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D:\PelisExcel\"/>
    </mc:Choice>
  </mc:AlternateContent>
  <xr:revisionPtr revIDLastSave="0" documentId="13_ncr:1_{9E8F9EB8-4E47-4D36-9386-660BE96295D9}" xr6:coauthVersionLast="47" xr6:coauthVersionMax="47" xr10:uidLastSave="{00000000-0000-0000-0000-000000000000}"/>
  <bookViews>
    <workbookView xWindow="-120" yWindow="-120" windowWidth="29040" windowHeight="16440" activeTab="6" xr2:uid="{00000000-000D-0000-FFFF-FFFF00000000}"/>
  </bookViews>
  <sheets>
    <sheet name="Películas" sheetId="11" r:id="rId1"/>
    <sheet name="Sagas" sheetId="3" r:id="rId2"/>
    <sheet name="Dibujos niños" sheetId="6" r:id="rId3"/>
    <sheet name="Dibujos adultos" sheetId="5" r:id="rId4"/>
    <sheet name="Infantil y Familiar" sheetId="14" r:id="rId5"/>
    <sheet name="Semestre actual" sheetId="8" r:id="rId6"/>
    <sheet name="Semestre anterior" sheetId="13" r:id="rId7"/>
  </sheets>
  <definedNames>
    <definedName name="_xlnm._FilterDatabase" localSheetId="0" hidden="1">Películas!$A$9:$R$9</definedName>
    <definedName name="_xlnm._FilterDatabase" localSheetId="1" hidden="1">Sagas!$C$9:$N$9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 i="13" l="1"/>
  <c r="L11" i="13"/>
  <c r="M11" i="13"/>
  <c r="K12" i="13"/>
  <c r="L12" i="13"/>
  <c r="M12" i="13"/>
  <c r="K13" i="13"/>
  <c r="L13" i="13"/>
  <c r="M13" i="13"/>
  <c r="K14" i="13"/>
  <c r="L14" i="13"/>
  <c r="M14" i="13"/>
  <c r="K15" i="13"/>
  <c r="L15" i="13"/>
  <c r="M15" i="13"/>
  <c r="K16" i="13"/>
  <c r="L16" i="13"/>
  <c r="M16" i="13"/>
  <c r="K17" i="13"/>
  <c r="L17" i="13"/>
  <c r="M17" i="13"/>
  <c r="K18" i="13"/>
  <c r="L18" i="13"/>
  <c r="M18" i="13"/>
  <c r="K19" i="13"/>
  <c r="L19" i="13"/>
  <c r="M19" i="13"/>
  <c r="K20" i="13"/>
  <c r="L20" i="13"/>
  <c r="M20" i="13"/>
  <c r="K21" i="13"/>
  <c r="L21" i="13"/>
  <c r="M21" i="13"/>
  <c r="K22" i="13"/>
  <c r="L22" i="13"/>
  <c r="M22" i="13"/>
  <c r="K23" i="13"/>
  <c r="L23" i="13"/>
  <c r="M23" i="13"/>
  <c r="K24" i="13"/>
  <c r="L24" i="13"/>
  <c r="M24" i="13"/>
  <c r="K25" i="13"/>
  <c r="L25" i="13"/>
  <c r="M25" i="13"/>
  <c r="K26" i="13"/>
  <c r="L26" i="13"/>
  <c r="M26" i="13"/>
  <c r="K27" i="13"/>
  <c r="L27" i="13"/>
  <c r="M27" i="13"/>
  <c r="K28" i="13"/>
  <c r="L28" i="13"/>
  <c r="M28" i="13"/>
  <c r="K29" i="13"/>
  <c r="L29" i="13"/>
  <c r="M29" i="13"/>
  <c r="K30" i="13"/>
  <c r="L30" i="13"/>
  <c r="M30" i="13"/>
  <c r="K31" i="13"/>
  <c r="L31" i="13"/>
  <c r="M31" i="13"/>
  <c r="K32" i="13"/>
  <c r="L32" i="13"/>
  <c r="M32" i="13"/>
  <c r="K33" i="13"/>
  <c r="L33" i="13"/>
  <c r="M33" i="13"/>
  <c r="K34" i="13"/>
  <c r="L34" i="13"/>
  <c r="M34" i="13"/>
  <c r="K35" i="13"/>
  <c r="L35" i="13"/>
  <c r="M35" i="13"/>
  <c r="K36" i="13"/>
  <c r="L36" i="13"/>
  <c r="M36" i="13"/>
  <c r="K37" i="13"/>
  <c r="L37" i="13"/>
  <c r="M37" i="13"/>
  <c r="K38" i="13"/>
  <c r="L38" i="13"/>
  <c r="M38" i="13"/>
  <c r="K39" i="13"/>
  <c r="L39" i="13"/>
  <c r="M39" i="13"/>
  <c r="K40" i="13"/>
  <c r="L40" i="13"/>
  <c r="M40" i="13"/>
  <c r="K41" i="13"/>
  <c r="L41" i="13"/>
  <c r="M41" i="13"/>
  <c r="K42" i="13"/>
  <c r="L42" i="13"/>
  <c r="M42" i="13"/>
  <c r="K43" i="13"/>
  <c r="L43" i="13"/>
  <c r="M43" i="13"/>
  <c r="K44" i="13"/>
  <c r="L44" i="13"/>
  <c r="M44" i="13"/>
  <c r="K45" i="13"/>
  <c r="L45" i="13"/>
  <c r="M45" i="13"/>
  <c r="K46" i="13"/>
  <c r="L46" i="13"/>
  <c r="M46" i="13"/>
  <c r="K47" i="13"/>
  <c r="L47" i="13"/>
  <c r="M47" i="13"/>
  <c r="K48" i="13"/>
  <c r="L48" i="13"/>
  <c r="M48" i="13"/>
  <c r="K49" i="13"/>
  <c r="L49" i="13"/>
  <c r="M49" i="13"/>
  <c r="K50" i="13"/>
  <c r="L50" i="13"/>
  <c r="M50" i="13"/>
  <c r="K51" i="13"/>
  <c r="L51" i="13"/>
  <c r="M51" i="13"/>
  <c r="K52" i="13"/>
  <c r="L52" i="13"/>
  <c r="M52" i="13"/>
  <c r="K53" i="13"/>
  <c r="L53" i="13"/>
  <c r="M53" i="13"/>
  <c r="K54" i="13"/>
  <c r="L54" i="13"/>
  <c r="M54" i="13"/>
  <c r="K55" i="13"/>
  <c r="L55" i="13"/>
  <c r="M55" i="13"/>
  <c r="K56" i="13"/>
  <c r="L56" i="13"/>
  <c r="M56" i="13"/>
  <c r="K57" i="13"/>
  <c r="L57" i="13"/>
  <c r="M57" i="13"/>
  <c r="K58" i="13"/>
  <c r="L58" i="13"/>
  <c r="M58" i="13"/>
  <c r="K59" i="13"/>
  <c r="L59" i="13"/>
  <c r="M59" i="13"/>
  <c r="K60" i="13"/>
  <c r="L60" i="13"/>
  <c r="M60" i="13"/>
  <c r="K61" i="13"/>
  <c r="L61" i="13"/>
  <c r="M61" i="13"/>
  <c r="K62" i="13"/>
  <c r="L62" i="13"/>
  <c r="M62" i="13"/>
  <c r="K63" i="13"/>
  <c r="L63" i="13"/>
  <c r="M63" i="13"/>
  <c r="K64" i="13"/>
  <c r="L64" i="13"/>
  <c r="M64" i="13"/>
  <c r="K65" i="13"/>
  <c r="L65" i="13"/>
  <c r="M65" i="13"/>
  <c r="K66" i="13"/>
  <c r="L66" i="13"/>
  <c r="M66" i="13"/>
  <c r="K67" i="13"/>
  <c r="L67" i="13"/>
  <c r="M67" i="13"/>
  <c r="K68" i="13"/>
  <c r="L68" i="13"/>
  <c r="M68" i="13"/>
  <c r="K69" i="13"/>
  <c r="L69" i="13"/>
  <c r="M69" i="13"/>
  <c r="K70" i="13"/>
  <c r="L70" i="13"/>
  <c r="M70" i="13"/>
  <c r="K71" i="13"/>
  <c r="L71" i="13"/>
  <c r="M71" i="13"/>
  <c r="K72" i="13"/>
  <c r="L72" i="13"/>
  <c r="M72" i="13"/>
  <c r="K73" i="13"/>
  <c r="L73" i="13"/>
  <c r="M73" i="13"/>
  <c r="K74" i="13"/>
  <c r="L74" i="13"/>
  <c r="M74" i="13"/>
  <c r="K75" i="13"/>
  <c r="L75" i="13"/>
  <c r="M75" i="13"/>
  <c r="K76" i="13"/>
  <c r="L76" i="13"/>
  <c r="M76" i="13"/>
  <c r="K77" i="13"/>
  <c r="L77" i="13"/>
  <c r="M77" i="13"/>
  <c r="K78" i="13"/>
  <c r="L78" i="13"/>
  <c r="M78" i="13"/>
  <c r="K79" i="13"/>
  <c r="L79" i="13"/>
  <c r="M79" i="13"/>
  <c r="K80" i="13"/>
  <c r="L80" i="13"/>
  <c r="M80" i="13"/>
  <c r="K81" i="13"/>
  <c r="L81" i="13"/>
  <c r="M81" i="13"/>
  <c r="K82" i="13"/>
  <c r="L82" i="13"/>
  <c r="M82" i="13"/>
  <c r="K83" i="13"/>
  <c r="L83" i="13"/>
  <c r="M83" i="13"/>
  <c r="K84" i="13"/>
  <c r="L84" i="13"/>
  <c r="M84" i="13"/>
  <c r="K85" i="13"/>
  <c r="L85" i="13"/>
  <c r="M85" i="13"/>
  <c r="K86" i="13"/>
  <c r="L86" i="13"/>
  <c r="M86" i="13"/>
  <c r="K87" i="13"/>
  <c r="L87" i="13"/>
  <c r="M87" i="13"/>
  <c r="K88" i="13"/>
  <c r="L88" i="13"/>
  <c r="M88" i="13"/>
  <c r="K89" i="13"/>
  <c r="L89" i="13"/>
  <c r="M89" i="13"/>
  <c r="K90" i="13"/>
  <c r="L90" i="13"/>
  <c r="M90" i="13"/>
  <c r="K91" i="13"/>
  <c r="L91" i="13"/>
  <c r="M91" i="13"/>
  <c r="K92" i="13"/>
  <c r="L92" i="13"/>
  <c r="M92" i="13"/>
  <c r="K93" i="13"/>
  <c r="L93" i="13"/>
  <c r="M93" i="13"/>
  <c r="K94" i="13"/>
  <c r="L94" i="13"/>
  <c r="M94" i="13"/>
  <c r="K95" i="13"/>
  <c r="L95" i="13"/>
  <c r="M95" i="13"/>
  <c r="K96" i="13"/>
  <c r="L96" i="13"/>
  <c r="M96" i="13"/>
  <c r="K97" i="13"/>
  <c r="L97" i="13"/>
  <c r="M97" i="13"/>
  <c r="K98" i="13"/>
  <c r="L98" i="13"/>
  <c r="M98" i="13"/>
  <c r="K99" i="13"/>
  <c r="L99" i="13"/>
  <c r="M99" i="13"/>
  <c r="K100" i="13"/>
  <c r="L100" i="13"/>
  <c r="M100" i="13"/>
  <c r="K101" i="13"/>
  <c r="L101" i="13"/>
  <c r="M101" i="13"/>
  <c r="K102" i="13"/>
  <c r="L102" i="13"/>
  <c r="M102" i="13"/>
  <c r="K103" i="13"/>
  <c r="L103" i="13"/>
  <c r="M103" i="13"/>
  <c r="K104" i="13"/>
  <c r="L104" i="13"/>
  <c r="M104" i="13"/>
  <c r="K105" i="13"/>
  <c r="L105" i="13"/>
  <c r="M105" i="13"/>
  <c r="K106" i="13"/>
  <c r="L106" i="13"/>
  <c r="M106" i="13"/>
  <c r="K107" i="13"/>
  <c r="L107" i="13"/>
  <c r="M107" i="13"/>
  <c r="K108" i="13"/>
  <c r="L108" i="13"/>
  <c r="M108" i="13"/>
  <c r="K109" i="13"/>
  <c r="L109" i="13"/>
  <c r="M109" i="13"/>
  <c r="K110" i="13"/>
  <c r="L110" i="13"/>
  <c r="M110" i="13"/>
  <c r="K111" i="13"/>
  <c r="L111" i="13"/>
  <c r="M111" i="13"/>
  <c r="K112" i="13"/>
  <c r="L112" i="13"/>
  <c r="M112" i="13"/>
  <c r="K113" i="13"/>
  <c r="L113" i="13"/>
  <c r="M113" i="13"/>
  <c r="K114" i="13"/>
  <c r="L114" i="13"/>
  <c r="M114" i="13"/>
  <c r="K115" i="13"/>
  <c r="L115" i="13"/>
  <c r="M115" i="13"/>
  <c r="K116" i="13"/>
  <c r="L116" i="13"/>
  <c r="M116" i="13"/>
  <c r="K117" i="13"/>
  <c r="L117" i="13"/>
  <c r="M117" i="13"/>
  <c r="K118" i="13"/>
  <c r="L118" i="13"/>
  <c r="M118" i="13"/>
  <c r="K119" i="13"/>
  <c r="L119" i="13"/>
  <c r="M119" i="13"/>
  <c r="K120" i="13"/>
  <c r="L120" i="13"/>
  <c r="M120" i="13"/>
  <c r="K121" i="13"/>
  <c r="L121" i="13"/>
  <c r="M121" i="13"/>
  <c r="K122" i="13"/>
  <c r="L122" i="13"/>
  <c r="M122" i="13"/>
  <c r="K123" i="13"/>
  <c r="L123" i="13"/>
  <c r="M123" i="13"/>
  <c r="K124" i="13"/>
  <c r="L124" i="13"/>
  <c r="M124" i="13"/>
  <c r="K125" i="13"/>
  <c r="L125" i="13"/>
  <c r="M125" i="13"/>
  <c r="K126" i="13"/>
  <c r="L126" i="13"/>
  <c r="M126" i="13"/>
  <c r="K127" i="13"/>
  <c r="L127" i="13"/>
  <c r="M127" i="13"/>
  <c r="K128" i="13"/>
  <c r="L128" i="13"/>
  <c r="M128" i="13"/>
  <c r="K129" i="13"/>
  <c r="L129" i="13"/>
  <c r="M129" i="13"/>
  <c r="K130" i="13"/>
  <c r="L130" i="13"/>
  <c r="M130" i="13"/>
  <c r="K131" i="13"/>
  <c r="L131" i="13"/>
  <c r="M131" i="13"/>
  <c r="K132" i="13"/>
  <c r="L132" i="13"/>
  <c r="M132" i="13"/>
  <c r="K133" i="13"/>
  <c r="L133" i="13"/>
  <c r="M133" i="13"/>
  <c r="K134" i="13"/>
  <c r="L134" i="13"/>
  <c r="M134" i="13"/>
  <c r="K135" i="13"/>
  <c r="L135" i="13"/>
  <c r="M135" i="13"/>
  <c r="K136" i="13"/>
  <c r="L136" i="13"/>
  <c r="M136" i="13"/>
  <c r="K137" i="13"/>
  <c r="L137" i="13"/>
  <c r="M137" i="13"/>
  <c r="K138" i="13"/>
  <c r="L138" i="13"/>
  <c r="M138" i="13"/>
  <c r="K139" i="13"/>
  <c r="L139" i="13"/>
  <c r="M139" i="13"/>
  <c r="K140" i="13"/>
  <c r="L140" i="13"/>
  <c r="M140" i="13"/>
  <c r="K141" i="13"/>
  <c r="L141" i="13"/>
  <c r="M141" i="13"/>
  <c r="K142" i="13"/>
  <c r="L142" i="13"/>
  <c r="M142" i="13"/>
  <c r="K143" i="13"/>
  <c r="L143" i="13"/>
  <c r="M143" i="13"/>
  <c r="K144" i="13"/>
  <c r="L144" i="13"/>
  <c r="M144" i="13"/>
  <c r="K145" i="13"/>
  <c r="L145" i="13"/>
  <c r="M145" i="13"/>
  <c r="K146" i="13"/>
  <c r="L146" i="13"/>
  <c r="M146" i="13"/>
  <c r="K147" i="13"/>
  <c r="L147" i="13"/>
  <c r="M147" i="13"/>
  <c r="D10016" i="11"/>
  <c r="D10015" i="11"/>
  <c r="K10015" i="11" s="1"/>
  <c r="D10014" i="11"/>
  <c r="D10013" i="11"/>
  <c r="N7149" i="11"/>
  <c r="M7149" i="11"/>
  <c r="L7149" i="11"/>
  <c r="N7118" i="11"/>
  <c r="M7118" i="11"/>
  <c r="L7118" i="11"/>
  <c r="N7105" i="11"/>
  <c r="M7105" i="11"/>
  <c r="L7105" i="11"/>
  <c r="N7093" i="11"/>
  <c r="M7093" i="11"/>
  <c r="L7093" i="11"/>
  <c r="N7076" i="11"/>
  <c r="M7076" i="11"/>
  <c r="L7076" i="11"/>
  <c r="N7074" i="11"/>
  <c r="M7074" i="11"/>
  <c r="L7074" i="11"/>
  <c r="N6992" i="11"/>
  <c r="M6992" i="11"/>
  <c r="L6992" i="11"/>
  <c r="N6978" i="11"/>
  <c r="M6978" i="11"/>
  <c r="L6978" i="11"/>
  <c r="N6874" i="11"/>
  <c r="M6874" i="11"/>
  <c r="L6874" i="11"/>
  <c r="N6862" i="11"/>
  <c r="M6862" i="11"/>
  <c r="L6862" i="11"/>
  <c r="N6780" i="11"/>
  <c r="M6780" i="11"/>
  <c r="L6780" i="11"/>
  <c r="N6778" i="11"/>
  <c r="M6778" i="11"/>
  <c r="L6778" i="11"/>
  <c r="N6758" i="11"/>
  <c r="M6758" i="11"/>
  <c r="L6758" i="11"/>
  <c r="N6727" i="11"/>
  <c r="M6727" i="11"/>
  <c r="L6727" i="11"/>
  <c r="N6724" i="11"/>
  <c r="M6724" i="11"/>
  <c r="L6724" i="11"/>
  <c r="N6654" i="11"/>
  <c r="M6654" i="11"/>
  <c r="L6654" i="11"/>
  <c r="N6566" i="11"/>
  <c r="M6566" i="11"/>
  <c r="L6566" i="11"/>
  <c r="N6439" i="11"/>
  <c r="M6439" i="11"/>
  <c r="L6439" i="11"/>
  <c r="N6426" i="11"/>
  <c r="M6426" i="11"/>
  <c r="L6426" i="11"/>
  <c r="N6334" i="11"/>
  <c r="M6334" i="11"/>
  <c r="L6334" i="11"/>
  <c r="N6296" i="11"/>
  <c r="M6296" i="11"/>
  <c r="L6296" i="11"/>
  <c r="N6113" i="11"/>
  <c r="M6113" i="11"/>
  <c r="L6113" i="11"/>
  <c r="N6102" i="11"/>
  <c r="M6102" i="11"/>
  <c r="L6102" i="11"/>
  <c r="N6054" i="11"/>
  <c r="M6054" i="11"/>
  <c r="L6054" i="11"/>
  <c r="N5943" i="11"/>
  <c r="M5943" i="11"/>
  <c r="L5943" i="11"/>
  <c r="N5867" i="11"/>
  <c r="M5867" i="11"/>
  <c r="L5867" i="11"/>
  <c r="N5857" i="11"/>
  <c r="M5857" i="11"/>
  <c r="L5857" i="11"/>
  <c r="N5779" i="11"/>
  <c r="M5779" i="11"/>
  <c r="L5779" i="11"/>
  <c r="N5696" i="11"/>
  <c r="M5696" i="11"/>
  <c r="L5696" i="11"/>
  <c r="N5681" i="11"/>
  <c r="M5681" i="11"/>
  <c r="L5681" i="11"/>
  <c r="N5617" i="11"/>
  <c r="M5617" i="11"/>
  <c r="L5617" i="11"/>
  <c r="N5592" i="11"/>
  <c r="M5592" i="11"/>
  <c r="L5592" i="11"/>
  <c r="N5506" i="11"/>
  <c r="M5506" i="11"/>
  <c r="L5506" i="11"/>
  <c r="N5495" i="11"/>
  <c r="M5495" i="11"/>
  <c r="L5495" i="11"/>
  <c r="N5214" i="11"/>
  <c r="M5214" i="11"/>
  <c r="L5214" i="11"/>
  <c r="N5191" i="11"/>
  <c r="M5191" i="11"/>
  <c r="L5191" i="11"/>
  <c r="N5159" i="11"/>
  <c r="M5159" i="11"/>
  <c r="L5159" i="11"/>
  <c r="N5147" i="11"/>
  <c r="M5147" i="11"/>
  <c r="L5147" i="11"/>
  <c r="N5111" i="11"/>
  <c r="M5111" i="11"/>
  <c r="L5111" i="11"/>
  <c r="N5105" i="11"/>
  <c r="M5105" i="11"/>
  <c r="L5105" i="11"/>
  <c r="N5042" i="11"/>
  <c r="M5042" i="11"/>
  <c r="L5042" i="11"/>
  <c r="N5015" i="11"/>
  <c r="M5015" i="11"/>
  <c r="L5015" i="11"/>
  <c r="N5009" i="11"/>
  <c r="M5009" i="11"/>
  <c r="L5009" i="11"/>
  <c r="N4994" i="11"/>
  <c r="M4994" i="11"/>
  <c r="L4994" i="11"/>
  <c r="N4981" i="11"/>
  <c r="M4981" i="11"/>
  <c r="L4981" i="11"/>
  <c r="N4875" i="11"/>
  <c r="M4875" i="11"/>
  <c r="L4875" i="11"/>
  <c r="N4780" i="11"/>
  <c r="M4780" i="11"/>
  <c r="L4780" i="11"/>
  <c r="N4716" i="11"/>
  <c r="M4716" i="11"/>
  <c r="L4716" i="11"/>
  <c r="N4687" i="11"/>
  <c r="M4687" i="11"/>
  <c r="L4687" i="11"/>
  <c r="N4657" i="11"/>
  <c r="M4657" i="11"/>
  <c r="L4657" i="11"/>
  <c r="N4640" i="11"/>
  <c r="M4640" i="11"/>
  <c r="L4640" i="11"/>
  <c r="N4623" i="11"/>
  <c r="M4623" i="11"/>
  <c r="L4623" i="11"/>
  <c r="N4612" i="11"/>
  <c r="M4612" i="11"/>
  <c r="L4612" i="11"/>
  <c r="N4581" i="11"/>
  <c r="M4581" i="11"/>
  <c r="L4581" i="11"/>
  <c r="N4263" i="11"/>
  <c r="M4263" i="11"/>
  <c r="L4263" i="11"/>
  <c r="N4200" i="11"/>
  <c r="M4200" i="11"/>
  <c r="L4200" i="11"/>
  <c r="N4189" i="11"/>
  <c r="M4189" i="11"/>
  <c r="L4189" i="11"/>
  <c r="N4032" i="11"/>
  <c r="M4032" i="11"/>
  <c r="L4032" i="11"/>
  <c r="N3979" i="11"/>
  <c r="M3979" i="11"/>
  <c r="L3979" i="11"/>
  <c r="N3963" i="11"/>
  <c r="M3963" i="11"/>
  <c r="L3963" i="11"/>
  <c r="N3916" i="11"/>
  <c r="M3916" i="11"/>
  <c r="L3916" i="11"/>
  <c r="N3833" i="11"/>
  <c r="M3833" i="11"/>
  <c r="L3833" i="11"/>
  <c r="N3822" i="11"/>
  <c r="M3822" i="11"/>
  <c r="L3822" i="11"/>
  <c r="N3789" i="11"/>
  <c r="M3789" i="11"/>
  <c r="L3789" i="11"/>
  <c r="N3719" i="11"/>
  <c r="M3719" i="11"/>
  <c r="L3719" i="11"/>
  <c r="N3682" i="11"/>
  <c r="M3682" i="11"/>
  <c r="L3682" i="11"/>
  <c r="N3611" i="11"/>
  <c r="M3611" i="11"/>
  <c r="L3611" i="11"/>
  <c r="N3596" i="11"/>
  <c r="M3596" i="11"/>
  <c r="L3596" i="11"/>
  <c r="N3464" i="11"/>
  <c r="M3464" i="11"/>
  <c r="L3464" i="11"/>
  <c r="N3285" i="11"/>
  <c r="M3285" i="11"/>
  <c r="L3285" i="11"/>
  <c r="N3253" i="11"/>
  <c r="M3253" i="11"/>
  <c r="L3253" i="11"/>
  <c r="N3210" i="11"/>
  <c r="M3210" i="11"/>
  <c r="L3210" i="11"/>
  <c r="N3205" i="11"/>
  <c r="M3205" i="11"/>
  <c r="L3205" i="11"/>
  <c r="N3161" i="11"/>
  <c r="M3161" i="11"/>
  <c r="L3161" i="11"/>
  <c r="N3077" i="11"/>
  <c r="M3077" i="11"/>
  <c r="L3077" i="11"/>
  <c r="N3015" i="11"/>
  <c r="M3015" i="11"/>
  <c r="L3015" i="11"/>
  <c r="N3005" i="11"/>
  <c r="M3005" i="11"/>
  <c r="L3005" i="11"/>
  <c r="N2954" i="11"/>
  <c r="M2954" i="11"/>
  <c r="L2954" i="11"/>
  <c r="N2945" i="11"/>
  <c r="M2945" i="11"/>
  <c r="L2945" i="11"/>
  <c r="N2928" i="11"/>
  <c r="M2928" i="11"/>
  <c r="L2928" i="11"/>
  <c r="N2889" i="11"/>
  <c r="M2889" i="11"/>
  <c r="L2889" i="11"/>
  <c r="N2827" i="11"/>
  <c r="M2827" i="11"/>
  <c r="L2827" i="11"/>
  <c r="N2804" i="11"/>
  <c r="M2804" i="11"/>
  <c r="L2804" i="11"/>
  <c r="N2754" i="11"/>
  <c r="M2754" i="11"/>
  <c r="L2754" i="11"/>
  <c r="N2747" i="11"/>
  <c r="M2747" i="11"/>
  <c r="L2747" i="11"/>
  <c r="N2737" i="11"/>
  <c r="M2737" i="11"/>
  <c r="L2737" i="11"/>
  <c r="N2641" i="11"/>
  <c r="M2641" i="11"/>
  <c r="L2641" i="11"/>
  <c r="N2579" i="11"/>
  <c r="M2579" i="11"/>
  <c r="L2579" i="11"/>
  <c r="N2573" i="11"/>
  <c r="M2573" i="11"/>
  <c r="L2573" i="11"/>
  <c r="N2419" i="11"/>
  <c r="M2419" i="11"/>
  <c r="L2419" i="11"/>
  <c r="N2339" i="11"/>
  <c r="M2339" i="11"/>
  <c r="L2339" i="11"/>
  <c r="N2299" i="11"/>
  <c r="M2299" i="11"/>
  <c r="L2299" i="11"/>
  <c r="N2211" i="11"/>
  <c r="M2211" i="11"/>
  <c r="L2211" i="11"/>
  <c r="N2094" i="11"/>
  <c r="M2094" i="11"/>
  <c r="L2094" i="11"/>
  <c r="N2077" i="11"/>
  <c r="M2077" i="11"/>
  <c r="L2077" i="11"/>
  <c r="N2014" i="11"/>
  <c r="M2014" i="11"/>
  <c r="L2014" i="11"/>
  <c r="N1942" i="11"/>
  <c r="M1942" i="11"/>
  <c r="L1942" i="11"/>
  <c r="N1941" i="11"/>
  <c r="M1941" i="11"/>
  <c r="L1941" i="11"/>
  <c r="N1926" i="11"/>
  <c r="M1926" i="11"/>
  <c r="L1926" i="11"/>
  <c r="N1897" i="11"/>
  <c r="M1897" i="11"/>
  <c r="L1897" i="11"/>
  <c r="N1824" i="11"/>
  <c r="M1824" i="11"/>
  <c r="L1824" i="11"/>
  <c r="N1685" i="11"/>
  <c r="M1685" i="11"/>
  <c r="L1685" i="11"/>
  <c r="N1649" i="11"/>
  <c r="M1649" i="11"/>
  <c r="L1649" i="11"/>
  <c r="N1637" i="11"/>
  <c r="M1637" i="11"/>
  <c r="L1637" i="11"/>
  <c r="N1630" i="11"/>
  <c r="M1630" i="11"/>
  <c r="L1630" i="11"/>
  <c r="N1627" i="11"/>
  <c r="M1627" i="11"/>
  <c r="L1627" i="11"/>
  <c r="N1608" i="11"/>
  <c r="M1608" i="11"/>
  <c r="L1608" i="11"/>
  <c r="N1455" i="11"/>
  <c r="M1455" i="11"/>
  <c r="L1455" i="11"/>
  <c r="N1423" i="11"/>
  <c r="M1423" i="11"/>
  <c r="L1423" i="11"/>
  <c r="N1221" i="11"/>
  <c r="M1221" i="11"/>
  <c r="L1221" i="11"/>
  <c r="N1196" i="11"/>
  <c r="M1196" i="11"/>
  <c r="L1196" i="11"/>
  <c r="N1170" i="11"/>
  <c r="M1170" i="11"/>
  <c r="L1170" i="11"/>
  <c r="N1145" i="11"/>
  <c r="M1145" i="11"/>
  <c r="L1145" i="11"/>
  <c r="N1144" i="11"/>
  <c r="M1144" i="11"/>
  <c r="L1144" i="11"/>
  <c r="N1140" i="11"/>
  <c r="M1140" i="11"/>
  <c r="L1140" i="11"/>
  <c r="N1111" i="11"/>
  <c r="M1111" i="11"/>
  <c r="L1111" i="11"/>
  <c r="N1001" i="11"/>
  <c r="M1001" i="11"/>
  <c r="L1001" i="11"/>
  <c r="N959" i="11"/>
  <c r="M959" i="11"/>
  <c r="L959" i="11"/>
  <c r="N957" i="11"/>
  <c r="M957" i="11"/>
  <c r="L957" i="11"/>
  <c r="N924" i="11"/>
  <c r="M924" i="11"/>
  <c r="L924" i="11"/>
  <c r="N787" i="11"/>
  <c r="M787" i="11"/>
  <c r="L787" i="11"/>
  <c r="N777" i="11"/>
  <c r="M777" i="11"/>
  <c r="L777" i="11"/>
  <c r="N712" i="11"/>
  <c r="M712" i="11"/>
  <c r="L712" i="11"/>
  <c r="N693" i="11"/>
  <c r="M693" i="11"/>
  <c r="L693" i="11"/>
  <c r="N636" i="11"/>
  <c r="M636" i="11"/>
  <c r="L636" i="11"/>
  <c r="N601" i="11"/>
  <c r="M601" i="11"/>
  <c r="L601" i="11"/>
  <c r="N508" i="11"/>
  <c r="M508" i="11"/>
  <c r="L508" i="11"/>
  <c r="N441" i="11"/>
  <c r="M441" i="11"/>
  <c r="L441" i="11"/>
  <c r="N251" i="11"/>
  <c r="M251" i="11"/>
  <c r="L251" i="11"/>
  <c r="N6222" i="11"/>
  <c r="M6222" i="11"/>
  <c r="L6222" i="11"/>
  <c r="N5839" i="11"/>
  <c r="M5839" i="11"/>
  <c r="L5839" i="11"/>
  <c r="N269" i="6"/>
  <c r="M269" i="6"/>
  <c r="L269" i="6"/>
  <c r="N513" i="6"/>
  <c r="M513" i="6"/>
  <c r="L513" i="6"/>
  <c r="N433" i="6"/>
  <c r="M433" i="6"/>
  <c r="L433" i="6"/>
  <c r="N386" i="6"/>
  <c r="M386" i="6"/>
  <c r="L386" i="6"/>
  <c r="N200" i="6"/>
  <c r="M200" i="6"/>
  <c r="L200" i="6"/>
  <c r="N135" i="6"/>
  <c r="M135" i="6"/>
  <c r="L135" i="6"/>
  <c r="N215" i="14"/>
  <c r="M215" i="14"/>
  <c r="L215" i="14"/>
  <c r="N198" i="14"/>
  <c r="M198" i="14"/>
  <c r="L198" i="14"/>
  <c r="N160" i="14"/>
  <c r="M160" i="14"/>
  <c r="L160" i="14"/>
  <c r="N137" i="14"/>
  <c r="M137" i="14"/>
  <c r="L137" i="14"/>
  <c r="N83" i="14"/>
  <c r="M83" i="14"/>
  <c r="L83" i="14"/>
  <c r="N76" i="14"/>
  <c r="M76" i="14"/>
  <c r="L76" i="14"/>
  <c r="N73" i="14"/>
  <c r="M73" i="14"/>
  <c r="L73" i="14"/>
  <c r="N51" i="14"/>
  <c r="M51" i="14"/>
  <c r="L51" i="14"/>
  <c r="N1211" i="3"/>
  <c r="M1211" i="3"/>
  <c r="L1211" i="3"/>
  <c r="N197" i="3"/>
  <c r="M197" i="3"/>
  <c r="L197" i="3"/>
  <c r="N973" i="3"/>
  <c r="M973" i="3"/>
  <c r="L973" i="3"/>
  <c r="N972" i="3"/>
  <c r="M972" i="3"/>
  <c r="L972" i="3"/>
  <c r="N267" i="3"/>
  <c r="M267" i="3"/>
  <c r="L267" i="3"/>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C10016" i="11"/>
  <c r="L148" i="14"/>
  <c r="N151" i="14"/>
  <c r="M151" i="14"/>
  <c r="L151" i="14"/>
  <c r="L150" i="14"/>
  <c r="M150" i="14"/>
  <c r="N150" i="14"/>
  <c r="L383" i="11"/>
  <c r="M383" i="11"/>
  <c r="N383" i="11"/>
  <c r="L13" i="14"/>
  <c r="M13" i="14"/>
  <c r="N13" i="14"/>
  <c r="N251" i="14"/>
  <c r="M251" i="14"/>
  <c r="L251" i="14"/>
  <c r="N250" i="14"/>
  <c r="M250" i="14"/>
  <c r="L250" i="14"/>
  <c r="N176" i="14"/>
  <c r="M176" i="14"/>
  <c r="L176" i="14"/>
  <c r="N888" i="3"/>
  <c r="M888" i="3"/>
  <c r="L888" i="3"/>
  <c r="N889" i="3"/>
  <c r="M889" i="3"/>
  <c r="L889" i="3"/>
  <c r="N890" i="3"/>
  <c r="M890" i="3"/>
  <c r="L890" i="3"/>
  <c r="N124" i="14"/>
  <c r="M124" i="14"/>
  <c r="L124" i="14"/>
  <c r="N40" i="14"/>
  <c r="M40" i="14"/>
  <c r="L40" i="14"/>
  <c r="N39" i="14"/>
  <c r="M39" i="14"/>
  <c r="L39" i="14"/>
  <c r="N145" i="14"/>
  <c r="M145" i="14"/>
  <c r="L145" i="14"/>
  <c r="N153" i="14"/>
  <c r="M153" i="14"/>
  <c r="L153" i="14"/>
  <c r="N152" i="14"/>
  <c r="M152" i="14"/>
  <c r="L152" i="14"/>
  <c r="N143" i="14"/>
  <c r="M143" i="14"/>
  <c r="L143" i="14"/>
  <c r="N136" i="14"/>
  <c r="M136" i="14"/>
  <c r="L136" i="14"/>
  <c r="N133" i="14"/>
  <c r="M133" i="14"/>
  <c r="L133" i="14"/>
  <c r="N129" i="14"/>
  <c r="M129" i="14"/>
  <c r="L129" i="14"/>
  <c r="N126" i="14"/>
  <c r="M126" i="14"/>
  <c r="L126" i="14"/>
  <c r="N122" i="14"/>
  <c r="M122" i="14"/>
  <c r="L122" i="14"/>
  <c r="N1209" i="3"/>
  <c r="M1209" i="3"/>
  <c r="L1209" i="3"/>
  <c r="N1204" i="3"/>
  <c r="M1204" i="3"/>
  <c r="L1204" i="3"/>
  <c r="N790" i="3"/>
  <c r="M790" i="3"/>
  <c r="L790" i="3"/>
  <c r="N491" i="3"/>
  <c r="M491" i="3"/>
  <c r="L491" i="3"/>
  <c r="N1195" i="3"/>
  <c r="M1195" i="3"/>
  <c r="L1195" i="3"/>
  <c r="N489" i="3"/>
  <c r="M489" i="3"/>
  <c r="L489" i="3"/>
  <c r="N376" i="3"/>
  <c r="M376" i="3"/>
  <c r="L376" i="3"/>
  <c r="N375" i="3"/>
  <c r="M375" i="3"/>
  <c r="L375" i="3"/>
  <c r="N374" i="3"/>
  <c r="M374" i="3"/>
  <c r="L374" i="3"/>
  <c r="N1205" i="3"/>
  <c r="M1205" i="3"/>
  <c r="L1205" i="3"/>
  <c r="N1193" i="3"/>
  <c r="M1193" i="3"/>
  <c r="L1193" i="3"/>
  <c r="N1203" i="3"/>
  <c r="M1203" i="3"/>
  <c r="L1203" i="3"/>
  <c r="N1210" i="3"/>
  <c r="M1210" i="3"/>
  <c r="L1210" i="3"/>
  <c r="N745" i="3"/>
  <c r="M745" i="3"/>
  <c r="L745" i="3"/>
  <c r="N743" i="3"/>
  <c r="M743" i="3"/>
  <c r="L743" i="3"/>
  <c r="N744" i="3"/>
  <c r="M744" i="3"/>
  <c r="L744" i="3"/>
  <c r="N746" i="3"/>
  <c r="M746" i="3"/>
  <c r="L746" i="3"/>
  <c r="N1290" i="3"/>
  <c r="M1290" i="3"/>
  <c r="L1290" i="3"/>
  <c r="N763" i="3"/>
  <c r="M763" i="3"/>
  <c r="L763" i="3"/>
  <c r="N762" i="3"/>
  <c r="M762" i="3"/>
  <c r="L762" i="3"/>
  <c r="N764" i="3"/>
  <c r="M764" i="3"/>
  <c r="L764" i="3"/>
  <c r="N116" i="14"/>
  <c r="M116" i="14"/>
  <c r="L116" i="14"/>
  <c r="N77" i="14"/>
  <c r="M77" i="14"/>
  <c r="L77" i="14"/>
  <c r="N68" i="14"/>
  <c r="M68" i="14"/>
  <c r="L68" i="14"/>
  <c r="N63" i="14"/>
  <c r="M63" i="14"/>
  <c r="L63" i="14"/>
  <c r="N48" i="14"/>
  <c r="M48" i="14"/>
  <c r="L48" i="14"/>
  <c r="N62" i="14"/>
  <c r="M62" i="14"/>
  <c r="L62" i="14"/>
  <c r="N60" i="14"/>
  <c r="M60" i="14"/>
  <c r="L60" i="14"/>
  <c r="N49" i="14"/>
  <c r="M49" i="14"/>
  <c r="L49" i="14"/>
  <c r="N236" i="14"/>
  <c r="M236" i="14"/>
  <c r="L236" i="14"/>
  <c r="N229" i="14"/>
  <c r="M229" i="14"/>
  <c r="L229" i="14"/>
  <c r="N96" i="14"/>
  <c r="M96" i="14"/>
  <c r="L96" i="14"/>
  <c r="N217" i="14"/>
  <c r="M217" i="14"/>
  <c r="L217" i="14"/>
  <c r="N210" i="14"/>
  <c r="M210" i="14"/>
  <c r="L210" i="14"/>
  <c r="N211" i="14"/>
  <c r="M211" i="14"/>
  <c r="L211" i="14"/>
  <c r="N202" i="14"/>
  <c r="M202" i="14"/>
  <c r="L202" i="14"/>
  <c r="N178" i="14"/>
  <c r="M178" i="14"/>
  <c r="L178" i="14"/>
  <c r="N180" i="14"/>
  <c r="M180" i="14"/>
  <c r="L180" i="14"/>
  <c r="N179" i="14"/>
  <c r="M179" i="14"/>
  <c r="L179" i="14"/>
  <c r="N173" i="14"/>
  <c r="M173" i="14"/>
  <c r="L173" i="14"/>
  <c r="N144" i="14"/>
  <c r="M144" i="14"/>
  <c r="L144" i="14"/>
  <c r="N119" i="14"/>
  <c r="M119" i="14"/>
  <c r="L119" i="14"/>
  <c r="N115" i="14"/>
  <c r="M115" i="14"/>
  <c r="L115" i="14"/>
  <c r="N89" i="14"/>
  <c r="M89" i="14"/>
  <c r="L89" i="14"/>
  <c r="N88" i="14"/>
  <c r="M88" i="14"/>
  <c r="L88" i="14"/>
  <c r="N85" i="14"/>
  <c r="M85" i="14"/>
  <c r="L85" i="14"/>
  <c r="N84" i="14"/>
  <c r="M84" i="14"/>
  <c r="L84" i="14"/>
  <c r="N75" i="14"/>
  <c r="M75" i="14"/>
  <c r="L75" i="14"/>
  <c r="N72" i="14"/>
  <c r="M72" i="14"/>
  <c r="L72" i="14"/>
  <c r="N71" i="14"/>
  <c r="M71" i="14"/>
  <c r="L71" i="14"/>
  <c r="N70" i="14"/>
  <c r="M70" i="14"/>
  <c r="L70" i="14"/>
  <c r="N59" i="14"/>
  <c r="M59" i="14"/>
  <c r="L59" i="14"/>
  <c r="N50" i="14"/>
  <c r="M50" i="14"/>
  <c r="L50" i="14"/>
  <c r="N43" i="14"/>
  <c r="M43" i="14"/>
  <c r="L43" i="14"/>
  <c r="N32" i="14"/>
  <c r="M32" i="14"/>
  <c r="L32" i="14"/>
  <c r="N29" i="14"/>
  <c r="M29" i="14"/>
  <c r="L29" i="14"/>
  <c r="N27" i="14"/>
  <c r="M27" i="14"/>
  <c r="L27" i="14"/>
  <c r="N25" i="14"/>
  <c r="M25" i="14"/>
  <c r="L25" i="14"/>
  <c r="N24" i="14"/>
  <c r="M24" i="14"/>
  <c r="L24" i="14"/>
  <c r="N21" i="14"/>
  <c r="M21" i="14"/>
  <c r="L21" i="14"/>
  <c r="N20" i="14"/>
  <c r="M20" i="14"/>
  <c r="L20" i="14"/>
  <c r="N19" i="14"/>
  <c r="M19" i="14"/>
  <c r="L19" i="14"/>
  <c r="N18" i="14"/>
  <c r="M18" i="14"/>
  <c r="L18" i="14"/>
  <c r="N17" i="14"/>
  <c r="M17" i="14"/>
  <c r="L17" i="14"/>
  <c r="N641" i="3"/>
  <c r="M641" i="3"/>
  <c r="L641" i="3"/>
  <c r="K111" i="5"/>
  <c r="D111" i="5" s="1"/>
  <c r="D711" i="6"/>
  <c r="D2060" i="3"/>
  <c r="N7999" i="11"/>
  <c r="M7999" i="11"/>
  <c r="L7999" i="11"/>
  <c r="N7998" i="11"/>
  <c r="M7998" i="11"/>
  <c r="L7998" i="11"/>
  <c r="N7997" i="11"/>
  <c r="M7997" i="11"/>
  <c r="L7997" i="11"/>
  <c r="N7996" i="11"/>
  <c r="M7996" i="11"/>
  <c r="L7996" i="11"/>
  <c r="N7995" i="11"/>
  <c r="M7995" i="11"/>
  <c r="L7995" i="11"/>
  <c r="N7994" i="11"/>
  <c r="M7994" i="11"/>
  <c r="L7994" i="11"/>
  <c r="N7993" i="11"/>
  <c r="M7993" i="11"/>
  <c r="L7993" i="11"/>
  <c r="N7992" i="11"/>
  <c r="M7992" i="11"/>
  <c r="L7992" i="11"/>
  <c r="N7991" i="11"/>
  <c r="M7991" i="11"/>
  <c r="L7991" i="11"/>
  <c r="N7990" i="11"/>
  <c r="M7990" i="11"/>
  <c r="L7990" i="11"/>
  <c r="N7989" i="11"/>
  <c r="M7989" i="11"/>
  <c r="L7989" i="11"/>
  <c r="N7988" i="11"/>
  <c r="M7988" i="11"/>
  <c r="L7988" i="11"/>
  <c r="N7987" i="11"/>
  <c r="M7987" i="11"/>
  <c r="L7987" i="11"/>
  <c r="N7986" i="11"/>
  <c r="M7986" i="11"/>
  <c r="L7986" i="11"/>
  <c r="N7985" i="11"/>
  <c r="M7985" i="11"/>
  <c r="L7985" i="11"/>
  <c r="N7984" i="11"/>
  <c r="M7984" i="11"/>
  <c r="L7984" i="11"/>
  <c r="N7983" i="11"/>
  <c r="M7983" i="11"/>
  <c r="L7983" i="11"/>
  <c r="N7982" i="11"/>
  <c r="M7982" i="11"/>
  <c r="L7982" i="11"/>
  <c r="N7981" i="11"/>
  <c r="M7981" i="11"/>
  <c r="L7981" i="11"/>
  <c r="N7980" i="11"/>
  <c r="M7980" i="11"/>
  <c r="L7980" i="11"/>
  <c r="N7979" i="11"/>
  <c r="M7979" i="11"/>
  <c r="L7979" i="11"/>
  <c r="N7978" i="11"/>
  <c r="M7978" i="11"/>
  <c r="L7978" i="11"/>
  <c r="N7977" i="11"/>
  <c r="M7977" i="11"/>
  <c r="L7977" i="11"/>
  <c r="N7976" i="11"/>
  <c r="M7976" i="11"/>
  <c r="L7976" i="11"/>
  <c r="N7975" i="11"/>
  <c r="M7975" i="11"/>
  <c r="L7975" i="11"/>
  <c r="N7974" i="11"/>
  <c r="M7974" i="11"/>
  <c r="L7974" i="11"/>
  <c r="N7973" i="11"/>
  <c r="M7973" i="11"/>
  <c r="L7973" i="11"/>
  <c r="N7972" i="11"/>
  <c r="M7972" i="11"/>
  <c r="L7972" i="11"/>
  <c r="N7971" i="11"/>
  <c r="M7971" i="11"/>
  <c r="L7971" i="11"/>
  <c r="N7970" i="11"/>
  <c r="M7970" i="11"/>
  <c r="L7970" i="11"/>
  <c r="N7969" i="11"/>
  <c r="M7969" i="11"/>
  <c r="L7969" i="11"/>
  <c r="N7968" i="11"/>
  <c r="M7968" i="11"/>
  <c r="L7968" i="11"/>
  <c r="N7967" i="11"/>
  <c r="M7967" i="11"/>
  <c r="L7967" i="11"/>
  <c r="N7966" i="11"/>
  <c r="M7966" i="11"/>
  <c r="L7966" i="11"/>
  <c r="N7965" i="11"/>
  <c r="M7965" i="11"/>
  <c r="L7965" i="11"/>
  <c r="N7964" i="11"/>
  <c r="M7964" i="11"/>
  <c r="L7964" i="11"/>
  <c r="N7963" i="11"/>
  <c r="M7963" i="11"/>
  <c r="L7963" i="11"/>
  <c r="N7962" i="11"/>
  <c r="M7962" i="11"/>
  <c r="L7962" i="11"/>
  <c r="N7961" i="11"/>
  <c r="M7961" i="11"/>
  <c r="L7961" i="11"/>
  <c r="N7960" i="11"/>
  <c r="M7960" i="11"/>
  <c r="L7960" i="11"/>
  <c r="N7959" i="11"/>
  <c r="M7959" i="11"/>
  <c r="L7959" i="11"/>
  <c r="N7958" i="11"/>
  <c r="M7958" i="11"/>
  <c r="L7958" i="11"/>
  <c r="N7957" i="11"/>
  <c r="M7957" i="11"/>
  <c r="L7957" i="11"/>
  <c r="N7956" i="11"/>
  <c r="M7956" i="11"/>
  <c r="L7956" i="11"/>
  <c r="N7955" i="11"/>
  <c r="M7955" i="11"/>
  <c r="L7955" i="11"/>
  <c r="N7954" i="11"/>
  <c r="M7954" i="11"/>
  <c r="L7954" i="11"/>
  <c r="N7953" i="11"/>
  <c r="M7953" i="11"/>
  <c r="L7953" i="11"/>
  <c r="N7952" i="11"/>
  <c r="M7952" i="11"/>
  <c r="L7952" i="11"/>
  <c r="N7951" i="11"/>
  <c r="M7951" i="11"/>
  <c r="L7951" i="11"/>
  <c r="N7950" i="11"/>
  <c r="M7950" i="11"/>
  <c r="L7950" i="11"/>
  <c r="N7949" i="11"/>
  <c r="M7949" i="11"/>
  <c r="L7949" i="11"/>
  <c r="N7948" i="11"/>
  <c r="M7948" i="11"/>
  <c r="L7948" i="11"/>
  <c r="N7947" i="11"/>
  <c r="M7947" i="11"/>
  <c r="L7947" i="11"/>
  <c r="N7946" i="11"/>
  <c r="M7946" i="11"/>
  <c r="L7946" i="11"/>
  <c r="N7945" i="11"/>
  <c r="M7945" i="11"/>
  <c r="L7945" i="11"/>
  <c r="N7944" i="11"/>
  <c r="M7944" i="11"/>
  <c r="L7944" i="11"/>
  <c r="N7943" i="11"/>
  <c r="M7943" i="11"/>
  <c r="L7943" i="11"/>
  <c r="N7942" i="11"/>
  <c r="M7942" i="11"/>
  <c r="L7942" i="11"/>
  <c r="N7941" i="11"/>
  <c r="M7941" i="11"/>
  <c r="L7941" i="11"/>
  <c r="N7940" i="11"/>
  <c r="M7940" i="11"/>
  <c r="L7940" i="11"/>
  <c r="N7939" i="11"/>
  <c r="M7939" i="11"/>
  <c r="L7939" i="11"/>
  <c r="N7938" i="11"/>
  <c r="M7938" i="11"/>
  <c r="L7938" i="11"/>
  <c r="N7937" i="11"/>
  <c r="M7937" i="11"/>
  <c r="L7937" i="11"/>
  <c r="N7936" i="11"/>
  <c r="M7936" i="11"/>
  <c r="L7936" i="11"/>
  <c r="N7935" i="11"/>
  <c r="M7935" i="11"/>
  <c r="L7935" i="11"/>
  <c r="N7934" i="11"/>
  <c r="M7934" i="11"/>
  <c r="L7934" i="11"/>
  <c r="N7933" i="11"/>
  <c r="M7933" i="11"/>
  <c r="L7933" i="11"/>
  <c r="N7932" i="11"/>
  <c r="M7932" i="11"/>
  <c r="L7932" i="11"/>
  <c r="N7931" i="11"/>
  <c r="M7931" i="11"/>
  <c r="L7931" i="11"/>
  <c r="N7930" i="11"/>
  <c r="M7930" i="11"/>
  <c r="L7930" i="11"/>
  <c r="N7929" i="11"/>
  <c r="M7929" i="11"/>
  <c r="L7929" i="11"/>
  <c r="N7928" i="11"/>
  <c r="M7928" i="11"/>
  <c r="L7928" i="11"/>
  <c r="N7927" i="11"/>
  <c r="M7927" i="11"/>
  <c r="L7927" i="11"/>
  <c r="N7926" i="11"/>
  <c r="M7926" i="11"/>
  <c r="L7926" i="11"/>
  <c r="N7925" i="11"/>
  <c r="M7925" i="11"/>
  <c r="L7925" i="11"/>
  <c r="N7924" i="11"/>
  <c r="M7924" i="11"/>
  <c r="L7924" i="11"/>
  <c r="N7923" i="11"/>
  <c r="M7923" i="11"/>
  <c r="L7923" i="11"/>
  <c r="N7922" i="11"/>
  <c r="M7922" i="11"/>
  <c r="L7922" i="11"/>
  <c r="N7921" i="11"/>
  <c r="M7921" i="11"/>
  <c r="L7921" i="11"/>
  <c r="N7920" i="11"/>
  <c r="M7920" i="11"/>
  <c r="L7920" i="11"/>
  <c r="N7919" i="11"/>
  <c r="M7919" i="11"/>
  <c r="L7919" i="11"/>
  <c r="N7918" i="11"/>
  <c r="M7918" i="11"/>
  <c r="L7918" i="11"/>
  <c r="N7917" i="11"/>
  <c r="M7917" i="11"/>
  <c r="L7917" i="11"/>
  <c r="N7916" i="11"/>
  <c r="M7916" i="11"/>
  <c r="L7916" i="11"/>
  <c r="N7915" i="11"/>
  <c r="M7915" i="11"/>
  <c r="L7915" i="11"/>
  <c r="N7914" i="11"/>
  <c r="M7914" i="11"/>
  <c r="L7914" i="11"/>
  <c r="N7913" i="11"/>
  <c r="M7913" i="11"/>
  <c r="L7913" i="11"/>
  <c r="N7912" i="11"/>
  <c r="M7912" i="11"/>
  <c r="L7912" i="11"/>
  <c r="N7911" i="11"/>
  <c r="M7911" i="11"/>
  <c r="L7911" i="11"/>
  <c r="N7910" i="11"/>
  <c r="M7910" i="11"/>
  <c r="L7910" i="11"/>
  <c r="N7909" i="11"/>
  <c r="M7909" i="11"/>
  <c r="L7909" i="11"/>
  <c r="N7908" i="11"/>
  <c r="M7908" i="11"/>
  <c r="L7908" i="11"/>
  <c r="N7907" i="11"/>
  <c r="M7907" i="11"/>
  <c r="L7907" i="11"/>
  <c r="N7906" i="11"/>
  <c r="M7906" i="11"/>
  <c r="L7906" i="11"/>
  <c r="N7905" i="11"/>
  <c r="M7905" i="11"/>
  <c r="L7905" i="11"/>
  <c r="N7904" i="11"/>
  <c r="M7904" i="11"/>
  <c r="L7904" i="11"/>
  <c r="N7903" i="11"/>
  <c r="M7903" i="11"/>
  <c r="L7903" i="11"/>
  <c r="N7902" i="11"/>
  <c r="M7902" i="11"/>
  <c r="L7902" i="11"/>
  <c r="N7901" i="11"/>
  <c r="M7901" i="11"/>
  <c r="L7901" i="11"/>
  <c r="N7900" i="11"/>
  <c r="M7900" i="11"/>
  <c r="L7900" i="11"/>
  <c r="N7899" i="11"/>
  <c r="M7899" i="11"/>
  <c r="L7899" i="11"/>
  <c r="N7898" i="11"/>
  <c r="M7898" i="11"/>
  <c r="L7898" i="11"/>
  <c r="N7897" i="11"/>
  <c r="M7897" i="11"/>
  <c r="L7897" i="11"/>
  <c r="N7896" i="11"/>
  <c r="M7896" i="11"/>
  <c r="L7896" i="11"/>
  <c r="N7895" i="11"/>
  <c r="M7895" i="11"/>
  <c r="L7895" i="11"/>
  <c r="N7894" i="11"/>
  <c r="M7894" i="11"/>
  <c r="L7894" i="11"/>
  <c r="N7893" i="11"/>
  <c r="M7893" i="11"/>
  <c r="L7893" i="11"/>
  <c r="N7892" i="11"/>
  <c r="M7892" i="11"/>
  <c r="L7892" i="11"/>
  <c r="N7891" i="11"/>
  <c r="M7891" i="11"/>
  <c r="L7891" i="11"/>
  <c r="N7890" i="11"/>
  <c r="M7890" i="11"/>
  <c r="L7890" i="11"/>
  <c r="N7889" i="11"/>
  <c r="M7889" i="11"/>
  <c r="L7889" i="11"/>
  <c r="N7888" i="11"/>
  <c r="M7888" i="11"/>
  <c r="L7888" i="11"/>
  <c r="N7887" i="11"/>
  <c r="M7887" i="11"/>
  <c r="L7887" i="11"/>
  <c r="N7886" i="11"/>
  <c r="M7886" i="11"/>
  <c r="L7886" i="11"/>
  <c r="N7885" i="11"/>
  <c r="M7885" i="11"/>
  <c r="L7885" i="11"/>
  <c r="N7884" i="11"/>
  <c r="M7884" i="11"/>
  <c r="L7884" i="11"/>
  <c r="N7883" i="11"/>
  <c r="M7883" i="11"/>
  <c r="L7883" i="11"/>
  <c r="N7882" i="11"/>
  <c r="M7882" i="11"/>
  <c r="L7882" i="11"/>
  <c r="N7881" i="11"/>
  <c r="M7881" i="11"/>
  <c r="L7881" i="11"/>
  <c r="N7880" i="11"/>
  <c r="M7880" i="11"/>
  <c r="L7880" i="11"/>
  <c r="N7879" i="11"/>
  <c r="M7879" i="11"/>
  <c r="L7879" i="11"/>
  <c r="N7878" i="11"/>
  <c r="M7878" i="11"/>
  <c r="L7878" i="11"/>
  <c r="N7877" i="11"/>
  <c r="M7877" i="11"/>
  <c r="L7877" i="11"/>
  <c r="N7876" i="11"/>
  <c r="M7876" i="11"/>
  <c r="L7876" i="11"/>
  <c r="N7875" i="11"/>
  <c r="M7875" i="11"/>
  <c r="L7875" i="11"/>
  <c r="N7874" i="11"/>
  <c r="M7874" i="11"/>
  <c r="L7874" i="11"/>
  <c r="N7873" i="11"/>
  <c r="M7873" i="11"/>
  <c r="L7873" i="11"/>
  <c r="N7872" i="11"/>
  <c r="M7872" i="11"/>
  <c r="L7872" i="11"/>
  <c r="N7871" i="11"/>
  <c r="M7871" i="11"/>
  <c r="L7871" i="11"/>
  <c r="N7870" i="11"/>
  <c r="M7870" i="11"/>
  <c r="L7870" i="11"/>
  <c r="N7869" i="11"/>
  <c r="M7869" i="11"/>
  <c r="L7869" i="11"/>
  <c r="N7868" i="11"/>
  <c r="M7868" i="11"/>
  <c r="L7868" i="11"/>
  <c r="N7867" i="11"/>
  <c r="M7867" i="11"/>
  <c r="L7867" i="11"/>
  <c r="N7866" i="11"/>
  <c r="M7866" i="11"/>
  <c r="L7866" i="11"/>
  <c r="N7865" i="11"/>
  <c r="M7865" i="11"/>
  <c r="L7865" i="11"/>
  <c r="N7864" i="11"/>
  <c r="M7864" i="11"/>
  <c r="L7864" i="11"/>
  <c r="N7863" i="11"/>
  <c r="M7863" i="11"/>
  <c r="L7863" i="11"/>
  <c r="N7862" i="11"/>
  <c r="M7862" i="11"/>
  <c r="L7862" i="11"/>
  <c r="N7861" i="11"/>
  <c r="M7861" i="11"/>
  <c r="L7861" i="11"/>
  <c r="N7860" i="11"/>
  <c r="M7860" i="11"/>
  <c r="L7860" i="11"/>
  <c r="N7859" i="11"/>
  <c r="M7859" i="11"/>
  <c r="L7859" i="11"/>
  <c r="N7858" i="11"/>
  <c r="M7858" i="11"/>
  <c r="L7858" i="11"/>
  <c r="N7857" i="11"/>
  <c r="M7857" i="11"/>
  <c r="L7857" i="11"/>
  <c r="N7856" i="11"/>
  <c r="M7856" i="11"/>
  <c r="L7856" i="11"/>
  <c r="N7855" i="11"/>
  <c r="M7855" i="11"/>
  <c r="L7855" i="11"/>
  <c r="N7854" i="11"/>
  <c r="M7854" i="11"/>
  <c r="L7854" i="11"/>
  <c r="N7853" i="11"/>
  <c r="M7853" i="11"/>
  <c r="L7853" i="11"/>
  <c r="N7852" i="11"/>
  <c r="M7852" i="11"/>
  <c r="L7852" i="11"/>
  <c r="N7851" i="11"/>
  <c r="M7851" i="11"/>
  <c r="L7851" i="11"/>
  <c r="N7850" i="11"/>
  <c r="M7850" i="11"/>
  <c r="L7850" i="11"/>
  <c r="N7849" i="11"/>
  <c r="M7849" i="11"/>
  <c r="L7849" i="11"/>
  <c r="N7848" i="11"/>
  <c r="M7848" i="11"/>
  <c r="L7848" i="11"/>
  <c r="N7847" i="11"/>
  <c r="M7847" i="11"/>
  <c r="L7847" i="11"/>
  <c r="N7846" i="11"/>
  <c r="M7846" i="11"/>
  <c r="L7846" i="11"/>
  <c r="N7845" i="11"/>
  <c r="M7845" i="11"/>
  <c r="L7845" i="11"/>
  <c r="N7844" i="11"/>
  <c r="M7844" i="11"/>
  <c r="L7844" i="11"/>
  <c r="N7843" i="11"/>
  <c r="M7843" i="11"/>
  <c r="L7843" i="11"/>
  <c r="N7842" i="11"/>
  <c r="M7842" i="11"/>
  <c r="L7842" i="11"/>
  <c r="N7841" i="11"/>
  <c r="M7841" i="11"/>
  <c r="L7841" i="11"/>
  <c r="N7840" i="11"/>
  <c r="M7840" i="11"/>
  <c r="L7840" i="11"/>
  <c r="N7839" i="11"/>
  <c r="M7839" i="11"/>
  <c r="L7839" i="11"/>
  <c r="N7838" i="11"/>
  <c r="M7838" i="11"/>
  <c r="L7838" i="11"/>
  <c r="N7837" i="11"/>
  <c r="M7837" i="11"/>
  <c r="L7837" i="11"/>
  <c r="N7836" i="11"/>
  <c r="M7836" i="11"/>
  <c r="L7836" i="11"/>
  <c r="N7835" i="11"/>
  <c r="M7835" i="11"/>
  <c r="L7835" i="11"/>
  <c r="N7834" i="11"/>
  <c r="M7834" i="11"/>
  <c r="L7834" i="11"/>
  <c r="N7833" i="11"/>
  <c r="M7833" i="11"/>
  <c r="L7833" i="11"/>
  <c r="N7832" i="11"/>
  <c r="M7832" i="11"/>
  <c r="L7832" i="11"/>
  <c r="N7831" i="11"/>
  <c r="M7831" i="11"/>
  <c r="L7831" i="11"/>
  <c r="N7830" i="11"/>
  <c r="M7830" i="11"/>
  <c r="L7830" i="11"/>
  <c r="N7829" i="11"/>
  <c r="M7829" i="11"/>
  <c r="L7829" i="11"/>
  <c r="N7828" i="11"/>
  <c r="M7828" i="11"/>
  <c r="L7828" i="11"/>
  <c r="N7827" i="11"/>
  <c r="M7827" i="11"/>
  <c r="L7827" i="11"/>
  <c r="N7826" i="11"/>
  <c r="M7826" i="11"/>
  <c r="L7826" i="11"/>
  <c r="N7825" i="11"/>
  <c r="M7825" i="11"/>
  <c r="L7825" i="11"/>
  <c r="N7824" i="11"/>
  <c r="M7824" i="11"/>
  <c r="L7824" i="11"/>
  <c r="N7823" i="11"/>
  <c r="M7823" i="11"/>
  <c r="L7823" i="11"/>
  <c r="N7822" i="11"/>
  <c r="M7822" i="11"/>
  <c r="L7822" i="11"/>
  <c r="N7821" i="11"/>
  <c r="M7821" i="11"/>
  <c r="L7821" i="11"/>
  <c r="N7820" i="11"/>
  <c r="M7820" i="11"/>
  <c r="L7820" i="11"/>
  <c r="N7819" i="11"/>
  <c r="M7819" i="11"/>
  <c r="L7819" i="11"/>
  <c r="N7818" i="11"/>
  <c r="M7818" i="11"/>
  <c r="L7818" i="11"/>
  <c r="N7817" i="11"/>
  <c r="M7817" i="11"/>
  <c r="L7817" i="11"/>
  <c r="N7816" i="11"/>
  <c r="M7816" i="11"/>
  <c r="L7816" i="11"/>
  <c r="N7815" i="11"/>
  <c r="M7815" i="11"/>
  <c r="L7815" i="11"/>
  <c r="N7814" i="11"/>
  <c r="M7814" i="11"/>
  <c r="L7814" i="11"/>
  <c r="N7813" i="11"/>
  <c r="M7813" i="11"/>
  <c r="L7813" i="11"/>
  <c r="N7812" i="11"/>
  <c r="M7812" i="11"/>
  <c r="L7812" i="11"/>
  <c r="N7811" i="11"/>
  <c r="M7811" i="11"/>
  <c r="L7811" i="11"/>
  <c r="N7810" i="11"/>
  <c r="M7810" i="11"/>
  <c r="L7810" i="11"/>
  <c r="N7809" i="11"/>
  <c r="M7809" i="11"/>
  <c r="L7809" i="11"/>
  <c r="N7808" i="11"/>
  <c r="M7808" i="11"/>
  <c r="L7808" i="11"/>
  <c r="N7807" i="11"/>
  <c r="M7807" i="11"/>
  <c r="L7807" i="11"/>
  <c r="N7806" i="11"/>
  <c r="M7806" i="11"/>
  <c r="L7806" i="11"/>
  <c r="N7805" i="11"/>
  <c r="M7805" i="11"/>
  <c r="L7805" i="11"/>
  <c r="N7804" i="11"/>
  <c r="M7804" i="11"/>
  <c r="L7804" i="11"/>
  <c r="N7803" i="11"/>
  <c r="M7803" i="11"/>
  <c r="L7803" i="11"/>
  <c r="N7802" i="11"/>
  <c r="M7802" i="11"/>
  <c r="L7802" i="11"/>
  <c r="N7801" i="11"/>
  <c r="M7801" i="11"/>
  <c r="L7801" i="11"/>
  <c r="N7800" i="11"/>
  <c r="M7800" i="11"/>
  <c r="L7800" i="11"/>
  <c r="N7799" i="11"/>
  <c r="M7799" i="11"/>
  <c r="L7799" i="11"/>
  <c r="N7798" i="11"/>
  <c r="M7798" i="11"/>
  <c r="L7798" i="11"/>
  <c r="N7797" i="11"/>
  <c r="M7797" i="11"/>
  <c r="L7797" i="11"/>
  <c r="N7796" i="11"/>
  <c r="M7796" i="11"/>
  <c r="L7796" i="11"/>
  <c r="N7795" i="11"/>
  <c r="M7795" i="11"/>
  <c r="L7795" i="11"/>
  <c r="N7794" i="11"/>
  <c r="M7794" i="11"/>
  <c r="L7794" i="11"/>
  <c r="N7793" i="11"/>
  <c r="M7793" i="11"/>
  <c r="L7793" i="11"/>
  <c r="N7792" i="11"/>
  <c r="M7792" i="11"/>
  <c r="L7792" i="11"/>
  <c r="N7791" i="11"/>
  <c r="M7791" i="11"/>
  <c r="L7791" i="11"/>
  <c r="N7790" i="11"/>
  <c r="M7790" i="11"/>
  <c r="L7790" i="11"/>
  <c r="N7789" i="11"/>
  <c r="M7789" i="11"/>
  <c r="L7789" i="11"/>
  <c r="N7788" i="11"/>
  <c r="M7788" i="11"/>
  <c r="L7788" i="11"/>
  <c r="N7787" i="11"/>
  <c r="M7787" i="11"/>
  <c r="L7787" i="11"/>
  <c r="N7786" i="11"/>
  <c r="M7786" i="11"/>
  <c r="L7786" i="11"/>
  <c r="N7785" i="11"/>
  <c r="M7785" i="11"/>
  <c r="L7785" i="11"/>
  <c r="N7784" i="11"/>
  <c r="M7784" i="11"/>
  <c r="L7784" i="11"/>
  <c r="N7783" i="11"/>
  <c r="M7783" i="11"/>
  <c r="L7783" i="11"/>
  <c r="N7782" i="11"/>
  <c r="M7782" i="11"/>
  <c r="L7782" i="11"/>
  <c r="N7781" i="11"/>
  <c r="M7781" i="11"/>
  <c r="L7781" i="11"/>
  <c r="N7780" i="11"/>
  <c r="M7780" i="11"/>
  <c r="L7780" i="11"/>
  <c r="N7779" i="11"/>
  <c r="M7779" i="11"/>
  <c r="L7779" i="11"/>
  <c r="N7778" i="11"/>
  <c r="M7778" i="11"/>
  <c r="L7778" i="11"/>
  <c r="N7777" i="11"/>
  <c r="M7777" i="11"/>
  <c r="L7777" i="11"/>
  <c r="N7776" i="11"/>
  <c r="M7776" i="11"/>
  <c r="L7776" i="11"/>
  <c r="N7775" i="11"/>
  <c r="M7775" i="11"/>
  <c r="L7775" i="11"/>
  <c r="N7774" i="11"/>
  <c r="M7774" i="11"/>
  <c r="L7774" i="11"/>
  <c r="N7773" i="11"/>
  <c r="M7773" i="11"/>
  <c r="L7773" i="11"/>
  <c r="N7772" i="11"/>
  <c r="M7772" i="11"/>
  <c r="L7772" i="11"/>
  <c r="N7771" i="11"/>
  <c r="M7771" i="11"/>
  <c r="L7771" i="11"/>
  <c r="N7770" i="11"/>
  <c r="M7770" i="11"/>
  <c r="L7770" i="11"/>
  <c r="N7769" i="11"/>
  <c r="M7769" i="11"/>
  <c r="L7769" i="11"/>
  <c r="N7768" i="11"/>
  <c r="M7768" i="11"/>
  <c r="L7768" i="11"/>
  <c r="N7767" i="11"/>
  <c r="M7767" i="11"/>
  <c r="L7767" i="11"/>
  <c r="N7766" i="11"/>
  <c r="M7766" i="11"/>
  <c r="L7766" i="11"/>
  <c r="N7765" i="11"/>
  <c r="M7765" i="11"/>
  <c r="L7765" i="11"/>
  <c r="N7764" i="11"/>
  <c r="M7764" i="11"/>
  <c r="L7764" i="11"/>
  <c r="N7763" i="11"/>
  <c r="M7763" i="11"/>
  <c r="L7763" i="11"/>
  <c r="N7762" i="11"/>
  <c r="M7762" i="11"/>
  <c r="L7762" i="11"/>
  <c r="N7761" i="11"/>
  <c r="M7761" i="11"/>
  <c r="L7761" i="11"/>
  <c r="N7760" i="11"/>
  <c r="M7760" i="11"/>
  <c r="L7760" i="11"/>
  <c r="N7759" i="11"/>
  <c r="M7759" i="11"/>
  <c r="L7759" i="11"/>
  <c r="N7758" i="11"/>
  <c r="M7758" i="11"/>
  <c r="L7758" i="11"/>
  <c r="N7757" i="11"/>
  <c r="M7757" i="11"/>
  <c r="L7757" i="11"/>
  <c r="N7756" i="11"/>
  <c r="M7756" i="11"/>
  <c r="L7756" i="11"/>
  <c r="N7755" i="11"/>
  <c r="M7755" i="11"/>
  <c r="L7755" i="11"/>
  <c r="N7754" i="11"/>
  <c r="M7754" i="11"/>
  <c r="L7754" i="11"/>
  <c r="N7753" i="11"/>
  <c r="M7753" i="11"/>
  <c r="L7753" i="11"/>
  <c r="N7752" i="11"/>
  <c r="M7752" i="11"/>
  <c r="L7752" i="11"/>
  <c r="N7751" i="11"/>
  <c r="M7751" i="11"/>
  <c r="L7751" i="11"/>
  <c r="N7750" i="11"/>
  <c r="M7750" i="11"/>
  <c r="L7750" i="11"/>
  <c r="N7749" i="11"/>
  <c r="M7749" i="11"/>
  <c r="L7749" i="11"/>
  <c r="N7748" i="11"/>
  <c r="M7748" i="11"/>
  <c r="L7748" i="11"/>
  <c r="N7747" i="11"/>
  <c r="M7747" i="11"/>
  <c r="L7747" i="11"/>
  <c r="N7746" i="11"/>
  <c r="M7746" i="11"/>
  <c r="L7746" i="11"/>
  <c r="N7745" i="11"/>
  <c r="M7745" i="11"/>
  <c r="L7745" i="11"/>
  <c r="N7744" i="11"/>
  <c r="M7744" i="11"/>
  <c r="L7744" i="11"/>
  <c r="N7743" i="11"/>
  <c r="M7743" i="11"/>
  <c r="L7743" i="11"/>
  <c r="N7742" i="11"/>
  <c r="M7742" i="11"/>
  <c r="L7742" i="11"/>
  <c r="N7741" i="11"/>
  <c r="M7741" i="11"/>
  <c r="L7741" i="11"/>
  <c r="N7740" i="11"/>
  <c r="M7740" i="11"/>
  <c r="L7740" i="11"/>
  <c r="N7739" i="11"/>
  <c r="M7739" i="11"/>
  <c r="L7739" i="11"/>
  <c r="N7738" i="11"/>
  <c r="M7738" i="11"/>
  <c r="L7738" i="11"/>
  <c r="N7737" i="11"/>
  <c r="M7737" i="11"/>
  <c r="L7737" i="11"/>
  <c r="N7736" i="11"/>
  <c r="M7736" i="11"/>
  <c r="L7736" i="11"/>
  <c r="N7735" i="11"/>
  <c r="M7735" i="11"/>
  <c r="L7735" i="11"/>
  <c r="N7734" i="11"/>
  <c r="M7734" i="11"/>
  <c r="L7734" i="11"/>
  <c r="N7733" i="11"/>
  <c r="M7733" i="11"/>
  <c r="L7733" i="11"/>
  <c r="N7732" i="11"/>
  <c r="M7732" i="11"/>
  <c r="L7732" i="11"/>
  <c r="N7731" i="11"/>
  <c r="M7731" i="11"/>
  <c r="L7731" i="11"/>
  <c r="N7730" i="11"/>
  <c r="M7730" i="11"/>
  <c r="L7730" i="11"/>
  <c r="N7729" i="11"/>
  <c r="M7729" i="11"/>
  <c r="L7729" i="11"/>
  <c r="N7728" i="11"/>
  <c r="M7728" i="11"/>
  <c r="L7728" i="11"/>
  <c r="N7727" i="11"/>
  <c r="M7727" i="11"/>
  <c r="L7727" i="11"/>
  <c r="N7726" i="11"/>
  <c r="M7726" i="11"/>
  <c r="L7726" i="11"/>
  <c r="N7725" i="11"/>
  <c r="M7725" i="11"/>
  <c r="L7725" i="11"/>
  <c r="N7724" i="11"/>
  <c r="M7724" i="11"/>
  <c r="L7724" i="11"/>
  <c r="N7723" i="11"/>
  <c r="M7723" i="11"/>
  <c r="L7723" i="11"/>
  <c r="N7722" i="11"/>
  <c r="M7722" i="11"/>
  <c r="L7722" i="11"/>
  <c r="N7721" i="11"/>
  <c r="M7721" i="11"/>
  <c r="L7721" i="11"/>
  <c r="N7720" i="11"/>
  <c r="M7720" i="11"/>
  <c r="L7720" i="11"/>
  <c r="N7719" i="11"/>
  <c r="M7719" i="11"/>
  <c r="L7719" i="11"/>
  <c r="N7718" i="11"/>
  <c r="M7718" i="11"/>
  <c r="L7718" i="11"/>
  <c r="N7717" i="11"/>
  <c r="M7717" i="11"/>
  <c r="L7717" i="11"/>
  <c r="N7716" i="11"/>
  <c r="M7716" i="11"/>
  <c r="L7716" i="11"/>
  <c r="N7715" i="11"/>
  <c r="M7715" i="11"/>
  <c r="L7715" i="11"/>
  <c r="N7714" i="11"/>
  <c r="M7714" i="11"/>
  <c r="L7714" i="11"/>
  <c r="N7713" i="11"/>
  <c r="M7713" i="11"/>
  <c r="L7713" i="11"/>
  <c r="N7712" i="11"/>
  <c r="M7712" i="11"/>
  <c r="L7712" i="11"/>
  <c r="N7711" i="11"/>
  <c r="M7711" i="11"/>
  <c r="L7711" i="11"/>
  <c r="N7710" i="11"/>
  <c r="M7710" i="11"/>
  <c r="L7710" i="11"/>
  <c r="N7709" i="11"/>
  <c r="M7709" i="11"/>
  <c r="L7709" i="11"/>
  <c r="N7708" i="11"/>
  <c r="M7708" i="11"/>
  <c r="L7708" i="11"/>
  <c r="N7707" i="11"/>
  <c r="M7707" i="11"/>
  <c r="L7707" i="11"/>
  <c r="N7706" i="11"/>
  <c r="M7706" i="11"/>
  <c r="L7706" i="11"/>
  <c r="N7705" i="11"/>
  <c r="M7705" i="11"/>
  <c r="L7705" i="11"/>
  <c r="N7704" i="11"/>
  <c r="M7704" i="11"/>
  <c r="L7704" i="11"/>
  <c r="N7703" i="11"/>
  <c r="M7703" i="11"/>
  <c r="L7703" i="11"/>
  <c r="N7702" i="11"/>
  <c r="M7702" i="11"/>
  <c r="L7702" i="11"/>
  <c r="N7701" i="11"/>
  <c r="M7701" i="11"/>
  <c r="L7701" i="11"/>
  <c r="N7700" i="11"/>
  <c r="M7700" i="11"/>
  <c r="L7700" i="11"/>
  <c r="N7699" i="11"/>
  <c r="M7699" i="11"/>
  <c r="L7699" i="11"/>
  <c r="N7698" i="11"/>
  <c r="M7698" i="11"/>
  <c r="L7698" i="11"/>
  <c r="N7697" i="11"/>
  <c r="M7697" i="11"/>
  <c r="L7697" i="11"/>
  <c r="N7696" i="11"/>
  <c r="M7696" i="11"/>
  <c r="L7696" i="11"/>
  <c r="N7695" i="11"/>
  <c r="M7695" i="11"/>
  <c r="L7695" i="11"/>
  <c r="N7694" i="11"/>
  <c r="M7694" i="11"/>
  <c r="L7694" i="11"/>
  <c r="N7693" i="11"/>
  <c r="M7693" i="11"/>
  <c r="L7693" i="11"/>
  <c r="N7692" i="11"/>
  <c r="M7692" i="11"/>
  <c r="L7692" i="11"/>
  <c r="N7691" i="11"/>
  <c r="M7691" i="11"/>
  <c r="L7691" i="11"/>
  <c r="N7690" i="11"/>
  <c r="M7690" i="11"/>
  <c r="L7690" i="11"/>
  <c r="N7689" i="11"/>
  <c r="M7689" i="11"/>
  <c r="L7689" i="11"/>
  <c r="N7688" i="11"/>
  <c r="M7688" i="11"/>
  <c r="L7688" i="11"/>
  <c r="N7687" i="11"/>
  <c r="M7687" i="11"/>
  <c r="L7687" i="11"/>
  <c r="N7686" i="11"/>
  <c r="M7686" i="11"/>
  <c r="L7686" i="11"/>
  <c r="N7685" i="11"/>
  <c r="M7685" i="11"/>
  <c r="L7685" i="11"/>
  <c r="N7684" i="11"/>
  <c r="M7684" i="11"/>
  <c r="L7684" i="11"/>
  <c r="N7683" i="11"/>
  <c r="M7683" i="11"/>
  <c r="L7683" i="11"/>
  <c r="N7682" i="11"/>
  <c r="M7682" i="11"/>
  <c r="L7682" i="11"/>
  <c r="N7681" i="11"/>
  <c r="M7681" i="11"/>
  <c r="L7681" i="11"/>
  <c r="N7680" i="11"/>
  <c r="M7680" i="11"/>
  <c r="L7680" i="11"/>
  <c r="N7679" i="11"/>
  <c r="M7679" i="11"/>
  <c r="L7679" i="11"/>
  <c r="N7678" i="11"/>
  <c r="M7678" i="11"/>
  <c r="L7678" i="11"/>
  <c r="N7677" i="11"/>
  <c r="M7677" i="11"/>
  <c r="L7677" i="11"/>
  <c r="N7676" i="11"/>
  <c r="M7676" i="11"/>
  <c r="L7676" i="11"/>
  <c r="N7675" i="11"/>
  <c r="M7675" i="11"/>
  <c r="L7675" i="11"/>
  <c r="N7674" i="11"/>
  <c r="M7674" i="11"/>
  <c r="L7674" i="11"/>
  <c r="N7673" i="11"/>
  <c r="M7673" i="11"/>
  <c r="L7673" i="11"/>
  <c r="N7672" i="11"/>
  <c r="M7672" i="11"/>
  <c r="L7672" i="11"/>
  <c r="N7671" i="11"/>
  <c r="M7671" i="11"/>
  <c r="L7671" i="11"/>
  <c r="N7670" i="11"/>
  <c r="M7670" i="11"/>
  <c r="L7670" i="11"/>
  <c r="N7669" i="11"/>
  <c r="M7669" i="11"/>
  <c r="L7669" i="11"/>
  <c r="N7668" i="11"/>
  <c r="M7668" i="11"/>
  <c r="L7668" i="11"/>
  <c r="N7667" i="11"/>
  <c r="M7667" i="11"/>
  <c r="L7667" i="11"/>
  <c r="N7666" i="11"/>
  <c r="M7666" i="11"/>
  <c r="L7666" i="11"/>
  <c r="N7665" i="11"/>
  <c r="M7665" i="11"/>
  <c r="L7665" i="11"/>
  <c r="N7664" i="11"/>
  <c r="M7664" i="11"/>
  <c r="L7664" i="11"/>
  <c r="N7663" i="11"/>
  <c r="M7663" i="11"/>
  <c r="L7663" i="11"/>
  <c r="N7662" i="11"/>
  <c r="M7662" i="11"/>
  <c r="L7662" i="11"/>
  <c r="N7661" i="11"/>
  <c r="M7661" i="11"/>
  <c r="L7661" i="11"/>
  <c r="N7660" i="11"/>
  <c r="M7660" i="11"/>
  <c r="L7660" i="11"/>
  <c r="N7659" i="11"/>
  <c r="M7659" i="11"/>
  <c r="L7659" i="11"/>
  <c r="N7658" i="11"/>
  <c r="M7658" i="11"/>
  <c r="L7658" i="11"/>
  <c r="N7657" i="11"/>
  <c r="M7657" i="11"/>
  <c r="L7657" i="11"/>
  <c r="N7656" i="11"/>
  <c r="M7656" i="11"/>
  <c r="L7656" i="11"/>
  <c r="N7655" i="11"/>
  <c r="M7655" i="11"/>
  <c r="L7655" i="11"/>
  <c r="N7654" i="11"/>
  <c r="M7654" i="11"/>
  <c r="L7654" i="11"/>
  <c r="N7653" i="11"/>
  <c r="M7653" i="11"/>
  <c r="L7653" i="11"/>
  <c r="N7652" i="11"/>
  <c r="M7652" i="11"/>
  <c r="L7652" i="11"/>
  <c r="N7651" i="11"/>
  <c r="M7651" i="11"/>
  <c r="L7651" i="11"/>
  <c r="N7650" i="11"/>
  <c r="M7650" i="11"/>
  <c r="L7650" i="11"/>
  <c r="N7649" i="11"/>
  <c r="M7649" i="11"/>
  <c r="L7649" i="11"/>
  <c r="N7648" i="11"/>
  <c r="M7648" i="11"/>
  <c r="L7648" i="11"/>
  <c r="N7647" i="11"/>
  <c r="M7647" i="11"/>
  <c r="L7647" i="11"/>
  <c r="N7646" i="11"/>
  <c r="M7646" i="11"/>
  <c r="L7646" i="11"/>
  <c r="N7645" i="11"/>
  <c r="M7645" i="11"/>
  <c r="L7645" i="11"/>
  <c r="N7644" i="11"/>
  <c r="M7644" i="11"/>
  <c r="L7644" i="11"/>
  <c r="N7643" i="11"/>
  <c r="M7643" i="11"/>
  <c r="L7643" i="11"/>
  <c r="N7642" i="11"/>
  <c r="M7642" i="11"/>
  <c r="L7642" i="11"/>
  <c r="N7641" i="11"/>
  <c r="M7641" i="11"/>
  <c r="L7641" i="11"/>
  <c r="N7640" i="11"/>
  <c r="M7640" i="11"/>
  <c r="L7640" i="11"/>
  <c r="N7639" i="11"/>
  <c r="M7639" i="11"/>
  <c r="L7639" i="11"/>
  <c r="N7638" i="11"/>
  <c r="M7638" i="11"/>
  <c r="L7638" i="11"/>
  <c r="N7637" i="11"/>
  <c r="M7637" i="11"/>
  <c r="L7637" i="11"/>
  <c r="N7636" i="11"/>
  <c r="M7636" i="11"/>
  <c r="L7636" i="11"/>
  <c r="N7635" i="11"/>
  <c r="M7635" i="11"/>
  <c r="L7635" i="11"/>
  <c r="N7634" i="11"/>
  <c r="M7634" i="11"/>
  <c r="L7634" i="11"/>
  <c r="N7633" i="11"/>
  <c r="M7633" i="11"/>
  <c r="L7633" i="11"/>
  <c r="N7632" i="11"/>
  <c r="M7632" i="11"/>
  <c r="L7632" i="11"/>
  <c r="N7631" i="11"/>
  <c r="M7631" i="11"/>
  <c r="L7631" i="11"/>
  <c r="N7630" i="11"/>
  <c r="M7630" i="11"/>
  <c r="L7630" i="11"/>
  <c r="N7629" i="11"/>
  <c r="M7629" i="11"/>
  <c r="L7629" i="11"/>
  <c r="N7628" i="11"/>
  <c r="M7628" i="11"/>
  <c r="L7628" i="11"/>
  <c r="N7627" i="11"/>
  <c r="M7627" i="11"/>
  <c r="L7627" i="11"/>
  <c r="N7626" i="11"/>
  <c r="M7626" i="11"/>
  <c r="L7626" i="11"/>
  <c r="N7625" i="11"/>
  <c r="M7625" i="11"/>
  <c r="L7625" i="11"/>
  <c r="N7624" i="11"/>
  <c r="M7624" i="11"/>
  <c r="L7624" i="11"/>
  <c r="N7623" i="11"/>
  <c r="M7623" i="11"/>
  <c r="L7623" i="11"/>
  <c r="N7622" i="11"/>
  <c r="M7622" i="11"/>
  <c r="L7622" i="11"/>
  <c r="N7621" i="11"/>
  <c r="M7621" i="11"/>
  <c r="L7621" i="11"/>
  <c r="N7620" i="11"/>
  <c r="M7620" i="11"/>
  <c r="L7620" i="11"/>
  <c r="N7619" i="11"/>
  <c r="M7619" i="11"/>
  <c r="L7619" i="11"/>
  <c r="N7618" i="11"/>
  <c r="M7618" i="11"/>
  <c r="L7618" i="11"/>
  <c r="N7617" i="11"/>
  <c r="M7617" i="11"/>
  <c r="L7617" i="11"/>
  <c r="N7616" i="11"/>
  <c r="M7616" i="11"/>
  <c r="L7616" i="11"/>
  <c r="N7615" i="11"/>
  <c r="M7615" i="11"/>
  <c r="L7615" i="11"/>
  <c r="N7614" i="11"/>
  <c r="M7614" i="11"/>
  <c r="L7614" i="11"/>
  <c r="N7613" i="11"/>
  <c r="M7613" i="11"/>
  <c r="L7613" i="11"/>
  <c r="N7612" i="11"/>
  <c r="M7612" i="11"/>
  <c r="L7612" i="11"/>
  <c r="N7611" i="11"/>
  <c r="M7611" i="11"/>
  <c r="L7611" i="11"/>
  <c r="N7610" i="11"/>
  <c r="M7610" i="11"/>
  <c r="L7610" i="11"/>
  <c r="N7609" i="11"/>
  <c r="M7609" i="11"/>
  <c r="L7609" i="11"/>
  <c r="N7608" i="11"/>
  <c r="M7608" i="11"/>
  <c r="L7608" i="11"/>
  <c r="N7607" i="11"/>
  <c r="M7607" i="11"/>
  <c r="L7607" i="11"/>
  <c r="N7606" i="11"/>
  <c r="M7606" i="11"/>
  <c r="L7606" i="11"/>
  <c r="N7605" i="11"/>
  <c r="M7605" i="11"/>
  <c r="L7605" i="11"/>
  <c r="N7604" i="11"/>
  <c r="M7604" i="11"/>
  <c r="L7604" i="11"/>
  <c r="N7603" i="11"/>
  <c r="M7603" i="11"/>
  <c r="L7603" i="11"/>
  <c r="N7602" i="11"/>
  <c r="M7602" i="11"/>
  <c r="L7602" i="11"/>
  <c r="N7601" i="11"/>
  <c r="M7601" i="11"/>
  <c r="L7601" i="11"/>
  <c r="N7600" i="11"/>
  <c r="M7600" i="11"/>
  <c r="L7600" i="11"/>
  <c r="N7599" i="11"/>
  <c r="M7599" i="11"/>
  <c r="L7599" i="11"/>
  <c r="N7598" i="11"/>
  <c r="M7598" i="11"/>
  <c r="L7598" i="11"/>
  <c r="N7597" i="11"/>
  <c r="M7597" i="11"/>
  <c r="L7597" i="11"/>
  <c r="N7596" i="11"/>
  <c r="M7596" i="11"/>
  <c r="L7596" i="11"/>
  <c r="N7595" i="11"/>
  <c r="M7595" i="11"/>
  <c r="L7595" i="11"/>
  <c r="N7594" i="11"/>
  <c r="M7594" i="11"/>
  <c r="L7594" i="11"/>
  <c r="N7593" i="11"/>
  <c r="M7593" i="11"/>
  <c r="L7593" i="11"/>
  <c r="N7592" i="11"/>
  <c r="M7592" i="11"/>
  <c r="L7592" i="11"/>
  <c r="N7591" i="11"/>
  <c r="M7591" i="11"/>
  <c r="L7591" i="11"/>
  <c r="N7590" i="11"/>
  <c r="M7590" i="11"/>
  <c r="L7590" i="11"/>
  <c r="N7589" i="11"/>
  <c r="M7589" i="11"/>
  <c r="L7589" i="11"/>
  <c r="N7588" i="11"/>
  <c r="M7588" i="11"/>
  <c r="L7588" i="11"/>
  <c r="N7587" i="11"/>
  <c r="M7587" i="11"/>
  <c r="L7587" i="11"/>
  <c r="N7586" i="11"/>
  <c r="M7586" i="11"/>
  <c r="L7586" i="11"/>
  <c r="N7585" i="11"/>
  <c r="M7585" i="11"/>
  <c r="L7585" i="11"/>
  <c r="N7584" i="11"/>
  <c r="M7584" i="11"/>
  <c r="L7584" i="11"/>
  <c r="N7583" i="11"/>
  <c r="M7583" i="11"/>
  <c r="L7583" i="11"/>
  <c r="N7582" i="11"/>
  <c r="M7582" i="11"/>
  <c r="L7582" i="11"/>
  <c r="N7581" i="11"/>
  <c r="M7581" i="11"/>
  <c r="L7581" i="11"/>
  <c r="N7580" i="11"/>
  <c r="M7580" i="11"/>
  <c r="L7580" i="11"/>
  <c r="N7579" i="11"/>
  <c r="M7579" i="11"/>
  <c r="L7579" i="11"/>
  <c r="N7578" i="11"/>
  <c r="M7578" i="11"/>
  <c r="L7578" i="11"/>
  <c r="N7577" i="11"/>
  <c r="M7577" i="11"/>
  <c r="L7577" i="11"/>
  <c r="N7576" i="11"/>
  <c r="M7576" i="11"/>
  <c r="L7576" i="11"/>
  <c r="N7575" i="11"/>
  <c r="M7575" i="11"/>
  <c r="L7575" i="11"/>
  <c r="N7574" i="11"/>
  <c r="M7574" i="11"/>
  <c r="L7574" i="11"/>
  <c r="N7573" i="11"/>
  <c r="M7573" i="11"/>
  <c r="L7573" i="11"/>
  <c r="N7572" i="11"/>
  <c r="M7572" i="11"/>
  <c r="L7572" i="11"/>
  <c r="N7571" i="11"/>
  <c r="M7571" i="11"/>
  <c r="L7571" i="11"/>
  <c r="N7570" i="11"/>
  <c r="M7570" i="11"/>
  <c r="L7570" i="11"/>
  <c r="N7569" i="11"/>
  <c r="M7569" i="11"/>
  <c r="L7569" i="11"/>
  <c r="N7568" i="11"/>
  <c r="M7568" i="11"/>
  <c r="L7568" i="11"/>
  <c r="N7567" i="11"/>
  <c r="M7567" i="11"/>
  <c r="L7567" i="11"/>
  <c r="N7566" i="11"/>
  <c r="M7566" i="11"/>
  <c r="L7566" i="11"/>
  <c r="N7565" i="11"/>
  <c r="M7565" i="11"/>
  <c r="L7565" i="11"/>
  <c r="N7564" i="11"/>
  <c r="M7564" i="11"/>
  <c r="L7564" i="11"/>
  <c r="N7563" i="11"/>
  <c r="M7563" i="11"/>
  <c r="L7563" i="11"/>
  <c r="N7562" i="11"/>
  <c r="M7562" i="11"/>
  <c r="L7562" i="11"/>
  <c r="N7561" i="11"/>
  <c r="M7561" i="11"/>
  <c r="L7561" i="11"/>
  <c r="N7560" i="11"/>
  <c r="M7560" i="11"/>
  <c r="L7560" i="11"/>
  <c r="N7559" i="11"/>
  <c r="M7559" i="11"/>
  <c r="L7559" i="11"/>
  <c r="N7558" i="11"/>
  <c r="M7558" i="11"/>
  <c r="L7558" i="11"/>
  <c r="N7557" i="11"/>
  <c r="M7557" i="11"/>
  <c r="L7557" i="11"/>
  <c r="N7556" i="11"/>
  <c r="M7556" i="11"/>
  <c r="L7556" i="11"/>
  <c r="N7555" i="11"/>
  <c r="M7555" i="11"/>
  <c r="L7555" i="11"/>
  <c r="N7554" i="11"/>
  <c r="M7554" i="11"/>
  <c r="L7554" i="11"/>
  <c r="N7553" i="11"/>
  <c r="M7553" i="11"/>
  <c r="L7553" i="11"/>
  <c r="N7552" i="11"/>
  <c r="M7552" i="11"/>
  <c r="L7552" i="11"/>
  <c r="N7551" i="11"/>
  <c r="M7551" i="11"/>
  <c r="L7551" i="11"/>
  <c r="N7550" i="11"/>
  <c r="M7550" i="11"/>
  <c r="L7550" i="11"/>
  <c r="N7549" i="11"/>
  <c r="M7549" i="11"/>
  <c r="L7549" i="11"/>
  <c r="N7548" i="11"/>
  <c r="M7548" i="11"/>
  <c r="L7548" i="11"/>
  <c r="N7547" i="11"/>
  <c r="M7547" i="11"/>
  <c r="L7547" i="11"/>
  <c r="N7546" i="11"/>
  <c r="M7546" i="11"/>
  <c r="L7546" i="11"/>
  <c r="N7545" i="11"/>
  <c r="M7545" i="11"/>
  <c r="L7545" i="11"/>
  <c r="N7544" i="11"/>
  <c r="M7544" i="11"/>
  <c r="L7544" i="11"/>
  <c r="N7543" i="11"/>
  <c r="M7543" i="11"/>
  <c r="L7543" i="11"/>
  <c r="N7542" i="11"/>
  <c r="M7542" i="11"/>
  <c r="L7542" i="11"/>
  <c r="N7541" i="11"/>
  <c r="M7541" i="11"/>
  <c r="L7541" i="11"/>
  <c r="N7540" i="11"/>
  <c r="M7540" i="11"/>
  <c r="L7540" i="11"/>
  <c r="N7539" i="11"/>
  <c r="M7539" i="11"/>
  <c r="L7539" i="11"/>
  <c r="N7538" i="11"/>
  <c r="M7538" i="11"/>
  <c r="L7538" i="11"/>
  <c r="N7537" i="11"/>
  <c r="M7537" i="11"/>
  <c r="L7537" i="11"/>
  <c r="N7536" i="11"/>
  <c r="M7536" i="11"/>
  <c r="L7536" i="11"/>
  <c r="N7535" i="11"/>
  <c r="M7535" i="11"/>
  <c r="L7535" i="11"/>
  <c r="N7534" i="11"/>
  <c r="M7534" i="11"/>
  <c r="L7534" i="11"/>
  <c r="N7533" i="11"/>
  <c r="M7533" i="11"/>
  <c r="L7533" i="11"/>
  <c r="N7532" i="11"/>
  <c r="M7532" i="11"/>
  <c r="L7532" i="11"/>
  <c r="N7531" i="11"/>
  <c r="M7531" i="11"/>
  <c r="L7531" i="11"/>
  <c r="N7530" i="11"/>
  <c r="M7530" i="11"/>
  <c r="L7530" i="11"/>
  <c r="N7529" i="11"/>
  <c r="M7529" i="11"/>
  <c r="L7529" i="11"/>
  <c r="N7528" i="11"/>
  <c r="M7528" i="11"/>
  <c r="L7528" i="11"/>
  <c r="N7527" i="11"/>
  <c r="M7527" i="11"/>
  <c r="L7527" i="11"/>
  <c r="N7526" i="11"/>
  <c r="M7526" i="11"/>
  <c r="L7526" i="11"/>
  <c r="N7525" i="11"/>
  <c r="M7525" i="11"/>
  <c r="L7525" i="11"/>
  <c r="N7524" i="11"/>
  <c r="M7524" i="11"/>
  <c r="L7524" i="11"/>
  <c r="N7523" i="11"/>
  <c r="M7523" i="11"/>
  <c r="L7523" i="11"/>
  <c r="N7522" i="11"/>
  <c r="M7522" i="11"/>
  <c r="L7522" i="11"/>
  <c r="N7521" i="11"/>
  <c r="M7521" i="11"/>
  <c r="L7521" i="11"/>
  <c r="N7520" i="11"/>
  <c r="M7520" i="11"/>
  <c r="L7520" i="11"/>
  <c r="N7519" i="11"/>
  <c r="M7519" i="11"/>
  <c r="L7519" i="11"/>
  <c r="N7518" i="11"/>
  <c r="M7518" i="11"/>
  <c r="L7518" i="11"/>
  <c r="N7517" i="11"/>
  <c r="M7517" i="11"/>
  <c r="L7517" i="11"/>
  <c r="N7516" i="11"/>
  <c r="M7516" i="11"/>
  <c r="L7516" i="11"/>
  <c r="N7515" i="11"/>
  <c r="M7515" i="11"/>
  <c r="L7515" i="11"/>
  <c r="N7514" i="11"/>
  <c r="M7514" i="11"/>
  <c r="L7514" i="11"/>
  <c r="N7513" i="11"/>
  <c r="M7513" i="11"/>
  <c r="L7513" i="11"/>
  <c r="N7512" i="11"/>
  <c r="M7512" i="11"/>
  <c r="L7512" i="11"/>
  <c r="N7511" i="11"/>
  <c r="M7511" i="11"/>
  <c r="L7511" i="11"/>
  <c r="N7510" i="11"/>
  <c r="M7510" i="11"/>
  <c r="L7510" i="11"/>
  <c r="N7509" i="11"/>
  <c r="M7509" i="11"/>
  <c r="L7509" i="11"/>
  <c r="N7508" i="11"/>
  <c r="M7508" i="11"/>
  <c r="L7508" i="11"/>
  <c r="N7507" i="11"/>
  <c r="M7507" i="11"/>
  <c r="L7507" i="11"/>
  <c r="N7506" i="11"/>
  <c r="M7506" i="11"/>
  <c r="L7506" i="11"/>
  <c r="N7505" i="11"/>
  <c r="M7505" i="11"/>
  <c r="L7505" i="11"/>
  <c r="N7504" i="11"/>
  <c r="M7504" i="11"/>
  <c r="L7504" i="11"/>
  <c r="N7503" i="11"/>
  <c r="M7503" i="11"/>
  <c r="L7503" i="11"/>
  <c r="N7502" i="11"/>
  <c r="M7502" i="11"/>
  <c r="L7502" i="11"/>
  <c r="N7501" i="11"/>
  <c r="M7501" i="11"/>
  <c r="L7501" i="11"/>
  <c r="N7500" i="11"/>
  <c r="M7500" i="11"/>
  <c r="L7500" i="11"/>
  <c r="N7499" i="11"/>
  <c r="M7499" i="11"/>
  <c r="L7499" i="11"/>
  <c r="N7498" i="11"/>
  <c r="M7498" i="11"/>
  <c r="L7498" i="11"/>
  <c r="N7497" i="11"/>
  <c r="M7497" i="11"/>
  <c r="L7497" i="11"/>
  <c r="N7496" i="11"/>
  <c r="M7496" i="11"/>
  <c r="L7496" i="11"/>
  <c r="N7495" i="11"/>
  <c r="M7495" i="11"/>
  <c r="L7495" i="11"/>
  <c r="N7494" i="11"/>
  <c r="M7494" i="11"/>
  <c r="L7494" i="11"/>
  <c r="N7493" i="11"/>
  <c r="M7493" i="11"/>
  <c r="L7493" i="11"/>
  <c r="N7492" i="11"/>
  <c r="M7492" i="11"/>
  <c r="L7492" i="11"/>
  <c r="N7491" i="11"/>
  <c r="M7491" i="11"/>
  <c r="L7491" i="11"/>
  <c r="N7490" i="11"/>
  <c r="M7490" i="11"/>
  <c r="L7490" i="11"/>
  <c r="N7489" i="11"/>
  <c r="M7489" i="11"/>
  <c r="L7489" i="11"/>
  <c r="N7488" i="11"/>
  <c r="M7488" i="11"/>
  <c r="L7488" i="11"/>
  <c r="N7487" i="11"/>
  <c r="M7487" i="11"/>
  <c r="L7487" i="11"/>
  <c r="N7486" i="11"/>
  <c r="M7486" i="11"/>
  <c r="L7486" i="11"/>
  <c r="N7485" i="11"/>
  <c r="M7485" i="11"/>
  <c r="L7485" i="11"/>
  <c r="N7484" i="11"/>
  <c r="M7484" i="11"/>
  <c r="L7484" i="11"/>
  <c r="N7483" i="11"/>
  <c r="M7483" i="11"/>
  <c r="L7483" i="11"/>
  <c r="N7482" i="11"/>
  <c r="M7482" i="11"/>
  <c r="L7482" i="11"/>
  <c r="N7481" i="11"/>
  <c r="M7481" i="11"/>
  <c r="L7481" i="11"/>
  <c r="N7480" i="11"/>
  <c r="M7480" i="11"/>
  <c r="L7480" i="11"/>
  <c r="N7479" i="11"/>
  <c r="M7479" i="11"/>
  <c r="L7479" i="11"/>
  <c r="N7478" i="11"/>
  <c r="M7478" i="11"/>
  <c r="L7478" i="11"/>
  <c r="N7477" i="11"/>
  <c r="M7477" i="11"/>
  <c r="L7477" i="11"/>
  <c r="N7476" i="11"/>
  <c r="M7476" i="11"/>
  <c r="L7476" i="11"/>
  <c r="N7475" i="11"/>
  <c r="M7475" i="11"/>
  <c r="L7475" i="11"/>
  <c r="N7474" i="11"/>
  <c r="M7474" i="11"/>
  <c r="L7474" i="11"/>
  <c r="N7473" i="11"/>
  <c r="M7473" i="11"/>
  <c r="L7473" i="11"/>
  <c r="N7472" i="11"/>
  <c r="M7472" i="11"/>
  <c r="L7472" i="11"/>
  <c r="N7471" i="11"/>
  <c r="M7471" i="11"/>
  <c r="L7471" i="11"/>
  <c r="N7470" i="11"/>
  <c r="M7470" i="11"/>
  <c r="L7470" i="11"/>
  <c r="N7469" i="11"/>
  <c r="M7469" i="11"/>
  <c r="L7469" i="11"/>
  <c r="N7468" i="11"/>
  <c r="M7468" i="11"/>
  <c r="L7468" i="11"/>
  <c r="N7467" i="11"/>
  <c r="M7467" i="11"/>
  <c r="L7467" i="11"/>
  <c r="N7466" i="11"/>
  <c r="M7466" i="11"/>
  <c r="L7466" i="11"/>
  <c r="N7465" i="11"/>
  <c r="M7465" i="11"/>
  <c r="L7465" i="11"/>
  <c r="N7464" i="11"/>
  <c r="M7464" i="11"/>
  <c r="L7464" i="11"/>
  <c r="N7463" i="11"/>
  <c r="M7463" i="11"/>
  <c r="L7463" i="11"/>
  <c r="N7462" i="11"/>
  <c r="M7462" i="11"/>
  <c r="L7462" i="11"/>
  <c r="N7461" i="11"/>
  <c r="M7461" i="11"/>
  <c r="L7461" i="11"/>
  <c r="N7460" i="11"/>
  <c r="M7460" i="11"/>
  <c r="L7460" i="11"/>
  <c r="N7459" i="11"/>
  <c r="M7459" i="11"/>
  <c r="L7459" i="11"/>
  <c r="N7458" i="11"/>
  <c r="M7458" i="11"/>
  <c r="L7458" i="11"/>
  <c r="N7457" i="11"/>
  <c r="M7457" i="11"/>
  <c r="L7457" i="11"/>
  <c r="N7456" i="11"/>
  <c r="M7456" i="11"/>
  <c r="L7456" i="11"/>
  <c r="N7455" i="11"/>
  <c r="M7455" i="11"/>
  <c r="L7455" i="11"/>
  <c r="N7454" i="11"/>
  <c r="M7454" i="11"/>
  <c r="L7454" i="11"/>
  <c r="N7453" i="11"/>
  <c r="M7453" i="11"/>
  <c r="L7453" i="11"/>
  <c r="N7452" i="11"/>
  <c r="M7452" i="11"/>
  <c r="L7452" i="11"/>
  <c r="N7451" i="11"/>
  <c r="M7451" i="11"/>
  <c r="L7451" i="11"/>
  <c r="N7450" i="11"/>
  <c r="M7450" i="11"/>
  <c r="L7450" i="11"/>
  <c r="N7449" i="11"/>
  <c r="M7449" i="11"/>
  <c r="L7449" i="11"/>
  <c r="N7448" i="11"/>
  <c r="M7448" i="11"/>
  <c r="L7448" i="11"/>
  <c r="N7447" i="11"/>
  <c r="M7447" i="11"/>
  <c r="L7447" i="11"/>
  <c r="N7446" i="11"/>
  <c r="M7446" i="11"/>
  <c r="L7446" i="11"/>
  <c r="N7445" i="11"/>
  <c r="M7445" i="11"/>
  <c r="L7445" i="11"/>
  <c r="N7444" i="11"/>
  <c r="M7444" i="11"/>
  <c r="L7444" i="11"/>
  <c r="N7443" i="11"/>
  <c r="M7443" i="11"/>
  <c r="L7443" i="11"/>
  <c r="N7442" i="11"/>
  <c r="M7442" i="11"/>
  <c r="L7442" i="11"/>
  <c r="N7441" i="11"/>
  <c r="M7441" i="11"/>
  <c r="L7441" i="11"/>
  <c r="N7440" i="11"/>
  <c r="M7440" i="11"/>
  <c r="L7440" i="11"/>
  <c r="N7439" i="11"/>
  <c r="M7439" i="11"/>
  <c r="L7439" i="11"/>
  <c r="N7438" i="11"/>
  <c r="M7438" i="11"/>
  <c r="L7438" i="11"/>
  <c r="N7437" i="11"/>
  <c r="M7437" i="11"/>
  <c r="L7437" i="11"/>
  <c r="N7436" i="11"/>
  <c r="M7436" i="11"/>
  <c r="L7436" i="11"/>
  <c r="N7435" i="11"/>
  <c r="M7435" i="11"/>
  <c r="L7435" i="11"/>
  <c r="N7434" i="11"/>
  <c r="M7434" i="11"/>
  <c r="L7434" i="11"/>
  <c r="N7433" i="11"/>
  <c r="M7433" i="11"/>
  <c r="L7433" i="11"/>
  <c r="N7432" i="11"/>
  <c r="M7432" i="11"/>
  <c r="L7432" i="11"/>
  <c r="N7431" i="11"/>
  <c r="M7431" i="11"/>
  <c r="L7431" i="11"/>
  <c r="N7430" i="11"/>
  <c r="M7430" i="11"/>
  <c r="L7430" i="11"/>
  <c r="N7429" i="11"/>
  <c r="M7429" i="11"/>
  <c r="L7429" i="11"/>
  <c r="N7428" i="11"/>
  <c r="M7428" i="11"/>
  <c r="L7428" i="11"/>
  <c r="N7427" i="11"/>
  <c r="M7427" i="11"/>
  <c r="L7427" i="11"/>
  <c r="N7426" i="11"/>
  <c r="M7426" i="11"/>
  <c r="L7426" i="11"/>
  <c r="N7425" i="11"/>
  <c r="M7425" i="11"/>
  <c r="L7425" i="11"/>
  <c r="N7424" i="11"/>
  <c r="M7424" i="11"/>
  <c r="L7424" i="11"/>
  <c r="N7423" i="11"/>
  <c r="M7423" i="11"/>
  <c r="L7423" i="11"/>
  <c r="N7422" i="11"/>
  <c r="M7422" i="11"/>
  <c r="L7422" i="11"/>
  <c r="N7421" i="11"/>
  <c r="M7421" i="11"/>
  <c r="L7421" i="11"/>
  <c r="N7420" i="11"/>
  <c r="M7420" i="11"/>
  <c r="L7420" i="11"/>
  <c r="N7419" i="11"/>
  <c r="M7419" i="11"/>
  <c r="L7419" i="11"/>
  <c r="N7418" i="11"/>
  <c r="M7418" i="11"/>
  <c r="L7418" i="11"/>
  <c r="N7417" i="11"/>
  <c r="M7417" i="11"/>
  <c r="L7417" i="11"/>
  <c r="N7416" i="11"/>
  <c r="M7416" i="11"/>
  <c r="L7416" i="11"/>
  <c r="N7415" i="11"/>
  <c r="M7415" i="11"/>
  <c r="L7415" i="11"/>
  <c r="N7414" i="11"/>
  <c r="M7414" i="11"/>
  <c r="L7414" i="11"/>
  <c r="N7413" i="11"/>
  <c r="M7413" i="11"/>
  <c r="L7413" i="11"/>
  <c r="N7412" i="11"/>
  <c r="M7412" i="11"/>
  <c r="L7412" i="11"/>
  <c r="N7411" i="11"/>
  <c r="M7411" i="11"/>
  <c r="L7411" i="11"/>
  <c r="N7410" i="11"/>
  <c r="M7410" i="11"/>
  <c r="L7410" i="11"/>
  <c r="N7409" i="11"/>
  <c r="M7409" i="11"/>
  <c r="L7409" i="11"/>
  <c r="N7408" i="11"/>
  <c r="M7408" i="11"/>
  <c r="L7408" i="11"/>
  <c r="N7407" i="11"/>
  <c r="M7407" i="11"/>
  <c r="L7407" i="11"/>
  <c r="N7406" i="11"/>
  <c r="M7406" i="11"/>
  <c r="L7406" i="11"/>
  <c r="N7405" i="11"/>
  <c r="M7405" i="11"/>
  <c r="L7405" i="11"/>
  <c r="N7404" i="11"/>
  <c r="M7404" i="11"/>
  <c r="L7404" i="11"/>
  <c r="N7403" i="11"/>
  <c r="M7403" i="11"/>
  <c r="L7403" i="11"/>
  <c r="N7402" i="11"/>
  <c r="M7402" i="11"/>
  <c r="L7402" i="11"/>
  <c r="N7401" i="11"/>
  <c r="M7401" i="11"/>
  <c r="L7401" i="11"/>
  <c r="N7400" i="11"/>
  <c r="M7400" i="11"/>
  <c r="L7400" i="11"/>
  <c r="N7399" i="11"/>
  <c r="M7399" i="11"/>
  <c r="L7399" i="11"/>
  <c r="N7398" i="11"/>
  <c r="M7398" i="11"/>
  <c r="L7398" i="11"/>
  <c r="N7397" i="11"/>
  <c r="M7397" i="11"/>
  <c r="L7397" i="11"/>
  <c r="N7396" i="11"/>
  <c r="M7396" i="11"/>
  <c r="L7396" i="11"/>
  <c r="N7395" i="11"/>
  <c r="M7395" i="11"/>
  <c r="L7395" i="11"/>
  <c r="N7394" i="11"/>
  <c r="M7394" i="11"/>
  <c r="L7394" i="11"/>
  <c r="N7393" i="11"/>
  <c r="M7393" i="11"/>
  <c r="L7393" i="11"/>
  <c r="N7392" i="11"/>
  <c r="M7392" i="11"/>
  <c r="L7392" i="11"/>
  <c r="N7391" i="11"/>
  <c r="M7391" i="11"/>
  <c r="L7391" i="11"/>
  <c r="N7390" i="11"/>
  <c r="M7390" i="11"/>
  <c r="L7390" i="11"/>
  <c r="N7389" i="11"/>
  <c r="M7389" i="11"/>
  <c r="L7389" i="11"/>
  <c r="N7388" i="11"/>
  <c r="M7388" i="11"/>
  <c r="L7388" i="11"/>
  <c r="N7387" i="11"/>
  <c r="M7387" i="11"/>
  <c r="L7387" i="11"/>
  <c r="N7386" i="11"/>
  <c r="M7386" i="11"/>
  <c r="L7386" i="11"/>
  <c r="N7385" i="11"/>
  <c r="M7385" i="11"/>
  <c r="L7385" i="11"/>
  <c r="N7384" i="11"/>
  <c r="M7384" i="11"/>
  <c r="L7384" i="11"/>
  <c r="N7383" i="11"/>
  <c r="M7383" i="11"/>
  <c r="L7383" i="11"/>
  <c r="N7382" i="11"/>
  <c r="M7382" i="11"/>
  <c r="L7382" i="11"/>
  <c r="N7381" i="11"/>
  <c r="M7381" i="11"/>
  <c r="L7381" i="11"/>
  <c r="N7380" i="11"/>
  <c r="M7380" i="11"/>
  <c r="L7380" i="11"/>
  <c r="N7379" i="11"/>
  <c r="M7379" i="11"/>
  <c r="L7379" i="11"/>
  <c r="N7378" i="11"/>
  <c r="M7378" i="11"/>
  <c r="L7378" i="11"/>
  <c r="N7377" i="11"/>
  <c r="M7377" i="11"/>
  <c r="L7377" i="11"/>
  <c r="N7376" i="11"/>
  <c r="M7376" i="11"/>
  <c r="L7376" i="11"/>
  <c r="N7375" i="11"/>
  <c r="M7375" i="11"/>
  <c r="L7375" i="11"/>
  <c r="N7374" i="11"/>
  <c r="M7374" i="11"/>
  <c r="L7374" i="11"/>
  <c r="N7373" i="11"/>
  <c r="M7373" i="11"/>
  <c r="L7373" i="11"/>
  <c r="N7372" i="11"/>
  <c r="M7372" i="11"/>
  <c r="L7372" i="11"/>
  <c r="N7371" i="11"/>
  <c r="M7371" i="11"/>
  <c r="L7371" i="11"/>
  <c r="N7370" i="11"/>
  <c r="M7370" i="11"/>
  <c r="L7370" i="11"/>
  <c r="N7369" i="11"/>
  <c r="M7369" i="11"/>
  <c r="L7369" i="11"/>
  <c r="N7368" i="11"/>
  <c r="M7368" i="11"/>
  <c r="L7368" i="11"/>
  <c r="N7367" i="11"/>
  <c r="M7367" i="11"/>
  <c r="L7367" i="11"/>
  <c r="N7366" i="11"/>
  <c r="M7366" i="11"/>
  <c r="L7366" i="11"/>
  <c r="N7365" i="11"/>
  <c r="M7365" i="11"/>
  <c r="L7365" i="11"/>
  <c r="N7364" i="11"/>
  <c r="M7364" i="11"/>
  <c r="L7364" i="11"/>
  <c r="N7363" i="11"/>
  <c r="M7363" i="11"/>
  <c r="L7363" i="11"/>
  <c r="N7362" i="11"/>
  <c r="M7362" i="11"/>
  <c r="L7362" i="11"/>
  <c r="N7361" i="11"/>
  <c r="M7361" i="11"/>
  <c r="L7361" i="11"/>
  <c r="N7360" i="11"/>
  <c r="M7360" i="11"/>
  <c r="L7360" i="11"/>
  <c r="N7359" i="11"/>
  <c r="M7359" i="11"/>
  <c r="L7359" i="11"/>
  <c r="N7358" i="11"/>
  <c r="M7358" i="11"/>
  <c r="L7358" i="11"/>
  <c r="N7357" i="11"/>
  <c r="M7357" i="11"/>
  <c r="L7357" i="11"/>
  <c r="N7356" i="11"/>
  <c r="M7356" i="11"/>
  <c r="L7356" i="11"/>
  <c r="N7355" i="11"/>
  <c r="M7355" i="11"/>
  <c r="L7355" i="11"/>
  <c r="N7354" i="11"/>
  <c r="M7354" i="11"/>
  <c r="L7354" i="11"/>
  <c r="N7353" i="11"/>
  <c r="M7353" i="11"/>
  <c r="L7353" i="11"/>
  <c r="N7352" i="11"/>
  <c r="M7352" i="11"/>
  <c r="L7352" i="11"/>
  <c r="N7351" i="11"/>
  <c r="M7351" i="11"/>
  <c r="L7351" i="11"/>
  <c r="N7350" i="11"/>
  <c r="M7350" i="11"/>
  <c r="L7350" i="11"/>
  <c r="N7349" i="11"/>
  <c r="M7349" i="11"/>
  <c r="L7349" i="11"/>
  <c r="N7348" i="11"/>
  <c r="M7348" i="11"/>
  <c r="L7348" i="11"/>
  <c r="N7347" i="11"/>
  <c r="M7347" i="11"/>
  <c r="L7347" i="11"/>
  <c r="N7346" i="11"/>
  <c r="M7346" i="11"/>
  <c r="L7346" i="11"/>
  <c r="N7345" i="11"/>
  <c r="M7345" i="11"/>
  <c r="L7345" i="11"/>
  <c r="N7344" i="11"/>
  <c r="M7344" i="11"/>
  <c r="L7344" i="11"/>
  <c r="N7343" i="11"/>
  <c r="M7343" i="11"/>
  <c r="L7343" i="11"/>
  <c r="N7342" i="11"/>
  <c r="M7342" i="11"/>
  <c r="L7342" i="11"/>
  <c r="N7341" i="11"/>
  <c r="M7341" i="11"/>
  <c r="L7341" i="11"/>
  <c r="N7340" i="11"/>
  <c r="M7340" i="11"/>
  <c r="L7340" i="11"/>
  <c r="N7339" i="11"/>
  <c r="M7339" i="11"/>
  <c r="L7339" i="11"/>
  <c r="N7338" i="11"/>
  <c r="M7338" i="11"/>
  <c r="L7338" i="11"/>
  <c r="N7337" i="11"/>
  <c r="M7337" i="11"/>
  <c r="L7337" i="11"/>
  <c r="N7336" i="11"/>
  <c r="M7336" i="11"/>
  <c r="L7336" i="11"/>
  <c r="N7335" i="11"/>
  <c r="M7335" i="11"/>
  <c r="L7335" i="11"/>
  <c r="N7334" i="11"/>
  <c r="M7334" i="11"/>
  <c r="L7334" i="11"/>
  <c r="N7333" i="11"/>
  <c r="M7333" i="11"/>
  <c r="L7333" i="11"/>
  <c r="N7332" i="11"/>
  <c r="M7332" i="11"/>
  <c r="L7332" i="11"/>
  <c r="N7331" i="11"/>
  <c r="M7331" i="11"/>
  <c r="L7331" i="11"/>
  <c r="N7330" i="11"/>
  <c r="M7330" i="11"/>
  <c r="L7330" i="11"/>
  <c r="N7329" i="11"/>
  <c r="M7329" i="11"/>
  <c r="L7329" i="11"/>
  <c r="N7328" i="11"/>
  <c r="M7328" i="11"/>
  <c r="L7328" i="11"/>
  <c r="N7327" i="11"/>
  <c r="M7327" i="11"/>
  <c r="L7327" i="11"/>
  <c r="N7326" i="11"/>
  <c r="M7326" i="11"/>
  <c r="L7326" i="11"/>
  <c r="N7325" i="11"/>
  <c r="M7325" i="11"/>
  <c r="L7325" i="11"/>
  <c r="N7324" i="11"/>
  <c r="M7324" i="11"/>
  <c r="L7324" i="11"/>
  <c r="N7323" i="11"/>
  <c r="M7323" i="11"/>
  <c r="L7323" i="11"/>
  <c r="N7322" i="11"/>
  <c r="M7322" i="11"/>
  <c r="L7322" i="11"/>
  <c r="N7321" i="11"/>
  <c r="M7321" i="11"/>
  <c r="L7321" i="11"/>
  <c r="N7320" i="11"/>
  <c r="M7320" i="11"/>
  <c r="L7320" i="11"/>
  <c r="N7319" i="11"/>
  <c r="M7319" i="11"/>
  <c r="L7319" i="11"/>
  <c r="N7318" i="11"/>
  <c r="M7318" i="11"/>
  <c r="L7318" i="11"/>
  <c r="N7317" i="11"/>
  <c r="M7317" i="11"/>
  <c r="L7317" i="11"/>
  <c r="N7316" i="11"/>
  <c r="M7316" i="11"/>
  <c r="L7316" i="11"/>
  <c r="N7315" i="11"/>
  <c r="M7315" i="11"/>
  <c r="L7315" i="11"/>
  <c r="N7314" i="11"/>
  <c r="M7314" i="11"/>
  <c r="L7314" i="11"/>
  <c r="N7313" i="11"/>
  <c r="M7313" i="11"/>
  <c r="L7313" i="11"/>
  <c r="N7312" i="11"/>
  <c r="M7312" i="11"/>
  <c r="L7312" i="11"/>
  <c r="N7311" i="11"/>
  <c r="M7311" i="11"/>
  <c r="L7311" i="11"/>
  <c r="N7310" i="11"/>
  <c r="M7310" i="11"/>
  <c r="L7310" i="11"/>
  <c r="N7309" i="11"/>
  <c r="M7309" i="11"/>
  <c r="L7309" i="11"/>
  <c r="N7308" i="11"/>
  <c r="M7308" i="11"/>
  <c r="L7308" i="11"/>
  <c r="N7307" i="11"/>
  <c r="M7307" i="11"/>
  <c r="L7307" i="11"/>
  <c r="N7306" i="11"/>
  <c r="M7306" i="11"/>
  <c r="L7306" i="11"/>
  <c r="N7305" i="11"/>
  <c r="M7305" i="11"/>
  <c r="L7305" i="11"/>
  <c r="N7304" i="11"/>
  <c r="M7304" i="11"/>
  <c r="L7304" i="11"/>
  <c r="N7303" i="11"/>
  <c r="M7303" i="11"/>
  <c r="L7303" i="11"/>
  <c r="N7302" i="11"/>
  <c r="M7302" i="11"/>
  <c r="L7302" i="11"/>
  <c r="N7301" i="11"/>
  <c r="M7301" i="11"/>
  <c r="L7301" i="11"/>
  <c r="N7300" i="11"/>
  <c r="M7300" i="11"/>
  <c r="L7300" i="11"/>
  <c r="N7299" i="11"/>
  <c r="M7299" i="11"/>
  <c r="L7299" i="11"/>
  <c r="N7298" i="11"/>
  <c r="M7298" i="11"/>
  <c r="L7298" i="11"/>
  <c r="N7297" i="11"/>
  <c r="M7297" i="11"/>
  <c r="L7297" i="11"/>
  <c r="N7296" i="11"/>
  <c r="M7296" i="11"/>
  <c r="L7296" i="11"/>
  <c r="N7295" i="11"/>
  <c r="M7295" i="11"/>
  <c r="L7295" i="11"/>
  <c r="N7294" i="11"/>
  <c r="M7294" i="11"/>
  <c r="L7294" i="11"/>
  <c r="N7293" i="11"/>
  <c r="M7293" i="11"/>
  <c r="L7293" i="11"/>
  <c r="N7292" i="11"/>
  <c r="M7292" i="11"/>
  <c r="L7292" i="11"/>
  <c r="N7291" i="11"/>
  <c r="M7291" i="11"/>
  <c r="L7291" i="11"/>
  <c r="N7290" i="11"/>
  <c r="M7290" i="11"/>
  <c r="L7290" i="11"/>
  <c r="N7289" i="11"/>
  <c r="M7289" i="11"/>
  <c r="L7289" i="11"/>
  <c r="N7288" i="11"/>
  <c r="M7288" i="11"/>
  <c r="L7288" i="11"/>
  <c r="N7287" i="11"/>
  <c r="M7287" i="11"/>
  <c r="L7287" i="11"/>
  <c r="N7286" i="11"/>
  <c r="M7286" i="11"/>
  <c r="L7286" i="11"/>
  <c r="N7285" i="11"/>
  <c r="M7285" i="11"/>
  <c r="L7285" i="11"/>
  <c r="N7284" i="11"/>
  <c r="M7284" i="11"/>
  <c r="L7284" i="11"/>
  <c r="N7283" i="11"/>
  <c r="M7283" i="11"/>
  <c r="L7283" i="11"/>
  <c r="N7282" i="11"/>
  <c r="M7282" i="11"/>
  <c r="L7282" i="11"/>
  <c r="N7281" i="11"/>
  <c r="M7281" i="11"/>
  <c r="L7281" i="11"/>
  <c r="N7280" i="11"/>
  <c r="M7280" i="11"/>
  <c r="L7280" i="11"/>
  <c r="N7279" i="11"/>
  <c r="M7279" i="11"/>
  <c r="L7279" i="11"/>
  <c r="N7278" i="11"/>
  <c r="M7278" i="11"/>
  <c r="L7278" i="11"/>
  <c r="N7277" i="11"/>
  <c r="M7277" i="11"/>
  <c r="L7277" i="11"/>
  <c r="N7276" i="11"/>
  <c r="M7276" i="11"/>
  <c r="L7276" i="11"/>
  <c r="N7275" i="11"/>
  <c r="M7275" i="11"/>
  <c r="L7275" i="11"/>
  <c r="N7274" i="11"/>
  <c r="M7274" i="11"/>
  <c r="L7274" i="11"/>
  <c r="N7273" i="11"/>
  <c r="M7273" i="11"/>
  <c r="L7273" i="11"/>
  <c r="N7272" i="11"/>
  <c r="M7272" i="11"/>
  <c r="L7272" i="11"/>
  <c r="N7271" i="11"/>
  <c r="M7271" i="11"/>
  <c r="L7271" i="11"/>
  <c r="N7270" i="11"/>
  <c r="M7270" i="11"/>
  <c r="L7270" i="11"/>
  <c r="N7269" i="11"/>
  <c r="M7269" i="11"/>
  <c r="L7269" i="11"/>
  <c r="N7268" i="11"/>
  <c r="M7268" i="11"/>
  <c r="L7268" i="11"/>
  <c r="N7267" i="11"/>
  <c r="M7267" i="11"/>
  <c r="L7267" i="11"/>
  <c r="N7266" i="11"/>
  <c r="M7266" i="11"/>
  <c r="L7266" i="11"/>
  <c r="N7265" i="11"/>
  <c r="M7265" i="11"/>
  <c r="L7265" i="11"/>
  <c r="N7264" i="11"/>
  <c r="M7264" i="11"/>
  <c r="L7264" i="11"/>
  <c r="N7263" i="11"/>
  <c r="M7263" i="11"/>
  <c r="L7263" i="11"/>
  <c r="N7262" i="11"/>
  <c r="M7262" i="11"/>
  <c r="L7262" i="11"/>
  <c r="N7261" i="11"/>
  <c r="M7261" i="11"/>
  <c r="L7261" i="11"/>
  <c r="N7260" i="11"/>
  <c r="M7260" i="11"/>
  <c r="L7260" i="11"/>
  <c r="N7259" i="11"/>
  <c r="M7259" i="11"/>
  <c r="L7259" i="11"/>
  <c r="N7258" i="11"/>
  <c r="M7258" i="11"/>
  <c r="L7258" i="11"/>
  <c r="N7257" i="11"/>
  <c r="M7257" i="11"/>
  <c r="L7257" i="11"/>
  <c r="N7256" i="11"/>
  <c r="M7256" i="11"/>
  <c r="L7256" i="11"/>
  <c r="N7255" i="11"/>
  <c r="M7255" i="11"/>
  <c r="L7255" i="11"/>
  <c r="N7254" i="11"/>
  <c r="M7254" i="11"/>
  <c r="L7254" i="11"/>
  <c r="N7253" i="11"/>
  <c r="M7253" i="11"/>
  <c r="L7253" i="11"/>
  <c r="N7252" i="11"/>
  <c r="M7252" i="11"/>
  <c r="L7252" i="11"/>
  <c r="N7251" i="11"/>
  <c r="M7251" i="11"/>
  <c r="L7251" i="11"/>
  <c r="N7250" i="11"/>
  <c r="M7250" i="11"/>
  <c r="L7250" i="11"/>
  <c r="N7249" i="11"/>
  <c r="M7249" i="11"/>
  <c r="L7249" i="11"/>
  <c r="N7248" i="11"/>
  <c r="M7248" i="11"/>
  <c r="L7248" i="11"/>
  <c r="N7247" i="11"/>
  <c r="M7247" i="11"/>
  <c r="L7247" i="11"/>
  <c r="N7246" i="11"/>
  <c r="M7246" i="11"/>
  <c r="L7246" i="11"/>
  <c r="N7245" i="11"/>
  <c r="M7245" i="11"/>
  <c r="L7245" i="11"/>
  <c r="N7244" i="11"/>
  <c r="M7244" i="11"/>
  <c r="L7244" i="11"/>
  <c r="N7243" i="11"/>
  <c r="M7243" i="11"/>
  <c r="L7243" i="11"/>
  <c r="N7242" i="11"/>
  <c r="M7242" i="11"/>
  <c r="L7242" i="11"/>
  <c r="N7241" i="11"/>
  <c r="M7241" i="11"/>
  <c r="L7241" i="11"/>
  <c r="N7240" i="11"/>
  <c r="M7240" i="11"/>
  <c r="L7240" i="11"/>
  <c r="N7239" i="11"/>
  <c r="M7239" i="11"/>
  <c r="L7239" i="11"/>
  <c r="N7238" i="11"/>
  <c r="M7238" i="11"/>
  <c r="L7238" i="11"/>
  <c r="N7237" i="11"/>
  <c r="M7237" i="11"/>
  <c r="L7237" i="11"/>
  <c r="N7236" i="11"/>
  <c r="M7236" i="11"/>
  <c r="L7236" i="11"/>
  <c r="N7235" i="11"/>
  <c r="M7235" i="11"/>
  <c r="L7235" i="11"/>
  <c r="N7234" i="11"/>
  <c r="M7234" i="11"/>
  <c r="L7234" i="11"/>
  <c r="N7233" i="11"/>
  <c r="M7233" i="11"/>
  <c r="L7233" i="11"/>
  <c r="N7232" i="11"/>
  <c r="M7232" i="11"/>
  <c r="L7232" i="11"/>
  <c r="N7231" i="11"/>
  <c r="M7231" i="11"/>
  <c r="L7231" i="11"/>
  <c r="N7230" i="11"/>
  <c r="M7230" i="11"/>
  <c r="L7230" i="11"/>
  <c r="N7229" i="11"/>
  <c r="M7229" i="11"/>
  <c r="L7229" i="11"/>
  <c r="N7228" i="11"/>
  <c r="M7228" i="11"/>
  <c r="L7228" i="11"/>
  <c r="N7227" i="11"/>
  <c r="M7227" i="11"/>
  <c r="L7227" i="11"/>
  <c r="N7226" i="11"/>
  <c r="M7226" i="11"/>
  <c r="L7226" i="11"/>
  <c r="N7225" i="11"/>
  <c r="M7225" i="11"/>
  <c r="L7225" i="11"/>
  <c r="N7224" i="11"/>
  <c r="M7224" i="11"/>
  <c r="L7224" i="11"/>
  <c r="N7223" i="11"/>
  <c r="M7223" i="11"/>
  <c r="L7223" i="11"/>
  <c r="N7222" i="11"/>
  <c r="M7222" i="11"/>
  <c r="L7222" i="11"/>
  <c r="N7221" i="11"/>
  <c r="M7221" i="11"/>
  <c r="L7221" i="11"/>
  <c r="N7220" i="11"/>
  <c r="M7220" i="11"/>
  <c r="L7220" i="11"/>
  <c r="N7219" i="11"/>
  <c r="M7219" i="11"/>
  <c r="L7219" i="11"/>
  <c r="N7218" i="11"/>
  <c r="M7218" i="11"/>
  <c r="L7218" i="11"/>
  <c r="N7217" i="11"/>
  <c r="M7217" i="11"/>
  <c r="L7217" i="11"/>
  <c r="N7216" i="11"/>
  <c r="M7216" i="11"/>
  <c r="L7216" i="11"/>
  <c r="N7215" i="11"/>
  <c r="M7215" i="11"/>
  <c r="L7215" i="11"/>
  <c r="N7214" i="11"/>
  <c r="M7214" i="11"/>
  <c r="L7214" i="11"/>
  <c r="N7213" i="11"/>
  <c r="M7213" i="11"/>
  <c r="L7213" i="11"/>
  <c r="N7212" i="11"/>
  <c r="M7212" i="11"/>
  <c r="L7212" i="11"/>
  <c r="N7211" i="11"/>
  <c r="M7211" i="11"/>
  <c r="L7211" i="11"/>
  <c r="N7210" i="11"/>
  <c r="M7210" i="11"/>
  <c r="L7210" i="11"/>
  <c r="N7209" i="11"/>
  <c r="M7209" i="11"/>
  <c r="L7209" i="11"/>
  <c r="N7208" i="11"/>
  <c r="M7208" i="11"/>
  <c r="L7208" i="11"/>
  <c r="N7207" i="11"/>
  <c r="M7207" i="11"/>
  <c r="L7207" i="11"/>
  <c r="N7206" i="11"/>
  <c r="M7206" i="11"/>
  <c r="L7206" i="11"/>
  <c r="N7205" i="11"/>
  <c r="M7205" i="11"/>
  <c r="L7205" i="11"/>
  <c r="N7204" i="11"/>
  <c r="M7204" i="11"/>
  <c r="L7204" i="11"/>
  <c r="N7203" i="11"/>
  <c r="M7203" i="11"/>
  <c r="L7203" i="11"/>
  <c r="N7202" i="11"/>
  <c r="M7202" i="11"/>
  <c r="L7202" i="11"/>
  <c r="N7201" i="11"/>
  <c r="M7201" i="11"/>
  <c r="L7201" i="11"/>
  <c r="N7200" i="11"/>
  <c r="M7200" i="11"/>
  <c r="L7200" i="11"/>
  <c r="N7199" i="11"/>
  <c r="M7199" i="11"/>
  <c r="L7199" i="11"/>
  <c r="N7198" i="11"/>
  <c r="M7198" i="11"/>
  <c r="L7198" i="11"/>
  <c r="N7197" i="11"/>
  <c r="M7197" i="11"/>
  <c r="L7197" i="11"/>
  <c r="N7196" i="11"/>
  <c r="M7196" i="11"/>
  <c r="L7196" i="11"/>
  <c r="N7195" i="11"/>
  <c r="M7195" i="11"/>
  <c r="L7195" i="11"/>
  <c r="N7194" i="11"/>
  <c r="M7194" i="11"/>
  <c r="L7194" i="11"/>
  <c r="N7193" i="11"/>
  <c r="M7193" i="11"/>
  <c r="L7193" i="11"/>
  <c r="N7192" i="11"/>
  <c r="M7192" i="11"/>
  <c r="L7192" i="11"/>
  <c r="N7191" i="11"/>
  <c r="M7191" i="11"/>
  <c r="L7191" i="11"/>
  <c r="N7177" i="11"/>
  <c r="M7177" i="11"/>
  <c r="L7177" i="11"/>
  <c r="N7095" i="11"/>
  <c r="M7095" i="11"/>
  <c r="L7095" i="11"/>
  <c r="N7092" i="11"/>
  <c r="M7092" i="11"/>
  <c r="L7092" i="11"/>
  <c r="N7031" i="11"/>
  <c r="M7031" i="11"/>
  <c r="L7031" i="11"/>
  <c r="N6943" i="11"/>
  <c r="M6943" i="11"/>
  <c r="L6943" i="11"/>
  <c r="N6933" i="11"/>
  <c r="M6933" i="11"/>
  <c r="L6933" i="11"/>
  <c r="N6876" i="11"/>
  <c r="M6876" i="11"/>
  <c r="L6876" i="11"/>
  <c r="N6847" i="11"/>
  <c r="M6847" i="11"/>
  <c r="L6847" i="11"/>
  <c r="N6829" i="11"/>
  <c r="M6829" i="11"/>
  <c r="L6829" i="11"/>
  <c r="N6816" i="11"/>
  <c r="M6816" i="11"/>
  <c r="L6816" i="11"/>
  <c r="N6777" i="11"/>
  <c r="M6777" i="11"/>
  <c r="L6777" i="11"/>
  <c r="N6726" i="11"/>
  <c r="M6726" i="11"/>
  <c r="L6726" i="11"/>
  <c r="N6710" i="11"/>
  <c r="M6710" i="11"/>
  <c r="L6710" i="11"/>
  <c r="N6695" i="11"/>
  <c r="M6695" i="11"/>
  <c r="L6695" i="11"/>
  <c r="N6672" i="11"/>
  <c r="M6672" i="11"/>
  <c r="L6672" i="11"/>
  <c r="N6658" i="11"/>
  <c r="M6658" i="11"/>
  <c r="L6658" i="11"/>
  <c r="N6642" i="11"/>
  <c r="M6642" i="11"/>
  <c r="L6642" i="11"/>
  <c r="N6607" i="11"/>
  <c r="M6607" i="11"/>
  <c r="L6607" i="11"/>
  <c r="N6569" i="11"/>
  <c r="M6569" i="11"/>
  <c r="L6569" i="11"/>
  <c r="N6564" i="11"/>
  <c r="M6564" i="11"/>
  <c r="L6564" i="11"/>
  <c r="N6550" i="11"/>
  <c r="M6550" i="11"/>
  <c r="L6550" i="11"/>
  <c r="N6460" i="11"/>
  <c r="M6460" i="11"/>
  <c r="L6460" i="11"/>
  <c r="N6435" i="11"/>
  <c r="M6435" i="11"/>
  <c r="L6435" i="11"/>
  <c r="N6398" i="11"/>
  <c r="M6398" i="11"/>
  <c r="L6398" i="11"/>
  <c r="N6375" i="11"/>
  <c r="M6375" i="11"/>
  <c r="L6375" i="11"/>
  <c r="N6366" i="11"/>
  <c r="M6366" i="11"/>
  <c r="L6366" i="11"/>
  <c r="N6264" i="11"/>
  <c r="M6264" i="11"/>
  <c r="L6264" i="11"/>
  <c r="N6254" i="11"/>
  <c r="M6254" i="11"/>
  <c r="L6254" i="11"/>
  <c r="N6253" i="11"/>
  <c r="M6253" i="11"/>
  <c r="L6253" i="11"/>
  <c r="N6202" i="11"/>
  <c r="M6202" i="11"/>
  <c r="L6202" i="11"/>
  <c r="N6185" i="11"/>
  <c r="M6185" i="11"/>
  <c r="L6185" i="11"/>
  <c r="N6182" i="11"/>
  <c r="M6182" i="11"/>
  <c r="L6182" i="11"/>
  <c r="N6181" i="11"/>
  <c r="M6181" i="11"/>
  <c r="L6181" i="11"/>
  <c r="N6092" i="11"/>
  <c r="M6092" i="11"/>
  <c r="L6092" i="11"/>
  <c r="N5908" i="11"/>
  <c r="M5908" i="11"/>
  <c r="L5908" i="11"/>
  <c r="N5802" i="11"/>
  <c r="M5802" i="11"/>
  <c r="L5802" i="11"/>
  <c r="N5719" i="11"/>
  <c r="M5719" i="11"/>
  <c r="L5719" i="11"/>
  <c r="N5678" i="11"/>
  <c r="M5678" i="11"/>
  <c r="L5678" i="11"/>
  <c r="N5668" i="11"/>
  <c r="M5668" i="11"/>
  <c r="L5668" i="11"/>
  <c r="N5613" i="11"/>
  <c r="M5613" i="11"/>
  <c r="L5613" i="11"/>
  <c r="N5571" i="11"/>
  <c r="M5571" i="11"/>
  <c r="L5571" i="11"/>
  <c r="N5537" i="11"/>
  <c r="M5537" i="11"/>
  <c r="L5537" i="11"/>
  <c r="N5519" i="11"/>
  <c r="M5519" i="11"/>
  <c r="L5519" i="11"/>
  <c r="N5482" i="11"/>
  <c r="M5482" i="11"/>
  <c r="L5482" i="11"/>
  <c r="N5407" i="11"/>
  <c r="M5407" i="11"/>
  <c r="L5407" i="11"/>
  <c r="N5370" i="11"/>
  <c r="M5370" i="11"/>
  <c r="L5370" i="11"/>
  <c r="N5341" i="11"/>
  <c r="M5341" i="11"/>
  <c r="L5341" i="11"/>
  <c r="N5143" i="11"/>
  <c r="M5143" i="11"/>
  <c r="L5143" i="11"/>
  <c r="N5073" i="11"/>
  <c r="M5073" i="11"/>
  <c r="L5073" i="11"/>
  <c r="N5058" i="11"/>
  <c r="M5058" i="11"/>
  <c r="L5058" i="11"/>
  <c r="N4984" i="11"/>
  <c r="M4984" i="11"/>
  <c r="L4984" i="11"/>
  <c r="N4971" i="11"/>
  <c r="M4971" i="11"/>
  <c r="L4971" i="11"/>
  <c r="N4880" i="11"/>
  <c r="M4880" i="11"/>
  <c r="L4880" i="11"/>
  <c r="N4817" i="11"/>
  <c r="M4817" i="11"/>
  <c r="L4817" i="11"/>
  <c r="N4785" i="11"/>
  <c r="M4785" i="11"/>
  <c r="L4785" i="11"/>
  <c r="N4717" i="11"/>
  <c r="M4717" i="11"/>
  <c r="L4717" i="11"/>
  <c r="N4693" i="11"/>
  <c r="M4693" i="11"/>
  <c r="L4693" i="11"/>
  <c r="N4692" i="11"/>
  <c r="M4692" i="11"/>
  <c r="L4692" i="11"/>
  <c r="N4600" i="11"/>
  <c r="M4600" i="11"/>
  <c r="L4600" i="11"/>
  <c r="N4530" i="11"/>
  <c r="M4530" i="11"/>
  <c r="L4530" i="11"/>
  <c r="N4497" i="11"/>
  <c r="M4497" i="11"/>
  <c r="L4497" i="11"/>
  <c r="N4440" i="11"/>
  <c r="M4440" i="11"/>
  <c r="L4440" i="11"/>
  <c r="N4434" i="11"/>
  <c r="M4434" i="11"/>
  <c r="L4434" i="11"/>
  <c r="N4416" i="11"/>
  <c r="M4416" i="11"/>
  <c r="L4416" i="11"/>
  <c r="N4359" i="11"/>
  <c r="M4359" i="11"/>
  <c r="L4359" i="11"/>
  <c r="N4340" i="11"/>
  <c r="M4340" i="11"/>
  <c r="L4340" i="11"/>
  <c r="N4328" i="11"/>
  <c r="M4328" i="11"/>
  <c r="L4328" i="11"/>
  <c r="N4295" i="11"/>
  <c r="M4295" i="11"/>
  <c r="L4295" i="11"/>
  <c r="N4219" i="11"/>
  <c r="M4219" i="11"/>
  <c r="L4219" i="11"/>
  <c r="N4375" i="11"/>
  <c r="M4375" i="11"/>
  <c r="L4375" i="11"/>
  <c r="N4195" i="11"/>
  <c r="M4195" i="11"/>
  <c r="L4195" i="11"/>
  <c r="N4187" i="11"/>
  <c r="M4187" i="11"/>
  <c r="L4187" i="11"/>
  <c r="N4132" i="11"/>
  <c r="M4132" i="11"/>
  <c r="L4132" i="11"/>
  <c r="N4103" i="11"/>
  <c r="M4103" i="11"/>
  <c r="L4103" i="11"/>
  <c r="N4087" i="11"/>
  <c r="M4087" i="11"/>
  <c r="L4087" i="11"/>
  <c r="N4069" i="11"/>
  <c r="M4069" i="11"/>
  <c r="L4069" i="11"/>
  <c r="N3883" i="11"/>
  <c r="M3883" i="11"/>
  <c r="L3883" i="11"/>
  <c r="N3879" i="11"/>
  <c r="M3879" i="11"/>
  <c r="L3879" i="11"/>
  <c r="N3873" i="11"/>
  <c r="M3873" i="11"/>
  <c r="L3873" i="11"/>
  <c r="N3804" i="11"/>
  <c r="M3804" i="11"/>
  <c r="L3804" i="11"/>
  <c r="N3702" i="11"/>
  <c r="M3702" i="11"/>
  <c r="L3702" i="11"/>
  <c r="N3668" i="11"/>
  <c r="M3668" i="11"/>
  <c r="L3668" i="11"/>
  <c r="N3592" i="11"/>
  <c r="M3592" i="11"/>
  <c r="L3592" i="11"/>
  <c r="N3582" i="11"/>
  <c r="M3582" i="11"/>
  <c r="L3582" i="11"/>
  <c r="N3563" i="11"/>
  <c r="M3563" i="11"/>
  <c r="L3563" i="11"/>
  <c r="N3537" i="11"/>
  <c r="M3537" i="11"/>
  <c r="L3537" i="11"/>
  <c r="N3507" i="11"/>
  <c r="M3507" i="11"/>
  <c r="L3507" i="11"/>
  <c r="N3350" i="11"/>
  <c r="M3350" i="11"/>
  <c r="L3350" i="11"/>
  <c r="N3331" i="11"/>
  <c r="M3331" i="11"/>
  <c r="L3331" i="11"/>
  <c r="N3291" i="11"/>
  <c r="M3291" i="11"/>
  <c r="L3291" i="11"/>
  <c r="N3264" i="11"/>
  <c r="M3264" i="11"/>
  <c r="L3264" i="11"/>
  <c r="N3246" i="11"/>
  <c r="M3246" i="11"/>
  <c r="L3246" i="11"/>
  <c r="N3200" i="11"/>
  <c r="M3200" i="11"/>
  <c r="L3200" i="11"/>
  <c r="N3149" i="11"/>
  <c r="M3149" i="11"/>
  <c r="L3149" i="11"/>
  <c r="N3121" i="11"/>
  <c r="M3121" i="11"/>
  <c r="L3121" i="11"/>
  <c r="N3053" i="11"/>
  <c r="M3053" i="11"/>
  <c r="L3053" i="11"/>
  <c r="N3048" i="11"/>
  <c r="M3048" i="11"/>
  <c r="L3048" i="11"/>
  <c r="N3036" i="11"/>
  <c r="M3036" i="11"/>
  <c r="L3036" i="11"/>
  <c r="N3032" i="11"/>
  <c r="M3032" i="11"/>
  <c r="L3032" i="11"/>
  <c r="N2982" i="11"/>
  <c r="M2982" i="11"/>
  <c r="L2982" i="11"/>
  <c r="N2971" i="11"/>
  <c r="M2971" i="11"/>
  <c r="L2971" i="11"/>
  <c r="N2842" i="11"/>
  <c r="M2842" i="11"/>
  <c r="L2842" i="11"/>
  <c r="N2811" i="11"/>
  <c r="M2811" i="11"/>
  <c r="L2811" i="11"/>
  <c r="N2780" i="11"/>
  <c r="M2780" i="11"/>
  <c r="L2780" i="11"/>
  <c r="N2713" i="11"/>
  <c r="M2713" i="11"/>
  <c r="L2713" i="11"/>
  <c r="N2712" i="11"/>
  <c r="M2712" i="11"/>
  <c r="L2712" i="11"/>
  <c r="N2672" i="11"/>
  <c r="M2672" i="11"/>
  <c r="L2672" i="11"/>
  <c r="N2640" i="11"/>
  <c r="M2640" i="11"/>
  <c r="L2640" i="11"/>
  <c r="N2634" i="11"/>
  <c r="M2634" i="11"/>
  <c r="L2634" i="11"/>
  <c r="N2604" i="11"/>
  <c r="M2604" i="11"/>
  <c r="L2604" i="11"/>
  <c r="N2551" i="11"/>
  <c r="M2551" i="11"/>
  <c r="L2551" i="11"/>
  <c r="N2517" i="11"/>
  <c r="M2517" i="11"/>
  <c r="L2517" i="11"/>
  <c r="N2487" i="11"/>
  <c r="M2487" i="11"/>
  <c r="L2487" i="11"/>
  <c r="N2485" i="11"/>
  <c r="M2485" i="11"/>
  <c r="L2485" i="11"/>
  <c r="N2279" i="11"/>
  <c r="M2279" i="11"/>
  <c r="L2279" i="11"/>
  <c r="N2216" i="11"/>
  <c r="M2216" i="11"/>
  <c r="L2216" i="11"/>
  <c r="N2213" i="11"/>
  <c r="M2213" i="11"/>
  <c r="L2213" i="11"/>
  <c r="N2119" i="11"/>
  <c r="M2119" i="11"/>
  <c r="L2119" i="11"/>
  <c r="N2068" i="11"/>
  <c r="M2068" i="11"/>
  <c r="L2068" i="11"/>
  <c r="N2059" i="11"/>
  <c r="M2059" i="11"/>
  <c r="L2059" i="11"/>
  <c r="N2057" i="11"/>
  <c r="M2057" i="11"/>
  <c r="L2057" i="11"/>
  <c r="N2053" i="11"/>
  <c r="M2053" i="11"/>
  <c r="L2053" i="11"/>
  <c r="N2040" i="11"/>
  <c r="M2040" i="11"/>
  <c r="L2040" i="11"/>
  <c r="N1927" i="11"/>
  <c r="M1927" i="11"/>
  <c r="L1927" i="11"/>
  <c r="N1921" i="11"/>
  <c r="M1921" i="11"/>
  <c r="L1921" i="11"/>
  <c r="N1895" i="11"/>
  <c r="M1895" i="11"/>
  <c r="L1895" i="11"/>
  <c r="N1823" i="11"/>
  <c r="M1823" i="11"/>
  <c r="L1823" i="11"/>
  <c r="N1783" i="11"/>
  <c r="M1783" i="11"/>
  <c r="L1783" i="11"/>
  <c r="N1766" i="11"/>
  <c r="M1766" i="11"/>
  <c r="L1766" i="11"/>
  <c r="N1735" i="11"/>
  <c r="M1735" i="11"/>
  <c r="L1735" i="11"/>
  <c r="N1734" i="11"/>
  <c r="M1734" i="11"/>
  <c r="L1734" i="11"/>
  <c r="N1722" i="11"/>
  <c r="M1722" i="11"/>
  <c r="L1722" i="11"/>
  <c r="N1717" i="11"/>
  <c r="M1717" i="11"/>
  <c r="L1717" i="11"/>
  <c r="N1702" i="11"/>
  <c r="M1702" i="11"/>
  <c r="L1702" i="11"/>
  <c r="N1675" i="11"/>
  <c r="M1675" i="11"/>
  <c r="L1675" i="11"/>
  <c r="N1667" i="11"/>
  <c r="M1667" i="11"/>
  <c r="L1667" i="11"/>
  <c r="N1636" i="11"/>
  <c r="M1636" i="11"/>
  <c r="L1636" i="11"/>
  <c r="N1629" i="11"/>
  <c r="M1629" i="11"/>
  <c r="L1629" i="11"/>
  <c r="N1625" i="11"/>
  <c r="M1625" i="11"/>
  <c r="L1625" i="11"/>
  <c r="N1613" i="11"/>
  <c r="M1613" i="11"/>
  <c r="L1613" i="11"/>
  <c r="N1580" i="11"/>
  <c r="M1580" i="11"/>
  <c r="L1580" i="11"/>
  <c r="N1563" i="11"/>
  <c r="M1563" i="11"/>
  <c r="L1563" i="11"/>
  <c r="N1484" i="11"/>
  <c r="M1484" i="11"/>
  <c r="L1484" i="11"/>
  <c r="N1372" i="11"/>
  <c r="M1372" i="11"/>
  <c r="L1372" i="11"/>
  <c r="N1317" i="11"/>
  <c r="M1317" i="11"/>
  <c r="L1317" i="11"/>
  <c r="N1294" i="11"/>
  <c r="M1294" i="11"/>
  <c r="L1294" i="11"/>
  <c r="N1197" i="11"/>
  <c r="M1197" i="11"/>
  <c r="L1197" i="11"/>
  <c r="N1116" i="11"/>
  <c r="M1116" i="11"/>
  <c r="L1116" i="11"/>
  <c r="N1056" i="11"/>
  <c r="M1056" i="11"/>
  <c r="L1056" i="11"/>
  <c r="N956" i="11"/>
  <c r="M956" i="11"/>
  <c r="L956" i="11"/>
  <c r="N857" i="11"/>
  <c r="M857" i="11"/>
  <c r="L857" i="11"/>
  <c r="N840" i="11"/>
  <c r="M840" i="11"/>
  <c r="L840" i="11"/>
  <c r="N785" i="11"/>
  <c r="M785" i="11"/>
  <c r="L785" i="11"/>
  <c r="N776" i="11"/>
  <c r="M776" i="11"/>
  <c r="L776" i="11"/>
  <c r="N717" i="11"/>
  <c r="M717" i="11"/>
  <c r="L717" i="11"/>
  <c r="N686" i="11"/>
  <c r="M686" i="11"/>
  <c r="L686" i="11"/>
  <c r="N635" i="11"/>
  <c r="M635" i="11"/>
  <c r="L635" i="11"/>
  <c r="N627" i="11"/>
  <c r="M627" i="11"/>
  <c r="L627" i="11"/>
  <c r="N621" i="11"/>
  <c r="M621" i="11"/>
  <c r="L621" i="11"/>
  <c r="N596" i="11"/>
  <c r="M596" i="11"/>
  <c r="L596" i="11"/>
  <c r="N461" i="11"/>
  <c r="M461" i="11"/>
  <c r="L461" i="11"/>
  <c r="N443" i="11"/>
  <c r="M443" i="11"/>
  <c r="L443" i="11"/>
  <c r="N437" i="11"/>
  <c r="M437" i="11"/>
  <c r="L437" i="11"/>
  <c r="N415" i="11"/>
  <c r="M415" i="11"/>
  <c r="L415" i="11"/>
  <c r="N400" i="11"/>
  <c r="M400" i="11"/>
  <c r="L400" i="11"/>
  <c r="N365" i="11"/>
  <c r="M365" i="11"/>
  <c r="L365" i="11"/>
  <c r="N319" i="11"/>
  <c r="M319" i="11"/>
  <c r="L319" i="11"/>
  <c r="N280" i="11"/>
  <c r="M280" i="11"/>
  <c r="L280" i="11"/>
  <c r="N212" i="11"/>
  <c r="M212" i="11"/>
  <c r="L212" i="11"/>
  <c r="N187" i="11"/>
  <c r="M187" i="11"/>
  <c r="L187" i="11"/>
  <c r="N183" i="11"/>
  <c r="M183" i="11"/>
  <c r="L183" i="11"/>
  <c r="N144" i="11"/>
  <c r="M144" i="11"/>
  <c r="L144" i="11"/>
  <c r="N132" i="11"/>
  <c r="M132" i="11"/>
  <c r="L132" i="11"/>
  <c r="N861" i="11"/>
  <c r="M861" i="11"/>
  <c r="L861" i="11"/>
  <c r="N266" i="3"/>
  <c r="M266" i="3"/>
  <c r="L266" i="3"/>
  <c r="N265" i="3"/>
  <c r="M265" i="3"/>
  <c r="L265" i="3"/>
  <c r="N264" i="3"/>
  <c r="M264" i="3"/>
  <c r="L264" i="3"/>
  <c r="N263" i="3"/>
  <c r="M263" i="3"/>
  <c r="L263" i="3"/>
  <c r="N262" i="3"/>
  <c r="M262" i="3"/>
  <c r="L262" i="3"/>
  <c r="N261" i="3"/>
  <c r="M261" i="3"/>
  <c r="L261" i="3"/>
  <c r="N260" i="3"/>
  <c r="M260" i="3"/>
  <c r="L260" i="3"/>
  <c r="N259" i="3"/>
  <c r="M259" i="3"/>
  <c r="L259" i="3"/>
  <c r="N258" i="3"/>
  <c r="M258" i="3"/>
  <c r="L258" i="3"/>
  <c r="N257" i="3"/>
  <c r="M257" i="3"/>
  <c r="L257" i="3"/>
  <c r="N256" i="3"/>
  <c r="M256" i="3"/>
  <c r="L256" i="3"/>
  <c r="N255" i="3"/>
  <c r="M255" i="3"/>
  <c r="L255" i="3"/>
  <c r="N254" i="3"/>
  <c r="M254" i="3"/>
  <c r="L254" i="3"/>
  <c r="N253" i="3"/>
  <c r="M253" i="3"/>
  <c r="L253" i="3"/>
  <c r="N252" i="3"/>
  <c r="M252" i="3"/>
  <c r="L252" i="3"/>
  <c r="N251" i="3"/>
  <c r="M251" i="3"/>
  <c r="L251" i="3"/>
  <c r="N250" i="3"/>
  <c r="M250" i="3"/>
  <c r="L250" i="3"/>
  <c r="N249" i="3"/>
  <c r="M249" i="3"/>
  <c r="L249" i="3"/>
  <c r="N248" i="3"/>
  <c r="M248" i="3"/>
  <c r="L248" i="3"/>
  <c r="N247" i="3"/>
  <c r="M247" i="3"/>
  <c r="L247" i="3"/>
  <c r="N246" i="3"/>
  <c r="M246" i="3"/>
  <c r="L246" i="3"/>
  <c r="N245" i="3"/>
  <c r="M245" i="3"/>
  <c r="L245" i="3"/>
  <c r="N974" i="3"/>
  <c r="M974" i="3"/>
  <c r="L974" i="3"/>
  <c r="N971" i="3"/>
  <c r="M971" i="3"/>
  <c r="L971" i="3"/>
  <c r="N970" i="3"/>
  <c r="M970" i="3"/>
  <c r="L970" i="3"/>
  <c r="N969" i="3"/>
  <c r="M969" i="3"/>
  <c r="L969" i="3"/>
  <c r="N968" i="3"/>
  <c r="M968" i="3"/>
  <c r="L968" i="3"/>
  <c r="N967" i="3"/>
  <c r="M967" i="3"/>
  <c r="L967" i="3"/>
  <c r="N966" i="3"/>
  <c r="M966" i="3"/>
  <c r="L966" i="3"/>
  <c r="N965" i="3"/>
  <c r="M965" i="3"/>
  <c r="L965" i="3"/>
  <c r="N964" i="3"/>
  <c r="M964" i="3"/>
  <c r="L964" i="3"/>
  <c r="N963" i="3"/>
  <c r="M963" i="3"/>
  <c r="L963" i="3"/>
  <c r="N962" i="3"/>
  <c r="M962" i="3"/>
  <c r="L962" i="3"/>
  <c r="N961" i="3"/>
  <c r="M961" i="3"/>
  <c r="L961" i="3"/>
  <c r="N960" i="3"/>
  <c r="M960" i="3"/>
  <c r="L960" i="3"/>
  <c r="N959" i="3"/>
  <c r="M959" i="3"/>
  <c r="L959" i="3"/>
  <c r="N958" i="3"/>
  <c r="M958" i="3"/>
  <c r="L958" i="3"/>
  <c r="N957" i="3"/>
  <c r="M957" i="3"/>
  <c r="L957" i="3"/>
  <c r="N956" i="3"/>
  <c r="M956" i="3"/>
  <c r="L956" i="3"/>
  <c r="N955" i="3"/>
  <c r="M955" i="3"/>
  <c r="L955" i="3"/>
  <c r="N954" i="3"/>
  <c r="M954" i="3"/>
  <c r="L954" i="3"/>
  <c r="N953" i="3"/>
  <c r="M953" i="3"/>
  <c r="L953" i="3"/>
  <c r="N952" i="3"/>
  <c r="M952" i="3"/>
  <c r="L952" i="3"/>
  <c r="N951" i="3"/>
  <c r="M951" i="3"/>
  <c r="L951" i="3"/>
  <c r="N950" i="3"/>
  <c r="M950" i="3"/>
  <c r="L950" i="3"/>
  <c r="N949" i="3"/>
  <c r="M949" i="3"/>
  <c r="L949" i="3"/>
  <c r="N948" i="3"/>
  <c r="M948" i="3"/>
  <c r="L948" i="3"/>
  <c r="N947" i="3"/>
  <c r="M947" i="3"/>
  <c r="L947" i="3"/>
  <c r="N946" i="3"/>
  <c r="M946" i="3"/>
  <c r="L946" i="3"/>
  <c r="N945" i="3"/>
  <c r="M945" i="3"/>
  <c r="L945" i="3"/>
  <c r="N944" i="3"/>
  <c r="M944" i="3"/>
  <c r="L944" i="3"/>
  <c r="N943" i="3"/>
  <c r="M943" i="3"/>
  <c r="L943" i="3"/>
  <c r="N942" i="3"/>
  <c r="M942" i="3"/>
  <c r="L942" i="3"/>
  <c r="N941" i="3"/>
  <c r="M941" i="3"/>
  <c r="L941" i="3"/>
  <c r="N940" i="3"/>
  <c r="M940" i="3"/>
  <c r="L940" i="3"/>
  <c r="N939" i="3"/>
  <c r="M939" i="3"/>
  <c r="L939" i="3"/>
  <c r="N938" i="3"/>
  <c r="M938" i="3"/>
  <c r="L938" i="3"/>
  <c r="N937" i="3"/>
  <c r="M937" i="3"/>
  <c r="L937" i="3"/>
  <c r="N936" i="3"/>
  <c r="M936" i="3"/>
  <c r="L936" i="3"/>
  <c r="N935" i="3"/>
  <c r="M935" i="3"/>
  <c r="L935" i="3"/>
  <c r="N934" i="3"/>
  <c r="M934" i="3"/>
  <c r="L934" i="3"/>
  <c r="N933" i="3"/>
  <c r="M933" i="3"/>
  <c r="L933" i="3"/>
  <c r="N932" i="3"/>
  <c r="M932" i="3"/>
  <c r="L932" i="3"/>
  <c r="N931" i="3"/>
  <c r="M931" i="3"/>
  <c r="L931" i="3"/>
  <c r="N137" i="3"/>
  <c r="M137" i="3"/>
  <c r="L137" i="3"/>
  <c r="N1258" i="3"/>
  <c r="M1258" i="3"/>
  <c r="L1258" i="3"/>
  <c r="N1185" i="3"/>
  <c r="M1185" i="3"/>
  <c r="L1185" i="3"/>
  <c r="N979" i="3"/>
  <c r="M979" i="3"/>
  <c r="L979" i="3"/>
  <c r="N1049" i="3"/>
  <c r="M1049" i="3"/>
  <c r="L1049" i="3"/>
  <c r="L1048" i="3"/>
  <c r="M1048" i="3"/>
  <c r="N1048" i="3"/>
  <c r="N70" i="3"/>
  <c r="M70" i="3"/>
  <c r="L70" i="3"/>
  <c r="N184" i="3"/>
  <c r="M184" i="3"/>
  <c r="L184" i="3"/>
  <c r="N92" i="3"/>
  <c r="M92" i="3"/>
  <c r="L92" i="3"/>
  <c r="N334" i="14"/>
  <c r="M334" i="14"/>
  <c r="L334" i="14"/>
  <c r="N333" i="14"/>
  <c r="M333" i="14"/>
  <c r="L333" i="14"/>
  <c r="N332" i="14"/>
  <c r="M332" i="14"/>
  <c r="L332" i="14"/>
  <c r="N331" i="14"/>
  <c r="M331" i="14"/>
  <c r="L331" i="14"/>
  <c r="N330" i="14"/>
  <c r="M330" i="14"/>
  <c r="L330" i="14"/>
  <c r="N329" i="14"/>
  <c r="M329" i="14"/>
  <c r="L329" i="14"/>
  <c r="N328" i="14"/>
  <c r="M328" i="14"/>
  <c r="L328" i="14"/>
  <c r="N327" i="14"/>
  <c r="M327" i="14"/>
  <c r="L327" i="14"/>
  <c r="N326" i="14"/>
  <c r="M326" i="14"/>
  <c r="L326" i="14"/>
  <c r="N325" i="14"/>
  <c r="M325" i="14"/>
  <c r="L325" i="14"/>
  <c r="N324" i="14"/>
  <c r="M324" i="14"/>
  <c r="L324" i="14"/>
  <c r="N323" i="14"/>
  <c r="M323" i="14"/>
  <c r="L323" i="14"/>
  <c r="N322" i="14"/>
  <c r="M322" i="14"/>
  <c r="L322" i="14"/>
  <c r="N321" i="14"/>
  <c r="M321" i="14"/>
  <c r="L321" i="14"/>
  <c r="N320" i="14"/>
  <c r="M320" i="14"/>
  <c r="L320" i="14"/>
  <c r="N319" i="14"/>
  <c r="M319" i="14"/>
  <c r="L319" i="14"/>
  <c r="N318" i="14"/>
  <c r="M318" i="14"/>
  <c r="L318" i="14"/>
  <c r="N317" i="14"/>
  <c r="M317" i="14"/>
  <c r="L317" i="14"/>
  <c r="N316" i="14"/>
  <c r="M316" i="14"/>
  <c r="L316" i="14"/>
  <c r="N315" i="14"/>
  <c r="M315" i="14"/>
  <c r="L315" i="14"/>
  <c r="N314" i="14"/>
  <c r="M314" i="14"/>
  <c r="L314" i="14"/>
  <c r="N313" i="14"/>
  <c r="M313" i="14"/>
  <c r="L313" i="14"/>
  <c r="N312" i="14"/>
  <c r="M312" i="14"/>
  <c r="L312" i="14"/>
  <c r="N311" i="14"/>
  <c r="M311" i="14"/>
  <c r="L311" i="14"/>
  <c r="N310" i="14"/>
  <c r="M310" i="14"/>
  <c r="L310" i="14"/>
  <c r="N309" i="14"/>
  <c r="M309" i="14"/>
  <c r="L309" i="14"/>
  <c r="N308" i="14"/>
  <c r="M308" i="14"/>
  <c r="L308" i="14"/>
  <c r="N307" i="14"/>
  <c r="M307" i="14"/>
  <c r="L307" i="14"/>
  <c r="N306" i="14"/>
  <c r="M306" i="14"/>
  <c r="L306" i="14"/>
  <c r="N305" i="14"/>
  <c r="M305" i="14"/>
  <c r="L305" i="14"/>
  <c r="N304" i="14"/>
  <c r="M304" i="14"/>
  <c r="L304" i="14"/>
  <c r="N303" i="14"/>
  <c r="M303" i="14"/>
  <c r="L303" i="14"/>
  <c r="N302" i="14"/>
  <c r="M302" i="14"/>
  <c r="L302" i="14"/>
  <c r="N301" i="14"/>
  <c r="M301" i="14"/>
  <c r="L301" i="14"/>
  <c r="N300" i="14"/>
  <c r="M300" i="14"/>
  <c r="L300" i="14"/>
  <c r="N299" i="14"/>
  <c r="M299" i="14"/>
  <c r="L299" i="14"/>
  <c r="N298" i="14"/>
  <c r="M298" i="14"/>
  <c r="L298" i="14"/>
  <c r="N297" i="14"/>
  <c r="M297" i="14"/>
  <c r="L297" i="14"/>
  <c r="N296" i="14"/>
  <c r="M296" i="14"/>
  <c r="L296" i="14"/>
  <c r="N295" i="14"/>
  <c r="M295" i="14"/>
  <c r="L295" i="14"/>
  <c r="N294" i="14"/>
  <c r="M294" i="14"/>
  <c r="L294" i="14"/>
  <c r="N293" i="14"/>
  <c r="M293" i="14"/>
  <c r="L293" i="14"/>
  <c r="N292" i="14"/>
  <c r="M292" i="14"/>
  <c r="L292" i="14"/>
  <c r="N291" i="14"/>
  <c r="M291" i="14"/>
  <c r="L291" i="14"/>
  <c r="N290" i="14"/>
  <c r="M290" i="14"/>
  <c r="L290" i="14"/>
  <c r="N289" i="14"/>
  <c r="M289" i="14"/>
  <c r="L289" i="14"/>
  <c r="N288" i="14"/>
  <c r="M288" i="14"/>
  <c r="L288" i="14"/>
  <c r="N287" i="14"/>
  <c r="M287" i="14"/>
  <c r="L287" i="14"/>
  <c r="N286" i="14"/>
  <c r="M286" i="14"/>
  <c r="L286" i="14"/>
  <c r="N285" i="14"/>
  <c r="M285" i="14"/>
  <c r="L285" i="14"/>
  <c r="N284" i="14"/>
  <c r="M284" i="14"/>
  <c r="L284" i="14"/>
  <c r="N283" i="14"/>
  <c r="M283" i="14"/>
  <c r="L283" i="14"/>
  <c r="N282" i="14"/>
  <c r="M282" i="14"/>
  <c r="L282" i="14"/>
  <c r="N281" i="14"/>
  <c r="M281" i="14"/>
  <c r="L281" i="14"/>
  <c r="N280" i="14"/>
  <c r="M280" i="14"/>
  <c r="L280" i="14"/>
  <c r="N279" i="14"/>
  <c r="M279" i="14"/>
  <c r="L279" i="14"/>
  <c r="N278" i="14"/>
  <c r="M278" i="14"/>
  <c r="L278" i="14"/>
  <c r="N277" i="14"/>
  <c r="M277" i="14"/>
  <c r="L277" i="14"/>
  <c r="N276" i="14"/>
  <c r="M276" i="14"/>
  <c r="L276" i="14"/>
  <c r="N275" i="14"/>
  <c r="M275" i="14"/>
  <c r="L275" i="14"/>
  <c r="N274" i="14"/>
  <c r="M274" i="14"/>
  <c r="L274" i="14"/>
  <c r="N273" i="14"/>
  <c r="M273" i="14"/>
  <c r="L273" i="14"/>
  <c r="N272" i="14"/>
  <c r="M272" i="14"/>
  <c r="L272" i="14"/>
  <c r="N271" i="14"/>
  <c r="M271" i="14"/>
  <c r="L271" i="14"/>
  <c r="N270" i="14"/>
  <c r="M270" i="14"/>
  <c r="L270" i="14"/>
  <c r="N269" i="14"/>
  <c r="M269" i="14"/>
  <c r="L269" i="14"/>
  <c r="N268" i="14"/>
  <c r="M268" i="14"/>
  <c r="L268" i="14"/>
  <c r="N267" i="14"/>
  <c r="M267" i="14"/>
  <c r="L267" i="14"/>
  <c r="N266" i="14"/>
  <c r="M266" i="14"/>
  <c r="L266" i="14"/>
  <c r="N265" i="14"/>
  <c r="M265" i="14"/>
  <c r="L265" i="14"/>
  <c r="N264" i="14"/>
  <c r="M264" i="14"/>
  <c r="L264" i="14"/>
  <c r="N263" i="14"/>
  <c r="M263" i="14"/>
  <c r="L263" i="14"/>
  <c r="N262" i="14"/>
  <c r="M262" i="14"/>
  <c r="L262" i="14"/>
  <c r="N261" i="14"/>
  <c r="M261" i="14"/>
  <c r="L261" i="14"/>
  <c r="N260" i="14"/>
  <c r="M260" i="14"/>
  <c r="L260" i="14"/>
  <c r="N259" i="14"/>
  <c r="M259" i="14"/>
  <c r="L259" i="14"/>
  <c r="N258" i="14"/>
  <c r="M258" i="14"/>
  <c r="L258" i="14"/>
  <c r="N257" i="14"/>
  <c r="M257" i="14"/>
  <c r="L257" i="14"/>
  <c r="N256" i="14"/>
  <c r="M256" i="14"/>
  <c r="L256" i="14"/>
  <c r="N255" i="14"/>
  <c r="M255" i="14"/>
  <c r="L255" i="14"/>
  <c r="N221" i="14"/>
  <c r="M221" i="14"/>
  <c r="L221" i="14"/>
  <c r="N205" i="14"/>
  <c r="M205" i="14"/>
  <c r="L205" i="14"/>
  <c r="N80" i="14"/>
  <c r="M80" i="14"/>
  <c r="L80" i="14"/>
  <c r="L86" i="6"/>
  <c r="M86" i="6"/>
  <c r="L412" i="6"/>
  <c r="M412" i="6"/>
  <c r="L413" i="6"/>
  <c r="M413" i="6"/>
  <c r="L124" i="6"/>
  <c r="M124" i="6"/>
  <c r="L126" i="6"/>
  <c r="M126" i="6"/>
  <c r="L238" i="6"/>
  <c r="M238" i="6"/>
  <c r="L243" i="6"/>
  <c r="M243" i="6"/>
  <c r="L271" i="6"/>
  <c r="M271" i="6"/>
  <c r="L289" i="6"/>
  <c r="M289" i="6"/>
  <c r="L316" i="6"/>
  <c r="M316" i="6"/>
  <c r="L409" i="6"/>
  <c r="M409" i="6"/>
  <c r="L509" i="6"/>
  <c r="M509" i="6"/>
  <c r="L547" i="6"/>
  <c r="M547" i="6"/>
  <c r="L553" i="6"/>
  <c r="M553" i="6"/>
  <c r="K2060" i="3"/>
  <c r="L1214" i="3"/>
  <c r="M1214" i="3"/>
  <c r="N1214" i="3"/>
  <c r="L1215" i="3"/>
  <c r="M1215" i="3"/>
  <c r="N1215" i="3"/>
  <c r="L1218" i="3"/>
  <c r="M1218" i="3"/>
  <c r="N1218" i="3"/>
  <c r="L1219" i="3"/>
  <c r="M1219" i="3"/>
  <c r="N1219" i="3"/>
  <c r="L1222" i="3"/>
  <c r="M1222" i="3"/>
  <c r="N1222" i="3"/>
  <c r="L1223" i="3"/>
  <c r="M1223" i="3"/>
  <c r="N1223" i="3"/>
  <c r="L1092" i="3"/>
  <c r="M1092" i="3"/>
  <c r="N1092" i="3"/>
  <c r="L1093" i="3"/>
  <c r="M1093" i="3"/>
  <c r="N1093" i="3"/>
  <c r="L1094" i="3"/>
  <c r="M1094" i="3"/>
  <c r="N1094" i="3"/>
  <c r="L918" i="3"/>
  <c r="M918" i="3"/>
  <c r="N918" i="3"/>
  <c r="L919" i="3"/>
  <c r="M919" i="3"/>
  <c r="N919" i="3"/>
  <c r="L920" i="3"/>
  <c r="M920" i="3"/>
  <c r="N920" i="3"/>
  <c r="L921" i="3"/>
  <c r="M921" i="3"/>
  <c r="N921" i="3"/>
  <c r="L922" i="3"/>
  <c r="M922" i="3"/>
  <c r="N922" i="3"/>
  <c r="L923" i="3"/>
  <c r="M923" i="3"/>
  <c r="N923" i="3"/>
  <c r="L924" i="3"/>
  <c r="M924" i="3"/>
  <c r="N924" i="3"/>
  <c r="L902" i="3"/>
  <c r="M902" i="3"/>
  <c r="N902" i="3"/>
  <c r="L903" i="3"/>
  <c r="M903" i="3"/>
  <c r="N903" i="3"/>
  <c r="L421" i="3"/>
  <c r="M421" i="3"/>
  <c r="N421" i="3"/>
  <c r="L423" i="3"/>
  <c r="M423" i="3"/>
  <c r="N423" i="3"/>
  <c r="L424" i="3"/>
  <c r="M424" i="3"/>
  <c r="N424" i="3"/>
  <c r="L425" i="3"/>
  <c r="M425" i="3"/>
  <c r="N425" i="3"/>
  <c r="L273" i="3"/>
  <c r="M273" i="3"/>
  <c r="N273" i="3"/>
  <c r="L274" i="3"/>
  <c r="M274" i="3"/>
  <c r="N274" i="3"/>
  <c r="L275" i="3"/>
  <c r="M275" i="3"/>
  <c r="N275" i="3"/>
  <c r="L276" i="3"/>
  <c r="M276" i="3"/>
  <c r="N276" i="3"/>
  <c r="L277" i="3"/>
  <c r="M277" i="3"/>
  <c r="N277" i="3"/>
  <c r="L278" i="3"/>
  <c r="M278" i="3"/>
  <c r="N278" i="3"/>
  <c r="L280" i="3"/>
  <c r="M280" i="3"/>
  <c r="N280" i="3"/>
  <c r="L281" i="3"/>
  <c r="M281" i="3"/>
  <c r="N281" i="3"/>
  <c r="L282" i="3"/>
  <c r="M282" i="3"/>
  <c r="N282" i="3"/>
  <c r="L283" i="3"/>
  <c r="M283" i="3"/>
  <c r="N283" i="3"/>
  <c r="L284" i="3"/>
  <c r="M284" i="3"/>
  <c r="N284" i="3"/>
  <c r="L285" i="3"/>
  <c r="M285" i="3"/>
  <c r="N285" i="3"/>
  <c r="L428" i="3"/>
  <c r="M428" i="3"/>
  <c r="N428" i="3"/>
  <c r="L433" i="3"/>
  <c r="M433" i="3"/>
  <c r="N433" i="3"/>
  <c r="L429" i="3"/>
  <c r="M429" i="3"/>
  <c r="N429" i="3"/>
  <c r="L430" i="3"/>
  <c r="M430" i="3"/>
  <c r="N430" i="3"/>
  <c r="L669" i="3"/>
  <c r="M669" i="3"/>
  <c r="N669" i="3"/>
  <c r="L217" i="3"/>
  <c r="M217" i="3"/>
  <c r="N217" i="3"/>
  <c r="L218" i="3"/>
  <c r="M218" i="3"/>
  <c r="N218" i="3"/>
  <c r="L219" i="3"/>
  <c r="M219" i="3"/>
  <c r="N219" i="3"/>
  <c r="L230" i="3"/>
  <c r="M230" i="3"/>
  <c r="N230" i="3"/>
  <c r="L231" i="3"/>
  <c r="M231" i="3"/>
  <c r="N231" i="3"/>
  <c r="L232" i="3"/>
  <c r="M232" i="3"/>
  <c r="N232" i="3"/>
  <c r="L159" i="3"/>
  <c r="M159" i="3"/>
  <c r="N159" i="3"/>
  <c r="L160" i="3"/>
  <c r="M160" i="3"/>
  <c r="N160" i="3"/>
  <c r="L161" i="3"/>
  <c r="M161" i="3"/>
  <c r="N161" i="3"/>
  <c r="L162" i="3"/>
  <c r="M162" i="3"/>
  <c r="N162" i="3"/>
  <c r="L107" i="3"/>
  <c r="M107" i="3"/>
  <c r="N107" i="3"/>
  <c r="L108" i="3"/>
  <c r="M108" i="3"/>
  <c r="N108" i="3"/>
  <c r="L60" i="3"/>
  <c r="M60" i="3"/>
  <c r="N60" i="3"/>
  <c r="L61" i="3"/>
  <c r="M61" i="3"/>
  <c r="N61" i="3"/>
  <c r="L62" i="3"/>
  <c r="M62" i="3"/>
  <c r="N62" i="3"/>
  <c r="L63" i="3"/>
  <c r="M63" i="3"/>
  <c r="N63" i="3"/>
  <c r="L24" i="3"/>
  <c r="M24" i="3"/>
  <c r="N24" i="3"/>
  <c r="L25" i="3"/>
  <c r="M25" i="3"/>
  <c r="N25" i="3"/>
  <c r="L1468" i="3"/>
  <c r="M1468" i="3"/>
  <c r="N1468" i="3"/>
  <c r="L1469" i="3"/>
  <c r="M1469" i="3"/>
  <c r="N1469" i="3"/>
  <c r="L1470" i="3"/>
  <c r="M1470" i="3"/>
  <c r="N1470" i="3"/>
  <c r="L1471" i="3"/>
  <c r="M1471" i="3"/>
  <c r="N1471" i="3"/>
  <c r="L1472" i="3"/>
  <c r="M1472" i="3"/>
  <c r="N1472" i="3"/>
  <c r="L1473" i="3"/>
  <c r="M1473" i="3"/>
  <c r="N1473" i="3"/>
  <c r="L1474" i="3"/>
  <c r="M1474" i="3"/>
  <c r="N1474" i="3"/>
  <c r="N1480" i="3"/>
  <c r="M1480" i="3"/>
  <c r="L1480" i="3"/>
  <c r="N1482" i="3"/>
  <c r="M1482" i="3"/>
  <c r="L1482" i="3"/>
  <c r="N1481" i="3"/>
  <c r="M1481" i="3"/>
  <c r="L1481" i="3"/>
  <c r="N1465" i="3"/>
  <c r="M1465" i="3"/>
  <c r="L1465" i="3"/>
  <c r="N1466" i="3"/>
  <c r="M1466" i="3"/>
  <c r="L1466" i="3"/>
  <c r="N1461" i="3"/>
  <c r="M1461" i="3"/>
  <c r="L1461" i="3"/>
  <c r="N1462" i="3"/>
  <c r="M1462" i="3"/>
  <c r="L1462" i="3"/>
  <c r="N824" i="3"/>
  <c r="M824" i="3"/>
  <c r="L824" i="3"/>
  <c r="N823" i="3"/>
  <c r="M823" i="3"/>
  <c r="L823" i="3"/>
  <c r="N1444" i="3"/>
  <c r="M1444" i="3"/>
  <c r="L1444" i="3"/>
  <c r="N1443" i="3"/>
  <c r="M1443" i="3"/>
  <c r="L1443" i="3"/>
  <c r="N1442" i="3"/>
  <c r="M1442" i="3"/>
  <c r="L1442" i="3"/>
  <c r="N1423" i="3"/>
  <c r="M1423" i="3"/>
  <c r="L1423" i="3"/>
  <c r="N1424" i="3"/>
  <c r="M1424" i="3"/>
  <c r="L1424" i="3"/>
  <c r="N1420" i="3"/>
  <c r="M1420" i="3"/>
  <c r="L1420" i="3"/>
  <c r="N1419" i="3"/>
  <c r="M1419" i="3"/>
  <c r="L1419" i="3"/>
  <c r="N1415" i="3"/>
  <c r="M1415" i="3"/>
  <c r="L1415" i="3"/>
  <c r="N1416" i="3"/>
  <c r="M1416" i="3"/>
  <c r="L1416" i="3"/>
  <c r="N1372" i="3"/>
  <c r="M1372" i="3"/>
  <c r="L1372" i="3"/>
  <c r="N1373" i="3"/>
  <c r="M1373" i="3"/>
  <c r="L1373" i="3"/>
  <c r="N1353" i="3"/>
  <c r="M1353" i="3"/>
  <c r="L1353" i="3"/>
  <c r="N1354" i="3"/>
  <c r="M1354" i="3"/>
  <c r="L1354" i="3"/>
  <c r="N1349" i="3"/>
  <c r="M1349" i="3"/>
  <c r="L1349" i="3"/>
  <c r="N1350" i="3"/>
  <c r="M1350" i="3"/>
  <c r="L1350" i="3"/>
  <c r="N1329" i="3"/>
  <c r="M1329" i="3"/>
  <c r="L1329" i="3"/>
  <c r="N1330" i="3"/>
  <c r="M1330" i="3"/>
  <c r="L1330" i="3"/>
  <c r="N1318" i="3"/>
  <c r="M1318" i="3"/>
  <c r="L1318" i="3"/>
  <c r="N1317" i="3"/>
  <c r="M1317" i="3"/>
  <c r="L1317" i="3"/>
  <c r="N1316" i="3"/>
  <c r="M1316" i="3"/>
  <c r="L1316" i="3"/>
  <c r="N1320" i="3"/>
  <c r="M1320" i="3"/>
  <c r="L1320" i="3"/>
  <c r="N1319" i="3"/>
  <c r="M1319" i="3"/>
  <c r="L1319" i="3"/>
  <c r="N1388" i="3"/>
  <c r="M1388" i="3"/>
  <c r="L1388" i="3"/>
  <c r="N1387" i="3"/>
  <c r="M1387" i="3"/>
  <c r="L1387" i="3"/>
  <c r="N1231" i="3"/>
  <c r="M1231" i="3"/>
  <c r="L1231" i="3"/>
  <c r="N1232" i="3"/>
  <c r="M1232" i="3"/>
  <c r="L1232" i="3"/>
  <c r="N1207" i="3"/>
  <c r="M1207" i="3"/>
  <c r="L1207" i="3"/>
  <c r="N1202" i="3"/>
  <c r="M1202" i="3"/>
  <c r="L1202" i="3"/>
  <c r="N1197" i="3"/>
  <c r="M1197" i="3"/>
  <c r="L1197" i="3"/>
  <c r="N1198" i="3"/>
  <c r="M1198" i="3"/>
  <c r="L1198" i="3"/>
  <c r="N1201" i="3"/>
  <c r="M1201" i="3"/>
  <c r="L1201" i="3"/>
  <c r="N1200" i="3"/>
  <c r="M1200" i="3"/>
  <c r="L1200" i="3"/>
  <c r="N1199" i="3"/>
  <c r="M1199" i="3"/>
  <c r="L1199" i="3"/>
  <c r="N1208" i="3"/>
  <c r="M1208" i="3"/>
  <c r="L1208" i="3"/>
  <c r="N1206" i="3"/>
  <c r="M1206" i="3"/>
  <c r="L1206" i="3"/>
  <c r="N1196" i="3"/>
  <c r="M1196" i="3"/>
  <c r="L1196" i="3"/>
  <c r="N1194" i="3"/>
  <c r="M1194" i="3"/>
  <c r="L1194" i="3"/>
  <c r="N1161" i="3"/>
  <c r="M1161" i="3"/>
  <c r="L1161" i="3"/>
  <c r="N1160" i="3"/>
  <c r="M1160" i="3"/>
  <c r="L1160" i="3"/>
  <c r="N1156" i="3"/>
  <c r="M1156" i="3"/>
  <c r="L1156" i="3"/>
  <c r="N1157" i="3"/>
  <c r="M1157" i="3"/>
  <c r="L1157" i="3"/>
  <c r="N1111" i="3"/>
  <c r="M1111" i="3"/>
  <c r="L1111" i="3"/>
  <c r="N1112" i="3"/>
  <c r="M1112" i="3"/>
  <c r="L1112" i="3"/>
  <c r="N371" i="3"/>
  <c r="M371" i="3"/>
  <c r="L371" i="3"/>
  <c r="N370" i="3"/>
  <c r="M370" i="3"/>
  <c r="L370" i="3"/>
  <c r="N1095" i="3"/>
  <c r="M1095" i="3"/>
  <c r="L1095" i="3"/>
  <c r="N1040" i="3"/>
  <c r="M1040" i="3"/>
  <c r="L1040" i="3"/>
  <c r="N1041" i="3"/>
  <c r="M1041" i="3"/>
  <c r="L1041" i="3"/>
  <c r="N1036" i="3"/>
  <c r="M1036" i="3"/>
  <c r="L1036" i="3"/>
  <c r="N1037" i="3"/>
  <c r="M1037" i="3"/>
  <c r="L1037" i="3"/>
  <c r="N1031" i="3"/>
  <c r="M1031" i="3"/>
  <c r="L1031" i="3"/>
  <c r="N1033" i="3"/>
  <c r="M1033" i="3"/>
  <c r="L1033" i="3"/>
  <c r="N1032" i="3"/>
  <c r="M1032" i="3"/>
  <c r="L1032" i="3"/>
  <c r="N1432" i="3"/>
  <c r="M1432" i="3"/>
  <c r="L1432" i="3"/>
  <c r="N1431" i="3"/>
  <c r="M1431" i="3"/>
  <c r="L1431" i="3"/>
  <c r="N1023" i="3"/>
  <c r="M1023" i="3"/>
  <c r="L1023" i="3"/>
  <c r="N1022" i="3"/>
  <c r="M1022" i="3"/>
  <c r="L1022" i="3"/>
  <c r="N1018" i="3"/>
  <c r="M1018" i="3"/>
  <c r="L1018" i="3"/>
  <c r="N1019" i="3"/>
  <c r="M1019" i="3"/>
  <c r="L1019" i="3"/>
  <c r="N1014" i="3"/>
  <c r="M1014" i="3"/>
  <c r="L1014" i="3"/>
  <c r="N1015" i="3"/>
  <c r="M1015" i="3"/>
  <c r="L1015" i="3"/>
  <c r="N74" i="3"/>
  <c r="M74" i="3"/>
  <c r="L74" i="3"/>
  <c r="L73" i="3"/>
  <c r="M73" i="3"/>
  <c r="N73" i="3"/>
  <c r="N990" i="3"/>
  <c r="M990" i="3"/>
  <c r="L990" i="3"/>
  <c r="N982" i="3"/>
  <c r="M982" i="3"/>
  <c r="L982" i="3"/>
  <c r="N983" i="3"/>
  <c r="M983" i="3"/>
  <c r="L983" i="3"/>
  <c r="N1358" i="3"/>
  <c r="M1358" i="3"/>
  <c r="L1358" i="3"/>
  <c r="N1357" i="3"/>
  <c r="M1357" i="3"/>
  <c r="L1357" i="3"/>
  <c r="N481" i="3"/>
  <c r="M481" i="3"/>
  <c r="L481" i="3"/>
  <c r="N480" i="3"/>
  <c r="M480" i="3"/>
  <c r="L480" i="3"/>
  <c r="N927" i="3"/>
  <c r="M927" i="3"/>
  <c r="L927" i="3"/>
  <c r="N928" i="3"/>
  <c r="M928" i="3"/>
  <c r="L928" i="3"/>
  <c r="N916" i="3"/>
  <c r="M916" i="3"/>
  <c r="L916" i="3"/>
  <c r="N917" i="3"/>
  <c r="M917" i="3"/>
  <c r="L917" i="3"/>
  <c r="N911" i="3"/>
  <c r="M911" i="3"/>
  <c r="L911" i="3"/>
  <c r="N912" i="3"/>
  <c r="M912" i="3"/>
  <c r="L912" i="3"/>
  <c r="N913" i="3"/>
  <c r="M913" i="3"/>
  <c r="L913" i="3"/>
  <c r="N899" i="3"/>
  <c r="M899" i="3"/>
  <c r="L899" i="3"/>
  <c r="N898" i="3"/>
  <c r="M898" i="3"/>
  <c r="L898" i="3"/>
  <c r="N880" i="3"/>
  <c r="M880" i="3"/>
  <c r="L880" i="3"/>
  <c r="N879" i="3"/>
  <c r="M879" i="3"/>
  <c r="L879" i="3"/>
  <c r="N863" i="3"/>
  <c r="M863" i="3"/>
  <c r="L863" i="3"/>
  <c r="N864" i="3"/>
  <c r="M864" i="3"/>
  <c r="L864" i="3"/>
  <c r="N444" i="3"/>
  <c r="M444" i="3"/>
  <c r="L444" i="3"/>
  <c r="N443" i="3"/>
  <c r="M443" i="3"/>
  <c r="L443" i="3"/>
  <c r="N851" i="3"/>
  <c r="M851" i="3"/>
  <c r="L851" i="3"/>
  <c r="N850" i="3"/>
  <c r="M850" i="3"/>
  <c r="L850" i="3"/>
  <c r="N835" i="3"/>
  <c r="M835" i="3"/>
  <c r="L835" i="3"/>
  <c r="N836" i="3"/>
  <c r="M836" i="3"/>
  <c r="L836" i="3"/>
  <c r="N831" i="3"/>
  <c r="M831" i="3"/>
  <c r="L831" i="3"/>
  <c r="N832" i="3"/>
  <c r="M832" i="3"/>
  <c r="L832" i="3"/>
  <c r="N490" i="3"/>
  <c r="M490" i="3"/>
  <c r="L490" i="3"/>
  <c r="N802" i="3"/>
  <c r="M802" i="3"/>
  <c r="L802" i="3"/>
  <c r="N803" i="3"/>
  <c r="M803" i="3"/>
  <c r="L803" i="3"/>
  <c r="N798" i="3"/>
  <c r="M798" i="3"/>
  <c r="L798" i="3"/>
  <c r="N799" i="3"/>
  <c r="M799" i="3"/>
  <c r="L799" i="3"/>
  <c r="N797" i="3"/>
  <c r="M797" i="3"/>
  <c r="L797" i="3"/>
  <c r="N411" i="3"/>
  <c r="M411" i="3"/>
  <c r="L411" i="3"/>
  <c r="N412" i="3"/>
  <c r="M412" i="3"/>
  <c r="L412" i="3"/>
  <c r="N773" i="3"/>
  <c r="M773" i="3"/>
  <c r="L773" i="3"/>
  <c r="N772" i="3"/>
  <c r="M772" i="3"/>
  <c r="L772" i="3"/>
  <c r="N771" i="3"/>
  <c r="M771" i="3"/>
  <c r="L771" i="3"/>
  <c r="N1291" i="3"/>
  <c r="M1291" i="3"/>
  <c r="L1291" i="3"/>
  <c r="N753" i="3"/>
  <c r="M753" i="3"/>
  <c r="L753" i="3"/>
  <c r="N754" i="3"/>
  <c r="M754" i="3"/>
  <c r="L754" i="3"/>
  <c r="N755" i="3"/>
  <c r="M755" i="3"/>
  <c r="L755" i="3"/>
  <c r="N749" i="3"/>
  <c r="M749" i="3"/>
  <c r="L749" i="3"/>
  <c r="N750" i="3"/>
  <c r="M750" i="3"/>
  <c r="L750" i="3"/>
  <c r="N724" i="3"/>
  <c r="M724" i="3"/>
  <c r="L724" i="3"/>
  <c r="N725" i="3"/>
  <c r="M725" i="3"/>
  <c r="L725" i="3"/>
  <c r="N726" i="3"/>
  <c r="M726" i="3"/>
  <c r="L726" i="3"/>
  <c r="N720" i="3"/>
  <c r="M720" i="3"/>
  <c r="L720" i="3"/>
  <c r="N721" i="3"/>
  <c r="M721" i="3"/>
  <c r="L721" i="3"/>
  <c r="N711" i="3"/>
  <c r="M711" i="3"/>
  <c r="L711" i="3"/>
  <c r="N713" i="3"/>
  <c r="M713" i="3"/>
  <c r="L713" i="3"/>
  <c r="N712" i="3"/>
  <c r="M712" i="3"/>
  <c r="L712" i="3"/>
  <c r="N706" i="3"/>
  <c r="M706" i="3"/>
  <c r="L706" i="3"/>
  <c r="N708" i="3"/>
  <c r="M708" i="3"/>
  <c r="L708" i="3"/>
  <c r="N707" i="3"/>
  <c r="M707" i="3"/>
  <c r="L707" i="3"/>
  <c r="N673" i="3"/>
  <c r="M673" i="3"/>
  <c r="L673" i="3"/>
  <c r="N674" i="3"/>
  <c r="M674" i="3"/>
  <c r="L674" i="3"/>
  <c r="N670" i="3"/>
  <c r="M670" i="3"/>
  <c r="L670" i="3"/>
  <c r="N665" i="3"/>
  <c r="M665" i="3"/>
  <c r="L665" i="3"/>
  <c r="N666" i="3"/>
  <c r="M666" i="3"/>
  <c r="L666" i="3"/>
  <c r="N664" i="3"/>
  <c r="M664" i="3"/>
  <c r="L664" i="3"/>
  <c r="N663" i="3"/>
  <c r="M663" i="3"/>
  <c r="L663" i="3"/>
  <c r="N659" i="3"/>
  <c r="M659" i="3"/>
  <c r="L659" i="3"/>
  <c r="N660" i="3"/>
  <c r="M660" i="3"/>
  <c r="L660" i="3"/>
  <c r="N506" i="3"/>
  <c r="M506" i="3"/>
  <c r="L506" i="3"/>
  <c r="N505" i="3"/>
  <c r="M505" i="3"/>
  <c r="L505" i="3"/>
  <c r="N104" i="3"/>
  <c r="M104" i="3"/>
  <c r="L104" i="3"/>
  <c r="L103" i="3"/>
  <c r="M103" i="3"/>
  <c r="N103" i="3"/>
  <c r="N644" i="3"/>
  <c r="M644" i="3"/>
  <c r="L644" i="3"/>
  <c r="N643" i="3"/>
  <c r="M643" i="3"/>
  <c r="L643" i="3"/>
  <c r="N642" i="3"/>
  <c r="M642" i="3"/>
  <c r="L642" i="3"/>
  <c r="N638" i="3"/>
  <c r="M638" i="3"/>
  <c r="L638" i="3"/>
  <c r="N637" i="3"/>
  <c r="M637" i="3"/>
  <c r="L637" i="3"/>
  <c r="N622" i="3"/>
  <c r="M622" i="3"/>
  <c r="L622" i="3"/>
  <c r="N623" i="3"/>
  <c r="M623" i="3"/>
  <c r="L623" i="3"/>
  <c r="N1427" i="3"/>
  <c r="M1427" i="3"/>
  <c r="L1427" i="3"/>
  <c r="N1428" i="3"/>
  <c r="M1428" i="3"/>
  <c r="L1428" i="3"/>
  <c r="N594" i="3"/>
  <c r="M594" i="3"/>
  <c r="L594" i="3"/>
  <c r="N595" i="3"/>
  <c r="M595" i="3"/>
  <c r="L595" i="3"/>
  <c r="N568" i="3"/>
  <c r="M568" i="3"/>
  <c r="L568" i="3"/>
  <c r="N567" i="3"/>
  <c r="M567" i="3"/>
  <c r="L567" i="3"/>
  <c r="N546" i="3"/>
  <c r="M546" i="3"/>
  <c r="L546" i="3"/>
  <c r="N545" i="3"/>
  <c r="M545" i="3"/>
  <c r="L545" i="3"/>
  <c r="N541" i="3"/>
  <c r="M541" i="3"/>
  <c r="L541" i="3"/>
  <c r="N542" i="3"/>
  <c r="M542" i="3"/>
  <c r="L542" i="3"/>
  <c r="N530" i="3"/>
  <c r="M530" i="3"/>
  <c r="L530" i="3"/>
  <c r="N533" i="3"/>
  <c r="M533" i="3"/>
  <c r="L533" i="3"/>
  <c r="N529" i="3"/>
  <c r="M529" i="3"/>
  <c r="L529" i="3"/>
  <c r="N534" i="3"/>
  <c r="M534" i="3"/>
  <c r="L534" i="3"/>
  <c r="N531" i="3"/>
  <c r="M531" i="3"/>
  <c r="L531" i="3"/>
  <c r="N532" i="3"/>
  <c r="M532" i="3"/>
  <c r="L532" i="3"/>
  <c r="N1001" i="3"/>
  <c r="M1001" i="3"/>
  <c r="L1001" i="3"/>
  <c r="N1002" i="3"/>
  <c r="M1002" i="3"/>
  <c r="L1002" i="3"/>
  <c r="N522" i="3"/>
  <c r="M522" i="3"/>
  <c r="L522" i="3"/>
  <c r="N521" i="3"/>
  <c r="M521" i="3"/>
  <c r="L521" i="3"/>
  <c r="N518" i="3"/>
  <c r="M518" i="3"/>
  <c r="L518" i="3"/>
  <c r="N517" i="3"/>
  <c r="M517" i="3"/>
  <c r="L517" i="3"/>
  <c r="N513" i="3"/>
  <c r="M513" i="3"/>
  <c r="L513" i="3"/>
  <c r="N514" i="3"/>
  <c r="M514" i="3"/>
  <c r="L514" i="3"/>
  <c r="N510" i="3"/>
  <c r="M510" i="3"/>
  <c r="L510" i="3"/>
  <c r="N509" i="3"/>
  <c r="M509" i="3"/>
  <c r="L509" i="3"/>
  <c r="N501" i="3"/>
  <c r="M501" i="3"/>
  <c r="L501" i="3"/>
  <c r="N502" i="3"/>
  <c r="M502" i="3"/>
  <c r="L502" i="3"/>
  <c r="N476" i="3"/>
  <c r="M476" i="3"/>
  <c r="L476" i="3"/>
  <c r="N477" i="3"/>
  <c r="M477" i="3"/>
  <c r="L477" i="3"/>
  <c r="N869" i="3"/>
  <c r="M869" i="3"/>
  <c r="L869" i="3"/>
  <c r="N868" i="3"/>
  <c r="M868" i="3"/>
  <c r="L868" i="3"/>
  <c r="N867" i="3"/>
  <c r="M867" i="3"/>
  <c r="L867" i="3"/>
  <c r="N870" i="3"/>
  <c r="M870" i="3"/>
  <c r="L870" i="3"/>
  <c r="N472" i="3"/>
  <c r="M472" i="3"/>
  <c r="L472" i="3"/>
  <c r="N473" i="3"/>
  <c r="M473" i="3"/>
  <c r="L473" i="3"/>
  <c r="N463" i="3"/>
  <c r="M463" i="3"/>
  <c r="L463" i="3"/>
  <c r="N464" i="3"/>
  <c r="M464" i="3"/>
  <c r="L464" i="3"/>
  <c r="N459" i="3"/>
  <c r="M459" i="3"/>
  <c r="L459" i="3"/>
  <c r="N460" i="3"/>
  <c r="M460" i="3"/>
  <c r="L460" i="3"/>
  <c r="N456" i="3"/>
  <c r="M456" i="3"/>
  <c r="L456" i="3"/>
  <c r="N455" i="3"/>
  <c r="M455" i="3"/>
  <c r="L455" i="3"/>
  <c r="N716" i="3"/>
  <c r="M716" i="3"/>
  <c r="L716" i="3"/>
  <c r="N717" i="3"/>
  <c r="M717" i="3"/>
  <c r="L717" i="3"/>
  <c r="N440" i="3"/>
  <c r="M440" i="3"/>
  <c r="L440" i="3"/>
  <c r="N439" i="3"/>
  <c r="M439" i="3"/>
  <c r="L439" i="3"/>
  <c r="N841" i="3"/>
  <c r="M841" i="3"/>
  <c r="L841" i="3"/>
  <c r="N840" i="3"/>
  <c r="M840" i="3"/>
  <c r="L840" i="3"/>
  <c r="N839" i="3"/>
  <c r="M839" i="3"/>
  <c r="L839" i="3"/>
  <c r="N842" i="3"/>
  <c r="M842" i="3"/>
  <c r="L842" i="3"/>
  <c r="N759" i="3"/>
  <c r="M759" i="3"/>
  <c r="L759" i="3"/>
  <c r="N758" i="3"/>
  <c r="M758" i="3"/>
  <c r="L758" i="3"/>
  <c r="N906" i="3"/>
  <c r="M906" i="3"/>
  <c r="L906" i="3"/>
  <c r="N908" i="3"/>
  <c r="M908" i="3"/>
  <c r="L908" i="3"/>
  <c r="N907" i="3"/>
  <c r="M907" i="3"/>
  <c r="L907" i="3"/>
  <c r="L99" i="3"/>
  <c r="M99" i="3"/>
  <c r="N99" i="3"/>
  <c r="N100" i="3"/>
  <c r="M100" i="3"/>
  <c r="L100" i="3"/>
  <c r="N420" i="3"/>
  <c r="M420" i="3"/>
  <c r="L420" i="3"/>
  <c r="N419" i="3"/>
  <c r="M419" i="3"/>
  <c r="L419" i="3"/>
  <c r="N415" i="3"/>
  <c r="M415" i="3"/>
  <c r="L415" i="3"/>
  <c r="N416" i="3"/>
  <c r="M416" i="3"/>
  <c r="L416" i="3"/>
  <c r="N366" i="3"/>
  <c r="M366" i="3"/>
  <c r="L366" i="3"/>
  <c r="N367" i="3"/>
  <c r="M367" i="3"/>
  <c r="L367" i="3"/>
  <c r="N403" i="3"/>
  <c r="M403" i="3"/>
  <c r="L403" i="3"/>
  <c r="N402" i="3"/>
  <c r="M402" i="3"/>
  <c r="L402" i="3"/>
  <c r="N396" i="3"/>
  <c r="M396" i="3"/>
  <c r="L396" i="3"/>
  <c r="N398" i="3"/>
  <c r="M398" i="3"/>
  <c r="L398" i="3"/>
  <c r="N399" i="3"/>
  <c r="M399" i="3"/>
  <c r="L399" i="3"/>
  <c r="N397" i="3"/>
  <c r="M397" i="3"/>
  <c r="L397" i="3"/>
  <c r="N395" i="3"/>
  <c r="M395" i="3"/>
  <c r="L395" i="3"/>
  <c r="N391" i="3"/>
  <c r="M391" i="3"/>
  <c r="L391" i="3"/>
  <c r="N392" i="3"/>
  <c r="M392" i="3"/>
  <c r="L392" i="3"/>
  <c r="N387" i="3"/>
  <c r="M387" i="3"/>
  <c r="L387" i="3"/>
  <c r="N388" i="3"/>
  <c r="M388" i="3"/>
  <c r="L388" i="3"/>
  <c r="N383" i="3"/>
  <c r="M383" i="3"/>
  <c r="L383" i="3"/>
  <c r="N381" i="3"/>
  <c r="M381" i="3"/>
  <c r="L381" i="3"/>
  <c r="N380" i="3"/>
  <c r="M380" i="3"/>
  <c r="L380" i="3"/>
  <c r="N379" i="3"/>
  <c r="M379" i="3"/>
  <c r="L379" i="3"/>
  <c r="N384" i="3"/>
  <c r="M384" i="3"/>
  <c r="L384" i="3"/>
  <c r="N382" i="3"/>
  <c r="M382" i="3"/>
  <c r="L382" i="3"/>
  <c r="N1087" i="3"/>
  <c r="M1087" i="3"/>
  <c r="L1087" i="3"/>
  <c r="N1089" i="3"/>
  <c r="M1089" i="3"/>
  <c r="L1089" i="3"/>
  <c r="N1088" i="3"/>
  <c r="M1088" i="3"/>
  <c r="L1088" i="3"/>
  <c r="N362" i="3"/>
  <c r="M362" i="3"/>
  <c r="L362" i="3"/>
  <c r="N363" i="3"/>
  <c r="M363" i="3"/>
  <c r="L363" i="3"/>
  <c r="N319" i="3"/>
  <c r="M319" i="3"/>
  <c r="L319" i="3"/>
  <c r="N318" i="3"/>
  <c r="M318" i="3"/>
  <c r="L318" i="3"/>
  <c r="N348" i="3"/>
  <c r="M348" i="3"/>
  <c r="L348" i="3"/>
  <c r="N349" i="3"/>
  <c r="M349" i="3"/>
  <c r="L349" i="3"/>
  <c r="N350" i="3"/>
  <c r="M350" i="3"/>
  <c r="L350" i="3"/>
  <c r="N343" i="3"/>
  <c r="M343" i="3"/>
  <c r="L343" i="3"/>
  <c r="N344" i="3"/>
  <c r="M344" i="3"/>
  <c r="L344" i="3"/>
  <c r="N345" i="3"/>
  <c r="M345" i="3"/>
  <c r="L345" i="3"/>
  <c r="N335" i="3"/>
  <c r="M335" i="3"/>
  <c r="L335" i="3"/>
  <c r="N334" i="3"/>
  <c r="M334" i="3"/>
  <c r="L334" i="3"/>
  <c r="N494" i="3"/>
  <c r="M494" i="3"/>
  <c r="L494" i="3"/>
  <c r="N492" i="3"/>
  <c r="M492" i="3"/>
  <c r="L492" i="3"/>
  <c r="N493" i="3"/>
  <c r="M493" i="3"/>
  <c r="L493" i="3"/>
  <c r="N330" i="3"/>
  <c r="M330" i="3"/>
  <c r="L330" i="3"/>
  <c r="N331" i="3"/>
  <c r="M331" i="3"/>
  <c r="L331" i="3"/>
  <c r="N326" i="3"/>
  <c r="M326" i="3"/>
  <c r="L326" i="3"/>
  <c r="N327" i="3"/>
  <c r="M327" i="3"/>
  <c r="L327" i="3"/>
  <c r="N322" i="3"/>
  <c r="M322" i="3"/>
  <c r="L322" i="3"/>
  <c r="N323" i="3"/>
  <c r="M323" i="3"/>
  <c r="L323" i="3"/>
  <c r="N315" i="3"/>
  <c r="M315" i="3"/>
  <c r="L315" i="3"/>
  <c r="N314" i="3"/>
  <c r="M314" i="3"/>
  <c r="L314" i="3"/>
  <c r="N305" i="3"/>
  <c r="M305" i="3"/>
  <c r="L305" i="3"/>
  <c r="N308" i="3"/>
  <c r="M308" i="3"/>
  <c r="L308" i="3"/>
  <c r="N307" i="3"/>
  <c r="M307" i="3"/>
  <c r="L307" i="3"/>
  <c r="N303" i="3"/>
  <c r="M303" i="3"/>
  <c r="L303" i="3"/>
  <c r="N311" i="3"/>
  <c r="M311" i="3"/>
  <c r="L311" i="3"/>
  <c r="N306" i="3"/>
  <c r="M306" i="3"/>
  <c r="L306" i="3"/>
  <c r="N310" i="3"/>
  <c r="M310" i="3"/>
  <c r="L310" i="3"/>
  <c r="N309" i="3"/>
  <c r="M309" i="3"/>
  <c r="L309" i="3"/>
  <c r="N304" i="3"/>
  <c r="M304" i="3"/>
  <c r="L304" i="3"/>
  <c r="N288" i="3"/>
  <c r="M288" i="3"/>
  <c r="L288" i="3"/>
  <c r="N289" i="3"/>
  <c r="M289" i="3"/>
  <c r="L289" i="3"/>
  <c r="N290" i="3"/>
  <c r="M290" i="3"/>
  <c r="L290" i="3"/>
  <c r="N525" i="3"/>
  <c r="M525" i="3"/>
  <c r="L525" i="3"/>
  <c r="N526" i="3"/>
  <c r="M526" i="3"/>
  <c r="L526" i="3"/>
  <c r="N354" i="3"/>
  <c r="M354" i="3"/>
  <c r="L354" i="3"/>
  <c r="N353" i="3"/>
  <c r="M353" i="3"/>
  <c r="L353" i="3"/>
  <c r="N408" i="3"/>
  <c r="M408" i="3"/>
  <c r="L408" i="3"/>
  <c r="N406" i="3"/>
  <c r="M406" i="3"/>
  <c r="L406" i="3"/>
  <c r="N407" i="3"/>
  <c r="M407" i="3"/>
  <c r="L407" i="3"/>
  <c r="N827" i="3"/>
  <c r="M827" i="3"/>
  <c r="L827" i="3"/>
  <c r="N828" i="3"/>
  <c r="M828" i="3"/>
  <c r="L828" i="3"/>
  <c r="N272" i="3"/>
  <c r="M272" i="3"/>
  <c r="L272" i="3"/>
  <c r="N271" i="3"/>
  <c r="M271" i="3"/>
  <c r="L271" i="3"/>
  <c r="N235" i="3"/>
  <c r="M235" i="3"/>
  <c r="L235" i="3"/>
  <c r="N237" i="3"/>
  <c r="M237" i="3"/>
  <c r="L237" i="3"/>
  <c r="N236" i="3"/>
  <c r="M236" i="3"/>
  <c r="L236" i="3"/>
  <c r="N226" i="3"/>
  <c r="M226" i="3"/>
  <c r="L226" i="3"/>
  <c r="N227" i="3"/>
  <c r="M227" i="3"/>
  <c r="L227" i="3"/>
  <c r="N222" i="3"/>
  <c r="M222" i="3"/>
  <c r="L222" i="3"/>
  <c r="N223" i="3"/>
  <c r="M223" i="3"/>
  <c r="L223" i="3"/>
  <c r="N210" i="3"/>
  <c r="M210" i="3"/>
  <c r="L210" i="3"/>
  <c r="N209" i="3"/>
  <c r="M209" i="3"/>
  <c r="L209" i="3"/>
  <c r="N205" i="3"/>
  <c r="M205" i="3"/>
  <c r="L205" i="3"/>
  <c r="N206" i="3"/>
  <c r="M206" i="3"/>
  <c r="L206" i="3"/>
  <c r="N200" i="3"/>
  <c r="M200" i="3"/>
  <c r="L200" i="3"/>
  <c r="N202" i="3"/>
  <c r="M202" i="3"/>
  <c r="L202" i="3"/>
  <c r="N201" i="3"/>
  <c r="M201" i="3"/>
  <c r="L201" i="3"/>
  <c r="N195" i="3"/>
  <c r="M195" i="3"/>
  <c r="L195" i="3"/>
  <c r="N196" i="3"/>
  <c r="M196" i="3"/>
  <c r="L196" i="3"/>
  <c r="N192" i="3"/>
  <c r="M192" i="3"/>
  <c r="L192" i="3"/>
  <c r="N191" i="3"/>
  <c r="M191" i="3"/>
  <c r="L191" i="3"/>
  <c r="N188" i="3"/>
  <c r="M188" i="3"/>
  <c r="L188" i="3"/>
  <c r="N187" i="3"/>
  <c r="M187" i="3"/>
  <c r="L187" i="3"/>
  <c r="N357" i="3"/>
  <c r="M357" i="3"/>
  <c r="L357" i="3"/>
  <c r="N358" i="3"/>
  <c r="M358" i="3"/>
  <c r="L358" i="3"/>
  <c r="L359" i="3"/>
  <c r="M359" i="3"/>
  <c r="N359" i="3"/>
  <c r="L538" i="3"/>
  <c r="M538" i="3"/>
  <c r="N538" i="3"/>
  <c r="N537" i="3"/>
  <c r="M537" i="3"/>
  <c r="L537" i="3"/>
  <c r="N1235" i="3"/>
  <c r="M1235" i="3"/>
  <c r="L1235" i="3"/>
  <c r="L1236" i="3"/>
  <c r="M1236" i="3"/>
  <c r="N1236" i="3"/>
  <c r="L154" i="3"/>
  <c r="M154" i="3"/>
  <c r="N154" i="3"/>
  <c r="N153" i="3"/>
  <c r="M153" i="3"/>
  <c r="L153" i="3"/>
  <c r="N1361" i="3"/>
  <c r="M1361" i="3"/>
  <c r="L1361" i="3"/>
  <c r="N1363" i="3"/>
  <c r="M1363" i="3"/>
  <c r="L1363" i="3"/>
  <c r="L1362" i="3"/>
  <c r="M1362" i="3"/>
  <c r="N1362" i="3"/>
  <c r="N300" i="3"/>
  <c r="M300" i="3"/>
  <c r="L300" i="3"/>
  <c r="N298" i="3"/>
  <c r="M298" i="3"/>
  <c r="L298" i="3"/>
  <c r="N299" i="3"/>
  <c r="M299" i="3"/>
  <c r="L299" i="3"/>
  <c r="L214" i="3"/>
  <c r="M214" i="3"/>
  <c r="N214" i="3"/>
  <c r="N213" i="3"/>
  <c r="M213" i="3"/>
  <c r="L213" i="3"/>
  <c r="N293" i="3"/>
  <c r="M293" i="3"/>
  <c r="L293" i="3"/>
  <c r="N294" i="3"/>
  <c r="M294" i="3"/>
  <c r="L294" i="3"/>
  <c r="L295" i="3"/>
  <c r="M295" i="3"/>
  <c r="N295" i="3"/>
  <c r="N1376" i="3"/>
  <c r="M1376" i="3"/>
  <c r="L1376" i="3"/>
  <c r="L1377" i="3"/>
  <c r="M1377" i="3"/>
  <c r="N1377" i="3"/>
  <c r="N1188" i="3"/>
  <c r="M1188" i="3"/>
  <c r="L1188" i="3"/>
  <c r="N1190" i="3"/>
  <c r="M1190" i="3"/>
  <c r="L1190" i="3"/>
  <c r="N1189" i="3"/>
  <c r="M1189" i="3"/>
  <c r="L1189" i="3"/>
  <c r="N735" i="3"/>
  <c r="M735" i="3"/>
  <c r="L735" i="3"/>
  <c r="N736" i="3"/>
  <c r="M736" i="3"/>
  <c r="L736" i="3"/>
  <c r="N240" i="3"/>
  <c r="M240" i="3"/>
  <c r="L240" i="3"/>
  <c r="N242" i="3"/>
  <c r="M242" i="3"/>
  <c r="L242" i="3"/>
  <c r="N241" i="3"/>
  <c r="M241" i="3"/>
  <c r="L241" i="3"/>
  <c r="L55" i="3"/>
  <c r="M55" i="3"/>
  <c r="N55" i="3"/>
  <c r="L54" i="3"/>
  <c r="M54" i="3"/>
  <c r="N54" i="3"/>
  <c r="L17" i="3"/>
  <c r="M17" i="3"/>
  <c r="N17" i="3"/>
  <c r="L16" i="3"/>
  <c r="M16" i="3"/>
  <c r="N16" i="3"/>
  <c r="L13" i="3"/>
  <c r="M13" i="3"/>
  <c r="N13" i="3"/>
  <c r="L12" i="3"/>
  <c r="M12" i="3"/>
  <c r="N12" i="3"/>
  <c r="L1128" i="3"/>
  <c r="M1128" i="3"/>
  <c r="N1128" i="3"/>
  <c r="L1127" i="3"/>
  <c r="M1127" i="3"/>
  <c r="N1127" i="3"/>
  <c r="N178" i="3"/>
  <c r="M178" i="3"/>
  <c r="L178" i="3"/>
  <c r="N177" i="3"/>
  <c r="M177" i="3"/>
  <c r="L177" i="3"/>
  <c r="N168" i="3"/>
  <c r="M168" i="3"/>
  <c r="L168" i="3"/>
  <c r="N169" i="3"/>
  <c r="M169" i="3"/>
  <c r="L169" i="3"/>
  <c r="L158" i="3"/>
  <c r="M158" i="3"/>
  <c r="N158" i="3"/>
  <c r="L157" i="3"/>
  <c r="M157" i="3"/>
  <c r="N157" i="3"/>
  <c r="L150" i="3"/>
  <c r="M150" i="3"/>
  <c r="N150" i="3"/>
  <c r="L149" i="3"/>
  <c r="M149" i="3"/>
  <c r="N149" i="3"/>
  <c r="L141" i="3"/>
  <c r="M141" i="3"/>
  <c r="N141" i="3"/>
  <c r="L140" i="3"/>
  <c r="M140" i="3"/>
  <c r="N140" i="3"/>
  <c r="L120" i="3"/>
  <c r="M120" i="3"/>
  <c r="N120" i="3"/>
  <c r="L119" i="3"/>
  <c r="M119" i="3"/>
  <c r="N119" i="3"/>
  <c r="L90" i="3"/>
  <c r="M90" i="3"/>
  <c r="N90" i="3"/>
  <c r="L91" i="3"/>
  <c r="M91" i="3"/>
  <c r="N91" i="3"/>
  <c r="N340" i="3"/>
  <c r="M340" i="3"/>
  <c r="L340" i="3"/>
  <c r="N338" i="3"/>
  <c r="M338" i="3"/>
  <c r="L338" i="3"/>
  <c r="L339" i="3"/>
  <c r="M339" i="3"/>
  <c r="N339" i="3"/>
  <c r="L59" i="3"/>
  <c r="M59" i="3"/>
  <c r="N59" i="3"/>
  <c r="L58" i="3"/>
  <c r="M58" i="3"/>
  <c r="N58" i="3"/>
  <c r="L96" i="3"/>
  <c r="M96" i="3"/>
  <c r="N96" i="3"/>
  <c r="L95" i="3"/>
  <c r="M95" i="3"/>
  <c r="N95" i="3"/>
  <c r="L87" i="3"/>
  <c r="M87" i="3"/>
  <c r="N87" i="3"/>
  <c r="L85" i="3"/>
  <c r="M85" i="3"/>
  <c r="N85" i="3"/>
  <c r="L86" i="3"/>
  <c r="M86" i="3"/>
  <c r="N86" i="3"/>
  <c r="L50" i="3"/>
  <c r="M50" i="3"/>
  <c r="N50" i="3"/>
  <c r="L51" i="3"/>
  <c r="M51" i="3"/>
  <c r="N51" i="3"/>
  <c r="L42" i="3"/>
  <c r="M42" i="3"/>
  <c r="N42" i="3"/>
  <c r="L41" i="3"/>
  <c r="M41" i="3"/>
  <c r="N41" i="3"/>
  <c r="N21" i="3"/>
  <c r="M21" i="3"/>
  <c r="L21" i="3"/>
  <c r="N20" i="3"/>
  <c r="M20" i="3"/>
  <c r="L20" i="3"/>
  <c r="N182" i="3"/>
  <c r="M182" i="3"/>
  <c r="L182" i="3"/>
  <c r="N181" i="3"/>
  <c r="M181" i="3"/>
  <c r="L181" i="3"/>
  <c r="N183" i="3"/>
  <c r="M183" i="3"/>
  <c r="L183" i="3"/>
  <c r="N246" i="14"/>
  <c r="M246" i="14"/>
  <c r="L246" i="14"/>
  <c r="N247" i="14"/>
  <c r="M247" i="14"/>
  <c r="L247" i="14"/>
  <c r="N245" i="14"/>
  <c r="M245" i="14"/>
  <c r="L245" i="14"/>
  <c r="N231" i="14"/>
  <c r="M231" i="14"/>
  <c r="L231" i="14"/>
  <c r="N219" i="14"/>
  <c r="M219" i="14"/>
  <c r="L219" i="14"/>
  <c r="N220" i="14"/>
  <c r="M220" i="14"/>
  <c r="L220" i="14"/>
  <c r="N187" i="14"/>
  <c r="M187" i="14"/>
  <c r="L187" i="14"/>
  <c r="N189" i="14"/>
  <c r="M189" i="14"/>
  <c r="L189" i="14"/>
  <c r="N188" i="14"/>
  <c r="M188" i="14"/>
  <c r="L188" i="14"/>
  <c r="N185" i="14"/>
  <c r="M185" i="14"/>
  <c r="L185" i="14"/>
  <c r="N184" i="14"/>
  <c r="M184" i="14"/>
  <c r="L184" i="14"/>
  <c r="N135" i="14"/>
  <c r="M135" i="14"/>
  <c r="L135" i="14"/>
  <c r="N108" i="14"/>
  <c r="M108" i="14"/>
  <c r="L108" i="14"/>
  <c r="N109" i="14"/>
  <c r="M109" i="14"/>
  <c r="L109" i="14"/>
  <c r="N102" i="14"/>
  <c r="M102" i="14"/>
  <c r="L102" i="14"/>
  <c r="N104" i="14"/>
  <c r="M104" i="14"/>
  <c r="L104" i="14"/>
  <c r="N103" i="14"/>
  <c r="M103" i="14"/>
  <c r="L103" i="14"/>
  <c r="N65" i="14"/>
  <c r="M65" i="14"/>
  <c r="L65" i="14"/>
  <c r="N52" i="14"/>
  <c r="M52" i="14"/>
  <c r="L52" i="14"/>
  <c r="N53" i="14"/>
  <c r="M53" i="14"/>
  <c r="L53" i="14"/>
  <c r="N44" i="14"/>
  <c r="M44" i="14"/>
  <c r="L44" i="14"/>
  <c r="N45" i="14"/>
  <c r="M45" i="14"/>
  <c r="L45" i="14"/>
  <c r="N34" i="14"/>
  <c r="M34" i="14"/>
  <c r="L34" i="14"/>
  <c r="N33" i="14"/>
  <c r="M33" i="14"/>
  <c r="L33" i="14"/>
  <c r="N35" i="14"/>
  <c r="M35" i="14"/>
  <c r="L35" i="14"/>
  <c r="N23" i="14"/>
  <c r="M23" i="14"/>
  <c r="L23" i="14"/>
  <c r="N22" i="14"/>
  <c r="M22" i="14"/>
  <c r="L22" i="14"/>
  <c r="D1001" i="14"/>
  <c r="K10009" i="11"/>
  <c r="L10009" i="11" s="1"/>
  <c r="M10009" i="11" s="1"/>
  <c r="N10009" i="11" s="1"/>
  <c r="N254" i="14"/>
  <c r="M254" i="14"/>
  <c r="L254" i="14"/>
  <c r="N253" i="14"/>
  <c r="M253" i="14"/>
  <c r="L253" i="14"/>
  <c r="N252" i="14"/>
  <c r="M252" i="14"/>
  <c r="L252" i="14"/>
  <c r="N248" i="14"/>
  <c r="M248" i="14"/>
  <c r="L248" i="14"/>
  <c r="N249" i="14"/>
  <c r="M249" i="14"/>
  <c r="L249" i="14"/>
  <c r="N244" i="14"/>
  <c r="M244" i="14"/>
  <c r="L244" i="14"/>
  <c r="N243" i="14"/>
  <c r="M243" i="14"/>
  <c r="L243" i="14"/>
  <c r="N242" i="14"/>
  <c r="M242" i="14"/>
  <c r="L242" i="14"/>
  <c r="N241" i="14"/>
  <c r="M241" i="14"/>
  <c r="L241" i="14"/>
  <c r="N240" i="14"/>
  <c r="M240" i="14"/>
  <c r="L240" i="14"/>
  <c r="N239" i="14"/>
  <c r="M239" i="14"/>
  <c r="L239" i="14"/>
  <c r="N238" i="14"/>
  <c r="M238" i="14"/>
  <c r="L238" i="14"/>
  <c r="N237" i="14"/>
  <c r="M237" i="14"/>
  <c r="L237" i="14"/>
  <c r="N235" i="14"/>
  <c r="M235" i="14"/>
  <c r="L235" i="14"/>
  <c r="N234" i="14"/>
  <c r="M234" i="14"/>
  <c r="L234" i="14"/>
  <c r="N233" i="14"/>
  <c r="M233" i="14"/>
  <c r="L233" i="14"/>
  <c r="N232" i="14"/>
  <c r="M232" i="14"/>
  <c r="L232" i="14"/>
  <c r="N230" i="14"/>
  <c r="M230" i="14"/>
  <c r="L230" i="14"/>
  <c r="N140" i="14"/>
  <c r="M140" i="14"/>
  <c r="L140" i="14"/>
  <c r="N228" i="14"/>
  <c r="M228" i="14"/>
  <c r="L228" i="14"/>
  <c r="N227" i="14"/>
  <c r="M227" i="14"/>
  <c r="L227" i="14"/>
  <c r="N226" i="14"/>
  <c r="M226" i="14"/>
  <c r="L226" i="14"/>
  <c r="L6201" i="11"/>
  <c r="M6201" i="11"/>
  <c r="N6201" i="11"/>
  <c r="N225" i="14"/>
  <c r="M225" i="14"/>
  <c r="L225" i="14"/>
  <c r="N224" i="14"/>
  <c r="M224" i="14"/>
  <c r="L224" i="14"/>
  <c r="N223" i="14"/>
  <c r="M223" i="14"/>
  <c r="L223" i="14"/>
  <c r="N222" i="14"/>
  <c r="M222" i="14"/>
  <c r="L222" i="14"/>
  <c r="N218" i="14"/>
  <c r="M218" i="14"/>
  <c r="L218" i="14"/>
  <c r="N216" i="14"/>
  <c r="M216" i="14"/>
  <c r="L216" i="14"/>
  <c r="N214" i="14"/>
  <c r="M214" i="14"/>
  <c r="L214" i="14"/>
  <c r="N213" i="14"/>
  <c r="M213" i="14"/>
  <c r="L213" i="14"/>
  <c r="N212" i="14"/>
  <c r="M212" i="14"/>
  <c r="L212" i="14"/>
  <c r="N209" i="14"/>
  <c r="M209" i="14"/>
  <c r="L209" i="14"/>
  <c r="N208" i="14"/>
  <c r="M208" i="14"/>
  <c r="L208" i="14"/>
  <c r="N207" i="14"/>
  <c r="M207" i="14"/>
  <c r="L207" i="14"/>
  <c r="N204" i="14"/>
  <c r="M204" i="14"/>
  <c r="L204" i="14"/>
  <c r="N206" i="14"/>
  <c r="M206" i="14"/>
  <c r="L206" i="14"/>
  <c r="N203" i="14"/>
  <c r="M203" i="14"/>
  <c r="L203" i="14"/>
  <c r="N201" i="14"/>
  <c r="M201" i="14"/>
  <c r="L201" i="14"/>
  <c r="N200" i="14"/>
  <c r="M200" i="14"/>
  <c r="L200" i="14"/>
  <c r="N199" i="14"/>
  <c r="M199" i="14"/>
  <c r="L199" i="14"/>
  <c r="N196" i="14"/>
  <c r="M196" i="14"/>
  <c r="L196" i="14"/>
  <c r="N197" i="14"/>
  <c r="M197" i="14"/>
  <c r="L197" i="14"/>
  <c r="N194" i="14"/>
  <c r="M194" i="14"/>
  <c r="L194" i="14"/>
  <c r="N195" i="14"/>
  <c r="M195" i="14"/>
  <c r="L195" i="14"/>
  <c r="N193" i="14"/>
  <c r="M193" i="14"/>
  <c r="L193" i="14"/>
  <c r="N192" i="14"/>
  <c r="M192" i="14"/>
  <c r="L192" i="14"/>
  <c r="N191" i="14"/>
  <c r="M191" i="14"/>
  <c r="L191" i="14"/>
  <c r="N190" i="14"/>
  <c r="M190" i="14"/>
  <c r="L190" i="14"/>
  <c r="N186" i="14"/>
  <c r="M186" i="14"/>
  <c r="L186" i="14"/>
  <c r="N183" i="14"/>
  <c r="M183" i="14"/>
  <c r="L183" i="14"/>
  <c r="N182" i="14"/>
  <c r="M182" i="14"/>
  <c r="L182" i="14"/>
  <c r="N181" i="14"/>
  <c r="M181" i="14"/>
  <c r="L181" i="14"/>
  <c r="N177" i="14"/>
  <c r="M177" i="14"/>
  <c r="L177" i="14"/>
  <c r="N174" i="14"/>
  <c r="M174" i="14"/>
  <c r="L174" i="14"/>
  <c r="N175" i="14"/>
  <c r="M175" i="14"/>
  <c r="L175" i="14"/>
  <c r="N170" i="14"/>
  <c r="M170" i="14"/>
  <c r="L170" i="14"/>
  <c r="N172" i="14"/>
  <c r="M172" i="14"/>
  <c r="L172" i="14"/>
  <c r="N171" i="14"/>
  <c r="M171" i="14"/>
  <c r="L171" i="14"/>
  <c r="N169" i="14"/>
  <c r="M169" i="14"/>
  <c r="L169" i="14"/>
  <c r="N168" i="14"/>
  <c r="M168" i="14"/>
  <c r="L168" i="14"/>
  <c r="N167" i="14"/>
  <c r="M167" i="14"/>
  <c r="L167" i="14"/>
  <c r="N166" i="14"/>
  <c r="M166" i="14"/>
  <c r="L166" i="14"/>
  <c r="N165" i="14"/>
  <c r="M165" i="14"/>
  <c r="L165" i="14"/>
  <c r="N164" i="14"/>
  <c r="M164" i="14"/>
  <c r="L164" i="14"/>
  <c r="N163" i="14"/>
  <c r="M163" i="14"/>
  <c r="L163" i="14"/>
  <c r="N162" i="14"/>
  <c r="M162" i="14"/>
  <c r="L162" i="14"/>
  <c r="N161" i="14"/>
  <c r="M161" i="14"/>
  <c r="L161" i="14"/>
  <c r="N159" i="14"/>
  <c r="M159" i="14"/>
  <c r="L159" i="14"/>
  <c r="N158" i="14"/>
  <c r="M158" i="14"/>
  <c r="L158" i="14"/>
  <c r="N157" i="14"/>
  <c r="M157" i="14"/>
  <c r="L157" i="14"/>
  <c r="N155" i="14"/>
  <c r="M155" i="14"/>
  <c r="L155" i="14"/>
  <c r="N156" i="14"/>
  <c r="M156" i="14"/>
  <c r="L156" i="14"/>
  <c r="N154" i="14"/>
  <c r="M154" i="14"/>
  <c r="L154" i="14"/>
  <c r="N149" i="14"/>
  <c r="M149" i="14"/>
  <c r="L149" i="14"/>
  <c r="N147" i="14"/>
  <c r="M147" i="14"/>
  <c r="L147" i="14"/>
  <c r="N148" i="14"/>
  <c r="M148" i="14"/>
  <c r="N146" i="14"/>
  <c r="M146" i="14"/>
  <c r="L146" i="14"/>
  <c r="N142" i="14"/>
  <c r="M142" i="14"/>
  <c r="L142" i="14"/>
  <c r="N141" i="14"/>
  <c r="M141" i="14"/>
  <c r="L141" i="14"/>
  <c r="N139" i="14"/>
  <c r="M139" i="14"/>
  <c r="L139" i="14"/>
  <c r="N138" i="14"/>
  <c r="M138" i="14"/>
  <c r="L138" i="14"/>
  <c r="N134" i="14"/>
  <c r="M134" i="14"/>
  <c r="L134" i="14"/>
  <c r="N132" i="14"/>
  <c r="M132" i="14"/>
  <c r="L132" i="14"/>
  <c r="N131" i="14"/>
  <c r="M131" i="14"/>
  <c r="L131" i="14"/>
  <c r="N130" i="14"/>
  <c r="M130" i="14"/>
  <c r="L130" i="14"/>
  <c r="N128" i="14"/>
  <c r="M128" i="14"/>
  <c r="L128" i="14"/>
  <c r="N127" i="14"/>
  <c r="M127" i="14"/>
  <c r="L127" i="14"/>
  <c r="N125" i="14"/>
  <c r="M125" i="14"/>
  <c r="L125" i="14"/>
  <c r="N123" i="14"/>
  <c r="M123" i="14"/>
  <c r="L123" i="14"/>
  <c r="N121" i="14"/>
  <c r="M121" i="14"/>
  <c r="L121" i="14"/>
  <c r="N120" i="14"/>
  <c r="M120" i="14"/>
  <c r="L120" i="14"/>
  <c r="N118" i="14"/>
  <c r="M118" i="14"/>
  <c r="L118" i="14"/>
  <c r="N117" i="14"/>
  <c r="M117" i="14"/>
  <c r="L117" i="14"/>
  <c r="N114" i="14"/>
  <c r="M114" i="14"/>
  <c r="L114" i="14"/>
  <c r="N113" i="14"/>
  <c r="M113" i="14"/>
  <c r="L113" i="14"/>
  <c r="N112" i="14"/>
  <c r="M112" i="14"/>
  <c r="L112" i="14"/>
  <c r="N111" i="14"/>
  <c r="M111" i="14"/>
  <c r="L111" i="14"/>
  <c r="N110" i="14"/>
  <c r="M110" i="14"/>
  <c r="L110" i="14"/>
  <c r="N107" i="14"/>
  <c r="M107" i="14"/>
  <c r="L107" i="14"/>
  <c r="N106" i="14"/>
  <c r="M106" i="14"/>
  <c r="L106" i="14"/>
  <c r="N105" i="14"/>
  <c r="M105" i="14"/>
  <c r="L105" i="14"/>
  <c r="N101" i="14"/>
  <c r="M101" i="14"/>
  <c r="L101" i="14"/>
  <c r="N100" i="14"/>
  <c r="M100" i="14"/>
  <c r="L100" i="14"/>
  <c r="N99" i="14"/>
  <c r="M99" i="14"/>
  <c r="L99" i="14"/>
  <c r="N98" i="14"/>
  <c r="M98" i="14"/>
  <c r="L98" i="14"/>
  <c r="N97" i="14"/>
  <c r="M97" i="14"/>
  <c r="L97" i="14"/>
  <c r="N95" i="14"/>
  <c r="M95" i="14"/>
  <c r="L95" i="14"/>
  <c r="N94" i="14"/>
  <c r="M94" i="14"/>
  <c r="L94" i="14"/>
  <c r="N93" i="14"/>
  <c r="M93" i="14"/>
  <c r="L93" i="14"/>
  <c r="N92" i="14"/>
  <c r="M92" i="14"/>
  <c r="L92" i="14"/>
  <c r="N91" i="14"/>
  <c r="M91" i="14"/>
  <c r="L91" i="14"/>
  <c r="N90" i="14"/>
  <c r="M90" i="14"/>
  <c r="L90" i="14"/>
  <c r="N87" i="14"/>
  <c r="M87" i="14"/>
  <c r="L87" i="14"/>
  <c r="N86" i="14"/>
  <c r="M86" i="14"/>
  <c r="L86" i="14"/>
  <c r="N82" i="14"/>
  <c r="M82" i="14"/>
  <c r="L82" i="14"/>
  <c r="N81" i="14"/>
  <c r="M81" i="14"/>
  <c r="L81" i="14"/>
  <c r="N78" i="14"/>
  <c r="M78" i="14"/>
  <c r="L78" i="14"/>
  <c r="N79" i="14"/>
  <c r="M79" i="14"/>
  <c r="L79" i="14"/>
  <c r="N74" i="14"/>
  <c r="M74" i="14"/>
  <c r="L74" i="14"/>
  <c r="N69" i="14"/>
  <c r="M69" i="14"/>
  <c r="L69" i="14"/>
  <c r="N67" i="14"/>
  <c r="M67" i="14"/>
  <c r="L67" i="14"/>
  <c r="N66" i="14"/>
  <c r="M66" i="14"/>
  <c r="L66" i="14"/>
  <c r="N64" i="14"/>
  <c r="M64" i="14"/>
  <c r="L64" i="14"/>
  <c r="N61" i="14"/>
  <c r="M61" i="14"/>
  <c r="L61" i="14"/>
  <c r="N58" i="14"/>
  <c r="M58" i="14"/>
  <c r="L58" i="14"/>
  <c r="N57" i="14"/>
  <c r="M57" i="14"/>
  <c r="L57" i="14"/>
  <c r="N56" i="14"/>
  <c r="M56" i="14"/>
  <c r="L56" i="14"/>
  <c r="N55" i="14"/>
  <c r="M55" i="14"/>
  <c r="L55" i="14"/>
  <c r="N54" i="14"/>
  <c r="M54" i="14"/>
  <c r="L54" i="14"/>
  <c r="N47" i="14"/>
  <c r="M47" i="14"/>
  <c r="L47" i="14"/>
  <c r="N46" i="14"/>
  <c r="M46" i="14"/>
  <c r="L46" i="14"/>
  <c r="N37" i="14"/>
  <c r="M37" i="14"/>
  <c r="L37" i="14"/>
  <c r="N42" i="14"/>
  <c r="M42" i="14"/>
  <c r="L42" i="14"/>
  <c r="N41" i="14"/>
  <c r="M41" i="14"/>
  <c r="L41" i="14"/>
  <c r="N38" i="14"/>
  <c r="M38" i="14"/>
  <c r="L38" i="14"/>
  <c r="N36" i="14"/>
  <c r="M36" i="14"/>
  <c r="L36" i="14"/>
  <c r="N31" i="14"/>
  <c r="M31" i="14"/>
  <c r="L31" i="14"/>
  <c r="N30" i="14"/>
  <c r="M30" i="14"/>
  <c r="L30" i="14"/>
  <c r="N28" i="14"/>
  <c r="M28" i="14"/>
  <c r="L28" i="14"/>
  <c r="N26" i="14"/>
  <c r="M26" i="14"/>
  <c r="L26" i="14"/>
  <c r="N16" i="14"/>
  <c r="M16" i="14"/>
  <c r="L16" i="14"/>
  <c r="N15" i="14"/>
  <c r="M15" i="14"/>
  <c r="L15" i="14"/>
  <c r="N14" i="14"/>
  <c r="M14" i="14"/>
  <c r="L14" i="14"/>
  <c r="N12" i="14"/>
  <c r="M12" i="14"/>
  <c r="L12" i="14"/>
  <c r="N11" i="14"/>
  <c r="M11" i="14"/>
  <c r="L11" i="14"/>
  <c r="N559" i="6"/>
  <c r="M559" i="6"/>
  <c r="L559" i="6"/>
  <c r="N553" i="6"/>
  <c r="N547" i="6"/>
  <c r="N509" i="6"/>
  <c r="N409" i="6"/>
  <c r="N316" i="6"/>
  <c r="N289" i="6"/>
  <c r="N271" i="6"/>
  <c r="N243" i="6"/>
  <c r="N238" i="6"/>
  <c r="N126" i="6"/>
  <c r="N124" i="6"/>
  <c r="N413" i="6"/>
  <c r="N412" i="6"/>
  <c r="N86" i="6"/>
  <c r="N505" i="6"/>
  <c r="M505" i="6"/>
  <c r="L505" i="6"/>
  <c r="N429" i="6"/>
  <c r="M429" i="6"/>
  <c r="L429" i="6"/>
  <c r="N360" i="6"/>
  <c r="M360" i="6"/>
  <c r="L360" i="6"/>
  <c r="N337" i="6"/>
  <c r="M337" i="6"/>
  <c r="L337" i="6"/>
  <c r="N307" i="6"/>
  <c r="M307" i="6"/>
  <c r="L307" i="6"/>
  <c r="N73" i="5"/>
  <c r="M73" i="5"/>
  <c r="L73" i="5"/>
  <c r="N703" i="3"/>
  <c r="M703" i="3"/>
  <c r="L703" i="3"/>
  <c r="N732" i="3"/>
  <c r="M732" i="3"/>
  <c r="L732" i="3"/>
  <c r="N33" i="3"/>
  <c r="M33" i="3"/>
  <c r="L33" i="3"/>
  <c r="N8038" i="11"/>
  <c r="M8038" i="11"/>
  <c r="L8038" i="11"/>
  <c r="N8037" i="11"/>
  <c r="M8037" i="11"/>
  <c r="L8037" i="11"/>
  <c r="N8036" i="11"/>
  <c r="M8036" i="11"/>
  <c r="L8036" i="11"/>
  <c r="N8035" i="11"/>
  <c r="M8035" i="11"/>
  <c r="L8035" i="11"/>
  <c r="N8034" i="11"/>
  <c r="M8034" i="11"/>
  <c r="L8034" i="11"/>
  <c r="N8033" i="11"/>
  <c r="M8033" i="11"/>
  <c r="L8033" i="11"/>
  <c r="N8032" i="11"/>
  <c r="M8032" i="11"/>
  <c r="L8032" i="11"/>
  <c r="N8031" i="11"/>
  <c r="M8031" i="11"/>
  <c r="L8031" i="11"/>
  <c r="N8030" i="11"/>
  <c r="M8030" i="11"/>
  <c r="L8030" i="11"/>
  <c r="N8029" i="11"/>
  <c r="M8029" i="11"/>
  <c r="L8029" i="11"/>
  <c r="N8028" i="11"/>
  <c r="M8028" i="11"/>
  <c r="L8028" i="11"/>
  <c r="N8027" i="11"/>
  <c r="M8027" i="11"/>
  <c r="L8027" i="11"/>
  <c r="N8026" i="11"/>
  <c r="M8026" i="11"/>
  <c r="L8026" i="11"/>
  <c r="N8025" i="11"/>
  <c r="M8025" i="11"/>
  <c r="L8025" i="11"/>
  <c r="N8024" i="11"/>
  <c r="M8024" i="11"/>
  <c r="L8024" i="11"/>
  <c r="N8023" i="11"/>
  <c r="M8023" i="11"/>
  <c r="L8023" i="11"/>
  <c r="N8022" i="11"/>
  <c r="M8022" i="11"/>
  <c r="L8022" i="11"/>
  <c r="N8021" i="11"/>
  <c r="M8021" i="11"/>
  <c r="L8021" i="11"/>
  <c r="N8020" i="11"/>
  <c r="M8020" i="11"/>
  <c r="L8020" i="11"/>
  <c r="N8019" i="11"/>
  <c r="M8019" i="11"/>
  <c r="L8019" i="11"/>
  <c r="N8018" i="11"/>
  <c r="M8018" i="11"/>
  <c r="L8018" i="11"/>
  <c r="N8017" i="11"/>
  <c r="M8017" i="11"/>
  <c r="L8017" i="11"/>
  <c r="N8016" i="11"/>
  <c r="M8016" i="11"/>
  <c r="L8016" i="11"/>
  <c r="N8015" i="11"/>
  <c r="M8015" i="11"/>
  <c r="L8015" i="11"/>
  <c r="N8014" i="11"/>
  <c r="M8014" i="11"/>
  <c r="L8014" i="11"/>
  <c r="N8013" i="11"/>
  <c r="M8013" i="11"/>
  <c r="L8013" i="11"/>
  <c r="N8012" i="11"/>
  <c r="M8012" i="11"/>
  <c r="L8012" i="11"/>
  <c r="N8011" i="11"/>
  <c r="M8011" i="11"/>
  <c r="L8011" i="11"/>
  <c r="N8010" i="11"/>
  <c r="M8010" i="11"/>
  <c r="L8010" i="11"/>
  <c r="N8009" i="11"/>
  <c r="M8009" i="11"/>
  <c r="L8009" i="11"/>
  <c r="N8008" i="11"/>
  <c r="M8008" i="11"/>
  <c r="L8008" i="11"/>
  <c r="N8007" i="11"/>
  <c r="M8007" i="11"/>
  <c r="L8007" i="11"/>
  <c r="N8006" i="11"/>
  <c r="M8006" i="11"/>
  <c r="L8006" i="11"/>
  <c r="N8005" i="11"/>
  <c r="M8005" i="11"/>
  <c r="L8005" i="11"/>
  <c r="N8004" i="11"/>
  <c r="M8004" i="11"/>
  <c r="L8004" i="11"/>
  <c r="N8003" i="11"/>
  <c r="M8003" i="11"/>
  <c r="L8003" i="11"/>
  <c r="N8002" i="11"/>
  <c r="M8002" i="11"/>
  <c r="L8002" i="11"/>
  <c r="N8001" i="11"/>
  <c r="M8001" i="11"/>
  <c r="L8001" i="11"/>
  <c r="N8000" i="11"/>
  <c r="M8000" i="11"/>
  <c r="L8000" i="11"/>
  <c r="N7144" i="11"/>
  <c r="M7144" i="11"/>
  <c r="L7144" i="11"/>
  <c r="N7126" i="11"/>
  <c r="M7126" i="11"/>
  <c r="L7126" i="11"/>
  <c r="N6899" i="11"/>
  <c r="M6899" i="11"/>
  <c r="L6899" i="11"/>
  <c r="N6827" i="11"/>
  <c r="M6827" i="11"/>
  <c r="L6827" i="11"/>
  <c r="N6517" i="11"/>
  <c r="M6517" i="11"/>
  <c r="L6517" i="11"/>
  <c r="N6516" i="11"/>
  <c r="M6516" i="11"/>
  <c r="L6516" i="11"/>
  <c r="N6462" i="11"/>
  <c r="M6462" i="11"/>
  <c r="L6462" i="11"/>
  <c r="N6458" i="11"/>
  <c r="M6458" i="11"/>
  <c r="L6458" i="11"/>
  <c r="N6456" i="11"/>
  <c r="M6456" i="11"/>
  <c r="L6456" i="11"/>
  <c r="N6407" i="11"/>
  <c r="M6407" i="11"/>
  <c r="L6407" i="11"/>
  <c r="N4928" i="11"/>
  <c r="M4928" i="11"/>
  <c r="L4928" i="11"/>
  <c r="N6318" i="11"/>
  <c r="M6318" i="11"/>
  <c r="L6318" i="11"/>
  <c r="N6275" i="11"/>
  <c r="M6275" i="11"/>
  <c r="L6275" i="11"/>
  <c r="N6184" i="11"/>
  <c r="M6184" i="11"/>
  <c r="L6184" i="11"/>
  <c r="N6073" i="11"/>
  <c r="M6073" i="11"/>
  <c r="L6073" i="11"/>
  <c r="N6055" i="11"/>
  <c r="M6055" i="11"/>
  <c r="L6055" i="11"/>
  <c r="N5917" i="11"/>
  <c r="M5917" i="11"/>
  <c r="L5917" i="11"/>
  <c r="N5836" i="11"/>
  <c r="M5836" i="11"/>
  <c r="L5836" i="11"/>
  <c r="N5773" i="11"/>
  <c r="M5773" i="11"/>
  <c r="L5773" i="11"/>
  <c r="N5752" i="11"/>
  <c r="M5752" i="11"/>
  <c r="L5752" i="11"/>
  <c r="N5671" i="11"/>
  <c r="M5671" i="11"/>
  <c r="L5671" i="11"/>
  <c r="N5655" i="11"/>
  <c r="M5655" i="11"/>
  <c r="L5655" i="11"/>
  <c r="N5654" i="11"/>
  <c r="M5654" i="11"/>
  <c r="L5654" i="11"/>
  <c r="N5448" i="11"/>
  <c r="M5448" i="11"/>
  <c r="L5448" i="11"/>
  <c r="N5371" i="11"/>
  <c r="M5371" i="11"/>
  <c r="L5371" i="11"/>
  <c r="N5344" i="11"/>
  <c r="M5344" i="11"/>
  <c r="L5344" i="11"/>
  <c r="N5239" i="11"/>
  <c r="M5239" i="11"/>
  <c r="L5239" i="11"/>
  <c r="N5180" i="11"/>
  <c r="M5180" i="11"/>
  <c r="L5180" i="11"/>
  <c r="N4963" i="11"/>
  <c r="M4963" i="11"/>
  <c r="L4963" i="11"/>
  <c r="N4807" i="11"/>
  <c r="M4807" i="11"/>
  <c r="L4807" i="11"/>
  <c r="N4746" i="11"/>
  <c r="M4746" i="11"/>
  <c r="L4746" i="11"/>
  <c r="N4737" i="11"/>
  <c r="M4737" i="11"/>
  <c r="L4737" i="11"/>
  <c r="N4733" i="11"/>
  <c r="M4733" i="11"/>
  <c r="L4733" i="11"/>
  <c r="N4707" i="11"/>
  <c r="M4707" i="11"/>
  <c r="L4707" i="11"/>
  <c r="N4639" i="11"/>
  <c r="M4639" i="11"/>
  <c r="L4639" i="11"/>
  <c r="N4544" i="11"/>
  <c r="M4544" i="11"/>
  <c r="L4544" i="11"/>
  <c r="N4486" i="11"/>
  <c r="M4486" i="11"/>
  <c r="L4486" i="11"/>
  <c r="N4441" i="11"/>
  <c r="M4441" i="11"/>
  <c r="L4441" i="11"/>
  <c r="N1695" i="11"/>
  <c r="M1695" i="11"/>
  <c r="L1695" i="11"/>
  <c r="N4343" i="11"/>
  <c r="M4343" i="11"/>
  <c r="L4343" i="11"/>
  <c r="N4223" i="11"/>
  <c r="M4223" i="11"/>
  <c r="L4223" i="11"/>
  <c r="N4086" i="11"/>
  <c r="M4086" i="11"/>
  <c r="L4086" i="11"/>
  <c r="N4026" i="11"/>
  <c r="M4026" i="11"/>
  <c r="L4026" i="11"/>
  <c r="N3909" i="11"/>
  <c r="M3909" i="11"/>
  <c r="L3909" i="11"/>
  <c r="N3867" i="11"/>
  <c r="M3867" i="11"/>
  <c r="L3867" i="11"/>
  <c r="N3793" i="11"/>
  <c r="M3793" i="11"/>
  <c r="L3793" i="11"/>
  <c r="N3738" i="11"/>
  <c r="M3738" i="11"/>
  <c r="L3738" i="11"/>
  <c r="N3698" i="11"/>
  <c r="M3698" i="11"/>
  <c r="L3698" i="11"/>
  <c r="N3691" i="11"/>
  <c r="M3691" i="11"/>
  <c r="L3691" i="11"/>
  <c r="N3615" i="11"/>
  <c r="M3615" i="11"/>
  <c r="L3615" i="11"/>
  <c r="N3534" i="11"/>
  <c r="M3534" i="11"/>
  <c r="L3534" i="11"/>
  <c r="N3479" i="11"/>
  <c r="M3479" i="11"/>
  <c r="L3479" i="11"/>
  <c r="N3363" i="11"/>
  <c r="M3363" i="11"/>
  <c r="L3363" i="11"/>
  <c r="N3336" i="11"/>
  <c r="M3336" i="11"/>
  <c r="L3336" i="11"/>
  <c r="N3272" i="11"/>
  <c r="M3272" i="11"/>
  <c r="L3272" i="11"/>
  <c r="N6243" i="11"/>
  <c r="M6243" i="11"/>
  <c r="L6243" i="11"/>
  <c r="N3237" i="11"/>
  <c r="M3237" i="11"/>
  <c r="L3237" i="11"/>
  <c r="N3024" i="11"/>
  <c r="M3024" i="11"/>
  <c r="L3024" i="11"/>
  <c r="N3004" i="11"/>
  <c r="M3004" i="11"/>
  <c r="L3004" i="11"/>
  <c r="N2986" i="11"/>
  <c r="M2986" i="11"/>
  <c r="L2986" i="11"/>
  <c r="N2925" i="11"/>
  <c r="M2925" i="11"/>
  <c r="L2925" i="11"/>
  <c r="N2758" i="11"/>
  <c r="M2758" i="11"/>
  <c r="L2758" i="11"/>
  <c r="N2710" i="11"/>
  <c r="M2710" i="11"/>
  <c r="L2710" i="11"/>
  <c r="N2708" i="11"/>
  <c r="M2708" i="11"/>
  <c r="L2708" i="11"/>
  <c r="N2691" i="11"/>
  <c r="M2691" i="11"/>
  <c r="L2691" i="11"/>
  <c r="N2592" i="11"/>
  <c r="M2592" i="11"/>
  <c r="L2592" i="11"/>
  <c r="N2542" i="11"/>
  <c r="M2542" i="11"/>
  <c r="L2542" i="11"/>
  <c r="N2522" i="11"/>
  <c r="M2522" i="11"/>
  <c r="L2522" i="11"/>
  <c r="N2506" i="11"/>
  <c r="M2506" i="11"/>
  <c r="L2506" i="11"/>
  <c r="N2392" i="11"/>
  <c r="M2392" i="11"/>
  <c r="L2392" i="11"/>
  <c r="N2314" i="11"/>
  <c r="M2314" i="11"/>
  <c r="L2314" i="11"/>
  <c r="N2266" i="11"/>
  <c r="M2266" i="11"/>
  <c r="L2266" i="11"/>
  <c r="N2239" i="11"/>
  <c r="M2239" i="11"/>
  <c r="L2239" i="11"/>
  <c r="N2203" i="11"/>
  <c r="M2203" i="11"/>
  <c r="L2203" i="11"/>
  <c r="N2140" i="11"/>
  <c r="M2140" i="11"/>
  <c r="L2140" i="11"/>
  <c r="N2113" i="11"/>
  <c r="M2113" i="11"/>
  <c r="L2113" i="11"/>
  <c r="N1964" i="11"/>
  <c r="M1964" i="11"/>
  <c r="L1964" i="11"/>
  <c r="N1904" i="11"/>
  <c r="M1904" i="11"/>
  <c r="L1904" i="11"/>
  <c r="N1746" i="11"/>
  <c r="M1746" i="11"/>
  <c r="L1746" i="11"/>
  <c r="N1728" i="11"/>
  <c r="M1728" i="11"/>
  <c r="L1728" i="11"/>
  <c r="N1652" i="11"/>
  <c r="M1652" i="11"/>
  <c r="L1652" i="11"/>
  <c r="N1620" i="11"/>
  <c r="M1620" i="11"/>
  <c r="L1620" i="11"/>
  <c r="N1592" i="11"/>
  <c r="M1592" i="11"/>
  <c r="L1592" i="11"/>
  <c r="N1570" i="11"/>
  <c r="M1570" i="11"/>
  <c r="L1570" i="11"/>
  <c r="N1561" i="11"/>
  <c r="M1561" i="11"/>
  <c r="L1561" i="11"/>
  <c r="N1425" i="11"/>
  <c r="M1425" i="11"/>
  <c r="L1425" i="11"/>
  <c r="N1390" i="11"/>
  <c r="M1390" i="11"/>
  <c r="L1390" i="11"/>
  <c r="N1349" i="11"/>
  <c r="M1349" i="11"/>
  <c r="L1349" i="11"/>
  <c r="N1319" i="11"/>
  <c r="M1319" i="11"/>
  <c r="L1319" i="11"/>
  <c r="N1306" i="11"/>
  <c r="M1306" i="11"/>
  <c r="L1306" i="11"/>
  <c r="N1283" i="11"/>
  <c r="M1283" i="11"/>
  <c r="L1283" i="11"/>
  <c r="N1280" i="11"/>
  <c r="M1280" i="11"/>
  <c r="L1280" i="11"/>
  <c r="N1238" i="11"/>
  <c r="M1238" i="11"/>
  <c r="L1238" i="11"/>
  <c r="N1208" i="11"/>
  <c r="M1208" i="11"/>
  <c r="L1208" i="11"/>
  <c r="N1130" i="11"/>
  <c r="M1130" i="11"/>
  <c r="L1130" i="11"/>
  <c r="N1088" i="11"/>
  <c r="M1088" i="11"/>
  <c r="L1088" i="11"/>
  <c r="N1049" i="11"/>
  <c r="M1049" i="11"/>
  <c r="L1049" i="11"/>
  <c r="N1033" i="11"/>
  <c r="M1033" i="11"/>
  <c r="L1033" i="11"/>
  <c r="N973" i="11"/>
  <c r="M973" i="11"/>
  <c r="L973" i="11"/>
  <c r="N969" i="11"/>
  <c r="M969" i="11"/>
  <c r="L969" i="11"/>
  <c r="N254" i="11"/>
  <c r="M254" i="11"/>
  <c r="L254" i="11"/>
  <c r="N242" i="11"/>
  <c r="M242" i="11"/>
  <c r="L242" i="11"/>
  <c r="N102" i="11"/>
  <c r="M102" i="11"/>
  <c r="L102" i="11"/>
  <c r="N35" i="11"/>
  <c r="M35" i="11"/>
  <c r="L35" i="11"/>
  <c r="L348" i="11"/>
  <c r="M348" i="11"/>
  <c r="L431" i="11"/>
  <c r="M431" i="11"/>
  <c r="L560" i="11"/>
  <c r="M560" i="11"/>
  <c r="L579" i="11"/>
  <c r="M579" i="11"/>
  <c r="L595" i="11"/>
  <c r="M595" i="11"/>
  <c r="L5983" i="11"/>
  <c r="M5983" i="11"/>
  <c r="L650" i="11"/>
  <c r="M650" i="11"/>
  <c r="L680" i="11"/>
  <c r="M680" i="11"/>
  <c r="L739" i="11"/>
  <c r="M739" i="11"/>
  <c r="L742" i="11"/>
  <c r="M742" i="11"/>
  <c r="L5051" i="11"/>
  <c r="M5051" i="11"/>
  <c r="L751" i="11"/>
  <c r="M751" i="11"/>
  <c r="H10024" i="11"/>
  <c r="N4417" i="11"/>
  <c r="M4417" i="11"/>
  <c r="L4417" i="11"/>
  <c r="N7036" i="11"/>
  <c r="M7036" i="11"/>
  <c r="L7036" i="11"/>
  <c r="N431" i="11"/>
  <c r="N1242" i="11"/>
  <c r="M1242" i="11"/>
  <c r="L1242" i="11"/>
  <c r="N1235" i="11"/>
  <c r="M1235" i="11"/>
  <c r="L1235" i="11"/>
  <c r="N1214" i="11"/>
  <c r="M1214" i="11"/>
  <c r="L1214" i="11"/>
  <c r="N1115" i="11"/>
  <c r="M1115" i="11"/>
  <c r="L1115" i="11"/>
  <c r="N999" i="11"/>
  <c r="M999" i="11"/>
  <c r="L999" i="11"/>
  <c r="N952" i="11"/>
  <c r="M952" i="11"/>
  <c r="L952" i="11"/>
  <c r="N5612" i="11"/>
  <c r="M5612" i="11"/>
  <c r="L5612" i="11"/>
  <c r="N676" i="11"/>
  <c r="M676" i="11"/>
  <c r="L676" i="11"/>
  <c r="N630" i="11"/>
  <c r="M630" i="11"/>
  <c r="L630" i="11"/>
  <c r="N623" i="11"/>
  <c r="M623" i="11"/>
  <c r="L623" i="11"/>
  <c r="N604" i="11"/>
  <c r="M604" i="11"/>
  <c r="L604" i="11"/>
  <c r="N583" i="11"/>
  <c r="M583" i="11"/>
  <c r="L583" i="11"/>
  <c r="N499" i="11"/>
  <c r="M499" i="11"/>
  <c r="L499" i="11"/>
  <c r="N429" i="11"/>
  <c r="M429" i="11"/>
  <c r="L429" i="11"/>
  <c r="N390" i="11"/>
  <c r="M390" i="11"/>
  <c r="L390" i="11"/>
  <c r="N351" i="11"/>
  <c r="M351" i="11"/>
  <c r="L351" i="11"/>
  <c r="N350" i="11"/>
  <c r="M350" i="11"/>
  <c r="L350" i="11"/>
  <c r="N175" i="11"/>
  <c r="M175" i="11"/>
  <c r="L175" i="11"/>
  <c r="N65" i="11"/>
  <c r="M65" i="11"/>
  <c r="L65" i="11"/>
  <c r="N47" i="11"/>
  <c r="M47" i="11"/>
  <c r="L47" i="11"/>
  <c r="N348" i="11"/>
  <c r="N465" i="6"/>
  <c r="M465" i="6"/>
  <c r="L465" i="6"/>
  <c r="N280" i="6"/>
  <c r="M280" i="6"/>
  <c r="L280" i="6"/>
  <c r="N204" i="6"/>
  <c r="M204" i="6"/>
  <c r="L204" i="6"/>
  <c r="L134" i="6"/>
  <c r="M134" i="6"/>
  <c r="L235" i="6"/>
  <c r="M235" i="6"/>
  <c r="N235" i="6"/>
  <c r="N44" i="5"/>
  <c r="M44" i="5"/>
  <c r="L44" i="5"/>
  <c r="N1476" i="3"/>
  <c r="M1476" i="3"/>
  <c r="L1476" i="3"/>
  <c r="N56" i="5"/>
  <c r="M56" i="5"/>
  <c r="L56" i="5"/>
  <c r="N306" i="6"/>
  <c r="M306" i="6"/>
  <c r="L306" i="6"/>
  <c r="N789" i="3"/>
  <c r="M789" i="3"/>
  <c r="L789" i="3"/>
  <c r="N246" i="6"/>
  <c r="M246" i="6"/>
  <c r="L246" i="6"/>
  <c r="N1298" i="3"/>
  <c r="M1298" i="3"/>
  <c r="L1298" i="3"/>
  <c r="N40" i="5"/>
  <c r="M40" i="5"/>
  <c r="L40" i="5"/>
  <c r="N27" i="5"/>
  <c r="M27" i="5"/>
  <c r="L27" i="5"/>
  <c r="N117" i="6"/>
  <c r="M117" i="6"/>
  <c r="L117" i="6"/>
  <c r="N23" i="5"/>
  <c r="M23" i="5"/>
  <c r="L23" i="5"/>
  <c r="N22" i="5"/>
  <c r="M22" i="5"/>
  <c r="L22" i="5"/>
  <c r="N16" i="5"/>
  <c r="M16" i="5"/>
  <c r="L16" i="5"/>
  <c r="N79" i="6"/>
  <c r="M79" i="6"/>
  <c r="L79" i="6"/>
  <c r="N651" i="3"/>
  <c r="M651" i="3"/>
  <c r="L651" i="3"/>
  <c r="N1346" i="3"/>
  <c r="M1346" i="3"/>
  <c r="L1346" i="3"/>
  <c r="N1299" i="3"/>
  <c r="M1299" i="3"/>
  <c r="L1299" i="3"/>
  <c r="N1102" i="3"/>
  <c r="M1102" i="3"/>
  <c r="L1102" i="3"/>
  <c r="N77" i="5"/>
  <c r="M77" i="5"/>
  <c r="L77" i="5"/>
  <c r="K1001" i="14" l="1"/>
  <c r="E10014" i="11"/>
  <c r="K10014" i="11"/>
  <c r="K10016" i="11"/>
  <c r="K10011" i="11"/>
  <c r="C10014" i="11"/>
  <c r="H1001" i="14" l="1"/>
  <c r="L1001" i="14"/>
  <c r="N1001" i="14"/>
  <c r="M1001" i="14"/>
  <c r="C9996" i="11"/>
  <c r="C9997" i="11"/>
  <c r="C10006" i="11"/>
  <c r="C10005" i="11"/>
  <c r="C10004" i="11"/>
  <c r="C10003" i="11"/>
  <c r="C10002" i="11"/>
  <c r="C10001" i="11"/>
  <c r="C10000" i="11"/>
  <c r="C9999" i="11"/>
  <c r="C9998" i="11"/>
  <c r="N1257" i="3"/>
  <c r="M1257" i="3"/>
  <c r="L1257" i="3"/>
  <c r="N1477" i="3"/>
  <c r="M1477" i="3"/>
  <c r="L1477" i="3"/>
  <c r="N609" i="3"/>
  <c r="M609" i="3"/>
  <c r="L609" i="3"/>
  <c r="N32" i="3"/>
  <c r="M32" i="3"/>
  <c r="L32" i="3"/>
  <c r="N76" i="5"/>
  <c r="M76" i="5"/>
  <c r="L76" i="5"/>
  <c r="N75" i="5"/>
  <c r="M75" i="5"/>
  <c r="L75" i="5"/>
  <c r="N1114" i="11" l="1"/>
  <c r="N134" i="6" l="1"/>
  <c r="N558" i="6"/>
  <c r="M558" i="6"/>
  <c r="L558" i="6"/>
  <c r="N557" i="6"/>
  <c r="M557" i="6"/>
  <c r="L557" i="6"/>
  <c r="N556" i="6"/>
  <c r="M556" i="6"/>
  <c r="L556" i="6"/>
  <c r="N555" i="6"/>
  <c r="M555" i="6"/>
  <c r="L555" i="6"/>
  <c r="N554" i="6"/>
  <c r="M554" i="6"/>
  <c r="L554" i="6"/>
  <c r="N552" i="6"/>
  <c r="M552" i="6"/>
  <c r="L552" i="6"/>
  <c r="N551" i="6"/>
  <c r="M551" i="6"/>
  <c r="L551" i="6"/>
  <c r="N550" i="6"/>
  <c r="M550" i="6"/>
  <c r="L550" i="6"/>
  <c r="N207" i="6"/>
  <c r="M207" i="6"/>
  <c r="L207" i="6"/>
  <c r="N549" i="6"/>
  <c r="M549" i="6"/>
  <c r="L549" i="6"/>
  <c r="N548" i="6"/>
  <c r="M548" i="6"/>
  <c r="L548" i="6"/>
  <c r="L74" i="5"/>
  <c r="N72" i="5" l="1"/>
  <c r="M72" i="5"/>
  <c r="L72" i="5"/>
  <c r="L71" i="5"/>
  <c r="M71" i="5"/>
  <c r="N71" i="5"/>
  <c r="N1153" i="3"/>
  <c r="M1153" i="3"/>
  <c r="L1153" i="3"/>
  <c r="N564" i="3"/>
  <c r="M564" i="3"/>
  <c r="L564" i="3"/>
  <c r="N751" i="11" l="1"/>
  <c r="N5051" i="11"/>
  <c r="N742" i="11"/>
  <c r="N739" i="11"/>
  <c r="N680" i="11"/>
  <c r="N7072" i="11"/>
  <c r="M7072" i="11"/>
  <c r="L7072" i="11"/>
  <c r="N7037" i="11"/>
  <c r="M7037" i="11"/>
  <c r="L7037" i="11"/>
  <c r="N7023" i="11"/>
  <c r="M7023" i="11"/>
  <c r="L7023" i="11"/>
  <c r="N7013" i="11"/>
  <c r="M7013" i="11"/>
  <c r="L7013" i="11"/>
  <c r="N6954" i="11"/>
  <c r="M6954" i="11"/>
  <c r="L6954" i="11"/>
  <c r="N6912" i="11"/>
  <c r="M6912" i="11"/>
  <c r="L6912" i="11"/>
  <c r="N6803" i="11"/>
  <c r="M6803" i="11"/>
  <c r="L6803" i="11"/>
  <c r="N6756" i="11"/>
  <c r="M6756" i="11"/>
  <c r="L6756" i="11"/>
  <c r="N6718" i="11"/>
  <c r="M6718" i="11"/>
  <c r="L6718" i="11"/>
  <c r="N6709" i="11"/>
  <c r="M6709" i="11"/>
  <c r="L6709" i="11"/>
  <c r="N6619" i="11"/>
  <c r="M6619" i="11"/>
  <c r="L6619" i="11"/>
  <c r="N6601" i="11"/>
  <c r="M6601" i="11"/>
  <c r="L6601" i="11"/>
  <c r="N6539" i="11"/>
  <c r="M6539" i="11"/>
  <c r="L6539" i="11"/>
  <c r="N6652" i="11"/>
  <c r="M6652" i="11"/>
  <c r="L6652" i="11"/>
  <c r="N6494" i="11"/>
  <c r="M6494" i="11"/>
  <c r="L6494" i="11"/>
  <c r="N6457" i="11"/>
  <c r="M6457" i="11"/>
  <c r="L6457" i="11"/>
  <c r="N6449" i="11"/>
  <c r="M6449" i="11"/>
  <c r="L6449" i="11"/>
  <c r="N6405" i="11"/>
  <c r="M6405" i="11"/>
  <c r="L6405" i="11"/>
  <c r="N6361" i="11"/>
  <c r="M6361" i="11"/>
  <c r="L6361" i="11"/>
  <c r="N6284" i="11"/>
  <c r="M6284" i="11"/>
  <c r="L6284" i="11"/>
  <c r="N6274" i="11"/>
  <c r="M6274" i="11"/>
  <c r="L6274" i="11"/>
  <c r="N6082" i="11"/>
  <c r="M6082" i="11"/>
  <c r="L6082" i="11"/>
  <c r="N6020" i="11"/>
  <c r="M6020" i="11"/>
  <c r="L6020" i="11"/>
  <c r="N6011" i="11"/>
  <c r="M6011" i="11"/>
  <c r="L6011" i="11"/>
  <c r="N5993" i="11"/>
  <c r="M5993" i="11"/>
  <c r="L5993" i="11"/>
  <c r="N5971" i="11"/>
  <c r="M5971" i="11"/>
  <c r="L5971" i="11"/>
  <c r="N5890" i="11"/>
  <c r="M5890" i="11"/>
  <c r="L5890" i="11"/>
  <c r="N650" i="11"/>
  <c r="N5609" i="11"/>
  <c r="M5609" i="11"/>
  <c r="L5609" i="11"/>
  <c r="N5552" i="11"/>
  <c r="M5552" i="11"/>
  <c r="L5552" i="11"/>
  <c r="N5530" i="11"/>
  <c r="M5530" i="11"/>
  <c r="L5530" i="11"/>
  <c r="N5462" i="11"/>
  <c r="M5462" i="11"/>
  <c r="L5462" i="11"/>
  <c r="N5450" i="11"/>
  <c r="M5450" i="11"/>
  <c r="L5450" i="11"/>
  <c r="N5373" i="11"/>
  <c r="M5373" i="11"/>
  <c r="L5373" i="11"/>
  <c r="N5372" i="11"/>
  <c r="M5372" i="11"/>
  <c r="L5372" i="11"/>
  <c r="N5354" i="11"/>
  <c r="M5354" i="11"/>
  <c r="L5354" i="11"/>
  <c r="N5351" i="11"/>
  <c r="M5351" i="11"/>
  <c r="L5351" i="11"/>
  <c r="N5340" i="11"/>
  <c r="M5340" i="11"/>
  <c r="L5340" i="11"/>
  <c r="N5320" i="11"/>
  <c r="M5320" i="11"/>
  <c r="L5320" i="11"/>
  <c r="N5301" i="11"/>
  <c r="M5301" i="11"/>
  <c r="L5301" i="11"/>
  <c r="N5300" i="11"/>
  <c r="M5300" i="11"/>
  <c r="L5300" i="11"/>
  <c r="N5255" i="11"/>
  <c r="M5255" i="11"/>
  <c r="L5255" i="11"/>
  <c r="N5225" i="11"/>
  <c r="M5225" i="11"/>
  <c r="L5225" i="11"/>
  <c r="N5212" i="11"/>
  <c r="M5212" i="11"/>
  <c r="L5212" i="11"/>
  <c r="N5188" i="11"/>
  <c r="M5188" i="11"/>
  <c r="L5188" i="11"/>
  <c r="N5177" i="11"/>
  <c r="M5177" i="11"/>
  <c r="L5177" i="11"/>
  <c r="N5110" i="11"/>
  <c r="M5110" i="11"/>
  <c r="L5110" i="11"/>
  <c r="N5096" i="11"/>
  <c r="M5096" i="11"/>
  <c r="L5096" i="11"/>
  <c r="N5091" i="11"/>
  <c r="M5091" i="11"/>
  <c r="L5091" i="11"/>
  <c r="N5026" i="11"/>
  <c r="M5026" i="11"/>
  <c r="L5026" i="11"/>
  <c r="N5010" i="11"/>
  <c r="M5010" i="11"/>
  <c r="L5010" i="11"/>
  <c r="N4982" i="11"/>
  <c r="M4982" i="11"/>
  <c r="L4982" i="11"/>
  <c r="N4908" i="11"/>
  <c r="M4908" i="11"/>
  <c r="L4908" i="11"/>
  <c r="N4903" i="11"/>
  <c r="M4903" i="11"/>
  <c r="L4903" i="11"/>
  <c r="N4811" i="11"/>
  <c r="M4811" i="11"/>
  <c r="L4811" i="11"/>
  <c r="N4793" i="11"/>
  <c r="M4793" i="11"/>
  <c r="L4793" i="11"/>
  <c r="N4756" i="11"/>
  <c r="M4756" i="11"/>
  <c r="L4756" i="11"/>
  <c r="N4738" i="11"/>
  <c r="M4738" i="11"/>
  <c r="L4738" i="11"/>
  <c r="N4726" i="11"/>
  <c r="M4726" i="11"/>
  <c r="L4726" i="11"/>
  <c r="N4703" i="11"/>
  <c r="M4703" i="11"/>
  <c r="L4703" i="11"/>
  <c r="N5983" i="11"/>
  <c r="N4496" i="11"/>
  <c r="M4496" i="11"/>
  <c r="L4496" i="11"/>
  <c r="N4459" i="11"/>
  <c r="M4459" i="11"/>
  <c r="L4459" i="11"/>
  <c r="N4412" i="11"/>
  <c r="M4412" i="11"/>
  <c r="L4412" i="11"/>
  <c r="N4352" i="11"/>
  <c r="M4352" i="11"/>
  <c r="L4352" i="11"/>
  <c r="N4336" i="11"/>
  <c r="M4336" i="11"/>
  <c r="L4336" i="11"/>
  <c r="N4435" i="11"/>
  <c r="M4435" i="11"/>
  <c r="L4435" i="11"/>
  <c r="N595" i="11"/>
  <c r="N3934" i="11"/>
  <c r="M3934" i="11"/>
  <c r="L3934" i="11"/>
  <c r="N3799" i="11"/>
  <c r="M3799" i="11"/>
  <c r="L3799" i="11"/>
  <c r="N579" i="11"/>
  <c r="N3572" i="11"/>
  <c r="M3572" i="11"/>
  <c r="L3572" i="11"/>
  <c r="N3502" i="11"/>
  <c r="M3502" i="11"/>
  <c r="L3502" i="11"/>
  <c r="N3346" i="11"/>
  <c r="M3346" i="11"/>
  <c r="L3346" i="11"/>
  <c r="N3312" i="11"/>
  <c r="M3312" i="11"/>
  <c r="L3312" i="11"/>
  <c r="N3284" i="11"/>
  <c r="M3284" i="11"/>
  <c r="L3284" i="11"/>
  <c r="N3240" i="11"/>
  <c r="M3240" i="11"/>
  <c r="L3240" i="11"/>
  <c r="N3227" i="11"/>
  <c r="M3227" i="11"/>
  <c r="L3227" i="11"/>
  <c r="N3126" i="11"/>
  <c r="M3126" i="11"/>
  <c r="L3126" i="11"/>
  <c r="N3012" i="11"/>
  <c r="M3012" i="11"/>
  <c r="L3012" i="11"/>
  <c r="N5892" i="11"/>
  <c r="M5892" i="11"/>
  <c r="L5892" i="11"/>
  <c r="N2899" i="11"/>
  <c r="M2899" i="11"/>
  <c r="L2899" i="11"/>
  <c r="N2892" i="11"/>
  <c r="M2892" i="11"/>
  <c r="L2892" i="11"/>
  <c r="N2833" i="11"/>
  <c r="M2833" i="11"/>
  <c r="L2833" i="11"/>
  <c r="N2813" i="11"/>
  <c r="M2813" i="11"/>
  <c r="L2813" i="11"/>
  <c r="N560" i="11"/>
  <c r="N2750" i="11"/>
  <c r="M2750" i="11"/>
  <c r="L2750" i="11"/>
  <c r="N2689" i="11"/>
  <c r="M2689" i="11"/>
  <c r="L2689" i="11"/>
  <c r="N2650" i="11"/>
  <c r="M2650" i="11"/>
  <c r="L2650" i="11"/>
  <c r="N2584" i="11"/>
  <c r="M2584" i="11"/>
  <c r="L2584" i="11"/>
  <c r="N2473" i="11"/>
  <c r="M2473" i="11"/>
  <c r="L2473" i="11"/>
  <c r="N2346" i="11"/>
  <c r="M2346" i="11"/>
  <c r="L2346" i="11"/>
  <c r="N2342" i="11"/>
  <c r="M2342" i="11"/>
  <c r="L2342" i="11"/>
  <c r="N2289" i="11"/>
  <c r="M2289" i="11"/>
  <c r="L2289" i="11"/>
  <c r="N2284" i="11"/>
  <c r="M2284" i="11"/>
  <c r="L2284" i="11"/>
  <c r="N2230" i="11"/>
  <c r="M2230" i="11"/>
  <c r="L2230" i="11"/>
  <c r="N2193" i="11"/>
  <c r="M2193" i="11"/>
  <c r="L2193" i="11"/>
  <c r="N2117" i="11"/>
  <c r="M2117" i="11"/>
  <c r="L2117" i="11"/>
  <c r="N2116" i="11"/>
  <c r="M2116" i="11"/>
  <c r="L2116" i="11"/>
  <c r="N2106" i="11"/>
  <c r="M2106" i="11"/>
  <c r="L2106" i="11"/>
  <c r="N2101" i="11"/>
  <c r="M2101" i="11"/>
  <c r="L2101" i="11"/>
  <c r="N1978" i="11"/>
  <c r="M1978" i="11"/>
  <c r="L1978" i="11"/>
  <c r="N1670" i="11"/>
  <c r="M1670" i="11"/>
  <c r="L1670" i="11"/>
  <c r="N1628" i="11"/>
  <c r="M1628" i="11"/>
  <c r="L1628" i="11"/>
  <c r="N1395" i="11"/>
  <c r="M1395" i="11"/>
  <c r="L1395" i="11"/>
  <c r="N1328" i="11"/>
  <c r="M1328" i="11"/>
  <c r="L1328" i="11"/>
  <c r="N1324" i="11"/>
  <c r="M1324" i="11"/>
  <c r="L1324" i="11"/>
  <c r="N7189" i="11"/>
  <c r="M7189" i="11"/>
  <c r="L7189" i="11"/>
  <c r="N7190" i="11"/>
  <c r="M7190" i="11"/>
  <c r="L7190" i="11"/>
  <c r="N7188" i="11"/>
  <c r="M7188" i="11"/>
  <c r="L7188" i="11"/>
  <c r="N7187" i="11"/>
  <c r="M7187" i="11"/>
  <c r="L7187" i="11"/>
  <c r="N7186" i="11"/>
  <c r="M7186" i="11"/>
  <c r="L7186" i="11"/>
  <c r="N7185" i="11"/>
  <c r="M7185" i="11"/>
  <c r="L7185" i="11"/>
  <c r="N7184" i="11"/>
  <c r="M7184" i="11"/>
  <c r="L7184" i="11"/>
  <c r="N7183" i="11"/>
  <c r="M7183" i="11"/>
  <c r="L7183" i="11"/>
  <c r="N7182" i="11"/>
  <c r="M7182" i="11"/>
  <c r="L7182" i="11"/>
  <c r="N7181" i="11"/>
  <c r="M7181" i="11"/>
  <c r="L7181" i="11"/>
  <c r="N7180" i="11"/>
  <c r="M7180" i="11"/>
  <c r="L7180" i="11"/>
  <c r="N7179" i="11"/>
  <c r="M7179" i="11"/>
  <c r="L7179" i="11"/>
  <c r="N7178" i="11"/>
  <c r="M7178" i="11"/>
  <c r="L7178" i="11"/>
  <c r="N7176" i="11"/>
  <c r="M7176" i="11"/>
  <c r="L7176" i="11"/>
  <c r="N7175" i="11"/>
  <c r="M7175" i="11"/>
  <c r="L7175" i="11"/>
  <c r="N7174" i="11"/>
  <c r="M7174" i="11"/>
  <c r="L7174" i="11"/>
  <c r="N7173" i="11"/>
  <c r="M7173" i="11"/>
  <c r="L7173" i="11"/>
  <c r="N7171" i="11"/>
  <c r="M7171" i="11"/>
  <c r="L7171" i="11"/>
  <c r="N7172" i="11"/>
  <c r="M7172" i="11"/>
  <c r="L7172" i="11"/>
  <c r="N7170" i="11"/>
  <c r="M7170" i="11"/>
  <c r="L7170" i="11"/>
  <c r="N7169" i="11"/>
  <c r="M7169" i="11"/>
  <c r="L7169" i="11"/>
  <c r="N7168" i="11"/>
  <c r="M7168" i="11"/>
  <c r="L7168" i="11"/>
  <c r="N7167" i="11"/>
  <c r="M7167" i="11"/>
  <c r="L7167" i="11"/>
  <c r="N7166" i="11"/>
  <c r="M7166" i="11"/>
  <c r="L7166" i="11"/>
  <c r="N7165" i="11"/>
  <c r="M7165" i="11"/>
  <c r="L7165" i="11"/>
  <c r="N7164" i="11"/>
  <c r="M7164" i="11"/>
  <c r="L7164" i="11"/>
  <c r="N7163" i="11"/>
  <c r="M7163" i="11"/>
  <c r="L7163" i="11"/>
  <c r="N7162" i="11"/>
  <c r="M7162" i="11"/>
  <c r="L7162" i="11"/>
  <c r="N7161" i="11"/>
  <c r="M7161" i="11"/>
  <c r="L7161" i="11"/>
  <c r="N7160" i="11"/>
  <c r="M7160" i="11"/>
  <c r="L7160" i="11"/>
  <c r="N7159" i="11"/>
  <c r="M7159" i="11"/>
  <c r="L7159" i="11"/>
  <c r="N7158" i="11"/>
  <c r="M7158" i="11"/>
  <c r="L7158" i="11"/>
  <c r="N7157" i="11"/>
  <c r="M7157" i="11"/>
  <c r="L7157" i="11"/>
  <c r="N7156" i="11"/>
  <c r="M7156" i="11"/>
  <c r="L7156" i="11"/>
  <c r="N7155" i="11"/>
  <c r="M7155" i="11"/>
  <c r="L7155" i="11"/>
  <c r="N7154" i="11"/>
  <c r="M7154" i="11"/>
  <c r="L7154" i="11"/>
  <c r="N7153" i="11"/>
  <c r="M7153" i="11"/>
  <c r="L7153" i="11"/>
  <c r="N7152" i="11"/>
  <c r="M7152" i="11"/>
  <c r="L7152" i="11"/>
  <c r="N7151" i="11"/>
  <c r="M7151" i="11"/>
  <c r="L7151" i="11"/>
  <c r="N7150" i="11"/>
  <c r="M7150" i="11"/>
  <c r="L7150" i="11"/>
  <c r="N7148" i="11"/>
  <c r="M7148" i="11"/>
  <c r="L7148" i="11"/>
  <c r="N7147" i="11"/>
  <c r="M7147" i="11"/>
  <c r="L7147" i="11"/>
  <c r="N7146" i="11"/>
  <c r="M7146" i="11"/>
  <c r="L7146" i="11"/>
  <c r="N7145" i="11"/>
  <c r="M7145" i="11"/>
  <c r="L7145" i="11"/>
  <c r="N7143" i="11"/>
  <c r="M7143" i="11"/>
  <c r="L7143" i="11"/>
  <c r="N7142" i="11"/>
  <c r="M7142" i="11"/>
  <c r="L7142" i="11"/>
  <c r="N7141" i="11"/>
  <c r="M7141" i="11"/>
  <c r="L7141" i="11"/>
  <c r="N7140" i="11"/>
  <c r="M7140" i="11"/>
  <c r="L7140" i="11"/>
  <c r="N7139" i="11"/>
  <c r="M7139" i="11"/>
  <c r="L7139" i="11"/>
  <c r="N7138" i="11"/>
  <c r="M7138" i="11"/>
  <c r="L7138" i="11"/>
  <c r="N7137" i="11"/>
  <c r="M7137" i="11"/>
  <c r="L7137" i="11"/>
  <c r="N7136" i="11"/>
  <c r="M7136" i="11"/>
  <c r="L7136" i="11"/>
  <c r="N7135" i="11"/>
  <c r="M7135" i="11"/>
  <c r="L7135" i="11"/>
  <c r="N7134" i="11"/>
  <c r="M7134" i="11"/>
  <c r="L7134" i="11"/>
  <c r="N7133" i="11"/>
  <c r="M7133" i="11"/>
  <c r="L7133" i="11"/>
  <c r="N7132" i="11"/>
  <c r="M7132" i="11"/>
  <c r="L7132" i="11"/>
  <c r="N7130" i="11"/>
  <c r="M7130" i="11"/>
  <c r="L7130" i="11"/>
  <c r="N7129" i="11"/>
  <c r="M7129" i="11"/>
  <c r="L7129" i="11"/>
  <c r="N7131" i="11"/>
  <c r="M7131" i="11"/>
  <c r="L7131" i="11"/>
  <c r="N7128" i="11"/>
  <c r="M7128" i="11"/>
  <c r="L7128" i="11"/>
  <c r="N7127" i="11"/>
  <c r="M7127" i="11"/>
  <c r="L7127" i="11"/>
  <c r="N7125" i="11"/>
  <c r="M7125" i="11"/>
  <c r="L7125" i="11"/>
  <c r="N7124" i="11"/>
  <c r="M7124" i="11"/>
  <c r="L7124" i="11"/>
  <c r="N7123" i="11"/>
  <c r="M7123" i="11"/>
  <c r="L7123" i="11"/>
  <c r="N7122" i="11"/>
  <c r="M7122" i="11"/>
  <c r="L7122" i="11"/>
  <c r="N7120" i="11"/>
  <c r="M7120" i="11"/>
  <c r="L7120" i="11"/>
  <c r="N7121" i="11"/>
  <c r="M7121" i="11"/>
  <c r="L7121" i="11"/>
  <c r="N7119" i="11"/>
  <c r="M7119" i="11"/>
  <c r="L7119" i="11"/>
  <c r="N7117" i="11"/>
  <c r="M7117" i="11"/>
  <c r="L7117" i="11"/>
  <c r="N7116" i="11"/>
  <c r="M7116" i="11"/>
  <c r="L7116" i="11"/>
  <c r="N7115" i="11"/>
  <c r="M7115" i="11"/>
  <c r="L7115" i="11"/>
  <c r="N7114" i="11"/>
  <c r="M7114" i="11"/>
  <c r="L7114" i="11"/>
  <c r="N7113" i="11"/>
  <c r="M7113" i="11"/>
  <c r="L7113" i="11"/>
  <c r="N7112" i="11"/>
  <c r="M7112" i="11"/>
  <c r="L7112" i="11"/>
  <c r="N7111" i="11"/>
  <c r="M7111" i="11"/>
  <c r="L7111" i="11"/>
  <c r="N7109" i="11"/>
  <c r="M7109" i="11"/>
  <c r="L7109" i="11"/>
  <c r="N7110" i="11"/>
  <c r="M7110" i="11"/>
  <c r="L7110" i="11"/>
  <c r="N7108" i="11"/>
  <c r="M7108" i="11"/>
  <c r="L7108" i="11"/>
  <c r="N7107" i="11"/>
  <c r="M7107" i="11"/>
  <c r="L7107" i="11"/>
  <c r="N7106" i="11"/>
  <c r="M7106" i="11"/>
  <c r="L7106" i="11"/>
  <c r="N7104" i="11"/>
  <c r="M7104" i="11"/>
  <c r="L7104" i="11"/>
  <c r="N7103" i="11"/>
  <c r="M7103" i="11"/>
  <c r="L7103" i="11"/>
  <c r="N7101" i="11"/>
  <c r="M7101" i="11"/>
  <c r="L7101" i="11"/>
  <c r="N7100" i="11"/>
  <c r="M7100" i="11"/>
  <c r="L7100" i="11"/>
  <c r="N7099" i="11"/>
  <c r="M7099" i="11"/>
  <c r="L7099" i="11"/>
  <c r="N7098" i="11"/>
  <c r="M7098" i="11"/>
  <c r="L7098" i="11"/>
  <c r="N7097" i="11"/>
  <c r="M7097" i="11"/>
  <c r="L7097" i="11"/>
  <c r="N7096" i="11"/>
  <c r="M7096" i="11"/>
  <c r="L7096" i="11"/>
  <c r="N7094" i="11"/>
  <c r="M7094" i="11"/>
  <c r="L7094" i="11"/>
  <c r="N7091" i="11"/>
  <c r="M7091" i="11"/>
  <c r="L7091" i="11"/>
  <c r="N7090" i="11"/>
  <c r="M7090" i="11"/>
  <c r="L7090" i="11"/>
  <c r="N7089" i="11"/>
  <c r="M7089" i="11"/>
  <c r="L7089" i="11"/>
  <c r="N7088" i="11"/>
  <c r="M7088" i="11"/>
  <c r="L7088" i="11"/>
  <c r="N7087" i="11"/>
  <c r="M7087" i="11"/>
  <c r="L7087" i="11"/>
  <c r="N7086" i="11"/>
  <c r="M7086" i="11"/>
  <c r="L7086" i="11"/>
  <c r="N7085" i="11"/>
  <c r="M7085" i="11"/>
  <c r="L7085" i="11"/>
  <c r="N1162" i="11"/>
  <c r="M1162" i="11"/>
  <c r="L1162" i="11"/>
  <c r="N7084" i="11"/>
  <c r="M7084" i="11"/>
  <c r="L7084" i="11"/>
  <c r="N7083" i="11"/>
  <c r="M7083" i="11"/>
  <c r="L7083" i="11"/>
  <c r="N7082" i="11"/>
  <c r="M7082" i="11"/>
  <c r="L7082" i="11"/>
  <c r="N7081" i="11"/>
  <c r="M7081" i="11"/>
  <c r="L7081" i="11"/>
  <c r="N7080" i="11"/>
  <c r="M7080" i="11"/>
  <c r="L7080" i="11"/>
  <c r="N7079" i="11"/>
  <c r="M7079" i="11"/>
  <c r="L7079" i="11"/>
  <c r="N7078" i="11"/>
  <c r="M7078" i="11"/>
  <c r="L7078" i="11"/>
  <c r="N7077" i="11"/>
  <c r="M7077" i="11"/>
  <c r="L7077" i="11"/>
  <c r="N7075" i="11"/>
  <c r="M7075" i="11"/>
  <c r="L7075" i="11"/>
  <c r="N7071" i="11"/>
  <c r="M7071" i="11"/>
  <c r="L7071" i="11"/>
  <c r="N7070" i="11"/>
  <c r="M7070" i="11"/>
  <c r="L7070" i="11"/>
  <c r="N7069" i="11"/>
  <c r="M7069" i="11"/>
  <c r="L7069" i="11"/>
  <c r="N7068" i="11"/>
  <c r="M7068" i="11"/>
  <c r="L7068" i="11"/>
  <c r="N7066" i="11"/>
  <c r="M7066" i="11"/>
  <c r="L7066" i="11"/>
  <c r="N7067" i="11"/>
  <c r="M7067" i="11"/>
  <c r="L7067" i="11"/>
  <c r="N7065" i="11"/>
  <c r="M7065" i="11"/>
  <c r="L7065" i="11"/>
  <c r="N7064" i="11"/>
  <c r="M7064" i="11"/>
  <c r="L7064" i="11"/>
  <c r="N7063" i="11"/>
  <c r="M7063" i="11"/>
  <c r="L7063" i="11"/>
  <c r="N7062" i="11"/>
  <c r="M7062" i="11"/>
  <c r="L7062" i="11"/>
  <c r="N7061" i="11"/>
  <c r="M7061" i="11"/>
  <c r="L7061" i="11"/>
  <c r="N7060" i="11"/>
  <c r="M7060" i="11"/>
  <c r="L7060" i="11"/>
  <c r="N7059" i="11"/>
  <c r="M7059" i="11"/>
  <c r="L7059" i="11"/>
  <c r="N7058" i="11"/>
  <c r="M7058" i="11"/>
  <c r="L7058" i="11"/>
  <c r="N7057" i="11"/>
  <c r="M7057" i="11"/>
  <c r="L7057" i="11"/>
  <c r="N7056" i="11"/>
  <c r="M7056" i="11"/>
  <c r="L7056" i="11"/>
  <c r="N7055" i="11"/>
  <c r="M7055" i="11"/>
  <c r="L7055" i="11"/>
  <c r="N7054" i="11"/>
  <c r="M7054" i="11"/>
  <c r="L7054" i="11"/>
  <c r="N7053" i="11"/>
  <c r="M7053" i="11"/>
  <c r="L7053" i="11"/>
  <c r="N7052" i="11"/>
  <c r="M7052" i="11"/>
  <c r="L7052" i="11"/>
  <c r="N7051" i="11"/>
  <c r="M7051" i="11"/>
  <c r="L7051" i="11"/>
  <c r="N7050" i="11"/>
  <c r="M7050" i="11"/>
  <c r="L7050" i="11"/>
  <c r="N7049" i="11"/>
  <c r="M7049" i="11"/>
  <c r="L7049" i="11"/>
  <c r="N7048" i="11"/>
  <c r="M7048" i="11"/>
  <c r="L7048" i="11"/>
  <c r="N7047" i="11"/>
  <c r="M7047" i="11"/>
  <c r="L7047" i="11"/>
  <c r="N7046" i="11"/>
  <c r="M7046" i="11"/>
  <c r="L7046" i="11"/>
  <c r="N7045" i="11"/>
  <c r="M7045" i="11"/>
  <c r="L7045" i="11"/>
  <c r="N7044" i="11"/>
  <c r="M7044" i="11"/>
  <c r="L7044" i="11"/>
  <c r="N7043" i="11"/>
  <c r="M7043" i="11"/>
  <c r="L7043" i="11"/>
  <c r="N7042" i="11"/>
  <c r="M7042" i="11"/>
  <c r="L7042" i="11"/>
  <c r="N7041" i="11"/>
  <c r="M7041" i="11"/>
  <c r="L7041" i="11"/>
  <c r="N7040" i="11"/>
  <c r="M7040" i="11"/>
  <c r="L7040" i="11"/>
  <c r="N7038" i="11"/>
  <c r="M7038" i="11"/>
  <c r="L7038" i="11"/>
  <c r="N7035" i="11"/>
  <c r="M7035" i="11"/>
  <c r="L7035" i="11"/>
  <c r="N7034" i="11"/>
  <c r="M7034" i="11"/>
  <c r="L7034" i="11"/>
  <c r="N7033" i="11"/>
  <c r="M7033" i="11"/>
  <c r="L7033" i="11"/>
  <c r="N4418" i="11"/>
  <c r="M4418" i="11"/>
  <c r="L4418" i="11"/>
  <c r="N7032" i="11"/>
  <c r="M7032" i="11"/>
  <c r="L7032" i="11"/>
  <c r="N7030" i="11"/>
  <c r="M7030" i="11"/>
  <c r="L7030" i="11"/>
  <c r="N7029" i="11"/>
  <c r="M7029" i="11"/>
  <c r="L7029" i="11"/>
  <c r="N7028" i="11"/>
  <c r="M7028" i="11"/>
  <c r="L7028" i="11"/>
  <c r="N7027" i="11"/>
  <c r="M7027" i="11"/>
  <c r="L7027" i="11"/>
  <c r="N7026" i="11"/>
  <c r="M7026" i="11"/>
  <c r="L7026" i="11"/>
  <c r="N7025" i="11"/>
  <c r="M7025" i="11"/>
  <c r="L7025" i="11"/>
  <c r="N7024" i="11"/>
  <c r="M7024" i="11"/>
  <c r="L7024" i="11"/>
  <c r="N7022" i="11"/>
  <c r="M7022" i="11"/>
  <c r="L7022" i="11"/>
  <c r="N7021" i="11"/>
  <c r="M7021" i="11"/>
  <c r="L7021" i="11"/>
  <c r="N7020" i="11"/>
  <c r="M7020" i="11"/>
  <c r="L7020" i="11"/>
  <c r="N7019" i="11"/>
  <c r="M7019" i="11"/>
  <c r="L7019" i="11"/>
  <c r="N7018" i="11"/>
  <c r="M7018" i="11"/>
  <c r="L7018" i="11"/>
  <c r="N7017" i="11"/>
  <c r="M7017" i="11"/>
  <c r="L7017" i="11"/>
  <c r="N7016" i="11"/>
  <c r="M7016" i="11"/>
  <c r="L7016" i="11"/>
  <c r="N7015" i="11"/>
  <c r="M7015" i="11"/>
  <c r="L7015" i="11"/>
  <c r="N7014" i="11"/>
  <c r="M7014" i="11"/>
  <c r="L7014" i="11"/>
  <c r="N7011" i="11"/>
  <c r="M7011" i="11"/>
  <c r="L7011" i="11"/>
  <c r="N7012" i="11"/>
  <c r="M7012" i="11"/>
  <c r="L7012" i="11"/>
  <c r="N7010" i="11"/>
  <c r="M7010" i="11"/>
  <c r="L7010" i="11"/>
  <c r="N7009" i="11"/>
  <c r="M7009" i="11"/>
  <c r="L7009" i="11"/>
  <c r="N7008" i="11"/>
  <c r="M7008" i="11"/>
  <c r="L7008" i="11"/>
  <c r="N7007" i="11"/>
  <c r="M7007" i="11"/>
  <c r="L7007" i="11"/>
  <c r="N7006" i="11"/>
  <c r="M7006" i="11"/>
  <c r="L7006" i="11"/>
  <c r="N7005" i="11"/>
  <c r="M7005" i="11"/>
  <c r="L7005" i="11"/>
  <c r="N7002" i="11"/>
  <c r="M7002" i="11"/>
  <c r="L7002" i="11"/>
  <c r="N7001" i="11"/>
  <c r="M7001" i="11"/>
  <c r="L7001" i="11"/>
  <c r="N7000" i="11"/>
  <c r="M7000" i="11"/>
  <c r="L7000" i="11"/>
  <c r="N6999" i="11"/>
  <c r="M6999" i="11"/>
  <c r="L6999" i="11"/>
  <c r="N6998" i="11"/>
  <c r="M6998" i="11"/>
  <c r="L6998" i="11"/>
  <c r="N6997" i="11"/>
  <c r="M6997" i="11"/>
  <c r="L6997" i="11"/>
  <c r="N6996" i="11"/>
  <c r="M6996" i="11"/>
  <c r="L6996" i="11"/>
  <c r="N6995" i="11"/>
  <c r="M6995" i="11"/>
  <c r="L6995" i="11"/>
  <c r="N6994" i="11"/>
  <c r="M6994" i="11"/>
  <c r="L6994" i="11"/>
  <c r="N6993" i="11"/>
  <c r="M6993" i="11"/>
  <c r="L6993" i="11"/>
  <c r="N6991" i="11"/>
  <c r="M6991" i="11"/>
  <c r="L6991" i="11"/>
  <c r="N6990" i="11"/>
  <c r="M6990" i="11"/>
  <c r="L6990" i="11"/>
  <c r="N6989" i="11"/>
  <c r="M6989" i="11"/>
  <c r="L6989" i="11"/>
  <c r="N6988" i="11"/>
  <c r="M6988" i="11"/>
  <c r="L6988" i="11"/>
  <c r="N6987" i="11"/>
  <c r="M6987" i="11"/>
  <c r="L6987" i="11"/>
  <c r="N6986" i="11"/>
  <c r="M6986" i="11"/>
  <c r="L6986" i="11"/>
  <c r="N6985" i="11"/>
  <c r="M6985" i="11"/>
  <c r="L6985" i="11"/>
  <c r="N6983" i="11"/>
  <c r="M6983" i="11"/>
  <c r="L6983" i="11"/>
  <c r="N6982" i="11"/>
  <c r="M6982" i="11"/>
  <c r="L6982" i="11"/>
  <c r="N6981" i="11"/>
  <c r="M6981" i="11"/>
  <c r="L6981" i="11"/>
  <c r="N6980" i="11"/>
  <c r="M6980" i="11"/>
  <c r="L6980" i="11"/>
  <c r="N6979" i="11"/>
  <c r="M6979" i="11"/>
  <c r="L6979" i="11"/>
  <c r="N6976" i="11"/>
  <c r="M6976" i="11"/>
  <c r="L6976" i="11"/>
  <c r="N6975" i="11"/>
  <c r="M6975" i="11"/>
  <c r="L6975" i="11"/>
  <c r="N6974" i="11"/>
  <c r="M6974" i="11"/>
  <c r="L6974" i="11"/>
  <c r="N6973" i="11"/>
  <c r="M6973" i="11"/>
  <c r="L6973" i="11"/>
  <c r="N6972" i="11"/>
  <c r="M6972" i="11"/>
  <c r="L6972" i="11"/>
  <c r="N6971" i="11"/>
  <c r="M6971" i="11"/>
  <c r="L6971" i="11"/>
  <c r="N6970" i="11"/>
  <c r="M6970" i="11"/>
  <c r="L6970" i="11"/>
  <c r="N6968" i="11"/>
  <c r="M6968" i="11"/>
  <c r="L6968" i="11"/>
  <c r="N6969" i="11"/>
  <c r="M6969" i="11"/>
  <c r="L6969" i="11"/>
  <c r="N6967" i="11"/>
  <c r="M6967" i="11"/>
  <c r="L6967" i="11"/>
  <c r="N6966" i="11"/>
  <c r="M6966" i="11"/>
  <c r="L6966" i="11"/>
  <c r="N6963" i="11"/>
  <c r="M6963" i="11"/>
  <c r="L6963" i="11"/>
  <c r="N6965" i="11"/>
  <c r="M6965" i="11"/>
  <c r="L6965" i="11"/>
  <c r="N6964" i="11"/>
  <c r="M6964" i="11"/>
  <c r="L6964" i="11"/>
  <c r="N6962" i="11"/>
  <c r="M6962" i="11"/>
  <c r="L6962" i="11"/>
  <c r="N6961" i="11"/>
  <c r="M6961" i="11"/>
  <c r="L6961" i="11"/>
  <c r="N6960" i="11"/>
  <c r="M6960" i="11"/>
  <c r="L6960" i="11"/>
  <c r="N6959" i="11"/>
  <c r="M6959" i="11"/>
  <c r="L6959" i="11"/>
  <c r="N6958" i="11"/>
  <c r="M6958" i="11"/>
  <c r="L6958" i="11"/>
  <c r="N6957" i="11"/>
  <c r="M6957" i="11"/>
  <c r="L6957" i="11"/>
  <c r="N6956" i="11"/>
  <c r="M6956" i="11"/>
  <c r="L6956" i="11"/>
  <c r="N6955" i="11"/>
  <c r="M6955" i="11"/>
  <c r="L6955" i="11"/>
  <c r="N6953" i="11"/>
  <c r="M6953" i="11"/>
  <c r="L6953" i="11"/>
  <c r="N6952" i="11"/>
  <c r="M6952" i="11"/>
  <c r="L6952" i="11"/>
  <c r="N6951" i="11"/>
  <c r="M6951" i="11"/>
  <c r="L6951" i="11"/>
  <c r="N6950" i="11"/>
  <c r="M6950" i="11"/>
  <c r="L6950" i="11"/>
  <c r="N6949" i="11"/>
  <c r="M6949" i="11"/>
  <c r="L6949" i="11"/>
  <c r="N6948" i="11"/>
  <c r="M6948" i="11"/>
  <c r="L6948" i="11"/>
  <c r="N6945" i="11"/>
  <c r="M6945" i="11"/>
  <c r="L6945" i="11"/>
  <c r="N6944" i="11"/>
  <c r="M6944" i="11"/>
  <c r="L6944" i="11"/>
  <c r="N6942" i="11"/>
  <c r="M6942" i="11"/>
  <c r="L6942" i="11"/>
  <c r="N6860" i="11"/>
  <c r="M6860" i="11"/>
  <c r="L6860" i="11"/>
  <c r="N6941" i="11"/>
  <c r="M6941" i="11"/>
  <c r="L6941" i="11"/>
  <c r="N6940" i="11"/>
  <c r="M6940" i="11"/>
  <c r="L6940" i="11"/>
  <c r="N6939" i="11"/>
  <c r="M6939" i="11"/>
  <c r="L6939" i="11"/>
  <c r="N6938" i="11"/>
  <c r="M6938" i="11"/>
  <c r="L6938" i="11"/>
  <c r="N6936" i="11"/>
  <c r="M6936" i="11"/>
  <c r="L6936" i="11"/>
  <c r="N4239" i="11"/>
  <c r="M4239" i="11"/>
  <c r="L4239" i="11"/>
  <c r="N6935" i="11"/>
  <c r="M6935" i="11"/>
  <c r="L6935" i="11"/>
  <c r="N6934" i="11"/>
  <c r="M6934" i="11"/>
  <c r="L6934" i="11"/>
  <c r="N6932" i="11"/>
  <c r="M6932" i="11"/>
  <c r="L6932" i="11"/>
  <c r="N6931" i="11"/>
  <c r="M6931" i="11"/>
  <c r="L6931" i="11"/>
  <c r="N6930" i="11"/>
  <c r="M6930" i="11"/>
  <c r="L6930" i="11"/>
  <c r="N6929" i="11"/>
  <c r="M6929" i="11"/>
  <c r="L6929" i="11"/>
  <c r="N6928" i="11"/>
  <c r="M6928" i="11"/>
  <c r="L6928" i="11"/>
  <c r="N6927" i="11"/>
  <c r="M6927" i="11"/>
  <c r="L6927" i="11"/>
  <c r="N6926" i="11"/>
  <c r="M6926" i="11"/>
  <c r="L6926" i="11"/>
  <c r="N6925" i="11"/>
  <c r="M6925" i="11"/>
  <c r="L6925" i="11"/>
  <c r="N6924" i="11"/>
  <c r="M6924" i="11"/>
  <c r="L6924" i="11"/>
  <c r="N6923" i="11"/>
  <c r="M6923" i="11"/>
  <c r="L6923" i="11"/>
  <c r="N6922" i="11"/>
  <c r="M6922" i="11"/>
  <c r="L6922" i="11"/>
  <c r="N6921" i="11"/>
  <c r="M6921" i="11"/>
  <c r="L6921" i="11"/>
  <c r="N6920" i="11"/>
  <c r="M6920" i="11"/>
  <c r="L6920" i="11"/>
  <c r="N6919" i="11"/>
  <c r="M6919" i="11"/>
  <c r="L6919" i="11"/>
  <c r="N6918" i="11"/>
  <c r="M6918" i="11"/>
  <c r="L6918" i="11"/>
  <c r="N6917" i="11"/>
  <c r="M6917" i="11"/>
  <c r="L6917" i="11"/>
  <c r="N6916" i="11"/>
  <c r="M6916" i="11"/>
  <c r="L6916" i="11"/>
  <c r="N6915" i="11"/>
  <c r="M6915" i="11"/>
  <c r="L6915" i="11"/>
  <c r="N6914" i="11"/>
  <c r="M6914" i="11"/>
  <c r="L6914" i="11"/>
  <c r="N6913" i="11"/>
  <c r="M6913" i="11"/>
  <c r="L6913" i="11"/>
  <c r="N6911" i="11"/>
  <c r="M6911" i="11"/>
  <c r="L6911" i="11"/>
  <c r="N6910" i="11"/>
  <c r="M6910" i="11"/>
  <c r="L6910" i="11"/>
  <c r="N6909" i="11"/>
  <c r="M6909" i="11"/>
  <c r="L6909" i="11"/>
  <c r="N6908" i="11"/>
  <c r="M6908" i="11"/>
  <c r="L6908" i="11"/>
  <c r="N6907" i="11"/>
  <c r="M6907" i="11"/>
  <c r="L6907" i="11"/>
  <c r="N143" i="11"/>
  <c r="M143" i="11"/>
  <c r="L143" i="11"/>
  <c r="N6906" i="11"/>
  <c r="M6906" i="11"/>
  <c r="L6906" i="11"/>
  <c r="N6905" i="11"/>
  <c r="M6905" i="11"/>
  <c r="L6905" i="11"/>
  <c r="N6903" i="11"/>
  <c r="M6903" i="11"/>
  <c r="L6903" i="11"/>
  <c r="N6902" i="11"/>
  <c r="M6902" i="11"/>
  <c r="L6902" i="11"/>
  <c r="N6901" i="11"/>
  <c r="M6901" i="11"/>
  <c r="L6901" i="11"/>
  <c r="N2692" i="11"/>
  <c r="M2692" i="11"/>
  <c r="L2692" i="11"/>
  <c r="N6900" i="11"/>
  <c r="M6900" i="11"/>
  <c r="L6900" i="11"/>
  <c r="N6898" i="11"/>
  <c r="M6898" i="11"/>
  <c r="L6898" i="11"/>
  <c r="N6897" i="11"/>
  <c r="M6897" i="11"/>
  <c r="L6897" i="11"/>
  <c r="N6896" i="11"/>
  <c r="M6896" i="11"/>
  <c r="L6896" i="11"/>
  <c r="N6895" i="11"/>
  <c r="M6895" i="11"/>
  <c r="L6895" i="11"/>
  <c r="N6894" i="11"/>
  <c r="M6894" i="11"/>
  <c r="L6894" i="11"/>
  <c r="N6893" i="11"/>
  <c r="M6893" i="11"/>
  <c r="L6893" i="11"/>
  <c r="N6892" i="11"/>
  <c r="M6892" i="11"/>
  <c r="L6892" i="11"/>
  <c r="N6891" i="11"/>
  <c r="M6891" i="11"/>
  <c r="L6891" i="11"/>
  <c r="N6890" i="11"/>
  <c r="M6890" i="11"/>
  <c r="L6890" i="11"/>
  <c r="N6889" i="11"/>
  <c r="M6889" i="11"/>
  <c r="L6889" i="11"/>
  <c r="N6888" i="11"/>
  <c r="M6888" i="11"/>
  <c r="L6888" i="11"/>
  <c r="N6887" i="11"/>
  <c r="M6887" i="11"/>
  <c r="L6887" i="11"/>
  <c r="N6886" i="11"/>
  <c r="M6886" i="11"/>
  <c r="L6886" i="11"/>
  <c r="N6885" i="11"/>
  <c r="M6885" i="11"/>
  <c r="L6885" i="11"/>
  <c r="N6884" i="11"/>
  <c r="M6884" i="11"/>
  <c r="L6884" i="11"/>
  <c r="N6883" i="11"/>
  <c r="M6883" i="11"/>
  <c r="L6883" i="11"/>
  <c r="N6882" i="11"/>
  <c r="M6882" i="11"/>
  <c r="L6882" i="11"/>
  <c r="N2778" i="11"/>
  <c r="M2778" i="11"/>
  <c r="L2778" i="11"/>
  <c r="N6881" i="11"/>
  <c r="M6881" i="11"/>
  <c r="L6881" i="11"/>
  <c r="N6880" i="11"/>
  <c r="M6880" i="11"/>
  <c r="L6880" i="11"/>
  <c r="N6879" i="11"/>
  <c r="M6879" i="11"/>
  <c r="L6879" i="11"/>
  <c r="N6878" i="11"/>
  <c r="M6878" i="11"/>
  <c r="L6878" i="11"/>
  <c r="N6877" i="11"/>
  <c r="M6877" i="11"/>
  <c r="L6877" i="11"/>
  <c r="N6875" i="11"/>
  <c r="M6875" i="11"/>
  <c r="L6875" i="11"/>
  <c r="N6873" i="11"/>
  <c r="M6873" i="11"/>
  <c r="L6873" i="11"/>
  <c r="N6872" i="11"/>
  <c r="M6872" i="11"/>
  <c r="L6872" i="11"/>
  <c r="N6871" i="11"/>
  <c r="M6871" i="11"/>
  <c r="L6871" i="11"/>
  <c r="N6870" i="11"/>
  <c r="M6870" i="11"/>
  <c r="L6870" i="11"/>
  <c r="N6869" i="11"/>
  <c r="M6869" i="11"/>
  <c r="L6869" i="11"/>
  <c r="N6868" i="11"/>
  <c r="M6868" i="11"/>
  <c r="L6868" i="11"/>
  <c r="N6867" i="11"/>
  <c r="M6867" i="11"/>
  <c r="L6867" i="11"/>
  <c r="N6866" i="11"/>
  <c r="M6866" i="11"/>
  <c r="L6866" i="11"/>
  <c r="N6863" i="11"/>
  <c r="M6863" i="11"/>
  <c r="L6863" i="11"/>
  <c r="N6861" i="11"/>
  <c r="M6861" i="11"/>
  <c r="L6861" i="11"/>
  <c r="N6858" i="11"/>
  <c r="M6858" i="11"/>
  <c r="L6858" i="11"/>
  <c r="N6857" i="11"/>
  <c r="M6857" i="11"/>
  <c r="L6857" i="11"/>
  <c r="N6856" i="11"/>
  <c r="M6856" i="11"/>
  <c r="L6856" i="11"/>
  <c r="N6855" i="11"/>
  <c r="M6855" i="11"/>
  <c r="L6855" i="11"/>
  <c r="N6854" i="11"/>
  <c r="M6854" i="11"/>
  <c r="L6854" i="11"/>
  <c r="N6853" i="11"/>
  <c r="M6853" i="11"/>
  <c r="L6853" i="11"/>
  <c r="N6852" i="11"/>
  <c r="M6852" i="11"/>
  <c r="L6852" i="11"/>
  <c r="N6851" i="11"/>
  <c r="M6851" i="11"/>
  <c r="L6851" i="11"/>
  <c r="N6850" i="11"/>
  <c r="M6850" i="11"/>
  <c r="L6850" i="11"/>
  <c r="N6849" i="11"/>
  <c r="M6849" i="11"/>
  <c r="L6849" i="11"/>
  <c r="N6367" i="11"/>
  <c r="M6367" i="11"/>
  <c r="L6367" i="11"/>
  <c r="N6848" i="11"/>
  <c r="M6848" i="11"/>
  <c r="L6848" i="11"/>
  <c r="N6846" i="11"/>
  <c r="M6846" i="11"/>
  <c r="L6846" i="11"/>
  <c r="N6845" i="11"/>
  <c r="M6845" i="11"/>
  <c r="L6845" i="11"/>
  <c r="N5348" i="11"/>
  <c r="M5348" i="11"/>
  <c r="L5348" i="11"/>
  <c r="N6844" i="11"/>
  <c r="M6844" i="11"/>
  <c r="L6844" i="11"/>
  <c r="N6843" i="11"/>
  <c r="M6843" i="11"/>
  <c r="L6843" i="11"/>
  <c r="N6842" i="11"/>
  <c r="M6842" i="11"/>
  <c r="L6842" i="11"/>
  <c r="N6841" i="11"/>
  <c r="M6841" i="11"/>
  <c r="L6841" i="11"/>
  <c r="N6840" i="11"/>
  <c r="M6840" i="11"/>
  <c r="L6840" i="11"/>
  <c r="N6839" i="11"/>
  <c r="M6839" i="11"/>
  <c r="L6839" i="11"/>
  <c r="N6838" i="11"/>
  <c r="M6838" i="11"/>
  <c r="L6838" i="11"/>
  <c r="N6837" i="11"/>
  <c r="M6837" i="11"/>
  <c r="L6837" i="11"/>
  <c r="N6836" i="11"/>
  <c r="M6836" i="11"/>
  <c r="L6836" i="11"/>
  <c r="N6835" i="11"/>
  <c r="M6835" i="11"/>
  <c r="L6835" i="11"/>
  <c r="N6834" i="11"/>
  <c r="M6834" i="11"/>
  <c r="L6834" i="11"/>
  <c r="N6833" i="11"/>
  <c r="M6833" i="11"/>
  <c r="L6833" i="11"/>
  <c r="N6832" i="11"/>
  <c r="M6832" i="11"/>
  <c r="L6832" i="11"/>
  <c r="N6831" i="11"/>
  <c r="M6831" i="11"/>
  <c r="L6831" i="11"/>
  <c r="N6830" i="11"/>
  <c r="M6830" i="11"/>
  <c r="L6830" i="11"/>
  <c r="N6828" i="11"/>
  <c r="M6828" i="11"/>
  <c r="L6828" i="11"/>
  <c r="N6826" i="11"/>
  <c r="M6826" i="11"/>
  <c r="L6826" i="11"/>
  <c r="N6825" i="11"/>
  <c r="M6825" i="11"/>
  <c r="L6825" i="11"/>
  <c r="N6824" i="11"/>
  <c r="M6824" i="11"/>
  <c r="L6824" i="11"/>
  <c r="N6823" i="11"/>
  <c r="M6823" i="11"/>
  <c r="L6823" i="11"/>
  <c r="N6822" i="11"/>
  <c r="M6822" i="11"/>
  <c r="L6822" i="11"/>
  <c r="N6821" i="11"/>
  <c r="M6821" i="11"/>
  <c r="L6821" i="11"/>
  <c r="N6820" i="11"/>
  <c r="M6820" i="11"/>
  <c r="L6820" i="11"/>
  <c r="N6819" i="11"/>
  <c r="M6819" i="11"/>
  <c r="L6819" i="11"/>
  <c r="N6818" i="11"/>
  <c r="M6818" i="11"/>
  <c r="L6818" i="11"/>
  <c r="N6817" i="11"/>
  <c r="M6817" i="11"/>
  <c r="L6817" i="11"/>
  <c r="N6815" i="11"/>
  <c r="M6815" i="11"/>
  <c r="L6815" i="11"/>
  <c r="N6814" i="11"/>
  <c r="M6814" i="11"/>
  <c r="L6814" i="11"/>
  <c r="N6813" i="11"/>
  <c r="M6813" i="11"/>
  <c r="L6813" i="11"/>
  <c r="N6812" i="11"/>
  <c r="M6812" i="11"/>
  <c r="L6812" i="11"/>
  <c r="N6811" i="11"/>
  <c r="M6811" i="11"/>
  <c r="L6811" i="11"/>
  <c r="N6810" i="11"/>
  <c r="M6810" i="11"/>
  <c r="L6810" i="11"/>
  <c r="N6809" i="11"/>
  <c r="M6809" i="11"/>
  <c r="L6809" i="11"/>
  <c r="N6808" i="11"/>
  <c r="M6808" i="11"/>
  <c r="L6808" i="11"/>
  <c r="N6807" i="11"/>
  <c r="M6807" i="11"/>
  <c r="L6807" i="11"/>
  <c r="N6806" i="11"/>
  <c r="M6806" i="11"/>
  <c r="L6806" i="11"/>
  <c r="N6805" i="11"/>
  <c r="M6805" i="11"/>
  <c r="L6805" i="11"/>
  <c r="N6804" i="11"/>
  <c r="M6804" i="11"/>
  <c r="L6804" i="11"/>
  <c r="N6801" i="11"/>
  <c r="M6801" i="11"/>
  <c r="L6801" i="11"/>
  <c r="N6800" i="11"/>
  <c r="M6800" i="11"/>
  <c r="L6800" i="11"/>
  <c r="N6799" i="11"/>
  <c r="M6799" i="11"/>
  <c r="L6799" i="11"/>
  <c r="N6798" i="11"/>
  <c r="M6798" i="11"/>
  <c r="L6798" i="11"/>
  <c r="N6797" i="11"/>
  <c r="M6797" i="11"/>
  <c r="L6797" i="11"/>
  <c r="N6796" i="11"/>
  <c r="M6796" i="11"/>
  <c r="L6796" i="11"/>
  <c r="N6795" i="11"/>
  <c r="M6795" i="11"/>
  <c r="L6795" i="11"/>
  <c r="N6794" i="11"/>
  <c r="M6794" i="11"/>
  <c r="L6794" i="11"/>
  <c r="N6793" i="11"/>
  <c r="M6793" i="11"/>
  <c r="L6793" i="11"/>
  <c r="N6792" i="11"/>
  <c r="M6792" i="11"/>
  <c r="L6792" i="11"/>
  <c r="N6791" i="11"/>
  <c r="M6791" i="11"/>
  <c r="L6791" i="11"/>
  <c r="N6790" i="11"/>
  <c r="M6790" i="11"/>
  <c r="L6790" i="11"/>
  <c r="N6779" i="11"/>
  <c r="M6779" i="11"/>
  <c r="L6779" i="11"/>
  <c r="N6789" i="11"/>
  <c r="M6789" i="11"/>
  <c r="L6789" i="11"/>
  <c r="N6787" i="11"/>
  <c r="M6787" i="11"/>
  <c r="L6787" i="11"/>
  <c r="N6788" i="11"/>
  <c r="M6788" i="11"/>
  <c r="L6788" i="11"/>
  <c r="N6786" i="11"/>
  <c r="M6786" i="11"/>
  <c r="L6786" i="11"/>
  <c r="N6785" i="11"/>
  <c r="M6785" i="11"/>
  <c r="L6785" i="11"/>
  <c r="N6784" i="11"/>
  <c r="M6784" i="11"/>
  <c r="L6784" i="11"/>
  <c r="N6783" i="11"/>
  <c r="M6783" i="11"/>
  <c r="L6783" i="11"/>
  <c r="N6782" i="11"/>
  <c r="M6782" i="11"/>
  <c r="L6782" i="11"/>
  <c r="N6781" i="11"/>
  <c r="M6781" i="11"/>
  <c r="L6781" i="11"/>
  <c r="N6775" i="11"/>
  <c r="M6775" i="11"/>
  <c r="L6775" i="11"/>
  <c r="N6774" i="11"/>
  <c r="M6774" i="11"/>
  <c r="L6774" i="11"/>
  <c r="N6773" i="11"/>
  <c r="M6773" i="11"/>
  <c r="L6773" i="11"/>
  <c r="N6772" i="11"/>
  <c r="M6772" i="11"/>
  <c r="L6772" i="11"/>
  <c r="N6771" i="11"/>
  <c r="M6771" i="11"/>
  <c r="L6771" i="11"/>
  <c r="N6770" i="11"/>
  <c r="M6770" i="11"/>
  <c r="L6770" i="11"/>
  <c r="N6769" i="11"/>
  <c r="M6769" i="11"/>
  <c r="L6769" i="11"/>
  <c r="N6767" i="11"/>
  <c r="M6767" i="11"/>
  <c r="L6767" i="11"/>
  <c r="N6766" i="11"/>
  <c r="M6766" i="11"/>
  <c r="L6766" i="11"/>
  <c r="N6765" i="11"/>
  <c r="M6765" i="11"/>
  <c r="L6765" i="11"/>
  <c r="N6764" i="11"/>
  <c r="M6764" i="11"/>
  <c r="L6764" i="11"/>
  <c r="N6763" i="11"/>
  <c r="M6763" i="11"/>
  <c r="L6763" i="11"/>
  <c r="N6762" i="11"/>
  <c r="M6762" i="11"/>
  <c r="L6762" i="11"/>
  <c r="N6761" i="11"/>
  <c r="M6761" i="11"/>
  <c r="L6761" i="11"/>
  <c r="N6760" i="11"/>
  <c r="M6760" i="11"/>
  <c r="L6760" i="11"/>
  <c r="N6759" i="11"/>
  <c r="M6759" i="11"/>
  <c r="L6759" i="11"/>
  <c r="N6757" i="11"/>
  <c r="M6757" i="11"/>
  <c r="L6757" i="11"/>
  <c r="N6755" i="11"/>
  <c r="M6755" i="11"/>
  <c r="L6755" i="11"/>
  <c r="N6754" i="11"/>
  <c r="M6754" i="11"/>
  <c r="L6754" i="11"/>
  <c r="N6753" i="11"/>
  <c r="M6753" i="11"/>
  <c r="L6753" i="11"/>
  <c r="N6752" i="11"/>
  <c r="M6752" i="11"/>
  <c r="L6752" i="11"/>
  <c r="N6751" i="11"/>
  <c r="M6751" i="11"/>
  <c r="L6751" i="11"/>
  <c r="N6750" i="11"/>
  <c r="M6750" i="11"/>
  <c r="L6750" i="11"/>
  <c r="N6749" i="11"/>
  <c r="M6749" i="11"/>
  <c r="L6749" i="11"/>
  <c r="N6748" i="11"/>
  <c r="M6748" i="11"/>
  <c r="L6748" i="11"/>
  <c r="N6747" i="11"/>
  <c r="M6747" i="11"/>
  <c r="L6747" i="11"/>
  <c r="N6746" i="11"/>
  <c r="M6746" i="11"/>
  <c r="L6746" i="11"/>
  <c r="N6745" i="11"/>
  <c r="M6745" i="11"/>
  <c r="L6745" i="11"/>
  <c r="N6744" i="11"/>
  <c r="M6744" i="11"/>
  <c r="L6744" i="11"/>
  <c r="N6743" i="11"/>
  <c r="M6743" i="11"/>
  <c r="L6743" i="11"/>
  <c r="N6742" i="11"/>
  <c r="M6742" i="11"/>
  <c r="L6742" i="11"/>
  <c r="N6741" i="11"/>
  <c r="M6741" i="11"/>
  <c r="L6741" i="11"/>
  <c r="N6740" i="11"/>
  <c r="M6740" i="11"/>
  <c r="L6740" i="11"/>
  <c r="N6739" i="11"/>
  <c r="M6739" i="11"/>
  <c r="L6739" i="11"/>
  <c r="N6738" i="11"/>
  <c r="M6738" i="11"/>
  <c r="L6738" i="11"/>
  <c r="N6737" i="11"/>
  <c r="M6737" i="11"/>
  <c r="L6737" i="11"/>
  <c r="N6736" i="11"/>
  <c r="M6736" i="11"/>
  <c r="L6736" i="11"/>
  <c r="N6735" i="11"/>
  <c r="M6735" i="11"/>
  <c r="L6735" i="11"/>
  <c r="N6734" i="11"/>
  <c r="M6734" i="11"/>
  <c r="L6734" i="11"/>
  <c r="N6733" i="11"/>
  <c r="M6733" i="11"/>
  <c r="L6733" i="11"/>
  <c r="N6732" i="11"/>
  <c r="M6732" i="11"/>
  <c r="L6732" i="11"/>
  <c r="N6731" i="11"/>
  <c r="M6731" i="11"/>
  <c r="L6731" i="11"/>
  <c r="N6730" i="11"/>
  <c r="M6730" i="11"/>
  <c r="L6730" i="11"/>
  <c r="N6729" i="11"/>
  <c r="M6729" i="11"/>
  <c r="L6729" i="11"/>
  <c r="N6728" i="11"/>
  <c r="M6728" i="11"/>
  <c r="L6728" i="11"/>
  <c r="N6725" i="11"/>
  <c r="M6725" i="11"/>
  <c r="L6725" i="11"/>
  <c r="N6723" i="11"/>
  <c r="M6723" i="11"/>
  <c r="L6723" i="11"/>
  <c r="N6722" i="11"/>
  <c r="M6722" i="11"/>
  <c r="L6722" i="11"/>
  <c r="N6721" i="11"/>
  <c r="M6721" i="11"/>
  <c r="L6721" i="11"/>
  <c r="N6720" i="11"/>
  <c r="M6720" i="11"/>
  <c r="L6720" i="11"/>
  <c r="N6719" i="11"/>
  <c r="M6719" i="11"/>
  <c r="L6719" i="11"/>
  <c r="N6717" i="11"/>
  <c r="M6717" i="11"/>
  <c r="L6717" i="11"/>
  <c r="N6716" i="11"/>
  <c r="M6716" i="11"/>
  <c r="L6716" i="11"/>
  <c r="N6715" i="11"/>
  <c r="M6715" i="11"/>
  <c r="L6715" i="11"/>
  <c r="N6714" i="11"/>
  <c r="M6714" i="11"/>
  <c r="L6714" i="11"/>
  <c r="N6713" i="11"/>
  <c r="M6713" i="11"/>
  <c r="L6713" i="11"/>
  <c r="N6712" i="11"/>
  <c r="M6712" i="11"/>
  <c r="L6712" i="11"/>
  <c r="N6711" i="11"/>
  <c r="M6711" i="11"/>
  <c r="L6711" i="11"/>
  <c r="N6708" i="11"/>
  <c r="M6708" i="11"/>
  <c r="L6708" i="11"/>
  <c r="N6707" i="11"/>
  <c r="M6707" i="11"/>
  <c r="L6707" i="11"/>
  <c r="N6706" i="11"/>
  <c r="M6706" i="11"/>
  <c r="L6706" i="11"/>
  <c r="N6705" i="11"/>
  <c r="M6705" i="11"/>
  <c r="L6705" i="11"/>
  <c r="N6704" i="11"/>
  <c r="M6704" i="11"/>
  <c r="L6704" i="11"/>
  <c r="N6703" i="11"/>
  <c r="M6703" i="11"/>
  <c r="L6703" i="11"/>
  <c r="N355" i="11"/>
  <c r="M355" i="11"/>
  <c r="L355" i="11"/>
  <c r="N6702" i="11"/>
  <c r="M6702" i="11"/>
  <c r="L6702" i="11"/>
  <c r="N6701" i="11"/>
  <c r="M6701" i="11"/>
  <c r="L6701" i="11"/>
  <c r="N6700" i="11"/>
  <c r="M6700" i="11"/>
  <c r="L6700" i="11"/>
  <c r="N6699" i="11"/>
  <c r="M6699" i="11"/>
  <c r="L6699" i="11"/>
  <c r="N6698" i="11"/>
  <c r="M6698" i="11"/>
  <c r="L6698" i="11"/>
  <c r="N6697" i="11"/>
  <c r="M6697" i="11"/>
  <c r="L6697" i="11"/>
  <c r="N6696" i="11"/>
  <c r="M6696" i="11"/>
  <c r="L6696" i="11"/>
  <c r="N6694" i="11"/>
  <c r="M6694" i="11"/>
  <c r="L6694" i="11"/>
  <c r="N6693" i="11"/>
  <c r="M6693" i="11"/>
  <c r="L6693" i="11"/>
  <c r="N6692" i="11"/>
  <c r="M6692" i="11"/>
  <c r="L6692" i="11"/>
  <c r="N6691" i="11"/>
  <c r="M6691" i="11"/>
  <c r="L6691" i="11"/>
  <c r="N6690" i="11"/>
  <c r="M6690" i="11"/>
  <c r="L6690" i="11"/>
  <c r="N6689" i="11"/>
  <c r="M6689" i="11"/>
  <c r="L6689" i="11"/>
  <c r="N6688" i="11"/>
  <c r="M6688" i="11"/>
  <c r="L6688" i="11"/>
  <c r="N6687" i="11"/>
  <c r="M6687" i="11"/>
  <c r="L6687" i="11"/>
  <c r="N6686" i="11"/>
  <c r="M6686" i="11"/>
  <c r="L6686" i="11"/>
  <c r="N6685" i="11"/>
  <c r="M6685" i="11"/>
  <c r="L6685" i="11"/>
  <c r="N6683" i="11"/>
  <c r="M6683" i="11"/>
  <c r="L6683" i="11"/>
  <c r="N6684" i="11"/>
  <c r="M6684" i="11"/>
  <c r="L6684" i="11"/>
  <c r="N6682" i="11"/>
  <c r="M6682" i="11"/>
  <c r="L6682" i="11"/>
  <c r="N6681" i="11"/>
  <c r="M6681" i="11"/>
  <c r="L6681" i="11"/>
  <c r="N6680" i="11"/>
  <c r="M6680" i="11"/>
  <c r="L6680" i="11"/>
  <c r="N6679" i="11"/>
  <c r="M6679" i="11"/>
  <c r="L6679" i="11"/>
  <c r="N6678" i="11"/>
  <c r="M6678" i="11"/>
  <c r="L6678" i="11"/>
  <c r="N6677" i="11"/>
  <c r="M6677" i="11"/>
  <c r="L6677" i="11"/>
  <c r="N6676" i="11"/>
  <c r="M6676" i="11"/>
  <c r="L6676" i="11"/>
  <c r="N5610" i="11"/>
  <c r="M5610" i="11"/>
  <c r="L5610" i="11"/>
  <c r="N6675" i="11"/>
  <c r="M6675" i="11"/>
  <c r="L6675" i="11"/>
  <c r="N6673" i="11"/>
  <c r="M6673" i="11"/>
  <c r="L6673" i="11"/>
  <c r="N6674" i="11"/>
  <c r="M6674" i="11"/>
  <c r="L6674" i="11"/>
  <c r="N6671" i="11"/>
  <c r="M6671" i="11"/>
  <c r="L6671" i="11"/>
  <c r="N6670" i="11"/>
  <c r="M6670" i="11"/>
  <c r="L6670" i="11"/>
  <c r="N6669" i="11"/>
  <c r="M6669" i="11"/>
  <c r="L6669" i="11"/>
  <c r="N6668" i="11"/>
  <c r="M6668" i="11"/>
  <c r="L6668" i="11"/>
  <c r="N6667" i="11"/>
  <c r="M6667" i="11"/>
  <c r="L6667" i="11"/>
  <c r="N6666" i="11"/>
  <c r="M6666" i="11"/>
  <c r="L6666" i="11"/>
  <c r="N6665" i="11"/>
  <c r="M6665" i="11"/>
  <c r="L6665" i="11"/>
  <c r="N6664" i="11"/>
  <c r="M6664" i="11"/>
  <c r="L6664" i="11"/>
  <c r="N6663" i="11"/>
  <c r="M6663" i="11"/>
  <c r="L6663" i="11"/>
  <c r="N6662" i="11"/>
  <c r="M6662" i="11"/>
  <c r="L6662" i="11"/>
  <c r="N6661" i="11"/>
  <c r="M6661" i="11"/>
  <c r="L6661" i="11"/>
  <c r="N6660" i="11"/>
  <c r="M6660" i="11"/>
  <c r="L6660" i="11"/>
  <c r="N6659" i="11"/>
  <c r="M6659" i="11"/>
  <c r="L6659" i="11"/>
  <c r="N6657" i="11"/>
  <c r="M6657" i="11"/>
  <c r="L6657" i="11"/>
  <c r="N6655" i="11"/>
  <c r="M6655" i="11"/>
  <c r="L6655" i="11"/>
  <c r="N6653" i="11"/>
  <c r="M6653" i="11"/>
  <c r="L6653" i="11"/>
  <c r="N6651" i="11"/>
  <c r="M6651" i="11"/>
  <c r="L6651" i="11"/>
  <c r="N6650" i="11"/>
  <c r="M6650" i="11"/>
  <c r="L6650" i="11"/>
  <c r="N6649" i="11"/>
  <c r="M6649" i="11"/>
  <c r="L6649" i="11"/>
  <c r="N6648" i="11"/>
  <c r="M6648" i="11"/>
  <c r="L6648" i="11"/>
  <c r="N6647" i="11"/>
  <c r="M6647" i="11"/>
  <c r="L6647" i="11"/>
  <c r="N6646" i="11"/>
  <c r="M6646" i="11"/>
  <c r="L6646" i="11"/>
  <c r="N6645" i="11"/>
  <c r="M6645" i="11"/>
  <c r="L6645" i="11"/>
  <c r="N6643" i="11"/>
  <c r="M6643" i="11"/>
  <c r="L6643" i="11"/>
  <c r="N6641" i="11"/>
  <c r="M6641" i="11"/>
  <c r="L6641" i="11"/>
  <c r="N6639" i="11"/>
  <c r="M6639" i="11"/>
  <c r="L6639" i="11"/>
  <c r="N6638" i="11"/>
  <c r="M6638" i="11"/>
  <c r="L6638" i="11"/>
  <c r="N6637" i="11"/>
  <c r="M6637" i="11"/>
  <c r="L6637" i="11"/>
  <c r="N6636" i="11"/>
  <c r="M6636" i="11"/>
  <c r="L6636" i="11"/>
  <c r="N6635" i="11"/>
  <c r="M6635" i="11"/>
  <c r="L6635" i="11"/>
  <c r="N6634" i="11"/>
  <c r="M6634" i="11"/>
  <c r="L6634" i="11"/>
  <c r="N6633" i="11"/>
  <c r="M6633" i="11"/>
  <c r="L6633" i="11"/>
  <c r="N6632" i="11"/>
  <c r="M6632" i="11"/>
  <c r="L6632" i="11"/>
  <c r="N6631" i="11"/>
  <c r="M6631" i="11"/>
  <c r="L6631" i="11"/>
  <c r="N2706" i="11"/>
  <c r="M2706" i="11"/>
  <c r="L2706" i="11"/>
  <c r="N6630" i="11"/>
  <c r="M6630" i="11"/>
  <c r="L6630" i="11"/>
  <c r="N6629" i="11"/>
  <c r="M6629" i="11"/>
  <c r="L6629" i="11"/>
  <c r="N6627" i="11"/>
  <c r="M6627" i="11"/>
  <c r="L6627" i="11"/>
  <c r="N6644" i="11"/>
  <c r="M6644" i="11"/>
  <c r="L6644" i="11"/>
  <c r="N6625" i="11"/>
  <c r="M6625" i="11"/>
  <c r="L6625" i="11"/>
  <c r="N6626" i="11"/>
  <c r="M6626" i="11"/>
  <c r="L6626" i="11"/>
  <c r="N6624" i="11"/>
  <c r="M6624" i="11"/>
  <c r="L6624" i="11"/>
  <c r="N6623" i="11"/>
  <c r="M6623" i="11"/>
  <c r="L6623" i="11"/>
  <c r="N6622" i="11"/>
  <c r="M6622" i="11"/>
  <c r="L6622" i="11"/>
  <c r="N6621" i="11"/>
  <c r="M6621" i="11"/>
  <c r="L6621" i="11"/>
  <c r="N6620" i="11"/>
  <c r="M6620" i="11"/>
  <c r="L6620" i="11"/>
  <c r="N6618" i="11"/>
  <c r="M6618" i="11"/>
  <c r="L6618" i="11"/>
  <c r="N6616" i="11"/>
  <c r="M6616" i="11"/>
  <c r="L6616" i="11"/>
  <c r="N6617" i="11"/>
  <c r="M6617" i="11"/>
  <c r="L6617" i="11"/>
  <c r="N6614" i="11"/>
  <c r="M6614" i="11"/>
  <c r="L6614" i="11"/>
  <c r="N6615" i="11"/>
  <c r="M6615" i="11"/>
  <c r="L6615" i="11"/>
  <c r="N6613" i="11"/>
  <c r="M6613" i="11"/>
  <c r="L6613" i="11"/>
  <c r="N6612" i="11"/>
  <c r="M6612" i="11"/>
  <c r="L6612" i="11"/>
  <c r="N6611" i="11"/>
  <c r="M6611" i="11"/>
  <c r="L6611" i="11"/>
  <c r="N6610" i="11"/>
  <c r="M6610" i="11"/>
  <c r="L6610" i="11"/>
  <c r="N6609" i="11"/>
  <c r="M6609" i="11"/>
  <c r="L6609" i="11"/>
  <c r="N6608" i="11"/>
  <c r="M6608" i="11"/>
  <c r="L6608" i="11"/>
  <c r="N6606" i="11"/>
  <c r="M6606" i="11"/>
  <c r="L6606" i="11"/>
  <c r="N6605" i="11"/>
  <c r="M6605" i="11"/>
  <c r="L6605" i="11"/>
  <c r="N6604" i="11"/>
  <c r="M6604" i="11"/>
  <c r="L6604" i="11"/>
  <c r="N6603" i="11"/>
  <c r="M6603" i="11"/>
  <c r="L6603" i="11"/>
  <c r="N6602" i="11"/>
  <c r="M6602" i="11"/>
  <c r="L6602" i="11"/>
  <c r="N6600" i="11"/>
  <c r="M6600" i="11"/>
  <c r="L6600" i="11"/>
  <c r="N6599" i="11"/>
  <c r="M6599" i="11"/>
  <c r="L6599" i="11"/>
  <c r="N6598" i="11"/>
  <c r="M6598" i="11"/>
  <c r="L6598" i="11"/>
  <c r="N6597" i="11"/>
  <c r="M6597" i="11"/>
  <c r="L6597" i="11"/>
  <c r="N6596" i="11"/>
  <c r="M6596" i="11"/>
  <c r="L6596" i="11"/>
  <c r="N6595" i="11"/>
  <c r="M6595" i="11"/>
  <c r="L6595" i="11"/>
  <c r="N6594" i="11"/>
  <c r="M6594" i="11"/>
  <c r="L6594" i="11"/>
  <c r="N6593" i="11"/>
  <c r="M6593" i="11"/>
  <c r="L6593" i="11"/>
  <c r="N6592" i="11"/>
  <c r="M6592" i="11"/>
  <c r="L6592" i="11"/>
  <c r="N6591" i="11"/>
  <c r="M6591" i="11"/>
  <c r="L6591" i="11"/>
  <c r="N6590" i="11"/>
  <c r="M6590" i="11"/>
  <c r="L6590" i="11"/>
  <c r="N6589" i="11"/>
  <c r="M6589" i="11"/>
  <c r="L6589" i="11"/>
  <c r="N6588" i="11"/>
  <c r="M6588" i="11"/>
  <c r="L6588" i="11"/>
  <c r="N6587" i="11"/>
  <c r="M6587" i="11"/>
  <c r="L6587" i="11"/>
  <c r="N6586" i="11"/>
  <c r="M6586" i="11"/>
  <c r="L6586" i="11"/>
  <c r="N6585" i="11"/>
  <c r="M6585" i="11"/>
  <c r="L6585" i="11"/>
  <c r="N6584" i="11"/>
  <c r="M6584" i="11"/>
  <c r="L6584" i="11"/>
  <c r="N6583" i="11"/>
  <c r="M6583" i="11"/>
  <c r="L6583" i="11"/>
  <c r="N6582" i="11"/>
  <c r="M6582" i="11"/>
  <c r="L6582" i="11"/>
  <c r="N6581" i="11"/>
  <c r="M6581" i="11"/>
  <c r="L6581" i="11"/>
  <c r="N6580" i="11"/>
  <c r="M6580" i="11"/>
  <c r="L6580" i="11"/>
  <c r="N6579" i="11"/>
  <c r="M6579" i="11"/>
  <c r="L6579" i="11"/>
  <c r="N6578" i="11"/>
  <c r="M6578" i="11"/>
  <c r="L6578" i="11"/>
  <c r="N6577" i="11"/>
  <c r="M6577" i="11"/>
  <c r="L6577" i="11"/>
  <c r="N6576" i="11"/>
  <c r="M6576" i="11"/>
  <c r="L6576" i="11"/>
  <c r="N6575" i="11"/>
  <c r="M6575" i="11"/>
  <c r="L6575" i="11"/>
  <c r="N6574" i="11"/>
  <c r="M6574" i="11"/>
  <c r="L6574" i="11"/>
  <c r="N6572" i="11"/>
  <c r="M6572" i="11"/>
  <c r="L6572" i="11"/>
  <c r="N6571" i="11"/>
  <c r="M6571" i="11"/>
  <c r="L6571" i="11"/>
  <c r="N6570" i="11"/>
  <c r="M6570" i="11"/>
  <c r="L6570" i="11"/>
  <c r="N6568" i="11"/>
  <c r="M6568" i="11"/>
  <c r="L6568" i="11"/>
  <c r="N6567" i="11"/>
  <c r="M6567" i="11"/>
  <c r="L6567" i="11"/>
  <c r="N6565" i="11"/>
  <c r="M6565" i="11"/>
  <c r="L6565" i="11"/>
  <c r="N6563" i="11"/>
  <c r="M6563" i="11"/>
  <c r="L6563" i="11"/>
  <c r="N6562" i="11"/>
  <c r="M6562" i="11"/>
  <c r="L6562" i="11"/>
  <c r="N6561" i="11"/>
  <c r="M6561" i="11"/>
  <c r="L6561" i="11"/>
  <c r="N6559" i="11"/>
  <c r="M6559" i="11"/>
  <c r="L6559" i="11"/>
  <c r="N6560" i="11"/>
  <c r="M6560" i="11"/>
  <c r="L6560" i="11"/>
  <c r="N6558" i="11"/>
  <c r="M6558" i="11"/>
  <c r="L6558" i="11"/>
  <c r="N6557" i="11"/>
  <c r="M6557" i="11"/>
  <c r="L6557" i="11"/>
  <c r="N6555" i="11"/>
  <c r="M6555" i="11"/>
  <c r="L6555" i="11"/>
  <c r="N6556" i="11"/>
  <c r="M6556" i="11"/>
  <c r="L6556" i="11"/>
  <c r="N6554" i="11"/>
  <c r="M6554" i="11"/>
  <c r="L6554" i="11"/>
  <c r="N2784" i="11"/>
  <c r="M2784" i="11"/>
  <c r="L2784" i="11"/>
  <c r="N6553" i="11"/>
  <c r="M6553" i="11"/>
  <c r="L6553" i="11"/>
  <c r="N6552" i="11"/>
  <c r="M6552" i="11"/>
  <c r="L6552" i="11"/>
  <c r="N6551" i="11"/>
  <c r="M6551" i="11"/>
  <c r="L6551" i="11"/>
  <c r="N6548" i="11"/>
  <c r="M6548" i="11"/>
  <c r="L6548" i="11"/>
  <c r="N6547" i="11"/>
  <c r="M6547" i="11"/>
  <c r="L6547" i="11"/>
  <c r="N998" i="3"/>
  <c r="M998" i="3"/>
  <c r="L998" i="3"/>
  <c r="N546" i="6"/>
  <c r="M546" i="6"/>
  <c r="L546" i="6"/>
  <c r="N545" i="6"/>
  <c r="M545" i="6"/>
  <c r="L545" i="6"/>
  <c r="N544" i="6"/>
  <c r="M544" i="6"/>
  <c r="L544" i="6"/>
  <c r="N543" i="6"/>
  <c r="M543" i="6"/>
  <c r="L543" i="6"/>
  <c r="N541" i="6"/>
  <c r="M541" i="6"/>
  <c r="L541" i="6"/>
  <c r="N542" i="6"/>
  <c r="M542" i="6"/>
  <c r="L542" i="6"/>
  <c r="N536" i="6"/>
  <c r="M536" i="6"/>
  <c r="L536" i="6"/>
  <c r="N539" i="6"/>
  <c r="M539" i="6"/>
  <c r="L539" i="6"/>
  <c r="N3675" i="11" l="1"/>
  <c r="N3676" i="11"/>
  <c r="N3674" i="11"/>
  <c r="N3677" i="11"/>
  <c r="N3678" i="11"/>
  <c r="N3680" i="11"/>
  <c r="N3681" i="11"/>
  <c r="N3679" i="11"/>
  <c r="N3683" i="11"/>
  <c r="N3684" i="11"/>
  <c r="N3685" i="11"/>
  <c r="N3686" i="11"/>
  <c r="N3687" i="11"/>
  <c r="N3688" i="11"/>
  <c r="N3689" i="11"/>
  <c r="N3690" i="11"/>
  <c r="N3692" i="11"/>
  <c r="N3693" i="11"/>
  <c r="N3694" i="11"/>
  <c r="N3695" i="11"/>
  <c r="N3696" i="11"/>
  <c r="N3697" i="11"/>
  <c r="N3699" i="11"/>
  <c r="N3700" i="11"/>
  <c r="N3701" i="11"/>
  <c r="N3703" i="11"/>
  <c r="N3704" i="11"/>
  <c r="N3705" i="11"/>
  <c r="N3706" i="11"/>
  <c r="N3707" i="11"/>
  <c r="N3708" i="11"/>
  <c r="N3709" i="11"/>
  <c r="N3710" i="11"/>
  <c r="N3711" i="11"/>
  <c r="N3712" i="11"/>
  <c r="N3713" i="11"/>
  <c r="N3714" i="11"/>
  <c r="N3715" i="11"/>
  <c r="N3716" i="11"/>
  <c r="N3717" i="11"/>
  <c r="N3718" i="11"/>
  <c r="N3722" i="11"/>
  <c r="N3723" i="11"/>
  <c r="N3724" i="11"/>
  <c r="N3725" i="11"/>
  <c r="N3720" i="11"/>
  <c r="N3726" i="11"/>
  <c r="N3727" i="11"/>
  <c r="N3728" i="11"/>
  <c r="N3729" i="11"/>
  <c r="N3730" i="11"/>
  <c r="N3731" i="11"/>
  <c r="N3732" i="11"/>
  <c r="N3733" i="11"/>
  <c r="N3735" i="11"/>
  <c r="N3734" i="11"/>
  <c r="N3736" i="11"/>
  <c r="N3737" i="11"/>
  <c r="N3739" i="11"/>
  <c r="N3740" i="11"/>
  <c r="N3741" i="11"/>
  <c r="N3742" i="11"/>
  <c r="N3743" i="11"/>
  <c r="N3744" i="11"/>
  <c r="N3745" i="11"/>
  <c r="N3746" i="11"/>
  <c r="N3747" i="11"/>
  <c r="N3748" i="11"/>
  <c r="N3749" i="11"/>
  <c r="N3750" i="11"/>
  <c r="N3752" i="11"/>
  <c r="N3753" i="11"/>
  <c r="N3754" i="11"/>
  <c r="N3755" i="11"/>
  <c r="N3756" i="11"/>
  <c r="N3751" i="11"/>
  <c r="N3757" i="11"/>
  <c r="N3758" i="11"/>
  <c r="N3759" i="11"/>
  <c r="N3761" i="11"/>
  <c r="N3764" i="11"/>
  <c r="N3763" i="11"/>
  <c r="N3762" i="11"/>
  <c r="N3766" i="11"/>
  <c r="N3765" i="11"/>
  <c r="N3767" i="11"/>
  <c r="N3768" i="11"/>
  <c r="N3769" i="11"/>
  <c r="N3770" i="11"/>
  <c r="N3771" i="11"/>
  <c r="N3773" i="11"/>
  <c r="N3772" i="11"/>
  <c r="N3774" i="11"/>
  <c r="N3775" i="11"/>
  <c r="N3776" i="11"/>
  <c r="N3777" i="11"/>
  <c r="N3778" i="11"/>
  <c r="N3779" i="11"/>
  <c r="N3781" i="11"/>
  <c r="N3783" i="11"/>
  <c r="N3784" i="11"/>
  <c r="N3785" i="11"/>
  <c r="N3786" i="11"/>
  <c r="N3787" i="11"/>
  <c r="N3788" i="11"/>
  <c r="N3790" i="11"/>
  <c r="N3792" i="11"/>
  <c r="N3794" i="11"/>
  <c r="N3795" i="11"/>
  <c r="N3796" i="11"/>
  <c r="N3797" i="11"/>
  <c r="N3798" i="11"/>
  <c r="N3800" i="11"/>
  <c r="N3801" i="11"/>
  <c r="N3802" i="11"/>
  <c r="N3803" i="11"/>
  <c r="N3805" i="11"/>
  <c r="N3806" i="11"/>
  <c r="N3807" i="11"/>
  <c r="N3808" i="11"/>
  <c r="N3809" i="11"/>
  <c r="N3810" i="11"/>
  <c r="N3811" i="11"/>
  <c r="N3812" i="11"/>
  <c r="N3813" i="11"/>
  <c r="N3815" i="11"/>
  <c r="N3816" i="11"/>
  <c r="N3817" i="11"/>
  <c r="N3818" i="11"/>
  <c r="N3819" i="11"/>
  <c r="N3820" i="11"/>
  <c r="N3821" i="11"/>
  <c r="N3823" i="11"/>
  <c r="N3824" i="11"/>
  <c r="N3825" i="11"/>
  <c r="N3826" i="11"/>
  <c r="N3827" i="11"/>
  <c r="N3829" i="11"/>
  <c r="N3830" i="11"/>
  <c r="N3831" i="11"/>
  <c r="N3834" i="11"/>
  <c r="N3832" i="11"/>
  <c r="N3835" i="11"/>
  <c r="N3836" i="11"/>
  <c r="N3837" i="11"/>
  <c r="N3839" i="11"/>
  <c r="N3840" i="11"/>
  <c r="N3841" i="11"/>
  <c r="N3843" i="11"/>
  <c r="N3842" i="11"/>
  <c r="N3844" i="11"/>
  <c r="N3845" i="11"/>
  <c r="N3848" i="11"/>
  <c r="N3849" i="11"/>
  <c r="N3850" i="11"/>
  <c r="N3851" i="11"/>
  <c r="N3852" i="11"/>
  <c r="N3853" i="11"/>
  <c r="N3854" i="11"/>
  <c r="N3855" i="11"/>
  <c r="N3856" i="11"/>
  <c r="N3857" i="11"/>
  <c r="N3858" i="11"/>
  <c r="N6412" i="11"/>
  <c r="N3859" i="11"/>
  <c r="N3860" i="11"/>
  <c r="N3861" i="11"/>
  <c r="N3862" i="11"/>
  <c r="N3863" i="11"/>
  <c r="N3864" i="11"/>
  <c r="N3865" i="11"/>
  <c r="N3866" i="11"/>
  <c r="N3869" i="11"/>
  <c r="N3870" i="11"/>
  <c r="N3871" i="11"/>
  <c r="N3868" i="11"/>
  <c r="N3872" i="11"/>
  <c r="N3874" i="11"/>
  <c r="N3875" i="11"/>
  <c r="N3876" i="11"/>
  <c r="N3877" i="11"/>
  <c r="N3878" i="11"/>
  <c r="N3814" i="11"/>
  <c r="N3880" i="11"/>
  <c r="N3881" i="11"/>
  <c r="N3882" i="11"/>
  <c r="N3884" i="11"/>
  <c r="N3885" i="11"/>
  <c r="N3886" i="11"/>
  <c r="N3887" i="11"/>
  <c r="N3888" i="11"/>
  <c r="N3889" i="11"/>
  <c r="N3890" i="11"/>
  <c r="N3891" i="11"/>
  <c r="N3892" i="11"/>
  <c r="N3893" i="11"/>
  <c r="N3894" i="11"/>
  <c r="N3895" i="11"/>
  <c r="N1314" i="11"/>
  <c r="N3897" i="11"/>
  <c r="N3896" i="11"/>
  <c r="N3898" i="11"/>
  <c r="N3901" i="11"/>
  <c r="N3900" i="11"/>
  <c r="N3902" i="11"/>
  <c r="N3903" i="11"/>
  <c r="N3904" i="11"/>
  <c r="N3905" i="11"/>
  <c r="N3906" i="11"/>
  <c r="N3907" i="11"/>
  <c r="N3908" i="11"/>
  <c r="N3910" i="11"/>
  <c r="N3911" i="11"/>
  <c r="N3912" i="11"/>
  <c r="N3913" i="11"/>
  <c r="N3914" i="11"/>
  <c r="N3917" i="11"/>
  <c r="N3918" i="11"/>
  <c r="N3919" i="11"/>
  <c r="N3920" i="11"/>
  <c r="N3921" i="11"/>
  <c r="N3922" i="11"/>
  <c r="N3923" i="11"/>
  <c r="N3915" i="11"/>
  <c r="N3924" i="11"/>
  <c r="N3925" i="11"/>
  <c r="N3926" i="11"/>
  <c r="N3927" i="11"/>
  <c r="N3928" i="11"/>
  <c r="N3930" i="11"/>
  <c r="N3931" i="11"/>
  <c r="N3929" i="11"/>
  <c r="N3932" i="11"/>
  <c r="N3933" i="11"/>
  <c r="N3935" i="11"/>
  <c r="N3936" i="11"/>
  <c r="N3937" i="11"/>
  <c r="N3938" i="11"/>
  <c r="N3939" i="11"/>
  <c r="N3940" i="11"/>
  <c r="N3941" i="11"/>
  <c r="N3942" i="11"/>
  <c r="N3943" i="11"/>
  <c r="N3944" i="11"/>
  <c r="N3945" i="11"/>
  <c r="N3946" i="11"/>
  <c r="N3947" i="11"/>
  <c r="N3948" i="11"/>
  <c r="N3949" i="11"/>
  <c r="N3950" i="11"/>
  <c r="N3951" i="11"/>
  <c r="N3952" i="11"/>
  <c r="N3953" i="11"/>
  <c r="N3954" i="11"/>
  <c r="N3955" i="11"/>
  <c r="N3956" i="11"/>
  <c r="N3957" i="11"/>
  <c r="N3958" i="11"/>
  <c r="N3959" i="11"/>
  <c r="N3960" i="11"/>
  <c r="N3961" i="11"/>
  <c r="N3964" i="11"/>
  <c r="N3962" i="11"/>
  <c r="N3966" i="11"/>
  <c r="N3968" i="11"/>
  <c r="N3969" i="11"/>
  <c r="N3967" i="11"/>
  <c r="N3970" i="11"/>
  <c r="N3971" i="11"/>
  <c r="N3972" i="11"/>
  <c r="N3973" i="11"/>
  <c r="N3974" i="11"/>
  <c r="N3975" i="11"/>
  <c r="N3977" i="11"/>
  <c r="N3978" i="11"/>
  <c r="N3976" i="11"/>
  <c r="N3980" i="11"/>
  <c r="N3981" i="11"/>
  <c r="N3982" i="11"/>
  <c r="N3983" i="11"/>
  <c r="N3984" i="11"/>
  <c r="N3985" i="11"/>
  <c r="N3986" i="11"/>
  <c r="N3987" i="11"/>
  <c r="N3988" i="11"/>
  <c r="N3989" i="11"/>
  <c r="N3990" i="11"/>
  <c r="N3991" i="11"/>
  <c r="N3992" i="11"/>
  <c r="N3993" i="11"/>
  <c r="N3994" i="11"/>
  <c r="N3996" i="11"/>
  <c r="N3997" i="11"/>
  <c r="N3998" i="11"/>
  <c r="N3995" i="11"/>
  <c r="N3999" i="11"/>
  <c r="N76" i="11"/>
  <c r="N4000" i="11"/>
  <c r="N4001" i="11"/>
  <c r="N4002" i="11"/>
  <c r="N4003" i="11"/>
  <c r="N4004" i="11"/>
  <c r="N4005" i="11"/>
  <c r="N4006" i="11"/>
  <c r="N4007" i="11"/>
  <c r="N4008" i="11"/>
  <c r="N4010" i="11"/>
  <c r="N4011" i="11"/>
  <c r="N4012" i="11"/>
  <c r="N4013" i="11"/>
  <c r="N4014" i="11"/>
  <c r="N4015" i="11"/>
  <c r="N4016" i="11"/>
  <c r="N4017" i="11"/>
  <c r="N4018" i="11"/>
  <c r="N4019" i="11"/>
  <c r="N4020" i="11"/>
  <c r="N4021" i="11"/>
  <c r="N4022" i="11"/>
  <c r="N4023" i="11"/>
  <c r="N4024" i="11"/>
  <c r="N4025" i="11"/>
  <c r="N4027" i="11"/>
  <c r="N6429" i="11"/>
  <c r="N4028" i="11"/>
  <c r="N4029" i="11"/>
  <c r="N4030" i="11"/>
  <c r="N4031" i="11"/>
  <c r="N4033" i="11"/>
  <c r="N4034" i="11"/>
  <c r="N4035" i="11"/>
  <c r="N4036" i="11"/>
  <c r="N4037" i="11"/>
  <c r="N4039" i="11"/>
  <c r="N4038" i="11"/>
  <c r="N4040" i="11"/>
  <c r="N4041" i="11"/>
  <c r="N4042" i="11"/>
  <c r="N4043" i="11"/>
  <c r="N4044" i="11"/>
  <c r="N4046" i="11"/>
  <c r="N4045" i="11"/>
  <c r="N4047" i="11"/>
  <c r="N4048" i="11"/>
  <c r="N4049" i="11"/>
  <c r="N4050" i="11"/>
  <c r="N4051" i="11"/>
  <c r="N4052" i="11"/>
  <c r="N4053" i="11"/>
  <c r="N4054" i="11"/>
  <c r="N4055" i="11"/>
  <c r="N4056" i="11"/>
  <c r="N4057" i="11"/>
  <c r="N4058" i="11"/>
  <c r="N4060" i="11"/>
  <c r="N4062" i="11"/>
  <c r="N4061" i="11"/>
  <c r="N4063" i="11"/>
  <c r="N4064" i="11"/>
  <c r="N4065" i="11"/>
  <c r="N4066" i="11"/>
  <c r="N4067" i="11"/>
  <c r="N4068" i="11"/>
  <c r="N4178" i="11"/>
  <c r="N4071" i="11"/>
  <c r="N4072" i="11"/>
  <c r="N4073" i="11"/>
  <c r="N4074" i="11"/>
  <c r="N4075" i="11"/>
  <c r="N4076" i="11"/>
  <c r="N4077" i="11"/>
  <c r="N4079" i="11"/>
  <c r="N4082" i="11"/>
  <c r="N4080" i="11"/>
  <c r="N4083" i="11"/>
  <c r="N4084" i="11"/>
  <c r="N4085" i="11"/>
  <c r="N4088" i="11"/>
  <c r="N4090" i="11"/>
  <c r="N4091" i="11"/>
  <c r="N4092" i="11"/>
  <c r="N4089" i="11"/>
  <c r="N4081" i="11"/>
  <c r="N4093" i="11"/>
  <c r="N4095" i="11"/>
  <c r="N4094" i="11"/>
  <c r="N4096" i="11"/>
  <c r="N4097" i="11"/>
  <c r="N4098" i="11"/>
  <c r="N4099" i="11"/>
  <c r="N4101" i="11"/>
  <c r="N4100" i="11"/>
  <c r="N4102" i="11"/>
  <c r="N4104" i="11"/>
  <c r="N4105" i="11"/>
  <c r="N6467" i="11"/>
  <c r="N4106" i="11"/>
  <c r="N4107" i="11"/>
  <c r="N4108" i="11"/>
  <c r="N4109" i="11"/>
  <c r="N4110" i="11"/>
  <c r="N4112" i="11"/>
  <c r="N4111" i="11"/>
  <c r="N4113" i="11"/>
  <c r="N4114" i="11"/>
  <c r="N4115" i="11"/>
  <c r="N4116" i="11"/>
  <c r="N4117" i="11"/>
  <c r="N4118" i="11"/>
  <c r="N4120" i="11"/>
  <c r="N4121" i="11"/>
  <c r="N4123" i="11"/>
  <c r="N4122" i="11"/>
  <c r="N4124" i="11"/>
  <c r="N4125" i="11"/>
  <c r="N4127" i="11"/>
  <c r="N4128" i="11"/>
  <c r="N4129" i="11"/>
  <c r="N4130" i="11"/>
  <c r="N4131" i="11"/>
  <c r="N4133" i="11"/>
  <c r="N4134" i="11"/>
  <c r="N4135" i="11"/>
  <c r="N4136" i="11"/>
  <c r="N4137" i="11"/>
  <c r="N4138" i="11"/>
  <c r="N4139" i="11"/>
  <c r="N6477" i="11"/>
  <c r="N4140" i="11"/>
  <c r="N4141" i="11"/>
  <c r="N4142" i="11"/>
  <c r="N4143" i="11"/>
  <c r="N4144" i="11"/>
  <c r="N4145" i="11"/>
  <c r="N4146" i="11"/>
  <c r="N4148" i="11"/>
  <c r="N4147" i="11"/>
  <c r="N4149" i="11"/>
  <c r="N4150" i="11"/>
  <c r="N4151" i="11"/>
  <c r="N4152" i="11"/>
  <c r="N1567" i="11"/>
  <c r="N4153" i="11"/>
  <c r="N4154" i="11"/>
  <c r="N4155" i="11"/>
  <c r="N4156" i="11"/>
  <c r="N4157" i="11"/>
  <c r="N4158" i="11"/>
  <c r="N4159" i="11"/>
  <c r="N4160" i="11"/>
  <c r="N4161" i="11"/>
  <c r="N4162" i="11"/>
  <c r="N4163" i="11"/>
  <c r="N4164" i="11"/>
  <c r="N4165" i="11"/>
  <c r="N4166" i="11"/>
  <c r="N4167" i="11"/>
  <c r="N4168" i="11"/>
  <c r="N3398" i="11"/>
  <c r="N4169" i="11"/>
  <c r="N4170" i="11"/>
  <c r="N4171" i="11"/>
  <c r="N4172" i="11"/>
  <c r="N4173" i="11"/>
  <c r="N4174" i="11"/>
  <c r="N4175" i="11"/>
  <c r="N4176" i="11"/>
  <c r="N4070" i="11"/>
  <c r="N4177" i="11"/>
  <c r="N4179" i="11"/>
  <c r="N4180" i="11"/>
  <c r="N4181" i="11"/>
  <c r="N4182" i="11"/>
  <c r="N4183" i="11"/>
  <c r="N4184" i="11"/>
  <c r="N4185" i="11"/>
  <c r="N4188" i="11"/>
  <c r="N4191" i="11"/>
  <c r="N4190" i="11"/>
  <c r="N4193" i="11"/>
  <c r="N4194" i="11"/>
  <c r="N4192" i="11"/>
  <c r="N6640" i="11"/>
  <c r="N4196" i="11"/>
  <c r="N4197" i="11"/>
  <c r="N4199" i="11"/>
  <c r="N4198" i="11"/>
  <c r="N4201" i="11"/>
  <c r="N4202" i="11"/>
  <c r="N4203" i="11"/>
  <c r="N4205" i="11"/>
  <c r="N4204" i="11"/>
  <c r="N4206" i="11"/>
  <c r="N4207" i="11"/>
  <c r="N4208" i="11"/>
  <c r="N4209" i="11"/>
  <c r="N4210" i="11"/>
  <c r="N4212" i="11"/>
  <c r="N4213" i="11"/>
  <c r="N4214" i="11"/>
  <c r="N4215" i="11"/>
  <c r="N4217" i="11"/>
  <c r="N4218" i="11"/>
  <c r="N4220" i="11"/>
  <c r="N4221" i="11"/>
  <c r="N4222" i="11"/>
  <c r="N4224" i="11"/>
  <c r="N4225" i="11"/>
  <c r="N4226" i="11"/>
  <c r="N4227" i="11"/>
  <c r="N4228" i="11"/>
  <c r="N4229" i="11"/>
  <c r="N4230" i="11"/>
  <c r="N4231" i="11"/>
  <c r="N4232" i="11"/>
  <c r="N4233" i="11"/>
  <c r="N4235" i="11"/>
  <c r="N4236" i="11"/>
  <c r="N4237" i="11"/>
  <c r="N4238" i="11"/>
  <c r="N4241" i="11"/>
  <c r="N4242" i="11"/>
  <c r="N4243" i="11"/>
  <c r="N5594" i="11"/>
  <c r="N4244" i="11"/>
  <c r="N4240" i="11"/>
  <c r="N4245" i="11"/>
  <c r="N4246" i="11"/>
  <c r="N4247" i="11"/>
  <c r="N4248" i="11"/>
  <c r="N4249" i="11"/>
  <c r="N4250" i="11"/>
  <c r="N4251" i="11"/>
  <c r="N4252" i="11"/>
  <c r="N4253" i="11"/>
  <c r="N4254" i="11"/>
  <c r="N4255" i="11"/>
  <c r="N4256" i="11"/>
  <c r="N4257" i="11"/>
  <c r="N4258" i="11"/>
  <c r="N4259" i="11"/>
  <c r="N4260" i="11"/>
  <c r="N4261" i="11"/>
  <c r="N4262" i="11"/>
  <c r="N4264" i="11"/>
  <c r="N4265" i="11"/>
  <c r="N4266" i="11"/>
  <c r="N4267" i="11"/>
  <c r="N4268" i="11"/>
  <c r="N4270" i="11"/>
  <c r="N4269" i="11"/>
  <c r="N4271" i="11"/>
  <c r="N4272" i="11"/>
  <c r="N4273" i="11"/>
  <c r="N4274" i="11"/>
  <c r="N4275" i="11"/>
  <c r="N4276" i="11"/>
  <c r="N4277" i="11"/>
  <c r="N4278" i="11"/>
  <c r="N4279" i="11"/>
  <c r="N4280" i="11"/>
  <c r="N4281" i="11"/>
  <c r="N4283" i="11"/>
  <c r="N4284" i="11"/>
  <c r="N4282" i="11"/>
  <c r="N4285" i="11"/>
  <c r="N4286" i="11"/>
  <c r="N4287" i="11"/>
  <c r="N4288" i="11"/>
  <c r="N4289" i="11"/>
  <c r="N4290" i="11"/>
  <c r="N4291" i="11"/>
  <c r="N4292" i="11"/>
  <c r="N4293" i="11"/>
  <c r="N4294" i="11"/>
  <c r="N4297" i="11"/>
  <c r="N4298" i="11"/>
  <c r="N4299" i="11"/>
  <c r="N4300" i="11"/>
  <c r="N4301" i="11"/>
  <c r="N4302" i="11"/>
  <c r="N4303" i="11"/>
  <c r="N4304" i="11"/>
  <c r="N4305" i="11"/>
  <c r="N4306" i="11"/>
  <c r="N4307" i="11"/>
  <c r="N4308" i="11"/>
  <c r="N4309" i="11"/>
  <c r="N4310" i="11"/>
  <c r="N4311" i="11"/>
  <c r="N4312" i="11"/>
  <c r="N4313" i="11"/>
  <c r="N4314" i="11"/>
  <c r="N4315" i="11"/>
  <c r="N4317" i="11"/>
  <c r="N4316" i="11"/>
  <c r="N4318" i="11"/>
  <c r="N4319" i="11"/>
  <c r="N4320" i="11"/>
  <c r="N4321" i="11"/>
  <c r="N4322" i="11"/>
  <c r="N4323" i="11"/>
  <c r="N4324" i="11"/>
  <c r="N4325" i="11"/>
  <c r="N4326" i="11"/>
  <c r="N4327" i="11"/>
  <c r="N4329" i="11"/>
  <c r="N4330" i="11"/>
  <c r="N4331" i="11"/>
  <c r="N4332" i="11"/>
  <c r="N4334" i="11"/>
  <c r="N4333" i="11"/>
  <c r="N4335" i="11"/>
  <c r="N4338" i="11"/>
  <c r="N4337" i="11"/>
  <c r="N4339" i="11"/>
  <c r="N4341" i="11"/>
  <c r="N4342" i="11"/>
  <c r="N4344" i="11"/>
  <c r="N4345" i="11"/>
  <c r="N4346" i="11"/>
  <c r="N4347" i="11"/>
  <c r="N4348" i="11"/>
  <c r="N4349" i="11"/>
  <c r="N4350" i="11"/>
  <c r="N4351" i="11"/>
  <c r="N4353" i="11"/>
  <c r="N4354" i="11"/>
  <c r="N4355" i="11"/>
  <c r="N4356" i="11"/>
  <c r="N4357" i="11"/>
  <c r="N4358" i="11"/>
  <c r="N4360" i="11"/>
  <c r="N4361" i="11"/>
  <c r="N4362" i="11"/>
  <c r="N4363" i="11"/>
  <c r="N4364" i="11"/>
  <c r="N4365" i="11"/>
  <c r="N4366" i="11"/>
  <c r="N6116" i="11"/>
  <c r="N4368" i="11"/>
  <c r="N4369" i="11"/>
  <c r="N4370" i="11"/>
  <c r="N4371" i="11"/>
  <c r="N4126" i="11"/>
  <c r="N4372" i="11"/>
  <c r="N4373" i="11"/>
  <c r="N4374" i="11"/>
  <c r="N4376" i="11"/>
  <c r="N4377" i="11"/>
  <c r="N4378" i="11"/>
  <c r="N4379" i="11"/>
  <c r="N2220" i="11"/>
  <c r="N4380" i="11"/>
  <c r="N4382" i="11"/>
  <c r="N4383" i="11"/>
  <c r="N4384" i="11"/>
  <c r="N1966" i="11"/>
  <c r="N4385" i="11"/>
  <c r="N4386" i="11"/>
  <c r="N4387" i="11"/>
  <c r="N4388" i="11"/>
  <c r="N4389" i="11"/>
  <c r="N4390" i="11"/>
  <c r="N4391" i="11"/>
  <c r="N4392" i="11"/>
  <c r="N4393" i="11"/>
  <c r="N4394" i="11"/>
  <c r="N4396" i="11"/>
  <c r="N4395" i="11"/>
  <c r="N4397" i="11"/>
  <c r="N4398" i="11"/>
  <c r="N4399" i="11"/>
  <c r="N4400" i="11"/>
  <c r="N4401" i="11"/>
  <c r="N4403" i="11"/>
  <c r="N4402" i="11"/>
  <c r="N4404" i="11"/>
  <c r="N4405" i="11"/>
  <c r="N2340" i="11"/>
  <c r="N4406" i="11"/>
  <c r="N4407" i="11"/>
  <c r="N4408" i="11"/>
  <c r="N4584" i="11"/>
  <c r="N4409" i="11"/>
  <c r="N4410" i="11"/>
  <c r="N4411" i="11"/>
  <c r="N4413" i="11"/>
  <c r="N4414" i="11"/>
  <c r="N4415" i="11"/>
  <c r="N4420" i="11"/>
  <c r="N391" i="11"/>
  <c r="N4422" i="11"/>
  <c r="N4424" i="11"/>
  <c r="N4423" i="11"/>
  <c r="N4425" i="11"/>
  <c r="N4426" i="11"/>
  <c r="N4427" i="11"/>
  <c r="N4428" i="11"/>
  <c r="N4429" i="11"/>
  <c r="N4430" i="11"/>
  <c r="N4431" i="11"/>
  <c r="N4432" i="11"/>
  <c r="N983" i="11"/>
  <c r="N4433" i="11"/>
  <c r="N6776" i="11"/>
  <c r="N4436" i="11"/>
  <c r="N4437" i="11"/>
  <c r="N4438" i="11"/>
  <c r="N4439" i="11"/>
  <c r="N4442" i="11"/>
  <c r="N4443" i="11"/>
  <c r="N4444" i="11"/>
  <c r="N4445" i="11"/>
  <c r="N4446" i="11"/>
  <c r="N4447" i="11"/>
  <c r="N4448" i="11"/>
  <c r="N4449" i="11"/>
  <c r="N4450" i="11"/>
  <c r="N4452" i="11"/>
  <c r="N4451" i="11"/>
  <c r="N4453" i="11"/>
  <c r="N4454" i="11"/>
  <c r="N4455" i="11"/>
  <c r="N4456" i="11"/>
  <c r="N4457" i="11"/>
  <c r="N4458" i="11"/>
  <c r="N4460" i="11"/>
  <c r="N4461" i="11"/>
  <c r="N4462" i="11"/>
  <c r="N4463" i="11"/>
  <c r="N4464" i="11"/>
  <c r="N4465" i="11"/>
  <c r="N4466" i="11"/>
  <c r="N4467" i="11"/>
  <c r="N4468" i="11"/>
  <c r="N4469" i="11"/>
  <c r="N4470" i="11"/>
  <c r="N4471" i="11"/>
  <c r="N4472" i="11"/>
  <c r="N4473" i="11"/>
  <c r="N4474" i="11"/>
  <c r="N4475" i="11"/>
  <c r="N4476" i="11"/>
  <c r="N4477" i="11"/>
  <c r="N4478" i="11"/>
  <c r="N4479" i="11"/>
  <c r="N4480" i="11"/>
  <c r="N4481" i="11"/>
  <c r="N4482" i="11"/>
  <c r="N4483" i="11"/>
  <c r="N4484" i="11"/>
  <c r="N4485" i="11"/>
  <c r="N4487" i="11"/>
  <c r="N4488" i="11"/>
  <c r="N4489" i="11"/>
  <c r="N4490" i="11"/>
  <c r="N4491" i="11"/>
  <c r="N4492" i="11"/>
  <c r="N4493" i="11"/>
  <c r="N4494" i="11"/>
  <c r="N4495" i="11"/>
  <c r="N4498" i="11"/>
  <c r="N4499" i="11"/>
  <c r="N4500" i="11"/>
  <c r="N4501" i="11"/>
  <c r="N4502" i="11"/>
  <c r="N4503" i="11"/>
  <c r="N4504" i="11"/>
  <c r="N4505" i="11"/>
  <c r="N4506" i="11"/>
  <c r="N4507" i="11"/>
  <c r="N4508" i="11"/>
  <c r="N4509" i="11"/>
  <c r="N4510" i="11"/>
  <c r="N4511" i="11"/>
  <c r="N4512" i="11"/>
  <c r="N4513" i="11"/>
  <c r="N4514" i="11"/>
  <c r="N4515" i="11"/>
  <c r="N4516" i="11"/>
  <c r="N4517" i="11"/>
  <c r="N4518" i="11"/>
  <c r="N4519" i="11"/>
  <c r="N4520" i="11"/>
  <c r="N4521" i="11"/>
  <c r="N4522" i="11"/>
  <c r="N4523" i="11"/>
  <c r="N4524" i="11"/>
  <c r="N4525" i="11"/>
  <c r="N4526" i="11"/>
  <c r="N4527" i="11"/>
  <c r="N4528" i="11"/>
  <c r="N4529" i="11"/>
  <c r="N4531" i="11"/>
  <c r="N4532" i="11"/>
  <c r="N4533" i="11"/>
  <c r="N4534" i="11"/>
  <c r="N4535" i="11"/>
  <c r="N4536" i="11"/>
  <c r="N4537" i="11"/>
  <c r="N4538" i="11"/>
  <c r="N4539" i="11"/>
  <c r="N4540" i="11"/>
  <c r="N4541" i="11"/>
  <c r="N4543" i="11"/>
  <c r="N4542" i="11"/>
  <c r="N4545" i="11"/>
  <c r="N4546" i="11"/>
  <c r="N4547" i="11"/>
  <c r="N4548" i="11"/>
  <c r="N4549" i="11"/>
  <c r="N4550" i="11"/>
  <c r="N4551" i="11"/>
  <c r="N6106" i="11"/>
  <c r="N4552" i="11"/>
  <c r="N4553" i="11"/>
  <c r="N4554" i="11"/>
  <c r="N4555" i="11"/>
  <c r="N4556" i="11"/>
  <c r="N4557" i="11"/>
  <c r="N4558" i="11"/>
  <c r="N4559" i="11"/>
  <c r="N4560" i="11"/>
  <c r="N4561" i="11"/>
  <c r="N4562" i="11"/>
  <c r="N4563" i="11"/>
  <c r="N4564" i="11"/>
  <c r="N4565" i="11"/>
  <c r="N4567" i="11"/>
  <c r="N4568" i="11"/>
  <c r="N4569" i="11"/>
  <c r="N4570" i="11"/>
  <c r="N4572" i="11"/>
  <c r="N4571" i="11"/>
  <c r="N4573" i="11"/>
  <c r="N4574" i="11"/>
  <c r="N4575" i="11"/>
  <c r="N4576" i="11"/>
  <c r="N4577" i="11"/>
  <c r="N4578" i="11"/>
  <c r="N4579" i="11"/>
  <c r="N4580" i="11"/>
  <c r="N4582" i="11"/>
  <c r="N4583" i="11"/>
  <c r="N4585" i="11"/>
  <c r="N4586" i="11"/>
  <c r="N4587" i="11"/>
  <c r="N4588" i="11"/>
  <c r="N4589" i="11"/>
  <c r="N4590" i="11"/>
  <c r="N4593" i="11"/>
  <c r="N4592" i="11"/>
  <c r="N4594" i="11"/>
  <c r="N4595" i="11"/>
  <c r="N4596" i="11"/>
  <c r="N4597" i="11"/>
  <c r="N4598" i="11"/>
  <c r="N4599" i="11"/>
  <c r="N4601" i="11"/>
  <c r="N4602" i="11"/>
  <c r="N4605" i="11"/>
  <c r="N4604" i="11"/>
  <c r="N4606" i="11"/>
  <c r="N4607" i="11"/>
  <c r="N4608" i="11"/>
  <c r="N4609" i="11"/>
  <c r="N4611" i="11"/>
  <c r="N4613" i="11"/>
  <c r="N4614" i="11"/>
  <c r="N4615" i="11"/>
  <c r="N4616" i="11"/>
  <c r="N4617" i="11"/>
  <c r="N4618" i="11"/>
  <c r="N4619" i="11"/>
  <c r="N4620" i="11"/>
  <c r="N4621" i="11"/>
  <c r="N4622" i="11"/>
  <c r="N4624" i="11"/>
  <c r="N4625" i="11"/>
  <c r="N4626" i="11"/>
  <c r="N4628" i="11"/>
  <c r="N4629" i="11"/>
  <c r="N4630" i="11"/>
  <c r="N4631" i="11"/>
  <c r="N4632" i="11"/>
  <c r="N4633" i="11"/>
  <c r="N4634" i="11"/>
  <c r="N4635" i="11"/>
  <c r="N4636" i="11"/>
  <c r="N4637" i="11"/>
  <c r="N2875" i="11"/>
  <c r="N4641" i="11"/>
  <c r="N4642" i="11"/>
  <c r="N4644" i="11"/>
  <c r="N4645" i="11"/>
  <c r="N4646" i="11"/>
  <c r="N4647" i="11"/>
  <c r="N4648" i="11"/>
  <c r="N4649" i="11"/>
  <c r="N4650" i="11"/>
  <c r="N4651" i="11"/>
  <c r="N4652" i="11"/>
  <c r="N4653" i="11"/>
  <c r="N4654" i="11"/>
  <c r="N4655" i="11"/>
  <c r="N4656" i="11"/>
  <c r="N4658" i="11"/>
  <c r="N4659" i="11"/>
  <c r="N4661" i="11"/>
  <c r="N4662" i="11"/>
  <c r="N4663" i="11"/>
  <c r="N4664" i="11"/>
  <c r="N4660" i="11"/>
  <c r="N4665" i="11"/>
  <c r="N4667" i="11"/>
  <c r="N4668" i="11"/>
  <c r="N4666" i="11"/>
  <c r="N4669" i="11"/>
  <c r="N4670" i="11"/>
  <c r="N4671" i="11"/>
  <c r="N4672" i="11"/>
  <c r="N4673" i="11"/>
  <c r="N4674" i="11"/>
  <c r="N2920" i="11"/>
  <c r="N4675" i="11"/>
  <c r="N4676" i="11"/>
  <c r="N4677" i="11"/>
  <c r="N4679" i="11"/>
  <c r="N4678" i="11"/>
  <c r="N4680" i="11"/>
  <c r="N4682" i="11"/>
  <c r="N4683" i="11"/>
  <c r="N4684" i="11"/>
  <c r="N4685" i="11"/>
  <c r="N4686" i="11"/>
  <c r="N4688" i="11"/>
  <c r="N4689" i="11"/>
  <c r="N4690" i="11"/>
  <c r="N4691" i="11"/>
  <c r="N4694" i="11"/>
  <c r="N4695" i="11"/>
  <c r="N4696" i="11"/>
  <c r="N4697" i="11"/>
  <c r="N4698" i="11"/>
  <c r="N4699" i="11"/>
  <c r="N4700" i="11"/>
  <c r="N4702" i="11"/>
  <c r="N4704" i="11"/>
  <c r="N4701" i="11"/>
  <c r="N4705" i="11"/>
  <c r="N4009" i="11"/>
  <c r="N4706" i="11"/>
  <c r="N4709" i="11"/>
  <c r="N2310" i="11"/>
  <c r="N4710" i="11"/>
  <c r="N4711" i="11"/>
  <c r="N4712" i="11"/>
  <c r="N4713" i="11"/>
  <c r="N4714" i="11"/>
  <c r="N4715" i="11"/>
  <c r="N4718" i="11"/>
  <c r="N4719" i="11"/>
  <c r="N4720" i="11"/>
  <c r="N4721" i="11"/>
  <c r="N4722" i="11"/>
  <c r="N4723" i="11"/>
  <c r="N4724" i="11"/>
  <c r="N4725" i="11"/>
  <c r="N4727" i="11"/>
  <c r="N4728" i="11"/>
  <c r="N4729" i="11"/>
  <c r="N4730" i="11"/>
  <c r="N4731" i="11"/>
  <c r="N4732" i="11"/>
  <c r="N4734" i="11"/>
  <c r="N4735" i="11"/>
  <c r="N4739" i="11"/>
  <c r="N4736" i="11"/>
  <c r="N4740" i="11"/>
  <c r="N4741" i="11"/>
  <c r="N4742" i="11"/>
  <c r="N4743" i="11"/>
  <c r="N4744" i="11"/>
  <c r="N4745" i="11"/>
  <c r="N4747" i="11"/>
  <c r="N4748" i="11"/>
  <c r="N4750" i="11"/>
  <c r="N4751" i="11"/>
  <c r="N4749" i="11"/>
  <c r="N4752" i="11"/>
  <c r="N3352" i="11"/>
  <c r="N4753" i="11"/>
  <c r="N4754" i="11"/>
  <c r="N4755" i="11"/>
  <c r="N4757" i="11"/>
  <c r="N4758" i="11"/>
  <c r="N4759" i="11"/>
  <c r="N4760" i="11"/>
  <c r="N4761" i="11"/>
  <c r="N4762" i="11"/>
  <c r="N4763" i="11"/>
  <c r="N4764" i="11"/>
  <c r="N4765" i="11"/>
  <c r="N4766" i="11"/>
  <c r="N4767" i="11"/>
  <c r="N4768" i="11"/>
  <c r="N4769" i="11"/>
  <c r="N4770" i="11"/>
  <c r="N4771" i="11"/>
  <c r="N4772" i="11"/>
  <c r="N4773" i="11"/>
  <c r="N4774" i="11"/>
  <c r="N4775" i="11"/>
  <c r="N4776" i="11"/>
  <c r="N4777" i="11"/>
  <c r="N4779" i="11"/>
  <c r="N4781" i="11"/>
  <c r="N4778" i="11"/>
  <c r="N4782" i="11"/>
  <c r="N4783" i="11"/>
  <c r="N4784" i="11"/>
  <c r="N4786" i="11"/>
  <c r="N4787" i="11"/>
  <c r="N4788" i="11"/>
  <c r="N4790" i="11"/>
  <c r="N4791" i="11"/>
  <c r="N4792" i="11"/>
  <c r="N4794" i="11"/>
  <c r="N4795" i="11"/>
  <c r="N4796" i="11"/>
  <c r="N4797" i="11"/>
  <c r="N2273" i="11"/>
  <c r="N198" i="11"/>
  <c r="N4798" i="11"/>
  <c r="N4799" i="11"/>
  <c r="N4800" i="11"/>
  <c r="N4801" i="11"/>
  <c r="N4802" i="11"/>
  <c r="N4803" i="11"/>
  <c r="N4804" i="11"/>
  <c r="N4805" i="11"/>
  <c r="N4806" i="11"/>
  <c r="N4808" i="11"/>
  <c r="N4810" i="11"/>
  <c r="N4812" i="11"/>
  <c r="N4813" i="11"/>
  <c r="N4814" i="11"/>
  <c r="N4815" i="11"/>
  <c r="N4816" i="11"/>
  <c r="N4818" i="11"/>
  <c r="N4819" i="11"/>
  <c r="N4821" i="11"/>
  <c r="N4822" i="11"/>
  <c r="N4823" i="11"/>
  <c r="N4824" i="11"/>
  <c r="N4825" i="11"/>
  <c r="N4826" i="11"/>
  <c r="N4827" i="11"/>
  <c r="N4828" i="11"/>
  <c r="N4830" i="11"/>
  <c r="N4831" i="11"/>
  <c r="N4832" i="11"/>
  <c r="N4834" i="11"/>
  <c r="N4835" i="11"/>
  <c r="N4836" i="11"/>
  <c r="N4833" i="11"/>
  <c r="N4837" i="11"/>
  <c r="N4838" i="11"/>
  <c r="N4839" i="11"/>
  <c r="N4840" i="11"/>
  <c r="N4841" i="11"/>
  <c r="N4842" i="11"/>
  <c r="N4843" i="11"/>
  <c r="N4844" i="11"/>
  <c r="N4845" i="11"/>
  <c r="N4846" i="11"/>
  <c r="N4847" i="11"/>
  <c r="N4848" i="11"/>
  <c r="N4849" i="11"/>
  <c r="N4850" i="11"/>
  <c r="N4852" i="11"/>
  <c r="N4851" i="11"/>
  <c r="N4853" i="11"/>
  <c r="N4854" i="11"/>
  <c r="N1155" i="11"/>
  <c r="N4855" i="11"/>
  <c r="N4856" i="11"/>
  <c r="N4857" i="11"/>
  <c r="N4858" i="11"/>
  <c r="N4859" i="11"/>
  <c r="N4860" i="11"/>
  <c r="N4861" i="11"/>
  <c r="N4862" i="11"/>
  <c r="N4863" i="11"/>
  <c r="N4864" i="11"/>
  <c r="N4865" i="11"/>
  <c r="N4866" i="11"/>
  <c r="N4867" i="11"/>
  <c r="N4868" i="11"/>
  <c r="N4869" i="11"/>
  <c r="N4870" i="11"/>
  <c r="N4871" i="11"/>
  <c r="N4872" i="11"/>
  <c r="N4873" i="11"/>
  <c r="N4874" i="11"/>
  <c r="N4876" i="11"/>
  <c r="N4877" i="11"/>
  <c r="N4878" i="11"/>
  <c r="N4879" i="11"/>
  <c r="N4881" i="11"/>
  <c r="N4882" i="11"/>
  <c r="N4883" i="11"/>
  <c r="N4884" i="11"/>
  <c r="N4885" i="11"/>
  <c r="N4887" i="11"/>
  <c r="N4888" i="11"/>
  <c r="N4889" i="11"/>
  <c r="N4890" i="11"/>
  <c r="N4891" i="11"/>
  <c r="N4892" i="11"/>
  <c r="N4893" i="11"/>
  <c r="N4894" i="11"/>
  <c r="N4895" i="11"/>
  <c r="N4896" i="11"/>
  <c r="N4897" i="11"/>
  <c r="N4898" i="11"/>
  <c r="N4899" i="11"/>
  <c r="N4900" i="11"/>
  <c r="N4901" i="11"/>
  <c r="N4902" i="11"/>
  <c r="N4904" i="11"/>
  <c r="N4905" i="11"/>
  <c r="N4906" i="11"/>
  <c r="N4907" i="11"/>
  <c r="N4909" i="11"/>
  <c r="N4910" i="11"/>
  <c r="N4911" i="11"/>
  <c r="N4912" i="11"/>
  <c r="N4913" i="11"/>
  <c r="N4914" i="11"/>
  <c r="N4916" i="11"/>
  <c r="N4917" i="11"/>
  <c r="N4918" i="11"/>
  <c r="N4919" i="11"/>
  <c r="N4920" i="11"/>
  <c r="N4921" i="11"/>
  <c r="N4922" i="11"/>
  <c r="N4923" i="11"/>
  <c r="N4924" i="11"/>
  <c r="N4926" i="11"/>
  <c r="N4927" i="11"/>
  <c r="N4929" i="11"/>
  <c r="N4925" i="11"/>
  <c r="N4930" i="11"/>
  <c r="N4931" i="11"/>
  <c r="N4932" i="11"/>
  <c r="N4933" i="11"/>
  <c r="N4934" i="11"/>
  <c r="N4935" i="11"/>
  <c r="N4936" i="11"/>
  <c r="N4937" i="11"/>
  <c r="N4938" i="11"/>
  <c r="N4939" i="11"/>
  <c r="N4940" i="11"/>
  <c r="N4941" i="11"/>
  <c r="N4942" i="11"/>
  <c r="N4943" i="11"/>
  <c r="N4944" i="11"/>
  <c r="N4945" i="11"/>
  <c r="N4946" i="11"/>
  <c r="N4947" i="11"/>
  <c r="N4948" i="11"/>
  <c r="N4949" i="11"/>
  <c r="N4950" i="11"/>
  <c r="N4951" i="11"/>
  <c r="N4952" i="11"/>
  <c r="N4953" i="11"/>
  <c r="N4954" i="11"/>
  <c r="N4955" i="11"/>
  <c r="N4956" i="11"/>
  <c r="N4957" i="11"/>
  <c r="N4958" i="11"/>
  <c r="N4959" i="11"/>
  <c r="N4960" i="11"/>
  <c r="N4961" i="11"/>
  <c r="N4962" i="11"/>
  <c r="N4964" i="11"/>
  <c r="N4965" i="11"/>
  <c r="N4966" i="11"/>
  <c r="N4967" i="11"/>
  <c r="N4968" i="11"/>
  <c r="N6946" i="11"/>
  <c r="N4969" i="11"/>
  <c r="N4970" i="11"/>
  <c r="N4972" i="11"/>
  <c r="N4973" i="11"/>
  <c r="N1195" i="11"/>
  <c r="N4974" i="11"/>
  <c r="N4975" i="11"/>
  <c r="N4976" i="11"/>
  <c r="N4977" i="11"/>
  <c r="N4978" i="11"/>
  <c r="N4979" i="11"/>
  <c r="N4980" i="11"/>
  <c r="N4983" i="11"/>
  <c r="N4985" i="11"/>
  <c r="N4987" i="11"/>
  <c r="N4986" i="11"/>
  <c r="N4988" i="11"/>
  <c r="N4989" i="11"/>
  <c r="N4990" i="11"/>
  <c r="N4991" i="11"/>
  <c r="N4993" i="11"/>
  <c r="N4995" i="11"/>
  <c r="N4996" i="11"/>
  <c r="N4997" i="11"/>
  <c r="N4998" i="11"/>
  <c r="N4999" i="11"/>
  <c r="N5000" i="11"/>
  <c r="N5001" i="11"/>
  <c r="N5002" i="11"/>
  <c r="N5003" i="11"/>
  <c r="N5004" i="11"/>
  <c r="N5005" i="11"/>
  <c r="N5006" i="11"/>
  <c r="N5008" i="11"/>
  <c r="N5007" i="11"/>
  <c r="N5011" i="11"/>
  <c r="N5012" i="11"/>
  <c r="N5013" i="11"/>
  <c r="N6453" i="11"/>
  <c r="N5014" i="11"/>
  <c r="N5016" i="11"/>
  <c r="N5017" i="11"/>
  <c r="N6628" i="11"/>
  <c r="N5018" i="11"/>
  <c r="N5019" i="11"/>
  <c r="N5020" i="11"/>
  <c r="N5022" i="11"/>
  <c r="N5021" i="11"/>
  <c r="N5023" i="11"/>
  <c r="N5024" i="11"/>
  <c r="N5025" i="11"/>
  <c r="N5027" i="11"/>
  <c r="N5028" i="11"/>
  <c r="N5029" i="11"/>
  <c r="N5030" i="11"/>
  <c r="N5031" i="11"/>
  <c r="N5032" i="11"/>
  <c r="N5033" i="11"/>
  <c r="N5034" i="11"/>
  <c r="N5035" i="11"/>
  <c r="N5036" i="11"/>
  <c r="N4367" i="11"/>
  <c r="N5037" i="11"/>
  <c r="N5038" i="11"/>
  <c r="N5039" i="11"/>
  <c r="N5040" i="11"/>
  <c r="N5041" i="11"/>
  <c r="N5043" i="11"/>
  <c r="N5044" i="11"/>
  <c r="N5045" i="11"/>
  <c r="N5046" i="11"/>
  <c r="N5047" i="11"/>
  <c r="N5048" i="11"/>
  <c r="N5049" i="11"/>
  <c r="N5050" i="11"/>
  <c r="N5052" i="11"/>
  <c r="N5053" i="11"/>
  <c r="N5054" i="11"/>
  <c r="N5055" i="11"/>
  <c r="N5056" i="11"/>
  <c r="N5057" i="11"/>
  <c r="N5060" i="11"/>
  <c r="N5061" i="11"/>
  <c r="N5062" i="11"/>
  <c r="N5063" i="11"/>
  <c r="N5064" i="11"/>
  <c r="N5065" i="11"/>
  <c r="N5066" i="11"/>
  <c r="N5067" i="11"/>
  <c r="N5068" i="11"/>
  <c r="N5069" i="11"/>
  <c r="N5070" i="11"/>
  <c r="N5071" i="11"/>
  <c r="N5072" i="11"/>
  <c r="N5075" i="11"/>
  <c r="N5076" i="11"/>
  <c r="N5077" i="11"/>
  <c r="N5078" i="11"/>
  <c r="N5079" i="11"/>
  <c r="N5080" i="11"/>
  <c r="N5081" i="11"/>
  <c r="N5082" i="11"/>
  <c r="N5083" i="11"/>
  <c r="N5084" i="11"/>
  <c r="N5085" i="11"/>
  <c r="N5086" i="11"/>
  <c r="N5087" i="11"/>
  <c r="N5088" i="11"/>
  <c r="N5089" i="11"/>
  <c r="N5090" i="11"/>
  <c r="N5092" i="11"/>
  <c r="N5093" i="11"/>
  <c r="N5094" i="11"/>
  <c r="N5095" i="11"/>
  <c r="N5097" i="11"/>
  <c r="N6242" i="11"/>
  <c r="N5098" i="11"/>
  <c r="N5099" i="11"/>
  <c r="N5100" i="11"/>
  <c r="N5101" i="11"/>
  <c r="N5102" i="11"/>
  <c r="N5103" i="11"/>
  <c r="N5104" i="11"/>
  <c r="N5106" i="11"/>
  <c r="N5107" i="11"/>
  <c r="N5108" i="11"/>
  <c r="N5109" i="11"/>
  <c r="N5112" i="11"/>
  <c r="N5113" i="11"/>
  <c r="N5114" i="11"/>
  <c r="N5115" i="11"/>
  <c r="N5117" i="11"/>
  <c r="N5116" i="11"/>
  <c r="N5118" i="11"/>
  <c r="N5119" i="11"/>
  <c r="N5120" i="11"/>
  <c r="N5121" i="11"/>
  <c r="N5123" i="11"/>
  <c r="N5122" i="11"/>
  <c r="N5124" i="11"/>
  <c r="N5125" i="11"/>
  <c r="N5126" i="11"/>
  <c r="N5127" i="11"/>
  <c r="N5128" i="11"/>
  <c r="N5129" i="11"/>
  <c r="N5130" i="11"/>
  <c r="N5131" i="11"/>
  <c r="N5132" i="11"/>
  <c r="N5133" i="11"/>
  <c r="N5134" i="11"/>
  <c r="N5135" i="11"/>
  <c r="N5136" i="11"/>
  <c r="N5137" i="11"/>
  <c r="N5138" i="11"/>
  <c r="N5139" i="11"/>
  <c r="N5140" i="11"/>
  <c r="N5141" i="11"/>
  <c r="N5142" i="11"/>
  <c r="N5145" i="11"/>
  <c r="N5144" i="11"/>
  <c r="N5146" i="11"/>
  <c r="N5148" i="11"/>
  <c r="N5149" i="11"/>
  <c r="N5150" i="11"/>
  <c r="N5151" i="11"/>
  <c r="N5152" i="11"/>
  <c r="N5153" i="11"/>
  <c r="N5154" i="11"/>
  <c r="N5155" i="11"/>
  <c r="N5156" i="11"/>
  <c r="N5158" i="11"/>
  <c r="N5157" i="11"/>
  <c r="N5160" i="11"/>
  <c r="N5161" i="11"/>
  <c r="N5162" i="11"/>
  <c r="N5163" i="11"/>
  <c r="N5164" i="11"/>
  <c r="N5165" i="11"/>
  <c r="N5166" i="11"/>
  <c r="N5167" i="11"/>
  <c r="N5168" i="11"/>
  <c r="N5169" i="11"/>
  <c r="N5170" i="11"/>
  <c r="N5171" i="11"/>
  <c r="N5172" i="11"/>
  <c r="N5173" i="11"/>
  <c r="N5174" i="11"/>
  <c r="N5175" i="11"/>
  <c r="N5176" i="11"/>
  <c r="N5178" i="11"/>
  <c r="N5179" i="11"/>
  <c r="N5181" i="11"/>
  <c r="N5182" i="11"/>
  <c r="N5183" i="11"/>
  <c r="N5184" i="11"/>
  <c r="N5185" i="11"/>
  <c r="N5186" i="11"/>
  <c r="N5187" i="11"/>
  <c r="N5189" i="11"/>
  <c r="N5190" i="11"/>
  <c r="N5192" i="11"/>
  <c r="N5193" i="11"/>
  <c r="N5194" i="11"/>
  <c r="N5196" i="11"/>
  <c r="N5197" i="11"/>
  <c r="N5198" i="11"/>
  <c r="N5199" i="11"/>
  <c r="N5201" i="11"/>
  <c r="N5200" i="11"/>
  <c r="N5202" i="11"/>
  <c r="N5203" i="11"/>
  <c r="N5204" i="11"/>
  <c r="N5205" i="11"/>
  <c r="N5206" i="11"/>
  <c r="N5207" i="11"/>
  <c r="N5208" i="11"/>
  <c r="N5209" i="11"/>
  <c r="N5210" i="11"/>
  <c r="N5211" i="11"/>
  <c r="N5213" i="11"/>
  <c r="N5215" i="11"/>
  <c r="N5216" i="11"/>
  <c r="N5217" i="11"/>
  <c r="N5218" i="11"/>
  <c r="N5219" i="11"/>
  <c r="N5220" i="11"/>
  <c r="N5221" i="11"/>
  <c r="N5223" i="11"/>
  <c r="N5222" i="11"/>
  <c r="N5224" i="11"/>
  <c r="N6083" i="11"/>
  <c r="N5226" i="11"/>
  <c r="N5227" i="11"/>
  <c r="N5228" i="11"/>
  <c r="N5229" i="11"/>
  <c r="N5230" i="11"/>
  <c r="N5231" i="11"/>
  <c r="N5232" i="11"/>
  <c r="N5233" i="11"/>
  <c r="N5234" i="11"/>
  <c r="N5235" i="11"/>
  <c r="N5236" i="11"/>
  <c r="N5237" i="11"/>
  <c r="N5238" i="11"/>
  <c r="N5240" i="11"/>
  <c r="N5241" i="11"/>
  <c r="N5242" i="11"/>
  <c r="N5243" i="11"/>
  <c r="N5244" i="11"/>
  <c r="N5245" i="11"/>
  <c r="N5246" i="11"/>
  <c r="N5247" i="11"/>
  <c r="N5249" i="11"/>
  <c r="N5248" i="11"/>
  <c r="N5250" i="11"/>
  <c r="N5251" i="11"/>
  <c r="N5252" i="11"/>
  <c r="N5253" i="11"/>
  <c r="N5254" i="11"/>
  <c r="N5256" i="11"/>
  <c r="N5257" i="11"/>
  <c r="N5258" i="11"/>
  <c r="N5260" i="11"/>
  <c r="N5263" i="11"/>
  <c r="N5264" i="11"/>
  <c r="N5259" i="11"/>
  <c r="N5262" i="11"/>
  <c r="N5261" i="11"/>
  <c r="N5265" i="11"/>
  <c r="N5266" i="11"/>
  <c r="N5267" i="11"/>
  <c r="N5268" i="11"/>
  <c r="N5269" i="11"/>
  <c r="N5270" i="11"/>
  <c r="N5271" i="11"/>
  <c r="N5272" i="11"/>
  <c r="N5273" i="11"/>
  <c r="N5274" i="11"/>
  <c r="N5275" i="11"/>
  <c r="N2912" i="11"/>
  <c r="N5276" i="11"/>
  <c r="N5277" i="11"/>
  <c r="N5278" i="11"/>
  <c r="N5279" i="11"/>
  <c r="N5280" i="11"/>
  <c r="N5281" i="11"/>
  <c r="N5282" i="11"/>
  <c r="N5283" i="11"/>
  <c r="N5284" i="11"/>
  <c r="N5285" i="11"/>
  <c r="N5286" i="11"/>
  <c r="N5287" i="11"/>
  <c r="N5288" i="11"/>
  <c r="N5289" i="11"/>
  <c r="N5290" i="11"/>
  <c r="N5291" i="11"/>
  <c r="N5292" i="11"/>
  <c r="N5293" i="11"/>
  <c r="N1222" i="11"/>
  <c r="N5294" i="11"/>
  <c r="N5296" i="11"/>
  <c r="N5295" i="11"/>
  <c r="N5297" i="11"/>
  <c r="N5298" i="11"/>
  <c r="N5299" i="11"/>
  <c r="N2677" i="11"/>
  <c r="N4591" i="11"/>
  <c r="N5302" i="11"/>
  <c r="N5303" i="11"/>
  <c r="N5304" i="11"/>
  <c r="N5305" i="11"/>
  <c r="N5195" i="11"/>
  <c r="N5306" i="11"/>
  <c r="N5307" i="11"/>
  <c r="N5308" i="11"/>
  <c r="N5309" i="11"/>
  <c r="N5312" i="11"/>
  <c r="N5313" i="11"/>
  <c r="N5314" i="11"/>
  <c r="N5315" i="11"/>
  <c r="N5316" i="11"/>
  <c r="N5317" i="11"/>
  <c r="N5318" i="11"/>
  <c r="N5319" i="11"/>
  <c r="N5310" i="11"/>
  <c r="N5311" i="11"/>
  <c r="N5321" i="11"/>
  <c r="N5322" i="11"/>
  <c r="N5323" i="11"/>
  <c r="N5324" i="11"/>
  <c r="N5325" i="11"/>
  <c r="N5326" i="11"/>
  <c r="N5327" i="11"/>
  <c r="N5328" i="11"/>
  <c r="N5329" i="11"/>
  <c r="N5330" i="11"/>
  <c r="N5332" i="11"/>
  <c r="N5331" i="11"/>
  <c r="N5334" i="11"/>
  <c r="N5335" i="11"/>
  <c r="N5333" i="11"/>
  <c r="N5336" i="11"/>
  <c r="N5337" i="11"/>
  <c r="N5338" i="11"/>
  <c r="N5339" i="11"/>
  <c r="N5343" i="11"/>
  <c r="N5345" i="11"/>
  <c r="N5346" i="11"/>
  <c r="N5347" i="11"/>
  <c r="N5349" i="11"/>
  <c r="N393" i="11"/>
  <c r="N5350" i="11"/>
  <c r="N5352" i="11"/>
  <c r="N5353" i="11"/>
  <c r="N5356" i="11"/>
  <c r="N5357" i="11"/>
  <c r="N5358" i="11"/>
  <c r="N5359" i="11"/>
  <c r="N5360" i="11"/>
  <c r="N5361" i="11"/>
  <c r="N5362" i="11"/>
  <c r="N5363" i="11"/>
  <c r="N5364" i="11"/>
  <c r="N5365" i="11"/>
  <c r="N5366" i="11"/>
  <c r="N5367" i="11"/>
  <c r="N5368" i="11"/>
  <c r="N5369" i="11"/>
  <c r="N5374" i="11"/>
  <c r="N5375" i="11"/>
  <c r="N5355" i="11"/>
  <c r="N5377" i="11"/>
  <c r="N5376" i="11"/>
  <c r="N5378" i="11"/>
  <c r="N5379" i="11"/>
  <c r="N5380" i="11"/>
  <c r="N1323" i="11"/>
  <c r="N5381" i="11"/>
  <c r="N5382" i="11"/>
  <c r="N5383" i="11"/>
  <c r="N5384" i="11"/>
  <c r="N5385" i="11"/>
  <c r="N5386" i="11"/>
  <c r="N5388" i="11"/>
  <c r="N5387" i="11"/>
  <c r="N5389" i="11"/>
  <c r="N5390" i="11"/>
  <c r="N5391" i="11"/>
  <c r="N5392" i="11"/>
  <c r="N5393" i="11"/>
  <c r="N5394" i="11"/>
  <c r="N5395" i="11"/>
  <c r="N5396" i="11"/>
  <c r="N5397" i="11"/>
  <c r="N5398" i="11"/>
  <c r="N5399" i="11"/>
  <c r="N5400" i="11"/>
  <c r="N5401" i="11"/>
  <c r="N5402" i="11"/>
  <c r="N5403" i="11"/>
  <c r="N5404" i="11"/>
  <c r="N5405" i="11"/>
  <c r="N5406" i="11"/>
  <c r="N5408" i="11"/>
  <c r="N5409" i="11"/>
  <c r="N5410" i="11"/>
  <c r="N5411" i="11"/>
  <c r="N5412" i="11"/>
  <c r="N5413" i="11"/>
  <c r="N5414" i="11"/>
  <c r="N5416" i="11"/>
  <c r="N5415" i="11"/>
  <c r="N5417" i="11"/>
  <c r="N5418" i="11"/>
  <c r="N5419" i="11"/>
  <c r="N5420" i="11"/>
  <c r="N5421" i="11"/>
  <c r="N5422" i="11"/>
  <c r="N5423" i="11"/>
  <c r="N5424" i="11"/>
  <c r="N5425" i="11"/>
  <c r="N5426" i="11"/>
  <c r="N5427" i="11"/>
  <c r="N1673" i="11"/>
  <c r="N5428" i="11"/>
  <c r="N5429" i="11"/>
  <c r="N5430" i="11"/>
  <c r="N5431" i="11"/>
  <c r="N5432" i="11"/>
  <c r="N5433" i="11"/>
  <c r="N5434" i="11"/>
  <c r="N5435" i="11"/>
  <c r="N5436" i="11"/>
  <c r="N5438" i="11"/>
  <c r="N5439" i="11"/>
  <c r="N5440" i="11"/>
  <c r="N5441" i="11"/>
  <c r="N5442" i="11"/>
  <c r="N5443" i="11"/>
  <c r="N5444" i="11"/>
  <c r="N5445" i="11"/>
  <c r="N5446" i="11"/>
  <c r="N5447" i="11"/>
  <c r="N5452" i="11"/>
  <c r="N5453" i="11"/>
  <c r="N5455" i="11"/>
  <c r="N5454" i="11"/>
  <c r="N5456" i="11"/>
  <c r="N5457" i="11"/>
  <c r="N5459" i="11"/>
  <c r="N5460" i="11"/>
  <c r="N5461" i="11"/>
  <c r="N5463" i="11"/>
  <c r="N5464" i="11"/>
  <c r="N5465" i="11"/>
  <c r="N5466" i="11"/>
  <c r="N5467" i="11"/>
  <c r="N5468" i="11"/>
  <c r="N5469" i="11"/>
  <c r="N5470" i="11"/>
  <c r="N5471" i="11"/>
  <c r="N5472" i="11"/>
  <c r="N5473" i="11"/>
  <c r="N5474" i="11"/>
  <c r="N5475" i="11"/>
  <c r="N5476" i="11"/>
  <c r="N5477" i="11"/>
  <c r="N5478" i="11"/>
  <c r="N5479" i="11"/>
  <c r="N5480" i="11"/>
  <c r="N5481" i="11"/>
  <c r="N5483" i="11"/>
  <c r="N5484" i="11"/>
  <c r="N5485" i="11"/>
  <c r="N5486" i="11"/>
  <c r="N5487" i="11"/>
  <c r="N5488" i="11"/>
  <c r="N5489" i="11"/>
  <c r="N5490" i="11"/>
  <c r="N5491" i="11"/>
  <c r="N5492" i="11"/>
  <c r="N5493" i="11"/>
  <c r="N5494" i="11"/>
  <c r="N5496" i="11"/>
  <c r="N5497" i="11"/>
  <c r="N5498" i="11"/>
  <c r="N5499" i="11"/>
  <c r="N5500" i="11"/>
  <c r="N5501" i="11"/>
  <c r="N5503" i="11"/>
  <c r="N5504" i="11"/>
  <c r="N5505" i="11"/>
  <c r="N5507" i="11"/>
  <c r="N5508" i="11"/>
  <c r="N5509" i="11"/>
  <c r="N5510" i="11"/>
  <c r="N5511" i="11"/>
  <c r="N5512" i="11"/>
  <c r="N5513" i="11"/>
  <c r="N5514" i="11"/>
  <c r="N5515" i="11"/>
  <c r="N5516" i="11"/>
  <c r="N5517" i="11"/>
  <c r="N5518" i="11"/>
  <c r="N5520" i="11"/>
  <c r="N5521" i="11"/>
  <c r="N5522" i="11"/>
  <c r="N5523" i="11"/>
  <c r="N5524" i="11"/>
  <c r="N5525" i="11"/>
  <c r="N5526" i="11"/>
  <c r="N5527" i="11"/>
  <c r="N5528" i="11"/>
  <c r="N5529" i="11"/>
  <c r="N5531" i="11"/>
  <c r="N5532" i="11"/>
  <c r="N5533" i="11"/>
  <c r="N5535" i="11"/>
  <c r="N5534" i="11"/>
  <c r="N5536" i="11"/>
  <c r="N5538" i="11"/>
  <c r="N5539" i="11"/>
  <c r="N5540" i="11"/>
  <c r="N5541" i="11"/>
  <c r="N5542" i="11"/>
  <c r="N5543" i="11"/>
  <c r="N5544" i="11"/>
  <c r="N2317" i="11"/>
  <c r="N5545" i="11"/>
  <c r="N5546" i="11"/>
  <c r="N5548" i="11"/>
  <c r="N5549" i="11"/>
  <c r="N5551" i="11"/>
  <c r="N5550" i="11"/>
  <c r="N5553" i="11"/>
  <c r="N5554" i="11"/>
  <c r="N5555" i="11"/>
  <c r="N5556" i="11"/>
  <c r="N5557" i="11"/>
  <c r="N5558" i="11"/>
  <c r="N5559" i="11"/>
  <c r="N5560" i="11"/>
  <c r="N5562" i="11"/>
  <c r="N5563" i="11"/>
  <c r="N5561" i="11"/>
  <c r="N5564" i="11"/>
  <c r="N5565" i="11"/>
  <c r="N5566" i="11"/>
  <c r="N5567" i="11"/>
  <c r="N5568" i="11"/>
  <c r="N5569" i="11"/>
  <c r="N5570" i="11"/>
  <c r="N5572" i="11"/>
  <c r="N5574" i="11"/>
  <c r="N5573" i="11"/>
  <c r="N5575" i="11"/>
  <c r="N5576" i="11"/>
  <c r="N5577" i="11"/>
  <c r="N5578" i="11"/>
  <c r="N5579" i="11"/>
  <c r="N5580" i="11"/>
  <c r="N5582" i="11"/>
  <c r="N5583" i="11"/>
  <c r="N5584" i="11"/>
  <c r="N5585" i="11"/>
  <c r="N5586" i="11"/>
  <c r="N5587" i="11"/>
  <c r="N5588" i="11"/>
  <c r="N664" i="11"/>
  <c r="N5604" i="11"/>
  <c r="N5589" i="11"/>
  <c r="N5590" i="11"/>
  <c r="N5591" i="11"/>
  <c r="N5593" i="11"/>
  <c r="N5595" i="11"/>
  <c r="N5596" i="11"/>
  <c r="N5597" i="11"/>
  <c r="N5598" i="11"/>
  <c r="N5599" i="11"/>
  <c r="N5600" i="11"/>
  <c r="N5601" i="11"/>
  <c r="N5602" i="11"/>
  <c r="N5603" i="11"/>
  <c r="N5605" i="11"/>
  <c r="N5606" i="11"/>
  <c r="N5607" i="11"/>
  <c r="N5608" i="11"/>
  <c r="N5611" i="11"/>
  <c r="N5614" i="11"/>
  <c r="N5615" i="11"/>
  <c r="N5616" i="11"/>
  <c r="N2921" i="11"/>
  <c r="N5618" i="11"/>
  <c r="N5619" i="11"/>
  <c r="N5620" i="11"/>
  <c r="N5621" i="11"/>
  <c r="N5622" i="11"/>
  <c r="N5623" i="11"/>
  <c r="N1258" i="11"/>
  <c r="N5624" i="11"/>
  <c r="N5625" i="11"/>
  <c r="N5626" i="11"/>
  <c r="N5628" i="11"/>
  <c r="N5629" i="11"/>
  <c r="N5630" i="11"/>
  <c r="N5631" i="11"/>
  <c r="N5632" i="11"/>
  <c r="N5633" i="11"/>
  <c r="N5634" i="11"/>
  <c r="N5635" i="11"/>
  <c r="N5636" i="11"/>
  <c r="N5637" i="11"/>
  <c r="N5638" i="11"/>
  <c r="N5639" i="11"/>
  <c r="N5641" i="11"/>
  <c r="N5642" i="11"/>
  <c r="N5643" i="11"/>
  <c r="N5644" i="11"/>
  <c r="N5645" i="11"/>
  <c r="N5646" i="11"/>
  <c r="N5647" i="11"/>
  <c r="N5648" i="11"/>
  <c r="N5649" i="11"/>
  <c r="N5650" i="11"/>
  <c r="N4119" i="11"/>
  <c r="N5651" i="11"/>
  <c r="N5652" i="11"/>
  <c r="N5653" i="11"/>
  <c r="N5656" i="11"/>
  <c r="N5657" i="11"/>
  <c r="N5658" i="11"/>
  <c r="N5659" i="11"/>
  <c r="N5660" i="11"/>
  <c r="N5661" i="11"/>
  <c r="N5662" i="11"/>
  <c r="N5663" i="11"/>
  <c r="N5664" i="11"/>
  <c r="N5665" i="11"/>
  <c r="N5666" i="11"/>
  <c r="N5667" i="11"/>
  <c r="N5669" i="11"/>
  <c r="N5670" i="11"/>
  <c r="N5672" i="11"/>
  <c r="N5673" i="11"/>
  <c r="N5675" i="11"/>
  <c r="N5674" i="11"/>
  <c r="N5676" i="11"/>
  <c r="N5677" i="11"/>
  <c r="N5679" i="11"/>
  <c r="N5680" i="11"/>
  <c r="N5682" i="11"/>
  <c r="N5683" i="11"/>
  <c r="N5684" i="11"/>
  <c r="N5685" i="11"/>
  <c r="N5686" i="11"/>
  <c r="N5687" i="11"/>
  <c r="N5688" i="11"/>
  <c r="N5689" i="11"/>
  <c r="N5690" i="11"/>
  <c r="N5691" i="11"/>
  <c r="N5692" i="11"/>
  <c r="N5693" i="11"/>
  <c r="N5694" i="11"/>
  <c r="N5695" i="11"/>
  <c r="N690" i="11"/>
  <c r="N5697" i="11"/>
  <c r="N5698" i="11"/>
  <c r="N5699" i="11"/>
  <c r="N5701" i="11"/>
  <c r="N5702" i="11"/>
  <c r="N5703" i="11"/>
  <c r="N5704" i="11"/>
  <c r="N5705" i="11"/>
  <c r="N4186" i="11"/>
  <c r="N5706" i="11"/>
  <c r="N5707" i="11"/>
  <c r="N5708" i="11"/>
  <c r="N5709" i="11"/>
  <c r="N5710" i="11"/>
  <c r="N5711" i="11"/>
  <c r="N5712" i="11"/>
  <c r="N5714" i="11"/>
  <c r="N5715" i="11"/>
  <c r="N5716" i="11"/>
  <c r="N5717" i="11"/>
  <c r="N5718" i="11"/>
  <c r="N5720" i="11"/>
  <c r="N2789" i="11"/>
  <c r="N5721" i="11"/>
  <c r="N5722" i="11"/>
  <c r="N5723" i="11"/>
  <c r="N5724" i="11"/>
  <c r="N5725" i="11"/>
  <c r="N5726" i="11"/>
  <c r="N5727" i="11"/>
  <c r="N5728" i="11"/>
  <c r="N5730" i="11"/>
  <c r="N5729" i="11"/>
  <c r="N5732" i="11"/>
  <c r="N5731" i="11"/>
  <c r="N5733" i="11"/>
  <c r="N5734" i="11"/>
  <c r="N5735" i="11"/>
  <c r="N5736" i="11"/>
  <c r="N5737" i="11"/>
  <c r="N5738" i="11"/>
  <c r="N5739" i="11"/>
  <c r="N5740" i="11"/>
  <c r="N5741" i="11"/>
  <c r="N5742" i="11"/>
  <c r="N5743" i="11"/>
  <c r="N5744" i="11"/>
  <c r="N5745" i="11"/>
  <c r="N5746" i="11"/>
  <c r="N5747" i="11"/>
  <c r="N5748" i="11"/>
  <c r="N5749" i="11"/>
  <c r="N5750" i="11"/>
  <c r="N5751" i="11"/>
  <c r="N458" i="11"/>
  <c r="N5753" i="11"/>
  <c r="N5754" i="11"/>
  <c r="N5755" i="11"/>
  <c r="N5756" i="11"/>
  <c r="N5757" i="11"/>
  <c r="N5758" i="11"/>
  <c r="N5759" i="11"/>
  <c r="N5761" i="11"/>
  <c r="N5762" i="11"/>
  <c r="N5763" i="11"/>
  <c r="N5764" i="11"/>
  <c r="N5765" i="11"/>
  <c r="N5760" i="11"/>
  <c r="N5766" i="11"/>
  <c r="N5767" i="11"/>
  <c r="N5769" i="11"/>
  <c r="N5770" i="11"/>
  <c r="N5768" i="11"/>
  <c r="N5771" i="11"/>
  <c r="N5772" i="11"/>
  <c r="N5774" i="11"/>
  <c r="N5775" i="11"/>
  <c r="N5776" i="11"/>
  <c r="N5777" i="11"/>
  <c r="N5778" i="11"/>
  <c r="N5780" i="11"/>
  <c r="N5781" i="11"/>
  <c r="N5782" i="11"/>
  <c r="N5783" i="11"/>
  <c r="N5784" i="11"/>
  <c r="N5785" i="11"/>
  <c r="N5786" i="11"/>
  <c r="N5787" i="11"/>
  <c r="N5788" i="11"/>
  <c r="N5789" i="11"/>
  <c r="N6018" i="11"/>
  <c r="N5790" i="11"/>
  <c r="N5791" i="11"/>
  <c r="N5792" i="11"/>
  <c r="N5793" i="11"/>
  <c r="N5794" i="11"/>
  <c r="N5795" i="11"/>
  <c r="N5796" i="11"/>
  <c r="N5797" i="11"/>
  <c r="N5798" i="11"/>
  <c r="N5799" i="11"/>
  <c r="N5801" i="11"/>
  <c r="N5803" i="11"/>
  <c r="N5804" i="11"/>
  <c r="N5805" i="11"/>
  <c r="N6984" i="11"/>
  <c r="N5806" i="11"/>
  <c r="N5807" i="11"/>
  <c r="N5808" i="11"/>
  <c r="N5809" i="11"/>
  <c r="N5810" i="11"/>
  <c r="N5811" i="11"/>
  <c r="N3003" i="11"/>
  <c r="N5812" i="11"/>
  <c r="N5813" i="11"/>
  <c r="N5814" i="11"/>
  <c r="N5815" i="11"/>
  <c r="N5816" i="11"/>
  <c r="N5817" i="11"/>
  <c r="N5818" i="11"/>
  <c r="N5819" i="11"/>
  <c r="N5820" i="11"/>
  <c r="N5821" i="11"/>
  <c r="N845" i="11"/>
  <c r="N5822" i="11"/>
  <c r="N5829" i="11"/>
  <c r="N5823" i="11"/>
  <c r="N5825" i="11"/>
  <c r="N5827" i="11"/>
  <c r="N5826" i="11"/>
  <c r="N5828" i="11"/>
  <c r="N5830" i="11"/>
  <c r="N3782" i="11"/>
  <c r="N5831" i="11"/>
  <c r="N5832" i="11"/>
  <c r="N5834" i="11"/>
  <c r="N5835" i="11"/>
  <c r="N5837" i="11"/>
  <c r="N5838" i="11"/>
  <c r="N5840" i="11"/>
  <c r="N5841" i="11"/>
  <c r="N5842" i="11"/>
  <c r="N5843" i="11"/>
  <c r="N5844" i="11"/>
  <c r="N5845" i="11"/>
  <c r="N5847" i="11"/>
  <c r="N5848" i="11"/>
  <c r="N5846" i="11"/>
  <c r="N5849" i="11"/>
  <c r="N5850" i="11"/>
  <c r="N5851" i="11"/>
  <c r="N5852" i="11"/>
  <c r="N5853" i="11"/>
  <c r="N5854" i="11"/>
  <c r="N5855" i="11"/>
  <c r="N5856" i="11"/>
  <c r="N5858" i="11"/>
  <c r="N5859" i="11"/>
  <c r="N5860" i="11"/>
  <c r="N5861" i="11"/>
  <c r="N5863" i="11"/>
  <c r="N5862" i="11"/>
  <c r="N5865" i="11"/>
  <c r="N5864" i="11"/>
  <c r="N5866" i="11"/>
  <c r="N5868" i="11"/>
  <c r="N5869" i="11"/>
  <c r="N5870" i="11"/>
  <c r="N5871" i="11"/>
  <c r="N5872" i="11"/>
  <c r="N5873" i="11"/>
  <c r="N5874" i="11"/>
  <c r="N5875" i="11"/>
  <c r="N5876" i="11"/>
  <c r="N5877" i="11"/>
  <c r="N5878" i="11"/>
  <c r="N5879" i="11"/>
  <c r="N5881" i="11"/>
  <c r="N5880" i="11"/>
  <c r="N5882" i="11"/>
  <c r="N5883" i="11"/>
  <c r="N5884" i="11"/>
  <c r="N5885" i="11"/>
  <c r="N5886" i="11"/>
  <c r="N5887" i="11"/>
  <c r="N5888" i="11"/>
  <c r="N5889" i="11"/>
  <c r="N5891" i="11"/>
  <c r="N5893" i="11"/>
  <c r="N5894" i="11"/>
  <c r="N5895" i="11"/>
  <c r="N5896" i="11"/>
  <c r="N5897" i="11"/>
  <c r="N5898" i="11"/>
  <c r="N5899" i="11"/>
  <c r="N5900" i="11"/>
  <c r="N5902" i="11"/>
  <c r="N5901" i="11"/>
  <c r="N5903" i="11"/>
  <c r="N5904" i="11"/>
  <c r="N5905" i="11"/>
  <c r="N5906" i="11"/>
  <c r="N5907" i="11"/>
  <c r="N5909" i="11"/>
  <c r="N5910" i="11"/>
  <c r="N5911" i="11"/>
  <c r="N5912" i="11"/>
  <c r="N5913" i="11"/>
  <c r="N5914" i="11"/>
  <c r="N5915" i="11"/>
  <c r="N5916" i="11"/>
  <c r="N5918" i="11"/>
  <c r="N5919" i="11"/>
  <c r="N5920" i="11"/>
  <c r="N5921" i="11"/>
  <c r="N5922" i="11"/>
  <c r="N5923" i="11"/>
  <c r="N5924" i="11"/>
  <c r="N5925" i="11"/>
  <c r="N5926" i="11"/>
  <c r="N5927" i="11"/>
  <c r="N5928" i="11"/>
  <c r="N5929" i="11"/>
  <c r="N5930" i="11"/>
  <c r="N5931" i="11"/>
  <c r="N5932" i="11"/>
  <c r="N5933" i="11"/>
  <c r="N5934" i="11"/>
  <c r="N5935" i="11"/>
  <c r="N5936" i="11"/>
  <c r="N5937" i="11"/>
  <c r="N5938" i="11"/>
  <c r="N5939" i="11"/>
  <c r="N5940" i="11"/>
  <c r="N5941" i="11"/>
  <c r="N5942" i="11"/>
  <c r="N5944" i="11"/>
  <c r="N5945" i="11"/>
  <c r="N5946" i="11"/>
  <c r="N5947" i="11"/>
  <c r="N5949" i="11"/>
  <c r="N5948" i="11"/>
  <c r="N5950" i="11"/>
  <c r="N5951" i="11"/>
  <c r="N5952" i="11"/>
  <c r="N5953" i="11"/>
  <c r="N5954" i="11"/>
  <c r="N5955" i="11"/>
  <c r="N5956" i="11"/>
  <c r="N5957" i="11"/>
  <c r="N5958" i="11"/>
  <c r="N5959" i="11"/>
  <c r="N5960" i="11"/>
  <c r="N5961" i="11"/>
  <c r="N5962" i="11"/>
  <c r="N5963" i="11"/>
  <c r="N5964" i="11"/>
  <c r="N5965" i="11"/>
  <c r="N5966" i="11"/>
  <c r="N5967" i="11"/>
  <c r="N5969" i="11"/>
  <c r="N5968" i="11"/>
  <c r="N5970" i="11"/>
  <c r="N5972" i="11"/>
  <c r="N5973" i="11"/>
  <c r="N5975" i="11"/>
  <c r="N5974" i="11"/>
  <c r="N5976" i="11"/>
  <c r="N5977" i="11"/>
  <c r="N5978" i="11"/>
  <c r="N5979" i="11"/>
  <c r="N5980" i="11"/>
  <c r="N5981" i="11"/>
  <c r="N5982" i="11"/>
  <c r="N5984" i="11"/>
  <c r="N5985" i="11"/>
  <c r="N5986" i="11"/>
  <c r="N5987" i="11"/>
  <c r="N5988" i="11"/>
  <c r="N5989" i="11"/>
  <c r="N5991" i="11"/>
  <c r="N5992" i="11"/>
  <c r="N5994" i="11"/>
  <c r="N5997" i="11"/>
  <c r="N5995" i="11"/>
  <c r="N5996" i="11"/>
  <c r="N5998" i="11"/>
  <c r="N5999" i="11"/>
  <c r="N6000" i="11"/>
  <c r="N6001" i="11"/>
  <c r="N6002" i="11"/>
  <c r="N6003" i="11"/>
  <c r="N567" i="11"/>
  <c r="N6004" i="11"/>
  <c r="N6005" i="11"/>
  <c r="N6006" i="11"/>
  <c r="N6007" i="11"/>
  <c r="N6008" i="11"/>
  <c r="N6009" i="11"/>
  <c r="N6010" i="11"/>
  <c r="N6012" i="11"/>
  <c r="N6013" i="11"/>
  <c r="N6014" i="11"/>
  <c r="N6015" i="11"/>
  <c r="N4708" i="11"/>
  <c r="N6016" i="11"/>
  <c r="N6017" i="11"/>
  <c r="N6019" i="11"/>
  <c r="N6021" i="11"/>
  <c r="N6022" i="11"/>
  <c r="N6023" i="11"/>
  <c r="N6024" i="11"/>
  <c r="N6025" i="11"/>
  <c r="N6026" i="11"/>
  <c r="N6027" i="11"/>
  <c r="N6028" i="11"/>
  <c r="N6029" i="11"/>
  <c r="N6030" i="11"/>
  <c r="N6031" i="11"/>
  <c r="N6032" i="11"/>
  <c r="N6033" i="11"/>
  <c r="N6034" i="11"/>
  <c r="N6036" i="11"/>
  <c r="N6037" i="11"/>
  <c r="N6038" i="11"/>
  <c r="N6039" i="11"/>
  <c r="N6040" i="11"/>
  <c r="N6041" i="11"/>
  <c r="N6042" i="11"/>
  <c r="N6043" i="11"/>
  <c r="N6044" i="11"/>
  <c r="N6045" i="11"/>
  <c r="N6046" i="11"/>
  <c r="N6047" i="11"/>
  <c r="N6048" i="11"/>
  <c r="N6050" i="11"/>
  <c r="N6051" i="11"/>
  <c r="N6049" i="11"/>
  <c r="N6052" i="11"/>
  <c r="N6053" i="11"/>
  <c r="N6056" i="11"/>
  <c r="N6057" i="11"/>
  <c r="N6058" i="11"/>
  <c r="N6059" i="11"/>
  <c r="N6060" i="11"/>
  <c r="N6061" i="11"/>
  <c r="N6062" i="11"/>
  <c r="N6063" i="11"/>
  <c r="N6064" i="11"/>
  <c r="N6065" i="11"/>
  <c r="N6066" i="11"/>
  <c r="N6067" i="11"/>
  <c r="N6068" i="11"/>
  <c r="N6070" i="11"/>
  <c r="N6069" i="11"/>
  <c r="N6071" i="11"/>
  <c r="N6074" i="11"/>
  <c r="N6075" i="11"/>
  <c r="N6076" i="11"/>
  <c r="N6077" i="11"/>
  <c r="N6078" i="11"/>
  <c r="N6079" i="11"/>
  <c r="N335" i="11"/>
  <c r="N6080" i="11"/>
  <c r="N6081" i="11"/>
  <c r="N6084" i="11"/>
  <c r="N6085" i="11"/>
  <c r="N6086" i="11"/>
  <c r="N6139" i="11"/>
  <c r="N6087" i="11"/>
  <c r="N6088" i="11"/>
  <c r="N6090" i="11"/>
  <c r="N6089" i="11"/>
  <c r="N6091" i="11"/>
  <c r="N6093" i="11"/>
  <c r="N6094" i="11"/>
  <c r="N6095" i="11"/>
  <c r="N6096" i="11"/>
  <c r="N6098" i="11"/>
  <c r="N6099" i="11"/>
  <c r="N5449" i="11"/>
  <c r="N6100" i="11"/>
  <c r="N6101" i="11"/>
  <c r="N6103" i="11"/>
  <c r="N6104" i="11"/>
  <c r="N1397" i="11"/>
  <c r="N6105" i="11"/>
  <c r="N6107" i="11"/>
  <c r="N6108" i="11"/>
  <c r="N6109" i="11"/>
  <c r="N6110" i="11"/>
  <c r="N6111" i="11"/>
  <c r="N6112" i="11"/>
  <c r="N6114" i="11"/>
  <c r="N6115" i="11"/>
  <c r="N6117" i="11"/>
  <c r="N6118" i="11"/>
  <c r="N6119" i="11"/>
  <c r="N6120" i="11"/>
  <c r="N6121" i="11"/>
  <c r="N6122" i="11"/>
  <c r="N6123" i="11"/>
  <c r="N6124" i="11"/>
  <c r="N6125" i="11"/>
  <c r="N6126" i="11"/>
  <c r="N6127" i="11"/>
  <c r="N6128" i="11"/>
  <c r="N6129" i="11"/>
  <c r="N6130" i="11"/>
  <c r="N6131" i="11"/>
  <c r="N6132" i="11"/>
  <c r="N6133" i="11"/>
  <c r="N6134" i="11"/>
  <c r="N6135" i="11"/>
  <c r="N6136" i="11"/>
  <c r="N6137" i="11"/>
  <c r="N6138" i="11"/>
  <c r="N6140" i="11"/>
  <c r="N6141" i="11"/>
  <c r="N6142" i="11"/>
  <c r="N6143" i="11"/>
  <c r="N6904" i="11"/>
  <c r="N6144" i="11"/>
  <c r="N6145" i="11"/>
  <c r="N6146" i="11"/>
  <c r="N6147" i="11"/>
  <c r="N6148" i="11"/>
  <c r="N6149" i="11"/>
  <c r="N6150" i="11"/>
  <c r="N6151" i="11"/>
  <c r="N6152" i="11"/>
  <c r="N6153" i="11"/>
  <c r="N6154" i="11"/>
  <c r="N6155" i="11"/>
  <c r="N6156" i="11"/>
  <c r="N6157" i="11"/>
  <c r="N5458" i="11"/>
  <c r="N6158" i="11"/>
  <c r="N6159" i="11"/>
  <c r="N6160" i="11"/>
  <c r="N6161" i="11"/>
  <c r="N6162" i="11"/>
  <c r="N6163" i="11"/>
  <c r="N6164" i="11"/>
  <c r="N6165" i="11"/>
  <c r="N6166" i="11"/>
  <c r="N6167" i="11"/>
  <c r="N6168" i="11"/>
  <c r="N6169" i="11"/>
  <c r="N6170" i="11"/>
  <c r="N6171" i="11"/>
  <c r="N6172" i="11"/>
  <c r="N6173" i="11"/>
  <c r="N6174" i="11"/>
  <c r="N6175" i="11"/>
  <c r="N6176" i="11"/>
  <c r="N6177" i="11"/>
  <c r="N6178" i="11"/>
  <c r="N6179" i="11"/>
  <c r="N6180" i="11"/>
  <c r="N6183" i="11"/>
  <c r="N6186" i="11"/>
  <c r="N6187" i="11"/>
  <c r="N6188" i="11"/>
  <c r="N6189" i="11"/>
  <c r="N6190" i="11"/>
  <c r="N6192" i="11"/>
  <c r="N6191" i="11"/>
  <c r="N6193" i="11"/>
  <c r="N6194" i="11"/>
  <c r="N6485" i="11"/>
  <c r="N6195" i="11"/>
  <c r="N6197" i="11"/>
  <c r="N6196" i="11"/>
  <c r="N6198" i="11"/>
  <c r="N6199" i="11"/>
  <c r="N6200" i="11"/>
  <c r="N6203" i="11"/>
  <c r="N7004" i="11"/>
  <c r="N6204" i="11"/>
  <c r="N6205" i="11"/>
  <c r="N6206" i="11"/>
  <c r="N6207" i="11"/>
  <c r="N6208" i="11"/>
  <c r="N6209" i="11"/>
  <c r="N6210" i="11"/>
  <c r="N6211" i="11"/>
  <c r="N6212" i="11"/>
  <c r="N7039" i="11"/>
  <c r="N540" i="11"/>
  <c r="N6213" i="11"/>
  <c r="N6214" i="11"/>
  <c r="N6215" i="11"/>
  <c r="N6216" i="11"/>
  <c r="N6217" i="11"/>
  <c r="N6218" i="11"/>
  <c r="N6219" i="11"/>
  <c r="N4809" i="11"/>
  <c r="N90" i="11"/>
  <c r="N6220" i="11"/>
  <c r="N6221" i="11"/>
  <c r="N6223" i="11"/>
  <c r="N6224" i="11"/>
  <c r="N6225" i="11"/>
  <c r="N6226" i="11"/>
  <c r="N6227" i="11"/>
  <c r="N6228" i="11"/>
  <c r="N6229" i="11"/>
  <c r="N6230" i="11"/>
  <c r="N6231" i="11"/>
  <c r="N6232" i="11"/>
  <c r="N6233" i="11"/>
  <c r="N6234" i="11"/>
  <c r="N6235" i="11"/>
  <c r="N6236" i="11"/>
  <c r="N6237" i="11"/>
  <c r="N6238" i="11"/>
  <c r="N6239" i="11"/>
  <c r="N6240" i="11"/>
  <c r="N6241" i="11"/>
  <c r="N7003" i="11"/>
  <c r="N6244" i="11"/>
  <c r="N6245" i="11"/>
  <c r="N6247" i="11"/>
  <c r="N6246" i="11"/>
  <c r="N6248" i="11"/>
  <c r="N6249" i="11"/>
  <c r="N6250" i="11"/>
  <c r="N6251" i="11"/>
  <c r="N6263" i="11"/>
  <c r="N6252" i="11"/>
  <c r="N6255" i="11"/>
  <c r="N6256" i="11"/>
  <c r="N6257" i="11"/>
  <c r="N6258" i="11"/>
  <c r="N6259" i="11"/>
  <c r="N6260" i="11"/>
  <c r="N6261" i="11"/>
  <c r="N6262" i="11"/>
  <c r="N6265" i="11"/>
  <c r="N6266" i="11"/>
  <c r="N6267" i="11"/>
  <c r="N6268" i="11"/>
  <c r="N6269" i="11"/>
  <c r="N6270" i="11"/>
  <c r="N6271" i="11"/>
  <c r="N6273" i="11"/>
  <c r="N6272" i="11"/>
  <c r="N6276" i="11"/>
  <c r="N6278" i="11"/>
  <c r="N6277" i="11"/>
  <c r="N6279" i="11"/>
  <c r="N6280" i="11"/>
  <c r="N6281" i="11"/>
  <c r="N6282" i="11"/>
  <c r="N6283" i="11"/>
  <c r="N1642" i="11"/>
  <c r="N6285" i="11"/>
  <c r="N6286" i="11"/>
  <c r="N6287" i="11"/>
  <c r="N6288" i="11"/>
  <c r="N6289" i="11"/>
  <c r="N6290" i="11"/>
  <c r="N6291" i="11"/>
  <c r="N6292" i="11"/>
  <c r="N6293" i="11"/>
  <c r="N6294" i="11"/>
  <c r="N6295" i="11"/>
  <c r="N6297" i="11"/>
  <c r="N6298" i="11"/>
  <c r="N6299" i="11"/>
  <c r="N6300" i="11"/>
  <c r="N6301" i="11"/>
  <c r="N6302" i="11"/>
  <c r="N6303" i="11"/>
  <c r="N6304" i="11"/>
  <c r="N6305" i="11"/>
  <c r="N6306" i="11"/>
  <c r="N6307" i="11"/>
  <c r="N6308" i="11"/>
  <c r="N6309" i="11"/>
  <c r="N6310" i="11"/>
  <c r="N6311" i="11"/>
  <c r="N6312" i="11"/>
  <c r="N6313" i="11"/>
  <c r="N6314" i="11"/>
  <c r="N6315" i="11"/>
  <c r="N6316" i="11"/>
  <c r="N6317" i="11"/>
  <c r="N6320" i="11"/>
  <c r="N6321" i="11"/>
  <c r="N6322" i="11"/>
  <c r="N6323" i="11"/>
  <c r="N6324" i="11"/>
  <c r="N6325" i="11"/>
  <c r="N6326" i="11"/>
  <c r="N6328" i="11"/>
  <c r="N6327" i="11"/>
  <c r="N6329" i="11"/>
  <c r="N6330" i="11"/>
  <c r="N6331" i="11"/>
  <c r="N6332" i="11"/>
  <c r="N6333" i="11"/>
  <c r="N6335" i="11"/>
  <c r="N6336" i="11"/>
  <c r="N6338" i="11"/>
  <c r="N6339" i="11"/>
  <c r="N6340" i="11"/>
  <c r="N6521" i="11"/>
  <c r="N6341" i="11"/>
  <c r="N6343" i="11"/>
  <c r="N6342" i="11"/>
  <c r="N6345" i="11"/>
  <c r="N6346" i="11"/>
  <c r="N6347" i="11"/>
  <c r="N6348" i="11"/>
  <c r="N6349" i="11"/>
  <c r="N6350" i="11"/>
  <c r="N6351" i="11"/>
  <c r="N6352" i="11"/>
  <c r="N2499" i="11"/>
  <c r="N6353" i="11"/>
  <c r="N6354" i="11"/>
  <c r="N6356" i="11"/>
  <c r="N6355" i="11"/>
  <c r="N6357" i="11"/>
  <c r="N6358" i="11"/>
  <c r="N6359" i="11"/>
  <c r="N1669" i="11"/>
  <c r="N6360" i="11"/>
  <c r="N3591" i="11"/>
  <c r="N2122" i="11"/>
  <c r="N6362" i="11"/>
  <c r="N357" i="11"/>
  <c r="N6363" i="11"/>
  <c r="N6364" i="11"/>
  <c r="N6365" i="11"/>
  <c r="N2363" i="11"/>
  <c r="N1990" i="11"/>
  <c r="N3838" i="11"/>
  <c r="N6368" i="11"/>
  <c r="N6369" i="11"/>
  <c r="N6370" i="11"/>
  <c r="N6371" i="11"/>
  <c r="N6372" i="11"/>
  <c r="N3965" i="11"/>
  <c r="N1742" i="11"/>
  <c r="N1772" i="11"/>
  <c r="N2460" i="11"/>
  <c r="N6373" i="11"/>
  <c r="N6374" i="11"/>
  <c r="N1073" i="11"/>
  <c r="N6376" i="11"/>
  <c r="N6377" i="11"/>
  <c r="N6378" i="11"/>
  <c r="N6379" i="11"/>
  <c r="N1830" i="11"/>
  <c r="N6380" i="11"/>
  <c r="N6381" i="11"/>
  <c r="N6382" i="11"/>
  <c r="N6383" i="11"/>
  <c r="N2508" i="11"/>
  <c r="N6384" i="11"/>
  <c r="N6385" i="11"/>
  <c r="N6386" i="11"/>
  <c r="N6387" i="11"/>
  <c r="N6388" i="11"/>
  <c r="N6389" i="11"/>
  <c r="N6390" i="11"/>
  <c r="N6391" i="11"/>
  <c r="N6392" i="11"/>
  <c r="N6393" i="11"/>
  <c r="N1959" i="11"/>
  <c r="N6394" i="11"/>
  <c r="N1936" i="11"/>
  <c r="N6395" i="11"/>
  <c r="N6396" i="11"/>
  <c r="N6397" i="11"/>
  <c r="N6399" i="11"/>
  <c r="N6400" i="11"/>
  <c r="N6401" i="11"/>
  <c r="N6402" i="11"/>
  <c r="N917" i="11"/>
  <c r="N6403" i="11"/>
  <c r="N6404" i="11"/>
  <c r="N6406" i="11"/>
  <c r="N6408" i="11"/>
  <c r="N3846" i="11"/>
  <c r="N4638" i="11"/>
  <c r="N6409" i="11"/>
  <c r="N6410" i="11"/>
  <c r="N6411" i="11"/>
  <c r="N2260" i="11"/>
  <c r="N6413" i="11"/>
  <c r="N6414" i="11"/>
  <c r="N6415" i="11"/>
  <c r="N6416" i="11"/>
  <c r="N4566" i="11"/>
  <c r="N6417" i="11"/>
  <c r="N3899" i="11"/>
  <c r="N6418" i="11"/>
  <c r="N6420" i="11"/>
  <c r="N3673" i="11"/>
  <c r="N6421" i="11"/>
  <c r="N6422" i="11"/>
  <c r="N6423" i="11"/>
  <c r="N6424" i="11"/>
  <c r="N6425" i="11"/>
  <c r="N6427" i="11"/>
  <c r="N6428" i="11"/>
  <c r="N3780" i="11"/>
  <c r="N6430" i="11"/>
  <c r="N6432" i="11"/>
  <c r="N6433" i="11"/>
  <c r="N6434" i="11"/>
  <c r="N4627" i="11"/>
  <c r="N6436" i="11"/>
  <c r="N6437" i="11"/>
  <c r="N6438" i="11"/>
  <c r="N4216" i="11"/>
  <c r="N4211" i="11"/>
  <c r="N6440" i="11"/>
  <c r="N6441" i="11"/>
  <c r="N6442" i="11"/>
  <c r="N2185" i="11"/>
  <c r="N6443" i="11"/>
  <c r="N6444" i="11"/>
  <c r="N6445" i="11"/>
  <c r="N6446" i="11"/>
  <c r="N6447" i="11"/>
  <c r="N6448" i="11"/>
  <c r="N6450" i="11"/>
  <c r="N6451" i="11"/>
  <c r="N6452" i="11"/>
  <c r="N6454" i="11"/>
  <c r="N6455" i="11"/>
  <c r="N6459" i="11"/>
  <c r="N6461" i="11"/>
  <c r="N6463" i="11"/>
  <c r="N6464" i="11"/>
  <c r="N6465" i="11"/>
  <c r="N6466" i="11"/>
  <c r="N4610" i="11"/>
  <c r="N6468" i="11"/>
  <c r="N6469" i="11"/>
  <c r="N6937" i="11"/>
  <c r="N6471" i="11"/>
  <c r="N6473" i="11"/>
  <c r="N6474" i="11"/>
  <c r="N6475" i="11"/>
  <c r="N6476" i="11"/>
  <c r="N2403" i="11"/>
  <c r="N5833" i="11"/>
  <c r="N6478" i="11"/>
  <c r="N6479" i="11"/>
  <c r="N6480" i="11"/>
  <c r="N6481" i="11"/>
  <c r="N6482" i="11"/>
  <c r="N6483" i="11"/>
  <c r="N430" i="11"/>
  <c r="N6484" i="11"/>
  <c r="N6486" i="11"/>
  <c r="N6487" i="11"/>
  <c r="N6488" i="11"/>
  <c r="N1201" i="11"/>
  <c r="N6489" i="11"/>
  <c r="N3760" i="11"/>
  <c r="N6492" i="11"/>
  <c r="N2580" i="11"/>
  <c r="N6495" i="11"/>
  <c r="N6496" i="11"/>
  <c r="N6497" i="11"/>
  <c r="N6498" i="11"/>
  <c r="N6499" i="11"/>
  <c r="N6500" i="11"/>
  <c r="N6502" i="11"/>
  <c r="N6503" i="11"/>
  <c r="N6504" i="11"/>
  <c r="N6505" i="11"/>
  <c r="N6506" i="11"/>
  <c r="N6507" i="11"/>
  <c r="N6337" i="11"/>
  <c r="N6508" i="11"/>
  <c r="N6509" i="11"/>
  <c r="N6510" i="11"/>
  <c r="N6511" i="11"/>
  <c r="N6543" i="11"/>
  <c r="N6512" i="11"/>
  <c r="N6513" i="11"/>
  <c r="N6514" i="11"/>
  <c r="N6515" i="11"/>
  <c r="N232" i="11"/>
  <c r="N6518" i="11"/>
  <c r="N6519" i="11"/>
  <c r="N6520" i="11"/>
  <c r="N6522" i="11"/>
  <c r="N6523" i="11"/>
  <c r="N6524" i="11"/>
  <c r="N6525" i="11"/>
  <c r="N6526" i="11"/>
  <c r="N6527" i="11"/>
  <c r="N6528" i="11"/>
  <c r="N6529" i="11"/>
  <c r="N6530" i="11"/>
  <c r="N6531" i="11"/>
  <c r="N6532" i="11"/>
  <c r="N6534" i="11"/>
  <c r="N6535" i="11"/>
  <c r="N6536" i="11"/>
  <c r="N6537" i="11"/>
  <c r="N6538" i="11"/>
  <c r="N6540" i="11"/>
  <c r="N6541" i="11"/>
  <c r="N6542" i="11"/>
  <c r="N2136" i="11"/>
  <c r="N6544" i="11"/>
  <c r="N6545" i="11"/>
  <c r="N6546" i="11"/>
  <c r="K711" i="6" l="1"/>
  <c r="H711" i="6" s="1"/>
  <c r="N538" i="6"/>
  <c r="M538" i="6"/>
  <c r="L538" i="6"/>
  <c r="N540" i="6"/>
  <c r="M540" i="6"/>
  <c r="L540" i="6"/>
  <c r="N537" i="6"/>
  <c r="M537" i="6"/>
  <c r="L537" i="6"/>
  <c r="L711" i="6" l="1"/>
  <c r="M711" i="6" s="1"/>
  <c r="N711" i="6" s="1"/>
  <c r="O711" i="6" s="1"/>
  <c r="M6546" i="11"/>
  <c r="L6546" i="11"/>
  <c r="M6545" i="11"/>
  <c r="L6545" i="11"/>
  <c r="M6544" i="11"/>
  <c r="L6544" i="11"/>
  <c r="M2136" i="11"/>
  <c r="L2136" i="11"/>
  <c r="M6542" i="11"/>
  <c r="L6542" i="11"/>
  <c r="M6541" i="11"/>
  <c r="L6541" i="11"/>
  <c r="M6540" i="11"/>
  <c r="L6540" i="11"/>
  <c r="M6538" i="11"/>
  <c r="L6538" i="11"/>
  <c r="M6537" i="11"/>
  <c r="L6537" i="11"/>
  <c r="M6536" i="11"/>
  <c r="L6536" i="11"/>
  <c r="M6535" i="11"/>
  <c r="L6535" i="11"/>
  <c r="M6534" i="11"/>
  <c r="L6534" i="11"/>
  <c r="M6532" i="11"/>
  <c r="L6532" i="11"/>
  <c r="M6531" i="11"/>
  <c r="L6531" i="11"/>
  <c r="M6530" i="11"/>
  <c r="L6530" i="11"/>
  <c r="M6529" i="11"/>
  <c r="L6529" i="11"/>
  <c r="M6528" i="11"/>
  <c r="L6528" i="11"/>
  <c r="M6527" i="11"/>
  <c r="L6527" i="11"/>
  <c r="M6526" i="11"/>
  <c r="L6526" i="11"/>
  <c r="M6525" i="11"/>
  <c r="L6525" i="11"/>
  <c r="M6524" i="11"/>
  <c r="L6524" i="11"/>
  <c r="M6523" i="11"/>
  <c r="L6523" i="11"/>
  <c r="M6522" i="11"/>
  <c r="L6522" i="11"/>
  <c r="M6520" i="11"/>
  <c r="L6520" i="11"/>
  <c r="M6519" i="11"/>
  <c r="L6519" i="11"/>
  <c r="N534" i="6" l="1"/>
  <c r="M534" i="6"/>
  <c r="L534" i="6"/>
  <c r="N532" i="6"/>
  <c r="M532" i="6"/>
  <c r="L532" i="6"/>
  <c r="N309" i="6"/>
  <c r="M309" i="6"/>
  <c r="L309" i="6"/>
  <c r="C10009" i="11" l="1"/>
  <c r="H10023" i="11"/>
  <c r="E10016" i="11" s="1"/>
  <c r="H10022" i="11"/>
  <c r="C10015" i="11"/>
  <c r="C9995" i="11"/>
  <c r="C9994" i="11"/>
  <c r="C9993" i="11"/>
  <c r="C9992" i="11"/>
  <c r="C9991" i="11"/>
  <c r="C9990" i="11"/>
  <c r="C9989" i="11"/>
  <c r="C9988" i="11"/>
  <c r="C9987" i="11"/>
  <c r="C9986" i="11"/>
  <c r="C9985" i="11"/>
  <c r="C9984" i="11"/>
  <c r="C9983" i="11"/>
  <c r="C9982" i="11"/>
  <c r="C9981" i="11"/>
  <c r="C9980" i="11"/>
  <c r="E10015" i="11" l="1"/>
  <c r="K10025" i="11"/>
  <c r="L10025" i="11" s="1"/>
  <c r="M10025" i="11" s="1"/>
  <c r="N10025" i="11" s="1"/>
  <c r="C10007" i="11"/>
  <c r="C10008" i="11" l="1"/>
  <c r="H10009" i="11" s="1"/>
  <c r="N531" i="6"/>
  <c r="M531" i="6"/>
  <c r="L531" i="6"/>
  <c r="N533" i="6"/>
  <c r="M533" i="6"/>
  <c r="L533" i="6"/>
  <c r="N530" i="6"/>
  <c r="M530" i="6"/>
  <c r="L530" i="6"/>
  <c r="N1338" i="3"/>
  <c r="M1338" i="3"/>
  <c r="L1338" i="3"/>
  <c r="N535" i="6" l="1"/>
  <c r="M535" i="6"/>
  <c r="L535" i="6"/>
  <c r="N529" i="6"/>
  <c r="M529" i="6"/>
  <c r="L529" i="6"/>
  <c r="N528" i="6"/>
  <c r="M528" i="6"/>
  <c r="L528" i="6"/>
  <c r="N527" i="6"/>
  <c r="M527" i="6"/>
  <c r="L527" i="6"/>
  <c r="N1171" i="3"/>
  <c r="M1171" i="3"/>
  <c r="L1171" i="3"/>
  <c r="N1457" i="3"/>
  <c r="M1457" i="3"/>
  <c r="L1457" i="3"/>
  <c r="N1297" i="3"/>
  <c r="M1297" i="3"/>
  <c r="L1297" i="3"/>
  <c r="N1296" i="3"/>
  <c r="M1296" i="3"/>
  <c r="L1296" i="3"/>
  <c r="N526" i="6" l="1"/>
  <c r="M526" i="6"/>
  <c r="L526" i="6"/>
  <c r="N525" i="6"/>
  <c r="M525" i="6"/>
  <c r="L525" i="6"/>
  <c r="N524" i="6"/>
  <c r="M524" i="6"/>
  <c r="L524" i="6"/>
  <c r="N522" i="6"/>
  <c r="M522" i="6"/>
  <c r="L522" i="6"/>
  <c r="N523" i="6"/>
  <c r="M523" i="6"/>
  <c r="L523" i="6"/>
  <c r="N521" i="6"/>
  <c r="M521" i="6"/>
  <c r="L521" i="6"/>
  <c r="N520" i="6"/>
  <c r="M520" i="6"/>
  <c r="L520" i="6"/>
  <c r="N519" i="6"/>
  <c r="M519" i="6"/>
  <c r="L519" i="6"/>
  <c r="N514" i="6"/>
  <c r="M514" i="6"/>
  <c r="L514" i="6"/>
  <c r="N517" i="6"/>
  <c r="M517" i="6"/>
  <c r="L517" i="6"/>
  <c r="N516" i="6"/>
  <c r="M516" i="6"/>
  <c r="L516" i="6"/>
  <c r="N515" i="6"/>
  <c r="M515" i="6"/>
  <c r="L515" i="6"/>
  <c r="N512" i="6"/>
  <c r="M512" i="6"/>
  <c r="L512" i="6"/>
  <c r="N152" i="6"/>
  <c r="M152" i="6"/>
  <c r="L152" i="6"/>
  <c r="N274" i="6"/>
  <c r="M274" i="6"/>
  <c r="L274" i="6"/>
  <c r="N272" i="6"/>
  <c r="M272" i="6"/>
  <c r="L272" i="6"/>
  <c r="N702" i="3" l="1"/>
  <c r="M702" i="3"/>
  <c r="L702" i="3"/>
  <c r="N510" i="6"/>
  <c r="M510" i="6"/>
  <c r="L510" i="6"/>
  <c r="N511" i="6"/>
  <c r="M511" i="6"/>
  <c r="L511" i="6"/>
  <c r="N508" i="6"/>
  <c r="M508" i="6"/>
  <c r="L508" i="6"/>
  <c r="N507" i="6"/>
  <c r="M507" i="6"/>
  <c r="L507" i="6"/>
  <c r="N506" i="6"/>
  <c r="M506" i="6"/>
  <c r="L506" i="6"/>
  <c r="N504" i="6"/>
  <c r="M504" i="6"/>
  <c r="L504" i="6"/>
  <c r="N503" i="6"/>
  <c r="M503" i="6"/>
  <c r="L503" i="6"/>
  <c r="N502" i="6"/>
  <c r="M502" i="6"/>
  <c r="L502" i="6"/>
  <c r="N501" i="6"/>
  <c r="M501" i="6"/>
  <c r="L501" i="6"/>
  <c r="N500" i="6"/>
  <c r="M500" i="6"/>
  <c r="L500" i="6"/>
  <c r="N70" i="5"/>
  <c r="M70" i="5"/>
  <c r="L70" i="5"/>
  <c r="N1395" i="3"/>
  <c r="M1395" i="3"/>
  <c r="L1395" i="3"/>
  <c r="N1256" i="3"/>
  <c r="M1256" i="3"/>
  <c r="L1256" i="3"/>
  <c r="N1078" i="3"/>
  <c r="M1078" i="3"/>
  <c r="L1078" i="3"/>
  <c r="L1075" i="3"/>
  <c r="N794" i="3"/>
  <c r="M794" i="3"/>
  <c r="L794" i="3"/>
  <c r="N436" i="3"/>
  <c r="M436" i="3"/>
  <c r="L436" i="3"/>
  <c r="N1011" i="3"/>
  <c r="M1011" i="3"/>
  <c r="L1011" i="3"/>
  <c r="N1244" i="11" l="1"/>
  <c r="M1244" i="11"/>
  <c r="L1244" i="11"/>
  <c r="N1382" i="11" l="1"/>
  <c r="M1382" i="11"/>
  <c r="L1382" i="11"/>
  <c r="M5866" i="11" l="1"/>
  <c r="L5866" i="11"/>
  <c r="M6518" i="11"/>
  <c r="L6518" i="11"/>
  <c r="M232" i="11"/>
  <c r="L232" i="11"/>
  <c r="M6515" i="11"/>
  <c r="L6515" i="11"/>
  <c r="M6514" i="11"/>
  <c r="L6514" i="11"/>
  <c r="M6513" i="11"/>
  <c r="L6513" i="11"/>
  <c r="M6512" i="11"/>
  <c r="L6512" i="11"/>
  <c r="M6543" i="11"/>
  <c r="L6543" i="11"/>
  <c r="M6511" i="11"/>
  <c r="L6511" i="11"/>
  <c r="M6510" i="11"/>
  <c r="L6510" i="11"/>
  <c r="M6509" i="11"/>
  <c r="L6509" i="11"/>
  <c r="M6508" i="11"/>
  <c r="L6508" i="11"/>
  <c r="M6337" i="11"/>
  <c r="L6337" i="11"/>
  <c r="M6507" i="11"/>
  <c r="L6507" i="11"/>
  <c r="M6506" i="11"/>
  <c r="L6506" i="11"/>
  <c r="M6505" i="11"/>
  <c r="L6505" i="11"/>
  <c r="M6504" i="11"/>
  <c r="L6504" i="11"/>
  <c r="M6503" i="11"/>
  <c r="L6503" i="11"/>
  <c r="M6502" i="11"/>
  <c r="L6502" i="11"/>
  <c r="M6500" i="11"/>
  <c r="L6500" i="11"/>
  <c r="M6499" i="11"/>
  <c r="L6499" i="11"/>
  <c r="M6498" i="11"/>
  <c r="L6498" i="11"/>
  <c r="M6497" i="11"/>
  <c r="L6497" i="11"/>
  <c r="M6496" i="11"/>
  <c r="L6496" i="11"/>
  <c r="M6495" i="11"/>
  <c r="L6495" i="11"/>
  <c r="M2580" i="11"/>
  <c r="L2580" i="11"/>
  <c r="M6492" i="11"/>
  <c r="L6492" i="11"/>
  <c r="M3760" i="11"/>
  <c r="L3760" i="11"/>
  <c r="M6489" i="11"/>
  <c r="L6489" i="11"/>
  <c r="M1201" i="11"/>
  <c r="L1201" i="11"/>
  <c r="M6488" i="11"/>
  <c r="L6488" i="11"/>
  <c r="M6487" i="11"/>
  <c r="L6487" i="11"/>
  <c r="M6486" i="11"/>
  <c r="L6486" i="11"/>
  <c r="M6484" i="11"/>
  <c r="L6484" i="11"/>
  <c r="M430" i="11"/>
  <c r="L430" i="11"/>
  <c r="M6483" i="11"/>
  <c r="L6483" i="11"/>
  <c r="M6482" i="11"/>
  <c r="L6482" i="11"/>
  <c r="M6481" i="11"/>
  <c r="L6481" i="11"/>
  <c r="M6480" i="11"/>
  <c r="L6480" i="11"/>
  <c r="M6479" i="11"/>
  <c r="L6479" i="11"/>
  <c r="M6478" i="11"/>
  <c r="L6478" i="11"/>
  <c r="M5833" i="11"/>
  <c r="L5833" i="11"/>
  <c r="M2403" i="11"/>
  <c r="L2403" i="11"/>
  <c r="M6476" i="11"/>
  <c r="L6476" i="11"/>
  <c r="M6475" i="11"/>
  <c r="L6475" i="11"/>
  <c r="M6474" i="11"/>
  <c r="L6474" i="11"/>
  <c r="M6473" i="11"/>
  <c r="L6473" i="11"/>
  <c r="M6471" i="11"/>
  <c r="L6471" i="11"/>
  <c r="M6937" i="11"/>
  <c r="L6937" i="11"/>
  <c r="M6469" i="11"/>
  <c r="L6469" i="11"/>
  <c r="M6468" i="11"/>
  <c r="L6468" i="11"/>
  <c r="M4610" i="11"/>
  <c r="L4610" i="11"/>
  <c r="M6466" i="11"/>
  <c r="L6466" i="11"/>
  <c r="M6465" i="11"/>
  <c r="L6465" i="11"/>
  <c r="M6464" i="11"/>
  <c r="L6464" i="11"/>
  <c r="M6463" i="11"/>
  <c r="L6463" i="11"/>
  <c r="M6461" i="11"/>
  <c r="L6461" i="11"/>
  <c r="M6459" i="11"/>
  <c r="L6459" i="11"/>
  <c r="M6455" i="11"/>
  <c r="L6455" i="11"/>
  <c r="M6454" i="11"/>
  <c r="L6454" i="11"/>
  <c r="M6452" i="11"/>
  <c r="L6452" i="11"/>
  <c r="M6451" i="11"/>
  <c r="L6451" i="11"/>
  <c r="M6450" i="11"/>
  <c r="L6450" i="11"/>
  <c r="M6448" i="11"/>
  <c r="L6448" i="11"/>
  <c r="M6447" i="11"/>
  <c r="L6447" i="11"/>
  <c r="M6446" i="11"/>
  <c r="L6446" i="11"/>
  <c r="M6445" i="11"/>
  <c r="L6445" i="11"/>
  <c r="M6444" i="11"/>
  <c r="L6444" i="11"/>
  <c r="M6443" i="11"/>
  <c r="L6443" i="11"/>
  <c r="M2185" i="11"/>
  <c r="L2185" i="11"/>
  <c r="M6442" i="11"/>
  <c r="L6442" i="11"/>
  <c r="M6441" i="11"/>
  <c r="L6441" i="11"/>
  <c r="M6440" i="11"/>
  <c r="L6440" i="11"/>
  <c r="M4211" i="11"/>
  <c r="L4211" i="11"/>
  <c r="M4216" i="11"/>
  <c r="L4216" i="11"/>
  <c r="M6438" i="11"/>
  <c r="L6438" i="11"/>
  <c r="M6437" i="11"/>
  <c r="L6437" i="11"/>
  <c r="M6436" i="11"/>
  <c r="L6436" i="11"/>
  <c r="M4627" i="11"/>
  <c r="L4627" i="11"/>
  <c r="M6434" i="11"/>
  <c r="L6434" i="11"/>
  <c r="M6433" i="11"/>
  <c r="L6433" i="11"/>
  <c r="M6432" i="11"/>
  <c r="L6432" i="11"/>
  <c r="M6430" i="11"/>
  <c r="L6430" i="11"/>
  <c r="M3780" i="11"/>
  <c r="L3780" i="11"/>
  <c r="M6428" i="11"/>
  <c r="L6428" i="11"/>
  <c r="M6427" i="11"/>
  <c r="L6427" i="11"/>
  <c r="M6425" i="11"/>
  <c r="L6425" i="11"/>
  <c r="M6424" i="11"/>
  <c r="L6424" i="11"/>
  <c r="M6423" i="11"/>
  <c r="L6423" i="11"/>
  <c r="M6422" i="11"/>
  <c r="L6422" i="11"/>
  <c r="M6421" i="11"/>
  <c r="L6421" i="11"/>
  <c r="M3673" i="11"/>
  <c r="L3673" i="11"/>
  <c r="M6420" i="11"/>
  <c r="L6420" i="11"/>
  <c r="M6418" i="11"/>
  <c r="L6418" i="11"/>
  <c r="M3899" i="11"/>
  <c r="L3899" i="11"/>
  <c r="M6417" i="11"/>
  <c r="L6417" i="11"/>
  <c r="M4566" i="11"/>
  <c r="L4566" i="11"/>
  <c r="M6416" i="11"/>
  <c r="L6416" i="11"/>
  <c r="M6415" i="11"/>
  <c r="L6415" i="11"/>
  <c r="M6414" i="11"/>
  <c r="L6414" i="11"/>
  <c r="M6413" i="11"/>
  <c r="L6413" i="11"/>
  <c r="M2260" i="11"/>
  <c r="L2260" i="11"/>
  <c r="M6411" i="11"/>
  <c r="L6411" i="11"/>
  <c r="M6410" i="11"/>
  <c r="L6410" i="11"/>
  <c r="M6409" i="11"/>
  <c r="L6409" i="11"/>
  <c r="M4638" i="11"/>
  <c r="L4638" i="11"/>
  <c r="M3846" i="11"/>
  <c r="L3846" i="11"/>
  <c r="M6408" i="11"/>
  <c r="L6408" i="11"/>
  <c r="M6406" i="11"/>
  <c r="L6406" i="11"/>
  <c r="M6404" i="11"/>
  <c r="L6404" i="11"/>
  <c r="M6403" i="11"/>
  <c r="L6403" i="11"/>
  <c r="M917" i="11"/>
  <c r="L917" i="11"/>
  <c r="M6402" i="11"/>
  <c r="L6402" i="11"/>
  <c r="M6401" i="11"/>
  <c r="L6401" i="11"/>
  <c r="M6400" i="11"/>
  <c r="L6400" i="11"/>
  <c r="M6399" i="11"/>
  <c r="L6399" i="11"/>
  <c r="M6397" i="11"/>
  <c r="L6397" i="11"/>
  <c r="M6396" i="11"/>
  <c r="L6396" i="11"/>
  <c r="M6395" i="11"/>
  <c r="L6395" i="11"/>
  <c r="M1936" i="11"/>
  <c r="L1936" i="11"/>
  <c r="M6394" i="11"/>
  <c r="L6394" i="11"/>
  <c r="M1959" i="11"/>
  <c r="L1959" i="11"/>
  <c r="M6393" i="11"/>
  <c r="L6393" i="11"/>
  <c r="M6392" i="11"/>
  <c r="L6392" i="11"/>
  <c r="M6391" i="11"/>
  <c r="L6391" i="11"/>
  <c r="M6390" i="11"/>
  <c r="L6390" i="11"/>
  <c r="M6389" i="11"/>
  <c r="L6389" i="11"/>
  <c r="M6388" i="11"/>
  <c r="L6388" i="11"/>
  <c r="M6387" i="11"/>
  <c r="L6387" i="11"/>
  <c r="M6386" i="11"/>
  <c r="L6386" i="11"/>
  <c r="M6385" i="11"/>
  <c r="L6385" i="11"/>
  <c r="M6384" i="11"/>
  <c r="L6384" i="11"/>
  <c r="M2508" i="11"/>
  <c r="L2508" i="11"/>
  <c r="M6383" i="11"/>
  <c r="L6383" i="11"/>
  <c r="M6382" i="11"/>
  <c r="L6382" i="11"/>
  <c r="M6381" i="11"/>
  <c r="L6381" i="11"/>
  <c r="M6380" i="11"/>
  <c r="L6380" i="11"/>
  <c r="M1830" i="11"/>
  <c r="L1830" i="11"/>
  <c r="M6379" i="11"/>
  <c r="L6379" i="11"/>
  <c r="M6378" i="11"/>
  <c r="L6378" i="11"/>
  <c r="M6377" i="11"/>
  <c r="L6377" i="11"/>
  <c r="M6376" i="11"/>
  <c r="L6376" i="11"/>
  <c r="M1073" i="11"/>
  <c r="L1073" i="11"/>
  <c r="M6374" i="11"/>
  <c r="L6374" i="11"/>
  <c r="M6373" i="11"/>
  <c r="L6373" i="11"/>
  <c r="M2460" i="11"/>
  <c r="L2460" i="11"/>
  <c r="M1772" i="11"/>
  <c r="L1772" i="11"/>
  <c r="M1742" i="11"/>
  <c r="L1742" i="11"/>
  <c r="M3965" i="11"/>
  <c r="L3965" i="11"/>
  <c r="M6372" i="11"/>
  <c r="L6372" i="11"/>
  <c r="M6371" i="11"/>
  <c r="L6371" i="11"/>
  <c r="M6370" i="11"/>
  <c r="L6370" i="11"/>
  <c r="M6369" i="11"/>
  <c r="L6369" i="11"/>
  <c r="M6368" i="11"/>
  <c r="L6368" i="11"/>
  <c r="M3838" i="11"/>
  <c r="L3838" i="11"/>
  <c r="M1990" i="11"/>
  <c r="L1990" i="11"/>
  <c r="M2363" i="11"/>
  <c r="L2363" i="11"/>
  <c r="M6365" i="11"/>
  <c r="L6365" i="11"/>
  <c r="M6364" i="11"/>
  <c r="L6364" i="11"/>
  <c r="M6363" i="11"/>
  <c r="L6363" i="11"/>
  <c r="M357" i="11"/>
  <c r="L357" i="11"/>
  <c r="M6362" i="11"/>
  <c r="L6362" i="11"/>
  <c r="M2122" i="11"/>
  <c r="L2122" i="11"/>
  <c r="M3591" i="11"/>
  <c r="L3591" i="11"/>
  <c r="M6360" i="11"/>
  <c r="L6360" i="11"/>
  <c r="M1669" i="11"/>
  <c r="L1669" i="11"/>
  <c r="M6359" i="11"/>
  <c r="L6359" i="11"/>
  <c r="M6358" i="11"/>
  <c r="L6358" i="11"/>
  <c r="M6357" i="11"/>
  <c r="L6357" i="11"/>
  <c r="M6355" i="11"/>
  <c r="L6355" i="11"/>
  <c r="M6356" i="11"/>
  <c r="L6356" i="11"/>
  <c r="M6354" i="11"/>
  <c r="L6354" i="11"/>
  <c r="M6353" i="11"/>
  <c r="L6353" i="11"/>
  <c r="M2499" i="11"/>
  <c r="L2499" i="11"/>
  <c r="M6352" i="11"/>
  <c r="L6352" i="11"/>
  <c r="M6351" i="11"/>
  <c r="L6351" i="11"/>
  <c r="M6350" i="11"/>
  <c r="L6350" i="11"/>
  <c r="M6349" i="11"/>
  <c r="L6349" i="11"/>
  <c r="M6348" i="11"/>
  <c r="L6348" i="11"/>
  <c r="M6347" i="11"/>
  <c r="L6347" i="11"/>
  <c r="M6346" i="11"/>
  <c r="L6346" i="11"/>
  <c r="M6345" i="11"/>
  <c r="L6345" i="11"/>
  <c r="M6342" i="11"/>
  <c r="L6342" i="11"/>
  <c r="M6343" i="11"/>
  <c r="L6343" i="11"/>
  <c r="M6341" i="11"/>
  <c r="L6341" i="11"/>
  <c r="M6521" i="11"/>
  <c r="L6521" i="11"/>
  <c r="M6340" i="11"/>
  <c r="L6340" i="11"/>
  <c r="M6339" i="11"/>
  <c r="L6339" i="11"/>
  <c r="M6338" i="11"/>
  <c r="L6338" i="11"/>
  <c r="M6336" i="11"/>
  <c r="L6336" i="11"/>
  <c r="M6335" i="11"/>
  <c r="L6335" i="11"/>
  <c r="M6333" i="11"/>
  <c r="L6333" i="11"/>
  <c r="M6332" i="11"/>
  <c r="L6332" i="11"/>
  <c r="M6331" i="11"/>
  <c r="L6331" i="11"/>
  <c r="M6330" i="11"/>
  <c r="L6330" i="11"/>
  <c r="M6329" i="11"/>
  <c r="L6329" i="11"/>
  <c r="M6327" i="11"/>
  <c r="L6327" i="11"/>
  <c r="M6328" i="11"/>
  <c r="L6328" i="11"/>
  <c r="M6326" i="11"/>
  <c r="L6326" i="11"/>
  <c r="M6325" i="11"/>
  <c r="L6325" i="11"/>
  <c r="M6324" i="11"/>
  <c r="L6324" i="11"/>
  <c r="M6323" i="11"/>
  <c r="L6323" i="11"/>
  <c r="M6322" i="11"/>
  <c r="L6322" i="11"/>
  <c r="M6321" i="11"/>
  <c r="L6321" i="11"/>
  <c r="M6320" i="11"/>
  <c r="L6320" i="11"/>
  <c r="M6317" i="11"/>
  <c r="L6317" i="11"/>
  <c r="M6316" i="11"/>
  <c r="L6316" i="11"/>
  <c r="M6315" i="11"/>
  <c r="L6315" i="11"/>
  <c r="M6314" i="11"/>
  <c r="L6314" i="11"/>
  <c r="M6313" i="11"/>
  <c r="L6313" i="11"/>
  <c r="M6312" i="11"/>
  <c r="L6312" i="11"/>
  <c r="M6311" i="11"/>
  <c r="L6311" i="11"/>
  <c r="M6310" i="11"/>
  <c r="L6310" i="11"/>
  <c r="M6309" i="11"/>
  <c r="L6309" i="11"/>
  <c r="M6308" i="11"/>
  <c r="L6308" i="11"/>
  <c r="M6307" i="11"/>
  <c r="L6307" i="11"/>
  <c r="M6306" i="11"/>
  <c r="L6306" i="11"/>
  <c r="M6305" i="11"/>
  <c r="L6305" i="11"/>
  <c r="M6304" i="11"/>
  <c r="L6304" i="11"/>
  <c r="M6303" i="11"/>
  <c r="L6303" i="11"/>
  <c r="M6302" i="11"/>
  <c r="L6302" i="11"/>
  <c r="M6301" i="11"/>
  <c r="L6301" i="11"/>
  <c r="M6300" i="11"/>
  <c r="L6300" i="11"/>
  <c r="M6299" i="11"/>
  <c r="L6299" i="11"/>
  <c r="M6298" i="11"/>
  <c r="L6298" i="11"/>
  <c r="M6297" i="11"/>
  <c r="L6297" i="11"/>
  <c r="M6295" i="11"/>
  <c r="L6295" i="11"/>
  <c r="M6294" i="11"/>
  <c r="L6294" i="11"/>
  <c r="M6293" i="11"/>
  <c r="L6293" i="11"/>
  <c r="M6292" i="11"/>
  <c r="L6292" i="11"/>
  <c r="M6291" i="11"/>
  <c r="L6291" i="11"/>
  <c r="M6290" i="11"/>
  <c r="L6290" i="11"/>
  <c r="M6289" i="11"/>
  <c r="L6289" i="11"/>
  <c r="M6288" i="11"/>
  <c r="L6288" i="11"/>
  <c r="M6287" i="11"/>
  <c r="L6287" i="11"/>
  <c r="M6286" i="11"/>
  <c r="L6286" i="11"/>
  <c r="M6285" i="11"/>
  <c r="L6285" i="11"/>
  <c r="M1642" i="11"/>
  <c r="L1642" i="11"/>
  <c r="M6283" i="11"/>
  <c r="L6283" i="11"/>
  <c r="M6282" i="11"/>
  <c r="L6282" i="11"/>
  <c r="M6281" i="11"/>
  <c r="L6281" i="11"/>
  <c r="M6280" i="11"/>
  <c r="L6280" i="11"/>
  <c r="M6279" i="11"/>
  <c r="L6279" i="11"/>
  <c r="M6277" i="11"/>
  <c r="L6277" i="11"/>
  <c r="M6278" i="11"/>
  <c r="L6278" i="11"/>
  <c r="M6276" i="11"/>
  <c r="L6276" i="11"/>
  <c r="M6272" i="11"/>
  <c r="L6272" i="11"/>
  <c r="M6273" i="11"/>
  <c r="L6273" i="11"/>
  <c r="M6271" i="11"/>
  <c r="L6271" i="11"/>
  <c r="M6270" i="11"/>
  <c r="L6270" i="11"/>
  <c r="M6269" i="11"/>
  <c r="L6269" i="11"/>
  <c r="M6268" i="11"/>
  <c r="L6268" i="11"/>
  <c r="M6267" i="11"/>
  <c r="L6267" i="11"/>
  <c r="M6266" i="11"/>
  <c r="L6266" i="11"/>
  <c r="M6265" i="11"/>
  <c r="L6265" i="11"/>
  <c r="M6262" i="11"/>
  <c r="L6262" i="11"/>
  <c r="M6261" i="11"/>
  <c r="L6261" i="11"/>
  <c r="M6260" i="11"/>
  <c r="L6260" i="11"/>
  <c r="M6259" i="11"/>
  <c r="L6259" i="11"/>
  <c r="M6258" i="11"/>
  <c r="L6258" i="11"/>
  <c r="M6257" i="11"/>
  <c r="L6257" i="11"/>
  <c r="M6256" i="11"/>
  <c r="L6256" i="11"/>
  <c r="M6255" i="11"/>
  <c r="L6255" i="11"/>
  <c r="M6252" i="11"/>
  <c r="L6252" i="11"/>
  <c r="M6263" i="11"/>
  <c r="L6263" i="11"/>
  <c r="M6251" i="11"/>
  <c r="L6251" i="11"/>
  <c r="M6250" i="11"/>
  <c r="L6250" i="11"/>
  <c r="M6249" i="11"/>
  <c r="L6249" i="11"/>
  <c r="M6248" i="11"/>
  <c r="L6248" i="11"/>
  <c r="M6246" i="11"/>
  <c r="L6246" i="11"/>
  <c r="M6247" i="11"/>
  <c r="L6247" i="11"/>
  <c r="M6245" i="11"/>
  <c r="L6245" i="11"/>
  <c r="M6244" i="11"/>
  <c r="L6244" i="11"/>
  <c r="M7003" i="11"/>
  <c r="L7003" i="11"/>
  <c r="M6241" i="11"/>
  <c r="L6241" i="11"/>
  <c r="M6240" i="11"/>
  <c r="L6240" i="11"/>
  <c r="M6239" i="11"/>
  <c r="L6239" i="11"/>
  <c r="M6238" i="11"/>
  <c r="L6238" i="11"/>
  <c r="M6237" i="11"/>
  <c r="L6237" i="11"/>
  <c r="M6236" i="11"/>
  <c r="L6236" i="11"/>
  <c r="M6235" i="11"/>
  <c r="L6235" i="11"/>
  <c r="M6234" i="11"/>
  <c r="L6234" i="11"/>
  <c r="M6233" i="11"/>
  <c r="L6233" i="11"/>
  <c r="M6232" i="11"/>
  <c r="L6232" i="11"/>
  <c r="M6231" i="11"/>
  <c r="L6231" i="11"/>
  <c r="M6230" i="11"/>
  <c r="L6230" i="11"/>
  <c r="M6229" i="11"/>
  <c r="L6229" i="11"/>
  <c r="M6228" i="11"/>
  <c r="L6228" i="11"/>
  <c r="M6227" i="11"/>
  <c r="L6227" i="11"/>
  <c r="M6226" i="11"/>
  <c r="L6226" i="11"/>
  <c r="M6225" i="11"/>
  <c r="L6225" i="11"/>
  <c r="M6224" i="11"/>
  <c r="L6224" i="11"/>
  <c r="M6223" i="11"/>
  <c r="L6223" i="11"/>
  <c r="M6221" i="11"/>
  <c r="L6221" i="11"/>
  <c r="M6220" i="11"/>
  <c r="L6220" i="11"/>
  <c r="M90" i="11"/>
  <c r="L90" i="11"/>
  <c r="M4809" i="11"/>
  <c r="L4809" i="11"/>
  <c r="M6219" i="11"/>
  <c r="L6219" i="11"/>
  <c r="M6218" i="11"/>
  <c r="L6218" i="11"/>
  <c r="M6217" i="11"/>
  <c r="L6217" i="11"/>
  <c r="M6216" i="11"/>
  <c r="L6216" i="11"/>
  <c r="M6215" i="11"/>
  <c r="L6215" i="11"/>
  <c r="M6214" i="11"/>
  <c r="L6214" i="11"/>
  <c r="M6213" i="11"/>
  <c r="L6213" i="11"/>
  <c r="M540" i="11"/>
  <c r="L540" i="11"/>
  <c r="M7039" i="11"/>
  <c r="L7039" i="11"/>
  <c r="M6212" i="11"/>
  <c r="L6212" i="11"/>
  <c r="M6211" i="11"/>
  <c r="L6211" i="11"/>
  <c r="M6210" i="11"/>
  <c r="L6210" i="11"/>
  <c r="M6209" i="11"/>
  <c r="L6209" i="11"/>
  <c r="M6208" i="11"/>
  <c r="L6208" i="11"/>
  <c r="M6207" i="11"/>
  <c r="L6207" i="11"/>
  <c r="M6206" i="11"/>
  <c r="L6206" i="11"/>
  <c r="M6205" i="11"/>
  <c r="L6205" i="11"/>
  <c r="M6204" i="11"/>
  <c r="L6204" i="11"/>
  <c r="M7004" i="11"/>
  <c r="L7004" i="11"/>
  <c r="M6203" i="11"/>
  <c r="L6203" i="11"/>
  <c r="M6200" i="11"/>
  <c r="L6200" i="11"/>
  <c r="M6199" i="11"/>
  <c r="L6199" i="11"/>
  <c r="M6198" i="11"/>
  <c r="L6198" i="11"/>
  <c r="M6196" i="11"/>
  <c r="L6196" i="11"/>
  <c r="M6197" i="11"/>
  <c r="L6197" i="11"/>
  <c r="M6195" i="11"/>
  <c r="L6195" i="11"/>
  <c r="M6485" i="11"/>
  <c r="L6485" i="11"/>
  <c r="M6194" i="11"/>
  <c r="L6194" i="11"/>
  <c r="M6193" i="11"/>
  <c r="L6193" i="11"/>
  <c r="M6191" i="11"/>
  <c r="L6191" i="11"/>
  <c r="M6192" i="11"/>
  <c r="L6192" i="11"/>
  <c r="M6190" i="11"/>
  <c r="L6190" i="11"/>
  <c r="M6189" i="11"/>
  <c r="L6189" i="11"/>
  <c r="M6188" i="11"/>
  <c r="L6188" i="11"/>
  <c r="M6187" i="11"/>
  <c r="L6187" i="11"/>
  <c r="M6186" i="11"/>
  <c r="L6186" i="11"/>
  <c r="M6183" i="11"/>
  <c r="L6183" i="11"/>
  <c r="M6180" i="11"/>
  <c r="L6180" i="11"/>
  <c r="M6179" i="11"/>
  <c r="L6179" i="11"/>
  <c r="M6178" i="11"/>
  <c r="L6178" i="11"/>
  <c r="M6177" i="11"/>
  <c r="L6177" i="11"/>
  <c r="M6176" i="11"/>
  <c r="L6176" i="11"/>
  <c r="M6175" i="11"/>
  <c r="L6175" i="11"/>
  <c r="M6174" i="11"/>
  <c r="L6174" i="11"/>
  <c r="M6173" i="11"/>
  <c r="L6173" i="11"/>
  <c r="M6172" i="11"/>
  <c r="L6172" i="11"/>
  <c r="M6171" i="11"/>
  <c r="L6171" i="11"/>
  <c r="M6170" i="11"/>
  <c r="L6170" i="11"/>
  <c r="M6169" i="11"/>
  <c r="L6169" i="11"/>
  <c r="M6168" i="11"/>
  <c r="L6168" i="11"/>
  <c r="M6167" i="11"/>
  <c r="L6167" i="11"/>
  <c r="M6166" i="11"/>
  <c r="L6166" i="11"/>
  <c r="M6165" i="11"/>
  <c r="L6165" i="11"/>
  <c r="M6164" i="11"/>
  <c r="L6164" i="11"/>
  <c r="M6163" i="11"/>
  <c r="L6163" i="11"/>
  <c r="M6162" i="11"/>
  <c r="L6162" i="11"/>
  <c r="M6161" i="11"/>
  <c r="L6161" i="11"/>
  <c r="M6160" i="11"/>
  <c r="L6160" i="11"/>
  <c r="M6159" i="11"/>
  <c r="L6159" i="11"/>
  <c r="M6158" i="11"/>
  <c r="L6158" i="11"/>
  <c r="M5458" i="11"/>
  <c r="L5458" i="11"/>
  <c r="M6157" i="11"/>
  <c r="L6157" i="11"/>
  <c r="M6156" i="11"/>
  <c r="L6156" i="11"/>
  <c r="M6155" i="11"/>
  <c r="L6155" i="11"/>
  <c r="M6154" i="11"/>
  <c r="L6154" i="11"/>
  <c r="M6153" i="11"/>
  <c r="L6153" i="11"/>
  <c r="M6152" i="11"/>
  <c r="L6152" i="11"/>
  <c r="M6151" i="11"/>
  <c r="L6151" i="11"/>
  <c r="M6150" i="11"/>
  <c r="L6150" i="11"/>
  <c r="M6149" i="11"/>
  <c r="L6149" i="11"/>
  <c r="M6148" i="11"/>
  <c r="L6148" i="11"/>
  <c r="M6147" i="11"/>
  <c r="L6147" i="11"/>
  <c r="M6146" i="11"/>
  <c r="L6146" i="11"/>
  <c r="M6145" i="11"/>
  <c r="L6145" i="11"/>
  <c r="M6144" i="11"/>
  <c r="L6144" i="11"/>
  <c r="M6904" i="11"/>
  <c r="L6904" i="11"/>
  <c r="M6143" i="11"/>
  <c r="L6143" i="11"/>
  <c r="M6142" i="11"/>
  <c r="L6142" i="11"/>
  <c r="M6141" i="11"/>
  <c r="L6141" i="11"/>
  <c r="M6140" i="11"/>
  <c r="L6140" i="11"/>
  <c r="M6138" i="11"/>
  <c r="L6138" i="11"/>
  <c r="M6137" i="11"/>
  <c r="L6137" i="11"/>
  <c r="M6136" i="11"/>
  <c r="L6136" i="11"/>
  <c r="M6135" i="11"/>
  <c r="L6135" i="11"/>
  <c r="M6134" i="11"/>
  <c r="L6134" i="11"/>
  <c r="M6133" i="11"/>
  <c r="L6133" i="11"/>
  <c r="M6132" i="11"/>
  <c r="L6132" i="11"/>
  <c r="M6131" i="11"/>
  <c r="L6131" i="11"/>
  <c r="M6130" i="11"/>
  <c r="L6130" i="11"/>
  <c r="M6129" i="11"/>
  <c r="L6129" i="11"/>
  <c r="M6128" i="11"/>
  <c r="L6128" i="11"/>
  <c r="M6127" i="11"/>
  <c r="L6127" i="11"/>
  <c r="M6126" i="11"/>
  <c r="L6126" i="11"/>
  <c r="M6125" i="11"/>
  <c r="L6125" i="11"/>
  <c r="M6124" i="11"/>
  <c r="L6124" i="11"/>
  <c r="M6123" i="11"/>
  <c r="L6123" i="11"/>
  <c r="M6122" i="11"/>
  <c r="L6122" i="11"/>
  <c r="M6121" i="11"/>
  <c r="L6121" i="11"/>
  <c r="M6120" i="11"/>
  <c r="L6120" i="11"/>
  <c r="M6119" i="11"/>
  <c r="L6119" i="11"/>
  <c r="M6118" i="11"/>
  <c r="L6118" i="11"/>
  <c r="M6117" i="11"/>
  <c r="L6117" i="11"/>
  <c r="M6115" i="11"/>
  <c r="L6115" i="11"/>
  <c r="M6114" i="11"/>
  <c r="L6114" i="11"/>
  <c r="M6112" i="11"/>
  <c r="L6112" i="11"/>
  <c r="M6111" i="11"/>
  <c r="L6111" i="11"/>
  <c r="M6110" i="11"/>
  <c r="L6110" i="11"/>
  <c r="M6109" i="11"/>
  <c r="L6109" i="11"/>
  <c r="M6108" i="11"/>
  <c r="L6108" i="11"/>
  <c r="M6107" i="11"/>
  <c r="L6107" i="11"/>
  <c r="M6105" i="11"/>
  <c r="L6105" i="11"/>
  <c r="M1397" i="11"/>
  <c r="L1397" i="11"/>
  <c r="M6104" i="11"/>
  <c r="L6104" i="11"/>
  <c r="M6103" i="11"/>
  <c r="L6103" i="11"/>
  <c r="M6101" i="11"/>
  <c r="L6101" i="11"/>
  <c r="M6100" i="11"/>
  <c r="L6100" i="11"/>
  <c r="M5449" i="11"/>
  <c r="L5449" i="11"/>
  <c r="M6099" i="11"/>
  <c r="L6099" i="11"/>
  <c r="M6098" i="11"/>
  <c r="L6098" i="11"/>
  <c r="M6096" i="11"/>
  <c r="L6096" i="11"/>
  <c r="M6095" i="11"/>
  <c r="L6095" i="11"/>
  <c r="M6094" i="11"/>
  <c r="L6094" i="11"/>
  <c r="M6093" i="11"/>
  <c r="L6093" i="11"/>
  <c r="M6091" i="11"/>
  <c r="L6091" i="11"/>
  <c r="M6089" i="11"/>
  <c r="L6089" i="11"/>
  <c r="M6090" i="11"/>
  <c r="L6090" i="11"/>
  <c r="M6088" i="11"/>
  <c r="L6088" i="11"/>
  <c r="M6087" i="11"/>
  <c r="L6087" i="11"/>
  <c r="M6139" i="11"/>
  <c r="L6139" i="11"/>
  <c r="M6086" i="11"/>
  <c r="L6086" i="11"/>
  <c r="M6085" i="11"/>
  <c r="L6085" i="11"/>
  <c r="M6084" i="11"/>
  <c r="L6084" i="11"/>
  <c r="M6081" i="11"/>
  <c r="L6081" i="11"/>
  <c r="M6080" i="11"/>
  <c r="L6080" i="11"/>
  <c r="M335" i="11"/>
  <c r="L335" i="11"/>
  <c r="M6079" i="11"/>
  <c r="L6079" i="11"/>
  <c r="M6078" i="11"/>
  <c r="L6078" i="11"/>
  <c r="M6077" i="11"/>
  <c r="L6077" i="11"/>
  <c r="M6076" i="11"/>
  <c r="L6076" i="11"/>
  <c r="M6075" i="11"/>
  <c r="L6075" i="11"/>
  <c r="M6074" i="11"/>
  <c r="L6074" i="11"/>
  <c r="M6071" i="11"/>
  <c r="L6071" i="11"/>
  <c r="M6069" i="11"/>
  <c r="L6069" i="11"/>
  <c r="M6070" i="11"/>
  <c r="L6070" i="11"/>
  <c r="M6068" i="11"/>
  <c r="L6068" i="11"/>
  <c r="M6067" i="11"/>
  <c r="L6067" i="11"/>
  <c r="M6066" i="11"/>
  <c r="L6066" i="11"/>
  <c r="M6065" i="11"/>
  <c r="L6065" i="11"/>
  <c r="M6064" i="11"/>
  <c r="L6064" i="11"/>
  <c r="M6063" i="11"/>
  <c r="L6063" i="11"/>
  <c r="M6062" i="11"/>
  <c r="L6062" i="11"/>
  <c r="M6061" i="11"/>
  <c r="L6061" i="11"/>
  <c r="M6060" i="11"/>
  <c r="L6060" i="11"/>
  <c r="M6059" i="11"/>
  <c r="L6059" i="11"/>
  <c r="M6058" i="11"/>
  <c r="L6058" i="11"/>
  <c r="M6057" i="11"/>
  <c r="L6057" i="11"/>
  <c r="M6056" i="11"/>
  <c r="L6056" i="11"/>
  <c r="M6053" i="11"/>
  <c r="L6053" i="11"/>
  <c r="M6052" i="11"/>
  <c r="L6052" i="11"/>
  <c r="M6049" i="11"/>
  <c r="L6049" i="11"/>
  <c r="M6051" i="11"/>
  <c r="L6051" i="11"/>
  <c r="M6050" i="11"/>
  <c r="L6050" i="11"/>
  <c r="M6048" i="11"/>
  <c r="L6048" i="11"/>
  <c r="M6047" i="11"/>
  <c r="L6047" i="11"/>
  <c r="M6046" i="11"/>
  <c r="L6046" i="11"/>
  <c r="M6045" i="11"/>
  <c r="L6045" i="11"/>
  <c r="M6044" i="11"/>
  <c r="L6044" i="11"/>
  <c r="M6043" i="11"/>
  <c r="L6043" i="11"/>
  <c r="M6042" i="11"/>
  <c r="L6042" i="11"/>
  <c r="M6041" i="11"/>
  <c r="L6041" i="11"/>
  <c r="M6040" i="11"/>
  <c r="L6040" i="11"/>
  <c r="M6039" i="11"/>
  <c r="L6039" i="11"/>
  <c r="M6038" i="11"/>
  <c r="L6038" i="11"/>
  <c r="M6037" i="11"/>
  <c r="L6037" i="11"/>
  <c r="M6036" i="11"/>
  <c r="L6036" i="11"/>
  <c r="M6034" i="11"/>
  <c r="L6034" i="11"/>
  <c r="M6033" i="11"/>
  <c r="L6033" i="11"/>
  <c r="M6032" i="11"/>
  <c r="L6032" i="11"/>
  <c r="M6031" i="11"/>
  <c r="L6031" i="11"/>
  <c r="M6030" i="11"/>
  <c r="L6030" i="11"/>
  <c r="M6029" i="11"/>
  <c r="L6029" i="11"/>
  <c r="M6028" i="11"/>
  <c r="L6028" i="11"/>
  <c r="M6027" i="11"/>
  <c r="L6027" i="11"/>
  <c r="M6026" i="11"/>
  <c r="L6026" i="11"/>
  <c r="M6025" i="11"/>
  <c r="L6025" i="11"/>
  <c r="M6024" i="11"/>
  <c r="L6024" i="11"/>
  <c r="M6023" i="11"/>
  <c r="L6023" i="11"/>
  <c r="M6022" i="11"/>
  <c r="L6022" i="11"/>
  <c r="M6021" i="11"/>
  <c r="L6021" i="11"/>
  <c r="M6019" i="11"/>
  <c r="L6019" i="11"/>
  <c r="M6017" i="11"/>
  <c r="L6017" i="11"/>
  <c r="M6016" i="11"/>
  <c r="L6016" i="11"/>
  <c r="M4708" i="11"/>
  <c r="L4708" i="11"/>
  <c r="M6015" i="11"/>
  <c r="L6015" i="11"/>
  <c r="M6014" i="11"/>
  <c r="L6014" i="11"/>
  <c r="M6013" i="11"/>
  <c r="L6013" i="11"/>
  <c r="M6012" i="11"/>
  <c r="L6012" i="11"/>
  <c r="M6010" i="11"/>
  <c r="L6010" i="11"/>
  <c r="M6009" i="11"/>
  <c r="L6009" i="11"/>
  <c r="M6008" i="11"/>
  <c r="L6008" i="11"/>
  <c r="M6007" i="11"/>
  <c r="L6007" i="11"/>
  <c r="M6006" i="11"/>
  <c r="L6006" i="11"/>
  <c r="M6005" i="11"/>
  <c r="L6005" i="11"/>
  <c r="M6004" i="11"/>
  <c r="L6004" i="11"/>
  <c r="M567" i="11"/>
  <c r="L567" i="11"/>
  <c r="M6003" i="11"/>
  <c r="L6003" i="11"/>
  <c r="M6002" i="11"/>
  <c r="L6002" i="11"/>
  <c r="M6001" i="11"/>
  <c r="L6001" i="11"/>
  <c r="M6000" i="11"/>
  <c r="L6000" i="11"/>
  <c r="M5999" i="11"/>
  <c r="L5999" i="11"/>
  <c r="M5998" i="11"/>
  <c r="L5998" i="11"/>
  <c r="M5996" i="11"/>
  <c r="L5996" i="11"/>
  <c r="M5995" i="11"/>
  <c r="L5995" i="11"/>
  <c r="M5997" i="11"/>
  <c r="L5997" i="11"/>
  <c r="M5994" i="11"/>
  <c r="L5994" i="11"/>
  <c r="M5992" i="11"/>
  <c r="L5992" i="11"/>
  <c r="M5991" i="11"/>
  <c r="L5991" i="11"/>
  <c r="M5989" i="11"/>
  <c r="L5989" i="11"/>
  <c r="M5988" i="11"/>
  <c r="L5988" i="11"/>
  <c r="M5987" i="11"/>
  <c r="L5987" i="11"/>
  <c r="M5986" i="11"/>
  <c r="L5986" i="11"/>
  <c r="M5985" i="11"/>
  <c r="L5985" i="11"/>
  <c r="M5984" i="11"/>
  <c r="L5984" i="11"/>
  <c r="M5982" i="11"/>
  <c r="L5982" i="11"/>
  <c r="M5981" i="11"/>
  <c r="L5981" i="11"/>
  <c r="M5980" i="11"/>
  <c r="L5980" i="11"/>
  <c r="M5979" i="11"/>
  <c r="L5979" i="11"/>
  <c r="M5978" i="11"/>
  <c r="L5978" i="11"/>
  <c r="M5977" i="11"/>
  <c r="L5977" i="11"/>
  <c r="M5976" i="11"/>
  <c r="L5976" i="11"/>
  <c r="M5974" i="11"/>
  <c r="L5974" i="11"/>
  <c r="M5975" i="11"/>
  <c r="L5975" i="11"/>
  <c r="M5973" i="11"/>
  <c r="L5973" i="11"/>
  <c r="M5972" i="11"/>
  <c r="L5972" i="11"/>
  <c r="M5970" i="11"/>
  <c r="L5970" i="11"/>
  <c r="M5968" i="11"/>
  <c r="L5968" i="11"/>
  <c r="M5969" i="11"/>
  <c r="L5969" i="11"/>
  <c r="M5967" i="11"/>
  <c r="L5967" i="11"/>
  <c r="M5966" i="11"/>
  <c r="L5966" i="11"/>
  <c r="M5965" i="11"/>
  <c r="L5965" i="11"/>
  <c r="M5964" i="11"/>
  <c r="L5964" i="11"/>
  <c r="M5963" i="11"/>
  <c r="L5963" i="11"/>
  <c r="M5962" i="11"/>
  <c r="L5962" i="11"/>
  <c r="M5961" i="11"/>
  <c r="L5961" i="11"/>
  <c r="M5960" i="11"/>
  <c r="L5960" i="11"/>
  <c r="M5959" i="11"/>
  <c r="L5959" i="11"/>
  <c r="M5958" i="11"/>
  <c r="L5958" i="11"/>
  <c r="M5957" i="11"/>
  <c r="L5957" i="11"/>
  <c r="M5956" i="11"/>
  <c r="L5956" i="11"/>
  <c r="M5955" i="11"/>
  <c r="L5955" i="11"/>
  <c r="M5954" i="11"/>
  <c r="L5954" i="11"/>
  <c r="M5953" i="11"/>
  <c r="L5953" i="11"/>
  <c r="M5952" i="11"/>
  <c r="L5952" i="11"/>
  <c r="M5951" i="11"/>
  <c r="L5951" i="11"/>
  <c r="M5950" i="11"/>
  <c r="L5950" i="11"/>
  <c r="M5948" i="11"/>
  <c r="L5948" i="11"/>
  <c r="M5949" i="11"/>
  <c r="L5949" i="11"/>
  <c r="M5947" i="11"/>
  <c r="L5947" i="11"/>
  <c r="M5946" i="11"/>
  <c r="L5946" i="11"/>
  <c r="M5945" i="11"/>
  <c r="L5945" i="11"/>
  <c r="M5944" i="11"/>
  <c r="L5944" i="11"/>
  <c r="M5942" i="11"/>
  <c r="L5942" i="11"/>
  <c r="M5941" i="11"/>
  <c r="L5941" i="11"/>
  <c r="M5940" i="11"/>
  <c r="L5940" i="11"/>
  <c r="M5939" i="11"/>
  <c r="L5939" i="11"/>
  <c r="M5938" i="11"/>
  <c r="L5938" i="11"/>
  <c r="M5937" i="11"/>
  <c r="L5937" i="11"/>
  <c r="M5936" i="11"/>
  <c r="L5936" i="11"/>
  <c r="M5935" i="11"/>
  <c r="L5935" i="11"/>
  <c r="M5934" i="11"/>
  <c r="L5934" i="11"/>
  <c r="M5933" i="11"/>
  <c r="L5933" i="11"/>
  <c r="M5932" i="11"/>
  <c r="L5932" i="11"/>
  <c r="M5931" i="11"/>
  <c r="L5931" i="11"/>
  <c r="M5930" i="11"/>
  <c r="L5930" i="11"/>
  <c r="M5929" i="11"/>
  <c r="L5929" i="11"/>
  <c r="M5928" i="11"/>
  <c r="L5928" i="11"/>
  <c r="M5927" i="11"/>
  <c r="L5927" i="11"/>
  <c r="M5926" i="11"/>
  <c r="L5926" i="11"/>
  <c r="M5925" i="11"/>
  <c r="L5925" i="11"/>
  <c r="M5924" i="11"/>
  <c r="L5924" i="11"/>
  <c r="M5923" i="11"/>
  <c r="L5923" i="11"/>
  <c r="M5922" i="11"/>
  <c r="L5922" i="11"/>
  <c r="M5921" i="11"/>
  <c r="L5921" i="11"/>
  <c r="M5920" i="11"/>
  <c r="L5920" i="11"/>
  <c r="M5919" i="11"/>
  <c r="L5919" i="11"/>
  <c r="M5918" i="11"/>
  <c r="L5918" i="11"/>
  <c r="M5916" i="11"/>
  <c r="L5916" i="11"/>
  <c r="M5915" i="11"/>
  <c r="L5915" i="11"/>
  <c r="M5914" i="11"/>
  <c r="L5914" i="11"/>
  <c r="M5913" i="11"/>
  <c r="L5913" i="11"/>
  <c r="M5912" i="11"/>
  <c r="L5912" i="11"/>
  <c r="M5911" i="11"/>
  <c r="L5911" i="11"/>
  <c r="M5910" i="11"/>
  <c r="L5910" i="11"/>
  <c r="M5909" i="11"/>
  <c r="L5909" i="11"/>
  <c r="M5907" i="11"/>
  <c r="L5907" i="11"/>
  <c r="M5906" i="11"/>
  <c r="L5906" i="11"/>
  <c r="M5905" i="11"/>
  <c r="L5905" i="11"/>
  <c r="M5904" i="11"/>
  <c r="L5904" i="11"/>
  <c r="M5903" i="11"/>
  <c r="L5903" i="11"/>
  <c r="M5901" i="11"/>
  <c r="L5901" i="11"/>
  <c r="M5902" i="11"/>
  <c r="L5902" i="11"/>
  <c r="M5900" i="11"/>
  <c r="L5900" i="11"/>
  <c r="M5899" i="11"/>
  <c r="L5899" i="11"/>
  <c r="M5898" i="11"/>
  <c r="L5898" i="11"/>
  <c r="M5897" i="11"/>
  <c r="L5897" i="11"/>
  <c r="M5896" i="11"/>
  <c r="L5896" i="11"/>
  <c r="M5895" i="11"/>
  <c r="L5895" i="11"/>
  <c r="M5894" i="11"/>
  <c r="L5894" i="11"/>
  <c r="M5893" i="11"/>
  <c r="L5893" i="11"/>
  <c r="M5891" i="11"/>
  <c r="L5891" i="11"/>
  <c r="M5889" i="11"/>
  <c r="L5889" i="11"/>
  <c r="M5888" i="11"/>
  <c r="L5888" i="11"/>
  <c r="M5887" i="11"/>
  <c r="L5887" i="11"/>
  <c r="M5886" i="11"/>
  <c r="L5886" i="11"/>
  <c r="M5885" i="11"/>
  <c r="L5885" i="11"/>
  <c r="M5884" i="11"/>
  <c r="L5884" i="11"/>
  <c r="M5883" i="11"/>
  <c r="L5883" i="11"/>
  <c r="M5882" i="11"/>
  <c r="L5882" i="11"/>
  <c r="M5880" i="11"/>
  <c r="L5880" i="11"/>
  <c r="M5881" i="11"/>
  <c r="L5881" i="11"/>
  <c r="M5879" i="11"/>
  <c r="L5879" i="11"/>
  <c r="M5878" i="11"/>
  <c r="L5878" i="11"/>
  <c r="M5877" i="11"/>
  <c r="L5877" i="11"/>
  <c r="M5876" i="11"/>
  <c r="L5876" i="11"/>
  <c r="M5875" i="11"/>
  <c r="L5875" i="11"/>
  <c r="M5874" i="11"/>
  <c r="L5874" i="11"/>
  <c r="M5873" i="11"/>
  <c r="L5873" i="11"/>
  <c r="M5872" i="11"/>
  <c r="L5872" i="11"/>
  <c r="M5871" i="11"/>
  <c r="L5871" i="11"/>
  <c r="M5870" i="11"/>
  <c r="L5870" i="11"/>
  <c r="M5869" i="11"/>
  <c r="L5869" i="11"/>
  <c r="M5868" i="11"/>
  <c r="L5868" i="11"/>
  <c r="M5864" i="11"/>
  <c r="L5864" i="11"/>
  <c r="N69" i="5"/>
  <c r="M69" i="5"/>
  <c r="L69" i="5"/>
  <c r="N499" i="6"/>
  <c r="M499" i="6"/>
  <c r="L499" i="6"/>
  <c r="N498" i="6"/>
  <c r="M498" i="6"/>
  <c r="L498" i="6"/>
  <c r="N497" i="6"/>
  <c r="M497" i="6"/>
  <c r="L497" i="6"/>
  <c r="N493" i="6"/>
  <c r="M493" i="6"/>
  <c r="L493" i="6"/>
  <c r="N496" i="6"/>
  <c r="M496" i="6"/>
  <c r="L496" i="6"/>
  <c r="N495" i="6"/>
  <c r="M495" i="6"/>
  <c r="L495" i="6"/>
  <c r="N494" i="6"/>
  <c r="M494" i="6"/>
  <c r="L494" i="6"/>
  <c r="N1284" i="3" l="1"/>
  <c r="M1284" i="3"/>
  <c r="L1284" i="3"/>
  <c r="N1137" i="3"/>
  <c r="M1137" i="3"/>
  <c r="L1137" i="3"/>
  <c r="N31" i="3"/>
  <c r="M31" i="3"/>
  <c r="L31" i="3"/>
  <c r="N69" i="3"/>
  <c r="M69" i="3"/>
  <c r="L69" i="3"/>
  <c r="N1439" i="3" l="1"/>
  <c r="M1439" i="3"/>
  <c r="L1439" i="3"/>
  <c r="N1152" i="3"/>
  <c r="M1152" i="3"/>
  <c r="L1152" i="3"/>
  <c r="N1136" i="3"/>
  <c r="M1136" i="3"/>
  <c r="L1136" i="3"/>
  <c r="L145" i="3"/>
  <c r="L146" i="3"/>
  <c r="N492" i="6"/>
  <c r="M492" i="6"/>
  <c r="L492" i="6"/>
  <c r="N491" i="6"/>
  <c r="M491" i="6"/>
  <c r="L491" i="6"/>
  <c r="N489" i="6"/>
  <c r="M489" i="6"/>
  <c r="L489" i="6"/>
  <c r="N490" i="6"/>
  <c r="M490" i="6"/>
  <c r="L490" i="6"/>
  <c r="N486" i="6"/>
  <c r="M486" i="6"/>
  <c r="L486" i="6"/>
  <c r="N487" i="6"/>
  <c r="M487" i="6"/>
  <c r="L487" i="6"/>
  <c r="N488" i="6"/>
  <c r="M488" i="6"/>
  <c r="L488" i="6"/>
  <c r="L485" i="6"/>
  <c r="N68" i="5" l="1"/>
  <c r="M68" i="5"/>
  <c r="L68" i="5"/>
  <c r="N67" i="5"/>
  <c r="M67" i="5"/>
  <c r="L67" i="5"/>
  <c r="N66" i="5"/>
  <c r="M66" i="5"/>
  <c r="L66" i="5"/>
  <c r="N65" i="5"/>
  <c r="M65" i="5"/>
  <c r="L65" i="5"/>
  <c r="N485" i="6"/>
  <c r="M485" i="6"/>
  <c r="N484" i="6"/>
  <c r="M484" i="6"/>
  <c r="L484" i="6"/>
  <c r="N483" i="6"/>
  <c r="M483" i="6"/>
  <c r="L483" i="6"/>
  <c r="N482" i="6"/>
  <c r="M482" i="6"/>
  <c r="L482" i="6"/>
  <c r="N481" i="6"/>
  <c r="M481" i="6"/>
  <c r="L481" i="6"/>
  <c r="N480" i="6"/>
  <c r="M480" i="6"/>
  <c r="L480" i="6"/>
  <c r="N478" i="6"/>
  <c r="M478" i="6"/>
  <c r="L478" i="6"/>
  <c r="N479" i="6"/>
  <c r="M479" i="6"/>
  <c r="L479" i="6"/>
  <c r="N140" i="6"/>
  <c r="M140" i="6"/>
  <c r="L140" i="6"/>
  <c r="L2443" i="11"/>
  <c r="L2444" i="11"/>
  <c r="N476" i="6" l="1"/>
  <c r="M476" i="6"/>
  <c r="L476" i="6"/>
  <c r="N475" i="6"/>
  <c r="M475" i="6"/>
  <c r="L475" i="6"/>
  <c r="N474" i="6"/>
  <c r="M474" i="6"/>
  <c r="L474" i="6"/>
  <c r="N473" i="6"/>
  <c r="M473" i="6"/>
  <c r="L473" i="6"/>
  <c r="N472" i="6"/>
  <c r="M472" i="6"/>
  <c r="L472" i="6"/>
  <c r="N470" i="6"/>
  <c r="M470" i="6"/>
  <c r="L470" i="6"/>
  <c r="N471" i="6"/>
  <c r="M471" i="6"/>
  <c r="L471" i="6"/>
  <c r="N469" i="6"/>
  <c r="M469" i="6"/>
  <c r="L469" i="6"/>
  <c r="N1273" i="3"/>
  <c r="M1273" i="3"/>
  <c r="L1273" i="3"/>
  <c r="N165" i="3"/>
  <c r="M165" i="3"/>
  <c r="L165" i="3"/>
  <c r="N468" i="6" l="1"/>
  <c r="M468" i="6"/>
  <c r="L468" i="6"/>
  <c r="N467" i="6"/>
  <c r="M467" i="6"/>
  <c r="L467" i="6"/>
  <c r="N116" i="3" l="1"/>
  <c r="M116" i="3"/>
  <c r="L116" i="3"/>
  <c r="N115" i="3"/>
  <c r="M115" i="3"/>
  <c r="L115" i="3"/>
  <c r="N114" i="3"/>
  <c r="M114" i="3"/>
  <c r="L114" i="3"/>
  <c r="N113" i="3"/>
  <c r="M113" i="3"/>
  <c r="L113" i="3"/>
  <c r="N110" i="3"/>
  <c r="M110" i="3"/>
  <c r="L110" i="3"/>
  <c r="N109" i="3"/>
  <c r="M109" i="3"/>
  <c r="L109" i="3"/>
  <c r="M5306" i="11" l="1"/>
  <c r="L5306" i="11"/>
  <c r="M5195" i="11"/>
  <c r="L5195" i="11"/>
  <c r="M5305" i="11"/>
  <c r="L5305" i="11"/>
  <c r="M5304" i="11"/>
  <c r="L5304" i="11"/>
  <c r="M5303" i="11"/>
  <c r="L5303" i="11"/>
  <c r="M5302" i="11"/>
  <c r="L5302" i="11"/>
  <c r="M4591" i="11"/>
  <c r="L4591" i="11"/>
  <c r="M2677" i="11"/>
  <c r="L2677" i="11"/>
  <c r="M5299" i="11"/>
  <c r="L5299" i="11"/>
  <c r="M5298" i="11"/>
  <c r="L5298" i="11"/>
  <c r="M5297" i="11"/>
  <c r="L5297" i="11"/>
  <c r="M5295" i="11"/>
  <c r="L5295" i="11"/>
  <c r="M5296" i="11"/>
  <c r="L5296" i="11"/>
  <c r="M5294" i="11"/>
  <c r="L5294" i="11"/>
  <c r="M1222" i="11"/>
  <c r="L1222" i="11"/>
  <c r="M5293" i="11"/>
  <c r="L5293" i="11"/>
  <c r="M5292" i="11"/>
  <c r="L5292" i="11"/>
  <c r="M5291" i="11"/>
  <c r="L5291" i="11"/>
  <c r="M5290" i="11"/>
  <c r="L5290" i="11"/>
  <c r="M5289" i="11"/>
  <c r="L5289" i="11"/>
  <c r="M5288" i="11"/>
  <c r="L5288" i="11"/>
  <c r="M5287" i="11"/>
  <c r="L5287" i="11"/>
  <c r="M5286" i="11"/>
  <c r="L5286" i="11"/>
  <c r="M5285" i="11"/>
  <c r="L5285" i="11"/>
  <c r="M5284" i="11"/>
  <c r="L5284" i="11"/>
  <c r="M5283" i="11"/>
  <c r="L5283" i="11"/>
  <c r="M5282" i="11"/>
  <c r="L5282" i="11"/>
  <c r="M5281" i="11"/>
  <c r="L5281" i="11"/>
  <c r="M5280" i="11"/>
  <c r="L5280" i="11"/>
  <c r="M5279" i="11"/>
  <c r="L5279" i="11"/>
  <c r="M5278" i="11"/>
  <c r="L5278" i="11"/>
  <c r="M5277" i="11"/>
  <c r="L5277" i="11"/>
  <c r="M5276" i="11"/>
  <c r="L5276" i="11"/>
  <c r="M2912" i="11"/>
  <c r="L2912" i="11"/>
  <c r="M5275" i="11"/>
  <c r="L5275" i="11"/>
  <c r="M5274" i="11"/>
  <c r="L5274" i="11"/>
  <c r="M5273" i="11"/>
  <c r="L5273" i="11"/>
  <c r="M5272" i="11"/>
  <c r="L5272" i="11"/>
  <c r="M5271" i="11"/>
  <c r="L5271" i="11"/>
  <c r="M5270" i="11"/>
  <c r="L5270" i="11"/>
  <c r="M5269" i="11"/>
  <c r="L5269" i="11"/>
  <c r="M5268" i="11"/>
  <c r="L5268" i="11"/>
  <c r="M5267" i="11"/>
  <c r="L5267" i="11"/>
  <c r="M5266" i="11"/>
  <c r="L5266" i="11"/>
  <c r="M5265" i="11"/>
  <c r="L5265" i="11"/>
  <c r="M5261" i="11"/>
  <c r="L5261" i="11"/>
  <c r="M5262" i="11"/>
  <c r="L5262" i="11"/>
  <c r="M5259" i="11"/>
  <c r="L5259" i="11"/>
  <c r="M5264" i="11"/>
  <c r="L5264" i="11"/>
  <c r="M5263" i="11"/>
  <c r="L5263" i="11"/>
  <c r="M5260" i="11"/>
  <c r="L5260" i="11"/>
  <c r="M5258" i="11"/>
  <c r="L5258" i="11"/>
  <c r="M5257" i="11"/>
  <c r="L5257" i="11"/>
  <c r="M5256" i="11"/>
  <c r="L5256" i="11"/>
  <c r="M5254" i="11"/>
  <c r="L5254" i="11"/>
  <c r="M5253" i="11"/>
  <c r="L5253" i="11"/>
  <c r="M5252" i="11"/>
  <c r="L5252" i="11"/>
  <c r="M5251" i="11"/>
  <c r="L5251" i="11"/>
  <c r="M5250" i="11"/>
  <c r="L5250" i="11"/>
  <c r="M5248" i="11"/>
  <c r="L5248" i="11"/>
  <c r="M5249" i="11"/>
  <c r="L5249" i="11"/>
  <c r="M5247" i="11"/>
  <c r="L5247" i="11"/>
  <c r="M5246" i="11"/>
  <c r="L5246" i="11"/>
  <c r="M5245" i="11"/>
  <c r="L5245" i="11"/>
  <c r="M5244" i="11"/>
  <c r="L5244" i="11"/>
  <c r="M5243" i="11"/>
  <c r="L5243" i="11"/>
  <c r="M5242" i="11"/>
  <c r="L5242" i="11"/>
  <c r="M5241" i="11"/>
  <c r="L5241" i="11"/>
  <c r="M5240" i="11"/>
  <c r="L5240" i="11"/>
  <c r="M5238" i="11"/>
  <c r="L5238" i="11"/>
  <c r="M5237" i="11"/>
  <c r="L5237" i="11"/>
  <c r="M5236" i="11"/>
  <c r="L5236" i="11"/>
  <c r="M5235" i="11"/>
  <c r="L5235" i="11"/>
  <c r="M5234" i="11"/>
  <c r="L5234" i="11"/>
  <c r="M5233" i="11"/>
  <c r="L5233" i="11"/>
  <c r="M5232" i="11"/>
  <c r="L5232" i="11"/>
  <c r="M5231" i="11"/>
  <c r="L5231" i="11"/>
  <c r="M5230" i="11"/>
  <c r="L5230" i="11"/>
  <c r="M5229" i="11"/>
  <c r="L5229" i="11"/>
  <c r="M5228" i="11"/>
  <c r="L5228" i="11"/>
  <c r="M5227" i="11"/>
  <c r="L5227" i="11"/>
  <c r="M5226" i="11"/>
  <c r="L5226" i="11"/>
  <c r="M6083" i="11"/>
  <c r="L6083" i="11"/>
  <c r="M5224" i="11"/>
  <c r="L5224" i="11"/>
  <c r="M5222" i="11"/>
  <c r="L5222" i="11"/>
  <c r="M5223" i="11"/>
  <c r="L5223" i="11"/>
  <c r="M5221" i="11"/>
  <c r="L5221" i="11"/>
  <c r="M5220" i="11"/>
  <c r="L5220" i="11"/>
  <c r="M5219" i="11"/>
  <c r="L5219" i="11"/>
  <c r="M5218" i="11"/>
  <c r="L5218" i="11"/>
  <c r="M5217" i="11"/>
  <c r="L5217" i="11"/>
  <c r="M5216" i="11"/>
  <c r="L5216" i="11"/>
  <c r="M5215" i="11"/>
  <c r="L5215" i="11"/>
  <c r="M5213" i="11"/>
  <c r="L5213" i="11"/>
  <c r="M5211" i="11"/>
  <c r="L5211" i="11"/>
  <c r="M5210" i="11"/>
  <c r="L5210" i="11"/>
  <c r="M5209" i="11"/>
  <c r="L5209" i="11"/>
  <c r="M5208" i="11"/>
  <c r="L5208" i="11"/>
  <c r="M5207" i="11"/>
  <c r="L5207" i="11"/>
  <c r="M5206" i="11"/>
  <c r="L5206" i="11"/>
  <c r="M5205" i="11"/>
  <c r="L5205" i="11"/>
  <c r="M5204" i="11"/>
  <c r="L5204" i="11"/>
  <c r="M5203" i="11"/>
  <c r="L5203" i="11"/>
  <c r="M5202" i="11"/>
  <c r="L5202" i="11"/>
  <c r="M5200" i="11"/>
  <c r="L5200" i="11"/>
  <c r="M5201" i="11"/>
  <c r="L5201" i="11"/>
  <c r="M5199" i="11"/>
  <c r="L5199" i="11"/>
  <c r="M5198" i="11"/>
  <c r="L5198" i="11"/>
  <c r="M5197" i="11"/>
  <c r="L5197" i="11"/>
  <c r="M5196" i="11"/>
  <c r="L5196" i="11"/>
  <c r="M5194" i="11"/>
  <c r="L5194" i="11"/>
  <c r="M5193" i="11"/>
  <c r="L5193" i="11"/>
  <c r="M5192" i="11"/>
  <c r="L5192" i="11"/>
  <c r="M5190" i="11"/>
  <c r="L5190" i="11"/>
  <c r="M5189" i="11"/>
  <c r="L5189" i="11"/>
  <c r="M5187" i="11"/>
  <c r="L5187" i="11"/>
  <c r="M5186" i="11"/>
  <c r="L5186" i="11"/>
  <c r="M5185" i="11"/>
  <c r="L5185" i="11"/>
  <c r="M5184" i="11"/>
  <c r="L5184" i="11"/>
  <c r="M5183" i="11"/>
  <c r="L5183" i="11"/>
  <c r="M5182" i="11"/>
  <c r="L5182" i="11"/>
  <c r="M5181" i="11"/>
  <c r="L5181" i="11"/>
  <c r="M5179" i="11"/>
  <c r="L5179" i="11"/>
  <c r="M5178" i="11"/>
  <c r="L5178" i="11"/>
  <c r="M5176" i="11"/>
  <c r="L5176" i="11"/>
  <c r="M5175" i="11"/>
  <c r="L5175" i="11"/>
  <c r="M5174" i="11"/>
  <c r="L5174" i="11"/>
  <c r="M5173" i="11"/>
  <c r="L5173" i="11"/>
  <c r="M5172" i="11"/>
  <c r="L5172" i="11"/>
  <c r="M5171" i="11"/>
  <c r="L5171" i="11"/>
  <c r="M5170" i="11"/>
  <c r="L5170" i="11"/>
  <c r="M5169" i="11"/>
  <c r="L5169" i="11"/>
  <c r="M5168" i="11"/>
  <c r="L5168" i="11"/>
  <c r="M5167" i="11"/>
  <c r="L5167" i="11"/>
  <c r="M5166" i="11"/>
  <c r="L5166" i="11"/>
  <c r="M5165" i="11"/>
  <c r="L5165" i="11"/>
  <c r="M5164" i="11"/>
  <c r="L5164" i="11"/>
  <c r="M5163" i="11"/>
  <c r="L5163" i="11"/>
  <c r="M5162" i="11"/>
  <c r="L5162" i="11"/>
  <c r="M5161" i="11"/>
  <c r="L5161" i="11"/>
  <c r="M5160" i="11"/>
  <c r="L5160" i="11"/>
  <c r="M5157" i="11"/>
  <c r="L5157" i="11"/>
  <c r="M5158" i="11"/>
  <c r="L5158" i="11"/>
  <c r="M5156" i="11"/>
  <c r="L5156" i="11"/>
  <c r="M5155" i="11"/>
  <c r="L5155" i="11"/>
  <c r="M5154" i="11"/>
  <c r="L5154" i="11"/>
  <c r="M5153" i="11"/>
  <c r="L5153" i="11"/>
  <c r="M5152" i="11"/>
  <c r="L5152" i="11"/>
  <c r="M5151" i="11"/>
  <c r="L5151" i="11"/>
  <c r="M5150" i="11"/>
  <c r="L5150" i="11"/>
  <c r="M5149" i="11"/>
  <c r="L5149" i="11"/>
  <c r="M5148" i="11"/>
  <c r="L5148" i="11"/>
  <c r="M5146" i="11"/>
  <c r="L5146" i="11"/>
  <c r="M5144" i="11"/>
  <c r="L5144" i="11"/>
  <c r="M5145" i="11"/>
  <c r="L5145" i="11"/>
  <c r="M5142" i="11"/>
  <c r="L5142" i="11"/>
  <c r="M5141" i="11"/>
  <c r="L5141" i="11"/>
  <c r="M5140" i="11"/>
  <c r="L5140" i="11"/>
  <c r="M5139" i="11"/>
  <c r="L5139" i="11"/>
  <c r="M5138" i="11"/>
  <c r="L5138" i="11"/>
  <c r="M5137" i="11"/>
  <c r="L5137" i="11"/>
  <c r="M5136" i="11"/>
  <c r="L5136" i="11"/>
  <c r="M5135" i="11"/>
  <c r="L5135" i="11"/>
  <c r="M5134" i="11"/>
  <c r="L5134" i="11"/>
  <c r="M5133" i="11"/>
  <c r="L5133" i="11"/>
  <c r="M5132" i="11"/>
  <c r="L5132" i="11"/>
  <c r="M5131" i="11"/>
  <c r="L5131" i="11"/>
  <c r="M5130" i="11"/>
  <c r="L5130" i="11"/>
  <c r="M5129" i="11"/>
  <c r="L5129" i="11"/>
  <c r="M5128" i="11"/>
  <c r="L5128" i="11"/>
  <c r="M5127" i="11"/>
  <c r="L5127" i="11"/>
  <c r="M5126" i="11"/>
  <c r="L5126" i="11"/>
  <c r="M5125" i="11"/>
  <c r="L5125" i="11"/>
  <c r="M5124" i="11"/>
  <c r="L5124" i="11"/>
  <c r="M5122" i="11"/>
  <c r="L5122" i="11"/>
  <c r="M5123" i="11"/>
  <c r="L5123" i="11"/>
  <c r="M5121" i="11"/>
  <c r="L5121" i="11"/>
  <c r="M5120" i="11"/>
  <c r="L5120" i="11"/>
  <c r="M5119" i="11"/>
  <c r="L5119" i="11"/>
  <c r="M5118" i="11"/>
  <c r="L5118" i="11"/>
  <c r="M5116" i="11"/>
  <c r="L5116" i="11"/>
  <c r="M5117" i="11"/>
  <c r="L5117" i="11"/>
  <c r="M5115" i="11"/>
  <c r="L5115" i="11"/>
  <c r="M5114" i="11"/>
  <c r="L5114" i="11"/>
  <c r="M5113" i="11"/>
  <c r="L5113" i="11"/>
  <c r="M5112" i="11"/>
  <c r="L5112" i="11"/>
  <c r="M5109" i="11"/>
  <c r="L5109" i="11"/>
  <c r="M5108" i="11"/>
  <c r="L5108" i="11"/>
  <c r="M5107" i="11"/>
  <c r="L5107" i="11"/>
  <c r="M5106" i="11"/>
  <c r="L5106" i="11"/>
  <c r="M5104" i="11"/>
  <c r="L5104" i="11"/>
  <c r="M5103" i="11"/>
  <c r="L5103" i="11"/>
  <c r="M5102" i="11"/>
  <c r="L5102" i="11"/>
  <c r="M5101" i="11"/>
  <c r="L5101" i="11"/>
  <c r="M5100" i="11"/>
  <c r="L5100" i="11"/>
  <c r="M5099" i="11"/>
  <c r="L5099" i="11"/>
  <c r="M5098" i="11"/>
  <c r="L5098" i="11"/>
  <c r="M6242" i="11"/>
  <c r="L6242" i="11"/>
  <c r="M5097" i="11"/>
  <c r="L5097" i="11"/>
  <c r="M5095" i="11"/>
  <c r="L5095" i="11"/>
  <c r="M5094" i="11"/>
  <c r="L5094" i="11"/>
  <c r="M5093" i="11"/>
  <c r="L5093" i="11"/>
  <c r="M5092" i="11"/>
  <c r="L5092" i="11"/>
  <c r="M5090" i="11"/>
  <c r="L5090" i="11"/>
  <c r="M5089" i="11"/>
  <c r="L5089" i="11"/>
  <c r="M5088" i="11"/>
  <c r="L5088" i="11"/>
  <c r="M5087" i="11"/>
  <c r="L5087" i="11"/>
  <c r="M5086" i="11"/>
  <c r="L5086" i="11"/>
  <c r="M5085" i="11"/>
  <c r="L5085" i="11"/>
  <c r="M5084" i="11"/>
  <c r="L5084" i="11"/>
  <c r="M5083" i="11"/>
  <c r="L5083" i="11"/>
  <c r="M5082" i="11"/>
  <c r="L5082" i="11"/>
  <c r="M5081" i="11"/>
  <c r="L5081" i="11"/>
  <c r="M5080" i="11"/>
  <c r="L5080" i="11"/>
  <c r="M5079" i="11"/>
  <c r="L5079" i="11"/>
  <c r="M5078" i="11"/>
  <c r="L5078" i="11"/>
  <c r="M5077" i="11"/>
  <c r="L5077" i="11"/>
  <c r="M5076" i="11"/>
  <c r="L5076" i="11"/>
  <c r="M5075" i="11"/>
  <c r="L5075" i="11"/>
  <c r="M5072" i="11"/>
  <c r="L5072" i="11"/>
  <c r="M5071" i="11"/>
  <c r="L5071" i="11"/>
  <c r="M5070" i="11"/>
  <c r="L5070" i="11"/>
  <c r="M5069" i="11"/>
  <c r="L5069" i="11"/>
  <c r="M5068" i="11"/>
  <c r="L5068" i="11"/>
  <c r="M5067" i="11"/>
  <c r="L5067" i="11"/>
  <c r="M5066" i="11"/>
  <c r="L5066" i="11"/>
  <c r="M5065" i="11"/>
  <c r="L5065" i="11"/>
  <c r="M5064" i="11"/>
  <c r="L5064" i="11"/>
  <c r="M5063" i="11"/>
  <c r="L5063" i="11"/>
  <c r="M5062" i="11"/>
  <c r="L5062" i="11"/>
  <c r="M5061" i="11"/>
  <c r="L5061" i="11"/>
  <c r="M5060" i="11"/>
  <c r="L5060" i="11"/>
  <c r="M5057" i="11"/>
  <c r="L5057" i="11"/>
  <c r="M5056" i="11"/>
  <c r="L5056" i="11"/>
  <c r="M5055" i="11"/>
  <c r="L5055" i="11"/>
  <c r="M5054" i="11"/>
  <c r="L5054" i="11"/>
  <c r="M5053" i="11"/>
  <c r="L5053" i="11"/>
  <c r="M5052" i="11"/>
  <c r="L5052" i="11"/>
  <c r="M5050" i="11"/>
  <c r="L5050" i="11"/>
  <c r="M5049" i="11"/>
  <c r="L5049" i="11"/>
  <c r="M5048" i="11"/>
  <c r="L5048" i="11"/>
  <c r="M5047" i="11"/>
  <c r="L5047" i="11"/>
  <c r="M5046" i="11"/>
  <c r="L5046" i="11"/>
  <c r="M5045" i="11"/>
  <c r="L5045" i="11"/>
  <c r="M5044" i="11"/>
  <c r="L5044" i="11"/>
  <c r="M5043" i="11"/>
  <c r="L5043" i="11"/>
  <c r="M5041" i="11"/>
  <c r="L5041" i="11"/>
  <c r="M5040" i="11"/>
  <c r="L5040" i="11"/>
  <c r="M5039" i="11"/>
  <c r="L5039" i="11"/>
  <c r="M5038" i="11"/>
  <c r="L5038" i="11"/>
  <c r="M5037" i="11"/>
  <c r="L5037" i="11"/>
  <c r="M4367" i="11"/>
  <c r="L4367" i="11"/>
  <c r="M5036" i="11"/>
  <c r="L5036" i="11"/>
  <c r="M5035" i="11"/>
  <c r="L5035" i="11"/>
  <c r="M5034" i="11"/>
  <c r="L5034" i="11"/>
  <c r="M5033" i="11"/>
  <c r="L5033" i="11"/>
  <c r="M5032" i="11"/>
  <c r="L5032" i="11"/>
  <c r="M5031" i="11"/>
  <c r="L5031" i="11"/>
  <c r="M5030" i="11"/>
  <c r="L5030" i="11"/>
  <c r="M5029" i="11"/>
  <c r="L5029" i="11"/>
  <c r="M5028" i="11"/>
  <c r="L5028" i="11"/>
  <c r="M5027" i="11"/>
  <c r="L5027" i="11"/>
  <c r="M5025" i="11"/>
  <c r="L5025" i="11"/>
  <c r="M5024" i="11"/>
  <c r="L5024" i="11"/>
  <c r="M5023" i="11"/>
  <c r="L5023" i="11"/>
  <c r="M5021" i="11"/>
  <c r="L5021" i="11"/>
  <c r="M5022" i="11"/>
  <c r="L5022" i="11"/>
  <c r="M5020" i="11"/>
  <c r="L5020" i="11"/>
  <c r="M5019" i="11"/>
  <c r="L5019" i="11"/>
  <c r="M5018" i="11"/>
  <c r="L5018" i="11"/>
  <c r="M6628" i="11"/>
  <c r="L6628" i="11"/>
  <c r="M5017" i="11"/>
  <c r="L5017" i="11"/>
  <c r="M5016" i="11"/>
  <c r="L5016" i="11"/>
  <c r="M5014" i="11"/>
  <c r="L5014" i="11"/>
  <c r="M6453" i="11"/>
  <c r="L6453" i="11"/>
  <c r="M5013" i="11"/>
  <c r="L5013" i="11"/>
  <c r="M5012" i="11"/>
  <c r="L5012" i="11"/>
  <c r="M5011" i="11"/>
  <c r="L5011" i="11"/>
  <c r="M5007" i="11"/>
  <c r="L5007" i="11"/>
  <c r="M5008" i="11"/>
  <c r="L5008" i="11"/>
  <c r="M5006" i="11"/>
  <c r="L5006" i="11"/>
  <c r="M5005" i="11"/>
  <c r="L5005" i="11"/>
  <c r="M5004" i="11"/>
  <c r="L5004" i="11"/>
  <c r="M5003" i="11"/>
  <c r="L5003" i="11"/>
  <c r="M5002" i="11"/>
  <c r="L5002" i="11"/>
  <c r="M5001" i="11"/>
  <c r="L5001" i="11"/>
  <c r="M5000" i="11"/>
  <c r="L5000" i="11"/>
  <c r="M4999" i="11"/>
  <c r="L4999" i="11"/>
  <c r="M4998" i="11"/>
  <c r="L4998" i="11"/>
  <c r="M4997" i="11"/>
  <c r="L4997" i="11"/>
  <c r="M4996" i="11"/>
  <c r="L4996" i="11"/>
  <c r="M4995" i="11"/>
  <c r="L4995" i="11"/>
  <c r="M4993" i="11"/>
  <c r="L4993" i="11"/>
  <c r="M4991" i="11"/>
  <c r="L4991" i="11"/>
  <c r="M4990" i="11"/>
  <c r="L4990" i="11"/>
  <c r="M4989" i="11"/>
  <c r="L4989" i="11"/>
  <c r="M4988" i="11"/>
  <c r="L4988" i="11"/>
  <c r="M4986" i="11"/>
  <c r="L4986" i="11"/>
  <c r="M4987" i="11"/>
  <c r="L4987" i="11"/>
  <c r="M4985" i="11"/>
  <c r="L4985" i="11"/>
  <c r="M4983" i="11"/>
  <c r="L4983" i="11"/>
  <c r="M4980" i="11"/>
  <c r="L4980" i="11"/>
  <c r="M4979" i="11"/>
  <c r="L4979" i="11"/>
  <c r="M4978" i="11"/>
  <c r="L4978" i="11"/>
  <c r="M4977" i="11"/>
  <c r="L4977" i="11"/>
  <c r="M4976" i="11"/>
  <c r="L4976" i="11"/>
  <c r="M4975" i="11"/>
  <c r="L4975" i="11"/>
  <c r="M4974" i="11"/>
  <c r="L4974" i="11"/>
  <c r="M1195" i="11"/>
  <c r="L1195" i="11"/>
  <c r="M4973" i="11"/>
  <c r="L4973" i="11"/>
  <c r="M4972" i="11"/>
  <c r="L4972" i="11"/>
  <c r="M4970" i="11"/>
  <c r="L4970" i="11"/>
  <c r="M4969" i="11"/>
  <c r="L4969" i="11"/>
  <c r="M6946" i="11"/>
  <c r="L6946" i="11"/>
  <c r="M4968" i="11"/>
  <c r="L4968" i="11"/>
  <c r="M4967" i="11"/>
  <c r="L4967" i="11"/>
  <c r="M4966" i="11"/>
  <c r="L4966" i="11"/>
  <c r="M4965" i="11"/>
  <c r="L4965" i="11"/>
  <c r="M4964" i="11"/>
  <c r="L4964" i="11"/>
  <c r="M4962" i="11"/>
  <c r="L4962" i="11"/>
  <c r="M4961" i="11"/>
  <c r="L4961" i="11"/>
  <c r="M4960" i="11"/>
  <c r="L4960" i="11"/>
  <c r="M4959" i="11"/>
  <c r="L4959" i="11"/>
  <c r="M4958" i="11"/>
  <c r="L4958" i="11"/>
  <c r="M4957" i="11"/>
  <c r="L4957" i="11"/>
  <c r="M4956" i="11"/>
  <c r="L4956" i="11"/>
  <c r="M4955" i="11"/>
  <c r="L4955" i="11"/>
  <c r="M4954" i="11"/>
  <c r="L4954" i="11"/>
  <c r="M4953" i="11"/>
  <c r="L4953" i="11"/>
  <c r="M4952" i="11"/>
  <c r="L4952" i="11"/>
  <c r="M4951" i="11"/>
  <c r="L4951" i="11"/>
  <c r="M4950" i="11"/>
  <c r="L4950" i="11"/>
  <c r="M4949" i="11"/>
  <c r="L4949" i="11"/>
  <c r="M4948" i="11"/>
  <c r="L4948" i="11"/>
  <c r="M4947" i="11"/>
  <c r="L4947" i="11"/>
  <c r="M4946" i="11"/>
  <c r="L4946" i="11"/>
  <c r="M4945" i="11"/>
  <c r="L4945" i="11"/>
  <c r="M4944" i="11"/>
  <c r="L4944" i="11"/>
  <c r="M4943" i="11"/>
  <c r="L4943" i="11"/>
  <c r="M4942" i="11"/>
  <c r="L4942" i="11"/>
  <c r="M4941" i="11"/>
  <c r="L4941" i="11"/>
  <c r="M4940" i="11"/>
  <c r="L4940" i="11"/>
  <c r="M4939" i="11"/>
  <c r="L4939" i="11"/>
  <c r="M4938" i="11"/>
  <c r="L4938" i="11"/>
  <c r="M4937" i="11"/>
  <c r="L4937" i="11"/>
  <c r="M4936" i="11"/>
  <c r="L4936" i="11"/>
  <c r="M4935" i="11"/>
  <c r="L4935" i="11"/>
  <c r="M4934" i="11"/>
  <c r="L4934" i="11"/>
  <c r="M4933" i="11"/>
  <c r="L4933" i="11"/>
  <c r="M4932" i="11"/>
  <c r="L4932" i="11"/>
  <c r="M4931" i="11"/>
  <c r="L4931" i="11"/>
  <c r="M4930" i="11"/>
  <c r="L4930" i="11"/>
  <c r="M4925" i="11"/>
  <c r="L4925" i="11"/>
  <c r="M4929" i="11"/>
  <c r="L4929" i="11"/>
  <c r="M4927" i="11"/>
  <c r="L4927" i="11"/>
  <c r="M4926" i="11"/>
  <c r="L4926" i="11"/>
  <c r="M4924" i="11"/>
  <c r="L4924" i="11"/>
  <c r="M4923" i="11"/>
  <c r="L4923" i="11"/>
  <c r="M4922" i="11"/>
  <c r="L4922" i="11"/>
  <c r="M4921" i="11"/>
  <c r="L4921" i="11"/>
  <c r="M4920" i="11"/>
  <c r="L4920" i="11"/>
  <c r="M4919" i="11"/>
  <c r="L4919" i="11"/>
  <c r="M4918" i="11"/>
  <c r="L4918" i="11"/>
  <c r="M4917" i="11"/>
  <c r="L4917" i="11"/>
  <c r="M4916" i="11"/>
  <c r="L4916" i="11"/>
  <c r="M4914" i="11"/>
  <c r="L4914" i="11"/>
  <c r="M4913" i="11"/>
  <c r="L4913" i="11"/>
  <c r="M4912" i="11"/>
  <c r="L4912" i="11"/>
  <c r="M4911" i="11"/>
  <c r="L4911" i="11"/>
  <c r="M4910" i="11"/>
  <c r="L4910" i="11"/>
  <c r="M4909" i="11"/>
  <c r="L4909" i="11"/>
  <c r="M4907" i="11"/>
  <c r="L4907" i="11"/>
  <c r="M4906" i="11"/>
  <c r="L4906" i="11"/>
  <c r="M4905" i="11"/>
  <c r="L4905" i="11"/>
  <c r="M4904" i="11"/>
  <c r="L4904" i="11"/>
  <c r="M4902" i="11"/>
  <c r="L4902" i="11"/>
  <c r="M4901" i="11"/>
  <c r="L4901" i="11"/>
  <c r="M4900" i="11"/>
  <c r="L4900" i="11"/>
  <c r="M4899" i="11"/>
  <c r="L4899" i="11"/>
  <c r="M4898" i="11"/>
  <c r="L4898" i="11"/>
  <c r="M4897" i="11"/>
  <c r="L4897" i="11"/>
  <c r="M4896" i="11"/>
  <c r="L4896" i="11"/>
  <c r="M4895" i="11"/>
  <c r="L4895" i="11"/>
  <c r="M4894" i="11"/>
  <c r="L4894" i="11"/>
  <c r="M4893" i="11"/>
  <c r="L4893" i="11"/>
  <c r="M4892" i="11"/>
  <c r="L4892" i="11"/>
  <c r="M4891" i="11"/>
  <c r="L4891" i="11"/>
  <c r="M4890" i="11"/>
  <c r="L4890" i="11"/>
  <c r="M4889" i="11"/>
  <c r="L4889" i="11"/>
  <c r="M4888" i="11"/>
  <c r="L4888" i="11"/>
  <c r="M4887" i="11"/>
  <c r="L4887" i="11"/>
  <c r="M4885" i="11"/>
  <c r="L4885" i="11"/>
  <c r="M4884" i="11"/>
  <c r="L4884" i="11"/>
  <c r="M4883" i="11"/>
  <c r="L4883" i="11"/>
  <c r="M4882" i="11"/>
  <c r="L4882" i="11"/>
  <c r="M4881" i="11"/>
  <c r="L4881" i="11"/>
  <c r="M4879" i="11"/>
  <c r="L4879" i="11"/>
  <c r="M4878" i="11"/>
  <c r="L4878" i="11"/>
  <c r="M4877" i="11"/>
  <c r="L4877" i="11"/>
  <c r="M4876" i="11"/>
  <c r="L4876" i="11"/>
  <c r="M4874" i="11"/>
  <c r="L4874" i="11"/>
  <c r="M4873" i="11"/>
  <c r="L4873" i="11"/>
  <c r="M4872" i="11"/>
  <c r="L4872" i="11"/>
  <c r="M4871" i="11"/>
  <c r="L4871" i="11"/>
  <c r="M4870" i="11"/>
  <c r="L4870" i="11"/>
  <c r="M4869" i="11"/>
  <c r="L4869" i="11"/>
  <c r="M4868" i="11"/>
  <c r="L4868" i="11"/>
  <c r="M4867" i="11"/>
  <c r="L4867" i="11"/>
  <c r="M4866" i="11"/>
  <c r="L4866" i="11"/>
  <c r="M4865" i="11"/>
  <c r="L4865" i="11"/>
  <c r="M4864" i="11"/>
  <c r="L4864" i="11"/>
  <c r="M4863" i="11"/>
  <c r="L4863" i="11"/>
  <c r="M4862" i="11"/>
  <c r="L4862" i="11"/>
  <c r="M4861" i="11"/>
  <c r="L4861" i="11"/>
  <c r="M4860" i="11"/>
  <c r="L4860" i="11"/>
  <c r="M4859" i="11"/>
  <c r="L4859" i="11"/>
  <c r="M4858" i="11"/>
  <c r="L4858" i="11"/>
  <c r="M4857" i="11"/>
  <c r="L4857" i="11"/>
  <c r="M4856" i="11"/>
  <c r="L4856" i="11"/>
  <c r="M4855" i="11"/>
  <c r="L4855" i="11"/>
  <c r="M1155" i="11"/>
  <c r="L1155" i="11"/>
  <c r="M4854" i="11"/>
  <c r="L4854" i="11"/>
  <c r="M4853" i="11"/>
  <c r="L4853" i="11"/>
  <c r="M4851" i="11"/>
  <c r="L4851" i="11"/>
  <c r="M4852" i="11"/>
  <c r="L4852" i="11"/>
  <c r="M4850" i="11"/>
  <c r="L4850" i="11"/>
  <c r="M4849" i="11"/>
  <c r="L4849" i="11"/>
  <c r="M4848" i="11"/>
  <c r="L4848" i="11"/>
  <c r="M4847" i="11"/>
  <c r="L4847" i="11"/>
  <c r="M4846" i="11"/>
  <c r="L4846" i="11"/>
  <c r="M4845" i="11"/>
  <c r="L4845" i="11"/>
  <c r="M4844" i="11"/>
  <c r="L4844" i="11"/>
  <c r="M4843" i="11"/>
  <c r="L4843" i="11"/>
  <c r="M4842" i="11"/>
  <c r="L4842" i="11"/>
  <c r="M4841" i="11"/>
  <c r="L4841" i="11"/>
  <c r="M4840" i="11"/>
  <c r="L4840" i="11"/>
  <c r="M4839" i="11"/>
  <c r="L4839" i="11"/>
  <c r="M4838" i="11"/>
  <c r="L4838" i="11"/>
  <c r="M4837" i="11"/>
  <c r="L4837" i="11"/>
  <c r="M4833" i="11"/>
  <c r="L4833" i="11"/>
  <c r="M4836" i="11"/>
  <c r="L4836" i="11"/>
  <c r="M4835" i="11"/>
  <c r="L4835" i="11"/>
  <c r="M4834" i="11"/>
  <c r="L4834" i="11"/>
  <c r="M4832" i="11"/>
  <c r="L4832" i="11"/>
  <c r="M4831" i="11"/>
  <c r="L4831" i="11"/>
  <c r="M4830" i="11"/>
  <c r="L4830" i="11"/>
  <c r="M4828" i="11"/>
  <c r="L4828" i="11"/>
  <c r="M4827" i="11"/>
  <c r="L4827" i="11"/>
  <c r="M4826" i="11"/>
  <c r="L4826" i="11"/>
  <c r="M4825" i="11"/>
  <c r="L4825" i="11"/>
  <c r="M4824" i="11"/>
  <c r="L4824" i="11"/>
  <c r="M4823" i="11"/>
  <c r="L4823" i="11"/>
  <c r="M4822" i="11"/>
  <c r="L4822" i="11"/>
  <c r="M4821" i="11"/>
  <c r="L4821" i="11"/>
  <c r="M4819" i="11"/>
  <c r="L4819" i="11"/>
  <c r="M4818" i="11"/>
  <c r="L4818" i="11"/>
  <c r="M4816" i="11"/>
  <c r="L4816" i="11"/>
  <c r="M4815" i="11"/>
  <c r="L4815" i="11"/>
  <c r="M4814" i="11"/>
  <c r="L4814" i="11"/>
  <c r="M4813" i="11"/>
  <c r="L4813" i="11"/>
  <c r="M4812" i="11"/>
  <c r="L4812" i="11"/>
  <c r="M4810" i="11"/>
  <c r="L4810" i="11"/>
  <c r="M4808" i="11"/>
  <c r="L4808" i="11"/>
  <c r="M4806" i="11"/>
  <c r="L4806" i="11"/>
  <c r="M4805" i="11"/>
  <c r="L4805" i="11"/>
  <c r="M4804" i="11"/>
  <c r="L4804" i="11"/>
  <c r="M4803" i="11"/>
  <c r="L4803" i="11"/>
  <c r="M4802" i="11"/>
  <c r="L4802" i="11"/>
  <c r="M4801" i="11"/>
  <c r="L4801" i="11"/>
  <c r="M4800" i="11"/>
  <c r="L4800" i="11"/>
  <c r="M4799" i="11"/>
  <c r="L4799" i="11"/>
  <c r="M4798" i="11"/>
  <c r="L4798" i="11"/>
  <c r="M198" i="11"/>
  <c r="L198" i="11"/>
  <c r="M2273" i="11"/>
  <c r="L2273" i="11"/>
  <c r="M4797" i="11"/>
  <c r="L4797" i="11"/>
  <c r="M4796" i="11"/>
  <c r="L4796" i="11"/>
  <c r="M4795" i="11"/>
  <c r="L4795" i="11"/>
  <c r="M4794" i="11"/>
  <c r="L4794" i="11"/>
  <c r="M4792" i="11"/>
  <c r="L4792" i="11"/>
  <c r="M4791" i="11"/>
  <c r="L4791" i="11"/>
  <c r="M4790" i="11"/>
  <c r="L4790" i="11"/>
  <c r="M4788" i="11"/>
  <c r="L4788" i="11"/>
  <c r="M4787" i="11"/>
  <c r="L4787" i="11"/>
  <c r="M4786" i="11"/>
  <c r="L4786" i="11"/>
  <c r="M4784" i="11"/>
  <c r="L4784" i="11"/>
  <c r="M4783" i="11"/>
  <c r="L4783" i="11"/>
  <c r="M4782" i="11"/>
  <c r="L4782" i="11"/>
  <c r="M4778" i="11"/>
  <c r="L4778" i="11"/>
  <c r="M4781" i="11"/>
  <c r="L4781" i="11"/>
  <c r="M4779" i="11"/>
  <c r="L4779" i="11"/>
  <c r="M4777" i="11"/>
  <c r="L4777" i="11"/>
  <c r="M4776" i="11"/>
  <c r="L4776" i="11"/>
  <c r="M4775" i="11"/>
  <c r="L4775" i="11"/>
  <c r="M4774" i="11"/>
  <c r="L4774" i="11"/>
  <c r="M4773" i="11"/>
  <c r="L4773" i="11"/>
  <c r="M4772" i="11"/>
  <c r="L4772" i="11"/>
  <c r="M4771" i="11"/>
  <c r="L4771" i="11"/>
  <c r="M4770" i="11"/>
  <c r="L4770" i="11"/>
  <c r="M4769" i="11"/>
  <c r="L4769" i="11"/>
  <c r="M4768" i="11"/>
  <c r="L4768" i="11"/>
  <c r="M4767" i="11"/>
  <c r="L4767" i="11"/>
  <c r="M4766" i="11"/>
  <c r="L4766" i="11"/>
  <c r="M4765" i="11"/>
  <c r="L4765" i="11"/>
  <c r="M4764" i="11"/>
  <c r="L4764" i="11"/>
  <c r="M4763" i="11"/>
  <c r="L4763" i="11"/>
  <c r="M4762" i="11"/>
  <c r="L4762" i="11"/>
  <c r="M4761" i="11"/>
  <c r="L4761" i="11"/>
  <c r="M4760" i="11"/>
  <c r="L4760" i="11"/>
  <c r="M4759" i="11"/>
  <c r="L4759" i="11"/>
  <c r="M4758" i="11"/>
  <c r="L4758" i="11"/>
  <c r="M4757" i="11"/>
  <c r="L4757" i="11"/>
  <c r="M4755" i="11"/>
  <c r="L4755" i="11"/>
  <c r="M4754" i="11"/>
  <c r="L4754" i="11"/>
  <c r="M4753" i="11"/>
  <c r="L4753" i="11"/>
  <c r="M3352" i="11"/>
  <c r="L3352" i="11"/>
  <c r="M4752" i="11"/>
  <c r="L4752" i="11"/>
  <c r="M4749" i="11"/>
  <c r="L4749" i="11"/>
  <c r="M4751" i="11"/>
  <c r="L4751" i="11"/>
  <c r="M4750" i="11"/>
  <c r="L4750" i="11"/>
  <c r="M4748" i="11"/>
  <c r="L4748" i="11"/>
  <c r="M4747" i="11"/>
  <c r="L4747" i="11"/>
  <c r="M4745" i="11"/>
  <c r="L4745" i="11"/>
  <c r="M4744" i="11"/>
  <c r="L4744" i="11"/>
  <c r="M4743" i="11"/>
  <c r="L4743" i="11"/>
  <c r="M4742" i="11"/>
  <c r="L4742" i="11"/>
  <c r="M4741" i="11"/>
  <c r="L4741" i="11"/>
  <c r="M4740" i="11"/>
  <c r="L4740" i="11"/>
  <c r="M4736" i="11"/>
  <c r="L4736" i="11"/>
  <c r="M4739" i="11"/>
  <c r="L4739" i="11"/>
  <c r="M4735" i="11"/>
  <c r="L4735" i="11"/>
  <c r="M4734" i="11"/>
  <c r="L4734" i="11"/>
  <c r="M4732" i="11"/>
  <c r="L4732" i="11"/>
  <c r="M4731" i="11"/>
  <c r="L4731" i="11"/>
  <c r="M4730" i="11"/>
  <c r="L4730" i="11"/>
  <c r="M4729" i="11"/>
  <c r="L4729" i="11"/>
  <c r="M4728" i="11"/>
  <c r="L4728" i="11"/>
  <c r="M4727" i="11"/>
  <c r="L4727" i="11"/>
  <c r="M4725" i="11"/>
  <c r="L4725" i="11"/>
  <c r="M4724" i="11"/>
  <c r="L4724" i="11"/>
  <c r="M4723" i="11"/>
  <c r="L4723" i="11"/>
  <c r="M4722" i="11"/>
  <c r="L4722" i="11"/>
  <c r="M4721" i="11"/>
  <c r="L4721" i="11"/>
  <c r="M4720" i="11"/>
  <c r="L4720" i="11"/>
  <c r="M4719" i="11"/>
  <c r="L4719" i="11"/>
  <c r="M4718" i="11"/>
  <c r="L4718" i="11"/>
  <c r="M4715" i="11"/>
  <c r="L4715" i="11"/>
  <c r="M4714" i="11"/>
  <c r="L4714" i="11"/>
  <c r="M4713" i="11"/>
  <c r="L4713" i="11"/>
  <c r="M4712" i="11"/>
  <c r="L4712" i="11"/>
  <c r="M4711" i="11"/>
  <c r="L4711" i="11"/>
  <c r="M4710" i="11"/>
  <c r="L4710" i="11"/>
  <c r="M2310" i="11"/>
  <c r="L2310" i="11"/>
  <c r="M4709" i="11"/>
  <c r="L4709" i="11"/>
  <c r="M4706" i="11"/>
  <c r="L4706" i="11"/>
  <c r="M4009" i="11"/>
  <c r="L4009" i="11"/>
  <c r="M4705" i="11"/>
  <c r="L4705" i="11"/>
  <c r="M4701" i="11"/>
  <c r="L4701" i="11"/>
  <c r="M4704" i="11"/>
  <c r="L4704" i="11"/>
  <c r="M4702" i="11"/>
  <c r="L4702" i="11"/>
  <c r="M4700" i="11"/>
  <c r="L4700" i="11"/>
  <c r="M4699" i="11"/>
  <c r="L4699" i="11"/>
  <c r="M4698" i="11"/>
  <c r="L4698" i="11"/>
  <c r="M4697" i="11"/>
  <c r="L4697" i="11"/>
  <c r="M4696" i="11"/>
  <c r="L4696" i="11"/>
  <c r="M4695" i="11"/>
  <c r="L4695" i="11"/>
  <c r="M4694" i="11"/>
  <c r="L4694" i="11"/>
  <c r="M4691" i="11"/>
  <c r="L4691" i="11"/>
  <c r="M4690" i="11"/>
  <c r="L4690" i="11"/>
  <c r="M4689" i="11"/>
  <c r="L4689" i="11"/>
  <c r="M4688" i="11"/>
  <c r="L4688" i="11"/>
  <c r="M4686" i="11"/>
  <c r="L4686" i="11"/>
  <c r="M4685" i="11"/>
  <c r="L4685" i="11"/>
  <c r="M4684" i="11"/>
  <c r="L4684" i="11"/>
  <c r="M4683" i="11"/>
  <c r="L4683" i="11"/>
  <c r="M4682" i="11"/>
  <c r="L4682" i="11"/>
  <c r="M4680" i="11"/>
  <c r="L4680" i="11"/>
  <c r="M4678" i="11"/>
  <c r="L4678" i="11"/>
  <c r="M4679" i="11"/>
  <c r="L4679" i="11"/>
  <c r="M4677" i="11"/>
  <c r="L4677" i="11"/>
  <c r="M4676" i="11"/>
  <c r="L4676" i="11"/>
  <c r="M4675" i="11"/>
  <c r="L4675" i="11"/>
  <c r="M2920" i="11"/>
  <c r="L2920" i="11"/>
  <c r="M4674" i="11"/>
  <c r="L4674" i="11"/>
  <c r="M4673" i="11"/>
  <c r="L4673" i="11"/>
  <c r="M4672" i="11"/>
  <c r="L4672" i="11"/>
  <c r="M4671" i="11"/>
  <c r="L4671" i="11"/>
  <c r="M4670" i="11"/>
  <c r="L4670" i="11"/>
  <c r="M4669" i="11"/>
  <c r="L4669" i="11"/>
  <c r="M4666" i="11"/>
  <c r="L4666" i="11"/>
  <c r="M4668" i="11"/>
  <c r="L4668" i="11"/>
  <c r="M4667" i="11"/>
  <c r="L4667" i="11"/>
  <c r="M4665" i="11"/>
  <c r="L4665" i="11"/>
  <c r="M4660" i="11"/>
  <c r="L4660" i="11"/>
  <c r="M4664" i="11"/>
  <c r="L4664" i="11"/>
  <c r="M4663" i="11"/>
  <c r="L4663" i="11"/>
  <c r="M4662" i="11"/>
  <c r="L4662" i="11"/>
  <c r="M4661" i="11"/>
  <c r="L4661" i="11"/>
  <c r="M4659" i="11"/>
  <c r="L4659" i="11"/>
  <c r="M4658" i="11"/>
  <c r="L4658" i="11"/>
  <c r="M4656" i="11"/>
  <c r="L4656" i="11"/>
  <c r="M4655" i="11"/>
  <c r="L4655" i="11"/>
  <c r="M4654" i="11"/>
  <c r="L4654" i="11"/>
  <c r="M4653" i="11"/>
  <c r="L4653" i="11"/>
  <c r="M4652" i="11"/>
  <c r="L4652" i="11"/>
  <c r="M4651" i="11"/>
  <c r="L4651" i="11"/>
  <c r="M4650" i="11"/>
  <c r="L4650" i="11"/>
  <c r="M4649" i="11"/>
  <c r="L4649" i="11"/>
  <c r="M4648" i="11"/>
  <c r="L4648" i="11"/>
  <c r="M4647" i="11"/>
  <c r="L4647" i="11"/>
  <c r="M4646" i="11"/>
  <c r="L4646" i="11"/>
  <c r="M4645" i="11"/>
  <c r="L4645" i="11"/>
  <c r="M4644" i="11"/>
  <c r="L4644" i="11"/>
  <c r="M4642" i="11"/>
  <c r="L4642" i="11"/>
  <c r="M4641" i="11"/>
  <c r="L4641" i="11"/>
  <c r="M2875" i="11"/>
  <c r="L2875" i="11"/>
  <c r="M4637" i="11"/>
  <c r="L4637" i="11"/>
  <c r="M4636" i="11"/>
  <c r="L4636" i="11"/>
  <c r="M4635" i="11"/>
  <c r="L4635" i="11"/>
  <c r="M4634" i="11"/>
  <c r="L4634" i="11"/>
  <c r="M4633" i="11"/>
  <c r="L4633" i="11"/>
  <c r="M4632" i="11"/>
  <c r="L4632" i="11"/>
  <c r="M4631" i="11"/>
  <c r="L4631" i="11"/>
  <c r="M4630" i="11"/>
  <c r="L4630" i="11"/>
  <c r="M4629" i="11"/>
  <c r="L4629" i="11"/>
  <c r="M4628" i="11"/>
  <c r="L4628" i="11"/>
  <c r="M4626" i="11"/>
  <c r="L4626" i="11"/>
  <c r="M4625" i="11"/>
  <c r="L4625" i="11"/>
  <c r="M4624" i="11"/>
  <c r="L4624" i="11"/>
  <c r="M4622" i="11"/>
  <c r="L4622" i="11"/>
  <c r="M4621" i="11"/>
  <c r="L4621" i="11"/>
  <c r="M4620" i="11"/>
  <c r="L4620" i="11"/>
  <c r="M4619" i="11"/>
  <c r="L4619" i="11"/>
  <c r="M4618" i="11"/>
  <c r="L4618" i="11"/>
  <c r="M4617" i="11"/>
  <c r="L4617" i="11"/>
  <c r="M4616" i="11"/>
  <c r="L4616" i="11"/>
  <c r="M4615" i="11"/>
  <c r="L4615" i="11"/>
  <c r="M4614" i="11"/>
  <c r="L4614" i="11"/>
  <c r="M4613" i="11"/>
  <c r="L4613" i="11"/>
  <c r="M4611" i="11"/>
  <c r="L4611" i="11"/>
  <c r="M4609" i="11"/>
  <c r="L4609" i="11"/>
  <c r="M4608" i="11"/>
  <c r="L4608" i="11"/>
  <c r="M4607" i="11"/>
  <c r="L4607" i="11"/>
  <c r="M4606" i="11"/>
  <c r="L4606" i="11"/>
  <c r="M4604" i="11"/>
  <c r="L4604" i="11"/>
  <c r="M4605" i="11"/>
  <c r="L4605" i="11"/>
  <c r="M4602" i="11"/>
  <c r="L4602" i="11"/>
  <c r="M4601" i="11"/>
  <c r="L4601" i="11"/>
  <c r="M4599" i="11"/>
  <c r="L4599" i="11"/>
  <c r="M4598" i="11"/>
  <c r="L4598" i="11"/>
  <c r="M4597" i="11"/>
  <c r="L4597" i="11"/>
  <c r="M4596" i="11"/>
  <c r="L4596" i="11"/>
  <c r="M4595" i="11"/>
  <c r="L4595" i="11"/>
  <c r="M4594" i="11"/>
  <c r="L4594" i="11"/>
  <c r="M4592" i="11"/>
  <c r="L4592" i="11"/>
  <c r="M4593" i="11"/>
  <c r="L4593" i="11"/>
  <c r="M4590" i="11"/>
  <c r="L4590" i="11"/>
  <c r="M4589" i="11"/>
  <c r="L4589" i="11"/>
  <c r="M4588" i="11"/>
  <c r="L4588" i="11"/>
  <c r="M4587" i="11"/>
  <c r="L4587" i="11"/>
  <c r="M4586" i="11"/>
  <c r="L4586" i="11"/>
  <c r="M4585" i="11"/>
  <c r="L4585" i="11"/>
  <c r="M4583" i="11"/>
  <c r="L4583" i="11"/>
  <c r="M4582" i="11"/>
  <c r="L4582" i="11"/>
  <c r="M4580" i="11"/>
  <c r="L4580" i="11"/>
  <c r="M4579" i="11"/>
  <c r="L4579" i="11"/>
  <c r="M4578" i="11"/>
  <c r="L4578" i="11"/>
  <c r="M4577" i="11"/>
  <c r="L4577" i="11"/>
  <c r="M4576" i="11"/>
  <c r="L4576" i="11"/>
  <c r="M4575" i="11"/>
  <c r="L4575" i="11"/>
  <c r="M4574" i="11"/>
  <c r="L4574" i="11"/>
  <c r="M4573" i="11"/>
  <c r="L4573" i="11"/>
  <c r="M4571" i="11"/>
  <c r="L4571" i="11"/>
  <c r="M4572" i="11"/>
  <c r="L4572" i="11"/>
  <c r="M4570" i="11"/>
  <c r="L4570" i="11"/>
  <c r="M4569" i="11"/>
  <c r="L4569" i="11"/>
  <c r="M4568" i="11"/>
  <c r="L4568" i="11"/>
  <c r="M4567" i="11"/>
  <c r="L4567" i="11"/>
  <c r="M4565" i="11"/>
  <c r="L4565" i="11"/>
  <c r="M4564" i="11"/>
  <c r="L4564" i="11"/>
  <c r="M4563" i="11"/>
  <c r="L4563" i="11"/>
  <c r="M4562" i="11"/>
  <c r="L4562" i="11"/>
  <c r="M4561" i="11"/>
  <c r="L4561" i="11"/>
  <c r="M4560" i="11"/>
  <c r="L4560" i="11"/>
  <c r="M4559" i="11"/>
  <c r="L4559" i="11"/>
  <c r="M4558" i="11"/>
  <c r="L4558" i="11"/>
  <c r="M4557" i="11"/>
  <c r="L4557" i="11"/>
  <c r="M4556" i="11"/>
  <c r="L4556" i="11"/>
  <c r="M4555" i="11"/>
  <c r="L4555" i="11"/>
  <c r="M4554" i="11"/>
  <c r="L4554" i="11"/>
  <c r="M4553" i="11"/>
  <c r="L4553" i="11"/>
  <c r="M4552" i="11"/>
  <c r="L4552" i="11"/>
  <c r="M6106" i="11"/>
  <c r="L6106" i="11"/>
  <c r="M4551" i="11"/>
  <c r="L4551" i="11"/>
  <c r="M4550" i="11"/>
  <c r="L4550" i="11"/>
  <c r="M4549" i="11"/>
  <c r="L4549" i="11"/>
  <c r="M4548" i="11"/>
  <c r="L4548" i="11"/>
  <c r="M4547" i="11"/>
  <c r="L4547" i="11"/>
  <c r="M4546" i="11"/>
  <c r="L4546" i="11"/>
  <c r="M4545" i="11"/>
  <c r="L4545" i="11"/>
  <c r="M4542" i="11"/>
  <c r="L4542" i="11"/>
  <c r="M4543" i="11"/>
  <c r="L4543" i="11"/>
  <c r="M4541" i="11"/>
  <c r="L4541" i="11"/>
  <c r="M4540" i="11"/>
  <c r="L4540" i="11"/>
  <c r="M4539" i="11"/>
  <c r="L4539" i="11"/>
  <c r="M4538" i="11"/>
  <c r="L4538" i="11"/>
  <c r="M4537" i="11"/>
  <c r="L4537" i="11"/>
  <c r="M4536" i="11"/>
  <c r="L4536" i="11"/>
  <c r="M4535" i="11"/>
  <c r="L4535" i="11"/>
  <c r="M4534" i="11"/>
  <c r="L4534" i="11"/>
  <c r="M4533" i="11"/>
  <c r="L4533" i="11"/>
  <c r="M4532" i="11"/>
  <c r="L4532" i="11"/>
  <c r="M4531" i="11"/>
  <c r="L4531" i="11"/>
  <c r="M4529" i="11"/>
  <c r="L4529" i="11"/>
  <c r="M4528" i="11"/>
  <c r="L4528" i="11"/>
  <c r="M4527" i="11"/>
  <c r="L4527" i="11"/>
  <c r="M4526" i="11"/>
  <c r="L4526" i="11"/>
  <c r="M4525" i="11"/>
  <c r="L4525" i="11"/>
  <c r="M4524" i="11"/>
  <c r="L4524" i="11"/>
  <c r="M4523" i="11"/>
  <c r="L4523" i="11"/>
  <c r="M4522" i="11"/>
  <c r="L4522" i="11"/>
  <c r="M4521" i="11"/>
  <c r="L4521" i="11"/>
  <c r="M4520" i="11"/>
  <c r="L4520" i="11"/>
  <c r="M4519" i="11"/>
  <c r="L4519" i="11"/>
  <c r="M4518" i="11"/>
  <c r="L4518" i="11"/>
  <c r="M4517" i="11"/>
  <c r="L4517" i="11"/>
  <c r="M4516" i="11"/>
  <c r="L4516" i="11"/>
  <c r="M4515" i="11"/>
  <c r="L4515" i="11"/>
  <c r="M4514" i="11"/>
  <c r="L4514" i="11"/>
  <c r="M4513" i="11"/>
  <c r="L4513" i="11"/>
  <c r="M4512" i="11"/>
  <c r="L4512" i="11"/>
  <c r="M4511" i="11"/>
  <c r="L4511" i="11"/>
  <c r="M4510" i="11"/>
  <c r="L4510" i="11"/>
  <c r="M4509" i="11"/>
  <c r="L4509" i="11"/>
  <c r="M4508" i="11"/>
  <c r="L4508" i="11"/>
  <c r="M4507" i="11"/>
  <c r="L4507" i="11"/>
  <c r="M4506" i="11"/>
  <c r="L4506" i="11"/>
  <c r="M4505" i="11"/>
  <c r="L4505" i="11"/>
  <c r="M4504" i="11"/>
  <c r="L4504" i="11"/>
  <c r="M4503" i="11"/>
  <c r="L4503" i="11"/>
  <c r="M4502" i="11"/>
  <c r="L4502" i="11"/>
  <c r="M4501" i="11"/>
  <c r="L4501" i="11"/>
  <c r="M4500" i="11"/>
  <c r="L4500" i="11"/>
  <c r="M4499" i="11"/>
  <c r="L4499" i="11"/>
  <c r="M4498" i="11"/>
  <c r="L4498" i="11"/>
  <c r="M4495" i="11"/>
  <c r="L4495" i="11"/>
  <c r="M4494" i="11"/>
  <c r="L4494" i="11"/>
  <c r="M4493" i="11"/>
  <c r="L4493" i="11"/>
  <c r="M4492" i="11"/>
  <c r="L4492" i="11"/>
  <c r="M4491" i="11"/>
  <c r="L4491" i="11"/>
  <c r="M4490" i="11"/>
  <c r="L4490" i="11"/>
  <c r="M4489" i="11"/>
  <c r="L4489" i="11"/>
  <c r="M4488" i="11"/>
  <c r="L4488" i="11"/>
  <c r="M4487" i="11"/>
  <c r="L4487" i="11"/>
  <c r="M4485" i="11"/>
  <c r="L4485" i="11"/>
  <c r="M4484" i="11"/>
  <c r="L4484" i="11"/>
  <c r="M4483" i="11"/>
  <c r="L4483" i="11"/>
  <c r="M4482" i="11"/>
  <c r="L4482" i="11"/>
  <c r="M4481" i="11"/>
  <c r="L4481" i="11"/>
  <c r="M4480" i="11"/>
  <c r="L4480" i="11"/>
  <c r="M4479" i="11"/>
  <c r="L4479" i="11"/>
  <c r="M4478" i="11"/>
  <c r="L4478" i="11"/>
  <c r="M4477" i="11"/>
  <c r="L4477" i="11"/>
  <c r="M4476" i="11"/>
  <c r="L4476" i="11"/>
  <c r="M4475" i="11"/>
  <c r="L4475" i="11"/>
  <c r="M4474" i="11"/>
  <c r="L4474" i="11"/>
  <c r="M4473" i="11"/>
  <c r="L4473" i="11"/>
  <c r="M4472" i="11"/>
  <c r="L4472" i="11"/>
  <c r="M4471" i="11"/>
  <c r="L4471" i="11"/>
  <c r="M4470" i="11"/>
  <c r="L4470" i="11"/>
  <c r="M4469" i="11"/>
  <c r="L4469" i="11"/>
  <c r="M4468" i="11"/>
  <c r="L4468" i="11"/>
  <c r="M4467" i="11"/>
  <c r="L4467" i="11"/>
  <c r="M4466" i="11"/>
  <c r="L4466" i="11"/>
  <c r="M4465" i="11"/>
  <c r="L4465" i="11"/>
  <c r="M4464" i="11"/>
  <c r="L4464" i="11"/>
  <c r="M4463" i="11"/>
  <c r="L4463" i="11"/>
  <c r="M4462" i="11"/>
  <c r="L4462" i="11"/>
  <c r="M4461" i="11"/>
  <c r="L4461" i="11"/>
  <c r="M4460" i="11"/>
  <c r="L4460" i="11"/>
  <c r="M4458" i="11"/>
  <c r="L4458" i="11"/>
  <c r="M4457" i="11"/>
  <c r="L4457" i="11"/>
  <c r="M4456" i="11"/>
  <c r="L4456" i="11"/>
  <c r="M4455" i="11"/>
  <c r="L4455" i="11"/>
  <c r="M4454" i="11"/>
  <c r="L4454" i="11"/>
  <c r="M4453" i="11"/>
  <c r="L4453" i="11"/>
  <c r="M4451" i="11"/>
  <c r="L4451" i="11"/>
  <c r="M4452" i="11"/>
  <c r="L4452" i="11"/>
  <c r="M4450" i="11"/>
  <c r="L4450" i="11"/>
  <c r="M4449" i="11"/>
  <c r="L4449" i="11"/>
  <c r="M4448" i="11"/>
  <c r="L4448" i="11"/>
  <c r="M4447" i="11"/>
  <c r="L4447" i="11"/>
  <c r="M4446" i="11"/>
  <c r="L4446" i="11"/>
  <c r="M4445" i="11"/>
  <c r="L4445" i="11"/>
  <c r="M4444" i="11"/>
  <c r="L4444" i="11"/>
  <c r="M4443" i="11"/>
  <c r="L4443" i="11"/>
  <c r="M4442" i="11"/>
  <c r="L4442" i="11"/>
  <c r="M4439" i="11"/>
  <c r="L4439" i="11"/>
  <c r="M4438" i="11"/>
  <c r="L4438" i="11"/>
  <c r="M4437" i="11"/>
  <c r="L4437" i="11"/>
  <c r="M4436" i="11"/>
  <c r="L4436" i="11"/>
  <c r="M6776" i="11"/>
  <c r="L6776" i="11"/>
  <c r="M4433" i="11"/>
  <c r="L4433" i="11"/>
  <c r="M983" i="11"/>
  <c r="L983" i="11"/>
  <c r="M4432" i="11"/>
  <c r="L4432" i="11"/>
  <c r="M4431" i="11"/>
  <c r="L4431" i="11"/>
  <c r="M4430" i="11"/>
  <c r="L4430" i="11"/>
  <c r="M4429" i="11"/>
  <c r="L4429" i="11"/>
  <c r="M4428" i="11"/>
  <c r="L4428" i="11"/>
  <c r="M4427" i="11"/>
  <c r="L4427" i="11"/>
  <c r="M4426" i="11"/>
  <c r="L4426" i="11"/>
  <c r="M4425" i="11"/>
  <c r="L4425" i="11"/>
  <c r="M4423" i="11"/>
  <c r="L4423" i="11"/>
  <c r="M4424" i="11"/>
  <c r="L4424" i="11"/>
  <c r="M4422" i="11"/>
  <c r="L4422" i="11"/>
  <c r="M391" i="11"/>
  <c r="L391" i="11"/>
  <c r="M4420" i="11"/>
  <c r="L4420" i="11"/>
  <c r="M4415" i="11"/>
  <c r="L4415" i="11"/>
  <c r="M4414" i="11"/>
  <c r="L4414" i="11"/>
  <c r="M4413" i="11"/>
  <c r="L4413" i="11"/>
  <c r="M4411" i="11"/>
  <c r="L4411" i="11"/>
  <c r="M4410" i="11"/>
  <c r="L4410" i="11"/>
  <c r="M4409" i="11"/>
  <c r="L4409" i="11"/>
  <c r="M4584" i="11"/>
  <c r="L4584" i="11"/>
  <c r="M4408" i="11"/>
  <c r="L4408" i="11"/>
  <c r="M4407" i="11"/>
  <c r="L4407" i="11"/>
  <c r="M4406" i="11"/>
  <c r="L4406" i="11"/>
  <c r="M2340" i="11"/>
  <c r="L2340" i="11"/>
  <c r="M4405" i="11"/>
  <c r="L4405" i="11"/>
  <c r="M4404" i="11"/>
  <c r="L4404" i="11"/>
  <c r="M4402" i="11"/>
  <c r="L4402" i="11"/>
  <c r="M4403" i="11"/>
  <c r="L4403" i="11"/>
  <c r="M4401" i="11"/>
  <c r="L4401" i="11"/>
  <c r="M4400" i="11"/>
  <c r="L4400" i="11"/>
  <c r="M4399" i="11"/>
  <c r="L4399" i="11"/>
  <c r="M4398" i="11"/>
  <c r="L4398" i="11"/>
  <c r="M4397" i="11"/>
  <c r="L4397" i="11"/>
  <c r="M4395" i="11"/>
  <c r="L4395" i="11"/>
  <c r="M4396" i="11"/>
  <c r="L4396" i="11"/>
  <c r="M4394" i="11"/>
  <c r="L4394" i="11"/>
  <c r="M4393" i="11"/>
  <c r="L4393" i="11"/>
  <c r="M4392" i="11"/>
  <c r="L4392" i="11"/>
  <c r="M4391" i="11"/>
  <c r="L4391" i="11"/>
  <c r="M4390" i="11"/>
  <c r="L4390" i="11"/>
  <c r="M4389" i="11"/>
  <c r="L4389" i="11"/>
  <c r="M4388" i="11"/>
  <c r="L4388" i="11"/>
  <c r="M4387" i="11"/>
  <c r="L4387" i="11"/>
  <c r="M4386" i="11"/>
  <c r="L4386" i="11"/>
  <c r="M4385" i="11"/>
  <c r="L4385" i="11"/>
  <c r="M1966" i="11"/>
  <c r="L1966" i="11"/>
  <c r="M4384" i="11"/>
  <c r="L4384" i="11"/>
  <c r="M4383" i="11"/>
  <c r="L4383" i="11"/>
  <c r="M4382" i="11"/>
  <c r="L4382" i="11"/>
  <c r="M4380" i="11"/>
  <c r="L4380" i="11"/>
  <c r="M2220" i="11"/>
  <c r="L2220" i="11"/>
  <c r="M4379" i="11"/>
  <c r="L4379" i="11"/>
  <c r="M4378" i="11"/>
  <c r="L4378" i="11"/>
  <c r="M4377" i="11"/>
  <c r="L4377" i="11"/>
  <c r="M4376" i="11"/>
  <c r="L4376" i="11"/>
  <c r="M4374" i="11"/>
  <c r="L4374" i="11"/>
  <c r="M4373" i="11"/>
  <c r="L4373" i="11"/>
  <c r="M4372" i="11"/>
  <c r="L4372" i="11"/>
  <c r="M4126" i="11"/>
  <c r="L4126" i="11"/>
  <c r="M4371" i="11"/>
  <c r="L4371" i="11"/>
  <c r="M4370" i="11"/>
  <c r="L4370" i="11"/>
  <c r="M4369" i="11"/>
  <c r="L4369" i="11"/>
  <c r="M4368" i="11"/>
  <c r="L4368" i="11"/>
  <c r="M6116" i="11"/>
  <c r="L6116" i="11"/>
  <c r="M4366" i="11"/>
  <c r="L4366" i="11"/>
  <c r="M4365" i="11"/>
  <c r="L4365" i="11"/>
  <c r="M4364" i="11"/>
  <c r="L4364" i="11"/>
  <c r="M4363" i="11"/>
  <c r="L4363" i="11"/>
  <c r="M4362" i="11"/>
  <c r="L4362" i="11"/>
  <c r="M4361" i="11"/>
  <c r="L4361" i="11"/>
  <c r="M4360" i="11"/>
  <c r="L4360" i="11"/>
  <c r="M4358" i="11"/>
  <c r="L4358" i="11"/>
  <c r="M4357" i="11"/>
  <c r="L4357" i="11"/>
  <c r="M4356" i="11"/>
  <c r="L4356" i="11"/>
  <c r="M4355" i="11"/>
  <c r="L4355" i="11"/>
  <c r="M4354" i="11"/>
  <c r="L4354" i="11"/>
  <c r="M4353" i="11"/>
  <c r="L4353" i="11"/>
  <c r="M4351" i="11"/>
  <c r="L4351" i="11"/>
  <c r="M4350" i="11"/>
  <c r="L4350" i="11"/>
  <c r="M4349" i="11"/>
  <c r="L4349" i="11"/>
  <c r="M4348" i="11"/>
  <c r="L4348" i="11"/>
  <c r="M4347" i="11"/>
  <c r="L4347" i="11"/>
  <c r="M4346" i="11"/>
  <c r="L4346" i="11"/>
  <c r="M4345" i="11"/>
  <c r="L4345" i="11"/>
  <c r="M4344" i="11"/>
  <c r="L4344" i="11"/>
  <c r="M4342" i="11"/>
  <c r="L4342" i="11"/>
  <c r="M4341" i="11"/>
  <c r="L4341" i="11"/>
  <c r="M4339" i="11"/>
  <c r="L4339" i="11"/>
  <c r="M4337" i="11"/>
  <c r="L4337" i="11"/>
  <c r="M4338" i="11"/>
  <c r="L4338" i="11"/>
  <c r="M4335" i="11"/>
  <c r="L4335" i="11"/>
  <c r="M4333" i="11"/>
  <c r="L4333" i="11"/>
  <c r="M4334" i="11"/>
  <c r="L4334" i="11"/>
  <c r="M4332" i="11"/>
  <c r="L4332" i="11"/>
  <c r="M4331" i="11"/>
  <c r="L4331" i="11"/>
  <c r="M4330" i="11"/>
  <c r="L4330" i="11"/>
  <c r="M4329" i="11"/>
  <c r="L4329" i="11"/>
  <c r="M4327" i="11"/>
  <c r="L4327" i="11"/>
  <c r="M4326" i="11"/>
  <c r="L4326" i="11"/>
  <c r="M4325" i="11"/>
  <c r="L4325" i="11"/>
  <c r="M4324" i="11"/>
  <c r="L4324" i="11"/>
  <c r="M4323" i="11"/>
  <c r="L4323" i="11"/>
  <c r="M4322" i="11"/>
  <c r="L4322" i="11"/>
  <c r="M4321" i="11"/>
  <c r="L4321" i="11"/>
  <c r="M4320" i="11"/>
  <c r="L4320" i="11"/>
  <c r="M4319" i="11"/>
  <c r="L4319" i="11"/>
  <c r="M4318" i="11"/>
  <c r="L4318" i="11"/>
  <c r="M4316" i="11"/>
  <c r="L4316" i="11"/>
  <c r="M4317" i="11"/>
  <c r="L4317" i="11"/>
  <c r="M4315" i="11"/>
  <c r="L4315" i="11"/>
  <c r="M4314" i="11"/>
  <c r="L4314" i="11"/>
  <c r="M4313" i="11"/>
  <c r="L4313" i="11"/>
  <c r="M4312" i="11"/>
  <c r="L4312" i="11"/>
  <c r="M4311" i="11"/>
  <c r="L4311" i="11"/>
  <c r="M4310" i="11"/>
  <c r="L4310" i="11"/>
  <c r="M4309" i="11"/>
  <c r="L4309" i="11"/>
  <c r="M4308" i="11"/>
  <c r="L4308" i="11"/>
  <c r="M4307" i="11"/>
  <c r="L4307" i="11"/>
  <c r="M4306" i="11"/>
  <c r="L4306" i="11"/>
  <c r="M4305" i="11"/>
  <c r="L4305" i="11"/>
  <c r="M4304" i="11"/>
  <c r="L4304" i="11"/>
  <c r="M4303" i="11"/>
  <c r="L4303" i="11"/>
  <c r="M4302" i="11"/>
  <c r="L4302" i="11"/>
  <c r="M4301" i="11"/>
  <c r="L4301" i="11"/>
  <c r="M4300" i="11"/>
  <c r="L4300" i="11"/>
  <c r="M4299" i="11"/>
  <c r="L4299" i="11"/>
  <c r="M4298" i="11"/>
  <c r="L4298" i="11"/>
  <c r="M4297" i="11"/>
  <c r="L4297" i="11"/>
  <c r="M4294" i="11"/>
  <c r="L4294" i="11"/>
  <c r="M4293" i="11"/>
  <c r="L4293" i="11"/>
  <c r="M4292" i="11"/>
  <c r="L4292" i="11"/>
  <c r="M4291" i="11"/>
  <c r="L4291" i="11"/>
  <c r="M4290" i="11"/>
  <c r="L4290" i="11"/>
  <c r="M4289" i="11"/>
  <c r="L4289" i="11"/>
  <c r="M4288" i="11"/>
  <c r="L4288" i="11"/>
  <c r="M4287" i="11"/>
  <c r="L4287" i="11"/>
  <c r="M4286" i="11"/>
  <c r="L4286" i="11"/>
  <c r="M4285" i="11"/>
  <c r="L4285" i="11"/>
  <c r="M4282" i="11"/>
  <c r="L4282" i="11"/>
  <c r="M4284" i="11"/>
  <c r="L4284" i="11"/>
  <c r="M4283" i="11"/>
  <c r="L4283" i="11"/>
  <c r="M4281" i="11"/>
  <c r="L4281" i="11"/>
  <c r="M4280" i="11"/>
  <c r="L4280" i="11"/>
  <c r="M4279" i="11"/>
  <c r="L4279" i="11"/>
  <c r="M4278" i="11"/>
  <c r="L4278" i="11"/>
  <c r="M4277" i="11"/>
  <c r="L4277" i="11"/>
  <c r="M4276" i="11"/>
  <c r="L4276" i="11"/>
  <c r="M4275" i="11"/>
  <c r="L4275" i="11"/>
  <c r="M4274" i="11"/>
  <c r="L4274" i="11"/>
  <c r="M4273" i="11"/>
  <c r="L4273" i="11"/>
  <c r="M4272" i="11"/>
  <c r="L4272" i="11"/>
  <c r="M4271" i="11"/>
  <c r="L4271" i="11"/>
  <c r="M4269" i="11"/>
  <c r="L4269" i="11"/>
  <c r="M4270" i="11"/>
  <c r="L4270" i="11"/>
  <c r="M4268" i="11"/>
  <c r="L4268" i="11"/>
  <c r="M4267" i="11"/>
  <c r="L4267" i="11"/>
  <c r="M4266" i="11"/>
  <c r="L4266" i="11"/>
  <c r="M4265" i="11"/>
  <c r="L4265" i="11"/>
  <c r="M4264" i="11"/>
  <c r="L4264" i="11"/>
  <c r="M4262" i="11"/>
  <c r="L4262" i="11"/>
  <c r="M4261" i="11"/>
  <c r="L4261" i="11"/>
  <c r="M4260" i="11"/>
  <c r="L4260" i="11"/>
  <c r="M4259" i="11"/>
  <c r="L4259" i="11"/>
  <c r="M4258" i="11"/>
  <c r="L4258" i="11"/>
  <c r="M4257" i="11"/>
  <c r="L4257" i="11"/>
  <c r="M4256" i="11"/>
  <c r="L4256" i="11"/>
  <c r="M4255" i="11"/>
  <c r="L4255" i="11"/>
  <c r="M4254" i="11"/>
  <c r="L4254" i="11"/>
  <c r="M4253" i="11"/>
  <c r="L4253" i="11"/>
  <c r="M4252" i="11"/>
  <c r="L4252" i="11"/>
  <c r="M4251" i="11"/>
  <c r="L4251" i="11"/>
  <c r="M4250" i="11"/>
  <c r="L4250" i="11"/>
  <c r="M4249" i="11"/>
  <c r="L4249" i="11"/>
  <c r="M4248" i="11"/>
  <c r="L4248" i="11"/>
  <c r="M4247" i="11"/>
  <c r="L4247" i="11"/>
  <c r="M4246" i="11"/>
  <c r="L4246" i="11"/>
  <c r="M4245" i="11"/>
  <c r="L4245" i="11"/>
  <c r="M4240" i="11"/>
  <c r="L4240" i="11"/>
  <c r="M4244" i="11"/>
  <c r="L4244" i="11"/>
  <c r="M5594" i="11"/>
  <c r="L5594" i="11"/>
  <c r="M4243" i="11"/>
  <c r="L4243" i="11"/>
  <c r="M4242" i="11"/>
  <c r="L4242" i="11"/>
  <c r="M4241" i="11"/>
  <c r="L4241" i="11"/>
  <c r="M4238" i="11"/>
  <c r="L4238" i="11"/>
  <c r="M4237" i="11"/>
  <c r="L4237" i="11"/>
  <c r="M4236" i="11"/>
  <c r="L4236" i="11"/>
  <c r="M4235" i="11"/>
  <c r="L4235" i="11"/>
  <c r="M4233" i="11"/>
  <c r="L4233" i="11"/>
  <c r="M4232" i="11"/>
  <c r="L4232" i="11"/>
  <c r="M4231" i="11"/>
  <c r="L4231" i="11"/>
  <c r="M4230" i="11"/>
  <c r="L4230" i="11"/>
  <c r="M4229" i="11"/>
  <c r="L4229" i="11"/>
  <c r="M4228" i="11"/>
  <c r="L4228" i="11"/>
  <c r="M4227" i="11"/>
  <c r="L4227" i="11"/>
  <c r="M4226" i="11"/>
  <c r="L4226" i="11"/>
  <c r="M4225" i="11"/>
  <c r="L4225" i="11"/>
  <c r="M4224" i="11"/>
  <c r="L4224" i="11"/>
  <c r="M4222" i="11"/>
  <c r="L4222" i="11"/>
  <c r="M4221" i="11"/>
  <c r="L4221" i="11"/>
  <c r="M4220" i="11"/>
  <c r="L4220" i="11"/>
  <c r="M4218" i="11"/>
  <c r="L4218" i="11"/>
  <c r="M4217" i="11"/>
  <c r="L4217" i="11"/>
  <c r="M4215" i="11"/>
  <c r="L4215" i="11"/>
  <c r="M4214" i="11"/>
  <c r="L4214" i="11"/>
  <c r="M4213" i="11"/>
  <c r="L4213" i="11"/>
  <c r="M4212" i="11"/>
  <c r="L4212" i="11"/>
  <c r="M4210" i="11"/>
  <c r="L4210" i="11"/>
  <c r="M4209" i="11"/>
  <c r="L4209" i="11"/>
  <c r="M4208" i="11"/>
  <c r="L4208" i="11"/>
  <c r="M4207" i="11"/>
  <c r="L4207" i="11"/>
  <c r="M4206" i="11"/>
  <c r="L4206" i="11"/>
  <c r="M4204" i="11"/>
  <c r="L4204" i="11"/>
  <c r="M4205" i="11"/>
  <c r="L4205" i="11"/>
  <c r="M4203" i="11"/>
  <c r="L4203" i="11"/>
  <c r="M4202" i="11"/>
  <c r="L4202" i="11"/>
  <c r="M4201" i="11"/>
  <c r="L4201" i="11"/>
  <c r="M4198" i="11"/>
  <c r="L4198" i="11"/>
  <c r="M4199" i="11"/>
  <c r="L4199" i="11"/>
  <c r="M4197" i="11"/>
  <c r="L4197" i="11"/>
  <c r="M4196" i="11"/>
  <c r="L4196" i="11"/>
  <c r="M6640" i="11"/>
  <c r="L6640" i="11"/>
  <c r="M4192" i="11"/>
  <c r="L4192" i="11"/>
  <c r="M4194" i="11"/>
  <c r="L4194" i="11"/>
  <c r="M4193" i="11"/>
  <c r="L4193" i="11"/>
  <c r="M4190" i="11"/>
  <c r="L4190" i="11"/>
  <c r="M4191" i="11"/>
  <c r="L4191" i="11"/>
  <c r="M4188" i="11"/>
  <c r="L4188" i="11"/>
  <c r="M4185" i="11"/>
  <c r="L4185" i="11"/>
  <c r="M4184" i="11"/>
  <c r="L4184" i="11"/>
  <c r="M4183" i="11"/>
  <c r="L4183" i="11"/>
  <c r="M4182" i="11"/>
  <c r="L4182" i="11"/>
  <c r="M4181" i="11"/>
  <c r="L4181" i="11"/>
  <c r="M4180" i="11"/>
  <c r="L4180" i="11"/>
  <c r="M4179" i="11"/>
  <c r="L4179" i="11"/>
  <c r="M4177" i="11"/>
  <c r="L4177" i="11"/>
  <c r="M4070" i="11"/>
  <c r="L4070" i="11"/>
  <c r="M4176" i="11"/>
  <c r="L4176" i="11"/>
  <c r="M4175" i="11"/>
  <c r="L4175" i="11"/>
  <c r="M4174" i="11"/>
  <c r="L4174" i="11"/>
  <c r="M4173" i="11"/>
  <c r="L4173" i="11"/>
  <c r="M4172" i="11"/>
  <c r="L4172" i="11"/>
  <c r="M4171" i="11"/>
  <c r="L4171" i="11"/>
  <c r="M4170" i="11"/>
  <c r="L4170" i="11"/>
  <c r="M4169" i="11"/>
  <c r="L4169" i="11"/>
  <c r="M3398" i="11"/>
  <c r="L3398" i="11"/>
  <c r="M4168" i="11"/>
  <c r="L4168" i="11"/>
  <c r="M4167" i="11"/>
  <c r="L4167" i="11"/>
  <c r="M4166" i="11"/>
  <c r="L4166" i="11"/>
  <c r="M4165" i="11"/>
  <c r="L4165" i="11"/>
  <c r="M4164" i="11"/>
  <c r="L4164" i="11"/>
  <c r="M4163" i="11"/>
  <c r="L4163" i="11"/>
  <c r="M4162" i="11"/>
  <c r="L4162" i="11"/>
  <c r="M4161" i="11"/>
  <c r="L4161" i="11"/>
  <c r="M4160" i="11"/>
  <c r="L4160" i="11"/>
  <c r="M4159" i="11"/>
  <c r="L4159" i="11"/>
  <c r="M4158" i="11"/>
  <c r="L4158" i="11"/>
  <c r="M4157" i="11"/>
  <c r="L4157" i="11"/>
  <c r="M4156" i="11"/>
  <c r="L4156" i="11"/>
  <c r="M4155" i="11"/>
  <c r="L4155" i="11"/>
  <c r="M4154" i="11"/>
  <c r="L4154" i="11"/>
  <c r="M4153" i="11"/>
  <c r="L4153" i="11"/>
  <c r="M1567" i="11"/>
  <c r="L1567" i="11"/>
  <c r="M4152" i="11"/>
  <c r="L4152" i="11"/>
  <c r="M4151" i="11"/>
  <c r="L4151" i="11"/>
  <c r="M4150" i="11"/>
  <c r="L4150" i="11"/>
  <c r="M4149" i="11"/>
  <c r="L4149" i="11"/>
  <c r="M4147" i="11"/>
  <c r="L4147" i="11"/>
  <c r="M4148" i="11"/>
  <c r="L4148" i="11"/>
  <c r="M4146" i="11"/>
  <c r="L4146" i="11"/>
  <c r="M4145" i="11"/>
  <c r="L4145" i="11"/>
  <c r="M4144" i="11"/>
  <c r="L4144" i="11"/>
  <c r="M4143" i="11"/>
  <c r="L4143" i="11"/>
  <c r="M4142" i="11"/>
  <c r="L4142" i="11"/>
  <c r="M4141" i="11"/>
  <c r="L4141" i="11"/>
  <c r="M4140" i="11"/>
  <c r="L4140" i="11"/>
  <c r="M6477" i="11"/>
  <c r="L6477" i="11"/>
  <c r="M4139" i="11"/>
  <c r="L4139" i="11"/>
  <c r="M4138" i="11"/>
  <c r="L4138" i="11"/>
  <c r="M4137" i="11"/>
  <c r="L4137" i="11"/>
  <c r="M4136" i="11"/>
  <c r="L4136" i="11"/>
  <c r="M4135" i="11"/>
  <c r="L4135" i="11"/>
  <c r="M4134" i="11"/>
  <c r="L4134" i="11"/>
  <c r="M4133" i="11"/>
  <c r="L4133" i="11"/>
  <c r="M4131" i="11"/>
  <c r="L4131" i="11"/>
  <c r="M4130" i="11"/>
  <c r="L4130" i="11"/>
  <c r="M4129" i="11"/>
  <c r="L4129" i="11"/>
  <c r="M4128" i="11"/>
  <c r="L4128" i="11"/>
  <c r="M4127" i="11"/>
  <c r="L4127" i="11"/>
  <c r="M4125" i="11"/>
  <c r="L4125" i="11"/>
  <c r="M4124" i="11"/>
  <c r="L4124" i="11"/>
  <c r="M4122" i="11"/>
  <c r="L4122" i="11"/>
  <c r="M4123" i="11"/>
  <c r="L4123" i="11"/>
  <c r="M4121" i="11"/>
  <c r="L4121" i="11"/>
  <c r="M4120" i="11"/>
  <c r="L4120" i="11"/>
  <c r="M4118" i="11"/>
  <c r="L4118" i="11"/>
  <c r="M4117" i="11"/>
  <c r="L4117" i="11"/>
  <c r="M4116" i="11"/>
  <c r="L4116" i="11"/>
  <c r="M4115" i="11"/>
  <c r="L4115" i="11"/>
  <c r="M4114" i="11"/>
  <c r="L4114" i="11"/>
  <c r="M4113" i="11"/>
  <c r="L4113" i="11"/>
  <c r="M4111" i="11"/>
  <c r="L4111" i="11"/>
  <c r="M4112" i="11"/>
  <c r="L4112" i="11"/>
  <c r="M4110" i="11"/>
  <c r="L4110" i="11"/>
  <c r="M4109" i="11"/>
  <c r="L4109" i="11"/>
  <c r="M4108" i="11"/>
  <c r="L4108" i="11"/>
  <c r="M4107" i="11"/>
  <c r="L4107" i="11"/>
  <c r="M4106" i="11"/>
  <c r="L4106" i="11"/>
  <c r="M6467" i="11"/>
  <c r="L6467" i="11"/>
  <c r="M4105" i="11"/>
  <c r="L4105" i="11"/>
  <c r="M4104" i="11"/>
  <c r="L4104" i="11"/>
  <c r="M4102" i="11"/>
  <c r="L4102" i="11"/>
  <c r="M4100" i="11"/>
  <c r="L4100" i="11"/>
  <c r="M4101" i="11"/>
  <c r="L4101" i="11"/>
  <c r="M4099" i="11"/>
  <c r="L4099" i="11"/>
  <c r="M4098" i="11"/>
  <c r="L4098" i="11"/>
  <c r="M4097" i="11"/>
  <c r="L4097" i="11"/>
  <c r="M4096" i="11"/>
  <c r="L4096" i="11"/>
  <c r="M4094" i="11"/>
  <c r="L4094" i="11"/>
  <c r="M4095" i="11"/>
  <c r="L4095" i="11"/>
  <c r="M4093" i="11"/>
  <c r="L4093" i="11"/>
  <c r="M4081" i="11"/>
  <c r="L4081" i="11"/>
  <c r="M4089" i="11"/>
  <c r="L4089" i="11"/>
  <c r="M4092" i="11"/>
  <c r="L4092" i="11"/>
  <c r="M4091" i="11"/>
  <c r="L4091" i="11"/>
  <c r="M4090" i="11"/>
  <c r="L4090" i="11"/>
  <c r="M4088" i="11"/>
  <c r="L4088" i="11"/>
  <c r="M4085" i="11"/>
  <c r="L4085" i="11"/>
  <c r="M4084" i="11"/>
  <c r="L4084" i="11"/>
  <c r="M4083" i="11"/>
  <c r="L4083" i="11"/>
  <c r="M4080" i="11"/>
  <c r="L4080" i="11"/>
  <c r="M4082" i="11"/>
  <c r="L4082" i="11"/>
  <c r="M4079" i="11"/>
  <c r="L4079" i="11"/>
  <c r="M4077" i="11"/>
  <c r="L4077" i="11"/>
  <c r="M4076" i="11"/>
  <c r="L4076" i="11"/>
  <c r="M4075" i="11"/>
  <c r="L4075" i="11"/>
  <c r="M4074" i="11"/>
  <c r="L4074" i="11"/>
  <c r="M4073" i="11"/>
  <c r="L4073" i="11"/>
  <c r="M4072" i="11"/>
  <c r="L4072" i="11"/>
  <c r="M4071" i="11"/>
  <c r="L4071" i="11"/>
  <c r="M4178" i="11"/>
  <c r="L4178" i="11"/>
  <c r="M4068" i="11"/>
  <c r="L4068" i="11"/>
  <c r="M4067" i="11"/>
  <c r="L4067" i="11"/>
  <c r="M4066" i="11"/>
  <c r="L4066" i="11"/>
  <c r="M4065" i="11"/>
  <c r="L4065" i="11"/>
  <c r="M4064" i="11"/>
  <c r="L4064" i="11"/>
  <c r="M4063" i="11"/>
  <c r="L4063" i="11"/>
  <c r="M4061" i="11"/>
  <c r="L4061" i="11"/>
  <c r="M4062" i="11"/>
  <c r="L4062" i="11"/>
  <c r="M4060" i="11"/>
  <c r="L4060" i="11"/>
  <c r="M4058" i="11"/>
  <c r="L4058" i="11"/>
  <c r="M4057" i="11"/>
  <c r="L4057" i="11"/>
  <c r="M4056" i="11"/>
  <c r="L4056" i="11"/>
  <c r="M4055" i="11"/>
  <c r="L4055" i="11"/>
  <c r="M4054" i="11"/>
  <c r="L4054" i="11"/>
  <c r="M4053" i="11"/>
  <c r="L4053" i="11"/>
  <c r="M4052" i="11"/>
  <c r="L4052" i="11"/>
  <c r="M4051" i="11"/>
  <c r="L4051" i="11"/>
  <c r="M4050" i="11"/>
  <c r="L4050" i="11"/>
  <c r="M4049" i="11"/>
  <c r="L4049" i="11"/>
  <c r="M4048" i="11"/>
  <c r="L4048" i="11"/>
  <c r="M4047" i="11"/>
  <c r="L4047" i="11"/>
  <c r="M4045" i="11"/>
  <c r="L4045" i="11"/>
  <c r="M4046" i="11"/>
  <c r="L4046" i="11"/>
  <c r="M4044" i="11"/>
  <c r="L4044" i="11"/>
  <c r="M4043" i="11"/>
  <c r="L4043" i="11"/>
  <c r="M4042" i="11"/>
  <c r="L4042" i="11"/>
  <c r="M4041" i="11"/>
  <c r="L4041" i="11"/>
  <c r="M4040" i="11"/>
  <c r="L4040" i="11"/>
  <c r="M4038" i="11"/>
  <c r="L4038" i="11"/>
  <c r="M4039" i="11"/>
  <c r="L4039" i="11"/>
  <c r="M4037" i="11"/>
  <c r="L4037" i="11"/>
  <c r="M4036" i="11"/>
  <c r="L4036" i="11"/>
  <c r="M4035" i="11"/>
  <c r="L4035" i="11"/>
  <c r="M4034" i="11"/>
  <c r="L4034" i="11"/>
  <c r="M4033" i="11"/>
  <c r="L4033" i="11"/>
  <c r="M4031" i="11"/>
  <c r="L4031" i="11"/>
  <c r="M4030" i="11"/>
  <c r="L4030" i="11"/>
  <c r="M4029" i="11"/>
  <c r="L4029" i="11"/>
  <c r="M4028" i="11"/>
  <c r="L4028" i="11"/>
  <c r="M6429" i="11"/>
  <c r="L6429" i="11"/>
  <c r="M4027" i="11"/>
  <c r="L4027" i="11"/>
  <c r="M4025" i="11"/>
  <c r="L4025" i="11"/>
  <c r="M4024" i="11"/>
  <c r="L4024" i="11"/>
  <c r="M4023" i="11"/>
  <c r="L4023" i="11"/>
  <c r="M4022" i="11"/>
  <c r="L4022" i="11"/>
  <c r="M4021" i="11"/>
  <c r="L4021" i="11"/>
  <c r="M4020" i="11"/>
  <c r="L4020" i="11"/>
  <c r="M4019" i="11"/>
  <c r="L4019" i="11"/>
  <c r="M4018" i="11"/>
  <c r="L4018" i="11"/>
  <c r="M4017" i="11"/>
  <c r="L4017" i="11"/>
  <c r="M4016" i="11"/>
  <c r="L4016" i="11"/>
  <c r="M4015" i="11"/>
  <c r="L4015" i="11"/>
  <c r="M4014" i="11"/>
  <c r="L4014" i="11"/>
  <c r="M4013" i="11"/>
  <c r="L4013" i="11"/>
  <c r="M4012" i="11"/>
  <c r="L4012" i="11"/>
  <c r="M4011" i="11"/>
  <c r="L4011" i="11"/>
  <c r="M4010" i="11"/>
  <c r="L4010" i="11"/>
  <c r="M4008" i="11"/>
  <c r="L4008" i="11"/>
  <c r="M4007" i="11"/>
  <c r="L4007" i="11"/>
  <c r="M4006" i="11"/>
  <c r="L4006" i="11"/>
  <c r="M4005" i="11"/>
  <c r="L4005" i="11"/>
  <c r="M4004" i="11"/>
  <c r="L4004" i="11"/>
  <c r="M4003" i="11"/>
  <c r="L4003" i="11"/>
  <c r="M4002" i="11"/>
  <c r="L4002" i="11"/>
  <c r="M4001" i="11"/>
  <c r="L4001" i="11"/>
  <c r="M4000" i="11"/>
  <c r="L4000" i="11"/>
  <c r="M76" i="11"/>
  <c r="L76" i="11"/>
  <c r="M3999" i="11"/>
  <c r="L3999" i="11"/>
  <c r="M3995" i="11"/>
  <c r="L3995" i="11"/>
  <c r="M3998" i="11"/>
  <c r="L3998" i="11"/>
  <c r="M3997" i="11"/>
  <c r="L3997" i="11"/>
  <c r="M3996" i="11"/>
  <c r="L3996" i="11"/>
  <c r="M3994" i="11"/>
  <c r="L3994" i="11"/>
  <c r="M3993" i="11"/>
  <c r="L3993" i="11"/>
  <c r="M3992" i="11"/>
  <c r="L3992" i="11"/>
  <c r="M3991" i="11"/>
  <c r="L3991" i="11"/>
  <c r="M3990" i="11"/>
  <c r="L3990" i="11"/>
  <c r="M3989" i="11"/>
  <c r="L3989" i="11"/>
  <c r="M3988" i="11"/>
  <c r="L3988" i="11"/>
  <c r="M3987" i="11"/>
  <c r="L3987" i="11"/>
  <c r="M3986" i="11"/>
  <c r="L3986" i="11"/>
  <c r="M3985" i="11"/>
  <c r="L3985" i="11"/>
  <c r="M3984" i="11"/>
  <c r="L3984" i="11"/>
  <c r="M3983" i="11"/>
  <c r="L3983" i="11"/>
  <c r="M3982" i="11"/>
  <c r="L3982" i="11"/>
  <c r="M3981" i="11"/>
  <c r="L3981" i="11"/>
  <c r="M3980" i="11"/>
  <c r="L3980" i="11"/>
  <c r="M3976" i="11"/>
  <c r="L3976" i="11"/>
  <c r="M3978" i="11"/>
  <c r="L3978" i="11"/>
  <c r="M3977" i="11"/>
  <c r="L3977" i="11"/>
  <c r="M3975" i="11"/>
  <c r="L3975" i="11"/>
  <c r="M3974" i="11"/>
  <c r="L3974" i="11"/>
  <c r="M3973" i="11"/>
  <c r="L3973" i="11"/>
  <c r="M3972" i="11"/>
  <c r="L3972" i="11"/>
  <c r="M3971" i="11"/>
  <c r="L3971" i="11"/>
  <c r="M3970" i="11"/>
  <c r="L3970" i="11"/>
  <c r="M3967" i="11"/>
  <c r="L3967" i="11"/>
  <c r="M3969" i="11"/>
  <c r="L3969" i="11"/>
  <c r="M3968" i="11"/>
  <c r="L3968" i="11"/>
  <c r="M3966" i="11"/>
  <c r="L3966" i="11"/>
  <c r="M3962" i="11"/>
  <c r="L3962" i="11"/>
  <c r="M3964" i="11"/>
  <c r="L3964" i="11"/>
  <c r="M3961" i="11"/>
  <c r="L3961" i="11"/>
  <c r="M3960" i="11"/>
  <c r="L3960" i="11"/>
  <c r="M3959" i="11"/>
  <c r="L3959" i="11"/>
  <c r="M3958" i="11"/>
  <c r="L3958" i="11"/>
  <c r="M3957" i="11"/>
  <c r="L3957" i="11"/>
  <c r="M3956" i="11"/>
  <c r="L3956" i="11"/>
  <c r="M3955" i="11"/>
  <c r="L3955" i="11"/>
  <c r="M3954" i="11"/>
  <c r="L3954" i="11"/>
  <c r="M3953" i="11"/>
  <c r="L3953" i="11"/>
  <c r="M3952" i="11"/>
  <c r="L3952" i="11"/>
  <c r="M3951" i="11"/>
  <c r="L3951" i="11"/>
  <c r="M3950" i="11"/>
  <c r="L3950" i="11"/>
  <c r="M3949" i="11"/>
  <c r="L3949" i="11"/>
  <c r="M3948" i="11"/>
  <c r="L3948" i="11"/>
  <c r="M3947" i="11"/>
  <c r="L3947" i="11"/>
  <c r="M3946" i="11"/>
  <c r="L3946" i="11"/>
  <c r="M3945" i="11"/>
  <c r="L3945" i="11"/>
  <c r="M3944" i="11"/>
  <c r="L3944" i="11"/>
  <c r="M3943" i="11"/>
  <c r="L3943" i="11"/>
  <c r="M3942" i="11"/>
  <c r="L3942" i="11"/>
  <c r="M3941" i="11"/>
  <c r="L3941" i="11"/>
  <c r="M3940" i="11"/>
  <c r="L3940" i="11"/>
  <c r="M3939" i="11"/>
  <c r="L3939" i="11"/>
  <c r="M3938" i="11"/>
  <c r="L3938" i="11"/>
  <c r="M3937" i="11"/>
  <c r="L3937" i="11"/>
  <c r="M3936" i="11"/>
  <c r="L3936" i="11"/>
  <c r="M3935" i="11"/>
  <c r="L3935" i="11"/>
  <c r="M3933" i="11"/>
  <c r="L3933" i="11"/>
  <c r="M3932" i="11"/>
  <c r="L3932" i="11"/>
  <c r="M3929" i="11"/>
  <c r="L3929" i="11"/>
  <c r="M3931" i="11"/>
  <c r="L3931" i="11"/>
  <c r="M3930" i="11"/>
  <c r="L3930" i="11"/>
  <c r="M3928" i="11"/>
  <c r="L3928" i="11"/>
  <c r="M3927" i="11"/>
  <c r="L3927" i="11"/>
  <c r="M3926" i="11"/>
  <c r="L3926" i="11"/>
  <c r="M3925" i="11"/>
  <c r="L3925" i="11"/>
  <c r="M3924" i="11"/>
  <c r="L3924" i="11"/>
  <c r="M3915" i="11"/>
  <c r="L3915" i="11"/>
  <c r="M3923" i="11"/>
  <c r="L3923" i="11"/>
  <c r="M3922" i="11"/>
  <c r="L3922" i="11"/>
  <c r="M3921" i="11"/>
  <c r="L3921" i="11"/>
  <c r="M3920" i="11"/>
  <c r="L3920" i="11"/>
  <c r="M3919" i="11"/>
  <c r="L3919" i="11"/>
  <c r="M3918" i="11"/>
  <c r="L3918" i="11"/>
  <c r="M3917" i="11"/>
  <c r="L3917" i="11"/>
  <c r="M3914" i="11"/>
  <c r="L3914" i="11"/>
  <c r="M3913" i="11"/>
  <c r="L3913" i="11"/>
  <c r="M3912" i="11"/>
  <c r="L3912" i="11"/>
  <c r="M3911" i="11"/>
  <c r="L3911" i="11"/>
  <c r="M3910" i="11"/>
  <c r="L3910" i="11"/>
  <c r="M3908" i="11"/>
  <c r="L3908" i="11"/>
  <c r="M3907" i="11"/>
  <c r="L3907" i="11"/>
  <c r="M3906" i="11"/>
  <c r="L3906" i="11"/>
  <c r="M3905" i="11"/>
  <c r="L3905" i="11"/>
  <c r="M3904" i="11"/>
  <c r="L3904" i="11"/>
  <c r="M3903" i="11"/>
  <c r="L3903" i="11"/>
  <c r="M3902" i="11"/>
  <c r="L3902" i="11"/>
  <c r="M3900" i="11"/>
  <c r="L3900" i="11"/>
  <c r="M3901" i="11"/>
  <c r="L3901" i="11"/>
  <c r="M3898" i="11"/>
  <c r="L3898" i="11"/>
  <c r="M3896" i="11"/>
  <c r="L3896" i="11"/>
  <c r="M3897" i="11"/>
  <c r="L3897" i="11"/>
  <c r="M1314" i="11"/>
  <c r="L1314" i="11"/>
  <c r="M3895" i="11"/>
  <c r="L3895" i="11"/>
  <c r="M3894" i="11"/>
  <c r="L3894" i="11"/>
  <c r="M3893" i="11"/>
  <c r="L3893" i="11"/>
  <c r="M3892" i="11"/>
  <c r="L3892" i="11"/>
  <c r="M3891" i="11"/>
  <c r="L3891" i="11"/>
  <c r="M3890" i="11"/>
  <c r="L3890" i="11"/>
  <c r="M3889" i="11"/>
  <c r="L3889" i="11"/>
  <c r="M3888" i="11"/>
  <c r="L3888" i="11"/>
  <c r="M3887" i="11"/>
  <c r="L3887" i="11"/>
  <c r="M3886" i="11"/>
  <c r="L3886" i="11"/>
  <c r="M3885" i="11"/>
  <c r="L3885" i="11"/>
  <c r="M3884" i="11"/>
  <c r="L3884" i="11"/>
  <c r="M3882" i="11"/>
  <c r="L3882" i="11"/>
  <c r="M3881" i="11"/>
  <c r="L3881" i="11"/>
  <c r="M3880" i="11"/>
  <c r="L3880" i="11"/>
  <c r="M3814" i="11"/>
  <c r="L3814" i="11"/>
  <c r="M3878" i="11"/>
  <c r="L3878" i="11"/>
  <c r="M3877" i="11"/>
  <c r="L3877" i="11"/>
  <c r="M3876" i="11"/>
  <c r="L3876" i="11"/>
  <c r="M3875" i="11"/>
  <c r="L3875" i="11"/>
  <c r="M3874" i="11"/>
  <c r="L3874" i="11"/>
  <c r="M3872" i="11"/>
  <c r="L3872" i="11"/>
  <c r="M3868" i="11"/>
  <c r="L3868" i="11"/>
  <c r="M3871" i="11"/>
  <c r="L3871" i="11"/>
  <c r="M3870" i="11"/>
  <c r="L3870" i="11"/>
  <c r="M3869" i="11"/>
  <c r="L3869" i="11"/>
  <c r="M3866" i="11"/>
  <c r="L3866" i="11"/>
  <c r="M3865" i="11"/>
  <c r="L3865" i="11"/>
  <c r="M3864" i="11"/>
  <c r="L3864" i="11"/>
  <c r="M3863" i="11"/>
  <c r="L3863" i="11"/>
  <c r="M3862" i="11"/>
  <c r="L3862" i="11"/>
  <c r="M3861" i="11"/>
  <c r="L3861" i="11"/>
  <c r="M3860" i="11"/>
  <c r="L3860" i="11"/>
  <c r="M3859" i="11"/>
  <c r="L3859" i="11"/>
  <c r="M6412" i="11"/>
  <c r="L6412" i="11"/>
  <c r="M3858" i="11"/>
  <c r="L3858" i="11"/>
  <c r="M3857" i="11"/>
  <c r="L3857" i="11"/>
  <c r="M3856" i="11"/>
  <c r="L3856" i="11"/>
  <c r="M3855" i="11"/>
  <c r="L3855" i="11"/>
  <c r="M3854" i="11"/>
  <c r="L3854" i="11"/>
  <c r="M3853" i="11"/>
  <c r="L3853" i="11"/>
  <c r="M3852" i="11"/>
  <c r="L3852" i="11"/>
  <c r="M3851" i="11"/>
  <c r="L3851" i="11"/>
  <c r="M3850" i="11"/>
  <c r="L3850" i="11"/>
  <c r="M3849" i="11"/>
  <c r="L3849" i="11"/>
  <c r="M3848" i="11"/>
  <c r="L3848" i="11"/>
  <c r="M3845" i="11"/>
  <c r="L3845" i="11"/>
  <c r="M3844" i="11"/>
  <c r="L3844" i="11"/>
  <c r="M3842" i="11"/>
  <c r="L3842" i="11"/>
  <c r="M3843" i="11"/>
  <c r="L3843" i="11"/>
  <c r="M3841" i="11"/>
  <c r="L3841" i="11"/>
  <c r="M3840" i="11"/>
  <c r="L3840" i="11"/>
  <c r="M3839" i="11"/>
  <c r="L3839" i="11"/>
  <c r="M3837" i="11"/>
  <c r="L3837" i="11"/>
  <c r="M3836" i="11"/>
  <c r="L3836" i="11"/>
  <c r="M3835" i="11"/>
  <c r="L3835" i="11"/>
  <c r="M3832" i="11"/>
  <c r="L3832" i="11"/>
  <c r="M3834" i="11"/>
  <c r="L3834" i="11"/>
  <c r="M3831" i="11"/>
  <c r="L3831" i="11"/>
  <c r="M3830" i="11"/>
  <c r="L3830" i="11"/>
  <c r="M3829" i="11"/>
  <c r="L3829" i="11"/>
  <c r="M3827" i="11"/>
  <c r="L3827" i="11"/>
  <c r="M3826" i="11"/>
  <c r="L3826" i="11"/>
  <c r="M3825" i="11"/>
  <c r="L3825" i="11"/>
  <c r="M3824" i="11"/>
  <c r="L3824" i="11"/>
  <c r="M3823" i="11"/>
  <c r="L3823" i="11"/>
  <c r="M3821" i="11"/>
  <c r="L3821" i="11"/>
  <c r="M3820" i="11"/>
  <c r="L3820" i="11"/>
  <c r="M3819" i="11"/>
  <c r="L3819" i="11"/>
  <c r="M3818" i="11"/>
  <c r="L3818" i="11"/>
  <c r="M3817" i="11"/>
  <c r="L3817" i="11"/>
  <c r="M3816" i="11"/>
  <c r="L3816" i="11"/>
  <c r="M3815" i="11"/>
  <c r="L3815" i="11"/>
  <c r="M3813" i="11"/>
  <c r="L3813" i="11"/>
  <c r="M3812" i="11"/>
  <c r="L3812" i="11"/>
  <c r="M3811" i="11"/>
  <c r="L3811" i="11"/>
  <c r="M3810" i="11"/>
  <c r="L3810" i="11"/>
  <c r="M3809" i="11"/>
  <c r="L3809" i="11"/>
  <c r="M3808" i="11"/>
  <c r="L3808" i="11"/>
  <c r="M3807" i="11"/>
  <c r="L3807" i="11"/>
  <c r="M3806" i="11"/>
  <c r="L3806" i="11"/>
  <c r="M3805" i="11"/>
  <c r="L3805" i="11"/>
  <c r="M3803" i="11"/>
  <c r="L3803" i="11"/>
  <c r="M3802" i="11"/>
  <c r="L3802" i="11"/>
  <c r="M3801" i="11"/>
  <c r="L3801" i="11"/>
  <c r="M3800" i="11"/>
  <c r="L3800" i="11"/>
  <c r="M3798" i="11"/>
  <c r="L3798" i="11"/>
  <c r="M3797" i="11"/>
  <c r="L3797" i="11"/>
  <c r="M3796" i="11"/>
  <c r="L3796" i="11"/>
  <c r="M3795" i="11"/>
  <c r="L3795" i="11"/>
  <c r="M3794" i="11"/>
  <c r="L3794" i="11"/>
  <c r="M3792" i="11"/>
  <c r="L3792" i="11"/>
  <c r="M3790" i="11"/>
  <c r="L3790" i="11"/>
  <c r="M3788" i="11"/>
  <c r="L3788" i="11"/>
  <c r="M3787" i="11"/>
  <c r="L3787" i="11"/>
  <c r="M3786" i="11"/>
  <c r="L3786" i="11"/>
  <c r="M3785" i="11"/>
  <c r="L3785" i="11"/>
  <c r="M3784" i="11"/>
  <c r="L3784" i="11"/>
  <c r="M3783" i="11"/>
  <c r="L3783" i="11"/>
  <c r="M3781" i="11"/>
  <c r="L3781" i="11"/>
  <c r="M3779" i="11"/>
  <c r="L3779" i="11"/>
  <c r="M3778" i="11"/>
  <c r="L3778" i="11"/>
  <c r="M3777" i="11"/>
  <c r="L3777" i="11"/>
  <c r="M3776" i="11"/>
  <c r="L3776" i="11"/>
  <c r="M3775" i="11"/>
  <c r="L3775" i="11"/>
  <c r="M3774" i="11"/>
  <c r="L3774" i="11"/>
  <c r="M3772" i="11"/>
  <c r="L3772" i="11"/>
  <c r="M3773" i="11"/>
  <c r="L3773" i="11"/>
  <c r="M3771" i="11"/>
  <c r="L3771" i="11"/>
  <c r="M3770" i="11"/>
  <c r="L3770" i="11"/>
  <c r="M3769" i="11"/>
  <c r="L3769" i="11"/>
  <c r="M3768" i="11"/>
  <c r="L3768" i="11"/>
  <c r="M3767" i="11"/>
  <c r="L3767" i="11"/>
  <c r="M3765" i="11"/>
  <c r="L3765" i="11"/>
  <c r="M3766" i="11"/>
  <c r="L3766" i="11"/>
  <c r="M3762" i="11"/>
  <c r="L3762" i="11"/>
  <c r="M3763" i="11"/>
  <c r="L3763" i="11"/>
  <c r="M3764" i="11"/>
  <c r="L3764" i="11"/>
  <c r="M3761" i="11"/>
  <c r="L3761" i="11"/>
  <c r="M3759" i="11"/>
  <c r="L3759" i="11"/>
  <c r="M3758" i="11"/>
  <c r="L3758" i="11"/>
  <c r="M3757" i="11"/>
  <c r="L3757" i="11"/>
  <c r="M3751" i="11"/>
  <c r="L3751" i="11"/>
  <c r="M3756" i="11"/>
  <c r="L3756" i="11"/>
  <c r="M3755" i="11"/>
  <c r="L3755" i="11"/>
  <c r="M3754" i="11"/>
  <c r="L3754" i="11"/>
  <c r="M3753" i="11"/>
  <c r="L3753" i="11"/>
  <c r="M3752" i="11"/>
  <c r="L3752" i="11"/>
  <c r="M3750" i="11"/>
  <c r="L3750" i="11"/>
  <c r="M3749" i="11"/>
  <c r="L3749" i="11"/>
  <c r="M3748" i="11"/>
  <c r="L3748" i="11"/>
  <c r="M3747" i="11"/>
  <c r="L3747" i="11"/>
  <c r="M3746" i="11"/>
  <c r="L3746" i="11"/>
  <c r="M3745" i="11"/>
  <c r="L3745" i="11"/>
  <c r="M3744" i="11"/>
  <c r="L3744" i="11"/>
  <c r="M3743" i="11"/>
  <c r="L3743" i="11"/>
  <c r="M3742" i="11"/>
  <c r="L3742" i="11"/>
  <c r="M3741" i="11"/>
  <c r="L3741" i="11"/>
  <c r="M3740" i="11"/>
  <c r="L3740" i="11"/>
  <c r="M3739" i="11"/>
  <c r="L3739" i="11"/>
  <c r="M3737" i="11"/>
  <c r="L3737" i="11"/>
  <c r="M3736" i="11"/>
  <c r="L3736" i="11"/>
  <c r="M3734" i="11"/>
  <c r="L3734" i="11"/>
  <c r="M3735" i="11"/>
  <c r="L3735" i="11"/>
  <c r="M3733" i="11"/>
  <c r="L3733" i="11"/>
  <c r="M3732" i="11"/>
  <c r="L3732" i="11"/>
  <c r="M3731" i="11"/>
  <c r="L3731" i="11"/>
  <c r="M3730" i="11"/>
  <c r="L3730" i="11"/>
  <c r="M3729" i="11"/>
  <c r="L3729" i="11"/>
  <c r="M3728" i="11"/>
  <c r="L3728" i="11"/>
  <c r="M3727" i="11"/>
  <c r="L3727" i="11"/>
  <c r="M3726" i="11"/>
  <c r="L3726" i="11"/>
  <c r="M3720" i="11"/>
  <c r="L3720" i="11"/>
  <c r="M3725" i="11"/>
  <c r="L3725" i="11"/>
  <c r="M3724" i="11"/>
  <c r="L3724" i="11"/>
  <c r="M3723" i="11"/>
  <c r="L3723" i="11"/>
  <c r="M3722" i="11"/>
  <c r="L3722" i="11"/>
  <c r="M3718" i="11"/>
  <c r="L3718" i="11"/>
  <c r="M3717" i="11"/>
  <c r="L3717" i="11"/>
  <c r="M3716" i="11"/>
  <c r="L3716" i="11"/>
  <c r="M3715" i="11"/>
  <c r="L3715" i="11"/>
  <c r="M3714" i="11"/>
  <c r="L3714" i="11"/>
  <c r="M3713" i="11"/>
  <c r="L3713" i="11"/>
  <c r="M3712" i="11"/>
  <c r="L3712" i="11"/>
  <c r="M3711" i="11"/>
  <c r="L3711" i="11"/>
  <c r="M3710" i="11"/>
  <c r="L3710" i="11"/>
  <c r="M3709" i="11"/>
  <c r="L3709" i="11"/>
  <c r="M3708" i="11"/>
  <c r="L3708" i="11"/>
  <c r="M3707" i="11"/>
  <c r="L3707" i="11"/>
  <c r="M3706" i="11"/>
  <c r="L3706" i="11"/>
  <c r="M3705" i="11"/>
  <c r="L3705" i="11"/>
  <c r="M3704" i="11"/>
  <c r="L3704" i="11"/>
  <c r="M3703" i="11"/>
  <c r="L3703" i="11"/>
  <c r="M3701" i="11"/>
  <c r="L3701" i="11"/>
  <c r="M3700" i="11"/>
  <c r="L3700" i="11"/>
  <c r="M3699" i="11"/>
  <c r="L3699" i="11"/>
  <c r="M3697" i="11"/>
  <c r="L3697" i="11"/>
  <c r="M3696" i="11"/>
  <c r="L3696" i="11"/>
  <c r="M3695" i="11"/>
  <c r="L3695" i="11"/>
  <c r="M3694" i="11"/>
  <c r="L3694" i="11"/>
  <c r="M3693" i="11"/>
  <c r="L3693" i="11"/>
  <c r="M3692" i="11"/>
  <c r="L3692" i="11"/>
  <c r="M3690" i="11"/>
  <c r="L3690" i="11"/>
  <c r="M3689" i="11"/>
  <c r="L3689" i="11"/>
  <c r="M3688" i="11"/>
  <c r="L3688" i="11"/>
  <c r="M3687" i="11"/>
  <c r="L3687" i="11"/>
  <c r="M3686" i="11"/>
  <c r="L3686" i="11"/>
  <c r="M3685" i="11"/>
  <c r="L3685" i="11"/>
  <c r="M3684" i="11"/>
  <c r="L3684" i="11"/>
  <c r="M3683" i="11"/>
  <c r="L3683" i="11"/>
  <c r="M3679" i="11"/>
  <c r="L3679" i="11"/>
  <c r="M3681" i="11"/>
  <c r="L3681" i="11"/>
  <c r="M3680" i="11"/>
  <c r="L3680" i="11"/>
  <c r="M3678" i="11"/>
  <c r="L3678" i="11"/>
  <c r="M3677" i="11"/>
  <c r="L3677" i="11"/>
  <c r="M3674" i="11"/>
  <c r="L3674" i="11"/>
  <c r="M3676" i="11"/>
  <c r="L3676" i="11"/>
  <c r="M3675" i="11"/>
  <c r="L3675" i="11"/>
  <c r="N3672" i="11"/>
  <c r="M3672" i="11"/>
  <c r="L3672" i="11"/>
  <c r="N3671" i="11"/>
  <c r="M3671" i="11"/>
  <c r="L3671" i="11"/>
  <c r="N3670" i="11"/>
  <c r="M3670" i="11"/>
  <c r="L3670" i="11"/>
  <c r="N3669" i="11"/>
  <c r="M3669" i="11"/>
  <c r="L3669" i="11"/>
  <c r="N3666" i="11"/>
  <c r="M3666" i="11"/>
  <c r="L3666" i="11"/>
  <c r="N3667" i="11"/>
  <c r="M3667" i="11"/>
  <c r="L3667" i="11"/>
  <c r="N3665" i="11"/>
  <c r="M3665" i="11"/>
  <c r="L3665" i="11"/>
  <c r="N3664" i="11"/>
  <c r="M3664" i="11"/>
  <c r="L3664" i="11"/>
  <c r="N3663" i="11"/>
  <c r="M3663" i="11"/>
  <c r="L3663" i="11"/>
  <c r="N6419" i="11"/>
  <c r="M6419" i="11"/>
  <c r="L6419" i="11"/>
  <c r="N3662" i="11"/>
  <c r="M3662" i="11"/>
  <c r="L3662" i="11"/>
  <c r="N3661" i="11"/>
  <c r="M3661" i="11"/>
  <c r="L3661" i="11"/>
  <c r="N3660" i="11"/>
  <c r="M3660" i="11"/>
  <c r="L3660" i="11"/>
  <c r="N3659" i="11"/>
  <c r="M3659" i="11"/>
  <c r="L3659" i="11"/>
  <c r="N3658" i="11"/>
  <c r="M3658" i="11"/>
  <c r="L3658" i="11"/>
  <c r="N3657" i="11"/>
  <c r="M3657" i="11"/>
  <c r="L3657" i="11"/>
  <c r="N3656" i="11"/>
  <c r="M3656" i="11"/>
  <c r="L3656" i="11"/>
  <c r="N3653" i="11"/>
  <c r="M3653" i="11"/>
  <c r="L3653" i="11"/>
  <c r="N3655" i="11"/>
  <c r="M3655" i="11"/>
  <c r="L3655" i="11"/>
  <c r="N3654" i="11"/>
  <c r="M3654" i="11"/>
  <c r="L3654" i="11"/>
  <c r="N3652" i="11"/>
  <c r="M3652" i="11"/>
  <c r="L3652" i="11"/>
  <c r="N3651" i="11"/>
  <c r="M3651" i="11"/>
  <c r="L3651" i="11"/>
  <c r="N3650" i="11"/>
  <c r="M3650" i="11"/>
  <c r="L3650" i="11"/>
  <c r="N3649" i="11"/>
  <c r="M3649" i="11"/>
  <c r="L3649" i="11"/>
  <c r="N3647" i="11"/>
  <c r="M3647" i="11"/>
  <c r="L3647" i="11"/>
  <c r="N3648" i="11"/>
  <c r="M3648" i="11"/>
  <c r="L3648" i="11"/>
  <c r="N3646" i="11"/>
  <c r="M3646" i="11"/>
  <c r="L3646" i="11"/>
  <c r="N3645" i="11"/>
  <c r="M3645" i="11"/>
  <c r="L3645" i="11"/>
  <c r="N3644" i="11"/>
  <c r="M3644" i="11"/>
  <c r="L3644" i="11"/>
  <c r="N3643" i="11"/>
  <c r="M3643" i="11"/>
  <c r="L3643" i="11"/>
  <c r="N3642" i="11"/>
  <c r="M3642" i="11"/>
  <c r="L3642" i="11"/>
  <c r="N3641" i="11"/>
  <c r="M3641" i="11"/>
  <c r="L3641" i="11"/>
  <c r="N3640" i="11"/>
  <c r="M3640" i="11"/>
  <c r="L3640" i="11"/>
  <c r="N3639" i="11"/>
  <c r="M3639" i="11"/>
  <c r="L3639" i="11"/>
  <c r="N3638" i="11"/>
  <c r="M3638" i="11"/>
  <c r="L3638" i="11"/>
  <c r="N3637" i="11"/>
  <c r="M3637" i="11"/>
  <c r="L3637" i="11"/>
  <c r="N3636" i="11"/>
  <c r="M3636" i="11"/>
  <c r="L3636" i="11"/>
  <c r="N3635" i="11"/>
  <c r="M3635" i="11"/>
  <c r="L3635" i="11"/>
  <c r="N3633" i="11"/>
  <c r="M3633" i="11"/>
  <c r="L3633" i="11"/>
  <c r="N3634" i="11"/>
  <c r="M3634" i="11"/>
  <c r="L3634" i="11"/>
  <c r="N3632" i="11"/>
  <c r="M3632" i="11"/>
  <c r="L3632" i="11"/>
  <c r="N3631" i="11"/>
  <c r="M3631" i="11"/>
  <c r="L3631" i="11"/>
  <c r="N3630" i="11"/>
  <c r="M3630" i="11"/>
  <c r="L3630" i="11"/>
  <c r="N3629" i="11"/>
  <c r="M3629" i="11"/>
  <c r="L3629" i="11"/>
  <c r="N3628" i="11"/>
  <c r="M3628" i="11"/>
  <c r="L3628" i="11"/>
  <c r="N3627" i="11"/>
  <c r="M3627" i="11"/>
  <c r="L3627" i="11"/>
  <c r="N3626" i="11"/>
  <c r="M3626" i="11"/>
  <c r="L3626" i="11"/>
  <c r="N3625" i="11"/>
  <c r="M3625" i="11"/>
  <c r="L3625" i="11"/>
  <c r="N3624" i="11"/>
  <c r="M3624" i="11"/>
  <c r="L3624" i="11"/>
  <c r="N3623" i="11"/>
  <c r="M3623" i="11"/>
  <c r="L3623" i="11"/>
  <c r="N3622" i="11"/>
  <c r="M3622" i="11"/>
  <c r="L3622" i="11"/>
  <c r="N3621" i="11"/>
  <c r="M3621" i="11"/>
  <c r="L3621" i="11"/>
  <c r="N3620" i="11"/>
  <c r="M3620" i="11"/>
  <c r="L3620" i="11"/>
  <c r="N3619" i="11"/>
  <c r="M3619" i="11"/>
  <c r="L3619" i="11"/>
  <c r="N3618" i="11"/>
  <c r="M3618" i="11"/>
  <c r="L3618" i="11"/>
  <c r="N3617" i="11"/>
  <c r="M3617" i="11"/>
  <c r="L3617" i="11"/>
  <c r="N3616" i="11"/>
  <c r="M3616" i="11"/>
  <c r="L3616" i="11"/>
  <c r="N3614" i="11"/>
  <c r="M3614" i="11"/>
  <c r="L3614" i="11"/>
  <c r="N3613" i="11"/>
  <c r="M3613" i="11"/>
  <c r="L3613" i="11"/>
  <c r="N3612" i="11"/>
  <c r="M3612" i="11"/>
  <c r="L3612" i="11"/>
  <c r="N3610" i="11"/>
  <c r="M3610" i="11"/>
  <c r="L3610" i="11"/>
  <c r="N3609" i="11"/>
  <c r="M3609" i="11"/>
  <c r="L3609" i="11"/>
  <c r="N3608" i="11"/>
  <c r="M3608" i="11"/>
  <c r="L3608" i="11"/>
  <c r="N3607" i="11"/>
  <c r="M3607" i="11"/>
  <c r="L3607" i="11"/>
  <c r="N3606" i="11"/>
  <c r="M3606" i="11"/>
  <c r="L3606" i="11"/>
  <c r="N3605" i="11"/>
  <c r="M3605" i="11"/>
  <c r="L3605" i="11"/>
  <c r="N3604" i="11"/>
  <c r="M3604" i="11"/>
  <c r="L3604" i="11"/>
  <c r="N3603" i="11"/>
  <c r="M3603" i="11"/>
  <c r="L3603" i="11"/>
  <c r="N3601" i="11"/>
  <c r="M3601" i="11"/>
  <c r="L3601" i="11"/>
  <c r="N3080" i="11"/>
  <c r="M3080" i="11"/>
  <c r="L3080" i="11"/>
  <c r="N3600" i="11"/>
  <c r="M3600" i="11"/>
  <c r="L3600" i="11"/>
  <c r="N3599" i="11"/>
  <c r="M3599" i="11"/>
  <c r="L3599" i="11"/>
  <c r="N3598" i="11"/>
  <c r="M3598" i="11"/>
  <c r="L3598" i="11"/>
  <c r="N3597" i="11"/>
  <c r="M3597" i="11"/>
  <c r="L3597" i="11"/>
  <c r="N3595" i="11"/>
  <c r="M3595" i="11"/>
  <c r="L3595" i="11"/>
  <c r="N3594" i="11"/>
  <c r="M3594" i="11"/>
  <c r="L3594" i="11"/>
  <c r="N3593" i="11"/>
  <c r="M3593" i="11"/>
  <c r="L3593" i="11"/>
  <c r="N3590" i="11"/>
  <c r="M3590" i="11"/>
  <c r="L3590" i="11"/>
  <c r="N3589" i="11"/>
  <c r="M3589" i="11"/>
  <c r="L3589" i="11"/>
  <c r="N3588" i="11"/>
  <c r="M3588" i="11"/>
  <c r="L3588" i="11"/>
  <c r="N3586" i="11"/>
  <c r="M3586" i="11"/>
  <c r="L3586" i="11"/>
  <c r="N3587" i="11"/>
  <c r="M3587" i="11"/>
  <c r="L3587" i="11"/>
  <c r="N3585" i="11"/>
  <c r="M3585" i="11"/>
  <c r="L3585" i="11"/>
  <c r="N3584" i="11"/>
  <c r="M3584" i="11"/>
  <c r="L3584" i="11"/>
  <c r="N4419" i="11"/>
  <c r="M4419" i="11"/>
  <c r="L4419" i="11"/>
  <c r="N3583" i="11"/>
  <c r="M3583" i="11"/>
  <c r="L3583" i="11"/>
  <c r="N3581" i="11"/>
  <c r="M3581" i="11"/>
  <c r="L3581" i="11"/>
  <c r="N3580" i="11"/>
  <c r="M3580" i="11"/>
  <c r="L3580" i="11"/>
  <c r="N3579" i="11"/>
  <c r="M3579" i="11"/>
  <c r="L3579" i="11"/>
  <c r="N3578" i="11"/>
  <c r="M3578" i="11"/>
  <c r="L3578" i="11"/>
  <c r="N3577" i="11"/>
  <c r="M3577" i="11"/>
  <c r="L3577" i="11"/>
  <c r="N3576" i="11"/>
  <c r="M3576" i="11"/>
  <c r="L3576" i="11"/>
  <c r="N3575" i="11"/>
  <c r="M3575" i="11"/>
  <c r="L3575" i="11"/>
  <c r="N3574" i="11"/>
  <c r="M3574" i="11"/>
  <c r="L3574" i="11"/>
  <c r="N3573" i="11"/>
  <c r="M3573" i="11"/>
  <c r="L3573" i="11"/>
  <c r="N3571" i="11"/>
  <c r="M3571" i="11"/>
  <c r="L3571" i="11"/>
  <c r="N3570" i="11"/>
  <c r="M3570" i="11"/>
  <c r="L3570" i="11"/>
  <c r="N3569" i="11"/>
  <c r="M3569" i="11"/>
  <c r="L3569" i="11"/>
  <c r="N3568" i="11"/>
  <c r="M3568" i="11"/>
  <c r="L3568" i="11"/>
  <c r="N3567" i="11"/>
  <c r="M3567" i="11"/>
  <c r="L3567" i="11"/>
  <c r="N5502" i="11"/>
  <c r="M5502" i="11"/>
  <c r="L5502" i="11"/>
  <c r="N3566" i="11"/>
  <c r="M3566" i="11"/>
  <c r="L3566" i="11"/>
  <c r="N3565" i="11"/>
  <c r="M3565" i="11"/>
  <c r="L3565" i="11"/>
  <c r="N3564" i="11"/>
  <c r="M3564" i="11"/>
  <c r="L3564" i="11"/>
  <c r="N5800" i="11"/>
  <c r="M5800" i="11"/>
  <c r="L5800" i="11"/>
  <c r="N6549" i="11"/>
  <c r="M6549" i="11"/>
  <c r="L6549" i="11"/>
  <c r="N4829" i="11"/>
  <c r="M4829" i="11"/>
  <c r="L4829" i="11"/>
  <c r="N3562" i="11"/>
  <c r="M3562" i="11"/>
  <c r="L3562" i="11"/>
  <c r="N3561" i="11"/>
  <c r="M3561" i="11"/>
  <c r="L3561" i="11"/>
  <c r="N3560" i="11"/>
  <c r="M3560" i="11"/>
  <c r="L3560" i="11"/>
  <c r="N4820" i="11"/>
  <c r="M4820" i="11"/>
  <c r="L4820" i="11"/>
  <c r="N3559" i="11"/>
  <c r="M3559" i="11"/>
  <c r="L3559" i="11"/>
  <c r="N3558" i="11"/>
  <c r="M3558" i="11"/>
  <c r="L3558" i="11"/>
  <c r="N3556" i="11"/>
  <c r="M3556" i="11"/>
  <c r="L3556" i="11"/>
  <c r="N3555" i="11"/>
  <c r="M3555" i="11"/>
  <c r="L3555" i="11"/>
  <c r="N3554" i="11"/>
  <c r="M3554" i="11"/>
  <c r="L3554" i="11"/>
  <c r="N3553" i="11"/>
  <c r="M3553" i="11"/>
  <c r="L3553" i="11"/>
  <c r="N3552" i="11"/>
  <c r="M3552" i="11"/>
  <c r="L3552" i="11"/>
  <c r="N3551" i="11"/>
  <c r="M3551" i="11"/>
  <c r="L3551" i="11"/>
  <c r="N3550" i="11"/>
  <c r="M3550" i="11"/>
  <c r="L3550" i="11"/>
  <c r="N3549" i="11"/>
  <c r="M3549" i="11"/>
  <c r="L3549" i="11"/>
  <c r="N3548" i="11"/>
  <c r="M3548" i="11"/>
  <c r="L3548" i="11"/>
  <c r="N3547" i="11"/>
  <c r="M3547" i="11"/>
  <c r="L3547" i="11"/>
  <c r="N3546" i="11"/>
  <c r="M3546" i="11"/>
  <c r="L3546" i="11"/>
  <c r="N3545" i="11"/>
  <c r="M3545" i="11"/>
  <c r="L3545" i="11"/>
  <c r="N3544" i="11"/>
  <c r="M3544" i="11"/>
  <c r="L3544" i="11"/>
  <c r="N4789" i="11"/>
  <c r="M4789" i="11"/>
  <c r="L4789" i="11"/>
  <c r="N3543" i="11"/>
  <c r="M3543" i="11"/>
  <c r="L3543" i="11"/>
  <c r="N3542" i="11"/>
  <c r="M3542" i="11"/>
  <c r="L3542" i="11"/>
  <c r="N3541" i="11"/>
  <c r="M3541" i="11"/>
  <c r="L3541" i="11"/>
  <c r="N3540" i="11"/>
  <c r="M3540" i="11"/>
  <c r="L3540" i="11"/>
  <c r="N3539" i="11"/>
  <c r="M3539" i="11"/>
  <c r="L3539" i="11"/>
  <c r="N3538" i="11"/>
  <c r="M3538" i="11"/>
  <c r="L3538" i="11"/>
  <c r="N3536" i="11"/>
  <c r="M3536" i="11"/>
  <c r="L3536" i="11"/>
  <c r="N3535" i="11"/>
  <c r="M3535" i="11"/>
  <c r="L3535" i="11"/>
  <c r="N3533" i="11"/>
  <c r="M3533" i="11"/>
  <c r="L3533" i="11"/>
  <c r="N3532" i="11"/>
  <c r="M3532" i="11"/>
  <c r="L3532" i="11"/>
  <c r="N3531" i="11"/>
  <c r="M3531" i="11"/>
  <c r="L3531" i="11"/>
  <c r="N3530" i="11"/>
  <c r="M3530" i="11"/>
  <c r="L3530" i="11"/>
  <c r="N3529" i="11"/>
  <c r="M3529" i="11"/>
  <c r="L3529" i="11"/>
  <c r="N3527" i="11"/>
  <c r="M3527" i="11"/>
  <c r="L3527" i="11"/>
  <c r="N3528" i="11"/>
  <c r="M3528" i="11"/>
  <c r="L3528" i="11"/>
  <c r="N3526" i="11"/>
  <c r="M3526" i="11"/>
  <c r="L3526" i="11"/>
  <c r="N3525" i="11"/>
  <c r="M3525" i="11"/>
  <c r="L3525" i="11"/>
  <c r="N3524" i="11"/>
  <c r="M3524" i="11"/>
  <c r="L3524" i="11"/>
  <c r="N3523" i="11"/>
  <c r="M3523" i="11"/>
  <c r="L3523" i="11"/>
  <c r="N3522" i="11"/>
  <c r="M3522" i="11"/>
  <c r="L3522" i="11"/>
  <c r="N3521" i="11"/>
  <c r="M3521" i="11"/>
  <c r="L3521" i="11"/>
  <c r="N3520" i="11"/>
  <c r="M3520" i="11"/>
  <c r="L3520" i="11"/>
  <c r="N3519" i="11"/>
  <c r="M3519" i="11"/>
  <c r="L3519" i="11"/>
  <c r="N3518" i="11"/>
  <c r="M3518" i="11"/>
  <c r="L3518" i="11"/>
  <c r="N3516" i="11"/>
  <c r="M3516" i="11"/>
  <c r="L3516" i="11"/>
  <c r="N3515" i="11"/>
  <c r="M3515" i="11"/>
  <c r="L3515" i="11"/>
  <c r="N3514" i="11"/>
  <c r="M3514" i="11"/>
  <c r="L3514" i="11"/>
  <c r="N3513" i="11"/>
  <c r="M3513" i="11"/>
  <c r="L3513" i="11"/>
  <c r="N3512" i="11"/>
  <c r="M3512" i="11"/>
  <c r="L3512" i="11"/>
  <c r="N3511" i="11"/>
  <c r="M3511" i="11"/>
  <c r="L3511" i="11"/>
  <c r="N3510" i="11"/>
  <c r="M3510" i="11"/>
  <c r="L3510" i="11"/>
  <c r="N3509" i="11"/>
  <c r="M3509" i="11"/>
  <c r="L3509" i="11"/>
  <c r="N3508" i="11"/>
  <c r="M3508" i="11"/>
  <c r="L3508" i="11"/>
  <c r="N3506" i="11"/>
  <c r="M3506" i="11"/>
  <c r="L3506" i="11"/>
  <c r="N3505" i="11"/>
  <c r="M3505" i="11"/>
  <c r="L3505" i="11"/>
  <c r="N3503" i="11"/>
  <c r="M3503" i="11"/>
  <c r="L3503" i="11"/>
  <c r="N3504" i="11"/>
  <c r="M3504" i="11"/>
  <c r="L3504" i="11"/>
  <c r="N3501" i="11"/>
  <c r="M3501" i="11"/>
  <c r="L3501" i="11"/>
  <c r="N3500" i="11"/>
  <c r="M3500" i="11"/>
  <c r="L3500" i="11"/>
  <c r="N3498" i="11"/>
  <c r="M3498" i="11"/>
  <c r="L3498" i="11"/>
  <c r="N3497" i="11"/>
  <c r="M3497" i="11"/>
  <c r="L3497" i="11"/>
  <c r="N3496" i="11"/>
  <c r="M3496" i="11"/>
  <c r="L3496" i="11"/>
  <c r="N3495" i="11"/>
  <c r="M3495" i="11"/>
  <c r="L3495" i="11"/>
  <c r="N3494" i="11"/>
  <c r="M3494" i="11"/>
  <c r="L3494" i="11"/>
  <c r="N3493" i="11"/>
  <c r="M3493" i="11"/>
  <c r="L3493" i="11"/>
  <c r="N3492" i="11"/>
  <c r="M3492" i="11"/>
  <c r="L3492" i="11"/>
  <c r="N3491" i="11"/>
  <c r="M3491" i="11"/>
  <c r="L3491" i="11"/>
  <c r="N3490" i="11"/>
  <c r="M3490" i="11"/>
  <c r="L3490" i="11"/>
  <c r="N3489" i="11"/>
  <c r="M3489" i="11"/>
  <c r="L3489" i="11"/>
  <c r="N3488" i="11"/>
  <c r="M3488" i="11"/>
  <c r="L3488" i="11"/>
  <c r="N3487" i="11"/>
  <c r="M3487" i="11"/>
  <c r="L3487" i="11"/>
  <c r="N3483" i="11"/>
  <c r="M3483" i="11"/>
  <c r="L3483" i="11"/>
  <c r="N3486" i="11"/>
  <c r="M3486" i="11"/>
  <c r="L3486" i="11"/>
  <c r="N3485" i="11"/>
  <c r="M3485" i="11"/>
  <c r="L3485" i="11"/>
  <c r="N3484" i="11"/>
  <c r="M3484" i="11"/>
  <c r="L3484" i="11"/>
  <c r="N3482" i="11"/>
  <c r="M3482" i="11"/>
  <c r="L3482" i="11"/>
  <c r="N3481" i="11"/>
  <c r="M3481" i="11"/>
  <c r="L3481" i="11"/>
  <c r="N3480" i="11"/>
  <c r="M3480" i="11"/>
  <c r="L3480" i="11"/>
  <c r="N3478" i="11"/>
  <c r="M3478" i="11"/>
  <c r="L3478" i="11"/>
  <c r="N3477" i="11"/>
  <c r="M3477" i="11"/>
  <c r="L3477" i="11"/>
  <c r="N3476" i="11"/>
  <c r="M3476" i="11"/>
  <c r="L3476" i="11"/>
  <c r="N3475" i="11"/>
  <c r="M3475" i="11"/>
  <c r="L3475" i="11"/>
  <c r="N3474" i="11"/>
  <c r="M3474" i="11"/>
  <c r="L3474" i="11"/>
  <c r="N3472" i="11"/>
  <c r="M3472" i="11"/>
  <c r="L3472" i="11"/>
  <c r="N3471" i="11"/>
  <c r="M3471" i="11"/>
  <c r="L3471" i="11"/>
  <c r="N3470" i="11"/>
  <c r="M3470" i="11"/>
  <c r="L3470" i="11"/>
  <c r="N3469" i="11"/>
  <c r="M3469" i="11"/>
  <c r="L3469" i="11"/>
  <c r="N3468" i="11"/>
  <c r="M3468" i="11"/>
  <c r="L3468" i="11"/>
  <c r="N3467" i="11"/>
  <c r="M3467" i="11"/>
  <c r="L3467" i="11"/>
  <c r="N3466" i="11"/>
  <c r="M3466" i="11"/>
  <c r="L3466" i="11"/>
  <c r="N3465" i="11"/>
  <c r="M3465" i="11"/>
  <c r="L3465" i="11"/>
  <c r="N3463" i="11"/>
  <c r="M3463" i="11"/>
  <c r="L3463" i="11"/>
  <c r="N3462" i="11"/>
  <c r="M3462" i="11"/>
  <c r="L3462" i="11"/>
  <c r="N3461" i="11"/>
  <c r="M3461" i="11"/>
  <c r="L3461" i="11"/>
  <c r="N3460" i="11"/>
  <c r="M3460" i="11"/>
  <c r="L3460" i="11"/>
  <c r="N3459" i="11"/>
  <c r="M3459" i="11"/>
  <c r="L3459" i="11"/>
  <c r="N3458" i="11"/>
  <c r="M3458" i="11"/>
  <c r="L3458" i="11"/>
  <c r="N3457" i="11"/>
  <c r="M3457" i="11"/>
  <c r="L3457" i="11"/>
  <c r="N3455" i="11"/>
  <c r="M3455" i="11"/>
  <c r="L3455" i="11"/>
  <c r="N3456" i="11"/>
  <c r="M3456" i="11"/>
  <c r="L3456" i="11"/>
  <c r="N3449" i="11"/>
  <c r="M3449" i="11"/>
  <c r="L3449" i="11"/>
  <c r="N3453" i="11"/>
  <c r="M3453" i="11"/>
  <c r="L3453" i="11"/>
  <c r="N3452" i="11"/>
  <c r="M3452" i="11"/>
  <c r="L3452" i="11"/>
  <c r="N3451" i="11"/>
  <c r="M3451" i="11"/>
  <c r="L3451" i="11"/>
  <c r="N3450" i="11"/>
  <c r="M3450" i="11"/>
  <c r="L3450" i="11"/>
  <c r="N3448" i="11"/>
  <c r="M3448" i="11"/>
  <c r="L3448" i="11"/>
  <c r="N3447" i="11"/>
  <c r="M3447" i="11"/>
  <c r="L3447" i="11"/>
  <c r="N3446" i="11"/>
  <c r="M3446" i="11"/>
  <c r="L3446" i="11"/>
  <c r="N3445" i="11"/>
  <c r="M3445" i="11"/>
  <c r="L3445" i="11"/>
  <c r="N3444" i="11"/>
  <c r="M3444" i="11"/>
  <c r="L3444" i="11"/>
  <c r="N3443" i="11"/>
  <c r="M3443" i="11"/>
  <c r="L3443" i="11"/>
  <c r="N3442" i="11"/>
  <c r="M3442" i="11"/>
  <c r="L3442" i="11"/>
  <c r="N3441" i="11"/>
  <c r="M3441" i="11"/>
  <c r="L3441" i="11"/>
  <c r="N3440" i="11"/>
  <c r="M3440" i="11"/>
  <c r="L3440" i="11"/>
  <c r="N3439" i="11"/>
  <c r="M3439" i="11"/>
  <c r="L3439" i="11"/>
  <c r="N3438" i="11"/>
  <c r="M3438" i="11"/>
  <c r="L3438" i="11"/>
  <c r="N392" i="11"/>
  <c r="M392" i="11"/>
  <c r="L392" i="11"/>
  <c r="N3437" i="11"/>
  <c r="M3437" i="11"/>
  <c r="L3437" i="11"/>
  <c r="N3436" i="11"/>
  <c r="M3436" i="11"/>
  <c r="L3436" i="11"/>
  <c r="N3435" i="11"/>
  <c r="M3435" i="11"/>
  <c r="L3435" i="11"/>
  <c r="N3434" i="11"/>
  <c r="M3434" i="11"/>
  <c r="L3434" i="11"/>
  <c r="N3433" i="11"/>
  <c r="M3433" i="11"/>
  <c r="L3433" i="11"/>
  <c r="N3432" i="11"/>
  <c r="M3432" i="11"/>
  <c r="L3432" i="11"/>
  <c r="N3431" i="11"/>
  <c r="M3431" i="11"/>
  <c r="L3431" i="11"/>
  <c r="N3430" i="11"/>
  <c r="M3430" i="11"/>
  <c r="L3430" i="11"/>
  <c r="N3428" i="11"/>
  <c r="M3428" i="11"/>
  <c r="L3428" i="11"/>
  <c r="N3429" i="11"/>
  <c r="M3429" i="11"/>
  <c r="L3429" i="11"/>
  <c r="N3427" i="11"/>
  <c r="M3427" i="11"/>
  <c r="L3427" i="11"/>
  <c r="N3426" i="11"/>
  <c r="M3426" i="11"/>
  <c r="L3426" i="11"/>
  <c r="N3422" i="11"/>
  <c r="M3422" i="11"/>
  <c r="L3422" i="11"/>
  <c r="N3425" i="11"/>
  <c r="M3425" i="11"/>
  <c r="L3425" i="11"/>
  <c r="N3424" i="11"/>
  <c r="M3424" i="11"/>
  <c r="L3424" i="11"/>
  <c r="N3423" i="11"/>
  <c r="M3423" i="11"/>
  <c r="L3423" i="11"/>
  <c r="N3421" i="11"/>
  <c r="M3421" i="11"/>
  <c r="L3421" i="11"/>
  <c r="N3420" i="11"/>
  <c r="M3420" i="11"/>
  <c r="L3420" i="11"/>
  <c r="N3419" i="11"/>
  <c r="M3419" i="11"/>
  <c r="L3419" i="11"/>
  <c r="N3418" i="11"/>
  <c r="M3418" i="11"/>
  <c r="L3418" i="11"/>
  <c r="N3417" i="11"/>
  <c r="M3417" i="11"/>
  <c r="L3417" i="11"/>
  <c r="N3416" i="11"/>
  <c r="M3416" i="11"/>
  <c r="L3416" i="11"/>
  <c r="N3415" i="11"/>
  <c r="M3415" i="11"/>
  <c r="L3415" i="11"/>
  <c r="N3414" i="11"/>
  <c r="M3414" i="11"/>
  <c r="L3414" i="11"/>
  <c r="N6344" i="11"/>
  <c r="M6344" i="11"/>
  <c r="L6344" i="11"/>
  <c r="N3413" i="11"/>
  <c r="M3413" i="11"/>
  <c r="L3413" i="11"/>
  <c r="N3412" i="11"/>
  <c r="M3412" i="11"/>
  <c r="L3412" i="11"/>
  <c r="N3411" i="11"/>
  <c r="M3411" i="11"/>
  <c r="L3411" i="11"/>
  <c r="N3410" i="11"/>
  <c r="M3410" i="11"/>
  <c r="L3410" i="11"/>
  <c r="N148" i="11"/>
  <c r="M148" i="11"/>
  <c r="L148" i="11"/>
  <c r="N3406" i="11"/>
  <c r="M3406" i="11"/>
  <c r="L3406" i="11"/>
  <c r="N3408" i="11"/>
  <c r="M3408" i="11"/>
  <c r="L3408" i="11"/>
  <c r="N3409" i="11"/>
  <c r="M3409" i="11"/>
  <c r="L3409" i="11"/>
  <c r="N3407" i="11"/>
  <c r="M3407" i="11"/>
  <c r="L3407" i="11"/>
  <c r="N3405" i="11"/>
  <c r="M3405" i="11"/>
  <c r="L3405" i="11"/>
  <c r="N3404" i="11"/>
  <c r="M3404" i="11"/>
  <c r="L3404" i="11"/>
  <c r="N3403" i="11"/>
  <c r="M3403" i="11"/>
  <c r="L3403" i="11"/>
  <c r="N3402" i="11"/>
  <c r="M3402" i="11"/>
  <c r="L3402" i="11"/>
  <c r="N3401" i="11"/>
  <c r="M3401" i="11"/>
  <c r="L3401" i="11"/>
  <c r="N3400" i="11"/>
  <c r="M3400" i="11"/>
  <c r="L3400" i="11"/>
  <c r="N3396" i="11"/>
  <c r="M3396" i="11"/>
  <c r="L3396" i="11"/>
  <c r="N3395" i="11"/>
  <c r="M3395" i="11"/>
  <c r="L3395" i="11"/>
  <c r="N3393" i="11"/>
  <c r="M3393" i="11"/>
  <c r="L3393" i="11"/>
  <c r="N3394" i="11"/>
  <c r="M3394" i="11"/>
  <c r="L3394" i="11"/>
  <c r="N3392" i="11"/>
  <c r="M3392" i="11"/>
  <c r="L3392" i="11"/>
  <c r="N3391" i="11"/>
  <c r="M3391" i="11"/>
  <c r="L3391" i="11"/>
  <c r="N3390" i="11"/>
  <c r="M3390" i="11"/>
  <c r="L3390" i="11"/>
  <c r="N3389" i="11"/>
  <c r="M3389" i="11"/>
  <c r="L3389" i="11"/>
  <c r="N3388" i="11"/>
  <c r="M3388" i="11"/>
  <c r="L3388" i="11"/>
  <c r="N3387" i="11"/>
  <c r="M3387" i="11"/>
  <c r="L3387" i="11"/>
  <c r="N3386" i="11"/>
  <c r="M3386" i="11"/>
  <c r="L3386" i="11"/>
  <c r="N3385" i="11"/>
  <c r="M3385" i="11"/>
  <c r="L3385" i="11"/>
  <c r="N3384" i="11"/>
  <c r="M3384" i="11"/>
  <c r="L3384" i="11"/>
  <c r="N3383" i="11"/>
  <c r="M3383" i="11"/>
  <c r="L3383" i="11"/>
  <c r="N3382" i="11"/>
  <c r="M3382" i="11"/>
  <c r="L3382" i="11"/>
  <c r="N3381" i="11"/>
  <c r="M3381" i="11"/>
  <c r="L3381" i="11"/>
  <c r="N3380" i="11"/>
  <c r="M3380" i="11"/>
  <c r="L3380" i="11"/>
  <c r="N3379" i="11"/>
  <c r="M3379" i="11"/>
  <c r="L3379" i="11"/>
  <c r="N3377" i="11"/>
  <c r="M3377" i="11"/>
  <c r="L3377" i="11"/>
  <c r="N3375" i="11"/>
  <c r="M3375" i="11"/>
  <c r="L3375" i="11"/>
  <c r="N3376" i="11"/>
  <c r="M3376" i="11"/>
  <c r="L3376" i="11"/>
  <c r="N3374" i="11"/>
  <c r="M3374" i="11"/>
  <c r="L3374" i="11"/>
  <c r="N3373" i="11"/>
  <c r="M3373" i="11"/>
  <c r="L3373" i="11"/>
  <c r="N3372" i="11"/>
  <c r="M3372" i="11"/>
  <c r="L3372" i="11"/>
  <c r="N3371" i="11"/>
  <c r="M3371" i="11"/>
  <c r="L3371" i="11"/>
  <c r="N3370" i="11"/>
  <c r="M3370" i="11"/>
  <c r="L3370" i="11"/>
  <c r="N3369" i="11"/>
  <c r="M3369" i="11"/>
  <c r="L3369" i="11"/>
  <c r="N3368" i="11"/>
  <c r="M3368" i="11"/>
  <c r="L3368" i="11"/>
  <c r="N3367" i="11"/>
  <c r="M3367" i="11"/>
  <c r="L3367" i="11"/>
  <c r="N3366" i="11"/>
  <c r="M3366" i="11"/>
  <c r="L3366" i="11"/>
  <c r="N3365" i="11"/>
  <c r="M3365" i="11"/>
  <c r="L3365" i="11"/>
  <c r="N3364" i="11"/>
  <c r="M3364" i="11"/>
  <c r="L3364" i="11"/>
  <c r="N3362" i="11"/>
  <c r="M3362" i="11"/>
  <c r="L3362" i="11"/>
  <c r="N3360" i="11"/>
  <c r="M3360" i="11"/>
  <c r="L3360" i="11"/>
  <c r="N3361" i="11"/>
  <c r="M3361" i="11"/>
  <c r="L3361" i="11"/>
  <c r="N3397" i="11"/>
  <c r="M3397" i="11"/>
  <c r="L3397" i="11"/>
  <c r="N3359" i="11"/>
  <c r="M3359" i="11"/>
  <c r="L3359" i="11"/>
  <c r="N3358" i="11"/>
  <c r="M3358" i="11"/>
  <c r="L3358" i="11"/>
  <c r="N7073" i="11"/>
  <c r="M7073" i="11"/>
  <c r="L7073" i="11"/>
  <c r="N3357" i="11"/>
  <c r="M3357" i="11"/>
  <c r="L3357" i="11"/>
  <c r="N3356" i="11"/>
  <c r="M3356" i="11"/>
  <c r="L3356" i="11"/>
  <c r="N3355" i="11"/>
  <c r="M3355" i="11"/>
  <c r="L3355" i="11"/>
  <c r="N3353" i="11"/>
  <c r="M3353" i="11"/>
  <c r="L3353" i="11"/>
  <c r="N3354" i="11"/>
  <c r="M3354" i="11"/>
  <c r="L3354" i="11"/>
  <c r="N3351" i="11"/>
  <c r="M3351" i="11"/>
  <c r="L3351" i="11"/>
  <c r="N3349" i="11"/>
  <c r="M3349" i="11"/>
  <c r="L3349" i="11"/>
  <c r="N328" i="11"/>
  <c r="M328" i="11"/>
  <c r="L328" i="11"/>
  <c r="N3177" i="11"/>
  <c r="M3177" i="11"/>
  <c r="L3177" i="11"/>
  <c r="N3348" i="11"/>
  <c r="M3348" i="11"/>
  <c r="L3348" i="11"/>
  <c r="N3347" i="11"/>
  <c r="M3347" i="11"/>
  <c r="L3347" i="11"/>
  <c r="N3345" i="11"/>
  <c r="M3345" i="11"/>
  <c r="L3345" i="11"/>
  <c r="N3344" i="11"/>
  <c r="M3344" i="11"/>
  <c r="L3344" i="11"/>
  <c r="N3343" i="11"/>
  <c r="M3343" i="11"/>
  <c r="L3343" i="11"/>
  <c r="N3342" i="11"/>
  <c r="M3342" i="11"/>
  <c r="L3342" i="11"/>
  <c r="N3341" i="11"/>
  <c r="M3341" i="11"/>
  <c r="L3341" i="11"/>
  <c r="N3340" i="11"/>
  <c r="M3340" i="11"/>
  <c r="L3340" i="11"/>
  <c r="N3338" i="11"/>
  <c r="M3338" i="11"/>
  <c r="L3338" i="11"/>
  <c r="N3339" i="11"/>
  <c r="M3339" i="11"/>
  <c r="L3339" i="11"/>
  <c r="N3337" i="11"/>
  <c r="M3337" i="11"/>
  <c r="L3337" i="11"/>
  <c r="N3335" i="11"/>
  <c r="M3335" i="11"/>
  <c r="L3335" i="11"/>
  <c r="N3334" i="11"/>
  <c r="M3334" i="11"/>
  <c r="L3334" i="11"/>
  <c r="N3333" i="11"/>
  <c r="M3333" i="11"/>
  <c r="L3333" i="11"/>
  <c r="N3332" i="11"/>
  <c r="M3332" i="11"/>
  <c r="L3332" i="11"/>
  <c r="N864" i="11"/>
  <c r="M864" i="11"/>
  <c r="L864" i="11"/>
  <c r="N3330" i="11"/>
  <c r="M3330" i="11"/>
  <c r="L3330" i="11"/>
  <c r="N3329" i="11"/>
  <c r="M3329" i="11"/>
  <c r="L3329" i="11"/>
  <c r="N3328" i="11"/>
  <c r="M3328" i="11"/>
  <c r="L3328" i="11"/>
  <c r="N3327" i="11"/>
  <c r="M3327" i="11"/>
  <c r="L3327" i="11"/>
  <c r="N3326" i="11"/>
  <c r="M3326" i="11"/>
  <c r="L3326" i="11"/>
  <c r="N3325" i="11"/>
  <c r="M3325" i="11"/>
  <c r="L3325" i="11"/>
  <c r="N3324" i="11"/>
  <c r="M3324" i="11"/>
  <c r="L3324" i="11"/>
  <c r="N3323" i="11"/>
  <c r="M3323" i="11"/>
  <c r="L3323" i="11"/>
  <c r="N3322" i="11"/>
  <c r="M3322" i="11"/>
  <c r="L3322" i="11"/>
  <c r="N3321" i="11"/>
  <c r="M3321" i="11"/>
  <c r="L3321" i="11"/>
  <c r="N3320" i="11"/>
  <c r="M3320" i="11"/>
  <c r="L3320" i="11"/>
  <c r="N3319" i="11"/>
  <c r="M3319" i="11"/>
  <c r="L3319" i="11"/>
  <c r="N1274" i="11"/>
  <c r="M1274" i="11"/>
  <c r="L1274" i="11"/>
  <c r="N3318" i="11"/>
  <c r="M3318" i="11"/>
  <c r="L3318" i="11"/>
  <c r="N3317" i="11"/>
  <c r="M3317" i="11"/>
  <c r="L3317" i="11"/>
  <c r="N3316" i="11"/>
  <c r="M3316" i="11"/>
  <c r="L3316" i="11"/>
  <c r="N3315" i="11"/>
  <c r="M3315" i="11"/>
  <c r="L3315" i="11"/>
  <c r="N3313" i="11"/>
  <c r="M3313" i="11"/>
  <c r="L3313" i="11"/>
  <c r="N3314" i="11"/>
  <c r="M3314" i="11"/>
  <c r="L3314" i="11"/>
  <c r="N3311" i="11"/>
  <c r="M3311" i="11"/>
  <c r="L3311" i="11"/>
  <c r="N3310" i="11"/>
  <c r="M3310" i="11"/>
  <c r="L3310" i="11"/>
  <c r="N3309" i="11"/>
  <c r="M3309" i="11"/>
  <c r="L3309" i="11"/>
  <c r="N3308" i="11"/>
  <c r="M3308" i="11"/>
  <c r="L3308" i="11"/>
  <c r="N3302" i="11"/>
  <c r="M3302" i="11"/>
  <c r="L3302" i="11"/>
  <c r="N3307" i="11"/>
  <c r="M3307" i="11"/>
  <c r="L3307" i="11"/>
  <c r="N3306" i="11"/>
  <c r="M3306" i="11"/>
  <c r="L3306" i="11"/>
  <c r="N3305" i="11"/>
  <c r="M3305" i="11"/>
  <c r="L3305" i="11"/>
  <c r="N3304" i="11"/>
  <c r="M3304" i="11"/>
  <c r="L3304" i="11"/>
  <c r="N3303" i="11"/>
  <c r="M3303" i="11"/>
  <c r="L3303" i="11"/>
  <c r="N3301" i="11"/>
  <c r="M3301" i="11"/>
  <c r="L3301" i="11"/>
  <c r="N3300" i="11"/>
  <c r="M3300" i="11"/>
  <c r="L3300" i="11"/>
  <c r="N3299" i="11"/>
  <c r="M3299" i="11"/>
  <c r="L3299" i="11"/>
  <c r="N3298" i="11"/>
  <c r="M3298" i="11"/>
  <c r="L3298" i="11"/>
  <c r="N3297" i="11"/>
  <c r="M3297" i="11"/>
  <c r="L3297" i="11"/>
  <c r="N3296" i="11"/>
  <c r="M3296" i="11"/>
  <c r="L3296" i="11"/>
  <c r="N3295" i="11"/>
  <c r="M3295" i="11"/>
  <c r="L3295" i="11"/>
  <c r="N3293" i="11"/>
  <c r="M3293" i="11"/>
  <c r="L3293" i="11"/>
  <c r="N3294" i="11"/>
  <c r="M3294" i="11"/>
  <c r="L3294" i="11"/>
  <c r="N3292" i="11"/>
  <c r="M3292" i="11"/>
  <c r="L3292" i="11"/>
  <c r="N3289" i="11"/>
  <c r="M3289" i="11"/>
  <c r="L3289" i="11"/>
  <c r="N3290" i="11"/>
  <c r="M3290" i="11"/>
  <c r="L3290" i="11"/>
  <c r="N3288" i="11"/>
  <c r="M3288" i="11"/>
  <c r="L3288" i="11"/>
  <c r="N3287" i="11"/>
  <c r="M3287" i="11"/>
  <c r="L3287" i="11"/>
  <c r="N3286" i="11"/>
  <c r="M3286" i="11"/>
  <c r="L3286" i="11"/>
  <c r="N3283" i="11"/>
  <c r="M3283" i="11"/>
  <c r="L3283" i="11"/>
  <c r="N3282" i="11"/>
  <c r="M3282" i="11"/>
  <c r="L3282" i="11"/>
  <c r="N3281" i="11"/>
  <c r="M3281" i="11"/>
  <c r="L3281" i="11"/>
  <c r="N3280" i="11"/>
  <c r="M3280" i="11"/>
  <c r="L3280" i="11"/>
  <c r="N3279" i="11"/>
  <c r="M3279" i="11"/>
  <c r="L3279" i="11"/>
  <c r="N3278" i="11"/>
  <c r="M3278" i="11"/>
  <c r="L3278" i="11"/>
  <c r="N3277" i="11"/>
  <c r="M3277" i="11"/>
  <c r="L3277" i="11"/>
  <c r="N3276" i="11"/>
  <c r="M3276" i="11"/>
  <c r="L3276" i="11"/>
  <c r="N3275" i="11"/>
  <c r="M3275" i="11"/>
  <c r="L3275" i="11"/>
  <c r="N3274" i="11"/>
  <c r="M3274" i="11"/>
  <c r="L3274" i="11"/>
  <c r="N3273" i="11"/>
  <c r="M3273" i="11"/>
  <c r="L3273" i="11"/>
  <c r="N3271" i="11"/>
  <c r="M3271" i="11"/>
  <c r="L3271" i="11"/>
  <c r="N3270" i="11"/>
  <c r="M3270" i="11"/>
  <c r="L3270" i="11"/>
  <c r="N3269" i="11"/>
  <c r="M3269" i="11"/>
  <c r="L3269" i="11"/>
  <c r="N3557" i="11"/>
  <c r="M3557" i="11"/>
  <c r="L3557" i="11"/>
  <c r="N3268" i="11"/>
  <c r="M3268" i="11"/>
  <c r="L3268" i="11"/>
  <c r="N3267" i="11"/>
  <c r="M3267" i="11"/>
  <c r="L3267" i="11"/>
  <c r="N3266" i="11"/>
  <c r="M3266" i="11"/>
  <c r="L3266" i="11"/>
  <c r="N3265" i="11"/>
  <c r="M3265" i="11"/>
  <c r="L3265" i="11"/>
  <c r="N3263" i="11"/>
  <c r="M3263" i="11"/>
  <c r="L3263" i="11"/>
  <c r="N3262" i="11"/>
  <c r="M3262" i="11"/>
  <c r="L3262" i="11"/>
  <c r="N3261" i="11"/>
  <c r="M3261" i="11"/>
  <c r="L3261" i="11"/>
  <c r="N3260" i="11"/>
  <c r="M3260" i="11"/>
  <c r="L3260" i="11"/>
  <c r="N3259" i="11"/>
  <c r="M3259" i="11"/>
  <c r="L3259" i="11"/>
  <c r="N3258" i="11"/>
  <c r="M3258" i="11"/>
  <c r="L3258" i="11"/>
  <c r="N3257" i="11"/>
  <c r="M3257" i="11"/>
  <c r="L3257" i="11"/>
  <c r="N3256" i="11"/>
  <c r="M3256" i="11"/>
  <c r="L3256" i="11"/>
  <c r="N3255" i="11"/>
  <c r="M3255" i="11"/>
  <c r="L3255" i="11"/>
  <c r="N3254" i="11"/>
  <c r="M3254" i="11"/>
  <c r="L3254" i="11"/>
  <c r="N3252" i="11"/>
  <c r="M3252" i="11"/>
  <c r="L3252" i="11"/>
  <c r="N3251" i="11"/>
  <c r="M3251" i="11"/>
  <c r="L3251" i="11"/>
  <c r="N3250" i="11"/>
  <c r="M3250" i="11"/>
  <c r="L3250" i="11"/>
  <c r="N3187" i="11"/>
  <c r="M3187" i="11"/>
  <c r="L3187" i="11"/>
  <c r="N3249" i="11"/>
  <c r="M3249" i="11"/>
  <c r="L3249" i="11"/>
  <c r="N3248" i="11"/>
  <c r="M3248" i="11"/>
  <c r="L3248" i="11"/>
  <c r="N3247" i="11"/>
  <c r="M3247" i="11"/>
  <c r="L3247" i="11"/>
  <c r="N3245" i="11"/>
  <c r="M3245" i="11"/>
  <c r="L3245" i="11"/>
  <c r="N3244" i="11"/>
  <c r="M3244" i="11"/>
  <c r="L3244" i="11"/>
  <c r="N3243" i="11"/>
  <c r="M3243" i="11"/>
  <c r="L3243" i="11"/>
  <c r="N3241" i="11"/>
  <c r="M3241" i="11"/>
  <c r="L3241" i="11"/>
  <c r="N3239" i="11"/>
  <c r="M3239" i="11"/>
  <c r="L3239" i="11"/>
  <c r="N3238" i="11"/>
  <c r="M3238" i="11"/>
  <c r="L3238" i="11"/>
  <c r="N3236" i="11"/>
  <c r="M3236" i="11"/>
  <c r="L3236" i="11"/>
  <c r="N3235" i="11"/>
  <c r="M3235" i="11"/>
  <c r="L3235" i="11"/>
  <c r="N3233" i="11"/>
  <c r="M3233" i="11"/>
  <c r="L3233" i="11"/>
  <c r="N3234" i="11"/>
  <c r="M3234" i="11"/>
  <c r="L3234" i="11"/>
  <c r="N3232" i="11"/>
  <c r="M3232" i="11"/>
  <c r="L3232" i="11"/>
  <c r="N3231" i="11"/>
  <c r="M3231" i="11"/>
  <c r="L3231" i="11"/>
  <c r="N3230" i="11"/>
  <c r="M3230" i="11"/>
  <c r="L3230" i="11"/>
  <c r="N3229" i="11"/>
  <c r="M3229" i="11"/>
  <c r="L3229" i="11"/>
  <c r="N3228" i="11"/>
  <c r="M3228" i="11"/>
  <c r="L3228" i="11"/>
  <c r="N3226" i="11"/>
  <c r="M3226" i="11"/>
  <c r="L3226" i="11"/>
  <c r="N3225" i="11"/>
  <c r="M3225" i="11"/>
  <c r="L3225" i="11"/>
  <c r="N3224" i="11"/>
  <c r="M3224" i="11"/>
  <c r="L3224" i="11"/>
  <c r="N3223" i="11"/>
  <c r="M3223" i="11"/>
  <c r="L3223" i="11"/>
  <c r="N3222" i="11"/>
  <c r="M3222" i="11"/>
  <c r="L3222" i="11"/>
  <c r="N3221" i="11"/>
  <c r="M3221" i="11"/>
  <c r="L3221" i="11"/>
  <c r="N3220" i="11"/>
  <c r="M3220" i="11"/>
  <c r="L3220" i="11"/>
  <c r="N3219" i="11"/>
  <c r="M3219" i="11"/>
  <c r="L3219" i="11"/>
  <c r="N3218" i="11"/>
  <c r="M3218" i="11"/>
  <c r="L3218" i="11"/>
  <c r="N3217" i="11"/>
  <c r="M3217" i="11"/>
  <c r="L3217" i="11"/>
  <c r="N3216" i="11"/>
  <c r="M3216" i="11"/>
  <c r="L3216" i="11"/>
  <c r="N3215" i="11"/>
  <c r="M3215" i="11"/>
  <c r="L3215" i="11"/>
  <c r="N5547" i="11"/>
  <c r="M5547" i="11"/>
  <c r="L5547" i="11"/>
  <c r="N3214" i="11"/>
  <c r="M3214" i="11"/>
  <c r="L3214" i="11"/>
  <c r="N3213" i="11"/>
  <c r="M3213" i="11"/>
  <c r="L3213" i="11"/>
  <c r="N3212" i="11"/>
  <c r="M3212" i="11"/>
  <c r="L3212" i="11"/>
  <c r="N3211" i="11"/>
  <c r="M3211" i="11"/>
  <c r="L3211" i="11"/>
  <c r="N3209" i="11"/>
  <c r="M3209" i="11"/>
  <c r="L3209" i="11"/>
  <c r="N3208" i="11"/>
  <c r="M3208" i="11"/>
  <c r="L3208" i="11"/>
  <c r="N3207" i="11"/>
  <c r="M3207" i="11"/>
  <c r="L3207" i="11"/>
  <c r="N3206" i="11"/>
  <c r="M3206" i="11"/>
  <c r="L3206" i="11"/>
  <c r="N3204" i="11"/>
  <c r="M3204" i="11"/>
  <c r="L3204" i="11"/>
  <c r="N3203" i="11"/>
  <c r="M3203" i="11"/>
  <c r="L3203" i="11"/>
  <c r="N3202" i="11"/>
  <c r="M3202" i="11"/>
  <c r="L3202" i="11"/>
  <c r="N3201" i="11"/>
  <c r="M3201" i="11"/>
  <c r="L3201" i="11"/>
  <c r="N3199" i="11"/>
  <c r="M3199" i="11"/>
  <c r="L3199" i="11"/>
  <c r="N3198" i="11"/>
  <c r="M3198" i="11"/>
  <c r="L3198" i="11"/>
  <c r="N3197" i="11"/>
  <c r="M3197" i="11"/>
  <c r="L3197" i="11"/>
  <c r="N3196" i="11"/>
  <c r="M3196" i="11"/>
  <c r="L3196" i="11"/>
  <c r="N3195" i="11"/>
  <c r="M3195" i="11"/>
  <c r="L3195" i="11"/>
  <c r="N3193" i="11"/>
  <c r="M3193" i="11"/>
  <c r="L3193" i="11"/>
  <c r="N3194" i="11"/>
  <c r="M3194" i="11"/>
  <c r="L3194" i="11"/>
  <c r="N3192" i="11"/>
  <c r="M3192" i="11"/>
  <c r="L3192" i="11"/>
  <c r="N3191" i="11"/>
  <c r="M3191" i="11"/>
  <c r="L3191" i="11"/>
  <c r="N3190" i="11"/>
  <c r="M3190" i="11"/>
  <c r="L3190" i="11"/>
  <c r="N3189" i="11"/>
  <c r="M3189" i="11"/>
  <c r="L3189" i="11"/>
  <c r="N3188" i="11"/>
  <c r="M3188" i="11"/>
  <c r="L3188" i="11"/>
  <c r="N3186" i="11"/>
  <c r="M3186" i="11"/>
  <c r="L3186" i="11"/>
  <c r="N3185" i="11"/>
  <c r="M3185" i="11"/>
  <c r="L3185" i="11"/>
  <c r="N3183" i="11"/>
  <c r="M3183" i="11"/>
  <c r="L3183" i="11"/>
  <c r="N3184" i="11"/>
  <c r="M3184" i="11"/>
  <c r="L3184" i="11"/>
  <c r="N3182" i="11"/>
  <c r="M3182" i="11"/>
  <c r="L3182" i="11"/>
  <c r="N3181" i="11"/>
  <c r="M3181" i="11"/>
  <c r="L3181" i="11"/>
  <c r="N3180" i="11"/>
  <c r="M3180" i="11"/>
  <c r="L3180" i="11"/>
  <c r="N3179" i="11"/>
  <c r="M3179" i="11"/>
  <c r="L3179" i="11"/>
  <c r="N3178" i="11"/>
  <c r="M3178" i="11"/>
  <c r="L3178" i="11"/>
  <c r="N3176" i="11"/>
  <c r="M3176" i="11"/>
  <c r="L3176" i="11"/>
  <c r="N3175" i="11"/>
  <c r="M3175" i="11"/>
  <c r="L3175" i="11"/>
  <c r="N3174" i="11"/>
  <c r="M3174" i="11"/>
  <c r="L3174" i="11"/>
  <c r="N3173" i="11"/>
  <c r="M3173" i="11"/>
  <c r="L3173" i="11"/>
  <c r="N3172" i="11"/>
  <c r="M3172" i="11"/>
  <c r="L3172" i="11"/>
  <c r="N3170" i="11"/>
  <c r="M3170" i="11"/>
  <c r="L3170" i="11"/>
  <c r="N3169" i="11"/>
  <c r="M3169" i="11"/>
  <c r="L3169" i="11"/>
  <c r="N3168" i="11"/>
  <c r="M3168" i="11"/>
  <c r="L3168" i="11"/>
  <c r="N3167" i="11"/>
  <c r="M3167" i="11"/>
  <c r="L3167" i="11"/>
  <c r="N3166" i="11"/>
  <c r="M3166" i="11"/>
  <c r="L3166" i="11"/>
  <c r="N3165" i="11"/>
  <c r="M3165" i="11"/>
  <c r="L3165" i="11"/>
  <c r="N3164" i="11"/>
  <c r="M3164" i="11"/>
  <c r="L3164" i="11"/>
  <c r="N3163" i="11"/>
  <c r="M3163" i="11"/>
  <c r="L3163" i="11"/>
  <c r="N3162" i="11"/>
  <c r="M3162" i="11"/>
  <c r="L3162" i="11"/>
  <c r="N3160" i="11"/>
  <c r="M3160" i="11"/>
  <c r="L3160" i="11"/>
  <c r="N3159" i="11"/>
  <c r="M3159" i="11"/>
  <c r="L3159" i="11"/>
  <c r="N3158" i="11"/>
  <c r="M3158" i="11"/>
  <c r="L3158" i="11"/>
  <c r="N3157" i="11"/>
  <c r="M3157" i="11"/>
  <c r="L3157" i="11"/>
  <c r="N3156" i="11"/>
  <c r="M3156" i="11"/>
  <c r="L3156" i="11"/>
  <c r="N3155" i="11"/>
  <c r="M3155" i="11"/>
  <c r="L3155" i="11"/>
  <c r="N3154" i="11"/>
  <c r="M3154" i="11"/>
  <c r="L3154" i="11"/>
  <c r="N3152" i="11"/>
  <c r="M3152" i="11"/>
  <c r="L3152" i="11"/>
  <c r="N3153" i="11"/>
  <c r="M3153" i="11"/>
  <c r="L3153" i="11"/>
  <c r="N3151" i="11"/>
  <c r="M3151" i="11"/>
  <c r="L3151" i="11"/>
  <c r="N3150" i="11"/>
  <c r="M3150" i="11"/>
  <c r="L3150" i="11"/>
  <c r="N3148" i="11"/>
  <c r="M3148" i="11"/>
  <c r="L3148" i="11"/>
  <c r="N3147" i="11"/>
  <c r="M3147" i="11"/>
  <c r="L3147" i="11"/>
  <c r="N3146" i="11"/>
  <c r="M3146" i="11"/>
  <c r="L3146" i="11"/>
  <c r="N3145" i="11"/>
  <c r="M3145" i="11"/>
  <c r="L3145" i="11"/>
  <c r="N3144" i="11"/>
  <c r="M3144" i="11"/>
  <c r="L3144" i="11"/>
  <c r="N3143" i="11"/>
  <c r="M3143" i="11"/>
  <c r="L3143" i="11"/>
  <c r="N3142" i="11"/>
  <c r="M3142" i="11"/>
  <c r="L3142" i="11"/>
  <c r="N3141" i="11"/>
  <c r="M3141" i="11"/>
  <c r="L3141" i="11"/>
  <c r="N3140" i="11"/>
  <c r="M3140" i="11"/>
  <c r="L3140" i="11"/>
  <c r="N3139" i="11"/>
  <c r="M3139" i="11"/>
  <c r="L3139" i="11"/>
  <c r="N3138" i="11"/>
  <c r="M3138" i="11"/>
  <c r="L3138" i="11"/>
  <c r="N3137" i="11"/>
  <c r="M3137" i="11"/>
  <c r="L3137" i="11"/>
  <c r="N3136" i="11"/>
  <c r="M3136" i="11"/>
  <c r="L3136" i="11"/>
  <c r="N3135" i="11"/>
  <c r="M3135" i="11"/>
  <c r="L3135" i="11"/>
  <c r="N3134" i="11"/>
  <c r="M3134" i="11"/>
  <c r="L3134" i="11"/>
  <c r="N3133" i="11"/>
  <c r="M3133" i="11"/>
  <c r="L3133" i="11"/>
  <c r="N3132" i="11"/>
  <c r="M3132" i="11"/>
  <c r="L3132" i="11"/>
  <c r="N3131" i="11"/>
  <c r="M3131" i="11"/>
  <c r="L3131" i="11"/>
  <c r="N3130" i="11"/>
  <c r="M3130" i="11"/>
  <c r="L3130" i="11"/>
  <c r="N1350" i="11"/>
  <c r="M1350" i="11"/>
  <c r="L1350" i="11"/>
  <c r="N3129" i="11"/>
  <c r="M3129" i="11"/>
  <c r="L3129" i="11"/>
  <c r="N3128" i="11"/>
  <c r="M3128" i="11"/>
  <c r="L3128" i="11"/>
  <c r="N3127" i="11"/>
  <c r="M3127" i="11"/>
  <c r="L3127" i="11"/>
  <c r="N3125" i="11"/>
  <c r="M3125" i="11"/>
  <c r="L3125" i="11"/>
  <c r="N3124" i="11"/>
  <c r="M3124" i="11"/>
  <c r="L3124" i="11"/>
  <c r="N3123" i="11"/>
  <c r="M3123" i="11"/>
  <c r="L3123" i="11"/>
  <c r="N3122" i="11"/>
  <c r="M3122" i="11"/>
  <c r="L3122" i="11"/>
  <c r="N3120" i="11"/>
  <c r="M3120" i="11"/>
  <c r="L3120" i="11"/>
  <c r="N3119" i="11"/>
  <c r="M3119" i="11"/>
  <c r="L3119" i="11"/>
  <c r="N3118" i="11"/>
  <c r="M3118" i="11"/>
  <c r="L3118" i="11"/>
  <c r="N3117" i="11"/>
  <c r="M3117" i="11"/>
  <c r="L3117" i="11"/>
  <c r="N3116" i="11"/>
  <c r="M3116" i="11"/>
  <c r="L3116" i="11"/>
  <c r="N3115" i="11"/>
  <c r="M3115" i="11"/>
  <c r="L3115" i="11"/>
  <c r="N3114" i="11"/>
  <c r="M3114" i="11"/>
  <c r="L3114" i="11"/>
  <c r="N3113" i="11"/>
  <c r="M3113" i="11"/>
  <c r="L3113" i="11"/>
  <c r="N3112" i="11"/>
  <c r="M3112" i="11"/>
  <c r="L3112" i="11"/>
  <c r="N3111" i="11"/>
  <c r="M3111" i="11"/>
  <c r="L3111" i="11"/>
  <c r="N3110" i="11"/>
  <c r="M3110" i="11"/>
  <c r="L3110" i="11"/>
  <c r="N3109" i="11"/>
  <c r="M3109" i="11"/>
  <c r="L3109" i="11"/>
  <c r="N3108" i="11"/>
  <c r="M3108" i="11"/>
  <c r="L3108" i="11"/>
  <c r="N3107" i="11"/>
  <c r="M3107" i="11"/>
  <c r="L3107" i="11"/>
  <c r="N3106" i="11"/>
  <c r="M3106" i="11"/>
  <c r="L3106" i="11"/>
  <c r="N3105" i="11"/>
  <c r="M3105" i="11"/>
  <c r="L3105" i="11"/>
  <c r="N3104" i="11"/>
  <c r="M3104" i="11"/>
  <c r="L3104" i="11"/>
  <c r="N3103" i="11"/>
  <c r="M3103" i="11"/>
  <c r="L3103" i="11"/>
  <c r="N3102" i="11"/>
  <c r="M3102" i="11"/>
  <c r="L3102" i="11"/>
  <c r="N3101" i="11"/>
  <c r="M3101" i="11"/>
  <c r="L3101" i="11"/>
  <c r="N3100" i="11"/>
  <c r="M3100" i="11"/>
  <c r="L3100" i="11"/>
  <c r="N182" i="11"/>
  <c r="M182" i="11"/>
  <c r="L182" i="11"/>
  <c r="N3099" i="11"/>
  <c r="M3099" i="11"/>
  <c r="L3099" i="11"/>
  <c r="N3096" i="11"/>
  <c r="M3096" i="11"/>
  <c r="L3096" i="11"/>
  <c r="N3098" i="11"/>
  <c r="M3098" i="11"/>
  <c r="L3098" i="11"/>
  <c r="N3097" i="11"/>
  <c r="M3097" i="11"/>
  <c r="L3097" i="11"/>
  <c r="N3095" i="11"/>
  <c r="M3095" i="11"/>
  <c r="L3095" i="11"/>
  <c r="N3094" i="11"/>
  <c r="M3094" i="11"/>
  <c r="L3094" i="11"/>
  <c r="N3092" i="11"/>
  <c r="M3092" i="11"/>
  <c r="L3092" i="11"/>
  <c r="N3093" i="11"/>
  <c r="M3093" i="11"/>
  <c r="L3093" i="11"/>
  <c r="N3091" i="11"/>
  <c r="M3091" i="11"/>
  <c r="L3091" i="11"/>
  <c r="N3090" i="11"/>
  <c r="M3090" i="11"/>
  <c r="L3090" i="11"/>
  <c r="N3089" i="11"/>
  <c r="M3089" i="11"/>
  <c r="L3089" i="11"/>
  <c r="N3088" i="11"/>
  <c r="M3088" i="11"/>
  <c r="L3088" i="11"/>
  <c r="N3087" i="11"/>
  <c r="M3087" i="11"/>
  <c r="L3087" i="11"/>
  <c r="N3085" i="11"/>
  <c r="M3085" i="11"/>
  <c r="L3085" i="11"/>
  <c r="N3086" i="11"/>
  <c r="M3086" i="11"/>
  <c r="L3086" i="11"/>
  <c r="N3083" i="11"/>
  <c r="M3083" i="11"/>
  <c r="L3083" i="11"/>
  <c r="N3082" i="11"/>
  <c r="M3082" i="11"/>
  <c r="L3082" i="11"/>
  <c r="N3081" i="11"/>
  <c r="M3081" i="11"/>
  <c r="L3081" i="11"/>
  <c r="N3078" i="11"/>
  <c r="M3078" i="11"/>
  <c r="L3078" i="11"/>
  <c r="N3079" i="11"/>
  <c r="M3079" i="11"/>
  <c r="L3079" i="11"/>
  <c r="N3076" i="11"/>
  <c r="M3076" i="11"/>
  <c r="L3076" i="11"/>
  <c r="N3075" i="11"/>
  <c r="M3075" i="11"/>
  <c r="L3075" i="11"/>
  <c r="N3074" i="11"/>
  <c r="M3074" i="11"/>
  <c r="L3074" i="11"/>
  <c r="N3073" i="11"/>
  <c r="M3073" i="11"/>
  <c r="L3073" i="11"/>
  <c r="N3072" i="11"/>
  <c r="M3072" i="11"/>
  <c r="L3072" i="11"/>
  <c r="N3071" i="11"/>
  <c r="M3071" i="11"/>
  <c r="L3071" i="11"/>
  <c r="N3070" i="11"/>
  <c r="M3070" i="11"/>
  <c r="L3070" i="11"/>
  <c r="N3069" i="11"/>
  <c r="M3069" i="11"/>
  <c r="L3069" i="11"/>
  <c r="N602" i="11"/>
  <c r="M602" i="11"/>
  <c r="L602" i="11"/>
  <c r="N3068" i="11"/>
  <c r="M3068" i="11"/>
  <c r="L3068" i="11"/>
  <c r="N3067" i="11"/>
  <c r="M3067" i="11"/>
  <c r="L3067" i="11"/>
  <c r="N3066" i="11"/>
  <c r="M3066" i="11"/>
  <c r="L3066" i="11"/>
  <c r="N3065" i="11"/>
  <c r="M3065" i="11"/>
  <c r="L3065" i="11"/>
  <c r="N3064" i="11"/>
  <c r="M3064" i="11"/>
  <c r="L3064" i="11"/>
  <c r="N3063" i="11"/>
  <c r="M3063" i="11"/>
  <c r="L3063" i="11"/>
  <c r="N3062" i="11"/>
  <c r="M3062" i="11"/>
  <c r="L3062" i="11"/>
  <c r="N3060" i="11"/>
  <c r="M3060" i="11"/>
  <c r="L3060" i="11"/>
  <c r="N3061" i="11"/>
  <c r="M3061" i="11"/>
  <c r="L3061" i="11"/>
  <c r="N3059" i="11"/>
  <c r="M3059" i="11"/>
  <c r="L3059" i="11"/>
  <c r="N3058" i="11"/>
  <c r="M3058" i="11"/>
  <c r="L3058" i="11"/>
  <c r="N3057" i="11"/>
  <c r="M3057" i="11"/>
  <c r="L3057" i="11"/>
  <c r="N3056" i="11"/>
  <c r="M3056" i="11"/>
  <c r="L3056" i="11"/>
  <c r="N3055" i="11"/>
  <c r="M3055" i="11"/>
  <c r="L3055" i="11"/>
  <c r="N3054" i="11"/>
  <c r="M3054" i="11"/>
  <c r="L3054" i="11"/>
  <c r="N3052" i="11"/>
  <c r="M3052" i="11"/>
  <c r="L3052" i="11"/>
  <c r="N3051" i="11"/>
  <c r="M3051" i="11"/>
  <c r="L3051" i="11"/>
  <c r="N3050" i="11"/>
  <c r="M3050" i="11"/>
  <c r="L3050" i="11"/>
  <c r="N3049" i="11"/>
  <c r="M3049" i="11"/>
  <c r="L3049" i="11"/>
  <c r="N3046" i="11"/>
  <c r="M3046" i="11"/>
  <c r="L3046" i="11"/>
  <c r="N3047" i="11"/>
  <c r="M3047" i="11"/>
  <c r="L3047" i="11"/>
  <c r="N3045" i="11"/>
  <c r="M3045" i="11"/>
  <c r="L3045" i="11"/>
  <c r="N3044" i="11"/>
  <c r="M3044" i="11"/>
  <c r="L3044" i="11"/>
  <c r="N3043" i="11"/>
  <c r="M3043" i="11"/>
  <c r="L3043" i="11"/>
  <c r="N3042" i="11"/>
  <c r="M3042" i="11"/>
  <c r="L3042" i="11"/>
  <c r="N3041" i="11"/>
  <c r="M3041" i="11"/>
  <c r="L3041" i="11"/>
  <c r="N3040" i="11"/>
  <c r="M3040" i="11"/>
  <c r="L3040" i="11"/>
  <c r="N3039" i="11"/>
  <c r="M3039" i="11"/>
  <c r="L3039" i="11"/>
  <c r="N3038" i="11"/>
  <c r="M3038" i="11"/>
  <c r="L3038" i="11"/>
  <c r="N3037" i="11"/>
  <c r="M3037" i="11"/>
  <c r="L3037" i="11"/>
  <c r="N3035" i="11"/>
  <c r="M3035" i="11"/>
  <c r="L3035" i="11"/>
  <c r="N3034" i="11"/>
  <c r="M3034" i="11"/>
  <c r="L3034" i="11"/>
  <c r="N3033" i="11"/>
  <c r="M3033" i="11"/>
  <c r="L3033" i="11"/>
  <c r="N3029" i="11"/>
  <c r="M3029" i="11"/>
  <c r="L3029" i="11"/>
  <c r="N3031" i="11"/>
  <c r="M3031" i="11"/>
  <c r="L3031" i="11"/>
  <c r="N3030" i="11"/>
  <c r="M3030" i="11"/>
  <c r="L3030" i="11"/>
  <c r="N3028" i="11"/>
  <c r="M3028" i="11"/>
  <c r="L3028" i="11"/>
  <c r="N3027" i="11"/>
  <c r="M3027" i="11"/>
  <c r="L3027" i="11"/>
  <c r="N3026" i="11"/>
  <c r="M3026" i="11"/>
  <c r="L3026" i="11"/>
  <c r="N3025" i="11"/>
  <c r="M3025" i="11"/>
  <c r="L3025" i="11"/>
  <c r="N3022" i="11"/>
  <c r="M3022" i="11"/>
  <c r="L3022" i="11"/>
  <c r="N3023" i="11"/>
  <c r="M3023" i="11"/>
  <c r="L3023" i="11"/>
  <c r="N3020" i="11"/>
  <c r="M3020" i="11"/>
  <c r="L3020" i="11"/>
  <c r="N3019" i="11"/>
  <c r="M3019" i="11"/>
  <c r="L3019" i="11"/>
  <c r="N3018" i="11"/>
  <c r="M3018" i="11"/>
  <c r="L3018" i="11"/>
  <c r="N3017" i="11"/>
  <c r="M3017" i="11"/>
  <c r="L3017" i="11"/>
  <c r="N3016" i="11"/>
  <c r="M3016" i="11"/>
  <c r="L3016" i="11"/>
  <c r="N3014" i="11"/>
  <c r="M3014" i="11"/>
  <c r="L3014" i="11"/>
  <c r="N3013" i="11"/>
  <c r="M3013" i="11"/>
  <c r="L3013" i="11"/>
  <c r="N3011" i="11"/>
  <c r="M3011" i="11"/>
  <c r="L3011" i="11"/>
  <c r="N3010" i="11"/>
  <c r="M3010" i="11"/>
  <c r="L3010" i="11"/>
  <c r="N3009" i="11"/>
  <c r="M3009" i="11"/>
  <c r="L3009" i="11"/>
  <c r="N3008" i="11"/>
  <c r="M3008" i="11"/>
  <c r="L3008" i="11"/>
  <c r="N3006" i="11"/>
  <c r="M3006" i="11"/>
  <c r="L3006" i="11"/>
  <c r="N3001" i="11"/>
  <c r="M3001" i="11"/>
  <c r="L3001" i="11"/>
  <c r="N3002" i="11"/>
  <c r="M3002" i="11"/>
  <c r="L3002" i="11"/>
  <c r="N3000" i="11"/>
  <c r="M3000" i="11"/>
  <c r="L3000" i="11"/>
  <c r="N2999" i="11"/>
  <c r="M2999" i="11"/>
  <c r="L2999" i="11"/>
  <c r="N2998" i="11"/>
  <c r="M2998" i="11"/>
  <c r="L2998" i="11"/>
  <c r="N2997" i="11"/>
  <c r="M2997" i="11"/>
  <c r="L2997" i="11"/>
  <c r="N2996" i="11"/>
  <c r="M2996" i="11"/>
  <c r="L2996" i="11"/>
  <c r="N2995" i="11"/>
  <c r="M2995" i="11"/>
  <c r="L2995" i="11"/>
  <c r="N2994" i="11"/>
  <c r="M2994" i="11"/>
  <c r="L2994" i="11"/>
  <c r="N2993" i="11"/>
  <c r="M2993" i="11"/>
  <c r="L2993" i="11"/>
  <c r="N2992" i="11"/>
  <c r="M2992" i="11"/>
  <c r="L2992" i="11"/>
  <c r="N2991" i="11"/>
  <c r="M2991" i="11"/>
  <c r="L2991" i="11"/>
  <c r="N2990" i="11"/>
  <c r="M2990" i="11"/>
  <c r="L2990" i="11"/>
  <c r="N2989" i="11"/>
  <c r="M2989" i="11"/>
  <c r="L2989" i="11"/>
  <c r="N2988" i="11"/>
  <c r="M2988" i="11"/>
  <c r="L2988" i="11"/>
  <c r="N2987" i="11"/>
  <c r="M2987" i="11"/>
  <c r="L2987" i="11"/>
  <c r="N2985" i="11"/>
  <c r="M2985" i="11"/>
  <c r="L2985" i="11"/>
  <c r="N2984" i="11"/>
  <c r="M2984" i="11"/>
  <c r="L2984" i="11"/>
  <c r="N2983" i="11"/>
  <c r="M2983" i="11"/>
  <c r="L2983" i="11"/>
  <c r="N2981" i="11"/>
  <c r="M2981" i="11"/>
  <c r="L2981" i="11"/>
  <c r="N2980" i="11"/>
  <c r="M2980" i="11"/>
  <c r="L2980" i="11"/>
  <c r="N2979" i="11"/>
  <c r="M2979" i="11"/>
  <c r="L2979" i="11"/>
  <c r="N2978" i="11"/>
  <c r="M2978" i="11"/>
  <c r="L2978" i="11"/>
  <c r="N2977" i="11"/>
  <c r="M2977" i="11"/>
  <c r="L2977" i="11"/>
  <c r="N2975" i="11"/>
  <c r="M2975" i="11"/>
  <c r="L2975" i="11"/>
  <c r="N2976" i="11"/>
  <c r="M2976" i="11"/>
  <c r="L2976" i="11"/>
  <c r="N2974" i="11"/>
  <c r="M2974" i="11"/>
  <c r="L2974" i="11"/>
  <c r="N2973" i="11"/>
  <c r="M2973" i="11"/>
  <c r="L2973" i="11"/>
  <c r="N2972" i="11"/>
  <c r="M2972" i="11"/>
  <c r="L2972" i="11"/>
  <c r="N2970" i="11"/>
  <c r="M2970" i="11"/>
  <c r="L2970" i="11"/>
  <c r="N2969" i="11"/>
  <c r="M2969" i="11"/>
  <c r="L2969" i="11"/>
  <c r="N2968" i="11"/>
  <c r="M2968" i="11"/>
  <c r="L2968" i="11"/>
  <c r="N2967" i="11"/>
  <c r="M2967" i="11"/>
  <c r="L2967" i="11"/>
  <c r="N2966" i="11"/>
  <c r="M2966" i="11"/>
  <c r="L2966" i="11"/>
  <c r="N2965" i="11"/>
  <c r="M2965" i="11"/>
  <c r="L2965" i="11"/>
  <c r="N2964" i="11"/>
  <c r="M2964" i="11"/>
  <c r="L2964" i="11"/>
  <c r="N2963" i="11"/>
  <c r="M2963" i="11"/>
  <c r="L2963" i="11"/>
  <c r="N2962" i="11"/>
  <c r="M2962" i="11"/>
  <c r="L2962" i="11"/>
  <c r="N2961" i="11"/>
  <c r="M2961" i="11"/>
  <c r="L2961" i="11"/>
  <c r="N2960" i="11"/>
  <c r="M2960" i="11"/>
  <c r="L2960" i="11"/>
  <c r="N2959" i="11"/>
  <c r="M2959" i="11"/>
  <c r="L2959" i="11"/>
  <c r="N2958" i="11"/>
  <c r="M2958" i="11"/>
  <c r="L2958" i="11"/>
  <c r="N2957" i="11"/>
  <c r="M2957" i="11"/>
  <c r="L2957" i="11"/>
  <c r="N2956" i="11"/>
  <c r="M2956" i="11"/>
  <c r="L2956" i="11"/>
  <c r="N2955" i="11"/>
  <c r="M2955" i="11"/>
  <c r="L2955" i="11"/>
  <c r="N2953" i="11"/>
  <c r="M2953" i="11"/>
  <c r="L2953" i="11"/>
  <c r="N2952" i="11"/>
  <c r="M2952" i="11"/>
  <c r="L2952" i="11"/>
  <c r="N2950" i="11"/>
  <c r="M2950" i="11"/>
  <c r="L2950" i="11"/>
  <c r="N2951" i="11"/>
  <c r="M2951" i="11"/>
  <c r="L2951" i="11"/>
  <c r="N1482" i="11"/>
  <c r="M1482" i="11"/>
  <c r="L1482" i="11"/>
  <c r="N2949" i="11"/>
  <c r="M2949" i="11"/>
  <c r="L2949" i="11"/>
  <c r="N2948" i="11"/>
  <c r="M2948" i="11"/>
  <c r="L2948" i="11"/>
  <c r="N2947" i="11"/>
  <c r="M2947" i="11"/>
  <c r="L2947" i="11"/>
  <c r="N2946" i="11"/>
  <c r="M2946" i="11"/>
  <c r="L2946" i="11"/>
  <c r="N2944" i="11"/>
  <c r="M2944" i="11"/>
  <c r="L2944" i="11"/>
  <c r="N2941" i="11"/>
  <c r="M2941" i="11"/>
  <c r="L2941" i="11"/>
  <c r="N2943" i="11"/>
  <c r="M2943" i="11"/>
  <c r="L2943" i="11"/>
  <c r="N2942" i="11"/>
  <c r="M2942" i="11"/>
  <c r="L2942" i="11"/>
  <c r="N2940" i="11"/>
  <c r="M2940" i="11"/>
  <c r="L2940" i="11"/>
  <c r="N2939" i="11"/>
  <c r="M2939" i="11"/>
  <c r="L2939" i="11"/>
  <c r="N2938" i="11"/>
  <c r="M2938" i="11"/>
  <c r="L2938" i="11"/>
  <c r="N2937" i="11"/>
  <c r="M2937" i="11"/>
  <c r="L2937" i="11"/>
  <c r="N2936" i="11"/>
  <c r="M2936" i="11"/>
  <c r="L2936" i="11"/>
  <c r="N2935" i="11"/>
  <c r="M2935" i="11"/>
  <c r="L2935" i="11"/>
  <c r="N2934" i="11"/>
  <c r="M2934" i="11"/>
  <c r="L2934" i="11"/>
  <c r="N2933" i="11"/>
  <c r="M2933" i="11"/>
  <c r="L2933" i="11"/>
  <c r="N2932" i="11"/>
  <c r="M2932" i="11"/>
  <c r="L2932" i="11"/>
  <c r="N2931" i="11"/>
  <c r="M2931" i="11"/>
  <c r="L2931" i="11"/>
  <c r="N2930" i="11"/>
  <c r="M2930" i="11"/>
  <c r="L2930" i="11"/>
  <c r="N2929" i="11"/>
  <c r="M2929" i="11"/>
  <c r="L2929" i="11"/>
  <c r="N2927" i="11"/>
  <c r="M2927" i="11"/>
  <c r="L2927" i="11"/>
  <c r="N3007" i="11"/>
  <c r="M3007" i="11"/>
  <c r="L3007" i="11"/>
  <c r="N2926" i="11"/>
  <c r="M2926" i="11"/>
  <c r="L2926" i="11"/>
  <c r="N2924" i="11"/>
  <c r="M2924" i="11"/>
  <c r="L2924" i="11"/>
  <c r="N2923" i="11"/>
  <c r="M2923" i="11"/>
  <c r="L2923" i="11"/>
  <c r="N2922" i="11"/>
  <c r="M2922" i="11"/>
  <c r="L2922" i="11"/>
  <c r="N2918" i="11"/>
  <c r="M2918" i="11"/>
  <c r="L2918" i="11"/>
  <c r="N2917" i="11"/>
  <c r="M2917" i="11"/>
  <c r="L2917" i="11"/>
  <c r="N2916" i="11"/>
  <c r="M2916" i="11"/>
  <c r="L2916" i="11"/>
  <c r="N2915" i="11"/>
  <c r="M2915" i="11"/>
  <c r="L2915" i="11"/>
  <c r="N2914" i="11"/>
  <c r="M2914" i="11"/>
  <c r="L2914" i="11"/>
  <c r="N2913" i="11"/>
  <c r="M2913" i="11"/>
  <c r="L2913" i="11"/>
  <c r="N2911" i="11"/>
  <c r="M2911" i="11"/>
  <c r="L2911" i="11"/>
  <c r="N2910" i="11"/>
  <c r="M2910" i="11"/>
  <c r="L2910" i="11"/>
  <c r="N2909" i="11"/>
  <c r="M2909" i="11"/>
  <c r="L2909" i="11"/>
  <c r="N2908" i="11"/>
  <c r="M2908" i="11"/>
  <c r="L2908" i="11"/>
  <c r="N2907" i="11"/>
  <c r="M2907" i="11"/>
  <c r="L2907" i="11"/>
  <c r="N2906" i="11"/>
  <c r="M2906" i="11"/>
  <c r="L2906" i="11"/>
  <c r="N2905" i="11"/>
  <c r="M2905" i="11"/>
  <c r="L2905" i="11"/>
  <c r="N6072" i="11"/>
  <c r="M6072" i="11"/>
  <c r="L6072" i="11"/>
  <c r="N2904" i="11"/>
  <c r="M2904" i="11"/>
  <c r="L2904" i="11"/>
  <c r="N2903" i="11"/>
  <c r="M2903" i="11"/>
  <c r="L2903" i="11"/>
  <c r="N2902" i="11"/>
  <c r="M2902" i="11"/>
  <c r="L2902" i="11"/>
  <c r="N2901" i="11"/>
  <c r="M2901" i="11"/>
  <c r="L2901" i="11"/>
  <c r="N2900" i="11"/>
  <c r="M2900" i="11"/>
  <c r="L2900" i="11"/>
  <c r="N2898" i="11"/>
  <c r="M2898" i="11"/>
  <c r="L2898" i="11"/>
  <c r="N2897" i="11"/>
  <c r="M2897" i="11"/>
  <c r="L2897" i="11"/>
  <c r="N2896" i="11"/>
  <c r="M2896" i="11"/>
  <c r="L2896" i="11"/>
  <c r="N2895" i="11"/>
  <c r="M2895" i="11"/>
  <c r="L2895" i="11"/>
  <c r="N2894" i="11"/>
  <c r="M2894" i="11"/>
  <c r="L2894" i="11"/>
  <c r="N2893" i="11"/>
  <c r="M2893" i="11"/>
  <c r="L2893" i="11"/>
  <c r="N2890" i="11"/>
  <c r="M2890" i="11"/>
  <c r="L2890" i="11"/>
  <c r="N2368" i="11"/>
  <c r="M2368" i="11"/>
  <c r="L2368" i="11"/>
  <c r="N2887" i="11"/>
  <c r="M2887" i="11"/>
  <c r="L2887" i="11"/>
  <c r="N2888" i="11"/>
  <c r="M2888" i="11"/>
  <c r="L2888" i="11"/>
  <c r="N4603" i="11"/>
  <c r="M4603" i="11"/>
  <c r="L4603" i="11"/>
  <c r="N2886" i="11"/>
  <c r="M2886" i="11"/>
  <c r="L2886" i="11"/>
  <c r="N2885" i="11"/>
  <c r="M2885" i="11"/>
  <c r="L2885" i="11"/>
  <c r="N2884" i="11"/>
  <c r="M2884" i="11"/>
  <c r="L2884" i="11"/>
  <c r="N2883" i="11"/>
  <c r="M2883" i="11"/>
  <c r="L2883" i="11"/>
  <c r="N2882" i="11"/>
  <c r="M2882" i="11"/>
  <c r="L2882" i="11"/>
  <c r="N2881" i="11"/>
  <c r="M2881" i="11"/>
  <c r="L2881" i="11"/>
  <c r="N2880" i="11"/>
  <c r="M2880" i="11"/>
  <c r="L2880" i="11"/>
  <c r="N2879" i="11"/>
  <c r="M2879" i="11"/>
  <c r="L2879" i="11"/>
  <c r="N2878" i="11"/>
  <c r="M2878" i="11"/>
  <c r="L2878" i="11"/>
  <c r="N2877" i="11"/>
  <c r="M2877" i="11"/>
  <c r="L2877" i="11"/>
  <c r="N2876" i="11"/>
  <c r="M2876" i="11"/>
  <c r="L2876" i="11"/>
  <c r="N2874" i="11"/>
  <c r="M2874" i="11"/>
  <c r="L2874" i="11"/>
  <c r="N2873" i="11"/>
  <c r="M2873" i="11"/>
  <c r="L2873" i="11"/>
  <c r="N2872" i="11"/>
  <c r="M2872" i="11"/>
  <c r="L2872" i="11"/>
  <c r="N2871" i="11"/>
  <c r="M2871" i="11"/>
  <c r="L2871" i="11"/>
  <c r="N2870" i="11"/>
  <c r="M2870" i="11"/>
  <c r="L2870" i="11"/>
  <c r="N2869" i="11"/>
  <c r="M2869" i="11"/>
  <c r="L2869" i="11"/>
  <c r="N2868" i="11"/>
  <c r="M2868" i="11"/>
  <c r="L2868" i="11"/>
  <c r="N2867" i="11"/>
  <c r="M2867" i="11"/>
  <c r="L2867" i="11"/>
  <c r="N2866" i="11"/>
  <c r="M2866" i="11"/>
  <c r="L2866" i="11"/>
  <c r="N2865" i="11"/>
  <c r="M2865" i="11"/>
  <c r="L2865" i="11"/>
  <c r="N2864" i="11"/>
  <c r="M2864" i="11"/>
  <c r="L2864" i="11"/>
  <c r="N2863" i="11"/>
  <c r="M2863" i="11"/>
  <c r="L2863" i="11"/>
  <c r="N2862" i="11"/>
  <c r="M2862" i="11"/>
  <c r="L2862" i="11"/>
  <c r="N2861" i="11"/>
  <c r="M2861" i="11"/>
  <c r="L2861" i="11"/>
  <c r="N3084" i="11"/>
  <c r="M3084" i="11"/>
  <c r="L3084" i="11"/>
  <c r="N2860" i="11"/>
  <c r="M2860" i="11"/>
  <c r="L2860" i="11"/>
  <c r="N2859" i="11"/>
  <c r="M2859" i="11"/>
  <c r="L2859" i="11"/>
  <c r="N2858" i="11"/>
  <c r="M2858" i="11"/>
  <c r="L2858" i="11"/>
  <c r="N2857" i="11"/>
  <c r="M2857" i="11"/>
  <c r="L2857" i="11"/>
  <c r="N2856" i="11"/>
  <c r="M2856" i="11"/>
  <c r="L2856" i="11"/>
  <c r="N2855" i="11"/>
  <c r="M2855" i="11"/>
  <c r="L2855" i="11"/>
  <c r="N2854" i="11"/>
  <c r="M2854" i="11"/>
  <c r="L2854" i="11"/>
  <c r="N2853" i="11"/>
  <c r="M2853" i="11"/>
  <c r="L2853" i="11"/>
  <c r="N1647" i="11"/>
  <c r="M1647" i="11"/>
  <c r="L1647" i="11"/>
  <c r="N2852" i="11"/>
  <c r="M2852" i="11"/>
  <c r="L2852" i="11"/>
  <c r="N2851" i="11"/>
  <c r="M2851" i="11"/>
  <c r="L2851" i="11"/>
  <c r="N2850" i="11"/>
  <c r="M2850" i="11"/>
  <c r="L2850" i="11"/>
  <c r="N2849" i="11"/>
  <c r="M2849" i="11"/>
  <c r="L2849" i="11"/>
  <c r="N2847" i="11"/>
  <c r="M2847" i="11"/>
  <c r="L2847" i="11"/>
  <c r="N2848" i="11"/>
  <c r="M2848" i="11"/>
  <c r="L2848" i="11"/>
  <c r="N2846" i="11"/>
  <c r="M2846" i="11"/>
  <c r="L2846" i="11"/>
  <c r="N2845" i="11"/>
  <c r="M2845" i="11"/>
  <c r="L2845" i="11"/>
  <c r="N2844" i="11"/>
  <c r="M2844" i="11"/>
  <c r="L2844" i="11"/>
  <c r="N2843" i="11"/>
  <c r="M2843" i="11"/>
  <c r="L2843" i="11"/>
  <c r="N2841" i="11"/>
  <c r="M2841" i="11"/>
  <c r="L2841" i="11"/>
  <c r="N2840" i="11"/>
  <c r="M2840" i="11"/>
  <c r="L2840" i="11"/>
  <c r="N2839" i="11"/>
  <c r="M2839" i="11"/>
  <c r="L2839" i="11"/>
  <c r="N2838" i="11"/>
  <c r="M2838" i="11"/>
  <c r="L2838" i="11"/>
  <c r="N2837" i="11"/>
  <c r="M2837" i="11"/>
  <c r="L2837" i="11"/>
  <c r="N2836" i="11"/>
  <c r="M2836" i="11"/>
  <c r="L2836" i="11"/>
  <c r="N2835" i="11"/>
  <c r="M2835" i="11"/>
  <c r="L2835" i="11"/>
  <c r="N2834" i="11"/>
  <c r="M2834" i="11"/>
  <c r="L2834" i="11"/>
  <c r="N2832" i="11"/>
  <c r="M2832" i="11"/>
  <c r="L2832" i="11"/>
  <c r="N2831" i="11"/>
  <c r="M2831" i="11"/>
  <c r="L2831" i="11"/>
  <c r="N2830" i="11"/>
  <c r="M2830" i="11"/>
  <c r="L2830" i="11"/>
  <c r="N2829" i="11"/>
  <c r="M2829" i="11"/>
  <c r="L2829" i="11"/>
  <c r="N2828" i="11"/>
  <c r="M2828" i="11"/>
  <c r="L2828" i="11"/>
  <c r="N2826" i="11"/>
  <c r="M2826" i="11"/>
  <c r="L2826" i="11"/>
  <c r="N2825" i="11"/>
  <c r="M2825" i="11"/>
  <c r="L2825" i="11"/>
  <c r="N2824" i="11"/>
  <c r="M2824" i="11"/>
  <c r="L2824" i="11"/>
  <c r="N2823" i="11"/>
  <c r="M2823" i="11"/>
  <c r="L2823" i="11"/>
  <c r="N2822" i="11"/>
  <c r="M2822" i="11"/>
  <c r="L2822" i="11"/>
  <c r="N2821" i="11"/>
  <c r="M2821" i="11"/>
  <c r="L2821" i="11"/>
  <c r="N2820" i="11"/>
  <c r="M2820" i="11"/>
  <c r="L2820" i="11"/>
  <c r="N2819" i="11"/>
  <c r="M2819" i="11"/>
  <c r="L2819" i="11"/>
  <c r="N2818" i="11"/>
  <c r="M2818" i="11"/>
  <c r="L2818" i="11"/>
  <c r="N2817" i="11"/>
  <c r="M2817" i="11"/>
  <c r="L2817" i="11"/>
  <c r="N2816" i="11"/>
  <c r="M2816" i="11"/>
  <c r="L2816" i="11"/>
  <c r="N2815" i="11"/>
  <c r="M2815" i="11"/>
  <c r="L2815" i="11"/>
  <c r="N2814" i="11"/>
  <c r="M2814" i="11"/>
  <c r="L2814" i="11"/>
  <c r="N2812" i="11"/>
  <c r="M2812" i="11"/>
  <c r="L2812" i="11"/>
  <c r="N2810" i="11"/>
  <c r="M2810" i="11"/>
  <c r="L2810" i="11"/>
  <c r="N2806" i="11"/>
  <c r="M2806" i="11"/>
  <c r="L2806" i="11"/>
  <c r="N2809" i="11"/>
  <c r="M2809" i="11"/>
  <c r="L2809" i="11"/>
  <c r="N2808" i="11"/>
  <c r="M2808" i="11"/>
  <c r="L2808" i="11"/>
  <c r="N2807" i="11"/>
  <c r="M2807" i="11"/>
  <c r="L2807" i="11"/>
  <c r="N2805" i="11"/>
  <c r="M2805" i="11"/>
  <c r="L2805" i="11"/>
  <c r="N2803" i="11"/>
  <c r="M2803" i="11"/>
  <c r="L2803" i="11"/>
  <c r="N2802" i="11"/>
  <c r="M2802" i="11"/>
  <c r="L2802" i="11"/>
  <c r="N2801" i="11"/>
  <c r="M2801" i="11"/>
  <c r="L2801" i="11"/>
  <c r="N2800" i="11"/>
  <c r="M2800" i="11"/>
  <c r="L2800" i="11"/>
  <c r="N2799" i="11"/>
  <c r="M2799" i="11"/>
  <c r="L2799" i="11"/>
  <c r="N2798" i="11"/>
  <c r="M2798" i="11"/>
  <c r="L2798" i="11"/>
  <c r="N2797" i="11"/>
  <c r="M2797" i="11"/>
  <c r="L2797" i="11"/>
  <c r="N2796" i="11"/>
  <c r="M2796" i="11"/>
  <c r="L2796" i="11"/>
  <c r="N2795" i="11"/>
  <c r="M2795" i="11"/>
  <c r="L2795" i="11"/>
  <c r="N2794" i="11"/>
  <c r="M2794" i="11"/>
  <c r="L2794" i="11"/>
  <c r="N2793" i="11"/>
  <c r="M2793" i="11"/>
  <c r="L2793" i="11"/>
  <c r="N2792" i="11"/>
  <c r="M2792" i="11"/>
  <c r="L2792" i="11"/>
  <c r="N2791" i="11"/>
  <c r="M2791" i="11"/>
  <c r="L2791" i="11"/>
  <c r="N2790" i="11"/>
  <c r="M2790" i="11"/>
  <c r="L2790" i="11"/>
  <c r="N3499" i="11"/>
  <c r="M3499" i="11"/>
  <c r="L3499" i="11"/>
  <c r="N2788" i="11"/>
  <c r="M2788" i="11"/>
  <c r="L2788" i="11"/>
  <c r="N2787" i="11"/>
  <c r="M2787" i="11"/>
  <c r="L2787" i="11"/>
  <c r="N2786" i="11"/>
  <c r="M2786" i="11"/>
  <c r="L2786" i="11"/>
  <c r="N2785" i="11"/>
  <c r="M2785" i="11"/>
  <c r="L2785" i="11"/>
  <c r="N2783" i="11"/>
  <c r="M2783" i="11"/>
  <c r="L2783" i="11"/>
  <c r="N2782" i="11"/>
  <c r="M2782" i="11"/>
  <c r="L2782" i="11"/>
  <c r="N2781" i="11"/>
  <c r="M2781" i="11"/>
  <c r="L2781" i="11"/>
  <c r="N2779" i="11"/>
  <c r="M2779" i="11"/>
  <c r="L2779" i="11"/>
  <c r="N2777" i="11"/>
  <c r="M2777" i="11"/>
  <c r="L2777" i="11"/>
  <c r="N2776" i="11"/>
  <c r="M2776" i="11"/>
  <c r="L2776" i="11"/>
  <c r="N2774" i="11"/>
  <c r="M2774" i="11"/>
  <c r="L2774" i="11"/>
  <c r="N2775" i="11"/>
  <c r="M2775" i="11"/>
  <c r="L2775" i="11"/>
  <c r="N2773" i="11"/>
  <c r="M2773" i="11"/>
  <c r="L2773" i="11"/>
  <c r="N2772" i="11"/>
  <c r="M2772" i="11"/>
  <c r="L2772" i="11"/>
  <c r="N2771" i="11"/>
  <c r="M2771" i="11"/>
  <c r="L2771" i="11"/>
  <c r="N2770" i="11"/>
  <c r="M2770" i="11"/>
  <c r="L2770" i="11"/>
  <c r="N2768" i="11"/>
  <c r="M2768" i="11"/>
  <c r="L2768" i="11"/>
  <c r="N2767" i="11"/>
  <c r="M2767" i="11"/>
  <c r="L2767" i="11"/>
  <c r="N2766" i="11"/>
  <c r="M2766" i="11"/>
  <c r="L2766" i="11"/>
  <c r="N2765" i="11"/>
  <c r="M2765" i="11"/>
  <c r="L2765" i="11"/>
  <c r="N2764" i="11"/>
  <c r="M2764" i="11"/>
  <c r="L2764" i="11"/>
  <c r="N2763" i="11"/>
  <c r="M2763" i="11"/>
  <c r="L2763" i="11"/>
  <c r="N2762" i="11"/>
  <c r="M2762" i="11"/>
  <c r="L2762" i="11"/>
  <c r="N2761" i="11"/>
  <c r="M2761" i="11"/>
  <c r="L2761" i="11"/>
  <c r="N2760" i="11"/>
  <c r="M2760" i="11"/>
  <c r="L2760" i="11"/>
  <c r="N2759" i="11"/>
  <c r="M2759" i="11"/>
  <c r="L2759" i="11"/>
  <c r="N293" i="11"/>
  <c r="M293" i="11"/>
  <c r="L293" i="11"/>
  <c r="N2757" i="11"/>
  <c r="M2757" i="11"/>
  <c r="L2757" i="11"/>
  <c r="N2756" i="11"/>
  <c r="M2756" i="11"/>
  <c r="L2756" i="11"/>
  <c r="N2755" i="11"/>
  <c r="M2755" i="11"/>
  <c r="L2755" i="11"/>
  <c r="N2753" i="11"/>
  <c r="M2753" i="11"/>
  <c r="L2753" i="11"/>
  <c r="N2752" i="11"/>
  <c r="M2752" i="11"/>
  <c r="L2752" i="11"/>
  <c r="N2751" i="11"/>
  <c r="M2751" i="11"/>
  <c r="L2751" i="11"/>
  <c r="N2749" i="11"/>
  <c r="M2749" i="11"/>
  <c r="L2749" i="11"/>
  <c r="N2748" i="11"/>
  <c r="M2748" i="11"/>
  <c r="L2748" i="11"/>
  <c r="N2746" i="11"/>
  <c r="M2746" i="11"/>
  <c r="L2746" i="11"/>
  <c r="N2745" i="11"/>
  <c r="M2745" i="11"/>
  <c r="L2745" i="11"/>
  <c r="N2744" i="11"/>
  <c r="M2744" i="11"/>
  <c r="L2744" i="11"/>
  <c r="N2743" i="11"/>
  <c r="M2743" i="11"/>
  <c r="L2743" i="11"/>
  <c r="N2742" i="11"/>
  <c r="M2742" i="11"/>
  <c r="L2742" i="11"/>
  <c r="N2741" i="11"/>
  <c r="M2741" i="11"/>
  <c r="L2741" i="11"/>
  <c r="N2740" i="11"/>
  <c r="M2740" i="11"/>
  <c r="L2740" i="11"/>
  <c r="N2738" i="11"/>
  <c r="M2738" i="11"/>
  <c r="L2738" i="11"/>
  <c r="N792" i="11"/>
  <c r="M792" i="11"/>
  <c r="L792" i="11"/>
  <c r="N2736" i="11"/>
  <c r="M2736" i="11"/>
  <c r="L2736" i="11"/>
  <c r="N2735" i="11"/>
  <c r="M2735" i="11"/>
  <c r="L2735" i="11"/>
  <c r="N2734" i="11"/>
  <c r="M2734" i="11"/>
  <c r="L2734" i="11"/>
  <c r="N2733" i="11"/>
  <c r="M2733" i="11"/>
  <c r="L2733" i="11"/>
  <c r="N2732" i="11"/>
  <c r="M2732" i="11"/>
  <c r="L2732" i="11"/>
  <c r="N2731" i="11"/>
  <c r="M2731" i="11"/>
  <c r="L2731" i="11"/>
  <c r="N2730" i="11"/>
  <c r="M2730" i="11"/>
  <c r="L2730" i="11"/>
  <c r="N2729" i="11"/>
  <c r="M2729" i="11"/>
  <c r="L2729" i="11"/>
  <c r="N2728" i="11"/>
  <c r="M2728" i="11"/>
  <c r="L2728" i="11"/>
  <c r="N2727" i="11"/>
  <c r="M2727" i="11"/>
  <c r="L2727" i="11"/>
  <c r="N2726" i="11"/>
  <c r="M2726" i="11"/>
  <c r="L2726" i="11"/>
  <c r="N2725" i="11"/>
  <c r="M2725" i="11"/>
  <c r="L2725" i="11"/>
  <c r="N2724" i="11"/>
  <c r="M2724" i="11"/>
  <c r="L2724" i="11"/>
  <c r="N2723" i="11"/>
  <c r="M2723" i="11"/>
  <c r="L2723" i="11"/>
  <c r="N2722" i="11"/>
  <c r="M2722" i="11"/>
  <c r="L2722" i="11"/>
  <c r="N2721" i="11"/>
  <c r="M2721" i="11"/>
  <c r="L2721" i="11"/>
  <c r="N2720" i="11"/>
  <c r="M2720" i="11"/>
  <c r="L2720" i="11"/>
  <c r="N2719" i="11"/>
  <c r="M2719" i="11"/>
  <c r="L2719" i="11"/>
  <c r="N2718" i="11"/>
  <c r="M2718" i="11"/>
  <c r="L2718" i="11"/>
  <c r="N2717" i="11"/>
  <c r="M2717" i="11"/>
  <c r="L2717" i="11"/>
  <c r="N2716" i="11"/>
  <c r="M2716" i="11"/>
  <c r="L2716" i="11"/>
  <c r="N2715" i="11"/>
  <c r="M2715" i="11"/>
  <c r="L2715" i="11"/>
  <c r="N2714" i="11"/>
  <c r="M2714" i="11"/>
  <c r="L2714" i="11"/>
  <c r="N2711" i="11"/>
  <c r="M2711" i="11"/>
  <c r="L2711" i="11"/>
  <c r="N2709" i="11"/>
  <c r="M2709" i="11"/>
  <c r="L2709" i="11"/>
  <c r="N2707" i="11"/>
  <c r="M2707" i="11"/>
  <c r="L2707" i="11"/>
  <c r="N2705" i="11"/>
  <c r="M2705" i="11"/>
  <c r="L2705" i="11"/>
  <c r="N2704" i="11"/>
  <c r="M2704" i="11"/>
  <c r="L2704" i="11"/>
  <c r="N2703" i="11"/>
  <c r="M2703" i="11"/>
  <c r="L2703" i="11"/>
  <c r="N2702" i="11"/>
  <c r="M2702" i="11"/>
  <c r="L2702" i="11"/>
  <c r="N2701" i="11"/>
  <c r="M2701" i="11"/>
  <c r="L2701" i="11"/>
  <c r="N2700" i="11"/>
  <c r="M2700" i="11"/>
  <c r="L2700" i="11"/>
  <c r="N2699" i="11"/>
  <c r="M2699" i="11"/>
  <c r="L2699" i="11"/>
  <c r="N2698" i="11"/>
  <c r="M2698" i="11"/>
  <c r="L2698" i="11"/>
  <c r="N2697" i="11"/>
  <c r="M2697" i="11"/>
  <c r="L2697" i="11"/>
  <c r="N2696" i="11"/>
  <c r="M2696" i="11"/>
  <c r="L2696" i="11"/>
  <c r="N2695" i="11"/>
  <c r="M2695" i="11"/>
  <c r="L2695" i="11"/>
  <c r="N2694" i="11"/>
  <c r="M2694" i="11"/>
  <c r="L2694" i="11"/>
  <c r="N2693" i="11"/>
  <c r="M2693" i="11"/>
  <c r="L2693" i="11"/>
  <c r="N2690" i="11"/>
  <c r="M2690" i="11"/>
  <c r="L2690" i="11"/>
  <c r="N2688" i="11"/>
  <c r="M2688" i="11"/>
  <c r="L2688" i="11"/>
  <c r="N2687" i="11"/>
  <c r="M2687" i="11"/>
  <c r="L2687" i="11"/>
  <c r="N2686" i="11"/>
  <c r="M2686" i="11"/>
  <c r="L2686" i="11"/>
  <c r="N2685" i="11"/>
  <c r="M2685" i="11"/>
  <c r="L2685" i="11"/>
  <c r="N2684" i="11"/>
  <c r="M2684" i="11"/>
  <c r="L2684" i="11"/>
  <c r="N2683" i="11"/>
  <c r="M2683" i="11"/>
  <c r="L2683" i="11"/>
  <c r="N2682" i="11"/>
  <c r="M2682" i="11"/>
  <c r="L2682" i="11"/>
  <c r="N2681" i="11"/>
  <c r="M2681" i="11"/>
  <c r="L2681" i="11"/>
  <c r="N2680" i="11"/>
  <c r="M2680" i="11"/>
  <c r="L2680" i="11"/>
  <c r="N2679" i="11"/>
  <c r="M2679" i="11"/>
  <c r="L2679" i="11"/>
  <c r="N2678" i="11"/>
  <c r="M2678" i="11"/>
  <c r="L2678" i="11"/>
  <c r="N2676" i="11"/>
  <c r="M2676" i="11"/>
  <c r="L2676" i="11"/>
  <c r="N2675" i="11"/>
  <c r="M2675" i="11"/>
  <c r="L2675" i="11"/>
  <c r="N2674" i="11"/>
  <c r="M2674" i="11"/>
  <c r="L2674" i="11"/>
  <c r="N2673" i="11"/>
  <c r="M2673" i="11"/>
  <c r="L2673" i="11"/>
  <c r="N2671" i="11"/>
  <c r="M2671" i="11"/>
  <c r="L2671" i="11"/>
  <c r="N2670" i="11"/>
  <c r="M2670" i="11"/>
  <c r="L2670" i="11"/>
  <c r="N2669" i="11"/>
  <c r="M2669" i="11"/>
  <c r="L2669" i="11"/>
  <c r="N2668" i="11"/>
  <c r="M2668" i="11"/>
  <c r="L2668" i="11"/>
  <c r="N2667" i="11"/>
  <c r="M2667" i="11"/>
  <c r="L2667" i="11"/>
  <c r="N2666" i="11"/>
  <c r="M2666" i="11"/>
  <c r="L2666" i="11"/>
  <c r="N2665" i="11"/>
  <c r="M2665" i="11"/>
  <c r="L2665" i="11"/>
  <c r="N2664" i="11"/>
  <c r="M2664" i="11"/>
  <c r="L2664" i="11"/>
  <c r="N2663" i="11"/>
  <c r="M2663" i="11"/>
  <c r="L2663" i="11"/>
  <c r="N2662" i="11"/>
  <c r="M2662" i="11"/>
  <c r="L2662" i="11"/>
  <c r="N2661" i="11"/>
  <c r="M2661" i="11"/>
  <c r="L2661" i="11"/>
  <c r="N2659" i="11"/>
  <c r="M2659" i="11"/>
  <c r="L2659" i="11"/>
  <c r="N2660" i="11"/>
  <c r="M2660" i="11"/>
  <c r="L2660" i="11"/>
  <c r="N2658" i="11"/>
  <c r="M2658" i="11"/>
  <c r="L2658" i="11"/>
  <c r="N2657" i="11"/>
  <c r="M2657" i="11"/>
  <c r="L2657" i="11"/>
  <c r="N2656" i="11"/>
  <c r="M2656" i="11"/>
  <c r="L2656" i="11"/>
  <c r="N2655" i="11"/>
  <c r="M2655" i="11"/>
  <c r="L2655" i="11"/>
  <c r="N2654" i="11"/>
  <c r="M2654" i="11"/>
  <c r="L2654" i="11"/>
  <c r="N2653" i="11"/>
  <c r="M2653" i="11"/>
  <c r="L2653" i="11"/>
  <c r="N2652" i="11"/>
  <c r="M2652" i="11"/>
  <c r="L2652" i="11"/>
  <c r="N2651" i="11"/>
  <c r="M2651" i="11"/>
  <c r="L2651" i="11"/>
  <c r="N2649" i="11"/>
  <c r="M2649" i="11"/>
  <c r="L2649" i="11"/>
  <c r="N3399" i="11"/>
  <c r="M3399" i="11"/>
  <c r="L3399" i="11"/>
  <c r="N2648" i="11"/>
  <c r="M2648" i="11"/>
  <c r="L2648" i="11"/>
  <c r="N2647" i="11"/>
  <c r="M2647" i="11"/>
  <c r="L2647" i="11"/>
  <c r="N2646" i="11"/>
  <c r="M2646" i="11"/>
  <c r="L2646" i="11"/>
  <c r="N2645" i="11"/>
  <c r="M2645" i="11"/>
  <c r="L2645" i="11"/>
  <c r="N2644" i="11"/>
  <c r="M2644" i="11"/>
  <c r="L2644" i="11"/>
  <c r="N2642" i="11"/>
  <c r="M2642" i="11"/>
  <c r="L2642" i="11"/>
  <c r="N2643" i="11"/>
  <c r="M2643" i="11"/>
  <c r="L2643" i="11"/>
  <c r="N2639" i="11"/>
  <c r="M2639" i="11"/>
  <c r="L2639" i="11"/>
  <c r="N2637" i="11"/>
  <c r="M2637" i="11"/>
  <c r="L2637" i="11"/>
  <c r="N2638" i="11"/>
  <c r="M2638" i="11"/>
  <c r="L2638" i="11"/>
  <c r="N2636" i="11"/>
  <c r="M2636" i="11"/>
  <c r="L2636" i="11"/>
  <c r="N2635" i="11"/>
  <c r="M2635" i="11"/>
  <c r="L2635" i="11"/>
  <c r="N2633" i="11"/>
  <c r="M2633" i="11"/>
  <c r="L2633" i="11"/>
  <c r="N2632" i="11"/>
  <c r="M2632" i="11"/>
  <c r="L2632" i="11"/>
  <c r="N2631" i="11"/>
  <c r="M2631" i="11"/>
  <c r="L2631" i="11"/>
  <c r="N2630" i="11"/>
  <c r="M2630" i="11"/>
  <c r="L2630" i="11"/>
  <c r="N2628" i="11"/>
  <c r="M2628" i="11"/>
  <c r="L2628" i="11"/>
  <c r="N2629" i="11"/>
  <c r="M2629" i="11"/>
  <c r="L2629" i="11"/>
  <c r="N2627" i="11"/>
  <c r="M2627" i="11"/>
  <c r="L2627" i="11"/>
  <c r="N2626" i="11"/>
  <c r="M2626" i="11"/>
  <c r="L2626" i="11"/>
  <c r="N2625" i="11"/>
  <c r="M2625" i="11"/>
  <c r="L2625" i="11"/>
  <c r="N2624" i="11"/>
  <c r="M2624" i="11"/>
  <c r="L2624" i="11"/>
  <c r="N2623" i="11"/>
  <c r="M2623" i="11"/>
  <c r="L2623" i="11"/>
  <c r="N2622" i="11"/>
  <c r="M2622" i="11"/>
  <c r="L2622" i="11"/>
  <c r="N2621" i="11"/>
  <c r="M2621" i="11"/>
  <c r="L2621" i="11"/>
  <c r="N2620" i="11"/>
  <c r="M2620" i="11"/>
  <c r="L2620" i="11"/>
  <c r="N2619" i="11"/>
  <c r="M2619" i="11"/>
  <c r="L2619" i="11"/>
  <c r="N2618" i="11"/>
  <c r="M2618" i="11"/>
  <c r="L2618" i="11"/>
  <c r="N2617" i="11"/>
  <c r="M2617" i="11"/>
  <c r="L2617" i="11"/>
  <c r="N2616" i="11"/>
  <c r="M2616" i="11"/>
  <c r="L2616" i="11"/>
  <c r="N2615" i="11"/>
  <c r="M2615" i="11"/>
  <c r="L2615" i="11"/>
  <c r="N2614" i="11"/>
  <c r="M2614" i="11"/>
  <c r="L2614" i="11"/>
  <c r="N2613" i="11"/>
  <c r="M2613" i="11"/>
  <c r="L2613" i="11"/>
  <c r="N2612" i="11"/>
  <c r="M2612" i="11"/>
  <c r="L2612" i="11"/>
  <c r="N2611" i="11"/>
  <c r="M2611" i="11"/>
  <c r="L2611" i="11"/>
  <c r="N2607" i="11"/>
  <c r="M2607" i="11"/>
  <c r="L2607" i="11"/>
  <c r="N2610" i="11"/>
  <c r="M2610" i="11"/>
  <c r="L2610" i="11"/>
  <c r="N2609" i="11"/>
  <c r="M2609" i="11"/>
  <c r="L2609" i="11"/>
  <c r="N2608" i="11"/>
  <c r="M2608" i="11"/>
  <c r="L2608" i="11"/>
  <c r="N2606" i="11"/>
  <c r="M2606" i="11"/>
  <c r="L2606" i="11"/>
  <c r="N2605" i="11"/>
  <c r="M2605" i="11"/>
  <c r="L2605" i="11"/>
  <c r="N2603" i="11"/>
  <c r="M2603" i="11"/>
  <c r="L2603" i="11"/>
  <c r="N2602" i="11"/>
  <c r="M2602" i="11"/>
  <c r="L2602" i="11"/>
  <c r="N2601" i="11"/>
  <c r="M2601" i="11"/>
  <c r="L2601" i="11"/>
  <c r="N2591" i="11"/>
  <c r="M2591" i="11"/>
  <c r="L2591" i="11"/>
  <c r="N2600" i="11"/>
  <c r="M2600" i="11"/>
  <c r="L2600" i="11"/>
  <c r="N2599" i="11"/>
  <c r="M2599" i="11"/>
  <c r="L2599" i="11"/>
  <c r="N2598" i="11"/>
  <c r="M2598" i="11"/>
  <c r="L2598" i="11"/>
  <c r="N2597" i="11"/>
  <c r="M2597" i="11"/>
  <c r="L2597" i="11"/>
  <c r="N2596" i="11"/>
  <c r="M2596" i="11"/>
  <c r="L2596" i="11"/>
  <c r="N2595" i="11"/>
  <c r="M2595" i="11"/>
  <c r="L2595" i="11"/>
  <c r="N2594" i="11"/>
  <c r="M2594" i="11"/>
  <c r="L2594" i="11"/>
  <c r="N2593" i="11"/>
  <c r="M2593" i="11"/>
  <c r="L2593" i="11"/>
  <c r="N2590" i="11"/>
  <c r="M2590" i="11"/>
  <c r="L2590" i="11"/>
  <c r="N2589" i="11"/>
  <c r="M2589" i="11"/>
  <c r="L2589" i="11"/>
  <c r="N2588" i="11"/>
  <c r="M2588" i="11"/>
  <c r="L2588" i="11"/>
  <c r="N2587" i="11"/>
  <c r="M2587" i="11"/>
  <c r="L2587" i="11"/>
  <c r="N2586" i="11"/>
  <c r="M2586" i="11"/>
  <c r="L2586" i="11"/>
  <c r="N2585" i="11"/>
  <c r="M2585" i="11"/>
  <c r="L2585" i="11"/>
  <c r="N2583" i="11"/>
  <c r="M2583" i="11"/>
  <c r="L2583" i="11"/>
  <c r="N2582" i="11"/>
  <c r="M2582" i="11"/>
  <c r="L2582" i="11"/>
  <c r="N2581" i="11"/>
  <c r="M2581" i="11"/>
  <c r="L2581" i="11"/>
  <c r="N2578" i="11"/>
  <c r="M2578" i="11"/>
  <c r="L2578" i="11"/>
  <c r="N2577" i="11"/>
  <c r="M2577" i="11"/>
  <c r="L2577" i="11"/>
  <c r="N2576" i="11"/>
  <c r="M2576" i="11"/>
  <c r="L2576" i="11"/>
  <c r="N2575" i="11"/>
  <c r="M2575" i="11"/>
  <c r="L2575" i="11"/>
  <c r="N2574" i="11"/>
  <c r="M2574" i="11"/>
  <c r="L2574" i="11"/>
  <c r="N2570" i="11"/>
  <c r="M2570" i="11"/>
  <c r="L2570" i="11"/>
  <c r="N2572" i="11"/>
  <c r="M2572" i="11"/>
  <c r="L2572" i="11"/>
  <c r="N2571" i="11"/>
  <c r="M2571" i="11"/>
  <c r="L2571" i="11"/>
  <c r="N2569" i="11"/>
  <c r="M2569" i="11"/>
  <c r="L2569" i="11"/>
  <c r="N2568" i="11"/>
  <c r="M2568" i="11"/>
  <c r="L2568" i="11"/>
  <c r="N2567" i="11"/>
  <c r="M2567" i="11"/>
  <c r="L2567" i="11"/>
  <c r="N2566" i="11"/>
  <c r="M2566" i="11"/>
  <c r="L2566" i="11"/>
  <c r="N2565" i="11"/>
  <c r="M2565" i="11"/>
  <c r="L2565" i="11"/>
  <c r="N2563" i="11"/>
  <c r="M2563" i="11"/>
  <c r="L2563" i="11"/>
  <c r="N2564" i="11"/>
  <c r="M2564" i="11"/>
  <c r="L2564" i="11"/>
  <c r="N2562" i="11"/>
  <c r="M2562" i="11"/>
  <c r="L2562" i="11"/>
  <c r="N2561" i="11"/>
  <c r="M2561" i="11"/>
  <c r="L2561" i="11"/>
  <c r="N2559" i="11"/>
  <c r="M2559" i="11"/>
  <c r="L2559" i="11"/>
  <c r="N2560" i="11"/>
  <c r="M2560" i="11"/>
  <c r="L2560" i="11"/>
  <c r="N2558" i="11"/>
  <c r="M2558" i="11"/>
  <c r="L2558" i="11"/>
  <c r="N2557" i="11"/>
  <c r="M2557" i="11"/>
  <c r="L2557" i="11"/>
  <c r="N2556" i="11"/>
  <c r="M2556" i="11"/>
  <c r="L2556" i="11"/>
  <c r="N2555" i="11"/>
  <c r="M2555" i="11"/>
  <c r="L2555" i="11"/>
  <c r="N2554" i="11"/>
  <c r="M2554" i="11"/>
  <c r="L2554" i="11"/>
  <c r="N2552" i="11"/>
  <c r="M2552" i="11"/>
  <c r="L2552" i="11"/>
  <c r="N2553" i="11"/>
  <c r="M2553" i="11"/>
  <c r="L2553" i="11"/>
  <c r="N2550" i="11"/>
  <c r="M2550" i="11"/>
  <c r="L2550" i="11"/>
  <c r="N2549" i="11"/>
  <c r="M2549" i="11"/>
  <c r="L2549" i="11"/>
  <c r="N2548" i="11"/>
  <c r="M2548" i="11"/>
  <c r="L2548" i="11"/>
  <c r="N2547" i="11"/>
  <c r="M2547" i="11"/>
  <c r="L2547" i="11"/>
  <c r="N2546" i="11"/>
  <c r="M2546" i="11"/>
  <c r="L2546" i="11"/>
  <c r="N2545" i="11"/>
  <c r="M2545" i="11"/>
  <c r="L2545" i="11"/>
  <c r="N2544" i="11"/>
  <c r="M2544" i="11"/>
  <c r="L2544" i="11"/>
  <c r="N2543" i="11"/>
  <c r="M2543" i="11"/>
  <c r="L2543" i="11"/>
  <c r="N2541" i="11"/>
  <c r="M2541" i="11"/>
  <c r="L2541" i="11"/>
  <c r="N464" i="11"/>
  <c r="M464" i="11"/>
  <c r="L464" i="11"/>
  <c r="N2540" i="11"/>
  <c r="M2540" i="11"/>
  <c r="L2540" i="11"/>
  <c r="N2539" i="11"/>
  <c r="M2539" i="11"/>
  <c r="L2539" i="11"/>
  <c r="N2538" i="11"/>
  <c r="M2538" i="11"/>
  <c r="L2538" i="11"/>
  <c r="N2537" i="11"/>
  <c r="M2537" i="11"/>
  <c r="L2537" i="11"/>
  <c r="N2536" i="11"/>
  <c r="M2536" i="11"/>
  <c r="L2536" i="11"/>
  <c r="N2533" i="11"/>
  <c r="M2533" i="11"/>
  <c r="L2533" i="11"/>
  <c r="N2535" i="11"/>
  <c r="M2535" i="11"/>
  <c r="L2535" i="11"/>
  <c r="N2534" i="11"/>
  <c r="M2534" i="11"/>
  <c r="L2534" i="11"/>
  <c r="N2532" i="11"/>
  <c r="M2532" i="11"/>
  <c r="L2532" i="11"/>
  <c r="N2531" i="11"/>
  <c r="M2531" i="11"/>
  <c r="L2531" i="11"/>
  <c r="N2530" i="11"/>
  <c r="M2530" i="11"/>
  <c r="L2530" i="11"/>
  <c r="N2528" i="11"/>
  <c r="M2528" i="11"/>
  <c r="L2528" i="11"/>
  <c r="N2529" i="11"/>
  <c r="M2529" i="11"/>
  <c r="L2529" i="11"/>
  <c r="N2527" i="11"/>
  <c r="M2527" i="11"/>
  <c r="L2527" i="11"/>
  <c r="N2525" i="11"/>
  <c r="M2525" i="11"/>
  <c r="L2525" i="11"/>
  <c r="N2526" i="11"/>
  <c r="M2526" i="11"/>
  <c r="L2526" i="11"/>
  <c r="N2524" i="11"/>
  <c r="M2524" i="11"/>
  <c r="L2524" i="11"/>
  <c r="N2523" i="11"/>
  <c r="M2523" i="11"/>
  <c r="L2523" i="11"/>
  <c r="N2521" i="11"/>
  <c r="M2521" i="11"/>
  <c r="L2521" i="11"/>
  <c r="N2520" i="11"/>
  <c r="M2520" i="11"/>
  <c r="L2520" i="11"/>
  <c r="N2519" i="11"/>
  <c r="M2519" i="11"/>
  <c r="L2519" i="11"/>
  <c r="N2516" i="11"/>
  <c r="M2516" i="11"/>
  <c r="L2516" i="11"/>
  <c r="N2510" i="11"/>
  <c r="M2510" i="11"/>
  <c r="L2510" i="11"/>
  <c r="N2515" i="11"/>
  <c r="M2515" i="11"/>
  <c r="L2515" i="11"/>
  <c r="N2513" i="11"/>
  <c r="M2513" i="11"/>
  <c r="L2513" i="11"/>
  <c r="N2514" i="11"/>
  <c r="M2514" i="11"/>
  <c r="L2514" i="11"/>
  <c r="N2512" i="11"/>
  <c r="M2512" i="11"/>
  <c r="L2512" i="11"/>
  <c r="N2511" i="11"/>
  <c r="M2511" i="11"/>
  <c r="L2511" i="11"/>
  <c r="N2509" i="11"/>
  <c r="M2509" i="11"/>
  <c r="L2509" i="11"/>
  <c r="N2507" i="11"/>
  <c r="M2507" i="11"/>
  <c r="L2507" i="11"/>
  <c r="N2505" i="11"/>
  <c r="M2505" i="11"/>
  <c r="L2505" i="11"/>
  <c r="N2504" i="11"/>
  <c r="M2504" i="11"/>
  <c r="L2504" i="11"/>
  <c r="N2503" i="11"/>
  <c r="M2503" i="11"/>
  <c r="L2503" i="11"/>
  <c r="N2501" i="11"/>
  <c r="M2501" i="11"/>
  <c r="L2501" i="11"/>
  <c r="N2500" i="11"/>
  <c r="M2500" i="11"/>
  <c r="L2500" i="11"/>
  <c r="N2498" i="11"/>
  <c r="M2498" i="11"/>
  <c r="L2498" i="11"/>
  <c r="N2497" i="11"/>
  <c r="M2497" i="11"/>
  <c r="L2497" i="11"/>
  <c r="N2494" i="11"/>
  <c r="M2494" i="11"/>
  <c r="L2494" i="11"/>
  <c r="N2496" i="11"/>
  <c r="M2496" i="11"/>
  <c r="L2496" i="11"/>
  <c r="N2495" i="11"/>
  <c r="M2495" i="11"/>
  <c r="L2495" i="11"/>
  <c r="N2493" i="11"/>
  <c r="M2493" i="11"/>
  <c r="L2493" i="11"/>
  <c r="N2492" i="11"/>
  <c r="M2492" i="11"/>
  <c r="L2492" i="11"/>
  <c r="N2491" i="11"/>
  <c r="M2491" i="11"/>
  <c r="L2491" i="11"/>
  <c r="N2490" i="11"/>
  <c r="M2490" i="11"/>
  <c r="L2490" i="11"/>
  <c r="N2489" i="11"/>
  <c r="M2489" i="11"/>
  <c r="L2489" i="11"/>
  <c r="N2488" i="11"/>
  <c r="M2488" i="11"/>
  <c r="L2488" i="11"/>
  <c r="N2486" i="11"/>
  <c r="M2486" i="11"/>
  <c r="L2486" i="11"/>
  <c r="N2484" i="11"/>
  <c r="M2484" i="11"/>
  <c r="L2484" i="11"/>
  <c r="N2483" i="11"/>
  <c r="M2483" i="11"/>
  <c r="L2483" i="11"/>
  <c r="N2482" i="11"/>
  <c r="M2482" i="11"/>
  <c r="L2482" i="11"/>
  <c r="N2481" i="11"/>
  <c r="M2481" i="11"/>
  <c r="L2481" i="11"/>
  <c r="N2480" i="11"/>
  <c r="M2480" i="11"/>
  <c r="L2480" i="11"/>
  <c r="N2479" i="11"/>
  <c r="M2479" i="11"/>
  <c r="L2479" i="11"/>
  <c r="N2478" i="11"/>
  <c r="M2478" i="11"/>
  <c r="L2478" i="11"/>
  <c r="N2477" i="11"/>
  <c r="M2477" i="11"/>
  <c r="L2477" i="11"/>
  <c r="N2476" i="11"/>
  <c r="M2476" i="11"/>
  <c r="L2476" i="11"/>
  <c r="N2475" i="11"/>
  <c r="M2475" i="11"/>
  <c r="L2475" i="11"/>
  <c r="N2474" i="11"/>
  <c r="M2474" i="11"/>
  <c r="L2474" i="11"/>
  <c r="N2471" i="11"/>
  <c r="M2471" i="11"/>
  <c r="L2471" i="11"/>
  <c r="N2470" i="11"/>
  <c r="M2470" i="11"/>
  <c r="L2470" i="11"/>
  <c r="N2469" i="11"/>
  <c r="M2469" i="11"/>
  <c r="L2469" i="11"/>
  <c r="N2468" i="11"/>
  <c r="M2468" i="11"/>
  <c r="L2468" i="11"/>
  <c r="N2467" i="11"/>
  <c r="M2467" i="11"/>
  <c r="L2467" i="11"/>
  <c r="N2466" i="11"/>
  <c r="M2466" i="11"/>
  <c r="L2466" i="11"/>
  <c r="N2465" i="11"/>
  <c r="M2465" i="11"/>
  <c r="L2465" i="11"/>
  <c r="N2464" i="11"/>
  <c r="M2464" i="11"/>
  <c r="L2464" i="11"/>
  <c r="N2463" i="11"/>
  <c r="M2463" i="11"/>
  <c r="L2463" i="11"/>
  <c r="N2462" i="11"/>
  <c r="M2462" i="11"/>
  <c r="L2462" i="11"/>
  <c r="N2461" i="11"/>
  <c r="M2461" i="11"/>
  <c r="L2461" i="11"/>
  <c r="N2459" i="11"/>
  <c r="M2459" i="11"/>
  <c r="L2459" i="11"/>
  <c r="N2458" i="11"/>
  <c r="M2458" i="11"/>
  <c r="L2458" i="11"/>
  <c r="N2457" i="11"/>
  <c r="M2457" i="11"/>
  <c r="L2457" i="11"/>
  <c r="N2456" i="11"/>
  <c r="M2456" i="11"/>
  <c r="L2456" i="11"/>
  <c r="N2455" i="11"/>
  <c r="M2455" i="11"/>
  <c r="L2455" i="11"/>
  <c r="N2454" i="11"/>
  <c r="M2454" i="11"/>
  <c r="L2454" i="11"/>
  <c r="N2453" i="11"/>
  <c r="M2453" i="11"/>
  <c r="L2453" i="11"/>
  <c r="N2452" i="11"/>
  <c r="M2452" i="11"/>
  <c r="L2452" i="11"/>
  <c r="N2451" i="11"/>
  <c r="M2451" i="11"/>
  <c r="L2451" i="11"/>
  <c r="N2739" i="11"/>
  <c r="M2739" i="11"/>
  <c r="L2739" i="11"/>
  <c r="N2450" i="11"/>
  <c r="M2450" i="11"/>
  <c r="L2450" i="11"/>
  <c r="N2449" i="11"/>
  <c r="M2449" i="11"/>
  <c r="L2449" i="11"/>
  <c r="N2448" i="11"/>
  <c r="M2448" i="11"/>
  <c r="L2448" i="11"/>
  <c r="N2447" i="11"/>
  <c r="M2447" i="11"/>
  <c r="L2447" i="11"/>
  <c r="N2446" i="11"/>
  <c r="M2446" i="11"/>
  <c r="L2446" i="11"/>
  <c r="N2445" i="11"/>
  <c r="M2445" i="11"/>
  <c r="L2445" i="11"/>
  <c r="N2444" i="11"/>
  <c r="M2444" i="11"/>
  <c r="N2443" i="11"/>
  <c r="M2443" i="11"/>
  <c r="N2442" i="11"/>
  <c r="M2442" i="11"/>
  <c r="L2442" i="11"/>
  <c r="N2441" i="11"/>
  <c r="M2441" i="11"/>
  <c r="L2441" i="11"/>
  <c r="N2440" i="11"/>
  <c r="M2440" i="11"/>
  <c r="L2440" i="11"/>
  <c r="N2439" i="11"/>
  <c r="M2439" i="11"/>
  <c r="L2439" i="11"/>
  <c r="N2438" i="11"/>
  <c r="M2438" i="11"/>
  <c r="L2438" i="11"/>
  <c r="N2437" i="11"/>
  <c r="M2437" i="11"/>
  <c r="L2437" i="11"/>
  <c r="N2436" i="11"/>
  <c r="M2436" i="11"/>
  <c r="L2436" i="11"/>
  <c r="N2435" i="11"/>
  <c r="M2435" i="11"/>
  <c r="L2435" i="11"/>
  <c r="N2434" i="11"/>
  <c r="M2434" i="11"/>
  <c r="L2434" i="11"/>
  <c r="N2433" i="11"/>
  <c r="M2433" i="11"/>
  <c r="L2433" i="11"/>
  <c r="N2432" i="11"/>
  <c r="M2432" i="11"/>
  <c r="L2432" i="11"/>
  <c r="N2431" i="11"/>
  <c r="M2431" i="11"/>
  <c r="L2431" i="11"/>
  <c r="N2430" i="11"/>
  <c r="M2430" i="11"/>
  <c r="L2430" i="11"/>
  <c r="N2429" i="11"/>
  <c r="M2429" i="11"/>
  <c r="L2429" i="11"/>
  <c r="N2428" i="11"/>
  <c r="M2428" i="11"/>
  <c r="L2428" i="11"/>
  <c r="N2427" i="11"/>
  <c r="M2427" i="11"/>
  <c r="L2427" i="11"/>
  <c r="N2426" i="11"/>
  <c r="M2426" i="11"/>
  <c r="L2426" i="11"/>
  <c r="N2425" i="11"/>
  <c r="M2425" i="11"/>
  <c r="L2425" i="11"/>
  <c r="N2424" i="11"/>
  <c r="M2424" i="11"/>
  <c r="L2424" i="11"/>
  <c r="N2423" i="11"/>
  <c r="M2423" i="11"/>
  <c r="L2423" i="11"/>
  <c r="N2422" i="11"/>
  <c r="M2422" i="11"/>
  <c r="L2422" i="11"/>
  <c r="N2421" i="11"/>
  <c r="M2421" i="11"/>
  <c r="L2421" i="11"/>
  <c r="N2420" i="11"/>
  <c r="M2420" i="11"/>
  <c r="L2420" i="11"/>
  <c r="N2418" i="11"/>
  <c r="M2418" i="11"/>
  <c r="L2418" i="11"/>
  <c r="N5990" i="11"/>
  <c r="M5990" i="11"/>
  <c r="L5990" i="11"/>
  <c r="N2417" i="11"/>
  <c r="M2417" i="11"/>
  <c r="L2417" i="11"/>
  <c r="N2416" i="11"/>
  <c r="M2416" i="11"/>
  <c r="L2416" i="11"/>
  <c r="N2415" i="11"/>
  <c r="M2415" i="11"/>
  <c r="L2415" i="11"/>
  <c r="N2414" i="11"/>
  <c r="M2414" i="11"/>
  <c r="L2414" i="11"/>
  <c r="N2413" i="11"/>
  <c r="M2413" i="11"/>
  <c r="L2413" i="11"/>
  <c r="N2412" i="11"/>
  <c r="M2412" i="11"/>
  <c r="L2412" i="11"/>
  <c r="N2410" i="11"/>
  <c r="M2410" i="11"/>
  <c r="L2410" i="11"/>
  <c r="N2411" i="11"/>
  <c r="M2411" i="11"/>
  <c r="L2411" i="11"/>
  <c r="N2409" i="11"/>
  <c r="M2409" i="11"/>
  <c r="L2409" i="11"/>
  <c r="N2408" i="11"/>
  <c r="M2408" i="11"/>
  <c r="L2408" i="11"/>
  <c r="N2407" i="11"/>
  <c r="M2407" i="11"/>
  <c r="L2407" i="11"/>
  <c r="N2406" i="11"/>
  <c r="M2406" i="11"/>
  <c r="L2406" i="11"/>
  <c r="N2405" i="11"/>
  <c r="M2405" i="11"/>
  <c r="L2405" i="11"/>
  <c r="N2404" i="11"/>
  <c r="M2404" i="11"/>
  <c r="L2404" i="11"/>
  <c r="N2401" i="11"/>
  <c r="M2401" i="11"/>
  <c r="L2401" i="11"/>
  <c r="N2402" i="11"/>
  <c r="M2402" i="11"/>
  <c r="L2402" i="11"/>
  <c r="N2400" i="11"/>
  <c r="M2400" i="11"/>
  <c r="L2400" i="11"/>
  <c r="N2399" i="11"/>
  <c r="M2399" i="11"/>
  <c r="L2399" i="11"/>
  <c r="N2398" i="11"/>
  <c r="M2398" i="11"/>
  <c r="L2398" i="11"/>
  <c r="N2397" i="11"/>
  <c r="M2397" i="11"/>
  <c r="L2397" i="11"/>
  <c r="N2396" i="11"/>
  <c r="M2396" i="11"/>
  <c r="L2396" i="11"/>
  <c r="N2395" i="11"/>
  <c r="M2395" i="11"/>
  <c r="L2395" i="11"/>
  <c r="N2394" i="11"/>
  <c r="M2394" i="11"/>
  <c r="L2394" i="11"/>
  <c r="N2393" i="11"/>
  <c r="M2393" i="11"/>
  <c r="L2393" i="11"/>
  <c r="N2391" i="11"/>
  <c r="M2391" i="11"/>
  <c r="L2391" i="11"/>
  <c r="N2390" i="11"/>
  <c r="M2390" i="11"/>
  <c r="L2390" i="11"/>
  <c r="N2389" i="11"/>
  <c r="M2389" i="11"/>
  <c r="L2389" i="11"/>
  <c r="N2388" i="11"/>
  <c r="M2388" i="11"/>
  <c r="L2388" i="11"/>
  <c r="N2387" i="11"/>
  <c r="M2387" i="11"/>
  <c r="L2387" i="11"/>
  <c r="N2386" i="11"/>
  <c r="M2386" i="11"/>
  <c r="L2386" i="11"/>
  <c r="N2385" i="11"/>
  <c r="M2385" i="11"/>
  <c r="L2385" i="11"/>
  <c r="N2384" i="11"/>
  <c r="M2384" i="11"/>
  <c r="L2384" i="11"/>
  <c r="N2383" i="11"/>
  <c r="M2383" i="11"/>
  <c r="L2383" i="11"/>
  <c r="N2382" i="11"/>
  <c r="M2382" i="11"/>
  <c r="L2382" i="11"/>
  <c r="N2381" i="11"/>
  <c r="M2381" i="11"/>
  <c r="L2381" i="11"/>
  <c r="N2380" i="11"/>
  <c r="M2380" i="11"/>
  <c r="L2380" i="11"/>
  <c r="N2379" i="11"/>
  <c r="M2379" i="11"/>
  <c r="L2379" i="11"/>
  <c r="N2378" i="11"/>
  <c r="M2378" i="11"/>
  <c r="L2378" i="11"/>
  <c r="N2377" i="11"/>
  <c r="M2377" i="11"/>
  <c r="L2377" i="11"/>
  <c r="N2372" i="11"/>
  <c r="M2372" i="11"/>
  <c r="L2372" i="11"/>
  <c r="N2376" i="11"/>
  <c r="M2376" i="11"/>
  <c r="L2376" i="11"/>
  <c r="N2375" i="11"/>
  <c r="M2375" i="11"/>
  <c r="L2375" i="11"/>
  <c r="N2374" i="11"/>
  <c r="M2374" i="11"/>
  <c r="L2374" i="11"/>
  <c r="N2373" i="11"/>
  <c r="M2373" i="11"/>
  <c r="L2373" i="11"/>
  <c r="N2371" i="11"/>
  <c r="M2371" i="11"/>
  <c r="L2371" i="11"/>
  <c r="N2366" i="11"/>
  <c r="M2366" i="11"/>
  <c r="L2366" i="11"/>
  <c r="N2370" i="11"/>
  <c r="M2370" i="11"/>
  <c r="L2370" i="11"/>
  <c r="N2369" i="11"/>
  <c r="M2369" i="11"/>
  <c r="L2369" i="11"/>
  <c r="N2367" i="11"/>
  <c r="M2367" i="11"/>
  <c r="L2367" i="11"/>
  <c r="N2365" i="11"/>
  <c r="M2365" i="11"/>
  <c r="L2365" i="11"/>
  <c r="N2364" i="11"/>
  <c r="M2364" i="11"/>
  <c r="L2364" i="11"/>
  <c r="N2362" i="11"/>
  <c r="M2362" i="11"/>
  <c r="L2362" i="11"/>
  <c r="N2361" i="11"/>
  <c r="M2361" i="11"/>
  <c r="L2361" i="11"/>
  <c r="N2360" i="11"/>
  <c r="M2360" i="11"/>
  <c r="L2360" i="11"/>
  <c r="N2359" i="11"/>
  <c r="M2359" i="11"/>
  <c r="L2359" i="11"/>
  <c r="N2358" i="11"/>
  <c r="M2358" i="11"/>
  <c r="L2358" i="11"/>
  <c r="N2357" i="11"/>
  <c r="M2357" i="11"/>
  <c r="L2357" i="11"/>
  <c r="N2356" i="11"/>
  <c r="M2356" i="11"/>
  <c r="L2356" i="11"/>
  <c r="N2355" i="11"/>
  <c r="M2355" i="11"/>
  <c r="L2355" i="11"/>
  <c r="N2354" i="11"/>
  <c r="M2354" i="11"/>
  <c r="L2354" i="11"/>
  <c r="N2353" i="11"/>
  <c r="M2353" i="11"/>
  <c r="L2353" i="11"/>
  <c r="N2348" i="11"/>
  <c r="M2348" i="11"/>
  <c r="L2348" i="11"/>
  <c r="N2352" i="11"/>
  <c r="M2352" i="11"/>
  <c r="L2352" i="11"/>
  <c r="N2351" i="11"/>
  <c r="M2351" i="11"/>
  <c r="L2351" i="11"/>
  <c r="N2350" i="11"/>
  <c r="M2350" i="11"/>
  <c r="L2350" i="11"/>
  <c r="N2349" i="11"/>
  <c r="M2349" i="11"/>
  <c r="L2349" i="11"/>
  <c r="N2347" i="11"/>
  <c r="M2347" i="11"/>
  <c r="L2347" i="11"/>
  <c r="N2345" i="11"/>
  <c r="M2345" i="11"/>
  <c r="L2345" i="11"/>
  <c r="N2343" i="11"/>
  <c r="M2343" i="11"/>
  <c r="L2343" i="11"/>
  <c r="N2344" i="11"/>
  <c r="M2344" i="11"/>
  <c r="L2344" i="11"/>
  <c r="N2341" i="11"/>
  <c r="M2341" i="11"/>
  <c r="L2341" i="11"/>
  <c r="N2338" i="11"/>
  <c r="M2338" i="11"/>
  <c r="L2338" i="11"/>
  <c r="N2297" i="11"/>
  <c r="M2297" i="11"/>
  <c r="L2297" i="11"/>
  <c r="N2337" i="11"/>
  <c r="M2337" i="11"/>
  <c r="L2337" i="11"/>
  <c r="N2336" i="11"/>
  <c r="M2336" i="11"/>
  <c r="L2336" i="11"/>
  <c r="N2335" i="11"/>
  <c r="M2335" i="11"/>
  <c r="L2335" i="11"/>
  <c r="N2334" i="11"/>
  <c r="M2334" i="11"/>
  <c r="L2334" i="11"/>
  <c r="N2333" i="11"/>
  <c r="M2333" i="11"/>
  <c r="L2333" i="11"/>
  <c r="N2332" i="11"/>
  <c r="M2332" i="11"/>
  <c r="L2332" i="11"/>
  <c r="N2331" i="11"/>
  <c r="M2331" i="11"/>
  <c r="L2331" i="11"/>
  <c r="N2330" i="11"/>
  <c r="M2330" i="11"/>
  <c r="L2330" i="11"/>
  <c r="N2329" i="11"/>
  <c r="M2329" i="11"/>
  <c r="L2329" i="11"/>
  <c r="N2328" i="11"/>
  <c r="M2328" i="11"/>
  <c r="L2328" i="11"/>
  <c r="N2326" i="11"/>
  <c r="M2326" i="11"/>
  <c r="L2326" i="11"/>
  <c r="N2327" i="11"/>
  <c r="M2327" i="11"/>
  <c r="L2327" i="11"/>
  <c r="N2325" i="11"/>
  <c r="M2325" i="11"/>
  <c r="L2325" i="11"/>
  <c r="N2324" i="11"/>
  <c r="M2324" i="11"/>
  <c r="L2324" i="11"/>
  <c r="N2323" i="11"/>
  <c r="M2323" i="11"/>
  <c r="L2323" i="11"/>
  <c r="N2322" i="11"/>
  <c r="M2322" i="11"/>
  <c r="L2322" i="11"/>
  <c r="N2321" i="11"/>
  <c r="M2321" i="11"/>
  <c r="L2321" i="11"/>
  <c r="N2320" i="11"/>
  <c r="M2320" i="11"/>
  <c r="L2320" i="11"/>
  <c r="N2319" i="11"/>
  <c r="M2319" i="11"/>
  <c r="L2319" i="11"/>
  <c r="N2318" i="11"/>
  <c r="M2318" i="11"/>
  <c r="L2318" i="11"/>
  <c r="N2316" i="11"/>
  <c r="M2316" i="11"/>
  <c r="L2316" i="11"/>
  <c r="N2315" i="11"/>
  <c r="M2315" i="11"/>
  <c r="L2315" i="11"/>
  <c r="N3828" i="11"/>
  <c r="M3828" i="11"/>
  <c r="L3828" i="11"/>
  <c r="N2313" i="11"/>
  <c r="M2313" i="11"/>
  <c r="L2313" i="11"/>
  <c r="N2312" i="11"/>
  <c r="M2312" i="11"/>
  <c r="L2312" i="11"/>
  <c r="N2311" i="11"/>
  <c r="M2311" i="11"/>
  <c r="L2311" i="11"/>
  <c r="N2308" i="11"/>
  <c r="M2308" i="11"/>
  <c r="L2308" i="11"/>
  <c r="N2309" i="11"/>
  <c r="M2309" i="11"/>
  <c r="L2309" i="11"/>
  <c r="N2307" i="11"/>
  <c r="M2307" i="11"/>
  <c r="L2307" i="11"/>
  <c r="N2306" i="11"/>
  <c r="M2306" i="11"/>
  <c r="L2306" i="11"/>
  <c r="N2305" i="11"/>
  <c r="M2305" i="11"/>
  <c r="L2305" i="11"/>
  <c r="N2304" i="11"/>
  <c r="M2304" i="11"/>
  <c r="L2304" i="11"/>
  <c r="N2303" i="11"/>
  <c r="M2303" i="11"/>
  <c r="L2303" i="11"/>
  <c r="N2302" i="11"/>
  <c r="M2302" i="11"/>
  <c r="L2302" i="11"/>
  <c r="N2301" i="11"/>
  <c r="M2301" i="11"/>
  <c r="L2301" i="11"/>
  <c r="N2300" i="11"/>
  <c r="M2300" i="11"/>
  <c r="L2300" i="11"/>
  <c r="N2298" i="11"/>
  <c r="M2298" i="11"/>
  <c r="L2298" i="11"/>
  <c r="N2296" i="11"/>
  <c r="M2296" i="11"/>
  <c r="L2296" i="11"/>
  <c r="N2295" i="11"/>
  <c r="M2295" i="11"/>
  <c r="L2295" i="11"/>
  <c r="N2294" i="11"/>
  <c r="M2294" i="11"/>
  <c r="L2294" i="11"/>
  <c r="N2293" i="11"/>
  <c r="M2293" i="11"/>
  <c r="L2293" i="11"/>
  <c r="N2292" i="11"/>
  <c r="M2292" i="11"/>
  <c r="L2292" i="11"/>
  <c r="N2291" i="11"/>
  <c r="M2291" i="11"/>
  <c r="L2291" i="11"/>
  <c r="N2290" i="11"/>
  <c r="M2290" i="11"/>
  <c r="L2290" i="11"/>
  <c r="N2288" i="11"/>
  <c r="M2288" i="11"/>
  <c r="L2288" i="11"/>
  <c r="N2287" i="11"/>
  <c r="M2287" i="11"/>
  <c r="L2287" i="11"/>
  <c r="N2286" i="11"/>
  <c r="M2286" i="11"/>
  <c r="L2286" i="11"/>
  <c r="N2283" i="11"/>
  <c r="M2283" i="11"/>
  <c r="L2283" i="11"/>
  <c r="N2285" i="11"/>
  <c r="M2285" i="11"/>
  <c r="L2285" i="11"/>
  <c r="N2282" i="11"/>
  <c r="M2282" i="11"/>
  <c r="L2282" i="11"/>
  <c r="N2281" i="11"/>
  <c r="M2281" i="11"/>
  <c r="L2281" i="11"/>
  <c r="N2278" i="11"/>
  <c r="M2278" i="11"/>
  <c r="L2278" i="11"/>
  <c r="N2280" i="11"/>
  <c r="M2280" i="11"/>
  <c r="L2280" i="11"/>
  <c r="N2277" i="11"/>
  <c r="M2277" i="11"/>
  <c r="L2277" i="11"/>
  <c r="N2276" i="11"/>
  <c r="M2276" i="11"/>
  <c r="L2276" i="11"/>
  <c r="N2271" i="11"/>
  <c r="M2271" i="11"/>
  <c r="L2271" i="11"/>
  <c r="N2275" i="11"/>
  <c r="M2275" i="11"/>
  <c r="L2275" i="11"/>
  <c r="N2274" i="11"/>
  <c r="M2274" i="11"/>
  <c r="L2274" i="11"/>
  <c r="N2272" i="11"/>
  <c r="M2272" i="11"/>
  <c r="L2272" i="11"/>
  <c r="N2270" i="11"/>
  <c r="M2270" i="11"/>
  <c r="L2270" i="11"/>
  <c r="N2269" i="11"/>
  <c r="M2269" i="11"/>
  <c r="L2269" i="11"/>
  <c r="N2268" i="11"/>
  <c r="M2268" i="11"/>
  <c r="L2268" i="11"/>
  <c r="N2267" i="11"/>
  <c r="M2267" i="11"/>
  <c r="L2267" i="11"/>
  <c r="N2265" i="11"/>
  <c r="M2265" i="11"/>
  <c r="L2265" i="11"/>
  <c r="N2264" i="11"/>
  <c r="M2264" i="11"/>
  <c r="L2264" i="11"/>
  <c r="N2263" i="11"/>
  <c r="M2263" i="11"/>
  <c r="L2263" i="11"/>
  <c r="N2262" i="11"/>
  <c r="M2262" i="11"/>
  <c r="L2262" i="11"/>
  <c r="N2261" i="11"/>
  <c r="M2261" i="11"/>
  <c r="L2261" i="11"/>
  <c r="N2259" i="11"/>
  <c r="M2259" i="11"/>
  <c r="L2259" i="11"/>
  <c r="N2258" i="11"/>
  <c r="M2258" i="11"/>
  <c r="L2258" i="11"/>
  <c r="N2257" i="11"/>
  <c r="M2257" i="11"/>
  <c r="L2257" i="11"/>
  <c r="N2256" i="11"/>
  <c r="M2256" i="11"/>
  <c r="L2256" i="11"/>
  <c r="N2255" i="11"/>
  <c r="M2255" i="11"/>
  <c r="L2255" i="11"/>
  <c r="N2254" i="11"/>
  <c r="M2254" i="11"/>
  <c r="L2254" i="11"/>
  <c r="N2253" i="11"/>
  <c r="M2253" i="11"/>
  <c r="L2253" i="11"/>
  <c r="N2252" i="11"/>
  <c r="M2252" i="11"/>
  <c r="L2252" i="11"/>
  <c r="N2251" i="11"/>
  <c r="M2251" i="11"/>
  <c r="L2251" i="11"/>
  <c r="N2245" i="11"/>
  <c r="M2245" i="11"/>
  <c r="L2245" i="11"/>
  <c r="N2250" i="11"/>
  <c r="M2250" i="11"/>
  <c r="L2250" i="11"/>
  <c r="N2249" i="11"/>
  <c r="M2249" i="11"/>
  <c r="L2249" i="11"/>
  <c r="N2248" i="11"/>
  <c r="M2248" i="11"/>
  <c r="L2248" i="11"/>
  <c r="N2247" i="11"/>
  <c r="M2247" i="11"/>
  <c r="L2247" i="11"/>
  <c r="N2246" i="11"/>
  <c r="M2246" i="11"/>
  <c r="L2246" i="11"/>
  <c r="N2244" i="11"/>
  <c r="M2244" i="11"/>
  <c r="L2244" i="11"/>
  <c r="N6493" i="11"/>
  <c r="M6493" i="11"/>
  <c r="L6493" i="11"/>
  <c r="N2243" i="11"/>
  <c r="M2243" i="11"/>
  <c r="L2243" i="11"/>
  <c r="N2242" i="11"/>
  <c r="M2242" i="11"/>
  <c r="L2242" i="11"/>
  <c r="N2241" i="11"/>
  <c r="M2241" i="11"/>
  <c r="L2241" i="11"/>
  <c r="N2240" i="11"/>
  <c r="M2240" i="11"/>
  <c r="L2240" i="11"/>
  <c r="N2238" i="11"/>
  <c r="M2238" i="11"/>
  <c r="L2238" i="11"/>
  <c r="N2237" i="11"/>
  <c r="M2237" i="11"/>
  <c r="L2237" i="11"/>
  <c r="N2236" i="11"/>
  <c r="M2236" i="11"/>
  <c r="L2236" i="11"/>
  <c r="N2235" i="11"/>
  <c r="M2235" i="11"/>
  <c r="L2235" i="11"/>
  <c r="N2234" i="11"/>
  <c r="M2234" i="11"/>
  <c r="L2234" i="11"/>
  <c r="N2233" i="11"/>
  <c r="M2233" i="11"/>
  <c r="L2233" i="11"/>
  <c r="N2232" i="11"/>
  <c r="M2232" i="11"/>
  <c r="L2232" i="11"/>
  <c r="N2231" i="11"/>
  <c r="M2231" i="11"/>
  <c r="L2231" i="11"/>
  <c r="N2229" i="11"/>
  <c r="M2229" i="11"/>
  <c r="L2229" i="11"/>
  <c r="N2228" i="11"/>
  <c r="M2228" i="11"/>
  <c r="L2228" i="11"/>
  <c r="N2226" i="11"/>
  <c r="M2226" i="11"/>
  <c r="L2226" i="11"/>
  <c r="N2227" i="11"/>
  <c r="M2227" i="11"/>
  <c r="L2227" i="11"/>
  <c r="N2225" i="11"/>
  <c r="M2225" i="11"/>
  <c r="L2225" i="11"/>
  <c r="N2224" i="11"/>
  <c r="M2224" i="11"/>
  <c r="L2224" i="11"/>
  <c r="N2223" i="11"/>
  <c r="M2223" i="11"/>
  <c r="L2223" i="11"/>
  <c r="N2222" i="11"/>
  <c r="M2222" i="11"/>
  <c r="L2222" i="11"/>
  <c r="N2221" i="11"/>
  <c r="M2221" i="11"/>
  <c r="L2221" i="11"/>
  <c r="N2219" i="11"/>
  <c r="M2219" i="11"/>
  <c r="L2219" i="11"/>
  <c r="N2218" i="11"/>
  <c r="M2218" i="11"/>
  <c r="L2218" i="11"/>
  <c r="N2217" i="11"/>
  <c r="M2217" i="11"/>
  <c r="L2217" i="11"/>
  <c r="N2214" i="11"/>
  <c r="M2214" i="11"/>
  <c r="L2214" i="11"/>
  <c r="N2215" i="11"/>
  <c r="M2215" i="11"/>
  <c r="L2215" i="11"/>
  <c r="N2212" i="11"/>
  <c r="M2212" i="11"/>
  <c r="L2212" i="11"/>
  <c r="N2208" i="11"/>
  <c r="M2208" i="11"/>
  <c r="L2208" i="11"/>
  <c r="N2210" i="11"/>
  <c r="M2210" i="11"/>
  <c r="L2210" i="11"/>
  <c r="N2209" i="11"/>
  <c r="M2209" i="11"/>
  <c r="L2209" i="11"/>
  <c r="N2205" i="11"/>
  <c r="M2205" i="11"/>
  <c r="L2205" i="11"/>
  <c r="N2207" i="11"/>
  <c r="M2207" i="11"/>
  <c r="L2207" i="11"/>
  <c r="N2206" i="11"/>
  <c r="M2206" i="11"/>
  <c r="L2206" i="11"/>
  <c r="N2204" i="11"/>
  <c r="M2204" i="11"/>
  <c r="L2204" i="11"/>
  <c r="N2201" i="11"/>
  <c r="M2201" i="11"/>
  <c r="L2201" i="11"/>
  <c r="N2202" i="11"/>
  <c r="M2202" i="11"/>
  <c r="L2202" i="11"/>
  <c r="N2200" i="11"/>
  <c r="M2200" i="11"/>
  <c r="L2200" i="11"/>
  <c r="N2199" i="11"/>
  <c r="M2199" i="11"/>
  <c r="L2199" i="11"/>
  <c r="N2198" i="11"/>
  <c r="M2198" i="11"/>
  <c r="L2198" i="11"/>
  <c r="N2197" i="11"/>
  <c r="M2197" i="11"/>
  <c r="L2197" i="11"/>
  <c r="N2196" i="11"/>
  <c r="M2196" i="11"/>
  <c r="L2196" i="11"/>
  <c r="N2194" i="11"/>
  <c r="M2194" i="11"/>
  <c r="L2194" i="11"/>
  <c r="N2195" i="11"/>
  <c r="M2195" i="11"/>
  <c r="L2195" i="11"/>
  <c r="N2192" i="11"/>
  <c r="M2192" i="11"/>
  <c r="L2192" i="11"/>
  <c r="N2191" i="11"/>
  <c r="M2191" i="11"/>
  <c r="L2191" i="11"/>
  <c r="N2190" i="11"/>
  <c r="M2190" i="11"/>
  <c r="L2190" i="11"/>
  <c r="N2189" i="11"/>
  <c r="M2189" i="11"/>
  <c r="L2189" i="11"/>
  <c r="N2188" i="11"/>
  <c r="M2188" i="11"/>
  <c r="L2188" i="11"/>
  <c r="N2187" i="11"/>
  <c r="M2187" i="11"/>
  <c r="L2187" i="11"/>
  <c r="N2186" i="11"/>
  <c r="M2186" i="11"/>
  <c r="L2186" i="11"/>
  <c r="N2184" i="11"/>
  <c r="M2184" i="11"/>
  <c r="L2184" i="11"/>
  <c r="N2182" i="11"/>
  <c r="M2182" i="11"/>
  <c r="L2182" i="11"/>
  <c r="N2183" i="11"/>
  <c r="M2183" i="11"/>
  <c r="L2183" i="11"/>
  <c r="N2181" i="11"/>
  <c r="M2181" i="11"/>
  <c r="L2181" i="11"/>
  <c r="N2180" i="11"/>
  <c r="M2180" i="11"/>
  <c r="L2180" i="11"/>
  <c r="N2179" i="11"/>
  <c r="M2179" i="11"/>
  <c r="L2179" i="11"/>
  <c r="N2178" i="11"/>
  <c r="M2178" i="11"/>
  <c r="L2178" i="11"/>
  <c r="N2177" i="11"/>
  <c r="M2177" i="11"/>
  <c r="L2177" i="11"/>
  <c r="N2176" i="11"/>
  <c r="M2176" i="11"/>
  <c r="L2176" i="11"/>
  <c r="N2175" i="11"/>
  <c r="M2175" i="11"/>
  <c r="L2175" i="11"/>
  <c r="N2174" i="11"/>
  <c r="M2174" i="11"/>
  <c r="L2174" i="11"/>
  <c r="N6472" i="11"/>
  <c r="M6472" i="11"/>
  <c r="L6472" i="11"/>
  <c r="N2173" i="11"/>
  <c r="M2173" i="11"/>
  <c r="L2173" i="11"/>
  <c r="N2172" i="11"/>
  <c r="M2172" i="11"/>
  <c r="L2172" i="11"/>
  <c r="N2171" i="11"/>
  <c r="M2171" i="11"/>
  <c r="L2171" i="11"/>
  <c r="N2170" i="11"/>
  <c r="M2170" i="11"/>
  <c r="L2170" i="11"/>
  <c r="N5451" i="11"/>
  <c r="M5451" i="11"/>
  <c r="L5451" i="11"/>
  <c r="N2169" i="11"/>
  <c r="M2169" i="11"/>
  <c r="L2169" i="11"/>
  <c r="N177" i="11"/>
  <c r="M177" i="11"/>
  <c r="L177" i="11"/>
  <c r="N2168" i="11"/>
  <c r="M2168" i="11"/>
  <c r="L2168" i="11"/>
  <c r="N2167" i="11"/>
  <c r="M2167" i="11"/>
  <c r="L2167" i="11"/>
  <c r="N2166" i="11"/>
  <c r="M2166" i="11"/>
  <c r="L2166" i="11"/>
  <c r="N2165" i="11"/>
  <c r="M2165" i="11"/>
  <c r="L2165" i="11"/>
  <c r="N2164" i="11"/>
  <c r="M2164" i="11"/>
  <c r="L2164" i="11"/>
  <c r="N2163" i="11"/>
  <c r="M2163" i="11"/>
  <c r="L2163" i="11"/>
  <c r="N2162" i="11"/>
  <c r="M2162" i="11"/>
  <c r="L2162" i="11"/>
  <c r="N2161" i="11"/>
  <c r="M2161" i="11"/>
  <c r="L2161" i="11"/>
  <c r="N2159" i="11"/>
  <c r="M2159" i="11"/>
  <c r="L2159" i="11"/>
  <c r="N2160" i="11"/>
  <c r="M2160" i="11"/>
  <c r="L2160" i="11"/>
  <c r="N2156" i="11"/>
  <c r="M2156" i="11"/>
  <c r="L2156" i="11"/>
  <c r="N2158" i="11"/>
  <c r="M2158" i="11"/>
  <c r="L2158" i="11"/>
  <c r="N2157" i="11"/>
  <c r="M2157" i="11"/>
  <c r="L2157" i="11"/>
  <c r="N2155" i="11"/>
  <c r="M2155" i="11"/>
  <c r="L2155" i="11"/>
  <c r="N2154" i="11"/>
  <c r="M2154" i="11"/>
  <c r="L2154" i="11"/>
  <c r="N2153" i="11"/>
  <c r="M2153" i="11"/>
  <c r="L2153" i="11"/>
  <c r="N2152" i="11"/>
  <c r="M2152" i="11"/>
  <c r="L2152" i="11"/>
  <c r="N2151" i="11"/>
  <c r="M2151" i="11"/>
  <c r="L2151" i="11"/>
  <c r="N2150" i="11"/>
  <c r="M2150" i="11"/>
  <c r="L2150" i="11"/>
  <c r="N2149" i="11"/>
  <c r="M2149" i="11"/>
  <c r="L2149" i="11"/>
  <c r="N2148" i="11"/>
  <c r="M2148" i="11"/>
  <c r="L2148" i="11"/>
  <c r="N2147" i="11"/>
  <c r="M2147" i="11"/>
  <c r="L2147" i="11"/>
  <c r="N2146" i="11"/>
  <c r="M2146" i="11"/>
  <c r="L2146" i="11"/>
  <c r="N2145" i="11"/>
  <c r="M2145" i="11"/>
  <c r="L2145" i="11"/>
  <c r="N2144" i="11"/>
  <c r="M2144" i="11"/>
  <c r="L2144" i="11"/>
  <c r="N2143" i="11"/>
  <c r="M2143" i="11"/>
  <c r="L2143" i="11"/>
  <c r="N2142" i="11"/>
  <c r="M2142" i="11"/>
  <c r="L2142" i="11"/>
  <c r="N2141" i="11"/>
  <c r="M2141" i="11"/>
  <c r="L2141" i="11"/>
  <c r="N2139" i="11"/>
  <c r="M2139" i="11"/>
  <c r="L2139" i="11"/>
  <c r="N2138" i="11"/>
  <c r="M2138" i="11"/>
  <c r="L2138" i="11"/>
  <c r="N2137" i="11"/>
  <c r="M2137" i="11"/>
  <c r="L2137" i="11"/>
  <c r="N2135" i="11"/>
  <c r="M2135" i="11"/>
  <c r="L2135" i="11"/>
  <c r="N2134" i="11"/>
  <c r="M2134" i="11"/>
  <c r="L2134" i="11"/>
  <c r="N2133" i="11"/>
  <c r="M2133" i="11"/>
  <c r="L2133" i="11"/>
  <c r="N2132" i="11"/>
  <c r="M2132" i="11"/>
  <c r="L2132" i="11"/>
  <c r="N2131" i="11"/>
  <c r="M2131" i="11"/>
  <c r="L2131" i="11"/>
  <c r="N2130" i="11"/>
  <c r="M2130" i="11"/>
  <c r="L2130" i="11"/>
  <c r="N2128" i="11"/>
  <c r="M2128" i="11"/>
  <c r="L2128" i="11"/>
  <c r="N2129" i="11"/>
  <c r="M2129" i="11"/>
  <c r="L2129" i="11"/>
  <c r="N2127" i="11"/>
  <c r="M2127" i="11"/>
  <c r="L2127" i="11"/>
  <c r="N2126" i="11"/>
  <c r="M2126" i="11"/>
  <c r="L2126" i="11"/>
  <c r="N2125" i="11"/>
  <c r="M2125" i="11"/>
  <c r="L2125" i="11"/>
  <c r="N2124" i="11"/>
  <c r="M2124" i="11"/>
  <c r="L2124" i="11"/>
  <c r="N2123" i="11"/>
  <c r="M2123" i="11"/>
  <c r="L2123" i="11"/>
  <c r="N2121" i="11"/>
  <c r="M2121" i="11"/>
  <c r="L2121" i="11"/>
  <c r="N2120" i="11"/>
  <c r="M2120" i="11"/>
  <c r="L2120" i="11"/>
  <c r="N2118" i="11"/>
  <c r="M2118" i="11"/>
  <c r="L2118" i="11"/>
  <c r="N2115" i="11"/>
  <c r="M2115" i="11"/>
  <c r="L2115" i="11"/>
  <c r="N2114" i="11"/>
  <c r="M2114" i="11"/>
  <c r="L2114" i="11"/>
  <c r="N2112" i="11"/>
  <c r="M2112" i="11"/>
  <c r="L2112" i="11"/>
  <c r="N2111" i="11"/>
  <c r="M2111" i="11"/>
  <c r="L2111" i="11"/>
  <c r="N2110" i="11"/>
  <c r="M2110" i="11"/>
  <c r="L2110" i="11"/>
  <c r="N2109" i="11"/>
  <c r="M2109" i="11"/>
  <c r="L2109" i="11"/>
  <c r="N2108" i="11"/>
  <c r="M2108" i="11"/>
  <c r="L2108" i="11"/>
  <c r="N2107" i="11"/>
  <c r="M2107" i="11"/>
  <c r="L2107" i="11"/>
  <c r="N2105" i="11"/>
  <c r="M2105" i="11"/>
  <c r="L2105" i="11"/>
  <c r="N2104" i="11"/>
  <c r="M2104" i="11"/>
  <c r="L2104" i="11"/>
  <c r="N2103" i="11"/>
  <c r="M2103" i="11"/>
  <c r="L2103" i="11"/>
  <c r="N2102" i="11"/>
  <c r="M2102" i="11"/>
  <c r="L2102" i="11"/>
  <c r="N2100" i="11"/>
  <c r="M2100" i="11"/>
  <c r="L2100" i="11"/>
  <c r="N2099" i="11"/>
  <c r="M2099" i="11"/>
  <c r="L2099" i="11"/>
  <c r="N2098" i="11"/>
  <c r="M2098" i="11"/>
  <c r="L2098" i="11"/>
  <c r="N2097" i="11"/>
  <c r="M2097" i="11"/>
  <c r="L2097" i="11"/>
  <c r="N2096" i="11"/>
  <c r="M2096" i="11"/>
  <c r="L2096" i="11"/>
  <c r="N2095" i="11"/>
  <c r="M2095" i="11"/>
  <c r="L2095" i="11"/>
  <c r="N2093" i="11"/>
  <c r="M2093" i="11"/>
  <c r="L2093" i="11"/>
  <c r="N2092" i="11"/>
  <c r="M2092" i="11"/>
  <c r="L2092" i="11"/>
  <c r="N6470" i="11"/>
  <c r="M6470" i="11"/>
  <c r="L6470" i="11"/>
  <c r="N2091" i="11"/>
  <c r="M2091" i="11"/>
  <c r="L2091" i="11"/>
  <c r="N2089" i="11"/>
  <c r="M2089" i="11"/>
  <c r="L2089" i="11"/>
  <c r="N2090" i="11"/>
  <c r="M2090" i="11"/>
  <c r="L2090" i="11"/>
  <c r="N2088" i="11"/>
  <c r="M2088" i="11"/>
  <c r="L2088" i="11"/>
  <c r="N2087" i="11"/>
  <c r="M2087" i="11"/>
  <c r="L2087" i="11"/>
  <c r="N2086" i="11"/>
  <c r="M2086" i="11"/>
  <c r="L2086" i="11"/>
  <c r="N2085" i="11"/>
  <c r="M2085" i="11"/>
  <c r="L2085" i="11"/>
  <c r="N2084" i="11"/>
  <c r="M2084" i="11"/>
  <c r="L2084" i="11"/>
  <c r="N2082" i="11"/>
  <c r="M2082" i="11"/>
  <c r="L2082" i="11"/>
  <c r="N2081" i="11"/>
  <c r="M2081" i="11"/>
  <c r="L2081" i="11"/>
  <c r="N2080" i="11"/>
  <c r="M2080" i="11"/>
  <c r="L2080" i="11"/>
  <c r="N2079" i="11"/>
  <c r="M2079" i="11"/>
  <c r="L2079" i="11"/>
  <c r="N2078" i="11"/>
  <c r="M2078" i="11"/>
  <c r="L2078" i="11"/>
  <c r="N2076" i="11"/>
  <c r="M2076" i="11"/>
  <c r="L2076" i="11"/>
  <c r="N2075" i="11"/>
  <c r="M2075" i="11"/>
  <c r="L2075" i="11"/>
  <c r="N2074" i="11"/>
  <c r="M2074" i="11"/>
  <c r="L2074" i="11"/>
  <c r="N2073" i="11"/>
  <c r="M2073" i="11"/>
  <c r="L2073" i="11"/>
  <c r="N2072" i="11"/>
  <c r="M2072" i="11"/>
  <c r="L2072" i="11"/>
  <c r="N2071" i="11"/>
  <c r="M2071" i="11"/>
  <c r="L2071" i="11"/>
  <c r="N2070" i="11"/>
  <c r="M2070" i="11"/>
  <c r="L2070" i="11"/>
  <c r="N2069" i="11"/>
  <c r="M2069" i="11"/>
  <c r="L2069" i="11"/>
  <c r="N2067" i="11"/>
  <c r="M2067" i="11"/>
  <c r="L2067" i="11"/>
  <c r="N2066" i="11"/>
  <c r="M2066" i="11"/>
  <c r="L2066" i="11"/>
  <c r="N2065" i="11"/>
  <c r="M2065" i="11"/>
  <c r="L2065" i="11"/>
  <c r="N2064" i="11"/>
  <c r="M2064" i="11"/>
  <c r="L2064" i="11"/>
  <c r="N2063" i="11"/>
  <c r="M2063" i="11"/>
  <c r="L2063" i="11"/>
  <c r="N2062" i="11"/>
  <c r="M2062" i="11"/>
  <c r="L2062" i="11"/>
  <c r="N2061" i="11"/>
  <c r="M2061" i="11"/>
  <c r="L2061" i="11"/>
  <c r="N2060" i="11"/>
  <c r="M2060" i="11"/>
  <c r="L2060" i="11"/>
  <c r="N2058" i="11"/>
  <c r="M2058" i="11"/>
  <c r="L2058" i="11"/>
  <c r="N2056" i="11"/>
  <c r="M2056" i="11"/>
  <c r="L2056" i="11"/>
  <c r="N2055" i="11"/>
  <c r="M2055" i="11"/>
  <c r="L2055" i="11"/>
  <c r="N2054" i="11"/>
  <c r="M2054" i="11"/>
  <c r="L2054" i="11"/>
  <c r="N2052" i="11"/>
  <c r="M2052" i="11"/>
  <c r="L2052" i="11"/>
  <c r="N2051" i="11"/>
  <c r="M2051" i="11"/>
  <c r="L2051" i="11"/>
  <c r="N2050" i="11"/>
  <c r="M2050" i="11"/>
  <c r="L2050" i="11"/>
  <c r="N2049" i="11"/>
  <c r="M2049" i="11"/>
  <c r="L2049" i="11"/>
  <c r="N2048" i="11"/>
  <c r="M2048" i="11"/>
  <c r="L2048" i="11"/>
  <c r="N2047" i="11"/>
  <c r="M2047" i="11"/>
  <c r="L2047" i="11"/>
  <c r="N2046" i="11"/>
  <c r="M2046" i="11"/>
  <c r="L2046" i="11"/>
  <c r="N2045" i="11"/>
  <c r="M2045" i="11"/>
  <c r="L2045" i="11"/>
  <c r="N2044" i="11"/>
  <c r="M2044" i="11"/>
  <c r="L2044" i="11"/>
  <c r="N2043" i="11"/>
  <c r="M2043" i="11"/>
  <c r="L2043" i="11"/>
  <c r="N2042" i="11"/>
  <c r="M2042" i="11"/>
  <c r="L2042" i="11"/>
  <c r="N2041" i="11"/>
  <c r="M2041" i="11"/>
  <c r="L2041" i="11"/>
  <c r="N2039" i="11"/>
  <c r="M2039" i="11"/>
  <c r="L2039" i="11"/>
  <c r="N2038" i="11"/>
  <c r="M2038" i="11"/>
  <c r="L2038" i="11"/>
  <c r="N2037" i="11"/>
  <c r="M2037" i="11"/>
  <c r="L2037" i="11"/>
  <c r="N2036" i="11"/>
  <c r="M2036" i="11"/>
  <c r="L2036" i="11"/>
  <c r="N2035" i="11"/>
  <c r="M2035" i="11"/>
  <c r="L2035" i="11"/>
  <c r="N2034" i="11"/>
  <c r="M2034" i="11"/>
  <c r="L2034" i="11"/>
  <c r="N2033" i="11"/>
  <c r="M2033" i="11"/>
  <c r="L2033" i="11"/>
  <c r="N2032" i="11"/>
  <c r="M2032" i="11"/>
  <c r="L2032" i="11"/>
  <c r="N2031" i="11"/>
  <c r="M2031" i="11"/>
  <c r="L2031" i="11"/>
  <c r="N2769" i="11"/>
  <c r="M2769" i="11"/>
  <c r="L2769" i="11"/>
  <c r="N2030" i="11"/>
  <c r="M2030" i="11"/>
  <c r="L2030" i="11"/>
  <c r="N2029" i="11"/>
  <c r="M2029" i="11"/>
  <c r="L2029" i="11"/>
  <c r="N2028" i="11"/>
  <c r="M2028" i="11"/>
  <c r="L2028" i="11"/>
  <c r="N2027" i="11"/>
  <c r="M2027" i="11"/>
  <c r="L2027" i="11"/>
  <c r="N2026" i="11"/>
  <c r="M2026" i="11"/>
  <c r="L2026" i="11"/>
  <c r="N2025" i="11"/>
  <c r="M2025" i="11"/>
  <c r="L2025" i="11"/>
  <c r="N2024" i="11"/>
  <c r="M2024" i="11"/>
  <c r="L2024" i="11"/>
  <c r="N2023" i="11"/>
  <c r="M2023" i="11"/>
  <c r="L2023" i="11"/>
  <c r="N2022" i="11"/>
  <c r="M2022" i="11"/>
  <c r="L2022" i="11"/>
  <c r="N2021" i="11"/>
  <c r="M2021" i="11"/>
  <c r="L2021" i="11"/>
  <c r="N2020" i="11"/>
  <c r="M2020" i="11"/>
  <c r="L2020" i="11"/>
  <c r="N2019" i="11"/>
  <c r="M2019" i="11"/>
  <c r="L2019" i="11"/>
  <c r="N2018" i="11"/>
  <c r="M2018" i="11"/>
  <c r="L2018" i="11"/>
  <c r="N2017" i="11"/>
  <c r="M2017" i="11"/>
  <c r="L2017" i="11"/>
  <c r="N2016" i="11"/>
  <c r="M2016" i="11"/>
  <c r="L2016" i="11"/>
  <c r="N2015" i="11"/>
  <c r="M2015" i="11"/>
  <c r="L2015" i="11"/>
  <c r="N2012" i="11"/>
  <c r="M2012" i="11"/>
  <c r="L2012" i="11"/>
  <c r="N2013" i="11"/>
  <c r="M2013" i="11"/>
  <c r="L2013" i="11"/>
  <c r="N2011" i="11"/>
  <c r="M2011" i="11"/>
  <c r="L2011" i="11"/>
  <c r="N2010" i="11"/>
  <c r="M2010" i="11"/>
  <c r="L2010" i="11"/>
  <c r="N2009" i="11"/>
  <c r="M2009" i="11"/>
  <c r="L2009" i="11"/>
  <c r="N2008" i="11"/>
  <c r="M2008" i="11"/>
  <c r="L2008" i="11"/>
  <c r="N2007" i="11"/>
  <c r="M2007" i="11"/>
  <c r="L2007" i="11"/>
  <c r="N2006" i="11"/>
  <c r="M2006" i="11"/>
  <c r="L2006" i="11"/>
  <c r="N2005" i="11"/>
  <c r="M2005" i="11"/>
  <c r="L2005" i="11"/>
  <c r="N5824" i="11"/>
  <c r="M5824" i="11"/>
  <c r="L5824" i="11"/>
  <c r="N2004" i="11"/>
  <c r="M2004" i="11"/>
  <c r="L2004" i="11"/>
  <c r="N2003" i="11"/>
  <c r="M2003" i="11"/>
  <c r="L2003" i="11"/>
  <c r="N2002" i="11"/>
  <c r="M2002" i="11"/>
  <c r="L2002" i="11"/>
  <c r="N2001" i="11"/>
  <c r="M2001" i="11"/>
  <c r="L2001" i="11"/>
  <c r="N2000" i="11"/>
  <c r="M2000" i="11"/>
  <c r="L2000" i="11"/>
  <c r="N1999" i="11"/>
  <c r="M1999" i="11"/>
  <c r="L1999" i="11"/>
  <c r="N1998" i="11"/>
  <c r="M1998" i="11"/>
  <c r="L1998" i="11"/>
  <c r="N1997" i="11"/>
  <c r="M1997" i="11"/>
  <c r="L1997" i="11"/>
  <c r="N1996" i="11"/>
  <c r="M1996" i="11"/>
  <c r="L1996" i="11"/>
  <c r="N1995" i="11"/>
  <c r="M1995" i="11"/>
  <c r="L1995" i="11"/>
  <c r="N1993" i="11"/>
  <c r="M1993" i="11"/>
  <c r="L1993" i="11"/>
  <c r="N1994" i="11"/>
  <c r="M1994" i="11"/>
  <c r="L1994" i="11"/>
  <c r="N1992" i="11"/>
  <c r="M1992" i="11"/>
  <c r="L1992" i="11"/>
  <c r="N1991" i="11"/>
  <c r="M1991" i="11"/>
  <c r="L1991" i="11"/>
  <c r="N1989" i="11"/>
  <c r="M1989" i="11"/>
  <c r="L1989" i="11"/>
  <c r="N4078" i="11"/>
  <c r="M4078" i="11"/>
  <c r="L4078" i="11"/>
  <c r="N1988" i="11"/>
  <c r="M1988" i="11"/>
  <c r="L1988" i="11"/>
  <c r="N1986" i="11"/>
  <c r="M1986" i="11"/>
  <c r="L1986" i="11"/>
  <c r="N1987" i="11"/>
  <c r="M1987" i="11"/>
  <c r="L1987" i="11"/>
  <c r="N1985" i="11"/>
  <c r="M1985" i="11"/>
  <c r="L1985" i="11"/>
  <c r="N1984" i="11"/>
  <c r="M1984" i="11"/>
  <c r="L1984" i="11"/>
  <c r="N1983" i="11"/>
  <c r="M1983" i="11"/>
  <c r="L1983" i="11"/>
  <c r="N1981" i="11"/>
  <c r="M1981" i="11"/>
  <c r="L1981" i="11"/>
  <c r="N1982" i="11"/>
  <c r="M1982" i="11"/>
  <c r="L1982" i="11"/>
  <c r="N1980" i="11"/>
  <c r="M1980" i="11"/>
  <c r="L1980" i="11"/>
  <c r="N1979" i="11"/>
  <c r="M1979" i="11"/>
  <c r="L1979" i="11"/>
  <c r="N1977" i="11"/>
  <c r="M1977" i="11"/>
  <c r="L1977" i="11"/>
  <c r="N1976" i="11"/>
  <c r="M1976" i="11"/>
  <c r="L1976" i="11"/>
  <c r="N1975" i="11"/>
  <c r="M1975" i="11"/>
  <c r="L1975" i="11"/>
  <c r="N1974" i="11"/>
  <c r="M1974" i="11"/>
  <c r="L1974" i="11"/>
  <c r="N1973" i="11"/>
  <c r="M1973" i="11"/>
  <c r="L1973" i="11"/>
  <c r="N1972" i="11"/>
  <c r="M1972" i="11"/>
  <c r="L1972" i="11"/>
  <c r="N1971" i="11"/>
  <c r="M1971" i="11"/>
  <c r="L1971" i="11"/>
  <c r="N1970" i="11"/>
  <c r="M1970" i="11"/>
  <c r="L1970" i="11"/>
  <c r="N1969" i="11"/>
  <c r="M1969" i="11"/>
  <c r="L1969" i="11"/>
  <c r="N1968" i="11"/>
  <c r="M1968" i="11"/>
  <c r="L1968" i="11"/>
  <c r="N1967" i="11"/>
  <c r="M1967" i="11"/>
  <c r="L1967" i="11"/>
  <c r="N1965" i="11"/>
  <c r="M1965" i="11"/>
  <c r="L1965" i="11"/>
  <c r="N1963" i="11"/>
  <c r="M1963" i="11"/>
  <c r="L1963" i="11"/>
  <c r="N1962" i="11"/>
  <c r="M1962" i="11"/>
  <c r="L1962" i="11"/>
  <c r="N1961" i="11"/>
  <c r="M1961" i="11"/>
  <c r="L1961" i="11"/>
  <c r="N1960" i="11"/>
  <c r="M1960" i="11"/>
  <c r="L1960" i="11"/>
  <c r="N1958" i="11"/>
  <c r="M1958" i="11"/>
  <c r="L1958" i="11"/>
  <c r="N1957" i="11"/>
  <c r="M1957" i="11"/>
  <c r="L1957" i="11"/>
  <c r="N1956" i="11"/>
  <c r="M1956" i="11"/>
  <c r="L1956" i="11"/>
  <c r="N1955" i="11"/>
  <c r="M1955" i="11"/>
  <c r="L1955" i="11"/>
  <c r="N1954" i="11"/>
  <c r="M1954" i="11"/>
  <c r="L1954" i="11"/>
  <c r="N1953" i="11"/>
  <c r="M1953" i="11"/>
  <c r="L1953" i="11"/>
  <c r="N1952" i="11"/>
  <c r="M1952" i="11"/>
  <c r="L1952" i="11"/>
  <c r="N1951" i="11"/>
  <c r="M1951" i="11"/>
  <c r="L1951" i="11"/>
  <c r="N1949" i="11"/>
  <c r="M1949" i="11"/>
  <c r="L1949" i="11"/>
  <c r="N1950" i="11"/>
  <c r="M1950" i="11"/>
  <c r="L1950" i="11"/>
  <c r="N1948" i="11"/>
  <c r="M1948" i="11"/>
  <c r="L1948" i="11"/>
  <c r="N1947" i="11"/>
  <c r="M1947" i="11"/>
  <c r="L1947" i="11"/>
  <c r="N1946" i="11"/>
  <c r="M1946" i="11"/>
  <c r="L1946" i="11"/>
  <c r="N1945" i="11"/>
  <c r="M1945" i="11"/>
  <c r="L1945" i="11"/>
  <c r="N1944" i="11"/>
  <c r="M1944" i="11"/>
  <c r="L1944" i="11"/>
  <c r="N1940" i="11"/>
  <c r="M1940" i="11"/>
  <c r="L1940" i="11"/>
  <c r="N1943" i="11"/>
  <c r="M1943" i="11"/>
  <c r="L1943" i="11"/>
  <c r="N1939" i="11"/>
  <c r="M1939" i="11"/>
  <c r="L1939" i="11"/>
  <c r="N1938" i="11"/>
  <c r="M1938" i="11"/>
  <c r="L1938" i="11"/>
  <c r="N1937" i="11"/>
  <c r="M1937" i="11"/>
  <c r="L1937" i="11"/>
  <c r="N1935" i="11"/>
  <c r="M1935" i="11"/>
  <c r="L1935" i="11"/>
  <c r="N1932" i="11"/>
  <c r="M1932" i="11"/>
  <c r="L1932" i="11"/>
  <c r="N1934" i="11"/>
  <c r="M1934" i="11"/>
  <c r="L1934" i="11"/>
  <c r="N1933" i="11"/>
  <c r="M1933" i="11"/>
  <c r="L1933" i="11"/>
  <c r="N1931" i="11"/>
  <c r="M1931" i="11"/>
  <c r="L1931" i="11"/>
  <c r="N1930" i="11"/>
  <c r="M1930" i="11"/>
  <c r="L1930" i="11"/>
  <c r="N1928" i="11"/>
  <c r="M1928" i="11"/>
  <c r="L1928" i="11"/>
  <c r="N1925" i="11"/>
  <c r="M1925" i="11"/>
  <c r="L1925" i="11"/>
  <c r="N1924" i="11"/>
  <c r="M1924" i="11"/>
  <c r="L1924" i="11"/>
  <c r="N1920" i="11"/>
  <c r="M1920" i="11"/>
  <c r="L1920" i="11"/>
  <c r="N1923" i="11"/>
  <c r="M1923" i="11"/>
  <c r="L1923" i="11"/>
  <c r="N1922" i="11"/>
  <c r="M1922" i="11"/>
  <c r="L1922" i="11"/>
  <c r="N1919" i="11"/>
  <c r="M1919" i="11"/>
  <c r="L1919" i="11"/>
  <c r="N1918" i="11"/>
  <c r="M1918" i="11"/>
  <c r="L1918" i="11"/>
  <c r="N1917" i="11"/>
  <c r="M1917" i="11"/>
  <c r="L1917" i="11"/>
  <c r="N1916" i="11"/>
  <c r="M1916" i="11"/>
  <c r="L1916" i="11"/>
  <c r="N1915" i="11"/>
  <c r="M1915" i="11"/>
  <c r="L1915" i="11"/>
  <c r="N1912" i="11"/>
  <c r="M1912" i="11"/>
  <c r="L1912" i="11"/>
  <c r="N1914" i="11"/>
  <c r="M1914" i="11"/>
  <c r="L1914" i="11"/>
  <c r="N1913" i="11"/>
  <c r="M1913" i="11"/>
  <c r="L1913" i="11"/>
  <c r="N1911" i="11"/>
  <c r="M1911" i="11"/>
  <c r="L1911" i="11"/>
  <c r="N1910" i="11"/>
  <c r="M1910" i="11"/>
  <c r="L1910" i="11"/>
  <c r="N1909" i="11"/>
  <c r="M1909" i="11"/>
  <c r="L1909" i="11"/>
  <c r="N1908" i="11"/>
  <c r="M1908" i="11"/>
  <c r="L1908" i="11"/>
  <c r="N1907" i="11"/>
  <c r="M1907" i="11"/>
  <c r="L1907" i="11"/>
  <c r="N1905" i="11"/>
  <c r="M1905" i="11"/>
  <c r="L1905" i="11"/>
  <c r="N1903" i="11"/>
  <c r="M1903" i="11"/>
  <c r="L1903" i="11"/>
  <c r="N1902" i="11"/>
  <c r="M1902" i="11"/>
  <c r="L1902" i="11"/>
  <c r="N1901" i="11"/>
  <c r="M1901" i="11"/>
  <c r="L1901" i="11"/>
  <c r="N1900" i="11"/>
  <c r="M1900" i="11"/>
  <c r="L1900" i="11"/>
  <c r="N1899" i="11"/>
  <c r="M1899" i="11"/>
  <c r="L1899" i="11"/>
  <c r="N1898" i="11"/>
  <c r="M1898" i="11"/>
  <c r="L1898" i="11"/>
  <c r="N4915" i="11"/>
  <c r="M4915" i="11"/>
  <c r="L4915" i="11"/>
  <c r="N6491" i="11"/>
  <c r="M6491" i="11"/>
  <c r="L6491" i="11"/>
  <c r="N1896" i="11"/>
  <c r="M1896" i="11"/>
  <c r="L1896" i="11"/>
  <c r="N1894" i="11"/>
  <c r="M1894" i="11"/>
  <c r="L1894" i="11"/>
  <c r="N1893" i="11"/>
  <c r="M1893" i="11"/>
  <c r="L1893" i="11"/>
  <c r="N1892" i="11"/>
  <c r="M1892" i="11"/>
  <c r="L1892" i="11"/>
  <c r="N1891" i="11"/>
  <c r="M1891" i="11"/>
  <c r="L1891" i="11"/>
  <c r="N1890" i="11"/>
  <c r="M1890" i="11"/>
  <c r="L1890" i="11"/>
  <c r="N1889" i="11"/>
  <c r="M1889" i="11"/>
  <c r="L1889" i="11"/>
  <c r="N1888" i="11"/>
  <c r="M1888" i="11"/>
  <c r="L1888" i="11"/>
  <c r="N1887" i="11"/>
  <c r="M1887" i="11"/>
  <c r="L1887" i="11"/>
  <c r="N1886" i="11"/>
  <c r="M1886" i="11"/>
  <c r="L1886" i="11"/>
  <c r="N1885" i="11"/>
  <c r="M1885" i="11"/>
  <c r="L1885" i="11"/>
  <c r="N1884" i="11"/>
  <c r="M1884" i="11"/>
  <c r="L1884" i="11"/>
  <c r="N1883" i="11"/>
  <c r="M1883" i="11"/>
  <c r="L1883" i="11"/>
  <c r="N1882" i="11"/>
  <c r="M1882" i="11"/>
  <c r="L1882" i="11"/>
  <c r="N1881" i="11"/>
  <c r="M1881" i="11"/>
  <c r="L1881" i="11"/>
  <c r="N1880" i="11"/>
  <c r="M1880" i="11"/>
  <c r="L1880" i="11"/>
  <c r="N1879" i="11"/>
  <c r="M1879" i="11"/>
  <c r="L1879" i="11"/>
  <c r="N1878" i="11"/>
  <c r="M1878" i="11"/>
  <c r="L1878" i="11"/>
  <c r="N1877" i="11"/>
  <c r="M1877" i="11"/>
  <c r="L1877" i="11"/>
  <c r="N1876" i="11"/>
  <c r="M1876" i="11"/>
  <c r="L1876" i="11"/>
  <c r="N1875" i="11"/>
  <c r="M1875" i="11"/>
  <c r="L1875" i="11"/>
  <c r="N1874" i="11"/>
  <c r="M1874" i="11"/>
  <c r="L1874" i="11"/>
  <c r="N1873" i="11"/>
  <c r="M1873" i="11"/>
  <c r="L1873" i="11"/>
  <c r="N1872" i="11"/>
  <c r="M1872" i="11"/>
  <c r="L1872" i="11"/>
  <c r="N1871" i="11"/>
  <c r="M1871" i="11"/>
  <c r="L1871" i="11"/>
  <c r="N1870" i="11"/>
  <c r="M1870" i="11"/>
  <c r="L1870" i="11"/>
  <c r="N1869" i="11"/>
  <c r="M1869" i="11"/>
  <c r="L1869" i="11"/>
  <c r="N1868" i="11"/>
  <c r="M1868" i="11"/>
  <c r="L1868" i="11"/>
  <c r="N1867" i="11"/>
  <c r="M1867" i="11"/>
  <c r="L1867" i="11"/>
  <c r="N1866" i="11"/>
  <c r="M1866" i="11"/>
  <c r="L1866" i="11"/>
  <c r="N1865" i="11"/>
  <c r="M1865" i="11"/>
  <c r="L1865" i="11"/>
  <c r="N1864" i="11"/>
  <c r="M1864" i="11"/>
  <c r="L1864" i="11"/>
  <c r="N1863" i="11"/>
  <c r="M1863" i="11"/>
  <c r="L1863" i="11"/>
  <c r="N1862" i="11"/>
  <c r="M1862" i="11"/>
  <c r="L1862" i="11"/>
  <c r="N1860" i="11"/>
  <c r="M1860" i="11"/>
  <c r="L1860" i="11"/>
  <c r="N1861" i="11"/>
  <c r="M1861" i="11"/>
  <c r="L1861" i="11"/>
  <c r="N1859" i="11"/>
  <c r="M1859" i="11"/>
  <c r="L1859" i="11"/>
  <c r="N1858" i="11"/>
  <c r="M1858" i="11"/>
  <c r="L1858" i="11"/>
  <c r="N1857" i="11"/>
  <c r="M1857" i="11"/>
  <c r="L1857" i="11"/>
  <c r="N1853" i="11"/>
  <c r="M1853" i="11"/>
  <c r="L1853" i="11"/>
  <c r="N1856" i="11"/>
  <c r="M1856" i="11"/>
  <c r="L1856" i="11"/>
  <c r="N1855" i="11"/>
  <c r="M1855" i="11"/>
  <c r="L1855" i="11"/>
  <c r="N1854" i="11"/>
  <c r="M1854" i="11"/>
  <c r="L1854" i="11"/>
  <c r="N1852" i="11"/>
  <c r="M1852" i="11"/>
  <c r="L1852" i="11"/>
  <c r="N1851" i="11"/>
  <c r="M1851" i="11"/>
  <c r="L1851" i="11"/>
  <c r="N1850" i="11"/>
  <c r="M1850" i="11"/>
  <c r="L1850" i="11"/>
  <c r="N1849" i="11"/>
  <c r="M1849" i="11"/>
  <c r="L1849" i="11"/>
  <c r="N1848" i="11"/>
  <c r="M1848" i="11"/>
  <c r="L1848" i="11"/>
  <c r="N1847" i="11"/>
  <c r="M1847" i="11"/>
  <c r="L1847" i="11"/>
  <c r="N1846" i="11"/>
  <c r="M1846" i="11"/>
  <c r="L1846" i="11"/>
  <c r="N1845" i="11"/>
  <c r="M1845" i="11"/>
  <c r="L1845" i="11"/>
  <c r="N1844" i="11"/>
  <c r="M1844" i="11"/>
  <c r="L1844" i="11"/>
  <c r="N1843" i="11"/>
  <c r="M1843" i="11"/>
  <c r="L1843" i="11"/>
  <c r="N1842" i="11"/>
  <c r="M1842" i="11"/>
  <c r="L1842" i="11"/>
  <c r="N1841" i="11"/>
  <c r="M1841" i="11"/>
  <c r="L1841" i="11"/>
  <c r="N1840" i="11"/>
  <c r="M1840" i="11"/>
  <c r="L1840" i="11"/>
  <c r="N1839" i="11"/>
  <c r="M1839" i="11"/>
  <c r="L1839" i="11"/>
  <c r="N1838" i="11"/>
  <c r="M1838" i="11"/>
  <c r="L1838" i="11"/>
  <c r="N1837" i="11"/>
  <c r="M1837" i="11"/>
  <c r="L1837" i="11"/>
  <c r="N1836" i="11"/>
  <c r="M1836" i="11"/>
  <c r="L1836" i="11"/>
  <c r="N1835" i="11"/>
  <c r="M1835" i="11"/>
  <c r="L1835" i="11"/>
  <c r="N1834" i="11"/>
  <c r="M1834" i="11"/>
  <c r="L1834" i="11"/>
  <c r="N1833" i="11"/>
  <c r="M1833" i="11"/>
  <c r="L1833" i="11"/>
  <c r="N1832" i="11"/>
  <c r="M1832" i="11"/>
  <c r="L1832" i="11"/>
  <c r="N1831" i="11"/>
  <c r="M1831" i="11"/>
  <c r="L1831" i="11"/>
  <c r="N1829" i="11"/>
  <c r="M1829" i="11"/>
  <c r="L1829" i="11"/>
  <c r="N1828" i="11"/>
  <c r="M1828" i="11"/>
  <c r="L1828" i="11"/>
  <c r="N1827" i="11"/>
  <c r="M1827" i="11"/>
  <c r="L1827" i="11"/>
  <c r="N1826" i="11"/>
  <c r="M1826" i="11"/>
  <c r="L1826" i="11"/>
  <c r="N1825" i="11"/>
  <c r="M1825" i="11"/>
  <c r="L1825" i="11"/>
  <c r="N1822" i="11"/>
  <c r="M1822" i="11"/>
  <c r="L1822" i="11"/>
  <c r="N1821" i="11"/>
  <c r="M1821" i="11"/>
  <c r="L1821" i="11"/>
  <c r="N1820" i="11"/>
  <c r="M1820" i="11"/>
  <c r="L1820" i="11"/>
  <c r="N1819" i="11"/>
  <c r="M1819" i="11"/>
  <c r="L1819" i="11"/>
  <c r="N1818" i="11"/>
  <c r="M1818" i="11"/>
  <c r="L1818" i="11"/>
  <c r="N1817" i="11"/>
  <c r="M1817" i="11"/>
  <c r="L1817" i="11"/>
  <c r="N1816" i="11"/>
  <c r="M1816" i="11"/>
  <c r="L1816" i="11"/>
  <c r="N1815" i="11"/>
  <c r="M1815" i="11"/>
  <c r="L1815" i="11"/>
  <c r="N1814" i="11"/>
  <c r="M1814" i="11"/>
  <c r="L1814" i="11"/>
  <c r="N1813" i="11"/>
  <c r="M1813" i="11"/>
  <c r="L1813" i="11"/>
  <c r="N1812" i="11"/>
  <c r="M1812" i="11"/>
  <c r="L1812" i="11"/>
  <c r="N1811" i="11"/>
  <c r="M1811" i="11"/>
  <c r="L1811" i="11"/>
  <c r="N1810" i="11"/>
  <c r="M1810" i="11"/>
  <c r="L1810" i="11"/>
  <c r="N1807" i="11"/>
  <c r="M1807" i="11"/>
  <c r="L1807" i="11"/>
  <c r="N1809" i="11"/>
  <c r="M1809" i="11"/>
  <c r="L1809" i="11"/>
  <c r="N1808" i="11"/>
  <c r="M1808" i="11"/>
  <c r="L1808" i="11"/>
  <c r="N1806" i="11"/>
  <c r="M1806" i="11"/>
  <c r="L1806" i="11"/>
  <c r="N1805" i="11"/>
  <c r="M1805" i="11"/>
  <c r="L1805" i="11"/>
  <c r="N1804" i="11"/>
  <c r="M1804" i="11"/>
  <c r="L1804" i="11"/>
  <c r="N1803" i="11"/>
  <c r="M1803" i="11"/>
  <c r="L1803" i="11"/>
  <c r="N1802" i="11"/>
  <c r="M1802" i="11"/>
  <c r="L1802" i="11"/>
  <c r="N1801" i="11"/>
  <c r="M1801" i="11"/>
  <c r="L1801" i="11"/>
  <c r="N1800" i="11"/>
  <c r="M1800" i="11"/>
  <c r="L1800" i="11"/>
  <c r="N1799" i="11"/>
  <c r="M1799" i="11"/>
  <c r="L1799" i="11"/>
  <c r="N1798" i="11"/>
  <c r="M1798" i="11"/>
  <c r="L1798" i="11"/>
  <c r="N1793" i="11"/>
  <c r="M1793" i="11"/>
  <c r="L1793" i="11"/>
  <c r="N1797" i="11"/>
  <c r="M1797" i="11"/>
  <c r="L1797" i="11"/>
  <c r="N1796" i="11"/>
  <c r="M1796" i="11"/>
  <c r="L1796" i="11"/>
  <c r="N1795" i="11"/>
  <c r="M1795" i="11"/>
  <c r="L1795" i="11"/>
  <c r="N1794" i="11"/>
  <c r="M1794" i="11"/>
  <c r="L1794" i="11"/>
  <c r="N1792" i="11"/>
  <c r="M1792" i="11"/>
  <c r="L1792" i="11"/>
  <c r="N1791" i="11"/>
  <c r="M1791" i="11"/>
  <c r="L1791" i="11"/>
  <c r="N1790" i="11"/>
  <c r="M1790" i="11"/>
  <c r="L1790" i="11"/>
  <c r="N1011" i="11"/>
  <c r="M1011" i="11"/>
  <c r="L1011" i="11"/>
  <c r="N1789" i="11"/>
  <c r="M1789" i="11"/>
  <c r="L1789" i="11"/>
  <c r="N1788" i="11"/>
  <c r="M1788" i="11"/>
  <c r="L1788" i="11"/>
  <c r="N1787" i="11"/>
  <c r="M1787" i="11"/>
  <c r="L1787" i="11"/>
  <c r="N1786" i="11"/>
  <c r="M1786" i="11"/>
  <c r="L1786" i="11"/>
  <c r="N1785" i="11"/>
  <c r="M1785" i="11"/>
  <c r="L1785" i="11"/>
  <c r="N1784" i="11"/>
  <c r="M1784" i="11"/>
  <c r="L1784" i="11"/>
  <c r="N1782" i="11"/>
  <c r="M1782" i="11"/>
  <c r="L1782" i="11"/>
  <c r="N1781" i="11"/>
  <c r="M1781" i="11"/>
  <c r="L1781" i="11"/>
  <c r="N1775" i="11"/>
  <c r="M1775" i="11"/>
  <c r="L1775" i="11"/>
  <c r="N1780" i="11"/>
  <c r="M1780" i="11"/>
  <c r="L1780" i="11"/>
  <c r="N1779" i="11"/>
  <c r="M1779" i="11"/>
  <c r="L1779" i="11"/>
  <c r="N1778" i="11"/>
  <c r="M1778" i="11"/>
  <c r="L1778" i="11"/>
  <c r="N1777" i="11"/>
  <c r="M1777" i="11"/>
  <c r="L1777" i="11"/>
  <c r="N1776" i="11"/>
  <c r="M1776" i="11"/>
  <c r="L1776" i="11"/>
  <c r="N950" i="11"/>
  <c r="M950" i="11"/>
  <c r="L950" i="11"/>
  <c r="N1773" i="11"/>
  <c r="M1773" i="11"/>
  <c r="L1773" i="11"/>
  <c r="N1774" i="11"/>
  <c r="M1774" i="11"/>
  <c r="L1774" i="11"/>
  <c r="N1771" i="11"/>
  <c r="M1771" i="11"/>
  <c r="L1771" i="11"/>
  <c r="N1770" i="11"/>
  <c r="M1770" i="11"/>
  <c r="L1770" i="11"/>
  <c r="N1769" i="11"/>
  <c r="M1769" i="11"/>
  <c r="L1769" i="11"/>
  <c r="N1768" i="11"/>
  <c r="M1768" i="11"/>
  <c r="L1768" i="11"/>
  <c r="N1767" i="11"/>
  <c r="M1767" i="11"/>
  <c r="L1767" i="11"/>
  <c r="N1765" i="11"/>
  <c r="M1765" i="11"/>
  <c r="L1765" i="11"/>
  <c r="N1764" i="11"/>
  <c r="M1764" i="11"/>
  <c r="L1764" i="11"/>
  <c r="N1763" i="11"/>
  <c r="M1763" i="11"/>
  <c r="L1763" i="11"/>
  <c r="N1762" i="11"/>
  <c r="M1762" i="11"/>
  <c r="L1762" i="11"/>
  <c r="N1761" i="11"/>
  <c r="M1761" i="11"/>
  <c r="L1761" i="11"/>
  <c r="N1760" i="11"/>
  <c r="M1760" i="11"/>
  <c r="L1760" i="11"/>
  <c r="N1759" i="11"/>
  <c r="M1759" i="11"/>
  <c r="L1759" i="11"/>
  <c r="N1758" i="11"/>
  <c r="M1758" i="11"/>
  <c r="L1758" i="11"/>
  <c r="N1757" i="11"/>
  <c r="M1757" i="11"/>
  <c r="L1757" i="11"/>
  <c r="N1756" i="11"/>
  <c r="M1756" i="11"/>
  <c r="L1756" i="11"/>
  <c r="N1753" i="11"/>
  <c r="M1753" i="11"/>
  <c r="L1753" i="11"/>
  <c r="N1755" i="11"/>
  <c r="M1755" i="11"/>
  <c r="L1755" i="11"/>
  <c r="N1754" i="11"/>
  <c r="M1754" i="11"/>
  <c r="L1754" i="11"/>
  <c r="N1752" i="11"/>
  <c r="M1752" i="11"/>
  <c r="L1752" i="11"/>
  <c r="N1749" i="11"/>
  <c r="M1749" i="11"/>
  <c r="L1749" i="11"/>
  <c r="N1751" i="11"/>
  <c r="M1751" i="11"/>
  <c r="L1751" i="11"/>
  <c r="N1750" i="11"/>
  <c r="M1750" i="11"/>
  <c r="L1750" i="11"/>
  <c r="N1748" i="11"/>
  <c r="M1748" i="11"/>
  <c r="L1748" i="11"/>
  <c r="N1747" i="11"/>
  <c r="M1747" i="11"/>
  <c r="L1747" i="11"/>
  <c r="N1745" i="11"/>
  <c r="M1745" i="11"/>
  <c r="L1745" i="11"/>
  <c r="N1744" i="11"/>
  <c r="M1744" i="11"/>
  <c r="L1744" i="11"/>
  <c r="N1743" i="11"/>
  <c r="M1743" i="11"/>
  <c r="L1743" i="11"/>
  <c r="N1740" i="11"/>
  <c r="M1740" i="11"/>
  <c r="L1740" i="11"/>
  <c r="N1739" i="11"/>
  <c r="M1739" i="11"/>
  <c r="L1739" i="11"/>
  <c r="N1738" i="11"/>
  <c r="M1738" i="11"/>
  <c r="L1738" i="11"/>
  <c r="N1737" i="11"/>
  <c r="M1737" i="11"/>
  <c r="L1737" i="11"/>
  <c r="N1736" i="11"/>
  <c r="M1736" i="11"/>
  <c r="L1736" i="11"/>
  <c r="N5342" i="11"/>
  <c r="M5342" i="11"/>
  <c r="L5342" i="11"/>
  <c r="N1733" i="11"/>
  <c r="M1733" i="11"/>
  <c r="L1733" i="11"/>
  <c r="N1732" i="11"/>
  <c r="M1732" i="11"/>
  <c r="L1732" i="11"/>
  <c r="N1731" i="11"/>
  <c r="M1731" i="11"/>
  <c r="L1731" i="11"/>
  <c r="N1730" i="11"/>
  <c r="M1730" i="11"/>
  <c r="L1730" i="11"/>
  <c r="N1729" i="11"/>
  <c r="M1729" i="11"/>
  <c r="L1729" i="11"/>
  <c r="N1727" i="11"/>
  <c r="M1727" i="11"/>
  <c r="L1727" i="11"/>
  <c r="N1726" i="11"/>
  <c r="M1726" i="11"/>
  <c r="L1726" i="11"/>
  <c r="N1725" i="11"/>
  <c r="M1725" i="11"/>
  <c r="L1725" i="11"/>
  <c r="N1723" i="11"/>
  <c r="M1723" i="11"/>
  <c r="L1723" i="11"/>
  <c r="N1724" i="11"/>
  <c r="M1724" i="11"/>
  <c r="L1724" i="11"/>
  <c r="N1721" i="11"/>
  <c r="M1721" i="11"/>
  <c r="L1721" i="11"/>
  <c r="N1720" i="11"/>
  <c r="M1720" i="11"/>
  <c r="L1720" i="11"/>
  <c r="N1719" i="11"/>
  <c r="M1719" i="11"/>
  <c r="L1719" i="11"/>
  <c r="N1718" i="11"/>
  <c r="M1718" i="11"/>
  <c r="L1718" i="11"/>
  <c r="N1713" i="11"/>
  <c r="M1713" i="11"/>
  <c r="L1713" i="11"/>
  <c r="N1716" i="11"/>
  <c r="M1716" i="11"/>
  <c r="L1716" i="11"/>
  <c r="N1715" i="11"/>
  <c r="M1715" i="11"/>
  <c r="L1715" i="11"/>
  <c r="N1714" i="11"/>
  <c r="M1714" i="11"/>
  <c r="L1714" i="11"/>
  <c r="N1712" i="11"/>
  <c r="M1712" i="11"/>
  <c r="L1712" i="11"/>
  <c r="N1711" i="11"/>
  <c r="M1711" i="11"/>
  <c r="L1711" i="11"/>
  <c r="N1710" i="11"/>
  <c r="M1710" i="11"/>
  <c r="L1710" i="11"/>
  <c r="N1709" i="11"/>
  <c r="M1709" i="11"/>
  <c r="L1709" i="11"/>
  <c r="N1708" i="11"/>
  <c r="M1708" i="11"/>
  <c r="L1708" i="11"/>
  <c r="N1707" i="11"/>
  <c r="M1707" i="11"/>
  <c r="L1707" i="11"/>
  <c r="N1706" i="11"/>
  <c r="M1706" i="11"/>
  <c r="L1706" i="11"/>
  <c r="N1705" i="11"/>
  <c r="M1705" i="11"/>
  <c r="L1705" i="11"/>
  <c r="N1704" i="11"/>
  <c r="M1704" i="11"/>
  <c r="L1704" i="11"/>
  <c r="N1703" i="11"/>
  <c r="M1703" i="11"/>
  <c r="L1703" i="11"/>
  <c r="N1700" i="11"/>
  <c r="M1700" i="11"/>
  <c r="L1700" i="11"/>
  <c r="N1701" i="11"/>
  <c r="M1701" i="11"/>
  <c r="L1701" i="11"/>
  <c r="N1698" i="11"/>
  <c r="M1698" i="11"/>
  <c r="L1698" i="11"/>
  <c r="N1699" i="11"/>
  <c r="M1699" i="11"/>
  <c r="L1699" i="11"/>
  <c r="N1697" i="11"/>
  <c r="M1697" i="11"/>
  <c r="L1697" i="11"/>
  <c r="N1696" i="11"/>
  <c r="M1696" i="11"/>
  <c r="L1696" i="11"/>
  <c r="N1693" i="11"/>
  <c r="M1693" i="11"/>
  <c r="L1693" i="11"/>
  <c r="N1694" i="11"/>
  <c r="M1694" i="11"/>
  <c r="L1694" i="11"/>
  <c r="N1692" i="11"/>
  <c r="M1692" i="11"/>
  <c r="L1692" i="11"/>
  <c r="N1691" i="11"/>
  <c r="M1691" i="11"/>
  <c r="L1691" i="11"/>
  <c r="N1690" i="11"/>
  <c r="M1690" i="11"/>
  <c r="L1690" i="11"/>
  <c r="N1689" i="11"/>
  <c r="M1689" i="11"/>
  <c r="L1689" i="11"/>
  <c r="N1688" i="11"/>
  <c r="M1688" i="11"/>
  <c r="L1688" i="11"/>
  <c r="N1687" i="11"/>
  <c r="M1687" i="11"/>
  <c r="L1687" i="11"/>
  <c r="N1686" i="11"/>
  <c r="M1686" i="11"/>
  <c r="L1686" i="11"/>
  <c r="N1684" i="11"/>
  <c r="M1684" i="11"/>
  <c r="L1684" i="11"/>
  <c r="N1683" i="11"/>
  <c r="M1683" i="11"/>
  <c r="L1683" i="11"/>
  <c r="N1682" i="11"/>
  <c r="M1682" i="11"/>
  <c r="L1682" i="11"/>
  <c r="N1681" i="11"/>
  <c r="M1681" i="11"/>
  <c r="L1681" i="11"/>
  <c r="N1678" i="11"/>
  <c r="M1678" i="11"/>
  <c r="L1678" i="11"/>
  <c r="N1680" i="11"/>
  <c r="M1680" i="11"/>
  <c r="L1680" i="11"/>
  <c r="N1679" i="11"/>
  <c r="M1679" i="11"/>
  <c r="L1679" i="11"/>
  <c r="N3721" i="11"/>
  <c r="M3721" i="11"/>
  <c r="L3721" i="11"/>
  <c r="N1677" i="11"/>
  <c r="M1677" i="11"/>
  <c r="L1677" i="11"/>
  <c r="N1676" i="11"/>
  <c r="M1676" i="11"/>
  <c r="L1676" i="11"/>
  <c r="N1674" i="11"/>
  <c r="M1674" i="11"/>
  <c r="L1674" i="11"/>
  <c r="N1671" i="11"/>
  <c r="M1671" i="11"/>
  <c r="L1671" i="11"/>
  <c r="N1672" i="11"/>
  <c r="M1672" i="11"/>
  <c r="L1672" i="11"/>
  <c r="N1668" i="11"/>
  <c r="M1668" i="11"/>
  <c r="L1668" i="11"/>
  <c r="N1666" i="11"/>
  <c r="M1666" i="11"/>
  <c r="L1666" i="11"/>
  <c r="N1661" i="11"/>
  <c r="M1661" i="11"/>
  <c r="L1661" i="11"/>
  <c r="N1665" i="11"/>
  <c r="M1665" i="11"/>
  <c r="L1665" i="11"/>
  <c r="N1663" i="11"/>
  <c r="M1663" i="11"/>
  <c r="L1663" i="11"/>
  <c r="N1664" i="11"/>
  <c r="M1664" i="11"/>
  <c r="L1664" i="11"/>
  <c r="N1662" i="11"/>
  <c r="M1662" i="11"/>
  <c r="L1662" i="11"/>
  <c r="N1660" i="11"/>
  <c r="M1660" i="11"/>
  <c r="L1660" i="11"/>
  <c r="N1659" i="11"/>
  <c r="M1659" i="11"/>
  <c r="L1659" i="11"/>
  <c r="N1658" i="11"/>
  <c r="M1658" i="11"/>
  <c r="L1658" i="11"/>
  <c r="N1657" i="11"/>
  <c r="M1657" i="11"/>
  <c r="L1657" i="11"/>
  <c r="N1656" i="11"/>
  <c r="M1656" i="11"/>
  <c r="L1656" i="11"/>
  <c r="N1655" i="11"/>
  <c r="M1655" i="11"/>
  <c r="L1655" i="11"/>
  <c r="N1654" i="11"/>
  <c r="M1654" i="11"/>
  <c r="L1654" i="11"/>
  <c r="N1653" i="11"/>
  <c r="M1653" i="11"/>
  <c r="L1653" i="11"/>
  <c r="N1651" i="11"/>
  <c r="M1651" i="11"/>
  <c r="L1651" i="11"/>
  <c r="N1650" i="11"/>
  <c r="M1650" i="11"/>
  <c r="L1650" i="11"/>
  <c r="N1648" i="11"/>
  <c r="M1648" i="11"/>
  <c r="L1648" i="11"/>
  <c r="N1646" i="11"/>
  <c r="M1646" i="11"/>
  <c r="L1646" i="11"/>
  <c r="N1645" i="11"/>
  <c r="M1645" i="11"/>
  <c r="L1645" i="11"/>
  <c r="N1644" i="11"/>
  <c r="M1644" i="11"/>
  <c r="L1644" i="11"/>
  <c r="N1641" i="11"/>
  <c r="M1641" i="11"/>
  <c r="L1641" i="11"/>
  <c r="N1639" i="11"/>
  <c r="M1639" i="11"/>
  <c r="L1639" i="11"/>
  <c r="N1640" i="11"/>
  <c r="M1640" i="11"/>
  <c r="L1640" i="11"/>
  <c r="N1638" i="11"/>
  <c r="M1638" i="11"/>
  <c r="L1638" i="11"/>
  <c r="N1635" i="11"/>
  <c r="M1635" i="11"/>
  <c r="L1635" i="11"/>
  <c r="N1634" i="11"/>
  <c r="M1634" i="11"/>
  <c r="L1634" i="11"/>
  <c r="N1633" i="11"/>
  <c r="M1633" i="11"/>
  <c r="L1633" i="11"/>
  <c r="N1631" i="11"/>
  <c r="M1631" i="11"/>
  <c r="L1631" i="11"/>
  <c r="N1632" i="11"/>
  <c r="M1632" i="11"/>
  <c r="L1632" i="11"/>
  <c r="N6501" i="11"/>
  <c r="M6501" i="11"/>
  <c r="L6501" i="11"/>
  <c r="N1626" i="11"/>
  <c r="M1626" i="11"/>
  <c r="L1626" i="11"/>
  <c r="N1624" i="11"/>
  <c r="M1624" i="11"/>
  <c r="L1624" i="11"/>
  <c r="N1623" i="11"/>
  <c r="M1623" i="11"/>
  <c r="L1623" i="11"/>
  <c r="N1622" i="11"/>
  <c r="M1622" i="11"/>
  <c r="L1622" i="11"/>
  <c r="N1621" i="11"/>
  <c r="M1621" i="11"/>
  <c r="L1621" i="11"/>
  <c r="N1619" i="11"/>
  <c r="M1619" i="11"/>
  <c r="L1619" i="11"/>
  <c r="N1618" i="11"/>
  <c r="M1618" i="11"/>
  <c r="L1618" i="11"/>
  <c r="N1617" i="11"/>
  <c r="M1617" i="11"/>
  <c r="L1617" i="11"/>
  <c r="N1616" i="11"/>
  <c r="M1616" i="11"/>
  <c r="L1616" i="11"/>
  <c r="N1615" i="11"/>
  <c r="M1615" i="11"/>
  <c r="L1615" i="11"/>
  <c r="N1614" i="11"/>
  <c r="M1614" i="11"/>
  <c r="L1614" i="11"/>
  <c r="N1612" i="11"/>
  <c r="M1612" i="11"/>
  <c r="L1612" i="11"/>
  <c r="N1611" i="11"/>
  <c r="M1611" i="11"/>
  <c r="L1611" i="11"/>
  <c r="N1610" i="11"/>
  <c r="M1610" i="11"/>
  <c r="L1610" i="11"/>
  <c r="N1609" i="11"/>
  <c r="M1609" i="11"/>
  <c r="L1609" i="11"/>
  <c r="N1607" i="11"/>
  <c r="M1607" i="11"/>
  <c r="L1607" i="11"/>
  <c r="N1606" i="11"/>
  <c r="M1606" i="11"/>
  <c r="L1606" i="11"/>
  <c r="N1605" i="11"/>
  <c r="M1605" i="11"/>
  <c r="L1605" i="11"/>
  <c r="N1604" i="11"/>
  <c r="M1604" i="11"/>
  <c r="L1604" i="11"/>
  <c r="N1603" i="11"/>
  <c r="M1603" i="11"/>
  <c r="L1603" i="11"/>
  <c r="N1602" i="11"/>
  <c r="M1602" i="11"/>
  <c r="L1602" i="11"/>
  <c r="N1601" i="11"/>
  <c r="M1601" i="11"/>
  <c r="L1601" i="11"/>
  <c r="N1600" i="11"/>
  <c r="M1600" i="11"/>
  <c r="L1600" i="11"/>
  <c r="N1599" i="11"/>
  <c r="M1599" i="11"/>
  <c r="L1599" i="11"/>
  <c r="N1598" i="11"/>
  <c r="M1598" i="11"/>
  <c r="L1598" i="11"/>
  <c r="N1597" i="11"/>
  <c r="M1597" i="11"/>
  <c r="L1597" i="11"/>
  <c r="N1596" i="11"/>
  <c r="M1596" i="11"/>
  <c r="L1596" i="11"/>
  <c r="N1595" i="11"/>
  <c r="M1595" i="11"/>
  <c r="L1595" i="11"/>
  <c r="N1594" i="11"/>
  <c r="M1594" i="11"/>
  <c r="L1594" i="11"/>
  <c r="N1593" i="11"/>
  <c r="M1593" i="11"/>
  <c r="L1593" i="11"/>
  <c r="N1591" i="11"/>
  <c r="M1591" i="11"/>
  <c r="L1591" i="11"/>
  <c r="N1590" i="11"/>
  <c r="M1590" i="11"/>
  <c r="L1590" i="11"/>
  <c r="N1589" i="11"/>
  <c r="M1589" i="11"/>
  <c r="L1589" i="11"/>
  <c r="N1588" i="11"/>
  <c r="M1588" i="11"/>
  <c r="L1588" i="11"/>
  <c r="N1587" i="11"/>
  <c r="M1587" i="11"/>
  <c r="L1587" i="11"/>
  <c r="N1586" i="11"/>
  <c r="M1586" i="11"/>
  <c r="L1586" i="11"/>
  <c r="N1585" i="11"/>
  <c r="M1585" i="11"/>
  <c r="L1585" i="11"/>
  <c r="N1584" i="11"/>
  <c r="M1584" i="11"/>
  <c r="L1584" i="11"/>
  <c r="N1583" i="11"/>
  <c r="M1583" i="11"/>
  <c r="L1583" i="11"/>
  <c r="N1582" i="11"/>
  <c r="M1582" i="11"/>
  <c r="L1582" i="11"/>
  <c r="N1581" i="11"/>
  <c r="M1581" i="11"/>
  <c r="L1581" i="11"/>
  <c r="N1579" i="11"/>
  <c r="M1579" i="11"/>
  <c r="L1579" i="11"/>
  <c r="N1578" i="11"/>
  <c r="M1578" i="11"/>
  <c r="L1578" i="11"/>
  <c r="N1577" i="11"/>
  <c r="M1577" i="11"/>
  <c r="L1577" i="11"/>
  <c r="N1576" i="11"/>
  <c r="M1576" i="11"/>
  <c r="L1576" i="11"/>
  <c r="N1575" i="11"/>
  <c r="M1575" i="11"/>
  <c r="L1575" i="11"/>
  <c r="N1574" i="11"/>
  <c r="M1574" i="11"/>
  <c r="L1574" i="11"/>
  <c r="N1573" i="11"/>
  <c r="M1573" i="11"/>
  <c r="L1573" i="11"/>
  <c r="N1572" i="11"/>
  <c r="M1572" i="11"/>
  <c r="L1572" i="11"/>
  <c r="N1571" i="11"/>
  <c r="M1571" i="11"/>
  <c r="L1571" i="11"/>
  <c r="N1569" i="11"/>
  <c r="M1569" i="11"/>
  <c r="L1569" i="11"/>
  <c r="N1566" i="11"/>
  <c r="M1566" i="11"/>
  <c r="L1566" i="11"/>
  <c r="N1565" i="11"/>
  <c r="M1565" i="11"/>
  <c r="L1565" i="11"/>
  <c r="N1564" i="11"/>
  <c r="M1564" i="11"/>
  <c r="L1564" i="11"/>
  <c r="N238" i="11"/>
  <c r="M238" i="11"/>
  <c r="L238" i="11"/>
  <c r="N2083" i="11"/>
  <c r="M2083" i="11"/>
  <c r="L2083" i="11"/>
  <c r="N1562" i="11"/>
  <c r="M1562" i="11"/>
  <c r="L1562" i="11"/>
  <c r="N5713" i="11"/>
  <c r="M5713" i="11"/>
  <c r="L5713" i="11"/>
  <c r="N1559" i="11"/>
  <c r="M1559" i="11"/>
  <c r="L1559" i="11"/>
  <c r="N1560" i="11"/>
  <c r="M1560" i="11"/>
  <c r="L1560" i="11"/>
  <c r="N1558" i="11"/>
  <c r="M1558" i="11"/>
  <c r="L1558" i="11"/>
  <c r="N1557" i="11"/>
  <c r="M1557" i="11"/>
  <c r="L1557" i="11"/>
  <c r="N1556" i="11"/>
  <c r="M1556" i="11"/>
  <c r="L1556" i="11"/>
  <c r="N1555" i="11"/>
  <c r="M1555" i="11"/>
  <c r="L1555" i="11"/>
  <c r="N1554" i="11"/>
  <c r="M1554" i="11"/>
  <c r="L1554" i="11"/>
  <c r="N1553" i="11"/>
  <c r="M1553" i="11"/>
  <c r="L1553" i="11"/>
  <c r="N1552" i="11"/>
  <c r="M1552" i="11"/>
  <c r="L1552" i="11"/>
  <c r="N1551" i="11"/>
  <c r="M1551" i="11"/>
  <c r="L1551" i="11"/>
  <c r="N1550" i="11"/>
  <c r="M1550" i="11"/>
  <c r="L1550" i="11"/>
  <c r="N1549" i="11"/>
  <c r="M1549" i="11"/>
  <c r="L1549" i="11"/>
  <c r="N1548" i="11"/>
  <c r="M1548" i="11"/>
  <c r="L1548" i="11"/>
  <c r="N1547" i="11"/>
  <c r="M1547" i="11"/>
  <c r="L1547" i="11"/>
  <c r="N1546" i="11"/>
  <c r="M1546" i="11"/>
  <c r="L1546" i="11"/>
  <c r="N1545" i="11"/>
  <c r="M1545" i="11"/>
  <c r="L1545" i="11"/>
  <c r="N1544" i="11"/>
  <c r="M1544" i="11"/>
  <c r="L1544" i="11"/>
  <c r="N1543" i="11"/>
  <c r="M1543" i="11"/>
  <c r="L1543" i="11"/>
  <c r="N1542" i="11"/>
  <c r="M1542" i="11"/>
  <c r="L1542" i="11"/>
  <c r="N1541" i="11"/>
  <c r="M1541" i="11"/>
  <c r="L1541" i="11"/>
  <c r="N1540" i="11"/>
  <c r="M1540" i="11"/>
  <c r="L1540" i="11"/>
  <c r="N1539" i="11"/>
  <c r="M1539" i="11"/>
  <c r="L1539" i="11"/>
  <c r="N1538" i="11"/>
  <c r="M1538" i="11"/>
  <c r="L1538" i="11"/>
  <c r="N1537" i="11"/>
  <c r="M1537" i="11"/>
  <c r="L1537" i="11"/>
  <c r="N1536" i="11"/>
  <c r="M1536" i="11"/>
  <c r="L1536" i="11"/>
  <c r="N1535" i="11"/>
  <c r="M1535" i="11"/>
  <c r="L1535" i="11"/>
  <c r="N1534" i="11"/>
  <c r="M1534" i="11"/>
  <c r="L1534" i="11"/>
  <c r="N1533" i="11"/>
  <c r="M1533" i="11"/>
  <c r="L1533" i="11"/>
  <c r="N1532" i="11"/>
  <c r="M1532" i="11"/>
  <c r="L1532" i="11"/>
  <c r="N1531" i="11"/>
  <c r="M1531" i="11"/>
  <c r="L1531" i="11"/>
  <c r="N1530" i="11"/>
  <c r="M1530" i="11"/>
  <c r="L1530" i="11"/>
  <c r="N1529" i="11"/>
  <c r="M1529" i="11"/>
  <c r="L1529" i="11"/>
  <c r="N1528" i="11"/>
  <c r="M1528" i="11"/>
  <c r="L1528" i="11"/>
  <c r="N1527" i="11"/>
  <c r="M1527" i="11"/>
  <c r="L1527" i="11"/>
  <c r="N1526" i="11"/>
  <c r="M1526" i="11"/>
  <c r="L1526" i="11"/>
  <c r="N1525" i="11"/>
  <c r="M1525" i="11"/>
  <c r="L1525" i="11"/>
  <c r="N1524" i="11"/>
  <c r="M1524" i="11"/>
  <c r="L1524" i="11"/>
  <c r="N1523" i="11"/>
  <c r="M1523" i="11"/>
  <c r="L1523" i="11"/>
  <c r="N1522" i="11"/>
  <c r="M1522" i="11"/>
  <c r="L1522" i="11"/>
  <c r="N1521" i="11"/>
  <c r="M1521" i="11"/>
  <c r="L1521" i="11"/>
  <c r="N1520" i="11"/>
  <c r="M1520" i="11"/>
  <c r="L1520" i="11"/>
  <c r="N1519" i="11"/>
  <c r="M1519" i="11"/>
  <c r="L1519" i="11"/>
  <c r="N1518" i="11"/>
  <c r="M1518" i="11"/>
  <c r="L1518" i="11"/>
  <c r="N1517" i="11"/>
  <c r="M1517" i="11"/>
  <c r="L1517" i="11"/>
  <c r="N1516" i="11"/>
  <c r="M1516" i="11"/>
  <c r="L1516" i="11"/>
  <c r="N1515" i="11"/>
  <c r="M1515" i="11"/>
  <c r="L1515" i="11"/>
  <c r="N1514" i="11"/>
  <c r="M1514" i="11"/>
  <c r="L1514" i="11"/>
  <c r="N1513" i="11"/>
  <c r="M1513" i="11"/>
  <c r="L1513" i="11"/>
  <c r="N1512" i="11"/>
  <c r="M1512" i="11"/>
  <c r="L1512" i="11"/>
  <c r="N24" i="11"/>
  <c r="M24" i="11"/>
  <c r="L24" i="11"/>
  <c r="N1511" i="11"/>
  <c r="M1511" i="11"/>
  <c r="L1511" i="11"/>
  <c r="N1510" i="11"/>
  <c r="M1510" i="11"/>
  <c r="L1510" i="11"/>
  <c r="N1509" i="11"/>
  <c r="M1509" i="11"/>
  <c r="L1509" i="11"/>
  <c r="N1508" i="11"/>
  <c r="M1508" i="11"/>
  <c r="L1508" i="11"/>
  <c r="N1506" i="11"/>
  <c r="M1506" i="11"/>
  <c r="L1506" i="11"/>
  <c r="N1507" i="11"/>
  <c r="M1507" i="11"/>
  <c r="L1507" i="11"/>
  <c r="N1505" i="11"/>
  <c r="M1505" i="11"/>
  <c r="L1505" i="11"/>
  <c r="N1504" i="11"/>
  <c r="M1504" i="11"/>
  <c r="L1504" i="11"/>
  <c r="N1503" i="11"/>
  <c r="M1503" i="11"/>
  <c r="L1503" i="11"/>
  <c r="N1502" i="11"/>
  <c r="M1502" i="11"/>
  <c r="L1502" i="11"/>
  <c r="N1501" i="11"/>
  <c r="M1501" i="11"/>
  <c r="L1501" i="11"/>
  <c r="N1499" i="11"/>
  <c r="M1499" i="11"/>
  <c r="L1499" i="11"/>
  <c r="N1500" i="11"/>
  <c r="M1500" i="11"/>
  <c r="L1500" i="11"/>
  <c r="N1498" i="11"/>
  <c r="M1498" i="11"/>
  <c r="L1498" i="11"/>
  <c r="N1497" i="11"/>
  <c r="M1497" i="11"/>
  <c r="L1497" i="11"/>
  <c r="N1495" i="11"/>
  <c r="M1495" i="11"/>
  <c r="L1495" i="11"/>
  <c r="N1496" i="11"/>
  <c r="M1496" i="11"/>
  <c r="L1496" i="11"/>
  <c r="N1494" i="11"/>
  <c r="M1494" i="11"/>
  <c r="L1494" i="11"/>
  <c r="N1493" i="11"/>
  <c r="M1493" i="11"/>
  <c r="L1493" i="11"/>
  <c r="N1492" i="11"/>
  <c r="M1492" i="11"/>
  <c r="L1492" i="11"/>
  <c r="N1490" i="11"/>
  <c r="M1490" i="11"/>
  <c r="L1490" i="11"/>
  <c r="N1491" i="11"/>
  <c r="M1491" i="11"/>
  <c r="L1491" i="11"/>
  <c r="N1489" i="11"/>
  <c r="M1489" i="11"/>
  <c r="L1489" i="11"/>
  <c r="N1486" i="11"/>
  <c r="M1486" i="11"/>
  <c r="L1486" i="11"/>
  <c r="N1488" i="11"/>
  <c r="M1488" i="11"/>
  <c r="L1488" i="11"/>
  <c r="N1487" i="11"/>
  <c r="M1487" i="11"/>
  <c r="L1487" i="11"/>
  <c r="N1485" i="11"/>
  <c r="M1485" i="11"/>
  <c r="L1485" i="11"/>
  <c r="N7102" i="11"/>
  <c r="M7102" i="11"/>
  <c r="L7102" i="11"/>
  <c r="N1483" i="11"/>
  <c r="M1483" i="11"/>
  <c r="L1483" i="11"/>
  <c r="N1481" i="11"/>
  <c r="M1481" i="11"/>
  <c r="L1481" i="11"/>
  <c r="N1480" i="11"/>
  <c r="M1480" i="11"/>
  <c r="L1480" i="11"/>
  <c r="N1479" i="11"/>
  <c r="M1479" i="11"/>
  <c r="L1479" i="11"/>
  <c r="N1478" i="11"/>
  <c r="M1478" i="11"/>
  <c r="L1478" i="11"/>
  <c r="N1477" i="11"/>
  <c r="M1477" i="11"/>
  <c r="L1477" i="11"/>
  <c r="N1476" i="11"/>
  <c r="M1476" i="11"/>
  <c r="L1476" i="11"/>
  <c r="N1475" i="11"/>
  <c r="M1475" i="11"/>
  <c r="L1475" i="11"/>
  <c r="N1474" i="11"/>
  <c r="M1474" i="11"/>
  <c r="L1474" i="11"/>
  <c r="N1473" i="11"/>
  <c r="M1473" i="11"/>
  <c r="L1473" i="11"/>
  <c r="N1472" i="11"/>
  <c r="M1472" i="11"/>
  <c r="L1472" i="11"/>
  <c r="N1471" i="11"/>
  <c r="M1471" i="11"/>
  <c r="L1471" i="11"/>
  <c r="N1470" i="11"/>
  <c r="M1470" i="11"/>
  <c r="L1470" i="11"/>
  <c r="N1469" i="11"/>
  <c r="M1469" i="11"/>
  <c r="L1469" i="11"/>
  <c r="N1468" i="11"/>
  <c r="M1468" i="11"/>
  <c r="L1468" i="11"/>
  <c r="N1467" i="11"/>
  <c r="M1467" i="11"/>
  <c r="L1467" i="11"/>
  <c r="N3378" i="11"/>
  <c r="M3378" i="11"/>
  <c r="L3378" i="11"/>
  <c r="N1466" i="11"/>
  <c r="M1466" i="11"/>
  <c r="L1466" i="11"/>
  <c r="N1465" i="11"/>
  <c r="M1465" i="11"/>
  <c r="L1465" i="11"/>
  <c r="N1464" i="11"/>
  <c r="M1464" i="11"/>
  <c r="L1464" i="11"/>
  <c r="N1463" i="11"/>
  <c r="M1463" i="11"/>
  <c r="L1463" i="11"/>
  <c r="N1462" i="11"/>
  <c r="M1462" i="11"/>
  <c r="L1462" i="11"/>
  <c r="N1461" i="11"/>
  <c r="M1461" i="11"/>
  <c r="L1461" i="11"/>
  <c r="N1460" i="11"/>
  <c r="M1460" i="11"/>
  <c r="L1460" i="11"/>
  <c r="N1459" i="11"/>
  <c r="M1459" i="11"/>
  <c r="L1459" i="11"/>
  <c r="N1458" i="11"/>
  <c r="M1458" i="11"/>
  <c r="L1458" i="11"/>
  <c r="N1457" i="11"/>
  <c r="M1457" i="11"/>
  <c r="L1457" i="11"/>
  <c r="N1456" i="11"/>
  <c r="M1456" i="11"/>
  <c r="L1456" i="11"/>
  <c r="N1454" i="11"/>
  <c r="M1454" i="11"/>
  <c r="L1454" i="11"/>
  <c r="N1453" i="11"/>
  <c r="M1453" i="11"/>
  <c r="L1453" i="11"/>
  <c r="N1452" i="11"/>
  <c r="M1452" i="11"/>
  <c r="L1452" i="11"/>
  <c r="N1451" i="11"/>
  <c r="M1451" i="11"/>
  <c r="L1451" i="11"/>
  <c r="N1450" i="11"/>
  <c r="M1450" i="11"/>
  <c r="L1450" i="11"/>
  <c r="N1449" i="11"/>
  <c r="M1449" i="11"/>
  <c r="L1449" i="11"/>
  <c r="N1448" i="11"/>
  <c r="M1448" i="11"/>
  <c r="L1448" i="11"/>
  <c r="N1447" i="11"/>
  <c r="M1447" i="11"/>
  <c r="L1447" i="11"/>
  <c r="N1446" i="11"/>
  <c r="M1446" i="11"/>
  <c r="L1446" i="11"/>
  <c r="N1445" i="11"/>
  <c r="M1445" i="11"/>
  <c r="L1445" i="11"/>
  <c r="N1444" i="11"/>
  <c r="M1444" i="11"/>
  <c r="L1444" i="11"/>
  <c r="N1443" i="11"/>
  <c r="M1443" i="11"/>
  <c r="L1443" i="11"/>
  <c r="N1442" i="11"/>
  <c r="M1442" i="11"/>
  <c r="L1442" i="11"/>
  <c r="N1440" i="11"/>
  <c r="M1440" i="11"/>
  <c r="L1440" i="11"/>
  <c r="N1439" i="11"/>
  <c r="M1439" i="11"/>
  <c r="L1439" i="11"/>
  <c r="N1438" i="11"/>
  <c r="M1438" i="11"/>
  <c r="L1438" i="11"/>
  <c r="N1437" i="11"/>
  <c r="M1437" i="11"/>
  <c r="L1437" i="11"/>
  <c r="N1436" i="11"/>
  <c r="M1436" i="11"/>
  <c r="L1436" i="11"/>
  <c r="N1435" i="11"/>
  <c r="M1435" i="11"/>
  <c r="L1435" i="11"/>
  <c r="N1434" i="11"/>
  <c r="M1434" i="11"/>
  <c r="L1434" i="11"/>
  <c r="N1433" i="11"/>
  <c r="M1433" i="11"/>
  <c r="L1433" i="11"/>
  <c r="N1432" i="11"/>
  <c r="M1432" i="11"/>
  <c r="L1432" i="11"/>
  <c r="N1431" i="11"/>
  <c r="M1431" i="11"/>
  <c r="L1431" i="11"/>
  <c r="N1430" i="11"/>
  <c r="M1430" i="11"/>
  <c r="L1430" i="11"/>
  <c r="N1429" i="11"/>
  <c r="M1429" i="11"/>
  <c r="L1429" i="11"/>
  <c r="N1428" i="11"/>
  <c r="M1428" i="11"/>
  <c r="L1428" i="11"/>
  <c r="N1427" i="11"/>
  <c r="M1427" i="11"/>
  <c r="L1427" i="11"/>
  <c r="N1426" i="11"/>
  <c r="M1426" i="11"/>
  <c r="L1426" i="11"/>
  <c r="N1424" i="11"/>
  <c r="M1424" i="11"/>
  <c r="L1424" i="11"/>
  <c r="N1422" i="11"/>
  <c r="M1422" i="11"/>
  <c r="L1422" i="11"/>
  <c r="N1421" i="11"/>
  <c r="M1421" i="11"/>
  <c r="L1421" i="11"/>
  <c r="N1420" i="11"/>
  <c r="M1420" i="11"/>
  <c r="L1420" i="11"/>
  <c r="N1419" i="11"/>
  <c r="M1419" i="11"/>
  <c r="L1419" i="11"/>
  <c r="N1418" i="11"/>
  <c r="M1418" i="11"/>
  <c r="L1418" i="11"/>
  <c r="N1417" i="11"/>
  <c r="M1417" i="11"/>
  <c r="L1417" i="11"/>
  <c r="N1416" i="11"/>
  <c r="M1416" i="11"/>
  <c r="L1416" i="11"/>
  <c r="N1415" i="11"/>
  <c r="M1415" i="11"/>
  <c r="L1415" i="11"/>
  <c r="N1414" i="11"/>
  <c r="M1414" i="11"/>
  <c r="L1414" i="11"/>
  <c r="N1413" i="11"/>
  <c r="M1413" i="11"/>
  <c r="L1413" i="11"/>
  <c r="N1412" i="11"/>
  <c r="M1412" i="11"/>
  <c r="L1412" i="11"/>
  <c r="N1410" i="11"/>
  <c r="M1410" i="11"/>
  <c r="L1410" i="11"/>
  <c r="N1411" i="11"/>
  <c r="M1411" i="11"/>
  <c r="L1411" i="11"/>
  <c r="N1409" i="11"/>
  <c r="M1409" i="11"/>
  <c r="L1409" i="11"/>
  <c r="N1407" i="11"/>
  <c r="M1407" i="11"/>
  <c r="L1407" i="11"/>
  <c r="N1408" i="11"/>
  <c r="M1408" i="11"/>
  <c r="L1408" i="11"/>
  <c r="N1406" i="11"/>
  <c r="M1406" i="11"/>
  <c r="L1406" i="11"/>
  <c r="N3473" i="11"/>
  <c r="M3473" i="11"/>
  <c r="L3473" i="11"/>
  <c r="N1405" i="11"/>
  <c r="M1405" i="11"/>
  <c r="L1405" i="11"/>
  <c r="N1404" i="11"/>
  <c r="M1404" i="11"/>
  <c r="L1404" i="11"/>
  <c r="N1403" i="11"/>
  <c r="M1403" i="11"/>
  <c r="L1403" i="11"/>
  <c r="N1402" i="11"/>
  <c r="M1402" i="11"/>
  <c r="L1402" i="11"/>
  <c r="N1401" i="11"/>
  <c r="M1401" i="11"/>
  <c r="L1401" i="11"/>
  <c r="N1400" i="11"/>
  <c r="M1400" i="11"/>
  <c r="L1400" i="11"/>
  <c r="N1399" i="11"/>
  <c r="M1399" i="11"/>
  <c r="L1399" i="11"/>
  <c r="N1398" i="11"/>
  <c r="M1398" i="11"/>
  <c r="L1398" i="11"/>
  <c r="N1396" i="11"/>
  <c r="M1396" i="11"/>
  <c r="L1396" i="11"/>
  <c r="N1394" i="11"/>
  <c r="M1394" i="11"/>
  <c r="L1394" i="11"/>
  <c r="N1393" i="11"/>
  <c r="M1393" i="11"/>
  <c r="L1393" i="11"/>
  <c r="N1392" i="11"/>
  <c r="M1392" i="11"/>
  <c r="L1392" i="11"/>
  <c r="N1391" i="11"/>
  <c r="M1391" i="11"/>
  <c r="L1391" i="11"/>
  <c r="N1389" i="11"/>
  <c r="M1389" i="11"/>
  <c r="L1389" i="11"/>
  <c r="N1387" i="11"/>
  <c r="M1387" i="11"/>
  <c r="L1387" i="11"/>
  <c r="N1388" i="11"/>
  <c r="M1388" i="11"/>
  <c r="L1388" i="11"/>
  <c r="N1386" i="11"/>
  <c r="M1386" i="11"/>
  <c r="L1386" i="11"/>
  <c r="N1385" i="11"/>
  <c r="M1385" i="11"/>
  <c r="L1385" i="11"/>
  <c r="N1384" i="11"/>
  <c r="M1384" i="11"/>
  <c r="L1384" i="11"/>
  <c r="N1383" i="11"/>
  <c r="M1383" i="11"/>
  <c r="L1383" i="11"/>
  <c r="N1381" i="11"/>
  <c r="M1381" i="11"/>
  <c r="L1381" i="11"/>
  <c r="N1380" i="11"/>
  <c r="M1380" i="11"/>
  <c r="L1380" i="11"/>
  <c r="N1379" i="11"/>
  <c r="M1379" i="11"/>
  <c r="L1379" i="11"/>
  <c r="N1378" i="11"/>
  <c r="M1378" i="11"/>
  <c r="L1378" i="11"/>
  <c r="N1377" i="11"/>
  <c r="M1377" i="11"/>
  <c r="L1377" i="11"/>
  <c r="N1376" i="11"/>
  <c r="M1376" i="11"/>
  <c r="L1376" i="11"/>
  <c r="N1375" i="11"/>
  <c r="M1375" i="11"/>
  <c r="L1375" i="11"/>
  <c r="N1374" i="11"/>
  <c r="M1374" i="11"/>
  <c r="L1374" i="11"/>
  <c r="N1373" i="11"/>
  <c r="M1373" i="11"/>
  <c r="L1373" i="11"/>
  <c r="N1371" i="11"/>
  <c r="M1371" i="11"/>
  <c r="L1371" i="11"/>
  <c r="N1370" i="11"/>
  <c r="M1370" i="11"/>
  <c r="L1370" i="11"/>
  <c r="N1369" i="11"/>
  <c r="M1369" i="11"/>
  <c r="L1369" i="11"/>
  <c r="N1368" i="11"/>
  <c r="M1368" i="11"/>
  <c r="L1368" i="11"/>
  <c r="N1367" i="11"/>
  <c r="M1367" i="11"/>
  <c r="L1367" i="11"/>
  <c r="N1366" i="11"/>
  <c r="M1366" i="11"/>
  <c r="L1366" i="11"/>
  <c r="N1365" i="11"/>
  <c r="M1365" i="11"/>
  <c r="L1365" i="11"/>
  <c r="N1364" i="11"/>
  <c r="M1364" i="11"/>
  <c r="L1364" i="11"/>
  <c r="N1363" i="11"/>
  <c r="M1363" i="11"/>
  <c r="L1363" i="11"/>
  <c r="N1362" i="11"/>
  <c r="M1362" i="11"/>
  <c r="L1362" i="11"/>
  <c r="N1361" i="11"/>
  <c r="M1361" i="11"/>
  <c r="L1361" i="11"/>
  <c r="N1360" i="11"/>
  <c r="M1360" i="11"/>
  <c r="L1360" i="11"/>
  <c r="N1359" i="11"/>
  <c r="M1359" i="11"/>
  <c r="L1359" i="11"/>
  <c r="N1358" i="11"/>
  <c r="M1358" i="11"/>
  <c r="L1358" i="11"/>
  <c r="N1357" i="11"/>
  <c r="M1357" i="11"/>
  <c r="L1357" i="11"/>
  <c r="N1356" i="11"/>
  <c r="M1356" i="11"/>
  <c r="L1356" i="11"/>
  <c r="N1355" i="11"/>
  <c r="M1355" i="11"/>
  <c r="L1355" i="11"/>
  <c r="N1354" i="11"/>
  <c r="M1354" i="11"/>
  <c r="L1354" i="11"/>
  <c r="N1353" i="11"/>
  <c r="M1353" i="11"/>
  <c r="L1353" i="11"/>
  <c r="N1352" i="11"/>
  <c r="M1352" i="11"/>
  <c r="L1352" i="11"/>
  <c r="N1351" i="11"/>
  <c r="M1351" i="11"/>
  <c r="L1351" i="11"/>
  <c r="N1348" i="11"/>
  <c r="M1348" i="11"/>
  <c r="L1348" i="11"/>
  <c r="N1347" i="11"/>
  <c r="M1347" i="11"/>
  <c r="L1347" i="11"/>
  <c r="N1346" i="11"/>
  <c r="M1346" i="11"/>
  <c r="L1346" i="11"/>
  <c r="N1345" i="11"/>
  <c r="M1345" i="11"/>
  <c r="L1345" i="11"/>
  <c r="N1344" i="11"/>
  <c r="M1344" i="11"/>
  <c r="L1344" i="11"/>
  <c r="N4234" i="11"/>
  <c r="M4234" i="11"/>
  <c r="L4234" i="11"/>
  <c r="N5059" i="11"/>
  <c r="M5059" i="11"/>
  <c r="L5059" i="11"/>
  <c r="N1343" i="11"/>
  <c r="M1343" i="11"/>
  <c r="L1343" i="11"/>
  <c r="N1342" i="11"/>
  <c r="M1342" i="11"/>
  <c r="L1342" i="11"/>
  <c r="N1341" i="11"/>
  <c r="M1341" i="11"/>
  <c r="L1341" i="11"/>
  <c r="N1340" i="11"/>
  <c r="M1340" i="11"/>
  <c r="L1340" i="11"/>
  <c r="N6319" i="11"/>
  <c r="M6319" i="11"/>
  <c r="L6319" i="11"/>
  <c r="N1339" i="11"/>
  <c r="M1339" i="11"/>
  <c r="L1339" i="11"/>
  <c r="N1338" i="11"/>
  <c r="M1338" i="11"/>
  <c r="L1338" i="11"/>
  <c r="N1337" i="11"/>
  <c r="M1337" i="11"/>
  <c r="L1337" i="11"/>
  <c r="N1336" i="11"/>
  <c r="M1336" i="11"/>
  <c r="L1336" i="11"/>
  <c r="N1335" i="11"/>
  <c r="M1335" i="11"/>
  <c r="L1335" i="11"/>
  <c r="N1334" i="11"/>
  <c r="M1334" i="11"/>
  <c r="L1334" i="11"/>
  <c r="N1333" i="11"/>
  <c r="M1333" i="11"/>
  <c r="L1333" i="11"/>
  <c r="N1332" i="11"/>
  <c r="M1332" i="11"/>
  <c r="L1332" i="11"/>
  <c r="N1331" i="11"/>
  <c r="M1331" i="11"/>
  <c r="L1331" i="11"/>
  <c r="N1330" i="11"/>
  <c r="M1330" i="11"/>
  <c r="L1330" i="11"/>
  <c r="N1329" i="11"/>
  <c r="M1329" i="11"/>
  <c r="L1329" i="11"/>
  <c r="N1327" i="11"/>
  <c r="M1327" i="11"/>
  <c r="L1327" i="11"/>
  <c r="N1326" i="11"/>
  <c r="M1326" i="11"/>
  <c r="L1326" i="11"/>
  <c r="N1325" i="11"/>
  <c r="M1325" i="11"/>
  <c r="L1325" i="11"/>
  <c r="N79" i="11"/>
  <c r="M79" i="11"/>
  <c r="L79" i="11"/>
  <c r="N1322" i="11"/>
  <c r="M1322" i="11"/>
  <c r="L1322" i="11"/>
  <c r="N1321" i="11"/>
  <c r="M1321" i="11"/>
  <c r="L1321" i="11"/>
  <c r="N1320" i="11"/>
  <c r="M1320" i="11"/>
  <c r="L1320" i="11"/>
  <c r="N1318" i="11"/>
  <c r="M1318" i="11"/>
  <c r="L1318" i="11"/>
  <c r="N2472" i="11"/>
  <c r="M2472" i="11"/>
  <c r="L2472" i="11"/>
  <c r="N1316" i="11"/>
  <c r="M1316" i="11"/>
  <c r="L1316" i="11"/>
  <c r="N1315" i="11"/>
  <c r="M1315" i="11"/>
  <c r="L1315" i="11"/>
  <c r="N4681" i="11"/>
  <c r="M4681" i="11"/>
  <c r="L4681" i="11"/>
  <c r="N1313" i="11"/>
  <c r="M1313" i="11"/>
  <c r="L1313" i="11"/>
  <c r="N1312" i="11"/>
  <c r="M1312" i="11"/>
  <c r="L1312" i="11"/>
  <c r="N1311" i="11"/>
  <c r="M1311" i="11"/>
  <c r="L1311" i="11"/>
  <c r="N1310" i="11"/>
  <c r="M1310" i="11"/>
  <c r="L1310" i="11"/>
  <c r="N1309" i="11"/>
  <c r="M1309" i="11"/>
  <c r="L1309" i="11"/>
  <c r="N1308" i="11"/>
  <c r="M1308" i="11"/>
  <c r="L1308" i="11"/>
  <c r="N1307" i="11"/>
  <c r="M1307" i="11"/>
  <c r="L1307" i="11"/>
  <c r="N1305" i="11"/>
  <c r="M1305" i="11"/>
  <c r="L1305" i="11"/>
  <c r="N1304" i="11"/>
  <c r="M1304" i="11"/>
  <c r="L1304" i="11"/>
  <c r="N1303" i="11"/>
  <c r="M1303" i="11"/>
  <c r="L1303" i="11"/>
  <c r="N1302" i="11"/>
  <c r="M1302" i="11"/>
  <c r="L1302" i="11"/>
  <c r="N1301" i="11"/>
  <c r="M1301" i="11"/>
  <c r="L1301" i="11"/>
  <c r="N1300" i="11"/>
  <c r="M1300" i="11"/>
  <c r="L1300" i="11"/>
  <c r="N1299" i="11"/>
  <c r="M1299" i="11"/>
  <c r="L1299" i="11"/>
  <c r="N1298" i="11"/>
  <c r="M1298" i="11"/>
  <c r="L1298" i="11"/>
  <c r="N1297" i="11"/>
  <c r="M1297" i="11"/>
  <c r="L1297" i="11"/>
  <c r="N1295" i="11"/>
  <c r="M1295" i="11"/>
  <c r="L1295" i="11"/>
  <c r="N1296" i="11"/>
  <c r="M1296" i="11"/>
  <c r="L1296" i="11"/>
  <c r="N1293" i="11"/>
  <c r="M1293" i="11"/>
  <c r="L1293" i="11"/>
  <c r="N1292" i="11"/>
  <c r="M1292" i="11"/>
  <c r="L1292" i="11"/>
  <c r="N1291" i="11"/>
  <c r="M1291" i="11"/>
  <c r="L1291" i="11"/>
  <c r="N1290" i="11"/>
  <c r="M1290" i="11"/>
  <c r="L1290" i="11"/>
  <c r="N1289" i="11"/>
  <c r="M1289" i="11"/>
  <c r="L1289" i="11"/>
  <c r="N1288" i="11"/>
  <c r="M1288" i="11"/>
  <c r="L1288" i="11"/>
  <c r="N1287" i="11"/>
  <c r="M1287" i="11"/>
  <c r="L1287" i="11"/>
  <c r="N1286" i="11"/>
  <c r="M1286" i="11"/>
  <c r="L1286" i="11"/>
  <c r="N1285" i="11"/>
  <c r="M1285" i="11"/>
  <c r="L1285" i="11"/>
  <c r="N1284" i="11"/>
  <c r="M1284" i="11"/>
  <c r="L1284" i="11"/>
  <c r="N1282" i="11"/>
  <c r="M1282" i="11"/>
  <c r="L1282" i="11"/>
  <c r="N1281" i="11"/>
  <c r="M1281" i="11"/>
  <c r="L1281" i="11"/>
  <c r="N1279" i="11"/>
  <c r="M1279" i="11"/>
  <c r="L1279" i="11"/>
  <c r="N1278" i="11"/>
  <c r="M1278" i="11"/>
  <c r="L1278" i="11"/>
  <c r="N1277" i="11"/>
  <c r="M1277" i="11"/>
  <c r="L1277" i="11"/>
  <c r="N1276" i="11"/>
  <c r="M1276" i="11"/>
  <c r="L1276" i="11"/>
  <c r="N1275" i="11"/>
  <c r="M1275" i="11"/>
  <c r="L1275" i="11"/>
  <c r="N1273" i="11"/>
  <c r="M1273" i="11"/>
  <c r="L1273" i="11"/>
  <c r="N1272" i="11"/>
  <c r="M1272" i="11"/>
  <c r="L1272" i="11"/>
  <c r="N1271" i="11"/>
  <c r="M1271" i="11"/>
  <c r="L1271" i="11"/>
  <c r="N1270" i="11"/>
  <c r="M1270" i="11"/>
  <c r="L1270" i="11"/>
  <c r="N1269" i="11"/>
  <c r="M1269" i="11"/>
  <c r="L1269" i="11"/>
  <c r="N1268" i="11"/>
  <c r="M1268" i="11"/>
  <c r="L1268" i="11"/>
  <c r="N1267" i="11"/>
  <c r="M1267" i="11"/>
  <c r="L1267" i="11"/>
  <c r="N1266" i="11"/>
  <c r="M1266" i="11"/>
  <c r="L1266" i="11"/>
  <c r="N1265" i="11"/>
  <c r="M1265" i="11"/>
  <c r="L1265" i="11"/>
  <c r="N1264" i="11"/>
  <c r="M1264" i="11"/>
  <c r="L1264" i="11"/>
  <c r="N1263" i="11"/>
  <c r="M1263" i="11"/>
  <c r="L1263" i="11"/>
  <c r="N1262" i="11"/>
  <c r="M1262" i="11"/>
  <c r="L1262" i="11"/>
  <c r="N1261" i="11"/>
  <c r="M1261" i="11"/>
  <c r="L1261" i="11"/>
  <c r="N1260" i="11"/>
  <c r="M1260" i="11"/>
  <c r="L1260" i="11"/>
  <c r="N1259" i="11"/>
  <c r="M1259" i="11"/>
  <c r="L1259" i="11"/>
  <c r="N4992" i="11"/>
  <c r="M4992" i="11"/>
  <c r="L4992" i="11"/>
  <c r="N1256" i="11"/>
  <c r="M1256" i="11"/>
  <c r="L1256" i="11"/>
  <c r="N1255" i="11"/>
  <c r="M1255" i="11"/>
  <c r="L1255" i="11"/>
  <c r="N1254" i="11"/>
  <c r="M1254" i="11"/>
  <c r="L1254" i="11"/>
  <c r="N1253" i="11"/>
  <c r="M1253" i="11"/>
  <c r="L1253" i="11"/>
  <c r="N1252" i="11"/>
  <c r="M1252" i="11"/>
  <c r="L1252" i="11"/>
  <c r="N1251" i="11"/>
  <c r="M1251" i="11"/>
  <c r="L1251" i="11"/>
  <c r="N1250" i="11"/>
  <c r="M1250" i="11"/>
  <c r="L1250" i="11"/>
  <c r="N1248" i="11"/>
  <c r="M1248" i="11"/>
  <c r="L1248" i="11"/>
  <c r="N1249" i="11"/>
  <c r="M1249" i="11"/>
  <c r="L1249" i="11"/>
  <c r="N1247" i="11"/>
  <c r="M1247" i="11"/>
  <c r="L1247" i="11"/>
  <c r="N1246" i="11"/>
  <c r="M1246" i="11"/>
  <c r="L1246" i="11"/>
  <c r="N1245" i="11"/>
  <c r="M1245" i="11"/>
  <c r="L1245" i="11"/>
  <c r="N1243" i="11"/>
  <c r="M1243" i="11"/>
  <c r="L1243" i="11"/>
  <c r="N1241" i="11"/>
  <c r="M1241" i="11"/>
  <c r="L1241" i="11"/>
  <c r="N1240" i="11"/>
  <c r="M1240" i="11"/>
  <c r="L1240" i="11"/>
  <c r="N1239" i="11"/>
  <c r="M1239" i="11"/>
  <c r="L1239" i="11"/>
  <c r="N1237" i="11"/>
  <c r="M1237" i="11"/>
  <c r="L1237" i="11"/>
  <c r="N1236" i="11"/>
  <c r="M1236" i="11"/>
  <c r="L1236" i="11"/>
  <c r="N1234" i="11"/>
  <c r="M1234" i="11"/>
  <c r="L1234" i="11"/>
  <c r="N1233" i="11"/>
  <c r="M1233" i="11"/>
  <c r="L1233" i="11"/>
  <c r="N1232" i="11"/>
  <c r="M1232" i="11"/>
  <c r="L1232" i="11"/>
  <c r="N1231" i="11"/>
  <c r="M1231" i="11"/>
  <c r="L1231" i="11"/>
  <c r="N1230" i="11"/>
  <c r="M1230" i="11"/>
  <c r="L1230" i="11"/>
  <c r="N1229" i="11"/>
  <c r="M1229" i="11"/>
  <c r="L1229" i="11"/>
  <c r="N1228" i="11"/>
  <c r="M1228" i="11"/>
  <c r="L1228" i="11"/>
  <c r="N1227" i="11"/>
  <c r="M1227" i="11"/>
  <c r="L1227" i="11"/>
  <c r="N1226" i="11"/>
  <c r="M1226" i="11"/>
  <c r="L1226" i="11"/>
  <c r="N1225" i="11"/>
  <c r="M1225" i="11"/>
  <c r="L1225" i="11"/>
  <c r="N1224" i="11"/>
  <c r="M1224" i="11"/>
  <c r="L1224" i="11"/>
  <c r="N170" i="11"/>
  <c r="M170" i="11"/>
  <c r="L170" i="11"/>
  <c r="N1223" i="11"/>
  <c r="M1223" i="11"/>
  <c r="L1223" i="11"/>
  <c r="N1220" i="11"/>
  <c r="M1220" i="11"/>
  <c r="L1220" i="11"/>
  <c r="N4381" i="11"/>
  <c r="M4381" i="11"/>
  <c r="L4381" i="11"/>
  <c r="N1219" i="11"/>
  <c r="M1219" i="11"/>
  <c r="L1219" i="11"/>
  <c r="N1218" i="11"/>
  <c r="M1218" i="11"/>
  <c r="L1218" i="11"/>
  <c r="N1217" i="11"/>
  <c r="M1217" i="11"/>
  <c r="L1217" i="11"/>
  <c r="N1216" i="11"/>
  <c r="M1216" i="11"/>
  <c r="L1216" i="11"/>
  <c r="N1215" i="11"/>
  <c r="M1215" i="11"/>
  <c r="L1215" i="11"/>
  <c r="N1213" i="11"/>
  <c r="M1213" i="11"/>
  <c r="L1213" i="11"/>
  <c r="N1212" i="11"/>
  <c r="M1212" i="11"/>
  <c r="L1212" i="11"/>
  <c r="N1211" i="11"/>
  <c r="M1211" i="11"/>
  <c r="L1211" i="11"/>
  <c r="N1210" i="11"/>
  <c r="M1210" i="11"/>
  <c r="L1210" i="11"/>
  <c r="N1209" i="11"/>
  <c r="M1209" i="11"/>
  <c r="L1209" i="11"/>
  <c r="N1207" i="11"/>
  <c r="M1207" i="11"/>
  <c r="L1207" i="11"/>
  <c r="N1206" i="11"/>
  <c r="M1206" i="11"/>
  <c r="L1206" i="11"/>
  <c r="N1205" i="11"/>
  <c r="M1205" i="11"/>
  <c r="L1205" i="11"/>
  <c r="N6865" i="11"/>
  <c r="M6865" i="11"/>
  <c r="L6865" i="11"/>
  <c r="N1204" i="11"/>
  <c r="M1204" i="11"/>
  <c r="L1204" i="11"/>
  <c r="N1203" i="11"/>
  <c r="M1203" i="11"/>
  <c r="L1203" i="11"/>
  <c r="N1202" i="11"/>
  <c r="M1202" i="11"/>
  <c r="L1202" i="11"/>
  <c r="N1200" i="11"/>
  <c r="M1200" i="11"/>
  <c r="L1200" i="11"/>
  <c r="N1199" i="11"/>
  <c r="M1199" i="11"/>
  <c r="L1199" i="11"/>
  <c r="N1198" i="11"/>
  <c r="M1198" i="11"/>
  <c r="L1198" i="11"/>
  <c r="N1194" i="11"/>
  <c r="M1194" i="11"/>
  <c r="L1194" i="11"/>
  <c r="N1193" i="11"/>
  <c r="M1193" i="11"/>
  <c r="L1193" i="11"/>
  <c r="N1192" i="11"/>
  <c r="M1192" i="11"/>
  <c r="L1192" i="11"/>
  <c r="N1191" i="11"/>
  <c r="M1191" i="11"/>
  <c r="L1191" i="11"/>
  <c r="N1190" i="11"/>
  <c r="M1190" i="11"/>
  <c r="L1190" i="11"/>
  <c r="N1189" i="11"/>
  <c r="M1189" i="11"/>
  <c r="L1189" i="11"/>
  <c r="N1188" i="11"/>
  <c r="M1188" i="11"/>
  <c r="L1188" i="11"/>
  <c r="N1187" i="11"/>
  <c r="M1187" i="11"/>
  <c r="L1187" i="11"/>
  <c r="N1186" i="11"/>
  <c r="M1186" i="11"/>
  <c r="L1186" i="11"/>
  <c r="N1185" i="11"/>
  <c r="M1185" i="11"/>
  <c r="L1185" i="11"/>
  <c r="N1184" i="11"/>
  <c r="M1184" i="11"/>
  <c r="L1184" i="11"/>
  <c r="N1183" i="11"/>
  <c r="M1183" i="11"/>
  <c r="L1183" i="11"/>
  <c r="N1182" i="11"/>
  <c r="M1182" i="11"/>
  <c r="L1182" i="11"/>
  <c r="N1181" i="11"/>
  <c r="M1181" i="11"/>
  <c r="L1181" i="11"/>
  <c r="N1180" i="11"/>
  <c r="M1180" i="11"/>
  <c r="L1180" i="11"/>
  <c r="N1179" i="11"/>
  <c r="M1179" i="11"/>
  <c r="L1179" i="11"/>
  <c r="N1176" i="11"/>
  <c r="M1176" i="11"/>
  <c r="L1176" i="11"/>
  <c r="N1178" i="11"/>
  <c r="M1178" i="11"/>
  <c r="L1178" i="11"/>
  <c r="N1177" i="11"/>
  <c r="M1177" i="11"/>
  <c r="L1177" i="11"/>
  <c r="N1568" i="11"/>
  <c r="M1568" i="11"/>
  <c r="L1568" i="11"/>
  <c r="N1175" i="11"/>
  <c r="M1175" i="11"/>
  <c r="L1175" i="11"/>
  <c r="N1174" i="11"/>
  <c r="M1174" i="11"/>
  <c r="L1174" i="11"/>
  <c r="N1173" i="11"/>
  <c r="M1173" i="11"/>
  <c r="L1173" i="11"/>
  <c r="N1171" i="11"/>
  <c r="M1171" i="11"/>
  <c r="L1171" i="11"/>
  <c r="N1172" i="11"/>
  <c r="M1172" i="11"/>
  <c r="L1172" i="11"/>
  <c r="N1169" i="11"/>
  <c r="M1169" i="11"/>
  <c r="L1169" i="11"/>
  <c r="N1168" i="11"/>
  <c r="M1168" i="11"/>
  <c r="L1168" i="11"/>
  <c r="N1167" i="11"/>
  <c r="M1167" i="11"/>
  <c r="L1167" i="11"/>
  <c r="N1166" i="11"/>
  <c r="M1166" i="11"/>
  <c r="L1166" i="11"/>
  <c r="N1165" i="11"/>
  <c r="M1165" i="11"/>
  <c r="L1165" i="11"/>
  <c r="N1164" i="11"/>
  <c r="M1164" i="11"/>
  <c r="L1164" i="11"/>
  <c r="N1163" i="11"/>
  <c r="M1163" i="11"/>
  <c r="L1163" i="11"/>
  <c r="N1161" i="11"/>
  <c r="M1161" i="11"/>
  <c r="L1161" i="11"/>
  <c r="N1160" i="11"/>
  <c r="M1160" i="11"/>
  <c r="L1160" i="11"/>
  <c r="N1156" i="11"/>
  <c r="M1156" i="11"/>
  <c r="L1156" i="11"/>
  <c r="N1159" i="11"/>
  <c r="M1159" i="11"/>
  <c r="L1159" i="11"/>
  <c r="N1158" i="11"/>
  <c r="M1158" i="11"/>
  <c r="L1158" i="11"/>
  <c r="N1157" i="11"/>
  <c r="M1157" i="11"/>
  <c r="L1157" i="11"/>
  <c r="N1154" i="11"/>
  <c r="M1154" i="11"/>
  <c r="L1154" i="11"/>
  <c r="N1153" i="11"/>
  <c r="M1153" i="11"/>
  <c r="L1153" i="11"/>
  <c r="N1152" i="11"/>
  <c r="M1152" i="11"/>
  <c r="L1152" i="11"/>
  <c r="N1151" i="11"/>
  <c r="M1151" i="11"/>
  <c r="L1151" i="11"/>
  <c r="N1150" i="11"/>
  <c r="M1150" i="11"/>
  <c r="L1150" i="11"/>
  <c r="N1149" i="11"/>
  <c r="M1149" i="11"/>
  <c r="L1149" i="11"/>
  <c r="N1147" i="11"/>
  <c r="M1147" i="11"/>
  <c r="L1147" i="11"/>
  <c r="N1148" i="11"/>
  <c r="M1148" i="11"/>
  <c r="L1148" i="11"/>
  <c r="N1146" i="11"/>
  <c r="M1146" i="11"/>
  <c r="L1146" i="11"/>
  <c r="N1143" i="11"/>
  <c r="M1143" i="11"/>
  <c r="L1143" i="11"/>
  <c r="N1142" i="11"/>
  <c r="M1142" i="11"/>
  <c r="L1142" i="11"/>
  <c r="N1141" i="11"/>
  <c r="M1141" i="11"/>
  <c r="L1141" i="11"/>
  <c r="N1139" i="11"/>
  <c r="M1139" i="11"/>
  <c r="L1139" i="11"/>
  <c r="N1138" i="11"/>
  <c r="M1138" i="11"/>
  <c r="L1138" i="11"/>
  <c r="N1136" i="11"/>
  <c r="M1136" i="11"/>
  <c r="L1136" i="11"/>
  <c r="N1137" i="11"/>
  <c r="M1137" i="11"/>
  <c r="L1137" i="11"/>
  <c r="N1135" i="11"/>
  <c r="M1135" i="11"/>
  <c r="L1135" i="11"/>
  <c r="N1134" i="11"/>
  <c r="M1134" i="11"/>
  <c r="L1134" i="11"/>
  <c r="N1133" i="11"/>
  <c r="M1133" i="11"/>
  <c r="L1133" i="11"/>
  <c r="N1132" i="11"/>
  <c r="M1132" i="11"/>
  <c r="L1132" i="11"/>
  <c r="N1131" i="11"/>
  <c r="M1131" i="11"/>
  <c r="L1131" i="11"/>
  <c r="N1129" i="11"/>
  <c r="M1129" i="11"/>
  <c r="L1129" i="11"/>
  <c r="N1128" i="11"/>
  <c r="M1128" i="11"/>
  <c r="L1128" i="11"/>
  <c r="N1127" i="11"/>
  <c r="M1127" i="11"/>
  <c r="L1127" i="11"/>
  <c r="N1126" i="11"/>
  <c r="M1126" i="11"/>
  <c r="L1126" i="11"/>
  <c r="N1125" i="11"/>
  <c r="M1125" i="11"/>
  <c r="L1125" i="11"/>
  <c r="N1124" i="11"/>
  <c r="M1124" i="11"/>
  <c r="L1124" i="11"/>
  <c r="N1123" i="11"/>
  <c r="M1123" i="11"/>
  <c r="L1123" i="11"/>
  <c r="N1122" i="11"/>
  <c r="M1122" i="11"/>
  <c r="L1122" i="11"/>
  <c r="N1121" i="11"/>
  <c r="M1121" i="11"/>
  <c r="L1121" i="11"/>
  <c r="N1120" i="11"/>
  <c r="M1120" i="11"/>
  <c r="L1120" i="11"/>
  <c r="N1119" i="11"/>
  <c r="M1119" i="11"/>
  <c r="L1119" i="11"/>
  <c r="N1117" i="11"/>
  <c r="M1117" i="11"/>
  <c r="L1117" i="11"/>
  <c r="M1114" i="11"/>
  <c r="L1114" i="11"/>
  <c r="N1113" i="11"/>
  <c r="M1113" i="11"/>
  <c r="L1113" i="11"/>
  <c r="N1112" i="11"/>
  <c r="M1112" i="11"/>
  <c r="L1112" i="11"/>
  <c r="N1110" i="11"/>
  <c r="M1110" i="11"/>
  <c r="L1110" i="11"/>
  <c r="N1109" i="11"/>
  <c r="M1109" i="11"/>
  <c r="L1109" i="11"/>
  <c r="N1108" i="11"/>
  <c r="M1108" i="11"/>
  <c r="L1108" i="11"/>
  <c r="N1107" i="11"/>
  <c r="M1107" i="11"/>
  <c r="L1107" i="11"/>
  <c r="N1106" i="11"/>
  <c r="M1106" i="11"/>
  <c r="L1106" i="11"/>
  <c r="N1105" i="11"/>
  <c r="M1105" i="11"/>
  <c r="L1105" i="11"/>
  <c r="N1104" i="11"/>
  <c r="M1104" i="11"/>
  <c r="L1104" i="11"/>
  <c r="N1103" i="11"/>
  <c r="M1103" i="11"/>
  <c r="L1103" i="11"/>
  <c r="N1102" i="11"/>
  <c r="M1102" i="11"/>
  <c r="L1102" i="11"/>
  <c r="N1100" i="11"/>
  <c r="M1100" i="11"/>
  <c r="L1100" i="11"/>
  <c r="N1101" i="11"/>
  <c r="M1101" i="11"/>
  <c r="L1101" i="11"/>
  <c r="N1099" i="11"/>
  <c r="M1099" i="11"/>
  <c r="L1099" i="11"/>
  <c r="N1098" i="11"/>
  <c r="M1098" i="11"/>
  <c r="L1098" i="11"/>
  <c r="N1097" i="11"/>
  <c r="M1097" i="11"/>
  <c r="L1097" i="11"/>
  <c r="N1096" i="11"/>
  <c r="M1096" i="11"/>
  <c r="L1096" i="11"/>
  <c r="N1095" i="11"/>
  <c r="M1095" i="11"/>
  <c r="L1095" i="11"/>
  <c r="N1094" i="11"/>
  <c r="M1094" i="11"/>
  <c r="L1094" i="11"/>
  <c r="N1093" i="11"/>
  <c r="M1093" i="11"/>
  <c r="L1093" i="11"/>
  <c r="N1092" i="11"/>
  <c r="M1092" i="11"/>
  <c r="L1092" i="11"/>
  <c r="N1081" i="11"/>
  <c r="M1081" i="11"/>
  <c r="L1081" i="11"/>
  <c r="N1091" i="11"/>
  <c r="M1091" i="11"/>
  <c r="L1091" i="11"/>
  <c r="N1090" i="11"/>
  <c r="M1090" i="11"/>
  <c r="L1090" i="11"/>
  <c r="N1089" i="11"/>
  <c r="M1089" i="11"/>
  <c r="L1089" i="11"/>
  <c r="N1087" i="11"/>
  <c r="M1087" i="11"/>
  <c r="L1087" i="11"/>
  <c r="N1086" i="11"/>
  <c r="M1086" i="11"/>
  <c r="L1086" i="11"/>
  <c r="N1085" i="11"/>
  <c r="M1085" i="11"/>
  <c r="L1085" i="11"/>
  <c r="N1084" i="11"/>
  <c r="M1084" i="11"/>
  <c r="L1084" i="11"/>
  <c r="N1083" i="11"/>
  <c r="M1083" i="11"/>
  <c r="L1083" i="11"/>
  <c r="N1082" i="11"/>
  <c r="M1082" i="11"/>
  <c r="L1082" i="11"/>
  <c r="N1080" i="11"/>
  <c r="M1080" i="11"/>
  <c r="L1080" i="11"/>
  <c r="N1079" i="11"/>
  <c r="M1079" i="11"/>
  <c r="L1079" i="11"/>
  <c r="N1078" i="11"/>
  <c r="M1078" i="11"/>
  <c r="L1078" i="11"/>
  <c r="N1077" i="11"/>
  <c r="M1077" i="11"/>
  <c r="L1077" i="11"/>
  <c r="N1076" i="11"/>
  <c r="M1076" i="11"/>
  <c r="L1076" i="11"/>
  <c r="N1075" i="11"/>
  <c r="M1075" i="11"/>
  <c r="L1075" i="11"/>
  <c r="N1074" i="11"/>
  <c r="M1074" i="11"/>
  <c r="L1074" i="11"/>
  <c r="N1072" i="11"/>
  <c r="M1072" i="11"/>
  <c r="L1072" i="11"/>
  <c r="N1071" i="11"/>
  <c r="M1071" i="11"/>
  <c r="L1071" i="11"/>
  <c r="N1070" i="11"/>
  <c r="M1070" i="11"/>
  <c r="L1070" i="11"/>
  <c r="N1069" i="11"/>
  <c r="M1069" i="11"/>
  <c r="L1069" i="11"/>
  <c r="N1068" i="11"/>
  <c r="M1068" i="11"/>
  <c r="L1068" i="11"/>
  <c r="N5581" i="11"/>
  <c r="M5581" i="11"/>
  <c r="L5581" i="11"/>
  <c r="N1067" i="11"/>
  <c r="M1067" i="11"/>
  <c r="L1067" i="11"/>
  <c r="N1066" i="11"/>
  <c r="M1066" i="11"/>
  <c r="L1066" i="11"/>
  <c r="N1065" i="11"/>
  <c r="M1065" i="11"/>
  <c r="L1065" i="11"/>
  <c r="N1064" i="11"/>
  <c r="M1064" i="11"/>
  <c r="L1064" i="11"/>
  <c r="N1063" i="11"/>
  <c r="M1063" i="11"/>
  <c r="L1063" i="11"/>
  <c r="N1062" i="11"/>
  <c r="M1062" i="11"/>
  <c r="L1062" i="11"/>
  <c r="N1061" i="11"/>
  <c r="M1061" i="11"/>
  <c r="L1061" i="11"/>
  <c r="N1060" i="11"/>
  <c r="M1060" i="11"/>
  <c r="L1060" i="11"/>
  <c r="N1059" i="11"/>
  <c r="M1059" i="11"/>
  <c r="L1059" i="11"/>
  <c r="N1058" i="11"/>
  <c r="M1058" i="11"/>
  <c r="L1058" i="11"/>
  <c r="N1057" i="11"/>
  <c r="M1057" i="11"/>
  <c r="L1057" i="11"/>
  <c r="N1055" i="11"/>
  <c r="M1055" i="11"/>
  <c r="L1055" i="11"/>
  <c r="N1054" i="11"/>
  <c r="M1054" i="11"/>
  <c r="L1054" i="11"/>
  <c r="N1053" i="11"/>
  <c r="M1053" i="11"/>
  <c r="L1053" i="11"/>
  <c r="N1052" i="11"/>
  <c r="M1052" i="11"/>
  <c r="L1052" i="11"/>
  <c r="N1051" i="11"/>
  <c r="M1051" i="11"/>
  <c r="L1051" i="11"/>
  <c r="N1050" i="11"/>
  <c r="M1050" i="11"/>
  <c r="L1050" i="11"/>
  <c r="N1048" i="11"/>
  <c r="M1048" i="11"/>
  <c r="L1048" i="11"/>
  <c r="N1047" i="11"/>
  <c r="M1047" i="11"/>
  <c r="L1047" i="11"/>
  <c r="N1046" i="11"/>
  <c r="M1046" i="11"/>
  <c r="L1046" i="11"/>
  <c r="N1045" i="11"/>
  <c r="M1045" i="11"/>
  <c r="L1045" i="11"/>
  <c r="N1044" i="11"/>
  <c r="M1044" i="11"/>
  <c r="L1044" i="11"/>
  <c r="N1043" i="11"/>
  <c r="M1043" i="11"/>
  <c r="L1043" i="11"/>
  <c r="N1042" i="11"/>
  <c r="M1042" i="11"/>
  <c r="L1042" i="11"/>
  <c r="N1041" i="11"/>
  <c r="M1041" i="11"/>
  <c r="L1041" i="11"/>
  <c r="N1040" i="11"/>
  <c r="M1040" i="11"/>
  <c r="L1040" i="11"/>
  <c r="N1039" i="11"/>
  <c r="M1039" i="11"/>
  <c r="L1039" i="11"/>
  <c r="N1038" i="11"/>
  <c r="M1038" i="11"/>
  <c r="L1038" i="11"/>
  <c r="N1037" i="11"/>
  <c r="M1037" i="11"/>
  <c r="L1037" i="11"/>
  <c r="N1036" i="11"/>
  <c r="M1036" i="11"/>
  <c r="L1036" i="11"/>
  <c r="N1035" i="11"/>
  <c r="M1035" i="11"/>
  <c r="L1035" i="11"/>
  <c r="N1034" i="11"/>
  <c r="M1034" i="11"/>
  <c r="L1034" i="11"/>
  <c r="N1032" i="11"/>
  <c r="M1032" i="11"/>
  <c r="L1032" i="11"/>
  <c r="N1031" i="11"/>
  <c r="M1031" i="11"/>
  <c r="L1031" i="11"/>
  <c r="N1030" i="11"/>
  <c r="M1030" i="11"/>
  <c r="L1030" i="11"/>
  <c r="N1029" i="11"/>
  <c r="M1029" i="11"/>
  <c r="L1029" i="11"/>
  <c r="N1028" i="11"/>
  <c r="M1028" i="11"/>
  <c r="L1028" i="11"/>
  <c r="N1027" i="11"/>
  <c r="M1027" i="11"/>
  <c r="L1027" i="11"/>
  <c r="N1026" i="11"/>
  <c r="M1026" i="11"/>
  <c r="L1026" i="11"/>
  <c r="N1025" i="11"/>
  <c r="M1025" i="11"/>
  <c r="L1025" i="11"/>
  <c r="N1024" i="11"/>
  <c r="M1024" i="11"/>
  <c r="L1024" i="11"/>
  <c r="N1023" i="11"/>
  <c r="M1023" i="11"/>
  <c r="L1023" i="11"/>
  <c r="N1022" i="11"/>
  <c r="M1022" i="11"/>
  <c r="L1022" i="11"/>
  <c r="N6490" i="11"/>
  <c r="M6490" i="11"/>
  <c r="L6490" i="11"/>
  <c r="N1021" i="11"/>
  <c r="M1021" i="11"/>
  <c r="L1021" i="11"/>
  <c r="N6977" i="11"/>
  <c r="M6977" i="11"/>
  <c r="L6977" i="11"/>
  <c r="N1020" i="11"/>
  <c r="M1020" i="11"/>
  <c r="L1020" i="11"/>
  <c r="N1019" i="11"/>
  <c r="M1019" i="11"/>
  <c r="L1019" i="11"/>
  <c r="N1018" i="11"/>
  <c r="M1018" i="11"/>
  <c r="L1018" i="11"/>
  <c r="N1017" i="11"/>
  <c r="M1017" i="11"/>
  <c r="L1017" i="11"/>
  <c r="N1016" i="11"/>
  <c r="M1016" i="11"/>
  <c r="L1016" i="11"/>
  <c r="N1015" i="11"/>
  <c r="M1015" i="11"/>
  <c r="L1015" i="11"/>
  <c r="N1013" i="11"/>
  <c r="M1013" i="11"/>
  <c r="L1013" i="11"/>
  <c r="N1014" i="11"/>
  <c r="M1014" i="11"/>
  <c r="L1014" i="11"/>
  <c r="N1012" i="11"/>
  <c r="M1012" i="11"/>
  <c r="L1012" i="11"/>
  <c r="N1010" i="11"/>
  <c r="M1010" i="11"/>
  <c r="L1010" i="11"/>
  <c r="N1009" i="11"/>
  <c r="M1009" i="11"/>
  <c r="L1009" i="11"/>
  <c r="N1008" i="11"/>
  <c r="M1008" i="11"/>
  <c r="L1008" i="11"/>
  <c r="N1007" i="11"/>
  <c r="M1007" i="11"/>
  <c r="L1007" i="11"/>
  <c r="N1006" i="11"/>
  <c r="M1006" i="11"/>
  <c r="L1006" i="11"/>
  <c r="N1005" i="11"/>
  <c r="M1005" i="11"/>
  <c r="L1005" i="11"/>
  <c r="N1004" i="11"/>
  <c r="M1004" i="11"/>
  <c r="L1004" i="11"/>
  <c r="N1003" i="11"/>
  <c r="M1003" i="11"/>
  <c r="L1003" i="11"/>
  <c r="N1002" i="11"/>
  <c r="M1002" i="11"/>
  <c r="L1002" i="11"/>
  <c r="N1000" i="11"/>
  <c r="M1000" i="11"/>
  <c r="L1000" i="11"/>
  <c r="N998" i="11"/>
  <c r="M998" i="11"/>
  <c r="L998" i="11"/>
  <c r="N997" i="11"/>
  <c r="M997" i="11"/>
  <c r="L997" i="11"/>
  <c r="N996" i="11"/>
  <c r="M996" i="11"/>
  <c r="L996" i="11"/>
  <c r="N995" i="11"/>
  <c r="M995" i="11"/>
  <c r="L995" i="11"/>
  <c r="N994" i="11"/>
  <c r="M994" i="11"/>
  <c r="L994" i="11"/>
  <c r="N993" i="11"/>
  <c r="M993" i="11"/>
  <c r="L993" i="11"/>
  <c r="N992" i="11"/>
  <c r="M992" i="11"/>
  <c r="L992" i="11"/>
  <c r="N991" i="11"/>
  <c r="M991" i="11"/>
  <c r="L991" i="11"/>
  <c r="N990" i="11"/>
  <c r="M990" i="11"/>
  <c r="L990" i="11"/>
  <c r="N989" i="11"/>
  <c r="M989" i="11"/>
  <c r="L989" i="11"/>
  <c r="N988" i="11"/>
  <c r="M988" i="11"/>
  <c r="L988" i="11"/>
  <c r="N987" i="11"/>
  <c r="M987" i="11"/>
  <c r="L987" i="11"/>
  <c r="N986" i="11"/>
  <c r="M986" i="11"/>
  <c r="L986" i="11"/>
  <c r="N985" i="11"/>
  <c r="M985" i="11"/>
  <c r="L985" i="11"/>
  <c r="N984" i="11"/>
  <c r="M984" i="11"/>
  <c r="L984" i="11"/>
  <c r="N982" i="11"/>
  <c r="M982" i="11"/>
  <c r="L982" i="11"/>
  <c r="N981" i="11"/>
  <c r="M981" i="11"/>
  <c r="L981" i="11"/>
  <c r="N980" i="11"/>
  <c r="M980" i="11"/>
  <c r="L980" i="11"/>
  <c r="N979" i="11"/>
  <c r="M979" i="11"/>
  <c r="L979" i="11"/>
  <c r="N978" i="11"/>
  <c r="M978" i="11"/>
  <c r="L978" i="11"/>
  <c r="N977" i="11"/>
  <c r="M977" i="11"/>
  <c r="L977" i="11"/>
  <c r="N976" i="11"/>
  <c r="M976" i="11"/>
  <c r="L976" i="11"/>
  <c r="N975" i="11"/>
  <c r="M975" i="11"/>
  <c r="L975" i="11"/>
  <c r="N974" i="11"/>
  <c r="M974" i="11"/>
  <c r="L974" i="11"/>
  <c r="N972" i="11"/>
  <c r="M972" i="11"/>
  <c r="L972" i="11"/>
  <c r="N971" i="11"/>
  <c r="M971" i="11"/>
  <c r="L971" i="11"/>
  <c r="N970" i="11"/>
  <c r="M970" i="11"/>
  <c r="L970" i="11"/>
  <c r="N966" i="11"/>
  <c r="M966" i="11"/>
  <c r="L966" i="11"/>
  <c r="N968" i="11"/>
  <c r="M968" i="11"/>
  <c r="L968" i="11"/>
  <c r="N967" i="11"/>
  <c r="M967" i="11"/>
  <c r="L967" i="11"/>
  <c r="N965" i="11"/>
  <c r="M965" i="11"/>
  <c r="L965" i="11"/>
  <c r="N6431" i="11"/>
  <c r="M6431" i="11"/>
  <c r="L6431" i="11"/>
  <c r="N964" i="11"/>
  <c r="M964" i="11"/>
  <c r="L964" i="11"/>
  <c r="N963" i="11"/>
  <c r="M963" i="11"/>
  <c r="L963" i="11"/>
  <c r="N962" i="11"/>
  <c r="M962" i="11"/>
  <c r="L962" i="11"/>
  <c r="N961" i="11"/>
  <c r="M961" i="11"/>
  <c r="L961" i="11"/>
  <c r="N960" i="11"/>
  <c r="M960" i="11"/>
  <c r="L960" i="11"/>
  <c r="N958" i="11"/>
  <c r="M958" i="11"/>
  <c r="L958" i="11"/>
  <c r="N955" i="11"/>
  <c r="M955" i="11"/>
  <c r="L955" i="11"/>
  <c r="N954" i="11"/>
  <c r="M954" i="11"/>
  <c r="L954" i="11"/>
  <c r="N953" i="11"/>
  <c r="M953" i="11"/>
  <c r="L953" i="11"/>
  <c r="N951" i="11"/>
  <c r="M951" i="11"/>
  <c r="L951" i="11"/>
  <c r="N949" i="11"/>
  <c r="M949" i="11"/>
  <c r="L949" i="11"/>
  <c r="N948" i="11"/>
  <c r="M948" i="11"/>
  <c r="L948" i="11"/>
  <c r="N947" i="11"/>
  <c r="M947" i="11"/>
  <c r="L947" i="11"/>
  <c r="N946" i="11"/>
  <c r="M946" i="11"/>
  <c r="L946" i="11"/>
  <c r="N945" i="11"/>
  <c r="M945" i="11"/>
  <c r="L945" i="11"/>
  <c r="N944" i="11"/>
  <c r="M944" i="11"/>
  <c r="L944" i="11"/>
  <c r="N943" i="11"/>
  <c r="M943" i="11"/>
  <c r="L943" i="11"/>
  <c r="N942" i="11"/>
  <c r="M942" i="11"/>
  <c r="L942" i="11"/>
  <c r="N941" i="11"/>
  <c r="M941" i="11"/>
  <c r="L941" i="11"/>
  <c r="N940" i="11"/>
  <c r="M940" i="11"/>
  <c r="L940" i="11"/>
  <c r="N939" i="11"/>
  <c r="M939" i="11"/>
  <c r="L939" i="11"/>
  <c r="N938" i="11"/>
  <c r="M938" i="11"/>
  <c r="L938" i="11"/>
  <c r="N937" i="11"/>
  <c r="M937" i="11"/>
  <c r="L937" i="11"/>
  <c r="N935" i="11"/>
  <c r="M935" i="11"/>
  <c r="L935" i="11"/>
  <c r="N934" i="11"/>
  <c r="M934" i="11"/>
  <c r="L934" i="11"/>
  <c r="N932" i="11"/>
  <c r="M932" i="11"/>
  <c r="L932" i="11"/>
  <c r="N933" i="11"/>
  <c r="M933" i="11"/>
  <c r="L933" i="11"/>
  <c r="N931" i="11"/>
  <c r="M931" i="11"/>
  <c r="L931" i="11"/>
  <c r="N930" i="11"/>
  <c r="M930" i="11"/>
  <c r="L930" i="11"/>
  <c r="N929" i="11"/>
  <c r="M929" i="11"/>
  <c r="L929" i="11"/>
  <c r="N926" i="11"/>
  <c r="M926" i="11"/>
  <c r="L926" i="11"/>
  <c r="N928" i="11"/>
  <c r="M928" i="11"/>
  <c r="L928" i="11"/>
  <c r="N927" i="11"/>
  <c r="M927" i="11"/>
  <c r="L927" i="11"/>
  <c r="N925" i="11"/>
  <c r="M925" i="11"/>
  <c r="L925" i="11"/>
  <c r="N923" i="11"/>
  <c r="M923" i="11"/>
  <c r="L923" i="11"/>
  <c r="N922" i="11"/>
  <c r="M922" i="11"/>
  <c r="L922" i="11"/>
  <c r="N921" i="11"/>
  <c r="M921" i="11"/>
  <c r="L921" i="11"/>
  <c r="N920" i="11"/>
  <c r="M920" i="11"/>
  <c r="L920" i="11"/>
  <c r="N919" i="11"/>
  <c r="M919" i="11"/>
  <c r="L919" i="11"/>
  <c r="N918" i="11"/>
  <c r="M918" i="11"/>
  <c r="L918" i="11"/>
  <c r="N916" i="11"/>
  <c r="M916" i="11"/>
  <c r="L916" i="11"/>
  <c r="N915" i="11"/>
  <c r="M915" i="11"/>
  <c r="L915" i="11"/>
  <c r="N199" i="11"/>
  <c r="M199" i="11"/>
  <c r="L199" i="11"/>
  <c r="N914" i="11"/>
  <c r="M914" i="11"/>
  <c r="L914" i="11"/>
  <c r="N913" i="11"/>
  <c r="M913" i="11"/>
  <c r="L913" i="11"/>
  <c r="N912" i="11"/>
  <c r="M912" i="11"/>
  <c r="L912" i="11"/>
  <c r="N911" i="11"/>
  <c r="M911" i="11"/>
  <c r="L911" i="11"/>
  <c r="N910" i="11"/>
  <c r="M910" i="11"/>
  <c r="L910" i="11"/>
  <c r="N909" i="11"/>
  <c r="M909" i="11"/>
  <c r="L909" i="11"/>
  <c r="N908" i="11"/>
  <c r="M908" i="11"/>
  <c r="L908" i="11"/>
  <c r="N907" i="11"/>
  <c r="M907" i="11"/>
  <c r="L907" i="11"/>
  <c r="N906" i="11"/>
  <c r="M906" i="11"/>
  <c r="L906" i="11"/>
  <c r="N905" i="11"/>
  <c r="M905" i="11"/>
  <c r="L905" i="11"/>
  <c r="N904" i="11"/>
  <c r="M904" i="11"/>
  <c r="L904" i="11"/>
  <c r="N903" i="11"/>
  <c r="M903" i="11"/>
  <c r="L903" i="11"/>
  <c r="N902" i="11"/>
  <c r="M902" i="11"/>
  <c r="L902" i="11"/>
  <c r="N901" i="11"/>
  <c r="M901" i="11"/>
  <c r="L901" i="11"/>
  <c r="N900" i="11"/>
  <c r="M900" i="11"/>
  <c r="L900" i="11"/>
  <c r="N899" i="11"/>
  <c r="M899" i="11"/>
  <c r="L899" i="11"/>
  <c r="N898" i="11"/>
  <c r="M898" i="11"/>
  <c r="L898" i="11"/>
  <c r="N897" i="11"/>
  <c r="M897" i="11"/>
  <c r="L897" i="11"/>
  <c r="N894" i="11"/>
  <c r="M894" i="11"/>
  <c r="L894" i="11"/>
  <c r="N896" i="11"/>
  <c r="M896" i="11"/>
  <c r="L896" i="11"/>
  <c r="N895" i="11"/>
  <c r="M895" i="11"/>
  <c r="L895" i="11"/>
  <c r="N893" i="11"/>
  <c r="M893" i="11"/>
  <c r="L893" i="11"/>
  <c r="N892" i="11"/>
  <c r="M892" i="11"/>
  <c r="L892" i="11"/>
  <c r="N891" i="11"/>
  <c r="M891" i="11"/>
  <c r="L891" i="11"/>
  <c r="N890" i="11"/>
  <c r="M890" i="11"/>
  <c r="L890" i="11"/>
  <c r="N889" i="11"/>
  <c r="M889" i="11"/>
  <c r="L889" i="11"/>
  <c r="N888" i="11"/>
  <c r="M888" i="11"/>
  <c r="L888" i="11"/>
  <c r="N887" i="11"/>
  <c r="M887" i="11"/>
  <c r="L887" i="11"/>
  <c r="N886" i="11"/>
  <c r="M886" i="11"/>
  <c r="L886" i="11"/>
  <c r="N885" i="11"/>
  <c r="M885" i="11"/>
  <c r="L885" i="11"/>
  <c r="N884" i="11"/>
  <c r="M884" i="11"/>
  <c r="L884" i="11"/>
  <c r="N883" i="11"/>
  <c r="M883" i="11"/>
  <c r="L883" i="11"/>
  <c r="N882" i="11"/>
  <c r="M882" i="11"/>
  <c r="L882" i="11"/>
  <c r="N881" i="11"/>
  <c r="M881" i="11"/>
  <c r="L881" i="11"/>
  <c r="N880" i="11"/>
  <c r="M880" i="11"/>
  <c r="L880" i="11"/>
  <c r="N879" i="11"/>
  <c r="M879" i="11"/>
  <c r="L879" i="11"/>
  <c r="N878" i="11"/>
  <c r="M878" i="11"/>
  <c r="L878" i="11"/>
  <c r="N877" i="11"/>
  <c r="M877" i="11"/>
  <c r="L877" i="11"/>
  <c r="N876" i="11"/>
  <c r="M876" i="11"/>
  <c r="L876" i="11"/>
  <c r="N875" i="11"/>
  <c r="M875" i="11"/>
  <c r="L875" i="11"/>
  <c r="N874" i="11"/>
  <c r="M874" i="11"/>
  <c r="L874" i="11"/>
  <c r="N873" i="11"/>
  <c r="M873" i="11"/>
  <c r="L873" i="11"/>
  <c r="N872" i="11"/>
  <c r="M872" i="11"/>
  <c r="L872" i="11"/>
  <c r="N871" i="11"/>
  <c r="M871" i="11"/>
  <c r="L871" i="11"/>
  <c r="N870" i="11"/>
  <c r="M870" i="11"/>
  <c r="L870" i="11"/>
  <c r="N869" i="11"/>
  <c r="M869" i="11"/>
  <c r="L869" i="11"/>
  <c r="N868" i="11"/>
  <c r="M868" i="11"/>
  <c r="L868" i="11"/>
  <c r="N867" i="11"/>
  <c r="M867" i="11"/>
  <c r="L867" i="11"/>
  <c r="N866" i="11"/>
  <c r="M866" i="11"/>
  <c r="L866" i="11"/>
  <c r="N865" i="11"/>
  <c r="M865" i="11"/>
  <c r="L865" i="11"/>
  <c r="N863" i="11"/>
  <c r="M863" i="11"/>
  <c r="L863" i="11"/>
  <c r="N862" i="11"/>
  <c r="M862" i="11"/>
  <c r="L862" i="11"/>
  <c r="N860" i="11"/>
  <c r="M860" i="11"/>
  <c r="L860" i="11"/>
  <c r="N858" i="11"/>
  <c r="M858" i="11"/>
  <c r="L858" i="11"/>
  <c r="N859" i="11"/>
  <c r="M859" i="11"/>
  <c r="L859" i="11"/>
  <c r="N855" i="11"/>
  <c r="M855" i="11"/>
  <c r="L855" i="11"/>
  <c r="N856" i="11"/>
  <c r="M856" i="11"/>
  <c r="L856" i="11"/>
  <c r="N854" i="11"/>
  <c r="M854" i="11"/>
  <c r="L854" i="11"/>
  <c r="N853" i="11"/>
  <c r="M853" i="11"/>
  <c r="L853" i="11"/>
  <c r="N852" i="11"/>
  <c r="M852" i="11"/>
  <c r="L852" i="11"/>
  <c r="N851" i="11"/>
  <c r="M851" i="11"/>
  <c r="L851" i="11"/>
  <c r="N1741" i="11"/>
  <c r="M1741" i="11"/>
  <c r="L1741" i="11"/>
  <c r="N850" i="11"/>
  <c r="M850" i="11"/>
  <c r="L850" i="11"/>
  <c r="N849" i="11"/>
  <c r="M849" i="11"/>
  <c r="L849" i="11"/>
  <c r="N848" i="11"/>
  <c r="M848" i="11"/>
  <c r="L848" i="11"/>
  <c r="N842" i="11"/>
  <c r="M842" i="11"/>
  <c r="L842" i="11"/>
  <c r="N847" i="11"/>
  <c r="M847" i="11"/>
  <c r="L847" i="11"/>
  <c r="N846" i="11"/>
  <c r="M846" i="11"/>
  <c r="L846" i="11"/>
  <c r="N844" i="11"/>
  <c r="M844" i="11"/>
  <c r="L844" i="11"/>
  <c r="N843" i="11"/>
  <c r="M843" i="11"/>
  <c r="L843" i="11"/>
  <c r="N4059" i="11"/>
  <c r="M4059" i="11"/>
  <c r="L4059" i="11"/>
  <c r="N841" i="11"/>
  <c r="M841" i="11"/>
  <c r="L841" i="11"/>
  <c r="N839" i="11"/>
  <c r="M839" i="11"/>
  <c r="L839" i="11"/>
  <c r="N838" i="11"/>
  <c r="M838" i="11"/>
  <c r="L838" i="11"/>
  <c r="N837" i="11"/>
  <c r="M837" i="11"/>
  <c r="L837" i="11"/>
  <c r="N836" i="11"/>
  <c r="M836" i="11"/>
  <c r="L836" i="11"/>
  <c r="N835" i="11"/>
  <c r="M835" i="11"/>
  <c r="L835" i="11"/>
  <c r="N834" i="11"/>
  <c r="M834" i="11"/>
  <c r="L834" i="11"/>
  <c r="N833" i="11"/>
  <c r="M833" i="11"/>
  <c r="L833" i="11"/>
  <c r="N832" i="11"/>
  <c r="M832" i="11"/>
  <c r="L832" i="11"/>
  <c r="N831" i="11"/>
  <c r="M831" i="11"/>
  <c r="L831" i="11"/>
  <c r="N830" i="11"/>
  <c r="M830" i="11"/>
  <c r="L830" i="11"/>
  <c r="N829" i="11"/>
  <c r="M829" i="11"/>
  <c r="L829" i="11"/>
  <c r="N828" i="11"/>
  <c r="M828" i="11"/>
  <c r="L828" i="11"/>
  <c r="N827" i="11"/>
  <c r="M827" i="11"/>
  <c r="L827" i="11"/>
  <c r="N826" i="11"/>
  <c r="M826" i="11"/>
  <c r="L826" i="11"/>
  <c r="N825" i="11"/>
  <c r="M825" i="11"/>
  <c r="L825" i="11"/>
  <c r="N824" i="11"/>
  <c r="M824" i="11"/>
  <c r="L824" i="11"/>
  <c r="N823" i="11"/>
  <c r="M823" i="11"/>
  <c r="L823" i="11"/>
  <c r="N822" i="11"/>
  <c r="M822" i="11"/>
  <c r="L822" i="11"/>
  <c r="N821" i="11"/>
  <c r="M821" i="11"/>
  <c r="L821" i="11"/>
  <c r="N820" i="11"/>
  <c r="M820" i="11"/>
  <c r="L820" i="11"/>
  <c r="N819" i="11"/>
  <c r="M819" i="11"/>
  <c r="L819" i="11"/>
  <c r="N818" i="11"/>
  <c r="M818" i="11"/>
  <c r="L818" i="11"/>
  <c r="N817" i="11"/>
  <c r="M817" i="11"/>
  <c r="L817" i="11"/>
  <c r="N816" i="11"/>
  <c r="M816" i="11"/>
  <c r="L816" i="11"/>
  <c r="N815" i="11"/>
  <c r="M815" i="11"/>
  <c r="L815" i="11"/>
  <c r="N814" i="11"/>
  <c r="M814" i="11"/>
  <c r="L814" i="11"/>
  <c r="N813" i="11"/>
  <c r="M813" i="11"/>
  <c r="L813" i="11"/>
  <c r="N812" i="11"/>
  <c r="M812" i="11"/>
  <c r="L812" i="11"/>
  <c r="N811" i="11"/>
  <c r="M811" i="11"/>
  <c r="L811" i="11"/>
  <c r="N810" i="11"/>
  <c r="M810" i="11"/>
  <c r="L810" i="11"/>
  <c r="N809" i="11"/>
  <c r="M809" i="11"/>
  <c r="L809" i="11"/>
  <c r="N808" i="11"/>
  <c r="M808" i="11"/>
  <c r="L808" i="11"/>
  <c r="N807" i="11"/>
  <c r="M807" i="11"/>
  <c r="L807" i="11"/>
  <c r="N806" i="11"/>
  <c r="M806" i="11"/>
  <c r="L806" i="11"/>
  <c r="N805" i="11"/>
  <c r="M805" i="11"/>
  <c r="L805" i="11"/>
  <c r="N804" i="11"/>
  <c r="M804" i="11"/>
  <c r="L804" i="11"/>
  <c r="N803" i="11"/>
  <c r="M803" i="11"/>
  <c r="L803" i="11"/>
  <c r="N802" i="11"/>
  <c r="M802" i="11"/>
  <c r="L802" i="11"/>
  <c r="N801" i="11"/>
  <c r="M801" i="11"/>
  <c r="L801" i="11"/>
  <c r="N800" i="11"/>
  <c r="M800" i="11"/>
  <c r="L800" i="11"/>
  <c r="N799" i="11"/>
  <c r="M799" i="11"/>
  <c r="L799" i="11"/>
  <c r="N798" i="11"/>
  <c r="M798" i="11"/>
  <c r="L798" i="11"/>
  <c r="N797" i="11"/>
  <c r="M797" i="11"/>
  <c r="L797" i="11"/>
  <c r="N796" i="11"/>
  <c r="M796" i="11"/>
  <c r="L796" i="11"/>
  <c r="N795" i="11"/>
  <c r="M795" i="11"/>
  <c r="L795" i="11"/>
  <c r="N794" i="11"/>
  <c r="M794" i="11"/>
  <c r="L794" i="11"/>
  <c r="N793" i="11"/>
  <c r="M793" i="11"/>
  <c r="L793" i="11"/>
  <c r="N791" i="11"/>
  <c r="M791" i="11"/>
  <c r="L791" i="11"/>
  <c r="N790" i="11"/>
  <c r="M790" i="11"/>
  <c r="L790" i="11"/>
  <c r="N789" i="11"/>
  <c r="M789" i="11"/>
  <c r="L789" i="11"/>
  <c r="N788" i="11"/>
  <c r="M788" i="11"/>
  <c r="L788" i="11"/>
  <c r="N786" i="11"/>
  <c r="M786" i="11"/>
  <c r="L786" i="11"/>
  <c r="N784" i="11"/>
  <c r="M784" i="11"/>
  <c r="L784" i="11"/>
  <c r="N783" i="11"/>
  <c r="M783" i="11"/>
  <c r="L783" i="11"/>
  <c r="N782" i="11"/>
  <c r="M782" i="11"/>
  <c r="L782" i="11"/>
  <c r="N781" i="11"/>
  <c r="M781" i="11"/>
  <c r="L781" i="11"/>
  <c r="N780" i="11"/>
  <c r="M780" i="11"/>
  <c r="L780" i="11"/>
  <c r="N779" i="11"/>
  <c r="M779" i="11"/>
  <c r="L779" i="11"/>
  <c r="N778" i="11"/>
  <c r="M778" i="11"/>
  <c r="L778" i="11"/>
  <c r="N775" i="11"/>
  <c r="M775" i="11"/>
  <c r="L775" i="11"/>
  <c r="N774" i="11"/>
  <c r="M774" i="11"/>
  <c r="L774" i="11"/>
  <c r="N773" i="11"/>
  <c r="M773" i="11"/>
  <c r="L773" i="11"/>
  <c r="N772" i="11"/>
  <c r="M772" i="11"/>
  <c r="L772" i="11"/>
  <c r="N771" i="11"/>
  <c r="M771" i="11"/>
  <c r="L771" i="11"/>
  <c r="N770" i="11"/>
  <c r="M770" i="11"/>
  <c r="L770" i="11"/>
  <c r="N769" i="11"/>
  <c r="M769" i="11"/>
  <c r="L769" i="11"/>
  <c r="N768" i="11"/>
  <c r="M768" i="11"/>
  <c r="L768" i="11"/>
  <c r="N3242" i="11"/>
  <c r="M3242" i="11"/>
  <c r="L3242" i="11"/>
  <c r="N767" i="11"/>
  <c r="M767" i="11"/>
  <c r="L767" i="11"/>
  <c r="N766" i="11"/>
  <c r="M766" i="11"/>
  <c r="L766" i="11"/>
  <c r="N765" i="11"/>
  <c r="M765" i="11"/>
  <c r="L765" i="11"/>
  <c r="N764" i="11"/>
  <c r="M764" i="11"/>
  <c r="L764" i="11"/>
  <c r="N763" i="11"/>
  <c r="M763" i="11"/>
  <c r="L763" i="11"/>
  <c r="N762" i="11"/>
  <c r="M762" i="11"/>
  <c r="L762" i="11"/>
  <c r="N761" i="11"/>
  <c r="M761" i="11"/>
  <c r="L761" i="11"/>
  <c r="N760" i="11"/>
  <c r="M760" i="11"/>
  <c r="L760" i="11"/>
  <c r="N758" i="11"/>
  <c r="M758" i="11"/>
  <c r="L758" i="11"/>
  <c r="N759" i="11"/>
  <c r="M759" i="11"/>
  <c r="L759" i="11"/>
  <c r="N757" i="11"/>
  <c r="M757" i="11"/>
  <c r="L757" i="11"/>
  <c r="N756" i="11"/>
  <c r="M756" i="11"/>
  <c r="L756" i="11"/>
  <c r="N755" i="11"/>
  <c r="M755" i="11"/>
  <c r="L755" i="11"/>
  <c r="N3021" i="11"/>
  <c r="M3021" i="11"/>
  <c r="L3021" i="11"/>
  <c r="N754" i="11"/>
  <c r="M754" i="11"/>
  <c r="L754" i="11"/>
  <c r="N753" i="11"/>
  <c r="M753" i="11"/>
  <c r="L753" i="11"/>
  <c r="N752" i="11"/>
  <c r="M752" i="11"/>
  <c r="L752" i="11"/>
  <c r="N750" i="11"/>
  <c r="M750" i="11"/>
  <c r="L750" i="11"/>
  <c r="N749" i="11"/>
  <c r="M749" i="11"/>
  <c r="L749" i="11"/>
  <c r="N748" i="11"/>
  <c r="M748" i="11"/>
  <c r="L748" i="11"/>
  <c r="N747" i="11"/>
  <c r="M747" i="11"/>
  <c r="L747" i="11"/>
  <c r="N746" i="11"/>
  <c r="M746" i="11"/>
  <c r="L746" i="11"/>
  <c r="N745" i="11"/>
  <c r="M745" i="11"/>
  <c r="L745" i="11"/>
  <c r="N744" i="11"/>
  <c r="M744" i="11"/>
  <c r="L744" i="11"/>
  <c r="N743" i="11"/>
  <c r="M743" i="11"/>
  <c r="L743" i="11"/>
  <c r="N741" i="11"/>
  <c r="M741" i="11"/>
  <c r="L741" i="11"/>
  <c r="N740" i="11"/>
  <c r="M740" i="11"/>
  <c r="L740" i="11"/>
  <c r="N738" i="11"/>
  <c r="M738" i="11"/>
  <c r="L738" i="11"/>
  <c r="N737" i="11"/>
  <c r="M737" i="11"/>
  <c r="L737" i="11"/>
  <c r="N736" i="11"/>
  <c r="M736" i="11"/>
  <c r="L736" i="11"/>
  <c r="N735" i="11"/>
  <c r="M735" i="11"/>
  <c r="L735" i="11"/>
  <c r="N734" i="11"/>
  <c r="M734" i="11"/>
  <c r="L734" i="11"/>
  <c r="N733" i="11"/>
  <c r="M733" i="11"/>
  <c r="L733" i="11"/>
  <c r="N732" i="11"/>
  <c r="M732" i="11"/>
  <c r="L732" i="11"/>
  <c r="N731" i="11"/>
  <c r="M731" i="11"/>
  <c r="L731" i="11"/>
  <c r="N730" i="11"/>
  <c r="M730" i="11"/>
  <c r="L730" i="11"/>
  <c r="N729" i="11"/>
  <c r="M729" i="11"/>
  <c r="L729" i="11"/>
  <c r="N728" i="11"/>
  <c r="M728" i="11"/>
  <c r="L728" i="11"/>
  <c r="N727" i="11"/>
  <c r="M727" i="11"/>
  <c r="L727" i="11"/>
  <c r="N726" i="11"/>
  <c r="M726" i="11"/>
  <c r="L726" i="11"/>
  <c r="N725" i="11"/>
  <c r="M725" i="11"/>
  <c r="L725" i="11"/>
  <c r="N5700" i="11"/>
  <c r="M5700" i="11"/>
  <c r="L5700" i="11"/>
  <c r="N723" i="11"/>
  <c r="M723" i="11"/>
  <c r="L723" i="11"/>
  <c r="N724" i="11"/>
  <c r="M724" i="11"/>
  <c r="L724" i="11"/>
  <c r="N722" i="11"/>
  <c r="M722" i="11"/>
  <c r="L722" i="11"/>
  <c r="N721" i="11"/>
  <c r="M721" i="11"/>
  <c r="L721" i="11"/>
  <c r="N720" i="11"/>
  <c r="M720" i="11"/>
  <c r="L720" i="11"/>
  <c r="N719" i="11"/>
  <c r="M719" i="11"/>
  <c r="L719" i="11"/>
  <c r="N718" i="11"/>
  <c r="M718" i="11"/>
  <c r="L718" i="11"/>
  <c r="N716" i="11"/>
  <c r="M716" i="11"/>
  <c r="L716" i="11"/>
  <c r="N715" i="11"/>
  <c r="M715" i="11"/>
  <c r="L715" i="11"/>
  <c r="N714" i="11"/>
  <c r="M714" i="11"/>
  <c r="L714" i="11"/>
  <c r="N713" i="11"/>
  <c r="M713" i="11"/>
  <c r="L713" i="11"/>
  <c r="N711" i="11"/>
  <c r="M711" i="11"/>
  <c r="L711" i="11"/>
  <c r="N710" i="11"/>
  <c r="M710" i="11"/>
  <c r="L710" i="11"/>
  <c r="N709" i="11"/>
  <c r="M709" i="11"/>
  <c r="L709" i="11"/>
  <c r="N708" i="11"/>
  <c r="M708" i="11"/>
  <c r="L708" i="11"/>
  <c r="N1906" i="11"/>
  <c r="M1906" i="11"/>
  <c r="L1906" i="11"/>
  <c r="N707" i="11"/>
  <c r="M707" i="11"/>
  <c r="L707" i="11"/>
  <c r="N706" i="11"/>
  <c r="M706" i="11"/>
  <c r="L706" i="11"/>
  <c r="N705" i="11"/>
  <c r="M705" i="11"/>
  <c r="L705" i="11"/>
  <c r="N704" i="11"/>
  <c r="M704" i="11"/>
  <c r="L704" i="11"/>
  <c r="N702" i="11"/>
  <c r="M702" i="11"/>
  <c r="L702" i="11"/>
  <c r="N703" i="11"/>
  <c r="M703" i="11"/>
  <c r="L703" i="11"/>
  <c r="N3791" i="11"/>
  <c r="M3791" i="11"/>
  <c r="L3791" i="11"/>
  <c r="N701" i="11"/>
  <c r="M701" i="11"/>
  <c r="L701" i="11"/>
  <c r="N700" i="11"/>
  <c r="M700" i="11"/>
  <c r="L700" i="11"/>
  <c r="N699" i="11"/>
  <c r="M699" i="11"/>
  <c r="L699" i="11"/>
  <c r="N698" i="11"/>
  <c r="M698" i="11"/>
  <c r="L698" i="11"/>
  <c r="N685" i="11"/>
  <c r="M685" i="11"/>
  <c r="L685" i="11"/>
  <c r="N697" i="11"/>
  <c r="M697" i="11"/>
  <c r="L697" i="11"/>
  <c r="N696" i="11"/>
  <c r="M696" i="11"/>
  <c r="L696" i="11"/>
  <c r="N695" i="11"/>
  <c r="M695" i="11"/>
  <c r="L695" i="11"/>
  <c r="N694" i="11"/>
  <c r="M694" i="11"/>
  <c r="L694" i="11"/>
  <c r="N692" i="11"/>
  <c r="M692" i="11"/>
  <c r="L692" i="11"/>
  <c r="N691" i="11"/>
  <c r="M691" i="11"/>
  <c r="L691" i="11"/>
  <c r="N689" i="11"/>
  <c r="M689" i="11"/>
  <c r="L689" i="11"/>
  <c r="N688" i="11"/>
  <c r="M688" i="11"/>
  <c r="L688" i="11"/>
  <c r="N687" i="11"/>
  <c r="M687" i="11"/>
  <c r="L687" i="11"/>
  <c r="N3847" i="11"/>
  <c r="M3847" i="11"/>
  <c r="L3847" i="11"/>
  <c r="N684" i="11"/>
  <c r="M684" i="11"/>
  <c r="L684" i="11"/>
  <c r="N683" i="11"/>
  <c r="M683" i="11"/>
  <c r="L683" i="11"/>
  <c r="N682" i="11"/>
  <c r="M682" i="11"/>
  <c r="L682" i="11"/>
  <c r="N681" i="11"/>
  <c r="M681" i="11"/>
  <c r="L681" i="11"/>
  <c r="N679" i="11"/>
  <c r="M679" i="11"/>
  <c r="L679" i="11"/>
  <c r="N678" i="11"/>
  <c r="M678" i="11"/>
  <c r="L678" i="11"/>
  <c r="N677" i="11"/>
  <c r="M677" i="11"/>
  <c r="L677" i="11"/>
  <c r="N675" i="11"/>
  <c r="M675" i="11"/>
  <c r="L675" i="11"/>
  <c r="N674" i="11"/>
  <c r="M674" i="11"/>
  <c r="L674" i="11"/>
  <c r="N673" i="11"/>
  <c r="M673" i="11"/>
  <c r="L673" i="11"/>
  <c r="N936" i="11"/>
  <c r="M936" i="11"/>
  <c r="L936" i="11"/>
  <c r="N672" i="11"/>
  <c r="M672" i="11"/>
  <c r="L672" i="11"/>
  <c r="N671" i="11"/>
  <c r="M671" i="11"/>
  <c r="L671" i="11"/>
  <c r="N670" i="11"/>
  <c r="M670" i="11"/>
  <c r="L670" i="11"/>
  <c r="N669" i="11"/>
  <c r="M669" i="11"/>
  <c r="L669" i="11"/>
  <c r="N668" i="11"/>
  <c r="M668" i="11"/>
  <c r="L668" i="11"/>
  <c r="N667" i="11"/>
  <c r="M667" i="11"/>
  <c r="L667" i="11"/>
  <c r="N666" i="11"/>
  <c r="M666" i="11"/>
  <c r="L666" i="11"/>
  <c r="N665" i="11"/>
  <c r="M665" i="11"/>
  <c r="L665" i="11"/>
  <c r="N663" i="11"/>
  <c r="M663" i="11"/>
  <c r="L663" i="11"/>
  <c r="N662" i="11"/>
  <c r="M662" i="11"/>
  <c r="L662" i="11"/>
  <c r="N661" i="11"/>
  <c r="M661" i="11"/>
  <c r="L661" i="11"/>
  <c r="N660" i="11"/>
  <c r="M660" i="11"/>
  <c r="L660" i="11"/>
  <c r="N659" i="11"/>
  <c r="M659" i="11"/>
  <c r="L659" i="11"/>
  <c r="N657" i="11"/>
  <c r="M657" i="11"/>
  <c r="L657" i="11"/>
  <c r="N658" i="11"/>
  <c r="M658" i="11"/>
  <c r="L658" i="11"/>
  <c r="N656" i="11"/>
  <c r="M656" i="11"/>
  <c r="L656" i="11"/>
  <c r="N655" i="11"/>
  <c r="M655" i="11"/>
  <c r="L655" i="11"/>
  <c r="N654" i="11"/>
  <c r="M654" i="11"/>
  <c r="L654" i="11"/>
  <c r="N653" i="11"/>
  <c r="M653" i="11"/>
  <c r="L653" i="11"/>
  <c r="N652" i="11"/>
  <c r="M652" i="11"/>
  <c r="L652" i="11"/>
  <c r="N651" i="11"/>
  <c r="M651" i="11"/>
  <c r="L651" i="11"/>
  <c r="N649" i="11"/>
  <c r="M649" i="11"/>
  <c r="L649" i="11"/>
  <c r="N648" i="11"/>
  <c r="M648" i="11"/>
  <c r="L648" i="11"/>
  <c r="N647" i="11"/>
  <c r="M647" i="11"/>
  <c r="L647" i="11"/>
  <c r="N646" i="11"/>
  <c r="M646" i="11"/>
  <c r="L646" i="11"/>
  <c r="N645" i="11"/>
  <c r="M645" i="11"/>
  <c r="L645" i="11"/>
  <c r="N644" i="11"/>
  <c r="M644" i="11"/>
  <c r="L644" i="11"/>
  <c r="N643" i="11"/>
  <c r="M643" i="11"/>
  <c r="L643" i="11"/>
  <c r="N642" i="11"/>
  <c r="M642" i="11"/>
  <c r="L642" i="11"/>
  <c r="N641" i="11"/>
  <c r="M641" i="11"/>
  <c r="L641" i="11"/>
  <c r="N640" i="11"/>
  <c r="M640" i="11"/>
  <c r="L640" i="11"/>
  <c r="N639" i="11"/>
  <c r="M639" i="11"/>
  <c r="L639" i="11"/>
  <c r="N637" i="11"/>
  <c r="M637" i="11"/>
  <c r="L637" i="11"/>
  <c r="N638" i="11"/>
  <c r="M638" i="11"/>
  <c r="L638" i="11"/>
  <c r="N634" i="11"/>
  <c r="M634" i="11"/>
  <c r="L634" i="11"/>
  <c r="N633" i="11"/>
  <c r="M633" i="11"/>
  <c r="L633" i="11"/>
  <c r="N632" i="11"/>
  <c r="M632" i="11"/>
  <c r="L632" i="11"/>
  <c r="N631" i="11"/>
  <c r="M631" i="11"/>
  <c r="L631" i="11"/>
  <c r="N629" i="11"/>
  <c r="M629" i="11"/>
  <c r="L629" i="11"/>
  <c r="N628" i="11"/>
  <c r="M628" i="11"/>
  <c r="L628" i="11"/>
  <c r="N626" i="11"/>
  <c r="M626" i="11"/>
  <c r="L626" i="11"/>
  <c r="N1441" i="11"/>
  <c r="M1441" i="11"/>
  <c r="L1441" i="11"/>
  <c r="N625" i="11"/>
  <c r="M625" i="11"/>
  <c r="L625" i="11"/>
  <c r="N624" i="11"/>
  <c r="M624" i="11"/>
  <c r="L624" i="11"/>
  <c r="N622" i="11"/>
  <c r="M622" i="11"/>
  <c r="L622" i="11"/>
  <c r="N620" i="11"/>
  <c r="M620" i="11"/>
  <c r="L620" i="11"/>
  <c r="N619" i="11"/>
  <c r="M619" i="11"/>
  <c r="L619" i="11"/>
  <c r="N618" i="11"/>
  <c r="M618" i="11"/>
  <c r="L618" i="11"/>
  <c r="N617" i="11"/>
  <c r="M617" i="11"/>
  <c r="L617" i="11"/>
  <c r="N616" i="11"/>
  <c r="M616" i="11"/>
  <c r="L616" i="11"/>
  <c r="N615" i="11"/>
  <c r="M615" i="11"/>
  <c r="L615" i="11"/>
  <c r="N614" i="11"/>
  <c r="M614" i="11"/>
  <c r="L614" i="11"/>
  <c r="N613" i="11"/>
  <c r="M613" i="11"/>
  <c r="L613" i="11"/>
  <c r="N612" i="11"/>
  <c r="M612" i="11"/>
  <c r="L612" i="11"/>
  <c r="N611" i="11"/>
  <c r="M611" i="11"/>
  <c r="L611" i="11"/>
  <c r="N610" i="11"/>
  <c r="M610" i="11"/>
  <c r="L610" i="11"/>
  <c r="N609" i="11"/>
  <c r="M609" i="11"/>
  <c r="L609" i="11"/>
  <c r="N606" i="11"/>
  <c r="M606" i="11"/>
  <c r="L606" i="11"/>
  <c r="N608" i="11"/>
  <c r="M608" i="11"/>
  <c r="L608" i="11"/>
  <c r="N607" i="11"/>
  <c r="M607" i="11"/>
  <c r="L607" i="11"/>
  <c r="N605" i="11"/>
  <c r="M605" i="11"/>
  <c r="L605" i="11"/>
  <c r="N603" i="11"/>
  <c r="M603" i="11"/>
  <c r="L603" i="11"/>
  <c r="N3602" i="11"/>
  <c r="M3602" i="11"/>
  <c r="L3602" i="11"/>
  <c r="N600" i="11"/>
  <c r="M600" i="11"/>
  <c r="L600" i="11"/>
  <c r="N598" i="11"/>
  <c r="M598" i="11"/>
  <c r="L598" i="11"/>
  <c r="N599" i="11"/>
  <c r="M599" i="11"/>
  <c r="L599" i="11"/>
  <c r="N597" i="11"/>
  <c r="M597" i="11"/>
  <c r="L597" i="11"/>
  <c r="N594" i="11"/>
  <c r="M594" i="11"/>
  <c r="L594" i="11"/>
  <c r="N5437" i="11"/>
  <c r="M5437" i="11"/>
  <c r="L5437" i="11"/>
  <c r="N593" i="11"/>
  <c r="M593" i="11"/>
  <c r="L593" i="11"/>
  <c r="N592" i="11"/>
  <c r="M592" i="11"/>
  <c r="L592" i="11"/>
  <c r="N591" i="11"/>
  <c r="M591" i="11"/>
  <c r="L591" i="11"/>
  <c r="N590" i="11"/>
  <c r="M590" i="11"/>
  <c r="L590" i="11"/>
  <c r="N589" i="11"/>
  <c r="M589" i="11"/>
  <c r="L589" i="11"/>
  <c r="N588" i="11"/>
  <c r="M588" i="11"/>
  <c r="L588" i="11"/>
  <c r="N587" i="11"/>
  <c r="M587" i="11"/>
  <c r="L587" i="11"/>
  <c r="N586" i="11"/>
  <c r="M586" i="11"/>
  <c r="L586" i="11"/>
  <c r="N585" i="11"/>
  <c r="M585" i="11"/>
  <c r="L585" i="11"/>
  <c r="N584" i="11"/>
  <c r="M584" i="11"/>
  <c r="L584" i="11"/>
  <c r="N6864" i="11"/>
  <c r="M6864" i="11"/>
  <c r="L6864" i="11"/>
  <c r="N582" i="11"/>
  <c r="M582" i="11"/>
  <c r="L582" i="11"/>
  <c r="N581" i="11"/>
  <c r="M581" i="11"/>
  <c r="L581" i="11"/>
  <c r="N580" i="11"/>
  <c r="M580" i="11"/>
  <c r="L580" i="11"/>
  <c r="N578" i="11"/>
  <c r="M578" i="11"/>
  <c r="L578" i="11"/>
  <c r="N577" i="11"/>
  <c r="M577" i="11"/>
  <c r="L577" i="11"/>
  <c r="N4296" i="11"/>
  <c r="M4296" i="11"/>
  <c r="L4296" i="11"/>
  <c r="N576" i="11"/>
  <c r="M576" i="11"/>
  <c r="L576" i="11"/>
  <c r="N575" i="11"/>
  <c r="M575" i="11"/>
  <c r="L575" i="11"/>
  <c r="N574" i="11"/>
  <c r="M574" i="11"/>
  <c r="L574" i="11"/>
  <c r="N573" i="11"/>
  <c r="M573" i="11"/>
  <c r="L573" i="11"/>
  <c r="N572" i="11"/>
  <c r="M572" i="11"/>
  <c r="L572" i="11"/>
  <c r="N570" i="11"/>
  <c r="M570" i="11"/>
  <c r="L570" i="11"/>
  <c r="N571" i="11"/>
  <c r="M571" i="11"/>
  <c r="L571" i="11"/>
  <c r="N569" i="11"/>
  <c r="M569" i="11"/>
  <c r="L569" i="11"/>
  <c r="N568" i="11"/>
  <c r="M568" i="11"/>
  <c r="L568" i="11"/>
  <c r="N566" i="11"/>
  <c r="M566" i="11"/>
  <c r="L566" i="11"/>
  <c r="N3517" i="11"/>
  <c r="M3517" i="11"/>
  <c r="L3517" i="11"/>
  <c r="N565" i="11"/>
  <c r="M565" i="11"/>
  <c r="L565" i="11"/>
  <c r="N564" i="11"/>
  <c r="M564" i="11"/>
  <c r="L564" i="11"/>
  <c r="N3454" i="11"/>
  <c r="M3454" i="11"/>
  <c r="L3454" i="11"/>
  <c r="N6533" i="11"/>
  <c r="M6533" i="11"/>
  <c r="L6533" i="11"/>
  <c r="N563" i="11"/>
  <c r="M563" i="11"/>
  <c r="L563" i="11"/>
  <c r="N562" i="11"/>
  <c r="M562" i="11"/>
  <c r="L562" i="11"/>
  <c r="N561" i="11"/>
  <c r="M561" i="11"/>
  <c r="L561" i="11"/>
  <c r="N559" i="11"/>
  <c r="M559" i="11"/>
  <c r="L559" i="11"/>
  <c r="N558" i="11"/>
  <c r="M558" i="11"/>
  <c r="L558" i="11"/>
  <c r="N557" i="11"/>
  <c r="M557" i="11"/>
  <c r="L557" i="11"/>
  <c r="N556" i="11"/>
  <c r="M556" i="11"/>
  <c r="L556" i="11"/>
  <c r="N555" i="11"/>
  <c r="M555" i="11"/>
  <c r="L555" i="11"/>
  <c r="N554" i="11"/>
  <c r="M554" i="11"/>
  <c r="L554" i="11"/>
  <c r="N553" i="11"/>
  <c r="M553" i="11"/>
  <c r="L553" i="11"/>
  <c r="N552" i="11"/>
  <c r="M552" i="11"/>
  <c r="L552" i="11"/>
  <c r="N551" i="11"/>
  <c r="M551" i="11"/>
  <c r="L551" i="11"/>
  <c r="N550" i="11"/>
  <c r="M550" i="11"/>
  <c r="L550" i="11"/>
  <c r="N305" i="11"/>
  <c r="M305" i="11"/>
  <c r="L305" i="11"/>
  <c r="N549" i="11"/>
  <c r="M549" i="11"/>
  <c r="L549" i="11"/>
  <c r="N548" i="11"/>
  <c r="M548" i="11"/>
  <c r="L548" i="11"/>
  <c r="N547" i="11"/>
  <c r="M547" i="11"/>
  <c r="L547" i="11"/>
  <c r="N546" i="11"/>
  <c r="M546" i="11"/>
  <c r="L546" i="11"/>
  <c r="N545" i="11"/>
  <c r="M545" i="11"/>
  <c r="L545" i="11"/>
  <c r="N544" i="11"/>
  <c r="M544" i="11"/>
  <c r="L544" i="11"/>
  <c r="N543" i="11"/>
  <c r="M543" i="11"/>
  <c r="L543" i="11"/>
  <c r="N542" i="11"/>
  <c r="M542" i="11"/>
  <c r="L542" i="11"/>
  <c r="N541" i="11"/>
  <c r="M541" i="11"/>
  <c r="L541" i="11"/>
  <c r="N539" i="11"/>
  <c r="M539" i="11"/>
  <c r="L539" i="11"/>
  <c r="N538" i="11"/>
  <c r="M538" i="11"/>
  <c r="L538" i="11"/>
  <c r="N2518" i="11"/>
  <c r="M2518" i="11"/>
  <c r="L2518" i="11"/>
  <c r="N537" i="11"/>
  <c r="M537" i="11"/>
  <c r="L537" i="11"/>
  <c r="N536" i="11"/>
  <c r="M536" i="11"/>
  <c r="L536" i="11"/>
  <c r="N535" i="11"/>
  <c r="M535" i="11"/>
  <c r="L535" i="11"/>
  <c r="N534" i="11"/>
  <c r="M534" i="11"/>
  <c r="L534" i="11"/>
  <c r="N530" i="11"/>
  <c r="M530" i="11"/>
  <c r="L530" i="11"/>
  <c r="N533" i="11"/>
  <c r="M533" i="11"/>
  <c r="L533" i="11"/>
  <c r="N532" i="11"/>
  <c r="M532" i="11"/>
  <c r="L532" i="11"/>
  <c r="N531" i="11"/>
  <c r="M531" i="11"/>
  <c r="L531" i="11"/>
  <c r="N529" i="11"/>
  <c r="M529" i="11"/>
  <c r="L529" i="11"/>
  <c r="N528" i="11"/>
  <c r="M528" i="11"/>
  <c r="L528" i="11"/>
  <c r="N527" i="11"/>
  <c r="M527" i="11"/>
  <c r="L527" i="11"/>
  <c r="N526" i="11"/>
  <c r="M526" i="11"/>
  <c r="L526" i="11"/>
  <c r="N525" i="11"/>
  <c r="M525" i="11"/>
  <c r="L525" i="11"/>
  <c r="N524" i="11"/>
  <c r="M524" i="11"/>
  <c r="L524" i="11"/>
  <c r="N523" i="11"/>
  <c r="M523" i="11"/>
  <c r="L523" i="11"/>
  <c r="N521" i="11"/>
  <c r="M521" i="11"/>
  <c r="L521" i="11"/>
  <c r="N522" i="11"/>
  <c r="M522" i="11"/>
  <c r="L522" i="11"/>
  <c r="N520" i="11"/>
  <c r="M520" i="11"/>
  <c r="L520" i="11"/>
  <c r="N519" i="11"/>
  <c r="M519" i="11"/>
  <c r="L519" i="11"/>
  <c r="N518" i="11"/>
  <c r="M518" i="11"/>
  <c r="L518" i="11"/>
  <c r="N517" i="11"/>
  <c r="M517" i="11"/>
  <c r="L517" i="11"/>
  <c r="N516" i="11"/>
  <c r="M516" i="11"/>
  <c r="L516" i="11"/>
  <c r="N515" i="11"/>
  <c r="M515" i="11"/>
  <c r="L515" i="11"/>
  <c r="N514" i="11"/>
  <c r="M514" i="11"/>
  <c r="L514" i="11"/>
  <c r="N513" i="11"/>
  <c r="M513" i="11"/>
  <c r="L513" i="11"/>
  <c r="N512" i="11"/>
  <c r="M512" i="11"/>
  <c r="L512" i="11"/>
  <c r="N511" i="11"/>
  <c r="M511" i="11"/>
  <c r="L511" i="11"/>
  <c r="N510" i="11"/>
  <c r="M510" i="11"/>
  <c r="L510" i="11"/>
  <c r="N509" i="11"/>
  <c r="M509" i="11"/>
  <c r="L509" i="11"/>
  <c r="N507" i="11"/>
  <c r="M507" i="11"/>
  <c r="L507" i="11"/>
  <c r="N506" i="11"/>
  <c r="M506" i="11"/>
  <c r="L506" i="11"/>
  <c r="N505" i="11"/>
  <c r="M505" i="11"/>
  <c r="L505" i="11"/>
  <c r="N504" i="11"/>
  <c r="M504" i="11"/>
  <c r="L504" i="11"/>
  <c r="N503" i="11"/>
  <c r="M503" i="11"/>
  <c r="L503" i="11"/>
  <c r="N502" i="11"/>
  <c r="M502" i="11"/>
  <c r="L502" i="11"/>
  <c r="N501" i="11"/>
  <c r="M501" i="11"/>
  <c r="L501" i="11"/>
  <c r="N500" i="11"/>
  <c r="M500" i="11"/>
  <c r="L500" i="11"/>
  <c r="N498" i="11"/>
  <c r="M498" i="11"/>
  <c r="L498" i="11"/>
  <c r="N497" i="11"/>
  <c r="M497" i="11"/>
  <c r="L497" i="11"/>
  <c r="N496" i="11"/>
  <c r="M496" i="11"/>
  <c r="L496" i="11"/>
  <c r="N495" i="11"/>
  <c r="M495" i="11"/>
  <c r="L495" i="11"/>
  <c r="N494" i="11"/>
  <c r="M494" i="11"/>
  <c r="L494" i="11"/>
  <c r="N493" i="11"/>
  <c r="M493" i="11"/>
  <c r="L493" i="11"/>
  <c r="N488" i="11"/>
  <c r="M488" i="11"/>
  <c r="L488" i="11"/>
  <c r="N492" i="11"/>
  <c r="M492" i="11"/>
  <c r="L492" i="11"/>
  <c r="N491" i="11"/>
  <c r="M491" i="11"/>
  <c r="L491" i="11"/>
  <c r="N490" i="11"/>
  <c r="M490" i="11"/>
  <c r="L490" i="11"/>
  <c r="N489" i="11"/>
  <c r="M489" i="11"/>
  <c r="L489" i="11"/>
  <c r="N487" i="11"/>
  <c r="M487" i="11"/>
  <c r="L487" i="11"/>
  <c r="N486" i="11"/>
  <c r="M486" i="11"/>
  <c r="L486" i="11"/>
  <c r="N485" i="11"/>
  <c r="M485" i="11"/>
  <c r="L485" i="11"/>
  <c r="N484" i="11"/>
  <c r="M484" i="11"/>
  <c r="L484" i="11"/>
  <c r="N483" i="11"/>
  <c r="M483" i="11"/>
  <c r="L483" i="11"/>
  <c r="N482" i="11"/>
  <c r="M482" i="11"/>
  <c r="L482" i="11"/>
  <c r="N5074" i="11"/>
  <c r="M5074" i="11"/>
  <c r="L5074" i="11"/>
  <c r="N480" i="11"/>
  <c r="M480" i="11"/>
  <c r="L480" i="11"/>
  <c r="N481" i="11"/>
  <c r="M481" i="11"/>
  <c r="L481" i="11"/>
  <c r="N479" i="11"/>
  <c r="M479" i="11"/>
  <c r="L479" i="11"/>
  <c r="N478" i="11"/>
  <c r="M478" i="11"/>
  <c r="L478" i="11"/>
  <c r="N476" i="11"/>
  <c r="M476" i="11"/>
  <c r="L476" i="11"/>
  <c r="N477" i="11"/>
  <c r="M477" i="11"/>
  <c r="L477" i="11"/>
  <c r="N474" i="11"/>
  <c r="M474" i="11"/>
  <c r="L474" i="11"/>
  <c r="N473" i="11"/>
  <c r="M473" i="11"/>
  <c r="L473" i="11"/>
  <c r="N472" i="11"/>
  <c r="M472" i="11"/>
  <c r="L472" i="11"/>
  <c r="N471" i="11"/>
  <c r="M471" i="11"/>
  <c r="L471" i="11"/>
  <c r="N470" i="11"/>
  <c r="M470" i="11"/>
  <c r="L470" i="11"/>
  <c r="N469" i="11"/>
  <c r="M469" i="11"/>
  <c r="L469" i="11"/>
  <c r="N468" i="11"/>
  <c r="M468" i="11"/>
  <c r="L468" i="11"/>
  <c r="N467" i="11"/>
  <c r="M467" i="11"/>
  <c r="L467" i="11"/>
  <c r="N475" i="11"/>
  <c r="M475" i="11"/>
  <c r="L475" i="11"/>
  <c r="N465" i="11"/>
  <c r="M465" i="11"/>
  <c r="L465" i="11"/>
  <c r="N463" i="11"/>
  <c r="M463" i="11"/>
  <c r="L463" i="11"/>
  <c r="N462" i="11"/>
  <c r="M462" i="11"/>
  <c r="L462" i="11"/>
  <c r="N460" i="11"/>
  <c r="M460" i="11"/>
  <c r="L460" i="11"/>
  <c r="N459" i="11"/>
  <c r="M459" i="11"/>
  <c r="L459" i="11"/>
  <c r="N457" i="11"/>
  <c r="M457" i="11"/>
  <c r="L457" i="11"/>
  <c r="N456" i="11"/>
  <c r="M456" i="11"/>
  <c r="L456" i="11"/>
  <c r="N455" i="11"/>
  <c r="M455" i="11"/>
  <c r="L455" i="11"/>
  <c r="N454" i="11"/>
  <c r="M454" i="11"/>
  <c r="L454" i="11"/>
  <c r="N453" i="11"/>
  <c r="M453" i="11"/>
  <c r="L453" i="11"/>
  <c r="N452" i="11"/>
  <c r="M452" i="11"/>
  <c r="L452" i="11"/>
  <c r="N451" i="11"/>
  <c r="M451" i="11"/>
  <c r="L451" i="11"/>
  <c r="N450" i="11"/>
  <c r="M450" i="11"/>
  <c r="L450" i="11"/>
  <c r="N449" i="11"/>
  <c r="M449" i="11"/>
  <c r="L449" i="11"/>
  <c r="N448" i="11"/>
  <c r="M448" i="11"/>
  <c r="L448" i="11"/>
  <c r="N447" i="11"/>
  <c r="M447" i="11"/>
  <c r="L447" i="11"/>
  <c r="N446" i="11"/>
  <c r="M446" i="11"/>
  <c r="L446" i="11"/>
  <c r="N445" i="11"/>
  <c r="M445" i="11"/>
  <c r="L445" i="11"/>
  <c r="N444" i="11"/>
  <c r="M444" i="11"/>
  <c r="L444" i="11"/>
  <c r="N442" i="11"/>
  <c r="M442" i="11"/>
  <c r="L442" i="11"/>
  <c r="N440" i="11"/>
  <c r="M440" i="11"/>
  <c r="L440" i="11"/>
  <c r="N439" i="11"/>
  <c r="M439" i="11"/>
  <c r="L439" i="11"/>
  <c r="N438" i="11"/>
  <c r="M438" i="11"/>
  <c r="L438" i="11"/>
  <c r="N436" i="11"/>
  <c r="M436" i="11"/>
  <c r="L436" i="11"/>
  <c r="N435" i="11"/>
  <c r="M435" i="11"/>
  <c r="L435" i="11"/>
  <c r="N434" i="11"/>
  <c r="M434" i="11"/>
  <c r="L434" i="11"/>
  <c r="N433" i="11"/>
  <c r="M433" i="11"/>
  <c r="L433" i="11"/>
  <c r="N432" i="11"/>
  <c r="M432" i="11"/>
  <c r="L432" i="11"/>
  <c r="N428" i="11"/>
  <c r="M428" i="11"/>
  <c r="L428" i="11"/>
  <c r="N427" i="11"/>
  <c r="M427" i="11"/>
  <c r="L427" i="11"/>
  <c r="N426" i="11"/>
  <c r="M426" i="11"/>
  <c r="L426" i="11"/>
  <c r="N425" i="11"/>
  <c r="M425" i="11"/>
  <c r="L425" i="11"/>
  <c r="N424" i="11"/>
  <c r="M424" i="11"/>
  <c r="L424" i="11"/>
  <c r="N423" i="11"/>
  <c r="M423" i="11"/>
  <c r="L423" i="11"/>
  <c r="N422" i="11"/>
  <c r="M422" i="11"/>
  <c r="L422" i="11"/>
  <c r="N421" i="11"/>
  <c r="M421" i="11"/>
  <c r="L421" i="11"/>
  <c r="N420" i="11"/>
  <c r="M420" i="11"/>
  <c r="L420" i="11"/>
  <c r="N419" i="11"/>
  <c r="M419" i="11"/>
  <c r="L419" i="11"/>
  <c r="N418" i="11"/>
  <c r="M418" i="11"/>
  <c r="L418" i="11"/>
  <c r="N417" i="11"/>
  <c r="M417" i="11"/>
  <c r="L417" i="11"/>
  <c r="N416" i="11"/>
  <c r="M416" i="11"/>
  <c r="L416" i="11"/>
  <c r="N414" i="11"/>
  <c r="M414" i="11"/>
  <c r="L414" i="11"/>
  <c r="N413" i="11"/>
  <c r="M413" i="11"/>
  <c r="L413" i="11"/>
  <c r="N412" i="11"/>
  <c r="M412" i="11"/>
  <c r="L412" i="11"/>
  <c r="N411" i="11"/>
  <c r="M411" i="11"/>
  <c r="L411" i="11"/>
  <c r="N410" i="11"/>
  <c r="M410" i="11"/>
  <c r="L410" i="11"/>
  <c r="N409" i="11"/>
  <c r="M409" i="11"/>
  <c r="L409" i="11"/>
  <c r="N408" i="11"/>
  <c r="M408" i="11"/>
  <c r="L408" i="11"/>
  <c r="N407" i="11"/>
  <c r="M407" i="11"/>
  <c r="L407" i="11"/>
  <c r="N406" i="11"/>
  <c r="M406" i="11"/>
  <c r="L406" i="11"/>
  <c r="N405" i="11"/>
  <c r="M405" i="11"/>
  <c r="L405" i="11"/>
  <c r="N403" i="11"/>
  <c r="M403" i="11"/>
  <c r="L403" i="11"/>
  <c r="N404" i="11"/>
  <c r="M404" i="11"/>
  <c r="L404" i="11"/>
  <c r="N402" i="11"/>
  <c r="M402" i="11"/>
  <c r="L402" i="11"/>
  <c r="N401" i="11"/>
  <c r="M401" i="11"/>
  <c r="L401" i="11"/>
  <c r="N399" i="11"/>
  <c r="M399" i="11"/>
  <c r="L399" i="11"/>
  <c r="N398" i="11"/>
  <c r="M398" i="11"/>
  <c r="L398" i="11"/>
  <c r="N397" i="11"/>
  <c r="M397" i="11"/>
  <c r="L397" i="11"/>
  <c r="N396" i="11"/>
  <c r="M396" i="11"/>
  <c r="L396" i="11"/>
  <c r="N395" i="11"/>
  <c r="M395" i="11"/>
  <c r="L395" i="11"/>
  <c r="N394" i="11"/>
  <c r="M394" i="11"/>
  <c r="L394" i="11"/>
  <c r="N2891" i="11"/>
  <c r="M2891" i="11"/>
  <c r="L2891" i="11"/>
  <c r="N389" i="11"/>
  <c r="M389" i="11"/>
  <c r="L389" i="11"/>
  <c r="N388" i="11"/>
  <c r="M388" i="11"/>
  <c r="L388" i="11"/>
  <c r="N387" i="11"/>
  <c r="M387" i="11"/>
  <c r="L387" i="11"/>
  <c r="N386" i="11"/>
  <c r="M386" i="11"/>
  <c r="L386" i="11"/>
  <c r="N385" i="11"/>
  <c r="M385" i="11"/>
  <c r="L385" i="11"/>
  <c r="N384" i="11"/>
  <c r="M384" i="11"/>
  <c r="L384" i="11"/>
  <c r="N382" i="11"/>
  <c r="M382" i="11"/>
  <c r="L382" i="11"/>
  <c r="N381" i="11"/>
  <c r="M381" i="11"/>
  <c r="L381" i="11"/>
  <c r="N380" i="11"/>
  <c r="M380" i="11"/>
  <c r="L380" i="11"/>
  <c r="N379" i="11"/>
  <c r="M379" i="11"/>
  <c r="L379" i="11"/>
  <c r="N378" i="11"/>
  <c r="M378" i="11"/>
  <c r="L378" i="11"/>
  <c r="N377" i="11"/>
  <c r="M377" i="11"/>
  <c r="L377" i="11"/>
  <c r="N376" i="11"/>
  <c r="M376" i="11"/>
  <c r="L376" i="11"/>
  <c r="N375" i="11"/>
  <c r="M375" i="11"/>
  <c r="L375" i="11"/>
  <c r="N352" i="11"/>
  <c r="M352" i="11"/>
  <c r="L352" i="11"/>
  <c r="N374" i="11"/>
  <c r="M374" i="11"/>
  <c r="L374" i="11"/>
  <c r="N373" i="11"/>
  <c r="M373" i="11"/>
  <c r="L373" i="11"/>
  <c r="N372" i="11"/>
  <c r="M372" i="11"/>
  <c r="L372" i="11"/>
  <c r="N371" i="11"/>
  <c r="M371" i="11"/>
  <c r="L371" i="11"/>
  <c r="N114" i="11"/>
  <c r="M114" i="11"/>
  <c r="L114" i="11"/>
  <c r="N370" i="11"/>
  <c r="M370" i="11"/>
  <c r="L370" i="11"/>
  <c r="N369" i="11"/>
  <c r="M369" i="11"/>
  <c r="L369" i="11"/>
  <c r="N368" i="11"/>
  <c r="M368" i="11"/>
  <c r="L368" i="11"/>
  <c r="N367" i="11"/>
  <c r="M367" i="11"/>
  <c r="L367" i="11"/>
  <c r="N366" i="11"/>
  <c r="M366" i="11"/>
  <c r="L366" i="11"/>
  <c r="N364" i="11"/>
  <c r="M364" i="11"/>
  <c r="L364" i="11"/>
  <c r="N363" i="11"/>
  <c r="M363" i="11"/>
  <c r="L363" i="11"/>
  <c r="N1643" i="11"/>
  <c r="M1643" i="11"/>
  <c r="L1643" i="11"/>
  <c r="N362" i="11"/>
  <c r="M362" i="11"/>
  <c r="L362" i="11"/>
  <c r="N361" i="11"/>
  <c r="M361" i="11"/>
  <c r="L361" i="11"/>
  <c r="N360" i="11"/>
  <c r="M360" i="11"/>
  <c r="L360" i="11"/>
  <c r="N359" i="11"/>
  <c r="M359" i="11"/>
  <c r="L359" i="11"/>
  <c r="N358" i="11"/>
  <c r="M358" i="11"/>
  <c r="L358" i="11"/>
  <c r="N356" i="11"/>
  <c r="M356" i="11"/>
  <c r="L356" i="11"/>
  <c r="N354" i="11"/>
  <c r="M354" i="11"/>
  <c r="L354" i="11"/>
  <c r="N353" i="11"/>
  <c r="M353" i="11"/>
  <c r="L353" i="11"/>
  <c r="N349" i="11"/>
  <c r="M349" i="11"/>
  <c r="L349" i="11"/>
  <c r="N347" i="11"/>
  <c r="M347" i="11"/>
  <c r="L347" i="11"/>
  <c r="N346" i="11"/>
  <c r="M346" i="11"/>
  <c r="L346" i="11"/>
  <c r="N345" i="11"/>
  <c r="M345" i="11"/>
  <c r="L345" i="11"/>
  <c r="N344" i="11"/>
  <c r="M344" i="11"/>
  <c r="L344" i="11"/>
  <c r="N343" i="11"/>
  <c r="M343" i="11"/>
  <c r="L343" i="11"/>
  <c r="N342" i="11"/>
  <c r="M342" i="11"/>
  <c r="L342" i="11"/>
  <c r="N341" i="11"/>
  <c r="M341" i="11"/>
  <c r="L341" i="11"/>
  <c r="N340" i="11"/>
  <c r="M340" i="11"/>
  <c r="L340" i="11"/>
  <c r="N339" i="11"/>
  <c r="M339" i="11"/>
  <c r="L339" i="11"/>
  <c r="N338" i="11"/>
  <c r="M338" i="11"/>
  <c r="L338" i="11"/>
  <c r="N337" i="11"/>
  <c r="M337" i="11"/>
  <c r="L337" i="11"/>
  <c r="N336" i="11"/>
  <c r="M336" i="11"/>
  <c r="L336" i="11"/>
  <c r="N334" i="11"/>
  <c r="M334" i="11"/>
  <c r="L334" i="11"/>
  <c r="N333" i="11"/>
  <c r="M333" i="11"/>
  <c r="L333" i="11"/>
  <c r="N466" i="11"/>
  <c r="M466" i="11"/>
  <c r="L466" i="11"/>
  <c r="N332" i="11"/>
  <c r="M332" i="11"/>
  <c r="L332" i="11"/>
  <c r="N331" i="11"/>
  <c r="M331" i="11"/>
  <c r="L331" i="11"/>
  <c r="N330" i="11"/>
  <c r="M330" i="11"/>
  <c r="L330" i="11"/>
  <c r="N329" i="11"/>
  <c r="M329" i="11"/>
  <c r="L329" i="11"/>
  <c r="N327" i="11"/>
  <c r="M327" i="11"/>
  <c r="L327" i="11"/>
  <c r="N326" i="11"/>
  <c r="M326" i="11"/>
  <c r="L326" i="11"/>
  <c r="N325" i="11"/>
  <c r="M325" i="11"/>
  <c r="L325" i="11"/>
  <c r="N324" i="11"/>
  <c r="M324" i="11"/>
  <c r="L324" i="11"/>
  <c r="N323" i="11"/>
  <c r="M323" i="11"/>
  <c r="L323" i="11"/>
  <c r="N322" i="11"/>
  <c r="M322" i="11"/>
  <c r="L322" i="11"/>
  <c r="N321" i="11"/>
  <c r="M321" i="11"/>
  <c r="L321" i="11"/>
  <c r="N320" i="11"/>
  <c r="M320" i="11"/>
  <c r="L320" i="11"/>
  <c r="N318" i="11"/>
  <c r="M318" i="11"/>
  <c r="L318" i="11"/>
  <c r="N317" i="11"/>
  <c r="M317" i="11"/>
  <c r="L317" i="11"/>
  <c r="N315" i="11"/>
  <c r="M315" i="11"/>
  <c r="L315" i="11"/>
  <c r="N316" i="11"/>
  <c r="M316" i="11"/>
  <c r="L316" i="11"/>
  <c r="N314" i="11"/>
  <c r="M314" i="11"/>
  <c r="L314" i="11"/>
  <c r="N309" i="11"/>
  <c r="M309" i="11"/>
  <c r="L309" i="11"/>
  <c r="N313" i="11"/>
  <c r="M313" i="11"/>
  <c r="L313" i="11"/>
  <c r="N311" i="11"/>
  <c r="M311" i="11"/>
  <c r="L311" i="11"/>
  <c r="N312" i="11"/>
  <c r="M312" i="11"/>
  <c r="L312" i="11"/>
  <c r="N310" i="11"/>
  <c r="M310" i="11"/>
  <c r="L310" i="11"/>
  <c r="N308" i="11"/>
  <c r="M308" i="11"/>
  <c r="L308" i="11"/>
  <c r="N307" i="11"/>
  <c r="M307" i="11"/>
  <c r="L307" i="11"/>
  <c r="N306" i="11"/>
  <c r="M306" i="11"/>
  <c r="L306" i="11"/>
  <c r="N304" i="11"/>
  <c r="M304" i="11"/>
  <c r="L304" i="11"/>
  <c r="N303" i="11"/>
  <c r="M303" i="11"/>
  <c r="L303" i="11"/>
  <c r="N302" i="11"/>
  <c r="M302" i="11"/>
  <c r="L302" i="11"/>
  <c r="N301" i="11"/>
  <c r="M301" i="11"/>
  <c r="L301" i="11"/>
  <c r="N300" i="11"/>
  <c r="M300" i="11"/>
  <c r="L300" i="11"/>
  <c r="N297" i="11"/>
  <c r="M297" i="11"/>
  <c r="L297" i="11"/>
  <c r="N299" i="11"/>
  <c r="M299" i="11"/>
  <c r="L299" i="11"/>
  <c r="N298" i="11"/>
  <c r="M298" i="11"/>
  <c r="L298" i="11"/>
  <c r="N296" i="11"/>
  <c r="M296" i="11"/>
  <c r="L296" i="11"/>
  <c r="N295" i="11"/>
  <c r="M295" i="11"/>
  <c r="L295" i="11"/>
  <c r="N294" i="11"/>
  <c r="M294" i="11"/>
  <c r="L294" i="11"/>
  <c r="N292" i="11"/>
  <c r="M292" i="11"/>
  <c r="L292" i="11"/>
  <c r="N291" i="11"/>
  <c r="M291" i="11"/>
  <c r="L291" i="11"/>
  <c r="N290" i="11"/>
  <c r="M290" i="11"/>
  <c r="L290" i="11"/>
  <c r="N289" i="11"/>
  <c r="M289" i="11"/>
  <c r="L289" i="11"/>
  <c r="N288" i="11"/>
  <c r="M288" i="11"/>
  <c r="L288" i="11"/>
  <c r="N287" i="11"/>
  <c r="M287" i="11"/>
  <c r="L287" i="11"/>
  <c r="N286" i="11"/>
  <c r="M286" i="11"/>
  <c r="L286" i="11"/>
  <c r="N6573" i="11"/>
  <c r="M6573" i="11"/>
  <c r="L6573" i="11"/>
  <c r="N285" i="11"/>
  <c r="M285" i="11"/>
  <c r="L285" i="11"/>
  <c r="N284" i="11"/>
  <c r="M284" i="11"/>
  <c r="L284" i="11"/>
  <c r="N283" i="11"/>
  <c r="M283" i="11"/>
  <c r="L283" i="11"/>
  <c r="N282" i="11"/>
  <c r="M282" i="11"/>
  <c r="L282" i="11"/>
  <c r="N281" i="11"/>
  <c r="M281" i="11"/>
  <c r="L281" i="11"/>
  <c r="N279" i="11"/>
  <c r="M279" i="11"/>
  <c r="L279" i="11"/>
  <c r="N275" i="11"/>
  <c r="M275" i="11"/>
  <c r="L275" i="11"/>
  <c r="N276" i="11"/>
  <c r="M276" i="11"/>
  <c r="L276" i="11"/>
  <c r="N277" i="11"/>
  <c r="M277" i="11"/>
  <c r="L277" i="11"/>
  <c r="N278" i="11"/>
  <c r="M278" i="11"/>
  <c r="L278" i="11"/>
  <c r="N274" i="11"/>
  <c r="M274" i="11"/>
  <c r="L274" i="11"/>
  <c r="N273" i="11"/>
  <c r="M273" i="11"/>
  <c r="L273" i="11"/>
  <c r="N272" i="11"/>
  <c r="M272" i="11"/>
  <c r="L272" i="11"/>
  <c r="N271" i="11"/>
  <c r="M271" i="11"/>
  <c r="L271" i="11"/>
  <c r="N270" i="11"/>
  <c r="M270" i="11"/>
  <c r="L270" i="11"/>
  <c r="N269" i="11"/>
  <c r="M269" i="11"/>
  <c r="L269" i="11"/>
  <c r="N268" i="11"/>
  <c r="M268" i="11"/>
  <c r="L268" i="11"/>
  <c r="N267" i="11"/>
  <c r="M267" i="11"/>
  <c r="L267" i="11"/>
  <c r="N266" i="11"/>
  <c r="M266" i="11"/>
  <c r="L266" i="11"/>
  <c r="N265" i="11"/>
  <c r="M265" i="11"/>
  <c r="L265" i="11"/>
  <c r="N264" i="11"/>
  <c r="M264" i="11"/>
  <c r="L264" i="11"/>
  <c r="N263" i="11"/>
  <c r="M263" i="11"/>
  <c r="L263" i="11"/>
  <c r="N262" i="11"/>
  <c r="M262" i="11"/>
  <c r="L262" i="11"/>
  <c r="N261" i="11"/>
  <c r="M261" i="11"/>
  <c r="L261" i="11"/>
  <c r="N260" i="11"/>
  <c r="M260" i="11"/>
  <c r="L260" i="11"/>
  <c r="N259" i="11"/>
  <c r="M259" i="11"/>
  <c r="L259" i="11"/>
  <c r="N258" i="11"/>
  <c r="M258" i="11"/>
  <c r="L258" i="11"/>
  <c r="N257" i="11"/>
  <c r="M257" i="11"/>
  <c r="L257" i="11"/>
  <c r="N256" i="11"/>
  <c r="M256" i="11"/>
  <c r="L256" i="11"/>
  <c r="N255" i="11"/>
  <c r="M255" i="11"/>
  <c r="L255" i="11"/>
  <c r="N253" i="11"/>
  <c r="M253" i="11"/>
  <c r="L253" i="11"/>
  <c r="N252" i="11"/>
  <c r="M252" i="11"/>
  <c r="L252" i="11"/>
  <c r="N250" i="11"/>
  <c r="M250" i="11"/>
  <c r="L250" i="11"/>
  <c r="N249" i="11"/>
  <c r="M249" i="11"/>
  <c r="L249" i="11"/>
  <c r="N248" i="11"/>
  <c r="M248" i="11"/>
  <c r="L248" i="11"/>
  <c r="N247" i="11"/>
  <c r="M247" i="11"/>
  <c r="L247" i="11"/>
  <c r="N246" i="11"/>
  <c r="M246" i="11"/>
  <c r="L246" i="11"/>
  <c r="N245" i="11"/>
  <c r="M245" i="11"/>
  <c r="L245" i="11"/>
  <c r="N244" i="11"/>
  <c r="M244" i="11"/>
  <c r="L244" i="11"/>
  <c r="N243" i="11"/>
  <c r="M243" i="11"/>
  <c r="L243" i="11"/>
  <c r="N4886" i="11"/>
  <c r="M4886" i="11"/>
  <c r="L4886" i="11"/>
  <c r="N241" i="11"/>
  <c r="M241" i="11"/>
  <c r="L241" i="11"/>
  <c r="N240" i="11"/>
  <c r="M240" i="11"/>
  <c r="L240" i="11"/>
  <c r="N239" i="11"/>
  <c r="M239" i="11"/>
  <c r="L239" i="11"/>
  <c r="N237" i="11"/>
  <c r="M237" i="11"/>
  <c r="L237" i="11"/>
  <c r="N231" i="11"/>
  <c r="M231" i="11"/>
  <c r="L231" i="11"/>
  <c r="N236" i="11"/>
  <c r="M236" i="11"/>
  <c r="L236" i="11"/>
  <c r="N235" i="11"/>
  <c r="M235" i="11"/>
  <c r="L235" i="11"/>
  <c r="N234" i="11"/>
  <c r="M234" i="11"/>
  <c r="L234" i="11"/>
  <c r="N233" i="11"/>
  <c r="M233" i="11"/>
  <c r="L233" i="11"/>
  <c r="N230" i="11"/>
  <c r="M230" i="11"/>
  <c r="L230" i="11"/>
  <c r="N229" i="11"/>
  <c r="M229" i="11"/>
  <c r="L229" i="11"/>
  <c r="N228" i="11"/>
  <c r="M228" i="11"/>
  <c r="L228" i="11"/>
  <c r="N227" i="11"/>
  <c r="M227" i="11"/>
  <c r="L227" i="11"/>
  <c r="N226" i="11"/>
  <c r="M226" i="11"/>
  <c r="L226" i="11"/>
  <c r="N225" i="11"/>
  <c r="M225" i="11"/>
  <c r="L225" i="11"/>
  <c r="N224" i="11"/>
  <c r="M224" i="11"/>
  <c r="L224" i="11"/>
  <c r="N223" i="11"/>
  <c r="M223" i="11"/>
  <c r="L223" i="11"/>
  <c r="N222" i="11"/>
  <c r="M222" i="11"/>
  <c r="L222" i="11"/>
  <c r="N221" i="11"/>
  <c r="M221" i="11"/>
  <c r="L221" i="11"/>
  <c r="N220" i="11"/>
  <c r="M220" i="11"/>
  <c r="L220" i="11"/>
  <c r="N217" i="11"/>
  <c r="M217" i="11"/>
  <c r="L217" i="11"/>
  <c r="N219" i="11"/>
  <c r="M219" i="11"/>
  <c r="L219" i="11"/>
  <c r="N218" i="11"/>
  <c r="M218" i="11"/>
  <c r="L218" i="11"/>
  <c r="N216" i="11"/>
  <c r="M216" i="11"/>
  <c r="L216" i="11"/>
  <c r="N214" i="11"/>
  <c r="M214" i="11"/>
  <c r="L214" i="11"/>
  <c r="N215" i="11"/>
  <c r="M215" i="11"/>
  <c r="L215" i="11"/>
  <c r="N213" i="11"/>
  <c r="M213" i="11"/>
  <c r="L213" i="11"/>
  <c r="N211" i="11"/>
  <c r="M211" i="11"/>
  <c r="L211" i="11"/>
  <c r="N210" i="11"/>
  <c r="M210" i="11"/>
  <c r="L210" i="11"/>
  <c r="N209" i="11"/>
  <c r="M209" i="11"/>
  <c r="L209" i="11"/>
  <c r="N208" i="11"/>
  <c r="M208" i="11"/>
  <c r="L208" i="11"/>
  <c r="N207" i="11"/>
  <c r="M207" i="11"/>
  <c r="L207" i="11"/>
  <c r="N206" i="11"/>
  <c r="M206" i="11"/>
  <c r="L206" i="11"/>
  <c r="N205" i="11"/>
  <c r="M205" i="11"/>
  <c r="L205" i="11"/>
  <c r="N204" i="11"/>
  <c r="M204" i="11"/>
  <c r="L204" i="11"/>
  <c r="N203" i="11"/>
  <c r="M203" i="11"/>
  <c r="L203" i="11"/>
  <c r="N202" i="11"/>
  <c r="M202" i="11"/>
  <c r="L202" i="11"/>
  <c r="N201" i="11"/>
  <c r="M201" i="11"/>
  <c r="L201" i="11"/>
  <c r="N4643" i="11"/>
  <c r="M4643" i="11"/>
  <c r="L4643" i="11"/>
  <c r="N200" i="11"/>
  <c r="M200" i="11"/>
  <c r="L200" i="11"/>
  <c r="N197" i="11"/>
  <c r="M197" i="11"/>
  <c r="L197" i="11"/>
  <c r="N195" i="11"/>
  <c r="M195" i="11"/>
  <c r="L195" i="11"/>
  <c r="N196" i="11"/>
  <c r="M196" i="11"/>
  <c r="L196" i="11"/>
  <c r="N194" i="11"/>
  <c r="M194" i="11"/>
  <c r="L194" i="11"/>
  <c r="N193" i="11"/>
  <c r="M193" i="11"/>
  <c r="L193" i="11"/>
  <c r="N1118" i="11"/>
  <c r="M1118" i="11"/>
  <c r="L1118" i="11"/>
  <c r="N192" i="11"/>
  <c r="M192" i="11"/>
  <c r="L192" i="11"/>
  <c r="N190" i="11"/>
  <c r="M190" i="11"/>
  <c r="L190" i="11"/>
  <c r="N188" i="11"/>
  <c r="M188" i="11"/>
  <c r="L188" i="11"/>
  <c r="N189" i="11"/>
  <c r="M189" i="11"/>
  <c r="L189" i="11"/>
  <c r="N179" i="11"/>
  <c r="M179" i="11"/>
  <c r="L179" i="11"/>
  <c r="N185" i="11"/>
  <c r="M185" i="11"/>
  <c r="L185" i="11"/>
  <c r="N184" i="11"/>
  <c r="M184" i="11"/>
  <c r="L184" i="11"/>
  <c r="N181" i="11"/>
  <c r="M181" i="11"/>
  <c r="L181" i="11"/>
  <c r="N186" i="11"/>
  <c r="M186" i="11"/>
  <c r="L186" i="11"/>
  <c r="N180" i="11"/>
  <c r="M180" i="11"/>
  <c r="L180" i="11"/>
  <c r="N178" i="11"/>
  <c r="M178" i="11"/>
  <c r="L178" i="11"/>
  <c r="N176" i="11"/>
  <c r="M176" i="11"/>
  <c r="L176" i="11"/>
  <c r="N174" i="11"/>
  <c r="M174" i="11"/>
  <c r="L174" i="11"/>
  <c r="N173" i="11"/>
  <c r="M173" i="11"/>
  <c r="L173" i="11"/>
  <c r="N172" i="11"/>
  <c r="M172" i="11"/>
  <c r="L172" i="11"/>
  <c r="N171" i="11"/>
  <c r="M171" i="11"/>
  <c r="L171" i="11"/>
  <c r="N169" i="11"/>
  <c r="M169" i="11"/>
  <c r="L169" i="11"/>
  <c r="N168" i="11"/>
  <c r="M168" i="11"/>
  <c r="L168" i="11"/>
  <c r="N167" i="11"/>
  <c r="M167" i="11"/>
  <c r="L167" i="11"/>
  <c r="N6097" i="11"/>
  <c r="M6097" i="11"/>
  <c r="L6097" i="11"/>
  <c r="N166" i="11"/>
  <c r="M166" i="11"/>
  <c r="L166" i="11"/>
  <c r="N165" i="11"/>
  <c r="M165" i="11"/>
  <c r="L165" i="11"/>
  <c r="N164" i="11"/>
  <c r="M164" i="11"/>
  <c r="L164" i="11"/>
  <c r="N163" i="11"/>
  <c r="M163" i="11"/>
  <c r="L163" i="11"/>
  <c r="N162" i="11"/>
  <c r="M162" i="11"/>
  <c r="L162" i="11"/>
  <c r="N161" i="11"/>
  <c r="M161" i="11"/>
  <c r="L161" i="11"/>
  <c r="N159" i="11"/>
  <c r="M159" i="11"/>
  <c r="L159" i="11"/>
  <c r="N160" i="11"/>
  <c r="M160" i="11"/>
  <c r="L160" i="11"/>
  <c r="N158" i="11"/>
  <c r="M158" i="11"/>
  <c r="L158" i="11"/>
  <c r="N157" i="11"/>
  <c r="M157" i="11"/>
  <c r="L157" i="11"/>
  <c r="N156" i="11"/>
  <c r="M156" i="11"/>
  <c r="L156" i="11"/>
  <c r="N155" i="11"/>
  <c r="M155" i="11"/>
  <c r="L155" i="11"/>
  <c r="N154" i="11"/>
  <c r="M154" i="11"/>
  <c r="L154" i="11"/>
  <c r="N153" i="11"/>
  <c r="M153" i="11"/>
  <c r="L153" i="11"/>
  <c r="N5640" i="11"/>
  <c r="M5640" i="11"/>
  <c r="L5640" i="11"/>
  <c r="N152" i="11"/>
  <c r="M152" i="11"/>
  <c r="L152" i="11"/>
  <c r="N151" i="11"/>
  <c r="M151" i="11"/>
  <c r="L151" i="11"/>
  <c r="N150" i="11"/>
  <c r="M150" i="11"/>
  <c r="L150" i="11"/>
  <c r="N149" i="11"/>
  <c r="M149" i="11"/>
  <c r="L149" i="11"/>
  <c r="N147" i="11"/>
  <c r="M147" i="11"/>
  <c r="L147" i="11"/>
  <c r="N146" i="11"/>
  <c r="M146" i="11"/>
  <c r="L146" i="11"/>
  <c r="N145" i="11"/>
  <c r="M145" i="11"/>
  <c r="L145" i="11"/>
  <c r="N6947" i="11"/>
  <c r="M6947" i="11"/>
  <c r="L6947" i="11"/>
  <c r="N142" i="11"/>
  <c r="M142" i="11"/>
  <c r="L142" i="11"/>
  <c r="N141" i="11"/>
  <c r="M141" i="11"/>
  <c r="L141" i="11"/>
  <c r="N140" i="11"/>
  <c r="M140" i="11"/>
  <c r="L140" i="11"/>
  <c r="N139" i="11"/>
  <c r="M139" i="11"/>
  <c r="L139" i="11"/>
  <c r="N138" i="11"/>
  <c r="M138" i="11"/>
  <c r="L138" i="11"/>
  <c r="N137" i="11"/>
  <c r="M137" i="11"/>
  <c r="L137" i="11"/>
  <c r="N136" i="11"/>
  <c r="M136" i="11"/>
  <c r="L136" i="11"/>
  <c r="N135" i="11"/>
  <c r="M135" i="11"/>
  <c r="L135" i="11"/>
  <c r="N134" i="11"/>
  <c r="M134" i="11"/>
  <c r="L134" i="11"/>
  <c r="N133" i="11"/>
  <c r="M133" i="11"/>
  <c r="L133" i="11"/>
  <c r="N131" i="11"/>
  <c r="M131" i="11"/>
  <c r="L131" i="11"/>
  <c r="N6802" i="11"/>
  <c r="M6802" i="11"/>
  <c r="L6802" i="11"/>
  <c r="N130" i="11"/>
  <c r="M130" i="11"/>
  <c r="L130" i="11"/>
  <c r="N129" i="11"/>
  <c r="M129" i="11"/>
  <c r="L129" i="11"/>
  <c r="N128" i="11"/>
  <c r="M128" i="11"/>
  <c r="L128" i="11"/>
  <c r="N126" i="11"/>
  <c r="M126" i="11"/>
  <c r="L126" i="11"/>
  <c r="N127" i="11"/>
  <c r="M127" i="11"/>
  <c r="L127" i="11"/>
  <c r="N125" i="11"/>
  <c r="M125" i="11"/>
  <c r="L125" i="11"/>
  <c r="N124" i="11"/>
  <c r="M124" i="11"/>
  <c r="L124" i="11"/>
  <c r="N123" i="11"/>
  <c r="M123" i="11"/>
  <c r="L123" i="11"/>
  <c r="N191" i="11"/>
  <c r="M191" i="11"/>
  <c r="L191" i="11"/>
  <c r="N122" i="11"/>
  <c r="M122" i="11"/>
  <c r="L122" i="11"/>
  <c r="N121" i="11"/>
  <c r="M121" i="11"/>
  <c r="L121" i="11"/>
  <c r="N120" i="11"/>
  <c r="M120" i="11"/>
  <c r="L120" i="11"/>
  <c r="N119" i="11"/>
  <c r="M119" i="11"/>
  <c r="L119" i="11"/>
  <c r="N117" i="11"/>
  <c r="M117" i="11"/>
  <c r="L117" i="11"/>
  <c r="N118" i="11"/>
  <c r="M118" i="11"/>
  <c r="L118" i="11"/>
  <c r="N116" i="11"/>
  <c r="M116" i="11"/>
  <c r="L116" i="11"/>
  <c r="N115" i="11"/>
  <c r="M115" i="11"/>
  <c r="L115" i="11"/>
  <c r="N113" i="11"/>
  <c r="M113" i="11"/>
  <c r="L113" i="11"/>
  <c r="N112" i="11"/>
  <c r="M112" i="11"/>
  <c r="L112" i="11"/>
  <c r="N111" i="11"/>
  <c r="M111" i="11"/>
  <c r="L111" i="11"/>
  <c r="N110" i="11"/>
  <c r="M110" i="11"/>
  <c r="L110" i="11"/>
  <c r="N109" i="11"/>
  <c r="M109" i="11"/>
  <c r="L109" i="11"/>
  <c r="N108" i="11"/>
  <c r="M108" i="11"/>
  <c r="L108" i="11"/>
  <c r="N107" i="11"/>
  <c r="M107" i="11"/>
  <c r="L107" i="11"/>
  <c r="N106" i="11"/>
  <c r="M106" i="11"/>
  <c r="L106" i="11"/>
  <c r="N105" i="11"/>
  <c r="M105" i="11"/>
  <c r="L105" i="11"/>
  <c r="N104" i="11"/>
  <c r="M104" i="11"/>
  <c r="L104" i="11"/>
  <c r="N103" i="11"/>
  <c r="M103" i="11"/>
  <c r="L103" i="11"/>
  <c r="N101" i="11"/>
  <c r="M101" i="11"/>
  <c r="L101" i="11"/>
  <c r="N6035" i="11"/>
  <c r="M6035" i="11"/>
  <c r="L6035" i="11"/>
  <c r="N100" i="11"/>
  <c r="M100" i="11"/>
  <c r="L100" i="11"/>
  <c r="N99" i="11"/>
  <c r="M99" i="11"/>
  <c r="L99" i="11"/>
  <c r="N98" i="11"/>
  <c r="M98" i="11"/>
  <c r="L98" i="11"/>
  <c r="N97" i="11"/>
  <c r="M97" i="11"/>
  <c r="L97" i="11"/>
  <c r="N96" i="11"/>
  <c r="M96" i="11"/>
  <c r="L96" i="11"/>
  <c r="N95" i="11"/>
  <c r="M95" i="11"/>
  <c r="L95" i="11"/>
  <c r="N94" i="11"/>
  <c r="M94" i="11"/>
  <c r="L94" i="11"/>
  <c r="N93" i="11"/>
  <c r="M93" i="11"/>
  <c r="L93" i="11"/>
  <c r="N92" i="11"/>
  <c r="M92" i="11"/>
  <c r="L92" i="11"/>
  <c r="N91" i="11"/>
  <c r="M91" i="11"/>
  <c r="L91" i="11"/>
  <c r="N89" i="11"/>
  <c r="M89" i="11"/>
  <c r="L89" i="11"/>
  <c r="N88" i="11"/>
  <c r="M88" i="11"/>
  <c r="L88" i="11"/>
  <c r="N87" i="11"/>
  <c r="M87" i="11"/>
  <c r="L87" i="11"/>
  <c r="N86" i="11"/>
  <c r="M86" i="11"/>
  <c r="L86" i="11"/>
  <c r="N2919" i="11"/>
  <c r="M2919" i="11"/>
  <c r="L2919" i="11"/>
  <c r="N85" i="11"/>
  <c r="M85" i="11"/>
  <c r="L85" i="11"/>
  <c r="N84" i="11"/>
  <c r="M84" i="11"/>
  <c r="L84" i="11"/>
  <c r="N83" i="11"/>
  <c r="M83" i="11"/>
  <c r="L83" i="11"/>
  <c r="N82" i="11"/>
  <c r="M82" i="11"/>
  <c r="L82" i="11"/>
  <c r="N81" i="11"/>
  <c r="M81" i="11"/>
  <c r="L81" i="11"/>
  <c r="N80" i="11"/>
  <c r="M80" i="11"/>
  <c r="L80" i="11"/>
  <c r="N78" i="11"/>
  <c r="M78" i="11"/>
  <c r="L78" i="11"/>
  <c r="N77" i="11"/>
  <c r="M77" i="11"/>
  <c r="L77" i="11"/>
  <c r="N75" i="11"/>
  <c r="M75" i="11"/>
  <c r="L75" i="11"/>
  <c r="N1257" i="11"/>
  <c r="M1257" i="11"/>
  <c r="L1257" i="11"/>
  <c r="N74" i="11"/>
  <c r="M74" i="11"/>
  <c r="L74" i="11"/>
  <c r="N73" i="11"/>
  <c r="M73" i="11"/>
  <c r="L73" i="11"/>
  <c r="N72" i="11"/>
  <c r="M72" i="11"/>
  <c r="L72" i="11"/>
  <c r="N71" i="11"/>
  <c r="M71" i="11"/>
  <c r="L71" i="11"/>
  <c r="N70" i="11"/>
  <c r="M70" i="11"/>
  <c r="L70" i="11"/>
  <c r="N69" i="11"/>
  <c r="M69" i="11"/>
  <c r="L69" i="11"/>
  <c r="N68" i="11"/>
  <c r="M68" i="11"/>
  <c r="L68" i="11"/>
  <c r="N4421" i="11"/>
  <c r="M4421" i="11"/>
  <c r="L4421" i="11"/>
  <c r="N6656" i="11"/>
  <c r="M6656" i="11"/>
  <c r="L6656" i="11"/>
  <c r="N67" i="11"/>
  <c r="M67" i="11"/>
  <c r="L67" i="11"/>
  <c r="N64" i="11"/>
  <c r="M64" i="11"/>
  <c r="L64" i="11"/>
  <c r="N66" i="11"/>
  <c r="M66" i="11"/>
  <c r="L66" i="11"/>
  <c r="N63" i="11"/>
  <c r="M63" i="11"/>
  <c r="L63" i="11"/>
  <c r="N62" i="11"/>
  <c r="M62" i="11"/>
  <c r="L62" i="11"/>
  <c r="N61" i="11"/>
  <c r="M61" i="11"/>
  <c r="L61" i="11"/>
  <c r="N60" i="11"/>
  <c r="M60" i="11"/>
  <c r="L60" i="11"/>
  <c r="N59" i="11"/>
  <c r="M59" i="11"/>
  <c r="L59" i="11"/>
  <c r="N58" i="11"/>
  <c r="M58" i="11"/>
  <c r="L58" i="11"/>
  <c r="N57" i="11"/>
  <c r="M57" i="11"/>
  <c r="L57" i="11"/>
  <c r="N56" i="11"/>
  <c r="M56" i="11"/>
  <c r="L56" i="11"/>
  <c r="N55" i="11"/>
  <c r="M55" i="11"/>
  <c r="L55" i="11"/>
  <c r="N54" i="11"/>
  <c r="M54" i="11"/>
  <c r="L54" i="11"/>
  <c r="N53" i="11"/>
  <c r="M53" i="11"/>
  <c r="L53" i="11"/>
  <c r="N52" i="11"/>
  <c r="M52" i="11"/>
  <c r="L52" i="11"/>
  <c r="N51" i="11"/>
  <c r="M51" i="11"/>
  <c r="L51" i="11"/>
  <c r="N50" i="11"/>
  <c r="M50" i="11"/>
  <c r="L50" i="11"/>
  <c r="N49" i="11"/>
  <c r="M49" i="11"/>
  <c r="L49" i="11"/>
  <c r="N48" i="11"/>
  <c r="M48" i="11"/>
  <c r="L48" i="11"/>
  <c r="N46" i="11"/>
  <c r="M46" i="11"/>
  <c r="L46" i="11"/>
  <c r="N45" i="11"/>
  <c r="M45" i="11"/>
  <c r="L45" i="11"/>
  <c r="N44" i="11"/>
  <c r="M44" i="11"/>
  <c r="L44" i="11"/>
  <c r="N43" i="11"/>
  <c r="M43" i="11"/>
  <c r="L43" i="11"/>
  <c r="N42" i="11"/>
  <c r="M42" i="11"/>
  <c r="L42" i="11"/>
  <c r="N41" i="11"/>
  <c r="M41" i="11"/>
  <c r="L41" i="11"/>
  <c r="N40" i="11"/>
  <c r="M40" i="11"/>
  <c r="L40" i="11"/>
  <c r="N39" i="11"/>
  <c r="M39" i="11"/>
  <c r="L39" i="11"/>
  <c r="N38" i="11"/>
  <c r="M38" i="11"/>
  <c r="L38" i="11"/>
  <c r="N37" i="11"/>
  <c r="M37" i="11"/>
  <c r="L37" i="11"/>
  <c r="N36" i="11"/>
  <c r="M36" i="11"/>
  <c r="L36" i="11"/>
  <c r="N30" i="11"/>
  <c r="M30" i="11"/>
  <c r="L30" i="11"/>
  <c r="N34" i="11"/>
  <c r="M34" i="11"/>
  <c r="L34" i="11"/>
  <c r="N33" i="11"/>
  <c r="M33" i="11"/>
  <c r="L33" i="11"/>
  <c r="N32" i="11"/>
  <c r="M32" i="11"/>
  <c r="L32" i="11"/>
  <c r="N31" i="11"/>
  <c r="M31" i="11"/>
  <c r="L31" i="11"/>
  <c r="N29" i="11"/>
  <c r="M29" i="11"/>
  <c r="L29" i="11"/>
  <c r="N28" i="11"/>
  <c r="M28" i="11"/>
  <c r="L28" i="11"/>
  <c r="N27" i="11"/>
  <c r="M27" i="11"/>
  <c r="L27" i="11"/>
  <c r="N25" i="11"/>
  <c r="M25" i="11"/>
  <c r="L25" i="11"/>
  <c r="N26" i="11"/>
  <c r="M26" i="11"/>
  <c r="L26" i="11"/>
  <c r="N23" i="11"/>
  <c r="M23" i="11"/>
  <c r="L23" i="11"/>
  <c r="N22" i="11"/>
  <c r="M22" i="11"/>
  <c r="L22" i="11"/>
  <c r="N21" i="11"/>
  <c r="M21" i="11"/>
  <c r="L21" i="11"/>
  <c r="N20" i="11"/>
  <c r="M20" i="11"/>
  <c r="L20" i="11"/>
  <c r="N19" i="11"/>
  <c r="M19" i="11"/>
  <c r="L19" i="11"/>
  <c r="N18" i="11"/>
  <c r="M18" i="11"/>
  <c r="L18" i="11"/>
  <c r="N17" i="11"/>
  <c r="M17" i="11"/>
  <c r="L17" i="11"/>
  <c r="N16" i="11"/>
  <c r="M16" i="11"/>
  <c r="L16" i="11"/>
  <c r="N15" i="11"/>
  <c r="M15" i="11"/>
  <c r="L15" i="11"/>
  <c r="N14" i="11"/>
  <c r="M14" i="11"/>
  <c r="L14" i="11"/>
  <c r="N13" i="11"/>
  <c r="M13" i="11"/>
  <c r="L13" i="11"/>
  <c r="N6859" i="11"/>
  <c r="M6859" i="11"/>
  <c r="L6859" i="11"/>
  <c r="N5627" i="11"/>
  <c r="M5627" i="11"/>
  <c r="L5627" i="11"/>
  <c r="N3171" i="11"/>
  <c r="M3171" i="11"/>
  <c r="L3171" i="11"/>
  <c r="N12" i="11"/>
  <c r="M12" i="11"/>
  <c r="L12" i="11"/>
  <c r="N1071" i="3"/>
  <c r="M1071" i="3"/>
  <c r="L1071" i="3"/>
  <c r="N1070" i="3"/>
  <c r="M1070" i="3"/>
  <c r="L1070" i="3"/>
  <c r="N1069" i="3"/>
  <c r="M1069" i="3"/>
  <c r="L1069" i="3"/>
  <c r="N876" i="3" l="1"/>
  <c r="M876" i="3"/>
  <c r="L876" i="3"/>
  <c r="N875" i="3"/>
  <c r="M875" i="3"/>
  <c r="L875" i="3"/>
  <c r="N874" i="3"/>
  <c r="M874" i="3"/>
  <c r="L874" i="3"/>
  <c r="N873" i="3"/>
  <c r="M873" i="3"/>
  <c r="L873" i="3"/>
  <c r="N1401" i="3" l="1"/>
  <c r="M1401" i="3"/>
  <c r="L1401" i="3"/>
  <c r="N1326" i="3"/>
  <c r="M1326" i="3"/>
  <c r="L1326" i="3"/>
  <c r="N1325" i="3"/>
  <c r="M1325" i="3"/>
  <c r="L1325" i="3"/>
  <c r="N1324" i="3"/>
  <c r="M1324" i="3"/>
  <c r="L1324" i="3"/>
  <c r="N1323" i="3"/>
  <c r="M1323" i="3"/>
  <c r="L1323" i="3"/>
  <c r="N174" i="3"/>
  <c r="M174" i="3"/>
  <c r="L174" i="3"/>
  <c r="N173" i="3"/>
  <c r="M173" i="3"/>
  <c r="L173" i="3"/>
  <c r="N172" i="3"/>
  <c r="M172" i="3"/>
  <c r="L172" i="3"/>
  <c r="N466" i="6" l="1"/>
  <c r="M466" i="6"/>
  <c r="L466" i="6"/>
  <c r="N464" i="6"/>
  <c r="M464" i="6"/>
  <c r="L464" i="6"/>
  <c r="M5573" i="11" l="1"/>
  <c r="M5865" i="11"/>
  <c r="L5865" i="11"/>
  <c r="M5862" i="11"/>
  <c r="L5862" i="11"/>
  <c r="M5863" i="11"/>
  <c r="L5863" i="11"/>
  <c r="M5861" i="11"/>
  <c r="L5861" i="11"/>
  <c r="M5860" i="11"/>
  <c r="L5860" i="11"/>
  <c r="M5859" i="11"/>
  <c r="L5859" i="11"/>
  <c r="M5858" i="11"/>
  <c r="L5858" i="11"/>
  <c r="M5856" i="11"/>
  <c r="L5856" i="11"/>
  <c r="M5855" i="11"/>
  <c r="L5855" i="11"/>
  <c r="M5854" i="11"/>
  <c r="L5854" i="11"/>
  <c r="M5853" i="11"/>
  <c r="L5853" i="11"/>
  <c r="M5852" i="11"/>
  <c r="L5852" i="11"/>
  <c r="M5851" i="11"/>
  <c r="L5851" i="11"/>
  <c r="M5850" i="11"/>
  <c r="L5850" i="11"/>
  <c r="M5849" i="11"/>
  <c r="L5849" i="11"/>
  <c r="M5846" i="11"/>
  <c r="L5846" i="11"/>
  <c r="M5848" i="11"/>
  <c r="L5848" i="11"/>
  <c r="M5847" i="11"/>
  <c r="L5847" i="11"/>
  <c r="M5845" i="11"/>
  <c r="L5845" i="11"/>
  <c r="M5844" i="11"/>
  <c r="L5844" i="11"/>
  <c r="M5843" i="11"/>
  <c r="L5843" i="11"/>
  <c r="M5842" i="11"/>
  <c r="L5842" i="11"/>
  <c r="M5841" i="11"/>
  <c r="L5841" i="11"/>
  <c r="M5840" i="11"/>
  <c r="L5840" i="11"/>
  <c r="M5838" i="11"/>
  <c r="L5838" i="11"/>
  <c r="M5837" i="11"/>
  <c r="L5837" i="11"/>
  <c r="M5835" i="11"/>
  <c r="L5835" i="11"/>
  <c r="M5834" i="11"/>
  <c r="L5834" i="11"/>
  <c r="M5832" i="11"/>
  <c r="L5832" i="11"/>
  <c r="M5831" i="11"/>
  <c r="L5831" i="11"/>
  <c r="M3782" i="11"/>
  <c r="L3782" i="11"/>
  <c r="M5830" i="11"/>
  <c r="L5830" i="11"/>
  <c r="M5828" i="11"/>
  <c r="L5828" i="11"/>
  <c r="M5826" i="11"/>
  <c r="L5826" i="11"/>
  <c r="M5827" i="11"/>
  <c r="L5827" i="11"/>
  <c r="M5825" i="11"/>
  <c r="L5825" i="11"/>
  <c r="M5823" i="11"/>
  <c r="L5823" i="11"/>
  <c r="M5829" i="11"/>
  <c r="L5829" i="11"/>
  <c r="M5822" i="11"/>
  <c r="L5822" i="11"/>
  <c r="M845" i="11"/>
  <c r="L845" i="11"/>
  <c r="M5821" i="11"/>
  <c r="L5821" i="11"/>
  <c r="M5820" i="11"/>
  <c r="L5820" i="11"/>
  <c r="M5819" i="11"/>
  <c r="L5819" i="11"/>
  <c r="M5818" i="11"/>
  <c r="L5818" i="11"/>
  <c r="M5817" i="11"/>
  <c r="L5817" i="11"/>
  <c r="M5816" i="11"/>
  <c r="L5816" i="11"/>
  <c r="M5815" i="11"/>
  <c r="L5815" i="11"/>
  <c r="M5814" i="11"/>
  <c r="L5814" i="11"/>
  <c r="M5813" i="11"/>
  <c r="L5813" i="11"/>
  <c r="M5812" i="11"/>
  <c r="L5812" i="11"/>
  <c r="M3003" i="11"/>
  <c r="L3003" i="11"/>
  <c r="M5811" i="11"/>
  <c r="L5811" i="11"/>
  <c r="M5810" i="11"/>
  <c r="L5810" i="11"/>
  <c r="M5809" i="11"/>
  <c r="L5809" i="11"/>
  <c r="M5808" i="11"/>
  <c r="L5808" i="11"/>
  <c r="M5807" i="11"/>
  <c r="L5807" i="11"/>
  <c r="M5806" i="11"/>
  <c r="L5806" i="11"/>
  <c r="M6984" i="11"/>
  <c r="L6984" i="11"/>
  <c r="M5805" i="11"/>
  <c r="L5805" i="11"/>
  <c r="M5804" i="11"/>
  <c r="L5804" i="11"/>
  <c r="M5803" i="11"/>
  <c r="L5803" i="11"/>
  <c r="M5801" i="11"/>
  <c r="L5801" i="11"/>
  <c r="M5799" i="11"/>
  <c r="L5799" i="11"/>
  <c r="M5798" i="11"/>
  <c r="L5798" i="11"/>
  <c r="M5797" i="11"/>
  <c r="L5797" i="11"/>
  <c r="M5796" i="11"/>
  <c r="L5796" i="11"/>
  <c r="M5795" i="11"/>
  <c r="L5795" i="11"/>
  <c r="M5794" i="11"/>
  <c r="L5794" i="11"/>
  <c r="M5793" i="11"/>
  <c r="L5793" i="11"/>
  <c r="M5792" i="11"/>
  <c r="L5792" i="11"/>
  <c r="M5791" i="11"/>
  <c r="L5791" i="11"/>
  <c r="M5790" i="11"/>
  <c r="L5790" i="11"/>
  <c r="M6018" i="11"/>
  <c r="L6018" i="11"/>
  <c r="M5789" i="11"/>
  <c r="L5789" i="11"/>
  <c r="M5788" i="11"/>
  <c r="L5788" i="11"/>
  <c r="M5787" i="11"/>
  <c r="L5787" i="11"/>
  <c r="M5786" i="11"/>
  <c r="L5786" i="11"/>
  <c r="M5785" i="11"/>
  <c r="L5785" i="11"/>
  <c r="M5784" i="11"/>
  <c r="L5784" i="11"/>
  <c r="M5783" i="11"/>
  <c r="L5783" i="11"/>
  <c r="M5782" i="11"/>
  <c r="L5782" i="11"/>
  <c r="M5781" i="11"/>
  <c r="L5781" i="11"/>
  <c r="M5780" i="11"/>
  <c r="L5780" i="11"/>
  <c r="M5778" i="11"/>
  <c r="L5778" i="11"/>
  <c r="M5777" i="11"/>
  <c r="L5777" i="11"/>
  <c r="M5776" i="11"/>
  <c r="L5776" i="11"/>
  <c r="M5775" i="11"/>
  <c r="L5775" i="11"/>
  <c r="M5774" i="11"/>
  <c r="L5774" i="11"/>
  <c r="M5772" i="11"/>
  <c r="L5772" i="11"/>
  <c r="M5771" i="11"/>
  <c r="L5771" i="11"/>
  <c r="M5768" i="11"/>
  <c r="L5768" i="11"/>
  <c r="M5770" i="11"/>
  <c r="L5770" i="11"/>
  <c r="M5769" i="11"/>
  <c r="L5769" i="11"/>
  <c r="M5767" i="11"/>
  <c r="L5767" i="11"/>
  <c r="M5766" i="11"/>
  <c r="L5766" i="11"/>
  <c r="M5760" i="11"/>
  <c r="L5760" i="11"/>
  <c r="M5765" i="11"/>
  <c r="L5765" i="11"/>
  <c r="M5764" i="11"/>
  <c r="L5764" i="11"/>
  <c r="M5763" i="11"/>
  <c r="L5763" i="11"/>
  <c r="M5762" i="11"/>
  <c r="L5762" i="11"/>
  <c r="M5761" i="11"/>
  <c r="L5761" i="11"/>
  <c r="M5759" i="11"/>
  <c r="L5759" i="11"/>
  <c r="M5758" i="11"/>
  <c r="L5758" i="11"/>
  <c r="M5757" i="11"/>
  <c r="L5757" i="11"/>
  <c r="M5756" i="11"/>
  <c r="L5756" i="11"/>
  <c r="M5755" i="11"/>
  <c r="L5755" i="11"/>
  <c r="M5754" i="11"/>
  <c r="L5754" i="11"/>
  <c r="M5753" i="11"/>
  <c r="L5753" i="11"/>
  <c r="M458" i="11"/>
  <c r="L458" i="11"/>
  <c r="M5751" i="11"/>
  <c r="L5751" i="11"/>
  <c r="M5750" i="11"/>
  <c r="L5750" i="11"/>
  <c r="M5749" i="11"/>
  <c r="L5749" i="11"/>
  <c r="M5748" i="11"/>
  <c r="L5748" i="11"/>
  <c r="M5747" i="11"/>
  <c r="L5747" i="11"/>
  <c r="M5746" i="11"/>
  <c r="L5746" i="11"/>
  <c r="M5745" i="11"/>
  <c r="L5745" i="11"/>
  <c r="M5744" i="11"/>
  <c r="L5744" i="11"/>
  <c r="M5743" i="11"/>
  <c r="L5743" i="11"/>
  <c r="M5742" i="11"/>
  <c r="L5742" i="11"/>
  <c r="M5741" i="11"/>
  <c r="L5741" i="11"/>
  <c r="M5740" i="11"/>
  <c r="L5740" i="11"/>
  <c r="M5739" i="11"/>
  <c r="L5739" i="11"/>
  <c r="M5738" i="11"/>
  <c r="L5738" i="11"/>
  <c r="M5737" i="11"/>
  <c r="L5737" i="11"/>
  <c r="M5736" i="11"/>
  <c r="L5736" i="11"/>
  <c r="M5735" i="11"/>
  <c r="L5735" i="11"/>
  <c r="M5734" i="11"/>
  <c r="L5734" i="11"/>
  <c r="M5733" i="11"/>
  <c r="L5733" i="11"/>
  <c r="M5731" i="11"/>
  <c r="L5731" i="11"/>
  <c r="M5732" i="11"/>
  <c r="L5732" i="11"/>
  <c r="M5729" i="11"/>
  <c r="L5729" i="11"/>
  <c r="M5730" i="11"/>
  <c r="L5730" i="11"/>
  <c r="M5728" i="11"/>
  <c r="L5728" i="11"/>
  <c r="M5727" i="11"/>
  <c r="L5727" i="11"/>
  <c r="M5726" i="11"/>
  <c r="L5726" i="11"/>
  <c r="M5725" i="11"/>
  <c r="L5725" i="11"/>
  <c r="M5724" i="11"/>
  <c r="L5724" i="11"/>
  <c r="M5723" i="11"/>
  <c r="L5723" i="11"/>
  <c r="M5722" i="11"/>
  <c r="L5722" i="11"/>
  <c r="M5721" i="11"/>
  <c r="L5721" i="11"/>
  <c r="M2789" i="11"/>
  <c r="L2789" i="11"/>
  <c r="M5720" i="11"/>
  <c r="L5720" i="11"/>
  <c r="M5718" i="11"/>
  <c r="L5718" i="11"/>
  <c r="M5717" i="11"/>
  <c r="L5717" i="11"/>
  <c r="M5716" i="11"/>
  <c r="L5716" i="11"/>
  <c r="M5715" i="11"/>
  <c r="L5715" i="11"/>
  <c r="M5714" i="11"/>
  <c r="L5714" i="11"/>
  <c r="M5712" i="11"/>
  <c r="L5712" i="11"/>
  <c r="M5711" i="11"/>
  <c r="L5711" i="11"/>
  <c r="M5710" i="11"/>
  <c r="L5710" i="11"/>
  <c r="M5709" i="11"/>
  <c r="L5709" i="11"/>
  <c r="M5708" i="11"/>
  <c r="L5708" i="11"/>
  <c r="M5707" i="11"/>
  <c r="L5707" i="11"/>
  <c r="M5706" i="11"/>
  <c r="L5706" i="11"/>
  <c r="M4186" i="11"/>
  <c r="L4186" i="11"/>
  <c r="M5705" i="11"/>
  <c r="L5705" i="11"/>
  <c r="M5704" i="11"/>
  <c r="L5704" i="11"/>
  <c r="M5703" i="11"/>
  <c r="L5703" i="11"/>
  <c r="M5702" i="11"/>
  <c r="L5702" i="11"/>
  <c r="M5701" i="11"/>
  <c r="L5701" i="11"/>
  <c r="M5699" i="11"/>
  <c r="L5699" i="11"/>
  <c r="M5698" i="11"/>
  <c r="L5698" i="11"/>
  <c r="M5697" i="11"/>
  <c r="L5697" i="11"/>
  <c r="M690" i="11"/>
  <c r="L690" i="11"/>
  <c r="M5695" i="11"/>
  <c r="L5695" i="11"/>
  <c r="M5694" i="11"/>
  <c r="L5694" i="11"/>
  <c r="M5693" i="11"/>
  <c r="L5693" i="11"/>
  <c r="M5692" i="11"/>
  <c r="L5692" i="11"/>
  <c r="M5691" i="11"/>
  <c r="L5691" i="11"/>
  <c r="M5690" i="11"/>
  <c r="L5690" i="11"/>
  <c r="M5689" i="11"/>
  <c r="L5689" i="11"/>
  <c r="M5688" i="11"/>
  <c r="L5688" i="11"/>
  <c r="M5687" i="11"/>
  <c r="L5687" i="11"/>
  <c r="M5686" i="11"/>
  <c r="L5686" i="11"/>
  <c r="M5685" i="11"/>
  <c r="L5685" i="11"/>
  <c r="M5684" i="11"/>
  <c r="L5684" i="11"/>
  <c r="M5683" i="11"/>
  <c r="L5683" i="11"/>
  <c r="M5682" i="11"/>
  <c r="L5682" i="11"/>
  <c r="M5680" i="11"/>
  <c r="L5680" i="11"/>
  <c r="M5679" i="11"/>
  <c r="L5679" i="11"/>
  <c r="M5677" i="11"/>
  <c r="L5677" i="11"/>
  <c r="M5676" i="11"/>
  <c r="L5676" i="11"/>
  <c r="M5674" i="11"/>
  <c r="L5674" i="11"/>
  <c r="M5675" i="11"/>
  <c r="L5675" i="11"/>
  <c r="M5673" i="11"/>
  <c r="L5673" i="11"/>
  <c r="M5672" i="11"/>
  <c r="L5672" i="11"/>
  <c r="M5670" i="11"/>
  <c r="L5670" i="11"/>
  <c r="M5669" i="11"/>
  <c r="L5669" i="11"/>
  <c r="M5667" i="11"/>
  <c r="L5667" i="11"/>
  <c r="M5666" i="11"/>
  <c r="L5666" i="11"/>
  <c r="M5665" i="11"/>
  <c r="L5665" i="11"/>
  <c r="M5664" i="11"/>
  <c r="L5664" i="11"/>
  <c r="M5663" i="11"/>
  <c r="L5663" i="11"/>
  <c r="M5662" i="11"/>
  <c r="L5662" i="11"/>
  <c r="M5661" i="11"/>
  <c r="L5661" i="11"/>
  <c r="M5660" i="11"/>
  <c r="L5660" i="11"/>
  <c r="M5659" i="11"/>
  <c r="L5659" i="11"/>
  <c r="M5658" i="11"/>
  <c r="L5658" i="11"/>
  <c r="M5657" i="11"/>
  <c r="L5657" i="11"/>
  <c r="M5656" i="11"/>
  <c r="L5656" i="11"/>
  <c r="M5653" i="11"/>
  <c r="L5653" i="11"/>
  <c r="M5652" i="11"/>
  <c r="L5652" i="11"/>
  <c r="M5651" i="11"/>
  <c r="L5651" i="11"/>
  <c r="M4119" i="11"/>
  <c r="L4119" i="11"/>
  <c r="M5650" i="11"/>
  <c r="L5650" i="11"/>
  <c r="M5649" i="11"/>
  <c r="L5649" i="11"/>
  <c r="M5648" i="11"/>
  <c r="L5648" i="11"/>
  <c r="M5647" i="11"/>
  <c r="L5647" i="11"/>
  <c r="M5646" i="11"/>
  <c r="L5646" i="11"/>
  <c r="M5645" i="11"/>
  <c r="L5645" i="11"/>
  <c r="M5644" i="11"/>
  <c r="L5644" i="11"/>
  <c r="M5643" i="11"/>
  <c r="L5643" i="11"/>
  <c r="M5642" i="11"/>
  <c r="L5642" i="11"/>
  <c r="M5641" i="11"/>
  <c r="L5641" i="11"/>
  <c r="M5639" i="11"/>
  <c r="L5639" i="11"/>
  <c r="M5638" i="11"/>
  <c r="L5638" i="11"/>
  <c r="M5637" i="11"/>
  <c r="L5637" i="11"/>
  <c r="M5636" i="11"/>
  <c r="L5636" i="11"/>
  <c r="M5635" i="11"/>
  <c r="L5635" i="11"/>
  <c r="M5634" i="11"/>
  <c r="L5634" i="11"/>
  <c r="M5633" i="11"/>
  <c r="L5633" i="11"/>
  <c r="M5632" i="11"/>
  <c r="L5632" i="11"/>
  <c r="M5631" i="11"/>
  <c r="L5631" i="11"/>
  <c r="M5630" i="11"/>
  <c r="L5630" i="11"/>
  <c r="M5629" i="11"/>
  <c r="L5629" i="11"/>
  <c r="M5628" i="11"/>
  <c r="L5628" i="11"/>
  <c r="M5626" i="11"/>
  <c r="L5626" i="11"/>
  <c r="M5625" i="11"/>
  <c r="L5625" i="11"/>
  <c r="M5624" i="11"/>
  <c r="L5624" i="11"/>
  <c r="M1258" i="11"/>
  <c r="L1258" i="11"/>
  <c r="M5623" i="11"/>
  <c r="L5623" i="11"/>
  <c r="M5622" i="11"/>
  <c r="L5622" i="11"/>
  <c r="M5621" i="11"/>
  <c r="L5621" i="11"/>
  <c r="M5620" i="11"/>
  <c r="L5620" i="11"/>
  <c r="M5619" i="11"/>
  <c r="L5619" i="11"/>
  <c r="M5618" i="11"/>
  <c r="L5618" i="11"/>
  <c r="M2921" i="11"/>
  <c r="L2921" i="11"/>
  <c r="M5616" i="11"/>
  <c r="L5616" i="11"/>
  <c r="M5615" i="11"/>
  <c r="L5615" i="11"/>
  <c r="M5614" i="11"/>
  <c r="L5614" i="11"/>
  <c r="M5611" i="11"/>
  <c r="L5611" i="11"/>
  <c r="M5608" i="11"/>
  <c r="L5608" i="11"/>
  <c r="M5607" i="11"/>
  <c r="L5607" i="11"/>
  <c r="M5606" i="11"/>
  <c r="L5606" i="11"/>
  <c r="M5605" i="11"/>
  <c r="L5605" i="11"/>
  <c r="M5603" i="11"/>
  <c r="L5603" i="11"/>
  <c r="M5602" i="11"/>
  <c r="L5602" i="11"/>
  <c r="M5601" i="11"/>
  <c r="L5601" i="11"/>
  <c r="M5600" i="11"/>
  <c r="L5600" i="11"/>
  <c r="M5599" i="11"/>
  <c r="L5599" i="11"/>
  <c r="M5598" i="11"/>
  <c r="L5598" i="11"/>
  <c r="M5597" i="11"/>
  <c r="L5597" i="11"/>
  <c r="M5596" i="11"/>
  <c r="L5596" i="11"/>
  <c r="M5595" i="11"/>
  <c r="L5595" i="11"/>
  <c r="M5593" i="11"/>
  <c r="L5593" i="11"/>
  <c r="M5591" i="11"/>
  <c r="L5591" i="11"/>
  <c r="M5590" i="11"/>
  <c r="L5590" i="11"/>
  <c r="M5589" i="11"/>
  <c r="L5589" i="11"/>
  <c r="M5604" i="11"/>
  <c r="L5604" i="11"/>
  <c r="M664" i="11"/>
  <c r="L664" i="11"/>
  <c r="M5588" i="11"/>
  <c r="L5588" i="11"/>
  <c r="M5587" i="11"/>
  <c r="L5587" i="11"/>
  <c r="M5586" i="11"/>
  <c r="L5586" i="11"/>
  <c r="M5585" i="11"/>
  <c r="L5585" i="11"/>
  <c r="M5584" i="11"/>
  <c r="L5584" i="11"/>
  <c r="M5583" i="11"/>
  <c r="L5583" i="11"/>
  <c r="M5582" i="11"/>
  <c r="L5582" i="11"/>
  <c r="M5580" i="11"/>
  <c r="L5580" i="11"/>
  <c r="M5579" i="11"/>
  <c r="L5579" i="11"/>
  <c r="M5578" i="11"/>
  <c r="L5578" i="11"/>
  <c r="M5577" i="11"/>
  <c r="L5577" i="11"/>
  <c r="M5576" i="11"/>
  <c r="L5576" i="11"/>
  <c r="M5575" i="11"/>
  <c r="L5575" i="11"/>
  <c r="L5573" i="11"/>
  <c r="N136" i="3"/>
  <c r="M136" i="3"/>
  <c r="L136" i="3"/>
  <c r="N650" i="3"/>
  <c r="M650" i="3"/>
  <c r="L650" i="3"/>
  <c r="N463" i="6"/>
  <c r="M463" i="6"/>
  <c r="L463" i="6"/>
  <c r="N462" i="6"/>
  <c r="M462" i="6"/>
  <c r="L462" i="6"/>
  <c r="N461" i="6"/>
  <c r="M461" i="6"/>
  <c r="L461" i="6"/>
  <c r="N460" i="6"/>
  <c r="M460" i="6"/>
  <c r="L460" i="6"/>
  <c r="N458" i="6"/>
  <c r="M458" i="6"/>
  <c r="L458" i="6"/>
  <c r="N457" i="6"/>
  <c r="M457" i="6"/>
  <c r="L457" i="6"/>
  <c r="N455" i="6"/>
  <c r="M455" i="6"/>
  <c r="L455" i="6"/>
  <c r="N454" i="6" l="1"/>
  <c r="M454" i="6"/>
  <c r="L454" i="6"/>
  <c r="N452" i="6"/>
  <c r="M452" i="6"/>
  <c r="L452" i="6"/>
  <c r="N1248" i="3"/>
  <c r="M1248" i="3"/>
  <c r="L1248" i="3"/>
  <c r="N1247" i="3"/>
  <c r="M1247" i="3"/>
  <c r="L1247" i="3"/>
  <c r="N1246" i="3"/>
  <c r="M1246" i="3"/>
  <c r="L1246" i="3"/>
  <c r="M5574" i="11" l="1"/>
  <c r="L5574" i="11"/>
  <c r="M5572" i="11"/>
  <c r="L5572" i="11"/>
  <c r="M5570" i="11"/>
  <c r="L5570" i="11"/>
  <c r="M5569" i="11"/>
  <c r="L5569" i="11"/>
  <c r="M5568" i="11"/>
  <c r="L5568" i="11"/>
  <c r="M5567" i="11"/>
  <c r="L5567" i="11"/>
  <c r="M5566" i="11"/>
  <c r="L5566" i="11"/>
  <c r="M5565" i="11"/>
  <c r="L5565" i="11"/>
  <c r="M5564" i="11"/>
  <c r="L5564" i="11"/>
  <c r="M5561" i="11"/>
  <c r="L5561" i="11"/>
  <c r="M5563" i="11"/>
  <c r="L5563" i="11"/>
  <c r="M5562" i="11"/>
  <c r="L5562" i="11"/>
  <c r="M5560" i="11"/>
  <c r="L5560" i="11"/>
  <c r="M5559" i="11"/>
  <c r="L5559" i="11"/>
  <c r="M5558" i="11"/>
  <c r="L5558" i="11"/>
  <c r="M5557" i="11"/>
  <c r="L5557" i="11"/>
  <c r="M5556" i="11"/>
  <c r="L5556" i="11"/>
  <c r="M5555" i="11"/>
  <c r="L5555" i="11"/>
  <c r="M5554" i="11"/>
  <c r="L5554" i="11"/>
  <c r="M5553" i="11"/>
  <c r="L5553" i="11"/>
  <c r="M5550" i="11"/>
  <c r="L5550" i="11"/>
  <c r="M5551" i="11"/>
  <c r="L5551" i="11"/>
  <c r="M5549" i="11"/>
  <c r="L5549" i="11"/>
  <c r="M5548" i="11"/>
  <c r="L5548" i="11"/>
  <c r="M5546" i="11"/>
  <c r="L5546" i="11"/>
  <c r="M5545" i="11"/>
  <c r="L5545" i="11"/>
  <c r="M2317" i="11"/>
  <c r="L2317" i="11"/>
  <c r="M5544" i="11"/>
  <c r="L5544" i="11"/>
  <c r="M5543" i="11"/>
  <c r="L5543" i="11"/>
  <c r="M5542" i="11"/>
  <c r="L5542" i="11"/>
  <c r="M5541" i="11"/>
  <c r="L5541" i="11"/>
  <c r="M5540" i="11"/>
  <c r="L5540" i="11"/>
  <c r="M5539" i="11"/>
  <c r="L5539" i="11"/>
  <c r="M5538" i="11"/>
  <c r="L5538" i="11"/>
  <c r="M5536" i="11"/>
  <c r="L5536" i="11"/>
  <c r="M5534" i="11"/>
  <c r="L5534" i="11"/>
  <c r="M5535" i="11"/>
  <c r="L5535" i="11"/>
  <c r="M5533" i="11"/>
  <c r="L5533" i="11"/>
  <c r="M5532" i="11"/>
  <c r="L5532" i="11"/>
  <c r="M5531" i="11"/>
  <c r="L5531" i="11"/>
  <c r="M5529" i="11"/>
  <c r="L5529" i="11"/>
  <c r="M5528" i="11"/>
  <c r="L5528" i="11"/>
  <c r="M5527" i="11"/>
  <c r="L5527" i="11"/>
  <c r="M5526" i="11"/>
  <c r="L5526" i="11"/>
  <c r="M5525" i="11"/>
  <c r="L5525" i="11"/>
  <c r="M5524" i="11"/>
  <c r="L5524" i="11"/>
  <c r="M5523" i="11"/>
  <c r="L5523" i="11"/>
  <c r="M5522" i="11"/>
  <c r="L5522" i="11"/>
  <c r="M5521" i="11"/>
  <c r="L5521" i="11"/>
  <c r="M5520" i="11"/>
  <c r="L5520" i="11"/>
  <c r="M5518" i="11"/>
  <c r="L5518" i="11"/>
  <c r="M5517" i="11"/>
  <c r="L5517" i="11"/>
  <c r="M5516" i="11"/>
  <c r="L5516" i="11"/>
  <c r="M5515" i="11"/>
  <c r="L5515" i="11"/>
  <c r="M5514" i="11"/>
  <c r="L5514" i="11"/>
  <c r="M5513" i="11"/>
  <c r="L5513" i="11"/>
  <c r="M5512" i="11"/>
  <c r="L5512" i="11"/>
  <c r="M5511" i="11"/>
  <c r="L5511" i="11"/>
  <c r="M5510" i="11"/>
  <c r="L5510" i="11"/>
  <c r="M5509" i="11"/>
  <c r="L5509" i="11"/>
  <c r="M5508" i="11"/>
  <c r="L5508" i="11"/>
  <c r="M5507" i="11"/>
  <c r="L5507" i="11"/>
  <c r="M5505" i="11"/>
  <c r="L5505" i="11"/>
  <c r="M5504" i="11"/>
  <c r="L5504" i="11"/>
  <c r="M5503" i="11"/>
  <c r="L5503" i="11"/>
  <c r="M5501" i="11"/>
  <c r="L5501" i="11"/>
  <c r="M5500" i="11"/>
  <c r="L5500" i="11"/>
  <c r="M5499" i="11"/>
  <c r="L5499" i="11"/>
  <c r="M5498" i="11"/>
  <c r="L5498" i="11"/>
  <c r="M5497" i="11"/>
  <c r="L5497" i="11"/>
  <c r="M5496" i="11"/>
  <c r="L5496" i="11"/>
  <c r="M5494" i="11"/>
  <c r="L5494" i="11"/>
  <c r="M5493" i="11"/>
  <c r="L5493" i="11"/>
  <c r="M5492" i="11"/>
  <c r="L5492" i="11"/>
  <c r="M5491" i="11"/>
  <c r="L5491" i="11"/>
  <c r="M5490" i="11"/>
  <c r="L5490" i="11"/>
  <c r="M5489" i="11"/>
  <c r="L5489" i="11"/>
  <c r="M5488" i="11"/>
  <c r="L5488" i="11"/>
  <c r="M5487" i="11"/>
  <c r="L5487" i="11"/>
  <c r="M5486" i="11"/>
  <c r="L5486" i="11"/>
  <c r="M5485" i="11"/>
  <c r="L5485" i="11"/>
  <c r="M5484" i="11"/>
  <c r="L5484" i="11"/>
  <c r="M5483" i="11"/>
  <c r="L5483" i="11"/>
  <c r="M5481" i="11"/>
  <c r="L5481" i="11"/>
  <c r="M5480" i="11"/>
  <c r="L5480" i="11"/>
  <c r="M5479" i="11"/>
  <c r="L5479" i="11"/>
  <c r="M5478" i="11"/>
  <c r="L5478" i="11"/>
  <c r="M5477" i="11"/>
  <c r="L5477" i="11"/>
  <c r="M5476" i="11"/>
  <c r="L5476" i="11"/>
  <c r="M5475" i="11"/>
  <c r="L5475" i="11"/>
  <c r="M5474" i="11"/>
  <c r="L5474" i="11"/>
  <c r="M5473" i="11"/>
  <c r="L5473" i="11"/>
  <c r="M5472" i="11"/>
  <c r="L5472" i="11"/>
  <c r="M5471" i="11"/>
  <c r="L5471" i="11"/>
  <c r="M5470" i="11"/>
  <c r="L5470" i="11"/>
  <c r="M5469" i="11"/>
  <c r="L5469" i="11"/>
  <c r="M5468" i="11"/>
  <c r="L5468" i="11"/>
  <c r="M5467" i="11"/>
  <c r="L5467" i="11"/>
  <c r="M5466" i="11"/>
  <c r="L5466" i="11"/>
  <c r="M5465" i="11"/>
  <c r="L5465" i="11"/>
  <c r="M5464" i="11"/>
  <c r="L5464" i="11"/>
  <c r="M5463" i="11"/>
  <c r="L5463" i="11"/>
  <c r="M5461" i="11"/>
  <c r="L5461" i="11"/>
  <c r="M5460" i="11"/>
  <c r="L5460" i="11"/>
  <c r="M5459" i="11"/>
  <c r="L5459" i="11"/>
  <c r="M5457" i="11"/>
  <c r="L5457" i="11"/>
  <c r="M5456" i="11"/>
  <c r="L5456" i="11"/>
  <c r="M5454" i="11"/>
  <c r="L5454" i="11"/>
  <c r="M5455" i="11"/>
  <c r="L5455" i="11"/>
  <c r="M5453" i="11"/>
  <c r="L5453" i="11"/>
  <c r="M5452" i="11"/>
  <c r="L5452" i="11"/>
  <c r="M5447" i="11"/>
  <c r="L5447" i="11"/>
  <c r="M5446" i="11"/>
  <c r="L5446" i="11"/>
  <c r="M5445" i="11"/>
  <c r="L5445" i="11"/>
  <c r="M5444" i="11"/>
  <c r="L5444" i="11"/>
  <c r="M5443" i="11"/>
  <c r="L5443" i="11"/>
  <c r="M5442" i="11"/>
  <c r="L5442" i="11"/>
  <c r="M5441" i="11"/>
  <c r="L5441" i="11"/>
  <c r="M5440" i="11"/>
  <c r="L5440" i="11"/>
  <c r="M5439" i="11"/>
  <c r="L5439" i="11"/>
  <c r="M5438" i="11"/>
  <c r="L5438" i="11"/>
  <c r="M5436" i="11"/>
  <c r="L5436" i="11"/>
  <c r="M5435" i="11"/>
  <c r="L5435" i="11"/>
  <c r="M5434" i="11"/>
  <c r="L5434" i="11"/>
  <c r="M5433" i="11"/>
  <c r="L5433" i="11"/>
  <c r="M5432" i="11"/>
  <c r="L5432" i="11"/>
  <c r="M5431" i="11"/>
  <c r="L5431" i="11"/>
  <c r="M5430" i="11"/>
  <c r="L5430" i="11"/>
  <c r="M5429" i="11"/>
  <c r="L5429" i="11"/>
  <c r="M5428" i="11"/>
  <c r="L5428" i="11"/>
  <c r="M1673" i="11"/>
  <c r="L1673" i="11"/>
  <c r="M5427" i="11"/>
  <c r="L5427" i="11"/>
  <c r="M5426" i="11"/>
  <c r="L5426" i="11"/>
  <c r="M5425" i="11"/>
  <c r="L5425" i="11"/>
  <c r="M5424" i="11"/>
  <c r="L5424" i="11"/>
  <c r="M5423" i="11"/>
  <c r="L5423" i="11"/>
  <c r="M5422" i="11"/>
  <c r="L5422" i="11"/>
  <c r="M5421" i="11"/>
  <c r="L5421" i="11"/>
  <c r="M5420" i="11"/>
  <c r="L5420" i="11"/>
  <c r="M5419" i="11"/>
  <c r="L5419" i="11"/>
  <c r="M5418" i="11"/>
  <c r="L5418" i="11"/>
  <c r="M5417" i="11"/>
  <c r="L5417" i="11"/>
  <c r="M5415" i="11"/>
  <c r="L5415" i="11"/>
  <c r="M5416" i="11"/>
  <c r="L5416" i="11"/>
  <c r="M5414" i="11"/>
  <c r="L5414" i="11"/>
  <c r="M5413" i="11"/>
  <c r="L5413" i="11"/>
  <c r="M5412" i="11"/>
  <c r="L5412" i="11"/>
  <c r="M5411" i="11"/>
  <c r="L5411" i="11"/>
  <c r="M5410" i="11"/>
  <c r="L5410" i="11"/>
  <c r="M5409" i="11"/>
  <c r="L5409" i="11"/>
  <c r="M5408" i="11"/>
  <c r="L5408" i="11"/>
  <c r="M5406" i="11"/>
  <c r="L5406" i="11"/>
  <c r="M5405" i="11"/>
  <c r="L5405" i="11"/>
  <c r="M5404" i="11"/>
  <c r="L5404" i="11"/>
  <c r="M5403" i="11"/>
  <c r="L5403" i="11"/>
  <c r="M5402" i="11"/>
  <c r="L5402" i="11"/>
  <c r="M5401" i="11"/>
  <c r="L5401" i="11"/>
  <c r="M5400" i="11"/>
  <c r="L5400" i="11"/>
  <c r="M5399" i="11"/>
  <c r="L5399" i="11"/>
  <c r="M5398" i="11"/>
  <c r="L5398" i="11"/>
  <c r="M5397" i="11"/>
  <c r="L5397" i="11"/>
  <c r="M5396" i="11"/>
  <c r="L5396" i="11"/>
  <c r="M5395" i="11"/>
  <c r="L5395" i="11"/>
  <c r="M5394" i="11"/>
  <c r="L5394" i="11"/>
  <c r="M5393" i="11"/>
  <c r="L5393" i="11"/>
  <c r="M5392" i="11"/>
  <c r="L5392" i="11"/>
  <c r="M5391" i="11"/>
  <c r="L5391" i="11"/>
  <c r="M5390" i="11"/>
  <c r="L5390" i="11"/>
  <c r="M5389" i="11"/>
  <c r="L5389" i="11"/>
  <c r="M5387" i="11"/>
  <c r="L5387" i="11"/>
  <c r="M5388" i="11"/>
  <c r="L5388" i="11"/>
  <c r="M5386" i="11"/>
  <c r="L5386" i="11"/>
  <c r="M5385" i="11"/>
  <c r="L5385" i="11"/>
  <c r="N451" i="6"/>
  <c r="M451" i="6"/>
  <c r="L451" i="6"/>
  <c r="N450" i="6"/>
  <c r="M450" i="6"/>
  <c r="L450" i="6"/>
  <c r="L61" i="5" l="1"/>
  <c r="N60" i="5"/>
  <c r="M60" i="5"/>
  <c r="L60" i="5"/>
  <c r="N58" i="5"/>
  <c r="M58" i="5"/>
  <c r="L58" i="5"/>
  <c r="N449" i="6"/>
  <c r="M449" i="6"/>
  <c r="L449" i="6"/>
  <c r="N448" i="6"/>
  <c r="M448" i="6"/>
  <c r="L448" i="6"/>
  <c r="N447" i="6" l="1"/>
  <c r="M447" i="6"/>
  <c r="L447" i="6"/>
  <c r="N456" i="6"/>
  <c r="M456" i="6"/>
  <c r="L456" i="6"/>
  <c r="N446" i="6"/>
  <c r="M446" i="6"/>
  <c r="L446" i="6"/>
  <c r="N445" i="6"/>
  <c r="M445" i="6"/>
  <c r="L445" i="6"/>
  <c r="N444" i="6"/>
  <c r="M444" i="6"/>
  <c r="L444" i="6"/>
  <c r="N453" i="6"/>
  <c r="M453" i="6"/>
  <c r="L453" i="6"/>
  <c r="N443" i="6"/>
  <c r="M443" i="6"/>
  <c r="L443" i="6"/>
  <c r="N442" i="6"/>
  <c r="M442" i="6"/>
  <c r="L442" i="6"/>
  <c r="N441" i="6"/>
  <c r="M441" i="6"/>
  <c r="L441" i="6"/>
  <c r="N1295" i="3" l="1"/>
  <c r="M1295" i="3"/>
  <c r="L1295" i="3"/>
  <c r="L677" i="3"/>
  <c r="L678" i="3"/>
  <c r="L679" i="3"/>
  <c r="L680" i="3"/>
  <c r="L681" i="3"/>
  <c r="L682" i="3"/>
  <c r="N57" i="5" l="1"/>
  <c r="M57" i="5"/>
  <c r="L57" i="5"/>
  <c r="N440" i="6"/>
  <c r="M440" i="6"/>
  <c r="L440" i="6"/>
  <c r="N438" i="6"/>
  <c r="M438" i="6"/>
  <c r="L438" i="6"/>
  <c r="N439" i="6"/>
  <c r="M439" i="6"/>
  <c r="L439" i="6"/>
  <c r="N55" i="5" l="1"/>
  <c r="M55" i="5"/>
  <c r="L55" i="5"/>
  <c r="N54" i="5"/>
  <c r="M54" i="5"/>
  <c r="L54" i="5"/>
  <c r="N437" i="6"/>
  <c r="M437" i="6"/>
  <c r="L437" i="6"/>
  <c r="N436" i="6"/>
  <c r="M436" i="6"/>
  <c r="L436" i="6"/>
  <c r="N619" i="3" l="1"/>
  <c r="M619" i="3"/>
  <c r="L619" i="3"/>
  <c r="N618" i="3"/>
  <c r="M618" i="3"/>
  <c r="L618" i="3"/>
  <c r="N617" i="3"/>
  <c r="M617" i="3"/>
  <c r="L617" i="3"/>
  <c r="N166" i="6" l="1"/>
  <c r="M166" i="6"/>
  <c r="L166" i="6"/>
  <c r="N301" i="6"/>
  <c r="M301" i="6"/>
  <c r="L301" i="6"/>
  <c r="N372" i="6"/>
  <c r="M372" i="6"/>
  <c r="L372" i="6"/>
  <c r="N431" i="6"/>
  <c r="M431" i="6"/>
  <c r="L431" i="6"/>
  <c r="N434" i="6" l="1"/>
  <c r="M434" i="6"/>
  <c r="L434" i="6"/>
  <c r="N432" i="6"/>
  <c r="M432" i="6"/>
  <c r="L432" i="6"/>
  <c r="N1124" i="3" l="1"/>
  <c r="M1124" i="3"/>
  <c r="L1124" i="3"/>
  <c r="N53" i="5" l="1"/>
  <c r="M53" i="5"/>
  <c r="L53" i="5"/>
  <c r="N430" i="6"/>
  <c r="M430" i="6"/>
  <c r="L430" i="6"/>
  <c r="N997" i="3" l="1"/>
  <c r="M997" i="3"/>
  <c r="L997" i="3"/>
  <c r="M5384" i="11" l="1"/>
  <c r="L5384" i="11"/>
  <c r="M5383" i="11"/>
  <c r="L5383" i="11"/>
  <c r="M5382" i="11"/>
  <c r="L5382" i="11"/>
  <c r="M5381" i="11"/>
  <c r="L5381" i="11"/>
  <c r="M1323" i="11"/>
  <c r="L1323" i="11"/>
  <c r="M5380" i="11"/>
  <c r="L5380" i="11"/>
  <c r="M5379" i="11"/>
  <c r="L5379" i="11"/>
  <c r="M5378" i="11"/>
  <c r="L5378" i="11"/>
  <c r="M5376" i="11"/>
  <c r="L5376" i="11"/>
  <c r="M5377" i="11"/>
  <c r="L5377" i="11"/>
  <c r="M5355" i="11"/>
  <c r="L5355" i="11"/>
  <c r="M5375" i="11"/>
  <c r="L5375" i="11"/>
  <c r="M5374" i="11"/>
  <c r="L5374" i="11"/>
  <c r="M5369" i="11"/>
  <c r="L5369" i="11"/>
  <c r="M5368" i="11"/>
  <c r="L5368" i="11"/>
  <c r="M5367" i="11"/>
  <c r="L5367" i="11"/>
  <c r="M5366" i="11"/>
  <c r="L5366" i="11"/>
  <c r="M5365" i="11"/>
  <c r="L5365" i="11"/>
  <c r="M5364" i="11"/>
  <c r="L5364" i="11"/>
  <c r="M5363" i="11"/>
  <c r="L5363" i="11"/>
  <c r="M5362" i="11"/>
  <c r="L5362" i="11"/>
  <c r="M5361" i="11"/>
  <c r="L5361" i="11"/>
  <c r="M5360" i="11"/>
  <c r="L5360" i="11"/>
  <c r="M5359" i="11"/>
  <c r="L5359" i="11"/>
  <c r="M5358" i="11"/>
  <c r="L5358" i="11"/>
  <c r="M5357" i="11"/>
  <c r="L5357" i="11"/>
  <c r="M5356" i="11"/>
  <c r="L5356" i="11"/>
  <c r="M5353" i="11"/>
  <c r="L5353" i="11"/>
  <c r="M5352" i="11"/>
  <c r="L5352" i="11"/>
  <c r="M5350" i="11"/>
  <c r="L5350" i="11"/>
  <c r="M393" i="11"/>
  <c r="L393" i="11"/>
  <c r="M5349" i="11"/>
  <c r="L5349" i="11"/>
  <c r="M5347" i="11"/>
  <c r="L5347" i="11"/>
  <c r="M5346" i="11"/>
  <c r="L5346" i="11"/>
  <c r="M5345" i="11"/>
  <c r="L5345" i="11"/>
  <c r="M5343" i="11"/>
  <c r="L5343" i="11"/>
  <c r="M5339" i="11"/>
  <c r="L5339" i="11"/>
  <c r="M5338" i="11"/>
  <c r="L5338" i="11"/>
  <c r="M5337" i="11"/>
  <c r="L5337" i="11"/>
  <c r="M5336" i="11"/>
  <c r="L5336" i="11"/>
  <c r="M5333" i="11"/>
  <c r="L5333" i="11"/>
  <c r="M5335" i="11"/>
  <c r="L5335" i="11"/>
  <c r="M5334" i="11"/>
  <c r="L5334" i="11"/>
  <c r="M5331" i="11"/>
  <c r="L5331" i="11"/>
  <c r="M5332" i="11"/>
  <c r="L5332" i="11"/>
  <c r="M5330" i="11"/>
  <c r="L5330" i="11"/>
  <c r="M5329" i="11"/>
  <c r="L5329" i="11"/>
  <c r="M5328" i="11"/>
  <c r="L5328" i="11"/>
  <c r="M5327" i="11"/>
  <c r="L5327" i="11"/>
  <c r="M5326" i="11"/>
  <c r="L5326" i="11"/>
  <c r="M5325" i="11"/>
  <c r="L5325" i="11"/>
  <c r="M5324" i="11"/>
  <c r="L5324" i="11"/>
  <c r="M5323" i="11"/>
  <c r="L5323" i="11"/>
  <c r="M5322" i="11"/>
  <c r="L5322" i="11"/>
  <c r="M5321" i="11"/>
  <c r="L5321" i="11"/>
  <c r="M5311" i="11"/>
  <c r="L5311" i="11"/>
  <c r="M5310" i="11"/>
  <c r="L5310" i="11"/>
  <c r="M5319" i="11"/>
  <c r="L5319" i="11"/>
  <c r="M5318" i="11"/>
  <c r="L5318" i="11"/>
  <c r="M5317" i="11"/>
  <c r="L5317" i="11"/>
  <c r="M5316" i="11"/>
  <c r="L5316" i="11"/>
  <c r="M5315" i="11"/>
  <c r="L5315" i="11"/>
  <c r="M5314" i="11"/>
  <c r="L5314" i="11"/>
  <c r="M5313" i="11"/>
  <c r="L5313" i="11"/>
  <c r="M5312" i="11"/>
  <c r="L5312" i="11"/>
  <c r="M5309" i="11"/>
  <c r="L5309" i="11"/>
  <c r="M5308" i="11"/>
  <c r="L5308" i="11"/>
  <c r="M5307" i="11"/>
  <c r="L5307" i="11"/>
  <c r="N1123" i="3" l="1"/>
  <c r="M1123" i="3"/>
  <c r="L1123" i="3"/>
  <c r="N563" i="3"/>
  <c r="M563" i="3"/>
  <c r="L563" i="3"/>
  <c r="N428" i="6" l="1"/>
  <c r="M290" i="6"/>
  <c r="L290" i="6"/>
  <c r="N426" i="6"/>
  <c r="M341" i="6"/>
  <c r="L341" i="6"/>
  <c r="N427" i="6"/>
  <c r="M67" i="6"/>
  <c r="L67" i="6"/>
  <c r="N425" i="6" l="1"/>
  <c r="M428" i="6"/>
  <c r="L428" i="6"/>
  <c r="N424" i="6"/>
  <c r="M426" i="6"/>
  <c r="L426" i="6"/>
  <c r="N421" i="6"/>
  <c r="M427" i="6"/>
  <c r="L427" i="6"/>
  <c r="N420" i="6"/>
  <c r="M425" i="6"/>
  <c r="L425" i="6"/>
  <c r="N1337" i="3"/>
  <c r="M1337" i="3"/>
  <c r="L1337" i="3"/>
  <c r="N1345" i="3"/>
  <c r="M1345" i="3"/>
  <c r="L1345" i="3"/>
  <c r="N1438" i="3" l="1"/>
  <c r="M1438" i="3"/>
  <c r="L1438" i="3"/>
  <c r="N1437" i="3"/>
  <c r="M1437" i="3"/>
  <c r="L1437" i="3"/>
  <c r="N1436" i="3"/>
  <c r="M1436" i="3"/>
  <c r="L1436" i="3"/>
  <c r="N1435" i="3"/>
  <c r="M1435" i="3"/>
  <c r="L1435" i="3"/>
  <c r="N1178" i="3"/>
  <c r="M1178" i="3"/>
  <c r="L1178" i="3"/>
  <c r="N1177" i="3"/>
  <c r="M1177" i="3"/>
  <c r="L1177" i="3"/>
  <c r="N1176" i="3"/>
  <c r="M1176" i="3"/>
  <c r="L1176" i="3"/>
  <c r="N1175" i="3"/>
  <c r="M1175" i="3"/>
  <c r="L1175" i="3"/>
  <c r="N1174" i="3"/>
  <c r="M1174" i="3"/>
  <c r="L1174" i="3"/>
  <c r="N1084" i="3"/>
  <c r="M1084" i="3"/>
  <c r="L1084" i="3"/>
  <c r="N731" i="3"/>
  <c r="M731" i="3"/>
  <c r="L731" i="3"/>
  <c r="N730" i="3"/>
  <c r="M730" i="3"/>
  <c r="L730" i="3"/>
  <c r="N729" i="3"/>
  <c r="M729" i="3"/>
  <c r="L729" i="3"/>
  <c r="N1047" i="3"/>
  <c r="M1047" i="3"/>
  <c r="L1047" i="3"/>
  <c r="L345" i="5" l="1"/>
  <c r="L344" i="5"/>
  <c r="L343" i="5"/>
  <c r="L342" i="5"/>
  <c r="L341" i="5"/>
  <c r="L340" i="5"/>
  <c r="L339" i="5"/>
  <c r="L338" i="5"/>
  <c r="L337" i="5"/>
  <c r="N336" i="5"/>
  <c r="M336" i="5"/>
  <c r="L336" i="5"/>
  <c r="N335" i="5"/>
  <c r="M335" i="5"/>
  <c r="L335" i="5"/>
  <c r="N334" i="5"/>
  <c r="M334" i="5"/>
  <c r="L334" i="5"/>
  <c r="N333" i="5"/>
  <c r="M333" i="5"/>
  <c r="L333" i="5"/>
  <c r="N332" i="5"/>
  <c r="M332" i="5"/>
  <c r="L332" i="5"/>
  <c r="N331" i="5"/>
  <c r="M331" i="5"/>
  <c r="L331" i="5"/>
  <c r="N330" i="5"/>
  <c r="M330" i="5"/>
  <c r="L330" i="5"/>
  <c r="N329" i="5"/>
  <c r="M329" i="5"/>
  <c r="L329" i="5"/>
  <c r="N328" i="5"/>
  <c r="M328" i="5"/>
  <c r="L328" i="5"/>
  <c r="N327" i="5"/>
  <c r="M327" i="5"/>
  <c r="L327" i="5"/>
  <c r="N326" i="5"/>
  <c r="M326" i="5"/>
  <c r="L326" i="5"/>
  <c r="N325" i="5"/>
  <c r="M325" i="5"/>
  <c r="L325" i="5"/>
  <c r="N324" i="5"/>
  <c r="M324" i="5"/>
  <c r="L324" i="5"/>
  <c r="N323" i="5"/>
  <c r="M323" i="5"/>
  <c r="L323" i="5"/>
  <c r="N322" i="5"/>
  <c r="M322" i="5"/>
  <c r="L322" i="5"/>
  <c r="N321" i="5"/>
  <c r="M321" i="5"/>
  <c r="L321" i="5"/>
  <c r="N320" i="5"/>
  <c r="M320" i="5"/>
  <c r="L320" i="5"/>
  <c r="N319" i="5"/>
  <c r="M319" i="5"/>
  <c r="L319" i="5"/>
  <c r="N318" i="5"/>
  <c r="M318" i="5"/>
  <c r="L318" i="5"/>
  <c r="N317" i="5"/>
  <c r="M317" i="5"/>
  <c r="L317" i="5"/>
  <c r="N316" i="5"/>
  <c r="M316" i="5"/>
  <c r="L316" i="5"/>
  <c r="N315" i="5"/>
  <c r="M315" i="5"/>
  <c r="L315" i="5"/>
  <c r="N314" i="5"/>
  <c r="M314" i="5"/>
  <c r="L314" i="5"/>
  <c r="N313" i="5"/>
  <c r="M313" i="5"/>
  <c r="L313" i="5"/>
  <c r="N312" i="5"/>
  <c r="M312" i="5"/>
  <c r="L312" i="5"/>
  <c r="N311" i="5"/>
  <c r="M311" i="5"/>
  <c r="L311" i="5"/>
  <c r="N310" i="5"/>
  <c r="M310" i="5"/>
  <c r="L310" i="5"/>
  <c r="N309" i="5"/>
  <c r="M309" i="5"/>
  <c r="L309" i="5"/>
  <c r="N308" i="5"/>
  <c r="M308" i="5"/>
  <c r="L308" i="5"/>
  <c r="N307" i="5"/>
  <c r="M307" i="5"/>
  <c r="L307" i="5"/>
  <c r="N306" i="5"/>
  <c r="M306" i="5"/>
  <c r="L306" i="5"/>
  <c r="N305" i="5"/>
  <c r="M305" i="5"/>
  <c r="L305" i="5"/>
  <c r="N304" i="5"/>
  <c r="M304" i="5"/>
  <c r="L304" i="5"/>
  <c r="N303" i="5"/>
  <c r="M303" i="5"/>
  <c r="L303" i="5"/>
  <c r="N302" i="5"/>
  <c r="M302" i="5"/>
  <c r="L302" i="5"/>
  <c r="N301" i="5"/>
  <c r="M301" i="5"/>
  <c r="L301" i="5"/>
  <c r="N300" i="5"/>
  <c r="M300" i="5"/>
  <c r="L300" i="5"/>
  <c r="N299" i="5"/>
  <c r="M299" i="5"/>
  <c r="L299" i="5"/>
  <c r="N298" i="5"/>
  <c r="M298" i="5"/>
  <c r="L298" i="5"/>
  <c r="N297" i="5"/>
  <c r="M297" i="5"/>
  <c r="L297" i="5"/>
  <c r="N296" i="5"/>
  <c r="M296" i="5"/>
  <c r="L296" i="5"/>
  <c r="N295" i="5"/>
  <c r="M295" i="5"/>
  <c r="L295" i="5"/>
  <c r="N294" i="5"/>
  <c r="M294" i="5"/>
  <c r="L294" i="5"/>
  <c r="N293" i="5"/>
  <c r="M293" i="5"/>
  <c r="L293" i="5"/>
  <c r="N292" i="5"/>
  <c r="M292" i="5"/>
  <c r="L292" i="5"/>
  <c r="N291" i="5"/>
  <c r="M291" i="5"/>
  <c r="L291" i="5"/>
  <c r="N290" i="5"/>
  <c r="M290" i="5"/>
  <c r="L290" i="5"/>
  <c r="N289" i="5"/>
  <c r="M289" i="5"/>
  <c r="L289" i="5"/>
  <c r="N288" i="5"/>
  <c r="M288" i="5"/>
  <c r="L288" i="5"/>
  <c r="N287" i="5"/>
  <c r="M287" i="5"/>
  <c r="L287" i="5"/>
  <c r="N286" i="5"/>
  <c r="M286" i="5"/>
  <c r="L286" i="5"/>
  <c r="N285" i="5"/>
  <c r="M285" i="5"/>
  <c r="L285" i="5"/>
  <c r="N284" i="5"/>
  <c r="M284" i="5"/>
  <c r="L284" i="5"/>
  <c r="N283" i="5"/>
  <c r="M283" i="5"/>
  <c r="L283" i="5"/>
  <c r="N282" i="5"/>
  <c r="M282" i="5"/>
  <c r="L282" i="5"/>
  <c r="N281" i="5"/>
  <c r="M281" i="5"/>
  <c r="L281" i="5"/>
  <c r="N280" i="5"/>
  <c r="M280" i="5"/>
  <c r="L280" i="5"/>
  <c r="N279" i="5"/>
  <c r="M279" i="5"/>
  <c r="L279" i="5"/>
  <c r="N278" i="5"/>
  <c r="M278" i="5"/>
  <c r="L278" i="5"/>
  <c r="N277" i="5"/>
  <c r="M277" i="5"/>
  <c r="L277" i="5"/>
  <c r="N276" i="5"/>
  <c r="M276" i="5"/>
  <c r="L276" i="5"/>
  <c r="N275" i="5"/>
  <c r="M275" i="5"/>
  <c r="L275" i="5"/>
  <c r="N274" i="5"/>
  <c r="M274" i="5"/>
  <c r="L274" i="5"/>
  <c r="N273" i="5"/>
  <c r="M273" i="5"/>
  <c r="L273" i="5"/>
  <c r="N272" i="5"/>
  <c r="M272" i="5"/>
  <c r="L272" i="5"/>
  <c r="N271" i="5"/>
  <c r="M271" i="5"/>
  <c r="L271" i="5"/>
  <c r="N270" i="5"/>
  <c r="M270" i="5"/>
  <c r="L270" i="5"/>
  <c r="N269" i="5"/>
  <c r="M269" i="5"/>
  <c r="L269" i="5"/>
  <c r="N268" i="5"/>
  <c r="M268" i="5"/>
  <c r="L268" i="5"/>
  <c r="N267" i="5"/>
  <c r="M267" i="5"/>
  <c r="L267" i="5"/>
  <c r="N266" i="5"/>
  <c r="M266" i="5"/>
  <c r="L266" i="5"/>
  <c r="N265" i="5"/>
  <c r="M265" i="5"/>
  <c r="L265" i="5"/>
  <c r="N264" i="5"/>
  <c r="M264" i="5"/>
  <c r="L264" i="5"/>
  <c r="N263" i="5"/>
  <c r="M263" i="5"/>
  <c r="L263" i="5"/>
  <c r="N262" i="5"/>
  <c r="M262" i="5"/>
  <c r="L262" i="5"/>
  <c r="N261" i="5"/>
  <c r="M261" i="5"/>
  <c r="L261" i="5"/>
  <c r="N260" i="5"/>
  <c r="M260" i="5"/>
  <c r="L260" i="5"/>
  <c r="N259" i="5"/>
  <c r="M259" i="5"/>
  <c r="L259" i="5"/>
  <c r="N258" i="5"/>
  <c r="M258" i="5"/>
  <c r="L258" i="5"/>
  <c r="N257" i="5"/>
  <c r="M257" i="5"/>
  <c r="L257" i="5"/>
  <c r="N256" i="5"/>
  <c r="M256" i="5"/>
  <c r="L256" i="5"/>
  <c r="N255" i="5"/>
  <c r="M255" i="5"/>
  <c r="L255" i="5"/>
  <c r="N254" i="5"/>
  <c r="M254" i="5"/>
  <c r="L254" i="5"/>
  <c r="N253" i="5"/>
  <c r="M253" i="5"/>
  <c r="L253" i="5"/>
  <c r="N252" i="5"/>
  <c r="M252" i="5"/>
  <c r="L252" i="5"/>
  <c r="N251" i="5"/>
  <c r="M251" i="5"/>
  <c r="L251" i="5"/>
  <c r="N250" i="5"/>
  <c r="M250" i="5"/>
  <c r="L250" i="5"/>
  <c r="N249" i="5"/>
  <c r="M249" i="5"/>
  <c r="L249" i="5"/>
  <c r="N248" i="5"/>
  <c r="M248" i="5"/>
  <c r="L248" i="5"/>
  <c r="N247" i="5"/>
  <c r="M247" i="5"/>
  <c r="L247" i="5"/>
  <c r="N246" i="5"/>
  <c r="M246" i="5"/>
  <c r="L246" i="5"/>
  <c r="N245" i="5"/>
  <c r="M245" i="5"/>
  <c r="L245" i="5"/>
  <c r="N244" i="5"/>
  <c r="M244" i="5"/>
  <c r="L244" i="5"/>
  <c r="N243" i="5"/>
  <c r="M243" i="5"/>
  <c r="L243" i="5"/>
  <c r="N242" i="5"/>
  <c r="M242" i="5"/>
  <c r="L242" i="5"/>
  <c r="N241" i="5"/>
  <c r="M241" i="5"/>
  <c r="L241" i="5"/>
  <c r="N240" i="5"/>
  <c r="M240" i="5"/>
  <c r="L240" i="5"/>
  <c r="N239" i="5"/>
  <c r="M239" i="5"/>
  <c r="L239" i="5"/>
  <c r="N238" i="5"/>
  <c r="M238" i="5"/>
  <c r="L238" i="5"/>
  <c r="N237" i="5"/>
  <c r="M237" i="5"/>
  <c r="L237" i="5"/>
  <c r="N236" i="5"/>
  <c r="M236" i="5"/>
  <c r="L236" i="5"/>
  <c r="N235" i="5"/>
  <c r="M235" i="5"/>
  <c r="L235" i="5"/>
  <c r="N234" i="5"/>
  <c r="M234" i="5"/>
  <c r="L234" i="5"/>
  <c r="N233" i="5"/>
  <c r="M233" i="5"/>
  <c r="L233" i="5"/>
  <c r="N232" i="5"/>
  <c r="M232" i="5"/>
  <c r="L232" i="5"/>
  <c r="N231" i="5"/>
  <c r="M231" i="5"/>
  <c r="L231" i="5"/>
  <c r="N230" i="5"/>
  <c r="M230" i="5"/>
  <c r="L230" i="5"/>
  <c r="N229" i="5"/>
  <c r="M229" i="5"/>
  <c r="L229" i="5"/>
  <c r="N228" i="5"/>
  <c r="M228" i="5"/>
  <c r="L228" i="5"/>
  <c r="N227" i="5"/>
  <c r="M227" i="5"/>
  <c r="L227" i="5"/>
  <c r="N226" i="5"/>
  <c r="M226" i="5"/>
  <c r="L226" i="5"/>
  <c r="N225" i="5"/>
  <c r="M225" i="5"/>
  <c r="L225" i="5"/>
  <c r="N224" i="5"/>
  <c r="M224" i="5"/>
  <c r="L224" i="5"/>
  <c r="N223" i="5"/>
  <c r="M223" i="5"/>
  <c r="L223" i="5"/>
  <c r="N222" i="5"/>
  <c r="M222" i="5"/>
  <c r="L222" i="5"/>
  <c r="N221" i="5"/>
  <c r="M221" i="5"/>
  <c r="L221" i="5"/>
  <c r="N220" i="5"/>
  <c r="M220" i="5"/>
  <c r="L220" i="5"/>
  <c r="N219" i="5"/>
  <c r="M219" i="5"/>
  <c r="L219" i="5"/>
  <c r="N218" i="5"/>
  <c r="M218" i="5"/>
  <c r="L218" i="5"/>
  <c r="N217" i="5"/>
  <c r="M217" i="5"/>
  <c r="L217" i="5"/>
  <c r="N216" i="5"/>
  <c r="M216" i="5"/>
  <c r="L216" i="5"/>
  <c r="N215" i="5"/>
  <c r="M215" i="5"/>
  <c r="L215" i="5"/>
  <c r="N214" i="5"/>
  <c r="M214" i="5"/>
  <c r="L214" i="5"/>
  <c r="N213" i="5"/>
  <c r="M213" i="5"/>
  <c r="L213" i="5"/>
  <c r="N212" i="5"/>
  <c r="M212" i="5"/>
  <c r="L212" i="5"/>
  <c r="N211" i="5"/>
  <c r="M211" i="5"/>
  <c r="L211" i="5"/>
  <c r="N210" i="5"/>
  <c r="M210" i="5"/>
  <c r="L210" i="5"/>
  <c r="N209" i="5"/>
  <c r="M209" i="5"/>
  <c r="L209" i="5"/>
  <c r="N208" i="5"/>
  <c r="M208" i="5"/>
  <c r="L208" i="5"/>
  <c r="N207" i="5"/>
  <c r="M207" i="5"/>
  <c r="L207" i="5"/>
  <c r="N206" i="5"/>
  <c r="M206" i="5"/>
  <c r="L206" i="5"/>
  <c r="N205" i="5"/>
  <c r="M205" i="5"/>
  <c r="L205" i="5"/>
  <c r="N204" i="5"/>
  <c r="M204" i="5"/>
  <c r="L204" i="5"/>
  <c r="N203" i="5"/>
  <c r="M203" i="5"/>
  <c r="L203" i="5"/>
  <c r="N202" i="5"/>
  <c r="M202" i="5"/>
  <c r="L202" i="5"/>
  <c r="N201" i="5"/>
  <c r="M201" i="5"/>
  <c r="L201" i="5"/>
  <c r="N200" i="5"/>
  <c r="M200" i="5"/>
  <c r="L200" i="5"/>
  <c r="N199" i="5"/>
  <c r="M199" i="5"/>
  <c r="L199" i="5"/>
  <c r="N198" i="5"/>
  <c r="M198" i="5"/>
  <c r="L198" i="5"/>
  <c r="N197" i="5"/>
  <c r="M197" i="5"/>
  <c r="L197" i="5"/>
  <c r="N196" i="5"/>
  <c r="M196" i="5"/>
  <c r="L196" i="5"/>
  <c r="N195" i="5"/>
  <c r="M195" i="5"/>
  <c r="L195" i="5"/>
  <c r="N194" i="5"/>
  <c r="M194" i="5"/>
  <c r="L194" i="5"/>
  <c r="N193" i="5"/>
  <c r="M193" i="5"/>
  <c r="L193" i="5"/>
  <c r="N192" i="5"/>
  <c r="M192" i="5"/>
  <c r="L192" i="5"/>
  <c r="N191" i="5"/>
  <c r="M191" i="5"/>
  <c r="L191" i="5"/>
  <c r="N190" i="5"/>
  <c r="M190" i="5"/>
  <c r="L190" i="5"/>
  <c r="N189" i="5"/>
  <c r="M189" i="5"/>
  <c r="L189" i="5"/>
  <c r="N188" i="5"/>
  <c r="M188" i="5"/>
  <c r="L188" i="5"/>
  <c r="N187" i="5"/>
  <c r="M187" i="5"/>
  <c r="L187" i="5"/>
  <c r="N186" i="5"/>
  <c r="M186" i="5"/>
  <c r="L186" i="5"/>
  <c r="N185" i="5"/>
  <c r="M185" i="5"/>
  <c r="L185" i="5"/>
  <c r="N184" i="5"/>
  <c r="M184" i="5"/>
  <c r="L184" i="5"/>
  <c r="N183" i="5"/>
  <c r="M183" i="5"/>
  <c r="L183" i="5"/>
  <c r="N182" i="5"/>
  <c r="M182" i="5"/>
  <c r="L182" i="5"/>
  <c r="N181" i="5"/>
  <c r="M181" i="5"/>
  <c r="L181" i="5"/>
  <c r="N180" i="5"/>
  <c r="M180" i="5"/>
  <c r="L180" i="5"/>
  <c r="N179" i="5"/>
  <c r="M179" i="5"/>
  <c r="L179" i="5"/>
  <c r="N178" i="5"/>
  <c r="M178" i="5"/>
  <c r="L178" i="5"/>
  <c r="N177" i="5"/>
  <c r="M177" i="5"/>
  <c r="L177" i="5"/>
  <c r="N176" i="5"/>
  <c r="M176" i="5"/>
  <c r="L176" i="5"/>
  <c r="N175" i="5"/>
  <c r="M175" i="5"/>
  <c r="L175" i="5"/>
  <c r="N174" i="5"/>
  <c r="M174" i="5"/>
  <c r="L174" i="5"/>
  <c r="N173" i="5"/>
  <c r="M173" i="5"/>
  <c r="L173" i="5"/>
  <c r="N172" i="5"/>
  <c r="M172" i="5"/>
  <c r="L172" i="5"/>
  <c r="N171" i="5"/>
  <c r="M171" i="5"/>
  <c r="L171" i="5"/>
  <c r="N170" i="5"/>
  <c r="M170" i="5"/>
  <c r="L170" i="5"/>
  <c r="N169" i="5"/>
  <c r="M169" i="5"/>
  <c r="L169" i="5"/>
  <c r="N168" i="5"/>
  <c r="M168" i="5"/>
  <c r="L168" i="5"/>
  <c r="N167" i="5"/>
  <c r="M167" i="5"/>
  <c r="L167" i="5"/>
  <c r="N166" i="5"/>
  <c r="M166" i="5"/>
  <c r="L166" i="5"/>
  <c r="N165" i="5"/>
  <c r="M165" i="5"/>
  <c r="L165" i="5"/>
  <c r="N164" i="5"/>
  <c r="M164" i="5"/>
  <c r="L164" i="5"/>
  <c r="N163" i="5"/>
  <c r="M163" i="5"/>
  <c r="L163" i="5"/>
  <c r="N162" i="5"/>
  <c r="M162" i="5"/>
  <c r="L162" i="5"/>
  <c r="N161" i="5"/>
  <c r="M161" i="5"/>
  <c r="L161" i="5"/>
  <c r="N160" i="5"/>
  <c r="M160" i="5"/>
  <c r="L160" i="5"/>
  <c r="N159" i="5"/>
  <c r="M159" i="5"/>
  <c r="L159" i="5"/>
  <c r="N158" i="5"/>
  <c r="M158" i="5"/>
  <c r="L158" i="5"/>
  <c r="N157" i="5"/>
  <c r="M157" i="5"/>
  <c r="L157" i="5"/>
  <c r="N156" i="5"/>
  <c r="M156" i="5"/>
  <c r="L156" i="5"/>
  <c r="N155" i="5"/>
  <c r="M155" i="5"/>
  <c r="L155" i="5"/>
  <c r="N154" i="5"/>
  <c r="M154" i="5"/>
  <c r="L154" i="5"/>
  <c r="N153" i="5"/>
  <c r="M153" i="5"/>
  <c r="L153" i="5"/>
  <c r="N152" i="5"/>
  <c r="M152" i="5"/>
  <c r="L152" i="5"/>
  <c r="N151" i="5"/>
  <c r="M151" i="5"/>
  <c r="L151" i="5"/>
  <c r="N150" i="5"/>
  <c r="M150" i="5"/>
  <c r="L150" i="5"/>
  <c r="N149" i="5"/>
  <c r="M149" i="5"/>
  <c r="L149" i="5"/>
  <c r="N148" i="5"/>
  <c r="M148" i="5"/>
  <c r="L148" i="5"/>
  <c r="N147" i="5"/>
  <c r="M147" i="5"/>
  <c r="L147" i="5"/>
  <c r="N146" i="5"/>
  <c r="M146" i="5"/>
  <c r="L146" i="5"/>
  <c r="N145" i="5"/>
  <c r="M145" i="5"/>
  <c r="L145" i="5"/>
  <c r="N144" i="5"/>
  <c r="M144" i="5"/>
  <c r="L144" i="5"/>
  <c r="N143" i="5"/>
  <c r="M143" i="5"/>
  <c r="L143" i="5"/>
  <c r="N142" i="5"/>
  <c r="M142" i="5"/>
  <c r="L142" i="5"/>
  <c r="N141" i="5"/>
  <c r="M141" i="5"/>
  <c r="L141" i="5"/>
  <c r="N140" i="5"/>
  <c r="M140" i="5"/>
  <c r="L140" i="5"/>
  <c r="N139" i="5"/>
  <c r="M139" i="5"/>
  <c r="L139" i="5"/>
  <c r="N138" i="5"/>
  <c r="M138" i="5"/>
  <c r="L138" i="5"/>
  <c r="N137" i="5"/>
  <c r="M137" i="5"/>
  <c r="L137" i="5"/>
  <c r="N136" i="5"/>
  <c r="M136" i="5"/>
  <c r="L136" i="5"/>
  <c r="N135" i="5"/>
  <c r="M135" i="5"/>
  <c r="L135" i="5"/>
  <c r="N134" i="5"/>
  <c r="M134" i="5"/>
  <c r="L134" i="5"/>
  <c r="N133" i="5"/>
  <c r="M133" i="5"/>
  <c r="L133" i="5"/>
  <c r="N132" i="5"/>
  <c r="M132" i="5"/>
  <c r="L132" i="5"/>
  <c r="N131" i="5"/>
  <c r="M131" i="5"/>
  <c r="L131" i="5"/>
  <c r="N130" i="5"/>
  <c r="M130" i="5"/>
  <c r="L130" i="5"/>
  <c r="N129" i="5"/>
  <c r="M129" i="5"/>
  <c r="L129" i="5"/>
  <c r="N128" i="5"/>
  <c r="M128" i="5"/>
  <c r="L128" i="5"/>
  <c r="N127" i="5"/>
  <c r="M127" i="5"/>
  <c r="L127" i="5"/>
  <c r="N126" i="5"/>
  <c r="M126" i="5"/>
  <c r="L126" i="5"/>
  <c r="N125" i="5"/>
  <c r="M125" i="5"/>
  <c r="L125" i="5"/>
  <c r="N124" i="5"/>
  <c r="M124" i="5"/>
  <c r="L124" i="5"/>
  <c r="N123" i="5"/>
  <c r="M123" i="5"/>
  <c r="L123" i="5"/>
  <c r="N122" i="5"/>
  <c r="M122" i="5"/>
  <c r="L122" i="5"/>
  <c r="N121" i="5"/>
  <c r="M121" i="5"/>
  <c r="L121" i="5"/>
  <c r="N120" i="5"/>
  <c r="M120" i="5"/>
  <c r="L120" i="5"/>
  <c r="N119" i="5"/>
  <c r="M119" i="5"/>
  <c r="L119" i="5"/>
  <c r="N118" i="5"/>
  <c r="M118" i="5"/>
  <c r="L118" i="5"/>
  <c r="N117" i="5"/>
  <c r="M117" i="5"/>
  <c r="L117" i="5"/>
  <c r="N116" i="5"/>
  <c r="M116" i="5"/>
  <c r="L116" i="5"/>
  <c r="N115" i="5"/>
  <c r="M115" i="5"/>
  <c r="L115" i="5"/>
  <c r="N114" i="5"/>
  <c r="M114" i="5"/>
  <c r="L114" i="5"/>
  <c r="N113" i="5"/>
  <c r="M113" i="5"/>
  <c r="L113" i="5"/>
  <c r="N112" i="5"/>
  <c r="M112" i="5"/>
  <c r="L112" i="5"/>
  <c r="N110" i="5"/>
  <c r="M110" i="5"/>
  <c r="L110" i="5"/>
  <c r="N109" i="5"/>
  <c r="M109" i="5"/>
  <c r="L109" i="5"/>
  <c r="N108" i="5"/>
  <c r="M108" i="5"/>
  <c r="L108" i="5"/>
  <c r="N107" i="5"/>
  <c r="M107" i="5"/>
  <c r="L107" i="5"/>
  <c r="N106" i="5"/>
  <c r="M106" i="5"/>
  <c r="L106" i="5"/>
  <c r="N105" i="5"/>
  <c r="M105" i="5"/>
  <c r="L105" i="5"/>
  <c r="N104" i="5"/>
  <c r="M104" i="5"/>
  <c r="L104" i="5"/>
  <c r="N103" i="5"/>
  <c r="M103" i="5"/>
  <c r="L103" i="5"/>
  <c r="N102" i="5"/>
  <c r="M102" i="5"/>
  <c r="L102" i="5"/>
  <c r="N101" i="5"/>
  <c r="M101" i="5"/>
  <c r="L101" i="5"/>
  <c r="N100" i="5"/>
  <c r="M100" i="5"/>
  <c r="L100" i="5"/>
  <c r="N99" i="5"/>
  <c r="M99" i="5"/>
  <c r="L99" i="5"/>
  <c r="N98" i="5"/>
  <c r="M98" i="5"/>
  <c r="L98" i="5"/>
  <c r="N97" i="5"/>
  <c r="M97" i="5"/>
  <c r="L97" i="5"/>
  <c r="N96" i="5"/>
  <c r="M96" i="5"/>
  <c r="L96" i="5"/>
  <c r="N95" i="5"/>
  <c r="M95" i="5"/>
  <c r="L95" i="5"/>
  <c r="N94" i="5"/>
  <c r="M94" i="5"/>
  <c r="L94" i="5"/>
  <c r="N93" i="5"/>
  <c r="M93" i="5"/>
  <c r="L93" i="5"/>
  <c r="N92" i="5"/>
  <c r="M92" i="5"/>
  <c r="L92" i="5"/>
  <c r="N91" i="5"/>
  <c r="M91" i="5"/>
  <c r="L91" i="5"/>
  <c r="N90" i="5"/>
  <c r="M90" i="5"/>
  <c r="L90" i="5"/>
  <c r="N89" i="5"/>
  <c r="M89" i="5"/>
  <c r="L89" i="5"/>
  <c r="N88" i="5"/>
  <c r="M88" i="5"/>
  <c r="L88" i="5"/>
  <c r="N87" i="5"/>
  <c r="M87" i="5"/>
  <c r="L87" i="5"/>
  <c r="N86" i="5"/>
  <c r="M86" i="5"/>
  <c r="L86" i="5"/>
  <c r="N85" i="5"/>
  <c r="M85" i="5"/>
  <c r="L85" i="5"/>
  <c r="N84" i="5"/>
  <c r="M84" i="5"/>
  <c r="L84" i="5"/>
  <c r="N83" i="5"/>
  <c r="M83" i="5"/>
  <c r="L83" i="5"/>
  <c r="N59" i="5"/>
  <c r="M59" i="5"/>
  <c r="L59" i="5"/>
  <c r="N82" i="5"/>
  <c r="M82" i="5"/>
  <c r="L82" i="5"/>
  <c r="N41" i="5"/>
  <c r="M41" i="5"/>
  <c r="L41" i="5"/>
  <c r="N74" i="5"/>
  <c r="M74" i="5"/>
  <c r="N111" i="5"/>
  <c r="O111" i="5" s="1"/>
  <c r="N64" i="5"/>
  <c r="M64" i="5"/>
  <c r="L64" i="5"/>
  <c r="N63" i="5"/>
  <c r="M63" i="5"/>
  <c r="L63" i="5"/>
  <c r="N62" i="5"/>
  <c r="M62" i="5"/>
  <c r="L62" i="5"/>
  <c r="N61" i="5"/>
  <c r="M61" i="5"/>
  <c r="N52" i="5"/>
  <c r="M52" i="5"/>
  <c r="L52" i="5"/>
  <c r="N51" i="5"/>
  <c r="M51" i="5"/>
  <c r="L51" i="5"/>
  <c r="N50" i="5"/>
  <c r="M50" i="5"/>
  <c r="L50" i="5"/>
  <c r="N48" i="5"/>
  <c r="M48" i="5"/>
  <c r="L48" i="5"/>
  <c r="N47" i="5"/>
  <c r="M47" i="5"/>
  <c r="L47" i="5"/>
  <c r="N46" i="5"/>
  <c r="M46" i="5"/>
  <c r="L46" i="5"/>
  <c r="N45" i="5"/>
  <c r="M45" i="5"/>
  <c r="L45" i="5"/>
  <c r="N43" i="5"/>
  <c r="M43" i="5"/>
  <c r="L43" i="5"/>
  <c r="N42" i="5"/>
  <c r="M42" i="5"/>
  <c r="L42" i="5"/>
  <c r="N39" i="5"/>
  <c r="M39" i="5"/>
  <c r="L39" i="5"/>
  <c r="N38" i="5"/>
  <c r="M38" i="5"/>
  <c r="L38" i="5"/>
  <c r="N37" i="5"/>
  <c r="M37" i="5"/>
  <c r="L37" i="5"/>
  <c r="N36" i="5"/>
  <c r="M36" i="5"/>
  <c r="L36" i="5"/>
  <c r="N35" i="5"/>
  <c r="M35" i="5"/>
  <c r="L35" i="5"/>
  <c r="N34" i="5"/>
  <c r="M34" i="5"/>
  <c r="L34" i="5"/>
  <c r="N33" i="5"/>
  <c r="M33" i="5"/>
  <c r="L33" i="5"/>
  <c r="N32" i="5"/>
  <c r="M32" i="5"/>
  <c r="L32" i="5"/>
  <c r="N31" i="5"/>
  <c r="M31" i="5"/>
  <c r="L31" i="5"/>
  <c r="N30" i="5"/>
  <c r="M30" i="5"/>
  <c r="L30" i="5"/>
  <c r="N29" i="5"/>
  <c r="M29" i="5"/>
  <c r="L29" i="5"/>
  <c r="N28" i="5"/>
  <c r="M28" i="5"/>
  <c r="L28" i="5"/>
  <c r="N26" i="5"/>
  <c r="M26" i="5"/>
  <c r="L26" i="5"/>
  <c r="N25" i="5"/>
  <c r="M25" i="5"/>
  <c r="L25" i="5"/>
  <c r="N24" i="5"/>
  <c r="M24" i="5"/>
  <c r="L24" i="5"/>
  <c r="N21" i="5"/>
  <c r="M21" i="5"/>
  <c r="L21" i="5"/>
  <c r="N20" i="5"/>
  <c r="M20" i="5"/>
  <c r="L20" i="5"/>
  <c r="N19" i="5"/>
  <c r="M19" i="5"/>
  <c r="L19" i="5"/>
  <c r="N18" i="5"/>
  <c r="M18" i="5"/>
  <c r="L18" i="5"/>
  <c r="N17" i="5"/>
  <c r="M17" i="5"/>
  <c r="L17" i="5"/>
  <c r="N15" i="5"/>
  <c r="M15" i="5"/>
  <c r="L15" i="5"/>
  <c r="N14" i="5"/>
  <c r="M14" i="5"/>
  <c r="L14" i="5"/>
  <c r="N13" i="5"/>
  <c r="M13" i="5"/>
  <c r="L13" i="5"/>
  <c r="N12" i="5"/>
  <c r="M12" i="5"/>
  <c r="L12" i="5"/>
  <c r="N11" i="5"/>
  <c r="M11" i="5"/>
  <c r="L11" i="5"/>
  <c r="N419" i="6"/>
  <c r="M424" i="6"/>
  <c r="L424" i="6"/>
  <c r="N418" i="6"/>
  <c r="M421" i="6"/>
  <c r="L421" i="6"/>
  <c r="N417" i="6"/>
  <c r="M420" i="6"/>
  <c r="L420" i="6"/>
  <c r="N416" i="6"/>
  <c r="M419" i="6"/>
  <c r="L419" i="6"/>
  <c r="N414" i="6"/>
  <c r="M418" i="6"/>
  <c r="L418" i="6"/>
  <c r="N415" i="6"/>
  <c r="M417" i="6"/>
  <c r="L417" i="6"/>
  <c r="N411" i="6"/>
  <c r="M416" i="6"/>
  <c r="L416" i="6"/>
  <c r="N410" i="6"/>
  <c r="M414" i="6"/>
  <c r="L414" i="6"/>
  <c r="N408" i="6"/>
  <c r="M415" i="6"/>
  <c r="L415" i="6"/>
  <c r="N407" i="6"/>
  <c r="M411" i="6"/>
  <c r="L411" i="6"/>
  <c r="N406" i="6"/>
  <c r="M410" i="6"/>
  <c r="L410" i="6"/>
  <c r="N405" i="6"/>
  <c r="M408" i="6"/>
  <c r="L408" i="6"/>
  <c r="N310" i="6"/>
  <c r="M407" i="6"/>
  <c r="L407" i="6"/>
  <c r="N403" i="6"/>
  <c r="M406" i="6"/>
  <c r="L406" i="6"/>
  <c r="N404" i="6"/>
  <c r="M405" i="6"/>
  <c r="L405" i="6"/>
  <c r="N402" i="6"/>
  <c r="M310" i="6"/>
  <c r="L310" i="6"/>
  <c r="N401" i="6"/>
  <c r="M403" i="6"/>
  <c r="L403" i="6"/>
  <c r="N400" i="6"/>
  <c r="M404" i="6"/>
  <c r="L404" i="6"/>
  <c r="N399" i="6"/>
  <c r="M402" i="6"/>
  <c r="L402" i="6"/>
  <c r="N398" i="6"/>
  <c r="M401" i="6"/>
  <c r="L401" i="6"/>
  <c r="N397" i="6"/>
  <c r="M400" i="6"/>
  <c r="L400" i="6"/>
  <c r="N396" i="6"/>
  <c r="M399" i="6"/>
  <c r="L399" i="6"/>
  <c r="N395" i="6"/>
  <c r="M398" i="6"/>
  <c r="L398" i="6"/>
  <c r="N394" i="6"/>
  <c r="M397" i="6"/>
  <c r="L397" i="6"/>
  <c r="N392" i="6"/>
  <c r="M396" i="6"/>
  <c r="L396" i="6"/>
  <c r="N391" i="6"/>
  <c r="M395" i="6"/>
  <c r="L395" i="6"/>
  <c r="N393" i="6"/>
  <c r="M394" i="6"/>
  <c r="L394" i="6"/>
  <c r="N390" i="6"/>
  <c r="M392" i="6"/>
  <c r="L392" i="6"/>
  <c r="N389" i="6"/>
  <c r="M391" i="6"/>
  <c r="L391" i="6"/>
  <c r="N388" i="6"/>
  <c r="M393" i="6"/>
  <c r="L393" i="6"/>
  <c r="N387" i="6"/>
  <c r="M390" i="6"/>
  <c r="L390" i="6"/>
  <c r="N385" i="6"/>
  <c r="M389" i="6"/>
  <c r="L389" i="6"/>
  <c r="N384" i="6"/>
  <c r="M388" i="6"/>
  <c r="L388" i="6"/>
  <c r="N383" i="6"/>
  <c r="M387" i="6"/>
  <c r="L387" i="6"/>
  <c r="N382" i="6"/>
  <c r="M385" i="6"/>
  <c r="L385" i="6"/>
  <c r="N381" i="6"/>
  <c r="M384" i="6"/>
  <c r="L384" i="6"/>
  <c r="N380" i="6"/>
  <c r="M383" i="6"/>
  <c r="L383" i="6"/>
  <c r="N379" i="6"/>
  <c r="M382" i="6"/>
  <c r="L382" i="6"/>
  <c r="N378" i="6"/>
  <c r="M381" i="6"/>
  <c r="L381" i="6"/>
  <c r="N377" i="6"/>
  <c r="M380" i="6"/>
  <c r="L380" i="6"/>
  <c r="N376" i="6"/>
  <c r="M379" i="6"/>
  <c r="L379" i="6"/>
  <c r="N375" i="6"/>
  <c r="M378" i="6"/>
  <c r="L378" i="6"/>
  <c r="N374" i="6"/>
  <c r="M377" i="6"/>
  <c r="L377" i="6"/>
  <c r="N373" i="6"/>
  <c r="M376" i="6"/>
  <c r="L376" i="6"/>
  <c r="N371" i="6"/>
  <c r="M375" i="6"/>
  <c r="L375" i="6"/>
  <c r="N370" i="6"/>
  <c r="M374" i="6"/>
  <c r="L374" i="6"/>
  <c r="N369" i="6"/>
  <c r="M373" i="6"/>
  <c r="L373" i="6"/>
  <c r="N368" i="6"/>
  <c r="M371" i="6"/>
  <c r="L371" i="6"/>
  <c r="N367" i="6"/>
  <c r="M370" i="6"/>
  <c r="L370" i="6"/>
  <c r="N366" i="6"/>
  <c r="M369" i="6"/>
  <c r="L369" i="6"/>
  <c r="N365" i="6"/>
  <c r="M368" i="6"/>
  <c r="L368" i="6"/>
  <c r="N362" i="6"/>
  <c r="M367" i="6"/>
  <c r="L367" i="6"/>
  <c r="N364" i="6"/>
  <c r="M366" i="6"/>
  <c r="L366" i="6"/>
  <c r="N363" i="6"/>
  <c r="M365" i="6"/>
  <c r="L365" i="6"/>
  <c r="N361" i="6"/>
  <c r="M362" i="6"/>
  <c r="L362" i="6"/>
  <c r="N359" i="6"/>
  <c r="M364" i="6"/>
  <c r="L364" i="6"/>
  <c r="N357" i="6"/>
  <c r="M363" i="6"/>
  <c r="L363" i="6"/>
  <c r="N356" i="6"/>
  <c r="M361" i="6"/>
  <c r="L361" i="6"/>
  <c r="N355" i="6"/>
  <c r="M359" i="6"/>
  <c r="L359" i="6"/>
  <c r="N354" i="6"/>
  <c r="M357" i="6"/>
  <c r="L357" i="6"/>
  <c r="N353" i="6"/>
  <c r="M356" i="6"/>
  <c r="L356" i="6"/>
  <c r="N352" i="6"/>
  <c r="M355" i="6"/>
  <c r="L355" i="6"/>
  <c r="N351" i="6"/>
  <c r="M354" i="6"/>
  <c r="L354" i="6"/>
  <c r="N350" i="6"/>
  <c r="M353" i="6"/>
  <c r="L353" i="6"/>
  <c r="N347" i="6"/>
  <c r="M352" i="6"/>
  <c r="L352" i="6"/>
  <c r="N349" i="6"/>
  <c r="M351" i="6"/>
  <c r="L351" i="6"/>
  <c r="N348" i="6"/>
  <c r="M350" i="6"/>
  <c r="L350" i="6"/>
  <c r="N346" i="6"/>
  <c r="M347" i="6"/>
  <c r="L347" i="6"/>
  <c r="N345" i="6"/>
  <c r="M349" i="6"/>
  <c r="L349" i="6"/>
  <c r="N344" i="6"/>
  <c r="M348" i="6"/>
  <c r="L348" i="6"/>
  <c r="N343" i="6"/>
  <c r="M346" i="6"/>
  <c r="L346" i="6"/>
  <c r="N342" i="6"/>
  <c r="M345" i="6"/>
  <c r="L345" i="6"/>
  <c r="N340" i="6"/>
  <c r="M344" i="6"/>
  <c r="L344" i="6"/>
  <c r="N338" i="6"/>
  <c r="M343" i="6"/>
  <c r="L343" i="6"/>
  <c r="N339" i="6"/>
  <c r="M342" i="6"/>
  <c r="L342" i="6"/>
  <c r="N336" i="6"/>
  <c r="M340" i="6"/>
  <c r="L340" i="6"/>
  <c r="N335" i="6"/>
  <c r="M338" i="6"/>
  <c r="L338" i="6"/>
  <c r="N334" i="6"/>
  <c r="M339" i="6"/>
  <c r="L339" i="6"/>
  <c r="N333" i="6"/>
  <c r="M336" i="6"/>
  <c r="L336" i="6"/>
  <c r="N332" i="6"/>
  <c r="M335" i="6"/>
  <c r="L335" i="6"/>
  <c r="N331" i="6"/>
  <c r="M334" i="6"/>
  <c r="L334" i="6"/>
  <c r="N330" i="6"/>
  <c r="M333" i="6"/>
  <c r="L333" i="6"/>
  <c r="N329" i="6"/>
  <c r="M332" i="6"/>
  <c r="L332" i="6"/>
  <c r="N328" i="6"/>
  <c r="M331" i="6"/>
  <c r="L331" i="6"/>
  <c r="N327" i="6"/>
  <c r="M330" i="6"/>
  <c r="L330" i="6"/>
  <c r="N326" i="6"/>
  <c r="M329" i="6"/>
  <c r="L329" i="6"/>
  <c r="N325" i="6"/>
  <c r="M328" i="6"/>
  <c r="L328" i="6"/>
  <c r="N324" i="6"/>
  <c r="M327" i="6"/>
  <c r="L327" i="6"/>
  <c r="N322" i="6"/>
  <c r="M326" i="6"/>
  <c r="L326" i="6"/>
  <c r="N323" i="6"/>
  <c r="M325" i="6"/>
  <c r="L325" i="6"/>
  <c r="N321" i="6"/>
  <c r="M324" i="6"/>
  <c r="L324" i="6"/>
  <c r="N319" i="6"/>
  <c r="M322" i="6"/>
  <c r="L322" i="6"/>
  <c r="N320" i="6"/>
  <c r="M323" i="6"/>
  <c r="L323" i="6"/>
  <c r="N317" i="6"/>
  <c r="M321" i="6"/>
  <c r="L321" i="6"/>
  <c r="N318" i="6"/>
  <c r="M319" i="6"/>
  <c r="L319" i="6"/>
  <c r="N315" i="6"/>
  <c r="M320" i="6"/>
  <c r="L320" i="6"/>
  <c r="N314" i="6"/>
  <c r="M317" i="6"/>
  <c r="L317" i="6"/>
  <c r="N313" i="6"/>
  <c r="M318" i="6"/>
  <c r="L318" i="6"/>
  <c r="N312" i="6"/>
  <c r="M315" i="6"/>
  <c r="L315" i="6"/>
  <c r="N311" i="6"/>
  <c r="M314" i="6"/>
  <c r="L314" i="6"/>
  <c r="N308" i="6"/>
  <c r="M313" i="6"/>
  <c r="L313" i="6"/>
  <c r="N305" i="6"/>
  <c r="M312" i="6"/>
  <c r="L312" i="6"/>
  <c r="N304" i="6"/>
  <c r="M311" i="6"/>
  <c r="L311" i="6"/>
  <c r="N303" i="6"/>
  <c r="M308" i="6"/>
  <c r="L308" i="6"/>
  <c r="N302" i="6"/>
  <c r="M305" i="6"/>
  <c r="L305" i="6"/>
  <c r="N300" i="6"/>
  <c r="M304" i="6"/>
  <c r="L304" i="6"/>
  <c r="N299" i="6"/>
  <c r="M303" i="6"/>
  <c r="L303" i="6"/>
  <c r="N298" i="6"/>
  <c r="M302" i="6"/>
  <c r="L302" i="6"/>
  <c r="N297" i="6"/>
  <c r="M300" i="6"/>
  <c r="L300" i="6"/>
  <c r="N295" i="6"/>
  <c r="M299" i="6"/>
  <c r="L299" i="6"/>
  <c r="N294" i="6"/>
  <c r="M298" i="6"/>
  <c r="L298" i="6"/>
  <c r="N293" i="6"/>
  <c r="M297" i="6"/>
  <c r="L297" i="6"/>
  <c r="N292" i="6"/>
  <c r="M295" i="6"/>
  <c r="L295" i="6"/>
  <c r="N291" i="6"/>
  <c r="M294" i="6"/>
  <c r="L294" i="6"/>
  <c r="N290" i="6"/>
  <c r="M293" i="6"/>
  <c r="L293" i="6"/>
  <c r="N288" i="6"/>
  <c r="M292" i="6"/>
  <c r="L292" i="6"/>
  <c r="N341" i="6"/>
  <c r="M291" i="6"/>
  <c r="L291" i="6"/>
  <c r="N287" i="6"/>
  <c r="M288" i="6"/>
  <c r="L288" i="6"/>
  <c r="N285" i="6"/>
  <c r="M287" i="6"/>
  <c r="L287" i="6"/>
  <c r="N286" i="6"/>
  <c r="M285" i="6"/>
  <c r="L285" i="6"/>
  <c r="N284" i="6"/>
  <c r="M286" i="6"/>
  <c r="L286" i="6"/>
  <c r="N283" i="6"/>
  <c r="M284" i="6"/>
  <c r="L284" i="6"/>
  <c r="N282" i="6"/>
  <c r="M283" i="6"/>
  <c r="L283" i="6"/>
  <c r="N281" i="6"/>
  <c r="M282" i="6"/>
  <c r="L282" i="6"/>
  <c r="N279" i="6"/>
  <c r="M281" i="6"/>
  <c r="L281" i="6"/>
  <c r="N278" i="6"/>
  <c r="M279" i="6"/>
  <c r="L279" i="6"/>
  <c r="N277" i="6"/>
  <c r="M278" i="6"/>
  <c r="L278" i="6"/>
  <c r="N276" i="6"/>
  <c r="M277" i="6"/>
  <c r="L277" i="6"/>
  <c r="N275" i="6"/>
  <c r="M276" i="6"/>
  <c r="L276" i="6"/>
  <c r="N270" i="6"/>
  <c r="M275" i="6"/>
  <c r="L275" i="6"/>
  <c r="N267" i="6"/>
  <c r="M270" i="6"/>
  <c r="L270" i="6"/>
  <c r="N268" i="6"/>
  <c r="M267" i="6"/>
  <c r="L267" i="6"/>
  <c r="N266" i="6"/>
  <c r="M268" i="6"/>
  <c r="L268" i="6"/>
  <c r="N264" i="6"/>
  <c r="M266" i="6"/>
  <c r="L266" i="6"/>
  <c r="N94" i="6"/>
  <c r="M264" i="6"/>
  <c r="L264" i="6"/>
  <c r="N265" i="6"/>
  <c r="M94" i="6"/>
  <c r="L94" i="6"/>
  <c r="N263" i="6"/>
  <c r="M265" i="6"/>
  <c r="L265" i="6"/>
  <c r="N262" i="6"/>
  <c r="M263" i="6"/>
  <c r="L263" i="6"/>
  <c r="N260" i="6"/>
  <c r="M262" i="6"/>
  <c r="L262" i="6"/>
  <c r="N261" i="6"/>
  <c r="M260" i="6"/>
  <c r="L260" i="6"/>
  <c r="N259" i="6"/>
  <c r="M261" i="6"/>
  <c r="L261" i="6"/>
  <c r="N258" i="6"/>
  <c r="M259" i="6"/>
  <c r="L259" i="6"/>
  <c r="N257" i="6"/>
  <c r="M258" i="6"/>
  <c r="L258" i="6"/>
  <c r="N253" i="6"/>
  <c r="M257" i="6"/>
  <c r="L257" i="6"/>
  <c r="N256" i="6"/>
  <c r="M253" i="6"/>
  <c r="L253" i="6"/>
  <c r="N273" i="6"/>
  <c r="M256" i="6"/>
  <c r="L256" i="6"/>
  <c r="N255" i="6"/>
  <c r="M273" i="6"/>
  <c r="L273" i="6"/>
  <c r="N254" i="6"/>
  <c r="M255" i="6"/>
  <c r="L255" i="6"/>
  <c r="N252" i="6"/>
  <c r="M254" i="6"/>
  <c r="L254" i="6"/>
  <c r="N251" i="6"/>
  <c r="M252" i="6"/>
  <c r="L252" i="6"/>
  <c r="N518" i="6"/>
  <c r="M251" i="6"/>
  <c r="L251" i="6"/>
  <c r="N250" i="6"/>
  <c r="M518" i="6"/>
  <c r="L518" i="6"/>
  <c r="N249" i="6"/>
  <c r="M250" i="6"/>
  <c r="L250" i="6"/>
  <c r="N248" i="6"/>
  <c r="M249" i="6"/>
  <c r="L249" i="6"/>
  <c r="N247" i="6"/>
  <c r="M248" i="6"/>
  <c r="L248" i="6"/>
  <c r="N211" i="6"/>
  <c r="M247" i="6"/>
  <c r="L247" i="6"/>
  <c r="N245" i="6"/>
  <c r="M211" i="6"/>
  <c r="L211" i="6"/>
  <c r="N242" i="6"/>
  <c r="M245" i="6"/>
  <c r="L245" i="6"/>
  <c r="N244" i="6"/>
  <c r="M242" i="6"/>
  <c r="L242" i="6"/>
  <c r="M244" i="6"/>
  <c r="L244" i="6"/>
  <c r="N241" i="6"/>
  <c r="N240" i="6"/>
  <c r="M241" i="6"/>
  <c r="L241" i="6"/>
  <c r="N239" i="6"/>
  <c r="M240" i="6"/>
  <c r="L240" i="6"/>
  <c r="N237" i="6"/>
  <c r="M239" i="6"/>
  <c r="L239" i="6"/>
  <c r="N236" i="6"/>
  <c r="M237" i="6"/>
  <c r="L237" i="6"/>
  <c r="N234" i="6"/>
  <c r="M236" i="6"/>
  <c r="L236" i="6"/>
  <c r="N25" i="6"/>
  <c r="M234" i="6"/>
  <c r="L234" i="6"/>
  <c r="N233" i="6"/>
  <c r="M25" i="6"/>
  <c r="L25" i="6"/>
  <c r="N232" i="6"/>
  <c r="M233" i="6"/>
  <c r="L233" i="6"/>
  <c r="N231" i="6"/>
  <c r="M232" i="6"/>
  <c r="L232" i="6"/>
  <c r="N230" i="6"/>
  <c r="M231" i="6"/>
  <c r="L231" i="6"/>
  <c r="N228" i="6"/>
  <c r="M230" i="6"/>
  <c r="L230" i="6"/>
  <c r="N229" i="6"/>
  <c r="M228" i="6"/>
  <c r="L228" i="6"/>
  <c r="N227" i="6"/>
  <c r="M229" i="6"/>
  <c r="L229" i="6"/>
  <c r="M227" i="6"/>
  <c r="L227" i="6"/>
  <c r="N226" i="6"/>
  <c r="N225" i="6"/>
  <c r="M226" i="6"/>
  <c r="L226" i="6"/>
  <c r="N224" i="6"/>
  <c r="M225" i="6"/>
  <c r="L225" i="6"/>
  <c r="N223" i="6"/>
  <c r="M224" i="6"/>
  <c r="L224" i="6"/>
  <c r="N222" i="6"/>
  <c r="M223" i="6"/>
  <c r="L223" i="6"/>
  <c r="N221" i="6"/>
  <c r="M222" i="6"/>
  <c r="L222" i="6"/>
  <c r="N219" i="6"/>
  <c r="M221" i="6"/>
  <c r="L221" i="6"/>
  <c r="N220" i="6"/>
  <c r="M219" i="6"/>
  <c r="L219" i="6"/>
  <c r="M220" i="6"/>
  <c r="L220" i="6"/>
  <c r="N217" i="6"/>
  <c r="M218" i="6"/>
  <c r="L218" i="6"/>
  <c r="N216" i="6"/>
  <c r="M217" i="6"/>
  <c r="L217" i="6"/>
  <c r="N215" i="6"/>
  <c r="M216" i="6"/>
  <c r="L216" i="6"/>
  <c r="N214" i="6"/>
  <c r="M215" i="6"/>
  <c r="L215" i="6"/>
  <c r="N213" i="6"/>
  <c r="M214" i="6"/>
  <c r="L214" i="6"/>
  <c r="N212" i="6"/>
  <c r="M213" i="6"/>
  <c r="L213" i="6"/>
  <c r="N209" i="6"/>
  <c r="M212" i="6"/>
  <c r="L212" i="6"/>
  <c r="N210" i="6"/>
  <c r="M209" i="6"/>
  <c r="L209" i="6"/>
  <c r="N208" i="6"/>
  <c r="M210" i="6"/>
  <c r="L210" i="6"/>
  <c r="N206" i="6"/>
  <c r="M208" i="6"/>
  <c r="L208" i="6"/>
  <c r="N459" i="6"/>
  <c r="M206" i="6"/>
  <c r="L206" i="6"/>
  <c r="N205" i="6"/>
  <c r="M459" i="6"/>
  <c r="L459" i="6"/>
  <c r="N203" i="6"/>
  <c r="M205" i="6"/>
  <c r="L205" i="6"/>
  <c r="N201" i="6"/>
  <c r="M203" i="6"/>
  <c r="L203" i="6"/>
  <c r="N202" i="6"/>
  <c r="M201" i="6"/>
  <c r="L201" i="6"/>
  <c r="N199" i="6"/>
  <c r="M202" i="6"/>
  <c r="L202" i="6"/>
  <c r="N198" i="6"/>
  <c r="M199" i="6"/>
  <c r="L199" i="6"/>
  <c r="N197" i="6"/>
  <c r="M198" i="6"/>
  <c r="L198" i="6"/>
  <c r="N196" i="6"/>
  <c r="M197" i="6"/>
  <c r="L197" i="6"/>
  <c r="N195" i="6"/>
  <c r="M196" i="6"/>
  <c r="L196" i="6"/>
  <c r="N194" i="6"/>
  <c r="M195" i="6"/>
  <c r="L195" i="6"/>
  <c r="N193" i="6"/>
  <c r="M194" i="6"/>
  <c r="L194" i="6"/>
  <c r="N192" i="6"/>
  <c r="M193" i="6"/>
  <c r="L193" i="6"/>
  <c r="N191" i="6"/>
  <c r="M192" i="6"/>
  <c r="L192" i="6"/>
  <c r="N190" i="6"/>
  <c r="M191" i="6"/>
  <c r="L191" i="6"/>
  <c r="N189" i="6"/>
  <c r="M190" i="6"/>
  <c r="L190" i="6"/>
  <c r="N188" i="6"/>
  <c r="M189" i="6"/>
  <c r="L189" i="6"/>
  <c r="N187" i="6"/>
  <c r="M188" i="6"/>
  <c r="L188" i="6"/>
  <c r="N186" i="6"/>
  <c r="M187" i="6"/>
  <c r="L187" i="6"/>
  <c r="N185" i="6"/>
  <c r="M186" i="6"/>
  <c r="L186" i="6"/>
  <c r="N184" i="6"/>
  <c r="M185" i="6"/>
  <c r="L185" i="6"/>
  <c r="N183" i="6"/>
  <c r="M184" i="6"/>
  <c r="L184" i="6"/>
  <c r="N182" i="6"/>
  <c r="M183" i="6"/>
  <c r="L183" i="6"/>
  <c r="N181" i="6"/>
  <c r="M182" i="6"/>
  <c r="L182" i="6"/>
  <c r="N180" i="6"/>
  <c r="M181" i="6"/>
  <c r="L181" i="6"/>
  <c r="N179" i="6"/>
  <c r="M180" i="6"/>
  <c r="L180" i="6"/>
  <c r="N178" i="6"/>
  <c r="M179" i="6"/>
  <c r="L179" i="6"/>
  <c r="N177" i="6"/>
  <c r="M178" i="6"/>
  <c r="L178" i="6"/>
  <c r="N176" i="6"/>
  <c r="M177" i="6"/>
  <c r="L177" i="6"/>
  <c r="N175" i="6"/>
  <c r="M176" i="6"/>
  <c r="L176" i="6"/>
  <c r="N171" i="6"/>
  <c r="M175" i="6"/>
  <c r="L175" i="6"/>
  <c r="N174" i="6"/>
  <c r="M171" i="6"/>
  <c r="L171" i="6"/>
  <c r="N173" i="6"/>
  <c r="M174" i="6"/>
  <c r="L174" i="6"/>
  <c r="N172" i="6"/>
  <c r="M173" i="6"/>
  <c r="L173" i="6"/>
  <c r="N170" i="6"/>
  <c r="M172" i="6"/>
  <c r="L172" i="6"/>
  <c r="N169" i="6"/>
  <c r="M170" i="6"/>
  <c r="L170" i="6"/>
  <c r="N168" i="6"/>
  <c r="M169" i="6"/>
  <c r="L169" i="6"/>
  <c r="N167" i="6"/>
  <c r="M168" i="6"/>
  <c r="L168" i="6"/>
  <c r="N165" i="6"/>
  <c r="M167" i="6"/>
  <c r="L167" i="6"/>
  <c r="N164" i="6"/>
  <c r="M165" i="6"/>
  <c r="L165" i="6"/>
  <c r="N163" i="6"/>
  <c r="M164" i="6"/>
  <c r="L164" i="6"/>
  <c r="N162" i="6"/>
  <c r="M163" i="6"/>
  <c r="L163" i="6"/>
  <c r="N161" i="6"/>
  <c r="M162" i="6"/>
  <c r="L162" i="6"/>
  <c r="N160" i="6"/>
  <c r="M161" i="6"/>
  <c r="L161" i="6"/>
  <c r="N159" i="6"/>
  <c r="M160" i="6"/>
  <c r="L160" i="6"/>
  <c r="N158" i="6"/>
  <c r="M159" i="6"/>
  <c r="L159" i="6"/>
  <c r="N157" i="6"/>
  <c r="M158" i="6"/>
  <c r="L158" i="6"/>
  <c r="N156" i="6"/>
  <c r="M157" i="6"/>
  <c r="L157" i="6"/>
  <c r="N155" i="6"/>
  <c r="M156" i="6"/>
  <c r="L156" i="6"/>
  <c r="N154" i="6"/>
  <c r="M155" i="6"/>
  <c r="L155" i="6"/>
  <c r="N153" i="6"/>
  <c r="M154" i="6"/>
  <c r="L154" i="6"/>
  <c r="M153" i="6"/>
  <c r="L153" i="6"/>
  <c r="N150" i="6"/>
  <c r="M151" i="6"/>
  <c r="L151" i="6"/>
  <c r="N147" i="6"/>
  <c r="M150" i="6"/>
  <c r="L150" i="6"/>
  <c r="N149" i="6"/>
  <c r="M147" i="6"/>
  <c r="L147" i="6"/>
  <c r="N148" i="6"/>
  <c r="M149" i="6"/>
  <c r="L149" i="6"/>
  <c r="N146" i="6"/>
  <c r="M148" i="6"/>
  <c r="L148" i="6"/>
  <c r="N145" i="6"/>
  <c r="M146" i="6"/>
  <c r="L146" i="6"/>
  <c r="N144" i="6"/>
  <c r="M145" i="6"/>
  <c r="L145" i="6"/>
  <c r="N143" i="6"/>
  <c r="M144" i="6"/>
  <c r="L144" i="6"/>
  <c r="N141" i="6"/>
  <c r="M143" i="6"/>
  <c r="L143" i="6"/>
  <c r="N142" i="6"/>
  <c r="M141" i="6"/>
  <c r="L141" i="6"/>
  <c r="N139" i="6"/>
  <c r="M142" i="6"/>
  <c r="L142" i="6"/>
  <c r="N138" i="6"/>
  <c r="M139" i="6"/>
  <c r="L139" i="6"/>
  <c r="N136" i="6"/>
  <c r="M138" i="6"/>
  <c r="L138" i="6"/>
  <c r="N137" i="6"/>
  <c r="M136" i="6"/>
  <c r="L136" i="6"/>
  <c r="N133" i="6"/>
  <c r="M137" i="6"/>
  <c r="L137" i="6"/>
  <c r="N132" i="6"/>
  <c r="M133" i="6"/>
  <c r="L133" i="6"/>
  <c r="N131" i="6"/>
  <c r="M132" i="6"/>
  <c r="L132" i="6"/>
  <c r="N130" i="6"/>
  <c r="M131" i="6"/>
  <c r="L131" i="6"/>
  <c r="N129" i="6"/>
  <c r="M130" i="6"/>
  <c r="L130" i="6"/>
  <c r="N128" i="6"/>
  <c r="M129" i="6"/>
  <c r="L129" i="6"/>
  <c r="N127" i="6"/>
  <c r="M128" i="6"/>
  <c r="L128" i="6"/>
  <c r="N125" i="6"/>
  <c r="M127" i="6"/>
  <c r="L127" i="6"/>
  <c r="N123" i="6"/>
  <c r="M125" i="6"/>
  <c r="L125" i="6"/>
  <c r="N122" i="6"/>
  <c r="M123" i="6"/>
  <c r="L123" i="6"/>
  <c r="N121" i="6"/>
  <c r="M122" i="6"/>
  <c r="L122" i="6"/>
  <c r="N120" i="6"/>
  <c r="M121" i="6"/>
  <c r="L121" i="6"/>
  <c r="N358" i="6"/>
  <c r="M120" i="6"/>
  <c r="L120" i="6"/>
  <c r="N118" i="6"/>
  <c r="M358" i="6"/>
  <c r="L358" i="6"/>
  <c r="N296" i="6"/>
  <c r="M118" i="6"/>
  <c r="L118" i="6"/>
  <c r="N116" i="6"/>
  <c r="M296" i="6"/>
  <c r="L296" i="6"/>
  <c r="N115" i="6"/>
  <c r="M116" i="6"/>
  <c r="L116" i="6"/>
  <c r="N114" i="6"/>
  <c r="M115" i="6"/>
  <c r="L115" i="6"/>
  <c r="N112" i="6"/>
  <c r="M114" i="6"/>
  <c r="L114" i="6"/>
  <c r="N113" i="6"/>
  <c r="M112" i="6"/>
  <c r="L112" i="6"/>
  <c r="N111" i="6"/>
  <c r="M113" i="6"/>
  <c r="L113" i="6"/>
  <c r="N110" i="6"/>
  <c r="M111" i="6"/>
  <c r="L111" i="6"/>
  <c r="N109" i="6"/>
  <c r="M110" i="6"/>
  <c r="L110" i="6"/>
  <c r="N107" i="6"/>
  <c r="M109" i="6"/>
  <c r="L109" i="6"/>
  <c r="N108" i="6"/>
  <c r="M107" i="6"/>
  <c r="L107" i="6"/>
  <c r="N104" i="6"/>
  <c r="M108" i="6"/>
  <c r="L108" i="6"/>
  <c r="N106" i="6"/>
  <c r="M104" i="6"/>
  <c r="L104" i="6"/>
  <c r="N105" i="6"/>
  <c r="M106" i="6"/>
  <c r="L106" i="6"/>
  <c r="N100" i="6"/>
  <c r="M105" i="6"/>
  <c r="L105" i="6"/>
  <c r="N103" i="6"/>
  <c r="M100" i="6"/>
  <c r="L100" i="6"/>
  <c r="N102" i="6"/>
  <c r="M103" i="6"/>
  <c r="L103" i="6"/>
  <c r="N101" i="6"/>
  <c r="M102" i="6"/>
  <c r="L102" i="6"/>
  <c r="N99" i="6"/>
  <c r="M101" i="6"/>
  <c r="L101" i="6"/>
  <c r="N98" i="6"/>
  <c r="M99" i="6"/>
  <c r="L99" i="6"/>
  <c r="N97" i="6"/>
  <c r="M98" i="6"/>
  <c r="L98" i="6"/>
  <c r="N423" i="6"/>
  <c r="M97" i="6"/>
  <c r="L97" i="6"/>
  <c r="N422" i="6"/>
  <c r="M423" i="6"/>
  <c r="L423" i="6"/>
  <c r="N96" i="6"/>
  <c r="M422" i="6"/>
  <c r="L422" i="6"/>
  <c r="N95" i="6"/>
  <c r="M96" i="6"/>
  <c r="L96" i="6"/>
  <c r="N93" i="6"/>
  <c r="M95" i="6"/>
  <c r="L95" i="6"/>
  <c r="N92" i="6"/>
  <c r="M93" i="6"/>
  <c r="L93" i="6"/>
  <c r="N89" i="6"/>
  <c r="M92" i="6"/>
  <c r="L92" i="6"/>
  <c r="N91" i="6"/>
  <c r="M89" i="6"/>
  <c r="L89" i="6"/>
  <c r="N90" i="6"/>
  <c r="M91" i="6"/>
  <c r="L91" i="6"/>
  <c r="N88" i="6"/>
  <c r="M90" i="6"/>
  <c r="L90" i="6"/>
  <c r="N87" i="6"/>
  <c r="M88" i="6"/>
  <c r="L88" i="6"/>
  <c r="N85" i="6"/>
  <c r="M87" i="6"/>
  <c r="L87" i="6"/>
  <c r="N119" i="6"/>
  <c r="M85" i="6"/>
  <c r="L85" i="6"/>
  <c r="N80" i="6"/>
  <c r="M119" i="6"/>
  <c r="L119" i="6"/>
  <c r="N83" i="6"/>
  <c r="M80" i="6"/>
  <c r="L80" i="6"/>
  <c r="N84" i="6"/>
  <c r="M83" i="6"/>
  <c r="L83" i="6"/>
  <c r="N82" i="6"/>
  <c r="M84" i="6"/>
  <c r="L84" i="6"/>
  <c r="N81" i="6"/>
  <c r="M82" i="6"/>
  <c r="L82" i="6"/>
  <c r="N78" i="6"/>
  <c r="M81" i="6"/>
  <c r="L81" i="6"/>
  <c r="N77" i="6"/>
  <c r="M78" i="6"/>
  <c r="L78" i="6"/>
  <c r="N76" i="6"/>
  <c r="M77" i="6"/>
  <c r="L77" i="6"/>
  <c r="N75" i="6"/>
  <c r="M76" i="6"/>
  <c r="L76" i="6"/>
  <c r="N74" i="6"/>
  <c r="M75" i="6"/>
  <c r="L75" i="6"/>
  <c r="N72" i="6"/>
  <c r="M74" i="6"/>
  <c r="L74" i="6"/>
  <c r="N71" i="6"/>
  <c r="M72" i="6"/>
  <c r="L72" i="6"/>
  <c r="N73" i="6"/>
  <c r="M71" i="6"/>
  <c r="L71" i="6"/>
  <c r="N70" i="6"/>
  <c r="M73" i="6"/>
  <c r="L73" i="6"/>
  <c r="N67" i="6"/>
  <c r="M70" i="6"/>
  <c r="L70" i="6"/>
  <c r="N69" i="6"/>
  <c r="M69" i="6"/>
  <c r="L69" i="6"/>
  <c r="N68" i="6"/>
  <c r="M68" i="6"/>
  <c r="L68" i="6"/>
  <c r="N66" i="6"/>
  <c r="M66" i="6"/>
  <c r="L66" i="6"/>
  <c r="N65" i="6"/>
  <c r="M65" i="6"/>
  <c r="L65" i="6"/>
  <c r="N64" i="6"/>
  <c r="M64" i="6"/>
  <c r="L64" i="6"/>
  <c r="N63" i="6"/>
  <c r="M63" i="6"/>
  <c r="L63" i="6"/>
  <c r="N62" i="6"/>
  <c r="M62" i="6"/>
  <c r="L62" i="6"/>
  <c r="N61" i="6"/>
  <c r="M61" i="6"/>
  <c r="L61" i="6"/>
  <c r="N60" i="6"/>
  <c r="M60" i="6"/>
  <c r="L60" i="6"/>
  <c r="N59" i="6"/>
  <c r="M59" i="6"/>
  <c r="L59" i="6"/>
  <c r="N58" i="6"/>
  <c r="M58" i="6"/>
  <c r="L58" i="6"/>
  <c r="N51" i="6"/>
  <c r="M51" i="6"/>
  <c r="L51" i="6"/>
  <c r="N50" i="6"/>
  <c r="M50" i="6"/>
  <c r="L50" i="6"/>
  <c r="N57" i="6"/>
  <c r="M57" i="6"/>
  <c r="L57" i="6"/>
  <c r="N56" i="6"/>
  <c r="M56" i="6"/>
  <c r="L56" i="6"/>
  <c r="N54" i="6"/>
  <c r="M54" i="6"/>
  <c r="L54" i="6"/>
  <c r="N55" i="6"/>
  <c r="M55" i="6"/>
  <c r="L55" i="6"/>
  <c r="N53" i="6"/>
  <c r="M53" i="6"/>
  <c r="L53" i="6"/>
  <c r="N52" i="6"/>
  <c r="M52" i="6"/>
  <c r="L52" i="6"/>
  <c r="N48" i="6"/>
  <c r="M48" i="6"/>
  <c r="L48" i="6"/>
  <c r="N49" i="6"/>
  <c r="M49" i="6"/>
  <c r="L49" i="6"/>
  <c r="N47" i="6"/>
  <c r="M47" i="6"/>
  <c r="L47" i="6"/>
  <c r="N46" i="6"/>
  <c r="M46" i="6"/>
  <c r="L46" i="6"/>
  <c r="N45" i="6"/>
  <c r="M45" i="6"/>
  <c r="L45" i="6"/>
  <c r="N43" i="6"/>
  <c r="M43" i="6"/>
  <c r="L43" i="6"/>
  <c r="N44" i="6"/>
  <c r="M44" i="6"/>
  <c r="L44" i="6"/>
  <c r="N42" i="6"/>
  <c r="M42" i="6"/>
  <c r="L42" i="6"/>
  <c r="N41" i="6"/>
  <c r="M41" i="6"/>
  <c r="L41" i="6"/>
  <c r="N40" i="6"/>
  <c r="M40" i="6"/>
  <c r="L40" i="6"/>
  <c r="N39" i="6"/>
  <c r="M39" i="6"/>
  <c r="L39" i="6"/>
  <c r="N33" i="6"/>
  <c r="M33" i="6"/>
  <c r="L33" i="6"/>
  <c r="N38" i="6"/>
  <c r="M38" i="6"/>
  <c r="L38" i="6"/>
  <c r="N37" i="6"/>
  <c r="M37" i="6"/>
  <c r="L37" i="6"/>
  <c r="N36" i="6"/>
  <c r="M36" i="6"/>
  <c r="L36" i="6"/>
  <c r="N35" i="6"/>
  <c r="M35" i="6"/>
  <c r="L35" i="6"/>
  <c r="N34" i="6"/>
  <c r="M34" i="6"/>
  <c r="L34" i="6"/>
  <c r="N32" i="6"/>
  <c r="M32" i="6"/>
  <c r="L32" i="6"/>
  <c r="N31" i="6"/>
  <c r="M31" i="6"/>
  <c r="L31" i="6"/>
  <c r="N30" i="6"/>
  <c r="M30" i="6"/>
  <c r="L30" i="6"/>
  <c r="N29" i="6"/>
  <c r="M29" i="6"/>
  <c r="L29" i="6"/>
  <c r="N28" i="6"/>
  <c r="M28" i="6"/>
  <c r="L28" i="6"/>
  <c r="N27" i="6"/>
  <c r="M27" i="6"/>
  <c r="L27" i="6"/>
  <c r="N26" i="6"/>
  <c r="M26" i="6"/>
  <c r="L26" i="6"/>
  <c r="N24" i="6"/>
  <c r="M24" i="6"/>
  <c r="L24" i="6"/>
  <c r="N23" i="6"/>
  <c r="M23" i="6"/>
  <c r="L23" i="6"/>
  <c r="N22" i="6"/>
  <c r="M22" i="6"/>
  <c r="L22" i="6"/>
  <c r="N21" i="6"/>
  <c r="M21" i="6"/>
  <c r="L21" i="6"/>
  <c r="N17" i="6"/>
  <c r="M17" i="6"/>
  <c r="L17" i="6"/>
  <c r="N20" i="6"/>
  <c r="M20" i="6"/>
  <c r="L20" i="6"/>
  <c r="N19" i="6"/>
  <c r="M19" i="6"/>
  <c r="L19" i="6"/>
  <c r="N18" i="6"/>
  <c r="M18" i="6"/>
  <c r="L18" i="6"/>
  <c r="N16" i="6"/>
  <c r="M16" i="6"/>
  <c r="L16" i="6"/>
  <c r="N15" i="6"/>
  <c r="M15" i="6"/>
  <c r="L15" i="6"/>
  <c r="N13" i="6"/>
  <c r="M13" i="6"/>
  <c r="L13" i="6"/>
  <c r="N14" i="6"/>
  <c r="M14" i="6"/>
  <c r="L14" i="6"/>
  <c r="N11" i="6"/>
  <c r="M11" i="6"/>
  <c r="L11" i="6"/>
  <c r="N12" i="6"/>
  <c r="M12" i="6"/>
  <c r="L12" i="6"/>
  <c r="N477" i="6"/>
  <c r="M477" i="6"/>
  <c r="L477" i="6"/>
  <c r="N435" i="6"/>
  <c r="M435" i="6"/>
  <c r="L435" i="6"/>
  <c r="M2060" i="3"/>
  <c r="L221" i="3"/>
  <c r="L220" i="3"/>
  <c r="L208" i="3"/>
  <c r="L204" i="3"/>
  <c r="L199" i="3"/>
  <c r="L194" i="3"/>
  <c r="L193" i="3"/>
  <c r="L190" i="3"/>
  <c r="L189" i="3"/>
  <c r="L186" i="3"/>
  <c r="L185" i="3"/>
  <c r="L356" i="3"/>
  <c r="L355" i="3"/>
  <c r="L536" i="3"/>
  <c r="L535" i="3"/>
  <c r="L1234" i="3"/>
  <c r="L1233" i="3"/>
  <c r="L152" i="3"/>
  <c r="L151" i="3"/>
  <c r="L1360" i="3"/>
  <c r="L297" i="3"/>
  <c r="L212" i="3"/>
  <c r="L211" i="3"/>
  <c r="L292" i="3"/>
  <c r="L291" i="3"/>
  <c r="L1375" i="3"/>
  <c r="L1374" i="3"/>
  <c r="L1187" i="3"/>
  <c r="N734" i="3"/>
  <c r="M734" i="3"/>
  <c r="L734" i="3"/>
  <c r="N239" i="3"/>
  <c r="M239" i="3"/>
  <c r="L239" i="3"/>
  <c r="N53" i="3"/>
  <c r="M53" i="3"/>
  <c r="L53" i="3"/>
  <c r="N15" i="3"/>
  <c r="M15" i="3"/>
  <c r="L15" i="3"/>
  <c r="N14" i="3"/>
  <c r="M14" i="3"/>
  <c r="L14" i="3"/>
  <c r="N11" i="3"/>
  <c r="M11" i="3"/>
  <c r="L11" i="3"/>
  <c r="N10" i="3"/>
  <c r="M10" i="3"/>
  <c r="L10" i="3"/>
  <c r="N1126" i="3"/>
  <c r="M1126" i="3"/>
  <c r="L1126" i="3"/>
  <c r="N176" i="3"/>
  <c r="M176" i="3"/>
  <c r="L176" i="3"/>
  <c r="N167" i="3"/>
  <c r="M167" i="3"/>
  <c r="L167" i="3"/>
  <c r="N156" i="3"/>
  <c r="M156" i="3"/>
  <c r="L156" i="3"/>
  <c r="N148" i="3"/>
  <c r="M148" i="3"/>
  <c r="L148" i="3"/>
  <c r="N139" i="3"/>
  <c r="M139" i="3"/>
  <c r="L139" i="3"/>
  <c r="N118" i="3"/>
  <c r="M118" i="3"/>
  <c r="L118" i="3"/>
  <c r="N117" i="3"/>
  <c r="M117" i="3"/>
  <c r="L117" i="3"/>
  <c r="N89" i="3"/>
  <c r="M89" i="3"/>
  <c r="L89" i="3"/>
  <c r="N88" i="3"/>
  <c r="M88" i="3"/>
  <c r="L88" i="3"/>
  <c r="N337" i="3"/>
  <c r="M337" i="3"/>
  <c r="L337" i="3"/>
  <c r="N57" i="3"/>
  <c r="M57" i="3"/>
  <c r="L57" i="3"/>
  <c r="N56" i="3"/>
  <c r="M56" i="3"/>
  <c r="L56" i="3"/>
  <c r="N94" i="3"/>
  <c r="M94" i="3"/>
  <c r="L94" i="3"/>
  <c r="N93" i="3"/>
  <c r="M93" i="3"/>
  <c r="L93" i="3"/>
  <c r="N84" i="3"/>
  <c r="M84" i="3"/>
  <c r="L84" i="3"/>
  <c r="N83" i="3"/>
  <c r="M83" i="3"/>
  <c r="L83" i="3"/>
  <c r="N49" i="3"/>
  <c r="M49" i="3"/>
  <c r="L49" i="3"/>
  <c r="N40" i="3"/>
  <c r="M40" i="3"/>
  <c r="L40" i="3"/>
  <c r="N39" i="3"/>
  <c r="M39" i="3"/>
  <c r="L39" i="3"/>
  <c r="N19" i="3"/>
  <c r="M19" i="3"/>
  <c r="L19" i="3"/>
  <c r="N18" i="3"/>
  <c r="M18" i="3"/>
  <c r="L18" i="3"/>
  <c r="N180" i="3"/>
  <c r="M180" i="3"/>
  <c r="L180" i="3"/>
  <c r="N179" i="3"/>
  <c r="M179" i="3"/>
  <c r="L179" i="3"/>
  <c r="N930" i="3"/>
  <c r="M930" i="3"/>
  <c r="L930" i="3"/>
  <c r="N929" i="3"/>
  <c r="M929" i="3"/>
  <c r="L929" i="3"/>
  <c r="N244" i="3"/>
  <c r="M244" i="3"/>
  <c r="L244" i="3"/>
  <c r="N243" i="3"/>
  <c r="M243" i="3"/>
  <c r="L243" i="3"/>
  <c r="N1490" i="3"/>
  <c r="M1490" i="3"/>
  <c r="L1490" i="3"/>
  <c r="N1489" i="3"/>
  <c r="M1489" i="3"/>
  <c r="L1489" i="3"/>
  <c r="N1488" i="3"/>
  <c r="M1488" i="3"/>
  <c r="L1488" i="3"/>
  <c r="N1487" i="3"/>
  <c r="M1487" i="3"/>
  <c r="L1487" i="3"/>
  <c r="N1486" i="3"/>
  <c r="M1486" i="3"/>
  <c r="L1486" i="3"/>
  <c r="N1485" i="3"/>
  <c r="M1485" i="3"/>
  <c r="L1485" i="3"/>
  <c r="N1484" i="3"/>
  <c r="M1484" i="3"/>
  <c r="L1484" i="3"/>
  <c r="N1483" i="3"/>
  <c r="M1483" i="3"/>
  <c r="L1483" i="3"/>
  <c r="N1478" i="3"/>
  <c r="M1478" i="3"/>
  <c r="L1478" i="3"/>
  <c r="N1475" i="3"/>
  <c r="M1475" i="3"/>
  <c r="L1475" i="3"/>
  <c r="N1458" i="3"/>
  <c r="M1458" i="3"/>
  <c r="L1458" i="3"/>
  <c r="N1456" i="3"/>
  <c r="M1456" i="3"/>
  <c r="L1456" i="3"/>
  <c r="N1455" i="3"/>
  <c r="M1455" i="3"/>
  <c r="L1455" i="3"/>
  <c r="N1454" i="3"/>
  <c r="M1454" i="3"/>
  <c r="L1454" i="3"/>
  <c r="N1453" i="3"/>
  <c r="M1453" i="3"/>
  <c r="L1453" i="3"/>
  <c r="N1452" i="3"/>
  <c r="M1452" i="3"/>
  <c r="L1452" i="3"/>
  <c r="N1451" i="3"/>
  <c r="M1451" i="3"/>
  <c r="L1451" i="3"/>
  <c r="N1450" i="3"/>
  <c r="M1450" i="3"/>
  <c r="L1450" i="3"/>
  <c r="N1449" i="3"/>
  <c r="M1449" i="3"/>
  <c r="L1449" i="3"/>
  <c r="N1448" i="3"/>
  <c r="M1448" i="3"/>
  <c r="L1448" i="3"/>
  <c r="N1447" i="3"/>
  <c r="M1447" i="3"/>
  <c r="L1447" i="3"/>
  <c r="N1412" i="3"/>
  <c r="M1412" i="3"/>
  <c r="L1412" i="3"/>
  <c r="N1411" i="3"/>
  <c r="M1411" i="3"/>
  <c r="L1411" i="3"/>
  <c r="N1410" i="3"/>
  <c r="M1410" i="3"/>
  <c r="L1410" i="3"/>
  <c r="N1409" i="3"/>
  <c r="M1409" i="3"/>
  <c r="L1409" i="3"/>
  <c r="N1408" i="3"/>
  <c r="M1408" i="3"/>
  <c r="L1408" i="3"/>
  <c r="N1407" i="3"/>
  <c r="M1407" i="3"/>
  <c r="L1407" i="3"/>
  <c r="N1406" i="3"/>
  <c r="M1406" i="3"/>
  <c r="L1406" i="3"/>
  <c r="N1405" i="3"/>
  <c r="M1405" i="3"/>
  <c r="L1405" i="3"/>
  <c r="N1404" i="3"/>
  <c r="M1404" i="3"/>
  <c r="L1404" i="3"/>
  <c r="N1400" i="3"/>
  <c r="M1400" i="3"/>
  <c r="L1400" i="3"/>
  <c r="N1399" i="3"/>
  <c r="M1399" i="3"/>
  <c r="L1399" i="3"/>
  <c r="N1398" i="3"/>
  <c r="M1398" i="3"/>
  <c r="L1398" i="3"/>
  <c r="N1397" i="3"/>
  <c r="M1397" i="3"/>
  <c r="L1397" i="3"/>
  <c r="N1396" i="3"/>
  <c r="M1396" i="3"/>
  <c r="L1396" i="3"/>
  <c r="N1394" i="3"/>
  <c r="M1394" i="3"/>
  <c r="L1394" i="3"/>
  <c r="N1393" i="3"/>
  <c r="M1393" i="3"/>
  <c r="L1393" i="3"/>
  <c r="N1392" i="3"/>
  <c r="M1392" i="3"/>
  <c r="L1392" i="3"/>
  <c r="N1391" i="3"/>
  <c r="M1391" i="3"/>
  <c r="L1391" i="3"/>
  <c r="N1384" i="3"/>
  <c r="M1384" i="3"/>
  <c r="L1384" i="3"/>
  <c r="N1383" i="3"/>
  <c r="M1383" i="3"/>
  <c r="L1383" i="3"/>
  <c r="N1382" i="3"/>
  <c r="M1382" i="3"/>
  <c r="L1382" i="3"/>
  <c r="N1381" i="3"/>
  <c r="M1381" i="3"/>
  <c r="L1381" i="3"/>
  <c r="N1380" i="3"/>
  <c r="M1380" i="3"/>
  <c r="L1380" i="3"/>
  <c r="N1369" i="3"/>
  <c r="M1369" i="3"/>
  <c r="L1369" i="3"/>
  <c r="N1368" i="3"/>
  <c r="M1368" i="3"/>
  <c r="L1368" i="3"/>
  <c r="N1367" i="3"/>
  <c r="M1367" i="3"/>
  <c r="L1367" i="3"/>
  <c r="N1366" i="3"/>
  <c r="M1366" i="3"/>
  <c r="L1366" i="3"/>
  <c r="N1365" i="3"/>
  <c r="M1365" i="3"/>
  <c r="L1365" i="3"/>
  <c r="N1344" i="3"/>
  <c r="M1344" i="3"/>
  <c r="L1344" i="3"/>
  <c r="N1343" i="3"/>
  <c r="M1343" i="3"/>
  <c r="L1343" i="3"/>
  <c r="N1342" i="3"/>
  <c r="M1342" i="3"/>
  <c r="L1342" i="3"/>
  <c r="N1341" i="3"/>
  <c r="M1341" i="3"/>
  <c r="L1341" i="3"/>
  <c r="N1339" i="3"/>
  <c r="M1339" i="3"/>
  <c r="L1339" i="3"/>
  <c r="N1336" i="3"/>
  <c r="M1336" i="3"/>
  <c r="L1336" i="3"/>
  <c r="N1335" i="3"/>
  <c r="M1335" i="3"/>
  <c r="L1335" i="3"/>
  <c r="N1334" i="3"/>
  <c r="M1334" i="3"/>
  <c r="L1334" i="3"/>
  <c r="N1333" i="3"/>
  <c r="M1333" i="3"/>
  <c r="L1333" i="3"/>
  <c r="N1313" i="3"/>
  <c r="M1313" i="3"/>
  <c r="L1313" i="3"/>
  <c r="N1312" i="3"/>
  <c r="M1312" i="3"/>
  <c r="L1312" i="3"/>
  <c r="N1311" i="3"/>
  <c r="M1311" i="3"/>
  <c r="L1311" i="3"/>
  <c r="N1310" i="3"/>
  <c r="M1310" i="3"/>
  <c r="L1310" i="3"/>
  <c r="N1309" i="3"/>
  <c r="M1309" i="3"/>
  <c r="L1309" i="3"/>
  <c r="N1308" i="3"/>
  <c r="M1308" i="3"/>
  <c r="L1308" i="3"/>
  <c r="N1306" i="3"/>
  <c r="M1306" i="3"/>
  <c r="L1306" i="3"/>
  <c r="N1305" i="3"/>
  <c r="M1305" i="3"/>
  <c r="L1305" i="3"/>
  <c r="N1304" i="3"/>
  <c r="M1304" i="3"/>
  <c r="L1304" i="3"/>
  <c r="N1303" i="3"/>
  <c r="M1303" i="3"/>
  <c r="L1303" i="3"/>
  <c r="N1289" i="3"/>
  <c r="M1289" i="3"/>
  <c r="L1289" i="3"/>
  <c r="N1288" i="3"/>
  <c r="M1288" i="3"/>
  <c r="L1288" i="3"/>
  <c r="N1287" i="3"/>
  <c r="M1287" i="3"/>
  <c r="L1287" i="3"/>
  <c r="N1294" i="3"/>
  <c r="M1294" i="3"/>
  <c r="L1294" i="3"/>
  <c r="N1293" i="3"/>
  <c r="M1293" i="3"/>
  <c r="L1293" i="3"/>
  <c r="N1292" i="3"/>
  <c r="M1292" i="3"/>
  <c r="L1292" i="3"/>
  <c r="N1272" i="3"/>
  <c r="M1272" i="3"/>
  <c r="L1272" i="3"/>
  <c r="N1271" i="3"/>
  <c r="M1271" i="3"/>
  <c r="L1271" i="3"/>
  <c r="N1270" i="3"/>
  <c r="M1270" i="3"/>
  <c r="L1270" i="3"/>
  <c r="N1269" i="3"/>
  <c r="M1269" i="3"/>
  <c r="L1269" i="3"/>
  <c r="N1268" i="3"/>
  <c r="M1268" i="3"/>
  <c r="L1268" i="3"/>
  <c r="N1267" i="3"/>
  <c r="M1267" i="3"/>
  <c r="L1267" i="3"/>
  <c r="N1266" i="3"/>
  <c r="M1266" i="3"/>
  <c r="L1266" i="3"/>
  <c r="N1265" i="3"/>
  <c r="M1265" i="3"/>
  <c r="L1265" i="3"/>
  <c r="N1264" i="3"/>
  <c r="M1264" i="3"/>
  <c r="L1264" i="3"/>
  <c r="N1263" i="3"/>
  <c r="M1263" i="3"/>
  <c r="L1263" i="3"/>
  <c r="N1262" i="3"/>
  <c r="M1262" i="3"/>
  <c r="L1262" i="3"/>
  <c r="N1261" i="3"/>
  <c r="M1261" i="3"/>
  <c r="L1261" i="3"/>
  <c r="N1283" i="3"/>
  <c r="M1283" i="3"/>
  <c r="L1283" i="3"/>
  <c r="N1282" i="3"/>
  <c r="M1282" i="3"/>
  <c r="L1282" i="3"/>
  <c r="N1281" i="3"/>
  <c r="M1281" i="3"/>
  <c r="L1281" i="3"/>
  <c r="N1278" i="3"/>
  <c r="M1278" i="3"/>
  <c r="L1278" i="3"/>
  <c r="N1277" i="3"/>
  <c r="M1277" i="3"/>
  <c r="L1277" i="3"/>
  <c r="N1276" i="3"/>
  <c r="M1276" i="3"/>
  <c r="L1276" i="3"/>
  <c r="N1255" i="3"/>
  <c r="M1255" i="3"/>
  <c r="L1255" i="3"/>
  <c r="N1254" i="3"/>
  <c r="M1254" i="3"/>
  <c r="L1254" i="3"/>
  <c r="N1253" i="3"/>
  <c r="M1253" i="3"/>
  <c r="L1253" i="3"/>
  <c r="N1252" i="3"/>
  <c r="M1252" i="3"/>
  <c r="L1252" i="3"/>
  <c r="N1251" i="3"/>
  <c r="M1251" i="3"/>
  <c r="L1251" i="3"/>
  <c r="N1250" i="3"/>
  <c r="M1250" i="3"/>
  <c r="L1250" i="3"/>
  <c r="N1249" i="3"/>
  <c r="M1249" i="3"/>
  <c r="L1249" i="3"/>
  <c r="N1245" i="3"/>
  <c r="M1245" i="3"/>
  <c r="L1245" i="3"/>
  <c r="N1242" i="3"/>
  <c r="M1242" i="3"/>
  <c r="L1242" i="3"/>
  <c r="N1241" i="3"/>
  <c r="M1241" i="3"/>
  <c r="L1241" i="3"/>
  <c r="N1240" i="3"/>
  <c r="M1240" i="3"/>
  <c r="L1240" i="3"/>
  <c r="N1239" i="3"/>
  <c r="M1239" i="3"/>
  <c r="L1239" i="3"/>
  <c r="N1228" i="3"/>
  <c r="M1228" i="3"/>
  <c r="L1228" i="3"/>
  <c r="N1227" i="3"/>
  <c r="M1227" i="3"/>
  <c r="L1227" i="3"/>
  <c r="N1226" i="3"/>
  <c r="M1226" i="3"/>
  <c r="L1226" i="3"/>
  <c r="N1184" i="3"/>
  <c r="M1184" i="3"/>
  <c r="L1184" i="3"/>
  <c r="N1183" i="3"/>
  <c r="M1183" i="3"/>
  <c r="L1183" i="3"/>
  <c r="N1182" i="3"/>
  <c r="M1182" i="3"/>
  <c r="L1182" i="3"/>
  <c r="N1181" i="3"/>
  <c r="M1181" i="3"/>
  <c r="L1181" i="3"/>
  <c r="N1170" i="3"/>
  <c r="M1170" i="3"/>
  <c r="L1170" i="3"/>
  <c r="N1169" i="3"/>
  <c r="M1169" i="3"/>
  <c r="L1169" i="3"/>
  <c r="N1168" i="3"/>
  <c r="M1168" i="3"/>
  <c r="L1168" i="3"/>
  <c r="N1167" i="3"/>
  <c r="M1167" i="3"/>
  <c r="L1167" i="3"/>
  <c r="N1166" i="3"/>
  <c r="M1166" i="3"/>
  <c r="L1166" i="3"/>
  <c r="N1165" i="3"/>
  <c r="M1165" i="3"/>
  <c r="L1165" i="3"/>
  <c r="N1164" i="3"/>
  <c r="M1164" i="3"/>
  <c r="L1164" i="3"/>
  <c r="N1151" i="3"/>
  <c r="M1151" i="3"/>
  <c r="L1151" i="3"/>
  <c r="N1150" i="3"/>
  <c r="M1150" i="3"/>
  <c r="L1150" i="3"/>
  <c r="N1149" i="3"/>
  <c r="M1149" i="3"/>
  <c r="L1149" i="3"/>
  <c r="N1148" i="3"/>
  <c r="M1148" i="3"/>
  <c r="L1148" i="3"/>
  <c r="N1147" i="3"/>
  <c r="M1147" i="3"/>
  <c r="L1147" i="3"/>
  <c r="N1146" i="3"/>
  <c r="M1146" i="3"/>
  <c r="L1146" i="3"/>
  <c r="N1143" i="3"/>
  <c r="M1143" i="3"/>
  <c r="L1143" i="3"/>
  <c r="N1142" i="3"/>
  <c r="M1142" i="3"/>
  <c r="L1142" i="3"/>
  <c r="N1141" i="3"/>
  <c r="M1141" i="3"/>
  <c r="L1141" i="3"/>
  <c r="N1140" i="3"/>
  <c r="M1140" i="3"/>
  <c r="L1140" i="3"/>
  <c r="N1139" i="3"/>
  <c r="M1139" i="3"/>
  <c r="L1139" i="3"/>
  <c r="N1138" i="3"/>
  <c r="M1138" i="3"/>
  <c r="L1138" i="3"/>
  <c r="N1135" i="3"/>
  <c r="M1135" i="3"/>
  <c r="L1135" i="3"/>
  <c r="N1134" i="3"/>
  <c r="M1134" i="3"/>
  <c r="L1134" i="3"/>
  <c r="N1133" i="3"/>
  <c r="M1133" i="3"/>
  <c r="L1133" i="3"/>
  <c r="N1132" i="3"/>
  <c r="M1132" i="3"/>
  <c r="L1132" i="3"/>
  <c r="N1131" i="3"/>
  <c r="M1131" i="3"/>
  <c r="L1131" i="3"/>
  <c r="N1122" i="3"/>
  <c r="M1122" i="3"/>
  <c r="L1122" i="3"/>
  <c r="N1121" i="3"/>
  <c r="M1121" i="3"/>
  <c r="L1121" i="3"/>
  <c r="N1120" i="3"/>
  <c r="M1120" i="3"/>
  <c r="L1120" i="3"/>
  <c r="N1117" i="3"/>
  <c r="M1117" i="3"/>
  <c r="L1117" i="3"/>
  <c r="N1116" i="3"/>
  <c r="M1116" i="3"/>
  <c r="L1116" i="3"/>
  <c r="N1115" i="3"/>
  <c r="M1115" i="3"/>
  <c r="L1115" i="3"/>
  <c r="N1114" i="3"/>
  <c r="M1114" i="3"/>
  <c r="L1114" i="3"/>
  <c r="N1113" i="3"/>
  <c r="M1113" i="3"/>
  <c r="L1113" i="3"/>
  <c r="N1108" i="3"/>
  <c r="M1108" i="3"/>
  <c r="L1108" i="3"/>
  <c r="N1107" i="3"/>
  <c r="M1107" i="3"/>
  <c r="L1107" i="3"/>
  <c r="N1106" i="3"/>
  <c r="M1106" i="3"/>
  <c r="L1106" i="3"/>
  <c r="N1105" i="3"/>
  <c r="M1105" i="3"/>
  <c r="L1105" i="3"/>
  <c r="N1101" i="3"/>
  <c r="M1101" i="3"/>
  <c r="L1101" i="3"/>
  <c r="N1100" i="3"/>
  <c r="M1100" i="3"/>
  <c r="L1100" i="3"/>
  <c r="N1099" i="3"/>
  <c r="M1099" i="3"/>
  <c r="L1099" i="3"/>
  <c r="N1098" i="3"/>
  <c r="M1098" i="3"/>
  <c r="L1098" i="3"/>
  <c r="N1097" i="3"/>
  <c r="M1097" i="3"/>
  <c r="L1097" i="3"/>
  <c r="N1096" i="3"/>
  <c r="M1096" i="3"/>
  <c r="L1096" i="3"/>
  <c r="N1083" i="3"/>
  <c r="M1083" i="3"/>
  <c r="L1083" i="3"/>
  <c r="N1082" i="3"/>
  <c r="M1082" i="3"/>
  <c r="L1082" i="3"/>
  <c r="N1081" i="3"/>
  <c r="M1081" i="3"/>
  <c r="L1081" i="3"/>
  <c r="N1077" i="3"/>
  <c r="M1077" i="3"/>
  <c r="L1077" i="3"/>
  <c r="N1076" i="3"/>
  <c r="M1076" i="3"/>
  <c r="L1076" i="3"/>
  <c r="N1075" i="3"/>
  <c r="M1075" i="3"/>
  <c r="N1074" i="3"/>
  <c r="M1074" i="3"/>
  <c r="L1074" i="3"/>
  <c r="N1073" i="3"/>
  <c r="M1073" i="3"/>
  <c r="L1073" i="3"/>
  <c r="N1066" i="3"/>
  <c r="M1066" i="3"/>
  <c r="L1066" i="3"/>
  <c r="N1065" i="3"/>
  <c r="M1065" i="3"/>
  <c r="L1065" i="3"/>
  <c r="N1064" i="3"/>
  <c r="M1064" i="3"/>
  <c r="L1064" i="3"/>
  <c r="N1063" i="3"/>
  <c r="M1063" i="3"/>
  <c r="L1063" i="3"/>
  <c r="N1060" i="3"/>
  <c r="M1060" i="3"/>
  <c r="L1060" i="3"/>
  <c r="N1059" i="3"/>
  <c r="M1059" i="3"/>
  <c r="L1059" i="3"/>
  <c r="N1058" i="3"/>
  <c r="M1058" i="3"/>
  <c r="L1058" i="3"/>
  <c r="N1057" i="3"/>
  <c r="M1057" i="3"/>
  <c r="L1057" i="3"/>
  <c r="N1056" i="3"/>
  <c r="M1056" i="3"/>
  <c r="L1056" i="3"/>
  <c r="N1055" i="3"/>
  <c r="M1055" i="3"/>
  <c r="L1055" i="3"/>
  <c r="N1054" i="3"/>
  <c r="M1054" i="3"/>
  <c r="L1054" i="3"/>
  <c r="N1053" i="3"/>
  <c r="M1053" i="3"/>
  <c r="L1053" i="3"/>
  <c r="N1052" i="3"/>
  <c r="M1052" i="3"/>
  <c r="L1052" i="3"/>
  <c r="N1046" i="3"/>
  <c r="M1046" i="3"/>
  <c r="L1046" i="3"/>
  <c r="N1045" i="3"/>
  <c r="M1045" i="3"/>
  <c r="L1045" i="3"/>
  <c r="N1044" i="3"/>
  <c r="M1044" i="3"/>
  <c r="L1044" i="3"/>
  <c r="N1042" i="3"/>
  <c r="M1042" i="3"/>
  <c r="L1042" i="3"/>
  <c r="N1028" i="3"/>
  <c r="M1028" i="3"/>
  <c r="L1028" i="3"/>
  <c r="N1027" i="3"/>
  <c r="M1027" i="3"/>
  <c r="L1027" i="3"/>
  <c r="N1026" i="3"/>
  <c r="M1026" i="3"/>
  <c r="L1026" i="3"/>
  <c r="N1025" i="3"/>
  <c r="M1025" i="3"/>
  <c r="L1025" i="3"/>
  <c r="N1024" i="3"/>
  <c r="M1024" i="3"/>
  <c r="L1024" i="3"/>
  <c r="N1010" i="3"/>
  <c r="M1010" i="3"/>
  <c r="L1010" i="3"/>
  <c r="N1009" i="3"/>
  <c r="M1009" i="3"/>
  <c r="L1009" i="3"/>
  <c r="N1008" i="3"/>
  <c r="M1008" i="3"/>
  <c r="L1008" i="3"/>
  <c r="N1007" i="3"/>
  <c r="M1007" i="3"/>
  <c r="L1007" i="3"/>
  <c r="N1006" i="3"/>
  <c r="M1006" i="3"/>
  <c r="L1006" i="3"/>
  <c r="N1005" i="3"/>
  <c r="M1005" i="3"/>
  <c r="L1005" i="3"/>
  <c r="N996" i="3"/>
  <c r="M996" i="3"/>
  <c r="L996" i="3"/>
  <c r="N995" i="3"/>
  <c r="M995" i="3"/>
  <c r="L995" i="3"/>
  <c r="N994" i="3"/>
  <c r="M994" i="3"/>
  <c r="L994" i="3"/>
  <c r="N993" i="3"/>
  <c r="M993" i="3"/>
  <c r="L993" i="3"/>
  <c r="N992" i="3"/>
  <c r="M992" i="3"/>
  <c r="L992" i="3"/>
  <c r="N991" i="3"/>
  <c r="M991" i="3"/>
  <c r="L991" i="3"/>
  <c r="N989" i="3"/>
  <c r="M989" i="3"/>
  <c r="L989" i="3"/>
  <c r="N988" i="3"/>
  <c r="M988" i="3"/>
  <c r="L988" i="3"/>
  <c r="N987" i="3"/>
  <c r="M987" i="3"/>
  <c r="L987" i="3"/>
  <c r="N986" i="3"/>
  <c r="M986" i="3"/>
  <c r="L986" i="3"/>
  <c r="N978" i="3"/>
  <c r="M978" i="3"/>
  <c r="L978" i="3"/>
  <c r="N977" i="3"/>
  <c r="M977" i="3"/>
  <c r="L977" i="3"/>
  <c r="N976" i="3"/>
  <c r="M976" i="3"/>
  <c r="L976" i="3"/>
  <c r="N975" i="3"/>
  <c r="M975" i="3"/>
  <c r="L975" i="3"/>
  <c r="N895" i="3"/>
  <c r="M895" i="3"/>
  <c r="L895" i="3"/>
  <c r="N894" i="3"/>
  <c r="M894" i="3"/>
  <c r="L894" i="3"/>
  <c r="N893" i="3"/>
  <c r="M893" i="3"/>
  <c r="L893" i="3"/>
  <c r="N885" i="3"/>
  <c r="M885" i="3"/>
  <c r="L885" i="3"/>
  <c r="N884" i="3"/>
  <c r="M884" i="3"/>
  <c r="L884" i="3"/>
  <c r="N883" i="3"/>
  <c r="M883" i="3"/>
  <c r="L883" i="3"/>
  <c r="N860" i="3"/>
  <c r="M860" i="3"/>
  <c r="L860" i="3"/>
  <c r="N859" i="3"/>
  <c r="M859" i="3"/>
  <c r="L859" i="3"/>
  <c r="N858" i="3"/>
  <c r="M858" i="3"/>
  <c r="L858" i="3"/>
  <c r="N857" i="3"/>
  <c r="M857" i="3"/>
  <c r="L857" i="3"/>
  <c r="N856" i="3"/>
  <c r="M856" i="3"/>
  <c r="L856" i="3"/>
  <c r="N855" i="3"/>
  <c r="M855" i="3"/>
  <c r="L855" i="3"/>
  <c r="N854" i="3"/>
  <c r="M854" i="3"/>
  <c r="L854" i="3"/>
  <c r="N847" i="3"/>
  <c r="M847" i="3"/>
  <c r="L847" i="3"/>
  <c r="N846" i="3"/>
  <c r="M846" i="3"/>
  <c r="L846" i="3"/>
  <c r="N845" i="3"/>
  <c r="M845" i="3"/>
  <c r="L845" i="3"/>
  <c r="N820" i="3"/>
  <c r="M820" i="3"/>
  <c r="L820" i="3"/>
  <c r="N819" i="3"/>
  <c r="M819" i="3"/>
  <c r="L819" i="3"/>
  <c r="N818" i="3"/>
  <c r="M818" i="3"/>
  <c r="L818" i="3"/>
  <c r="N815" i="3"/>
  <c r="M815" i="3"/>
  <c r="L815" i="3"/>
  <c r="N814" i="3"/>
  <c r="M814" i="3"/>
  <c r="L814" i="3"/>
  <c r="N813" i="3"/>
  <c r="M813" i="3"/>
  <c r="L813" i="3"/>
  <c r="N812" i="3"/>
  <c r="M812" i="3"/>
  <c r="L812" i="3"/>
  <c r="N811" i="3"/>
  <c r="M811" i="3"/>
  <c r="L811" i="3"/>
  <c r="N810" i="3"/>
  <c r="M810" i="3"/>
  <c r="L810" i="3"/>
  <c r="N809" i="3"/>
  <c r="M809" i="3"/>
  <c r="L809" i="3"/>
  <c r="N808" i="3"/>
  <c r="M808" i="3"/>
  <c r="L808" i="3"/>
  <c r="N807" i="3"/>
  <c r="M807" i="3"/>
  <c r="L807" i="3"/>
  <c r="N806" i="3"/>
  <c r="M806" i="3"/>
  <c r="L806" i="3"/>
  <c r="N793" i="3"/>
  <c r="M793" i="3"/>
  <c r="L793" i="3"/>
  <c r="N792" i="3"/>
  <c r="M792" i="3"/>
  <c r="L792" i="3"/>
  <c r="N791" i="3"/>
  <c r="M791" i="3"/>
  <c r="L791" i="3"/>
  <c r="N788" i="3"/>
  <c r="M788" i="3"/>
  <c r="L788" i="3"/>
  <c r="N787" i="3"/>
  <c r="M787" i="3"/>
  <c r="L787" i="3"/>
  <c r="N786" i="3"/>
  <c r="M786" i="3"/>
  <c r="L786" i="3"/>
  <c r="N785" i="3"/>
  <c r="M785" i="3"/>
  <c r="L785" i="3"/>
  <c r="N784" i="3"/>
  <c r="M784" i="3"/>
  <c r="L784" i="3"/>
  <c r="N783" i="3"/>
  <c r="M783" i="3"/>
  <c r="L783" i="3"/>
  <c r="N782" i="3"/>
  <c r="M782" i="3"/>
  <c r="L782" i="3"/>
  <c r="N781" i="3"/>
  <c r="M781" i="3"/>
  <c r="L781" i="3"/>
  <c r="N780" i="3"/>
  <c r="M780" i="3"/>
  <c r="L780" i="3"/>
  <c r="N779" i="3"/>
  <c r="M779" i="3"/>
  <c r="L779" i="3"/>
  <c r="N778" i="3"/>
  <c r="M778" i="3"/>
  <c r="L778" i="3"/>
  <c r="N777" i="3"/>
  <c r="M777" i="3"/>
  <c r="L777" i="3"/>
  <c r="N776" i="3"/>
  <c r="M776" i="3"/>
  <c r="L776" i="3"/>
  <c r="N775" i="3"/>
  <c r="M775" i="3"/>
  <c r="L775" i="3"/>
  <c r="N774" i="3"/>
  <c r="M774" i="3"/>
  <c r="L774" i="3"/>
  <c r="N768" i="3"/>
  <c r="M768" i="3"/>
  <c r="L768" i="3"/>
  <c r="N767" i="3"/>
  <c r="M767" i="3"/>
  <c r="L767" i="3"/>
  <c r="N766" i="3"/>
  <c r="M766" i="3"/>
  <c r="L766" i="3"/>
  <c r="N740" i="3"/>
  <c r="M740" i="3"/>
  <c r="L740" i="3"/>
  <c r="N739" i="3"/>
  <c r="M739" i="3"/>
  <c r="L739" i="3"/>
  <c r="N738" i="3"/>
  <c r="M738" i="3"/>
  <c r="L738" i="3"/>
  <c r="N737" i="3"/>
  <c r="M737" i="3"/>
  <c r="L737" i="3"/>
  <c r="N701" i="3"/>
  <c r="M701" i="3"/>
  <c r="L701" i="3"/>
  <c r="N700" i="3"/>
  <c r="M700" i="3"/>
  <c r="L700" i="3"/>
  <c r="N699" i="3"/>
  <c r="M699" i="3"/>
  <c r="L699" i="3"/>
  <c r="N698" i="3"/>
  <c r="M698" i="3"/>
  <c r="L698" i="3"/>
  <c r="N697" i="3"/>
  <c r="M697" i="3"/>
  <c r="L697" i="3"/>
  <c r="N696" i="3"/>
  <c r="M696" i="3"/>
  <c r="L696" i="3"/>
  <c r="N695" i="3"/>
  <c r="M695" i="3"/>
  <c r="L695" i="3"/>
  <c r="N694" i="3"/>
  <c r="M694" i="3"/>
  <c r="L694" i="3"/>
  <c r="N693" i="3"/>
  <c r="M693" i="3"/>
  <c r="L693" i="3"/>
  <c r="N692" i="3"/>
  <c r="M692" i="3"/>
  <c r="L692" i="3"/>
  <c r="N691" i="3"/>
  <c r="M691" i="3"/>
  <c r="L691" i="3"/>
  <c r="N690" i="3"/>
  <c r="M690" i="3"/>
  <c r="L690" i="3"/>
  <c r="N689" i="3"/>
  <c r="M689" i="3"/>
  <c r="L689" i="3"/>
  <c r="N688" i="3"/>
  <c r="M688" i="3"/>
  <c r="L688" i="3"/>
  <c r="N687" i="3"/>
  <c r="M687" i="3"/>
  <c r="L687" i="3"/>
  <c r="N686" i="3"/>
  <c r="M686" i="3"/>
  <c r="L686" i="3"/>
  <c r="N685" i="3"/>
  <c r="M685" i="3"/>
  <c r="L685" i="3"/>
  <c r="N684" i="3"/>
  <c r="M684" i="3"/>
  <c r="L684" i="3"/>
  <c r="N683" i="3"/>
  <c r="M683" i="3"/>
  <c r="L683" i="3"/>
  <c r="N682" i="3"/>
  <c r="M682" i="3"/>
  <c r="N681" i="3"/>
  <c r="M681" i="3"/>
  <c r="N680" i="3"/>
  <c r="M680" i="3"/>
  <c r="N679" i="3"/>
  <c r="M679" i="3"/>
  <c r="N678" i="3"/>
  <c r="M678" i="3"/>
  <c r="N677" i="3"/>
  <c r="M677" i="3"/>
  <c r="N676" i="3"/>
  <c r="M676" i="3"/>
  <c r="L676" i="3"/>
  <c r="N675" i="3"/>
  <c r="M675" i="3"/>
  <c r="L675" i="3"/>
  <c r="N656" i="3"/>
  <c r="M656" i="3"/>
  <c r="L656" i="3"/>
  <c r="N655" i="3"/>
  <c r="M655" i="3"/>
  <c r="L655" i="3"/>
  <c r="N654" i="3"/>
  <c r="M654" i="3"/>
  <c r="L654" i="3"/>
  <c r="N649" i="3"/>
  <c r="M649" i="3"/>
  <c r="L649" i="3"/>
  <c r="N648" i="3"/>
  <c r="M648" i="3"/>
  <c r="L648" i="3"/>
  <c r="N647" i="3"/>
  <c r="M647" i="3"/>
  <c r="L647" i="3"/>
  <c r="N634" i="3"/>
  <c r="M634" i="3"/>
  <c r="L634" i="3"/>
  <c r="N633" i="3"/>
  <c r="M633" i="3"/>
  <c r="L633" i="3"/>
  <c r="N632" i="3"/>
  <c r="M632" i="3"/>
  <c r="L632" i="3"/>
  <c r="N631" i="3"/>
  <c r="M631" i="3"/>
  <c r="L631" i="3"/>
  <c r="N630" i="3"/>
  <c r="M630" i="3"/>
  <c r="L630" i="3"/>
  <c r="N629" i="3"/>
  <c r="M629" i="3"/>
  <c r="L629" i="3"/>
  <c r="N628" i="3"/>
  <c r="M628" i="3"/>
  <c r="L628" i="3"/>
  <c r="N627" i="3"/>
  <c r="M627" i="3"/>
  <c r="L627" i="3"/>
  <c r="N626" i="3"/>
  <c r="M626" i="3"/>
  <c r="L626" i="3"/>
  <c r="N614" i="3"/>
  <c r="M614" i="3"/>
  <c r="L614" i="3"/>
  <c r="N613" i="3"/>
  <c r="M613" i="3"/>
  <c r="L613" i="3"/>
  <c r="N612" i="3"/>
  <c r="M612" i="3"/>
  <c r="L612" i="3"/>
  <c r="N608" i="3"/>
  <c r="M608" i="3"/>
  <c r="L608" i="3"/>
  <c r="N607" i="3"/>
  <c r="M607" i="3"/>
  <c r="L607" i="3"/>
  <c r="N606" i="3"/>
  <c r="M606" i="3"/>
  <c r="L606" i="3"/>
  <c r="N603" i="3"/>
  <c r="M603" i="3"/>
  <c r="L603" i="3"/>
  <c r="N602" i="3"/>
  <c r="M602" i="3"/>
  <c r="L602" i="3"/>
  <c r="N601" i="3"/>
  <c r="M601" i="3"/>
  <c r="L601" i="3"/>
  <c r="N600" i="3"/>
  <c r="M600" i="3"/>
  <c r="L600" i="3"/>
  <c r="N599" i="3"/>
  <c r="M599" i="3"/>
  <c r="L599" i="3"/>
  <c r="N598" i="3"/>
  <c r="M598" i="3"/>
  <c r="L598" i="3"/>
  <c r="N591" i="3"/>
  <c r="M591" i="3"/>
  <c r="L591" i="3"/>
  <c r="N590" i="3"/>
  <c r="M590" i="3"/>
  <c r="L590" i="3"/>
  <c r="N589" i="3"/>
  <c r="M589" i="3"/>
  <c r="L589" i="3"/>
  <c r="N588" i="3"/>
  <c r="M588" i="3"/>
  <c r="L588" i="3"/>
  <c r="N587" i="3"/>
  <c r="M587" i="3"/>
  <c r="L587" i="3"/>
  <c r="N586" i="3"/>
  <c r="M586" i="3"/>
  <c r="L586" i="3"/>
  <c r="N585" i="3"/>
  <c r="M585" i="3"/>
  <c r="L585" i="3"/>
  <c r="N584" i="3"/>
  <c r="M584" i="3"/>
  <c r="L584" i="3"/>
  <c r="N583" i="3"/>
  <c r="M583" i="3"/>
  <c r="L583" i="3"/>
  <c r="N582" i="3"/>
  <c r="M582" i="3"/>
  <c r="L582" i="3"/>
  <c r="N581" i="3"/>
  <c r="M581" i="3"/>
  <c r="L581" i="3"/>
  <c r="N580" i="3"/>
  <c r="M580" i="3"/>
  <c r="L580" i="3"/>
  <c r="N579" i="3"/>
  <c r="M579" i="3"/>
  <c r="L579" i="3"/>
  <c r="N578" i="3"/>
  <c r="M578" i="3"/>
  <c r="L578" i="3"/>
  <c r="N577" i="3"/>
  <c r="M577" i="3"/>
  <c r="L577" i="3"/>
  <c r="N576" i="3"/>
  <c r="M576" i="3"/>
  <c r="L576" i="3"/>
  <c r="N575" i="3"/>
  <c r="M575" i="3"/>
  <c r="L575" i="3"/>
  <c r="N574" i="3"/>
  <c r="M574" i="3"/>
  <c r="L574" i="3"/>
  <c r="N573" i="3"/>
  <c r="M573" i="3"/>
  <c r="L573" i="3"/>
  <c r="N572" i="3"/>
  <c r="M572" i="3"/>
  <c r="L572" i="3"/>
  <c r="N571" i="3"/>
  <c r="M571" i="3"/>
  <c r="L571" i="3"/>
  <c r="N562" i="3"/>
  <c r="M562" i="3"/>
  <c r="L562" i="3"/>
  <c r="N561" i="3"/>
  <c r="M561" i="3"/>
  <c r="L561" i="3"/>
  <c r="N560" i="3"/>
  <c r="M560" i="3"/>
  <c r="L560" i="3"/>
  <c r="N559" i="3"/>
  <c r="M559" i="3"/>
  <c r="L559" i="3"/>
  <c r="N558" i="3"/>
  <c r="M558" i="3"/>
  <c r="L558" i="3"/>
  <c r="N557" i="3"/>
  <c r="M557" i="3"/>
  <c r="L557" i="3"/>
  <c r="N556" i="3"/>
  <c r="M556" i="3"/>
  <c r="L556" i="3"/>
  <c r="N555" i="3"/>
  <c r="M555" i="3"/>
  <c r="L555" i="3"/>
  <c r="N554" i="3"/>
  <c r="M554" i="3"/>
  <c r="L554" i="3"/>
  <c r="N551" i="3"/>
  <c r="M551" i="3"/>
  <c r="L551" i="3"/>
  <c r="N550" i="3"/>
  <c r="M550" i="3"/>
  <c r="L550" i="3"/>
  <c r="N549" i="3"/>
  <c r="M549" i="3"/>
  <c r="L549" i="3"/>
  <c r="N498" i="3"/>
  <c r="M498" i="3"/>
  <c r="L498" i="3"/>
  <c r="N497" i="3"/>
  <c r="M497" i="3"/>
  <c r="L497" i="3"/>
  <c r="N496" i="3"/>
  <c r="M496" i="3"/>
  <c r="L496" i="3"/>
  <c r="N495" i="3"/>
  <c r="M495" i="3"/>
  <c r="L495" i="3"/>
  <c r="N486" i="3"/>
  <c r="M486" i="3"/>
  <c r="L486" i="3"/>
  <c r="N485" i="3"/>
  <c r="M485" i="3"/>
  <c r="L485" i="3"/>
  <c r="N484" i="3"/>
  <c r="M484" i="3"/>
  <c r="L484" i="3"/>
  <c r="N483" i="3"/>
  <c r="M483" i="3"/>
  <c r="L483" i="3"/>
  <c r="N469" i="3"/>
  <c r="M469" i="3"/>
  <c r="L469" i="3"/>
  <c r="N468" i="3"/>
  <c r="M468" i="3"/>
  <c r="L468" i="3"/>
  <c r="N467" i="3"/>
  <c r="M467" i="3"/>
  <c r="L467" i="3"/>
  <c r="N452" i="3"/>
  <c r="M452" i="3"/>
  <c r="L452" i="3"/>
  <c r="N451" i="3"/>
  <c r="M451" i="3"/>
  <c r="L451" i="3"/>
  <c r="N450" i="3"/>
  <c r="M450" i="3"/>
  <c r="L450" i="3"/>
  <c r="N449" i="3"/>
  <c r="M449" i="3"/>
  <c r="L449" i="3"/>
  <c r="N448" i="3"/>
  <c r="M448" i="3"/>
  <c r="L448" i="3"/>
  <c r="N447" i="3"/>
  <c r="M447" i="3"/>
  <c r="L447" i="3"/>
  <c r="N435" i="3"/>
  <c r="M435" i="3"/>
  <c r="L435" i="3"/>
  <c r="N434" i="3"/>
  <c r="M434" i="3"/>
  <c r="L434" i="3"/>
  <c r="N432" i="3"/>
  <c r="M432" i="3"/>
  <c r="L432" i="3"/>
  <c r="N431" i="3"/>
  <c r="M431" i="3"/>
  <c r="L431" i="3"/>
  <c r="N164" i="3"/>
  <c r="M164" i="3"/>
  <c r="L164" i="3"/>
  <c r="N163" i="3"/>
  <c r="M163" i="3"/>
  <c r="L163" i="3"/>
  <c r="N146" i="3"/>
  <c r="M146" i="3"/>
  <c r="N145" i="3"/>
  <c r="M145" i="3"/>
  <c r="N144" i="3"/>
  <c r="M144" i="3"/>
  <c r="L144" i="3"/>
  <c r="N143" i="3"/>
  <c r="M143" i="3"/>
  <c r="L143" i="3"/>
  <c r="N142" i="3"/>
  <c r="M142" i="3"/>
  <c r="L142" i="3"/>
  <c r="N135" i="3"/>
  <c r="M135" i="3"/>
  <c r="L135" i="3"/>
  <c r="N134" i="3"/>
  <c r="M134" i="3"/>
  <c r="L134" i="3"/>
  <c r="N133" i="3"/>
  <c r="M133" i="3"/>
  <c r="L133" i="3"/>
  <c r="N132" i="3"/>
  <c r="M132" i="3"/>
  <c r="L132" i="3"/>
  <c r="N131" i="3"/>
  <c r="M131" i="3"/>
  <c r="L131" i="3"/>
  <c r="N130" i="3"/>
  <c r="M130" i="3"/>
  <c r="L130" i="3"/>
  <c r="N129" i="3"/>
  <c r="M129" i="3"/>
  <c r="L129" i="3"/>
  <c r="N128" i="3"/>
  <c r="M128" i="3"/>
  <c r="L128" i="3"/>
  <c r="N127" i="3"/>
  <c r="M127" i="3"/>
  <c r="L127" i="3"/>
  <c r="N126" i="3"/>
  <c r="M126" i="3"/>
  <c r="L126" i="3"/>
  <c r="N125" i="3"/>
  <c r="M125" i="3"/>
  <c r="L125" i="3"/>
  <c r="N124" i="3"/>
  <c r="M124" i="3"/>
  <c r="L124" i="3"/>
  <c r="N123" i="3"/>
  <c r="M123" i="3"/>
  <c r="L123" i="3"/>
  <c r="N82" i="3"/>
  <c r="M82" i="3"/>
  <c r="L82" i="3"/>
  <c r="N81" i="3"/>
  <c r="M81" i="3"/>
  <c r="L81" i="3"/>
  <c r="N80" i="3"/>
  <c r="M80" i="3"/>
  <c r="L80" i="3"/>
  <c r="N79" i="3"/>
  <c r="M79" i="3"/>
  <c r="L79" i="3"/>
  <c r="N78" i="3"/>
  <c r="M78" i="3"/>
  <c r="L78" i="3"/>
  <c r="N77" i="3"/>
  <c r="M77" i="3"/>
  <c r="L77" i="3"/>
  <c r="N68" i="3"/>
  <c r="M68" i="3"/>
  <c r="L68" i="3"/>
  <c r="N67" i="3"/>
  <c r="M67" i="3"/>
  <c r="L67" i="3"/>
  <c r="N66" i="3"/>
  <c r="M66" i="3"/>
  <c r="L66" i="3"/>
  <c r="N65" i="3"/>
  <c r="M65" i="3"/>
  <c r="L65" i="3"/>
  <c r="N64" i="3"/>
  <c r="M64" i="3"/>
  <c r="L64" i="3"/>
  <c r="N47" i="3"/>
  <c r="M47" i="3"/>
  <c r="L47" i="3"/>
  <c r="N46" i="3"/>
  <c r="M46" i="3"/>
  <c r="L46" i="3"/>
  <c r="N45" i="3"/>
  <c r="M45" i="3"/>
  <c r="L45" i="3"/>
  <c r="N38" i="3"/>
  <c r="M38" i="3"/>
  <c r="L38" i="3"/>
  <c r="N37" i="3"/>
  <c r="M37" i="3"/>
  <c r="L37" i="3"/>
  <c r="N36" i="3"/>
  <c r="M36" i="3"/>
  <c r="L36" i="3"/>
  <c r="N30" i="3"/>
  <c r="M30" i="3"/>
  <c r="L30" i="3"/>
  <c r="N29" i="3"/>
  <c r="M29" i="3"/>
  <c r="L29" i="3"/>
  <c r="N28" i="3"/>
  <c r="M28" i="3"/>
  <c r="L28" i="3"/>
  <c r="N27" i="3"/>
  <c r="M27" i="3"/>
  <c r="L27" i="3"/>
  <c r="N26" i="3"/>
  <c r="M26" i="3"/>
  <c r="L26" i="3"/>
  <c r="N11" i="11"/>
  <c r="M11" i="11"/>
  <c r="L11" i="11"/>
  <c r="M111" i="5" l="1"/>
  <c r="L111" i="5"/>
  <c r="H2060" i="3"/>
  <c r="L2060" i="3"/>
  <c r="N2060" i="3"/>
  <c r="C10013" i="11"/>
  <c r="C10017" i="11" s="1"/>
  <c r="E10021" i="11" s="1"/>
  <c r="E10013" i="11"/>
  <c r="E10017" i="11" s="1"/>
  <c r="K10013" i="11"/>
  <c r="D10017" i="11"/>
  <c r="H10019" i="11" l="1"/>
  <c r="H10018" i="11"/>
  <c r="H10020" i="11"/>
  <c r="E10023" i="11"/>
  <c r="F10016" i="11" s="1"/>
  <c r="E10024" i="11"/>
  <c r="E10022" i="11"/>
  <c r="F10013" i="11" s="1"/>
  <c r="F10014" i="11" l="1"/>
  <c r="D10024" i="11"/>
  <c r="D10022" i="11"/>
  <c r="D10023" i="11"/>
  <c r="F10015" i="11"/>
  <c r="F10017" i="11" l="1"/>
  <c r="H111" i="5"/>
</calcChain>
</file>

<file path=xl/sharedStrings.xml><?xml version="1.0" encoding="utf-8"?>
<sst xmlns="http://schemas.openxmlformats.org/spreadsheetml/2006/main" count="61766" uniqueCount="43906">
  <si>
    <t>Pocketful of Miracles</t>
  </si>
  <si>
    <t>A Man Called Horse</t>
  </si>
  <si>
    <t>A Place in the Sun</t>
  </si>
  <si>
    <t>A Streetcar Named Desire</t>
  </si>
  <si>
    <t>Skin Deep</t>
  </si>
  <si>
    <t>The House Bunny</t>
  </si>
  <si>
    <t>First Daughter</t>
  </si>
  <si>
    <t>An Unfinished Life</t>
  </si>
  <si>
    <t>I Want Candy</t>
  </si>
  <si>
    <t>Vicky Cristina Barcelona</t>
  </si>
  <si>
    <t>What Dreams May Come</t>
  </si>
  <si>
    <t>Keeping the Faith</t>
  </si>
  <si>
    <t>Wild Child</t>
  </si>
  <si>
    <t>Memento</t>
  </si>
  <si>
    <t>I due superpiedi quasi piatti</t>
  </si>
  <si>
    <t>Milk</t>
  </si>
  <si>
    <t>My Mom's New Boyfriend</t>
  </si>
  <si>
    <t>Thoroughly Modern Millie</t>
  </si>
  <si>
    <t>The Last Mimzy</t>
  </si>
  <si>
    <t>Misery</t>
  </si>
  <si>
    <t>Missing In America</t>
  </si>
  <si>
    <t>Moby Dick</t>
  </si>
  <si>
    <t>Monster's Ball</t>
  </si>
  <si>
    <t>Cloverfield</t>
  </si>
  <si>
    <t>Mr. Brooks</t>
  </si>
  <si>
    <t>Mr. Deeds</t>
  </si>
  <si>
    <t>Love Story</t>
  </si>
  <si>
    <t>Munich</t>
  </si>
  <si>
    <t>Next</t>
  </si>
  <si>
    <t>No Country for Old Men</t>
  </si>
  <si>
    <t>Notting Hill</t>
  </si>
  <si>
    <t>Hidalgo</t>
  </si>
  <si>
    <t>Inside Man</t>
  </si>
  <si>
    <t>Payback</t>
  </si>
  <si>
    <t>Pleasantville</t>
  </si>
  <si>
    <t>Northwest Mounted Police</t>
  </si>
  <si>
    <t>Rebel Without a Cause</t>
  </si>
  <si>
    <t>Rio Bravo</t>
  </si>
  <si>
    <t>Rob Roy</t>
  </si>
  <si>
    <t>Serendipity</t>
  </si>
  <si>
    <t>The Constant Gardener</t>
  </si>
  <si>
    <t>Papillon</t>
  </si>
  <si>
    <t>88 Minutes</t>
  </si>
  <si>
    <t>About Adam</t>
  </si>
  <si>
    <t>The Bucket List</t>
  </si>
  <si>
    <t>Alatriste</t>
  </si>
  <si>
    <t>Quelques jours en septembre</t>
  </si>
  <si>
    <t>Apocalypto</t>
  </si>
  <si>
    <t>Emotional Arithmetic</t>
  </si>
  <si>
    <t>Hot Fuzz</t>
  </si>
  <si>
    <t>Money Train</t>
  </si>
  <si>
    <t>First Sunday</t>
  </si>
  <si>
    <t>Flags of Our Fathers</t>
  </si>
  <si>
    <t>Batman Begins</t>
  </si>
  <si>
    <t>The Dark Knight</t>
  </si>
  <si>
    <t>Batman</t>
  </si>
  <si>
    <t>Marley &amp; Me</t>
  </si>
  <si>
    <t>The Pilgrim</t>
  </si>
  <si>
    <t>What Did you Do in the War, Daddy?</t>
  </si>
  <si>
    <t>What's Up, Doc?</t>
  </si>
  <si>
    <t>A Hard Day's Night</t>
  </si>
  <si>
    <t>Noises Off</t>
  </si>
  <si>
    <t>Tais toi!</t>
  </si>
  <si>
    <t>How Green Was My Valley</t>
  </si>
  <si>
    <t>Burn After Reading</t>
  </si>
  <si>
    <t>Untraceable</t>
  </si>
  <si>
    <t>Rat Race</t>
  </si>
  <si>
    <t>Ray</t>
  </si>
  <si>
    <t>Uprising</t>
  </si>
  <si>
    <t>Be Kind Rewind</t>
  </si>
  <si>
    <t>Just Married</t>
  </si>
  <si>
    <t xml:space="preserve">Running with Scissors </t>
  </si>
  <si>
    <t>Body of Lies</t>
  </si>
  <si>
    <t>Redacted</t>
  </si>
  <si>
    <t>The Rules of Attraction</t>
  </si>
  <si>
    <t>Only Angels Have Wings</t>
  </si>
  <si>
    <t>I Am Legend</t>
  </si>
  <si>
    <t>Mr. &amp; Mrs. Smith</t>
  </si>
  <si>
    <t>Speed Racer</t>
  </si>
  <si>
    <t>Elizabeth: The Golden Age</t>
  </si>
  <si>
    <t>Leatherheads</t>
  </si>
  <si>
    <t>Ill Met by Moonlight</t>
  </si>
  <si>
    <t>Twelve Monkeys</t>
  </si>
  <si>
    <t>2001: A Space Odyssey</t>
  </si>
  <si>
    <t>27 Dresses</t>
  </si>
  <si>
    <t>28 Days Later</t>
  </si>
  <si>
    <t>28 Weeks Later</t>
  </si>
  <si>
    <t>Pork Chop Hill</t>
  </si>
  <si>
    <t>The Hill</t>
  </si>
  <si>
    <t>Men in War</t>
  </si>
  <si>
    <t>The Impostors</t>
  </si>
  <si>
    <t>The Untouchables</t>
  </si>
  <si>
    <t>The Children of Huang Shi</t>
  </si>
  <si>
    <t>The Birds</t>
  </si>
  <si>
    <t>The Big Heat</t>
  </si>
  <si>
    <t>The Royal Tenenbaums</t>
  </si>
  <si>
    <t>Twelve O'Clock High</t>
  </si>
  <si>
    <t>Stanley &amp; Iris</t>
  </si>
  <si>
    <t>Anastasia</t>
  </si>
  <si>
    <t>Seven years in Tibet</t>
  </si>
  <si>
    <t>Breaking and Entering</t>
  </si>
  <si>
    <t>La historia interminable</t>
  </si>
  <si>
    <t>Kill Bill</t>
  </si>
  <si>
    <t>James Bond 007</t>
  </si>
  <si>
    <t>Indiana Jones</t>
  </si>
  <si>
    <t>Harry Potter</t>
  </si>
  <si>
    <t>Heartbreak Ridge</t>
  </si>
  <si>
    <t>One last thing…</t>
  </si>
  <si>
    <t>Dog Day Afternoon</t>
  </si>
  <si>
    <t>King Arthur</t>
  </si>
  <si>
    <t>Empire</t>
  </si>
  <si>
    <t>Spies like us</t>
  </si>
  <si>
    <t>Housesitter</t>
  </si>
  <si>
    <t>Possession</t>
  </si>
  <si>
    <t>Watchmen</t>
  </si>
  <si>
    <t>A todo gas</t>
  </si>
  <si>
    <t>Alien</t>
  </si>
  <si>
    <t>Blade</t>
  </si>
  <si>
    <t>Depredador</t>
  </si>
  <si>
    <t>La Busqueda</t>
  </si>
  <si>
    <t>La momia</t>
  </si>
  <si>
    <t>Oceans</t>
  </si>
  <si>
    <t>Rambo</t>
  </si>
  <si>
    <t>Harry el Sucio</t>
  </si>
  <si>
    <t>Countess from Hong Kong</t>
  </si>
  <si>
    <t>Lady Chatterley</t>
  </si>
  <si>
    <t>Un long dimanche de fiançailles</t>
  </si>
  <si>
    <t>Glory</t>
  </si>
  <si>
    <t>L'heure d'ete</t>
  </si>
  <si>
    <t>The enforcer</t>
  </si>
  <si>
    <t>The Sting</t>
  </si>
  <si>
    <t xml:space="preserve">Vratné lahve </t>
  </si>
  <si>
    <t>11.14</t>
  </si>
  <si>
    <t>Air America</t>
  </si>
  <si>
    <t>Airplane!</t>
  </si>
  <si>
    <t>Dragon hunters</t>
  </si>
  <si>
    <t>Pacific Heights</t>
  </si>
  <si>
    <t>Emmanuelle</t>
  </si>
  <si>
    <t>Frankenstein</t>
  </si>
  <si>
    <t>Happy-Go-Lucky</t>
  </si>
  <si>
    <t>Angels &amp; Demons</t>
  </si>
  <si>
    <t>The Hunter</t>
  </si>
  <si>
    <t>Passengers</t>
  </si>
  <si>
    <t>Slipstream</t>
  </si>
  <si>
    <t>Million Dollar Baby</t>
  </si>
  <si>
    <t>Babylon A.D.</t>
  </si>
  <si>
    <t>The Hunt for Red October</t>
  </si>
  <si>
    <t>La Celestina</t>
  </si>
  <si>
    <t>Full Metal Jacket</t>
  </si>
  <si>
    <t>Mad Dog and Glory</t>
  </si>
  <si>
    <t>Pearl Harbor</t>
  </si>
  <si>
    <t>Lost in Space</t>
  </si>
  <si>
    <t>Stay Tuned</t>
  </si>
  <si>
    <t>Chasing Amy</t>
  </si>
  <si>
    <t>Forbidden Planet</t>
  </si>
  <si>
    <t>Red Planet</t>
  </si>
  <si>
    <t>Life Stinks</t>
  </si>
  <si>
    <t>Lo chiamavano Trinità</t>
  </si>
  <si>
    <t>My Blueberry Nights</t>
  </si>
  <si>
    <t>Narc</t>
  </si>
  <si>
    <t>Enter the Dragon</t>
  </si>
  <si>
    <t>Changeling</t>
  </si>
  <si>
    <t>Young Frankenstein</t>
  </si>
  <si>
    <t>The Player</t>
  </si>
  <si>
    <t>Married Life</t>
  </si>
  <si>
    <t>The Lion in Winter</t>
  </si>
  <si>
    <t>Just My Luck</t>
  </si>
  <si>
    <t>Diario de una ninfómana</t>
  </si>
  <si>
    <t>Q &amp; A (Questions &amp; Answers)</t>
  </si>
  <si>
    <t>The Great Dictator</t>
  </si>
  <si>
    <t>The Big Lebowski</t>
  </si>
  <si>
    <t>The Hudsucker Proxy</t>
  </si>
  <si>
    <t>Queen of Blood</t>
  </si>
  <si>
    <t>Warum Männer nicht zuhören und Frauen schlecht einparken</t>
  </si>
  <si>
    <t>Twin Town</t>
  </si>
  <si>
    <t>Tortured</t>
  </si>
  <si>
    <t>Sliver</t>
  </si>
  <si>
    <t>Air Force One</t>
  </si>
  <si>
    <t>Murder at 1600</t>
  </si>
  <si>
    <t>Cobra</t>
  </si>
  <si>
    <t>Blue Streak</t>
  </si>
  <si>
    <t>Awake</t>
  </si>
  <si>
    <t>District 9</t>
  </si>
  <si>
    <t>Win a date with Tad Hamilton!</t>
  </si>
  <si>
    <t>Calabuch</t>
  </si>
  <si>
    <t>Alexander</t>
  </si>
  <si>
    <t>Superman IV: The Quest for Peace</t>
  </si>
  <si>
    <t>The Longest Yard</t>
  </si>
  <si>
    <t>Fight Club</t>
  </si>
  <si>
    <t>The Breakfast Club</t>
  </si>
  <si>
    <t>Baby Looney Toones. La gran aventura de pascua.avi</t>
  </si>
  <si>
    <t>Lethal weapon</t>
  </si>
  <si>
    <t>Armageddon</t>
  </si>
  <si>
    <t>G.I. Jane</t>
  </si>
  <si>
    <t>Entrapment</t>
  </si>
  <si>
    <t>X-men origins: wolverine</t>
  </si>
  <si>
    <t>Ghost</t>
  </si>
  <si>
    <t>Righteous Kill</t>
  </si>
  <si>
    <t>Choke</t>
  </si>
  <si>
    <t>Swordfish</t>
  </si>
  <si>
    <t>Snatch</t>
  </si>
  <si>
    <t>Spy Game</t>
  </si>
  <si>
    <t>Starship Troopers</t>
  </si>
  <si>
    <t>Resistance</t>
  </si>
  <si>
    <t>Restaurant</t>
  </si>
  <si>
    <t>Pieces of April</t>
  </si>
  <si>
    <t>Fur</t>
  </si>
  <si>
    <t>Revolutionary Road</t>
  </si>
  <si>
    <t>Revolver</t>
  </si>
  <si>
    <t>Kids in America</t>
  </si>
  <si>
    <t>Riders</t>
  </si>
  <si>
    <t>Planet 51</t>
  </si>
  <si>
    <t>RAN</t>
  </si>
  <si>
    <t>U-boat</t>
  </si>
  <si>
    <t>Big Stan</t>
  </si>
  <si>
    <t>El Greco</t>
  </si>
  <si>
    <t>The Bodyguard</t>
  </si>
  <si>
    <t>The Party</t>
  </si>
  <si>
    <t>The 13th Warrior</t>
  </si>
  <si>
    <t>The Flame and the Arrow</t>
  </si>
  <si>
    <t>Son of Fury: The Story of Benjamin Blake</t>
  </si>
  <si>
    <t>The Incredible Hulk</t>
  </si>
  <si>
    <t>Mazinger Z. Final.avi</t>
  </si>
  <si>
    <t>Mazinger Z. Inicio.avi</t>
  </si>
  <si>
    <t>Patton</t>
  </si>
  <si>
    <t>Shane</t>
  </si>
  <si>
    <t>Tenderness</t>
  </si>
  <si>
    <t>Volcano</t>
  </si>
  <si>
    <t>Revenge of the Pink Panther</t>
  </si>
  <si>
    <t>The Return of the Pink Panther</t>
  </si>
  <si>
    <t>Hulk</t>
  </si>
  <si>
    <t>Shaolin wooden men</t>
  </si>
  <si>
    <t>National Segurity</t>
  </si>
  <si>
    <t>Stargate</t>
  </si>
  <si>
    <t>The Hunted</t>
  </si>
  <si>
    <t>The Stratton Story</t>
  </si>
  <si>
    <t>Metropolis</t>
  </si>
  <si>
    <t>Blade II</t>
  </si>
  <si>
    <t>Blade: Trinity</t>
  </si>
  <si>
    <t>Aliens</t>
  </si>
  <si>
    <t>Alien³</t>
  </si>
  <si>
    <t>Alien Resurrection</t>
  </si>
  <si>
    <t>Airplane II the sequel</t>
  </si>
  <si>
    <t>Baby Doll</t>
  </si>
  <si>
    <t>Chitty Chitty Bang Bang</t>
  </si>
  <si>
    <t>Donnie Darko</t>
  </si>
  <si>
    <t>The A-team</t>
  </si>
  <si>
    <t>Eyes Wide Shut</t>
  </si>
  <si>
    <t>Salt</t>
  </si>
  <si>
    <t>Superman Returns</t>
  </si>
  <si>
    <t>Toy Story 3</t>
  </si>
  <si>
    <t>Van diemen's land</t>
  </si>
  <si>
    <t>Der letzte zug</t>
  </si>
  <si>
    <t>Chloe</t>
  </si>
  <si>
    <t>Vera Drake</t>
  </si>
  <si>
    <t>Fort Apache</t>
  </si>
  <si>
    <t>Pinky</t>
  </si>
  <si>
    <t>Smart People</t>
  </si>
  <si>
    <t>August Rush</t>
  </si>
  <si>
    <t>Australia</t>
  </si>
  <si>
    <t>Babel</t>
  </si>
  <si>
    <t>Baby Mama</t>
  </si>
  <si>
    <t>Bait</t>
  </si>
  <si>
    <t>Barbarella</t>
  </si>
  <si>
    <t>Barton Fink</t>
  </si>
  <si>
    <t>Battle in Seattle</t>
  </si>
  <si>
    <t>Paycheck</t>
  </si>
  <si>
    <t>Dreamgirls</t>
  </si>
  <si>
    <t>Street Kings</t>
  </si>
  <si>
    <t>Dune</t>
  </si>
  <si>
    <t>E.T.: The Extra-Terrestrial</t>
  </si>
  <si>
    <t>The Alamo</t>
  </si>
  <si>
    <t>Rambo III</t>
  </si>
  <si>
    <t>Back to the Future</t>
  </si>
  <si>
    <t>Back to the Future II</t>
  </si>
  <si>
    <t>Back to the Future III</t>
  </si>
  <si>
    <t>Robocop</t>
  </si>
  <si>
    <t>Robocop 2</t>
  </si>
  <si>
    <t>Robocop 3</t>
  </si>
  <si>
    <t>Spiderman</t>
  </si>
  <si>
    <t>Spider-Man</t>
  </si>
  <si>
    <t>Spider-Man 2</t>
  </si>
  <si>
    <t>Spider-Man 3</t>
  </si>
  <si>
    <t>Terminator</t>
  </si>
  <si>
    <t>Terminator 2: Judgment Day</t>
  </si>
  <si>
    <t>Terminator 3: Rise of the Machines</t>
  </si>
  <si>
    <t>The Transporter</t>
  </si>
  <si>
    <t>Transporter 2</t>
  </si>
  <si>
    <t>Transporter 3</t>
  </si>
  <si>
    <t>X-Men</t>
  </si>
  <si>
    <t>X-Men 2</t>
  </si>
  <si>
    <t xml:space="preserve">X-Men: The Last Stand </t>
  </si>
  <si>
    <t>Mision Imposible</t>
  </si>
  <si>
    <t>Mission: Impossible III</t>
  </si>
  <si>
    <t>Mission: Impossible II</t>
  </si>
  <si>
    <t>Mission: Impossible</t>
  </si>
  <si>
    <t>El planeta de los simios</t>
  </si>
  <si>
    <t>Fantomas</t>
  </si>
  <si>
    <t>Planet of the Apes</t>
  </si>
  <si>
    <t>Transporter</t>
  </si>
  <si>
    <t>Kate &amp; Leopold</t>
  </si>
  <si>
    <t>Katyn</t>
  </si>
  <si>
    <t>Le cercle rouge</t>
  </si>
  <si>
    <t>Curly Sue</t>
  </si>
  <si>
    <t>The Cider House Rules</t>
  </si>
  <si>
    <t>Starsky &amp; Hutch</t>
  </si>
  <si>
    <t>Get Smart</t>
  </si>
  <si>
    <t>Guarding Tess</t>
  </si>
  <si>
    <t>The Holiday</t>
  </si>
  <si>
    <t>The Nanny Diaries</t>
  </si>
  <si>
    <t>Tron</t>
  </si>
  <si>
    <t>Wanted</t>
  </si>
  <si>
    <t>World Trade Center</t>
  </si>
  <si>
    <t>I, Robot</t>
  </si>
  <si>
    <t>You Don't Mess with the Zohan</t>
  </si>
  <si>
    <t>Chrysalis</t>
  </si>
  <si>
    <t xml:space="preserve">Five Graves to Cairo </t>
  </si>
  <si>
    <t>Cinderella Man</t>
  </si>
  <si>
    <t>City Of Ember</t>
  </si>
  <si>
    <t>Bob Roberts</t>
  </si>
  <si>
    <t>Code 46</t>
  </si>
  <si>
    <t>Coffee &amp; Cigarettes</t>
  </si>
  <si>
    <t>Dude, Where's My Car?</t>
  </si>
  <si>
    <t>Collateral</t>
  </si>
  <si>
    <t>Too Late the Hero</t>
  </si>
  <si>
    <t>The Kite Runner</t>
  </si>
  <si>
    <t>Fool's Gold</t>
  </si>
  <si>
    <t>Three Kings</t>
  </si>
  <si>
    <t>Butch Cassidy and the Sundance Kid</t>
  </si>
  <si>
    <t>Red Dragon</t>
  </si>
  <si>
    <t>Inglés</t>
  </si>
  <si>
    <t>Ali</t>
  </si>
  <si>
    <t>Alice in Wonderland</t>
  </si>
  <si>
    <t>Battlefield Earth</t>
  </si>
  <si>
    <t>Chicago</t>
  </si>
  <si>
    <t>Blue Thunder</t>
  </si>
  <si>
    <t>Invictus</t>
  </si>
  <si>
    <t>Keeping Mum</t>
  </si>
  <si>
    <t>Sniper</t>
  </si>
  <si>
    <t>Lock up</t>
  </si>
  <si>
    <t>My Fair Lady</t>
  </si>
  <si>
    <t xml:space="preserve">Honkytonk Man </t>
  </si>
  <si>
    <t>Ca$h</t>
  </si>
  <si>
    <t>Le gendarme en balade</t>
  </si>
  <si>
    <t>Made of Honor</t>
  </si>
  <si>
    <t>The Golden Compass</t>
  </si>
  <si>
    <t>The Kovak Box</t>
  </si>
  <si>
    <t>Hanover Street</t>
  </si>
  <si>
    <t>The Crying Game</t>
  </si>
  <si>
    <t xml:space="preserve">The Ruby in the Smoke </t>
  </si>
  <si>
    <t>The Shadow in the North</t>
  </si>
  <si>
    <t>Max Payne</t>
  </si>
  <si>
    <t>Driving Miss Daisy</t>
  </si>
  <si>
    <t>Partition</t>
  </si>
  <si>
    <t>Original Sin</t>
  </si>
  <si>
    <t>Defiance</t>
  </si>
  <si>
    <t>Robin Hood: Prince of Thieves</t>
  </si>
  <si>
    <t>Sex and Death 101</t>
  </si>
  <si>
    <t>Sexy Beast</t>
  </si>
  <si>
    <t>Suspicion</t>
  </si>
  <si>
    <t>Mongol</t>
  </si>
  <si>
    <t>Morituri</t>
  </si>
  <si>
    <t>Blindness</t>
  </si>
  <si>
    <t>Three-Ten to Yuma</t>
  </si>
  <si>
    <t>Le train</t>
  </si>
  <si>
    <t>The Accidental Tourist</t>
  </si>
  <si>
    <t>Death Defying Acts</t>
  </si>
  <si>
    <t>The Last Samurai</t>
  </si>
  <si>
    <t>Swing Vote</t>
  </si>
  <si>
    <t>Elegy</t>
  </si>
  <si>
    <t>A New Hope</t>
  </si>
  <si>
    <t>Avalon</t>
  </si>
  <si>
    <t>Der untergang</t>
  </si>
  <si>
    <t>Buried</t>
  </si>
  <si>
    <t>影武者 / Kagemusha: The Shadow Warrior</t>
  </si>
  <si>
    <t>Dinner for schmucks</t>
  </si>
  <si>
    <t>The Secret of Santa Vittoria</t>
  </si>
  <si>
    <t>Cassandra's Dream</t>
  </si>
  <si>
    <t>Push</t>
  </si>
  <si>
    <t>The Savages</t>
  </si>
  <si>
    <t>Hot Tub Time Machine</t>
  </si>
  <si>
    <t>Robin Hood</t>
  </si>
  <si>
    <t>Evan Almighty</t>
  </si>
  <si>
    <t>Sin City</t>
  </si>
  <si>
    <t>Derailed</t>
  </si>
  <si>
    <t>Unforgiven</t>
  </si>
  <si>
    <t>No Reservations</t>
  </si>
  <si>
    <t>Oh Jerusalén</t>
  </si>
  <si>
    <t>Open Range</t>
  </si>
  <si>
    <t>Stauffenberg</t>
  </si>
  <si>
    <t>Orange County</t>
  </si>
  <si>
    <t>Painkiller Jane</t>
  </si>
  <si>
    <t>Letters from Iwo Jima</t>
  </si>
  <si>
    <t>Casanova</t>
  </si>
  <si>
    <t xml:space="preserve">RRRrrrr!!! </t>
  </si>
  <si>
    <t>Wild Hogs</t>
  </si>
  <si>
    <t>Chocolat</t>
  </si>
  <si>
    <t>Click</t>
  </si>
  <si>
    <t>Coach Carter</t>
  </si>
  <si>
    <t>Cop Land</t>
  </si>
  <si>
    <t>Crying Freeman</t>
  </si>
  <si>
    <t>Are We There Yet?</t>
  </si>
  <si>
    <t>Definitely, Maybe</t>
  </si>
  <si>
    <t>Crimes and Misdemeanors</t>
  </si>
  <si>
    <t>Doctor Zhivago</t>
  </si>
  <si>
    <t>The Hanging Tree</t>
  </si>
  <si>
    <t>Lucky Number Slevin</t>
  </si>
  <si>
    <t>The Flock</t>
  </si>
  <si>
    <t>Deep Impact</t>
  </si>
  <si>
    <t>Dragonheart</t>
  </si>
  <si>
    <t>Le pacte des loups</t>
  </si>
  <si>
    <t>Dr. No</t>
  </si>
  <si>
    <t>From Russia With Love</t>
  </si>
  <si>
    <t>Goldfinger</t>
  </si>
  <si>
    <t>Thunderball</t>
  </si>
  <si>
    <t>The Eye</t>
  </si>
  <si>
    <t>Fried Green Tomatoes</t>
  </si>
  <si>
    <t>Valkiria</t>
  </si>
  <si>
    <t>Signs</t>
  </si>
  <si>
    <t>Tears of the Sun</t>
  </si>
  <si>
    <t>Cadillac Records</t>
  </si>
  <si>
    <t>Hitman</t>
  </si>
  <si>
    <t>Amadeus</t>
  </si>
  <si>
    <t>American Gangster</t>
  </si>
  <si>
    <t>American Outlaws</t>
  </si>
  <si>
    <t>Amistad</t>
  </si>
  <si>
    <t>Anna Karenina</t>
  </si>
  <si>
    <t>Tres minutos</t>
  </si>
  <si>
    <t>An Occasional Hell</t>
  </si>
  <si>
    <t>Some Girls</t>
  </si>
  <si>
    <t>Alien Raiders</t>
  </si>
  <si>
    <t>Leon</t>
  </si>
  <si>
    <t>Looney Tunes: Back in Action</t>
  </si>
  <si>
    <t>Highlander</t>
  </si>
  <si>
    <t>Surrogates</t>
  </si>
  <si>
    <t>Mallrats</t>
  </si>
  <si>
    <t>Match Point</t>
  </si>
  <si>
    <t>Cliffhanger</t>
  </si>
  <si>
    <t>The Pursuit of Happyness</t>
  </si>
  <si>
    <t>Vantage Point</t>
  </si>
  <si>
    <t>In the Valley of Elah</t>
  </si>
  <si>
    <t>It's a Free World…</t>
  </si>
  <si>
    <t>Close Encounters of the Third Kind</t>
  </si>
  <si>
    <t>Enemy of the State</t>
  </si>
  <si>
    <t>Enigma</t>
  </si>
  <si>
    <t>Henry V</t>
  </si>
  <si>
    <t>Once Upon a Time in America</t>
  </si>
  <si>
    <t>In Bruges</t>
  </si>
  <si>
    <t>Suppose They Gave a War and Nobody Came?</t>
  </si>
  <si>
    <t>Victory</t>
  </si>
  <si>
    <t>Rendition</t>
  </si>
  <si>
    <t>Fahrenheit 9/11</t>
  </si>
  <si>
    <t>Camille</t>
  </si>
  <si>
    <t>Pandorum</t>
  </si>
  <si>
    <t>The Damned United</t>
  </si>
  <si>
    <t>Independence Day</t>
  </si>
  <si>
    <t>Unfaithful</t>
  </si>
  <si>
    <t>Insomnia</t>
  </si>
  <si>
    <t>Jackie Brown</t>
  </si>
  <si>
    <t>The dead pool</t>
  </si>
  <si>
    <t>Corpse bride</t>
  </si>
  <si>
    <t>Pagafantas</t>
  </si>
  <si>
    <t>Faubourg 36</t>
  </si>
  <si>
    <t>2 Fast 2 Furious</t>
  </si>
  <si>
    <t>The Fast and the Furious: Tokyo Drift</t>
  </si>
  <si>
    <t>The Fast and the Furious</t>
  </si>
  <si>
    <t>The Bourne Ultimatum</t>
  </si>
  <si>
    <t>The Bourne Identity</t>
  </si>
  <si>
    <t>The Bourne Supremacy</t>
  </si>
  <si>
    <t>Predator</t>
  </si>
  <si>
    <t>Predator 2</t>
  </si>
  <si>
    <t>The Fellowship of the Ring</t>
  </si>
  <si>
    <t>The Two Towers</t>
  </si>
  <si>
    <t>The Return of the King</t>
  </si>
  <si>
    <t>The Lord of the Rings</t>
  </si>
  <si>
    <t>Beneath the Planet of Apes</t>
  </si>
  <si>
    <t>Escape from the Planet of the Apes</t>
  </si>
  <si>
    <t>Conquest of the Planet of the Apes</t>
  </si>
  <si>
    <t>Battle for the planet of the Apes</t>
  </si>
  <si>
    <t>Fantômas</t>
  </si>
  <si>
    <t>Fantômas se déchaîne</t>
  </si>
  <si>
    <t>Fantômas contre Scotland Yard</t>
  </si>
  <si>
    <t>French Connection</t>
  </si>
  <si>
    <t>Celda 211</t>
  </si>
  <si>
    <t>Anamorph</t>
  </si>
  <si>
    <t>Outland</t>
  </si>
  <si>
    <t>Flight of the Phoenix</t>
  </si>
  <si>
    <t>Intolerable Cruelty</t>
  </si>
  <si>
    <t>When Harry Met Sally</t>
  </si>
  <si>
    <t>Cyrano de Bergerac</t>
  </si>
  <si>
    <t>Wuthering Heights</t>
  </si>
  <si>
    <t>Dante 01</t>
  </si>
  <si>
    <t>Das Boot</t>
  </si>
  <si>
    <t>Contact</t>
  </si>
  <si>
    <t>Assassins</t>
  </si>
  <si>
    <t>Conan</t>
  </si>
  <si>
    <t>Conan the barbarian</t>
  </si>
  <si>
    <t>Conan the destroyer</t>
  </si>
  <si>
    <t>El padrino</t>
  </si>
  <si>
    <t>The godfather</t>
  </si>
  <si>
    <t>The godfather II</t>
  </si>
  <si>
    <t>The godfather III</t>
  </si>
  <si>
    <t>Dumb&amp;Dumber</t>
  </si>
  <si>
    <t>Magnum Force</t>
  </si>
  <si>
    <t>Sudden Impact</t>
  </si>
  <si>
    <t>Dirty Harry</t>
  </si>
  <si>
    <t>The Shawshank Redemption</t>
  </si>
  <si>
    <t>Places in the Heart</t>
  </si>
  <si>
    <t>Philadelphia</t>
  </si>
  <si>
    <t>Scaramouche</t>
  </si>
  <si>
    <t>Malice</t>
  </si>
  <si>
    <t>Marco Polo</t>
  </si>
  <si>
    <t>Max</t>
  </si>
  <si>
    <t>Easy A</t>
  </si>
  <si>
    <t>Saints And Soldiers</t>
  </si>
  <si>
    <t>Willow</t>
  </si>
  <si>
    <t>Les invasions barbares</t>
  </si>
  <si>
    <t>Det sjunde inseglet</t>
  </si>
  <si>
    <t>Gamer</t>
  </si>
  <si>
    <t>American History X</t>
  </si>
  <si>
    <t>Dorian Gray</t>
  </si>
  <si>
    <t>Compulsion</t>
  </si>
  <si>
    <t>When in Rome</t>
  </si>
  <si>
    <t>Iron Man 2</t>
  </si>
  <si>
    <t>Killers</t>
  </si>
  <si>
    <t>Queen Christina</t>
  </si>
  <si>
    <t>Largo Winch</t>
  </si>
  <si>
    <t>Network</t>
  </si>
  <si>
    <t>Predators</t>
  </si>
  <si>
    <t>Repo Men</t>
  </si>
  <si>
    <t>Solomon Kane</t>
  </si>
  <si>
    <t>Tremors</t>
  </si>
  <si>
    <t>Wall Street</t>
  </si>
  <si>
    <t>Looking for Kitty</t>
  </si>
  <si>
    <t>The Snapper</t>
  </si>
  <si>
    <t>Hush…Hush, sweet Charlotte</t>
  </si>
  <si>
    <t>Chaos</t>
  </si>
  <si>
    <t>Duel</t>
  </si>
  <si>
    <t>Westward The Women</t>
  </si>
  <si>
    <t>Chariots of Fire</t>
  </si>
  <si>
    <t>Casablanca</t>
  </si>
  <si>
    <t>Cashback</t>
  </si>
  <si>
    <t>Meet the Spartans</t>
  </si>
  <si>
    <t>Breakthrough</t>
  </si>
  <si>
    <t>The Day of the Jackal</t>
  </si>
  <si>
    <t>The Jackal</t>
  </si>
  <si>
    <t>Crank</t>
  </si>
  <si>
    <t>Chaplin</t>
  </si>
  <si>
    <t>Charade</t>
  </si>
  <si>
    <t>Charlie Bartlett</t>
  </si>
  <si>
    <t>Ladyhawke</t>
  </si>
  <si>
    <t>Confidence</t>
  </si>
  <si>
    <t>Conspiracy Theory</t>
  </si>
  <si>
    <t>Layer Cake</t>
  </si>
  <si>
    <t>Eraser</t>
  </si>
  <si>
    <t>Excalibur</t>
  </si>
  <si>
    <t>Firefox</t>
  </si>
  <si>
    <t>Fame</t>
  </si>
  <si>
    <t>Frequency</t>
  </si>
  <si>
    <t>Freejack</t>
  </si>
  <si>
    <t>Gattaca</t>
  </si>
  <si>
    <t>Godzilla</t>
  </si>
  <si>
    <t>Grease</t>
  </si>
  <si>
    <t>Gremlins</t>
  </si>
  <si>
    <t>Viva Zapata!</t>
  </si>
  <si>
    <t>Finding Neverland</t>
  </si>
  <si>
    <t>Welcome Home Roscoe Jenkins</t>
  </si>
  <si>
    <t>Regreso al Futuro</t>
  </si>
  <si>
    <t>Piratas del Caribe</t>
  </si>
  <si>
    <t>The Last Boy Scout</t>
  </si>
  <si>
    <t>Les rivieres pourpres</t>
  </si>
  <si>
    <t>Flightplan</t>
  </si>
  <si>
    <t>Sky Captain and the World of Tomorrow</t>
  </si>
  <si>
    <t>Just Friends</t>
  </si>
  <si>
    <t>High Noon</t>
  </si>
  <si>
    <t>Heaven Knows, Mr. Allison</t>
  </si>
  <si>
    <t>What a Way to Go!</t>
  </si>
  <si>
    <t>The Prestige</t>
  </si>
  <si>
    <t>The Ring</t>
  </si>
  <si>
    <t>The Thing</t>
  </si>
  <si>
    <t>Dances with Wolves</t>
  </si>
  <si>
    <t>Broken Arrow</t>
  </si>
  <si>
    <t>Kirschbluten Hanami</t>
  </si>
  <si>
    <t>Head Over Heels</t>
  </si>
  <si>
    <t>The Quiet American</t>
  </si>
  <si>
    <t>The Young Lions</t>
  </si>
  <si>
    <t>The Miracle Worker</t>
  </si>
  <si>
    <t>The Forbidden Kingdom</t>
  </si>
  <si>
    <t>Bottle Shock</t>
  </si>
  <si>
    <t>Ocean's Eleven</t>
  </si>
  <si>
    <t>Ocean's Twelve</t>
  </si>
  <si>
    <t>Ocean's Thirteen</t>
  </si>
  <si>
    <t>Pirates of the Caribbean: The curse of the Black Pearl</t>
  </si>
  <si>
    <t>Pirates of the Caribbean: Dead Man's Chest</t>
  </si>
  <si>
    <t>Mary Poppins</t>
  </si>
  <si>
    <t>Obsessed</t>
  </si>
  <si>
    <t>Semi-pro</t>
  </si>
  <si>
    <t>Dumb and Dumberer: when Harry met Lloyd</t>
  </si>
  <si>
    <t>Eichmann</t>
  </si>
  <si>
    <t>Rocky II</t>
  </si>
  <si>
    <t>Rocky III</t>
  </si>
  <si>
    <t>Rocky IV</t>
  </si>
  <si>
    <t>Rocky V</t>
  </si>
  <si>
    <t>Rocky Balboa</t>
  </si>
  <si>
    <t>Charlie Wilson's War</t>
  </si>
  <si>
    <t>Hart's War</t>
  </si>
  <si>
    <t>Sleuth</t>
  </si>
  <si>
    <t>Nim’s Island</t>
  </si>
  <si>
    <t>Paint Your Wagon</t>
  </si>
  <si>
    <t>History of the World. Part I</t>
  </si>
  <si>
    <t>Monster-in-law</t>
  </si>
  <si>
    <t>The Green Mile</t>
  </si>
  <si>
    <t>The Mist</t>
  </si>
  <si>
    <t>Die Welle</t>
  </si>
  <si>
    <t>The Awful Truth</t>
  </si>
  <si>
    <t xml:space="preserve">Heaven's Gate </t>
  </si>
  <si>
    <t>La quinta del porro</t>
  </si>
  <si>
    <t>The Net</t>
  </si>
  <si>
    <t>The Rock</t>
  </si>
  <si>
    <t>Nightwatching</t>
  </si>
  <si>
    <t>Cleaner</t>
  </si>
  <si>
    <t>La graine et le mulet</t>
  </si>
  <si>
    <t>Cypher</t>
  </si>
  <si>
    <t>Danton</t>
  </si>
  <si>
    <t>Then She Found Me</t>
  </si>
  <si>
    <t>Das letzte U-Boot</t>
  </si>
  <si>
    <t>Delirious</t>
  </si>
  <si>
    <t xml:space="preserve">Jesse Stone: Night Passage </t>
  </si>
  <si>
    <t>Stop-Loss</t>
  </si>
  <si>
    <t>Pineapple Express</t>
  </si>
  <si>
    <t>Supernova</t>
  </si>
  <si>
    <t>Superbad</t>
  </si>
  <si>
    <t>Tara Road</t>
  </si>
  <si>
    <t>Taxi</t>
  </si>
  <si>
    <t>The Code</t>
  </si>
  <si>
    <t>Battle for Haditha</t>
  </si>
  <si>
    <t>Moon</t>
  </si>
  <si>
    <t>Rocky</t>
  </si>
  <si>
    <t>Daylight</t>
  </si>
  <si>
    <t>United 93</t>
  </si>
  <si>
    <t>Very Bad Things</t>
  </si>
  <si>
    <t>War</t>
  </si>
  <si>
    <t>Zwartboek</t>
  </si>
  <si>
    <t>El Lobo</t>
  </si>
  <si>
    <t>The Wrestler</t>
  </si>
  <si>
    <t>The Merchant of Venice</t>
  </si>
  <si>
    <t>The Reckoning</t>
  </si>
  <si>
    <t>Ghost Rider</t>
  </si>
  <si>
    <t>Martian Child</t>
  </si>
  <si>
    <t>The Boy in the Striped Pyjamas</t>
  </si>
  <si>
    <t>El orfanato</t>
  </si>
  <si>
    <t>Il Portiere di notte</t>
  </si>
  <si>
    <t>The Nutty Professor</t>
  </si>
  <si>
    <t>Kingdom of Heaven</t>
  </si>
  <si>
    <t>The Shining</t>
  </si>
  <si>
    <t>El Rey Pasmado</t>
  </si>
  <si>
    <t>Rooster Cogburn</t>
  </si>
  <si>
    <t>Kiss of Death</t>
  </si>
  <si>
    <t>Arabesque</t>
  </si>
  <si>
    <t>Assault on Precinct 13</t>
  </si>
  <si>
    <t>Antwone Fisher</t>
  </si>
  <si>
    <t>Armed and Dangerous</t>
  </si>
  <si>
    <t>One Flew Over the Cuckoo's Nest</t>
  </si>
  <si>
    <t>Cellular</t>
  </si>
  <si>
    <t>Transformers</t>
  </si>
  <si>
    <t>Transsiberian</t>
  </si>
  <si>
    <t>Tropic Thunder</t>
  </si>
  <si>
    <t>Troy</t>
  </si>
  <si>
    <t>Music and Lyrics</t>
  </si>
  <si>
    <t>You, me and Dupree</t>
  </si>
  <si>
    <t>Hotet</t>
  </si>
  <si>
    <t>Midway</t>
  </si>
  <si>
    <t>Conspiracy</t>
  </si>
  <si>
    <t>Le scaphandre et le papillon</t>
  </si>
  <si>
    <t>Operation Pacific</t>
  </si>
  <si>
    <t>Calígula</t>
  </si>
  <si>
    <t>The Searchers</t>
  </si>
  <si>
    <t>El Cid</t>
  </si>
  <si>
    <t>Sideways</t>
  </si>
  <si>
    <t>Frenzy</t>
  </si>
  <si>
    <t>Lawrence de Arabia</t>
  </si>
  <si>
    <t>Star Wars</t>
  </si>
  <si>
    <t>Gran Torino</t>
  </si>
  <si>
    <t>Antitrust</t>
  </si>
  <si>
    <t>Hamlet</t>
  </si>
  <si>
    <t>Dallas</t>
  </si>
  <si>
    <t>First Snow</t>
  </si>
  <si>
    <t>Fortress</t>
  </si>
  <si>
    <t>Fracture</t>
  </si>
  <si>
    <t>Linewatch</t>
  </si>
  <si>
    <t>Rapid fire</t>
  </si>
  <si>
    <t>Game 6</t>
  </si>
  <si>
    <t>The Greatest</t>
  </si>
  <si>
    <t>Gunga Din</t>
  </si>
  <si>
    <t>Julia</t>
  </si>
  <si>
    <t>Unconquered</t>
  </si>
  <si>
    <t>Poseidon</t>
  </si>
  <si>
    <t>Sherlock Holmes</t>
  </si>
  <si>
    <t>Motherhood</t>
  </si>
  <si>
    <t>Up in the Air</t>
  </si>
  <si>
    <t>Sergeant York</t>
  </si>
  <si>
    <t>Firewall</t>
  </si>
  <si>
    <t>Fighting</t>
  </si>
  <si>
    <t>Amazing Grace</t>
  </si>
  <si>
    <t>S</t>
  </si>
  <si>
    <t>Looney Tunes - Estrellas 1.avi</t>
  </si>
  <si>
    <t>Looney tunes SMC.avi</t>
  </si>
  <si>
    <t>Looney Tunes Vol 5.  Fenómenos misteriosos.avi</t>
  </si>
  <si>
    <t>Looney Tunes Vol.6. Aventuras a a la carrera.avi</t>
  </si>
  <si>
    <t>Looney Tunes - Merry Melodies .avi</t>
  </si>
  <si>
    <t>Spartacus</t>
  </si>
  <si>
    <t>Singin in the rain</t>
  </si>
  <si>
    <t>Commando</t>
  </si>
  <si>
    <t>Gloria</t>
  </si>
  <si>
    <t>Guardie e ladri</t>
  </si>
  <si>
    <t>Unstoppable</t>
  </si>
  <si>
    <t>Takers</t>
  </si>
  <si>
    <t>Pa negre</t>
  </si>
  <si>
    <t>Date Movie</t>
  </si>
  <si>
    <t>Death Race</t>
  </si>
  <si>
    <t>Déjà Vu</t>
  </si>
  <si>
    <t>Deux jours à tuer</t>
  </si>
  <si>
    <t>Turks Fruit</t>
  </si>
  <si>
    <t>Meet the Robinsons</t>
  </si>
  <si>
    <t>Blue State</t>
  </si>
  <si>
    <t>Blood Work</t>
  </si>
  <si>
    <t>Frost/Nixon</t>
  </si>
  <si>
    <t>The Longest Day</t>
  </si>
  <si>
    <t>Sleeper</t>
  </si>
  <si>
    <t>Arma letal</t>
  </si>
  <si>
    <t>Lethal weapon 2</t>
  </si>
  <si>
    <t>Lethal weapon 4</t>
  </si>
  <si>
    <t>Lethal weapon 3</t>
  </si>
  <si>
    <t>Escape from New York</t>
  </si>
  <si>
    <t>Escape from L.A.</t>
  </si>
  <si>
    <t>Broken Flowers</t>
  </si>
  <si>
    <t>Forrest Gump</t>
  </si>
  <si>
    <t>Fred Claus</t>
  </si>
  <si>
    <t>Frantic</t>
  </si>
  <si>
    <t>Four Christmases</t>
  </si>
  <si>
    <t>Direktøren for det hele</t>
  </si>
  <si>
    <t>Passchendaele</t>
  </si>
  <si>
    <t>David Copperfield</t>
  </si>
  <si>
    <t>Dirty Dancing</t>
  </si>
  <si>
    <t>Dolores Claiborne</t>
  </si>
  <si>
    <t>The Kid</t>
  </si>
  <si>
    <t>Inkheart</t>
  </si>
  <si>
    <t>L'homme du train</t>
  </si>
  <si>
    <t>Heist</t>
  </si>
  <si>
    <t>Public Enemies</t>
  </si>
  <si>
    <t>Good</t>
  </si>
  <si>
    <t>Sneakers</t>
  </si>
  <si>
    <t>3000 Miles to Graceland</t>
  </si>
  <si>
    <t>Harold Lloyd - 6 Cortos.avi</t>
  </si>
  <si>
    <t>Bratz Girlz Really Rock.avi</t>
  </si>
  <si>
    <t>Appaloosa</t>
  </si>
  <si>
    <t>Le fabuleux destin d'Amélie Poulain</t>
  </si>
  <si>
    <t>Bandidas</t>
  </si>
  <si>
    <t>The Last of the Mohicans</t>
  </si>
  <si>
    <t>Un novio para mi mujer</t>
  </si>
  <si>
    <t>Appleseed</t>
  </si>
  <si>
    <t>Inspector Clouseau</t>
  </si>
  <si>
    <t>Leaving Las Vegas</t>
  </si>
  <si>
    <t>Far from Heaven</t>
  </si>
  <si>
    <t>Knocked Up</t>
  </si>
  <si>
    <t>Lo verde empieza en los pirineos</t>
  </si>
  <si>
    <t>Les Choristes</t>
  </si>
  <si>
    <t>The Four Horsemen of the Apocalypse</t>
  </si>
  <si>
    <t>The Ten</t>
  </si>
  <si>
    <t>The Duellists</t>
  </si>
  <si>
    <t>Die Fälscher</t>
  </si>
  <si>
    <t>The Killing Fields</t>
  </si>
  <si>
    <t>Mr. Magorium's Wonder Emporium</t>
  </si>
  <si>
    <t>Mystery Men</t>
  </si>
  <si>
    <t>Mystic River</t>
  </si>
  <si>
    <t>Nothing to Lose</t>
  </si>
  <si>
    <t>Nancy Drew</t>
  </si>
  <si>
    <t>Napoleon Dynamite</t>
  </si>
  <si>
    <t>Ned Kelly</t>
  </si>
  <si>
    <t>An Officer and a Gentleman</t>
  </si>
  <si>
    <t>Crimewave</t>
  </si>
  <si>
    <t>I Now Pronounce You Chuck &amp; Larry</t>
  </si>
  <si>
    <t>Outlander</t>
  </si>
  <si>
    <t>The Game Plan</t>
  </si>
  <si>
    <t>Return of the Jedi</t>
  </si>
  <si>
    <t>How to Steal a Million</t>
  </si>
  <si>
    <t>Some Like It Hot</t>
  </si>
  <si>
    <t>North by Northwest</t>
  </si>
  <si>
    <t>Confessions of a Shopaholic</t>
  </si>
  <si>
    <t>Constantine</t>
  </si>
  <si>
    <t>Convoy</t>
  </si>
  <si>
    <t>The Cotton Club</t>
  </si>
  <si>
    <t>Con Air</t>
  </si>
  <si>
    <t>Denial</t>
  </si>
  <si>
    <t>Julius Cesar</t>
  </si>
  <si>
    <t>Traitor</t>
  </si>
  <si>
    <t>Bugsy</t>
  </si>
  <si>
    <t>French Connection II</t>
  </si>
  <si>
    <t>Mein Fuhrer</t>
  </si>
  <si>
    <t>How to Lose Friends &amp; Alienate People</t>
  </si>
  <si>
    <t>Sex Drive</t>
  </si>
  <si>
    <t>His Majesty O'Keefe</t>
  </si>
  <si>
    <t>Obsluhoval jsem anglického krále</t>
  </si>
  <si>
    <t>Vitus</t>
  </si>
  <si>
    <t>Virtuosity</t>
  </si>
  <si>
    <t>Behind enemy lines II: Axis of evil</t>
  </si>
  <si>
    <t>Behind enemy lines: Colombia</t>
  </si>
  <si>
    <t>Tristram Shandy: A Cock and Bull Story</t>
  </si>
  <si>
    <t>Tropa de elite</t>
  </si>
  <si>
    <t>Ultraviolet</t>
  </si>
  <si>
    <t>The Big White</t>
  </si>
  <si>
    <t>Le renard et l'enfant</t>
  </si>
  <si>
    <t>Stardust</t>
  </si>
  <si>
    <t>Stargate: Continuum</t>
  </si>
  <si>
    <t>Stealth</t>
  </si>
  <si>
    <t>Step up</t>
  </si>
  <si>
    <t>Step Up 2: The Streets</t>
  </si>
  <si>
    <t>Igor</t>
  </si>
  <si>
    <t>Greedy</t>
  </si>
  <si>
    <t>AVP: Alien vs. Predator</t>
  </si>
  <si>
    <t>AVPR: Aliens vs Predator - Requiem</t>
  </si>
  <si>
    <t>The Neverending Story III: Escape from Fantasia</t>
  </si>
  <si>
    <t>The Neverending Story</t>
  </si>
  <si>
    <t>Die Hard</t>
  </si>
  <si>
    <t>Die Hard 2</t>
  </si>
  <si>
    <t>Die Hard: With a Vengeance</t>
  </si>
  <si>
    <t>Live Free or Die Hard</t>
  </si>
  <si>
    <t>The Mummy</t>
  </si>
  <si>
    <t>The Mummy Returns</t>
  </si>
  <si>
    <t>Imagine That</t>
  </si>
  <si>
    <t>Superman</t>
  </si>
  <si>
    <t>Superman II</t>
  </si>
  <si>
    <t>Superman III</t>
  </si>
  <si>
    <t>Reservoir Dogs</t>
  </si>
  <si>
    <t>Seabiscuit</t>
  </si>
  <si>
    <t>¡Buen Viaje, Excelencia¡</t>
  </si>
  <si>
    <t>Buffalo Soldiers</t>
  </si>
  <si>
    <t>Bullitt</t>
  </si>
  <si>
    <t>Bus Stop</t>
  </si>
  <si>
    <t>Cadet Kelly</t>
  </si>
  <si>
    <t>Camino</t>
  </si>
  <si>
    <t>Disturbia</t>
  </si>
  <si>
    <t>Doom</t>
  </si>
  <si>
    <t>Harold &amp; Kumar Go to White Castle</t>
  </si>
  <si>
    <t>Harold &amp; Kumar Escape from Guantanamo Bay</t>
  </si>
  <si>
    <t>E</t>
  </si>
  <si>
    <t>Quicksilver</t>
  </si>
  <si>
    <t>Who is Cletis Tout?</t>
  </si>
  <si>
    <t>Rapa Nui</t>
  </si>
  <si>
    <t>Surf's up</t>
  </si>
  <si>
    <t>Ice Age</t>
  </si>
  <si>
    <t>Sahara</t>
  </si>
  <si>
    <t>Goodfellas</t>
  </si>
  <si>
    <t>XXX</t>
  </si>
  <si>
    <t>Coyote Ugly</t>
  </si>
  <si>
    <t>El bombero atómico</t>
  </si>
  <si>
    <t>The Good German</t>
  </si>
  <si>
    <t>Citizen Kane</t>
  </si>
  <si>
    <t>The Pink Panther 2</t>
  </si>
  <si>
    <t>Les Chevaliers du ciel</t>
  </si>
  <si>
    <t>The condemned</t>
  </si>
  <si>
    <t>Braveheart</t>
  </si>
  <si>
    <t>Hellboy</t>
  </si>
  <si>
    <t>Shrek 2</t>
  </si>
  <si>
    <t>A bug's life</t>
  </si>
  <si>
    <t>Spaceballs</t>
  </si>
  <si>
    <t>Fargo</t>
  </si>
  <si>
    <t>Shooter</t>
  </si>
  <si>
    <t>Sleepy Hollow</t>
  </si>
  <si>
    <t>Infamous</t>
  </si>
  <si>
    <t>Historias de la Puta Mili</t>
  </si>
  <si>
    <t>Suburban Girl</t>
  </si>
  <si>
    <t>Home from the Hill</t>
  </si>
  <si>
    <t>Hook</t>
  </si>
  <si>
    <t>SAGAS</t>
  </si>
  <si>
    <t>Año</t>
  </si>
  <si>
    <t>Death wish 3</t>
  </si>
  <si>
    <t>Star Trek</t>
  </si>
  <si>
    <t>El Dia de La Bestia</t>
  </si>
  <si>
    <t>Maverick</t>
  </si>
  <si>
    <t>Airheads</t>
  </si>
  <si>
    <t>Garden State</t>
  </si>
  <si>
    <t>The Truman Show</t>
  </si>
  <si>
    <t>Paul Blart: Mall Cop</t>
  </si>
  <si>
    <t>The Curious Case of Benjamin Button</t>
  </si>
  <si>
    <t>Mercury Rising</t>
  </si>
  <si>
    <t>Agora</t>
  </si>
  <si>
    <t>Notorious</t>
  </si>
  <si>
    <t>Operation Mad Ball</t>
  </si>
  <si>
    <t>Spellbound</t>
  </si>
  <si>
    <t>Avatar</t>
  </si>
  <si>
    <t>Limelight</t>
  </si>
  <si>
    <t>Breakfast at Tiffany's</t>
  </si>
  <si>
    <t>Harry Potter and the Philosopher's Stone</t>
  </si>
  <si>
    <t>The Thin Red Line</t>
  </si>
  <si>
    <t>Stagecoach</t>
  </si>
  <si>
    <t>Doubt</t>
  </si>
  <si>
    <t>The Hunting Party</t>
  </si>
  <si>
    <t>The Seven Year Itch</t>
  </si>
  <si>
    <t>The Last Legion</t>
  </si>
  <si>
    <t>The Truth About Charlie</t>
  </si>
  <si>
    <t>La Môme</t>
  </si>
  <si>
    <t>La vita è bella</t>
  </si>
  <si>
    <t>The Grey Zone</t>
  </si>
  <si>
    <t>Flawless</t>
  </si>
  <si>
    <t>The Silence of the Lambs</t>
  </si>
  <si>
    <t>Mission to Mars</t>
  </si>
  <si>
    <t>Rock Star</t>
  </si>
  <si>
    <t>Reds</t>
  </si>
  <si>
    <t>Rounders</t>
  </si>
  <si>
    <t>Salir Pitando</t>
  </si>
  <si>
    <t>Wild Thing</t>
  </si>
  <si>
    <t>Saving Private Ryan</t>
  </si>
  <si>
    <t>Une chance sur deux</t>
  </si>
  <si>
    <t>Teeth</t>
  </si>
  <si>
    <t>Und führe uns in Versuchung</t>
  </si>
  <si>
    <t>Taken</t>
  </si>
  <si>
    <t>Venus</t>
  </si>
  <si>
    <t>Vidocq</t>
  </si>
  <si>
    <t>Die herbstzeitlosen</t>
  </si>
  <si>
    <t>Taras Bulba</t>
  </si>
  <si>
    <t>Taxi 3</t>
  </si>
  <si>
    <t>Haunted Honeymoon</t>
  </si>
  <si>
    <t>The Alibi</t>
  </si>
  <si>
    <t>The Black Hole</t>
  </si>
  <si>
    <t>The Calcium Kid</t>
  </si>
  <si>
    <t>The Blues Brothers</t>
  </si>
  <si>
    <t>The Contract</t>
  </si>
  <si>
    <t>The Cooler</t>
  </si>
  <si>
    <t>The Empire Strikes Back</t>
  </si>
  <si>
    <t>Pirates of the Caribbean: At World's End</t>
  </si>
  <si>
    <t>First Blood</t>
  </si>
  <si>
    <t>Rambo: First Blood Part II</t>
  </si>
  <si>
    <t>The Women</t>
  </si>
  <si>
    <t>This Is England</t>
  </si>
  <si>
    <t>THX 1138</t>
  </si>
  <si>
    <t>Modern Times</t>
  </si>
  <si>
    <t>Titanic</t>
  </si>
  <si>
    <t>Anything Else</t>
  </si>
  <si>
    <t>Drowning Mona</t>
  </si>
  <si>
    <t>Tootsie</t>
  </si>
  <si>
    <t>Top Gun</t>
  </si>
  <si>
    <t>Run Silent, Run Deep</t>
  </si>
  <si>
    <t>Trainspotting</t>
  </si>
  <si>
    <t>Forgetting Sarah Marshall</t>
  </si>
  <si>
    <t>National Treasure: Book of Secrets</t>
  </si>
  <si>
    <t>National Treasure</t>
  </si>
  <si>
    <t>Batman Returns</t>
  </si>
  <si>
    <t>Batman Forever</t>
  </si>
  <si>
    <t>Ben-Hur</t>
  </si>
  <si>
    <t>Bridget Jones: The Edge of Reason</t>
  </si>
  <si>
    <t>Blade Runner</t>
  </si>
  <si>
    <t>Mindhunters</t>
  </si>
  <si>
    <t>Redbelt</t>
  </si>
  <si>
    <t>Crash</t>
  </si>
  <si>
    <t>Indigenes</t>
  </si>
  <si>
    <t>El Mariachi</t>
  </si>
  <si>
    <t>Mulholland Falls</t>
  </si>
  <si>
    <t>Ninotchka</t>
  </si>
  <si>
    <t>Bride Wars</t>
  </si>
  <si>
    <t>The Hitchhiker's Guide to the Galaxy</t>
  </si>
  <si>
    <t>Il y a longtemps que je t'aime</t>
  </si>
  <si>
    <t>Into the Wild</t>
  </si>
  <si>
    <t>Hairspray</t>
  </si>
  <si>
    <t>Laws of Attraction</t>
  </si>
  <si>
    <t>Made In Heaven</t>
  </si>
  <si>
    <t>Hellboy II: The Golden Army</t>
  </si>
  <si>
    <t>Miss Congeniality</t>
  </si>
  <si>
    <t>Rules of Engagement</t>
  </si>
  <si>
    <t>Hachiko: A Dog's Story</t>
  </si>
  <si>
    <t>The Cook, the Thief, His Wife &amp; Her Lover</t>
  </si>
  <si>
    <t>The Da Vinci Code</t>
  </si>
  <si>
    <t>The Butterfly Effect</t>
  </si>
  <si>
    <t>The Specialist</t>
  </si>
  <si>
    <t>The Graduate</t>
  </si>
  <si>
    <t>Pathfinder</t>
  </si>
  <si>
    <t>The Happening</t>
  </si>
  <si>
    <t>The Pianist</t>
  </si>
  <si>
    <t>Unbreakable</t>
  </si>
  <si>
    <t>The Sixth Sense</t>
  </si>
  <si>
    <t>Enchanted</t>
  </si>
  <si>
    <t>The Money Pit</t>
  </si>
  <si>
    <t>Flyboys</t>
  </si>
  <si>
    <t>Saturday Night Fever</t>
  </si>
  <si>
    <t>Gladiator</t>
  </si>
  <si>
    <t>Hancock</t>
  </si>
  <si>
    <t>Hardball</t>
  </si>
  <si>
    <t>License to Wed</t>
  </si>
  <si>
    <t>The In-Laws</t>
  </si>
  <si>
    <t>Idiocracy</t>
  </si>
  <si>
    <t>Ike: Countdown to D-Day</t>
  </si>
  <si>
    <t>Judge Dredd</t>
  </si>
  <si>
    <t>Jumper</t>
  </si>
  <si>
    <t>Cutthroat Island</t>
  </si>
  <si>
    <t>The Mask</t>
  </si>
  <si>
    <t>La Residencia</t>
  </si>
  <si>
    <t>Jeremiah Johnson</t>
  </si>
  <si>
    <t>Las 13 Rosas</t>
  </si>
  <si>
    <t>Meet the Parents</t>
  </si>
  <si>
    <t>Three Days of the Condor</t>
  </si>
  <si>
    <t>Todos queremos a Donald.avi</t>
  </si>
  <si>
    <t>Todos queremos a Goofy.avi</t>
  </si>
  <si>
    <t>Bride of Frankenstein</t>
  </si>
  <si>
    <t>Ben X</t>
  </si>
  <si>
    <t>Beowulf</t>
  </si>
  <si>
    <t>Kiss Them for Me</t>
  </si>
  <si>
    <t>Welcome to Collinwood</t>
  </si>
  <si>
    <t>Bienvenue chez les Ch'tis</t>
  </si>
  <si>
    <t>Big Fish</t>
  </si>
  <si>
    <t>Big Nothing</t>
  </si>
  <si>
    <t>Black Rain</t>
  </si>
  <si>
    <t>Blind Horizon</t>
  </si>
  <si>
    <t>Event Horizon</t>
  </si>
  <si>
    <t>Hostage</t>
  </si>
  <si>
    <t>Hot Shots!</t>
  </si>
  <si>
    <t>Hot Shots! Part Deux</t>
  </si>
  <si>
    <t>The Departed</t>
  </si>
  <si>
    <t>Girl, Interrupted</t>
  </si>
  <si>
    <t>Inspector Gadget</t>
  </si>
  <si>
    <t>Basic Instinct</t>
  </si>
  <si>
    <t>Interview</t>
  </si>
  <si>
    <t>Irma la douce</t>
  </si>
  <si>
    <t>Iron Jawed Angels</t>
  </si>
  <si>
    <t>Breach</t>
  </si>
  <si>
    <t>Dead Man</t>
  </si>
  <si>
    <t>Ivanhoe</t>
  </si>
  <si>
    <t>Jarhead</t>
  </si>
  <si>
    <t>Jay and Silent Bob Strike Back</t>
  </si>
  <si>
    <t>After Hours</t>
  </si>
  <si>
    <t>Joe Versus the Volcano</t>
  </si>
  <si>
    <t>John Q.</t>
  </si>
  <si>
    <t>WarGames</t>
  </si>
  <si>
    <t>WarGames: The Dead Code</t>
  </si>
  <si>
    <t>Jumanji</t>
  </si>
  <si>
    <t>Juno</t>
  </si>
  <si>
    <t>Justine</t>
  </si>
  <si>
    <t>Justino un asesino de la tercera edad</t>
  </si>
  <si>
    <t>King Kong</t>
  </si>
  <si>
    <t>King of the Ants</t>
  </si>
  <si>
    <t>Kinky Boots</t>
  </si>
  <si>
    <t>Kinsey</t>
  </si>
  <si>
    <t>Kiss Kiss Bang Bang</t>
  </si>
  <si>
    <t>Rear Window</t>
  </si>
  <si>
    <t>The Lost World: Jurassic Park</t>
  </si>
  <si>
    <t>Mad max 2</t>
  </si>
  <si>
    <t>Mad max</t>
  </si>
  <si>
    <t>Mad Max Beyond Thunderdome</t>
  </si>
  <si>
    <t>The Matrix</t>
  </si>
  <si>
    <t>The Matrix Reloaded</t>
  </si>
  <si>
    <t>The Matrix Revolutions</t>
  </si>
  <si>
    <t>Shi mian mai fu</t>
  </si>
  <si>
    <t>Donnie Brasco</t>
  </si>
  <si>
    <t>Deux heures moins le quart avant Jesus-Christ</t>
  </si>
  <si>
    <t>Gung Ho!</t>
  </si>
  <si>
    <t>Wasabi</t>
  </si>
  <si>
    <t>West Side Story</t>
  </si>
  <si>
    <t>Wyatt Earp</t>
  </si>
  <si>
    <t>Windtalkers</t>
  </si>
  <si>
    <t>Zodiac</t>
  </si>
  <si>
    <t>Zulu</t>
  </si>
  <si>
    <t>Me, Myself &amp; Irene</t>
  </si>
  <si>
    <t>Tamaño</t>
  </si>
  <si>
    <t>The Exorcist</t>
  </si>
  <si>
    <t>Silver Streak</t>
  </si>
  <si>
    <t>The Last of Sheila</t>
  </si>
  <si>
    <t xml:space="preserve">Man on Fire </t>
  </si>
  <si>
    <t>Legend of the Lost</t>
  </si>
  <si>
    <t>Labyrinth</t>
  </si>
  <si>
    <t>Tangled</t>
  </si>
  <si>
    <t>Harry Brown</t>
  </si>
  <si>
    <t>Michel Strogoff</t>
  </si>
  <si>
    <t>Star Trek: The Motion Picture</t>
  </si>
  <si>
    <t>Star Trek II: The Wrath of Khan</t>
  </si>
  <si>
    <t>Star Trek III: The Search for Spock</t>
  </si>
  <si>
    <t>Star Trek IV: The Voyage Home</t>
  </si>
  <si>
    <t>Star Trek V: The Final Frontier</t>
  </si>
  <si>
    <t>Star Trek VI: The Undiscovered Country</t>
  </si>
  <si>
    <t>Star Trek Generations</t>
  </si>
  <si>
    <t>Star Trek: First Contact</t>
  </si>
  <si>
    <t>Star Trek: Insurrection</t>
  </si>
  <si>
    <t>Star Trek Nemesis</t>
  </si>
  <si>
    <t>Hackers</t>
  </si>
  <si>
    <t>Heat</t>
  </si>
  <si>
    <t>Titan</t>
  </si>
  <si>
    <t>Heaven and Earth</t>
  </si>
  <si>
    <t>Tycoon</t>
  </si>
  <si>
    <t>Jaws III</t>
  </si>
  <si>
    <t>Jaws II</t>
  </si>
  <si>
    <t>Arlington Road</t>
  </si>
  <si>
    <t>The chamber</t>
  </si>
  <si>
    <t>Dark City</t>
  </si>
  <si>
    <t>12 Rounds</t>
  </si>
  <si>
    <t>The taking of Pelham 123</t>
  </si>
  <si>
    <t>.45</t>
  </si>
  <si>
    <t>Untamed</t>
  </si>
  <si>
    <t>Coco avant Chanel</t>
  </si>
  <si>
    <t>Out of Africa</t>
  </si>
  <si>
    <t>Be Cool</t>
  </si>
  <si>
    <t>Crocodile Dundee</t>
  </si>
  <si>
    <t>Champion</t>
  </si>
  <si>
    <t>Legion</t>
  </si>
  <si>
    <t>Icon</t>
  </si>
  <si>
    <t>Irresistible</t>
  </si>
  <si>
    <t>Decalage horaire</t>
  </si>
  <si>
    <t>Edward Scissorhands</t>
  </si>
  <si>
    <t>The Phantom Menace</t>
  </si>
  <si>
    <t>Attack of the Clones</t>
  </si>
  <si>
    <t>Revenge of The Sith</t>
  </si>
  <si>
    <t>Jurassic Park</t>
  </si>
  <si>
    <t>Jurassic Park III</t>
  </si>
  <si>
    <t>Walk Hard: The Dewey Cox Story</t>
  </si>
  <si>
    <t>Young Sherlock Holmes</t>
  </si>
  <si>
    <t>Jaws</t>
  </si>
  <si>
    <t>Duplicity</t>
  </si>
  <si>
    <t>Sunshine</t>
  </si>
  <si>
    <t>Step Brothers</t>
  </si>
  <si>
    <t>Hero Wanted</t>
  </si>
  <si>
    <t>The Chumscrubber</t>
  </si>
  <si>
    <t>Duck Soup</t>
  </si>
  <si>
    <t>Human Nature</t>
  </si>
  <si>
    <t>Man Trouble</t>
  </si>
  <si>
    <t>Star Wars By Trola Films.avi</t>
  </si>
  <si>
    <t>Billy Elliot</t>
  </si>
  <si>
    <t>Ticking Clock</t>
  </si>
  <si>
    <t>Ulisse</t>
  </si>
  <si>
    <t>Union Pacific</t>
  </si>
  <si>
    <t>Whiteout</t>
  </si>
  <si>
    <t>Flic ou voyou</t>
  </si>
  <si>
    <t>Penelope</t>
  </si>
  <si>
    <t>Pars vite et reviens tard</t>
  </si>
  <si>
    <t>Enfin veuve</t>
  </si>
  <si>
    <t>Premonition</t>
  </si>
  <si>
    <t>Mr. Holland's Opus</t>
  </si>
  <si>
    <t>Fireproof</t>
  </si>
  <si>
    <t>Harry Potter and the Chamber of Secrets</t>
  </si>
  <si>
    <t>Harry Potter and the Prisoner of Azkaban</t>
  </si>
  <si>
    <t>Harry Potter and the Goblet of Fire</t>
  </si>
  <si>
    <t>Harry Potter and the Order of the Phoenix</t>
  </si>
  <si>
    <t>Raiders of the Lost Ark</t>
  </si>
  <si>
    <t>Indiana Jones and the Temple of Doom</t>
  </si>
  <si>
    <t>Indiana Jones and the Last Crusade</t>
  </si>
  <si>
    <t>Indiana Jones and the Kingdom of the Crystal Skull</t>
  </si>
  <si>
    <t>Deception</t>
  </si>
  <si>
    <t>Cocoon</t>
  </si>
  <si>
    <t>Ricochet</t>
  </si>
  <si>
    <t>S   Roger Moore</t>
  </si>
  <si>
    <t>S   Sean Connery</t>
  </si>
  <si>
    <t>Phenomenon</t>
  </si>
  <si>
    <t>PELÍCULAS</t>
  </si>
  <si>
    <t>PELÍCULAS NIÑOS Y DIBUJOS</t>
  </si>
  <si>
    <t>DIBUJOS ADULTOS</t>
  </si>
  <si>
    <t>Love Actually</t>
  </si>
  <si>
    <t>Lucky You</t>
  </si>
  <si>
    <t>Luther</t>
  </si>
  <si>
    <t>Rope</t>
  </si>
  <si>
    <t>Vikaren</t>
  </si>
  <si>
    <t>Bienvenido Mister Marshall</t>
  </si>
  <si>
    <t>Outpost</t>
  </si>
  <si>
    <t>OSS 117: Le Caire, nid d'espions</t>
  </si>
  <si>
    <t>Delivering Milo</t>
  </si>
  <si>
    <t>Historias de Navidad de Disney.mpg</t>
  </si>
  <si>
    <t>Las aventuras de Silvestre y Piolin - Jugar o no jugar.avi</t>
  </si>
  <si>
    <t>Amelia</t>
  </si>
  <si>
    <t>The Talented Mr. Ripley</t>
  </si>
  <si>
    <t>The Third Man</t>
  </si>
  <si>
    <t>3:10 to Yuma</t>
  </si>
  <si>
    <t>You Only Live Twice</t>
  </si>
  <si>
    <t>On Her Majesty's Secret Service</t>
  </si>
  <si>
    <t>Diamonds are Forever</t>
  </si>
  <si>
    <t>Live and Let Die</t>
  </si>
  <si>
    <t>The Man with the Golden Gun</t>
  </si>
  <si>
    <t>Moonraker</t>
  </si>
  <si>
    <t>For Your Eyes Only</t>
  </si>
  <si>
    <t>Octopussy</t>
  </si>
  <si>
    <t>A View to a Kill</t>
  </si>
  <si>
    <t>The Living Daylights</t>
  </si>
  <si>
    <t>Goldeneye</t>
  </si>
  <si>
    <t>Tomorrow Never Dies</t>
  </si>
  <si>
    <t>The World Is Not Enough</t>
  </si>
  <si>
    <t>Die Another day</t>
  </si>
  <si>
    <t>Casino Royale</t>
  </si>
  <si>
    <t>Quantum of Solace</t>
  </si>
  <si>
    <t>Never Say Never Again</t>
  </si>
  <si>
    <t>Bourne</t>
  </si>
  <si>
    <t>To Catch a Thief</t>
  </si>
  <si>
    <t>Meet Dave</t>
  </si>
  <si>
    <t>Attack!</t>
  </si>
  <si>
    <t>The Mummy: Tomb of the Dragon Emperor</t>
  </si>
  <si>
    <t>The Pink Panther</t>
  </si>
  <si>
    <t>The Taking of Pelham One Two Three</t>
  </si>
  <si>
    <t>Nine</t>
  </si>
  <si>
    <t>Passenger 57</t>
  </si>
  <si>
    <t>Murder by Death</t>
  </si>
  <si>
    <t>Proposal</t>
  </si>
  <si>
    <t>Harry Potter and the deathly hallows I</t>
  </si>
  <si>
    <t>Platoon</t>
  </si>
  <si>
    <t>The Magnificent Seven</t>
  </si>
  <si>
    <t>Last Man Standing</t>
  </si>
  <si>
    <t>The Siege</t>
  </si>
  <si>
    <t xml:space="preserve">The Ghost and the Darkness </t>
  </si>
  <si>
    <t>Jabberwocky</t>
  </si>
  <si>
    <t>King of California</t>
  </si>
  <si>
    <t>Sergeant Ryker</t>
  </si>
  <si>
    <t>Bonneville</t>
  </si>
  <si>
    <t>Seraphim Falls</t>
  </si>
  <si>
    <t>The Hunters</t>
  </si>
  <si>
    <t>The Darwin Awards</t>
  </si>
  <si>
    <t>Gandhi</t>
  </si>
  <si>
    <t>The Fighting Temptations</t>
  </si>
  <si>
    <t>The Good Girl</t>
  </si>
  <si>
    <t>The Guardian</t>
  </si>
  <si>
    <t>The History Boys</t>
  </si>
  <si>
    <t>The Ladykillers</t>
  </si>
  <si>
    <t>The Messengers</t>
  </si>
  <si>
    <t>Two Hands</t>
  </si>
  <si>
    <t>U-571</t>
  </si>
  <si>
    <t>The Day the Earth Stood Still</t>
  </si>
  <si>
    <t>Grosse Pointe Blank</t>
  </si>
  <si>
    <t>A Good Year</t>
  </si>
  <si>
    <t xml:space="preserve">A Mighty Heart </t>
  </si>
  <si>
    <t>The terminal</t>
  </si>
  <si>
    <t>The Goonies</t>
  </si>
  <si>
    <t>Zatoichi</t>
  </si>
  <si>
    <t>Nikita</t>
  </si>
  <si>
    <t>Scoop</t>
  </si>
  <si>
    <t>Thelma &amp; Louise</t>
  </si>
  <si>
    <t>Catwoman</t>
  </si>
  <si>
    <t>Red dawn</t>
  </si>
  <si>
    <t>Gorky Park</t>
  </si>
  <si>
    <t>Les femmes de l'ombre</t>
  </si>
  <si>
    <t>Tora! Tora! Tora!</t>
  </si>
  <si>
    <t>Kramer vs Kramer</t>
  </si>
  <si>
    <t>Matrix</t>
  </si>
  <si>
    <t>Mad Max</t>
  </si>
  <si>
    <t>La jungla de cristal</t>
  </si>
  <si>
    <t>Fuga de Cerebros</t>
  </si>
  <si>
    <t>Armored</t>
  </si>
  <si>
    <t>Meet Joe Black</t>
  </si>
  <si>
    <t>Chances are</t>
  </si>
  <si>
    <t>Julie @ Julia</t>
  </si>
  <si>
    <t>Jaws IV</t>
  </si>
  <si>
    <t>100 Girls</t>
  </si>
  <si>
    <t>28 Days</t>
  </si>
  <si>
    <t>Plein soleil</t>
  </si>
  <si>
    <t>The Abyss</t>
  </si>
  <si>
    <t>Gone Baby Gone</t>
  </si>
  <si>
    <t>Æon Flux</t>
  </si>
  <si>
    <t>Changing Lanes</t>
  </si>
  <si>
    <t>The Lady Vanishes</t>
  </si>
  <si>
    <t>Under Siege</t>
  </si>
  <si>
    <t>There's Something About Mary</t>
  </si>
  <si>
    <t>School for Scoundrels</t>
  </si>
  <si>
    <t>Special</t>
  </si>
  <si>
    <t>Outbreak</t>
  </si>
  <si>
    <t>Atonement</t>
  </si>
  <si>
    <t>Inception</t>
  </si>
  <si>
    <t>Le corps de mon ennemi</t>
  </si>
  <si>
    <t>Runaway Jury</t>
  </si>
  <si>
    <t>Thirteen Days</t>
  </si>
  <si>
    <t>The Hours</t>
  </si>
  <si>
    <t>El astronauta</t>
  </si>
  <si>
    <t>Harry Potter and the half-blood prince</t>
  </si>
  <si>
    <t>Identity</t>
  </si>
  <si>
    <t>Fighter</t>
  </si>
  <si>
    <t>Beyond a Reasonable Doubt</t>
  </si>
  <si>
    <t>La escopeta nacional</t>
  </si>
  <si>
    <t>Knowing</t>
  </si>
  <si>
    <t>Paths of Glory</t>
  </si>
  <si>
    <t>Return to Sender</t>
  </si>
  <si>
    <t>Serenity</t>
  </si>
  <si>
    <t xml:space="preserve">Sex &amp; the City </t>
  </si>
  <si>
    <t>Shopgirl</t>
  </si>
  <si>
    <t>Seven Pounds</t>
  </si>
  <si>
    <t>Siete mesas de billar frances</t>
  </si>
  <si>
    <t>üc maymun</t>
  </si>
  <si>
    <t>Up</t>
  </si>
  <si>
    <t>Shanghai Knights</t>
  </si>
  <si>
    <t>Basic</t>
  </si>
  <si>
    <t>Flash Gordon</t>
  </si>
  <si>
    <t>The nightmare before Christmas</t>
  </si>
  <si>
    <t>Per un pugno di dollari</t>
  </si>
  <si>
    <t>Pretty Woman</t>
  </si>
  <si>
    <t>Pulp Fiction</t>
  </si>
  <si>
    <t>Run fatboy run</t>
  </si>
  <si>
    <t>Felon</t>
  </si>
  <si>
    <t>Shark tale</t>
  </si>
  <si>
    <t>Starship Troopers - Hero of the federation</t>
  </si>
  <si>
    <t>Starship Troopers 3 - Marauder</t>
  </si>
  <si>
    <t>Syriana</t>
  </si>
  <si>
    <t>Blue Velvet</t>
  </si>
  <si>
    <t>The game</t>
  </si>
  <si>
    <t>The Score</t>
  </si>
  <si>
    <t>La gran aventura de Mortadelo y Filemón</t>
  </si>
  <si>
    <t>War, Inc.</t>
  </si>
  <si>
    <t>Norma Rae</t>
  </si>
  <si>
    <t>Nostradamus</t>
  </si>
  <si>
    <t>Il ne faut jurer… de rien</t>
  </si>
  <si>
    <t>Machete</t>
  </si>
  <si>
    <t>The Town</t>
  </si>
  <si>
    <t>Rising Sun</t>
  </si>
  <si>
    <t>Cake</t>
  </si>
  <si>
    <t>Bonnie and Clyde</t>
  </si>
  <si>
    <t>Brick</t>
  </si>
  <si>
    <t>Dogma</t>
  </si>
  <si>
    <t>Road to Perdition</t>
  </si>
  <si>
    <t>Parque Jurásico</t>
  </si>
  <si>
    <t>Spartan</t>
  </si>
  <si>
    <t>Tombstone</t>
  </si>
  <si>
    <t>Vertigo</t>
  </si>
  <si>
    <t>Dead Poets Society</t>
  </si>
  <si>
    <t>River Queen</t>
  </si>
  <si>
    <t>Rollerball</t>
  </si>
  <si>
    <t>S.W.A.T.</t>
  </si>
  <si>
    <t>Salome</t>
  </si>
  <si>
    <t>Prime</t>
  </si>
  <si>
    <t>Shoot Em Up</t>
  </si>
  <si>
    <t>Speechless</t>
  </si>
  <si>
    <t>Raging bull</t>
  </si>
  <si>
    <t>Traffic</t>
  </si>
  <si>
    <t>Capote</t>
  </si>
  <si>
    <t>Dante's Peak</t>
  </si>
  <si>
    <t>The Deal</t>
  </si>
  <si>
    <t>The Express</t>
  </si>
  <si>
    <t>The Fall</t>
  </si>
  <si>
    <t>The Last Night</t>
  </si>
  <si>
    <t>Tigerland</t>
  </si>
  <si>
    <t>Solaris</t>
  </si>
  <si>
    <t>Keinohrhasen</t>
  </si>
  <si>
    <t>Bernard and Doris</t>
  </si>
  <si>
    <t>Seraphine</t>
  </si>
  <si>
    <t xml:space="preserve">The Lost Battalion </t>
  </si>
  <si>
    <t>Gettysburg</t>
  </si>
  <si>
    <t>Gods and Generals</t>
  </si>
  <si>
    <t>Ghost World</t>
  </si>
  <si>
    <t>Gilda</t>
  </si>
  <si>
    <t>A Funny Thing Happened on the Way to the Forum</t>
  </si>
  <si>
    <t>Gosford Park</t>
  </si>
  <si>
    <t>Gothika</t>
  </si>
  <si>
    <t>Avenging Angelo</t>
  </si>
  <si>
    <t>The Saint</t>
  </si>
  <si>
    <t>Ronin</t>
  </si>
  <si>
    <t>Life as We Know It</t>
  </si>
  <si>
    <t>Cyrus</t>
  </si>
  <si>
    <t>End of Days</t>
  </si>
  <si>
    <t>Return of the Magnificent Seven</t>
  </si>
  <si>
    <t>Rosemary's Baby</t>
  </si>
  <si>
    <t>Family Plot</t>
  </si>
  <si>
    <t>Gulliver's Travels</t>
  </si>
  <si>
    <t>Monsters</t>
  </si>
  <si>
    <t>Timeline</t>
  </si>
  <si>
    <t>Tron - Legacy</t>
  </si>
  <si>
    <t>Snake Eyes</t>
  </si>
  <si>
    <t>Admiral</t>
  </si>
  <si>
    <t>Hell in the Pacific</t>
  </si>
  <si>
    <t>Hereafter</t>
  </si>
  <si>
    <t>Patch Adams</t>
  </si>
  <si>
    <t>Desperado</t>
  </si>
  <si>
    <t>The Italian Job</t>
  </si>
  <si>
    <t>Red</t>
  </si>
  <si>
    <t>True grit</t>
  </si>
  <si>
    <t>Unknown</t>
  </si>
  <si>
    <t>127 Hours</t>
  </si>
  <si>
    <t>Animal Kingdom</t>
  </si>
  <si>
    <t>Des hommes et des dieux</t>
  </si>
  <si>
    <t>Battle Los Angeles</t>
  </si>
  <si>
    <t>Megamind</t>
  </si>
  <si>
    <t>Stargate. The Ark Of Truth</t>
  </si>
  <si>
    <t>Tamara Drewé</t>
  </si>
  <si>
    <t>The Fighter</t>
  </si>
  <si>
    <t>Bad Boys</t>
  </si>
  <si>
    <t>Source Code</t>
  </si>
  <si>
    <t>Rien a declarer</t>
  </si>
  <si>
    <t>Paul</t>
  </si>
  <si>
    <t>Limitless</t>
  </si>
  <si>
    <t>Clash of the Titans</t>
  </si>
  <si>
    <t>Fast Five</t>
  </si>
  <si>
    <t>Pirates Of The Caribbean On Stranger Tides</t>
  </si>
  <si>
    <t>Barney's Version</t>
  </si>
  <si>
    <t>Management</t>
  </si>
  <si>
    <t>Battle of Britain</t>
  </si>
  <si>
    <t>Thor</t>
  </si>
  <si>
    <t>Sucker Punch</t>
  </si>
  <si>
    <t>Benvenuti al Sud</t>
  </si>
  <si>
    <t>Beetlejuice</t>
  </si>
  <si>
    <t>Four Weddings and a Funeral</t>
  </si>
  <si>
    <t>Finding Forrester</t>
  </si>
  <si>
    <t>Das parfum</t>
  </si>
  <si>
    <t>Priest</t>
  </si>
  <si>
    <t>Exam</t>
  </si>
  <si>
    <t>Death Race 2</t>
  </si>
  <si>
    <t>Stolen</t>
  </si>
  <si>
    <t>13-nin no shikaku</t>
  </si>
  <si>
    <t>Adaptation</t>
  </si>
  <si>
    <t>Casino</t>
  </si>
  <si>
    <t>Arsene Lupin</t>
  </si>
  <si>
    <t>Lola rennt</t>
  </si>
  <si>
    <t>RocknRolla</t>
  </si>
  <si>
    <t>Damage</t>
  </si>
  <si>
    <t>Dogville</t>
  </si>
  <si>
    <t>Flipped</t>
  </si>
  <si>
    <t>L'ennemi public nº 1</t>
  </si>
  <si>
    <t>Mousehunt</t>
  </si>
  <si>
    <t>Mulholland Drive</t>
  </si>
  <si>
    <t>Top Secret</t>
  </si>
  <si>
    <t>Life</t>
  </si>
  <si>
    <t>Sanctum</t>
  </si>
  <si>
    <t>TimeCop</t>
  </si>
  <si>
    <t>A Serious Man</t>
  </si>
  <si>
    <t>Cube</t>
  </si>
  <si>
    <t>Unthinkable</t>
  </si>
  <si>
    <t>Austin Powers in Goldmember</t>
  </si>
  <si>
    <t>Shrink</t>
  </si>
  <si>
    <t>Faster</t>
  </si>
  <si>
    <t>Sleepers</t>
  </si>
  <si>
    <t>Chasers</t>
  </si>
  <si>
    <t>44 Inch Chest</t>
  </si>
  <si>
    <t>Hostel</t>
  </si>
  <si>
    <t>Oldboy</t>
  </si>
  <si>
    <t>Sympathy for Mr. Vengeance</t>
  </si>
  <si>
    <t>Sympathy For Lady Vengeance</t>
  </si>
  <si>
    <t>Trilogía de la venganza de Chan-wook Park</t>
  </si>
  <si>
    <t>Ed Wood</t>
  </si>
  <si>
    <t>Dreamcatcher</t>
  </si>
  <si>
    <t>MASH</t>
  </si>
  <si>
    <t>Ne le dis a personne</t>
  </si>
  <si>
    <t>X First class</t>
  </si>
  <si>
    <t>Scarface</t>
  </si>
  <si>
    <t>White Noise</t>
  </si>
  <si>
    <t>Chinatown</t>
  </si>
  <si>
    <t>Cedar Rapids</t>
  </si>
  <si>
    <t>Cube Zero</t>
  </si>
  <si>
    <t>CaddyShack</t>
  </si>
  <si>
    <t>Stripes</t>
  </si>
  <si>
    <t>Johnny English</t>
  </si>
  <si>
    <t>Le Mans</t>
  </si>
  <si>
    <t>Snow White and the Seven Dwarfs</t>
  </si>
  <si>
    <t>Kung Fu Panda 2 (Kung Fu Panda: The Kaboom of Doom)</t>
  </si>
  <si>
    <t>Nanny McPhee and the Big Bang</t>
  </si>
  <si>
    <t>Pinocchio</t>
  </si>
  <si>
    <t>Blitz</t>
  </si>
  <si>
    <t>Confucius</t>
  </si>
  <si>
    <t>The Color Purple</t>
  </si>
  <si>
    <t>Angel Heart</t>
  </si>
  <si>
    <t>The Road</t>
  </si>
  <si>
    <t>Micmacs à tire-larigot</t>
  </si>
  <si>
    <t>Shrek Forever After (Shrek 4)</t>
  </si>
  <si>
    <t>Transformers, Dark of the Moon (Transformers 3)</t>
  </si>
  <si>
    <t>One Hundred and One Dalmatians (101 Dalmatians)</t>
  </si>
  <si>
    <t>101 Dalmatians II: Patch's London Adventure</t>
  </si>
  <si>
    <t>Aladdin and the King of Thieves</t>
  </si>
  <si>
    <t>Aladdin</t>
  </si>
  <si>
    <t>Alvin and the Chipmunks: The Squeakquel (Alvin and the Chipmunks 2)</t>
  </si>
  <si>
    <t>Alvin and the Chipmunks</t>
  </si>
  <si>
    <t>The Ant Bully</t>
  </si>
  <si>
    <t>Arthur et les Minimoys</t>
  </si>
  <si>
    <t>Astérix le Gaulois</t>
  </si>
  <si>
    <t>Astérix et les indiens</t>
  </si>
  <si>
    <t>Les douze travaux d'Astérix</t>
  </si>
  <si>
    <t>Astérix et les vikings</t>
  </si>
  <si>
    <t>Atlantis: Milo's Return</t>
  </si>
  <si>
    <t>Atlantis: The Lost Empire</t>
  </si>
  <si>
    <t>Balto</t>
  </si>
  <si>
    <t>Bambi II</t>
  </si>
  <si>
    <t>Bambi</t>
  </si>
  <si>
    <t>Barbie in a Christmas Carol</t>
  </si>
  <si>
    <t>Barbie Fairytopia: Magic of the Rainbow</t>
  </si>
  <si>
    <t>Barbie Mariposa and Her Butterfly Fairy Friends</t>
  </si>
  <si>
    <t>Sesame Street: Elmo Saves Christmas</t>
  </si>
  <si>
    <t>Bartok the Magnificent</t>
  </si>
  <si>
    <t>The Great Mouse Detective</t>
  </si>
  <si>
    <t>Bee Movie</t>
  </si>
  <si>
    <t>The SpongeBob Squarepants Movie</t>
  </si>
  <si>
    <t>Bolt</t>
  </si>
  <si>
    <t>Bratz the Video: Starrin' &amp; Stylin'</t>
  </si>
  <si>
    <t>Finding Nemo</t>
  </si>
  <si>
    <t>Tinker Bell and the Lost Treasure (Tinker Bell 2)</t>
  </si>
  <si>
    <t>Tinker Bell</t>
  </si>
  <si>
    <t>Cars 2</t>
  </si>
  <si>
    <t>Cars</t>
  </si>
  <si>
    <t>Chicken Little</t>
  </si>
  <si>
    <t>Chicken Run</t>
  </si>
  <si>
    <t>All in a nutshell</t>
  </si>
  <si>
    <t>Working for peanuts</t>
  </si>
  <si>
    <t>Clifford's Really Big Movie</t>
  </si>
  <si>
    <t>Open Season</t>
  </si>
  <si>
    <t>Open Season 2</t>
  </si>
  <si>
    <t>Open Season 3</t>
  </si>
  <si>
    <t>Cats &amp; Dogs</t>
  </si>
  <si>
    <t>Disney's A Christmas Carol</t>
  </si>
  <si>
    <t>Dennis The Menace In Cruise Control</t>
  </si>
  <si>
    <t>A Dennis the Menace Christmas</t>
  </si>
  <si>
    <t>Dinosaur</t>
  </si>
  <si>
    <t>The Three Caballeros</t>
  </si>
  <si>
    <t xml:space="preserve">Doraemon: Nobita to midori no kyojinden </t>
  </si>
  <si>
    <t>Dumbo</t>
  </si>
  <si>
    <t>The Trumpet of the Swan</t>
  </si>
  <si>
    <t>Mickey's House of Villains</t>
  </si>
  <si>
    <t>Barnyard: The Original Party Animals</t>
  </si>
  <si>
    <t>The Emperor's New Groove</t>
  </si>
  <si>
    <t>The pied piper of Hamlin</t>
  </si>
  <si>
    <t>The Iron Giant</t>
  </si>
  <si>
    <t>The Great Muppet Caper</t>
  </si>
  <si>
    <t>A Troll in Central Park (Stanley's Magic Garden)</t>
  </si>
  <si>
    <t>The Hunchback of Notre Dame</t>
  </si>
  <si>
    <t>The Jungle Book 2</t>
  </si>
  <si>
    <t>The Jungle Book</t>
  </si>
  <si>
    <t>El mago de los sueños (La familia Telerín: la película)</t>
  </si>
  <si>
    <t>The Wizard of Oz</t>
  </si>
  <si>
    <t>The Little Mermaid: Ariel's Beginning (AKA The Little Mermaid III)</t>
  </si>
  <si>
    <t>The little polar bear - The mysterious island</t>
  </si>
  <si>
    <t xml:space="preserve">Der kleine Eisbär - Lars und der kleine Tiger </t>
  </si>
  <si>
    <t xml:space="preserve">Der Kleine Eisbär - Der Traum vom Fliegen </t>
  </si>
  <si>
    <t xml:space="preserve">Den Grimme ælling og mig </t>
  </si>
  <si>
    <t>Treasure Planet</t>
  </si>
  <si>
    <t>The Prince of Egypt</t>
  </si>
  <si>
    <t xml:space="preserve">Lissi und der wilde Kaiser </t>
  </si>
  <si>
    <t>The Lion King</t>
  </si>
  <si>
    <t>The Lion King II: Simba's Pride</t>
  </si>
  <si>
    <t>The Lion King 1½</t>
  </si>
  <si>
    <t xml:space="preserve">The Magic Roundabout </t>
  </si>
  <si>
    <t>The Last Unicorn</t>
  </si>
  <si>
    <t>The Tale of Despereaux</t>
  </si>
  <si>
    <t>Popeye's voyage: The quest far pappy</t>
  </si>
  <si>
    <t>The Land Before Time XIII: The Wisdom of Friends</t>
  </si>
  <si>
    <t>The Land Before Time XII: Great Day of the Flyers</t>
  </si>
  <si>
    <t>The Land Before Time X: The Great Longneck Migration</t>
  </si>
  <si>
    <t>The Land Before Time XI: The Invasion of the Tinysauruses</t>
  </si>
  <si>
    <t>The land before time</t>
  </si>
  <si>
    <t>The land before time V</t>
  </si>
  <si>
    <t>The land before time II: The great valley adventure</t>
  </si>
  <si>
    <t>The land before time III: The time of the great giving</t>
  </si>
  <si>
    <t>The land before time IV: Journey through the mists</t>
  </si>
  <si>
    <t>The land before time VI: The secret of saurus rock</t>
  </si>
  <si>
    <t>The land before time VII: The stone of cold fire</t>
  </si>
  <si>
    <t>The land before time VIII: The big freeze</t>
  </si>
  <si>
    <t>Franklin et le trésor du lac</t>
  </si>
  <si>
    <t>G force</t>
  </si>
  <si>
    <t>Garfield's Pet Force</t>
  </si>
  <si>
    <t>Garfield: The Movie</t>
  </si>
  <si>
    <t>Garfield: A Tail of Two Kitties (Garfield 2)</t>
  </si>
  <si>
    <t>Goofy in The Olympic Champ</t>
  </si>
  <si>
    <t>A Goofy Movie</t>
  </si>
  <si>
    <t>Goomer</t>
  </si>
  <si>
    <t>Happy Feet</t>
  </si>
  <si>
    <t>Hercules</t>
  </si>
  <si>
    <t>Brother Bear 2</t>
  </si>
  <si>
    <t>Brother Bear</t>
  </si>
  <si>
    <t>Antz</t>
  </si>
  <si>
    <t>Horton Hears a Who!</t>
  </si>
  <si>
    <t>Ice Age 2: The Meltdown</t>
  </si>
  <si>
    <t xml:space="preserve">Ice Age: Dawn of the Dinosaurs </t>
  </si>
  <si>
    <t>Inspector Gadget's Biggest Caper Ever</t>
  </si>
  <si>
    <t>Curious George</t>
  </si>
  <si>
    <t>Hexe Lilli, der drache und das magische buch</t>
  </si>
  <si>
    <t>Kong: King of Atlantis</t>
  </si>
  <si>
    <t>Kung Fu Panda</t>
  </si>
  <si>
    <t>Sleeping Beauty</t>
  </si>
  <si>
    <t>Beauty and the Beast</t>
  </si>
  <si>
    <t>Beauty and the Beast: The Enchanted Christmas</t>
  </si>
  <si>
    <t>Cinderella</t>
  </si>
  <si>
    <t>Cinderella II: Dreams Come True</t>
  </si>
  <si>
    <t>Lady and the Tramp</t>
  </si>
  <si>
    <t>Lady and The Tramp II: Scamp's Adventure</t>
  </si>
  <si>
    <t>Pooh's Grand Adventure: The Search for Christopher Robin</t>
  </si>
  <si>
    <t>The Tigger Movie</t>
  </si>
  <si>
    <t>The Little Mermaid</t>
  </si>
  <si>
    <t>The Little Mermaid II: Return to the Sea</t>
  </si>
  <si>
    <t>Fun and Fancy Free</t>
  </si>
  <si>
    <t>Lilo &amp; Stitch</t>
  </si>
  <si>
    <t>Lilo &amp; Stitch 2: Stitch Has a Glitch</t>
  </si>
  <si>
    <t>Cloudy with a Chance of Meatballs</t>
  </si>
  <si>
    <t>The Many Adventures of Winnie the Pooh</t>
  </si>
  <si>
    <t>The Aristocats</t>
  </si>
  <si>
    <t>The Incredibles</t>
  </si>
  <si>
    <t>Coraline</t>
  </si>
  <si>
    <t>The Rescuers</t>
  </si>
  <si>
    <t>Rugrats Go Wild!</t>
  </si>
  <si>
    <t>Muppets from Space</t>
  </si>
  <si>
    <t>Muppet Treasure Island</t>
  </si>
  <si>
    <t>The Muppets' Wizard of Oz</t>
  </si>
  <si>
    <t>Mickey, Donald, Goofy: The Three Musketeers</t>
  </si>
  <si>
    <t>Madagascar</t>
  </si>
  <si>
    <t>Madagascar 2</t>
  </si>
  <si>
    <t>Manuelita</t>
  </si>
  <si>
    <t>Sword in the Stone</t>
  </si>
  <si>
    <t>Tonari no Totoro</t>
  </si>
  <si>
    <t>Mickey's Once Upon a Christmas</t>
  </si>
  <si>
    <t>Monsters, Inc.</t>
  </si>
  <si>
    <t>Monsters vs. Aliens</t>
  </si>
  <si>
    <t>Shark Bait</t>
  </si>
  <si>
    <t>Mulan</t>
  </si>
  <si>
    <t>Mulan II</t>
  </si>
  <si>
    <t>The Secret of NIMH</t>
  </si>
  <si>
    <t>The Secret of NIMH 2: Timmy to the Rescue</t>
  </si>
  <si>
    <t>Osmosis Jones</t>
  </si>
  <si>
    <t>Pete's Dragon</t>
  </si>
  <si>
    <t>Peter Pan</t>
  </si>
  <si>
    <t>Peter Pan: Return to NeverLand</t>
  </si>
  <si>
    <t>Pocahontas</t>
  </si>
  <si>
    <t>Ponyo on the Cliff by the Sea</t>
  </si>
  <si>
    <t>Thumbelina</t>
  </si>
  <si>
    <t>Ratatouille</t>
  </si>
  <si>
    <t>Flushed Away</t>
  </si>
  <si>
    <t>Urmel aus dem eis</t>
  </si>
  <si>
    <t>We’re Back: A Dinosaur’s Story</t>
  </si>
  <si>
    <t>Robots</t>
  </si>
  <si>
    <t>Rudolph, the Red-Nosed Reindeer: The Movie</t>
  </si>
  <si>
    <t>Rudolph, the Red-Nosed Reindeer &amp; the Island of Misfit Toys</t>
  </si>
  <si>
    <t>Rugrats in Paris: The Movie</t>
  </si>
  <si>
    <t>The Rugrats Movie</t>
  </si>
  <si>
    <t>The Wild</t>
  </si>
  <si>
    <t>Scooby Doo</t>
  </si>
  <si>
    <t>Scooby-Doo 2: Monsters Unleashed</t>
  </si>
  <si>
    <t>Scooby Doo in Where's My Mummy?</t>
  </si>
  <si>
    <t>Shrek</t>
  </si>
  <si>
    <t>Shrek the Third (Shrek 3)</t>
  </si>
  <si>
    <t xml:space="preserve">Shrek the Halls </t>
  </si>
  <si>
    <t>Sinbad: Beyond the Veil of Mists</t>
  </si>
  <si>
    <t>Snoopy, Come Home</t>
  </si>
  <si>
    <t>Snow buddies</t>
  </si>
  <si>
    <t>Hjælp, jeg er en fisk</t>
  </si>
  <si>
    <t>Space Chimps</t>
  </si>
  <si>
    <t>Spirit: Stallion of the Cimarron</t>
  </si>
  <si>
    <t>Stuart Little</t>
  </si>
  <si>
    <t>Stuart Little 2</t>
  </si>
  <si>
    <t>Tarzan</t>
  </si>
  <si>
    <t>Tarzan II</t>
  </si>
  <si>
    <t>Tarzan &amp; Jane</t>
  </si>
  <si>
    <t>The Fox and the Hound</t>
  </si>
  <si>
    <t>The Fox and the Hound 2</t>
  </si>
  <si>
    <t>Everybody loves Donald</t>
  </si>
  <si>
    <t>Todos queremos a Goofy</t>
  </si>
  <si>
    <t>Tom and Jerry in Shiver Me Whiskers</t>
  </si>
  <si>
    <t>Tom and Jerry: The Magic Ring</t>
  </si>
  <si>
    <t>Tom and Jerry: Tales</t>
  </si>
  <si>
    <t>Toy Story</t>
  </si>
  <si>
    <t>Toy Story 2</t>
  </si>
  <si>
    <t>Valiant</t>
  </si>
  <si>
    <t>Fly Me to the Moon</t>
  </si>
  <si>
    <t xml:space="preserve">Wickie und die starken Männer </t>
  </si>
  <si>
    <t>Home on the Range</t>
  </si>
  <si>
    <t>Winnie the Pooh 2</t>
  </si>
  <si>
    <t xml:space="preserve">Arthur 3. La Guerre des Deux Mondes </t>
  </si>
  <si>
    <t>Astro Boy</t>
  </si>
  <si>
    <t>Hop</t>
  </si>
  <si>
    <t>Mars needs moms</t>
  </si>
  <si>
    <t>Rio</t>
  </si>
  <si>
    <t>The Smurfs</t>
  </si>
  <si>
    <t>Around the world in 50 years</t>
  </si>
  <si>
    <t>How to Train Your Dragon</t>
  </si>
  <si>
    <t>Rango</t>
  </si>
  <si>
    <t>Little Fockers</t>
  </si>
  <si>
    <t>Astérix chez les Bretons</t>
  </si>
  <si>
    <t xml:space="preserve">Astérix et le coup du menhir </t>
  </si>
  <si>
    <t>The Omega Man</t>
  </si>
  <si>
    <t>Get Low</t>
  </si>
  <si>
    <t>Point Break</t>
  </si>
  <si>
    <t>Raw Deal</t>
  </si>
  <si>
    <t>Starman</t>
  </si>
  <si>
    <t>The Dark Crystal</t>
  </si>
  <si>
    <t>Delicatessen</t>
  </si>
  <si>
    <t>The Maltese Falcon</t>
  </si>
  <si>
    <t>Dr. Strangelove, or How I Learned to Stop Worrying and Love the Bomb</t>
  </si>
  <si>
    <t>Clerks</t>
  </si>
  <si>
    <t>All About Eve</t>
  </si>
  <si>
    <t xml:space="preserve">Otto e mezzo </t>
  </si>
  <si>
    <t>The Fly</t>
  </si>
  <si>
    <t>Lolita</t>
  </si>
  <si>
    <t>Gigi</t>
  </si>
  <si>
    <t>It's a Mad, Mad, Mad, Mad World</t>
  </si>
  <si>
    <t>Kiss of the Spider Woman</t>
  </si>
  <si>
    <t>King Kong 1933.mkv</t>
  </si>
  <si>
    <t>Alpha Dog</t>
  </si>
  <si>
    <t>Johnny Mnemonic</t>
  </si>
  <si>
    <t>Beginners</t>
  </si>
  <si>
    <t>The Legend of Bagger Vance</t>
  </si>
  <si>
    <t>Adventureland</t>
  </si>
  <si>
    <t>Hanna</t>
  </si>
  <si>
    <t>Weekend at Bernie's</t>
  </si>
  <si>
    <t>Thunderbolt and Lightfoot</t>
  </si>
  <si>
    <t>The Omen</t>
  </si>
  <si>
    <t>La Pantera Rosa</t>
  </si>
  <si>
    <t>Greystoke: The Legend of Tarzan, Lord of the Apes</t>
  </si>
  <si>
    <t>The Lavender Hill Mob</t>
  </si>
  <si>
    <t xml:space="preserve">The Order </t>
  </si>
  <si>
    <t>Erin Brockovich</t>
  </si>
  <si>
    <t>Strange Days</t>
  </si>
  <si>
    <t>Closer</t>
  </si>
  <si>
    <t>Cold Mountain</t>
  </si>
  <si>
    <t>Bridget Jones's Diary</t>
  </si>
  <si>
    <t>American Beauty</t>
  </si>
  <si>
    <t>Barry Lyndon</t>
  </si>
  <si>
    <t>Dragonfly</t>
  </si>
  <si>
    <t>Sabrina</t>
  </si>
  <si>
    <t>Something's Gotta Give</t>
  </si>
  <si>
    <t>Duplex</t>
  </si>
  <si>
    <t>Dial M for murder</t>
  </si>
  <si>
    <t>A River Runs Through It</t>
  </si>
  <si>
    <t>The Brothers Grimm</t>
  </si>
  <si>
    <t>The Painted Veil</t>
  </si>
  <si>
    <t xml:space="preserve">Le Violon rouge </t>
  </si>
  <si>
    <t>Ironclad</t>
  </si>
  <si>
    <t>The Man in the Iron Mask</t>
  </si>
  <si>
    <t>Mary Shelley's Frankenstein</t>
  </si>
  <si>
    <t>Harry Potter and the deathly hallows II</t>
  </si>
  <si>
    <t xml:space="preserve">The Warrior's Way </t>
  </si>
  <si>
    <t>Jerry Maguire</t>
  </si>
  <si>
    <t>Little Children</t>
  </si>
  <si>
    <t>The Black Dahlia</t>
  </si>
  <si>
    <t>The War of the Roses</t>
  </si>
  <si>
    <t>Becoming Jane</t>
  </si>
  <si>
    <t>Miller's Crossing</t>
  </si>
  <si>
    <t>The Innocents</t>
  </si>
  <si>
    <t>Water for Elephants</t>
  </si>
  <si>
    <t>Evolution</t>
  </si>
  <si>
    <t>The Age of Innocence</t>
  </si>
  <si>
    <t>Legends of the Fall</t>
  </si>
  <si>
    <t>Michael Collins</t>
  </si>
  <si>
    <t>Mrs Doubtfire</t>
  </si>
  <si>
    <t>Manhattan</t>
  </si>
  <si>
    <t>Runaway Bride</t>
  </si>
  <si>
    <t>Nine Months</t>
  </si>
  <si>
    <t>Rise of the Planet of the Apes</t>
  </si>
  <si>
    <t>Faces in the Crowd</t>
  </si>
  <si>
    <t>The Good Night</t>
  </si>
  <si>
    <t>MB</t>
  </si>
  <si>
    <t>GB</t>
  </si>
  <si>
    <t>KB</t>
  </si>
  <si>
    <t>In Cold Blood</t>
  </si>
  <si>
    <t>Presumed Innocent</t>
  </si>
  <si>
    <t>Howards End</t>
  </si>
  <si>
    <t>Six Days Seven Nights</t>
  </si>
  <si>
    <t>Shakespeare in Love</t>
  </si>
  <si>
    <t>Out of Sight</t>
  </si>
  <si>
    <t>All the President's Men</t>
  </si>
  <si>
    <t>An Affair to Remember</t>
  </si>
  <si>
    <t>Millennium 2</t>
  </si>
  <si>
    <t>Millennium 3</t>
  </si>
  <si>
    <t>Millennium 1</t>
  </si>
  <si>
    <t>Tristan e Isolde</t>
  </si>
  <si>
    <t>A Walk in the Clouds</t>
  </si>
  <si>
    <t>Witness</t>
  </si>
  <si>
    <t>The Hand That Rocks the Cradle</t>
  </si>
  <si>
    <t>Splash</t>
  </si>
  <si>
    <t>Frankie and Johnny</t>
  </si>
  <si>
    <t>Shadow of a Doubt</t>
  </si>
  <si>
    <t>My Big Fat Greek Wedding</t>
  </si>
  <si>
    <t>Waterworld</t>
  </si>
  <si>
    <t>Titulo en España</t>
  </si>
  <si>
    <t>Titulo original</t>
  </si>
  <si>
    <t>10.000 B.C.</t>
  </si>
  <si>
    <t>50 First Dates</t>
  </si>
  <si>
    <t>Gone in 60 Seconds</t>
  </si>
  <si>
    <t>Mar Adentro</t>
  </si>
  <si>
    <t>The Waterboy</t>
  </si>
  <si>
    <t>Bram Stoker's Dracula</t>
  </si>
  <si>
    <t>The Full Monty</t>
  </si>
  <si>
    <t>Das Leben der Anderen</t>
  </si>
  <si>
    <t>A Perfect Murder</t>
  </si>
  <si>
    <t>The Piano</t>
  </si>
  <si>
    <t>Your Highness</t>
  </si>
  <si>
    <t>Sleepless in Seattle</t>
  </si>
  <si>
    <t>Do the Right Thing</t>
  </si>
  <si>
    <t>My Best Friend's Wedding</t>
  </si>
  <si>
    <t xml:space="preserve">Terminator Salvation: The Future Begins </t>
  </si>
  <si>
    <t>About a Boy</t>
  </si>
  <si>
    <t>Bicentennial Man</t>
  </si>
  <si>
    <t>Super 8</t>
  </si>
  <si>
    <t xml:space="preserve">Cats &amp; Dogs: The Revenge of Kitty Galore </t>
  </si>
  <si>
    <t>10 Things I Hate about You</t>
  </si>
  <si>
    <t>Brokeback Mountain</t>
  </si>
  <si>
    <t>Double Jeopardy</t>
  </si>
  <si>
    <t>The Scarlet Letter</t>
  </si>
  <si>
    <t>Centurion</t>
  </si>
  <si>
    <t>Ficha</t>
  </si>
  <si>
    <t>Copie conforme</t>
  </si>
  <si>
    <t>Dragon Rapide</t>
  </si>
  <si>
    <t>Outlaw</t>
  </si>
  <si>
    <t>John Carpenter's Big Trouble in Little China</t>
  </si>
  <si>
    <t>Ying Xióng</t>
  </si>
  <si>
    <t>Invincible</t>
  </si>
  <si>
    <t>The Duchess</t>
  </si>
  <si>
    <t>Yellowbeard</t>
  </si>
  <si>
    <t>The Ghosts of Girlfriends Past</t>
  </si>
  <si>
    <t>The Expendables</t>
  </si>
  <si>
    <t>The Next Three Days</t>
  </si>
  <si>
    <t>Loverboy</t>
  </si>
  <si>
    <t>Map of the Sounds of Tokyo</t>
  </si>
  <si>
    <t>Kill the Irishman</t>
  </si>
  <si>
    <t>Io e Napoleone</t>
  </si>
  <si>
    <t>Nell</t>
  </si>
  <si>
    <t>She's Out of My League</t>
  </si>
  <si>
    <t>Analyze That</t>
  </si>
  <si>
    <t>Made in Dagenham</t>
  </si>
  <si>
    <t>Piccadilly Jim</t>
  </si>
  <si>
    <t>Zavet (Promise Me This)</t>
  </si>
  <si>
    <t>The Lazarus Project</t>
  </si>
  <si>
    <t>Der Baader Meinhof Komplex</t>
  </si>
  <si>
    <t>Seven</t>
  </si>
  <si>
    <t>Slumdog Millionaire</t>
  </si>
  <si>
    <t>The Boys Are Back</t>
  </si>
  <si>
    <t>Splice</t>
  </si>
  <si>
    <t>Maid in Manhattan</t>
  </si>
  <si>
    <t>Getting' It</t>
  </si>
  <si>
    <t>Tango&amp;Cash</t>
  </si>
  <si>
    <t>Bad Lieutenant: Port of Call New Orleans</t>
  </si>
  <si>
    <t>The Mechanic</t>
  </si>
  <si>
    <t>The Mexican</t>
  </si>
  <si>
    <t>Get Him to the Greek</t>
  </si>
  <si>
    <t>Torrente - El brazo tonto de la ley</t>
  </si>
  <si>
    <t>Torrente 2 - Mision en Marbella</t>
  </si>
  <si>
    <t>Torrente 3 - El Protector</t>
  </si>
  <si>
    <t>Torrente 4. Crisis Letal</t>
  </si>
  <si>
    <t>Analyze This</t>
  </si>
  <si>
    <t>Batman &amp; Robin</t>
  </si>
  <si>
    <t>Yogi bear</t>
  </si>
  <si>
    <t>Boys Don't Cry</t>
  </si>
  <si>
    <t>Balada triste de trompeta</t>
  </si>
  <si>
    <t>City of Life and Death (Nanjing! Nanjing!)</t>
  </si>
  <si>
    <t>F.I.S.T</t>
  </si>
  <si>
    <t>A.I. Inteligencia Artificial</t>
  </si>
  <si>
    <t>Jonah Hex</t>
  </si>
  <si>
    <t>Primos</t>
  </si>
  <si>
    <t>L.A. Confidential</t>
  </si>
  <si>
    <t>Leningrado</t>
  </si>
  <si>
    <t>Malcolm X</t>
  </si>
  <si>
    <t>Romeo + Julieta de William Shakespeare</t>
  </si>
  <si>
    <t>Fast &amp; Furious: Aún más rápido</t>
  </si>
  <si>
    <t>Wall Street 2</t>
  </si>
  <si>
    <t>Rampage</t>
  </si>
  <si>
    <t>Roxanne</t>
  </si>
  <si>
    <t>Star Wars By Trola Films</t>
  </si>
  <si>
    <t>El lince perdido</t>
  </si>
  <si>
    <t>Donkey Xote</t>
  </si>
  <si>
    <t>Nocturna, una aventura mágica</t>
  </si>
  <si>
    <t>Zipi y Zape</t>
  </si>
  <si>
    <t>WALL-E</t>
  </si>
  <si>
    <t>Vexille: 2077 Isolation of Japan</t>
  </si>
  <si>
    <t>Una película de huevos</t>
  </si>
  <si>
    <t>Star Wars: The Clone Wars</t>
  </si>
  <si>
    <t>I Married a Strange Person</t>
  </si>
  <si>
    <t>Mafalda, la película</t>
  </si>
  <si>
    <t>The Simpsons Movie</t>
  </si>
  <si>
    <t>Hoodwinked</t>
  </si>
  <si>
    <t>Fantasia</t>
  </si>
  <si>
    <t>Futurama: The Beast with a Billion Backs (Futurama Movie 2)</t>
  </si>
  <si>
    <t>La crisis carnívora</t>
  </si>
  <si>
    <t>Edge of Darkness</t>
  </si>
  <si>
    <t>Conan the Barbarian</t>
  </si>
  <si>
    <t>Something Wild</t>
  </si>
  <si>
    <t>Cowboys &amp; Aliens</t>
  </si>
  <si>
    <t>Metro</t>
  </si>
  <si>
    <t>Little Big Man</t>
  </si>
  <si>
    <t>The Egyptian</t>
  </si>
  <si>
    <t>An American in Paris</t>
  </si>
  <si>
    <t>A Bridge Too Far</t>
  </si>
  <si>
    <t>Crank: High Voltage</t>
  </si>
  <si>
    <t>Amanece, que no es poco</t>
  </si>
  <si>
    <t>Apocalypse Now</t>
  </si>
  <si>
    <t>Apollo XIII</t>
  </si>
  <si>
    <t>Deep Blue Sea</t>
  </si>
  <si>
    <t>Cradle 2 the Grave</t>
  </si>
  <si>
    <t>2010: The Year We Make Contact</t>
  </si>
  <si>
    <t>I'm with Lucy</t>
  </si>
  <si>
    <t>A mí la legión</t>
  </si>
  <si>
    <t>American Pie Presents: Beta House</t>
  </si>
  <si>
    <t>Spread</t>
  </si>
  <si>
    <t>Crazy/Beautiful</t>
  </si>
  <si>
    <t>Love and Other Drugs</t>
  </si>
  <si>
    <t>Love and Other Disasters</t>
  </si>
  <si>
    <t>The Year One</t>
  </si>
  <si>
    <t>Buddy, Buddy</t>
  </si>
  <si>
    <t>Smokin' Aces</t>
  </si>
  <si>
    <t>Astérix aux jeux olympiques</t>
  </si>
  <si>
    <t>Under Capricorn</t>
  </si>
  <si>
    <t>The Killing</t>
  </si>
  <si>
    <t>Catch a Fire</t>
  </si>
  <si>
    <t>Groundhog Day</t>
  </si>
  <si>
    <t>Serious Moonlight</t>
  </si>
  <si>
    <t>Carlito's Way</t>
  </si>
  <si>
    <t>No Mercy</t>
  </si>
  <si>
    <t>Catch Me If You Can</t>
  </si>
  <si>
    <t>Adventures in Babysitting</t>
  </si>
  <si>
    <t xml:space="preserve">Murder by Numbers </t>
  </si>
  <si>
    <t>Natural Born Killers</t>
  </si>
  <si>
    <t>The Shipping News</t>
  </si>
  <si>
    <t>Anatomy of a Murder</t>
  </si>
  <si>
    <t>Before the Devil Knows You're Dead</t>
  </si>
  <si>
    <t>Walk Don't Run</t>
  </si>
  <si>
    <t>Arn: The Knight Templar</t>
  </si>
  <si>
    <t>Beyond Borders</t>
  </si>
  <si>
    <t>American Soldiers: A Day in Irak</t>
  </si>
  <si>
    <t>The Banger Sisters</t>
  </si>
  <si>
    <t>True Romance</t>
  </si>
  <si>
    <t>Two Weeks Notice</t>
  </si>
  <si>
    <t>Anna and the King of Siam</t>
  </si>
  <si>
    <t>Something to Talk About</t>
  </si>
  <si>
    <t>In Good Company</t>
  </si>
  <si>
    <t>What Just Happened?</t>
  </si>
  <si>
    <t>What Happens In Vegas</t>
  </si>
  <si>
    <t>A Few Good Men</t>
  </si>
  <si>
    <t>High Fidelity</t>
  </si>
  <si>
    <t>Guess Who's Coming to Dinner</t>
  </si>
  <si>
    <t>Guess Who</t>
  </si>
  <si>
    <t>The Naked Gun</t>
  </si>
  <si>
    <t>City of Industry</t>
  </si>
  <si>
    <t>Bringing Out the Dead</t>
  </si>
  <si>
    <t xml:space="preserve">The 39 Steps </t>
  </si>
  <si>
    <t>Fifty Dead Men Walking</t>
  </si>
  <si>
    <t>Life or Something Like It</t>
  </si>
  <si>
    <t>8 of Diamonds</t>
  </si>
  <si>
    <t>Kind Hearts and Coronets</t>
  </si>
  <si>
    <t>Bad Company</t>
  </si>
  <si>
    <t>Out of Time</t>
  </si>
  <si>
    <t>The Package</t>
  </si>
  <si>
    <t>Wrong Turn at Tahoe</t>
  </si>
  <si>
    <t>Down With Love</t>
  </si>
  <si>
    <t>From Dusk Till Dawn</t>
  </si>
  <si>
    <t xml:space="preserve">16 Blocks </t>
  </si>
  <si>
    <t>17 Again</t>
  </si>
  <si>
    <t>The Arrival</t>
  </si>
  <si>
    <t>The Dilemma</t>
  </si>
  <si>
    <t>Bad Teacher</t>
  </si>
  <si>
    <t>Eight Below</t>
  </si>
  <si>
    <t>Under the Tuscan Sun</t>
  </si>
  <si>
    <t>Bangkok Dangerous</t>
  </si>
  <si>
    <t>Battlestar Galactica: The Plan</t>
  </si>
  <si>
    <t>Beauty Shop</t>
  </si>
  <si>
    <t>Black Hawk Down</t>
  </si>
  <si>
    <t>Gun Shy</t>
  </si>
  <si>
    <t>Bobby Z</t>
  </si>
  <si>
    <t>Ball of Fire</t>
  </si>
  <si>
    <t>Borat: Cultural Learnings of America for Make Benefit Glorious Nation of Kazakhstan</t>
  </si>
  <si>
    <t>In Search of a Midnight Kiss</t>
  </si>
  <si>
    <t>The Work and the Glory III: A House Divided</t>
  </si>
  <si>
    <t>The Way Back</t>
  </si>
  <si>
    <t>Red Riding Hood</t>
  </si>
  <si>
    <t>Captains of the Clouds</t>
  </si>
  <si>
    <t>Random Hearts</t>
  </si>
  <si>
    <t>Capricorn One</t>
  </si>
  <si>
    <t>Face / Off</t>
  </si>
  <si>
    <t>Angel Face</t>
  </si>
  <si>
    <t>Honey, We Shrunk Ourselves</t>
  </si>
  <si>
    <t>Hall Pass</t>
  </si>
  <si>
    <t>Just Cause</t>
  </si>
  <si>
    <t>Fair Game</t>
  </si>
  <si>
    <t>Ghostbusters 2</t>
  </si>
  <si>
    <t>Ghostbusters</t>
  </si>
  <si>
    <t>Sweet Smell of Success</t>
  </si>
  <si>
    <t xml:space="preserve">Butterfly on a Wheel </t>
  </si>
  <si>
    <t>Charlie and the Chocolate Factory</t>
  </si>
  <si>
    <t xml:space="preserve">The Vagabond </t>
  </si>
  <si>
    <t>Che: The Argentine</t>
  </si>
  <si>
    <t>Che: Guerrilla</t>
  </si>
  <si>
    <t>October Sky</t>
  </si>
  <si>
    <t>Nuovo Cinema Paradiso</t>
  </si>
  <si>
    <t>Black Swan</t>
  </si>
  <si>
    <t>City of Angels</t>
  </si>
  <si>
    <t>Eat, Pray, Love</t>
  </si>
  <si>
    <t>Bruce Almighty</t>
  </si>
  <si>
    <t>How I Won The War</t>
  </si>
  <si>
    <t>How to Murder your Wife</t>
  </si>
  <si>
    <t>How to Lose a Guy in 10 Days</t>
  </si>
  <si>
    <t>How Do You Know</t>
  </si>
  <si>
    <t>City by the Sea</t>
  </si>
  <si>
    <t>You Will Meet a Tall Dark Stranger</t>
  </si>
  <si>
    <t>Crazy Heart</t>
  </si>
  <si>
    <t>Casualties of War</t>
  </si>
  <si>
    <t>Lonely Hearts</t>
  </si>
  <si>
    <t xml:space="preserve">Redl ezredes </t>
  </si>
  <si>
    <t>Torn Curtain</t>
  </si>
  <si>
    <t>Short Circuit 2</t>
  </si>
  <si>
    <t>Short Circuit</t>
  </si>
  <si>
    <t>Midnight Cowboy</t>
  </si>
  <si>
    <t>The Other Man</t>
  </si>
  <si>
    <t>Mutant Chronicles</t>
  </si>
  <si>
    <t>Kruistocht in spijkerbroek</t>
  </si>
  <si>
    <t>We Were Soldiers</t>
  </si>
  <si>
    <t>Four Brothers</t>
  </si>
  <si>
    <t>The Air I Breathe</t>
  </si>
  <si>
    <t>Pride and Glory</t>
  </si>
  <si>
    <t>Collateral Damage</t>
  </si>
  <si>
    <t>Miracle on 34th Street</t>
  </si>
  <si>
    <t>Road House</t>
  </si>
  <si>
    <t>Executive Decision</t>
  </si>
  <si>
    <t>Drei Sterne</t>
  </si>
  <si>
    <t>Total Recall</t>
  </si>
  <si>
    <t>Barefoot in the Park</t>
  </si>
  <si>
    <t>Demolition Man</t>
  </si>
  <si>
    <t>From Hell</t>
  </si>
  <si>
    <t>From Paris with Love</t>
  </si>
  <si>
    <t>Chasing Liberty</t>
  </si>
  <si>
    <t>Straightheads</t>
  </si>
  <si>
    <t>Human Desire</t>
  </si>
  <si>
    <t>Animal House</t>
  </si>
  <si>
    <t>Flash of Genius</t>
  </si>
  <si>
    <t>Final Destination</t>
  </si>
  <si>
    <t>The Adjustment Bureau</t>
  </si>
  <si>
    <t>Yes Man</t>
  </si>
  <si>
    <t>Training Day</t>
  </si>
  <si>
    <t>A Man Apart</t>
  </si>
  <si>
    <t>The Blood Diamond</t>
  </si>
  <si>
    <t>The Fallen</t>
  </si>
  <si>
    <t>Days of Thunder</t>
  </si>
  <si>
    <t>Love Lies Bleeding</t>
  </si>
  <si>
    <t xml:space="preserve">Dirty Dancing: Havana Nights </t>
  </si>
  <si>
    <t>The Dirty Dozen</t>
  </si>
  <si>
    <t xml:space="preserve">12 Angry Men </t>
  </si>
  <si>
    <t>Where the Money Is</t>
  </si>
  <si>
    <t>Doomsday</t>
  </si>
  <si>
    <t>Old Dogs</t>
  </si>
  <si>
    <t>The Road to Hong Kong</t>
  </si>
  <si>
    <t>Jumping the Broom</t>
  </si>
  <si>
    <t>Duel at Diablo</t>
  </si>
  <si>
    <t>The Enemy Below</t>
  </si>
  <si>
    <t xml:space="preserve">Street Kings: Motor City </t>
  </si>
  <si>
    <t>Sleeping with the Enemy</t>
  </si>
  <si>
    <t>Every Which Way But Loose</t>
  </si>
  <si>
    <t>Easy Rider</t>
  </si>
  <si>
    <t>Personal Effects</t>
  </si>
  <si>
    <t>True Crime</t>
  </si>
  <si>
    <t>New in Town</t>
  </si>
  <si>
    <t>The American</t>
  </si>
  <si>
    <t xml:space="preserve">The Other Woman </t>
  </si>
  <si>
    <t>The Apartment</t>
  </si>
  <si>
    <t>The Sorcerer's Apprentice</t>
  </si>
  <si>
    <t>Raintree County</t>
  </si>
  <si>
    <t>L'Enquete corse</t>
  </si>
  <si>
    <t>The Art of War</t>
  </si>
  <si>
    <t>The Art of War II: Betrayal</t>
  </si>
  <si>
    <t xml:space="preserve">De Aanslag </t>
  </si>
  <si>
    <t>The Aviator</t>
  </si>
  <si>
    <t>The Shop around the Corner</t>
  </si>
  <si>
    <t>The Petrified Forest</t>
  </si>
  <si>
    <t>The Village</t>
  </si>
  <si>
    <t>The Good Shepherd</t>
  </si>
  <si>
    <t>Il buono, il brutto, il cattivo</t>
  </si>
  <si>
    <t>Cape Fear</t>
  </si>
  <si>
    <t>The Onion Field</t>
  </si>
  <si>
    <t>King of the Khyber Rifles</t>
  </si>
  <si>
    <t>The Postman Always Rings Twice</t>
  </si>
  <si>
    <t xml:space="preserve">The Wronged Man </t>
  </si>
  <si>
    <t>The Beaver</t>
  </si>
  <si>
    <t>The Deer Hunter</t>
  </si>
  <si>
    <t>State of Grace</t>
  </si>
  <si>
    <t>The Clan of the Cave Bear</t>
  </si>
  <si>
    <t>The First Wives Club</t>
  </si>
  <si>
    <t>The Bone Collector</t>
  </si>
  <si>
    <t>The Towering Inferno</t>
  </si>
  <si>
    <t>The Crow</t>
  </si>
  <si>
    <t>The Killer Inside me</t>
  </si>
  <si>
    <t>Where Eagles Dare</t>
  </si>
  <si>
    <t>The Fine Art of Love</t>
  </si>
  <si>
    <t>The Day After Tomorrow</t>
  </si>
  <si>
    <t>Diary of a Wimpy Kid</t>
  </si>
  <si>
    <t>The Notebook</t>
  </si>
  <si>
    <t>He Said, she Said</t>
  </si>
  <si>
    <t>The Insider</t>
  </si>
  <si>
    <t>The King's Speech</t>
  </si>
  <si>
    <t>The Butterfly Effect 2</t>
  </si>
  <si>
    <t>Employee of the Month</t>
  </si>
  <si>
    <t>The Ghost Writer</t>
  </si>
  <si>
    <t xml:space="preserve">The Prisoner of Zenda </t>
  </si>
  <si>
    <t>The Hades Factor</t>
  </si>
  <si>
    <t>The Final Countdown</t>
  </si>
  <si>
    <t>The Fugitive</t>
  </si>
  <si>
    <t>The General</t>
  </si>
  <si>
    <t>Cheyenne Autumn</t>
  </si>
  <si>
    <t>After the Sunset</t>
  </si>
  <si>
    <t>The Great Impostor</t>
  </si>
  <si>
    <t>Nothing but Trouble</t>
  </si>
  <si>
    <t>The Tournament</t>
  </si>
  <si>
    <t>El gran Vazquez</t>
  </si>
  <si>
    <t>The Pagemaster</t>
  </si>
  <si>
    <t>American Ninja</t>
  </si>
  <si>
    <t>Peaceful Warrior</t>
  </si>
  <si>
    <t>Red Sonja</t>
  </si>
  <si>
    <t>Steamboat Bill, Jr</t>
  </si>
  <si>
    <t>The Man who Would be King</t>
  </si>
  <si>
    <t>The Quiet Man</t>
  </si>
  <si>
    <t>Room Service</t>
  </si>
  <si>
    <t xml:space="preserve">Nihon chinbotsu </t>
  </si>
  <si>
    <t>The Illusionist</t>
  </si>
  <si>
    <t>The Imaginarium of Doctor Parnassus</t>
  </si>
  <si>
    <t>Reign of Fire</t>
  </si>
  <si>
    <t>Empire of the Sun</t>
  </si>
  <si>
    <t>The Incredible Shrinking Man</t>
  </si>
  <si>
    <t>Good Will Hunting</t>
  </si>
  <si>
    <t>Nine Miles Down</t>
  </si>
  <si>
    <t>The Pelican Brief</t>
  </si>
  <si>
    <t>The Lincoln Lawyer</t>
  </si>
  <si>
    <t>The Inspector General</t>
  </si>
  <si>
    <t>Pale Rider</t>
  </si>
  <si>
    <t>Comeback Season</t>
  </si>
  <si>
    <t>Ripley's Game</t>
  </si>
  <si>
    <t>Death Wish</t>
  </si>
  <si>
    <t>Red Corner</t>
  </si>
  <si>
    <t>The Lightning Thief</t>
  </si>
  <si>
    <t>The Blue Lagoon</t>
  </si>
  <si>
    <t>The Reader</t>
  </si>
  <si>
    <t>The Book of Eli</t>
  </si>
  <si>
    <t>The Sky's the Limit</t>
  </si>
  <si>
    <t>The Greatest Show on Earth</t>
  </si>
  <si>
    <t>Sherlock Jr</t>
  </si>
  <si>
    <t>Bulletproof Monk</t>
  </si>
  <si>
    <t>Gifted Hands</t>
  </si>
  <si>
    <t>The Core</t>
  </si>
  <si>
    <t>The Number 23</t>
  </si>
  <si>
    <t>Eye of the Needle</t>
  </si>
  <si>
    <t>The English Patient</t>
  </si>
  <si>
    <t>The Peacemaker</t>
  </si>
  <si>
    <t>The Patriot</t>
  </si>
  <si>
    <t>The Back-up Plan</t>
  </si>
  <si>
    <t>Shattered Glass</t>
  </si>
  <si>
    <t>First Knight</t>
  </si>
  <si>
    <t>The Prince of Tides</t>
  </si>
  <si>
    <t>The Prince and the Pauper</t>
  </si>
  <si>
    <t>The Rookie</t>
  </si>
  <si>
    <t>The Cassandra Crossing</t>
  </si>
  <si>
    <t>The Bridge on the River Kwai</t>
  </si>
  <si>
    <t>Dragon Fist</t>
  </si>
  <si>
    <t>The Fifth Element</t>
  </si>
  <si>
    <t>The Principal</t>
  </si>
  <si>
    <t>In my Father's Den</t>
  </si>
  <si>
    <t>The King of Comedy</t>
  </si>
  <si>
    <t>Grandma's Boy</t>
  </si>
  <si>
    <t>The Scorpion King</t>
  </si>
  <si>
    <t>The Fisher King</t>
  </si>
  <si>
    <t>Immortal Sergeant</t>
  </si>
  <si>
    <t>The Tailor of Panama</t>
  </si>
  <si>
    <t>The Thomas Crown Affair</t>
  </si>
  <si>
    <t>Monty Python's the Meaning of Life</t>
  </si>
  <si>
    <t>The Master of Ballantrae</t>
  </si>
  <si>
    <t>Lord of War</t>
  </si>
  <si>
    <t>Lord of the Flies</t>
  </si>
  <si>
    <t>The 6th Day</t>
  </si>
  <si>
    <t>The Mark of Zorro</t>
  </si>
  <si>
    <t>The Soloist</t>
  </si>
  <si>
    <t>The Informant!</t>
  </si>
  <si>
    <t>The Spy Next Door</t>
  </si>
  <si>
    <t>Runaway Train</t>
  </si>
  <si>
    <t>The Iron Triangle</t>
  </si>
  <si>
    <t>Resurrecting the Champ</t>
  </si>
  <si>
    <t>The Last Detail</t>
  </si>
  <si>
    <t>Last Action Hero</t>
  </si>
  <si>
    <t>The Last King of Scotland</t>
  </si>
  <si>
    <t>Torpedo Run</t>
  </si>
  <si>
    <t>The One</t>
  </si>
  <si>
    <t>Valley of the Dolls</t>
  </si>
  <si>
    <t>Voyage of the Damned</t>
  </si>
  <si>
    <t>Fiddler on the Roof</t>
  </si>
  <si>
    <t>The Sand Pebbles</t>
  </si>
  <si>
    <t>The Sea Chase</t>
  </si>
  <si>
    <t>Somewhere in Time</t>
  </si>
  <si>
    <t>In the Electric Mist</t>
  </si>
  <si>
    <t>In the Name of the Father</t>
  </si>
  <si>
    <t>In the Name of King: A Dungeon Siege Tale</t>
  </si>
  <si>
    <t>Courage Under Fire</t>
  </si>
  <si>
    <t>Crash Dive</t>
  </si>
  <si>
    <t>Right at your Door</t>
  </si>
  <si>
    <t>What Women Want</t>
  </si>
  <si>
    <t>Season of the Witch</t>
  </si>
  <si>
    <t>North Country</t>
  </si>
  <si>
    <t>The Hurt Locker</t>
  </si>
  <si>
    <t>Shadows in the Sun</t>
  </si>
  <si>
    <t>Paris when it Sizzles</t>
  </si>
  <si>
    <t>Enemy at the Gates</t>
  </si>
  <si>
    <t>Enemy Mine</t>
  </si>
  <si>
    <t>Always Outnumbered</t>
  </si>
  <si>
    <t>In the Land of Women</t>
  </si>
  <si>
    <t>The Scarlet and the Black</t>
  </si>
  <si>
    <t>633 Squadron</t>
  </si>
  <si>
    <t>The Tuskegee Airmen</t>
  </si>
  <si>
    <t>Joy Division</t>
  </si>
  <si>
    <t>Scent of a Woman</t>
  </si>
  <si>
    <t>Splendor in the Grass</t>
  </si>
  <si>
    <t>The Bounty Hunter</t>
  </si>
  <si>
    <t>I Heart Huckabees</t>
  </si>
  <si>
    <t>Strangers on a Train</t>
  </si>
  <si>
    <t>Ghosts of Mars</t>
  </si>
  <si>
    <t>The Long Riders</t>
  </si>
  <si>
    <t>Fuera de carta</t>
  </si>
  <si>
    <t>Drive Angry</t>
  </si>
  <si>
    <t>G.I.Joe: The Rise of Cobra</t>
  </si>
  <si>
    <t>Gangs of New York</t>
  </si>
  <si>
    <t>Good Morning, Vietnam</t>
  </si>
  <si>
    <t>Thank you for Smoking</t>
  </si>
  <si>
    <t>Great Expectations</t>
  </si>
  <si>
    <t>Gremlins 2. The New Batch</t>
  </si>
  <si>
    <t xml:space="preserve">Nochnoy dozor </t>
  </si>
  <si>
    <t>Once Were Warriors</t>
  </si>
  <si>
    <t>Zack and Miri: Make a Porno</t>
  </si>
  <si>
    <t>Happy Thank you More Please</t>
  </si>
  <si>
    <t>Hard Rain</t>
  </si>
  <si>
    <t>Funny People</t>
  </si>
  <si>
    <t>Hell Ride</t>
  </si>
  <si>
    <t>Children of Men</t>
  </si>
  <si>
    <t>A Soldier's Story</t>
  </si>
  <si>
    <t>Hollywood Homicide</t>
  </si>
  <si>
    <t>Men of Honor</t>
  </si>
  <si>
    <t>Men in Black II</t>
  </si>
  <si>
    <t>Men in Black</t>
  </si>
  <si>
    <t>Green Street Hooligans</t>
  </si>
  <si>
    <t>The Desperate Hours</t>
  </si>
  <si>
    <t>Bend of the River</t>
  </si>
  <si>
    <t>Midnight Run</t>
  </si>
  <si>
    <t>The Hurricane</t>
  </si>
  <si>
    <t>In the Loop</t>
  </si>
  <si>
    <t>The Invention of Lying</t>
  </si>
  <si>
    <t>A Hill in Korea</t>
  </si>
  <si>
    <t>China Girl</t>
  </si>
  <si>
    <t>Young and Innocent</t>
  </si>
  <si>
    <t>The Crew</t>
  </si>
  <si>
    <t>Into the Storm</t>
  </si>
  <si>
    <t>The Invasion</t>
  </si>
  <si>
    <t>Iron Man</t>
  </si>
  <si>
    <t>The Greatest Game Ever Played</t>
  </si>
  <si>
    <t>Just Wright</t>
  </si>
  <si>
    <t>The Color of Money</t>
  </si>
  <si>
    <t>Devil in a Blue Dress</t>
  </si>
  <si>
    <t>The White Buffalo</t>
  </si>
  <si>
    <t>Outlaw Josey Wales</t>
  </si>
  <si>
    <t>Le gendarme de Saint-Tropez</t>
  </si>
  <si>
    <t>Le gendarme se marie</t>
  </si>
  <si>
    <t>The Big Man</t>
  </si>
  <si>
    <t>Son of Rambow</t>
  </si>
  <si>
    <t>The Man Who Came to Dinner</t>
  </si>
  <si>
    <t>Deceiver</t>
  </si>
  <si>
    <t>El laberinto del fauno</t>
  </si>
  <si>
    <t xml:space="preserve">Der Name der Rose </t>
  </si>
  <si>
    <t xml:space="preserve">Ring of the Nibelungs </t>
  </si>
  <si>
    <t xml:space="preserve">36 vues du Pic Saint-Loup </t>
  </si>
  <si>
    <t>The Wind that Shakes the Barley</t>
  </si>
  <si>
    <t>She's the Man</t>
  </si>
  <si>
    <t>The Marrying Man</t>
  </si>
  <si>
    <t>In Her Shoes</t>
  </si>
  <si>
    <t xml:space="preserve">Flammen og Citronen </t>
  </si>
  <si>
    <t xml:space="preserve">The Out of Towners </t>
  </si>
  <si>
    <t>Force 10 from Navarone</t>
  </si>
  <si>
    <t>Escape from Alcatraz</t>
  </si>
  <si>
    <t>Funny Games U.S.</t>
  </si>
  <si>
    <t>F/X</t>
  </si>
  <si>
    <t xml:space="preserve">The Green Zone </t>
  </si>
  <si>
    <t>The Wild Bunch</t>
  </si>
  <si>
    <t xml:space="preserve">Dnevnoi dozor </t>
  </si>
  <si>
    <t>Tian di ying xiong</t>
  </si>
  <si>
    <t>A Guide for the Married Man</t>
  </si>
  <si>
    <t xml:space="preserve">C'era una volta il west </t>
  </si>
  <si>
    <t xml:space="preserve">Szabadság, szerelem </t>
  </si>
  <si>
    <t xml:space="preserve">The Messenger: The Story of Joan of Arc </t>
  </si>
  <si>
    <t xml:space="preserve">Si wang you ju </t>
  </si>
  <si>
    <t>And Justice for All</t>
  </si>
  <si>
    <t>The Karate Kid</t>
  </si>
  <si>
    <t>Kokoda: 39th Battalion</t>
  </si>
  <si>
    <t>Kopps</t>
  </si>
  <si>
    <t>Point of No Return</t>
  </si>
  <si>
    <t xml:space="preserve">Lo sbarco di Anzio </t>
  </si>
  <si>
    <t>Battle of the Bulge</t>
  </si>
  <si>
    <t>The Beast</t>
  </si>
  <si>
    <t>Rachel Getting Married</t>
  </si>
  <si>
    <t>The Devil's Brigade</t>
  </si>
  <si>
    <t>The Street with No Name</t>
  </si>
  <si>
    <t>The Charge of the Light Brigade</t>
  </si>
  <si>
    <t>Death Race 2000</t>
  </si>
  <si>
    <t>La carta esferica</t>
  </si>
  <si>
    <t>The Teahouse of the August Moon</t>
  </si>
  <si>
    <t>The Lake House</t>
  </si>
  <si>
    <t>The Cell</t>
  </si>
  <si>
    <t>La ciudad no es para mí</t>
  </si>
  <si>
    <t>Cliente</t>
  </si>
  <si>
    <t>Hamburger Hill</t>
  </si>
  <si>
    <t>La conjura de el Escorial</t>
  </si>
  <si>
    <t>Wag the Dog</t>
  </si>
  <si>
    <t>The Ice Harvest</t>
  </si>
  <si>
    <t>The Ugly Truth</t>
  </si>
  <si>
    <t>Cross of Iron</t>
  </si>
  <si>
    <t>The Lady From Shanghai</t>
  </si>
  <si>
    <t>My Sister's Keeper</t>
  </si>
  <si>
    <t>Sophie's Choice</t>
  </si>
  <si>
    <t>L'Âge des ténèbres</t>
  </si>
  <si>
    <t xml:space="preserve">Sluga Gosudarev </t>
  </si>
  <si>
    <t>The Odd Couple</t>
  </si>
  <si>
    <t>The Brave One</t>
  </si>
  <si>
    <t>Bringing Up Baby</t>
  </si>
  <si>
    <t>Castle Keep</t>
  </si>
  <si>
    <t>Logan's Run</t>
  </si>
  <si>
    <t>The Fury</t>
  </si>
  <si>
    <t>The Hoax</t>
  </si>
  <si>
    <t>The Great Escape</t>
  </si>
  <si>
    <t>The Haunting</t>
  </si>
  <si>
    <t>The War of the Worlds</t>
  </si>
  <si>
    <t xml:space="preserve">War of the Worlds </t>
  </si>
  <si>
    <t>La habitacion de Fermat</t>
  </si>
  <si>
    <t>The Ambassador's Daughter</t>
  </si>
  <si>
    <t>A Complete History of my Sexual Failures</t>
  </si>
  <si>
    <t>The Eddy Duchin Story</t>
  </si>
  <si>
    <t>On the Beach</t>
  </si>
  <si>
    <t>The Getaway</t>
  </si>
  <si>
    <t>The Interpreter</t>
  </si>
  <si>
    <t>Invasion of the Body Snatchers</t>
  </si>
  <si>
    <t>Robert Louis Stevenson's Treasure Island</t>
  </si>
  <si>
    <t>The Island</t>
  </si>
  <si>
    <t>The Asphalt Jungle</t>
  </si>
  <si>
    <t>The Eagle</t>
  </si>
  <si>
    <t>Rumble Fish</t>
  </si>
  <si>
    <t>The Last Wagon</t>
  </si>
  <si>
    <t>Cool Hand Luke</t>
  </si>
  <si>
    <t xml:space="preserve">The League of Extraordinary Gentlemen </t>
  </si>
  <si>
    <t>Schindler's List</t>
  </si>
  <si>
    <t>The Haunted Mansion</t>
  </si>
  <si>
    <t>The Time Machine</t>
  </si>
  <si>
    <t>The Mark of Cain</t>
  </si>
  <si>
    <t>The Mask of Zorro</t>
  </si>
  <si>
    <t>The Final Cut</t>
  </si>
  <si>
    <t>The Mission</t>
  </si>
  <si>
    <t>The Notorious Landlady</t>
  </si>
  <si>
    <t>Race to Witch Mountain</t>
  </si>
  <si>
    <t>The Woman in Red</t>
  </si>
  <si>
    <t>A Clockwork Orange</t>
  </si>
  <si>
    <t>The Stalking Moon</t>
  </si>
  <si>
    <t>The Night of the Hunter</t>
  </si>
  <si>
    <t>We Own the Night</t>
  </si>
  <si>
    <t>The Passion of the Christ</t>
  </si>
  <si>
    <t>Go Tell the Spartans</t>
  </si>
  <si>
    <t>The Beach</t>
  </si>
  <si>
    <t>The Proposal</t>
  </si>
  <si>
    <t>The Proposition</t>
  </si>
  <si>
    <t>The Recruit</t>
  </si>
  <si>
    <t>The Perfect Score</t>
  </si>
  <si>
    <t>Maximum Overdrive</t>
  </si>
  <si>
    <t>The Social Network</t>
  </si>
  <si>
    <t>The African Queen</t>
  </si>
  <si>
    <t>The Young Victoria</t>
  </si>
  <si>
    <t>Mrs. Ratcliffe's Revolution</t>
  </si>
  <si>
    <t>The Ninth Gate</t>
  </si>
  <si>
    <t>The Gold Rush</t>
  </si>
  <si>
    <t>Tobacco Road</t>
  </si>
  <si>
    <t>The Emerald Forest</t>
  </si>
  <si>
    <t>The Unexpected Mrs. Pollifax</t>
  </si>
  <si>
    <t>The Devil's Own</t>
  </si>
  <si>
    <t>State of Play</t>
  </si>
  <si>
    <t>The Kingdom</t>
  </si>
  <si>
    <t>Mona Lisa Smile</t>
  </si>
  <si>
    <t>The Perfect Storm</t>
  </si>
  <si>
    <t>The Contractor</t>
  </si>
  <si>
    <t>The Last Song</t>
  </si>
  <si>
    <t>The Last Castle</t>
  </si>
  <si>
    <t>25th Hour</t>
  </si>
  <si>
    <t>La venganza de Don Mendo</t>
  </si>
  <si>
    <t>The Loneliness of the Long Distance Runner</t>
  </si>
  <si>
    <t>Donovan's Reef</t>
  </si>
  <si>
    <t>The Last House on the Left</t>
  </si>
  <si>
    <t>The Girl Next Door</t>
  </si>
  <si>
    <t>The Vengeance of Fu Manchu</t>
  </si>
  <si>
    <t>The Milky Way</t>
  </si>
  <si>
    <t>The Life of David Gale</t>
  </si>
  <si>
    <t>Gridiron Gang</t>
  </si>
  <si>
    <t>Tortilla Flat</t>
  </si>
  <si>
    <t>Grace is Gone</t>
  </si>
  <si>
    <t>Lars and the Real Girl</t>
  </si>
  <si>
    <t>The Blue Max</t>
  </si>
  <si>
    <t>The Adventures of Baron Munchausen</t>
  </si>
  <si>
    <t>The Witches of Eastwick</t>
  </si>
  <si>
    <t>Salem Witch Trials</t>
  </si>
  <si>
    <t>Monty Python's The Life of Brian</t>
  </si>
  <si>
    <t>The Secret Life of Bees</t>
  </si>
  <si>
    <t>Music Within</t>
  </si>
  <si>
    <t>Lara Croft Tomb Raider: The Cradle of Life</t>
  </si>
  <si>
    <t>Lara Croft: Tomb Raider</t>
  </si>
  <si>
    <t>The Chronicles of Riddick</t>
  </si>
  <si>
    <t>The Spiderwick Chronicles</t>
  </si>
  <si>
    <t>Little Women</t>
  </si>
  <si>
    <t>Primal Fear</t>
  </si>
  <si>
    <t>Harrison's Flowers</t>
  </si>
  <si>
    <t>Forces of Nature</t>
  </si>
  <si>
    <t>The Other Boleyn Girl</t>
  </si>
  <si>
    <t>Robin Hood: Men in Tights</t>
  </si>
  <si>
    <t>The Desert Rats</t>
  </si>
  <si>
    <t>The Shoes of the Fisherman</t>
  </si>
  <si>
    <t>The Grapes of Wrath</t>
  </si>
  <si>
    <t>The Burning Plain</t>
  </si>
  <si>
    <t>Lions for Lambs</t>
  </si>
  <si>
    <t>The Chronicles of Narnia: The Lion, The Witch and the Wardrobe</t>
  </si>
  <si>
    <t>The Chronicles of Narnia: Prince Caspian</t>
  </si>
  <si>
    <t>The Chronicles of Narnia: The Voyage of the Dawn Treader</t>
  </si>
  <si>
    <t>Lope</t>
  </si>
  <si>
    <t>The Eiger Sanction</t>
  </si>
  <si>
    <t>Vertical Limit</t>
  </si>
  <si>
    <t>The Purple Plain</t>
  </si>
  <si>
    <t>Georgia Rule</t>
  </si>
  <si>
    <t>Gone With the Wind</t>
  </si>
  <si>
    <t>The Remains of the Day</t>
  </si>
  <si>
    <t>The Sugarland Express</t>
  </si>
  <si>
    <t>Police Academy</t>
  </si>
  <si>
    <t>Moving Violations</t>
  </si>
  <si>
    <t>Fantastic Four</t>
  </si>
  <si>
    <t>Maria's Lovers</t>
  </si>
  <si>
    <t>Gentlemen Prefer Blondes</t>
  </si>
  <si>
    <t>The Guns of Navarone</t>
  </si>
  <si>
    <t>December Boys</t>
  </si>
  <si>
    <t>The Boys in Company C</t>
  </si>
  <si>
    <t>Lock, Stock and Two Smoking Barrels</t>
  </si>
  <si>
    <t>Charlie's Angels</t>
  </si>
  <si>
    <t>The Kids are All Right</t>
  </si>
  <si>
    <t>Los crímenes de Oxford</t>
  </si>
  <si>
    <t>The Ten Commandments</t>
  </si>
  <si>
    <t>The Boondock Saints</t>
  </si>
  <si>
    <t>Everyman's War</t>
  </si>
  <si>
    <t>Gray Matters</t>
  </si>
  <si>
    <t>The Other Guys</t>
  </si>
  <si>
    <t>The Others</t>
  </si>
  <si>
    <t>Meet the Fockers</t>
  </si>
  <si>
    <t>The Losers</t>
  </si>
  <si>
    <t>The Professionals</t>
  </si>
  <si>
    <t>Los dinamiteros</t>
  </si>
  <si>
    <t>The Men Who Stare at Goats</t>
  </si>
  <si>
    <t>The Horsemen</t>
  </si>
  <si>
    <t>The Best Years of Our Lives</t>
  </si>
  <si>
    <t>The Flintstones</t>
  </si>
  <si>
    <t>The Bridges of Madison County</t>
  </si>
  <si>
    <t>The Mckenzie Break</t>
  </si>
  <si>
    <t>The Gallant Hours</t>
  </si>
  <si>
    <t>The Three Musketeers</t>
  </si>
  <si>
    <t>The Vikings</t>
  </si>
  <si>
    <t>Lost in Translation</t>
  </si>
  <si>
    <t>City Lights</t>
  </si>
  <si>
    <t>Fireflies in the Garden</t>
  </si>
  <si>
    <t>Steel Magnolias</t>
  </si>
  <si>
    <t>Role Models</t>
  </si>
  <si>
    <t>Inglourious Basterds</t>
  </si>
  <si>
    <t>Les rivières pourpres 2 - les anges de l'apocalypse</t>
  </si>
  <si>
    <t xml:space="preserve">Shichinin no samurai </t>
  </si>
  <si>
    <t xml:space="preserve">The Spy Who Loved Me </t>
  </si>
  <si>
    <t>The Neverending Story II: The Next Chapter</t>
  </si>
  <si>
    <t>A Shot in the Dark</t>
  </si>
  <si>
    <t>The Pink Panther Strikes Again</t>
  </si>
  <si>
    <t>Trail of the Pink Panther</t>
  </si>
  <si>
    <t>Curse of the Pink Panther</t>
  </si>
  <si>
    <t>Man on the Moon</t>
  </si>
  <si>
    <t>The Hit List</t>
  </si>
  <si>
    <t>Crimson Tide</t>
  </si>
  <si>
    <t>Margot at the Wedding</t>
  </si>
  <si>
    <t>Mars Attacks</t>
  </si>
  <si>
    <t>Stranger Than Fiction</t>
  </si>
  <si>
    <t>The Presidio</t>
  </si>
  <si>
    <t>Mamma Mia!</t>
  </si>
  <si>
    <t>The Rising: Ballad of Mangal Pandey</t>
  </si>
  <si>
    <t>Manolete</t>
  </si>
  <si>
    <t>Tomorrow, When the War Began</t>
  </si>
  <si>
    <t>Somebody Up There Likes Me</t>
  </si>
  <si>
    <t>The Other Side of Midnight</t>
  </si>
  <si>
    <t>My One And Only</t>
  </si>
  <si>
    <t>Master and Commander: The Far Side of the World</t>
  </si>
  <si>
    <t>The Heartbreak Kid</t>
  </si>
  <si>
    <t>Extraordinary Measures</t>
  </si>
  <si>
    <t>Message in a Bottle</t>
  </si>
  <si>
    <t>The Postman</t>
  </si>
  <si>
    <t>Separate Tables</t>
  </si>
  <si>
    <t>Designing Woman</t>
  </si>
  <si>
    <t>My Name is Khan</t>
  </si>
  <si>
    <t>My Cousin Vinny</t>
  </si>
  <si>
    <t>The Rebound</t>
  </si>
  <si>
    <t>Meet Bill</t>
  </si>
  <si>
    <t>Ghost Town</t>
  </si>
  <si>
    <t>As Good As It Gets</t>
  </si>
  <si>
    <t>Memoirs of a Geisha</t>
  </si>
  <si>
    <t>True Lies</t>
  </si>
  <si>
    <t>The Water Horse: Legend of the Deep</t>
  </si>
  <si>
    <t>Taking Care of Business</t>
  </si>
  <si>
    <t>Minority Report</t>
  </si>
  <si>
    <t>Yours, Mine &amp; Ours</t>
  </si>
  <si>
    <t>Angel Eyes</t>
  </si>
  <si>
    <t>The Horse Soldiers</t>
  </si>
  <si>
    <t>Morning Glory</t>
  </si>
  <si>
    <t>The Mothman Prophecies</t>
  </si>
  <si>
    <t>The Bounty</t>
  </si>
  <si>
    <t>Mortadelo y Filemón. Mision salvar la Tierra</t>
  </si>
  <si>
    <t>Moulin Rouge</t>
  </si>
  <si>
    <t>Mr Bean's Holiday</t>
  </si>
  <si>
    <t>Mrs. Henderson Presents</t>
  </si>
  <si>
    <t>Much Ado About Nothing</t>
  </si>
  <si>
    <t>Ten' til Noon</t>
  </si>
  <si>
    <t>People Will Talk</t>
  </si>
  <si>
    <t>Cast Away</t>
  </si>
  <si>
    <t>Nobody's Fool</t>
  </si>
  <si>
    <t>Don´t Say a Word</t>
  </si>
  <si>
    <t>Uptown Girls</t>
  </si>
  <si>
    <t>Grown Ups</t>
  </si>
  <si>
    <t>The Thirteenth Floor</t>
  </si>
  <si>
    <t>No desearás al vecino del quinto</t>
  </si>
  <si>
    <t>It's Complicated</t>
  </si>
  <si>
    <t>No Way Out</t>
  </si>
  <si>
    <t>See No Evil, Hear No Evil</t>
  </si>
  <si>
    <t>Not Without my Daughter</t>
  </si>
  <si>
    <t>We're no Angels</t>
  </si>
  <si>
    <t>Drillbit Taylor</t>
  </si>
  <si>
    <t>Night at the Museum</t>
  </si>
  <si>
    <t>Knight and Day</t>
  </si>
  <si>
    <t>Nights in Rodanthe</t>
  </si>
  <si>
    <t>Good Luck Chuck</t>
  </si>
  <si>
    <t>My Own Love Song</t>
  </si>
  <si>
    <t>Last Chance Harvey</t>
  </si>
  <si>
    <t>O Brother, Where Art Thou?</t>
  </si>
  <si>
    <t>Wicker Park</t>
  </si>
  <si>
    <t>The Odessa File</t>
  </si>
  <si>
    <t>Just Like Heaven</t>
  </si>
  <si>
    <t>Eternal Sunshine of the Spotless Mind</t>
  </si>
  <si>
    <t>Reindeer Games</t>
  </si>
  <si>
    <t>You Again</t>
  </si>
  <si>
    <t>Stage Fright</t>
  </si>
  <si>
    <t>The Sum of All Fears</t>
  </si>
  <si>
    <t>He Was a Quiet Man</t>
  </si>
  <si>
    <t>Clear and Present Danger</t>
  </si>
  <si>
    <t>Aliens in the Attic</t>
  </si>
  <si>
    <t>Little Miss Sunshine</t>
  </si>
  <si>
    <t>Small Soldiers</t>
  </si>
  <si>
    <t>Double Indemnity</t>
  </si>
  <si>
    <t>The Marine</t>
  </si>
  <si>
    <t>Striking Distance</t>
  </si>
  <si>
    <t>The Running Man</t>
  </si>
  <si>
    <t>Pitch Black</t>
  </si>
  <si>
    <t>Absolute Power</t>
  </si>
  <si>
    <t>P.S. I Love you</t>
  </si>
  <si>
    <t>There Will Be Blood</t>
  </si>
  <si>
    <t>As Good as Dead</t>
  </si>
  <si>
    <t>Ask the Dust</t>
  </si>
  <si>
    <t>The Gift</t>
  </si>
  <si>
    <t>The Front Page</t>
  </si>
  <si>
    <t>Reach For the Sky</t>
  </si>
  <si>
    <t>Eastern Promises</t>
  </si>
  <si>
    <t>Lakeview Terrace</t>
  </si>
  <si>
    <t>Proof of Life</t>
  </si>
  <si>
    <t>It's a Wonderful Life</t>
  </si>
  <si>
    <t>Did you Hear About the Morgans?</t>
  </si>
  <si>
    <t>He's Just Not That Into You</t>
  </si>
  <si>
    <t>The Russians are Coming</t>
  </si>
  <si>
    <t>Who Framed Roger Rabbit</t>
  </si>
  <si>
    <t>The Boat That Rocked</t>
  </si>
  <si>
    <t>Rain Man</t>
  </si>
  <si>
    <t>The Outsiders</t>
  </si>
  <si>
    <t>Mutiny on the Bounty</t>
  </si>
  <si>
    <t>Post Grad</t>
  </si>
  <si>
    <t>Home of the Brave</t>
  </si>
  <si>
    <t>To Hell and Back</t>
  </si>
  <si>
    <t>People I Know</t>
  </si>
  <si>
    <t>The Hangover</t>
  </si>
  <si>
    <t>Rescue Dawn</t>
  </si>
  <si>
    <t>Brideshead Revisited</t>
  </si>
  <si>
    <t>Frozen River</t>
  </si>
  <si>
    <t>The River Wild</t>
  </si>
  <si>
    <t>Risky Business</t>
  </si>
  <si>
    <t>The Adventures of Robin Hood</t>
  </si>
  <si>
    <t>The Desert Fox</t>
  </si>
  <si>
    <t>Never Back Down</t>
  </si>
  <si>
    <t>Romulus, my Father</t>
  </si>
  <si>
    <t>The Broken</t>
  </si>
  <si>
    <t>The Gauntlet</t>
  </si>
  <si>
    <t>Due Date</t>
  </si>
  <si>
    <t>Save the Tiger</t>
  </si>
  <si>
    <t>Going the Distance</t>
  </si>
  <si>
    <t>Blood Simple</t>
  </si>
  <si>
    <t>Satan Never Sleeps</t>
  </si>
  <si>
    <t>The Secret Invasion</t>
  </si>
  <si>
    <t>Touch of Evil</t>
  </si>
  <si>
    <t>Perfect Stranger</t>
  </si>
  <si>
    <t>Not Easily Broken</t>
  </si>
  <si>
    <t>The Man from Elysian Fields</t>
  </si>
  <si>
    <t xml:space="preserve">Sherlock Holmes and the Case of the Silk Stocking </t>
  </si>
  <si>
    <t>Shutter Island</t>
  </si>
  <si>
    <t>Whatever Works</t>
  </si>
  <si>
    <t>Seven Days in May</t>
  </si>
  <si>
    <t>Seven Brides for Seven Brothers</t>
  </si>
  <si>
    <t>Just Go with It</t>
  </si>
  <si>
    <t>No Strings Attached</t>
  </si>
  <si>
    <t>The Jack Bull</t>
  </si>
  <si>
    <t>Wait Until Dark</t>
  </si>
  <si>
    <t>Sword of Honour</t>
  </si>
  <si>
    <t>Universal Soldier</t>
  </si>
  <si>
    <t>Somewhere in the Night</t>
  </si>
  <si>
    <t>The Scoundrel's Wife</t>
  </si>
  <si>
    <t>The Sound of Music</t>
  </si>
  <si>
    <t>I Am Number Four</t>
  </si>
  <si>
    <t>Space Cowboys</t>
  </si>
  <si>
    <t>Space Truckers</t>
  </si>
  <si>
    <t>The Distinguished Gentleman</t>
  </si>
  <si>
    <t>Desk Set</t>
  </si>
  <si>
    <t>Killing me Softly</t>
  </si>
  <si>
    <t>Command Decision</t>
  </si>
  <si>
    <t>Sunshine Cleaning</t>
  </si>
  <si>
    <t>Blind Dating</t>
  </si>
  <si>
    <t>The Anderson Tapes</t>
  </si>
  <si>
    <t>Sweeney Todd: The Demon Barber of Fleet Street</t>
  </si>
  <si>
    <t>Grandeur Nature</t>
  </si>
  <si>
    <t>Dead Like me</t>
  </si>
  <si>
    <t>Taxi Driver</t>
  </si>
  <si>
    <t>It Could Happen to You</t>
  </si>
  <si>
    <t>To Have and Have Not</t>
  </si>
  <si>
    <t>Leap Year</t>
  </si>
  <si>
    <t>Teresa, El cuerpo de Cristo</t>
  </si>
  <si>
    <t>Crossing Over</t>
  </si>
  <si>
    <t>Welcome to the Jungle</t>
  </si>
  <si>
    <t>Witness for the Prosecution</t>
  </si>
  <si>
    <t>The Big Empty</t>
  </si>
  <si>
    <t>The Box</t>
  </si>
  <si>
    <t>The Company Men</t>
  </si>
  <si>
    <t>The International</t>
  </si>
  <si>
    <t>The Jacket</t>
  </si>
  <si>
    <t>The Lovely Bones</t>
  </si>
  <si>
    <t>The Open Road</t>
  </si>
  <si>
    <t>The Punisher</t>
  </si>
  <si>
    <t>The Salton Sea</t>
  </si>
  <si>
    <t>The Tourist</t>
  </si>
  <si>
    <t>The Visitor</t>
  </si>
  <si>
    <t>The Warlords</t>
  </si>
  <si>
    <t>You've got Mail</t>
  </si>
  <si>
    <t>The Far Country</t>
  </si>
  <si>
    <t xml:space="preserve">Wo hu cang long </t>
  </si>
  <si>
    <t>The Lucky Ones</t>
  </si>
  <si>
    <t>Remember the Titans</t>
  </si>
  <si>
    <t>High Crimes</t>
  </si>
  <si>
    <t>John Tucker Must Die</t>
  </si>
  <si>
    <t>Ferris Bueller's Day Off</t>
  </si>
  <si>
    <t>Everything is Illuminated</t>
  </si>
  <si>
    <t>Couples Retreat</t>
  </si>
  <si>
    <t>To Die For</t>
  </si>
  <si>
    <t>Everybody's Fine</t>
  </si>
  <si>
    <t>The Pentagon Papers</t>
  </si>
  <si>
    <t>The Hollywood Sign</t>
  </si>
  <si>
    <t>Transformers: Revenge of the Fallen</t>
  </si>
  <si>
    <t>Behind Enemy Lines</t>
  </si>
  <si>
    <t>Evil Woman</t>
  </si>
  <si>
    <t>Three Amigos</t>
  </si>
  <si>
    <t>The Lives of a Bengal Lancer</t>
  </si>
  <si>
    <t>Mad Money</t>
  </si>
  <si>
    <t>Me and You and Everyone We Know</t>
  </si>
  <si>
    <t>Shallow Grave</t>
  </si>
  <si>
    <t>Yours, Mine and Ours</t>
  </si>
  <si>
    <t>Phone Booth</t>
  </si>
  <si>
    <t>A Yank in the R.A.F.</t>
  </si>
  <si>
    <t>Law Abiding Citizen</t>
  </si>
  <si>
    <t>Falling Down</t>
  </si>
  <si>
    <t>In a Day</t>
  </si>
  <si>
    <t>Any Given Sunday</t>
  </si>
  <si>
    <t>Death at a Funeral</t>
  </si>
  <si>
    <t>Say Anything</t>
  </si>
  <si>
    <t>Miss Pettigrew Lives for a Day</t>
  </si>
  <si>
    <t>The Lonely Man</t>
  </si>
  <si>
    <t>Far and Away</t>
  </si>
  <si>
    <t>Reclaim your Brain</t>
  </si>
  <si>
    <t>Running on Empty</t>
  </si>
  <si>
    <t>Dark Blue World</t>
  </si>
  <si>
    <t>Let's go to Prison</t>
  </si>
  <si>
    <t>Mr. Hobbs Takes a Vacation</t>
  </si>
  <si>
    <t>A Walk in the Sun</t>
  </si>
  <si>
    <t>The Switch</t>
  </si>
  <si>
    <t>A Fish Called Wanda</t>
  </si>
  <si>
    <t>Bridge to Terabithia</t>
  </si>
  <si>
    <t>The Rocker</t>
  </si>
  <si>
    <t>The Blind Side</t>
  </si>
  <si>
    <t>Un toque de canela</t>
  </si>
  <si>
    <t>A Love Song for Bobby Long</t>
  </si>
  <si>
    <t>Easy Virtue</t>
  </si>
  <si>
    <t>It's Kind of a Funny Story</t>
  </si>
  <si>
    <t>A History of Violence</t>
  </si>
  <si>
    <t>A Beautiful Mind</t>
  </si>
  <si>
    <t>A Scanner Darkly</t>
  </si>
  <si>
    <t>Christmas With the Kranks</t>
  </si>
  <si>
    <t>The Third Wheel</t>
  </si>
  <si>
    <t>My Best Friend's Girl</t>
  </si>
  <si>
    <t>The Big Red One</t>
  </si>
  <si>
    <t>V for Vendetta</t>
  </si>
  <si>
    <t>Chaos Theory</t>
  </si>
  <si>
    <t>Terminal Velocity</t>
  </si>
  <si>
    <t>Vera Cruz</t>
  </si>
  <si>
    <t>Dressed to Kill</t>
  </si>
  <si>
    <t>Journey Center of the Earth</t>
  </si>
  <si>
    <t>Taking Lives</t>
  </si>
  <si>
    <t>The Misfits</t>
  </si>
  <si>
    <t>Villa Rides</t>
  </si>
  <si>
    <t>The 40 Year Old Virgin</t>
  </si>
  <si>
    <t>Living in Oblivion</t>
  </si>
  <si>
    <t>Blown Away</t>
  </si>
  <si>
    <t>Red Eye</t>
  </si>
  <si>
    <t>Must Love Dogs</t>
  </si>
  <si>
    <t>I Am Sam</t>
  </si>
  <si>
    <t>Zorba the Greek</t>
  </si>
  <si>
    <t>The Negotiator</t>
  </si>
  <si>
    <t xml:space="preserve">Night at the Museum: Battle of the Smithsonian </t>
  </si>
  <si>
    <t>Batteries not Included</t>
  </si>
  <si>
    <t>Travaux, on sait quand ça commence…</t>
  </si>
  <si>
    <t>Pride @ Prejudice</t>
  </si>
  <si>
    <t>Pari e dispari</t>
  </si>
  <si>
    <t>Saint-Jacques... La Mecque</t>
  </si>
  <si>
    <t>The Trouble With Harry</t>
  </si>
  <si>
    <t>Because I Said So</t>
  </si>
  <si>
    <t>Psycho</t>
  </si>
  <si>
    <t xml:space="preserve">Punisher: War Zone </t>
  </si>
  <si>
    <t>Fail - Safe</t>
  </si>
  <si>
    <t>Quo Vadis</t>
  </si>
  <si>
    <t xml:space="preserve">Chernaya molniya </t>
  </si>
  <si>
    <t xml:space="preserve">Chi Bi </t>
  </si>
  <si>
    <t xml:space="preserve">Uchû senkan Yamato </t>
  </si>
  <si>
    <t>Sultanes del Sur</t>
  </si>
  <si>
    <t>The Terminator</t>
  </si>
  <si>
    <t>Cinema Verite</t>
  </si>
  <si>
    <t>Secret Window</t>
  </si>
  <si>
    <t>A Perfect World</t>
  </si>
  <si>
    <t>Danny the Dog</t>
  </si>
  <si>
    <t>Defendor</t>
  </si>
  <si>
    <t>L'affaire Farewell</t>
  </si>
  <si>
    <t>Electric Dreams</t>
  </si>
  <si>
    <t>The Basketball Diaries</t>
  </si>
  <si>
    <t>Horrible Bosses</t>
  </si>
  <si>
    <t>Boiler Room</t>
  </si>
  <si>
    <t>The Big Hit</t>
  </si>
  <si>
    <t xml:space="preserve">Gantz: Part 1 </t>
  </si>
  <si>
    <t>Gantz Perfect Answer. Gantz Part 2</t>
  </si>
  <si>
    <t>Fantasia 2000</t>
  </si>
  <si>
    <t>Shampoo</t>
  </si>
  <si>
    <t>Stage Beauty</t>
  </si>
  <si>
    <t>Conviction</t>
  </si>
  <si>
    <t>Carlos</t>
  </si>
  <si>
    <t>Crocodile Dundee II</t>
  </si>
  <si>
    <t>Friends with Benefits</t>
  </si>
  <si>
    <t>Diary of a Wimpy Kid 2: Rodrick Rules</t>
  </si>
  <si>
    <t>Django</t>
  </si>
  <si>
    <t>Sunset Boulevard</t>
  </si>
  <si>
    <t>Saving Grace</t>
  </si>
  <si>
    <t>The Twelve Chairs</t>
  </si>
  <si>
    <t>Westworld</t>
  </si>
  <si>
    <t>Austin Powers: International Man of Mystery</t>
  </si>
  <si>
    <t xml:space="preserve">The King and I </t>
  </si>
  <si>
    <t>The Art of Getting By (Homework)</t>
  </si>
  <si>
    <t>The Change-Up</t>
  </si>
  <si>
    <t>Everything You Always Wanted to Know About Sex</t>
  </si>
  <si>
    <t>Galaxy Quest</t>
  </si>
  <si>
    <t>Johnny English Returns</t>
  </si>
  <si>
    <t>Along Came a Spider</t>
  </si>
  <si>
    <t>Death Becomes Her</t>
  </si>
  <si>
    <t>The Resident</t>
  </si>
  <si>
    <t xml:space="preserve">I Spit on Your Grave </t>
  </si>
  <si>
    <t>Larry Crowne</t>
  </si>
  <si>
    <t>The Four Feathers</t>
  </si>
  <si>
    <t>Brooklyn's Finest</t>
  </si>
  <si>
    <t>Another Earth</t>
  </si>
  <si>
    <t>Play It Again, Sam</t>
  </si>
  <si>
    <t>Don't Look Now</t>
  </si>
  <si>
    <t>Mississippi Burning</t>
  </si>
  <si>
    <t>Cheung ngon cho (Crime Story)</t>
  </si>
  <si>
    <t>The Perfect Host</t>
  </si>
  <si>
    <t>Coogan's Bluff</t>
  </si>
  <si>
    <t>The Long Kiss GoodNight</t>
  </si>
  <si>
    <t>Rebecca</t>
  </si>
  <si>
    <t>All the King's Men</t>
  </si>
  <si>
    <t>Journey to the Center of the Earth</t>
  </si>
  <si>
    <t>Viaje al centro de la Tierra (1959).mkv</t>
  </si>
  <si>
    <t>Contagion</t>
  </si>
  <si>
    <t>Copycat</t>
  </si>
  <si>
    <t>Red Heat</t>
  </si>
  <si>
    <t>Domino</t>
  </si>
  <si>
    <t>Alabama Moon</t>
  </si>
  <si>
    <t>To Kill a Mockingbird</t>
  </si>
  <si>
    <t>One Day</t>
  </si>
  <si>
    <t>Aguila Roja</t>
  </si>
  <si>
    <t>Wings</t>
  </si>
  <si>
    <t>Brewster's Millions</t>
  </si>
  <si>
    <t>Blackthorn</t>
  </si>
  <si>
    <t xml:space="preserve">Cube²: Hypercube </t>
  </si>
  <si>
    <t>No habrá paz para los malvados</t>
  </si>
  <si>
    <t>Perros de paja (2011).mkv</t>
  </si>
  <si>
    <t>Straw Dogs</t>
  </si>
  <si>
    <t>Colombiana</t>
  </si>
  <si>
    <t>Courageous</t>
  </si>
  <si>
    <t>Days of Heaven</t>
  </si>
  <si>
    <t>Capitán Trueno y el Santo Grial</t>
  </si>
  <si>
    <t>The People vs. Larry Flynt</t>
  </si>
  <si>
    <t>Four lions</t>
  </si>
  <si>
    <t>The Ox-Bow Incident</t>
  </si>
  <si>
    <t>The Barefoot Contessa</t>
  </si>
  <si>
    <t>Xin du bi dao</t>
  </si>
  <si>
    <t>Margin Call</t>
  </si>
  <si>
    <t>Silent Running</t>
  </si>
  <si>
    <t>The Polar Express</t>
  </si>
  <si>
    <t>Anger Management</t>
  </si>
  <si>
    <t>In Time</t>
  </si>
  <si>
    <t>The Last Station</t>
  </si>
  <si>
    <t>Ever After</t>
  </si>
  <si>
    <t>20,000 Leagues Under the Sea</t>
  </si>
  <si>
    <t>30 Minutes or Less</t>
  </si>
  <si>
    <t>Patriot Games</t>
  </si>
  <si>
    <t>Laurel &amp; Hardy: Way Out West</t>
  </si>
  <si>
    <t>Liar Liar</t>
  </si>
  <si>
    <t>Tower Heist</t>
  </si>
  <si>
    <t>Topkapi</t>
  </si>
  <si>
    <t>A Midsummer Night's Sex Comedy</t>
  </si>
  <si>
    <t>Bananas</t>
  </si>
  <si>
    <t>Breakdown</t>
  </si>
  <si>
    <t>Looking for Eric</t>
  </si>
  <si>
    <t>The Help</t>
  </si>
  <si>
    <t>Dream House</t>
  </si>
  <si>
    <t>Edison Force (Edison)</t>
  </si>
  <si>
    <t>Jui kuen - Drunken Monkey in the Tiger's Eyes</t>
  </si>
  <si>
    <t>The Usual Suspects</t>
  </si>
  <si>
    <t>U.S. Marshals</t>
  </si>
  <si>
    <t>Dirty Rotten Scoundrels</t>
  </si>
  <si>
    <t>The Last Starfighter</t>
  </si>
  <si>
    <t>The Unforgiven</t>
  </si>
  <si>
    <t>Frailty</t>
  </si>
  <si>
    <t>Columbus Day</t>
  </si>
  <si>
    <t>What's Your Number?</t>
  </si>
  <si>
    <t>The Perfect Game</t>
  </si>
  <si>
    <t>La piel que habito</t>
  </si>
  <si>
    <t>Los tres mosqueteros (2011).mkv</t>
  </si>
  <si>
    <t>Real Steel</t>
  </si>
  <si>
    <t>Anonymous</t>
  </si>
  <si>
    <t>Bandolero</t>
  </si>
  <si>
    <t>Honfgan Qu (Hung fan kui) (Rumble in the Bronx)</t>
  </si>
  <si>
    <t>The New World</t>
  </si>
  <si>
    <t>The Last Temptation of Christ</t>
  </si>
  <si>
    <t>The Adventures of Tintin: Secret of the Unicorn</t>
  </si>
  <si>
    <t>Melancholia</t>
  </si>
  <si>
    <t>Beverly Hills Cop</t>
  </si>
  <si>
    <t>I Don't Know How She Does It</t>
  </si>
  <si>
    <t>The Artist</t>
  </si>
  <si>
    <t>What a Man</t>
  </si>
  <si>
    <t>Too Big to Fail</t>
  </si>
  <si>
    <t>Gränsen (Beyond the Border)</t>
  </si>
  <si>
    <t>Serpico</t>
  </si>
  <si>
    <t>Akira</t>
  </si>
  <si>
    <t>American Summer</t>
  </si>
  <si>
    <t>Killer Elite</t>
  </si>
  <si>
    <t>The Manchurian Candidate</t>
  </si>
  <si>
    <t>Immortals</t>
  </si>
  <si>
    <t xml:space="preserve">La guerre des boutons </t>
  </si>
  <si>
    <t>Largo Winch (Tome 2) (The Burma Conspiracy</t>
  </si>
  <si>
    <t>Las cuatro plumas (1939).mkv</t>
  </si>
  <si>
    <t>London Boulevard</t>
  </si>
  <si>
    <t>Teaching Mrs. Tingle</t>
  </si>
  <si>
    <t>Somewhere</t>
  </si>
  <si>
    <t xml:space="preserve">Tintin et le mystère de la toison d'or </t>
  </si>
  <si>
    <t>My Name is Bruce</t>
  </si>
  <si>
    <t>Premonición (2008).mkv</t>
  </si>
  <si>
    <t>Et après (Afterwards)</t>
  </si>
  <si>
    <t>Die Konferenz der Tiere (Animals United)</t>
  </si>
  <si>
    <t>Wild at Heart</t>
  </si>
  <si>
    <t>The Englishman Who Went up a Hill but Came Down a Mountain</t>
  </si>
  <si>
    <t>Krull</t>
  </si>
  <si>
    <t>The Little Shop Of Horrors</t>
  </si>
  <si>
    <t>The Reaping</t>
  </si>
  <si>
    <t>Striptease</t>
  </si>
  <si>
    <t>Fuga de cerebros 2</t>
  </si>
  <si>
    <t>The Craft</t>
  </si>
  <si>
    <t>Puss in Boots</t>
  </si>
  <si>
    <t>How the Grinch Stole Christmas</t>
  </si>
  <si>
    <t>Revenge</t>
  </si>
  <si>
    <t>Le Code a changé</t>
  </si>
  <si>
    <t>Il Bisbetico domato</t>
  </si>
  <si>
    <t>Slap Shot</t>
  </si>
  <si>
    <t>Hitch</t>
  </si>
  <si>
    <t>Shattered</t>
  </si>
  <si>
    <t>Malena</t>
  </si>
  <si>
    <t>Win win</t>
  </si>
  <si>
    <t>Kiss the Girls</t>
  </si>
  <si>
    <t>Something Borrowed</t>
  </si>
  <si>
    <t xml:space="preserve">Alvin and the Chipmunks: Chip-Wrecked </t>
  </si>
  <si>
    <t>The Other Woman (Love and Other Impossible Pursuits)</t>
  </si>
  <si>
    <t>Fatal Attraction</t>
  </si>
  <si>
    <t>Captain America: The First Avenger</t>
  </si>
  <si>
    <t>Carnage</t>
  </si>
  <si>
    <t>The Tree (L'arbre)</t>
  </si>
  <si>
    <t>Elektra</t>
  </si>
  <si>
    <t>Hard Boiled</t>
  </si>
  <si>
    <t>The Conspirator</t>
  </si>
  <si>
    <t>Never Let Me Go</t>
  </si>
  <si>
    <t>Above the Law</t>
  </si>
  <si>
    <t>King of Kings</t>
  </si>
  <si>
    <t>Transit</t>
  </si>
  <si>
    <t>L'immortel (22 Bullets)</t>
  </si>
  <si>
    <t>The Darkest Hour</t>
  </si>
  <si>
    <t>The Legend of Zorro</t>
  </si>
  <si>
    <t>Speed</t>
  </si>
  <si>
    <t>Hwanghae (The Yellow Sea)</t>
  </si>
  <si>
    <t>Along Came Polly</t>
  </si>
  <si>
    <t>Shallow Hal</t>
  </si>
  <si>
    <t>Tinker Tailor Soldier Spy</t>
  </si>
  <si>
    <t>Novecento</t>
  </si>
  <si>
    <t>Remember Me</t>
  </si>
  <si>
    <t>Black Death</t>
  </si>
  <si>
    <t>The Nutcracker Holdings</t>
  </si>
  <si>
    <t>The Stepfather</t>
  </si>
  <si>
    <t>Frida</t>
  </si>
  <si>
    <t>The Poseidon Adventure</t>
  </si>
  <si>
    <t>Mysterious Island</t>
  </si>
  <si>
    <t>The Jewel of the Nile</t>
  </si>
  <si>
    <t>Proof</t>
  </si>
  <si>
    <t>Sherlock Holmes: A Game of Shadows (Sherlock Holmes 2)</t>
  </si>
  <si>
    <t>War Horse</t>
  </si>
  <si>
    <t>We bought a zoo</t>
  </si>
  <si>
    <t>Under Suspicion</t>
  </si>
  <si>
    <t>Jane Eyre</t>
  </si>
  <si>
    <t>The Girl with the Dragon Tattoo</t>
  </si>
  <si>
    <t>El Señor de los anillos</t>
  </si>
  <si>
    <t>A Dangerous Method</t>
  </si>
  <si>
    <t>Mission Impossible: Ghost Protocol (Mission Impossible IV)</t>
  </si>
  <si>
    <t>Attack The Block</t>
  </si>
  <si>
    <t>Dead Calm</t>
  </si>
  <si>
    <t>Untamed Heart</t>
  </si>
  <si>
    <t>Ai-no corrida (L'Empire des Sens)</t>
  </si>
  <si>
    <t>The Ward</t>
  </si>
  <si>
    <t>The Princess Bride</t>
  </si>
  <si>
    <t>Midnight in the Garden of Good and Evil</t>
  </si>
  <si>
    <t>Memphis Belle</t>
  </si>
  <si>
    <t>Nine 1/2 Weeks</t>
  </si>
  <si>
    <t>Salò o le 120 giornate di Sodoma</t>
  </si>
  <si>
    <t>The Descendants</t>
  </si>
  <si>
    <t xml:space="preserve">Assassination Games </t>
  </si>
  <si>
    <t>Flypaper</t>
  </si>
  <si>
    <t>Blow</t>
  </si>
  <si>
    <t>Casper</t>
  </si>
  <si>
    <t>Drive</t>
  </si>
  <si>
    <t>D-Tox (Eyes See You)</t>
  </si>
  <si>
    <t>Sphere</t>
  </si>
  <si>
    <t>Funny Face</t>
  </si>
  <si>
    <t>J. Edgar</t>
  </si>
  <si>
    <t>The Iron Lady</t>
  </si>
  <si>
    <t>Nightwatch</t>
  </si>
  <si>
    <t>Moneyball</t>
  </si>
  <si>
    <t>Poltergeist</t>
  </si>
  <si>
    <t>Van Helsing</t>
  </si>
  <si>
    <t>Cleopatra</t>
  </si>
  <si>
    <t>The Sitter</t>
  </si>
  <si>
    <t>The Sentinel</t>
  </si>
  <si>
    <t>Columbus Circle</t>
  </si>
  <si>
    <t>Reign Over Me</t>
  </si>
  <si>
    <t>Francesca e Nunziata</t>
  </si>
  <si>
    <t>The Bible: In the Beginning...</t>
  </si>
  <si>
    <t xml:space="preserve">La leggenda del pianista sull'oceano </t>
  </si>
  <si>
    <t xml:space="preserve">Tae Guk Gi - The Brotherhood of War </t>
  </si>
  <si>
    <t>Dead Man Walking</t>
  </si>
  <si>
    <t>Prince of Persia: The Sands of Time</t>
  </si>
  <si>
    <t>The Grifters</t>
  </si>
  <si>
    <t>The Muppets</t>
  </si>
  <si>
    <t>Journey 2: The Mysterious Island</t>
  </si>
  <si>
    <t>Von Ryan's Express</t>
  </si>
  <si>
    <t>Demetrius and the Gladiators</t>
  </si>
  <si>
    <t xml:space="preserve">Nannerl, la soeur de Mozart </t>
  </si>
  <si>
    <t>Albert Nobbs</t>
  </si>
  <si>
    <t>Another Year</t>
  </si>
  <si>
    <t>Before and After</t>
  </si>
  <si>
    <t>Trespass</t>
  </si>
  <si>
    <t>Ladder 49</t>
  </si>
  <si>
    <t>Bunraku</t>
  </si>
  <si>
    <t>Contraband</t>
  </si>
  <si>
    <t>Ghost Rider: Spirit of Vengeance (Ghost Rider 2)</t>
  </si>
  <si>
    <t>The Right Stuff</t>
  </si>
  <si>
    <t>Fled</t>
  </si>
  <si>
    <t>The Accidental Husband</t>
  </si>
  <si>
    <t>Failure to Launch</t>
  </si>
  <si>
    <t>Sense and Sensibility</t>
  </si>
  <si>
    <t>Starcrash</t>
  </si>
  <si>
    <t>White Squall</t>
  </si>
  <si>
    <t>Daredevil</t>
  </si>
  <si>
    <t xml:space="preserve">Deadly Pursuit </t>
  </si>
  <si>
    <t>Stir of Echoes</t>
  </si>
  <si>
    <t>Desert Flower</t>
  </si>
  <si>
    <t>Playing by Heart</t>
  </si>
  <si>
    <t>Hugo</t>
  </si>
  <si>
    <t>Nighthawks</t>
  </si>
  <si>
    <t>Two Lovers</t>
  </si>
  <si>
    <t xml:space="preserve">Big Miracle </t>
  </si>
  <si>
    <t>Young Adult</t>
  </si>
  <si>
    <t>The vow</t>
  </si>
  <si>
    <t>Inventing the Abbotts</t>
  </si>
  <si>
    <t>Shame</t>
  </si>
  <si>
    <t>The Best Exotic Marigold Hotel</t>
  </si>
  <si>
    <t>The Man Who Shot Liberty Valance</t>
  </si>
  <si>
    <t>Safe House</t>
  </si>
  <si>
    <t>Sweet Home Alabama</t>
  </si>
  <si>
    <t>Ransom</t>
  </si>
  <si>
    <t>Under Siege 2: Dark Territory</t>
  </si>
  <si>
    <t xml:space="preserve">Mirror, Mirror </t>
  </si>
  <si>
    <t>Like Crazy</t>
  </si>
  <si>
    <t>Homegrown</t>
  </si>
  <si>
    <t>Dangerous Liaisons</t>
  </si>
  <si>
    <t>The Bank Job</t>
  </si>
  <si>
    <t xml:space="preserve">Happy Feet Two </t>
  </si>
  <si>
    <t xml:space="preserve">Wrath of the Titans </t>
  </si>
  <si>
    <t>John Carter</t>
  </si>
  <si>
    <t>Meeting Evil</t>
  </si>
  <si>
    <t>My Life</t>
  </si>
  <si>
    <t>Wanderlust</t>
  </si>
  <si>
    <t>Extremely Loud and Incredibly Close</t>
  </si>
  <si>
    <t>Man on a Ledge</t>
  </si>
  <si>
    <t>Bad Ass</t>
  </si>
  <si>
    <t>Bruce Lee, My Brother</t>
  </si>
  <si>
    <t>Intouchables</t>
  </si>
  <si>
    <t>Dr. Seuss’ The Lorax</t>
  </si>
  <si>
    <t>Take Shelter</t>
  </si>
  <si>
    <t xml:space="preserve">Don't Drink the Water </t>
  </si>
  <si>
    <t>Oscar and Lucinda</t>
  </si>
  <si>
    <t>21 Grams</t>
  </si>
  <si>
    <t>Osamu Tezuka's Buddha - The Great Departure</t>
  </si>
  <si>
    <t>A Thousand Words</t>
  </si>
  <si>
    <t>Serbuan maut (The Raid)</t>
  </si>
  <si>
    <t>Get on the bus</t>
  </si>
  <si>
    <t>The Ides of March</t>
  </si>
  <si>
    <t>American Reunion</t>
  </si>
  <si>
    <t>Battleship</t>
  </si>
  <si>
    <t>Haywire</t>
  </si>
  <si>
    <t>The Debt</t>
  </si>
  <si>
    <t>Los muertos no se tocan, nene</t>
  </si>
  <si>
    <t>Rare Exports: A Christmas Tale</t>
  </si>
  <si>
    <t>Wild Wild West</t>
  </si>
  <si>
    <t>The Avengers</t>
  </si>
  <si>
    <t>Monty Python and the Holy Grail</t>
  </si>
  <si>
    <t>The Hunger Games</t>
  </si>
  <si>
    <t>Chronicle</t>
  </si>
  <si>
    <t>Salmon Fishing in the Yemen</t>
  </si>
  <si>
    <t>8 Mile</t>
  </si>
  <si>
    <t>American Pie: Band Camp</t>
  </si>
  <si>
    <t>The Lucky One</t>
  </si>
  <si>
    <t>Cidade de Deus</t>
  </si>
  <si>
    <t>Two Mules for Sister Sara</t>
  </si>
  <si>
    <t>Perros de paja (1971).mkv</t>
  </si>
  <si>
    <t>Ichimei (Hara-kiri: Death of a Samurai)</t>
  </si>
  <si>
    <t>Jeff Who Lives at Home</t>
  </si>
  <si>
    <t>The Awakening</t>
  </si>
  <si>
    <t>The Rum Diary</t>
  </si>
  <si>
    <t>Safe</t>
  </si>
  <si>
    <t>Shaolin</t>
  </si>
  <si>
    <t>Woochi</t>
  </si>
  <si>
    <t>Yôjinbô (Yojimbo the Bodyguard)</t>
  </si>
  <si>
    <t>A Better Life (The Gardener)</t>
  </si>
  <si>
    <t>Night of the Living Dead</t>
  </si>
  <si>
    <t>The Big Year</t>
  </si>
  <si>
    <t>The Joneses</t>
  </si>
  <si>
    <t>Dark Shadows</t>
  </si>
  <si>
    <t>Stake Land</t>
  </si>
  <si>
    <t xml:space="preserve">S   Sean Connery </t>
  </si>
  <si>
    <t>S Timothy Dalton</t>
  </si>
  <si>
    <t>S Pierce Brosnan</t>
  </si>
  <si>
    <t>S Daniel Craig</t>
  </si>
  <si>
    <t>21 Jump Street</t>
  </si>
  <si>
    <t>This must be the place</t>
  </si>
  <si>
    <t>Body Heat</t>
  </si>
  <si>
    <t>The Dictator</t>
  </si>
  <si>
    <t>The Double</t>
  </si>
  <si>
    <t>Red Lights</t>
  </si>
  <si>
    <t>Der ganz große Traum</t>
  </si>
  <si>
    <t>Et maintenant, on va où?</t>
  </si>
  <si>
    <t>Snow White and the Huntsman</t>
  </si>
  <si>
    <t>Beastly</t>
  </si>
  <si>
    <t xml:space="preserve">Di Renjie </t>
  </si>
  <si>
    <t>This Means War</t>
  </si>
  <si>
    <t>Elle s'appelait Sarah</t>
  </si>
  <si>
    <t>I Want to Be a Soldier</t>
  </si>
  <si>
    <t>Men in Black 3</t>
  </si>
  <si>
    <t>Ajeossi</t>
  </si>
  <si>
    <t>The Pelayos</t>
  </si>
  <si>
    <t>Chi bi International Cut (The Battle of Red Cliff: International Cut)</t>
  </si>
  <si>
    <t>American Pie 2</t>
  </si>
  <si>
    <t>Kelly's Heroes</t>
  </si>
  <si>
    <t>The Raven</t>
  </si>
  <si>
    <t>Giant</t>
  </si>
  <si>
    <t>Hemingway &amp; Gellhorn</t>
  </si>
  <si>
    <t>The Big Country</t>
  </si>
  <si>
    <t>K-Pax</t>
  </si>
  <si>
    <t>Monsieur Lazhar</t>
  </si>
  <si>
    <t>Prometheus</t>
  </si>
  <si>
    <t>Shelter</t>
  </si>
  <si>
    <t xml:space="preserve">5 Days of War </t>
  </si>
  <si>
    <t xml:space="preserve">Act of Valor </t>
  </si>
  <si>
    <t>East of Eden</t>
  </si>
  <si>
    <t>The Long, Hot Summer</t>
  </si>
  <si>
    <t>Legend</t>
  </si>
  <si>
    <t>Rock of Ages</t>
  </si>
  <si>
    <t>Shogun Assassin</t>
  </si>
  <si>
    <t>Home Alone</t>
  </si>
  <si>
    <t>Home Alone 2: Lost in New York</t>
  </si>
  <si>
    <t>Abraham Lincoln: Vampire Hunter</t>
  </si>
  <si>
    <t>Buffalo '66</t>
  </si>
  <si>
    <t xml:space="preserve">Run for Cover </t>
  </si>
  <si>
    <t>Around the World in 80 Days</t>
  </si>
  <si>
    <t>Soul Surfer</t>
  </si>
  <si>
    <t xml:space="preserve">A Warrior’s Heart </t>
  </si>
  <si>
    <t>Lock Out (Lockout)</t>
  </si>
  <si>
    <t>American Me</t>
  </si>
  <si>
    <t>Maximum Risk</t>
  </si>
  <si>
    <t>We Need to Talk About Kevin</t>
  </si>
  <si>
    <t>My Own Private Idaho</t>
  </si>
  <si>
    <t>Midnight in Paris</t>
  </si>
  <si>
    <t xml:space="preserve">Les femmes du 6ème étage </t>
  </si>
  <si>
    <t>Michael Clayton</t>
  </si>
  <si>
    <t>Elles</t>
  </si>
  <si>
    <t>The Robe</t>
  </si>
  <si>
    <t>Madadayo</t>
  </si>
  <si>
    <t>Au revoir les enfants</t>
  </si>
  <si>
    <t>Arthur Christmas</t>
  </si>
  <si>
    <t>Cash</t>
  </si>
  <si>
    <t>Lucía y el sexo</t>
  </si>
  <si>
    <t>S George Lazenby</t>
  </si>
  <si>
    <t>S Roger Moore</t>
  </si>
  <si>
    <t>Geronimo, an American Legend</t>
  </si>
  <si>
    <t>La linea</t>
  </si>
  <si>
    <t>Please Don't Eat the Daisies</t>
  </si>
  <si>
    <t xml:space="preserve">Ice Age: Continental Drift </t>
  </si>
  <si>
    <t>The Amazing Spider-Man</t>
  </si>
  <si>
    <t>Brave</t>
  </si>
  <si>
    <t>Meng long guojiang (Return of the Dragon)</t>
  </si>
  <si>
    <t>Jing wu men (The Chinese Connection)</t>
  </si>
  <si>
    <t>Tang shan da xiong</t>
  </si>
  <si>
    <t>Drugstore Cowboy</t>
  </si>
  <si>
    <t>Ringu (The Ring)</t>
  </si>
  <si>
    <t>Once Upon a Time in Mexico</t>
  </si>
  <si>
    <t>The Last Emperor</t>
  </si>
  <si>
    <t>Interview with the Vampire: The Vampire Chronicles</t>
  </si>
  <si>
    <t>Trackdown (Track Down - Takedown)</t>
  </si>
  <si>
    <t>Hoffa</t>
  </si>
  <si>
    <t xml:space="preserve">Ice Age: A Mammoth Christmas </t>
  </si>
  <si>
    <t>Kick-Ass</t>
  </si>
  <si>
    <t>Little Shop of Horrors</t>
  </si>
  <si>
    <t>San suk si gin (Shinjuku Incident)</t>
  </si>
  <si>
    <t>Heartbreakers</t>
  </si>
  <si>
    <t>The Green Lantern</t>
  </si>
  <si>
    <t>Margaret</t>
  </si>
  <si>
    <t>Dangerous Minds</t>
  </si>
  <si>
    <t>Pariah</t>
  </si>
  <si>
    <t>Saboteur</t>
  </si>
  <si>
    <t>Silverado</t>
  </si>
  <si>
    <t>The Son of No One</t>
  </si>
  <si>
    <t>Rashomon</t>
  </si>
  <si>
    <t>Seeking Justice</t>
  </si>
  <si>
    <t>Ted</t>
  </si>
  <si>
    <t>El cartero siempre llama dos veces (1946).mkv</t>
  </si>
  <si>
    <t>Love Affair</t>
  </si>
  <si>
    <t>What to Expect When You're Expecting</t>
  </si>
  <si>
    <t>Beowulf &amp; Grendel</t>
  </si>
  <si>
    <t>Good Night. And Good Luck</t>
  </si>
  <si>
    <t>Color of Night</t>
  </si>
  <si>
    <t>K-19: The Widowmaker</t>
  </si>
  <si>
    <t>Kung Fu Panda Holiday</t>
  </si>
  <si>
    <t>Les Lyonnais</t>
  </si>
  <si>
    <t>Marnie</t>
  </si>
  <si>
    <t xml:space="preserve">Saints and Soldiers: Airborne Creed </t>
  </si>
  <si>
    <t>Fools Rush In</t>
  </si>
  <si>
    <t>Starbuck</t>
  </si>
  <si>
    <t>Midnight Express</t>
  </si>
  <si>
    <t>Hysteria</t>
  </si>
  <si>
    <t>The Guard</t>
  </si>
  <si>
    <t>Red State</t>
  </si>
  <si>
    <t>Only You</t>
  </si>
  <si>
    <t>The Man Who Knew Too Much</t>
  </si>
  <si>
    <t>So You Want to Be a Pirate!</t>
  </si>
  <si>
    <t>Al límite 2010.mkv</t>
  </si>
  <si>
    <t>The Bourne Legacy</t>
  </si>
  <si>
    <t>Harvey</t>
  </si>
  <si>
    <t>In the Line of Fire</t>
  </si>
  <si>
    <t>Extract</t>
  </si>
  <si>
    <t xml:space="preserve">Le Voyage dans la lune </t>
  </si>
  <si>
    <t xml:space="preserve">Les Quatre cents coups </t>
  </si>
  <si>
    <t>Madagascar 3: Europe's Most Wanted</t>
  </si>
  <si>
    <t>Moonrise Kingdom</t>
  </si>
  <si>
    <t>The Retreat</t>
  </si>
  <si>
    <t>Gone</t>
  </si>
  <si>
    <t>Das letzte Schweigen</t>
  </si>
  <si>
    <t>Dawn of the Dead</t>
  </si>
  <si>
    <t>Tinker Bell: Secret of the Wings (A Winter Story)</t>
  </si>
  <si>
    <t xml:space="preserve">Das weisse Band </t>
  </si>
  <si>
    <t>Orphan</t>
  </si>
  <si>
    <t>The Expendables 2</t>
  </si>
  <si>
    <t>The Invisible Man</t>
  </si>
  <si>
    <t>Il Decameron</t>
  </si>
  <si>
    <t xml:space="preserve">The Watch </t>
  </si>
  <si>
    <t>That's My Boy</t>
  </si>
  <si>
    <t>Les Miserables</t>
  </si>
  <si>
    <t>Legionnaire</t>
  </si>
  <si>
    <t>Crazy, Stupid, Love</t>
  </si>
  <si>
    <t>A League of their Own</t>
  </si>
  <si>
    <t>This Boy's Life</t>
  </si>
  <si>
    <t>Topaz</t>
  </si>
  <si>
    <t>S Sean Connery</t>
  </si>
  <si>
    <t>S David Niven</t>
  </si>
  <si>
    <t>Beverly Hills Cop II</t>
  </si>
  <si>
    <t>Birdy</t>
  </si>
  <si>
    <t>Copying Beethoven</t>
  </si>
  <si>
    <t>The Campaign</t>
  </si>
  <si>
    <t>Dracula</t>
  </si>
  <si>
    <t>Hodejegerne (Headhunters)</t>
  </si>
  <si>
    <t>Hudson Hawk</t>
  </si>
  <si>
    <t>Mr. Nobody</t>
  </si>
  <si>
    <t xml:space="preserve">The Sunset Limited </t>
  </si>
  <si>
    <t>While You Were Sleeping</t>
  </si>
  <si>
    <t>Murder in the First</t>
  </si>
  <si>
    <t>50/50</t>
  </si>
  <si>
    <t>The Elephant Man</t>
  </si>
  <si>
    <t>American Psycho</t>
  </si>
  <si>
    <t>Double Impact</t>
  </si>
  <si>
    <t>Dredd</t>
  </si>
  <si>
    <t>The Machinist</t>
  </si>
  <si>
    <t>The Flight of the Phoenix</t>
  </si>
  <si>
    <t>Hannibal</t>
  </si>
  <si>
    <t>Forever Young</t>
  </si>
  <si>
    <t>Fallen</t>
  </si>
  <si>
    <t>French Kiss</t>
  </si>
  <si>
    <t>Game Change</t>
  </si>
  <si>
    <t xml:space="preserve">Choi-jong-byeong-gi Hwal </t>
  </si>
  <si>
    <t>Music Box</t>
  </si>
  <si>
    <t>The Russia House</t>
  </si>
  <si>
    <t xml:space="preserve">Kongen av Bastøy </t>
  </si>
  <si>
    <t>The Ice Storm</t>
  </si>
  <si>
    <t>La vida secreta de las palabras</t>
  </si>
  <si>
    <t>Weird Science</t>
  </si>
  <si>
    <t>Freedom Writers</t>
  </si>
  <si>
    <t>Hondo</t>
  </si>
  <si>
    <t>Backdraft</t>
  </si>
  <si>
    <t>Killing Them Softly</t>
  </si>
  <si>
    <t>Snow Falling on Cedars</t>
  </si>
  <si>
    <t>La tête en friche</t>
  </si>
  <si>
    <t>ParaNorman</t>
  </si>
  <si>
    <t>The Philadelphia Experiment</t>
  </si>
  <si>
    <t>Ruby Sparks</t>
  </si>
  <si>
    <t>Premium Rush</t>
  </si>
  <si>
    <t>Savages</t>
  </si>
  <si>
    <t>Shortbus</t>
  </si>
  <si>
    <t>Coriolanus</t>
  </si>
  <si>
    <t>Sixteen Candles</t>
  </si>
  <si>
    <t>Universal Soldier: Regeneration</t>
  </si>
  <si>
    <t>Porky's</t>
  </si>
  <si>
    <t xml:space="preserve">Contre toi </t>
  </si>
  <si>
    <t xml:space="preserve">The Dark Knight Rises </t>
  </si>
  <si>
    <t>Skyfall</t>
  </si>
  <si>
    <t>Argo</t>
  </si>
  <si>
    <t>Chernobyl Diaries</t>
  </si>
  <si>
    <t>Bel Ami</t>
  </si>
  <si>
    <t xml:space="preserve">Seal Team 6: The Raid on Osama Bin Laden </t>
  </si>
  <si>
    <t>Tequila Sunrise</t>
  </si>
  <si>
    <t>Donovan's Echo</t>
  </si>
  <si>
    <t>Arbitrage</t>
  </si>
  <si>
    <t>Frankenweenie</t>
  </si>
  <si>
    <t>Echelon Conspiracy</t>
  </si>
  <si>
    <t>The Impossible</t>
  </si>
  <si>
    <t>Looper</t>
  </si>
  <si>
    <t>Magic Mike</t>
  </si>
  <si>
    <t>Monamour</t>
  </si>
  <si>
    <t>Born on the Fourth of July</t>
  </si>
  <si>
    <t>Chasing Mavericks</t>
  </si>
  <si>
    <t>Shall We Dance?</t>
  </si>
  <si>
    <t>Submarine</t>
  </si>
  <si>
    <t>A Time to Kill</t>
  </si>
  <si>
    <t>Taken 2</t>
  </si>
  <si>
    <t>Shanghai</t>
  </si>
  <si>
    <t>Detachment</t>
  </si>
  <si>
    <t>For a Good Time, Call...</t>
  </si>
  <si>
    <t>Hotel Transylvania</t>
  </si>
  <si>
    <t>Boyz N the Hood</t>
  </si>
  <si>
    <t>The Quick and the Dead</t>
  </si>
  <si>
    <t>Get the Gringo</t>
  </si>
  <si>
    <t>J.F.K.</t>
  </si>
  <si>
    <t>Celebrity</t>
  </si>
  <si>
    <t>Alex Cross</t>
  </si>
  <si>
    <t>Christine</t>
  </si>
  <si>
    <t>Half Light</t>
  </si>
  <si>
    <t>Trouble with the Curve</t>
  </si>
  <si>
    <t>Ip Man</t>
  </si>
  <si>
    <t>Rurôni Kenshin</t>
  </si>
  <si>
    <t>The Bonfire of the Vanities</t>
  </si>
  <si>
    <t>The Angels' Share</t>
  </si>
  <si>
    <t>Life of Pi</t>
  </si>
  <si>
    <t>Phantoms</t>
  </si>
  <si>
    <t>The Man with the Iron Fists</t>
  </si>
  <si>
    <t>Sinister</t>
  </si>
  <si>
    <t>A Bronx Tale</t>
  </si>
  <si>
    <t>A Dark Truth</t>
  </si>
  <si>
    <t>Astérix et Obélix: Au service de Sa Majesté</t>
  </si>
  <si>
    <t>The Puppet Masters</t>
  </si>
  <si>
    <t>Mirrors</t>
  </si>
  <si>
    <t>People Like Us</t>
  </si>
  <si>
    <t>Company of Heroes</t>
  </si>
  <si>
    <t>Naked Lunch</t>
  </si>
  <si>
    <t>The Hobbit: An Unexpected Journey</t>
  </si>
  <si>
    <t>Senjo no Merry Christmas (Merry Christmas Mr. Lawrence)</t>
  </si>
  <si>
    <t>Hitchcock</t>
  </si>
  <si>
    <t>Hasta la Vista</t>
  </si>
  <si>
    <t>Blow Out</t>
  </si>
  <si>
    <t xml:space="preserve">Nitro Circus: The Movie </t>
  </si>
  <si>
    <t xml:space="preserve">Playing for Keeps </t>
  </si>
  <si>
    <t>Pitch Perfect</t>
  </si>
  <si>
    <t>The Queen</t>
  </si>
  <si>
    <t>Tom Sawyer</t>
  </si>
  <si>
    <t>The Devil's Double</t>
  </si>
  <si>
    <t>Smashed</t>
  </si>
  <si>
    <t>Saw</t>
  </si>
  <si>
    <t>Fly Away Home</t>
  </si>
  <si>
    <t>The Devil Wears Prada</t>
  </si>
  <si>
    <t>Iron Sky</t>
  </si>
  <si>
    <t>Killer Joe</t>
  </si>
  <si>
    <t>Wreck-It Ralph</t>
  </si>
  <si>
    <t>Beverly Hills Cop III</t>
  </si>
  <si>
    <t>The Oranges</t>
  </si>
  <si>
    <t>The Monster Squad</t>
  </si>
  <si>
    <t>The Hustler</t>
  </si>
  <si>
    <t>The Expatriate</t>
  </si>
  <si>
    <t>End of Watch</t>
  </si>
  <si>
    <t>Bad Boys II</t>
  </si>
  <si>
    <t>Shan zha shu zhi lian</t>
  </si>
  <si>
    <t>Den skaldede frisør</t>
  </si>
  <si>
    <t>Awaydays</t>
  </si>
  <si>
    <t>Disarmed (Special Ops)</t>
  </si>
  <si>
    <t>El espíritu de la colmena</t>
  </si>
  <si>
    <t>The Tall Man</t>
  </si>
  <si>
    <t>Jack Reacher</t>
  </si>
  <si>
    <t>The Andromeda Strain</t>
  </si>
  <si>
    <t>Los miserables 2012.mkv</t>
  </si>
  <si>
    <t>Les Misérables</t>
  </si>
  <si>
    <t>After.Life</t>
  </si>
  <si>
    <t>McVicar</t>
  </si>
  <si>
    <t>Planes, Trains and Automobiles</t>
  </si>
  <si>
    <t>The Hangover Part II</t>
  </si>
  <si>
    <t>Romeo Must Die</t>
  </si>
  <si>
    <t>Soleil rouge</t>
  </si>
  <si>
    <t>The Master</t>
  </si>
  <si>
    <t>The Sessions (The Surrogate)</t>
  </si>
  <si>
    <t>Django Unchained</t>
  </si>
  <si>
    <t>Gangster Squad</t>
  </si>
  <si>
    <t>Night of the Comet</t>
  </si>
  <si>
    <t>Lincoln</t>
  </si>
  <si>
    <t>Zero Dark Thirty</t>
  </si>
  <si>
    <t>Being Flynn</t>
  </si>
  <si>
    <t>Here Comes the Boom</t>
  </si>
  <si>
    <t>Saw V</t>
  </si>
  <si>
    <t>Overboard</t>
  </si>
  <si>
    <t>Flight</t>
  </si>
  <si>
    <t>The Odd Life of Timothy Green</t>
  </si>
  <si>
    <t>High School</t>
  </si>
  <si>
    <t>Rabbit Hole</t>
  </si>
  <si>
    <t>Movie 43</t>
  </si>
  <si>
    <t>World's Greatest Dad</t>
  </si>
  <si>
    <t>One Hour Photo</t>
  </si>
  <si>
    <t>Saw IV</t>
  </si>
  <si>
    <t xml:space="preserve">Saw VII </t>
  </si>
  <si>
    <t>Saw VI</t>
  </si>
  <si>
    <t>A Night at the Opera</t>
  </si>
  <si>
    <t>Beasts of the Southern Wild</t>
  </si>
  <si>
    <t>The Boston Strangler</t>
  </si>
  <si>
    <t>The Last Stand</t>
  </si>
  <si>
    <t>Silver Linings Playbook</t>
  </si>
  <si>
    <t>The Accused</t>
  </si>
  <si>
    <t>Yip Man 2: Chung si chuen kei (Ip Man 2)</t>
  </si>
  <si>
    <t>The Skeleton Key</t>
  </si>
  <si>
    <t>Route Irish</t>
  </si>
  <si>
    <t>Parental Guidance</t>
  </si>
  <si>
    <t>Liberal Arts</t>
  </si>
  <si>
    <t>Blue Valentine</t>
  </si>
  <si>
    <t>A Knight's Tale</t>
  </si>
  <si>
    <t>2 Days in New York</t>
  </si>
  <si>
    <t>Cloud Atlas</t>
  </si>
  <si>
    <t>The Paperboy</t>
  </si>
  <si>
    <t>Quartet</t>
  </si>
  <si>
    <t xml:space="preserve">Edwin Boyd </t>
  </si>
  <si>
    <t>Hansel and Gretel: Witch Hunters</t>
  </si>
  <si>
    <t>Beautiful Creatures</t>
  </si>
  <si>
    <t xml:space="preserve">Jack the Giant Slayer </t>
  </si>
  <si>
    <t>Creation</t>
  </si>
  <si>
    <t>The Perks of Being a Wallflower</t>
  </si>
  <si>
    <t xml:space="preserve">LEGO Batman: The Movie </t>
  </si>
  <si>
    <t>Crooked Arrows</t>
  </si>
  <si>
    <t>Oz: The Great and Powerful</t>
  </si>
  <si>
    <t>Parker</t>
  </si>
  <si>
    <t>Identity Thief</t>
  </si>
  <si>
    <t xml:space="preserve">This Is Forty </t>
  </si>
  <si>
    <t>Seven Psychopaths</t>
  </si>
  <si>
    <t xml:space="preserve">The Bay </t>
  </si>
  <si>
    <t xml:space="preserve">Thin Ice </t>
  </si>
  <si>
    <t>All Good Things</t>
  </si>
  <si>
    <t xml:space="preserve">En Kongelig Affære </t>
  </si>
  <si>
    <t>Gambit</t>
  </si>
  <si>
    <t xml:space="preserve">A Good Day to Die Hard </t>
  </si>
  <si>
    <t>The Man Called Flintstone</t>
  </si>
  <si>
    <t>Anna Karenina (2012).mkv</t>
  </si>
  <si>
    <t>Grandes esperanzas (2012).mkv</t>
  </si>
  <si>
    <t>Bárbara</t>
  </si>
  <si>
    <t>Hard to Kill</t>
  </si>
  <si>
    <t>Side Effects</t>
  </si>
  <si>
    <t>Safety Last!</t>
  </si>
  <si>
    <t>The Pact</t>
  </si>
  <si>
    <t>Elektra Luxx</t>
  </si>
  <si>
    <t>Four Rooms</t>
  </si>
  <si>
    <t>Foxy Brown</t>
  </si>
  <si>
    <t>Cockneys vs Zombies</t>
  </si>
  <si>
    <t>Les saveurs du Palais</t>
  </si>
  <si>
    <t>Oblivion</t>
  </si>
  <si>
    <t>On the Road</t>
  </si>
  <si>
    <t>Evil Dead</t>
  </si>
  <si>
    <t>Shaft</t>
  </si>
  <si>
    <t>Stoker</t>
  </si>
  <si>
    <t>The Host</t>
  </si>
  <si>
    <t>To the Wonder</t>
  </si>
  <si>
    <t>Trance</t>
  </si>
  <si>
    <t>Upside Down</t>
  </si>
  <si>
    <t>The Guilt Trip</t>
  </si>
  <si>
    <t>Action Jackson</t>
  </si>
  <si>
    <t>Swamp Water</t>
  </si>
  <si>
    <t>Heaven Can Wait</t>
  </si>
  <si>
    <t>Halo 4: Forward Unto Dawn</t>
  </si>
  <si>
    <t>Urban Legend</t>
  </si>
  <si>
    <t>Who's Afraid of Virginia Woolf?</t>
  </si>
  <si>
    <t>Bullet to the Head</t>
  </si>
  <si>
    <t>The Great Gatsby</t>
  </si>
  <si>
    <t>The Words</t>
  </si>
  <si>
    <t>12 Rounds: Reloaded</t>
  </si>
  <si>
    <t>The Wraith</t>
  </si>
  <si>
    <t>Sen to Chihiro no kamikakushi (Spirited Away)</t>
  </si>
  <si>
    <t>G.I. Joe: Retaliation</t>
  </si>
  <si>
    <t>Battlestar Galactica</t>
  </si>
  <si>
    <t>Ghost Ship</t>
  </si>
  <si>
    <t>Gomorra</t>
  </si>
  <si>
    <t>Iron Man 3</t>
  </si>
  <si>
    <t>La mosca (1958).mkv</t>
  </si>
  <si>
    <t>La solitudine dei numeri primi</t>
  </si>
  <si>
    <t>The Firm</t>
  </si>
  <si>
    <t>House at the End of the Street</t>
  </si>
  <si>
    <t>Monster</t>
  </si>
  <si>
    <t>Kurenai no Buta (Porco Rosso)</t>
  </si>
  <si>
    <t>Postal</t>
  </si>
  <si>
    <t>The Rocketeer</t>
  </si>
  <si>
    <t>Tom and Jerry's Giant Adventure</t>
  </si>
  <si>
    <t>Romancing the Stone</t>
  </si>
  <si>
    <t>The Cable Guy</t>
  </si>
  <si>
    <t>Mr. Smith Goes to Washington</t>
  </si>
  <si>
    <t>Mr. Deeds Goes to Town</t>
  </si>
  <si>
    <t>High Sierra</t>
  </si>
  <si>
    <t>The Browning Version</t>
  </si>
  <si>
    <t>Peyton Place</t>
  </si>
  <si>
    <t>You Can't Take it With You</t>
  </si>
  <si>
    <t>The Frozen Ground</t>
  </si>
  <si>
    <t>30 Nights of Paranormal Activity with the Devil Inside the Girl with the Dragon Tattoo</t>
  </si>
  <si>
    <t>Amour</t>
  </si>
  <si>
    <t>Barbie Mariposa and the Fairy Princess</t>
  </si>
  <si>
    <t>Behind The Candelabra</t>
  </si>
  <si>
    <t>Epic</t>
  </si>
  <si>
    <t>Fast &amp; Furious 6</t>
  </si>
  <si>
    <t>The Incredible Burt Wonderstone</t>
  </si>
  <si>
    <t>Ibara no Ou (King of Thorn)</t>
  </si>
  <si>
    <t>The Disappearance of Alice Creed</t>
  </si>
  <si>
    <t>The Big Wedding</t>
  </si>
  <si>
    <t>What Lies Beneath</t>
  </si>
  <si>
    <t>Díaz: Non pulire questo sangue</t>
  </si>
  <si>
    <t>The Lawnmower Man</t>
  </si>
  <si>
    <t>Hotel Rwanda</t>
  </si>
  <si>
    <t>Ondine</t>
  </si>
  <si>
    <t>Saw II</t>
  </si>
  <si>
    <t>Saw III</t>
  </si>
  <si>
    <t>Scooby-Doo! Mask of the Blue Falcon</t>
  </si>
  <si>
    <t>Star Trek Into Darkness</t>
  </si>
  <si>
    <t>Jagten (The Hunt)</t>
  </si>
  <si>
    <t>Age of Heroes</t>
  </si>
  <si>
    <t>Promised Land</t>
  </si>
  <si>
    <t>Stand Up Guys</t>
  </si>
  <si>
    <t>A Face In The Crowd</t>
  </si>
  <si>
    <t>Searching for Bobby Fischer</t>
  </si>
  <si>
    <t>Charlie's Angels:Full Throttle</t>
  </si>
  <si>
    <t>Austin Powers; The Spy Who Shagged Me</t>
  </si>
  <si>
    <t>Kiss of the Dragon</t>
  </si>
  <si>
    <t>Flight of the Navigator</t>
  </si>
  <si>
    <t>Despicable Me</t>
  </si>
  <si>
    <t>The Time Traveler's Wife</t>
  </si>
  <si>
    <t>Phil Spector</t>
  </si>
  <si>
    <t>Species</t>
  </si>
  <si>
    <t>Rommel</t>
  </si>
  <si>
    <t>Olympus Has Fallen</t>
  </si>
  <si>
    <t>600 kilos d'or pur</t>
  </si>
  <si>
    <t>Young Guns</t>
  </si>
  <si>
    <t>God Bless America</t>
  </si>
  <si>
    <t>Body Double</t>
  </si>
  <si>
    <t>Darkman</t>
  </si>
  <si>
    <t>Dead in Tombstone</t>
  </si>
  <si>
    <t>Gei ba ba de xin (Jet Li's The Enforcer)</t>
  </si>
  <si>
    <t>The Great Raid</t>
  </si>
  <si>
    <t>The Magic of Belle Isle (Summer at Dog Dave's)</t>
  </si>
  <si>
    <t>Grave Encounters</t>
  </si>
  <si>
    <t>Forces spéciales</t>
  </si>
  <si>
    <t>Hollywoodland</t>
  </si>
  <si>
    <t>Howard the Duck</t>
  </si>
  <si>
    <t>Dead Man Down</t>
  </si>
  <si>
    <t>Idle Hands</t>
  </si>
  <si>
    <t>High Plains Drifter</t>
  </si>
  <si>
    <t>Johnny Guitar</t>
  </si>
  <si>
    <t>House of Wax</t>
  </si>
  <si>
    <t>Masters of the Universe</t>
  </si>
  <si>
    <t>Sudden Death</t>
  </si>
  <si>
    <t>The Brides of Dracula</t>
  </si>
  <si>
    <t>New Jack City</t>
  </si>
  <si>
    <t>Date Night</t>
  </si>
  <si>
    <t>SuperClásico</t>
  </si>
  <si>
    <t>October Baby</t>
  </si>
  <si>
    <t>A Nightmare on Elm Street</t>
  </si>
  <si>
    <t>The Hangover Part III</t>
  </si>
  <si>
    <t>Sister Act</t>
  </si>
  <si>
    <t>Sister Act 2: Back in the Habit</t>
  </si>
  <si>
    <t>1984 (Nineteen Eighty-Four)</t>
  </si>
  <si>
    <t>The Croods</t>
  </si>
  <si>
    <t>The Day</t>
  </si>
  <si>
    <t>The Lords of Salem</t>
  </si>
  <si>
    <t>Twin Peaks: Fire Walk with Me</t>
  </si>
  <si>
    <t>Robot and Frank (Robot &amp; Frank)</t>
  </si>
  <si>
    <t>Willy Wonka and the Chocolate Factory</t>
  </si>
  <si>
    <t>Les seigneurs</t>
  </si>
  <si>
    <t>Coming to America</t>
  </si>
  <si>
    <t>The Naked Gun 2 1/2: The Smell of Fear</t>
  </si>
  <si>
    <t>The Naked Gun 33 1/3: The Final Insult</t>
  </si>
  <si>
    <t>The Addams Family</t>
  </si>
  <si>
    <t>Bride of Chucky</t>
  </si>
  <si>
    <t>Sea of Love</t>
  </si>
  <si>
    <t>Curse of Chucky</t>
  </si>
  <si>
    <t>Child's Play</t>
  </si>
  <si>
    <t>Child's Play 2</t>
  </si>
  <si>
    <t>Child's Play 3</t>
  </si>
  <si>
    <t>The Villain</t>
  </si>
  <si>
    <t>Mo' Better Blues</t>
  </si>
  <si>
    <t>My Awkward Sexual Adventure</t>
  </si>
  <si>
    <t>Missing</t>
  </si>
  <si>
    <t>For Greater Glory (Cristiada)</t>
  </si>
  <si>
    <t>Dying Young</t>
  </si>
  <si>
    <t>Flashdance</t>
  </si>
  <si>
    <t>Fire with Fire</t>
  </si>
  <si>
    <t>U-Turn</t>
  </si>
  <si>
    <t>My Stepmother is an Alien</t>
  </si>
  <si>
    <t>Joy Ride</t>
  </si>
  <si>
    <t>Pat Garrett and Billy The Kid</t>
  </si>
  <si>
    <t>Populaire</t>
  </si>
  <si>
    <t>Renaissance Man</t>
  </si>
  <si>
    <t>I Spy</t>
  </si>
  <si>
    <t>The Purge</t>
  </si>
  <si>
    <t>Sightseers</t>
  </si>
  <si>
    <t>Down Periscope</t>
  </si>
  <si>
    <t>Safe Haven</t>
  </si>
  <si>
    <t>After Earth</t>
  </si>
  <si>
    <t>Field of Dreams</t>
  </si>
  <si>
    <t>Dragnet</t>
  </si>
  <si>
    <t>The Way, Way Back</t>
  </si>
  <si>
    <t>Man of Steel (Superman)</t>
  </si>
  <si>
    <t>The Fan</t>
  </si>
  <si>
    <t>Despicable Me 2</t>
  </si>
  <si>
    <t>World War Z</t>
  </si>
  <si>
    <t>Hannah Arendt</t>
  </si>
  <si>
    <t>The General's Daughter</t>
  </si>
  <si>
    <t>Seed of Chucky</t>
  </si>
  <si>
    <t>Kindergarten Cop</t>
  </si>
  <si>
    <t>Turner &amp; Hooch</t>
  </si>
  <si>
    <t>The East</t>
  </si>
  <si>
    <t>Snitch</t>
  </si>
  <si>
    <t>The Internship</t>
  </si>
  <si>
    <t>Breakout (Split Decision)</t>
  </si>
  <si>
    <t>Europa Report</t>
  </si>
  <si>
    <t>Welcome to the Punch</t>
  </si>
  <si>
    <t>La migliore offerta (The Best Offer)</t>
  </si>
  <si>
    <t>Moonwalker</t>
  </si>
  <si>
    <t>Dave</t>
  </si>
  <si>
    <t>Death and the Maiden</t>
  </si>
  <si>
    <t>Final Analysis</t>
  </si>
  <si>
    <t>Into the White (Cross Of Honour)</t>
  </si>
  <si>
    <t>Clockers</t>
  </si>
  <si>
    <t>Clear History</t>
  </si>
  <si>
    <t>Lorenzo's Oil</t>
  </si>
  <si>
    <t>Primary Colors</t>
  </si>
  <si>
    <t>Stop! Or my Mom will Shoot</t>
  </si>
  <si>
    <t>The Heat</t>
  </si>
  <si>
    <t>Of Unknown Origin</t>
  </si>
  <si>
    <t>Eden Lake</t>
  </si>
  <si>
    <t>The Conjuring (The Warren Files)</t>
  </si>
  <si>
    <t>Halloween</t>
  </si>
  <si>
    <t>Midnight's Children (AKA Winds of Change)</t>
  </si>
  <si>
    <t>The Chase</t>
  </si>
  <si>
    <t>The Texas Chainsaw Massacre</t>
  </si>
  <si>
    <t>The Forgotten</t>
  </si>
  <si>
    <t>Monsters University</t>
  </si>
  <si>
    <t>Un monstre à Paris (A Monster In Paris</t>
  </si>
  <si>
    <t>Bacheha-Ye aseman (Children of Heaven)</t>
  </si>
  <si>
    <t>The Burbs</t>
  </si>
  <si>
    <t>Pacific Rim</t>
  </si>
  <si>
    <t>Space Jam</t>
  </si>
  <si>
    <t>Da Shang Hai (The Last Tycoon)</t>
  </si>
  <si>
    <t>The Frighteners</t>
  </si>
  <si>
    <t>Vehicle 19</t>
  </si>
  <si>
    <t>Carrie</t>
  </si>
  <si>
    <t>War and Peace</t>
  </si>
  <si>
    <t>Hypnotisören (The Hypnotist)</t>
  </si>
  <si>
    <t>The Wolverine (X-Men Origins: Wolverine 2)</t>
  </si>
  <si>
    <t>Grown Ups 2</t>
  </si>
  <si>
    <t>Admission</t>
  </si>
  <si>
    <t>The 300 Spartans</t>
  </si>
  <si>
    <t>The Cabin in the Woods</t>
  </si>
  <si>
    <t>Bless Me, Ultima</t>
  </si>
  <si>
    <t>The World's End</t>
  </si>
  <si>
    <t>L'assaut</t>
  </si>
  <si>
    <t>The Lone Ranger</t>
  </si>
  <si>
    <t>American Wedding (AKA American Pie: The Wedding)</t>
  </si>
  <si>
    <t>Dark Water</t>
  </si>
  <si>
    <t>Tyskungen (The Hidden Child)</t>
  </si>
  <si>
    <t>Un plan parfait</t>
  </si>
  <si>
    <t>Lone Wolf McQuade</t>
  </si>
  <si>
    <t>I Know What You Did Last Summer</t>
  </si>
  <si>
    <t>Now You See Me</t>
  </si>
  <si>
    <t>Disney's Planes</t>
  </si>
  <si>
    <t>Blues Brothers 2000</t>
  </si>
  <si>
    <t>Girl Most Likely (AKA Imogene)</t>
  </si>
  <si>
    <t>The Colony</t>
  </si>
  <si>
    <t>Awakenings</t>
  </si>
  <si>
    <t>The Maiden Heist</t>
  </si>
  <si>
    <t>Unconditional</t>
  </si>
  <si>
    <t>Jin Ling Shi San Chai (The Flowers of War)</t>
  </si>
  <si>
    <t>The Call</t>
  </si>
  <si>
    <t>21 and Over (21 &amp; Over)</t>
  </si>
  <si>
    <t>Mimic</t>
  </si>
  <si>
    <t>A Late Quartet</t>
  </si>
  <si>
    <t>Return to Oz</t>
  </si>
  <si>
    <t>Nuit blanche (Sleepless Night)</t>
  </si>
  <si>
    <t>Perfect Sense</t>
  </si>
  <si>
    <t>Phantom</t>
  </si>
  <si>
    <t>Resident Evil</t>
  </si>
  <si>
    <t>Resident Evil: Apocalypse (Resident Evil 2)</t>
  </si>
  <si>
    <t>Resident Evil: Extinction (Resident Evil 3)</t>
  </si>
  <si>
    <t>Turbo</t>
  </si>
  <si>
    <t>A Little Bit of Heaven (AKA Earthbound)</t>
  </si>
  <si>
    <t>Ritana (The Returner)</t>
  </si>
  <si>
    <t>The Smurfs 2</t>
  </si>
  <si>
    <t>Tiburón</t>
  </si>
  <si>
    <t>Agarralo como puedas</t>
  </si>
  <si>
    <t>American Pie</t>
  </si>
  <si>
    <t>Austin Powers</t>
  </si>
  <si>
    <t>Hombres de negro</t>
  </si>
  <si>
    <t>Millenium</t>
  </si>
  <si>
    <t>Muñeco diabólico</t>
  </si>
  <si>
    <t>Hannibal Lecter</t>
  </si>
  <si>
    <t>Soldado universal</t>
  </si>
  <si>
    <t>Superdetective en Holliwood</t>
  </si>
  <si>
    <t>Torrente</t>
  </si>
  <si>
    <t>Transformer</t>
  </si>
  <si>
    <t>Las crónicas de Narnia</t>
  </si>
  <si>
    <t>Starshipp</t>
  </si>
  <si>
    <t>Universal Soldier: The Return</t>
  </si>
  <si>
    <t>Ali Baba and the Forty Thieves</t>
  </si>
  <si>
    <t>Peacock</t>
  </si>
  <si>
    <t>Jappeloup</t>
  </si>
  <si>
    <t>Kick-Ass 2</t>
  </si>
  <si>
    <t>Running Scared</t>
  </si>
  <si>
    <t>Long men fei jia (The Flying Swords of Dragon Gate)</t>
  </si>
  <si>
    <t>Cat on a Hot Tin Roof</t>
  </si>
  <si>
    <t>The Crazies</t>
  </si>
  <si>
    <t>Ce que le jour doit à la nuit</t>
  </si>
  <si>
    <t>R.I.P.D. (RIPD. Rest In Peace Department)</t>
  </si>
  <si>
    <t>Resident Evil: Retribution (Resident Evil 5)</t>
  </si>
  <si>
    <t>Andrew Lloyd Webber's The Phantom of the Opera</t>
  </si>
  <si>
    <t>Twister</t>
  </si>
  <si>
    <t>Song for Marion (AKA Unfinished Song)</t>
  </si>
  <si>
    <t>61*</t>
  </si>
  <si>
    <t>Red 2</t>
  </si>
  <si>
    <t>Elysium</t>
  </si>
  <si>
    <t>Tower Block</t>
  </si>
  <si>
    <t>Rush Hour</t>
  </si>
  <si>
    <t>Requiem for a Dream</t>
  </si>
  <si>
    <t>Qi jian (Seven Swords) (AKA Chat gim)</t>
  </si>
  <si>
    <t>The Baytown Outlaws</t>
  </si>
  <si>
    <t>Brazil</t>
  </si>
  <si>
    <t>The Numbers Station</t>
  </si>
  <si>
    <t>Pain &amp; Gain (Pain and Gain)</t>
  </si>
  <si>
    <t>Hollow Man</t>
  </si>
  <si>
    <t>In the Mouth of Madness</t>
  </si>
  <si>
    <t>This Is the End</t>
  </si>
  <si>
    <t>The Count of Monte Cristo</t>
  </si>
  <si>
    <t>Assassination of a High School President</t>
  </si>
  <si>
    <t>Prozac Nation</t>
  </si>
  <si>
    <t>We're the Millers</t>
  </si>
  <si>
    <t>Super Buddies</t>
  </si>
  <si>
    <t>The Deadly Game (All Things to All Men)</t>
  </si>
  <si>
    <t>The Berlin File</t>
  </si>
  <si>
    <t>Todos tenemos un plan</t>
  </si>
  <si>
    <t>A Lonely Place to Die</t>
  </si>
  <si>
    <t>Christiane F - Wir Kinder vom Bahnhof Zoo (We Children from Bahnhof Zoo)</t>
  </si>
  <si>
    <t>The Mortal Instruments: City of Bones</t>
  </si>
  <si>
    <t>Reisen til julestjernen (Journey to the Christmas Star)</t>
  </si>
  <si>
    <t>Thérèse Desqueyroux</t>
  </si>
  <si>
    <t>The Pacifier</t>
  </si>
  <si>
    <t>Penthouse North</t>
  </si>
  <si>
    <t>A Very Harold &amp; Kumar Christmas</t>
  </si>
  <si>
    <t>Jack London's White Fang</t>
  </si>
  <si>
    <t>The Place Beyond the Pines</t>
  </si>
  <si>
    <t>From Here to Eternity</t>
  </si>
  <si>
    <t>It! The Terror from Beyond Space</t>
  </si>
  <si>
    <t>The Treasure of the Sierra Madre</t>
  </si>
  <si>
    <t>Flubber</t>
  </si>
  <si>
    <t>Moonstruck</t>
  </si>
  <si>
    <t>Mud</t>
  </si>
  <si>
    <t>Les As de la Jungle - Operation banquise</t>
  </si>
  <si>
    <t>Resident Evil: Afterlife (Resident Evil 4)</t>
  </si>
  <si>
    <t>Scream</t>
  </si>
  <si>
    <t>Shinobi</t>
  </si>
  <si>
    <t>Jingle all the Way</t>
  </si>
  <si>
    <t>A Simple Plan</t>
  </si>
  <si>
    <t>48 Hrs</t>
  </si>
  <si>
    <t>What´s Eating Gilbert Grape?</t>
  </si>
  <si>
    <t>Big</t>
  </si>
  <si>
    <t>Killing Season</t>
  </si>
  <si>
    <t xml:space="preserve">Toy Story of Terror! </t>
  </si>
  <si>
    <t>Cry Freedom</t>
  </si>
  <si>
    <t>Jason and the Argonauts</t>
  </si>
  <si>
    <t>Jacob's Ladder</t>
  </si>
  <si>
    <t>9 (Number 9) (Nine)</t>
  </si>
  <si>
    <t>Red Dog</t>
  </si>
  <si>
    <t>Riddick</t>
  </si>
  <si>
    <t>Young Guns 2. Blaze of Glory</t>
  </si>
  <si>
    <t>Another 48 Hours</t>
  </si>
  <si>
    <t>White House Down</t>
  </si>
  <si>
    <t>Der Himmel über Berlin (Wings of Desire)</t>
  </si>
  <si>
    <t>The Entity</t>
  </si>
  <si>
    <t>The Little Prince</t>
  </si>
  <si>
    <t>Rush Hour 2</t>
  </si>
  <si>
    <t>Rush Hour 3</t>
  </si>
  <si>
    <t>jOBS</t>
  </si>
  <si>
    <t>Justin y la espada del valor (Justin and the Knights of Valour)</t>
  </si>
  <si>
    <t>On the Waterfront</t>
  </si>
  <si>
    <t>Momo</t>
  </si>
  <si>
    <t>Odd Thomas</t>
  </si>
  <si>
    <t>Freaky Friday</t>
  </si>
  <si>
    <t>The Big Easy</t>
  </si>
  <si>
    <t>Stigmata</t>
  </si>
  <si>
    <t>Yip Man chinchyun (The Legend Is Born - Ip Man)</t>
  </si>
  <si>
    <t>Mou gaan dou (Wu jian dao) (AKA Infernal Affairs)</t>
  </si>
  <si>
    <t>Los elegidos (2013).mkv</t>
  </si>
  <si>
    <t>Dark Skies</t>
  </si>
  <si>
    <t>You're Next</t>
  </si>
  <si>
    <t>A Perfect Getaway</t>
  </si>
  <si>
    <t>8MM (AKA Eight millimeter)</t>
  </si>
  <si>
    <t>Dalkomhan insaeng (A Bittersweet Life)</t>
  </si>
  <si>
    <t>Man of the House</t>
  </si>
  <si>
    <t>Resolución</t>
  </si>
  <si>
    <t>1920*832</t>
  </si>
  <si>
    <t>1280*544</t>
  </si>
  <si>
    <t>720*304</t>
  </si>
  <si>
    <t>1920*816</t>
  </si>
  <si>
    <t>1920*1080</t>
  </si>
  <si>
    <t>1920*812</t>
  </si>
  <si>
    <t>720*400</t>
  </si>
  <si>
    <t>1280*528</t>
  </si>
  <si>
    <t>1920*800</t>
  </si>
  <si>
    <t>1280*720</t>
  </si>
  <si>
    <t>576*314</t>
  </si>
  <si>
    <t>1280*688</t>
  </si>
  <si>
    <t>1920*1054</t>
  </si>
  <si>
    <t>1270*704</t>
  </si>
  <si>
    <t>720*384</t>
  </si>
  <si>
    <t>1918*1080</t>
  </si>
  <si>
    <t>1918*816</t>
  </si>
  <si>
    <t>1920*784</t>
  </si>
  <si>
    <t>352*576</t>
  </si>
  <si>
    <t>1270*688</t>
  </si>
  <si>
    <t>1920*1040</t>
  </si>
  <si>
    <t>1920*804</t>
  </si>
  <si>
    <t>1920*808</t>
  </si>
  <si>
    <t>1916*796</t>
  </si>
  <si>
    <t>1280*542</t>
  </si>
  <si>
    <t>1280*694</t>
  </si>
  <si>
    <t>1920*820</t>
  </si>
  <si>
    <t>1920*798</t>
  </si>
  <si>
    <t>1280*534</t>
  </si>
  <si>
    <t>640*272</t>
  </si>
  <si>
    <t>576*304</t>
  </si>
  <si>
    <t>1918*812</t>
  </si>
  <si>
    <t>704*528</t>
  </si>
  <si>
    <t>1280*536</t>
  </si>
  <si>
    <t>644*272</t>
  </si>
  <si>
    <t>560*240</t>
  </si>
  <si>
    <t>1920*1056</t>
  </si>
  <si>
    <t>1280*532</t>
  </si>
  <si>
    <t>1280*696</t>
  </si>
  <si>
    <t>720*320</t>
  </si>
  <si>
    <t>1920*1072</t>
  </si>
  <si>
    <t>1920*818</t>
  </si>
  <si>
    <t>1912*796</t>
  </si>
  <si>
    <t>960*408</t>
  </si>
  <si>
    <t>1920*806</t>
  </si>
  <si>
    <t>720*448</t>
  </si>
  <si>
    <t>1920*1036</t>
  </si>
  <si>
    <t>1920*1032</t>
  </si>
  <si>
    <t>720*312</t>
  </si>
  <si>
    <t>608*256</t>
  </si>
  <si>
    <t>1600*864</t>
  </si>
  <si>
    <t>1920*796</t>
  </si>
  <si>
    <t>624*304</t>
  </si>
  <si>
    <t>1280*692</t>
  </si>
  <si>
    <t>1920*864</t>
  </si>
  <si>
    <t>704*288</t>
  </si>
  <si>
    <t>1920*1034</t>
  </si>
  <si>
    <t>720*480</t>
  </si>
  <si>
    <t>704*400</t>
  </si>
  <si>
    <t>720*544</t>
  </si>
  <si>
    <t>560*416</t>
  </si>
  <si>
    <t>624*456</t>
  </si>
  <si>
    <t>528*400</t>
  </si>
  <si>
    <t>2 Guns</t>
  </si>
  <si>
    <t>1920*824</t>
  </si>
  <si>
    <t>Antichrist</t>
  </si>
  <si>
    <t>Babycall</t>
  </si>
  <si>
    <t>Dersu Uzala</t>
  </si>
  <si>
    <t>1278*544</t>
  </si>
  <si>
    <t>1280*714</t>
  </si>
  <si>
    <t>1920*1044</t>
  </si>
  <si>
    <t>1280*686</t>
  </si>
  <si>
    <t>1280*540</t>
  </si>
  <si>
    <t>1440*1080</t>
  </si>
  <si>
    <t>1920*1052</t>
  </si>
  <si>
    <t>1916*1080</t>
  </si>
  <si>
    <t>1276*692</t>
  </si>
  <si>
    <t>1920*828</t>
  </si>
  <si>
    <t>Du zhan (Drug War)</t>
  </si>
  <si>
    <t>The Counselor</t>
  </si>
  <si>
    <t>Muhammad Ali's Greatest Fight</t>
  </si>
  <si>
    <t>El profesor chiflado (1996).mkv</t>
  </si>
  <si>
    <t>13 Going On 30</t>
  </si>
  <si>
    <t>Sur la piste du Marsupilami</t>
  </si>
  <si>
    <t>Austenland</t>
  </si>
  <si>
    <t>Trading Places</t>
  </si>
  <si>
    <t>Gorillas in the Mist</t>
  </si>
  <si>
    <t>Grabbers</t>
  </si>
  <si>
    <t>Home Run</t>
  </si>
  <si>
    <t>Kon-Tiki</t>
  </si>
  <si>
    <t>Jui kuen II (The Legend of Drunken Master)</t>
  </si>
  <si>
    <t>The Whistleblower</t>
  </si>
  <si>
    <t>Gion bayashi</t>
  </si>
  <si>
    <t>Prisoners</t>
  </si>
  <si>
    <t>Runner, Runner</t>
  </si>
  <si>
    <t>Rush</t>
  </si>
  <si>
    <t>sex, lies and videotape</t>
  </si>
  <si>
    <t>Saibogujiman kwenchana (I'm A Cyborg, But That's Ok)</t>
  </si>
  <si>
    <t>The Wiz</t>
  </si>
  <si>
    <t>Lezte Ausfahrt Brooklyn (Last Exit to Brooklyn)</t>
  </si>
  <si>
    <t>About Time</t>
  </si>
  <si>
    <t>The Air Up There</t>
  </si>
  <si>
    <t>Zipi y Zape y el club de la canica</t>
  </si>
  <si>
    <t>Alien Nation</t>
  </si>
  <si>
    <t>In a World...</t>
  </si>
  <si>
    <t>À perdre la raison (Our Children)</t>
  </si>
  <si>
    <t>Baggage Claim</t>
  </si>
  <si>
    <t>Breaking News</t>
  </si>
  <si>
    <t>Streets of Fire</t>
  </si>
  <si>
    <t>Carrie (2013).mkv</t>
  </si>
  <si>
    <t>1832*764</t>
  </si>
  <si>
    <t>Casshern</t>
  </si>
  <si>
    <t>Cry Wolf</t>
  </si>
  <si>
    <t>Lee Daniels' The Butler</t>
  </si>
  <si>
    <t>In the Name of the King 2: Two Worlds (Dungeon Siege 2)</t>
  </si>
  <si>
    <t>1280*690</t>
  </si>
  <si>
    <t>Teen Wolf</t>
  </si>
  <si>
    <t>The Bling Ring</t>
  </si>
  <si>
    <t>1264*528</t>
  </si>
  <si>
    <t>The Spectacular Now</t>
  </si>
  <si>
    <t>Captain Phillips</t>
  </si>
  <si>
    <t>Police Academy 2: Their First Assignment</t>
  </si>
  <si>
    <t>Police Academy 3: Back in Training</t>
  </si>
  <si>
    <t>Police Academy 4: Citizens on Patrol</t>
  </si>
  <si>
    <t>Police Academy 5: Assignment Miami Beach</t>
  </si>
  <si>
    <t>Police Academy 6: City Under Seige</t>
  </si>
  <si>
    <t>Police Academy: Mission to Moscow</t>
  </si>
  <si>
    <t>Caníbal</t>
  </si>
  <si>
    <t>Ichi the Killer</t>
  </si>
  <si>
    <t>1536*864</t>
  </si>
  <si>
    <t>La gran familia española</t>
  </si>
  <si>
    <t>Las brujas de Zugarramurdi</t>
  </si>
  <si>
    <t>Tai-Chi Master</t>
  </si>
  <si>
    <t>The To Do List</t>
  </si>
  <si>
    <t>Enough Said</t>
  </si>
  <si>
    <t>Peace, Love &amp; Misunderstanding</t>
  </si>
  <si>
    <t>Loca academia de policía</t>
  </si>
  <si>
    <t>1256*720</t>
  </si>
  <si>
    <t>The Changeling</t>
  </si>
  <si>
    <t>Whole Lotta Sole (Stand Off)</t>
  </si>
  <si>
    <t>Blind Date</t>
  </si>
  <si>
    <t>1280*530</t>
  </si>
  <si>
    <t>The Sleeping Dictionary</t>
  </si>
  <si>
    <t>The Fifth Estate</t>
  </si>
  <si>
    <t>The Secret of My Success</t>
  </si>
  <si>
    <t>Paulette</t>
  </si>
  <si>
    <t>Gravity</t>
  </si>
  <si>
    <t>Panic Room</t>
  </si>
  <si>
    <t>The English Teacher</t>
  </si>
  <si>
    <t>King Ralph</t>
  </si>
  <si>
    <t>Spiders</t>
  </si>
  <si>
    <t>The Good Doctor</t>
  </si>
  <si>
    <t>Evita</t>
  </si>
  <si>
    <t>1280*718</t>
  </si>
  <si>
    <t>Don Jon</t>
  </si>
  <si>
    <t>Wes Craven's New Nightmare (AKA A Nightmare on Elm Street 7)</t>
  </si>
  <si>
    <t>Thor: The Dark World (Thor 2)</t>
  </si>
  <si>
    <t>Freddy's Dead: The Final Nightmare (A Nightmare on Elm Street 6)</t>
  </si>
  <si>
    <t>A Nightmare on Elm Street V: The Dream Child</t>
  </si>
  <si>
    <t>A Nightmare on Elm Street IV: The Dream Master</t>
  </si>
  <si>
    <t>A Nightmare on Elm Street III: Dream Warriors</t>
  </si>
  <si>
    <t>A Nightmare on Elm Street II: Freddy's Revenge</t>
  </si>
  <si>
    <t>984*720</t>
  </si>
  <si>
    <t>Captains Courageous</t>
  </si>
  <si>
    <t>Encino Man</t>
  </si>
  <si>
    <t>Machine Gun Preacher</t>
  </si>
  <si>
    <t>Fatale (Damage)</t>
  </si>
  <si>
    <t>Freddy Vs. Jason (AKA A Nightmare on Elm Street VIII and Friday the 13th XI)</t>
  </si>
  <si>
    <t>Mask</t>
  </si>
  <si>
    <t>An American Werewolf in London</t>
  </si>
  <si>
    <t>Smokin' Aces 2: Assassins' Ball</t>
  </si>
  <si>
    <t>Jackass Presents: Bad Grandpa</t>
  </si>
  <si>
    <t>Harry and the Hendersons (AKA Bigfoot and the Hendersons)</t>
  </si>
  <si>
    <t>Drinking Buddies</t>
  </si>
  <si>
    <t>Dobermann</t>
  </si>
  <si>
    <t>Das experiment</t>
  </si>
  <si>
    <t>Flatliners</t>
  </si>
  <si>
    <t>1920*720</t>
  </si>
  <si>
    <t>Pesadilla en Elm Street</t>
  </si>
  <si>
    <t>1280*514</t>
  </si>
  <si>
    <t>720*540</t>
  </si>
  <si>
    <t>624*368</t>
  </si>
  <si>
    <t>576*240</t>
  </si>
  <si>
    <t>1920*814</t>
  </si>
  <si>
    <t>640*368</t>
  </si>
  <si>
    <t>576*320</t>
  </si>
  <si>
    <t>1204*720</t>
  </si>
  <si>
    <t>624*336</t>
  </si>
  <si>
    <t>1920*1038</t>
  </si>
  <si>
    <t>704*368</t>
  </si>
  <si>
    <t>1920*744</t>
  </si>
  <si>
    <t>960*720</t>
  </si>
  <si>
    <t>656*352</t>
  </si>
  <si>
    <t>608*320</t>
  </si>
  <si>
    <t>640*352</t>
  </si>
  <si>
    <t>464*352</t>
  </si>
  <si>
    <t>672*356</t>
  </si>
  <si>
    <t>976*720</t>
  </si>
  <si>
    <t>718*576</t>
  </si>
  <si>
    <t>528*288</t>
  </si>
  <si>
    <t>672*272</t>
  </si>
  <si>
    <t>1280*546</t>
  </si>
  <si>
    <t>480*352</t>
  </si>
  <si>
    <t>676*432</t>
  </si>
  <si>
    <t>1279*714</t>
  </si>
  <si>
    <t>716*264</t>
  </si>
  <si>
    <t>704*304</t>
  </si>
  <si>
    <t>624*256</t>
  </si>
  <si>
    <t>700*292</t>
  </si>
  <si>
    <t>1904*1024</t>
  </si>
  <si>
    <t>1912*792</t>
  </si>
  <si>
    <t>Grand Piano</t>
  </si>
  <si>
    <t>The Hungover Games</t>
  </si>
  <si>
    <t>La vie d'Adèle</t>
  </si>
  <si>
    <t>Orca</t>
  </si>
  <si>
    <t>1280*800</t>
  </si>
  <si>
    <t>Sabrina (y sus amores)</t>
  </si>
  <si>
    <t>The Company You Keep</t>
  </si>
  <si>
    <t>Only God Forgives</t>
  </si>
  <si>
    <t>The Hunger Games: Catching Fire</t>
  </si>
  <si>
    <t>1920*1088</t>
  </si>
  <si>
    <t>Assault on Wall Street (Bailout: The Age Of Greed)</t>
  </si>
  <si>
    <t>Cold Comes the Night</t>
  </si>
  <si>
    <t>Ender's Game</t>
  </si>
  <si>
    <t>Gia</t>
  </si>
  <si>
    <t xml:space="preserve">Fong juk </t>
  </si>
  <si>
    <t>Vivir es fácil con los ojos cerrados</t>
  </si>
  <si>
    <t>Blue Jasmine</t>
  </si>
  <si>
    <t>La huida (2012).mkv</t>
  </si>
  <si>
    <t>Deadfall (Dead Fall)</t>
  </si>
  <si>
    <t>1916*816</t>
  </si>
  <si>
    <t>1200*720</t>
  </si>
  <si>
    <t>1456*1080</t>
  </si>
  <si>
    <t>1492: The Conquest of Paradise</t>
  </si>
  <si>
    <t>Amores perros</t>
  </si>
  <si>
    <t>Candy</t>
  </si>
  <si>
    <t>Chung Hing sam lam (Chungking Express)</t>
  </si>
  <si>
    <t>Case 39</t>
  </si>
  <si>
    <t>Seppuku (Harakiri)</t>
  </si>
  <si>
    <t>The Cave</t>
  </si>
  <si>
    <t>Napola</t>
  </si>
  <si>
    <t>Harlem Nights</t>
  </si>
  <si>
    <t>Showgirls</t>
  </si>
  <si>
    <t>A.C.O.D. (Adult Children Of Divorce)</t>
  </si>
  <si>
    <t>Vampiros lesbos</t>
  </si>
  <si>
    <t>Over the Top</t>
  </si>
  <si>
    <t>720*416</t>
  </si>
  <si>
    <t>1912*972</t>
  </si>
  <si>
    <t>982*720</t>
  </si>
  <si>
    <t>Mildred Pierce</t>
  </si>
  <si>
    <t>1914*1030</t>
  </si>
  <si>
    <t>Bad Milo!</t>
  </si>
  <si>
    <t xml:space="preserve">Am Ende die Hoffnung </t>
  </si>
  <si>
    <t>980*720</t>
  </si>
  <si>
    <t>The World in His Arms</t>
  </si>
  <si>
    <t>The Substitute</t>
  </si>
  <si>
    <t>The House of the Spirits</t>
  </si>
  <si>
    <t>The Serpent and the Rainbow</t>
  </si>
  <si>
    <t>Lemony Snicket's A Series Of Unfortunate Events</t>
  </si>
  <si>
    <t>Lore</t>
  </si>
  <si>
    <t>The Family (Malavita)</t>
  </si>
  <si>
    <t>Scrooged</t>
  </si>
  <si>
    <t>Last Vegas</t>
  </si>
  <si>
    <t>The Woman</t>
  </si>
  <si>
    <t>Turistas (2006).mkv</t>
  </si>
  <si>
    <t>Turistas (Paradise Lost)</t>
  </si>
  <si>
    <t>Veronica Mars</t>
  </si>
  <si>
    <t>Abierto hasta el amanecer</t>
  </si>
  <si>
    <t>Ahora o nunca</t>
  </si>
  <si>
    <t>1920*752</t>
  </si>
  <si>
    <t>1888*1080</t>
  </si>
  <si>
    <t>1472*1080</t>
  </si>
  <si>
    <t>Destino final</t>
  </si>
  <si>
    <t>El bosque animado, sentirás su magia</t>
  </si>
  <si>
    <t>Las aventuras de Tadeo Jones</t>
  </si>
  <si>
    <t>Mortadelo y Filemón, El armario del tiempo</t>
  </si>
  <si>
    <t>1920*792</t>
  </si>
  <si>
    <t>996*720</t>
  </si>
  <si>
    <t>El Dorado</t>
  </si>
  <si>
    <t>En el nombre del rey</t>
  </si>
  <si>
    <t>Eva</t>
  </si>
  <si>
    <t>Insidious</t>
  </si>
  <si>
    <t>Kenshin</t>
  </si>
  <si>
    <t>La profecía</t>
  </si>
  <si>
    <t>Los mercenarios</t>
  </si>
  <si>
    <t>Los padres de ella</t>
  </si>
  <si>
    <t>Memoria de mis putas tristes</t>
  </si>
  <si>
    <t>Quid Pro Quo</t>
  </si>
  <si>
    <t>Silent Hill</t>
  </si>
  <si>
    <t>Suspendido en sinvergüenza</t>
  </si>
  <si>
    <t>Kill Bill 1</t>
  </si>
  <si>
    <t>Kill Bill 2</t>
  </si>
  <si>
    <t>Temblores</t>
  </si>
  <si>
    <t>Tras la línea enemiga</t>
  </si>
  <si>
    <t>3 bodas de más</t>
  </si>
  <si>
    <t>Bad Ass 2: Bad Assess</t>
  </si>
  <si>
    <t>1276*720</t>
  </si>
  <si>
    <t>The Year of Living Dangerously</t>
  </si>
  <si>
    <t>Kauwboy</t>
  </si>
  <si>
    <t>Delivery Man (The Delivery Man)</t>
  </si>
  <si>
    <t>1280*556</t>
  </si>
  <si>
    <t>Oldboy (Old Boy)</t>
  </si>
  <si>
    <t>¿Quién mató a Bambi?</t>
  </si>
  <si>
    <t>Tao jie (A Simple Life)</t>
  </si>
  <si>
    <t>Apollo 18</t>
  </si>
  <si>
    <t>Bad Country</t>
  </si>
  <si>
    <t>Byzantium</t>
  </si>
  <si>
    <t>Dog Pound</t>
  </si>
  <si>
    <t>Dance of the Vampires (The Fearless Vampire Killers, or Pardon Me, But Your Teeth Are in My Neck)</t>
  </si>
  <si>
    <t>The Eye of the Storm</t>
  </si>
  <si>
    <t>Red Faction: Origins (TV)</t>
  </si>
  <si>
    <t>Family Weekend</t>
  </si>
  <si>
    <t>Jesse Stone: Benefit of the Doubt (TV)</t>
  </si>
  <si>
    <t>Jimmy P. (Psychotherapy of a Plains Indian) (Jimmy Picard)</t>
  </si>
  <si>
    <t>The Good Earth</t>
  </si>
  <si>
    <t>La grande bellezza (The Great Beauty)</t>
  </si>
  <si>
    <t>The Legend of Hell House</t>
  </si>
  <si>
    <t>Les beaux jours (Bright Days Ahead)</t>
  </si>
  <si>
    <t>1920*848</t>
  </si>
  <si>
    <t>The Littlest Angel</t>
  </si>
  <si>
    <t>Monster High: Frights, Camera, Action!</t>
  </si>
  <si>
    <t>Frozen</t>
  </si>
  <si>
    <t>Futbolín (Metegol)</t>
  </si>
  <si>
    <t>Cloudy with a Chance of Meatballs 2</t>
  </si>
  <si>
    <t>Rodencia y el diente de la princesa</t>
  </si>
  <si>
    <t>992*720</t>
  </si>
  <si>
    <t>The Portrait of a Lady</t>
  </si>
  <si>
    <t>The Hobbit: The Desolation of Smaug (The Hobbit 2)</t>
  </si>
  <si>
    <t>The Secret Life of Walter Mitty</t>
  </si>
  <si>
    <t>544*304</t>
  </si>
  <si>
    <t>592*320</t>
  </si>
  <si>
    <t>720*404</t>
  </si>
  <si>
    <t>700*376</t>
  </si>
  <si>
    <t>576*432</t>
  </si>
  <si>
    <t>1920*836</t>
  </si>
  <si>
    <t>640*256</t>
  </si>
  <si>
    <t>1280*672</t>
  </si>
  <si>
    <t>720*408</t>
  </si>
  <si>
    <t>1296*704</t>
  </si>
  <si>
    <t>528*224</t>
  </si>
  <si>
    <t>1920*696</t>
  </si>
  <si>
    <t>1916*808</t>
  </si>
  <si>
    <t>708*384</t>
  </si>
  <si>
    <t>720*528</t>
  </si>
  <si>
    <t>720*432</t>
  </si>
  <si>
    <t>1920*802</t>
  </si>
  <si>
    <t>528*384</t>
  </si>
  <si>
    <t>1280*768</t>
  </si>
  <si>
    <t>512*384</t>
  </si>
  <si>
    <t>640*464</t>
  </si>
  <si>
    <t>664*280</t>
  </si>
  <si>
    <t>704*272</t>
  </si>
  <si>
    <t>720*352</t>
  </si>
  <si>
    <t>656*368</t>
  </si>
  <si>
    <t>512*280</t>
  </si>
  <si>
    <t>1280*716</t>
  </si>
  <si>
    <t>672*368</t>
  </si>
  <si>
    <t>1280*656</t>
  </si>
  <si>
    <t>560*304</t>
  </si>
  <si>
    <t>720*296</t>
  </si>
  <si>
    <t>720*576</t>
  </si>
  <si>
    <t>576*416</t>
  </si>
  <si>
    <t>672*256</t>
  </si>
  <si>
    <t>696*288</t>
  </si>
  <si>
    <t>716*296</t>
  </si>
  <si>
    <t>608*336</t>
  </si>
  <si>
    <t>688*368</t>
  </si>
  <si>
    <t>384*288</t>
  </si>
  <si>
    <t>1800*1080</t>
  </si>
  <si>
    <t>1280*592</t>
  </si>
  <si>
    <t>688*288</t>
  </si>
  <si>
    <t>368*288</t>
  </si>
  <si>
    <t>1208*720</t>
  </si>
  <si>
    <t>1280*576</t>
  </si>
  <si>
    <t>688*388</t>
  </si>
  <si>
    <t>624*352</t>
  </si>
  <si>
    <t>704*352</t>
  </si>
  <si>
    <t>608*352</t>
  </si>
  <si>
    <t>1792*1080</t>
  </si>
  <si>
    <t>Free Birds (Turkeys)</t>
  </si>
  <si>
    <t>1824*1080</t>
  </si>
  <si>
    <t>Cinderella III: A Twist in Time</t>
  </si>
  <si>
    <t>Creature from the Black Lagoon</t>
  </si>
  <si>
    <t>Metpo (Metro)</t>
  </si>
  <si>
    <t>Escape Plan (The Tomb)</t>
  </si>
  <si>
    <t>Instinct</t>
  </si>
  <si>
    <t>The Collection</t>
  </si>
  <si>
    <t>1916*800</t>
  </si>
  <si>
    <t>Love and Honor</t>
  </si>
  <si>
    <t>Deliverance</t>
  </si>
  <si>
    <t>Bachelorette</t>
  </si>
  <si>
    <t>Cat People</t>
  </si>
  <si>
    <t>The Golden Child</t>
  </si>
  <si>
    <t>Man of Tai Chi</t>
  </si>
  <si>
    <t>Emmanuelle II (Emmanuelle 2)</t>
  </si>
  <si>
    <t>The Fountain</t>
  </si>
  <si>
    <t>Paris, Texas</t>
  </si>
  <si>
    <t>Tremors II: Aftershocks</t>
  </si>
  <si>
    <t>Tremors 3: Back to Perfection</t>
  </si>
  <si>
    <t>Tremors 4: The Legend Begins</t>
  </si>
  <si>
    <t>The Adventures of Buckaroo Banzai Across the 8th Dimension</t>
  </si>
  <si>
    <t>The Best Man Holiday (AKA The Best Man 2)</t>
  </si>
  <si>
    <t>A Good Old Fashioned Orgy</t>
  </si>
  <si>
    <t>Creepshow</t>
  </si>
  <si>
    <t>Diana (Caught in Flight)</t>
  </si>
  <si>
    <t>Der Medicus (The Physician)</t>
  </si>
  <si>
    <t>966*720</t>
  </si>
  <si>
    <t>12 Years a Slave (Twelve Years a Slave)</t>
  </si>
  <si>
    <t>47 Ronin</t>
  </si>
  <si>
    <t>House of Games</t>
  </si>
  <si>
    <t>All Is Lost</t>
  </si>
  <si>
    <t>Reasonable Doubt</t>
  </si>
  <si>
    <t>The Crimson Pirate</t>
  </si>
  <si>
    <t>Footloose</t>
  </si>
  <si>
    <t>Gallipoli</t>
  </si>
  <si>
    <t>Devil (AKA The Night Chronicles: Devil)</t>
  </si>
  <si>
    <t>712*384</t>
  </si>
  <si>
    <t>672*384</t>
  </si>
  <si>
    <t>672*360</t>
  </si>
  <si>
    <t>704*384</t>
  </si>
  <si>
    <t>1024*544</t>
  </si>
  <si>
    <t>696*368</t>
  </si>
  <si>
    <t>1280*708</t>
  </si>
  <si>
    <t>640*480</t>
  </si>
  <si>
    <t>704*372</t>
  </si>
  <si>
    <t>584*320</t>
  </si>
  <si>
    <t>512*288</t>
  </si>
  <si>
    <t>1920*1030</t>
  </si>
  <si>
    <t>640*384</t>
  </si>
  <si>
    <t>1280*704</t>
  </si>
  <si>
    <t>656*432</t>
  </si>
  <si>
    <t>608*448</t>
  </si>
  <si>
    <t>1270*720</t>
  </si>
  <si>
    <t>720*288</t>
  </si>
  <si>
    <t>1918*800</t>
  </si>
  <si>
    <t>640*400</t>
  </si>
  <si>
    <t>1280*502</t>
  </si>
  <si>
    <t>560*320</t>
  </si>
  <si>
    <t>640*336</t>
  </si>
  <si>
    <t>512*272</t>
  </si>
  <si>
    <t>584*304</t>
  </si>
  <si>
    <t>544*292</t>
  </si>
  <si>
    <t>720*464</t>
  </si>
  <si>
    <t>720*298</t>
  </si>
  <si>
    <t>544*406</t>
  </si>
  <si>
    <t>1912*1078</t>
  </si>
  <si>
    <t>1280*680</t>
  </si>
  <si>
    <t>672*288</t>
  </si>
  <si>
    <t>672*352</t>
  </si>
  <si>
    <t>544*272</t>
  </si>
  <si>
    <t>544*384</t>
  </si>
  <si>
    <t>656*480</t>
  </si>
  <si>
    <t>704*512</t>
  </si>
  <si>
    <t>544*224</t>
  </si>
  <si>
    <t>544*312</t>
  </si>
  <si>
    <t>512*208</t>
  </si>
  <si>
    <t>352*288</t>
  </si>
  <si>
    <t>1920*1042</t>
  </si>
  <si>
    <t>952*720</t>
  </si>
  <si>
    <t>Get Carter</t>
  </si>
  <si>
    <t>Walking with Dinosaurs (Walking with Dinosaurs 3D)</t>
  </si>
  <si>
    <t>Captain Blood</t>
  </si>
  <si>
    <t>The Black Stallion</t>
  </si>
  <si>
    <t>Le Week-End</t>
  </si>
  <si>
    <t>Grudge Match</t>
  </si>
  <si>
    <t>Safety Not Guaranteed</t>
  </si>
  <si>
    <t>En solitaire</t>
  </si>
  <si>
    <t>Gojira (Godzilla)</t>
  </si>
  <si>
    <t>The New Daughter</t>
  </si>
  <si>
    <t>Kapringen (A Hijacking)</t>
  </si>
  <si>
    <t xml:space="preserve">Nymphomaniac. Volume I / Nymphomaniac (1) </t>
  </si>
  <si>
    <t>Janghwa, hongryeon (A Tale of Two Sisters)</t>
  </si>
  <si>
    <t>Duo luo tian shi (Fallen Angels)</t>
  </si>
  <si>
    <t>The Spy Who Came In from the Cold</t>
  </si>
  <si>
    <t>Mùi du du xanh - L'odeur de la papaye verte</t>
  </si>
  <si>
    <t>Hak se wui yi wo wai kwai (Election 2)</t>
  </si>
  <si>
    <t>F/X 2, the Deadly Art of Illusion</t>
  </si>
  <si>
    <t>Killshot</t>
  </si>
  <si>
    <t>So I Married an Axe Murderer</t>
  </si>
  <si>
    <t>720*396</t>
  </si>
  <si>
    <t>512*368</t>
  </si>
  <si>
    <t>464*240</t>
  </si>
  <si>
    <t>532*400</t>
  </si>
  <si>
    <t>560*428</t>
  </si>
  <si>
    <t>576*336</t>
  </si>
  <si>
    <t>576*368</t>
  </si>
  <si>
    <t>576*436</t>
  </si>
  <si>
    <t>544*400</t>
  </si>
  <si>
    <t>512*372</t>
  </si>
  <si>
    <t>664*496</t>
  </si>
  <si>
    <t>624*452</t>
  </si>
  <si>
    <t>592*432</t>
  </si>
  <si>
    <t>672*496</t>
  </si>
  <si>
    <t>684*496</t>
  </si>
  <si>
    <t>660*476</t>
  </si>
  <si>
    <t>600*432</t>
  </si>
  <si>
    <t>672*364</t>
  </si>
  <si>
    <t>1876*1080</t>
  </si>
  <si>
    <t>592*448</t>
  </si>
  <si>
    <t>616*328</t>
  </si>
  <si>
    <t>592*428</t>
  </si>
  <si>
    <t>704*416</t>
  </si>
  <si>
    <t>560*336</t>
  </si>
  <si>
    <t>544*416</t>
  </si>
  <si>
    <t>1280*712</t>
  </si>
  <si>
    <t>1918*1078</t>
  </si>
  <si>
    <t>1900*1080</t>
  </si>
  <si>
    <t>544*288</t>
  </si>
  <si>
    <t>672*488</t>
  </si>
  <si>
    <t>608*368</t>
  </si>
  <si>
    <t>1452*1078</t>
  </si>
  <si>
    <t>352*272</t>
  </si>
  <si>
    <t>448*336</t>
  </si>
  <si>
    <t>464*288</t>
  </si>
  <si>
    <t>536*296</t>
  </si>
  <si>
    <t>704*388</t>
  </si>
  <si>
    <t>1904*1072</t>
  </si>
  <si>
    <t>528*392</t>
  </si>
  <si>
    <t>448*320</t>
  </si>
  <si>
    <t>676*492</t>
  </si>
  <si>
    <t>1916*812</t>
  </si>
  <si>
    <t>1424*1080</t>
  </si>
  <si>
    <t>696*364</t>
  </si>
  <si>
    <t>720*552</t>
  </si>
  <si>
    <t>656*360</t>
  </si>
  <si>
    <t>712*392</t>
  </si>
  <si>
    <t>568*328</t>
  </si>
  <si>
    <t>1904*816</t>
  </si>
  <si>
    <t>592*240</t>
  </si>
  <si>
    <t>712*304</t>
  </si>
  <si>
    <t>664*272</t>
  </si>
  <si>
    <t>1268*540</t>
  </si>
  <si>
    <t>1428*1076</t>
  </si>
  <si>
    <t>608*400</t>
  </si>
  <si>
    <t>1488*1080</t>
  </si>
  <si>
    <t>1920*1074</t>
  </si>
  <si>
    <t>986*720</t>
  </si>
  <si>
    <t>1192*720</t>
  </si>
  <si>
    <t>720*406</t>
  </si>
  <si>
    <t>608*240</t>
  </si>
  <si>
    <t>720*300</t>
  </si>
  <si>
    <t>1280*538</t>
  </si>
  <si>
    <t>1280*512</t>
  </si>
  <si>
    <t>1480*1080</t>
  </si>
  <si>
    <t>688*372</t>
  </si>
  <si>
    <t>1436*1080</t>
  </si>
  <si>
    <t>1440*1078</t>
  </si>
  <si>
    <t>1280*640</t>
  </si>
  <si>
    <t>624*360</t>
  </si>
  <si>
    <t>624*312</t>
  </si>
  <si>
    <t>676*352</t>
  </si>
  <si>
    <t>512*312</t>
  </si>
  <si>
    <t>672*348</t>
  </si>
  <si>
    <t>512*268</t>
  </si>
  <si>
    <t>656*272</t>
  </si>
  <si>
    <t>August: Osage County</t>
  </si>
  <si>
    <t>Carmina o revienta.</t>
  </si>
  <si>
    <t>Hak seh wui (Election)</t>
  </si>
  <si>
    <t>Gossip</t>
  </si>
  <si>
    <t>How the West Was Won</t>
  </si>
  <si>
    <t>The Book Thief</t>
  </si>
  <si>
    <t>Off Limits (AKA Saigon)</t>
  </si>
  <si>
    <t>Séptimo</t>
  </si>
  <si>
    <t>The Viral Factor</t>
  </si>
  <si>
    <t>Warlock</t>
  </si>
  <si>
    <t>1280*466</t>
  </si>
  <si>
    <t>The Greatest Story Ever Told</t>
  </si>
  <si>
    <t>684*276</t>
  </si>
  <si>
    <t>768*576</t>
  </si>
  <si>
    <t>512*304</t>
  </si>
  <si>
    <t>668*352</t>
  </si>
  <si>
    <t>1280*560</t>
  </si>
  <si>
    <t>664*360</t>
  </si>
  <si>
    <t>676*356</t>
  </si>
  <si>
    <t>640*264</t>
  </si>
  <si>
    <t>1280*582</t>
  </si>
  <si>
    <t>688*384</t>
  </si>
  <si>
    <t>680*276</t>
  </si>
  <si>
    <t>640*448</t>
  </si>
  <si>
    <t>592*336</t>
  </si>
  <si>
    <t>656*496</t>
  </si>
  <si>
    <t>696*292</t>
  </si>
  <si>
    <t>970*720</t>
  </si>
  <si>
    <t>1920*1078</t>
  </si>
  <si>
    <t>648*360</t>
  </si>
  <si>
    <t>720*426</t>
  </si>
  <si>
    <t>512*408</t>
  </si>
  <si>
    <t>656*264</t>
  </si>
  <si>
    <t>624*328</t>
  </si>
  <si>
    <t>1904*784</t>
  </si>
  <si>
    <t>528*320</t>
  </si>
  <si>
    <t>1920*880</t>
  </si>
  <si>
    <t>600*272</t>
  </si>
  <si>
    <t>1912*818</t>
  </si>
  <si>
    <t>1280*550</t>
  </si>
  <si>
    <t>1264*720</t>
  </si>
  <si>
    <t>644*332</t>
  </si>
  <si>
    <t>1280*548</t>
  </si>
  <si>
    <t>672*400</t>
  </si>
  <si>
    <t>656*276</t>
  </si>
  <si>
    <t>1888*802</t>
  </si>
  <si>
    <t>640*288</t>
  </si>
  <si>
    <t>1202*720</t>
  </si>
  <si>
    <t>1272*536</t>
  </si>
  <si>
    <t>1916*814</t>
  </si>
  <si>
    <t>1786*1080</t>
  </si>
  <si>
    <t>1920*1440</t>
  </si>
  <si>
    <t>1904*1040</t>
  </si>
  <si>
    <t>624*464</t>
  </si>
  <si>
    <t>704*428</t>
  </si>
  <si>
    <t>944*720</t>
  </si>
  <si>
    <t>544*298</t>
  </si>
  <si>
    <t>576*312</t>
  </si>
  <si>
    <t>1920*960</t>
  </si>
  <si>
    <t>956*718</t>
  </si>
  <si>
    <t>1168*720</t>
  </si>
  <si>
    <t>988*720</t>
  </si>
  <si>
    <t>692*380</t>
  </si>
  <si>
    <t>1024*576</t>
  </si>
  <si>
    <t>1920*822</t>
  </si>
  <si>
    <t>1288*536</t>
  </si>
  <si>
    <t>704*312</t>
  </si>
  <si>
    <t>512*292</t>
  </si>
  <si>
    <t>624*264</t>
  </si>
  <si>
    <t>716*392</t>
  </si>
  <si>
    <t>1198*720</t>
  </si>
  <si>
    <t>720*306</t>
  </si>
  <si>
    <t>688*304</t>
  </si>
  <si>
    <t>960*544</t>
  </si>
  <si>
    <t>1264*704</t>
  </si>
  <si>
    <t>676*276</t>
  </si>
  <si>
    <t>1420*1080</t>
  </si>
  <si>
    <t>1916*818</t>
  </si>
  <si>
    <t>1920*794</t>
  </si>
  <si>
    <t>1920*1046</t>
  </si>
  <si>
    <t>416*240</t>
  </si>
  <si>
    <t>1912*1032</t>
  </si>
  <si>
    <t>1916*798</t>
  </si>
  <si>
    <t>1920*1024</t>
  </si>
  <si>
    <t>Ocho apellidos vascos</t>
  </si>
  <si>
    <t>Inside Llewyn Davis</t>
  </si>
  <si>
    <t>North to Alaska</t>
  </si>
  <si>
    <t>Saving Mr. Banks</t>
  </si>
  <si>
    <t>Dennis the Menace</t>
  </si>
  <si>
    <t>Jack Ryan: Shadow Recruit (AKA Shadow One)</t>
  </si>
  <si>
    <t>The Little Rascals Save the Day</t>
  </si>
  <si>
    <t>The Innkeepers</t>
  </si>
  <si>
    <t>Mandela: Long Walk to Freedom</t>
  </si>
  <si>
    <t>Niagara</t>
  </si>
  <si>
    <t>Not Safe for Work</t>
  </si>
  <si>
    <t>Pawn</t>
  </si>
  <si>
    <t>Snow Piercer - Snowpiercer (Le Transperceneige)</t>
  </si>
  <si>
    <t>Universal Soldier: Day of Reckoning (A New Dimension)</t>
  </si>
  <si>
    <t>Evil Dead II (Evil Dead 2: Dead by Dawn)</t>
  </si>
  <si>
    <t>The Machine</t>
  </si>
  <si>
    <t>608*288</t>
  </si>
  <si>
    <t>592*304</t>
  </si>
  <si>
    <t>660*348</t>
  </si>
  <si>
    <t>The Returned</t>
  </si>
  <si>
    <t>1920*810</t>
  </si>
  <si>
    <t>1472*1088</t>
  </si>
  <si>
    <t>1456*1088</t>
  </si>
  <si>
    <t>1788*1080</t>
  </si>
  <si>
    <t>1916*1036</t>
  </si>
  <si>
    <t>700*372</t>
  </si>
  <si>
    <t>1280*500</t>
  </si>
  <si>
    <t>1920*768</t>
  </si>
  <si>
    <t>688*512</t>
  </si>
  <si>
    <t>544*240</t>
  </si>
  <si>
    <t>736*304</t>
  </si>
  <si>
    <t>556*316</t>
  </si>
  <si>
    <t>1908*1080</t>
  </si>
  <si>
    <t>1920*1008</t>
  </si>
  <si>
    <t>616*248</t>
  </si>
  <si>
    <t>708*372</t>
  </si>
  <si>
    <t>668*280</t>
  </si>
  <si>
    <t>632*264</t>
  </si>
  <si>
    <t>1266*688</t>
  </si>
  <si>
    <t>720*308</t>
  </si>
  <si>
    <t>512*400</t>
  </si>
  <si>
    <t>1278*720</t>
  </si>
  <si>
    <t>1918*1040</t>
  </si>
  <si>
    <t>1920*870</t>
  </si>
  <si>
    <t>708*524</t>
  </si>
  <si>
    <t>640*350</t>
  </si>
  <si>
    <t>1428*1080</t>
  </si>
  <si>
    <t>1912*816</t>
  </si>
  <si>
    <t>1912*1072</t>
  </si>
  <si>
    <t>1908*1034</t>
  </si>
  <si>
    <t>1196*720</t>
  </si>
  <si>
    <t>1920*856</t>
  </si>
  <si>
    <t>Cabaret</t>
  </si>
  <si>
    <t>Fire in the Sky</t>
  </si>
  <si>
    <t>The Wolf of Wall Street</t>
  </si>
  <si>
    <t>1464*1080</t>
  </si>
  <si>
    <t>A Foreign Affair</t>
  </si>
  <si>
    <t>The Samaritan</t>
  </si>
  <si>
    <t>Addams Family Values (AKA Addams Family 2)</t>
  </si>
  <si>
    <t>Bride of Re-Animator</t>
  </si>
  <si>
    <t>The Adventures of Priscilla, Queen of the Desert</t>
  </si>
  <si>
    <t>The Dreamers</t>
  </si>
  <si>
    <t xml:space="preserve">Yut doi jung si (Yi dai zong shi) (Yidai zongshi) (The Grandmasters) </t>
  </si>
  <si>
    <t>Dans la maison</t>
  </si>
  <si>
    <t>Hello, Dolly!</t>
  </si>
  <si>
    <t>Hercules: The Thracian Wars</t>
  </si>
  <si>
    <t>Meteor</t>
  </si>
  <si>
    <t>Mindscape</t>
  </si>
  <si>
    <t>Purple Rain</t>
  </si>
  <si>
    <t>What Maisie Knew</t>
  </si>
  <si>
    <t>Saturn 3</t>
  </si>
  <si>
    <t>De Heineken ontvoering (The Heineken Kidnapping)</t>
  </si>
  <si>
    <t>Lone Survivor</t>
  </si>
  <si>
    <t>Last Passenger</t>
  </si>
  <si>
    <t>Anchorman 2: The Legend Continues</t>
  </si>
  <si>
    <t>Wara no tate (Straw Shield) (Shield of Straw)</t>
  </si>
  <si>
    <t>The Skull</t>
  </si>
  <si>
    <t>1278*680</t>
  </si>
  <si>
    <t>1920*1076</t>
  </si>
  <si>
    <t>1824*816</t>
  </si>
  <si>
    <t>1912*806</t>
  </si>
  <si>
    <t>Bullets over Broadway</t>
  </si>
  <si>
    <t>Cloak and Dagger</t>
  </si>
  <si>
    <t>Get Shorty</t>
  </si>
  <si>
    <t>Gunfight at the OK Corral</t>
  </si>
  <si>
    <t>In the Heat of the Night</t>
  </si>
  <si>
    <t>Gangs of Wasseypur I</t>
  </si>
  <si>
    <t>Gangs of Wasseypur II</t>
  </si>
  <si>
    <t>Town Creek (Blood Creek)</t>
  </si>
  <si>
    <t>The Music Never Stopped</t>
  </si>
  <si>
    <t>La proie</t>
  </si>
  <si>
    <t>The Brothers Bloom</t>
  </si>
  <si>
    <t>Matilda</t>
  </si>
  <si>
    <t>Never Been Kissed</t>
  </si>
  <si>
    <t>Nymphomaniac - Volume II / Nymphomaniac (2)</t>
  </si>
  <si>
    <t>Stalingrad</t>
  </si>
  <si>
    <t>Friday the 13th</t>
  </si>
  <si>
    <t>Viernes 13</t>
  </si>
  <si>
    <t>1920*838</t>
  </si>
  <si>
    <t>Jagged Edge</t>
  </si>
  <si>
    <t>Kill Your Darlings</t>
  </si>
  <si>
    <t>Bonjour tristesse</t>
  </si>
  <si>
    <t>Ministry of Fear</t>
  </si>
  <si>
    <t>Exodus</t>
  </si>
  <si>
    <t>American Hustle</t>
  </si>
  <si>
    <t>Against All Flags</t>
  </si>
  <si>
    <t>1808*1080</t>
  </si>
  <si>
    <t>Fa yeung nin wa (In the Mood for Love)</t>
  </si>
  <si>
    <t>Arrugas</t>
  </si>
  <si>
    <t>[REC] (AKA REC)</t>
  </si>
  <si>
    <t>[•REC] 2 (AKA REC 2)</t>
  </si>
  <si>
    <t>[•REC]³ Génesis (AKA [•REC] 3)</t>
  </si>
  <si>
    <t>A Prayer for the Dying</t>
  </si>
  <si>
    <t>Scream 2</t>
  </si>
  <si>
    <t>Scream 3</t>
  </si>
  <si>
    <t>Scream 4 (SCRE4M)</t>
  </si>
  <si>
    <t>I Am a Fugitive From a Chain Gang</t>
  </si>
  <si>
    <t>REC</t>
  </si>
  <si>
    <t>20 ans d'écart</t>
  </si>
  <si>
    <t>The Broken Circle Breakdown (Alabama Monroe)</t>
  </si>
  <si>
    <t>Seal Team Eight: Behind Enemy Lines</t>
  </si>
  <si>
    <t>Winter's Tale</t>
  </si>
  <si>
    <t>Dallas Buyers Club</t>
  </si>
  <si>
    <t>The Lost Weekend</t>
  </si>
  <si>
    <t>Ritter Rost - Eisenhart &amp; voll verbeult (Rusty Knight)</t>
  </si>
  <si>
    <t>San wa (The Myth)</t>
  </si>
  <si>
    <t>Anchorman: The Legend of Ron Burgundy</t>
  </si>
  <si>
    <t>Le Skylab</t>
  </si>
  <si>
    <t>Harper</t>
  </si>
  <si>
    <t>Gaslight</t>
  </si>
  <si>
    <t>Badlands</t>
  </si>
  <si>
    <t>Maniac</t>
  </si>
  <si>
    <t>Endless Love</t>
  </si>
  <si>
    <t>Mogambo</t>
  </si>
  <si>
    <t>Nebraska</t>
  </si>
  <si>
    <t>Piranha</t>
  </si>
  <si>
    <t>Que se mueran los feos</t>
  </si>
  <si>
    <t>The Monuments Men</t>
  </si>
  <si>
    <t>The Normal Heart (TV)</t>
  </si>
  <si>
    <t>Tom and Jerry: Robin Hood and His Merry Mouse</t>
  </si>
  <si>
    <t>Solitary Man</t>
  </si>
  <si>
    <t>Fantastic Voyage</t>
  </si>
  <si>
    <t>Un hombre solitario (2009).mkv</t>
  </si>
  <si>
    <t>55 Days at Peking</t>
  </si>
  <si>
    <t>Shi Er Sheng Xiao (Chinese Zodiac)</t>
  </si>
  <si>
    <t>Ugetsu monogatari</t>
  </si>
  <si>
    <t>Leaves of Grass</t>
  </si>
  <si>
    <t>The Lego Movie</t>
  </si>
  <si>
    <t>1918*1038</t>
  </si>
  <si>
    <t>1280*702</t>
  </si>
  <si>
    <t>1440*1076</t>
  </si>
  <si>
    <t>10 Rillington Place</t>
  </si>
  <si>
    <t>At Any Price</t>
  </si>
  <si>
    <t>Sansho Dayu (Sansho the Bailiff)</t>
  </si>
  <si>
    <t>They Live</t>
  </si>
  <si>
    <t>Her</t>
  </si>
  <si>
    <t>Gong fu (Kung Fu Hustle)</t>
  </si>
  <si>
    <t>Fei ying gai wak (Armour of God II: Operation Condor)</t>
  </si>
  <si>
    <t>Long xiong hu di (Armour of God)</t>
  </si>
  <si>
    <t>Pandora and the Flying Dutchman</t>
  </si>
  <si>
    <t>Ravenous</t>
  </si>
  <si>
    <t>Reflections in a Golden Eye</t>
  </si>
  <si>
    <t>No Retreat, No Surrender</t>
  </si>
  <si>
    <t>Rio Grande</t>
  </si>
  <si>
    <t>Red River</t>
  </si>
  <si>
    <t>968*720</t>
  </si>
  <si>
    <t>Out of Inferno</t>
  </si>
  <si>
    <t>Dio perdona... Io no!</t>
  </si>
  <si>
    <t>Roma, città aperta</t>
  </si>
  <si>
    <t>Friday the 13th, Part 2</t>
  </si>
  <si>
    <t>Friday the 13th Part III</t>
  </si>
  <si>
    <t>Labor Day</t>
  </si>
  <si>
    <t>Wolf Creek 2</t>
  </si>
  <si>
    <t>Coneheads</t>
  </si>
  <si>
    <t>Ace Ventura, Pet Detective</t>
  </si>
  <si>
    <t>Ace Ventura: When Nature Calls</t>
  </si>
  <si>
    <t>Stephen King's 'Sometimes They Come Back'</t>
  </si>
  <si>
    <t>Friday the 13th. The Final Chapter</t>
  </si>
  <si>
    <t>Wolf Creek</t>
  </si>
  <si>
    <t>300: Rise of an Empire</t>
  </si>
  <si>
    <t>Friday the 13th: A New Beginning</t>
  </si>
  <si>
    <t>Ride Along</t>
  </si>
  <si>
    <t>956*720</t>
  </si>
  <si>
    <t>Pet Sematary</t>
  </si>
  <si>
    <t>La Belle et la Bête</t>
  </si>
  <si>
    <t>Texas Killing Fields</t>
  </si>
  <si>
    <t>Trust</t>
  </si>
  <si>
    <t>Things We Lost in the Fire</t>
  </si>
  <si>
    <t>Gibraltar (The Informant)</t>
  </si>
  <si>
    <t>Friday the 13th Part VI: Jason Lives</t>
  </si>
  <si>
    <t>Poltergeist II: The Other Side</t>
  </si>
  <si>
    <t>Poltergeist III</t>
  </si>
  <si>
    <t>Heavenly Creatures</t>
  </si>
  <si>
    <t>Leviathan</t>
  </si>
  <si>
    <t>Hannibal Rising</t>
  </si>
  <si>
    <t>Cujo</t>
  </si>
  <si>
    <t>Tesis</t>
  </si>
  <si>
    <t>Paranoia</t>
  </si>
  <si>
    <t>La bella y la bestia (2014).mkv</t>
  </si>
  <si>
    <t>Friday the 13th, Part VII: The New Blood</t>
  </si>
  <si>
    <t xml:space="preserve">La belle et la bête (Beauty and the Beast) </t>
  </si>
  <si>
    <t>Philomena</t>
  </si>
  <si>
    <t>1912*1030</t>
  </si>
  <si>
    <t>George A. Romero's Diary of the Dead (AKA Diary of the Dead)</t>
  </si>
  <si>
    <t>The Grand Budapest Hotel</t>
  </si>
  <si>
    <t>The Man Without a Face</t>
  </si>
  <si>
    <t>The Men</t>
  </si>
  <si>
    <t>Jeune et jolie (Young &amp; Beautiful)</t>
  </si>
  <si>
    <t>The Amityville Horror</t>
  </si>
  <si>
    <t>Dip huet seung hun (The Killer)</t>
  </si>
  <si>
    <t>The Pretty One</t>
  </si>
  <si>
    <t>Transcendence</t>
  </si>
  <si>
    <t>A Night in Old Mexico</t>
  </si>
  <si>
    <t>Friday the 13th, Part VIII: Jason Takes Manhattan</t>
  </si>
  <si>
    <t>Jason Goes to Hell: The Final Friday (AKA Friday the 13th Part IX)</t>
  </si>
  <si>
    <t>La haine (Hate)</t>
  </si>
  <si>
    <t>1764*1080</t>
  </si>
  <si>
    <t>La double vie de Véronique</t>
  </si>
  <si>
    <t>Yôkihi</t>
  </si>
  <si>
    <t>The Fog</t>
  </si>
  <si>
    <t>La niebla (1980).mkv</t>
  </si>
  <si>
    <t>Terms of Endearment</t>
  </si>
  <si>
    <t>Machete Kills</t>
  </si>
  <si>
    <t>Squatters</t>
  </si>
  <si>
    <t>Re-Animator</t>
  </si>
  <si>
    <t>Teenage Mutant Ninja Turtles</t>
  </si>
  <si>
    <t>In the Blood</t>
  </si>
  <si>
    <t>Non-Stop</t>
  </si>
  <si>
    <t>Taps</t>
  </si>
  <si>
    <t>9 mois ferme</t>
  </si>
  <si>
    <t>Bring It On</t>
  </si>
  <si>
    <t>Gimme Shelter</t>
  </si>
  <si>
    <t>Quai d'Orsay</t>
  </si>
  <si>
    <t>Radio Days</t>
  </si>
  <si>
    <t>Dom Hemingway</t>
  </si>
  <si>
    <t>Hobson's Choice</t>
  </si>
  <si>
    <t>Emperor</t>
  </si>
  <si>
    <t>Ain’t Them Bodies Saints</t>
  </si>
  <si>
    <t>Enemy</t>
  </si>
  <si>
    <t xml:space="preserve">Les garçons et Guillaume, à table </t>
  </si>
  <si>
    <t>The Face of Love</t>
  </si>
  <si>
    <t>Take Me Home Tonight</t>
  </si>
  <si>
    <t>Matinee</t>
  </si>
  <si>
    <t>Need For Speed</t>
  </si>
  <si>
    <t>Noah</t>
  </si>
  <si>
    <t>Paris à tout prix</t>
  </si>
  <si>
    <t>V/H/S (VHS)</t>
  </si>
  <si>
    <t>The Zero Theorem</t>
  </si>
  <si>
    <t>Annie Hall</t>
  </si>
  <si>
    <t>Class of Nuke 'Em High</t>
  </si>
  <si>
    <t>Tightrope</t>
  </si>
  <si>
    <t>Grand Canyon</t>
  </si>
  <si>
    <t>The Undefeated</t>
  </si>
  <si>
    <t>The Quatermass Experiment (The Quatermass Xperiment)</t>
  </si>
  <si>
    <t>Kings of the Sun</t>
  </si>
  <si>
    <t>1908*788</t>
  </si>
  <si>
    <t>The Hills Have Eyes</t>
  </si>
  <si>
    <t>Hamilton - I nationens intresse (Hamilton: In the Interest of the Nation)</t>
  </si>
  <si>
    <t>Drag Me To Hell</t>
  </si>
  <si>
    <t>Bubba Ho-tep</t>
  </si>
  <si>
    <t>Final Destination 2</t>
  </si>
  <si>
    <t>Final Destination 3</t>
  </si>
  <si>
    <t>The Final Destination (Final Destination: Death Trip 3D) (Final Destination 4)</t>
  </si>
  <si>
    <t>Final Destination 5 (5nal Destination)</t>
  </si>
  <si>
    <t>El señor de las moscas (1963).mkv</t>
  </si>
  <si>
    <t>eXistenZ</t>
  </si>
  <si>
    <t>Flukt (Escape)</t>
  </si>
  <si>
    <t>1912*800</t>
  </si>
  <si>
    <t>A nagy füzet (Le grand cahier) (The Notebook)</t>
  </si>
  <si>
    <t>Halloween II (Halloween 2)</t>
  </si>
  <si>
    <t>Halloween III: Season of the Witch (Halloween 3)</t>
  </si>
  <si>
    <t>Halloween 4: The Return of Michael Myers</t>
  </si>
  <si>
    <t>Halloween 5: The Revenge of Michael Myers</t>
  </si>
  <si>
    <t>Halloween H20: 20 Years Later (Halloween 7)</t>
  </si>
  <si>
    <t>Halloween: Resurrection (Halloween 8)</t>
  </si>
  <si>
    <t>Jason X (AKA Friday the 13th Part 10: Jason X)</t>
  </si>
  <si>
    <t>1904*808</t>
  </si>
  <si>
    <t>Keoma</t>
  </si>
  <si>
    <t>Halloween: The Curse of Michael Myers (Halloween 6)</t>
  </si>
  <si>
    <t>Wolf</t>
  </si>
  <si>
    <t>The Trials of Cate McCall</t>
  </si>
  <si>
    <t>Mindwarp (AKA Brain Slasher) (Brainslasher)</t>
  </si>
  <si>
    <t>The I Inside</t>
  </si>
  <si>
    <t>Love Punch</t>
  </si>
  <si>
    <t>The Railway Man</t>
  </si>
  <si>
    <t>Batoru Rowaiaru (Battle Royale)</t>
  </si>
  <si>
    <t>Captain America: The Winter Soldier (Captain America 2)</t>
  </si>
  <si>
    <t>Muppets Most Wanted (The Muppets... Again!)</t>
  </si>
  <si>
    <t>Earthquake</t>
  </si>
  <si>
    <t>The Life Before Her Eyes</t>
  </si>
  <si>
    <t>The Last Horror Film (Fanatical Extreme)</t>
  </si>
  <si>
    <t>1906*796</t>
  </si>
  <si>
    <t>Point Blank</t>
  </si>
  <si>
    <t>Cat's Eye</t>
  </si>
  <si>
    <t>DeepStar Six (Deep Star Six)</t>
  </si>
  <si>
    <t>Quarantine</t>
  </si>
  <si>
    <t>The Amazing Spider-Man 2: Rise of Electro (The Amazing Spiderman 2)</t>
  </si>
  <si>
    <t>Sorcerer (AKA Wages of Fear)</t>
  </si>
  <si>
    <t>Cruel Intentions</t>
  </si>
  <si>
    <t>Savage Streets (AKA Zombie Brigade)</t>
  </si>
  <si>
    <t>Fright Night</t>
  </si>
  <si>
    <t>Fast Times at Ridgemont High</t>
  </si>
  <si>
    <t>4: Rise of the Silver Surfer (AKA Fantastic Four 2: Rise of the Silver Surfer)</t>
  </si>
  <si>
    <t>Pi li huo (Thunderbolt)</t>
  </si>
  <si>
    <t>One Fine Day</t>
  </si>
  <si>
    <t>The Naked Kiss</t>
  </si>
  <si>
    <t>Marked for Death</t>
  </si>
  <si>
    <t>Senso</t>
  </si>
  <si>
    <t>Jack Brooks: Monster Slayer</t>
  </si>
  <si>
    <t>On Golden Pond</t>
  </si>
  <si>
    <t>Rubinrot</t>
  </si>
  <si>
    <t>Rooster Doodle-doo</t>
  </si>
  <si>
    <t>Phantasm</t>
  </si>
  <si>
    <t>1918*802</t>
  </si>
  <si>
    <t>The Mysteries of Pittsburgh</t>
  </si>
  <si>
    <t>Minuscule: La vallée des fourmis perdues (Minuscule: Valley of the Lost Ants)</t>
  </si>
  <si>
    <t>Not Another Teen Movie</t>
  </si>
  <si>
    <t>Phantasm II</t>
  </si>
  <si>
    <t>1916*1040</t>
  </si>
  <si>
    <t>El padrastro (1987).mkv</t>
  </si>
  <si>
    <t>Phantasma</t>
  </si>
  <si>
    <t>Phantasm III: Lord of the Dead</t>
  </si>
  <si>
    <t>1912*1076</t>
  </si>
  <si>
    <t>Fire Birds (Wings of the Apache)</t>
  </si>
  <si>
    <t>Fading Gigolo</t>
  </si>
  <si>
    <t>2001 Maniacs</t>
  </si>
  <si>
    <t>Absence of Malice</t>
  </si>
  <si>
    <t>Bande à part</t>
  </si>
  <si>
    <t>Hard Target</t>
  </si>
  <si>
    <t>Brief Encounter</t>
  </si>
  <si>
    <t>Creepshow II (Dead and Undead: Creepshow 2)</t>
  </si>
  <si>
    <t>Buio Omega</t>
  </si>
  <si>
    <t>1920*790</t>
  </si>
  <si>
    <t>Le passé (The Past)</t>
  </si>
  <si>
    <t>Play Misty for Me</t>
  </si>
  <si>
    <t>1920*840</t>
  </si>
  <si>
    <t>Joe Kidd</t>
  </si>
  <si>
    <t>1920*858</t>
  </si>
  <si>
    <t>Brick Mansions</t>
  </si>
  <si>
    <t>1916*1032</t>
  </si>
  <si>
    <t>La vida inesperada</t>
  </si>
  <si>
    <t>Without Warning</t>
  </si>
  <si>
    <t>Stephen King's Thinner</t>
  </si>
  <si>
    <t>Alceste à bicyclette</t>
  </si>
  <si>
    <t>The Other Woman</t>
  </si>
  <si>
    <t>Phantasm IV: Oblivion</t>
  </si>
  <si>
    <t>Kalevet (Rabies)</t>
  </si>
  <si>
    <t>Secretary</t>
  </si>
  <si>
    <t>1248*528</t>
  </si>
  <si>
    <t>Body Snatchers</t>
  </si>
  <si>
    <t>1472*1078</t>
  </si>
  <si>
    <t>Penny Serenade</t>
  </si>
  <si>
    <t>It's Alive 2: It Lives Again</t>
  </si>
  <si>
    <t>Airport</t>
  </si>
  <si>
    <t>Soldier</t>
  </si>
  <si>
    <t>The Hole</t>
  </si>
  <si>
    <t>The Kings of Summer (AKA Toy's House)</t>
  </si>
  <si>
    <t>The Birdcage</t>
  </si>
  <si>
    <t>S-V/H/S (S-VHS) - V/H/S 2</t>
  </si>
  <si>
    <t>The Verdict</t>
  </si>
  <si>
    <t>White Noise 2: The Light</t>
  </si>
  <si>
    <t>Hora Punta</t>
  </si>
  <si>
    <t>856*720</t>
  </si>
  <si>
    <t>Thirteen Ghosts (Thir13en Ghosts)</t>
  </si>
  <si>
    <t>¡Átame!</t>
  </si>
  <si>
    <t>Boudu sauvé des eaux</t>
  </si>
  <si>
    <t>Tinker Bell and the Pirate Fairy</t>
  </si>
  <si>
    <t>Next of Kin</t>
  </si>
  <si>
    <t xml:space="preserve">A bout portant </t>
  </si>
  <si>
    <t>The Hunger</t>
  </si>
  <si>
    <t>Mariah Mundi and the Midas Box (The Adventurer: The Curse of the Midas Box)</t>
  </si>
  <si>
    <t>In the Name of the King III (Dungeon Siege 3)</t>
  </si>
  <si>
    <t>Fanboys</t>
  </si>
  <si>
    <t>Jack</t>
  </si>
  <si>
    <t>The Woman in Black</t>
  </si>
  <si>
    <t>Neighbors</t>
  </si>
  <si>
    <t>A Long Way Down</t>
  </si>
  <si>
    <t>Sinsegye - Sin-se-gae (New World)</t>
  </si>
  <si>
    <t>No se aceptan devoluciones (AKA Hombre de piedra)</t>
  </si>
  <si>
    <t>Omnívoros</t>
  </si>
  <si>
    <t>Otto Is a Rhino</t>
  </si>
  <si>
    <t>Pompeii (Pompei)</t>
  </si>
  <si>
    <t>Shutter</t>
  </si>
  <si>
    <t>Night Train to Lisbon</t>
  </si>
  <si>
    <t>Tucker &amp; Dale vs Evil (Tucker and Dale vs Evil)</t>
  </si>
  <si>
    <t>The Four Musketeers</t>
  </si>
  <si>
    <t>Firestarter</t>
  </si>
  <si>
    <t>1872*820</t>
  </si>
  <si>
    <t>Shaun of the Dead</t>
  </si>
  <si>
    <t>Three Days to Kill (3 Days to Kill)</t>
  </si>
  <si>
    <t>As I Lay Dying</t>
  </si>
  <si>
    <t>1920*866</t>
  </si>
  <si>
    <t>Il conformista</t>
  </si>
  <si>
    <t>The Beastmaster</t>
  </si>
  <si>
    <t>Homefront</t>
  </si>
  <si>
    <t>El protector (2013).mkv</t>
  </si>
  <si>
    <t>Graveyard Shift</t>
  </si>
  <si>
    <t>The Invisible Woman</t>
  </si>
  <si>
    <t>Youth in Revolt</t>
  </si>
  <si>
    <t>About Last Night</t>
  </si>
  <si>
    <t>Aftershock</t>
  </si>
  <si>
    <t>Atlantic City</t>
  </si>
  <si>
    <t>Summer in February</t>
  </si>
  <si>
    <t>S.P.L.: Sha po lang (Saat po long) (Kill Zone)</t>
  </si>
  <si>
    <t>Deadly Friend</t>
  </si>
  <si>
    <t>When a Stranger Calls</t>
  </si>
  <si>
    <t>Heaven Is for Real</t>
  </si>
  <si>
    <t>Lion of the Desert</t>
  </si>
  <si>
    <t>Fright Night Part II</t>
  </si>
  <si>
    <t>Divergent</t>
  </si>
  <si>
    <t>Juggernaut</t>
  </si>
  <si>
    <t>The Informers</t>
  </si>
  <si>
    <t>Runaway</t>
  </si>
  <si>
    <t>Resaca en...</t>
  </si>
  <si>
    <t>1916*1024</t>
  </si>
  <si>
    <t>1280*604</t>
  </si>
  <si>
    <t>1920*1048</t>
  </si>
  <si>
    <t>A Single Shot</t>
  </si>
  <si>
    <t>After the Dark (The Philosophers)</t>
  </si>
  <si>
    <t>City Island</t>
  </si>
  <si>
    <t>The Fault in Our Stars</t>
  </si>
  <si>
    <t>Belle de jour</t>
  </si>
  <si>
    <t>Carmina y amén.</t>
  </si>
  <si>
    <t>Sgt. Bilko</t>
  </si>
  <si>
    <t>Blended</t>
  </si>
  <si>
    <t xml:space="preserve">The Man in the Iron Mask </t>
  </si>
  <si>
    <t>Mr. Peabody &amp; Sherman</t>
  </si>
  <si>
    <t>Bound</t>
  </si>
  <si>
    <t>The Fabulous Baker Boys</t>
  </si>
  <si>
    <t>Maleficent</t>
  </si>
  <si>
    <t>Mishima: A Life in Four Chapters</t>
  </si>
  <si>
    <t>1916*982</t>
  </si>
  <si>
    <t>Dead Again</t>
  </si>
  <si>
    <t>Oscar</t>
  </si>
  <si>
    <t>Hummingbird (Redemption)</t>
  </si>
  <si>
    <t>The Art of the Steal</t>
  </si>
  <si>
    <t>The Collector</t>
  </si>
  <si>
    <t>Big Daddy</t>
  </si>
  <si>
    <t>Quigley Down Under</t>
  </si>
  <si>
    <t>972*920</t>
  </si>
  <si>
    <t>Edge of Tomorrow</t>
  </si>
  <si>
    <t>Boogeyman</t>
  </si>
  <si>
    <t>The Scarlet Empress</t>
  </si>
  <si>
    <t>Adore (AKA Two Mothers) (Perfect Mothers)</t>
  </si>
  <si>
    <t>Jesus Christ Superstar</t>
  </si>
  <si>
    <t>No One Lives</t>
  </si>
  <si>
    <t>Pumpkinhead (Vengeance: The Demon)</t>
  </si>
  <si>
    <t>Madangeul Naon Amtak (Leafie, A Hen Into The Wild)</t>
  </si>
  <si>
    <t>1904*800</t>
  </si>
  <si>
    <t>The Food Guide to Love</t>
  </si>
  <si>
    <t>Big Bad Wolves</t>
  </si>
  <si>
    <t>Låt den rätte komma in (Let the Right One In)</t>
  </si>
  <si>
    <t>Bedknobs &amp; Broomsticks (Bedknobs and Broomsticks)</t>
  </si>
  <si>
    <t>Che sau (Motorway)</t>
  </si>
  <si>
    <t>Transformers: Age of Extinction (Transformers 4)</t>
  </si>
  <si>
    <t>Van Wilder: Party Liaison (AKA National Lampoon's Van Wilder)</t>
  </si>
  <si>
    <t>Black Dog</t>
  </si>
  <si>
    <t>Almost Human</t>
  </si>
  <si>
    <t>The Cockleshell Heroes</t>
  </si>
  <si>
    <t>1906*816</t>
  </si>
  <si>
    <t>Equilibrium</t>
  </si>
  <si>
    <t>Romeo and Juliet (Romeo &amp; Juliet)</t>
  </si>
  <si>
    <t>Am zin (Running Out of Time)</t>
  </si>
  <si>
    <t>Am zin 2 (Running Out of Time 2)</t>
  </si>
  <si>
    <t>Space Station 76</t>
  </si>
  <si>
    <t>Die Blechtrommel</t>
  </si>
  <si>
    <t>Toys</t>
  </si>
  <si>
    <t>Un prophète</t>
  </si>
  <si>
    <t>1824*1072</t>
  </si>
  <si>
    <t>Little Man Tate</t>
  </si>
  <si>
    <t>Le guetteur</t>
  </si>
  <si>
    <t>Kaze tachinu (The Wind Rises)</t>
  </si>
  <si>
    <t>Casse-tête chinois (Chinese Puzzle)</t>
  </si>
  <si>
    <t>Back to School</t>
  </si>
  <si>
    <t>The Calling</t>
  </si>
  <si>
    <t>Love Me Tender</t>
  </si>
  <si>
    <t>Everyone Says I Love You</t>
  </si>
  <si>
    <t>X-Men: Days of Future Past</t>
  </si>
  <si>
    <t>Friends with Kids</t>
  </si>
  <si>
    <t>The Curse of the Werewolf</t>
  </si>
  <si>
    <t>A Million Ways to Die in the West</t>
  </si>
  <si>
    <t>Cyrano De Bergerac (1990).mkv</t>
  </si>
  <si>
    <t>Frank</t>
  </si>
  <si>
    <t>Goya's Ghosts (Los fantasmas de Goya)</t>
  </si>
  <si>
    <t>Sniper Legacy (Sniper 5)</t>
  </si>
  <si>
    <t>Le dernier diamant (The Last Diamond)</t>
  </si>
  <si>
    <t>The Two Faces Of January</t>
  </si>
  <si>
    <t>Astérix et Obélix contre César</t>
  </si>
  <si>
    <t>Bad Words</t>
  </si>
  <si>
    <t>Hellraiser</t>
  </si>
  <si>
    <t>Hellbound: Hellraiser II</t>
  </si>
  <si>
    <t>Hellraiser III: Hell on Earth</t>
  </si>
  <si>
    <t>Hellraiser IV: Bloodline</t>
  </si>
  <si>
    <t>Hellraiser: Inferno (Hellraiser V: Inferno)</t>
  </si>
  <si>
    <t>Hellraiser: Hellseeker</t>
  </si>
  <si>
    <t>Invaders From Mars</t>
  </si>
  <si>
    <t>The Night of the Generals</t>
  </si>
  <si>
    <t>La promesa (1996).mkv</t>
  </si>
  <si>
    <t>La promesse</t>
  </si>
  <si>
    <t>La règle du jeu</t>
  </si>
  <si>
    <t>Won't Back Down</t>
  </si>
  <si>
    <t>Nosferatu (Nosferatu, eine Symphonie des Grauens)</t>
  </si>
  <si>
    <t>Botched - Voll verkackt!</t>
  </si>
  <si>
    <t>Some Velvet Morning</t>
  </si>
  <si>
    <t>The Corruptor</t>
  </si>
  <si>
    <t>Walk of Shame</t>
  </si>
  <si>
    <t>Volkodav iz roda Serykh Psov (Wolfhound of the Grey Dog Clan)</t>
  </si>
  <si>
    <t>Innerspace</t>
  </si>
  <si>
    <t>In the Cut</t>
  </si>
  <si>
    <t>Sunshine on Leith</t>
  </si>
  <si>
    <t>Thanks for Sharing</t>
  </si>
  <si>
    <t>Severance</t>
  </si>
  <si>
    <t>1280*678</t>
  </si>
  <si>
    <t>Xia ri fu xing (Twinkle, Twinkle, Lucky Stars)</t>
  </si>
  <si>
    <t>Tracks</t>
  </si>
  <si>
    <t>Grace of Monaco</t>
  </si>
  <si>
    <t>Solarbabies</t>
  </si>
  <si>
    <t>Fuk sing go jiu (My Lucky Stars)</t>
  </si>
  <si>
    <t>La rafle (The Round Up)</t>
  </si>
  <si>
    <t>1908*798</t>
  </si>
  <si>
    <t>Pozitia copilului (Child's Pose)</t>
  </si>
  <si>
    <t>Quadrophenia</t>
  </si>
  <si>
    <t>Sex Tape</t>
  </si>
  <si>
    <t>Les couloirs du temps: Les visiteurs 2</t>
  </si>
  <si>
    <t>Rage (Tokarev)</t>
  </si>
  <si>
    <t>Taxi 2</t>
  </si>
  <si>
    <t>The Wanderers</t>
  </si>
  <si>
    <t>Viva la libertà</t>
  </si>
  <si>
    <t>Amanecer rojo (2012).mkv</t>
  </si>
  <si>
    <t>Red Dawn</t>
  </si>
  <si>
    <t>SS</t>
  </si>
  <si>
    <t>Belle</t>
  </si>
  <si>
    <t>Big Ass Spider</t>
  </si>
  <si>
    <t>Compliance</t>
  </si>
  <si>
    <t>Dick Tracy</t>
  </si>
  <si>
    <t>The Bag Man</t>
  </si>
  <si>
    <t>Circus World</t>
  </si>
  <si>
    <t>The Immigrant</t>
  </si>
  <si>
    <t>The Wind and the Lion</t>
  </si>
  <si>
    <t>No Escape</t>
  </si>
  <si>
    <t>Forbidden Ground</t>
  </si>
  <si>
    <t>The Mosquito Coast</t>
  </si>
  <si>
    <t>Unstoppable (AKA Nine Lives)</t>
  </si>
  <si>
    <t>Magnolia</t>
  </si>
  <si>
    <t>Stuck in Love</t>
  </si>
  <si>
    <t>Deliver Us From Evil</t>
  </si>
  <si>
    <t>L'extravagant voyage du jeune et prodigieux T. S. Spivet (The Young and Prodigious Spivet)</t>
  </si>
  <si>
    <t>Di Renjie zhi shendu longwang (Young Detective Dee: Rise of the Sea Dragon)</t>
  </si>
  <si>
    <t>Bumchoiwaui junjaeng (Nameless Gangster: Rules of the Time)</t>
  </si>
  <si>
    <t>Warning Sign</t>
  </si>
  <si>
    <t>Fitzcarraldo</t>
  </si>
  <si>
    <t>Casino Jack</t>
  </si>
  <si>
    <t>Now Is Good</t>
  </si>
  <si>
    <t>Bitter Moon</t>
  </si>
  <si>
    <t>Barbie and The Secret Door</t>
  </si>
  <si>
    <t>1920*1016</t>
  </si>
  <si>
    <t>1476*1080</t>
  </si>
  <si>
    <t>1478*1080</t>
  </si>
  <si>
    <t>1896*816</t>
  </si>
  <si>
    <t>1280*570</t>
  </si>
  <si>
    <t>1828*1040</t>
  </si>
  <si>
    <t>1908*1068</t>
  </si>
  <si>
    <t>1916*1034</t>
  </si>
  <si>
    <t>388 Arletta Avenue</t>
  </si>
  <si>
    <t>Appleseed: Alpha</t>
  </si>
  <si>
    <t>Boyhood</t>
  </si>
  <si>
    <t>Desperately Seeking Susan</t>
  </si>
  <si>
    <t>City Heat</t>
  </si>
  <si>
    <t>How to Train Your Dragon 2</t>
  </si>
  <si>
    <t>Hundraåringen som klev ut genom fönstret och försvann</t>
  </si>
  <si>
    <t>Dawn of the Planet of the Apes</t>
  </si>
  <si>
    <t>Sissi - Schicksalsjahre einer Kaiserin</t>
  </si>
  <si>
    <t>The Emperor's New Groove 2: Kronk's New Groove</t>
  </si>
  <si>
    <t>Babettes gæstebud (AKA Babette's Feast)</t>
  </si>
  <si>
    <t>Man of the West</t>
  </si>
  <si>
    <t>Boomerang</t>
  </si>
  <si>
    <t>The Blair Witch Project</t>
  </si>
  <si>
    <t>The Beguiled</t>
  </si>
  <si>
    <t>Foxfire</t>
  </si>
  <si>
    <t>Prom Night</t>
  </si>
  <si>
    <t>Grand Hotel</t>
  </si>
  <si>
    <t>Hard Candy</t>
  </si>
  <si>
    <t>Heatstroke</t>
  </si>
  <si>
    <t>Haunted</t>
  </si>
  <si>
    <t>Jamón, jamón</t>
  </si>
  <si>
    <t>Jersey Boys</t>
  </si>
  <si>
    <t>State Fair</t>
  </si>
  <si>
    <t>Oklahoma!</t>
  </si>
  <si>
    <t>Open Windows</t>
  </si>
  <si>
    <t>Da bing xiao jiang (Little Big Soldier)</t>
  </si>
  <si>
    <t>Reeker</t>
  </si>
  <si>
    <t>Repentance</t>
  </si>
  <si>
    <t>Silent House</t>
  </si>
  <si>
    <t>Sissi, die junge Kaiserin</t>
  </si>
  <si>
    <t>Sissi</t>
  </si>
  <si>
    <t>Tammy</t>
  </si>
  <si>
    <t>Harsh Times</t>
  </si>
  <si>
    <t>Shivers (AKA They Came From Within / The Parasite Murders)</t>
  </si>
  <si>
    <t>The Park Is Mine (TV)</t>
  </si>
  <si>
    <t>Brassed Off</t>
  </si>
  <si>
    <t>Planes: Fire &amp; Rescue (Planes 2)</t>
  </si>
  <si>
    <t>Battlestar Galactica: Blood and Chrome (TV)</t>
  </si>
  <si>
    <t>Drácula (1958).mkv</t>
  </si>
  <si>
    <t>Dracula (AKA Horror of Dracula)</t>
  </si>
  <si>
    <t>Flipper</t>
  </si>
  <si>
    <t>Mental</t>
  </si>
  <si>
    <t>Non si deve profanare il sonno dei morti (Don't Open the Window)</t>
  </si>
  <si>
    <t>Sabotage</t>
  </si>
  <si>
    <t>The 7th Voyage Of Sinbad</t>
  </si>
  <si>
    <t>All Quiet on the Western Front</t>
  </si>
  <si>
    <t>Smoke</t>
  </si>
  <si>
    <t>The Girlfriend Experience</t>
  </si>
  <si>
    <t>La ballade des Dalton</t>
  </si>
  <si>
    <t>Chef</t>
  </si>
  <si>
    <t>About Schmidt</t>
  </si>
  <si>
    <t>1912*1028</t>
  </si>
  <si>
    <t>Barbecue</t>
  </si>
  <si>
    <t>Zwei Leben (Two Lives)</t>
  </si>
  <si>
    <t>Short Term 12</t>
  </si>
  <si>
    <t>Samson and Delilah</t>
  </si>
  <si>
    <t>The People Under the Stairs</t>
  </si>
  <si>
    <t>Damien: Omen II</t>
  </si>
  <si>
    <t>As Above, So Below</t>
  </si>
  <si>
    <t>Omen III: The Final Conflict</t>
  </si>
  <si>
    <t>The Omen 666</t>
  </si>
  <si>
    <t>1908*808</t>
  </si>
  <si>
    <t>936*720</t>
  </si>
  <si>
    <t>1184*720</t>
  </si>
  <si>
    <t>Ingl</t>
  </si>
  <si>
    <t>Vot</t>
  </si>
  <si>
    <t>From Dusk Till Dawn 3: The Hangman's Daughter</t>
  </si>
  <si>
    <t>From Dusk Till Dawn 2: Texas Blood Money</t>
  </si>
  <si>
    <t>All Cheerleaders Die</t>
  </si>
  <si>
    <t>Cleanskin</t>
  </si>
  <si>
    <t>The Purge: Anarchy (The Purge 2)</t>
  </si>
  <si>
    <t>Murder on the Orient Express</t>
  </si>
  <si>
    <t>Caught</t>
  </si>
  <si>
    <t>Beyonetta: Buraddi Feito (Bayonetta: Bloody Fate)</t>
  </si>
  <si>
    <t>The Big Knife</t>
  </si>
  <si>
    <t>The Servant</t>
  </si>
  <si>
    <t>The Sun Shines Bright</t>
  </si>
  <si>
    <t>El último Elvis</t>
  </si>
  <si>
    <t>Guardians of the Galaxy</t>
  </si>
  <si>
    <t>Heavy Metal</t>
  </si>
  <si>
    <t>Hours</t>
  </si>
  <si>
    <t>The Outback (Koala Kid. From Zero to Hero)</t>
  </si>
  <si>
    <t>Killer Klowns from Outer Space</t>
  </si>
  <si>
    <t>Predestination</t>
  </si>
  <si>
    <t>Du rififi chez les hommes</t>
  </si>
  <si>
    <t>Earth to Echo</t>
  </si>
  <si>
    <t>Let's Be Cops</t>
  </si>
  <si>
    <t>Journey from the Fall</t>
  </si>
  <si>
    <t>El fantasma de la ópera (1962).mkv</t>
  </si>
  <si>
    <t>1440*1072</t>
  </si>
  <si>
    <t>1296*560</t>
  </si>
  <si>
    <t>Sands of Iwo Jima</t>
  </si>
  <si>
    <t>Beethoven's Treasure Tail</t>
  </si>
  <si>
    <t>Begin Again (Can a Song Save Your Life?)</t>
  </si>
  <si>
    <t>The Delta Force</t>
  </si>
  <si>
    <t>The Last Days on Mars</t>
  </si>
  <si>
    <t>Two Rode Together</t>
  </si>
  <si>
    <t>The Phantom of the Opera</t>
  </si>
  <si>
    <t>22 Jump Street</t>
  </si>
  <si>
    <t>John Dies at the End</t>
  </si>
  <si>
    <t>Swamp Thing</t>
  </si>
  <si>
    <t>Little Nicky</t>
  </si>
  <si>
    <t>The Expendables 3</t>
  </si>
  <si>
    <t>Mac &amp; Me (AKA Mac and Me)</t>
  </si>
  <si>
    <t>Mr. Morgan's Last Love</t>
  </si>
  <si>
    <t>Christmas in Conway (TV)</t>
  </si>
  <si>
    <t>Nixon</t>
  </si>
  <si>
    <t>Sleep, My Love</t>
  </si>
  <si>
    <t>The Raid 2: Berandal</t>
  </si>
  <si>
    <t>Salvador</t>
  </si>
  <si>
    <t>If I Stay</t>
  </si>
  <si>
    <t>Lawless</t>
  </si>
  <si>
    <t>It Came from Beneath the Sea</t>
  </si>
  <si>
    <t>Terrore nello spazio</t>
  </si>
  <si>
    <t>Two Thousand Maniacs! (2000 Maniacs)</t>
  </si>
  <si>
    <t>Tobruk</t>
  </si>
  <si>
    <t>Street Trash</t>
  </si>
  <si>
    <t>1316*720</t>
  </si>
  <si>
    <t>La isla (1980).mkv</t>
  </si>
  <si>
    <t>Abre los ojos</t>
  </si>
  <si>
    <t>Altered</t>
  </si>
  <si>
    <t>Before Night Falls</t>
  </si>
  <si>
    <t>L'autre vie de Richard Kemp (Back in crime)</t>
  </si>
  <si>
    <t>The Maze Runner</t>
  </si>
  <si>
    <t>Prince of Darkness</t>
  </si>
  <si>
    <t>Frankenhooker</t>
  </si>
  <si>
    <t>Gabrielle</t>
  </si>
  <si>
    <t>Cheap Thrills</t>
  </si>
  <si>
    <t>Junior</t>
  </si>
  <si>
    <t>Giovanni no Shima (Giovanni's Island)</t>
  </si>
  <si>
    <t>The Equalizer</t>
  </si>
  <si>
    <t>Things to Do in Denver When You're Dead</t>
  </si>
  <si>
    <t>El último cuplé</t>
  </si>
  <si>
    <t>These Final Hours</t>
  </si>
  <si>
    <t>Locke</t>
  </si>
  <si>
    <t>Los Borgia</t>
  </si>
  <si>
    <t>Lucy</t>
  </si>
  <si>
    <t>Tusen ganger god natt (A Thousand Times Goodnight) (1,000 Times Good Night)</t>
  </si>
  <si>
    <t>Pokémon (Pokémon the First Movie: Mewto Strikes Back)</t>
  </si>
  <si>
    <t>Pokémon The Movie 2000</t>
  </si>
  <si>
    <t>Pokémon 3: Spell of the Unown (Pokemon 3: The Movie)</t>
  </si>
  <si>
    <t>Pokémon 4Ever: Celebi - Voice of the Forest (AKA Pokémon the 4th Movie)</t>
  </si>
  <si>
    <t>Pokémon 5 Heroes (Guardian Spirits of the Water Capital: Latias and Latios)</t>
  </si>
  <si>
    <t xml:space="preserve">Pokemon Movie 8: Lucario and The Mystery of Mew </t>
  </si>
  <si>
    <t>Gekijô-ban Poketto Monsutâ: Adobansu Jenerêshon Pokemon Renjâ to Umi no ôji Manafi (Pokémon Movie 9)</t>
  </si>
  <si>
    <t>Pocket Monsters Diamond &amp; Pearl: Giratina to Sora no Hanataba Shaymin (Giratina and the Sky Warrior) (Pokémon Movie 11)</t>
  </si>
  <si>
    <t>Pokémon: The Rise of Darkrai (Pokémon Movie 10)</t>
  </si>
  <si>
    <t>Gekijôban poketto monsutâ: Daiyamondo &amp; pâru purachina - Aruseusu chôkoku no jikû e (Pokémon Movie 12)</t>
  </si>
  <si>
    <t>Gekijouban Pocket Monsters: Best Wishes - Victini to Kuroki Eiyuu Reshiram (Pokémon Movie 14)</t>
  </si>
  <si>
    <t xml:space="preserve">Gekijôban Poketto Monsutâ: Kyuremu Vs Seiken Samurai (Pokémon Movie 15) </t>
  </si>
  <si>
    <t>Gekijôban Poketto Monsutâ: Shinsoku no Genosekuto Myuutsû Kakusei (Pokémon Movie 16: ExtremeSpeed Genesect)</t>
  </si>
  <si>
    <t>1440*800</t>
  </si>
  <si>
    <t>[•REC] 4: Apocalipsis</t>
  </si>
  <si>
    <t>St. Elmo's Fire</t>
  </si>
  <si>
    <t>Distant Drums</t>
  </si>
  <si>
    <t>The Geisha Boy</t>
  </si>
  <si>
    <t>El tren (1964).mkv</t>
  </si>
  <si>
    <t xml:space="preserve">The Train </t>
  </si>
  <si>
    <t xml:space="preserve">Reazione a catena </t>
  </si>
  <si>
    <t xml:space="preserve">Appointment with Danger </t>
  </si>
  <si>
    <t>1912*808</t>
  </si>
  <si>
    <t xml:space="preserve">Hoodwinked Too! Hood VS. Evil </t>
  </si>
  <si>
    <t xml:space="preserve">Closed Circuit </t>
  </si>
  <si>
    <t xml:space="preserve">Città violenta (The Family) </t>
  </si>
  <si>
    <t xml:space="preserve">Confessions of a Dangerous Mind </t>
  </si>
  <si>
    <t xml:space="preserve">Thunderheart </t>
  </si>
  <si>
    <t xml:space="preserve">The Toolbox Murders </t>
  </si>
  <si>
    <t xml:space="preserve">Little Lord Fauntleroy </t>
  </si>
  <si>
    <t xml:space="preserve">Fung bou (Firestorm) </t>
  </si>
  <si>
    <t xml:space="preserve">Franklyn </t>
  </si>
  <si>
    <t xml:space="preserve">Freezer </t>
  </si>
  <si>
    <t xml:space="preserve">Goats </t>
  </si>
  <si>
    <t xml:space="preserve">House on Haunted Hill </t>
  </si>
  <si>
    <t xml:space="preserve">See No Evil </t>
  </si>
  <si>
    <t xml:space="preserve">Monster High: Freaky Fusion </t>
  </si>
  <si>
    <t xml:space="preserve">Wish I Was Here </t>
  </si>
  <si>
    <t xml:space="preserve">Mysterious Skin </t>
  </si>
  <si>
    <t xml:space="preserve">Gone Girl </t>
  </si>
  <si>
    <t xml:space="preserve">Six Degrees of Separation (6 Degrees of Separation) </t>
  </si>
  <si>
    <t xml:space="preserve">Showtime </t>
  </si>
  <si>
    <t xml:space="preserve">Yves Saint Laurent </t>
  </si>
  <si>
    <t>1918*1036</t>
  </si>
  <si>
    <t>1272*712</t>
  </si>
  <si>
    <t>1272*704</t>
  </si>
  <si>
    <t>954*720</t>
  </si>
  <si>
    <t>1912*1064</t>
  </si>
  <si>
    <t xml:space="preserve">Zulu Dawn </t>
  </si>
  <si>
    <t xml:space="preserve">Visiting Hours </t>
  </si>
  <si>
    <t xml:space="preserve">True Confessions </t>
  </si>
  <si>
    <t xml:space="preserve">Non c'è due senza quattro </t>
  </si>
  <si>
    <t xml:space="preserve">Million Dollar Arm </t>
  </si>
  <si>
    <t xml:space="preserve">The Sheltering Sky </t>
  </si>
  <si>
    <t xml:space="preserve">Prizzi's Honor </t>
  </si>
  <si>
    <t xml:space="preserve">Timerider: The Adventure of Lyle Swann </t>
  </si>
  <si>
    <t xml:space="preserve">Lust for Life </t>
  </si>
  <si>
    <t>Salem's Lot (TV)</t>
  </si>
  <si>
    <t xml:space="preserve">Hardware </t>
  </si>
  <si>
    <t xml:space="preserve">House II: The Second Story </t>
  </si>
  <si>
    <t xml:space="preserve">House: Ding Dong, You're Dead </t>
  </si>
  <si>
    <t xml:space="preserve">Jubal </t>
  </si>
  <si>
    <t xml:space="preserve">Children of the Corn </t>
  </si>
  <si>
    <t xml:space="preserve">No Good Deed </t>
  </si>
  <si>
    <t xml:space="preserve">The Thaw (Arctic Outbreak) </t>
  </si>
  <si>
    <t xml:space="preserve">A Day at the Races </t>
  </si>
  <si>
    <t xml:space="preserve">...Altrimenti ci arrabbiamo </t>
  </si>
  <si>
    <t xml:space="preserve">What If (The F Word) </t>
  </si>
  <si>
    <t xml:space="preserve">Bobby </t>
  </si>
  <si>
    <t xml:space="preserve">A Walk Among the Tombstones </t>
  </si>
  <si>
    <t xml:space="preserve">Wagon Master </t>
  </si>
  <si>
    <t xml:space="preserve">Renegades </t>
  </si>
  <si>
    <t xml:space="preserve">Nati con la camicia </t>
  </si>
  <si>
    <t xml:space="preserve">The Man With the X-Ray Eyes </t>
  </si>
  <si>
    <t xml:space="preserve">El Niño </t>
  </si>
  <si>
    <t xml:space="preserve">The Horror Show </t>
  </si>
  <si>
    <t xml:space="preserve">Joe </t>
  </si>
  <si>
    <t xml:space="preserve">The Island at the Top of the World </t>
  </si>
  <si>
    <t xml:space="preserve">I Give It a Year </t>
  </si>
  <si>
    <t xml:space="preserve">Stir Crazy </t>
  </si>
  <si>
    <t xml:space="preserve">The Nut Job </t>
  </si>
  <si>
    <t xml:space="preserve">The Fugitive Kind </t>
  </si>
  <si>
    <t xml:space="preserve">What Ever Happened to Baby Jane? </t>
  </si>
  <si>
    <t xml:space="preserve">Species II </t>
  </si>
  <si>
    <t xml:space="preserve">Species III </t>
  </si>
  <si>
    <t xml:space="preserve">Species: The Awakening (Species IV) </t>
  </si>
  <si>
    <t xml:space="preserve">It Happened One Night </t>
  </si>
  <si>
    <t xml:space="preserve">The Rocky Horror Picture Show </t>
  </si>
  <si>
    <t>House</t>
  </si>
  <si>
    <t>Al rojo vivo (1949).mkv</t>
  </si>
  <si>
    <t>1472*1072</t>
  </si>
  <si>
    <t xml:space="preserve">White Heat </t>
  </si>
  <si>
    <t xml:space="preserve">Amen. </t>
  </si>
  <si>
    <t xml:space="preserve">Destry Rides Again </t>
  </si>
  <si>
    <t xml:space="preserve">The War Wagon </t>
  </si>
  <si>
    <t xml:space="preserve">Dark City </t>
  </si>
  <si>
    <t xml:space="preserve">Colt 45 </t>
  </si>
  <si>
    <t xml:space="preserve">Dr. Who and the Daleks </t>
  </si>
  <si>
    <t xml:space="preserve">Dollman (TV) </t>
  </si>
  <si>
    <t xml:space="preserve">Dracula Untold </t>
  </si>
  <si>
    <t xml:space="preserve">Angel and the Badman </t>
  </si>
  <si>
    <t xml:space="preserve">The Razor's Edge </t>
  </si>
  <si>
    <t xml:space="preserve">The Man in the White Suit </t>
  </si>
  <si>
    <t xml:space="preserve">A Most Wanted Man </t>
  </si>
  <si>
    <t xml:space="preserve">Union Station </t>
  </si>
  <si>
    <t xml:space="preserve">Frontera </t>
  </si>
  <si>
    <t xml:space="preserve">Cry Danger </t>
  </si>
  <si>
    <t xml:space="preserve">Get on Up </t>
  </si>
  <si>
    <t xml:space="preserve">Khumba </t>
  </si>
  <si>
    <t xml:space="preserve">The Drop </t>
  </si>
  <si>
    <t xml:space="preserve">Dolphin Tale 2 </t>
  </si>
  <si>
    <t xml:space="preserve">The Grand Seduction </t>
  </si>
  <si>
    <t xml:space="preserve">La isla mínima </t>
  </si>
  <si>
    <t xml:space="preserve">La noche de Walpurgis </t>
  </si>
  <si>
    <t xml:space="preserve">The Comancheros </t>
  </si>
  <si>
    <t xml:space="preserve">Mea culpa </t>
  </si>
  <si>
    <t xml:space="preserve">My Left Foot </t>
  </si>
  <si>
    <t xml:space="preserve">My Fellow Americans </t>
  </si>
  <si>
    <t xml:space="preserve">Schizoid </t>
  </si>
  <si>
    <t xml:space="preserve">Blazing Saddles </t>
  </si>
  <si>
    <t xml:space="preserve">The King and Four Queens </t>
  </si>
  <si>
    <t>Flodder</t>
  </si>
  <si>
    <t xml:space="preserve">Kingpin </t>
  </si>
  <si>
    <t xml:space="preserve">When the Game Stands Tall </t>
  </si>
  <si>
    <t xml:space="preserve">Yentl </t>
  </si>
  <si>
    <t>Trapped in Paradise</t>
  </si>
  <si>
    <t xml:space="preserve">The Driver </t>
  </si>
  <si>
    <t xml:space="preserve">The Tuxedo </t>
  </si>
  <si>
    <t xml:space="preserve">Tales of Terror </t>
  </si>
  <si>
    <t xml:space="preserve">Powder </t>
  </si>
  <si>
    <t xml:space="preserve">Curdled </t>
  </si>
  <si>
    <t xml:space="preserve">L'amour est un crime parfait (Love is the Perfect Crime) </t>
  </si>
  <si>
    <t>Bird on a Wire</t>
  </si>
  <si>
    <t xml:space="preserve">The Mechanic </t>
  </si>
  <si>
    <t xml:space="preserve">The Philadelphia Story </t>
  </si>
  <si>
    <t xml:space="preserve">Nothing Sacred </t>
  </si>
  <si>
    <t xml:space="preserve">We Are What We Are </t>
  </si>
  <si>
    <t>1904*1032</t>
  </si>
  <si>
    <t xml:space="preserve">Yanks </t>
  </si>
  <si>
    <t>1320*816</t>
  </si>
  <si>
    <t xml:space="preserve">American Heist </t>
  </si>
  <si>
    <t xml:space="preserve">Working Girl </t>
  </si>
  <si>
    <t xml:space="preserve">Brubaker </t>
  </si>
  <si>
    <t xml:space="preserve">The Man Who Wasn't There </t>
  </si>
  <si>
    <t xml:space="preserve">The First Great Train Robbery </t>
  </si>
  <si>
    <t>Amarcord</t>
  </si>
  <si>
    <t xml:space="preserve">Heartbreak Hotel </t>
  </si>
  <si>
    <t>1904*1080</t>
  </si>
  <si>
    <t xml:space="preserve">The Boxtrolls </t>
  </si>
  <si>
    <t xml:space="preserve">How I Live Now </t>
  </si>
  <si>
    <t xml:space="preserve">The Laughing Policeman </t>
  </si>
  <si>
    <t>Wetherby</t>
  </si>
  <si>
    <t>The Gang That Couldn't Shoot Straight</t>
  </si>
  <si>
    <t>964*720</t>
  </si>
  <si>
    <t xml:space="preserve">Regarding Henry </t>
  </si>
  <si>
    <t xml:space="preserve">This Is Where I Leave You </t>
  </si>
  <si>
    <t xml:space="preserve">How to Marry a Millionaire </t>
  </si>
  <si>
    <t xml:space="preserve">Congo </t>
  </si>
  <si>
    <t>Dragon: the Bruce Lee Story</t>
  </si>
  <si>
    <t xml:space="preserve">The Replacements </t>
  </si>
  <si>
    <t xml:space="preserve">Portrait of Jennie </t>
  </si>
  <si>
    <t xml:space="preserve">The Last Seduction </t>
  </si>
  <si>
    <t xml:space="preserve">The Wonderful Country </t>
  </si>
  <si>
    <t xml:space="preserve">Mort d'un pourri </t>
  </si>
  <si>
    <t>Island of Terror</t>
  </si>
  <si>
    <t>Torrente 5: Operación Eurovegas</t>
  </si>
  <si>
    <t xml:space="preserve">The Hundred-Foot Journey </t>
  </si>
  <si>
    <t>974*720</t>
  </si>
  <si>
    <t>958*720</t>
  </si>
  <si>
    <t>972*720</t>
  </si>
  <si>
    <t>1920*958</t>
  </si>
  <si>
    <t>1484*1080</t>
  </si>
  <si>
    <t>Zulu (2013).mkv</t>
  </si>
  <si>
    <t xml:space="preserve">Annabelle </t>
  </si>
  <si>
    <t xml:space="preserve">The Bad and the Beautiful </t>
  </si>
  <si>
    <t xml:space="preserve">Pillow Talk </t>
  </si>
  <si>
    <t xml:space="preserve">The Naked Jungle </t>
  </si>
  <si>
    <t>Dumb and Dumber To</t>
  </si>
  <si>
    <t xml:space="preserve">L'emmerdeur </t>
  </si>
  <si>
    <t xml:space="preserve">Last Embrace </t>
  </si>
  <si>
    <t>The Hound of the Baskervilles</t>
  </si>
  <si>
    <t xml:space="preserve">Backlash </t>
  </si>
  <si>
    <t xml:space="preserve">Jumpin' Jack Flash </t>
  </si>
  <si>
    <t xml:space="preserve">The Good Lie </t>
  </si>
  <si>
    <t xml:space="preserve">The Disappearance of Eleanor Rigby: Them </t>
  </si>
  <si>
    <t xml:space="preserve">La ley del deseo </t>
  </si>
  <si>
    <t xml:space="preserve">The Dark Half </t>
  </si>
  <si>
    <t>I Was a Male War Bride</t>
  </si>
  <si>
    <t>Wake of the Red Witch</t>
  </si>
  <si>
    <t xml:space="preserve">Lisa </t>
  </si>
  <si>
    <t xml:space="preserve">Meatballs </t>
  </si>
  <si>
    <t xml:space="preserve">The Penguins of Madagascar </t>
  </si>
  <si>
    <t xml:space="preserve">Black Moon Rising </t>
  </si>
  <si>
    <t xml:space="preserve">Stormy Monday </t>
  </si>
  <si>
    <t xml:space="preserve">Marathon Man </t>
  </si>
  <si>
    <t xml:space="preserve">Marcelino, pan y vino </t>
  </si>
  <si>
    <t>The Band Wagon</t>
  </si>
  <si>
    <t xml:space="preserve">The Grass is Greener </t>
  </si>
  <si>
    <t xml:space="preserve">Paris-Manhattan </t>
  </si>
  <si>
    <t xml:space="preserve">Mortal Thoughts </t>
  </si>
  <si>
    <t xml:space="preserve">Redirected </t>
  </si>
  <si>
    <t xml:space="preserve">In Which We Serve </t>
  </si>
  <si>
    <t xml:space="preserve">Silkwood </t>
  </si>
  <si>
    <t xml:space="preserve">Videodrome </t>
  </si>
  <si>
    <t xml:space="preserve">Zulu </t>
  </si>
  <si>
    <t>Force of Evil</t>
  </si>
  <si>
    <t xml:space="preserve">The Pawnbroker </t>
  </si>
  <si>
    <t xml:space="preserve">The Chronicle History of King Henry the Fift with His Battell Fought at Agincourt in France (Henry V) </t>
  </si>
  <si>
    <t xml:space="preserve">Galaxy of Terror </t>
  </si>
  <si>
    <t xml:space="preserve">Born Yesterday </t>
  </si>
  <si>
    <t xml:space="preserve">Rembrandt </t>
  </si>
  <si>
    <t xml:space="preserve">Robinson Crusoe </t>
  </si>
  <si>
    <t xml:space="preserve">Shadow Dancer </t>
  </si>
  <si>
    <t xml:space="preserve">And So It Goes </t>
  </si>
  <si>
    <t xml:space="preserve">The Sea Hawk </t>
  </si>
  <si>
    <t xml:space="preserve">The Westerner </t>
  </si>
  <si>
    <t xml:space="preserve">The Shout </t>
  </si>
  <si>
    <t>The Most Dangerous Game</t>
  </si>
  <si>
    <t>Flying Home</t>
  </si>
  <si>
    <t xml:space="preserve">Fury </t>
  </si>
  <si>
    <t>Feast</t>
  </si>
  <si>
    <t>1904*792</t>
  </si>
  <si>
    <t>1920*956</t>
  </si>
  <si>
    <t xml:space="preserve">The Green Berets </t>
  </si>
  <si>
    <t xml:space="preserve">Deadline - U.S.A. (Deadline USA) </t>
  </si>
  <si>
    <t xml:space="preserve">The Judge </t>
  </si>
  <si>
    <t xml:space="preserve">Amour &amp; turbulences (Amour et turbulences) </t>
  </si>
  <si>
    <t xml:space="preserve">Twilight Zone: The Movie </t>
  </si>
  <si>
    <t xml:space="preserve">Das kleine Gespenst (The Little Ghost) </t>
  </si>
  <si>
    <t xml:space="preserve">La flor de mi secreto </t>
  </si>
  <si>
    <t xml:space="preserve">The Computer Wore Tennis Shoes </t>
  </si>
  <si>
    <t xml:space="preserve">Scooby-Doo! Moon Monster Madness </t>
  </si>
  <si>
    <t xml:space="preserve">Death on the Nile </t>
  </si>
  <si>
    <t>Enrique V (1944).mkv</t>
  </si>
  <si>
    <t>1194*720</t>
  </si>
  <si>
    <t xml:space="preserve">Kiss Me, Stupid </t>
  </si>
  <si>
    <t xml:space="preserve">5 bambole per la luna d'agosto </t>
  </si>
  <si>
    <t xml:space="preserve">Coherence </t>
  </si>
  <si>
    <t xml:space="preserve">Birdman of Alcatraz </t>
  </si>
  <si>
    <t>The Pact II</t>
  </si>
  <si>
    <t xml:space="preserve">God Help the Girl </t>
  </si>
  <si>
    <t xml:space="preserve">Hable con ella </t>
  </si>
  <si>
    <t xml:space="preserve">So weit die Füße tragen </t>
  </si>
  <si>
    <t xml:space="preserve">Paradise Alley </t>
  </si>
  <si>
    <t>Lego DC Comics Super Heroes: Justice League vs. Bizarro League</t>
  </si>
  <si>
    <t xml:space="preserve">The Last Picture Show </t>
  </si>
  <si>
    <t xml:space="preserve">Rabid </t>
  </si>
  <si>
    <t xml:space="preserve">Relatos salvajes </t>
  </si>
  <si>
    <t>1918*954</t>
  </si>
  <si>
    <t xml:space="preserve">Alexander and the Terrible, Horrible, No Good, Very Bad Day </t>
  </si>
  <si>
    <t xml:space="preserve">Get Carter </t>
  </si>
  <si>
    <t xml:space="preserve">Blue Ruin (Blueruin) </t>
  </si>
  <si>
    <t xml:space="preserve">Gods and Monsters </t>
  </si>
  <si>
    <t>Deux jours, une nuit (Two Days, One Night)</t>
  </si>
  <si>
    <t>Sliding Doors</t>
  </si>
  <si>
    <t xml:space="preserve">High Spirits </t>
  </si>
  <si>
    <t xml:space="preserve">Serena </t>
  </si>
  <si>
    <t xml:space="preserve">Magical Girl </t>
  </si>
  <si>
    <t xml:space="preserve">Tacones lejanos </t>
  </si>
  <si>
    <t xml:space="preserve">Tarzan, the Ape Man </t>
  </si>
  <si>
    <t xml:space="preserve">The Majestic </t>
  </si>
  <si>
    <t xml:space="preserve">Wasteland </t>
  </si>
  <si>
    <t>962*720</t>
  </si>
  <si>
    <t>1274*720</t>
  </si>
  <si>
    <t>1888*1024</t>
  </si>
  <si>
    <t xml:space="preserve">Sette note in nero </t>
  </si>
  <si>
    <t xml:space="preserve">The Book of Life </t>
  </si>
  <si>
    <t>Trick Or Treat</t>
  </si>
  <si>
    <t xml:space="preserve">Trespass </t>
  </si>
  <si>
    <t xml:space="preserve">The Adventures of Pinocchio </t>
  </si>
  <si>
    <t xml:space="preserve">Emma </t>
  </si>
  <si>
    <t>1272*720</t>
  </si>
  <si>
    <t xml:space="preserve">The Wings of Eagles </t>
  </si>
  <si>
    <t xml:space="preserve">Ghoulies </t>
  </si>
  <si>
    <t xml:space="preserve">Tarzan and His Mate </t>
  </si>
  <si>
    <t xml:space="preserve">Fast Company </t>
  </si>
  <si>
    <t xml:space="preserve">Entre tinieblas </t>
  </si>
  <si>
    <t xml:space="preserve">Carne trémula </t>
  </si>
  <si>
    <t xml:space="preserve">Volver </t>
  </si>
  <si>
    <t>1920*1028</t>
  </si>
  <si>
    <t xml:space="preserve">Dark Victory </t>
  </si>
  <si>
    <t>Being There</t>
  </si>
  <si>
    <t>Birdman or (The Unexpected Virtue of Ignorance)</t>
  </si>
  <si>
    <t xml:space="preserve">Boogie Nights </t>
  </si>
  <si>
    <t xml:space="preserve">Yellow Sky </t>
  </si>
  <si>
    <t>Dark Star</t>
  </si>
  <si>
    <t>Like Father, Like Son</t>
  </si>
  <si>
    <t xml:space="preserve">The Wicker Man </t>
  </si>
  <si>
    <t xml:space="preserve">The Prize </t>
  </si>
  <si>
    <t xml:space="preserve">Colorado Territory </t>
  </si>
  <si>
    <t>1906*804</t>
  </si>
  <si>
    <t xml:space="preserve">Countess Dracula </t>
  </si>
  <si>
    <t xml:space="preserve">Brooklyn Rules </t>
  </si>
  <si>
    <t xml:space="preserve">The Last Wave (Black Rain) </t>
  </si>
  <si>
    <t xml:space="preserve">Laura </t>
  </si>
  <si>
    <t xml:space="preserve">Little Monsters </t>
  </si>
  <si>
    <t>The Hunger Games: Mockingjay - Part I</t>
  </si>
  <si>
    <t xml:space="preserve">More American Graffiti </t>
  </si>
  <si>
    <t xml:space="preserve">Romper Stomper </t>
  </si>
  <si>
    <t xml:space="preserve">Todo sobre mi madre </t>
  </si>
  <si>
    <t xml:space="preserve">Dr. Jekyll and Mr. Hyde </t>
  </si>
  <si>
    <t xml:space="preserve">Bajo un manto de estrellas </t>
  </si>
  <si>
    <t xml:space="preserve">Barefoot </t>
  </si>
  <si>
    <t xml:space="preserve">Le Dernier Trappeur </t>
  </si>
  <si>
    <t xml:space="preserve">Il gatto a nove code </t>
  </si>
  <si>
    <t xml:space="preserve">The Company of Wolves </t>
  </si>
  <si>
    <t xml:space="preserve">Stretch </t>
  </si>
  <si>
    <t xml:space="preserve">Harold and Maude </t>
  </si>
  <si>
    <t xml:space="preserve">The Thin Man </t>
  </si>
  <si>
    <t xml:space="preserve">The Last of Robin Hood </t>
  </si>
  <si>
    <t>Niko 2 - Lentäjäveljekset (Little Brother Big Trouble A Christmas Adventure)</t>
  </si>
  <si>
    <t xml:space="preserve">I Origins </t>
  </si>
  <si>
    <t>Rudy</t>
  </si>
  <si>
    <t xml:space="preserve">The Skeleton Twins </t>
  </si>
  <si>
    <t xml:space="preserve">Toy Story That Time Forgot (TV) </t>
  </si>
  <si>
    <t xml:space="preserve">Hercules in New York </t>
  </si>
  <si>
    <t xml:space="preserve">Don't Go in the House </t>
  </si>
  <si>
    <t xml:space="preserve">Diplomatie </t>
  </si>
  <si>
    <t>924*720</t>
  </si>
  <si>
    <t xml:space="preserve">Dodsworth </t>
  </si>
  <si>
    <t xml:space="preserve">Filth (#Filth) </t>
  </si>
  <si>
    <t xml:space="preserve">New York Stories </t>
  </si>
  <si>
    <t xml:space="preserve">La bamba </t>
  </si>
  <si>
    <t xml:space="preserve">La mala educación </t>
  </si>
  <si>
    <t xml:space="preserve">Kill the Messenger </t>
  </si>
  <si>
    <t>Ging chat goo si 3: Chiu kup ging chat (Police Story 3: Super Cop)</t>
  </si>
  <si>
    <t xml:space="preserve">Calvary </t>
  </si>
  <si>
    <t xml:space="preserve">Oculus </t>
  </si>
  <si>
    <t>1916*1076</t>
  </si>
  <si>
    <t xml:space="preserve">Vice Versa </t>
  </si>
  <si>
    <t xml:space="preserve">Sein letztes Rennen </t>
  </si>
  <si>
    <t xml:space="preserve">Empire State </t>
  </si>
  <si>
    <t>Horrible Bosses 2</t>
  </si>
  <si>
    <t>Dragonheart 3: The Sorcerer's Curse</t>
  </si>
  <si>
    <t>Le charme discret de la bourgeoisie</t>
  </si>
  <si>
    <t xml:space="preserve">The Hobbit: The Battle of the Five Armies </t>
  </si>
  <si>
    <t>Prince of the City</t>
  </si>
  <si>
    <t xml:space="preserve">Joey </t>
  </si>
  <si>
    <t>Escobar: Paradise Lost</t>
  </si>
  <si>
    <t>Cold in July</t>
  </si>
  <si>
    <t>Rabbit-Proof Fence</t>
  </si>
  <si>
    <t xml:space="preserve">Interstellar </t>
  </si>
  <si>
    <t>High Road to China</t>
  </si>
  <si>
    <t>The Legend of Billie Jean</t>
  </si>
  <si>
    <t>The Flintstones and WWE: Stone Age Smackdown</t>
  </si>
  <si>
    <t>Magic in the Moonlight</t>
  </si>
  <si>
    <t>Mortadelo y Filemón contra Jimmy el Cachondo</t>
  </si>
  <si>
    <t>Mr. Pip</t>
  </si>
  <si>
    <t>Hot Pursuit</t>
  </si>
  <si>
    <t>Quiz Show</t>
  </si>
  <si>
    <t>Rio Lobo</t>
  </si>
  <si>
    <t>The Atticus Institute</t>
  </si>
  <si>
    <t>Trash</t>
  </si>
  <si>
    <t>Just One of the Guys</t>
  </si>
  <si>
    <t>Young Ones</t>
  </si>
  <si>
    <t>Ten Seconds to Hell</t>
  </si>
  <si>
    <t>White Dog</t>
  </si>
  <si>
    <t>He Got Game</t>
  </si>
  <si>
    <t>About Alex</t>
  </si>
  <si>
    <t xml:space="preserve">Fifty Shades of Grey </t>
  </si>
  <si>
    <t>Lay the Favourite</t>
  </si>
  <si>
    <t>Jimmy's Hall</t>
  </si>
  <si>
    <t>Exodus: Gods and Kings</t>
  </si>
  <si>
    <t xml:space="preserve">Time Bandits </t>
  </si>
  <si>
    <t>1920*1444</t>
  </si>
  <si>
    <t>Project X</t>
  </si>
  <si>
    <t>The Princess and the Frog</t>
  </si>
  <si>
    <t>Brainscan</t>
  </si>
  <si>
    <t xml:space="preserve">Maya the Bee Movie </t>
  </si>
  <si>
    <t>Love is Strange</t>
  </si>
  <si>
    <t xml:space="preserve">Possessed </t>
  </si>
  <si>
    <t>Two-Lane Blacktop</t>
  </si>
  <si>
    <t>Loreak</t>
  </si>
  <si>
    <t>The Big Combo</t>
  </si>
  <si>
    <t xml:space="preserve">Antboy </t>
  </si>
  <si>
    <t>Under Fire</t>
  </si>
  <si>
    <t>The Thing from Another World</t>
  </si>
  <si>
    <t>The Adventure of Sherlock Holmes' Smarter Brother</t>
  </si>
  <si>
    <t>Cet obscur objet du désir</t>
  </si>
  <si>
    <t>Deuce Bigalow: Male Gigolo</t>
  </si>
  <si>
    <t>La cage dorée</t>
  </si>
  <si>
    <t xml:space="preserve">Lifeforce </t>
  </si>
  <si>
    <t>Mommy</t>
  </si>
  <si>
    <t>Zombi 2</t>
  </si>
  <si>
    <t>Never Talk to Strangers</t>
  </si>
  <si>
    <t>Jeux d'enfants</t>
  </si>
  <si>
    <t>Land Ho!</t>
  </si>
  <si>
    <t>Secret Admirer</t>
  </si>
  <si>
    <t>Bird</t>
  </si>
  <si>
    <t>Les yeux jaunes des crocodiles</t>
  </si>
  <si>
    <t>Side Out</t>
  </si>
  <si>
    <t>Major Payne</t>
  </si>
  <si>
    <t>Big Hero 6</t>
  </si>
  <si>
    <t>The Reluctant Fundamentalist</t>
  </si>
  <si>
    <t>The Guest</t>
  </si>
  <si>
    <t>St. Vincent</t>
  </si>
  <si>
    <t>Northern Soul</t>
  </si>
  <si>
    <t>Blackhat</t>
  </si>
  <si>
    <t xml:space="preserve">Our Mother's House </t>
  </si>
  <si>
    <t xml:space="preserve">To Write Love on Her Arms </t>
  </si>
  <si>
    <t>Odd Man Out</t>
  </si>
  <si>
    <t>Far From the Madding Crowd</t>
  </si>
  <si>
    <t>Still of the Night</t>
  </si>
  <si>
    <t xml:space="preserve">Starred Up </t>
  </si>
  <si>
    <t>Criss Cross</t>
  </si>
  <si>
    <t>Village of the Damned</t>
  </si>
  <si>
    <t>Demon Seed</t>
  </si>
  <si>
    <t>1912*1080</t>
  </si>
  <si>
    <t>948*720</t>
  </si>
  <si>
    <t>A Tale of Two Cities</t>
  </si>
  <si>
    <t xml:space="preserve">The Gorgon </t>
  </si>
  <si>
    <t>The Woman in the Window</t>
  </si>
  <si>
    <t>Best Defense</t>
  </si>
  <si>
    <t>Summertime</t>
  </si>
  <si>
    <t>Ludwig II</t>
  </si>
  <si>
    <t>Mr. Turner</t>
  </si>
  <si>
    <t>Unbroken</t>
  </si>
  <si>
    <t>Parkland</t>
  </si>
  <si>
    <t>Scanners</t>
  </si>
  <si>
    <t>1872*1024</t>
  </si>
  <si>
    <t>Split Second</t>
  </si>
  <si>
    <t>Taken 3 (TAK3N)</t>
  </si>
  <si>
    <t>The Sons of Katie Elder</t>
  </si>
  <si>
    <t>Big Eyes</t>
  </si>
  <si>
    <t>The Forger</t>
  </si>
  <si>
    <t>Seventh Son</t>
  </si>
  <si>
    <t xml:space="preserve">American Sniper </t>
  </si>
  <si>
    <t xml:space="preserve">Moon 44 </t>
  </si>
  <si>
    <t xml:space="preserve">Men, Women and Children </t>
  </si>
  <si>
    <t>Huo shao dao (Island of Fire)</t>
  </si>
  <si>
    <t>The Theory of Everything</t>
  </si>
  <si>
    <t>Fukushû suruwa wareniari</t>
  </si>
  <si>
    <t>Party Girl</t>
  </si>
  <si>
    <t>Night at the Museum: Secret of the Tomb (Night at the Museum 3)</t>
  </si>
  <si>
    <t>Bite the Bullet</t>
  </si>
  <si>
    <t>Moving</t>
  </si>
  <si>
    <t xml:space="preserve">Autoreiji Biyondo </t>
  </si>
  <si>
    <t>The Imitation Game</t>
  </si>
  <si>
    <t>Top Five (Finally Famous)</t>
  </si>
  <si>
    <t>Trapeze</t>
  </si>
  <si>
    <t>Tusk</t>
  </si>
  <si>
    <t>Whiplash</t>
  </si>
  <si>
    <t>Coffy</t>
  </si>
  <si>
    <t>Disconnect</t>
  </si>
  <si>
    <t>Qu'est-ce qu'on a fait au Bon Dieu?</t>
  </si>
  <si>
    <t>Jupiter Ascending</t>
  </si>
  <si>
    <t>Dragonslayer</t>
  </si>
  <si>
    <t xml:space="preserve">The Trigger Effect </t>
  </si>
  <si>
    <t>The Water Diviner</t>
  </si>
  <si>
    <t>Hello Again</t>
  </si>
  <si>
    <t xml:space="preserve">Private School </t>
  </si>
  <si>
    <t>Everly</t>
  </si>
  <si>
    <t xml:space="preserve">Ghost Dog: The Way of the Samurai </t>
  </si>
  <si>
    <t xml:space="preserve">Home Sweet Hell </t>
  </si>
  <si>
    <t xml:space="preserve">Wild Card </t>
  </si>
  <si>
    <t>First Men in the Moon</t>
  </si>
  <si>
    <t>Mannequin</t>
  </si>
  <si>
    <t>Autoreiji (Outrage)</t>
  </si>
  <si>
    <t>The Phantom</t>
  </si>
  <si>
    <t>Farewell my Lovely</t>
  </si>
  <si>
    <t>Wild</t>
  </si>
  <si>
    <t>Apache</t>
  </si>
  <si>
    <t>Madigan</t>
  </si>
  <si>
    <t>Suddenly, Last Summer</t>
  </si>
  <si>
    <t xml:space="preserve">The Squeeze </t>
  </si>
  <si>
    <t>1916*794</t>
  </si>
  <si>
    <t>Louder Than Words</t>
  </si>
  <si>
    <t>Paddington Bear</t>
  </si>
  <si>
    <t>Across 110th Street</t>
  </si>
  <si>
    <t>Babysitting</t>
  </si>
  <si>
    <t>Pure Luck</t>
  </si>
  <si>
    <t>Autómata</t>
  </si>
  <si>
    <t>Black Rock</t>
  </si>
  <si>
    <t>Fröken Julie (Miss Julie)</t>
  </si>
  <si>
    <t>Breakheart Pass</t>
  </si>
  <si>
    <t>The Relic</t>
  </si>
  <si>
    <t>71</t>
  </si>
  <si>
    <t>Bronco Billy</t>
  </si>
  <si>
    <t xml:space="preserve">Chato's Land </t>
  </si>
  <si>
    <t>The Law and Jake Wade</t>
  </si>
  <si>
    <t xml:space="preserve">A Big Hand For the Little Lady </t>
  </si>
  <si>
    <t>Pyojeok (The Target)</t>
  </si>
  <si>
    <t>Star in the Dust</t>
  </si>
  <si>
    <t>Foxcatcher</t>
  </si>
  <si>
    <t>Into The Woods</t>
  </si>
  <si>
    <t>The Fourth Kind (The 4th Kind)</t>
  </si>
  <si>
    <t>Im Labyrinth des Schweigens (Labyrinth of Lies)</t>
  </si>
  <si>
    <t>942*720</t>
  </si>
  <si>
    <t>White Zombie</t>
  </si>
  <si>
    <t xml:space="preserve">Teenage Mutant Ninja Turtles II: The Secret of Ooze </t>
  </si>
  <si>
    <t xml:space="preserve">The Devil's Advocate </t>
  </si>
  <si>
    <t>Search Party</t>
  </si>
  <si>
    <t xml:space="preserve">The Man with the Iron Fists: Sting of the Scorpion </t>
  </si>
  <si>
    <t>Out of the Past</t>
  </si>
  <si>
    <t>Still Alice</t>
  </si>
  <si>
    <t xml:space="preserve">Battle Beyond the Stars </t>
  </si>
  <si>
    <t>Nightcrawler</t>
  </si>
  <si>
    <t>Tirez sur le pianiste (Shoot the Pianist)</t>
  </si>
  <si>
    <t>A Good Marriage</t>
  </si>
  <si>
    <t>1272*544</t>
  </si>
  <si>
    <t>Viaggio sola</t>
  </si>
  <si>
    <t>Annie</t>
  </si>
  <si>
    <t>Extraterrestrial</t>
  </si>
  <si>
    <t>1916*804</t>
  </si>
  <si>
    <t xml:space="preserve">Hector and the Search for Happiness </t>
  </si>
  <si>
    <t>Exit Marrakech</t>
  </si>
  <si>
    <t>Jack Strong</t>
  </si>
  <si>
    <t>Hetjur Valhallar - Þór (Legends of Valhalla: Thor)</t>
  </si>
  <si>
    <t>God's Little Acre</t>
  </si>
  <si>
    <t>The Other</t>
  </si>
  <si>
    <t>990*720</t>
  </si>
  <si>
    <t>The Gambler</t>
  </si>
  <si>
    <t>Project Almanac</t>
  </si>
  <si>
    <t>Borgríki 2</t>
  </si>
  <si>
    <t>Society</t>
  </si>
  <si>
    <t>Now You See Him, Now You Don't</t>
  </si>
  <si>
    <t>Tristana</t>
  </si>
  <si>
    <t>A Man for All Seasons</t>
  </si>
  <si>
    <t>The Replacement Killers</t>
  </si>
  <si>
    <t>Captives (The Captive)</t>
  </si>
  <si>
    <t xml:space="preserve">Tales from the Crypt Presents Demon Knight </t>
  </si>
  <si>
    <t>Invasores de marte (1953).mkv</t>
  </si>
  <si>
    <t>The Conversation</t>
  </si>
  <si>
    <t>La semana del asesino</t>
  </si>
  <si>
    <t>Paper Moon</t>
  </si>
  <si>
    <t>1912*1040</t>
  </si>
  <si>
    <t>Barquero</t>
  </si>
  <si>
    <t>Still (Still Mine)</t>
  </si>
  <si>
    <t>The Interview</t>
  </si>
  <si>
    <t>The Three Faces of Eve</t>
  </si>
  <si>
    <t>Sei donne per l'assassino</t>
  </si>
  <si>
    <t>1200*718</t>
  </si>
  <si>
    <t>Tales from the Crypt Presents: Bordello of Blood</t>
  </si>
  <si>
    <t>La ragazza che sapeva troppo</t>
  </si>
  <si>
    <t>Las ovejas no pierden el tren</t>
  </si>
  <si>
    <t>Pascual Duarte</t>
  </si>
  <si>
    <t xml:space="preserve">Bad Dreams </t>
  </si>
  <si>
    <t>The Babadook</t>
  </si>
  <si>
    <t xml:space="preserve">The SpongeBob Movie: Sponge Out of Water </t>
  </si>
  <si>
    <t>The Rewrite</t>
  </si>
  <si>
    <t xml:space="preserve">The City of the Dead </t>
  </si>
  <si>
    <t>Byôsoku go Senchimêtoru (5 Centimeters per Second)</t>
  </si>
  <si>
    <t>The Letter</t>
  </si>
  <si>
    <t>Wolfen</t>
  </si>
  <si>
    <t>Before I Go to Sleep</t>
  </si>
  <si>
    <t>Lady Stay Dead</t>
  </si>
  <si>
    <t>Thomas &amp; Friends, Tale of the Brave</t>
  </si>
  <si>
    <t>Flaming Star</t>
  </si>
  <si>
    <t xml:space="preserve">Ransom </t>
  </si>
  <si>
    <t>Clean and Sober</t>
  </si>
  <si>
    <t>Death Hunt</t>
  </si>
  <si>
    <t>Raid on Rommel</t>
  </si>
  <si>
    <t>The Black Shield of Falworth</t>
  </si>
  <si>
    <t>Soylent Green</t>
  </si>
  <si>
    <t>And Soon the Darkness</t>
  </si>
  <si>
    <t>Fandango</t>
  </si>
  <si>
    <t xml:space="preserve">American Ninja 2: The Confrontation </t>
  </si>
  <si>
    <t>The Eagle Has Landed</t>
  </si>
  <si>
    <t>Hatari</t>
  </si>
  <si>
    <t>The Nun's Story</t>
  </si>
  <si>
    <t>Ghost Story</t>
  </si>
  <si>
    <t>Jakob the Liar</t>
  </si>
  <si>
    <t xml:space="preserve">Kingsman. The Secret Service </t>
  </si>
  <si>
    <t>Southern Comfort</t>
  </si>
  <si>
    <t>The Train Robbers</t>
  </si>
  <si>
    <t>Broken Lance</t>
  </si>
  <si>
    <t>...continuavano a chiamarlo Trinità (Trinity Is Still My Name!)</t>
  </si>
  <si>
    <t>The Signal</t>
  </si>
  <si>
    <t>La señal (2014).mkv</t>
  </si>
  <si>
    <t>The Indian Fighter</t>
  </si>
  <si>
    <t>Mountains of the Moon</t>
  </si>
  <si>
    <t>Ghetto</t>
  </si>
  <si>
    <t xml:space="preserve">Han Gong-Ju (Hang Gong-ju) </t>
  </si>
  <si>
    <t>Samba</t>
  </si>
  <si>
    <t>The Loft</t>
  </si>
  <si>
    <t>A Farewell to Arms</t>
  </si>
  <si>
    <t>The Rainmaker</t>
  </si>
  <si>
    <t>Dead silence</t>
  </si>
  <si>
    <t>1892*800</t>
  </si>
  <si>
    <t>Play Dirty</t>
  </si>
  <si>
    <t>April Apocalypse</t>
  </si>
  <si>
    <t xml:space="preserve">Anime nere </t>
  </si>
  <si>
    <t>Major Dundee</t>
  </si>
  <si>
    <t>McFarland, USA</t>
  </si>
  <si>
    <t>Electrick Children</t>
  </si>
  <si>
    <t>The Little Foxes</t>
  </si>
  <si>
    <t>Inherent Vice</t>
  </si>
  <si>
    <t>Uncommon valor</t>
  </si>
  <si>
    <t>50 to 1</t>
  </si>
  <si>
    <t>Arsenic and Old Lace</t>
  </si>
  <si>
    <t xml:space="preserve">Beyond the Reach </t>
  </si>
  <si>
    <t>Ex Machina</t>
  </si>
  <si>
    <t>Turist (Tourist) (Force Majeure)</t>
  </si>
  <si>
    <t>1424*1072</t>
  </si>
  <si>
    <t>Houseboat</t>
  </si>
  <si>
    <t>Big Jake</t>
  </si>
  <si>
    <t>Third Person</t>
  </si>
  <si>
    <t>The Great Race</t>
  </si>
  <si>
    <t>The Woman in Black 2: Angel Of Death</t>
  </si>
  <si>
    <t>Pocahontas II: Journey to a New World</t>
  </si>
  <si>
    <t>La noche de los muertos vivientes (1990).mkv</t>
  </si>
  <si>
    <t>1280*960</t>
  </si>
  <si>
    <t xml:space="preserve">Sherlock Holmes Faces Death </t>
  </si>
  <si>
    <t>Il Colosso di Rodi</t>
  </si>
  <si>
    <t>Maps to the Stars</t>
  </si>
  <si>
    <t xml:space="preserve">I Giorni dell'ira </t>
  </si>
  <si>
    <t>Hot Tub Time Machine 2</t>
  </si>
  <si>
    <t xml:space="preserve">The Blob </t>
  </si>
  <si>
    <t>The Last Drop</t>
  </si>
  <si>
    <t>El último asalto (2005).mkv</t>
  </si>
  <si>
    <t>Chappie</t>
  </si>
  <si>
    <t>Devil's Knot</t>
  </si>
  <si>
    <t>Steel Dawn</t>
  </si>
  <si>
    <t>Focus</t>
  </si>
  <si>
    <t>The Killers</t>
  </si>
  <si>
    <t>The November Man</t>
  </si>
  <si>
    <t>Arabian Nights</t>
  </si>
  <si>
    <t>Sur mes lèvres</t>
  </si>
  <si>
    <t>The Misfit Brigade</t>
  </si>
  <si>
    <t>Sherlock Holmes in Washington</t>
  </si>
  <si>
    <t>The Pearl of Death</t>
  </si>
  <si>
    <t>Supercondriaque</t>
  </si>
  <si>
    <t>1280*526</t>
  </si>
  <si>
    <t xml:space="preserve">None But the Brave </t>
  </si>
  <si>
    <t>Le chagrin des oiseaux</t>
  </si>
  <si>
    <t>Prime Cut</t>
  </si>
  <si>
    <t>Outcast</t>
  </si>
  <si>
    <t>The Eichmann Show</t>
  </si>
  <si>
    <t>A Most Violent Year</t>
  </si>
  <si>
    <t>The Bunker (TV)</t>
  </si>
  <si>
    <t>El bunker (1981).mkv</t>
  </si>
  <si>
    <t>The Cincinnati Kid</t>
  </si>
  <si>
    <t>Shenandoah</t>
  </si>
  <si>
    <t>Page Eight</t>
  </si>
  <si>
    <t xml:space="preserve">Home </t>
  </si>
  <si>
    <t>Woman of Straw</t>
  </si>
  <si>
    <t>Dark Passage</t>
  </si>
  <si>
    <t>876*720</t>
  </si>
  <si>
    <t>The Red Shoes</t>
  </si>
  <si>
    <t>Les diaboliques</t>
  </si>
  <si>
    <t>Kvinden i buret (The Keeper of Lost Causes)</t>
  </si>
  <si>
    <t>The House of Fear</t>
  </si>
  <si>
    <t xml:space="preserve">Terror by Night </t>
  </si>
  <si>
    <t>Winchester 73</t>
  </si>
  <si>
    <t>1248*720</t>
  </si>
  <si>
    <t>Target</t>
  </si>
  <si>
    <t>Uchû Kaizoku Kyaputen Hârokku (Space Pirate Captain Harlock)</t>
  </si>
  <si>
    <t>Désirée</t>
  </si>
  <si>
    <t>The Angriest Man In Brooklyn</t>
  </si>
  <si>
    <t>Mirage</t>
  </si>
  <si>
    <t>1296*552</t>
  </si>
  <si>
    <t>Escape to Athena</t>
  </si>
  <si>
    <t>The Last Knights</t>
  </si>
  <si>
    <t>Lost River</t>
  </si>
  <si>
    <t>Lover Come Back</t>
  </si>
  <si>
    <t>Pride</t>
  </si>
  <si>
    <t>1280*736</t>
  </si>
  <si>
    <t>Sherlock Holmes and the Scarlet Claw</t>
  </si>
  <si>
    <t>Selma</t>
  </si>
  <si>
    <t>Columbo: Death Hits the Jackpot</t>
  </si>
  <si>
    <t>Tom and Jerry: Spy Quest</t>
  </si>
  <si>
    <t>Kraftidioten (In Order of Disappearance)</t>
  </si>
  <si>
    <t>The Garden of Allah</t>
  </si>
  <si>
    <t>That Awkward Moment</t>
  </si>
  <si>
    <t>Flores raras</t>
  </si>
  <si>
    <t>White Feather</t>
  </si>
  <si>
    <t>Dead Rising. Watchtower</t>
  </si>
  <si>
    <t>1912*788</t>
  </si>
  <si>
    <t>The Song</t>
  </si>
  <si>
    <t>The Second Best Exotic Marigold Hotel</t>
  </si>
  <si>
    <t>No Way Jose</t>
  </si>
  <si>
    <t>Carrie (1952).mkv</t>
  </si>
  <si>
    <t>Scrooge (A Christmas Carol)</t>
  </si>
  <si>
    <t>958*706</t>
  </si>
  <si>
    <t>The Sure Thing</t>
  </si>
  <si>
    <t>Swiss Family Robinson</t>
  </si>
  <si>
    <t>Hud</t>
  </si>
  <si>
    <t>1920*786</t>
  </si>
  <si>
    <t xml:space="preserve">An American Haunting </t>
  </si>
  <si>
    <t>Rollercoaster</t>
  </si>
  <si>
    <t>In Harm's Way</t>
  </si>
  <si>
    <t>Avanti!</t>
  </si>
  <si>
    <t>52 Pick-Up</t>
  </si>
  <si>
    <t>Eagle Eye</t>
  </si>
  <si>
    <t>1920*660</t>
  </si>
  <si>
    <t>Le meraviglie (The Wonders)</t>
  </si>
  <si>
    <t>Musarañas</t>
  </si>
  <si>
    <t>The Assassination of Jesse James By The Coward Robert Ford</t>
  </si>
  <si>
    <t>A Star Is Born</t>
  </si>
  <si>
    <t>The Curse of Frankenstein</t>
  </si>
  <si>
    <t>Love, Rosie</t>
  </si>
  <si>
    <t>Monty Walsh (Monte Walsh)</t>
  </si>
  <si>
    <t>Zombieland</t>
  </si>
  <si>
    <t>At Middleton</t>
  </si>
  <si>
    <t>Furious 7 (Fast &amp; Furious 7)</t>
  </si>
  <si>
    <t>946*720</t>
  </si>
  <si>
    <t>Smultronstället</t>
  </si>
  <si>
    <t>Marie Heurtin</t>
  </si>
  <si>
    <t>Lord Jim</t>
  </si>
  <si>
    <t>The Shootist</t>
  </si>
  <si>
    <t>1912*798</t>
  </si>
  <si>
    <t xml:space="preserve">The Woman in Green </t>
  </si>
  <si>
    <t xml:space="preserve">The Spider Woman </t>
  </si>
  <si>
    <t>1336*1070</t>
  </si>
  <si>
    <t>You Only Live Once</t>
  </si>
  <si>
    <t>Man's Favorite Sport?</t>
  </si>
  <si>
    <t>Survivor</t>
  </si>
  <si>
    <t>Make Way For Tomorrow</t>
  </si>
  <si>
    <t>Jungfrukällan (The Virgin Spring)</t>
  </si>
  <si>
    <t>La momia (1932).mkv</t>
  </si>
  <si>
    <t>Run All Night</t>
  </si>
  <si>
    <t>Meñique y el espejo mágico</t>
  </si>
  <si>
    <t>Invitation to a Gunfighter</t>
  </si>
  <si>
    <t>Action in the North Atlantic</t>
  </si>
  <si>
    <t>1444*1080</t>
  </si>
  <si>
    <t>McLintock!</t>
  </si>
  <si>
    <t>Da uomo a uomo</t>
  </si>
  <si>
    <t xml:space="preserve">Away and Back </t>
  </si>
  <si>
    <t>Black Sea</t>
  </si>
  <si>
    <t>Chisum</t>
  </si>
  <si>
    <t>La resa dei conti (The Big Gundown)</t>
  </si>
  <si>
    <t xml:space="preserve">Wolf Totem </t>
  </si>
  <si>
    <t>The Longest Ride</t>
  </si>
  <si>
    <t>The Children's Hour</t>
  </si>
  <si>
    <t>Hour of the Gun</t>
  </si>
  <si>
    <t>Dear Brigitte</t>
  </si>
  <si>
    <t>Mortdecai</t>
  </si>
  <si>
    <t>Operation Crossbow</t>
  </si>
  <si>
    <t>No llores, vuela (Aloft)</t>
  </si>
  <si>
    <t>Strange Magic</t>
  </si>
  <si>
    <t>The Voices</t>
  </si>
  <si>
    <t>On the Town</t>
  </si>
  <si>
    <t>Hombre</t>
  </si>
  <si>
    <t>952*712</t>
  </si>
  <si>
    <t xml:space="preserve">Sorry, Wrong Number </t>
  </si>
  <si>
    <t xml:space="preserve">Miracle </t>
  </si>
  <si>
    <t>Felices 140</t>
  </si>
  <si>
    <t>Insurgente</t>
  </si>
  <si>
    <t>Woman in Gold</t>
  </si>
  <si>
    <t>Sommersby</t>
  </si>
  <si>
    <t>Sommarnattens leende</t>
  </si>
  <si>
    <t xml:space="preserve">The Straight Story </t>
  </si>
  <si>
    <t>Wyrmwood</t>
  </si>
  <si>
    <t xml:space="preserve">Forty Guns </t>
  </si>
  <si>
    <t>It Started in Naples</t>
  </si>
  <si>
    <t>Hell is For Heroes</t>
  </si>
  <si>
    <t>Comando (1962).mkv</t>
  </si>
  <si>
    <t>The Liability</t>
  </si>
  <si>
    <t xml:space="preserve">Von Richthofen and Brown </t>
  </si>
  <si>
    <t>Sling Blade</t>
  </si>
  <si>
    <t>1920*830</t>
  </si>
  <si>
    <t>Gett, the Trial of Viviane Amsalem</t>
  </si>
  <si>
    <t>Cahill U.S.Marshal (Cahill - United States Marshal)</t>
  </si>
  <si>
    <t xml:space="preserve">The Sea Wolves </t>
  </si>
  <si>
    <t>Lonely are the Brave</t>
  </si>
  <si>
    <t xml:space="preserve">Sahara </t>
  </si>
  <si>
    <t>To Be or Not to Be</t>
  </si>
  <si>
    <t>Dead of Night</t>
  </si>
  <si>
    <t>Brainstorm</t>
  </si>
  <si>
    <t>Brannigan</t>
  </si>
  <si>
    <t xml:space="preserve">Get Hard </t>
  </si>
  <si>
    <t>Siunin Wong Fei-hung tsi titmalau (Iron Monkey)</t>
  </si>
  <si>
    <t>1920*1018</t>
  </si>
  <si>
    <t>The Golden Voyage of Sinbad</t>
  </si>
  <si>
    <t>Jack et la mécanique du coeur (Jack And The Cuckoo Clock Heart)</t>
  </si>
  <si>
    <t>The Humbling</t>
  </si>
  <si>
    <t>Song One</t>
  </si>
  <si>
    <t xml:space="preserve">The Life and Death of Colonel Blimp </t>
  </si>
  <si>
    <t>Hurry Sundown</t>
  </si>
  <si>
    <t>Looney Tunes: Rabbits Run</t>
  </si>
  <si>
    <t>They Died with their Boots On</t>
  </si>
  <si>
    <t>1908*812</t>
  </si>
  <si>
    <t>'A' gai waak (Project A)</t>
  </si>
  <si>
    <t>River of No Return</t>
  </si>
  <si>
    <t>The Avengers: Age of Ultron</t>
  </si>
  <si>
    <t>1916*792</t>
  </si>
  <si>
    <t>Voyage to the Bottom of the Sea</t>
  </si>
  <si>
    <t xml:space="preserve">The Medusa Touch </t>
  </si>
  <si>
    <t>Effie Gray</t>
  </si>
  <si>
    <t>'A' gai wak juk jap (Project A2</t>
  </si>
  <si>
    <t>Cómo sobrevivir a una despedida</t>
  </si>
  <si>
    <t xml:space="preserve">Les visiteurs </t>
  </si>
  <si>
    <t>Mad Max: Fury Road</t>
  </si>
  <si>
    <t>Northmen: A Viking Saga</t>
  </si>
  <si>
    <t>My Bloody Valentine</t>
  </si>
  <si>
    <t>Careful What You Wish For</t>
  </si>
  <si>
    <t>Land of the Pharaohs</t>
  </si>
  <si>
    <t>La famille Bélier</t>
  </si>
  <si>
    <t>Kuai can che - Los supercamorristas (Wheels on Meals)</t>
  </si>
  <si>
    <t xml:space="preserve">Dead End </t>
  </si>
  <si>
    <t>1788*1072</t>
  </si>
  <si>
    <t>El último cazador (2011).mkv</t>
  </si>
  <si>
    <t>The Gunman</t>
  </si>
  <si>
    <t>Caza al asesino (2015).mkv</t>
  </si>
  <si>
    <t>1920*1058</t>
  </si>
  <si>
    <t>Cuban Fury</t>
  </si>
  <si>
    <t>Body and Soul</t>
  </si>
  <si>
    <t>960*738</t>
  </si>
  <si>
    <t>Dark Places</t>
  </si>
  <si>
    <t>Something Wicked This Way Comes</t>
  </si>
  <si>
    <t>1280*706</t>
  </si>
  <si>
    <t>1920*834</t>
  </si>
  <si>
    <t>The Wedding Ringer</t>
  </si>
  <si>
    <t>El pisito</t>
  </si>
  <si>
    <t>1440*1090</t>
  </si>
  <si>
    <t>Anthony Zimmer</t>
  </si>
  <si>
    <t>Der 7bte Zwerg (The 7th Dwarf)</t>
  </si>
  <si>
    <t>The Town That Dreaded Sundown</t>
  </si>
  <si>
    <t>Hannah and her Sisters</t>
  </si>
  <si>
    <t>Rurôni Kenshin: Densetsu no Saigo-hen (Rurouni Kenshin: The Legend Ends)</t>
  </si>
  <si>
    <t xml:space="preserve">Rurôni Kenshin: Kyoto Taika-hen (Rurôni Kenshin: The Great Kyôto Fire) </t>
  </si>
  <si>
    <t xml:space="preserve">The Hills Have Eyes Part II </t>
  </si>
  <si>
    <t>1712*1090</t>
  </si>
  <si>
    <t>Words and Pictures</t>
  </si>
  <si>
    <t>The Best of Me</t>
  </si>
  <si>
    <t>1920*1090</t>
  </si>
  <si>
    <t xml:space="preserve">Chi trova un amico, trova un tesoro </t>
  </si>
  <si>
    <t>Scary Movie</t>
  </si>
  <si>
    <t>Scary Movie 2</t>
  </si>
  <si>
    <t>Scary Movie 3</t>
  </si>
  <si>
    <t>Scary Movie 4</t>
  </si>
  <si>
    <t>Scary Movie 5</t>
  </si>
  <si>
    <t>Soldier Blue</t>
  </si>
  <si>
    <t>Sor Citroen</t>
  </si>
  <si>
    <t>Suspiria</t>
  </si>
  <si>
    <t>Sweet Home</t>
  </si>
  <si>
    <t>Stalag 17</t>
  </si>
  <si>
    <t>Staten Island Summer</t>
  </si>
  <si>
    <t>Z.</t>
  </si>
  <si>
    <t>1200*738</t>
  </si>
  <si>
    <t>Adult Beginners</t>
  </si>
  <si>
    <t>Broken Horses</t>
  </si>
  <si>
    <t>The Last Sunset</t>
  </si>
  <si>
    <t>992*738</t>
  </si>
  <si>
    <t>Glengarry Glen Ross</t>
  </si>
  <si>
    <t>1280*834</t>
  </si>
  <si>
    <t>Hippocrate</t>
  </si>
  <si>
    <t>Doughboys</t>
  </si>
  <si>
    <t>Ssub</t>
  </si>
  <si>
    <t>720*482</t>
  </si>
  <si>
    <t>It Follows</t>
  </si>
  <si>
    <t xml:space="preserve">Oliver's Deal </t>
  </si>
  <si>
    <t>Blood Ties</t>
  </si>
  <si>
    <t>Far from the Madding Crowd</t>
  </si>
  <si>
    <t>Lejos del mundanal ruido (2015).mkv</t>
  </si>
  <si>
    <t xml:space="preserve">Black or White </t>
  </si>
  <si>
    <t>Minions</t>
  </si>
  <si>
    <t>Middle Men</t>
  </si>
  <si>
    <t>1792*1090</t>
  </si>
  <si>
    <t xml:space="preserve">What's New, Pussycat? </t>
  </si>
  <si>
    <t>1488*1090</t>
  </si>
  <si>
    <t>1920*898</t>
  </si>
  <si>
    <t>Tomorrowland</t>
  </si>
  <si>
    <t>Underworld: Evolution</t>
  </si>
  <si>
    <t>Underworld</t>
  </si>
  <si>
    <t>Underworld: Rise of the Lycans (Underworld 3)</t>
  </si>
  <si>
    <t>Ooops! Noah is Gone... (Two by Two)</t>
  </si>
  <si>
    <t>La cage aux folles</t>
  </si>
  <si>
    <t>Big Game</t>
  </si>
  <si>
    <t>1920*962</t>
  </si>
  <si>
    <t>Jurassic World</t>
  </si>
  <si>
    <t>Interview with a Hitman</t>
  </si>
  <si>
    <t>Miracolo a Milano</t>
  </si>
  <si>
    <t>Unfinished Business</t>
  </si>
  <si>
    <t>To Rome With Love</t>
  </si>
  <si>
    <t>1920*1026</t>
  </si>
  <si>
    <t>What We Did on Our Holiday</t>
  </si>
  <si>
    <t>Phoenix</t>
  </si>
  <si>
    <t>Fasandræberne (The Absent One)</t>
  </si>
  <si>
    <t>Son of a Gun</t>
  </si>
  <si>
    <t>Anacleto. Agente secreto</t>
  </si>
  <si>
    <t>Secondhand Lions</t>
  </si>
  <si>
    <t>Spy</t>
  </si>
  <si>
    <t xml:space="preserve">Les héritiers </t>
  </si>
  <si>
    <t>Mandariinid (Tangerines)</t>
  </si>
  <si>
    <t>My Girl</t>
  </si>
  <si>
    <t xml:space="preserve">San Andreas </t>
  </si>
  <si>
    <t>Shocker: No More Mr. Nice Guy</t>
  </si>
  <si>
    <t>Stonehearst Asylum (Eliza Graves)</t>
  </si>
  <si>
    <t xml:space="preserve">Barbie in Rock 'N Royals </t>
  </si>
  <si>
    <t>Tinker Bell and the Legend of the NeverBeast</t>
  </si>
  <si>
    <t xml:space="preserve">Spooks: The Greater Good </t>
  </si>
  <si>
    <t>Backcountry</t>
  </si>
  <si>
    <t>Horns</t>
  </si>
  <si>
    <t>Woo-ri-byul Il-ho-wa Ul-ruk-so / Oo-lee-byeol il-ho-wa eol-lug-so (The Satellite Girl and Milk Cow)</t>
  </si>
  <si>
    <t xml:space="preserve">La vaquilla </t>
  </si>
  <si>
    <t xml:space="preserve">Scooby-Doo! Legend of the Phantosaur </t>
  </si>
  <si>
    <t>Suite française</t>
  </si>
  <si>
    <t>Ride</t>
  </si>
  <si>
    <t>Underworld: Awakening (Underworld 4: New Dawn)</t>
  </si>
  <si>
    <t>Per qualche dollaro in piu</t>
  </si>
  <si>
    <t>DeadHeads</t>
  </si>
  <si>
    <t>Feher isten (White God)</t>
  </si>
  <si>
    <t>Il capitale umano</t>
  </si>
  <si>
    <t>There Was a Crooked Man</t>
  </si>
  <si>
    <t>Insidious: Chapter 3</t>
  </si>
  <si>
    <t>Yat ku chan dik mou lam (Kung Fu Jungle)</t>
  </si>
  <si>
    <t>The Private Life of Sherlock Holmes</t>
  </si>
  <si>
    <t>La descarriada</t>
  </si>
  <si>
    <t>Broken City</t>
  </si>
  <si>
    <t>Pos eso</t>
  </si>
  <si>
    <t>Tremors 5: Bloodline</t>
  </si>
  <si>
    <t>1904*834</t>
  </si>
  <si>
    <t>Señora doctor</t>
  </si>
  <si>
    <t>1280*738</t>
  </si>
  <si>
    <t>Cruising</t>
  </si>
  <si>
    <t>Le fils de l'autre</t>
  </si>
  <si>
    <t xml:space="preserve">I'm All Right Jack </t>
  </si>
  <si>
    <t>Hidden</t>
  </si>
  <si>
    <t xml:space="preserve">Moontrap </t>
  </si>
  <si>
    <t>Requisitos para ser una persona normal</t>
  </si>
  <si>
    <t>1904*1090</t>
  </si>
  <si>
    <t>Destination Tokyo</t>
  </si>
  <si>
    <t xml:space="preserve">Abbott and Costello Meet Frankenstein </t>
  </si>
  <si>
    <t>The Pit and the Pendulum</t>
  </si>
  <si>
    <t>The Long Good Friday</t>
  </si>
  <si>
    <t xml:space="preserve">Il Mio Nome è Nessuno </t>
  </si>
  <si>
    <t>Gold Diggers of 1933</t>
  </si>
  <si>
    <t>Sils Maria (Clouds of Sils Maria)</t>
  </si>
  <si>
    <t>Walesa. Czlowiek z nadziei (Walesa: Man of Hope)</t>
  </si>
  <si>
    <t>36 Hours</t>
  </si>
  <si>
    <t>1264*546</t>
  </si>
  <si>
    <t>Giù la testa (Once Upon a Time in the Revolution)</t>
  </si>
  <si>
    <t>Air</t>
  </si>
  <si>
    <t>Two Night Stand</t>
  </si>
  <si>
    <t>Beasts of no nation</t>
  </si>
  <si>
    <t>The Hard Way</t>
  </si>
  <si>
    <t>The Cobbler</t>
  </si>
  <si>
    <t>Desert Dancer</t>
  </si>
  <si>
    <t>Child 44</t>
  </si>
  <si>
    <t>Song of the Sea</t>
  </si>
  <si>
    <t>1280*578</t>
  </si>
  <si>
    <t>The City Under the Sea (War-Gods of the Deep)</t>
  </si>
  <si>
    <t>Warui yatsu hodo yoku nemuru (The Bad Sleep Well)</t>
  </si>
  <si>
    <t>Nightingale</t>
  </si>
  <si>
    <t>Walking on Sunshine</t>
  </si>
  <si>
    <t>Arch of Triumph</t>
  </si>
  <si>
    <t>Gruppo di famiglia in un interno</t>
  </si>
  <si>
    <t>Tales of Halloween</t>
  </si>
  <si>
    <t>Elmer Gantry</t>
  </si>
  <si>
    <t>The Kentuckian</t>
  </si>
  <si>
    <t>Peeping Tom</t>
  </si>
  <si>
    <t xml:space="preserve">Despicable Me presents Minion Madness: Orientation Day </t>
  </si>
  <si>
    <t xml:space="preserve">Despicable Me presents Minion Madness: Home Makeover </t>
  </si>
  <si>
    <t>John Wick</t>
  </si>
  <si>
    <t>Ulzana's Raid</t>
  </si>
  <si>
    <t>Man cheng jin dai huang jin jia (Curse of the Golden Flower)</t>
  </si>
  <si>
    <t>Stand by Me Doraemon</t>
  </si>
  <si>
    <t>Testament of Youth</t>
  </si>
  <si>
    <t>Saint Seiya: LEGEND of SANCTUARY (Knights of the Zodiac)</t>
  </si>
  <si>
    <t>Results</t>
  </si>
  <si>
    <t>Cell 213</t>
  </si>
  <si>
    <t xml:space="preserve">Terminator Genisys </t>
  </si>
  <si>
    <t>Une heure de tranquillité</t>
  </si>
  <si>
    <t>Operasjon Arktis (Operation Arctic)</t>
  </si>
  <si>
    <t>Licence to Kill</t>
  </si>
  <si>
    <t>A Guy Named Joe</t>
  </si>
  <si>
    <t>1792*802</t>
  </si>
  <si>
    <t>La tulipe noire</t>
  </si>
  <si>
    <t>Entourage</t>
  </si>
  <si>
    <t>1456*1090</t>
  </si>
  <si>
    <t>El tigre de Chamberí</t>
  </si>
  <si>
    <t>Pony Soldier</t>
  </si>
  <si>
    <t>What We Do in the Shadows</t>
  </si>
  <si>
    <t>Low Down</t>
  </si>
  <si>
    <t xml:space="preserve">Despicable Me 2 Mini-Movies: Puppy </t>
  </si>
  <si>
    <t xml:space="preserve">Despicable Me 2 Mini-Movies: Panic in the Mailroom </t>
  </si>
  <si>
    <t>Mickey's Twice Upon a Christmas</t>
  </si>
  <si>
    <t>The Haunted Palace</t>
  </si>
  <si>
    <t>Tengoku to Jigoku (High and Low)</t>
  </si>
  <si>
    <t xml:space="preserve">The Million Pound Note </t>
  </si>
  <si>
    <t>The Swimmer</t>
  </si>
  <si>
    <t>Nora inu (Stray Dog)</t>
  </si>
  <si>
    <t>The River</t>
  </si>
  <si>
    <t>The Big Sleep</t>
  </si>
  <si>
    <t>1280*610</t>
  </si>
  <si>
    <t>Ice Station Zebra</t>
  </si>
  <si>
    <t>House of Usher (The Fall of the House of Usher)</t>
  </si>
  <si>
    <t>Destination Gobi</t>
  </si>
  <si>
    <t>The Dyatlov Pass Incident (Devil's Pass)</t>
  </si>
  <si>
    <t>Love in the Afternoon</t>
  </si>
  <si>
    <t>The Experiment</t>
  </si>
  <si>
    <t>El experimento (2010).mkv</t>
  </si>
  <si>
    <t>Young Winston</t>
  </si>
  <si>
    <t xml:space="preserve">'G' Men </t>
  </si>
  <si>
    <t>Ying hung boon sik II (A Better Tomorrow II)</t>
  </si>
  <si>
    <t>Cat Ballou</t>
  </si>
  <si>
    <t xml:space="preserve">Die schwarzen Brüder </t>
  </si>
  <si>
    <t>Hamilton: Men inte om det gäller din dotter</t>
  </si>
  <si>
    <t>Love &amp; Mercy</t>
  </si>
  <si>
    <t>MacGruber</t>
  </si>
  <si>
    <t>Rio Conchos</t>
  </si>
  <si>
    <t>One, Two, Three</t>
  </si>
  <si>
    <t>Ahora o nunca (2015).mkv</t>
  </si>
  <si>
    <t>22 minuty</t>
  </si>
  <si>
    <t>Bell, Book and Candle</t>
  </si>
  <si>
    <t>Trick 'r Treat (Trick or Treat)</t>
  </si>
  <si>
    <t>The Hindenburg</t>
  </si>
  <si>
    <t>Hide and Seek</t>
  </si>
  <si>
    <t>The End of the Affair</t>
  </si>
  <si>
    <t>Kawaki (The World of Kanako)</t>
  </si>
  <si>
    <t>Halloween II (H2)</t>
  </si>
  <si>
    <t>976*738</t>
  </si>
  <si>
    <t>Call Northside 777</t>
  </si>
  <si>
    <t>Cop Out</t>
  </si>
  <si>
    <t>Curve</t>
  </si>
  <si>
    <t>Paper Towns</t>
  </si>
  <si>
    <t xml:space="preserve">Inside Out </t>
  </si>
  <si>
    <t>The Cut</t>
  </si>
  <si>
    <t>The Frisco Kid</t>
  </si>
  <si>
    <t>The Face of an Angel</t>
  </si>
  <si>
    <t xml:space="preserve">Unfriended </t>
  </si>
  <si>
    <t>Western Union</t>
  </si>
  <si>
    <t>Historias de la radio</t>
  </si>
  <si>
    <t xml:space="preserve">The Haunting </t>
  </si>
  <si>
    <t>Ryan's Daughter</t>
  </si>
  <si>
    <t>1216*738</t>
  </si>
  <si>
    <t>La maschera del demonio (Black Sunday)</t>
  </si>
  <si>
    <t>The Final Girls</t>
  </si>
  <si>
    <t>720*418</t>
  </si>
  <si>
    <t>Every Time We Say Goodbye</t>
  </si>
  <si>
    <t>Beachhead</t>
  </si>
  <si>
    <t>Momentum</t>
  </si>
  <si>
    <t>Nevada Smith</t>
  </si>
  <si>
    <t>Shining Through</t>
  </si>
  <si>
    <t>Sydney (Hard Eight)</t>
  </si>
  <si>
    <t>True Story</t>
  </si>
  <si>
    <t>Copito de Nieve</t>
  </si>
  <si>
    <t>Mision en Mocland. Una aventura superespacial</t>
  </si>
  <si>
    <t>Rio 2</t>
  </si>
  <si>
    <t xml:space="preserve">Self/less </t>
  </si>
  <si>
    <t>Incendies</t>
  </si>
  <si>
    <t>Los vengadores (1998).mkv</t>
  </si>
  <si>
    <t>Return to Paradise</t>
  </si>
  <si>
    <t>Joheunnom nabbeunnom isanghannom (The Good, the Bad, the Weird)</t>
  </si>
  <si>
    <t>Bolero</t>
  </si>
  <si>
    <t>Elsa &amp; Fred</t>
  </si>
  <si>
    <t>Battleground</t>
  </si>
  <si>
    <t>La vuelta al mundo en 80 dias (1956).mkv</t>
  </si>
  <si>
    <t>Lili Marleen</t>
  </si>
  <si>
    <t>She's Funny that Way</t>
  </si>
  <si>
    <t>Knights of the Round Table</t>
  </si>
  <si>
    <t>Pixels</t>
  </si>
  <si>
    <t>Hannie Caulder</t>
  </si>
  <si>
    <t>Ant-Man</t>
  </si>
  <si>
    <t>Learning to Drive</t>
  </si>
  <si>
    <t xml:space="preserve">Maze Runner: The Scorch Trials </t>
  </si>
  <si>
    <t>Au fil d'Ariane</t>
  </si>
  <si>
    <t>The Man from Laramie</t>
  </si>
  <si>
    <t>Mackenna's Gold</t>
  </si>
  <si>
    <t>The Age of Adaline</t>
  </si>
  <si>
    <t>Close Range</t>
  </si>
  <si>
    <t>Latin Lover</t>
  </si>
  <si>
    <t>Ted 2</t>
  </si>
  <si>
    <t xml:space="preserve">A Cry in the Dark </t>
  </si>
  <si>
    <t>Bon rétablissement!</t>
  </si>
  <si>
    <t xml:space="preserve">FANT4STIC (The Fantastic Four) </t>
  </si>
  <si>
    <t>Cop Car</t>
  </si>
  <si>
    <t>The Scalphunters</t>
  </si>
  <si>
    <t>Se Jie (Lust, Caution)</t>
  </si>
  <si>
    <t>El extraño viaje</t>
  </si>
  <si>
    <t>1472*1090</t>
  </si>
  <si>
    <t>Red Canyon</t>
  </si>
  <si>
    <t xml:space="preserve">The Cowboys </t>
  </si>
  <si>
    <t>King Rat</t>
  </si>
  <si>
    <t>The Mountain</t>
  </si>
  <si>
    <t xml:space="preserve">Merry Friggin' Christmas </t>
  </si>
  <si>
    <t>Run of the Arrow</t>
  </si>
  <si>
    <t>1408*546</t>
  </si>
  <si>
    <t>Picnic</t>
  </si>
  <si>
    <t xml:space="preserve">Man Without a Star </t>
  </si>
  <si>
    <t>The Tall T</t>
  </si>
  <si>
    <t>1920*770</t>
  </si>
  <si>
    <t>There´s No Business Like Show Business</t>
  </si>
  <si>
    <t>College</t>
  </si>
  <si>
    <t xml:space="preserve">Mission: Impossible - Rogue Nation </t>
  </si>
  <si>
    <t>The Man From U.N.C.L.E.</t>
  </si>
  <si>
    <t>Seven Chances</t>
  </si>
  <si>
    <t>Blowing Wild</t>
  </si>
  <si>
    <t>Them!</t>
  </si>
  <si>
    <t xml:space="preserve">Thrashin' </t>
  </si>
  <si>
    <t>Vacation</t>
  </si>
  <si>
    <t>Cannibal ferox</t>
  </si>
  <si>
    <t xml:space="preserve">Halo: The Fall of Reach </t>
  </si>
  <si>
    <t>The Island of Dr. Moreau</t>
  </si>
  <si>
    <t>The Friends of Eddie Coyle</t>
  </si>
  <si>
    <t>Huo Yuan Jia (Fearless)</t>
  </si>
  <si>
    <t>Lila &amp; Eve</t>
  </si>
  <si>
    <t>Everything Will Be Fine (Every Thing Will Be Fine)</t>
  </si>
  <si>
    <t>Le manoir magique (The House of Magic)</t>
  </si>
  <si>
    <t>Bernie</t>
  </si>
  <si>
    <t>1264*738</t>
  </si>
  <si>
    <t>Class of 1984</t>
  </si>
  <si>
    <t>El mensajero del miedo (1962).mkv</t>
  </si>
  <si>
    <t>Extinction</t>
  </si>
  <si>
    <t>My Old Lady</t>
  </si>
  <si>
    <t xml:space="preserve">Passage to Marseille </t>
  </si>
  <si>
    <t>Best Night Ever</t>
  </si>
  <si>
    <t>Slow West</t>
  </si>
  <si>
    <t>Trainwreck</t>
  </si>
  <si>
    <t>Tian jiang xiong shi (Dragon Blade)</t>
  </si>
  <si>
    <t>Firepower</t>
  </si>
  <si>
    <t xml:space="preserve">Manglehorn </t>
  </si>
  <si>
    <t>Rawhide</t>
  </si>
  <si>
    <t>Les trois frères, le retour</t>
  </si>
  <si>
    <t xml:space="preserve">The Beast from 20,000 Fathoms </t>
  </si>
  <si>
    <t>One-Eyed Jacks (One Eyed Jacks)</t>
  </si>
  <si>
    <t>1280*598</t>
  </si>
  <si>
    <t>The Bravados</t>
  </si>
  <si>
    <t>Comanche Station</t>
  </si>
  <si>
    <t>Her er Harold</t>
  </si>
  <si>
    <t>Hitler: The Rise of Evil</t>
  </si>
  <si>
    <t xml:space="preserve">Hitman: Agent 47 </t>
  </si>
  <si>
    <t>Les combattants</t>
  </si>
  <si>
    <t>The Young Savages</t>
  </si>
  <si>
    <t>The Gypsy Moths</t>
  </si>
  <si>
    <t>864*738</t>
  </si>
  <si>
    <t>M</t>
  </si>
  <si>
    <t>Mr. Holmes</t>
  </si>
  <si>
    <t xml:space="preserve">A Common Man </t>
  </si>
  <si>
    <t>1280*962</t>
  </si>
  <si>
    <t xml:space="preserve">The Adventures of Sherlock Holmes </t>
  </si>
  <si>
    <t>1248*578</t>
  </si>
  <si>
    <t xml:space="preserve">7 Women </t>
  </si>
  <si>
    <t>Tracers</t>
  </si>
  <si>
    <t>Streets of Laredo</t>
  </si>
  <si>
    <t xml:space="preserve">Good People </t>
  </si>
  <si>
    <t>Westen</t>
  </si>
  <si>
    <t>Aloha</t>
  </si>
  <si>
    <t>Atrapa la bandera</t>
  </si>
  <si>
    <t>The Gingerbread Man</t>
  </si>
  <si>
    <t>Cut Bank</t>
  </si>
  <si>
    <t>Felony</t>
  </si>
  <si>
    <t>The Terror</t>
  </si>
  <si>
    <t>Investigación policial</t>
  </si>
  <si>
    <t>Ricki and the Flash</t>
  </si>
  <si>
    <t>Sin hijos</t>
  </si>
  <si>
    <t>Life of Crime</t>
  </si>
  <si>
    <t>Anywhere But Here</t>
  </si>
  <si>
    <t>The Ewok Adventure</t>
  </si>
  <si>
    <t>Ewoks: The Battle for Endor</t>
  </si>
  <si>
    <t xml:space="preserve">Deuce Bigalow: European Gigolo </t>
  </si>
  <si>
    <t>Man of the Year</t>
  </si>
  <si>
    <t xml:space="preserve">Mister Roberts </t>
  </si>
  <si>
    <t>Grandes esperanzas (1998).mkv</t>
  </si>
  <si>
    <t>Jennifer 8</t>
  </si>
  <si>
    <t>The Goodbye Girl</t>
  </si>
  <si>
    <t>Pirate's Passage</t>
  </si>
  <si>
    <t>Moonfleet</t>
  </si>
  <si>
    <t xml:space="preserve">Notre-Dame de Paris </t>
  </si>
  <si>
    <t>Shine</t>
  </si>
  <si>
    <t xml:space="preserve">How to Train Your Dragon: Legend of the Boneknapper Dragon </t>
  </si>
  <si>
    <t>Burying the Ex</t>
  </si>
  <si>
    <t>Laggies</t>
  </si>
  <si>
    <t xml:space="preserve">Valdez Is Coming </t>
  </si>
  <si>
    <t>Aces High</t>
  </si>
  <si>
    <t>576*448</t>
  </si>
  <si>
    <t>Two Men Went To War</t>
  </si>
  <si>
    <t>1328*706</t>
  </si>
  <si>
    <t>The Caine Mutiny</t>
  </si>
  <si>
    <t>Return From the River Kwai</t>
  </si>
  <si>
    <t>1488*962</t>
  </si>
  <si>
    <t xml:space="preserve">Der Stern von Afrika </t>
  </si>
  <si>
    <t>Support Your Local Gunfighter</t>
  </si>
  <si>
    <t>Monster High: Boo York, Boo York</t>
  </si>
  <si>
    <t>Regeneration</t>
  </si>
  <si>
    <t>496*384</t>
  </si>
  <si>
    <t>Rommel ruft Kairo</t>
  </si>
  <si>
    <t xml:space="preserve">The Transporter Refueled </t>
  </si>
  <si>
    <t>I Was Monty's Double</t>
  </si>
  <si>
    <t>Zardoz</t>
  </si>
  <si>
    <t xml:space="preserve">The Love Bug </t>
  </si>
  <si>
    <t>1808*1090</t>
  </si>
  <si>
    <t xml:space="preserve">Herbie Goes to Monte Carlo </t>
  </si>
  <si>
    <t>Herbie Rides Again</t>
  </si>
  <si>
    <t>Navajo Joe (Navajo's Land)</t>
  </si>
  <si>
    <t>While We're Young</t>
  </si>
  <si>
    <t>Obvious Child</t>
  </si>
  <si>
    <t>Rosewater</t>
  </si>
  <si>
    <t>Saving Santa</t>
  </si>
  <si>
    <t>Straight Outta Compton</t>
  </si>
  <si>
    <t>Alive!</t>
  </si>
  <si>
    <t>American Ultra</t>
  </si>
  <si>
    <t>Boccaccio '70</t>
  </si>
  <si>
    <t>Le salaire de la peur</t>
  </si>
  <si>
    <t>Little Caesar</t>
  </si>
  <si>
    <t>950*720</t>
  </si>
  <si>
    <t xml:space="preserve">The Visit </t>
  </si>
  <si>
    <t xml:space="preserve">The Martian </t>
  </si>
  <si>
    <t xml:space="preserve">Summer of Sam </t>
  </si>
  <si>
    <t xml:space="preserve">Camp Dog </t>
  </si>
  <si>
    <t>1024*578</t>
  </si>
  <si>
    <t>One A.M. (S)</t>
  </si>
  <si>
    <t xml:space="preserve">School Ties </t>
  </si>
  <si>
    <t>Stille hjerte</t>
  </si>
  <si>
    <t>The One That Got Away</t>
  </si>
  <si>
    <t>Food For Feudin</t>
  </si>
  <si>
    <t>The Sisters</t>
  </si>
  <si>
    <t>Los héroes del mal</t>
  </si>
  <si>
    <t>Ninja II: Shadow of a Tear (Ninja 2)</t>
  </si>
  <si>
    <t>Buck and the Preacher</t>
  </si>
  <si>
    <t>Everest</t>
  </si>
  <si>
    <t>Jersey Girl</t>
  </si>
  <si>
    <t>La tête haute</t>
  </si>
  <si>
    <t>Captain Lightfoot</t>
  </si>
  <si>
    <t>Sunrise: A Song of Two Humans</t>
  </si>
  <si>
    <t xml:space="preserve">Emperor of the North Pole </t>
  </si>
  <si>
    <t xml:space="preserve">The Gunfighter </t>
  </si>
  <si>
    <t>The Bridges at Toko-Ri</t>
  </si>
  <si>
    <t>Un moment d'égarement</t>
  </si>
  <si>
    <t>En chance til</t>
  </si>
  <si>
    <t>The Appaloosa</t>
  </si>
  <si>
    <t>Cooties</t>
  </si>
  <si>
    <t xml:space="preserve">Kidnapping Mr. Heineken </t>
  </si>
  <si>
    <t>El desconocido</t>
  </si>
  <si>
    <t>The D Train</t>
  </si>
  <si>
    <t>The Salvation</t>
  </si>
  <si>
    <t>704*578</t>
  </si>
  <si>
    <t>Todos eran culpables</t>
  </si>
  <si>
    <t>Skin Trade</t>
  </si>
  <si>
    <t>Io e te</t>
  </si>
  <si>
    <t>A Perfect Day</t>
  </si>
  <si>
    <t>War Room</t>
  </si>
  <si>
    <t>The Magnificent Ambersons</t>
  </si>
  <si>
    <t xml:space="preserve">Thirty Seconds over Tokyo </t>
  </si>
  <si>
    <t xml:space="preserve">5 Flights Up </t>
  </si>
  <si>
    <t xml:space="preserve">The World's Fastest Indian </t>
  </si>
  <si>
    <t>Buchanan Rides Alone</t>
  </si>
  <si>
    <t>L'affaire SK1</t>
  </si>
  <si>
    <t>The Honey Pot</t>
  </si>
  <si>
    <t>Scarlet Street</t>
  </si>
  <si>
    <t>The Wild One</t>
  </si>
  <si>
    <t>Shadows and Fog</t>
  </si>
  <si>
    <t>Batman: Bad Blood</t>
  </si>
  <si>
    <t xml:space="preserve">Black Mass </t>
  </si>
  <si>
    <t>Letter from an Unknown Woman</t>
  </si>
  <si>
    <t>The Hitch-Hiker</t>
  </si>
  <si>
    <t>The Intern</t>
  </si>
  <si>
    <t>Where Hope Grows</t>
  </si>
  <si>
    <t>Final Fantasy. The Spirits Within</t>
  </si>
  <si>
    <t>Bridge of Spies</t>
  </si>
  <si>
    <t>Better Living Through Chemistry</t>
  </si>
  <si>
    <t>The Glenn Miller Story</t>
  </si>
  <si>
    <t>Hornets' Nest</t>
  </si>
  <si>
    <t>Ehi amico... c'è Sabata, hai chiuso! (Sabata)</t>
  </si>
  <si>
    <t>Regression</t>
  </si>
  <si>
    <t>Queen and Country</t>
  </si>
  <si>
    <t>Scorpio</t>
  </si>
  <si>
    <t>Umberto D.</t>
  </si>
  <si>
    <t>Basket Case</t>
  </si>
  <si>
    <t>Cimarron</t>
  </si>
  <si>
    <t>White Fang 2: Myth of the White Wolf (White Fang II)</t>
  </si>
  <si>
    <t>Educazione siberiana (Siberian Education)</t>
  </si>
  <si>
    <t>Hostel Part II (Hostel 2)</t>
  </si>
  <si>
    <t>Hostel: Part III (Hostel 3)</t>
  </si>
  <si>
    <t>Hotel Transylvania 2</t>
  </si>
  <si>
    <t>The Legend of Sarila / La Légende de Sarila (Frozen Land)</t>
  </si>
  <si>
    <t>The Return of Frank James</t>
  </si>
  <si>
    <t>L'annèe dernière à Marienbad</t>
  </si>
  <si>
    <t>Loin des hommes (Far From Men)</t>
  </si>
  <si>
    <t xml:space="preserve">Pan </t>
  </si>
  <si>
    <t>Chain Reaction</t>
  </si>
  <si>
    <t>Segundo origen</t>
  </si>
  <si>
    <t>Irrational Man</t>
  </si>
  <si>
    <t xml:space="preserve">Biggles - Adventures in Time </t>
  </si>
  <si>
    <t>Frankenstein Must Be Destroyed</t>
  </si>
  <si>
    <t>La rançon de la gloire (The Price of Fame)</t>
  </si>
  <si>
    <t xml:space="preserve">Me &amp; Earl &amp; the Dying Girl </t>
  </si>
  <si>
    <t>Scouts Guide to the Zombie Apocalypse</t>
  </si>
  <si>
    <t>Home Invasion</t>
  </si>
  <si>
    <t>Experiment in Terror</t>
  </si>
  <si>
    <t>Decision at Sundown</t>
  </si>
  <si>
    <t xml:space="preserve">Career Opportunities (One Wild Night) </t>
  </si>
  <si>
    <t>Father of the Bride</t>
  </si>
  <si>
    <t>Criminal Activities</t>
  </si>
  <si>
    <t xml:space="preserve">The Hills Have Eyes II </t>
  </si>
  <si>
    <t>Cannibal Holocaust</t>
  </si>
  <si>
    <t>Antigang</t>
  </si>
  <si>
    <t xml:space="preserve">No Escape </t>
  </si>
  <si>
    <t>The Ballad of Cable Hogue</t>
  </si>
  <si>
    <t>Crimson Peak</t>
  </si>
  <si>
    <t>Los cronocrímenes</t>
  </si>
  <si>
    <t xml:space="preserve">Haemoo </t>
  </si>
  <si>
    <t>Disclosure</t>
  </si>
  <si>
    <t>Stand by Me</t>
  </si>
  <si>
    <t xml:space="preserve">Reach Me </t>
  </si>
  <si>
    <t xml:space="preserve">The Walk </t>
  </si>
  <si>
    <t xml:space="preserve">How to Make Love Like an Englishman </t>
  </si>
  <si>
    <t>The Buccaneer</t>
  </si>
  <si>
    <t>People, Places, Things</t>
  </si>
  <si>
    <t>Sam Whiskey</t>
  </si>
  <si>
    <t>The Great Northfield Minnesota Raid</t>
  </si>
  <si>
    <t>Diner</t>
  </si>
  <si>
    <t>Truman</t>
  </si>
  <si>
    <t>Non credo piu all'amore (La paura)</t>
  </si>
  <si>
    <t>The Crusades</t>
  </si>
  <si>
    <t xml:space="preserve">Paranormal Activity: The Ghost Dimension </t>
  </si>
  <si>
    <t>Sha po lang II (SPL 2: A Time for Consequences)</t>
  </si>
  <si>
    <t>Thunder Road</t>
  </si>
  <si>
    <t>1360*1090</t>
  </si>
  <si>
    <t>Bronenosets Potyomkin (Battleship Potemkin)</t>
  </si>
  <si>
    <t>Boychoir</t>
  </si>
  <si>
    <t>Il racconto dei racconti (The Tale of Tales)</t>
  </si>
  <si>
    <t>The Last Witch Hunter</t>
  </si>
  <si>
    <t xml:space="preserve">Freaks of Nature </t>
  </si>
  <si>
    <t>La nuit américaine</t>
  </si>
  <si>
    <t>Lego DC Comics Super Heroes: Justice League - Cosmic Clash</t>
  </si>
  <si>
    <t>More Dead Than Alive</t>
  </si>
  <si>
    <t>Turbo Kid</t>
  </si>
  <si>
    <t>100 Rifles</t>
  </si>
  <si>
    <t>1424*1090</t>
  </si>
  <si>
    <t>Fixed Bayonets!</t>
  </si>
  <si>
    <t>Belle et Sébastien</t>
  </si>
  <si>
    <t>El cadaver de Anna Fritz</t>
  </si>
  <si>
    <t xml:space="preserve">Basic Instinct 2: Risk Addiction </t>
  </si>
  <si>
    <t>King Kong (1976).mkv</t>
  </si>
  <si>
    <t>Las aventuras de Don Quijote</t>
  </si>
  <si>
    <t>Fünf Freunde 4</t>
  </si>
  <si>
    <t>Los miércoles no existen</t>
  </si>
  <si>
    <t>Lupin Sansei vs Meitantei Conan THE MOVIE (Lupin III vs. Detective Conan The Movie)</t>
  </si>
  <si>
    <t>Max (2015).mkv</t>
  </si>
  <si>
    <t>Mama</t>
  </si>
  <si>
    <t>Ping Pong Summer</t>
  </si>
  <si>
    <t>Frequently Asked Questions About Time Travel (FAQ About Time Travel)</t>
  </si>
  <si>
    <t>One Chance</t>
  </si>
  <si>
    <t xml:space="preserve">Judgment at Nuremberg </t>
  </si>
  <si>
    <t>I Confess</t>
  </si>
  <si>
    <t xml:space="preserve">Snoopy and Charlie Brown: The Peanuts Movie </t>
  </si>
  <si>
    <t>De chica en chica</t>
  </si>
  <si>
    <t>Joe's Apartment</t>
  </si>
  <si>
    <t xml:space="preserve">Le tout nouveau testament </t>
  </si>
  <si>
    <t xml:space="preserve">Skammerens datter </t>
  </si>
  <si>
    <t>Foxes</t>
  </si>
  <si>
    <t>Une promesse (A Promise)</t>
  </si>
  <si>
    <t>Bitka na Neretvi (The Battle of the River Neretva)</t>
  </si>
  <si>
    <t>Truth</t>
  </si>
  <si>
    <t>Siu lam juk kau (Shaolin Soccer)</t>
  </si>
  <si>
    <t>Tea and Sympathy</t>
  </si>
  <si>
    <t xml:space="preserve">Crouching Tiger, Hidden Dragon: Sword of Destiny </t>
  </si>
  <si>
    <t>Waterloo</t>
  </si>
  <si>
    <t>The Vanishing</t>
  </si>
  <si>
    <t>Secuestrada (1993).mkv</t>
  </si>
  <si>
    <t>Dheepan</t>
  </si>
  <si>
    <t>Hyena</t>
  </si>
  <si>
    <t>Mujeres al borde de un ataque de nervios</t>
  </si>
  <si>
    <t>Primer</t>
  </si>
  <si>
    <t>The Overnight</t>
  </si>
  <si>
    <t>¿Qué he hecho yo para merecer esto!</t>
  </si>
  <si>
    <t>True Colors</t>
  </si>
  <si>
    <t>Wickie auf großer Fahrt (Vicky and the Treasure of the Gods)</t>
  </si>
  <si>
    <t>White Oleander</t>
  </si>
  <si>
    <t>Muriel's Wedding</t>
  </si>
  <si>
    <t>Sinister 2</t>
  </si>
  <si>
    <t>We Are Still Here</t>
  </si>
  <si>
    <t>Internal Affairs</t>
  </si>
  <si>
    <t>Asterix &amp; Obelix: Mission Cleopatre</t>
  </si>
  <si>
    <t>Captive</t>
  </si>
  <si>
    <t>Consenting Adults</t>
  </si>
  <si>
    <t>The War Lord</t>
  </si>
  <si>
    <t>El señor de la guerra (1965).mkv</t>
  </si>
  <si>
    <t>I'll See You in My Dreams</t>
  </si>
  <si>
    <t xml:space="preserve">Naked </t>
  </si>
  <si>
    <t>The Queen of Spades</t>
  </si>
  <si>
    <t>The Hateful Eight</t>
  </si>
  <si>
    <t xml:space="preserve">Kermit's Swamp Years </t>
  </si>
  <si>
    <t>To Sir, with Love</t>
  </si>
  <si>
    <t>Sid and Nancy</t>
  </si>
  <si>
    <t>Sicario</t>
  </si>
  <si>
    <t>Victor Frankenstein</t>
  </si>
  <si>
    <t>Apt Pupil</t>
  </si>
  <si>
    <t>Bone Tomahawk</t>
  </si>
  <si>
    <t>Crawlspace</t>
  </si>
  <si>
    <t>Okuribito (Departures)</t>
  </si>
  <si>
    <t>The Homesman</t>
  </si>
  <si>
    <t>Murder of a Cat</t>
  </si>
  <si>
    <t>El clán</t>
  </si>
  <si>
    <t>Le grand restaurant</t>
  </si>
  <si>
    <t>The End of the Tour</t>
  </si>
  <si>
    <t>Die Brücke</t>
  </si>
  <si>
    <t>Grandma</t>
  </si>
  <si>
    <t xml:space="preserve">Hana-Bi </t>
  </si>
  <si>
    <t>Hell and Back</t>
  </si>
  <si>
    <t>Jackie Chan's First Strike (Jingcha Gushi 4 zhi Jiandan Renwu)</t>
  </si>
  <si>
    <t>Killing Zoe</t>
  </si>
  <si>
    <t>The Fall of the Roman Empire</t>
  </si>
  <si>
    <t>La Grande Illusion</t>
  </si>
  <si>
    <t>The Naked Prey</t>
  </si>
  <si>
    <t>The Killer Elite</t>
  </si>
  <si>
    <t>Monster High: The Great Scarrier Reef</t>
  </si>
  <si>
    <t>Ocho apellidos catalanes</t>
  </si>
  <si>
    <t>Singles</t>
  </si>
  <si>
    <t xml:space="preserve">Sophie Scholl: Die letzten Tage </t>
  </si>
  <si>
    <t>Taxi 4</t>
  </si>
  <si>
    <t xml:space="preserve">Into the Grizzly Maze </t>
  </si>
  <si>
    <t>The Parent Trap</t>
  </si>
  <si>
    <t>Bloodsucking Bastards</t>
  </si>
  <si>
    <t>La French (The Connection)</t>
  </si>
  <si>
    <t>Hrútar (Rams)</t>
  </si>
  <si>
    <t xml:space="preserve">Private Benjamin </t>
  </si>
  <si>
    <t>Techo y comida</t>
  </si>
  <si>
    <t>Roman Holiday</t>
  </si>
  <si>
    <t xml:space="preserve">3 coeurs </t>
  </si>
  <si>
    <t>Bombardier</t>
  </si>
  <si>
    <t>De battre mon coeur s'est arrêté</t>
  </si>
  <si>
    <t>El bola</t>
  </si>
  <si>
    <t>Ai-No borei (L'Empire de la Passion)</t>
  </si>
  <si>
    <t xml:space="preserve">The Good Dinosaur </t>
  </si>
  <si>
    <t xml:space="preserve">Open Season: Scared Silly </t>
  </si>
  <si>
    <t>Amici Miei</t>
  </si>
  <si>
    <t>Radio</t>
  </si>
  <si>
    <t>Mistress America</t>
  </si>
  <si>
    <t>Nadie quiere la noche</t>
  </si>
  <si>
    <t>Pressure</t>
  </si>
  <si>
    <t>This Island Earth</t>
  </si>
  <si>
    <t xml:space="preserve">Woman Times Seven (Sette volte donnna) </t>
  </si>
  <si>
    <t>Stella Dallas</t>
  </si>
  <si>
    <t>Stromboli, terra di Dio</t>
  </si>
  <si>
    <t xml:space="preserve">Bandits </t>
  </si>
  <si>
    <t>Barabba (Barabbas)</t>
  </si>
  <si>
    <t>Dirty Pretty Things</t>
  </si>
  <si>
    <t>1280*700</t>
  </si>
  <si>
    <t>Dope</t>
  </si>
  <si>
    <t>The Forest</t>
  </si>
  <si>
    <t>The Prince and the Showgirl</t>
  </si>
  <si>
    <t xml:space="preserve">The Revenant </t>
  </si>
  <si>
    <t xml:space="preserve">The Land Before Time XIV: Journey of the Brave </t>
  </si>
  <si>
    <t>The X-Files: Fight the Future</t>
  </si>
  <si>
    <t xml:space="preserve">The X-Files 2: I Want to Believe </t>
  </si>
  <si>
    <t>X</t>
  </si>
  <si>
    <t>Je vous salue, Marie</t>
  </si>
  <si>
    <t xml:space="preserve">Star Wars. Episode VII: The Force Awakens </t>
  </si>
  <si>
    <t>Ice Age. Varios.mkv</t>
  </si>
  <si>
    <t>2015-16</t>
  </si>
  <si>
    <t>The Ipcress File</t>
  </si>
  <si>
    <t xml:space="preserve">The Hunger Games: Mockingjay. Part 2 </t>
  </si>
  <si>
    <t>The Last 5 Years (The Last Five Years)</t>
  </si>
  <si>
    <t>The Trial (Le Procès)</t>
  </si>
  <si>
    <t xml:space="preserve">Reality Bites </t>
  </si>
  <si>
    <t>License to Drive</t>
  </si>
  <si>
    <t>Pee-wee's Big Holiday</t>
  </si>
  <si>
    <t>Digging for Fire</t>
  </si>
  <si>
    <t>Resolution</t>
  </si>
  <si>
    <t>Nie yin niang (The Assassin)</t>
  </si>
  <si>
    <t>Higher Learning</t>
  </si>
  <si>
    <t>Eisenstein in Guanajuato</t>
  </si>
  <si>
    <t>The Diary of a Teenage Girl</t>
  </si>
  <si>
    <t>In the Heart of the Sea</t>
  </si>
  <si>
    <t>Bølgen (The Wave)</t>
  </si>
  <si>
    <t>La ola (2015).mkv</t>
  </si>
  <si>
    <t>Le Gout des Autres</t>
  </si>
  <si>
    <t>The Veil</t>
  </si>
  <si>
    <t>Two For the Seesaw</t>
  </si>
  <si>
    <t>Jean de Florette</t>
  </si>
  <si>
    <t>Manon des sources (Jean de Florette II)</t>
  </si>
  <si>
    <t xml:space="preserve">Alvin and the Chipmunks: The Road Chip </t>
  </si>
  <si>
    <t>El rey de La Habana</t>
  </si>
  <si>
    <t>Papa ou maman</t>
  </si>
  <si>
    <t>Frank and Cindy</t>
  </si>
  <si>
    <t>The Long Goodbye</t>
  </si>
  <si>
    <t xml:space="preserve">An </t>
  </si>
  <si>
    <t>Daddy's Home</t>
  </si>
  <si>
    <t>Palmeras en la nieve</t>
  </si>
  <si>
    <t xml:space="preserve">The Lobster </t>
  </si>
  <si>
    <t>Taza, Son of Cochise</t>
  </si>
  <si>
    <t xml:space="preserve">The Night Before </t>
  </si>
  <si>
    <t>Red Tails</t>
  </si>
  <si>
    <t>Spotlight</t>
  </si>
  <si>
    <t>Suffragette</t>
  </si>
  <si>
    <t>The Big Short</t>
  </si>
  <si>
    <t>Knock Knock</t>
  </si>
  <si>
    <t xml:space="preserve">The Passionate Friends </t>
  </si>
  <si>
    <t>Backtrack</t>
  </si>
  <si>
    <t>Gui lai</t>
  </si>
  <si>
    <t>Concussion</t>
  </si>
  <si>
    <t>Foreign Correspondent</t>
  </si>
  <si>
    <t>Er ist wieder da (Look Who’s Back)</t>
  </si>
  <si>
    <t>Sisters</t>
  </si>
  <si>
    <t>Hush</t>
  </si>
  <si>
    <t>Yip Man 3</t>
  </si>
  <si>
    <t>Krampus</t>
  </si>
  <si>
    <t>The Americanization of Emily</t>
  </si>
  <si>
    <t>Bande de filles (Girlhood)</t>
  </si>
  <si>
    <t>The Lion Guard: Return of the Roar</t>
  </si>
  <si>
    <t>La prochaine fois je viserai le coeur</t>
  </si>
  <si>
    <t>Little Boy</t>
  </si>
  <si>
    <t>Midnight</t>
  </si>
  <si>
    <t xml:space="preserve">Miss Hokusai </t>
  </si>
  <si>
    <t xml:space="preserve">Love the Coopers </t>
  </si>
  <si>
    <t xml:space="preserve">Ti ricordi di me? </t>
  </si>
  <si>
    <t>The Fifth Wave (The 5th Wave)</t>
  </si>
  <si>
    <t>A Walk in the Woods</t>
  </si>
  <si>
    <t>45 Years</t>
  </si>
  <si>
    <t>Ali Baba et les quarante voleurs</t>
  </si>
  <si>
    <t>Alí Babá y los cuarenta ladrones (1954).mkv</t>
  </si>
  <si>
    <t>Clerks 2</t>
  </si>
  <si>
    <t>The Conqueror</t>
  </si>
  <si>
    <t>The Pledge</t>
  </si>
  <si>
    <t>Time Out of Mind</t>
  </si>
  <si>
    <t>Liza, a rókatündér (Liza, the Fox-Fairy)</t>
  </si>
  <si>
    <t>Thief (Violent Streets)</t>
  </si>
  <si>
    <t>Macbeth</t>
  </si>
  <si>
    <t xml:space="preserve">Enragés </t>
  </si>
  <si>
    <t>Savaged</t>
  </si>
  <si>
    <t>Bunny the Killer Thing</t>
  </si>
  <si>
    <t>Padri e figlie (Fathers and Daughters)</t>
  </si>
  <si>
    <t>Draft Day</t>
  </si>
  <si>
    <t>The Green Inferno</t>
  </si>
  <si>
    <t>Le mari de la coiffeuse</t>
  </si>
  <si>
    <t>Merci pour le chocolat</t>
  </si>
  <si>
    <t>The Grey</t>
  </si>
  <si>
    <t>Infierno blanco (2011).mkv</t>
  </si>
  <si>
    <t>Joy</t>
  </si>
  <si>
    <t>Klass (The Class)</t>
  </si>
  <si>
    <t>Hotaru no Haka (Grave of the Fireflies)</t>
  </si>
  <si>
    <t xml:space="preserve">Gukjesijang </t>
  </si>
  <si>
    <t>The Last Showing</t>
  </si>
  <si>
    <t>War Pigs</t>
  </si>
  <si>
    <t>Saphirblau (Rubinrot #2)</t>
  </si>
  <si>
    <t>Steve Jobs</t>
  </si>
  <si>
    <t>Paper Planes</t>
  </si>
  <si>
    <t>Creed</t>
  </si>
  <si>
    <t>The Secret Garden</t>
  </si>
  <si>
    <t>God's Pocket</t>
  </si>
  <si>
    <t>Are You Here</t>
  </si>
  <si>
    <t>The Stanford Prison Experiment</t>
  </si>
  <si>
    <t>Lego Scooby-Doo!: Haunted Hollywood</t>
  </si>
  <si>
    <t xml:space="preserve">Special Correspondents </t>
  </si>
  <si>
    <t>Swept Away</t>
  </si>
  <si>
    <t>Honey, I Shrunk the Kids</t>
  </si>
  <si>
    <t>A Bullet for Joey</t>
  </si>
  <si>
    <t>Cuba</t>
  </si>
  <si>
    <t>Le juge et l'assassin</t>
  </si>
  <si>
    <t xml:space="preserve">Prayers for Bobby </t>
  </si>
  <si>
    <t>Stealing Cars</t>
  </si>
  <si>
    <t xml:space="preserve">Mr. Right </t>
  </si>
  <si>
    <t>They Came Together</t>
  </si>
  <si>
    <t>90 Minutes in Heaven</t>
  </si>
  <si>
    <t>Being John Malkovich</t>
  </si>
  <si>
    <t>Ten Thousand Saints (10,000 saints)</t>
  </si>
  <si>
    <t>Saul fia (Son of Saul)</t>
  </si>
  <si>
    <t>The Violent Men</t>
  </si>
  <si>
    <t>Die Vermessung der Welt</t>
  </si>
  <si>
    <t>Goosebumps</t>
  </si>
  <si>
    <t>Miss you already</t>
  </si>
  <si>
    <t>Legend (2015).mkv</t>
  </si>
  <si>
    <t>Absolutely Anything</t>
  </si>
  <si>
    <t>Deadpool</t>
  </si>
  <si>
    <t>Swelter</t>
  </si>
  <si>
    <t>The Dresser</t>
  </si>
  <si>
    <t>Kikujiro no natsu</t>
  </si>
  <si>
    <t>Inbred</t>
  </si>
  <si>
    <t>The Danish Girl</t>
  </si>
  <si>
    <t>1920*700</t>
  </si>
  <si>
    <t>Maggie</t>
  </si>
  <si>
    <t>Pas son genre (Not My Type)</t>
  </si>
  <si>
    <t>Woodlawn</t>
  </si>
  <si>
    <t>Ying hung boon sik (A Better Tomorrow)</t>
  </si>
  <si>
    <t>Ying hung boon sik III jik yeung ji gor (A Better Tomorrow 3: Love and Death in Saigon)</t>
  </si>
  <si>
    <t>A cambio de nada</t>
  </si>
  <si>
    <t>Cairo Time</t>
  </si>
  <si>
    <t>Ride Along 2</t>
  </si>
  <si>
    <t>Howl</t>
  </si>
  <si>
    <t>The Choice</t>
  </si>
  <si>
    <t>Youth - La giovinezza</t>
  </si>
  <si>
    <t>Mia madre (My Mother)</t>
  </si>
  <si>
    <t>Despite the Falling Snow</t>
  </si>
  <si>
    <t>Night Fare</t>
  </si>
  <si>
    <t>Big Stone Gap</t>
  </si>
  <si>
    <t>The Boy</t>
  </si>
  <si>
    <t>A Little Chaos</t>
  </si>
  <si>
    <t>Wild Horses</t>
  </si>
  <si>
    <t>Camp.X-Ray</t>
  </si>
  <si>
    <t>Wicked Blood</t>
  </si>
  <si>
    <t>1904*802</t>
  </si>
  <si>
    <t>The Driftless Area</t>
  </si>
  <si>
    <t>The Adderall Diaries</t>
  </si>
  <si>
    <t>Oorlogsgeheimen (Secrets of War)</t>
  </si>
  <si>
    <t>Two for the Road</t>
  </si>
  <si>
    <t>La dolce vita</t>
  </si>
  <si>
    <t>Jing cha gu shi 2013 (Police Story 2013)</t>
  </si>
  <si>
    <t>Anomalisa</t>
  </si>
  <si>
    <t>Carol</t>
  </si>
  <si>
    <t>Electricity</t>
  </si>
  <si>
    <t>Embarazados</t>
  </si>
  <si>
    <t>Emelie</t>
  </si>
  <si>
    <t>By the Sea</t>
  </si>
  <si>
    <t>Lobos sucios</t>
  </si>
  <si>
    <t>The Benefactor</t>
  </si>
  <si>
    <t>Michiel de Ruyter</t>
  </si>
  <si>
    <t>Ein Atem (One Breath)</t>
  </si>
  <si>
    <t>The Do-Over</t>
  </si>
  <si>
    <t>13 Hours: The Secret Soldiers of Benghazi</t>
  </si>
  <si>
    <t>Dad's Army</t>
  </si>
  <si>
    <t>El gringo</t>
  </si>
  <si>
    <t>El verdugo</t>
  </si>
  <si>
    <t>Our Brand Is Crisis</t>
  </si>
  <si>
    <t>Los insólitos peces gato</t>
  </si>
  <si>
    <t>Pokémon the Movie: Hoopa and the Clash of Ages</t>
  </si>
  <si>
    <t>Crash (1996).mkv</t>
  </si>
  <si>
    <t>Le moine (The Monk)</t>
  </si>
  <si>
    <t>El monje (2011).mkv</t>
  </si>
  <si>
    <t>The DUFF</t>
  </si>
  <si>
    <t>Isi Disi. Amor a lo bestia</t>
  </si>
  <si>
    <t>Isi Disi. Alto voltaje</t>
  </si>
  <si>
    <t>The Call-Up</t>
  </si>
  <si>
    <t>How to Be Single</t>
  </si>
  <si>
    <t>Zootopia</t>
  </si>
  <si>
    <t>Elser: Er hätte die Welt verändert (Georg Elser)</t>
  </si>
  <si>
    <t>Hail, Caesar!</t>
  </si>
  <si>
    <t>Brooklyn</t>
  </si>
  <si>
    <t>El mal que hacen los hombres</t>
  </si>
  <si>
    <t>Sacrifice</t>
  </si>
  <si>
    <t>Das finstere Tal</t>
  </si>
  <si>
    <t>Generacion Z</t>
  </si>
  <si>
    <t>La corona partida</t>
  </si>
  <si>
    <t>Room</t>
  </si>
  <si>
    <t>The Finest Hours</t>
  </si>
  <si>
    <t>Bull Durham</t>
  </si>
  <si>
    <t>Bulletproof</t>
  </si>
  <si>
    <t>Freddy Got Fingered</t>
  </si>
  <si>
    <t>Wooneun Namja</t>
  </si>
  <si>
    <t>The Harder They Fall</t>
  </si>
  <si>
    <t>Mississippi Grind</t>
  </si>
  <si>
    <t>Kiseijû: Part 1</t>
  </si>
  <si>
    <t>Kiseijû: Part 2</t>
  </si>
  <si>
    <t>The Trust</t>
  </si>
  <si>
    <t>Remember</t>
  </si>
  <si>
    <t>Repulsion</t>
  </si>
  <si>
    <t>Synchronicity</t>
  </si>
  <si>
    <t>The Last Will and Testament of Rosalind Leigh</t>
  </si>
  <si>
    <t>Doheeya</t>
  </si>
  <si>
    <t>Zoolander No. 2</t>
  </si>
  <si>
    <t>Seeking a Friend for the End of the World</t>
  </si>
  <si>
    <t>Tell Them Willie Boy is Here</t>
  </si>
  <si>
    <t>Kung Fu Panda 3</t>
  </si>
  <si>
    <t>The Butterfly Room</t>
  </si>
  <si>
    <t>Lego DC Comics Superheroes: Justice League - Gotham City Breakout</t>
  </si>
  <si>
    <t>960*706</t>
  </si>
  <si>
    <t>The Brothers Karamazov</t>
  </si>
  <si>
    <t>The Fundamentals of Caring</t>
  </si>
  <si>
    <t>My Big Fat Greek Wedding 2</t>
  </si>
  <si>
    <t>Gemma Bovery</t>
  </si>
  <si>
    <t>Tenemos que hablar</t>
  </si>
  <si>
    <t>Trois souvenirs de ma jeunesse</t>
  </si>
  <si>
    <t>Man Up</t>
  </si>
  <si>
    <t>Cien años de perdón</t>
  </si>
  <si>
    <t>The Man With the Golden Arm</t>
  </si>
  <si>
    <t>El pregón</t>
  </si>
  <si>
    <t>The Witch</t>
  </si>
  <si>
    <t>The Invitation</t>
  </si>
  <si>
    <t>Queen of the Desert</t>
  </si>
  <si>
    <t>Freedom</t>
  </si>
  <si>
    <t>Twins</t>
  </si>
  <si>
    <t>SuperBob</t>
  </si>
  <si>
    <t>Tell</t>
  </si>
  <si>
    <t>Calle Cloverfield 10</t>
  </si>
  <si>
    <t>Deliverance Creek</t>
  </si>
  <si>
    <t>Louder Than Bombs</t>
  </si>
  <si>
    <t>Kajaki: The True Story</t>
  </si>
  <si>
    <t>She Wore a Yellow Ribbon</t>
  </si>
  <si>
    <t>Risen</t>
  </si>
  <si>
    <t>Tarzan, the Ape Man</t>
  </si>
  <si>
    <t>Die abhandene Welt (The Misplaced World)</t>
  </si>
  <si>
    <t>Grimsby (The Brothers Grimsby)</t>
  </si>
  <si>
    <t>Batman v. Superman: Dawn of Justice</t>
  </si>
  <si>
    <t>Berserker</t>
  </si>
  <si>
    <t>Black Nativity</t>
  </si>
  <si>
    <t>House of Sand and Fog</t>
  </si>
  <si>
    <t>Il nome del figlio (An Italian Name)</t>
  </si>
  <si>
    <t>Forsaken</t>
  </si>
  <si>
    <t>Green Room</t>
  </si>
  <si>
    <t>Gridlocked</t>
  </si>
  <si>
    <t>High-Rise</t>
  </si>
  <si>
    <t>Holidays</t>
  </si>
  <si>
    <t>The Dressmaker</t>
  </si>
  <si>
    <t>The Divergent Series: Allegiant</t>
  </si>
  <si>
    <t>La vie et rien d'autre</t>
  </si>
  <si>
    <t>The Dead</t>
  </si>
  <si>
    <t>La ritournelle</t>
  </si>
  <si>
    <t>Mustang</t>
  </si>
  <si>
    <t>Umimachi Diary (Kamakura Diary)</t>
  </si>
  <si>
    <t>Danny Collins</t>
  </si>
  <si>
    <t>Rock the kasbah</t>
  </si>
  <si>
    <t>Tokyo Fiancée</t>
  </si>
  <si>
    <t>Sex Ed</t>
  </si>
  <si>
    <t>Sommeren '92</t>
  </si>
  <si>
    <t>Vulcania</t>
  </si>
  <si>
    <t>Batman: The Killing Joke</t>
  </si>
  <si>
    <t>Cría cuervos</t>
  </si>
  <si>
    <t>Taste the Blood of Dracula</t>
  </si>
  <si>
    <t>Omoide no Mânî (When Marnie Was There)</t>
  </si>
  <si>
    <t>The Reptile</t>
  </si>
  <si>
    <t>I Saw the Light</t>
  </si>
  <si>
    <t>The Unbearable Lightness of Being</t>
  </si>
  <si>
    <t>La loi du marché (The Measure of a Man)</t>
  </si>
  <si>
    <t>The Huntsman: Winter's War</t>
  </si>
  <si>
    <t>O menino e o mundo (The Boy and the World)</t>
  </si>
  <si>
    <t>Norm of the North</t>
  </si>
  <si>
    <t>Pride and Prejudice and Zombies</t>
  </si>
  <si>
    <t>Private Peaceful</t>
  </si>
  <si>
    <t>Summer Camp</t>
  </si>
  <si>
    <t>Willow Creek</t>
  </si>
  <si>
    <t>Ashby</t>
  </si>
  <si>
    <t>Bad Day at Black Rock</t>
  </si>
  <si>
    <t>The Boss</t>
  </si>
  <si>
    <t>1440*1058</t>
  </si>
  <si>
    <t>Kiki, el amor se hace</t>
  </si>
  <si>
    <t>The Legend of Barney Thomson</t>
  </si>
  <si>
    <t>The Adventures of Ford Fairlane</t>
  </si>
  <si>
    <t>The Last Days of Disco</t>
  </si>
  <si>
    <t>Before We Go</t>
  </si>
  <si>
    <t>Race</t>
  </si>
  <si>
    <t>Julieta</t>
  </si>
  <si>
    <t>Mon roi</t>
  </si>
  <si>
    <t>Tallulah</t>
  </si>
  <si>
    <t>Highway to Hellas</t>
  </si>
  <si>
    <t>The Black Swan</t>
  </si>
  <si>
    <t>Le clan des siciliens</t>
  </si>
  <si>
    <t>The Horse Whisperer</t>
  </si>
  <si>
    <t>Flirting with Disaster</t>
  </si>
  <si>
    <t>Sullivan's Travels</t>
  </si>
  <si>
    <t>Arthur</t>
  </si>
  <si>
    <t>Batoru rowaiaru II: Rekuiemu (Battle Royale 2: Réquiem)</t>
  </si>
  <si>
    <t>1936*1090</t>
  </si>
  <si>
    <t>Dead Ringers</t>
  </si>
  <si>
    <t>Altamira</t>
  </si>
  <si>
    <t>The Games Maker (El inventor de juegos)</t>
  </si>
  <si>
    <t>La memoria del agua</t>
  </si>
  <si>
    <t>Sniper: Ghost Shooter</t>
  </si>
  <si>
    <t>Flaskepost fra P (A Conspiracy of Faith)</t>
  </si>
  <si>
    <t>The Iceman</t>
  </si>
  <si>
    <t>Tom and Jerry: Back to Oz</t>
  </si>
  <si>
    <t>Neighbors 2: Sorority Rising</t>
  </si>
  <si>
    <t>Qué pelo más guay</t>
  </si>
  <si>
    <t>A Fantastic Fear of Everything</t>
  </si>
  <si>
    <t>Kaguya-hime no Monogatari (The Tale of Princess Kaguya)</t>
  </si>
  <si>
    <t>Blue in the Face</t>
  </si>
  <si>
    <t>Le nouveau (The New Kid)</t>
  </si>
  <si>
    <t>Secret In Their Eyes</t>
  </si>
  <si>
    <t>Black Snake Moan</t>
  </si>
  <si>
    <t>Scooby-Doo! and WWE: Curse of the Speed Demon</t>
  </si>
  <si>
    <t>The Duel</t>
  </si>
  <si>
    <t>Bakemono no Ko (The Boy and the Beast)</t>
  </si>
  <si>
    <t>In the Bedroom</t>
  </si>
  <si>
    <t>Eddie the Eagle</t>
  </si>
  <si>
    <t>Feast of Love</t>
  </si>
  <si>
    <t>Black</t>
  </si>
  <si>
    <t>Fahrenheit 451</t>
  </si>
  <si>
    <t>La religieuse</t>
  </si>
  <si>
    <t>Fifty Shades of Black</t>
  </si>
  <si>
    <t>The Hospital</t>
  </si>
  <si>
    <t>The Angry Birds Movie</t>
  </si>
  <si>
    <t>Assassination</t>
  </si>
  <si>
    <t>Asesinos (2015).mkv</t>
  </si>
  <si>
    <t>Billy Bathgate</t>
  </si>
  <si>
    <t>A Bigger Splash</t>
  </si>
  <si>
    <t>Cell</t>
  </si>
  <si>
    <t>Kill Command</t>
  </si>
  <si>
    <t>Der Staat gegen Fritz Bauer</t>
  </si>
  <si>
    <t>The Philly Kid</t>
  </si>
  <si>
    <t>L'hermine</t>
  </si>
  <si>
    <t>El juez (2015).mkv</t>
  </si>
  <si>
    <t>The Other Side of the Door</t>
  </si>
  <si>
    <t>Bunny Lake is Missing</t>
  </si>
  <si>
    <t>The Sound and the Fury</t>
  </si>
  <si>
    <t>Eye in the Sky</t>
  </si>
  <si>
    <t>Experimenter</t>
  </si>
  <si>
    <t>The Whole Nine Yards</t>
  </si>
  <si>
    <t>Flowers in the Attic</t>
  </si>
  <si>
    <t>Hoodlum</t>
  </si>
  <si>
    <t>Foreign Intrigue</t>
  </si>
  <si>
    <t>Khartoum</t>
  </si>
  <si>
    <t>The Lady in the Van</t>
  </si>
  <si>
    <t>1920*1186</t>
  </si>
  <si>
    <t>Jane Got A Gun</t>
  </si>
  <si>
    <t>Les aventures de Rabbi Jacob</t>
  </si>
  <si>
    <t>Mr. Mom</t>
  </si>
  <si>
    <t>Les souvenirs</t>
  </si>
  <si>
    <t>Freeheld</t>
  </si>
  <si>
    <t>Marguerite</t>
  </si>
  <si>
    <t>The Whole Ten Yards</t>
  </si>
  <si>
    <t>En mai, fais ce qu'il te plaît</t>
  </si>
  <si>
    <t>Date and Switch</t>
  </si>
  <si>
    <t>Multiplicity</t>
  </si>
  <si>
    <t>Misconduct</t>
  </si>
  <si>
    <t>Publieke werken</t>
  </si>
  <si>
    <t>Numb</t>
  </si>
  <si>
    <t>Nous trois ou rien</t>
  </si>
  <si>
    <t>Whiskey Tango Foxtrot</t>
  </si>
  <si>
    <t>Rob the Mob</t>
  </si>
  <si>
    <t>Septembers of Shiraz</t>
  </si>
  <si>
    <t>Term Life</t>
  </si>
  <si>
    <t>Toro</t>
  </si>
  <si>
    <t>Triple 9</t>
  </si>
  <si>
    <t>Trumbo</t>
  </si>
  <si>
    <t>The Meddler</t>
  </si>
  <si>
    <t>Warcraft: The Beginning</t>
  </si>
  <si>
    <t>X-Men: Apocalypse</t>
  </si>
  <si>
    <t>XOXO</t>
  </si>
  <si>
    <t>Alice Through the Looking Glass</t>
  </si>
  <si>
    <t>ARQ</t>
  </si>
  <si>
    <t>Cool World</t>
  </si>
  <si>
    <t>Urge</t>
  </si>
  <si>
    <t>Waking Ned Devine</t>
  </si>
  <si>
    <t>The Man Who Knew Infinity</t>
  </si>
  <si>
    <t>The 33</t>
  </si>
  <si>
    <t>Marauders</t>
  </si>
  <si>
    <t>Ma ma</t>
  </si>
  <si>
    <t>Midnight Special</t>
  </si>
  <si>
    <t>Madame Bovary</t>
  </si>
  <si>
    <t>Un homme idéal</t>
  </si>
  <si>
    <t>The Nice Guys</t>
  </si>
  <si>
    <t>La noche que mi madre mató a mi padre</t>
  </si>
  <si>
    <t>A Royal Night Out</t>
  </si>
  <si>
    <t>Veteran</t>
  </si>
  <si>
    <t>Ratchet &amp; Clank</t>
  </si>
  <si>
    <t>Médecin de campagne</t>
  </si>
  <si>
    <t>Alleycats</t>
  </si>
  <si>
    <t>Burke And Hare</t>
  </si>
  <si>
    <t>Maryland</t>
  </si>
  <si>
    <t>The Bronze</t>
  </si>
  <si>
    <t>El olivo</t>
  </si>
  <si>
    <t>Il postino</t>
  </si>
  <si>
    <t>The Ones Below</t>
  </si>
  <si>
    <t>The Conjuring 2: The Enfield Poltergeist</t>
  </si>
  <si>
    <t>Holding the Man</t>
  </si>
  <si>
    <t>The Millionairess</t>
  </si>
  <si>
    <t>La punta del iceberg</t>
  </si>
  <si>
    <t>Shan he gu ren (Mountains May Depart)</t>
  </si>
  <si>
    <t>Teenage Mutant Ninja Turtles: Out of the Shadows</t>
  </si>
  <si>
    <t>Salinui chueok (Memories of Murder)</t>
  </si>
  <si>
    <t>Kóblic</t>
  </si>
  <si>
    <t>Jadotville</t>
  </si>
  <si>
    <t>Passion</t>
  </si>
  <si>
    <t>Popstar: Never Stop Never Stopping</t>
  </si>
  <si>
    <t>Quatretondeta</t>
  </si>
  <si>
    <t>Southbound</t>
  </si>
  <si>
    <t>The Dream Team</t>
  </si>
  <si>
    <t>La conspiración del silencio( 2014).mkv</t>
  </si>
  <si>
    <t xml:space="preserve"> </t>
  </si>
  <si>
    <t>La Navidad Mágica De Mickey Disney.avi</t>
  </si>
  <si>
    <t>Las aventuras de silvestre y piolin Hawaii.avi</t>
  </si>
  <si>
    <t>Las Aventuras De Silvestre Y Piolin Terror En Las Alturas.avi</t>
  </si>
  <si>
    <t>Looney Tunes - El Pato Lucas Y Sus Amigos - En La Isla Fantastica.avi</t>
  </si>
  <si>
    <t>Looney Tunes, Parte1.mkv</t>
  </si>
  <si>
    <t>Looney Tunes, Parte2.mkv</t>
  </si>
  <si>
    <t>Mickey Mouse Clubhouse - Goofy se Vuelve Goofy.avi</t>
  </si>
  <si>
    <t>Osos Amorosos - viaje a chistelandia.mpg</t>
  </si>
  <si>
    <t>Tom y Jerry - El Cuento del Cascanueces.avi</t>
  </si>
  <si>
    <t>Tom Y Jerry - Locas Aventuras.avi</t>
  </si>
  <si>
    <t>Warner Bros - Lo Mejor Del Pato Lucas.mpg</t>
  </si>
  <si>
    <t>Asterix y Obelix</t>
  </si>
  <si>
    <t>Capitán América</t>
  </si>
  <si>
    <t>Los juegos del hambre</t>
  </si>
  <si>
    <t>Pitch black</t>
  </si>
  <si>
    <t>A</t>
  </si>
  <si>
    <t>B</t>
  </si>
  <si>
    <t>C</t>
  </si>
  <si>
    <t>D</t>
  </si>
  <si>
    <t>F</t>
  </si>
  <si>
    <t>G</t>
  </si>
  <si>
    <t>H</t>
  </si>
  <si>
    <t>I</t>
  </si>
  <si>
    <t>J</t>
  </si>
  <si>
    <t>K</t>
  </si>
  <si>
    <t>L</t>
  </si>
  <si>
    <t>N</t>
  </si>
  <si>
    <t>Ñ</t>
  </si>
  <si>
    <t>O</t>
  </si>
  <si>
    <t>P</t>
  </si>
  <si>
    <t>Q</t>
  </si>
  <si>
    <t>R</t>
  </si>
  <si>
    <t>T</t>
  </si>
  <si>
    <t>U</t>
  </si>
  <si>
    <t>V</t>
  </si>
  <si>
    <t>W</t>
  </si>
  <si>
    <t>Y</t>
  </si>
  <si>
    <t>Z</t>
  </si>
  <si>
    <t>&amp;</t>
  </si>
  <si>
    <t>Acantilado</t>
  </si>
  <si>
    <t>Albert</t>
  </si>
  <si>
    <t>Me Before You</t>
  </si>
  <si>
    <t>Skiptrace</t>
  </si>
  <si>
    <t>Atrapa a un ladrón (2016).mkv</t>
  </si>
  <si>
    <t>Fúsi (Virgin Mountain)</t>
  </si>
  <si>
    <t>La invención de cronos</t>
  </si>
  <si>
    <t>5 to 7</t>
  </si>
  <si>
    <t>Sunday, Bloody Sunday</t>
  </si>
  <si>
    <t>Poliziotto superpiù</t>
  </si>
  <si>
    <t>Entre amis</t>
  </si>
  <si>
    <t>Fresh</t>
  </si>
  <si>
    <t>Geronimo</t>
  </si>
  <si>
    <t>Ithaca</t>
  </si>
  <si>
    <t>The House on Pine Street</t>
  </si>
  <si>
    <t>La huella (1972).mkv</t>
  </si>
  <si>
    <t>The Snows of Kilimanjaro</t>
  </si>
  <si>
    <t>I Married a Witch</t>
  </si>
  <si>
    <t>Les cowboys</t>
  </si>
  <si>
    <t>Min lilla syster (My Skinny Sister)</t>
  </si>
  <si>
    <t>Bang Bang!</t>
  </si>
  <si>
    <t>Phantom Boy</t>
  </si>
  <si>
    <t>1920*706</t>
  </si>
  <si>
    <t>Il mercenario</t>
  </si>
  <si>
    <t>Riphagen</t>
  </si>
  <si>
    <t>Un peu, beaucoup, aveuglément!</t>
  </si>
  <si>
    <t>Central Intelligence</t>
  </si>
  <si>
    <t>Ôdishon (Audition)</t>
  </si>
  <si>
    <t>Barbershop: The Next Cut</t>
  </si>
  <si>
    <t>Breaking Away</t>
  </si>
  <si>
    <t>Election</t>
  </si>
  <si>
    <t>Independence Day: Resurgence</t>
  </si>
  <si>
    <t>Zhi qu wei hu shan (The Taking of Tiger Mountain)</t>
  </si>
  <si>
    <t>Moonwalkers</t>
  </si>
  <si>
    <t>The Boxer</t>
  </si>
  <si>
    <t>Some Kind of Wonderful</t>
  </si>
  <si>
    <t>From Beyond</t>
  </si>
  <si>
    <t>Ein Hologramm für den König</t>
  </si>
  <si>
    <t>Angry Indian Goddesses</t>
  </si>
  <si>
    <t>Finding Dory</t>
  </si>
  <si>
    <t>When the Wind Blows</t>
  </si>
  <si>
    <t>Bogowie</t>
  </si>
  <si>
    <t>El espinazo del diablo</t>
  </si>
  <si>
    <t>The Program</t>
  </si>
  <si>
    <t>The Purge: Election Year</t>
  </si>
  <si>
    <t>Belles familles</t>
  </si>
  <si>
    <t>L!fe Happens</t>
  </si>
  <si>
    <t>Maggie's Plan</t>
  </si>
  <si>
    <t>Money Monster</t>
  </si>
  <si>
    <t>Rumbos</t>
  </si>
  <si>
    <t>Star Trek Beyond</t>
  </si>
  <si>
    <t>Everybody Wants Some!!</t>
  </si>
  <si>
    <t>Un homme à la hauteur (Up for Love)</t>
  </si>
  <si>
    <t>Hyena Road</t>
  </si>
  <si>
    <t>1920*994</t>
  </si>
  <si>
    <t>7 años</t>
  </si>
  <si>
    <t>Demolition</t>
  </si>
  <si>
    <t>Bienvenue à Marly-Gomont</t>
  </si>
  <si>
    <t>Ils sont partout</t>
  </si>
  <si>
    <t>Ice Age: Collision Course (Ice Age 5)</t>
  </si>
  <si>
    <t>West Coast</t>
  </si>
  <si>
    <t>600 millas</t>
  </si>
  <si>
    <t>Now You See Me 2</t>
  </si>
  <si>
    <t>Braqueurs</t>
  </si>
  <si>
    <t>Chosen</t>
  </si>
  <si>
    <t>Carriers</t>
  </si>
  <si>
    <t>Jason Bourne</t>
  </si>
  <si>
    <t>Miekkailija</t>
  </si>
  <si>
    <t>The Legend of Tarzan</t>
  </si>
  <si>
    <t>In-natural (The Stuff)</t>
  </si>
  <si>
    <t>Lolo</t>
  </si>
  <si>
    <t>London: Oscura Obsesión</t>
  </si>
  <si>
    <t>Matchstick Men</t>
  </si>
  <si>
    <t>The Secret Life of Pets</t>
  </si>
  <si>
    <t>The True Memoirs of an International Assassin</t>
  </si>
  <si>
    <t>Midnight Sun</t>
  </si>
  <si>
    <t>Mike and Dave Need Wedding Dates</t>
  </si>
  <si>
    <t>Lights Out</t>
  </si>
  <si>
    <t>Made in France</t>
  </si>
  <si>
    <t>Solace</t>
  </si>
  <si>
    <t>Premonición (2015).mkv</t>
  </si>
  <si>
    <t>Retour à Ithaque (Return to Ithaca)</t>
  </si>
  <si>
    <t>Sunset Song</t>
  </si>
  <si>
    <t>Hautoa (The Dead Lands)</t>
  </si>
  <si>
    <t>La belle saison</t>
  </si>
  <si>
    <t>Zipi y Zape y la isla del capitán</t>
  </si>
  <si>
    <t>Autostop Rosso Sangue</t>
  </si>
  <si>
    <t>1904*1026</t>
  </si>
  <si>
    <t>Divines</t>
  </si>
  <si>
    <t>Le président</t>
  </si>
  <si>
    <t>Used Cars</t>
  </si>
  <si>
    <t>I.T.</t>
  </si>
  <si>
    <t>The Shallows</t>
  </si>
  <si>
    <t>La corrispondenza</t>
  </si>
  <si>
    <t>The Land That Time Forgot</t>
  </si>
  <si>
    <t>La traversée de Paris</t>
  </si>
  <si>
    <t>Mita Tova (The Farewell Party)</t>
  </si>
  <si>
    <t>The Frogmen</t>
  </si>
  <si>
    <t>Miles Ahead</t>
  </si>
  <si>
    <t>Negociador</t>
  </si>
  <si>
    <t>Negociador (2014).mkv</t>
  </si>
  <si>
    <t>Thirteen</t>
  </si>
  <si>
    <t>The Shaggy D.A.</t>
  </si>
  <si>
    <t>The People That Time Forgot</t>
  </si>
  <si>
    <t>La polizia chiede aiuto</t>
  </si>
  <si>
    <t>Goksung</t>
  </si>
  <si>
    <t>At the Earth's Core</t>
  </si>
  <si>
    <t>Equals</t>
  </si>
  <si>
    <t>Heidi</t>
  </si>
  <si>
    <t>Hello, My Name Is Doris</t>
  </si>
  <si>
    <t>La notte che Evelyn uscì dalla tomba</t>
  </si>
  <si>
    <t>All Hallows' Eve</t>
  </si>
  <si>
    <t>Bad Moms</t>
  </si>
  <si>
    <t>Mercy</t>
  </si>
  <si>
    <t>The BFG</t>
  </si>
  <si>
    <t>Eye for an Eye</t>
  </si>
  <si>
    <t>Secrets and Lies</t>
  </si>
  <si>
    <t>Una pistola en cada mano</t>
  </si>
  <si>
    <t>Gekijô ban poketto monsutâ: Daiamondo &amp; Pâru - Gen'ei no hasha Zoroâku (Pokémon Movie 13)</t>
  </si>
  <si>
    <t>The Dentist</t>
  </si>
  <si>
    <t>Al final del túnel</t>
  </si>
  <si>
    <t>Abandoned</t>
  </si>
  <si>
    <t>Love Happy</t>
  </si>
  <si>
    <t>May in the Summer</t>
  </si>
  <si>
    <t>Monkey Business</t>
  </si>
  <si>
    <t>The Wild Geese</t>
  </si>
  <si>
    <t>Viva Maria!</t>
  </si>
  <si>
    <t>Cuento de verano</t>
  </si>
  <si>
    <t>Suicide Squad</t>
  </si>
  <si>
    <t>Kubo and the Two Strings</t>
  </si>
  <si>
    <t>November Rule</t>
  </si>
  <si>
    <t>Pokémon the Movie XY &amp; Z: Volcanion to Karakuri no Magearna</t>
  </si>
  <si>
    <t>Sicarivs. La noche y el silencio</t>
  </si>
  <si>
    <t>Space Dogs Adventure to the Moon</t>
  </si>
  <si>
    <t>7 Minutes</t>
  </si>
  <si>
    <t>Meadowland</t>
  </si>
  <si>
    <t>The Family Fang</t>
  </si>
  <si>
    <t>L'arnacoeur (Heartbreaker)</t>
  </si>
  <si>
    <t>Ordinary World</t>
  </si>
  <si>
    <t>Tyrannosaur</t>
  </si>
  <si>
    <t>Redencion (2011).mkv</t>
  </si>
  <si>
    <t>A Single Man</t>
  </si>
  <si>
    <t>White Girl</t>
  </si>
  <si>
    <t>Ben-Hur (2016).mkv</t>
  </si>
  <si>
    <t>22 ángeles</t>
  </si>
  <si>
    <t>Where Love Has Gone?</t>
  </si>
  <si>
    <t>Berberian Sound Studio</t>
  </si>
  <si>
    <t>Love Liza</t>
  </si>
  <si>
    <t>Never So Few</t>
  </si>
  <si>
    <t>Cuerpo de élite</t>
  </si>
  <si>
    <t>Night of the Living Deb</t>
  </si>
  <si>
    <t>Notes on a Scandal</t>
  </si>
  <si>
    <t>Pawn Sacrifice</t>
  </si>
  <si>
    <t>El secreto de sus ojos</t>
  </si>
  <si>
    <t>Boxcar Bertha</t>
  </si>
  <si>
    <t>Elena and the Secret of Avalor</t>
  </si>
  <si>
    <t>The Keeping Room</t>
  </si>
  <si>
    <t>Into the Forest</t>
  </si>
  <si>
    <t>Humanoids from the Deep</t>
  </si>
  <si>
    <t>War Dogs</t>
  </si>
  <si>
    <t>The Key</t>
  </si>
  <si>
    <t>Long Weekend</t>
  </si>
  <si>
    <t>Manhattan Night</t>
  </si>
  <si>
    <t>Mercenaire</t>
  </si>
  <si>
    <t>Nerve</t>
  </si>
  <si>
    <t>Other People</t>
  </si>
  <si>
    <t>Le goût des merveilles</t>
  </si>
  <si>
    <t>Secuestro</t>
  </si>
  <si>
    <t>Secuestro (2016).mkv</t>
  </si>
  <si>
    <t>Spectral</t>
  </si>
  <si>
    <t>The Duke of Burgundy</t>
  </si>
  <si>
    <t>Un taxi pour Tobrouk</t>
  </si>
  <si>
    <t>Beyond Valkyrie: Dawn of the 4th Reich</t>
  </si>
  <si>
    <t>Wickie und die starken Männer (Vicky the Viking)</t>
  </si>
  <si>
    <t>Bastille Day</t>
  </si>
  <si>
    <t>Barry</t>
  </si>
  <si>
    <t>Storks</t>
  </si>
  <si>
    <t>Le petit Prince (The Little Prince)</t>
  </si>
  <si>
    <t>Criminal</t>
  </si>
  <si>
    <t>Criminal (2016).mkv</t>
  </si>
  <si>
    <t>The Factory</t>
  </si>
  <si>
    <t>Doctor Mordrid: Master Of The Unknown</t>
  </si>
  <si>
    <t>La tortue rouge</t>
  </si>
  <si>
    <t>Up the Creek</t>
  </si>
  <si>
    <t>Ana Nojoom bent alasherah wamotalagah</t>
  </si>
  <si>
    <t>Absolutely Fabulous, the Movie</t>
  </si>
  <si>
    <t>Under the Shadow</t>
  </si>
  <si>
    <t>Blood Father</t>
  </si>
  <si>
    <t>Born to Be Blue</t>
  </si>
  <si>
    <t>Bridget Jones' Baby</t>
  </si>
  <si>
    <t>Café Society</t>
  </si>
  <si>
    <t>The Osterman Weekend</t>
  </si>
  <si>
    <t>De toutes nos forces</t>
  </si>
  <si>
    <t>Cottage Country</t>
  </si>
  <si>
    <t>L'économie du couple</t>
  </si>
  <si>
    <t>Don Verdean</t>
  </si>
  <si>
    <t>Kokoro ga sakebitagatterunda</t>
  </si>
  <si>
    <t>Miss Peregrine's Home for Peculiar Children</t>
  </si>
  <si>
    <t>El hombre de las mil caras</t>
  </si>
  <si>
    <t>L'avenir</t>
  </si>
  <si>
    <t>In a Valley of Violence</t>
  </si>
  <si>
    <t>Elle</t>
  </si>
  <si>
    <t>Equity</t>
  </si>
  <si>
    <t>Florence Foster Jenkins</t>
  </si>
  <si>
    <t>Hablar</t>
  </si>
  <si>
    <t>Bitva za Sevastopol</t>
  </si>
  <si>
    <t>Sausage Party</t>
  </si>
  <si>
    <t>The 9th Life of Louis Drax</t>
  </si>
  <si>
    <t>Free State of Jones</t>
  </si>
  <si>
    <t>Les Visiteurs: La Révolution</t>
  </si>
  <si>
    <t>Morgan</t>
  </si>
  <si>
    <t>1552*802</t>
  </si>
  <si>
    <t>Don't Breathe</t>
  </si>
  <si>
    <t>For the Love of Money</t>
  </si>
  <si>
    <t>Faasuto Sukuwaddo (First Squad: The Moment of Truth)</t>
  </si>
  <si>
    <t>Road to Paloma</t>
  </si>
  <si>
    <t>Nine Lives</t>
  </si>
  <si>
    <t>Small Time</t>
  </si>
  <si>
    <t>Mr. Pig</t>
  </si>
  <si>
    <t>Stereo</t>
  </si>
  <si>
    <t>Suburra</t>
  </si>
  <si>
    <t>Tarde para la ira</t>
  </si>
  <si>
    <t>Teenage Cocktail</t>
  </si>
  <si>
    <t>Tomboy</t>
  </si>
  <si>
    <t>About Ray</t>
  </si>
  <si>
    <t>Nick of Time</t>
  </si>
  <si>
    <t>Captain Fantastic</t>
  </si>
  <si>
    <t>The Here After</t>
  </si>
  <si>
    <t>Eyewitness</t>
  </si>
  <si>
    <t>Yatgo ho yan (Mr. Nice Guy)</t>
  </si>
  <si>
    <t>Kriegerin (Combat Girls)</t>
  </si>
  <si>
    <t>iBoy</t>
  </si>
  <si>
    <t>Merrill's Marauders</t>
  </si>
  <si>
    <t>Nothing But the Truth</t>
  </si>
  <si>
    <t>Neruda</t>
  </si>
  <si>
    <t>The Mind's Eye</t>
  </si>
  <si>
    <t>Robinson Crusoe</t>
  </si>
  <si>
    <t>Sing Street</t>
  </si>
  <si>
    <t>Trolls</t>
  </si>
  <si>
    <t>Un monstruo viene a verme (A Monster Calls)</t>
  </si>
  <si>
    <t>It's a Boy Girl Thing</t>
  </si>
  <si>
    <t>The Right Kind of Wrong</t>
  </si>
  <si>
    <t>Explorers</t>
  </si>
  <si>
    <t>Inferno</t>
  </si>
  <si>
    <t>Kill Your Friends</t>
  </si>
  <si>
    <t>Mechanic: Resurrection</t>
  </si>
  <si>
    <t>Southside with You</t>
  </si>
  <si>
    <t>Sleeping with Other People</t>
  </si>
  <si>
    <t>Officer Down</t>
  </si>
  <si>
    <t>Hardcore Henry</t>
  </si>
  <si>
    <t>Imperial Dreams</t>
  </si>
  <si>
    <t>Turks &amp; Caicos</t>
  </si>
  <si>
    <t>Jack Reacher 2: Never Go Back</t>
  </si>
  <si>
    <t>The Girl on the Train</t>
  </si>
  <si>
    <t>The Swan Princess: Princess Tomorrow, Pirate Today!</t>
  </si>
  <si>
    <t>Ozzy</t>
  </si>
  <si>
    <t>Snowden</t>
  </si>
  <si>
    <t>The Neon Demon</t>
  </si>
  <si>
    <t>American Honey</t>
  </si>
  <si>
    <t>Quand on a 17 ans</t>
  </si>
  <si>
    <t>David Brent: Life on the Road</t>
  </si>
  <si>
    <t>The Sea of Trees</t>
  </si>
  <si>
    <t>The Accountant</t>
  </si>
  <si>
    <t>Kung Fu Panda: Secrets of the Scroll</t>
  </si>
  <si>
    <t>Middle School: The Worst Years of My Life</t>
  </si>
  <si>
    <t>Look Who's Talking</t>
  </si>
  <si>
    <t>Look who's Talking Too</t>
  </si>
  <si>
    <t>Look Who's Talking Now</t>
  </si>
  <si>
    <t>Ouija: Origin of Evil</t>
  </si>
  <si>
    <t>I Had a Bloody Good Time at House Harker</t>
  </si>
  <si>
    <t>Que Dios nos perdone</t>
  </si>
  <si>
    <t>Sully</t>
  </si>
  <si>
    <t>Burnt</t>
  </si>
  <si>
    <t>Little Men</t>
  </si>
  <si>
    <t>La vache</t>
  </si>
  <si>
    <t>Fantastic Beasts and Where to Find Them</t>
  </si>
  <si>
    <t>Contratiempo</t>
  </si>
  <si>
    <t>Doctor Strange</t>
  </si>
  <si>
    <t>I Don't Feel at Home in This World Anymore</t>
  </si>
  <si>
    <t>Mother's Day</t>
  </si>
  <si>
    <t>Hacksaw Ridge</t>
  </si>
  <si>
    <t>Keanu</t>
  </si>
  <si>
    <t>Maikäfer flieg</t>
  </si>
  <si>
    <t>Incheon sangryuk jakjeon (Operation Chromite)</t>
  </si>
  <si>
    <t>Bring Me the Head of Alfredo Garcia</t>
  </si>
  <si>
    <t>A Street Cat Named Bob</t>
  </si>
  <si>
    <t>100 metros</t>
  </si>
  <si>
    <t>Miasto 44 (City 44)</t>
  </si>
  <si>
    <t>Birkebeinerne</t>
  </si>
  <si>
    <t>Herbert</t>
  </si>
  <si>
    <t>La danseuse</t>
  </si>
  <si>
    <t>Arrival</t>
  </si>
  <si>
    <t>La puerta abierta</t>
  </si>
  <si>
    <t>Between Heaven and Hell</t>
  </si>
  <si>
    <t>Single White Female</t>
  </si>
  <si>
    <t>Blue Jay</t>
  </si>
  <si>
    <t>My Honor Was Loyalty</t>
  </si>
  <si>
    <t>Blair Witch</t>
  </si>
  <si>
    <t>Nocturnal Animals</t>
  </si>
  <si>
    <t>Love and Friendship</t>
  </si>
  <si>
    <t>Dog Eat Dog</t>
  </si>
  <si>
    <t>Después de tantos años</t>
  </si>
  <si>
    <t>El desencanto</t>
  </si>
  <si>
    <t>Incarnate</t>
  </si>
  <si>
    <t>Girl on the Edge</t>
  </si>
  <si>
    <t>Keeping Up with the Joneses</t>
  </si>
  <si>
    <t>Terraformars</t>
  </si>
  <si>
    <t>The Whole Truth</t>
  </si>
  <si>
    <t>I, Daniel Blake</t>
  </si>
  <si>
    <t>Allied</t>
  </si>
  <si>
    <t>Burning Sands</t>
  </si>
  <si>
    <t>1888*1026</t>
  </si>
  <si>
    <t>Piedone lo sbirro</t>
  </si>
  <si>
    <t>The Virgin Suicides</t>
  </si>
  <si>
    <t>Surf's Up 2: WaveMania</t>
  </si>
  <si>
    <t>Time After Time</t>
  </si>
  <si>
    <t>Whisky Galore!</t>
  </si>
  <si>
    <t>Wild Oats</t>
  </si>
  <si>
    <t>Der geilste Tag</t>
  </si>
  <si>
    <t>La fille du patron</t>
  </si>
  <si>
    <t>La próxima piel</t>
  </si>
  <si>
    <t>Deepwater Horizon</t>
  </si>
  <si>
    <t>No culpes al karma de lo que te pasa por gilipollas</t>
  </si>
  <si>
    <t>L'outsider</t>
  </si>
  <si>
    <t>Psycho II</t>
  </si>
  <si>
    <t>Psycho III</t>
  </si>
  <si>
    <t>Psycho IV: The Beginning</t>
  </si>
  <si>
    <t>Our Kind of Traitor</t>
  </si>
  <si>
    <t>Fort Bliss</t>
  </si>
  <si>
    <t>Toda la verdad (2016).mkv</t>
  </si>
  <si>
    <t>1898. Los últimos de Filipinas</t>
  </si>
  <si>
    <t>Alpha</t>
  </si>
  <si>
    <t>Life After Beth</t>
  </si>
  <si>
    <t>Deidra &amp; Laney Rob a Train</t>
  </si>
  <si>
    <t>El ciudadano ilustre</t>
  </si>
  <si>
    <t>Mielensäpahoittaja</t>
  </si>
  <si>
    <t>Office Christmas Party</t>
  </si>
  <si>
    <t>One Million Years B.C.</t>
  </si>
  <si>
    <t>Hunt for the Wilderpeople</t>
  </si>
  <si>
    <t>Joshy</t>
  </si>
  <si>
    <t>The Most Hated Woman in America</t>
  </si>
  <si>
    <t>La reina de España</t>
  </si>
  <si>
    <t>Bacalaureat</t>
  </si>
  <si>
    <t>Marco Macaco (Primates of the Caribbean)</t>
  </si>
  <si>
    <t>Maria y los demás</t>
  </si>
  <si>
    <t>Pandora</t>
  </si>
  <si>
    <t>Igelak</t>
  </si>
  <si>
    <t>シン・ゴジラ Shin Gojira</t>
  </si>
  <si>
    <t>Underworld: Blood Wars</t>
  </si>
  <si>
    <t>Moana</t>
  </si>
  <si>
    <t>Villaviciosa de al lado</t>
  </si>
  <si>
    <t>Standoff</t>
  </si>
  <si>
    <t>Almost Christmas</t>
  </si>
  <si>
    <t>Anonymous (2016).mkv</t>
  </si>
  <si>
    <t>Ashanti, Land of No Mercy</t>
  </si>
  <si>
    <t>Baby, Baby, Baby</t>
  </si>
  <si>
    <t>Umi yori mo mada fukaku</t>
  </si>
  <si>
    <t>El apóstata</t>
  </si>
  <si>
    <t>1496*1090</t>
  </si>
  <si>
    <t>Animal Crackers</t>
  </si>
  <si>
    <t>A Kind of Murder</t>
  </si>
  <si>
    <t>El faro de las orcas</t>
  </si>
  <si>
    <t>1680*738</t>
  </si>
  <si>
    <t>A Breath of Scandal</t>
  </si>
  <si>
    <t>The Bedford Incident</t>
  </si>
  <si>
    <t>USS Indianapolis: Men of Courage</t>
  </si>
  <si>
    <t>Ah-ga-ssi (The Handmaiden)</t>
  </si>
  <si>
    <t>Lady in Cement</t>
  </si>
  <si>
    <t>The Seventh Sign</t>
  </si>
  <si>
    <t>The Great Gilly Hopkins</t>
  </si>
  <si>
    <t>Lavender</t>
  </si>
  <si>
    <t>The Cocoanuts</t>
  </si>
  <si>
    <t>MacArthur</t>
  </si>
  <si>
    <t>Paterson</t>
  </si>
  <si>
    <t>Pieles</t>
  </si>
  <si>
    <t>Queen of Katwe</t>
  </si>
  <si>
    <t>Ribbit</t>
  </si>
  <si>
    <t>The Discovery</t>
  </si>
  <si>
    <t>Win It All</t>
  </si>
  <si>
    <t>Assassin's Creed</t>
  </si>
  <si>
    <t>Collateral Beauty</t>
  </si>
  <si>
    <t>Sing</t>
  </si>
  <si>
    <t>Chic!</t>
  </si>
  <si>
    <t>Desierto</t>
  </si>
  <si>
    <t>Genius</t>
  </si>
  <si>
    <t>El elegido</t>
  </si>
  <si>
    <t>Frank &amp; Lola</t>
  </si>
  <si>
    <t>Le secret des banquises</t>
  </si>
  <si>
    <t>The Autopsy of Jane Doe</t>
  </si>
  <si>
    <t>The Battle of the River Plate</t>
  </si>
  <si>
    <t>Sandy Wexler</t>
  </si>
  <si>
    <t>Anthropoid</t>
  </si>
  <si>
    <t>Silence</t>
  </si>
  <si>
    <t>Before I Wake</t>
  </si>
  <si>
    <t>Retour chez ma mère</t>
  </si>
  <si>
    <t>All We Had</t>
  </si>
  <si>
    <t>Those Magnificent Men in their Flying Machines</t>
  </si>
  <si>
    <t>Sand Castle</t>
  </si>
  <si>
    <t>Hell or High Water</t>
  </si>
  <si>
    <t>Monte Carlo or Bust! - Those Daring Young Men in Their Jaunty Jalopies</t>
  </si>
  <si>
    <t>The Carer</t>
  </si>
  <si>
    <t>Frantz</t>
  </si>
  <si>
    <t>The Infiltrator</t>
  </si>
  <si>
    <t>Infiltrado (2016).mkv</t>
  </si>
  <si>
    <t>Les innocentes (Agnus Dei)</t>
  </si>
  <si>
    <t>Kollektivet (The Commune)</t>
  </si>
  <si>
    <t>Manchester by the Sea</t>
  </si>
  <si>
    <t>Mine</t>
  </si>
  <si>
    <t>Slam - Tutto per una ragazza</t>
  </si>
  <si>
    <t>Juste la fin du monde</t>
  </si>
  <si>
    <t>The Hollars</t>
  </si>
  <si>
    <t>Why Him?</t>
  </si>
  <si>
    <t>Tramps</t>
  </si>
  <si>
    <t>100 Streets</t>
  </si>
  <si>
    <t>Blast From the Past</t>
  </si>
  <si>
    <t>White Hunter, Black Heart</t>
  </si>
  <si>
    <t>Masterminds</t>
  </si>
  <si>
    <t>Hundraettåringen som smet från notan och försvann (Hundraåringen 2)</t>
  </si>
  <si>
    <t>Master of the World</t>
  </si>
  <si>
    <t>Phantom Of The Opera</t>
  </si>
  <si>
    <t>El fantasma de la ópera (1943).mkv</t>
  </si>
  <si>
    <t>The Fortune Cookie</t>
  </si>
  <si>
    <t>Tangled: Before Ever After</t>
  </si>
  <si>
    <t>Smrt u Sarajevu (Mort à Sarajevo)</t>
  </si>
  <si>
    <t>Iris</t>
  </si>
  <si>
    <t>Joker's Poltergeist</t>
  </si>
  <si>
    <t>Tumbledown</t>
  </si>
  <si>
    <t>Snezhnaya koroleva 2. Snezhnyy korol</t>
  </si>
  <si>
    <t>Proyecto Lázaro</t>
  </si>
  <si>
    <t>Resident Evil: The Final Chapter</t>
  </si>
  <si>
    <t>Small Crimes</t>
  </si>
  <si>
    <t>The Big Chill</t>
  </si>
  <si>
    <t>The Vessel</t>
  </si>
  <si>
    <t>Sparrows</t>
  </si>
  <si>
    <t>Handsome: A Netflix Mystery Movie</t>
  </si>
  <si>
    <t>La La Land</t>
  </si>
  <si>
    <t>The Light Between Oceans</t>
  </si>
  <si>
    <t>Family Business</t>
  </si>
  <si>
    <t>Il a déjà tes yeux</t>
  </si>
  <si>
    <t>I Am a Hero</t>
  </si>
  <si>
    <t>Ekipazh</t>
  </si>
  <si>
    <t>Spring</t>
  </si>
  <si>
    <t>The China Syndrome</t>
  </si>
  <si>
    <t>Que Horas Ela Volta?</t>
  </si>
  <si>
    <t>Colonia</t>
  </si>
  <si>
    <t>Não Pare na Pista</t>
  </si>
  <si>
    <t>Hidden Figures</t>
  </si>
  <si>
    <t>The Great Wall</t>
  </si>
  <si>
    <t>Mindhorn</t>
  </si>
  <si>
    <t>Split</t>
  </si>
  <si>
    <t>La pasión turca</t>
  </si>
  <si>
    <t>Pelé: Birth of a Legend</t>
  </si>
  <si>
    <t>Always Shine</t>
  </si>
  <si>
    <t>Toni Erdmann</t>
  </si>
  <si>
    <t>Coldwater</t>
  </si>
  <si>
    <t>Train de vie</t>
  </si>
  <si>
    <t>The Fly II</t>
  </si>
  <si>
    <t>Léolo</t>
  </si>
  <si>
    <t>Lion</t>
  </si>
  <si>
    <t>Loving</t>
  </si>
  <si>
    <t>Masaan</t>
  </si>
  <si>
    <t>Hilfe, ich hab meine Lehrerin geschrumpft</t>
  </si>
  <si>
    <t>부산행 Busanhaeng</t>
  </si>
  <si>
    <t>xXx: Return of Xander Cage</t>
  </si>
  <si>
    <t>ブラム Blame!</t>
  </si>
  <si>
    <t>Cyber Case</t>
  </si>
  <si>
    <t>Billy Lynn’s Long Halftime Walk</t>
  </si>
  <si>
    <t>Blinky Bill the Movie</t>
  </si>
  <si>
    <t>Mil-jeong</t>
  </si>
  <si>
    <t>Elvis &amp; Nixon</t>
  </si>
  <si>
    <t>Fatima</t>
  </si>
  <si>
    <t>Raining Stones</t>
  </si>
  <si>
    <t>War Machine</t>
  </si>
  <si>
    <t>Throw Momma From the Train</t>
  </si>
  <si>
    <t>Vientos de la Habana</t>
  </si>
  <si>
    <t>Live By Night</t>
  </si>
  <si>
    <t>Guys and Dolls</t>
  </si>
  <si>
    <t>Real Genius</t>
  </si>
  <si>
    <t>The Curse of the Mummy's Tomb</t>
  </si>
  <si>
    <t>Ballerina</t>
  </si>
  <si>
    <t>Bar bahr</t>
  </si>
  <si>
    <t>The LEGO Batman Movie</t>
  </si>
  <si>
    <t>Catfight</t>
  </si>
  <si>
    <t>Fifty Shades Darker</t>
  </si>
  <si>
    <t>Deconstructing Harry</t>
  </si>
  <si>
    <t>The Assignment</t>
  </si>
  <si>
    <t>Pink Cadillac</t>
  </si>
  <si>
    <t>The Birth of a Nation</t>
  </si>
  <si>
    <t>The Agony and the Ecstasy</t>
  </si>
  <si>
    <t>Es por tu bien</t>
  </si>
  <si>
    <t>Headshot</t>
  </si>
  <si>
    <t>Imperium</t>
  </si>
  <si>
    <t>Jackie</t>
  </si>
  <si>
    <t>Kicks</t>
  </si>
  <si>
    <t>A Cure for Wellness</t>
  </si>
  <si>
    <t>La fille de Brest</t>
  </si>
  <si>
    <t>Shimmer Lake</t>
  </si>
  <si>
    <t>Bodom</t>
  </si>
  <si>
    <t>Radin!</t>
  </si>
  <si>
    <t>The Girl with All the Gifts</t>
  </si>
  <si>
    <t>Manhattan Murder Mystery</t>
  </si>
  <si>
    <t>Moonlight</t>
  </si>
  <si>
    <t>We Don't Belong Here</t>
  </si>
  <si>
    <t>Army of One</t>
  </si>
  <si>
    <t>루시드 드림 Lusideu Deulim</t>
  </si>
  <si>
    <t>The Wizard of Lies</t>
  </si>
  <si>
    <t>Aftermath</t>
  </si>
  <si>
    <t>War on Everyone</t>
  </si>
  <si>
    <t>Key Largo</t>
  </si>
  <si>
    <t>Shoot Out</t>
  </si>
  <si>
    <t>Le locataire (The Tenant)</t>
  </si>
  <si>
    <t>Fences</t>
  </si>
  <si>
    <t>Certain Women</t>
  </si>
  <si>
    <t>Good Kill</t>
  </si>
  <si>
    <t>Kong: Skull Island</t>
  </si>
  <si>
    <t>Ma Vie De Courgette</t>
  </si>
  <si>
    <t>Ladies of the Chorus</t>
  </si>
  <si>
    <t>Logan</t>
  </si>
  <si>
    <t>Firecreek</t>
  </si>
  <si>
    <t>The Last Word</t>
  </si>
  <si>
    <t>1912*802</t>
  </si>
  <si>
    <t>Officer Downe</t>
  </si>
  <si>
    <t>Alvarez Kelly</t>
  </si>
  <si>
    <t>Under sandet (Land of Mine)</t>
  </si>
  <si>
    <t>Casi leyendas</t>
  </si>
  <si>
    <t>Charlotte Gray</t>
  </si>
  <si>
    <t>Colossal</t>
  </si>
  <si>
    <t>Dracula: Prince of Darkness</t>
  </si>
  <si>
    <t>Eat Local</t>
  </si>
  <si>
    <t>The Founder</t>
  </si>
  <si>
    <t>Iceman</t>
  </si>
  <si>
    <t>L'étudiante et Monsieur Henri</t>
  </si>
  <si>
    <t>Forushande (The Salesman)</t>
  </si>
  <si>
    <t>Gold</t>
  </si>
  <si>
    <t>La Fille Inconnue</t>
  </si>
  <si>
    <t>Border Run (The Mule)</t>
  </si>
  <si>
    <t>Vengeance: A Love Story</t>
  </si>
  <si>
    <t>La pazza gioia</t>
  </si>
  <si>
    <t>Love</t>
  </si>
  <si>
    <t>Made In America</t>
  </si>
  <si>
    <t>Okja</t>
  </si>
  <si>
    <t>バイオハザード：ヴェンデッタ BIOHAZARD: VENDETTA</t>
  </si>
  <si>
    <t>Savva. Serdtse voina</t>
  </si>
  <si>
    <t>Death Sentence</t>
  </si>
  <si>
    <t>Sentencia de muerte (2007).mkv</t>
  </si>
  <si>
    <t>Speech &amp; Debate</t>
  </si>
  <si>
    <t>Speed 2: Cruise Control</t>
  </si>
  <si>
    <t>The Boss Baby</t>
  </si>
  <si>
    <t>Pirates</t>
  </si>
  <si>
    <t>Preservation</t>
  </si>
  <si>
    <t>Swiss Army Man</t>
  </si>
  <si>
    <t>T2: Trainspotting</t>
  </si>
  <si>
    <t>Amar</t>
  </si>
  <si>
    <t>Dragonheart: Battle for the Heartfire</t>
  </si>
  <si>
    <t>Felicia's Journey</t>
  </si>
  <si>
    <t>To the Bone</t>
  </si>
  <si>
    <t>Incerta glòria</t>
  </si>
  <si>
    <t>Parched</t>
  </si>
  <si>
    <t>Don't Hang Up</t>
  </si>
  <si>
    <t>Take Me</t>
  </si>
  <si>
    <t>The canal</t>
  </si>
  <si>
    <t>The Human Stain</t>
  </si>
  <si>
    <t>En man som heter Ove</t>
  </si>
  <si>
    <t>No Name on the Bullet</t>
  </si>
  <si>
    <t>Viking</t>
  </si>
  <si>
    <t>I Am Not Madame Bovary</t>
  </si>
  <si>
    <t>Muerte de un ciclista</t>
  </si>
  <si>
    <t>Zona hostil</t>
  </si>
  <si>
    <t>Hang 'Em High</t>
  </si>
  <si>
    <t>Pet</t>
  </si>
  <si>
    <t>Birth</t>
  </si>
  <si>
    <t>Cloro (Chlorine)</t>
  </si>
  <si>
    <t>Playing It Cool</t>
  </si>
  <si>
    <t>The Circle</t>
  </si>
  <si>
    <t>El Bar</t>
  </si>
  <si>
    <t>Salting the Battlefield</t>
  </si>
  <si>
    <t>Grave</t>
  </si>
  <si>
    <t>City of Tiny Lights</t>
  </si>
  <si>
    <t>Get Out</t>
  </si>
  <si>
    <t>The Edge of Seventeen</t>
  </si>
  <si>
    <t>The Exception</t>
  </si>
  <si>
    <t>The Ottoman Lieutenant</t>
  </si>
  <si>
    <t>Jojakdwen doshi</t>
  </si>
  <si>
    <t>Ghost in the Shell</t>
  </si>
  <si>
    <t>Handsome Devil</t>
  </si>
  <si>
    <t>A Quiet Passion</t>
  </si>
  <si>
    <t>I Am Not A Serial Killer</t>
  </si>
  <si>
    <t>Indignation</t>
  </si>
  <si>
    <t>Los exiliados románticos</t>
  </si>
  <si>
    <t>Smurfs: The Lost Village</t>
  </si>
  <si>
    <t>Black Butterfly</t>
  </si>
  <si>
    <t>Demain tout commence</t>
  </si>
  <si>
    <t>Southpaw</t>
  </si>
  <si>
    <t>Swallows and Amazons</t>
  </si>
  <si>
    <t>Last Days in the Desert</t>
  </si>
  <si>
    <t>Oltre Il guado (Across the River)</t>
  </si>
  <si>
    <t>Quel maledetto treno blindato (The Inglorious Bastards)</t>
  </si>
  <si>
    <t>The Fate of the Furious</t>
  </si>
  <si>
    <t>The Incredible Jessica James</t>
  </si>
  <si>
    <t>Ucitelka (Učiteľka)</t>
  </si>
  <si>
    <t>Opening Night</t>
  </si>
  <si>
    <t>All Nighter</t>
  </si>
  <si>
    <t>Un plus une</t>
  </si>
  <si>
    <t>The Faculty</t>
  </si>
  <si>
    <t>Le fils de Jean</t>
  </si>
  <si>
    <t>Power Rangers</t>
  </si>
  <si>
    <t>De Premier</t>
  </si>
  <si>
    <t>Gekijo-ban Psycho-Pass (Psycho-Pass: The Movie)</t>
  </si>
  <si>
    <t>À fond</t>
  </si>
  <si>
    <t>The Strongest Man in the World</t>
  </si>
  <si>
    <t>Le temps de l'aventure (Just a Sigh)</t>
  </si>
  <si>
    <t>Haha to kuraseba</t>
  </si>
  <si>
    <t>Who Gets the Dog?</t>
  </si>
  <si>
    <t>Sinbad: The Fifth Voyage</t>
  </si>
  <si>
    <t>Going in Style</t>
  </si>
  <si>
    <t>Orbita 9</t>
  </si>
  <si>
    <t>The Good Neighbor</t>
  </si>
  <si>
    <t>Bad Santa 2</t>
  </si>
  <si>
    <t>Badge of honor</t>
  </si>
  <si>
    <t>Beyond the Gates</t>
  </si>
  <si>
    <t>Wild Target</t>
  </si>
  <si>
    <t>Äkkilähtö</t>
  </si>
  <si>
    <t>German Angst</t>
  </si>
  <si>
    <t>Guardians of the Galaxy Vol. 2</t>
  </si>
  <si>
    <t>Intruders</t>
  </si>
  <si>
    <t>The Outcasts</t>
  </si>
  <si>
    <t>Plan de fuga</t>
  </si>
  <si>
    <t>King Arthur: Legend of the Sword</t>
  </si>
  <si>
    <t>Security</t>
  </si>
  <si>
    <t>A Tale of Love and Darkness</t>
  </si>
  <si>
    <t>Death Note</t>
  </si>
  <si>
    <t>El jugador de ajedrez</t>
  </si>
  <si>
    <t>John Wick: Chapter Two</t>
  </si>
  <si>
    <t>Ma Loute</t>
  </si>
  <si>
    <t>Lady Macbeth</t>
  </si>
  <si>
    <t>The Last Remake of Beau Geste</t>
  </si>
  <si>
    <t>Tom &amp; Jerry: Willy Wonka and the Chocolate Factory</t>
  </si>
  <si>
    <t>Alien: Covenant</t>
  </si>
  <si>
    <t>Blackway (Go with Me)</t>
  </si>
  <si>
    <t>Anomalous</t>
  </si>
  <si>
    <t>Kiss and Cry</t>
  </si>
  <si>
    <t>Lo chiamavano Jeeg Robot</t>
  </si>
  <si>
    <t>While the Women Are Sleeping</t>
  </si>
  <si>
    <t>Smoking Club (129 normas)</t>
  </si>
  <si>
    <t>Bleed for This</t>
  </si>
  <si>
    <t>Stefan Zweig: Farewell to Europe</t>
  </si>
  <si>
    <t>A Family Man</t>
  </si>
  <si>
    <t>Quo vado?</t>
  </si>
  <si>
    <t>A United Kingdom</t>
  </si>
  <si>
    <t>In Dubious Battle</t>
  </si>
  <si>
    <t>Little Evil</t>
  </si>
  <si>
    <t>20th Century Women</t>
  </si>
  <si>
    <t>Offline</t>
  </si>
  <si>
    <t>Le convoi</t>
  </si>
  <si>
    <t>Rai</t>
  </si>
  <si>
    <t>Carrie Pilby</t>
  </si>
  <si>
    <t>Funny Girl</t>
  </si>
  <si>
    <t>Good Kids</t>
  </si>
  <si>
    <t>Fist Fight</t>
  </si>
  <si>
    <t>Approaching the Unknown</t>
  </si>
  <si>
    <t>Free Fire</t>
  </si>
  <si>
    <t>Sleepless</t>
  </si>
  <si>
    <t>Personal Shopper</t>
  </si>
  <si>
    <t>The Lost City of Z</t>
  </si>
  <si>
    <t>Prityazhenie</t>
  </si>
  <si>
    <t>Quatermass II (Quatermass 2)</t>
  </si>
  <si>
    <t>The Bridge at Remagen</t>
  </si>
  <si>
    <t>Wakefield</t>
  </si>
  <si>
    <t>Fai bei sogni (Sweet Dreams)</t>
  </si>
  <si>
    <t>Goat</t>
  </si>
  <si>
    <t>The Hallelujah Trail</t>
  </si>
  <si>
    <t>Rules Don't Apply</t>
  </si>
  <si>
    <t>The Savage Innocents</t>
  </si>
  <si>
    <t>Dead &amp; Buried</t>
  </si>
  <si>
    <t>Snatched</t>
  </si>
  <si>
    <t xml:space="preserve">Starship Troopers: Traitor of Mars </t>
  </si>
  <si>
    <t>La bella y la bestia ( 2017 ).mkv</t>
  </si>
  <si>
    <t>The Lodger: A Story of the London Fog</t>
  </si>
  <si>
    <t>Eragon</t>
  </si>
  <si>
    <t>Excision</t>
  </si>
  <si>
    <t>Exotica</t>
  </si>
  <si>
    <t>Despicable Me 3</t>
  </si>
  <si>
    <t>The Secret Scripture</t>
  </si>
  <si>
    <t>Band of Angels</t>
  </si>
  <si>
    <t>Pirates of the Caribbean: Dead Men Tell No Tales</t>
  </si>
  <si>
    <t>First They Killed My Father</t>
  </si>
  <si>
    <t>Before I Fall</t>
  </si>
  <si>
    <t>The Intervention</t>
  </si>
  <si>
    <t>An American Werewolf in Paris</t>
  </si>
  <si>
    <t>Wilson</t>
  </si>
  <si>
    <t>Miss Sloane</t>
  </si>
  <si>
    <t>The Car</t>
  </si>
  <si>
    <t>Baise Moi</t>
  </si>
  <si>
    <t>The Bad Batch</t>
  </si>
  <si>
    <t xml:space="preserve">Desu nôto: Light Up the New Worldaka </t>
  </si>
  <si>
    <t>Awakening the Zodiac</t>
  </si>
  <si>
    <t>First Kill</t>
  </si>
  <si>
    <t>Viceroy's House</t>
  </si>
  <si>
    <t>Feed</t>
  </si>
  <si>
    <t>Tschick</t>
  </si>
  <si>
    <t>Shepherds and Butchers</t>
  </si>
  <si>
    <t>Marie Curie</t>
  </si>
  <si>
    <t>Nieve Negra</t>
  </si>
  <si>
    <t>North Sea Hijack</t>
  </si>
  <si>
    <t>Norman: The Moderate Rise and Tragic Fall of a New York Fixer</t>
  </si>
  <si>
    <t>Tercer grado</t>
  </si>
  <si>
    <t>The Borrowers</t>
  </si>
  <si>
    <t>Wonder Woman</t>
  </si>
  <si>
    <t>Frog Kingdom</t>
  </si>
  <si>
    <t>Out of the Furnace</t>
  </si>
  <si>
    <t>Bling</t>
  </si>
  <si>
    <t>Kazoku wa tsuraiyo</t>
  </si>
  <si>
    <t>Unforgettable</t>
  </si>
  <si>
    <t>The Confirmation</t>
  </si>
  <si>
    <t>Kimi no na wa</t>
  </si>
  <si>
    <t>Puncture</t>
  </si>
  <si>
    <t>American Pastoral</t>
  </si>
  <si>
    <t>Carmen Jones</t>
  </si>
  <si>
    <t>Gerald's Game</t>
  </si>
  <si>
    <t>Toivon tuolla puolen</t>
  </si>
  <si>
    <t>The Funhouse</t>
  </si>
  <si>
    <t>The Promise</t>
  </si>
  <si>
    <t>The Limehouse Golem</t>
  </si>
  <si>
    <t>Our Souls at Night</t>
  </si>
  <si>
    <t>Operation Petticoat</t>
  </si>
  <si>
    <t>The Human Race</t>
  </si>
  <si>
    <t>Quatre mosche di velluto grigio</t>
  </si>
  <si>
    <t>Raid dingue</t>
  </si>
  <si>
    <t>The Indian Runner</t>
  </si>
  <si>
    <t>It</t>
  </si>
  <si>
    <t>Baby Driver</t>
  </si>
  <si>
    <t>Captain Underpants: The First Epic Movie</t>
  </si>
  <si>
    <t>Darkman II: The Return of Durant</t>
  </si>
  <si>
    <t>Darkman III: Die Darkman Die</t>
  </si>
  <si>
    <t>Drone</t>
  </si>
  <si>
    <t>Diary of a Wimpy Kid: The Long Haul</t>
  </si>
  <si>
    <t>Let's Make Love</t>
  </si>
  <si>
    <t>Sleight</t>
  </si>
  <si>
    <t>Løvekvinnen</t>
  </si>
  <si>
    <t>The Edge</t>
  </si>
  <si>
    <t>Jour J</t>
  </si>
  <si>
    <t>Riot in Cell Block 11</t>
  </si>
  <si>
    <t>Paris Can Wait</t>
  </si>
  <si>
    <t>Prevenge</t>
  </si>
  <si>
    <t>Überflieger - Kleine Vögel, großes Geklapper</t>
  </si>
  <si>
    <t>Kidnap</t>
  </si>
  <si>
    <t>La Strada</t>
  </si>
  <si>
    <t>The Message</t>
  </si>
  <si>
    <t>Señor, dame paciencia</t>
  </si>
  <si>
    <t>Spanish Movie</t>
  </si>
  <si>
    <t>Bilitis</t>
  </si>
  <si>
    <t>Brimstone</t>
  </si>
  <si>
    <t>Cine Basura: La película</t>
  </si>
  <si>
    <t>Knutsen &amp; Ludvigsen og den fæle Rasputin</t>
  </si>
  <si>
    <t>Duell der Brüder - Die Geschichte von Adidas und Puma</t>
  </si>
  <si>
    <t>Esa sensación</t>
  </si>
  <si>
    <t>Extortion</t>
  </si>
  <si>
    <t>Fe de etarras</t>
  </si>
  <si>
    <t>Las hijas de Abril</t>
  </si>
  <si>
    <t>It Comes at Night</t>
  </si>
  <si>
    <t>Rock Dog</t>
  </si>
  <si>
    <t>The Babysitter</t>
  </si>
  <si>
    <t>The Meyerowitz Stories</t>
  </si>
  <si>
    <t>Benoît Brisefer: Les taxis rouges</t>
  </si>
  <si>
    <t>The Zookeeper's Wife</t>
  </si>
  <si>
    <t>La mécanique de l’ombre</t>
  </si>
  <si>
    <t>Transformers: The Last Knight</t>
  </si>
  <si>
    <t>Gifted</t>
  </si>
  <si>
    <t>The Space Between Us</t>
  </si>
  <si>
    <t>Viridiana</t>
  </si>
  <si>
    <t>Breaking the Waves</t>
  </si>
  <si>
    <t>Dreamscape</t>
  </si>
  <si>
    <t>Night Passage</t>
  </si>
  <si>
    <t>Wheelman</t>
  </si>
  <si>
    <t>Band Aid</t>
  </si>
  <si>
    <t>Cult of Chucky</t>
  </si>
  <si>
    <t>Despido procedente</t>
  </si>
  <si>
    <t>The Man with the Iron Heart</t>
  </si>
  <si>
    <t>Maudie</t>
  </si>
  <si>
    <t>Amantes</t>
  </si>
  <si>
    <t>Everything, Everything</t>
  </si>
  <si>
    <t>Kono Sekai no Katasumi ni</t>
  </si>
  <si>
    <t>Lo que de verdad importa</t>
  </si>
  <si>
    <t>Museum</t>
  </si>
  <si>
    <t>Strange Weather</t>
  </si>
  <si>
    <t>Love with the Proper Stranger</t>
  </si>
  <si>
    <t>Patriots Day</t>
  </si>
  <si>
    <t>Duel in the Sun</t>
  </si>
  <si>
    <t>Mal de pierres</t>
  </si>
  <si>
    <t>Inhebek Hedi</t>
  </si>
  <si>
    <t>Brothers of the Wind</t>
  </si>
  <si>
    <t>The Locket</t>
  </si>
  <si>
    <t>The Song of Songs</t>
  </si>
  <si>
    <t>Land and Freedom</t>
  </si>
  <si>
    <t>960*546</t>
  </si>
  <si>
    <t>Jamais contente</t>
  </si>
  <si>
    <t>Brigsby Bear</t>
  </si>
  <si>
    <t>Aquarius</t>
  </si>
  <si>
    <t>Si wang ta (Game of Death II)</t>
  </si>
  <si>
    <t>War for the Planet of the Apes</t>
  </si>
  <si>
    <t>March or Die</t>
  </si>
  <si>
    <t>Volki i ovtsy. Beeezumnoe prevrashchenie (Sheep and Wolves)</t>
  </si>
  <si>
    <t>Spider-Man Homecoming</t>
  </si>
  <si>
    <t>Rough Night</t>
  </si>
  <si>
    <t>Triumph of the Spirit</t>
  </si>
  <si>
    <t>Krigen</t>
  </si>
  <si>
    <t>Ali and Nino</t>
  </si>
  <si>
    <t>Annabelle: Creation</t>
  </si>
  <si>
    <t>Paris brûle-t-il?</t>
  </si>
  <si>
    <t>Willkommen bei den Hartmanns (Welcome to Germany)</t>
  </si>
  <si>
    <t>Two Lovers and a Bear</t>
  </si>
  <si>
    <t>Falcon Rising</t>
  </si>
  <si>
    <t>Mudbound</t>
  </si>
  <si>
    <t>Nueve reinas</t>
  </si>
  <si>
    <t>Their Finest</t>
  </si>
  <si>
    <t>E poi lo chiamarono il magnifico</t>
  </si>
  <si>
    <t>Abracadabra</t>
  </si>
  <si>
    <t>All Saints</t>
  </si>
  <si>
    <t>An American Crime</t>
  </si>
  <si>
    <t>Atomic Blonde</t>
  </si>
  <si>
    <t>American Made</t>
  </si>
  <si>
    <t>Brava</t>
  </si>
  <si>
    <t>Breaking the Bank</t>
  </si>
  <si>
    <t>Demonios tus ojos</t>
  </si>
  <si>
    <t>El guardián invisible</t>
  </si>
  <si>
    <t>Ningen no joken I (The Human Condition I: No Greater Love)</t>
  </si>
  <si>
    <t>Ningen no joken II (The Human Condition II: The Road to Eternity)</t>
  </si>
  <si>
    <t>Ningen no joken III (The Human Condition III: A Soldier's Prayer)</t>
  </si>
  <si>
    <t>The Dark Tower</t>
  </si>
  <si>
    <t>Mariah Carey's All I Want for Christmas Is You</t>
  </si>
  <si>
    <t>Father Goose</t>
  </si>
  <si>
    <t>Rückkehr nach Montauk (Return to Montauk)</t>
  </si>
  <si>
    <t>Huset</t>
  </si>
  <si>
    <t>The Yakuza</t>
  </si>
  <si>
    <t>The Worthy</t>
  </si>
  <si>
    <t>720*578</t>
  </si>
  <si>
    <t>La promesa (2016).mkv</t>
  </si>
  <si>
    <t>Cars 3</t>
  </si>
  <si>
    <t>Spectre</t>
  </si>
  <si>
    <t>Aurore</t>
  </si>
  <si>
    <t>CHiPs</t>
  </si>
  <si>
    <t>Mein Blind Date mit dem Leben</t>
  </si>
  <si>
    <t>The Missing</t>
  </si>
  <si>
    <t>Dunkirk</t>
  </si>
  <si>
    <t>Hana to Alice Satsujin Jiken (The Case of Hana &amp; Alice)</t>
  </si>
  <si>
    <t>The Emoji Movie</t>
  </si>
  <si>
    <t>Zjednoczone Stany Milosci (United States of Love)</t>
  </si>
  <si>
    <t>Kongens Nei (The King's Choice)</t>
  </si>
  <si>
    <t>Crash Pad</t>
  </si>
  <si>
    <t>Max Steel</t>
  </si>
  <si>
    <t>Table 19</t>
  </si>
  <si>
    <t>El Camino Christmas</t>
  </si>
  <si>
    <t>Stratton</t>
  </si>
  <si>
    <t>Tanna</t>
  </si>
  <si>
    <t>47 Meters Down</t>
  </si>
  <si>
    <t>The Green Slime</t>
  </si>
  <si>
    <t>Vier gegen die Bank</t>
  </si>
  <si>
    <t>El crimen de Cuenca</t>
  </si>
  <si>
    <t>Frankenstein Created Woman</t>
  </si>
  <si>
    <t>La madre</t>
  </si>
  <si>
    <t>National Lampoon's Vacation</t>
  </si>
  <si>
    <t>It's a Very Merry Muppet Christmas Movie</t>
  </si>
  <si>
    <t>Eiðurinn (The Oath)</t>
  </si>
  <si>
    <t>Evil Under the Sun</t>
  </si>
  <si>
    <t>1920*738</t>
  </si>
  <si>
    <t>Mzevlebi</t>
  </si>
  <si>
    <t>Counterpoint</t>
  </si>
  <si>
    <t>Une nouvelle amie (The New Girlfriend)</t>
  </si>
  <si>
    <t>Valerian and the City of a Thousand Planets</t>
  </si>
  <si>
    <t>La cordillera</t>
  </si>
  <si>
    <t>Tadeo Jones 2. El secreto del rey Midas</t>
  </si>
  <si>
    <t>Goodbye Mr. Chips</t>
  </si>
  <si>
    <t>Ana, mon amour</t>
  </si>
  <si>
    <t>Bright</t>
  </si>
  <si>
    <t>Clown</t>
  </si>
  <si>
    <t>Oliver!</t>
  </si>
  <si>
    <t>Rosalie Blum</t>
  </si>
  <si>
    <t>Solomon and Sheba</t>
  </si>
  <si>
    <t>George A. Romero's Land of the Dead</t>
  </si>
  <si>
    <t>Hampstead</t>
  </si>
  <si>
    <t>Une histoire de fou</t>
  </si>
  <si>
    <t>La gran familia</t>
  </si>
  <si>
    <t>Astérix: Le domaine des dieux</t>
  </si>
  <si>
    <t>L'amant double</t>
  </si>
  <si>
    <t>The Hitman's Bodyguard</t>
  </si>
  <si>
    <t>The Vault</t>
  </si>
  <si>
    <t>Blade of the Immortal</t>
  </si>
  <si>
    <t>My Cousin Rachel</t>
  </si>
  <si>
    <t>6 Days</t>
  </si>
  <si>
    <t>Churchill</t>
  </si>
  <si>
    <t>Unlocked</t>
  </si>
  <si>
    <t>Hawai Middouei daikaikusen: Taiheiyo no arashi</t>
  </si>
  <si>
    <t>Detroit</t>
  </si>
  <si>
    <t>Puss in Book: Trapped in an Epic Tale (S)</t>
  </si>
  <si>
    <t>The Polka King</t>
  </si>
  <si>
    <t>Olaf's Frozen Adventure (S)</t>
  </si>
  <si>
    <t>Gantz. O</t>
  </si>
  <si>
    <t>Inner Workings</t>
  </si>
  <si>
    <t>Kingsman: The Golden Circle</t>
  </si>
  <si>
    <t>Wolves</t>
  </si>
  <si>
    <t>Victoria</t>
  </si>
  <si>
    <t>Mother!</t>
  </si>
  <si>
    <t>Milada</t>
  </si>
  <si>
    <t>Once Fallen</t>
  </si>
  <si>
    <t>Piper</t>
  </si>
  <si>
    <t>Beach Red</t>
  </si>
  <si>
    <t xml:space="preserve">Super Dark Times </t>
  </si>
  <si>
    <t>Victoria and Abdul</t>
  </si>
  <si>
    <t>The Sun Also Rises</t>
  </si>
  <si>
    <t>Trolls Holiday</t>
  </si>
  <si>
    <t>Wind River</t>
  </si>
  <si>
    <t>Blade Runner 2049</t>
  </si>
  <si>
    <t>Calle mayor</t>
  </si>
  <si>
    <t>The Secret War of Harry Frigg</t>
  </si>
  <si>
    <t>Home Again</t>
  </si>
  <si>
    <t>The Motorcycle Diaries</t>
  </si>
  <si>
    <t>Hocus Pocus</t>
  </si>
  <si>
    <t>Poklosie (Aftermath)</t>
  </si>
  <si>
    <t>Rudorufu to ippai attena</t>
  </si>
  <si>
    <t>Geostorm</t>
  </si>
  <si>
    <t>Insidious: Chapter 2</t>
  </si>
  <si>
    <t>The Mountain Between Us</t>
  </si>
  <si>
    <t>Le feu follet (The Fire Within)</t>
  </si>
  <si>
    <t>1168*738</t>
  </si>
  <si>
    <t>A Dog's Purpose</t>
  </si>
  <si>
    <t>La llamada</t>
  </si>
  <si>
    <t>La escala (The Stopover)</t>
  </si>
  <si>
    <t>Pepi, Luci, Bom y otras chicas del montón</t>
  </si>
  <si>
    <t>Acts of Vengeance</t>
  </si>
  <si>
    <t>Dean</t>
  </si>
  <si>
    <t>The Snowman</t>
  </si>
  <si>
    <t>King of the Belgians</t>
  </si>
  <si>
    <t>La niebla y la doncella</t>
  </si>
  <si>
    <t>L'ora legale</t>
  </si>
  <si>
    <t>Newness</t>
  </si>
  <si>
    <t>Dead Draw</t>
  </si>
  <si>
    <t>Saving Mr. Wu (Jie jiu wu xian sheng)</t>
  </si>
  <si>
    <t>Selfie</t>
  </si>
  <si>
    <t>The Belko Experiment</t>
  </si>
  <si>
    <t>Toc Toc</t>
  </si>
  <si>
    <t>A Futile and Stupid Gesture</t>
  </si>
  <si>
    <t>Paris Blues</t>
  </si>
  <si>
    <t>Estiu 1993 (Verano 1993)</t>
  </si>
  <si>
    <t>Professor Marston &amp; the Wonder Women</t>
  </si>
  <si>
    <t>The Defiant Ones</t>
  </si>
  <si>
    <t>H.M. Pulham, Esq.</t>
  </si>
  <si>
    <t>Tiszta szívvel</t>
  </si>
  <si>
    <t>1482*1090</t>
  </si>
  <si>
    <t>Paula</t>
  </si>
  <si>
    <t>The Cloverfield Paradox</t>
  </si>
  <si>
    <t>Bushwick</t>
  </si>
  <si>
    <t>The Ritual</t>
  </si>
  <si>
    <t>The Shack</t>
  </si>
  <si>
    <t>Cold Skin</t>
  </si>
  <si>
    <t>Tom of Finland</t>
  </si>
  <si>
    <t>720*450</t>
  </si>
  <si>
    <t>La zizanie</t>
  </si>
  <si>
    <t>X+Y</t>
  </si>
  <si>
    <t>Coco</t>
  </si>
  <si>
    <t>Woody Woodpecker</t>
  </si>
  <si>
    <t>The Nut Job 2: Nutty by Nature</t>
  </si>
  <si>
    <t>Toc Toc (2017).mkv</t>
  </si>
  <si>
    <t>The Only Living Boy in New York</t>
  </si>
  <si>
    <t>Cheyenne</t>
  </si>
  <si>
    <t>Askeladden - I Dovregubbens hall (The Ash Lad: In the Hall of the Mountain King)</t>
  </si>
  <si>
    <t>Marshall</t>
  </si>
  <si>
    <t>Morir</t>
  </si>
  <si>
    <t>The Hero</t>
  </si>
  <si>
    <t>The Glass Castle</t>
  </si>
  <si>
    <t>Un profil pour deux</t>
  </si>
  <si>
    <t>Happy Death Day</t>
  </si>
  <si>
    <t>Goodbye Christopher Robin</t>
  </si>
  <si>
    <t>Deep</t>
  </si>
  <si>
    <t>El secreto de Marrowbone</t>
  </si>
  <si>
    <t>A teströl és a lélekröl (On Body and Soul)</t>
  </si>
  <si>
    <t>Handia</t>
  </si>
  <si>
    <t>Ignacio de Loyola</t>
  </si>
  <si>
    <t>The Blackcoat's Daughter</t>
  </si>
  <si>
    <t>Jungle</t>
  </si>
  <si>
    <t>The Legend of Ben Hall</t>
  </si>
  <si>
    <t>Logan Lucky</t>
  </si>
  <si>
    <t>Nihonkai daikaisen (Great Battle of the Japan Sea)</t>
  </si>
  <si>
    <t>1696*738</t>
  </si>
  <si>
    <t>Rettet Raffi!</t>
  </si>
  <si>
    <t>Lifeboat</t>
  </si>
  <si>
    <t>Patti Cake$</t>
  </si>
  <si>
    <t>Science Fiction Volume One: The Osiris Child</t>
  </si>
  <si>
    <t>Every Secret Thing</t>
  </si>
  <si>
    <t>Spark: A Space Tail</t>
  </si>
  <si>
    <t>Sweet Vengeance (Sweetwater)</t>
  </si>
  <si>
    <t>Thor: Ragnarok</t>
  </si>
  <si>
    <t>The Hatton Garden Job</t>
  </si>
  <si>
    <t>Irreplaceable You</t>
  </si>
  <si>
    <t>A Ghost Story</t>
  </si>
  <si>
    <t>Walking with the Enemy</t>
  </si>
  <si>
    <t>Algo muy gordo</t>
  </si>
  <si>
    <t>American Assassin</t>
  </si>
  <si>
    <t>In guerra per amore</t>
  </si>
  <si>
    <t>Mojave</t>
  </si>
  <si>
    <t>Atrapados (2015).mkv</t>
  </si>
  <si>
    <t>Es war einmal in Deutschland... (Auf Wiedersehen Deutschland)</t>
  </si>
  <si>
    <t>El ataúd de cristal</t>
  </si>
  <si>
    <t>Pilgrimage</t>
  </si>
  <si>
    <t>Hey Arnold: The Jungle Movie</t>
  </si>
  <si>
    <t>Battle of the Sexes</t>
  </si>
  <si>
    <t>The Big Sick</t>
  </si>
  <si>
    <t>Justice League</t>
  </si>
  <si>
    <t>Le redoutable</t>
  </si>
  <si>
    <t>Mute</t>
  </si>
  <si>
    <t>Musa</t>
  </si>
  <si>
    <t>The Child in Time</t>
  </si>
  <si>
    <t>Novitiate</t>
  </si>
  <si>
    <t>The Shape of Water</t>
  </si>
  <si>
    <t>Oro</t>
  </si>
  <si>
    <t>Shot Caller</t>
  </si>
  <si>
    <t>Seven Sisters</t>
  </si>
  <si>
    <t>The Lovers</t>
  </si>
  <si>
    <t>The Square</t>
  </si>
  <si>
    <t>Three Billboards Outside Ebbing, Missouri</t>
  </si>
  <si>
    <t>Same Kind of Different as Me</t>
  </si>
  <si>
    <t>3 Türken &amp; ein Baby</t>
  </si>
  <si>
    <t>101 Dalmatians</t>
  </si>
  <si>
    <t>102 Dalmatians</t>
  </si>
  <si>
    <t>Annihilation</t>
  </si>
  <si>
    <t>Stagecoach: The Texas Jack Story</t>
  </si>
  <si>
    <t>El autor</t>
  </si>
  <si>
    <t>The Little Hours</t>
  </si>
  <si>
    <t>Rogue One: A Star Wars Story</t>
  </si>
  <si>
    <t>Pokot (Spoor)</t>
  </si>
  <si>
    <t>Ferdinand</t>
  </si>
  <si>
    <t>Freddy Vs. Jason</t>
  </si>
  <si>
    <t>Benji</t>
  </si>
  <si>
    <t>Hikari (Radiance)</t>
  </si>
  <si>
    <t>Justice</t>
  </si>
  <si>
    <t>Love Beats Rhymes</t>
  </si>
  <si>
    <t>God's Own Country</t>
  </si>
  <si>
    <t>Breathe</t>
  </si>
  <si>
    <t>Powidoki (Afterimage)</t>
  </si>
  <si>
    <t>Bajo la rosa</t>
  </si>
  <si>
    <t>Bullet Head</t>
  </si>
  <si>
    <t>À bras ouverts</t>
  </si>
  <si>
    <t>The Killing of a Sacred Deer</t>
  </si>
  <si>
    <t>Sando-me no satsujin (The Third Murder)</t>
  </si>
  <si>
    <t>Executive Suite</t>
  </si>
  <si>
    <t>Game Over, Man!</t>
  </si>
  <si>
    <t>Hjemsøkt</t>
  </si>
  <si>
    <t>Les anarchistes</t>
  </si>
  <si>
    <t>Outlaws and Angels</t>
  </si>
  <si>
    <t>Perfectos desconocidos</t>
  </si>
  <si>
    <t>Still/Born</t>
  </si>
  <si>
    <t>Ni Shi Ying Jiu</t>
  </si>
  <si>
    <t>Roxanne Roxanne</t>
  </si>
  <si>
    <t>Jigsaw</t>
  </si>
  <si>
    <t>Downsizing</t>
  </si>
  <si>
    <t>Wonder</t>
  </si>
  <si>
    <t>Happy Anniversary</t>
  </si>
  <si>
    <t>Hell on Frisco Bay</t>
  </si>
  <si>
    <t>Julie</t>
  </si>
  <si>
    <t>Jupiter holdja</t>
  </si>
  <si>
    <t>Dough</t>
  </si>
  <si>
    <t>Boy on a Dolphin</t>
  </si>
  <si>
    <t>Mazinger Z</t>
  </si>
  <si>
    <t>First Match</t>
  </si>
  <si>
    <t>Ministarstvo ljubavi</t>
  </si>
  <si>
    <t>My Name Is Emily</t>
  </si>
  <si>
    <t>Star Wars: The Last Jedi</t>
  </si>
  <si>
    <t>Suburbicon</t>
  </si>
  <si>
    <t>Town Without Pity</t>
  </si>
  <si>
    <t>Una</t>
  </si>
  <si>
    <t>Asesinato en el Orient Express (2017).mkv</t>
  </si>
  <si>
    <t>Pitch Perfect 2</t>
  </si>
  <si>
    <t>6 Balloons</t>
  </si>
  <si>
    <t>David and Bathsheba</t>
  </si>
  <si>
    <t>Amateur</t>
  </si>
  <si>
    <t>Brawl in Cell Block 99</t>
  </si>
  <si>
    <t>Better Watch Out</t>
  </si>
  <si>
    <t>Robbery</t>
  </si>
  <si>
    <t>The Greatest Showman</t>
  </si>
  <si>
    <t>The 7th Dawn</t>
  </si>
  <si>
    <t>Jawbone</t>
  </si>
  <si>
    <t>You Were Never Really Here</t>
  </si>
  <si>
    <t>The Wrong Man</t>
  </si>
  <si>
    <t>Sink the Bismarck!</t>
  </si>
  <si>
    <t>Ingrid Goes West</t>
  </si>
  <si>
    <t>The Venetian Affair</t>
  </si>
  <si>
    <t>Die dunkle Seite des Mondes</t>
  </si>
  <si>
    <t>Inxeba (The Wound)</t>
  </si>
  <si>
    <t>The History of Love</t>
  </si>
  <si>
    <t>La vida y nada más (Life &amp; Nothing More)</t>
  </si>
  <si>
    <t>City of Joy</t>
  </si>
  <si>
    <t>Spinning Man</t>
  </si>
  <si>
    <t>The Boys From Brazil</t>
  </si>
  <si>
    <t>Two-Minute Warning</t>
  </si>
  <si>
    <t>Una especie de familia</t>
  </si>
  <si>
    <t>They Live by Night</t>
  </si>
  <si>
    <t>Zarak</t>
  </si>
  <si>
    <t>His Girl Friday</t>
  </si>
  <si>
    <t>Abulele</t>
  </si>
  <si>
    <t>Alanis</t>
  </si>
  <si>
    <t>Beyond Skyline</t>
  </si>
  <si>
    <t>Pickpockets</t>
  </si>
  <si>
    <t>Come Sunday</t>
  </si>
  <si>
    <t>Ogniem i mieczem</t>
  </si>
  <si>
    <t>The Inn of the Sixth Happiness</t>
  </si>
  <si>
    <t>This Beautiful Fantastic</t>
  </si>
  <si>
    <t>The Sense of an Ending</t>
  </si>
  <si>
    <t>Jumanji: Welcome to the Jungle</t>
  </si>
  <si>
    <t>Needful Things</t>
  </si>
  <si>
    <t>Fighting Caravans</t>
  </si>
  <si>
    <t>704*482</t>
  </si>
  <si>
    <t>Revolting Rhymes</t>
  </si>
  <si>
    <t>1280*674</t>
  </si>
  <si>
    <t>I Girasoli</t>
  </si>
  <si>
    <t>Megan Leavey</t>
  </si>
  <si>
    <t>Je ne suis pas un homme facile</t>
  </si>
  <si>
    <t>Paddington 2</t>
  </si>
  <si>
    <t>Sweet Virginia</t>
  </si>
  <si>
    <t>The Hollow Point</t>
  </si>
  <si>
    <t>Wonder Wheel</t>
  </si>
  <si>
    <t>The Quiller Memorandum</t>
  </si>
  <si>
    <t>Kolja (Kolya)</t>
  </si>
  <si>
    <t>The Client</t>
  </si>
  <si>
    <t>Parlor, Bedroom and Bath</t>
  </si>
  <si>
    <t>Candy Jar</t>
  </si>
  <si>
    <t>Pitch Perfect 3</t>
  </si>
  <si>
    <t>Darc</t>
  </si>
  <si>
    <t>Man About Town</t>
  </si>
  <si>
    <t>Backstabbing for Beginners</t>
  </si>
  <si>
    <t>Maze Runner: The Death Cure</t>
  </si>
  <si>
    <t>Le fidèle</t>
  </si>
  <si>
    <t>Prince Valiant</t>
  </si>
  <si>
    <t>On the Milky Road</t>
  </si>
  <si>
    <t>Insidious: The Last Key</t>
  </si>
  <si>
    <t>The Dinner</t>
  </si>
  <si>
    <t>La pandilla de los once</t>
  </si>
  <si>
    <t>672*578</t>
  </si>
  <si>
    <t>Les affamés</t>
  </si>
  <si>
    <t>Molly's Game</t>
  </si>
  <si>
    <t>720*354</t>
  </si>
  <si>
    <t>My Sister Eileen</t>
  </si>
  <si>
    <t>Proud Mary</t>
  </si>
  <si>
    <t>Que baje Dios y lo vea</t>
  </si>
  <si>
    <t>The Disaster Artist</t>
  </si>
  <si>
    <t>Thi Mai, rumbo a Vietnam</t>
  </si>
  <si>
    <t>Three Men and a Baby</t>
  </si>
  <si>
    <t>1088*738</t>
  </si>
  <si>
    <t>Island in the Sun</t>
  </si>
  <si>
    <t>Sur un arbre perché</t>
  </si>
  <si>
    <t>Darkest Hour</t>
  </si>
  <si>
    <t>The Foreigner</t>
  </si>
  <si>
    <t>Faut pas lui dire</t>
  </si>
  <si>
    <t>La mano invisible</t>
  </si>
  <si>
    <t>La reconquista</t>
  </si>
  <si>
    <t>Pépé le Moko</t>
  </si>
  <si>
    <t>Tremors: A Cold Day in Hell</t>
  </si>
  <si>
    <t>3840*1600</t>
  </si>
  <si>
    <t>Wonderstruck</t>
  </si>
  <si>
    <t>Brother John</t>
  </si>
  <si>
    <t>Citizen X</t>
  </si>
  <si>
    <t>Cheaper by the Dozen</t>
  </si>
  <si>
    <t>Cheaper by the Dozen 2</t>
  </si>
  <si>
    <t>Le jeune Karl Marx</t>
  </si>
  <si>
    <t>The Commuter</t>
  </si>
  <si>
    <t>The Stolen</t>
  </si>
  <si>
    <t>Call Me by Your Name</t>
  </si>
  <si>
    <t>Final Portrait</t>
  </si>
  <si>
    <t>Le sens de la fête</t>
  </si>
  <si>
    <t>Red Sparrow</t>
  </si>
  <si>
    <t>Intermezzo</t>
  </si>
  <si>
    <t>La grande vadrouille</t>
  </si>
  <si>
    <t>La libreria</t>
  </si>
  <si>
    <t>The Post</t>
  </si>
  <si>
    <t>Brad's Status</t>
  </si>
  <si>
    <t>Roman J. Israel, Esq</t>
  </si>
  <si>
    <t>Black Panther</t>
  </si>
  <si>
    <t>The Long Gray Line</t>
  </si>
  <si>
    <t>Dark Blue</t>
  </si>
  <si>
    <t>La doublure</t>
  </si>
  <si>
    <t>1024*450</t>
  </si>
  <si>
    <t>Loving Vincent</t>
  </si>
  <si>
    <t>Paterno</t>
  </si>
  <si>
    <t>Un sac de billes</t>
  </si>
  <si>
    <t>Assault on a Queen</t>
  </si>
  <si>
    <t>Cargo</t>
  </si>
  <si>
    <t>1804*1076</t>
  </si>
  <si>
    <t>Le fantôme de la liberté</t>
  </si>
  <si>
    <t>Phantom Thread</t>
  </si>
  <si>
    <t>1914*816</t>
  </si>
  <si>
    <t>The Escort</t>
  </si>
  <si>
    <t>The 15:17 to Paris</t>
  </si>
  <si>
    <t>Alex Strangelove</t>
  </si>
  <si>
    <t>Nebesnyy verblyud (Celestial Camel)</t>
  </si>
  <si>
    <t>The Breadwinner</t>
  </si>
  <si>
    <t>Maya the Bee: The Honey Games</t>
  </si>
  <si>
    <t>Forget About Nick</t>
  </si>
  <si>
    <t>Paul, Apostle of Christ</t>
  </si>
  <si>
    <t>1914*1080</t>
  </si>
  <si>
    <t>The Florida Project</t>
  </si>
  <si>
    <t>120 battements par minute</t>
  </si>
  <si>
    <t>Set It Up</t>
  </si>
  <si>
    <t>Love, Simon</t>
  </si>
  <si>
    <t>La enfermedad del domingo</t>
  </si>
  <si>
    <t>Nanny McPhee</t>
  </si>
  <si>
    <t>Mayhem</t>
  </si>
  <si>
    <t>1152*624</t>
  </si>
  <si>
    <t>The Endless</t>
  </si>
  <si>
    <t>Lady Bird</t>
  </si>
  <si>
    <t>Leatherface</t>
  </si>
  <si>
    <t>Salyut-7</t>
  </si>
  <si>
    <t>All the Money in the World</t>
  </si>
  <si>
    <t>I, Tonya</t>
  </si>
  <si>
    <t>La vida y nada más (2017).mkv</t>
  </si>
  <si>
    <t>Doble traición (2018).mkv</t>
  </si>
  <si>
    <t>Alone in Berlin</t>
  </si>
  <si>
    <t>Une vie</t>
  </si>
  <si>
    <t>700*480</t>
  </si>
  <si>
    <t>Four Daughters</t>
  </si>
  <si>
    <t>Hjartasteinn (Heartstone)</t>
  </si>
  <si>
    <t>The Death of Stalin</t>
  </si>
  <si>
    <t>Holes</t>
  </si>
  <si>
    <t>Les goûts et les couleurs</t>
  </si>
  <si>
    <t>Loving Pablo</t>
  </si>
  <si>
    <t>1920*872</t>
  </si>
  <si>
    <t>Mary Magdalene</t>
  </si>
  <si>
    <t>Staten Island</t>
  </si>
  <si>
    <t>Honey, I Blew Up the Kid</t>
  </si>
  <si>
    <t>Early Man</t>
  </si>
  <si>
    <t>Duck Butter</t>
  </si>
  <si>
    <t>Only the Brave</t>
  </si>
  <si>
    <t>La tribu</t>
  </si>
  <si>
    <t>Last Flag Flying</t>
  </si>
  <si>
    <t>Charlotte's Web</t>
  </si>
  <si>
    <t>Noctem</t>
  </si>
  <si>
    <t>Ready Player One</t>
  </si>
  <si>
    <t>Super Troopers</t>
  </si>
  <si>
    <t>Super Troopers 2</t>
  </si>
  <si>
    <t>Tomb Raider</t>
  </si>
  <si>
    <t>A Quiet Place</t>
  </si>
  <si>
    <t>Game Night</t>
  </si>
  <si>
    <t>The Case for Christ</t>
  </si>
  <si>
    <t>720*322</t>
  </si>
  <si>
    <t>Le gendarme à New York</t>
  </si>
  <si>
    <t>Le gendarme et les extra-terrestres</t>
  </si>
  <si>
    <t>Le gendarme et les gendarmettes</t>
  </si>
  <si>
    <t>The Grudge</t>
  </si>
  <si>
    <t>El grito (2004).mkv</t>
  </si>
  <si>
    <t>In Darkness</t>
  </si>
  <si>
    <t>1696*1090</t>
  </si>
  <si>
    <t>Unsane</t>
  </si>
  <si>
    <t>Peter Rabbit</t>
  </si>
  <si>
    <t>The Vanishing of Sidney Hall</t>
  </si>
  <si>
    <t>The Roaring Twenties</t>
  </si>
  <si>
    <t>Traded</t>
  </si>
  <si>
    <t>The Lonely Guy</t>
  </si>
  <si>
    <t>John Carpenter's Vampires</t>
  </si>
  <si>
    <t>Winchester</t>
  </si>
  <si>
    <t>El club de los buenos infieles</t>
  </si>
  <si>
    <t>L'insulte</t>
  </si>
  <si>
    <t>Errementari</t>
  </si>
  <si>
    <t>Gringo</t>
  </si>
  <si>
    <t>The Ballad of Lefty Brown</t>
  </si>
  <si>
    <t>Zhuo yao ji (Monster Hunt)</t>
  </si>
  <si>
    <t>Zhuo yao ji 2</t>
  </si>
  <si>
    <t>Sin rodeos</t>
  </si>
  <si>
    <t>1152*738</t>
  </si>
  <si>
    <t>Un beau soleil intérieur (Let the Sunshine In</t>
  </si>
  <si>
    <t>Le brio</t>
  </si>
  <si>
    <t>Who Am I - Kein System ist sicher</t>
  </si>
  <si>
    <t>Blockers</t>
  </si>
  <si>
    <t>Cuando dejes de quererme</t>
  </si>
  <si>
    <t>The Nile Hilton Incident</t>
  </si>
  <si>
    <t>How to Deal</t>
  </si>
  <si>
    <t>Like Father</t>
  </si>
  <si>
    <t>Den of Thieves</t>
  </si>
  <si>
    <t>La momia (1959).mkv</t>
  </si>
  <si>
    <t>Lean On Pete</t>
  </si>
  <si>
    <t>Marie-Antoinette</t>
  </si>
  <si>
    <t>Thelma</t>
  </si>
  <si>
    <t xml:space="preserve">Avengers: Infinity War </t>
  </si>
  <si>
    <t>Entebbe</t>
  </si>
  <si>
    <t>Da Hai (Big Fish &amp; Begonia)</t>
  </si>
  <si>
    <t>Jusqu'à la garde</t>
  </si>
  <si>
    <t>Telle mère, telle fille</t>
  </si>
  <si>
    <t>Fortunata</t>
  </si>
  <si>
    <t>I Kill Giants</t>
  </si>
  <si>
    <t>Isle of Dogs</t>
  </si>
  <si>
    <t>La villa</t>
  </si>
  <si>
    <t xml:space="preserve">Crooked House </t>
  </si>
  <si>
    <t xml:space="preserve">The Keys of the Kingdom </t>
  </si>
  <si>
    <t>The Karate Kid: Part II</t>
  </si>
  <si>
    <t>My Blind Brother</t>
  </si>
  <si>
    <t>Perdida</t>
  </si>
  <si>
    <t>Thoroughbreds</t>
  </si>
  <si>
    <t>The Tale</t>
  </si>
  <si>
    <t>Zama</t>
  </si>
  <si>
    <t>Barbara</t>
  </si>
  <si>
    <t>Barbara (2017).mkv</t>
  </si>
  <si>
    <t>Deadpool 2</t>
  </si>
  <si>
    <t>Les grands esprits</t>
  </si>
  <si>
    <t>Lucky</t>
  </si>
  <si>
    <t>La ch'tite famille</t>
  </si>
  <si>
    <t>Vremya Pervyh</t>
  </si>
  <si>
    <t>Swinging Safari</t>
  </si>
  <si>
    <t>The Wall</t>
  </si>
  <si>
    <t>Insyriated</t>
  </si>
  <si>
    <t>El aviso</t>
  </si>
  <si>
    <t>Billionaire Boys Club</t>
  </si>
  <si>
    <t>Aus dem Nichts</t>
  </si>
  <si>
    <t>Maze</t>
  </si>
  <si>
    <t>Las leyes de la termodinámica</t>
  </si>
  <si>
    <t>Campeones</t>
  </si>
  <si>
    <t>Rock'n' Roll</t>
  </si>
  <si>
    <t>Foxtrot</t>
  </si>
  <si>
    <t>Dans la brume</t>
  </si>
  <si>
    <t>The Debt Collector</t>
  </si>
  <si>
    <t>La deuda (2018).mkv</t>
  </si>
  <si>
    <t xml:space="preserve">La femme la plus assassinée du monde </t>
  </si>
  <si>
    <t>Next Gen</t>
  </si>
  <si>
    <t>Ocean's Eight</t>
  </si>
  <si>
    <t xml:space="preserve">Rebel in the Rye </t>
  </si>
  <si>
    <t>Uncanny</t>
  </si>
  <si>
    <t>Kazoku wa tsuraiyo 2</t>
  </si>
  <si>
    <t>1120*482</t>
  </si>
  <si>
    <t>Finding Your Feet</t>
  </si>
  <si>
    <t>Bankier van het Verzet</t>
  </si>
  <si>
    <t>Pretty in Pink</t>
  </si>
  <si>
    <t xml:space="preserve">Le semeur </t>
  </si>
  <si>
    <t>Ak-Nyeo</t>
  </si>
  <si>
    <t>Te Ata</t>
  </si>
  <si>
    <t>Solo: A Star Wars Story</t>
  </si>
  <si>
    <t>The Angel</t>
  </si>
  <si>
    <t>The Land of Steady Habits</t>
  </si>
  <si>
    <t>1072*450</t>
  </si>
  <si>
    <t>Borg McEnroe</t>
  </si>
  <si>
    <t>Cézanne et moi</t>
  </si>
  <si>
    <t>Mark Felt - The Man Who Brought Down The White House</t>
  </si>
  <si>
    <t>Mi querida cofradía</t>
  </si>
  <si>
    <t xml:space="preserve">D'après une histoire vraie </t>
  </si>
  <si>
    <t>Knock</t>
  </si>
  <si>
    <t xml:space="preserve">The Natural </t>
  </si>
  <si>
    <t>El mejor (1984).mkv</t>
  </si>
  <si>
    <t>The Place</t>
  </si>
  <si>
    <t>1120*610</t>
  </si>
  <si>
    <t>xXx2: State of the Union</t>
  </si>
  <si>
    <t>10x10</t>
  </si>
  <si>
    <t>Lost Highway</t>
  </si>
  <si>
    <t>Viva Las Vegas</t>
  </si>
  <si>
    <t xml:space="preserve">The Deadly Trackers </t>
  </si>
  <si>
    <t>Nappily Ever After</t>
  </si>
  <si>
    <t xml:space="preserve">The Count of Monte-Cristo </t>
  </si>
  <si>
    <t>720*738</t>
  </si>
  <si>
    <t xml:space="preserve">The Pride of the Yankees </t>
  </si>
  <si>
    <t>First Reformed</t>
  </si>
  <si>
    <t>L'atelier (The Workshop)</t>
  </si>
  <si>
    <t xml:space="preserve">Jurassic World: Fallen Kingdom </t>
  </si>
  <si>
    <t xml:space="preserve">La ragazza nella nebbia </t>
  </si>
  <si>
    <t xml:space="preserve">The Power of One </t>
  </si>
  <si>
    <t>Film Stars Don't Die in Liverpool</t>
  </si>
  <si>
    <t xml:space="preserve">The Spoilers </t>
  </si>
  <si>
    <t>La douleur</t>
  </si>
  <si>
    <t>The Matador</t>
  </si>
  <si>
    <t>Mujercitas (1994).mkv</t>
  </si>
  <si>
    <t>Yoru wa Mijikashi Arukeyo Otome</t>
  </si>
  <si>
    <t>Sicario: Day of the Soldado</t>
  </si>
  <si>
    <t>Corporate</t>
  </si>
  <si>
    <t xml:space="preserve">Days of Wine and Roses </t>
  </si>
  <si>
    <t>Disobedience</t>
  </si>
  <si>
    <t>Dracula A.D. 1972</t>
  </si>
  <si>
    <t xml:space="preserve">I Think We’re Alone Now </t>
  </si>
  <si>
    <t>Jungle Fever</t>
  </si>
  <si>
    <t>Gemini</t>
  </si>
  <si>
    <t>Platinum Blonde</t>
  </si>
  <si>
    <t>Operation Finale</t>
  </si>
  <si>
    <t>Tully</t>
  </si>
  <si>
    <t>Ostre sledované vlaky (Closely Watched Trains)</t>
  </si>
  <si>
    <t xml:space="preserve">UFO </t>
  </si>
  <si>
    <t>Le couteau dans la plaie</t>
  </si>
  <si>
    <t>Private Life</t>
  </si>
  <si>
    <t>Zoo</t>
  </si>
  <si>
    <t>Jalouse</t>
  </si>
  <si>
    <t xml:space="preserve">The Cakemaker </t>
  </si>
  <si>
    <t xml:space="preserve">Gamba: Ganba to nakamatachi </t>
  </si>
  <si>
    <t>Hereditary</t>
  </si>
  <si>
    <t>Lou Andreas-Salomé</t>
  </si>
  <si>
    <t xml:space="preserve">12 Strong </t>
  </si>
  <si>
    <t xml:space="preserve">Apostle </t>
  </si>
  <si>
    <t xml:space="preserve">The Yearling </t>
  </si>
  <si>
    <t>Vozvrashchenie (The Return)</t>
  </si>
  <si>
    <t xml:space="preserve">The List of Adrian Messenger </t>
  </si>
  <si>
    <t>In Zeiten des abnehmenden Lichts</t>
  </si>
  <si>
    <t>Una mujer fantástica</t>
  </si>
  <si>
    <t>The Farmer's Daughter</t>
  </si>
  <si>
    <t xml:space="preserve">Ant-Man and the Wasp </t>
  </si>
  <si>
    <t>Clue</t>
  </si>
  <si>
    <t xml:space="preserve">Billy Budd </t>
  </si>
  <si>
    <t xml:space="preserve">Mile 22 </t>
  </si>
  <si>
    <t xml:space="preserve">Au revoir là-haut </t>
  </si>
  <si>
    <t>Jamaica Inn</t>
  </si>
  <si>
    <t>The First Purg</t>
  </si>
  <si>
    <t>Jefe</t>
  </si>
  <si>
    <t xml:space="preserve">Die göttliche Ordnung </t>
  </si>
  <si>
    <t xml:space="preserve">Les Gardiennes </t>
  </si>
  <si>
    <t>Wajib</t>
  </si>
  <si>
    <t>Jean-François i el sentit de la vida</t>
  </si>
  <si>
    <t>The Equalizer 2</t>
  </si>
  <si>
    <t>La sombra de la ley</t>
  </si>
  <si>
    <t xml:space="preserve">The Way We Were </t>
  </si>
  <si>
    <t>The Little Rascals</t>
  </si>
  <si>
    <t>El mejor verano de mi vida</t>
  </si>
  <si>
    <t>On Chesil Beach</t>
  </si>
  <si>
    <t>King Lear</t>
  </si>
  <si>
    <t>MR 73</t>
  </si>
  <si>
    <t>Ôtez-moi d'un doute</t>
  </si>
  <si>
    <t xml:space="preserve">Mean Girls </t>
  </si>
  <si>
    <t>La última canción (2015).mkv</t>
  </si>
  <si>
    <t>The Stakelander</t>
  </si>
  <si>
    <t>Cam</t>
  </si>
  <si>
    <t>Casi 40</t>
  </si>
  <si>
    <t>Den 12. mann</t>
  </si>
  <si>
    <t>The Padre</t>
  </si>
  <si>
    <t>Outlaw King</t>
  </si>
  <si>
    <t>1620*1058</t>
  </si>
  <si>
    <t>Happy End</t>
  </si>
  <si>
    <t>The Ballad of Buster Scruggs</t>
  </si>
  <si>
    <t>Lola Pater</t>
  </si>
  <si>
    <t>The Incredibles 2</t>
  </si>
  <si>
    <t>Mary Shelley</t>
  </si>
  <si>
    <t>The Meg</t>
  </si>
  <si>
    <t>My Dinner with Hervé</t>
  </si>
  <si>
    <t>Mission: Impossible - Fallout</t>
  </si>
  <si>
    <t>Across the Pacific</t>
  </si>
  <si>
    <t>Down a Dark Hal</t>
  </si>
  <si>
    <t>Fat Man and Little Boy</t>
  </si>
  <si>
    <t xml:space="preserve">The Christmas Chronicles </t>
  </si>
  <si>
    <t>The Man Who Killed Don Quixote</t>
  </si>
  <si>
    <t xml:space="preserve">Where the Wild Things Are </t>
  </si>
  <si>
    <t>The Fourth Protocol</t>
  </si>
  <si>
    <t xml:space="preserve">Hotel Salvation </t>
  </si>
  <si>
    <t>Knight Moves</t>
  </si>
  <si>
    <t>The New Kids</t>
  </si>
  <si>
    <t>Ghost Stories</t>
  </si>
  <si>
    <t>The Cannonball Run</t>
  </si>
  <si>
    <t>Cannonball Run 2</t>
  </si>
  <si>
    <t xml:space="preserve">Overboard </t>
  </si>
  <si>
    <t>Sage femme</t>
  </si>
  <si>
    <t xml:space="preserve">Le monde est à toi </t>
  </si>
  <si>
    <t>Der Hauptmann</t>
  </si>
  <si>
    <t>Beirut</t>
  </si>
  <si>
    <t xml:space="preserve">Leave No Trace </t>
  </si>
  <si>
    <t>The Catcher Was a Spy</t>
  </si>
  <si>
    <t>Todos lo saben</t>
  </si>
  <si>
    <t>Koe no katachi (A Silent Voice)</t>
  </si>
  <si>
    <t xml:space="preserve">Mowgli: Legend of the Jungle </t>
  </si>
  <si>
    <t>Don't Worry, He Won't Get Far on Foot</t>
  </si>
  <si>
    <t>Das schweigende Klassenzimmer (The Silent Revolution)</t>
  </si>
  <si>
    <t xml:space="preserve">Skate Kitchen </t>
  </si>
  <si>
    <t>Revenge (2017).mkv</t>
  </si>
  <si>
    <t>Hollow in the Land</t>
  </si>
  <si>
    <t>Waterboys</t>
  </si>
  <si>
    <t xml:space="preserve">Alpha </t>
  </si>
  <si>
    <t>Alpha (2018).mkv</t>
  </si>
  <si>
    <t xml:space="preserve">Christopher Robin </t>
  </si>
  <si>
    <t xml:space="preserve">The Spy Who Dumped Me </t>
  </si>
  <si>
    <t>Le Grand Méchant Renard et autres contes</t>
  </si>
  <si>
    <t>Hva vil folk si</t>
  </si>
  <si>
    <t>Genghis Khan</t>
  </si>
  <si>
    <t>Sayonara</t>
  </si>
  <si>
    <t>Drôles de petites bêtes</t>
  </si>
  <si>
    <t xml:space="preserve">Bird Box </t>
  </si>
  <si>
    <t xml:space="preserve">The Other Side of Heaven </t>
  </si>
  <si>
    <t>1904*1058</t>
  </si>
  <si>
    <t>Johnny English Strikes Again</t>
  </si>
  <si>
    <t xml:space="preserve">Adam's Rib </t>
  </si>
  <si>
    <t>The Stepford Wives</t>
  </si>
  <si>
    <t>The Happytime Murders</t>
  </si>
  <si>
    <t xml:space="preserve">Tucker: the Man and His Dream </t>
  </si>
  <si>
    <t>Tag</t>
  </si>
  <si>
    <t>Victor Victoria</t>
  </si>
  <si>
    <t xml:space="preserve">Winter's Bone </t>
  </si>
  <si>
    <t>Los amores cobardes</t>
  </si>
  <si>
    <t>Carmen y Lola</t>
  </si>
  <si>
    <t>Clueless</t>
  </si>
  <si>
    <t>Como Nossos Pais</t>
  </si>
  <si>
    <t>Captain Horatio Hornblower</t>
  </si>
  <si>
    <t>1088*1090</t>
  </si>
  <si>
    <t>El Sur</t>
  </si>
  <si>
    <t>Amoureux de ma femme</t>
  </si>
  <si>
    <t>Patser</t>
  </si>
  <si>
    <t>BlacKkKlansman</t>
  </si>
  <si>
    <t>La noche de 12 años</t>
  </si>
  <si>
    <t>The Premature Burial</t>
  </si>
  <si>
    <t xml:space="preserve">Mom and Dad </t>
  </si>
  <si>
    <t>Les distàncies</t>
  </si>
  <si>
    <t xml:space="preserve">Meari to majo no hana </t>
  </si>
  <si>
    <t>The Predator</t>
  </si>
  <si>
    <t>La promesse de l'aube</t>
  </si>
  <si>
    <t>Redbad</t>
  </si>
  <si>
    <t>Rodin</t>
  </si>
  <si>
    <t xml:space="preserve">The Last Laugh </t>
  </si>
  <si>
    <t>The Mercy</t>
  </si>
  <si>
    <t>Venom</t>
  </si>
  <si>
    <t>A ciegas (2018).mkv</t>
  </si>
  <si>
    <t>Await Further Instructions</t>
  </si>
  <si>
    <t>El reino</t>
  </si>
  <si>
    <t>En las estrellas</t>
  </si>
  <si>
    <t>First Man</t>
  </si>
  <si>
    <t>Girl</t>
  </si>
  <si>
    <t xml:space="preserve">A Star Is Born </t>
  </si>
  <si>
    <t>Death Wish 2</t>
  </si>
  <si>
    <t>La noche de Halloween</t>
  </si>
  <si>
    <t xml:space="preserve">L'apparition </t>
  </si>
  <si>
    <t xml:space="preserve">Murphy's War </t>
  </si>
  <si>
    <t>Death Wish 4: The Crackdown</t>
  </si>
  <si>
    <t xml:space="preserve">Dead in a Week: Or Your Money Back </t>
  </si>
  <si>
    <t>Searching</t>
  </si>
  <si>
    <t>Another Day of Life</t>
  </si>
  <si>
    <t>A Simple Favor</t>
  </si>
  <si>
    <t>Upgrade</t>
  </si>
  <si>
    <t>Death Wish 5: The Face of Death</t>
  </si>
  <si>
    <t xml:space="preserve">Widows </t>
  </si>
  <si>
    <t>Take the Money and Run</t>
  </si>
  <si>
    <t>The Purple Rose of Cairo</t>
  </si>
  <si>
    <t xml:space="preserve">American Graffiti </t>
  </si>
  <si>
    <t>Bohemian Rhapsody</t>
  </si>
  <si>
    <t>Chappaquiddick</t>
  </si>
  <si>
    <t>Gauguin: Voyage de Tahiti</t>
  </si>
  <si>
    <t xml:space="preserve">The House With a Clock in its Walls </t>
  </si>
  <si>
    <t>Bad Times at the El Royale</t>
  </si>
  <si>
    <t>Hearts Beat Loud</t>
  </si>
  <si>
    <t>Velvet Buzzsaw</t>
  </si>
  <si>
    <t xml:space="preserve">Pigumim (Scaffolding) </t>
  </si>
  <si>
    <t>Brexit. The Uncivil War</t>
  </si>
  <si>
    <t>The Wife</t>
  </si>
  <si>
    <t xml:space="preserve">Buh-ning </t>
  </si>
  <si>
    <t>Zimna wojna</t>
  </si>
  <si>
    <t>El árbol de la sangre</t>
  </si>
  <si>
    <t>El fotógrafo de Mauthausen</t>
  </si>
  <si>
    <t>Hotel Transylvania 3: Summer Vacation</t>
  </si>
  <si>
    <t>Kika</t>
  </si>
  <si>
    <t xml:space="preserve">Mauvaises herbes </t>
  </si>
  <si>
    <t>Master of Shadowless. Kick Wong Kei-Ying</t>
  </si>
  <si>
    <t>Matar a Dios</t>
  </si>
  <si>
    <t xml:space="preserve">Nebel im August </t>
  </si>
  <si>
    <t>Hold the Dark</t>
  </si>
  <si>
    <t>Overlord</t>
  </si>
  <si>
    <t>Sin fin</t>
  </si>
  <si>
    <t>Stronger</t>
  </si>
  <si>
    <t>Le retour du héros</t>
  </si>
  <si>
    <t>Viaje al cuarto de una madre</t>
  </si>
  <si>
    <t>Colette</t>
  </si>
  <si>
    <t xml:space="preserve">Crazy Rich Asians </t>
  </si>
  <si>
    <t>Dogman</t>
  </si>
  <si>
    <t xml:space="preserve">The Nutcracker and the Four Realms </t>
  </si>
  <si>
    <t>The Boy Who Harnessed the Wind</t>
  </si>
  <si>
    <t>Once Upon a Deadpool</t>
  </si>
  <si>
    <t>Hunter Killer</t>
  </si>
  <si>
    <t>The Girl in the Spider's Web</t>
  </si>
  <si>
    <t>Isn't It Romantic</t>
  </si>
  <si>
    <t>Paddleton</t>
  </si>
  <si>
    <t>Petra</t>
  </si>
  <si>
    <t>Quién te cantará</t>
  </si>
  <si>
    <t xml:space="preserve">Skjelvet </t>
  </si>
  <si>
    <t>Terremoto (2018).mkv</t>
  </si>
  <si>
    <t>Tu hijo</t>
  </si>
  <si>
    <t>Zoe</t>
  </si>
  <si>
    <t>Fantastic Beasts: The Crimes of Grindelwald</t>
  </si>
  <si>
    <t>Crocodile Dundee in Los Angeles</t>
  </si>
  <si>
    <t>Miami Vice</t>
  </si>
  <si>
    <t>The American President</t>
  </si>
  <si>
    <t>On Wings of Eagles</t>
  </si>
  <si>
    <t>La cara oculta</t>
  </si>
  <si>
    <t>Lady J (Mademoiselle de Joncquières)</t>
  </si>
  <si>
    <t xml:space="preserve">Mortal Engines </t>
  </si>
  <si>
    <t>Ana de día</t>
  </si>
  <si>
    <t>Aquaman</t>
  </si>
  <si>
    <t>Bumblebee</t>
  </si>
  <si>
    <t>El desentierro</t>
  </si>
  <si>
    <t>Hostiles</t>
  </si>
  <si>
    <t>O.G</t>
  </si>
  <si>
    <t xml:space="preserve">Paradox (Sha po lang: Taam long) </t>
  </si>
  <si>
    <t>The Rider</t>
  </si>
  <si>
    <t xml:space="preserve">Triple Frontier </t>
  </si>
  <si>
    <t>Damsel</t>
  </si>
  <si>
    <t>Durante la tormenta</t>
  </si>
  <si>
    <t>Ordinary People</t>
  </si>
  <si>
    <t>Mandy</t>
  </si>
  <si>
    <t xml:space="preserve">Assassination Nation </t>
  </si>
  <si>
    <t>Puzzle</t>
  </si>
  <si>
    <t xml:space="preserve">Ben Is Back </t>
  </si>
  <si>
    <t>Superlópez</t>
  </si>
  <si>
    <t>The Dirt</t>
  </si>
  <si>
    <t>Den skyldige</t>
  </si>
  <si>
    <t>The Children Act</t>
  </si>
  <si>
    <t>Creed II</t>
  </si>
  <si>
    <t>Jailhouse Rock</t>
  </si>
  <si>
    <t xml:space="preserve">The Highwaymen </t>
  </si>
  <si>
    <t>Children of a Lesser God</t>
  </si>
  <si>
    <t>Kursk</t>
  </si>
  <si>
    <t>1908*1036</t>
  </si>
  <si>
    <t>Wish Upon</t>
  </si>
  <si>
    <t>El cronicón</t>
  </si>
  <si>
    <t>Eighth Grade</t>
  </si>
  <si>
    <t xml:space="preserve">The Diary of Anne Frank </t>
  </si>
  <si>
    <t>Soapdish</t>
  </si>
  <si>
    <t>1856*1058</t>
  </si>
  <si>
    <t>Madame</t>
  </si>
  <si>
    <t xml:space="preserve">Unicorn Store </t>
  </si>
  <si>
    <t>944*738</t>
  </si>
  <si>
    <t xml:space="preserve">Die Abenteuer des Prinzen Achmed (The Adventures of Prince Achmed) </t>
  </si>
  <si>
    <t>The Warriors</t>
  </si>
  <si>
    <t xml:space="preserve">The Day the Earth Stood Still </t>
  </si>
  <si>
    <t>Ultimátum a la Tierra (1951).mkv</t>
  </si>
  <si>
    <t>Mary Poppins Returns</t>
  </si>
  <si>
    <t xml:space="preserve">Elizabeth </t>
  </si>
  <si>
    <t>Journal 64</t>
  </si>
  <si>
    <t>Gintama</t>
  </si>
  <si>
    <t>Galveston</t>
  </si>
  <si>
    <t>Vanity Fair</t>
  </si>
  <si>
    <t xml:space="preserve">The Importance of Being Earnest </t>
  </si>
  <si>
    <t xml:space="preserve">The Flintstones in Viva Rock Vegas </t>
  </si>
  <si>
    <t>Miamor perdido</t>
  </si>
  <si>
    <t>Gardens of Stone</t>
  </si>
  <si>
    <t xml:space="preserve">Oliver Twist </t>
  </si>
  <si>
    <t>Se Dio vuole</t>
  </si>
  <si>
    <t xml:space="preserve">Rocco e i suoi fratelli </t>
  </si>
  <si>
    <t>LBJ (Lyndon B. Johnson)</t>
  </si>
  <si>
    <t>Native Son</t>
  </si>
  <si>
    <t>Dalton Trumbo's Johnny Got His Gun</t>
  </si>
  <si>
    <t>Ralph Breaks the Internet</t>
  </si>
  <si>
    <t>The Little Stranger</t>
  </si>
  <si>
    <t>Yuli</t>
  </si>
  <si>
    <t>The Escape</t>
  </si>
  <si>
    <t>Manbiki kazoku (Shoplifters)</t>
  </si>
  <si>
    <t>Sorry to Bother You</t>
  </si>
  <si>
    <t>El diario de Ana Frank (1959).mkv</t>
  </si>
  <si>
    <t>Ha nacido una estrella (2018).mkv</t>
  </si>
  <si>
    <t>Agatha and the Truth of Murder</t>
  </si>
  <si>
    <t>Black 47</t>
  </si>
  <si>
    <t>Breath</t>
  </si>
  <si>
    <t>Vice</t>
  </si>
  <si>
    <t>Instant Family</t>
  </si>
  <si>
    <t>The Seagull</t>
  </si>
  <si>
    <t>Please Stand By</t>
  </si>
  <si>
    <t>Under the Silver Lake</t>
  </si>
  <si>
    <t>Tiempo después</t>
  </si>
  <si>
    <t>Hauru no Ugoku Shiro</t>
  </si>
  <si>
    <t xml:space="preserve">Mononoke-hime </t>
  </si>
  <si>
    <t>Bad Police</t>
  </si>
  <si>
    <t xml:space="preserve">Extremely Wicked, Shockingly Evil and Vile </t>
  </si>
  <si>
    <t xml:space="preserve">Funny Cow </t>
  </si>
  <si>
    <t xml:space="preserve">Mary Queen of Scots </t>
  </si>
  <si>
    <t>Sobibor</t>
  </si>
  <si>
    <t>Summer of 84</t>
  </si>
  <si>
    <t>Glass</t>
  </si>
  <si>
    <t xml:space="preserve">Boy Erased </t>
  </si>
  <si>
    <t>Indian Horse</t>
  </si>
  <si>
    <t>Juliet, Naked</t>
  </si>
  <si>
    <t xml:space="preserve">The Favourite </t>
  </si>
  <si>
    <t>The Etruscan Smile</t>
  </si>
  <si>
    <t>Loro: International Cut</t>
  </si>
  <si>
    <t>White Boy Rick</t>
  </si>
  <si>
    <t>Gräns</t>
  </si>
  <si>
    <t>If Beale Street Could Talk</t>
  </si>
  <si>
    <t xml:space="preserve">The Front Runner </t>
  </si>
  <si>
    <t xml:space="preserve">Mrs. Miniver </t>
  </si>
  <si>
    <t xml:space="preserve">The Mule </t>
  </si>
  <si>
    <t>Mutafukaz</t>
  </si>
  <si>
    <t xml:space="preserve">The Heroes of Telemark </t>
  </si>
  <si>
    <t>Tout le monde debout</t>
  </si>
  <si>
    <t>The House That Jack Built</t>
  </si>
  <si>
    <t>Entre dos aguas</t>
  </si>
  <si>
    <t xml:space="preserve">Green Book </t>
  </si>
  <si>
    <t>La gran aventura de los Lunnis y el libro mágico</t>
  </si>
  <si>
    <t>The Perfection</t>
  </si>
  <si>
    <t>The Hate U Give</t>
  </si>
  <si>
    <t xml:space="preserve">The Old Man and the Gun </t>
  </si>
  <si>
    <t>Sufat Chol</t>
  </si>
  <si>
    <t>American Animals</t>
  </si>
  <si>
    <t>La nuit a dévoré le monde</t>
  </si>
  <si>
    <t>Pájaros de verano</t>
  </si>
  <si>
    <t>Beast</t>
  </si>
  <si>
    <t>L'échange des princesses</t>
  </si>
  <si>
    <t>Captain Marvel</t>
  </si>
  <si>
    <t>How to Talk to Girls at Parties</t>
  </si>
  <si>
    <t>Deadwood: The Movie</t>
  </si>
  <si>
    <t>The Leisure Seeke</t>
  </si>
  <si>
    <t>Elisa y Marcela</t>
  </si>
  <si>
    <t>1728*1040</t>
  </si>
  <si>
    <t>High Life</t>
  </si>
  <si>
    <t>I Am Mother</t>
  </si>
  <si>
    <t>L'école buissonnière</t>
  </si>
  <si>
    <t>Autoreiji saishusho</t>
  </si>
  <si>
    <t>Perdiendo el este</t>
  </si>
  <si>
    <t xml:space="preserve">On the Basis of Sex </t>
  </si>
  <si>
    <t>Destroyer</t>
  </si>
  <si>
    <t>Bomb City</t>
  </si>
  <si>
    <t>Capharnaüm</t>
  </si>
  <si>
    <t>Candyman</t>
  </si>
  <si>
    <t>Le chant du loup</t>
  </si>
  <si>
    <t>Can You Ever Forgive Me?</t>
  </si>
  <si>
    <t xml:space="preserve">70 binladens </t>
  </si>
  <si>
    <t>Stan &amp; Ollie</t>
  </si>
  <si>
    <t xml:space="preserve">The Man Who Killed Hitler and then The Bigfoot </t>
  </si>
  <si>
    <t>The Kid Who Would Be King</t>
  </si>
  <si>
    <t xml:space="preserve">Escape Room </t>
  </si>
  <si>
    <t>Nancy Drew and the Hidden Staircase</t>
  </si>
  <si>
    <t>Us</t>
  </si>
  <si>
    <t>At Eternity's Gate</t>
  </si>
  <si>
    <t xml:space="preserve">Alita, Battle Angel </t>
  </si>
  <si>
    <t>Arctic</t>
  </si>
  <si>
    <t>Beautiful Boy</t>
  </si>
  <si>
    <t>Dolor y gloria</t>
  </si>
  <si>
    <t>The Knight of Shadows: Between Yin and Yang</t>
  </si>
  <si>
    <t>1920*724</t>
  </si>
  <si>
    <t>Prospect</t>
  </si>
  <si>
    <t xml:space="preserve">Shazam! </t>
  </si>
  <si>
    <t xml:space="preserve">Scott Pilgrim vs. the World </t>
  </si>
  <si>
    <t>Unga Astrid</t>
  </si>
  <si>
    <t>The Aftermath</t>
  </si>
  <si>
    <t>The Kindergarten Teacher</t>
  </si>
  <si>
    <t>Werk ohne Autor</t>
  </si>
  <si>
    <t>Mia et le lion blanc</t>
  </si>
  <si>
    <t>Anne of the Thousand Days</t>
  </si>
  <si>
    <t>Astérix: Le secret de la potion magique</t>
  </si>
  <si>
    <t>Red Joan</t>
  </si>
  <si>
    <t>Wonder Park</t>
  </si>
  <si>
    <t>The Wild Party</t>
  </si>
  <si>
    <t>Grâce à Dieu</t>
  </si>
  <si>
    <t>Avengers: Endgame</t>
  </si>
  <si>
    <t xml:space="preserve">Objective Burma! </t>
  </si>
  <si>
    <t>Pokémon Detective Pikachu</t>
  </si>
  <si>
    <t>Donbass</t>
  </si>
  <si>
    <t>Scrooge</t>
  </si>
  <si>
    <t>Rocketman</t>
  </si>
  <si>
    <t xml:space="preserve">Holiday </t>
  </si>
  <si>
    <t xml:space="preserve">The White Crow </t>
  </si>
  <si>
    <t xml:space="preserve">Gloria Bell </t>
  </si>
  <si>
    <t>The Dead Zone</t>
  </si>
  <si>
    <t xml:space="preserve">Lo dejo cuando quiera </t>
  </si>
  <si>
    <t>The Sisters Brothers (Les Frères Sisters)</t>
  </si>
  <si>
    <t>The Red Sea Diving Resort</t>
  </si>
  <si>
    <t xml:space="preserve">To Live and Die in L.A. </t>
  </si>
  <si>
    <t xml:space="preserve">Captain America: Civil War </t>
  </si>
  <si>
    <t xml:space="preserve">The Animatrix </t>
  </si>
  <si>
    <t>Betibú</t>
  </si>
  <si>
    <t>Undir trénu (Under the Tree)</t>
  </si>
  <si>
    <t xml:space="preserve">Long Shot </t>
  </si>
  <si>
    <t xml:space="preserve">Come un gatto in Tangenziale </t>
  </si>
  <si>
    <t>The Extraordinary Journey of the Fakir</t>
  </si>
  <si>
    <t xml:space="preserve">Dragged Across Concrete </t>
  </si>
  <si>
    <t>In the Shadow of the Moon</t>
  </si>
  <si>
    <t>Godzilla: King of the Monsters</t>
  </si>
  <si>
    <t xml:space="preserve">John Wick: Chapter 3 - Parabellum </t>
  </si>
  <si>
    <t>The Vanishing (Keepers)</t>
  </si>
  <si>
    <t xml:space="preserve">Toki o Kakeru Shôjo </t>
  </si>
  <si>
    <t>A Private War</t>
  </si>
  <si>
    <t>The Happy Prince</t>
  </si>
  <si>
    <t>L'heure de la sortie</t>
  </si>
  <si>
    <t>Me llamo Gennet</t>
  </si>
  <si>
    <t>Twarz</t>
  </si>
  <si>
    <t xml:space="preserve">Rough Night in Jericho </t>
  </si>
  <si>
    <t>Sin City: A Dame to Kill For (Sin City 2)</t>
  </si>
  <si>
    <t xml:space="preserve">Shadow </t>
  </si>
  <si>
    <t>X-Men: Dark Phoenix</t>
  </si>
  <si>
    <t>Booksmart</t>
  </si>
  <si>
    <t xml:space="preserve">L'homme fidèle </t>
  </si>
  <si>
    <t>Antes de la quema</t>
  </si>
  <si>
    <t>Doubles vies</t>
  </si>
  <si>
    <t>El Camino: A Breaking Bad Movie</t>
  </si>
  <si>
    <t xml:space="preserve">Fractured </t>
  </si>
  <si>
    <t>Inuyashiki</t>
  </si>
  <si>
    <t>Le Mystère Henri Pick</t>
  </si>
  <si>
    <t xml:space="preserve">The Third Wife </t>
  </si>
  <si>
    <t>1616*1080</t>
  </si>
  <si>
    <t xml:space="preserve">Men in Black International </t>
  </si>
  <si>
    <t xml:space="preserve">Pacific Rim: Uprising </t>
  </si>
  <si>
    <t>Spider-Man: Far from Home</t>
  </si>
  <si>
    <t>Tolkien</t>
  </si>
  <si>
    <t xml:space="preserve">Driven </t>
  </si>
  <si>
    <t xml:space="preserve">Hotel Artemis </t>
  </si>
  <si>
    <t xml:space="preserve">Hurricane </t>
  </si>
  <si>
    <t xml:space="preserve">Aladdin </t>
  </si>
  <si>
    <t>Diecisiete</t>
  </si>
  <si>
    <t>Der Trafikant</t>
  </si>
  <si>
    <t>Los amantes pasajeros</t>
  </si>
  <si>
    <t>Five Feet Apart</t>
  </si>
  <si>
    <t xml:space="preserve">Los Japón </t>
  </si>
  <si>
    <t>Première année</t>
  </si>
  <si>
    <t xml:space="preserve">Crawl </t>
  </si>
  <si>
    <t xml:space="preserve">The Laundromat </t>
  </si>
  <si>
    <t>Yesterday</t>
  </si>
  <si>
    <t>Dolemite Is My Name</t>
  </si>
  <si>
    <t>American Son</t>
  </si>
  <si>
    <t>L'empereur de Paris</t>
  </si>
  <si>
    <t xml:space="preserve">Das Ende der Wahrheit </t>
  </si>
  <si>
    <t>The King</t>
  </si>
  <si>
    <t xml:space="preserve">The Lion King </t>
  </si>
  <si>
    <t>Fast &amp; Furious Presents: Hobbs &amp; Shaw</t>
  </si>
  <si>
    <t>La chute de l'empire américain</t>
  </si>
  <si>
    <t xml:space="preserve">A Little Princess </t>
  </si>
  <si>
    <t xml:space="preserve">La primera cita </t>
  </si>
  <si>
    <t>1240*536</t>
  </si>
  <si>
    <t xml:space="preserve">Scary Movie </t>
  </si>
  <si>
    <t>Journey's End</t>
  </si>
  <si>
    <t>Padre no hay más que uno</t>
  </si>
  <si>
    <t>Blaze</t>
  </si>
  <si>
    <t xml:space="preserve">Brittany Runs a Marathon </t>
  </si>
  <si>
    <t xml:space="preserve">The Irishman </t>
  </si>
  <si>
    <t>El irlandés (2019).mkv</t>
  </si>
  <si>
    <t>A Sound of Thunder</t>
  </si>
  <si>
    <t>Celle que vous croyez</t>
  </si>
  <si>
    <t xml:space="preserve">Trial by Fire </t>
  </si>
  <si>
    <t xml:space="preserve">Extra Ordinary </t>
  </si>
  <si>
    <t>It. Chapter Two</t>
  </si>
  <si>
    <t>Light of My Life</t>
  </si>
  <si>
    <t>Cold Pursuit</t>
  </si>
  <si>
    <t>Ad Astra</t>
  </si>
  <si>
    <t>Good Boys</t>
  </si>
  <si>
    <t>Once Upon a Time in... Hollywood</t>
  </si>
  <si>
    <t>Marriage Story</t>
  </si>
  <si>
    <t>Une intime conviction</t>
  </si>
  <si>
    <t>Float Like a Butterfly</t>
  </si>
  <si>
    <t>Ayla</t>
  </si>
  <si>
    <t xml:space="preserve">Capitaine Conan </t>
  </si>
  <si>
    <t>Freaks</t>
  </si>
  <si>
    <t>The Art of Self-Defense</t>
  </si>
  <si>
    <t>Los Bando</t>
  </si>
  <si>
    <t>The Two Popes</t>
  </si>
  <si>
    <t xml:space="preserve">Blinded by the Light </t>
  </si>
  <si>
    <t>Scary Stories to Tell in the Dark</t>
  </si>
  <si>
    <t>Joker</t>
  </si>
  <si>
    <t>The Aeronauts</t>
  </si>
  <si>
    <t>1924*1040</t>
  </si>
  <si>
    <t>The Report</t>
  </si>
  <si>
    <t xml:space="preserve">Anna </t>
  </si>
  <si>
    <t>Quien a hierro mata</t>
  </si>
  <si>
    <t xml:space="preserve">The Informer </t>
  </si>
  <si>
    <t>Zombieland: Double Tap</t>
  </si>
  <si>
    <t xml:space="preserve">Downton Abbey </t>
  </si>
  <si>
    <t>High Flying Bird</t>
  </si>
  <si>
    <t>Hotel Mumbai</t>
  </si>
  <si>
    <t>Mientras dure la guerra</t>
  </si>
  <si>
    <t>Angel Has Fallen</t>
  </si>
  <si>
    <t>Rambo: Last Blood</t>
  </si>
  <si>
    <t>Astérix et Cléopâtre</t>
  </si>
  <si>
    <t>1008*720</t>
  </si>
  <si>
    <t>Jusqu'ici tout va bien</t>
  </si>
  <si>
    <t>Uncut Gems</t>
  </si>
  <si>
    <t>Gemini Man</t>
  </si>
  <si>
    <t>Di jiu tian chang</t>
  </si>
  <si>
    <t>La banda</t>
  </si>
  <si>
    <t>Tobol</t>
  </si>
  <si>
    <t>De Dirigent </t>
  </si>
  <si>
    <t>Maleficent: Mistress of Evil</t>
  </si>
  <si>
    <t>Sordo</t>
  </si>
  <si>
    <t>Legally Blonde</t>
  </si>
  <si>
    <t>A Rainy Day in New York</t>
  </si>
  <si>
    <t>Doctor Sleep</t>
  </si>
  <si>
    <t>El crack Cero</t>
  </si>
  <si>
    <t>The Coldest Game</t>
  </si>
  <si>
    <t>Horse Girl</t>
  </si>
  <si>
    <t>Gisaengchung</t>
  </si>
  <si>
    <t>Terminator: Dark Fate</t>
  </si>
  <si>
    <t>Diane</t>
  </si>
  <si>
    <t>El Crack</t>
  </si>
  <si>
    <t>El crack Dos (El crack II)</t>
  </si>
  <si>
    <t>720*390</t>
  </si>
  <si>
    <t>El silencio de la ciudad blanca</t>
  </si>
  <si>
    <t>Farming</t>
  </si>
  <si>
    <t>Funan</t>
  </si>
  <si>
    <t>Jiang hu er nv</t>
  </si>
  <si>
    <t>Official Secrets</t>
  </si>
  <si>
    <t>Snatchers</t>
  </si>
  <si>
    <t>Sorry We Missed You</t>
  </si>
  <si>
    <t>Deux moi</t>
  </si>
  <si>
    <t>Wild Rose</t>
  </si>
  <si>
    <t>Danger Close: The Battle of Long Tan</t>
  </si>
  <si>
    <t>Hustlers</t>
  </si>
  <si>
    <t>La trinchera infinita</t>
  </si>
  <si>
    <t>Ford v. Ferrari</t>
  </si>
  <si>
    <t>Come to Daddy</t>
  </si>
  <si>
    <t>Ventajas de viajar en tren</t>
  </si>
  <si>
    <t>Amundsen</t>
  </si>
  <si>
    <t>The Journey</t>
  </si>
  <si>
    <t>Paradise Hills</t>
  </si>
  <si>
    <t>Portrait de la jeune fille en feu</t>
  </si>
  <si>
    <t>Togo</t>
  </si>
  <si>
    <t>Adults in the Room</t>
  </si>
  <si>
    <t>Blow the Man Down</t>
  </si>
  <si>
    <t>The Banker</t>
  </si>
  <si>
    <t>El hoyo</t>
  </si>
  <si>
    <t>Sword of Trust</t>
  </si>
  <si>
    <t>1920*950</t>
  </si>
  <si>
    <t>Lost Horizon</t>
  </si>
  <si>
    <t>Intemperie</t>
  </si>
  <si>
    <t>The Good Liar</t>
  </si>
  <si>
    <t>The Wolf Hour</t>
  </si>
  <si>
    <t>Adiós</t>
  </si>
  <si>
    <t>Birds of Prey (And the Fantabulous Emancipation of One Harley Quinn)</t>
  </si>
  <si>
    <t>Welcome to Marwen</t>
  </si>
  <si>
    <t>Bliss</t>
  </si>
  <si>
    <t>Bloodshot</t>
  </si>
  <si>
    <t>Just Mercy</t>
  </si>
  <si>
    <t>De rouille et d'os (Rust &amp; Bone)</t>
  </si>
  <si>
    <t>Go West</t>
  </si>
  <si>
    <t>Jusqu'au déclin</t>
  </si>
  <si>
    <t>The Lighthouse</t>
  </si>
  <si>
    <t>1296*1080</t>
  </si>
  <si>
    <t>Uncorked</t>
  </si>
  <si>
    <t>Il traditore</t>
  </si>
  <si>
    <t>Guns Akimbo</t>
  </si>
  <si>
    <t>Hala</t>
  </si>
  <si>
    <t>Hogar</t>
  </si>
  <si>
    <t>Jumanji: The Next Level</t>
  </si>
  <si>
    <t>La hija de un ladrón</t>
  </si>
  <si>
    <t>Peterloo</t>
  </si>
  <si>
    <t>Bad Samaritan</t>
  </si>
  <si>
    <t>Legado en los huesos</t>
  </si>
  <si>
    <t>Los miserables (2019).mkv</t>
  </si>
  <si>
    <t>Knives Out</t>
  </si>
  <si>
    <t>Rémi sans famille</t>
  </si>
  <si>
    <t>Richard Jewell</t>
  </si>
  <si>
    <t>Seberg</t>
  </si>
  <si>
    <t>Take Point</t>
  </si>
  <si>
    <t>Bad Boys for Life</t>
  </si>
  <si>
    <t>Mon chien stupide</t>
  </si>
  <si>
    <t>All Is True</t>
  </si>
  <si>
    <t>Hors normes</t>
  </si>
  <si>
    <t>Escape from Pretoria</t>
  </si>
  <si>
    <t>Motherless Brooklyn</t>
  </si>
  <si>
    <t>Haunt</t>
  </si>
  <si>
    <t>Une année polaire (A Polar Year)</t>
  </si>
  <si>
    <t>Sonic the Hedgehog </t>
  </si>
  <si>
    <t>Star Wars: The Rise of Skywalker</t>
  </si>
  <si>
    <t>The Mustang</t>
  </si>
  <si>
    <t>Never Grow Old</t>
  </si>
  <si>
    <t>Vivarium</t>
  </si>
  <si>
    <t>Extraction</t>
  </si>
  <si>
    <t>68 Kill</t>
  </si>
  <si>
    <t>Code 8</t>
  </si>
  <si>
    <t>Curiosa</t>
  </si>
  <si>
    <t>J'accuse</t>
  </si>
  <si>
    <t>El silencio del pantano</t>
  </si>
  <si>
    <t>Der Junge muss an die frische Luft </t>
  </si>
  <si>
    <t>The Perfect Candidate</t>
  </si>
  <si>
    <t>Plagi Breslau</t>
  </si>
  <si>
    <t>Mujercitas (2019).mkv</t>
  </si>
  <si>
    <t>Proxima</t>
  </si>
  <si>
    <t>Stay</t>
  </si>
  <si>
    <t>1786*800</t>
  </si>
  <si>
    <t>Old Boys</t>
  </si>
  <si>
    <t>The Tree of Life</t>
  </si>
  <si>
    <t>El árbol de la vida (2011).mkv</t>
  </si>
  <si>
    <t>The Current War</t>
  </si>
  <si>
    <t>Late Night</t>
  </si>
  <si>
    <t>La vérité (The Truth)</t>
  </si>
  <si>
    <t>Wildlife</t>
  </si>
  <si>
    <t>Partisan</t>
  </si>
  <si>
    <t>Skin</t>
  </si>
  <si>
    <t>The One I Love</t>
  </si>
  <si>
    <t>Dylda</t>
  </si>
  <si>
    <t>Bajarse al moro</t>
  </si>
  <si>
    <t>Blue Story</t>
  </si>
  <si>
    <t>Edmond</t>
  </si>
  <si>
    <t>Cats</t>
  </si>
  <si>
    <t>Jojo Rabbit</t>
  </si>
  <si>
    <t>Judy &amp; Punch</t>
  </si>
  <si>
    <t>The Call of the Wild</t>
  </si>
  <si>
    <t>Dolittle</t>
  </si>
  <si>
    <t>O que arde</t>
  </si>
  <si>
    <t>La lutte des classes</t>
  </si>
  <si>
    <t>El último acto (2018).mkv</t>
  </si>
  <si>
    <t>La casa del terror (2019).mkv</t>
  </si>
  <si>
    <t>Dark Waters</t>
  </si>
  <si>
    <t>Bacurau</t>
  </si>
  <si>
    <t>Le Jeune Ahmed</t>
  </si>
  <si>
    <t>1912*1036</t>
  </si>
  <si>
    <t>The Rising Hawk</t>
  </si>
  <si>
    <t>The Professor and the Madman</t>
  </si>
  <si>
    <t>Judy</t>
  </si>
  <si>
    <t>Alice et le maire</t>
  </si>
  <si>
    <t>Amanda</t>
  </si>
  <si>
    <t>Papa, sdokhni </t>
  </si>
  <si>
    <t>A Beautiful Day in the Neighborhood</t>
  </si>
  <si>
    <t>Waves</t>
  </si>
  <si>
    <t>A Hidden Life</t>
  </si>
  <si>
    <t>Artemis Fowl</t>
  </si>
  <si>
    <t>Banana Split</t>
  </si>
  <si>
    <t>1712*792</t>
  </si>
  <si>
    <t>Bombshell</t>
  </si>
  <si>
    <t>Bad Education</t>
  </si>
  <si>
    <t>21 Bridges</t>
  </si>
  <si>
    <t>Donne-moi des ailes</t>
  </si>
  <si>
    <t>Breaking Surface</t>
  </si>
  <si>
    <t>Abgeschnitten</t>
  </si>
  <si>
    <t>Daniel Isn't Real</t>
  </si>
  <si>
    <t>Harriet </t>
  </si>
  <si>
    <t>The Guernsey Literary and Potato Peel Pie Society</t>
  </si>
  <si>
    <t>The Hunt</t>
  </si>
  <si>
    <t>La caza (2020).mkv</t>
  </si>
  <si>
    <t>True History of the Kelly Gang</t>
  </si>
  <si>
    <t>A vida invisível de Eurídice Gusmão</t>
  </si>
  <si>
    <t>The Old Guard</t>
  </si>
  <si>
    <t>Da cven vicekvet (And Then We Danced)</t>
  </si>
  <si>
    <t>The Gentlemen</t>
  </si>
  <si>
    <t>Traffik</t>
  </si>
  <si>
    <t>A Good Woman Is Hard to Find</t>
  </si>
  <si>
    <t>El plan</t>
  </si>
  <si>
    <t>Emma</t>
  </si>
  <si>
    <t>Gretel &amp; Hansel </t>
  </si>
  <si>
    <t>Greyhound</t>
  </si>
  <si>
    <t>Sala samobójców. Hejter</t>
  </si>
  <si>
    <t>La Gallina Turuleca</t>
  </si>
  <si>
    <t>Woman Walks Ahead</t>
  </si>
  <si>
    <t>Le meilleur reste à venir</t>
  </si>
  <si>
    <t>Ternet ninja</t>
  </si>
  <si>
    <t>Ofrenda a la tormenta</t>
  </si>
  <si>
    <t>The Outpost</t>
  </si>
  <si>
    <t>The Vast of Night</t>
  </si>
  <si>
    <t>Xinhai Geming (1911 Revolution)</t>
  </si>
  <si>
    <t>Drumline</t>
  </si>
  <si>
    <t>The Painted Bird</t>
  </si>
  <si>
    <t>Alice</t>
  </si>
  <si>
    <t>1914*856</t>
  </si>
  <si>
    <t>Mr. Jones</t>
  </si>
  <si>
    <t>Proyecto Power</t>
  </si>
  <si>
    <t>Resistencia (2020).mkv</t>
  </si>
  <si>
    <t>I See You</t>
  </si>
  <si>
    <t>The One and Only Ivan</t>
  </si>
  <si>
    <t>Huang feihong zhi yingxiong you meng</t>
  </si>
  <si>
    <t>An American Pickle</t>
  </si>
  <si>
    <t>Gagarin: Pervyy v kosmose</t>
  </si>
  <si>
    <t>Yip Man 4 </t>
  </si>
  <si>
    <t>La fameuse invasion des ours en Sicile</t>
  </si>
  <si>
    <t>The Windermere Children</t>
  </si>
  <si>
    <t>Orígenes secretos</t>
  </si>
  <si>
    <t>Misbehaviour</t>
  </si>
  <si>
    <t>1946*800</t>
  </si>
  <si>
    <t>Saint Frances</t>
  </si>
  <si>
    <t>The Souvenir</t>
  </si>
  <si>
    <t>1796*1080</t>
  </si>
  <si>
    <t>Une fille facile</t>
  </si>
  <si>
    <t>Arkansas</t>
  </si>
  <si>
    <t>Black Box</t>
  </si>
  <si>
    <t>The Collini Case</t>
  </si>
  <si>
    <t>El practicante</t>
  </si>
  <si>
    <t>The Devil All the Time</t>
  </si>
  <si>
    <t>Enola Holmes</t>
  </si>
  <si>
    <t>Ordinary Love</t>
  </si>
  <si>
    <t>Greed</t>
  </si>
  <si>
    <t>28 panfilovtsev (Panfilov's 28 Men)</t>
  </si>
  <si>
    <t>The Secret Life of Pets 2</t>
  </si>
  <si>
    <t>I'm Thinking of Ending Things</t>
  </si>
  <si>
    <t>Padre no hay más que uno 2: La llegada de la suegra</t>
  </si>
  <si>
    <t>The Forty-Year-Old Version</t>
  </si>
  <si>
    <t>Torpedo</t>
  </si>
  <si>
    <t>Unpregnant</t>
  </si>
  <si>
    <t>VFW</t>
  </si>
  <si>
    <t>Villain</t>
  </si>
  <si>
    <t>Borat Subsequent Moviefilm: Delivery of Prodigious Bribe to American Regime for Make Benefit Once Glorious Nation of Kazakhstan</t>
  </si>
  <si>
    <t>Clemency</t>
  </si>
  <si>
    <t>1918*798</t>
  </si>
  <si>
    <t>Clouds</t>
  </si>
  <si>
    <t>The Trial of the Chicago 7</t>
  </si>
  <si>
    <t>Le Daim </t>
  </si>
  <si>
    <t>Lara</t>
  </si>
  <si>
    <t>Under the Skin</t>
  </si>
  <si>
    <t>5 è il numero perfetto</t>
  </si>
  <si>
    <t>The SpongeBob Movie: Sponge on the Run</t>
  </si>
  <si>
    <t>I Spit on Your Grave</t>
  </si>
  <si>
    <t>Hatsukoi</t>
  </si>
  <si>
    <t>The Peanut Butter Falcon</t>
  </si>
  <si>
    <t>The Last Full Measure</t>
  </si>
  <si>
    <t>Mickey and the Bear</t>
  </si>
  <si>
    <t>1796*1076</t>
  </si>
  <si>
    <t>The Day Shall Come</t>
  </si>
  <si>
    <t>The King of Staten Island</t>
  </si>
  <si>
    <t>Ser du månen, Daniel</t>
  </si>
  <si>
    <t>The Last Witness</t>
  </si>
  <si>
    <t>Frozen II</t>
  </si>
  <si>
    <t>Jeremiah Terminator LeRoy</t>
  </si>
  <si>
    <t>Jingle Jangle: A Christmas Journey</t>
  </si>
  <si>
    <t>La vita davanti a sé </t>
  </si>
  <si>
    <t>Wilkolak</t>
  </si>
  <si>
    <t>Tesla</t>
  </si>
  <si>
    <t>Most Wanted </t>
  </si>
  <si>
    <t>Color Out of Space</t>
  </si>
  <si>
    <t>Nan Fang Che Zhan De Ju Hui</t>
  </si>
  <si>
    <t>1920*1012</t>
  </si>
  <si>
    <t>Human Capital</t>
  </si>
  <si>
    <t>City of a Million Soldiers</t>
  </si>
  <si>
    <t>Uncle Frank</t>
  </si>
  <si>
    <t>Where'd You Go, Bernadette </t>
  </si>
  <si>
    <t>Sound of Metal</t>
  </si>
  <si>
    <t>Kalashnikov</t>
  </si>
  <si>
    <t>Blackbird</t>
  </si>
  <si>
    <t>Mank</t>
  </si>
  <si>
    <t>Papicha</t>
  </si>
  <si>
    <t>Tenet</t>
  </si>
  <si>
    <t>Voces</t>
  </si>
  <si>
    <t>Alone</t>
  </si>
  <si>
    <t>Archive</t>
  </si>
  <si>
    <t>The Midnight Sky</t>
  </si>
  <si>
    <t>Let Them All Talk</t>
  </si>
  <si>
    <t>The Personal History of David Copperfield</t>
  </si>
  <si>
    <t>Ma Rainey's Black Bottom</t>
  </si>
  <si>
    <t>Notti magiche</t>
  </si>
  <si>
    <t>High Ground</t>
  </si>
  <si>
    <t>Sylvie's Love</t>
  </si>
  <si>
    <t>Military Wives</t>
  </si>
  <si>
    <t>The Burnt Orange Heresy</t>
  </si>
  <si>
    <t>Soul</t>
  </si>
  <si>
    <t>Happiest Season</t>
  </si>
  <si>
    <t>The Mortuary Collection</t>
  </si>
  <si>
    <t>El último testigo (2018).mkv</t>
  </si>
  <si>
    <t>Emma (2020).mkv</t>
  </si>
  <si>
    <t>La decisión (2019).mkv</t>
  </si>
  <si>
    <t>Little Monsters</t>
  </si>
  <si>
    <t>Little Monsters (2019).mkv</t>
  </si>
  <si>
    <t>Then Came You</t>
  </si>
  <si>
    <t>Save Yourselves!</t>
  </si>
  <si>
    <t>Quick</t>
  </si>
  <si>
    <t>1920*722</t>
  </si>
  <si>
    <t>L'Immortale</t>
  </si>
  <si>
    <t>Summerland</t>
  </si>
  <si>
    <t>Greenland</t>
  </si>
  <si>
    <t>Run</t>
  </si>
  <si>
    <t>Mio fratello rincorre i dinosauri </t>
  </si>
  <si>
    <t>No Matarás</t>
  </si>
  <si>
    <t>Sestrenka</t>
  </si>
  <si>
    <t>The White Tiger</t>
  </si>
  <si>
    <t>Bratstvo</t>
  </si>
  <si>
    <t>L'amour flou</t>
  </si>
  <si>
    <t>One Night in Miami...</t>
  </si>
  <si>
    <t>Adam</t>
  </si>
  <si>
    <t>Bajocero</t>
  </si>
  <si>
    <t>Eternal Beauty</t>
  </si>
  <si>
    <t>Mid90s </t>
  </si>
  <si>
    <t>Falling</t>
  </si>
  <si>
    <t>The Dig</t>
  </si>
  <si>
    <t>Wu sha </t>
  </si>
  <si>
    <t>Palm Springs</t>
  </si>
  <si>
    <t>Seungriho</t>
  </si>
  <si>
    <t>Spontaneous</t>
  </si>
  <si>
    <t>Six Minutes to Midnight</t>
  </si>
  <si>
    <t>Las niñas</t>
  </si>
  <si>
    <t>1480*1072</t>
  </si>
  <si>
    <t>Malcolm &amp; Marie</t>
  </si>
  <si>
    <t>Palmer</t>
  </si>
  <si>
    <t>The Hummingbird Project</t>
  </si>
  <si>
    <t>Hope Springs (Great Hope Springs</t>
  </si>
  <si>
    <t>The Vigil</t>
  </si>
  <si>
    <t>Wonder Woman 1984</t>
  </si>
  <si>
    <t>The Climb</t>
  </si>
  <si>
    <t>Kajillionaire</t>
  </si>
  <si>
    <t>Helene</t>
  </si>
  <si>
    <t>What They Had </t>
  </si>
  <si>
    <t>The Best of Enemies</t>
  </si>
  <si>
    <t>News of the World</t>
  </si>
  <si>
    <t>Swallow</t>
  </si>
  <si>
    <t>The Glorias</t>
  </si>
  <si>
    <t>The Trip to Greece</t>
  </si>
  <si>
    <t>Ane</t>
  </si>
  <si>
    <t>Louis van Beethoven</t>
  </si>
  <si>
    <t>Als Hitler das rosa Kaninchen stahl </t>
  </si>
  <si>
    <t>The Gangster, the Cop, the Devil</t>
  </si>
  <si>
    <t>The Map of Tiny Perfect Things</t>
  </si>
  <si>
    <t>L'incroyable histoire du facteur Cheval </t>
  </si>
  <si>
    <t>Coming 2 America</t>
  </si>
  <si>
    <t>Freaky</t>
  </si>
  <si>
    <t>The Assistant</t>
  </si>
  <si>
    <t>A Call to Spy </t>
  </si>
  <si>
    <t>Daman Akeseo Goohasoseo</t>
  </si>
  <si>
    <t>Les plus belles années d'une vie</t>
  </si>
  <si>
    <t>Narziss und Goldmund</t>
  </si>
  <si>
    <t>On the Rocks</t>
  </si>
  <si>
    <t>The Little Things</t>
  </si>
  <si>
    <t>Raya and the Last Dragon</t>
  </si>
  <si>
    <t>Sentimental</t>
  </si>
  <si>
    <t>The New King of Comedy</t>
  </si>
  <si>
    <t>Geukhanjikeob</t>
  </si>
  <si>
    <t>Three Christs</t>
  </si>
  <si>
    <t>Asia</t>
  </si>
  <si>
    <t>Asia (2020) - FilmAffinity</t>
  </si>
  <si>
    <t>De Gaulle</t>
  </si>
  <si>
    <t>De Gaulle (2020) - FilmAffinity</t>
  </si>
  <si>
    <t>Yes Day</t>
  </si>
  <si>
    <t>El día del Sí (2021) - FilmAffinity</t>
  </si>
  <si>
    <t>Der Goldene Handschuh</t>
  </si>
  <si>
    <t>El monstruo de St. Pauli (2019) - FilmAffinity</t>
  </si>
  <si>
    <t>Der Boden unter den Füßen</t>
  </si>
  <si>
    <t>El suelo bajo mis pies (2019) - FilmAffinity</t>
  </si>
  <si>
    <t>Come Away</t>
  </si>
  <si>
    <t>Érase una vez... (2020) - FilmAffinity</t>
  </si>
  <si>
    <t>Zack Snyder's Justice League </t>
  </si>
  <si>
    <t>La Liga de la Justicia de Zack Snyder (2021) - FilmAffinity</t>
  </si>
  <si>
    <t>Undine </t>
  </si>
  <si>
    <t>Ondina. Un amor para siempre (2020) - FilmAffinity</t>
  </si>
  <si>
    <t>Wander Darkly</t>
  </si>
  <si>
    <t>Sin rumbo (2020) - FilmAffinity</t>
  </si>
  <si>
    <t>The Mauritanian</t>
  </si>
  <si>
    <t>The Mauritanian (2021) - FilmAffinity</t>
  </si>
  <si>
    <t>Vicious Fun</t>
  </si>
  <si>
    <t>Vicious Fun (2020) - FilmAffinity</t>
  </si>
  <si>
    <t>Kagittan Hayatlar</t>
  </si>
  <si>
    <t>Vidas de papel (2021) - FilmAffinity</t>
  </si>
  <si>
    <t>Judas and the Black Messiah</t>
  </si>
  <si>
    <t>Judas and the Black Messiah (2021) - FilmAffinity</t>
  </si>
  <si>
    <t>Captive State</t>
  </si>
  <si>
    <t>Nación cautiva (2019) - FilmAffinity</t>
  </si>
  <si>
    <t>Adam (2019) - FilmAffinity</t>
  </si>
  <si>
    <t>Ane (2020) - FilmAffinity</t>
  </si>
  <si>
    <t>Bajocero (2021) - FilmAffinity</t>
  </si>
  <si>
    <t>Barrenderos espaciales (2021) - FilmAffinity</t>
  </si>
  <si>
    <t>Beethoven (TV) (2020) - FilmAffinity</t>
  </si>
  <si>
    <t>Belleza eterna (2019) - FilmAffinity</t>
  </si>
  <si>
    <t>Cima a la amistad (2019) - FilmAffinity</t>
  </si>
  <si>
    <t>Cómo sobrevivir en un mundo material (Kajillionaire) (2020) - FilmAffinity</t>
  </si>
  <si>
    <t>Cuando apareciste tú (2018) - FilmAffinity</t>
  </si>
  <si>
    <t>¡Desconectados! (2020) - FilmAffinity</t>
  </si>
  <si>
    <t>El acusado perfecto (2019) - FilmAffinity</t>
  </si>
  <si>
    <t>El año que dejamos de jugar (2019) - FilmAffinity</t>
  </si>
  <si>
    <t>El gangster, el policía y el diablo (2019) - FilmAffinity</t>
  </si>
  <si>
    <t>El inmortal: Una película de Gomorra (2019) - FilmAffinity</t>
  </si>
  <si>
    <t>El mapa de los instantes perfectos (2021) - FilmAffinity</t>
  </si>
  <si>
    <t>El palacio ideal (2018) - FilmAffinity</t>
  </si>
  <si>
    <t>El proyecto colibrí (2018) - FilmAffinity</t>
  </si>
  <si>
    <t>El Rey de Zamunda (2021) - FilmAffinity</t>
  </si>
  <si>
    <t>En busca de Summerland (2020) - FilmAffinity</t>
  </si>
  <si>
    <t>En los 90 (2018) - FilmAffinity</t>
  </si>
  <si>
    <t>Espontánea (2020) - FilmAffinity</t>
  </si>
  <si>
    <t>Este cuerpo me sienta de muerte (2020) - FilmAffinity</t>
  </si>
  <si>
    <t>Falling (2020) - FilmAffinity</t>
  </si>
  <si>
    <t>Greenland: El último refugio (2020) - FilmAffinity</t>
  </si>
  <si>
    <t>Helene (2020) - FilmAffinity</t>
  </si>
  <si>
    <t>La excavación (2021) - FilmAffinity</t>
  </si>
  <si>
    <t>Las hijas del Reich (2020) - FilmAffinity</t>
  </si>
  <si>
    <t>Las niñas (2020) - FilmAffinity</t>
  </si>
  <si>
    <t>Libéranos del mal (2020) - FilmAffinity</t>
  </si>
  <si>
    <t>Los años más bellos de una vida (2019) - FilmAffinity</t>
  </si>
  <si>
    <t>Malcolm &amp; Marie (2021) - FilmAffinity</t>
  </si>
  <si>
    <t>Mamá te quiere (2020) - FilmAffinity</t>
  </si>
  <si>
    <t>Más fuerte que el olvido (2018) - FilmAffinity</t>
  </si>
  <si>
    <t>Mi hermano persigue dinosaurios (2019) - FilmAffinity</t>
  </si>
  <si>
    <t>Narciso y Goldmundo (2020) - FilmAffinity</t>
  </si>
  <si>
    <t>No matarás (2020) - FilmAffinity</t>
  </si>
  <si>
    <t>No soy tu enemigo (2019) - FilmAffinity</t>
  </si>
  <si>
    <t>Noticias del gran mundo (2020) - FilmAffinity</t>
  </si>
  <si>
    <t>On the Rocks (2020) - FilmAffinity</t>
  </si>
  <si>
    <t>Oveja sin pastor (2019) - FilmAffinity</t>
  </si>
  <si>
    <t>Palm Springs (2020) - FilmAffinity</t>
  </si>
  <si>
    <t>Palmer (2021) - FilmAffinity</t>
  </si>
  <si>
    <t>Pequeños detalles (2021) - FilmAffinity</t>
  </si>
  <si>
    <t>Pinocho (2019) - FilmAffinity</t>
  </si>
  <si>
    <t>Raya y el último dragón (2021) - FilmAffinity</t>
  </si>
  <si>
    <t>Sentimental (2020) - FilmAffinity</t>
  </si>
  <si>
    <t>Sestrenka (mi hermana pequeña) (2019) - FilmAffinity</t>
  </si>
  <si>
    <t>Si de verdad quieres... (2012) - FilmAffinity</t>
  </si>
  <si>
    <t>Swallow (2019) - FilmAffinity</t>
  </si>
  <si>
    <t>The Assistant (2019) - FilmAffinity</t>
  </si>
  <si>
    <t>The Glorias (2020) - FilmAffinity</t>
  </si>
  <si>
    <t>The New King of Comedy (2019) - FilmAffinity</t>
  </si>
  <si>
    <t>The Vigil (2019) - FilmAffinity</t>
  </si>
  <si>
    <t>Three Christs (2017) - FilmAffinity</t>
  </si>
  <si>
    <t>Tigre blanco (2021) - FilmAffinity</t>
  </si>
  <si>
    <t>Trabajo extremo (2019) - FilmAffinity</t>
  </si>
  <si>
    <t>Última misión en Afganistán (2019) - FilmAffinity</t>
  </si>
  <si>
    <t>Un acuerdo original (2018) - FilmAffinity</t>
  </si>
  <si>
    <t>Una noche en Miami… (2020) - FilmAffinity</t>
  </si>
  <si>
    <t>Viaje a Grecia (2020) - FilmAffinity</t>
  </si>
  <si>
    <t>Wonder Woman 1984 (2020) - FilmAffinity</t>
  </si>
  <si>
    <t>#SexPact (2018) - FilmAffinity</t>
  </si>
  <si>
    <t>@buelos (2019) - FilmAffinity</t>
  </si>
  <si>
    <t>¡Han llegado! (1996) - FilmAffinity</t>
  </si>
  <si>
    <t>¡Qué dilema! (2011) - FilmAffinity</t>
  </si>
  <si>
    <t>Un, dos, tres... Splash (1984) - FilmAffinity</t>
  </si>
  <si>
    <t>10 años y divorciada (2014) - FilmAffinity</t>
  </si>
  <si>
    <t>10 razones para odiarte (1999) - FilmAffinity</t>
  </si>
  <si>
    <t>10, la mujer perfecta (1979) - FilmAffinity</t>
  </si>
  <si>
    <t>10.000 a.C. (2008) - FilmAffinity</t>
  </si>
  <si>
    <t>100 calles (2016) - FilmAffinity</t>
  </si>
  <si>
    <t>100 chicas (2000) - FilmAffinity</t>
  </si>
  <si>
    <t>100 metros (2016) - FilmAffinity</t>
  </si>
  <si>
    <t>100 Rifles (1969) - FilmAffinity</t>
  </si>
  <si>
    <t>101 dálmatas. ¡Más vivos que nunca! (1996) - FilmAffinity</t>
  </si>
  <si>
    <t>102 dálmatas (2000) - FilmAffinity</t>
  </si>
  <si>
    <t>10x10 (2018) - FilmAffinity</t>
  </si>
  <si>
    <t>11:14 - Destino fatal (2003) - FilmAffinity</t>
  </si>
  <si>
    <t>12 años de esclavitud (2013) - FilmAffinity</t>
  </si>
  <si>
    <t>12 trampas 2 (2013) - FilmAffinity</t>
  </si>
  <si>
    <t>12 trampas (2009) - FilmAffinity</t>
  </si>
  <si>
    <t>12 valientes (2018) - FilmAffinity</t>
  </si>
  <si>
    <t>120 pulsaciones por minuto (2017) - FilmAffinity</t>
  </si>
  <si>
    <t>127 horas (2010) - FilmAffinity</t>
  </si>
  <si>
    <t>13 asesinos (2010) - FilmAffinity</t>
  </si>
  <si>
    <t>13 fantasmas (2001) - FilmAffinity</t>
  </si>
  <si>
    <t>13 Horas: Los soldados secretos de Bengasi (2016) - FilmAffinity</t>
  </si>
  <si>
    <t>13 minutos para matar a Hitler (2015) - FilmAffinity</t>
  </si>
  <si>
    <t>13 (Ruleta rusa) (2010) - FilmAffinity</t>
  </si>
  <si>
    <t>1408 (2007) - FilmAffinity</t>
  </si>
  <si>
    <t>1492: La conquista del paraíso (1992) - FilmAffinity</t>
  </si>
  <si>
    <t>15:17 Tren a París (2018) - FilmAffinity</t>
  </si>
  <si>
    <t>16 calles (2006) - FilmAffinity</t>
  </si>
  <si>
    <t>1612 (2007) - FilmAffinity</t>
  </si>
  <si>
    <t>17 otra vez (2009) - FilmAffinity</t>
  </si>
  <si>
    <t>1898. Los últimos de Filipinas (2016) - FilmAffinity</t>
  </si>
  <si>
    <t>1911 (2011) - FilmAffinity</t>
  </si>
  <si>
    <t>1917 (2019) - FilmAffinity</t>
  </si>
  <si>
    <t>1922 (2017) - FilmAffinity</t>
  </si>
  <si>
    <t>1941 (1979) - FilmAffinity</t>
  </si>
  <si>
    <t>1944 (2015) - FilmAffinity</t>
  </si>
  <si>
    <t>1984 (1984) - FilmAffinity</t>
  </si>
  <si>
    <t>1997: Rescate en Nueva York (1981) - FilmAffinity</t>
  </si>
  <si>
    <t>2 Guns (2013) - FilmAffinity</t>
  </si>
  <si>
    <t>20 años no importan (2013) - FilmAffinity</t>
  </si>
  <si>
    <t>20.000 leguas de viaje submarino (1954) - FilmAffinity</t>
  </si>
  <si>
    <t>2000 maníacos (1964) - FilmAffinity</t>
  </si>
  <si>
    <t>2001 Maniacos (2005) - FilmAffinity</t>
  </si>
  <si>
    <t>2001: Una odisea del espacio (1968) - FilmAffinity</t>
  </si>
  <si>
    <t>2010: Odisea dos (1984) - FilmAffinity</t>
  </si>
  <si>
    <t>2012 (2009) - FilmAffinity</t>
  </si>
  <si>
    <t>2013: Rescate en L.A. (1996) - FilmAffinity</t>
  </si>
  <si>
    <t>21 blackjack (2008) - FilmAffinity</t>
  </si>
  <si>
    <t>21 gramos (2003) - FilmAffinity</t>
  </si>
  <si>
    <t>22 ángeles (TV) (2016) - FilmAffinity</t>
  </si>
  <si>
    <t>22 balas (El inmortal) (2010) - FilmAffinity</t>
  </si>
  <si>
    <t>22 minutos (2014) - FilmAffinity</t>
  </si>
  <si>
    <t>27 vestidos (2008) - FilmAffinity</t>
  </si>
  <si>
    <t>28 días después (2002) - FilmAffinity</t>
  </si>
  <si>
    <t>28 días (2000) - FilmAffinity</t>
  </si>
  <si>
    <t>28 semanas después (2007) - FilmAffinity</t>
  </si>
  <si>
    <t>3 bodas de más (2013) - FilmAffinity</t>
  </si>
  <si>
    <t>3 corazones (2014) - FilmAffinity</t>
  </si>
  <si>
    <t>3 días para matar (2014) - FilmAffinity</t>
  </si>
  <si>
    <t>3 días (2008) - FilmAffinity</t>
  </si>
  <si>
    <t>3 generaciones (2015) - FilmAffinity</t>
  </si>
  <si>
    <t>Tres monos (2008) - FilmAffinity</t>
  </si>
  <si>
    <t>Ligera de equipaje (30 días y 30 mil noches) (2013) - FilmAffinity</t>
  </si>
  <si>
    <t>30 minutos o menos (2011) - FilmAffinity</t>
  </si>
  <si>
    <t>30 noches de actividad paranormal con el diablo adentro de la chica del dragón tatuado (2013) - FilmAffinity</t>
  </si>
  <si>
    <t>300: El origen de un imperio (2014) - FilmAffinity</t>
  </si>
  <si>
    <t>300 (2006) - FilmAffinity</t>
  </si>
  <si>
    <t>303 (2018) - FilmAffinity</t>
  </si>
  <si>
    <t>36 horas (1965) - FilmAffinity</t>
  </si>
  <si>
    <t>360. Juego de destinos (2011) - FilmAffinity</t>
  </si>
  <si>
    <t>388 Arletta Avenue (2011) - FilmAffinity</t>
  </si>
  <si>
    <t>39 escalones (1935) - FilmAffinity</t>
  </si>
  <si>
    <t>Cuarenta pistolas (1957) - FilmAffinity</t>
  </si>
  <si>
    <t>42 (2013) - FilmAffinity</t>
  </si>
  <si>
    <t>45 años (2015) - FilmAffinity</t>
  </si>
  <si>
    <t>48 horas más (1990) - FilmAffinity</t>
  </si>
  <si>
    <t>5 días de guerra (2011) - FilmAffinity</t>
  </si>
  <si>
    <t>5 es el número perfecto (2019) - FilmAffinity</t>
  </si>
  <si>
    <t>5 hombres para Lucy (2002) - FilmAffinity</t>
  </si>
  <si>
    <t>50 hombres muertos (2008) - FilmAffinity</t>
  </si>
  <si>
    <t>50 primaveras (2017) - FilmAffinity</t>
  </si>
  <si>
    <t>50 primeras citas (2004) - FilmAffinity</t>
  </si>
  <si>
    <t>Fifty Shades of Black (2016) - FilmAffinity</t>
  </si>
  <si>
    <t>50 to 1 (2014) - FilmAffinity</t>
  </si>
  <si>
    <t>50/50 (2011) - FilmAffinity</t>
  </si>
  <si>
    <t>(500) días juntos (2009) - FilmAffinity</t>
  </si>
  <si>
    <t>52 vive o muere (1986) - FilmAffinity</t>
  </si>
  <si>
    <t>55 días en Pekín (1963) - FilmAffinity</t>
  </si>
  <si>
    <t>6 días (2017) - FilmAffinity</t>
  </si>
  <si>
    <t>6 globos (2018) - FilmAffinity</t>
  </si>
  <si>
    <t>60 segundos (2000) - FilmAffinity</t>
  </si>
  <si>
    <t>600 kilos de oro puro (2010) - FilmAffinity</t>
  </si>
  <si>
    <t>600 millas (2015) - FilmAffinity</t>
  </si>
  <si>
    <t>61* (TV) (2001) - FilmAffinity</t>
  </si>
  <si>
    <t>68 Kill (2017) - FilmAffinity</t>
  </si>
  <si>
    <t>7 años (2016) - FilmAffinity</t>
  </si>
  <si>
    <t>7 días en Entebbe (2018) - FilmAffinity</t>
  </si>
  <si>
    <t>Siete días y una vida (2002) - FilmAffinity</t>
  </si>
  <si>
    <t>7 diosas (2015) - FilmAffinity</t>
  </si>
  <si>
    <t>70 binladens (2018) - FilmAffinity</t>
  </si>
  <si>
    <t>‘71 (2014) - FilmAffinity</t>
  </si>
  <si>
    <t>8 de diamantes (2006) - FilmAffinity</t>
  </si>
  <si>
    <t>8 millas (2002) - FilmAffinity</t>
  </si>
  <si>
    <t>Ocho sentencias de muerte (1949) - FilmAffinity</t>
  </si>
  <si>
    <t>88 minutos (2007) - FilmAffinity</t>
  </si>
  <si>
    <t>9 días (2002) - FilmAffinity</t>
  </si>
  <si>
    <t>9 meses... de condena (2013) - FilmAffinity</t>
  </si>
  <si>
    <t>9 semanas y media (1986) - FilmAffinity</t>
  </si>
  <si>
    <t>90 minutos en el cielo (2015) - FilmAffinity</t>
  </si>
  <si>
    <t>A 47 metros (2017) - FilmAffinity</t>
  </si>
  <si>
    <t>A bayoneta calada (1951) - FilmAffinity</t>
  </si>
  <si>
    <t>A Bittersweet Life (2005) - FilmAffinity</t>
  </si>
  <si>
    <t>A cambio de nada (2015) - FilmAffinity</t>
  </si>
  <si>
    <t>A ciegas (2018) - FilmAffinity</t>
  </si>
  <si>
    <t>A ciegas (2008) - FilmAffinity</t>
  </si>
  <si>
    <t>A contrarreloj (2003) - FilmAffinity</t>
  </si>
  <si>
    <t>A cualquier otro lugar (1999) - FilmAffinity</t>
  </si>
  <si>
    <t>A cualquier precio (2012) - FilmAffinity</t>
  </si>
  <si>
    <t>A diez segundos del infierno (1959) - FilmAffinity</t>
  </si>
  <si>
    <t>¿Adonde fue el amor? (1964) - FilmAffinity</t>
  </si>
  <si>
    <t>A dos metros de ti (2019) - FilmAffinity</t>
  </si>
  <si>
    <t>A fondo (2015) - FilmAffinity</t>
  </si>
  <si>
    <t>A Ghost Story (2017) - FilmAffinity</t>
  </si>
  <si>
    <t>A la caza del lobo rojo (1989) - FilmAffinity</t>
  </si>
  <si>
    <t>A la caza (1980) - FilmAffinity</t>
  </si>
  <si>
    <t>A la hora señalada (1995) - FilmAffinity</t>
  </si>
  <si>
    <t>A la sombra de Kennedy (2016) - FilmAffinity</t>
  </si>
  <si>
    <t>A las nueve cada noche (1967) - FilmAffinity</t>
  </si>
  <si>
    <t>Un lugar solitario para morir (2011) - FilmAffinity</t>
  </si>
  <si>
    <t>¡A mí la legión! (1942) - FilmAffinity</t>
  </si>
  <si>
    <t>A pleno sol (1960) - FilmAffinity</t>
  </si>
  <si>
    <t>A por todas (2000) - FilmAffinity</t>
  </si>
  <si>
    <t>A propósito de Henry (1991) - FilmAffinity</t>
  </si>
  <si>
    <t>A propósito de Llewyn Davis (2013) - FilmAffinity</t>
  </si>
  <si>
    <t>A propósito de Schmidt (2002) - FilmAffinity</t>
  </si>
  <si>
    <t>A prueba de balas (Jack y Archie) (1996) - FilmAffinity</t>
  </si>
  <si>
    <t>A quemarropa (1967) - FilmAffinity</t>
  </si>
  <si>
    <t>¿A quién ama Gilbert Grape? (1993) - FilmAffinity</t>
  </si>
  <si>
    <t>A Roma con amor (2012) - FilmAffinity</t>
  </si>
  <si>
    <t>A sangre fría (1967) - FilmAffinity</t>
  </si>
  <si>
    <t>Único disparo (2013) - FilmAffinity</t>
  </si>
  <si>
    <t>A través del pacífico (1942) - FilmAffinity</t>
  </si>
  <si>
    <t>A un paso de la muerte (2009) - FilmAffinity</t>
  </si>
  <si>
    <t>A War (Una guerra) (2015) - FilmAffinity</t>
  </si>
  <si>
    <t>Abajo el amor (2003) - FilmAffinity</t>
  </si>
  <si>
    <t>Abajo el periscopio (1996) - FilmAffinity</t>
  </si>
  <si>
    <t>Abandonados (2015) - FilmAffinity</t>
  </si>
  <si>
    <t>Abbott y Costello contra los fantasmas (1948) - FilmAffinity</t>
  </si>
  <si>
    <t>Reencuentro de amigos (2014) - FilmAffinity</t>
  </si>
  <si>
    <t>¿Qué pasó anoche? (2014) - FilmAffinity</t>
  </si>
  <si>
    <t>Abracadabra (2017) - FilmAffinity</t>
  </si>
  <si>
    <t>Abraham Lincoln: Cazador de vampiros (2012) - FilmAffinity</t>
  </si>
  <si>
    <t>Abre los ojos (1997) - FilmAffinity</t>
  </si>
  <si>
    <t>Absolutamente fabulosas (2016) - FilmAffinity</t>
  </si>
  <si>
    <t>Absolutamente todo (2015) - FilmAffinity</t>
  </si>
  <si>
    <t>Abuelos al poder (2012) - FilmAffinity</t>
  </si>
  <si>
    <t>Abulele (2015) - FilmAffinity</t>
  </si>
  <si>
    <t>Abyss (1989) - FilmAffinity</t>
  </si>
  <si>
    <t>Acantilado rojo (versión internacional) (2009) - FilmAffinity</t>
  </si>
  <si>
    <t>Acantilado (2016) - FilmAffinity</t>
  </si>
  <si>
    <t>Acción en el Atlántico Norte (1943) - FilmAffinity</t>
  </si>
  <si>
    <t>Acción Jackson (1988) - FilmAffinity</t>
  </si>
  <si>
    <t>Acción policial (2013) - FilmAffinity</t>
  </si>
  <si>
    <t>Ace Ventura: Operación África (1995) - FilmAffinity</t>
  </si>
  <si>
    <t>Ace Ventura, un detective diferente (1994) - FilmAffinity</t>
  </si>
  <si>
    <t>Acero puro (2011) - FilmAffinity</t>
  </si>
  <si>
    <t>Acorralado (Officer Down) (2012) - FilmAffinity</t>
  </si>
  <si>
    <t>Acorralados (2016) - FilmAffinity</t>
  </si>
  <si>
    <t>Sliver (Acosada) (1993) - FilmAffinity</t>
  </si>
  <si>
    <t>Acosado por el pasado (1996) - FilmAffinity</t>
  </si>
  <si>
    <t>Acoso (1994) - FilmAffinity</t>
  </si>
  <si>
    <t>Across the River (2013) - FilmAffinity</t>
  </si>
  <si>
    <t>Acto de valor (2012) - FilmAffinity</t>
  </si>
  <si>
    <t>Actos de venganza (2017) - FilmAffinity</t>
  </si>
  <si>
    <t>Acusados (1988) - FilmAffinity</t>
  </si>
  <si>
    <t>Ad Astra (2019) - FilmAffinity</t>
  </si>
  <si>
    <t>Adam y ellas (2000) - FilmAffinity</t>
  </si>
  <si>
    <t>Adicto (2011) - FilmAffinity</t>
  </si>
  <si>
    <t>Adiós a las armas (1957) - FilmAffinity</t>
  </si>
  <si>
    <t>Adiós, muñeca (1975) - FilmAffinity</t>
  </si>
  <si>
    <t>Adiós pequeña, adiós (2007) - FilmAffinity</t>
  </si>
  <si>
    <t>Adiós, Mr. Chips (1939) - FilmAffinity</t>
  </si>
  <si>
    <t>Adiós, muchachos (1987) - FilmAffinity</t>
  </si>
  <si>
    <t>Adiós (2019) - FilmAffinity</t>
  </si>
  <si>
    <t>Adivina quién viene esta noche (1967) - FilmAffinity</t>
  </si>
  <si>
    <t>Adivina quién (2005) - FilmAffinity</t>
  </si>
  <si>
    <t>Admiradora secreta (1985) - FilmAffinity</t>
  </si>
  <si>
    <t>Adultos a la fuerza (2014) - FilmAffinity</t>
  </si>
  <si>
    <t>Adventureland (2009) - FilmAffinity</t>
  </si>
  <si>
    <t>Æon Flux (2005) - FilmAffinity</t>
  </si>
  <si>
    <t>Aeropuerto: S.O.S. vuelo secuestrado (1974) - FilmAffinity</t>
  </si>
  <si>
    <t>Aeropuerto (1970) - FilmAffinity</t>
  </si>
  <si>
    <t>After Earth (2013) - FilmAffinity</t>
  </si>
  <si>
    <t>After the Dark (2013) - FilmAffinity</t>
  </si>
  <si>
    <t>Los últimos años del artista: Afterimage (2016) - FilmAffinity</t>
  </si>
  <si>
    <t>Aftershock (2012) - FilmAffinity</t>
  </si>
  <si>
    <t>¡Agáchate, maldito! (1971) - FilmAffinity</t>
  </si>
  <si>
    <t>Agárrame esos fantasmas (1996) - FilmAffinity</t>
  </si>
  <si>
    <t>Agatha y la verdad del crimen (TV) (2018) - FilmAffinity</t>
  </si>
  <si>
    <t>Agente contrainteligente (2016) - FilmAffinity</t>
  </si>
  <si>
    <t>Agente doble (2012) - FilmAffinity</t>
  </si>
  <si>
    <t>Agente especial (1955) - FilmAffinity</t>
  </si>
  <si>
    <t>Ágora (2009) - FilmAffinity</t>
  </si>
  <si>
    <t>Agosto (2013) - FilmAffinity</t>
  </si>
  <si>
    <t>Agua para elefantes (2011) - FilmAffinity</t>
  </si>
  <si>
    <t>Aguas pantanosas (1941) - FilmAffinity</t>
  </si>
  <si>
    <t>Águila roja. La película (2011) - FilmAffinity</t>
  </si>
  <si>
    <t>Ahí os quedáis (2014) - FilmAffinity</t>
  </si>
  <si>
    <t>Ahí va ese bólido (1968) - FilmAffinity</t>
  </si>
  <si>
    <t>Aguas oscuras (2019) - FilmAffinity</t>
  </si>
  <si>
    <t>Ahora me ves 2 (2016) - FilmAffinity</t>
  </si>
  <si>
    <t>Ahora me ves... (2013) - FilmAffinity</t>
  </si>
  <si>
    <t>Ahora o nunca (2015) - FilmAffinity</t>
  </si>
  <si>
    <t>Ahora o nunca (2007) - FilmAffinity</t>
  </si>
  <si>
    <t>Ahora y siempre (2012) - FilmAffinity</t>
  </si>
  <si>
    <t>Air America (1990) - FilmAffinity</t>
  </si>
  <si>
    <t>Air Force One (El avión del presidente) (1997) - FilmAffinity</t>
  </si>
  <si>
    <t>Air (2015) - FilmAffinity</t>
  </si>
  <si>
    <t>Ajuste de cuentas (1997) - FilmAffinity</t>
  </si>
  <si>
    <t>AK-47 (2020) - FilmAffinity</t>
  </si>
  <si>
    <t>Al borde del abismo (2012) - FilmAffinity</t>
  </si>
  <si>
    <t>Al encuentro de Mr. Banks (2013) - FilmAffinity</t>
  </si>
  <si>
    <t>Al este del Edén (1955) - FilmAffinity</t>
  </si>
  <si>
    <t>Al filo de la sospecha (1985) - FilmAffinity</t>
  </si>
  <si>
    <t>Al filo de los diecisiete (2016) - FilmAffinity</t>
  </si>
  <si>
    <t>Al filo del mañana (2014) - FilmAffinity</t>
  </si>
  <si>
    <t>Al final de la escalera (1980) - FilmAffinity</t>
  </si>
  <si>
    <t>Al final del túnel (2016) - FilmAffinity</t>
  </si>
  <si>
    <t>Al lado del enemigo (2014) - FilmAffinity</t>
  </si>
  <si>
    <t>Al límite (2010) - FilmAffinity</t>
  </si>
  <si>
    <t>Al límite de la esperanza (TV) (2011) - FilmAffinity</t>
  </si>
  <si>
    <t>Al límite de la verdad (2002) - FilmAffinity</t>
  </si>
  <si>
    <t>Al límite del riesgo (1996) - FilmAffinity</t>
  </si>
  <si>
    <t>Al límite (1999) - FilmAffinity</t>
  </si>
  <si>
    <t>Al morir la noche (1945) - FilmAffinity</t>
  </si>
  <si>
    <t>Al otro lado del cielo (2001) - FilmAffinity</t>
  </si>
  <si>
    <t>Al otro lado del muro (West) (2013) - FilmAffinity</t>
  </si>
  <si>
    <t>Al rojo vivo (1949) - FilmAffinity</t>
  </si>
  <si>
    <t>Mercury Rising (Al rojo vivo) (1998) - FilmAffinity</t>
  </si>
  <si>
    <t>Alabama Monroe (2012) - FilmAffinity</t>
  </si>
  <si>
    <t>Alabama Moon (2009) - FilmAffinity</t>
  </si>
  <si>
    <t>Alanis (2017) - FilmAffinity</t>
  </si>
  <si>
    <t>Aladdin (2019) - FilmAffinity</t>
  </si>
  <si>
    <t>Alarma catástrofe (1978) - FilmAffinity</t>
  </si>
  <si>
    <t>Alarma en el expreso (1938) - FilmAffinity</t>
  </si>
  <si>
    <t>Alas (1927) - FilmAffinity</t>
  </si>
  <si>
    <t>Alaska, tierra de oro (1960) - FilmAffinity</t>
  </si>
  <si>
    <t>Alatriste (2006) - FilmAffinity</t>
  </si>
  <si>
    <t>Albert Nobbs (2011) - FilmAffinity</t>
  </si>
  <si>
    <t>Alcohol y coca (1988) - FilmAffinity</t>
  </si>
  <si>
    <t>Alejandro Magno (2004) - FilmAffinity</t>
  </si>
  <si>
    <t>Alerta máxima 2 (1995) - FilmAffinity</t>
  </si>
  <si>
    <t>Alerta máxima (1992) - FilmAffinity</t>
  </si>
  <si>
    <t>Alerta: secuestro (2015) - FilmAffinity</t>
  </si>
  <si>
    <t>Alex Strangelove (2018) - FilmAffinity</t>
  </si>
  <si>
    <t>Alexander y el día terrible, horrible, espantoso, horroroso (2014) - FilmAffinity</t>
  </si>
  <si>
    <t>Algo celosa (2017) - FilmAffinity</t>
  </si>
  <si>
    <t>Algo en común (2004) - FilmAffinity</t>
  </si>
  <si>
    <t>Algo más que un jefe (2004) - FilmAffinity</t>
  </si>
  <si>
    <t>Algo muy gordo (2017) - FilmAffinity</t>
  </si>
  <si>
    <t>Algo para recordar (1993) - FilmAffinity</t>
  </si>
  <si>
    <t>Algo pasa con Mary (1998) - FilmAffinity</t>
  </si>
  <si>
    <t>Algo pasa en Hollywood (2008) - FilmAffinity</t>
  </si>
  <si>
    <t>Algo pasa en Las Vegas (2008) - FilmAffinity</t>
  </si>
  <si>
    <t>Algo prestado (2011) - FilmAffinity</t>
  </si>
  <si>
    <t>Algo salvaje (1986) - FilmAffinity</t>
  </si>
  <si>
    <t>Alguien está vigilándote (2016) - FilmAffinity</t>
  </si>
  <si>
    <t>Alguien mueve los hilos (1994) - FilmAffinity</t>
  </si>
  <si>
    <t>Alguien voló sobre el nido del cuco (1975) - FilmAffinity</t>
  </si>
  <si>
    <t>Algunas chicas (1988) - FilmAffinity</t>
  </si>
  <si>
    <t>Algunas veces ellos vuelven (TV) (1991) - FilmAffinity</t>
  </si>
  <si>
    <t>Algunos días en septiembre (2006) - FilmAffinity</t>
  </si>
  <si>
    <t>Algunos hombres buenos (1992) - FilmAffinity</t>
  </si>
  <si>
    <t>Ali y Nino (2016) - FilmAffinity</t>
  </si>
  <si>
    <t>Alí Babá y los cuarenta ladrones (1954) - FilmAffinity</t>
  </si>
  <si>
    <t>Alí Babá y los cuarenta ladrones (1944) - FilmAffinity</t>
  </si>
  <si>
    <t>Ali (2001) - FilmAffinity</t>
  </si>
  <si>
    <t>Alicia a través del espejo (2016) - FilmAffinity</t>
  </si>
  <si>
    <t>Alien nación (1988) - FilmAffinity</t>
  </si>
  <si>
    <t>Alien Raiders (2008) - FilmAffinity</t>
  </si>
  <si>
    <t>Alita: Ángel de combate (2019) - FilmAffinity</t>
  </si>
  <si>
    <t>All Cheerleaders Die (2013) - FilmAffinity</t>
  </si>
  <si>
    <t>All Saints (2017) - FilmAffinity</t>
  </si>
  <si>
    <t>Todo lo que teníamos (2016) - FilmAffinity</t>
  </si>
  <si>
    <t>Aliados (2016) - FilmAffinity</t>
  </si>
  <si>
    <t>Alicia en el país de las maravillas (2010) - FilmAffinity</t>
  </si>
  <si>
    <t>Allanamiento de morada (2016) - FilmAffinity</t>
  </si>
  <si>
    <t>Alleycats (2016) - FilmAffinity</t>
  </si>
  <si>
    <t>Alma en suplicio (1945) - FilmAffinity</t>
  </si>
  <si>
    <t>Alma Mater (2017) - FilmAffinity</t>
  </si>
  <si>
    <t>Almas de metal (1973) - FilmAffinity</t>
  </si>
  <si>
    <t>Almas en la hoguera (1949) - FilmAffinity</t>
  </si>
  <si>
    <t>Almost Christmas (2016) - FilmAffinity</t>
  </si>
  <si>
    <t>Aloha (2015) - FilmAffinity</t>
  </si>
  <si>
    <t>Alma salvaje (2014) - FilmAffinity</t>
  </si>
  <si>
    <t>Alpha (2018) - FilmAffinity</t>
  </si>
  <si>
    <t>Alpha Dog (2006) - FilmAffinity</t>
  </si>
  <si>
    <t>Alpha (2013) - FilmAffinity</t>
  </si>
  <si>
    <t>Alta fidelidad (2000) - FilmAffinity</t>
  </si>
  <si>
    <t>Altamira (2016) - FilmAffinity</t>
  </si>
  <si>
    <t>Alterado (2006) - FilmAffinity</t>
  </si>
  <si>
    <t>¡Alto! o mi madre dispara (1992) - FilmAffinity</t>
  </si>
  <si>
    <t>Álvarez Kelly (1966) - FilmAffinity</t>
  </si>
  <si>
    <t>Amadeus (1984) - FilmAffinity</t>
  </si>
  <si>
    <t>Amanece en Edimburgo (2013) - FilmAffinity</t>
  </si>
  <si>
    <t>Amanece, que no es poco (1989) - FilmAffinity</t>
  </si>
  <si>
    <t>Amanecer de los muertos (2004) - FilmAffinity</t>
  </si>
  <si>
    <t>Amanecer rojo (2012) - FilmAffinity</t>
  </si>
  <si>
    <t>Amanecer rojo (1984) - FilmAffinity</t>
  </si>
  <si>
    <t>Amanecer Zulú (1979) - FilmAffinity</t>
  </si>
  <si>
    <t>Amanecer (1927) - FilmAffinity</t>
  </si>
  <si>
    <t>Amantes (1991) - FilmAffinity</t>
  </si>
  <si>
    <t>Amar peligrosamente (2003) - FilmAffinity</t>
  </si>
  <si>
    <t>Amar (2017) - FilmAffinity</t>
  </si>
  <si>
    <t>Amarga victoria (1939) - FilmAffinity</t>
  </si>
  <si>
    <t>Amateur (2018) - FilmAffinity</t>
  </si>
  <si>
    <t>Amazing Grace (2006) - FilmAffinity</t>
  </si>
  <si>
    <t>Amelia (2009) - FilmAffinity</t>
  </si>
  <si>
    <t>Amélie (2001) - FilmAffinity</t>
  </si>
  <si>
    <t>Amén (2002) - FilmAffinity</t>
  </si>
  <si>
    <t>Amenaza en la sombra (1973) - FilmAffinity</t>
  </si>
  <si>
    <t>Amenaza terrorista (2012) - FilmAffinity</t>
  </si>
  <si>
    <t>Amenazados (2010) - FilmAffinity</t>
  </si>
  <si>
    <t>American Assassin (2017) - FilmAffinity</t>
  </si>
  <si>
    <t>American Beauty (1999) - FilmAffinity</t>
  </si>
  <si>
    <t>American Gangster (2007) - FilmAffinity</t>
  </si>
  <si>
    <t>American Graffiti (1973) - FilmAffinity</t>
  </si>
  <si>
    <t>American History X (1998) - FilmAffinity</t>
  </si>
  <si>
    <t>American Honey (2016) - FilmAffinity</t>
  </si>
  <si>
    <t>American Outlaws (Forajidos) (2001) - FilmAffinity</t>
  </si>
  <si>
    <t>American Pastoral (Pastoral americana) (2016) - FilmAffinity</t>
  </si>
  <si>
    <t>American Animals (2018) - FilmAffinity</t>
  </si>
  <si>
    <t>American Playboy (Spread) (2009) - FilmAffinity</t>
  </si>
  <si>
    <t>American Psycho (2000) - FilmAffinity</t>
  </si>
  <si>
    <t>American Soldiers: un día en Irak (2005) - FilmAffinity</t>
  </si>
  <si>
    <t>American Son (2019) - FilmAffinity</t>
  </si>
  <si>
    <t>American Summer (2010) - FilmAffinity</t>
  </si>
  <si>
    <t>American Ultra (2015) - FilmAffinity</t>
  </si>
  <si>
    <t>Amiga mortal (1986) - FilmAffinity</t>
  </si>
  <si>
    <t>Amigas a la fuerza (2002) - FilmAffinity</t>
  </si>
  <si>
    <t>Amigos apasionados (1949) - FilmAffinity</t>
  </si>
  <si>
    <t>Amigos de más (2013) - FilmAffinity</t>
  </si>
  <si>
    <t>Amor a la siciliana (2016) - FilmAffinity</t>
  </si>
  <si>
    <t>Amor a quemarropa (1993) - FilmAffinity</t>
  </si>
  <si>
    <t>Amor bajo el espino blanco (2010) - FilmAffinity</t>
  </si>
  <si>
    <t>Amor ciego (2001) - FilmAffinity</t>
  </si>
  <si>
    <t>Amor con preaviso (2002) - FilmAffinity</t>
  </si>
  <si>
    <t>Amor en conserva (1949) - FilmAffinity</t>
  </si>
  <si>
    <t>Amor en su punto (2013) - FilmAffinity</t>
  </si>
  <si>
    <t>Amor es todo lo que necesitas (2012) - FilmAffinity</t>
  </si>
  <si>
    <t>El amor es extraño (2014) - FilmAffinity</t>
  </si>
  <si>
    <t>Amistad (1997) - FilmAffinity</t>
  </si>
  <si>
    <t>Amor que mata (1947) - FilmAffinity</t>
  </si>
  <si>
    <t>Amor sin cita previa (2015) - FilmAffinity</t>
  </si>
  <si>
    <t>Amor sin control (2012) - FilmAffinity</t>
  </si>
  <si>
    <t>Amor y amistad (2016) - FilmAffinity</t>
  </si>
  <si>
    <t>Amor y honor (2013) - FilmAffinity</t>
  </si>
  <si>
    <t>Amor y letras (2012) - FilmAffinity</t>
  </si>
  <si>
    <t>A Better Tomorrow III: Love and Death in Saigon (1989) - FilmAffinity</t>
  </si>
  <si>
    <t>El amor y otras cosas imposibles (2009) - FilmAffinity</t>
  </si>
  <si>
    <t>Amor y otras drogas (2010) - FilmAffinity</t>
  </si>
  <si>
    <t>Amor loco / Amor prohibido (2001) - FilmAffinity</t>
  </si>
  <si>
    <t>Amor y otros desastres (2006) - FilmAffinity</t>
  </si>
  <si>
    <t>Amor zombie (2014) - FilmAffinity</t>
  </si>
  <si>
    <t>Amor (2012) - FilmAffinity</t>
  </si>
  <si>
    <t>Amores asesinos (2013) - FilmAffinity</t>
  </si>
  <si>
    <t>Amores con un extraño (1963) - FilmAffinity</t>
  </si>
  <si>
    <t>Amundsen (2019) - FilmAffinity</t>
  </si>
  <si>
    <t>An American Crime (2007) - FilmAffinity</t>
  </si>
  <si>
    <t>Ana Caulder (1971) - FilmAffinity</t>
  </si>
  <si>
    <t>Ana de día (2018) - FilmAffinity</t>
  </si>
  <si>
    <t>Anna Karenina (1997) - FilmAffinity</t>
  </si>
  <si>
    <t>Ana Karenina (1935) - FilmAffinity</t>
  </si>
  <si>
    <t>Ana y el rey de Siam (1946) - FilmAffinity</t>
  </si>
  <si>
    <t>Ana, mon amour (2017) - FilmAffinity</t>
  </si>
  <si>
    <t>Anacleto: Agente secreto (2015) - FilmAffinity</t>
  </si>
  <si>
    <t>Análisis final (1992) - FilmAffinity</t>
  </si>
  <si>
    <t>Anamorph (2007) - FilmAffinity</t>
  </si>
  <si>
    <t>Anarchy: La noche de las bestias (2014) - FilmAffinity</t>
  </si>
  <si>
    <t>Anastasia (1956) - FilmAffinity</t>
  </si>
  <si>
    <t>Ana de los mil días (1969) - FilmAffinity</t>
  </si>
  <si>
    <t>Anatomía de un hospital (1971) - FilmAffinity</t>
  </si>
  <si>
    <t>Fallen Angels (1995) - FilmAffinity</t>
  </si>
  <si>
    <t>Ángeles y demonios (2009) - FilmAffinity</t>
  </si>
  <si>
    <t>Angustia en el Hospital Central (1982) - FilmAffinity</t>
  </si>
  <si>
    <t>Animal de compañía (2016) - FilmAffinity</t>
  </si>
  <si>
    <t>Animal Kingdom (2010) - FilmAffinity</t>
  </si>
  <si>
    <t>Animales fantásticos y dónde encontrarlos (2016) - FilmAffinity</t>
  </si>
  <si>
    <t>Animales fantásticos: Los crímenes de Grindelwald (2018) - FilmAffinity</t>
  </si>
  <si>
    <t>Animales nocturnos (2016) - FilmAffinity</t>
  </si>
  <si>
    <t>Aniquilación (2018) - FilmAffinity</t>
  </si>
  <si>
    <t>Anna Karenina (2012) - FilmAffinity</t>
  </si>
  <si>
    <t>Anna (2019) - FilmAffinity</t>
  </si>
  <si>
    <t>Annabelle: Creation (2017) - FilmAffinity</t>
  </si>
  <si>
    <t>Annabelle (2014) - FilmAffinity</t>
  </si>
  <si>
    <t>Annie Hall (1977) - FilmAffinity</t>
  </si>
  <si>
    <t>Annie (2014) - FilmAffinity</t>
  </si>
  <si>
    <t>Anomalous (2016) - FilmAffinity</t>
  </si>
  <si>
    <t>Anonymous (2016) - FilmAffinity</t>
  </si>
  <si>
    <t>Anonymous (2011) - FilmAffinity</t>
  </si>
  <si>
    <t>Antboy, el pequeño gran superhéroe (2013) - FilmAffinity</t>
  </si>
  <si>
    <t>Antes de la quema (2019) - FilmAffinity</t>
  </si>
  <si>
    <t>Antes de que te vayas (2014) - FilmAffinity</t>
  </si>
  <si>
    <t>Antes de ti (2016) - FilmAffinity</t>
  </si>
  <si>
    <t>Antes que anochezca (2000) - FilmAffinity</t>
  </si>
  <si>
    <t>Antes que el diablo sepa que has muerto (2007) - FilmAffinity</t>
  </si>
  <si>
    <t>Antes y después (1996) - FilmAffinity</t>
  </si>
  <si>
    <t>Anticristo (2009) - FilmAffinity</t>
  </si>
  <si>
    <t>Ant-Man y la Avispa (2018) - FilmAffinity</t>
  </si>
  <si>
    <t>Another Year (2010) - FilmAffinity</t>
  </si>
  <si>
    <t>Ant-Man (2015) - FilmAffinity</t>
  </si>
  <si>
    <t>Antwone Fisher (2002) - FilmAffinity</t>
  </si>
  <si>
    <t>Año uno (2009) - FilmAffinity</t>
  </si>
  <si>
    <t>Apache (1954) - FilmAffinity</t>
  </si>
  <si>
    <t>Apartamento para tres (1966) - FilmAffinity</t>
  </si>
  <si>
    <t>Apocalypse Now (1979) - FilmAffinity</t>
  </si>
  <si>
    <t>Apocalypto (2006) - FilmAffinity</t>
  </si>
  <si>
    <t>Apollo 18 (2011) - FilmAffinity</t>
  </si>
  <si>
    <t>Apolo 13 (Apolo XIII) (1995) - FilmAffinity</t>
  </si>
  <si>
    <t>Appaloosa (2008) - FilmAffinity</t>
  </si>
  <si>
    <t>Aprendiendo a conducir (2014) - FilmAffinity</t>
  </si>
  <si>
    <t>Aprendiendo a vivir (2017) - FilmAffinity</t>
  </si>
  <si>
    <t>Aprendiz de gigoló (2013) - FilmAffinity</t>
  </si>
  <si>
    <t>April Apocalypse (2013) - FilmAffinity</t>
  </si>
  <si>
    <t>Aquaman (2018) - FilmAffinity</t>
  </si>
  <si>
    <t>Aquel excitante curso (1982) - FilmAffinity</t>
  </si>
  <si>
    <t>Aquel maldito tren blindado (1978) - FilmAffinity</t>
  </si>
  <si>
    <t>Aquellos chalados en sus locos cacharros (1965) - FilmAffinity</t>
  </si>
  <si>
    <t>Aquí y ahora (2013) - FilmAffinity</t>
  </si>
  <si>
    <t>Appleseed: Alpha (2014) - FilmAffinity</t>
  </si>
  <si>
    <t>Aquí, un amigo (1981) - FilmAffinity</t>
  </si>
  <si>
    <t>Arabesco (1966) - FilmAffinity</t>
  </si>
  <si>
    <t>Archive (2020) - FilmAffinity</t>
  </si>
  <si>
    <t>Arco de triunfo (1948) - FilmAffinity</t>
  </si>
  <si>
    <t>Arde Mississippi (1988) - FilmAffinity</t>
  </si>
  <si>
    <t>¿Arde París? (1966) - FilmAffinity</t>
  </si>
  <si>
    <t>Arenas de muerte (1957) - FilmAffinity</t>
  </si>
  <si>
    <t>Arenas sangrientas (1949) - FilmAffinity</t>
  </si>
  <si>
    <t>Ariane (1957) - FilmAffinity</t>
  </si>
  <si>
    <t>Arizona (1939) - FilmAffinity</t>
  </si>
  <si>
    <t>Arkansas: Un lugar peligroso (2020) - FilmAffinity</t>
  </si>
  <si>
    <t>Arlington Road. Temerás a tu vecino (1999) - FilmAffinity</t>
  </si>
  <si>
    <t>Arma fatal (2007) - FilmAffinity</t>
  </si>
  <si>
    <t>Arma Joven (1988) - FilmAffinity</t>
  </si>
  <si>
    <t>Armados y peligrosos (1986) - FilmAffinity</t>
  </si>
  <si>
    <t>Armageddon (1998) - FilmAffinity</t>
  </si>
  <si>
    <t>Armas de mujer (1988) - FilmAffinity</t>
  </si>
  <si>
    <t>Aritmética emocional (2007) - FilmAffinity</t>
  </si>
  <si>
    <t>Arn: El Caballero Templario (2007) - FilmAffinity</t>
  </si>
  <si>
    <t>ARQ (2016) - FilmAffinity</t>
  </si>
  <si>
    <t>Arrasando el campo de batalla (TV) (2014) - FilmAffinity</t>
  </si>
  <si>
    <t>Arrástrame al infierno (2009) - FilmAffinity</t>
  </si>
  <si>
    <t>Arsène Lupin (2004) - FilmAffinity</t>
  </si>
  <si>
    <t>Arsénico por compasión (1944) - FilmAffinity</t>
  </si>
  <si>
    <t>Artemis Fowl (2020) - FilmAffinity</t>
  </si>
  <si>
    <t>Arthur, el soltero de oro (1981) - FilmAffinity</t>
  </si>
  <si>
    <t>Ártico (2018) - FilmAffinity</t>
  </si>
  <si>
    <t>Asalto a la comisaría del distrito 13 (1976) - FilmAffinity</t>
  </si>
  <si>
    <t>Asalto en Wall Street (2013) - FilmAffinity</t>
  </si>
  <si>
    <t>Asalto al convoy (2016) - FilmAffinity</t>
  </si>
  <si>
    <t>Asalto al distrito 13 (2005) - FilmAffinity</t>
  </si>
  <si>
    <t>Asalto al furgón blindado (2013) - FilmAffinity</t>
  </si>
  <si>
    <t>Asalto al poder (2013) - FilmAffinity</t>
  </si>
  <si>
    <t>Asalto al Queen Mary (1966) - FilmAffinity</t>
  </si>
  <si>
    <t>Asalto al tren del dinero (1995) - FilmAffinity</t>
  </si>
  <si>
    <t>Asalto al tren Pelham 123 (2009) - FilmAffinity</t>
  </si>
  <si>
    <t>Asalto en París (2016) - FilmAffinity</t>
  </si>
  <si>
    <t>Ases Calientes 2: Baile de asesinos (2010) - FilmAffinity</t>
  </si>
  <si>
    <t>Asesinato en 8mm. (1999) - FilmAffinity</t>
  </si>
  <si>
    <t>Asesinato en el Orient Express (2017) - FilmAffinity</t>
  </si>
  <si>
    <t>Asesinato en el Orient Express (1974) - FilmAffinity</t>
  </si>
  <si>
    <t>Murder at 1600 (Asesinato en la Casa Blanca) (1997) - FilmAffinity</t>
  </si>
  <si>
    <t>Asesinato justo (2008) - FilmAffinity</t>
  </si>
  <si>
    <t>Asesinato... 1-2-3 (2002) - FilmAffinity</t>
  </si>
  <si>
    <t>Asesino a sueldo (2012) - FilmAffinity</t>
  </si>
  <si>
    <t>Asesino en el tiempo (2013) - FilmAffinity</t>
  </si>
  <si>
    <t>Ases calientes (2007) - FilmAffinity</t>
  </si>
  <si>
    <t>Ases del cielo (1976) - FilmAffinity</t>
  </si>
  <si>
    <t>Asesino invisible (1977) - FilmAffinity</t>
  </si>
  <si>
    <t>Asesinos (2015) - FilmAffinity</t>
  </si>
  <si>
    <t>Asesinos de élite (2011) - FilmAffinity</t>
  </si>
  <si>
    <t>Asesinos natos (1994) - FilmAffinity</t>
  </si>
  <si>
    <t>Asesinos (1995) - FilmAffinity</t>
  </si>
  <si>
    <t>Asfixia (Choke) (2008) - FilmAffinity</t>
  </si>
  <si>
    <t>Ashanti (Ébano) (1979) - FilmAffinity</t>
  </si>
  <si>
    <t>Ashby (2015) - FilmAffinity</t>
  </si>
  <si>
    <t>Asesino implacable (1971) - FilmAffinity</t>
  </si>
  <si>
    <t>Asesinos de reemplazo (1998) - FilmAffinity</t>
  </si>
  <si>
    <t>Así en la Tierra como en el Infierno (2014) - FilmAffinity</t>
  </si>
  <si>
    <t>Así nos va (2014) - FilmAffinity</t>
  </si>
  <si>
    <t>Así somos (People Like Us) (2012) - FilmAffinity</t>
  </si>
  <si>
    <t>Assassin's Creed (2016) - FilmAffinity</t>
  </si>
  <si>
    <t>Asuntos de familia (City Island) (2009) - FilmAffinity</t>
  </si>
  <si>
    <t>Asuntos sucios (1990) - FilmAffinity</t>
  </si>
  <si>
    <t>Asylum: El experimento (2014) - FilmAffinity</t>
  </si>
  <si>
    <t>¡Átame! (1989) - FilmAffinity</t>
  </si>
  <si>
    <t>Atando cabos (2001) - FilmAffinity</t>
  </si>
  <si>
    <t>Ataque al carro blindado (1967) - FilmAffinity</t>
  </si>
  <si>
    <t>¡Ataque! (1956) - FilmAffinity</t>
  </si>
  <si>
    <t>Aterriza como puedas II (1982) - FilmAffinity</t>
  </si>
  <si>
    <t>Ático sin ascensor (2014) - FilmAffinity</t>
  </si>
  <si>
    <t>Atlantic City (1980) - FilmAffinity</t>
  </si>
  <si>
    <t>Atmósfera cero (1981) - FilmAffinity</t>
  </si>
  <si>
    <t>Atómica (Atomic Blonde) (2017) - FilmAffinity</t>
  </si>
  <si>
    <t>Atormentada (1949) - FilmAffinity</t>
  </si>
  <si>
    <t>Atracadores (2015) - FilmAffinity</t>
  </si>
  <si>
    <t>Atracción fatal (1987) - FilmAffinity</t>
  </si>
  <si>
    <t>Aterriza como puedas (1980) - FilmAffinity</t>
  </si>
  <si>
    <t>Atraco en 7 minutos (2014) - FilmAffinity</t>
  </si>
  <si>
    <t>Atraco en la iglesia (First Sunday) (2008) - FilmAffinity</t>
  </si>
  <si>
    <t>Atraco perfecto (1956) - FilmAffinity</t>
  </si>
  <si>
    <t>Atraco por duplicado (2011) - FilmAffinity</t>
  </si>
  <si>
    <t>Atrapa a un ladrón (2016) - FilmAffinity</t>
  </si>
  <si>
    <t>Atrapa a un ladrón (1955) - FilmAffinity</t>
  </si>
  <si>
    <t>Atrapa el fuego (Catch a Fire) (2006) - FilmAffinity</t>
  </si>
  <si>
    <t>Atrapada en la oscuridad (2013) - FilmAffinity</t>
  </si>
  <si>
    <t>Atrapada en las profundidades (2020) - FilmAffinity</t>
  </si>
  <si>
    <t>Atraco en Belfast (2011) - FilmAffinity</t>
  </si>
  <si>
    <t>Atrapado en el tiempo (1993) - FilmAffinity</t>
  </si>
  <si>
    <t>Atrapado en un pirado (2008) - FilmAffinity</t>
  </si>
  <si>
    <t>Atrapado por amor (2009) - FilmAffinity</t>
  </si>
  <si>
    <t>Atrapado por su pasado (1993) - FilmAffinity</t>
  </si>
  <si>
    <t>Atrapados (2015) - FilmAffinity</t>
  </si>
  <si>
    <t>Atrapados en Chernóbil (2012) - FilmAffinity</t>
  </si>
  <si>
    <t>Atrapados sin salida (1986) - FilmAffinity</t>
  </si>
  <si>
    <t>Atrápame si puedes (2002) - FilmAffinity</t>
  </si>
  <si>
    <t>Attack The Block (2011) - FilmAffinity</t>
  </si>
  <si>
    <t>Atrapados (1949) - FilmAffinity</t>
  </si>
  <si>
    <t>Attraction (2017) - FilmAffinity</t>
  </si>
  <si>
    <t>Audition (1999) - FilmAffinity</t>
  </si>
  <si>
    <t>El triunfo de un sueño (August Rush) (2007) - FilmAffinity</t>
  </si>
  <si>
    <t>Aurora (Jamais contente) (2016) - FilmAffinity</t>
  </si>
  <si>
    <t>Ausencia de malicia (1981) - FilmAffinity</t>
  </si>
  <si>
    <t>Australia (2008) - FilmAffinity</t>
  </si>
  <si>
    <t>Autómata (2014) - FilmAffinity</t>
  </si>
  <si>
    <t>Autostop sangriento (1977) - FilmAffinity</t>
  </si>
  <si>
    <t>Avalon (2001) - FilmAffinity</t>
  </si>
  <si>
    <t>Avatar (2009) - FilmAffinity</t>
  </si>
  <si>
    <t>¡Ave, César! (2016) - FilmAffinity</t>
  </si>
  <si>
    <t>Aventuras en la gran ciudad (1987) - FilmAffinity</t>
  </si>
  <si>
    <t>Aves de presa (y la fantabulosa emancipación de Harley Quinn) (2020) - FilmAffinity</t>
  </si>
  <si>
    <t>Aviones de papel (2014) - FilmAffinity</t>
  </si>
  <si>
    <t>Await Further Instructions (2018) - FilmAffinity</t>
  </si>
  <si>
    <t>Alzando el vuelo (TV) (2015) - FilmAffinity</t>
  </si>
  <si>
    <t>Awaydays (2009) - FilmAffinity</t>
  </si>
  <si>
    <t>Ayla: La hija de la guerra (2017) - FilmAffinity</t>
  </si>
  <si>
    <t>Babadook (2014) - FilmAffinity</t>
  </si>
  <si>
    <t>Babel (2006) - FilmAffinity</t>
  </si>
  <si>
    <t>Baby Doll (1956) - FilmAffinity</t>
  </si>
  <si>
    <t>Baby Driver (2017) - FilmAffinity</t>
  </si>
  <si>
    <t>Baby Mama (Mamá de alquiler) (2008) - FilmAffinity</t>
  </si>
  <si>
    <t>Baby, Baby, Baby (2015) - FilmAffinity</t>
  </si>
  <si>
    <t>Babycall (2011) - FilmAffinity</t>
  </si>
  <si>
    <t>Babylon (2008) - FilmAffinity</t>
  </si>
  <si>
    <t>Bacurau (2019) - FilmAffinity</t>
  </si>
  <si>
    <t>Tipos duros (2014) - FilmAffinity</t>
  </si>
  <si>
    <t>Bad Boys for Life (2020) - FilmAffinity</t>
  </si>
  <si>
    <t>Bad Boys (1983) - FilmAffinity</t>
  </si>
  <si>
    <t>Tierra del mal (2014) - FilmAffinity</t>
  </si>
  <si>
    <t>Jackass presenta: Bad Grandpa (2013) - FilmAffinity</t>
  </si>
  <si>
    <t>Bad Santa 2 (2016) - FilmAffinity</t>
  </si>
  <si>
    <t>Bad Teacher (2011) - FilmAffinity</t>
  </si>
  <si>
    <t>Juegos de palabras (2013) - FilmAffinity</t>
  </si>
  <si>
    <t>Bahía de Sangre (1971) - FilmAffinity</t>
  </si>
  <si>
    <t>Bailando con lobos (1990) - FilmAffinity</t>
  </si>
  <si>
    <t>Bailando la vida (2017) - FilmAffinity</t>
  </si>
  <si>
    <t>Bait (Carnada) (2012) - FilmAffinity</t>
  </si>
  <si>
    <t>Bait (2000) - FilmAffinity</t>
  </si>
  <si>
    <t>Bajarse al moro (1988) - FilmAffinity</t>
  </si>
  <si>
    <t>Bajo amenaza (2011) - FilmAffinity</t>
  </si>
  <si>
    <t>Bajo cero (2006) - FilmAffinity</t>
  </si>
  <si>
    <t>Bajo el fuego (1983) - FilmAffinity</t>
  </si>
  <si>
    <t>Bajo el sol de la Toscana (2003) - FilmAffinity</t>
  </si>
  <si>
    <t>Land of Mine (Bajo la arena) (2015) - FilmAffinity</t>
  </si>
  <si>
    <t>Bajo la misma estrella (2014) - FilmAffinity</t>
  </si>
  <si>
    <t>Bajo la rosa (2017) - FilmAffinity</t>
  </si>
  <si>
    <t>Under the Shadow (Bajo la sombra) (2016) - FilmAffinity</t>
  </si>
  <si>
    <t>Bajo sospecha (1982) - FilmAffinity</t>
  </si>
  <si>
    <t>Bajo un manto de estrellas (2013) - FilmAffinity</t>
  </si>
  <si>
    <t>Bajo un sol abrasador (2013) - FilmAffinity</t>
  </si>
  <si>
    <t>Una bala sin nombre (1959) - FilmAffinity</t>
  </si>
  <si>
    <t>Balada triste de trompeta (2010) - FilmAffinity</t>
  </si>
  <si>
    <t>Balas sobre Broadway (1994) - FilmAffinity</t>
  </si>
  <si>
    <t>Banana Split (2018) - FilmAffinity</t>
  </si>
  <si>
    <t>Bananas (1971) - FilmAffinity</t>
  </si>
  <si>
    <t>Band Aid (2017) - FilmAffinity</t>
  </si>
  <si>
    <t>Banda aparte (1964) - FilmAffinity</t>
  </si>
  <si>
    <t>Banderas de nuestros padres (2006) - FilmAffinity</t>
  </si>
  <si>
    <t>Bandidas (2006) - FilmAffinity</t>
  </si>
  <si>
    <t>Bandidos (2001) - FilmAffinity</t>
  </si>
  <si>
    <t>Bandolero (1968) - FilmAffinity</t>
  </si>
  <si>
    <t>Peligro en Bangkok (2008) - FilmAffinity</t>
  </si>
  <si>
    <t>Bar Bahar. Entre dos mundos (2016) - FilmAffinity</t>
  </si>
  <si>
    <t>Barbacoa de amigos (2014) - FilmAffinity</t>
  </si>
  <si>
    <t>Barbara (2017) - FilmAffinity</t>
  </si>
  <si>
    <t>Bárbara (2012) - FilmAffinity</t>
  </si>
  <si>
    <t>Barbarella (1967) - FilmAffinity</t>
  </si>
  <si>
    <t>La barbería 3: Todo el mundo necesita un corte (2016) - FilmAffinity</t>
  </si>
  <si>
    <t>Barrabás (1961) - FilmAffinity</t>
  </si>
  <si>
    <t>Barridos por la marea (2002) - FilmAffinity</t>
  </si>
  <si>
    <t>Barry Lyndon (1975) - FilmAffinity</t>
  </si>
  <si>
    <t>Barry Seal: El traficante (2017) - FilmAffinity</t>
  </si>
  <si>
    <t>Barry (2016) - FilmAffinity</t>
  </si>
  <si>
    <t>Barton Fink (1991) - FilmAffinity</t>
  </si>
  <si>
    <t>Basada en hechos reales (2017) - FilmAffinity</t>
  </si>
  <si>
    <t>Basic (2003) - FilmAffinity</t>
  </si>
  <si>
    <t>Basket Case ¿Dónde te escondes, hermano? (1982) - FilmAffinity</t>
  </si>
  <si>
    <t>Batalla en Seattle (2007) - FilmAffinity</t>
  </si>
  <si>
    <t>Batalla más allá de las estrellas (1968) - FilmAffinity</t>
  </si>
  <si>
    <t>Battle Royale 2: Réquiem (2003) - FilmAffinity</t>
  </si>
  <si>
    <t>Battle Royale (2000) - FilmAffinity</t>
  </si>
  <si>
    <t>Battleship (2012) - FilmAffinity</t>
  </si>
  <si>
    <t>Battlestar Galactica: El plan (2009) - FilmAffinity</t>
  </si>
  <si>
    <t>Battlestar Galactica: Sangre y metal (TV) (2012) - FilmAffinity</t>
  </si>
  <si>
    <t>Galáctica, el Universo en Guerra (1978) - FilmAffinity</t>
  </si>
  <si>
    <t>Be Cool (2005) - FilmAffinity</t>
  </si>
  <si>
    <t>Beast (2017) - FilmAffinity</t>
  </si>
  <si>
    <t>Beasts of No Nation (2015) - FilmAffinity</t>
  </si>
  <si>
    <t>Beautiful Boy. Siempre serás mi hijo (2018) - FilmAffinity</t>
  </si>
  <si>
    <t>Beauty Shop (2005) - FilmAffinity</t>
  </si>
  <si>
    <t>Beethoven: La búsqueda del tesoro (2014) - FilmAffinity</t>
  </si>
  <si>
    <t>Begin Again (2013) - FilmAffinity</t>
  </si>
  <si>
    <t>Beginners (Principiantes) (2010) - FilmAffinity</t>
  </si>
  <si>
    <t>Detrás del candelabro (TV) (2013) - FilmAffinity</t>
  </si>
  <si>
    <t>La vida de Flynn (2012) - FilmAffinity</t>
  </si>
  <si>
    <t>Bel Ami, historia de un seductor (2012) - FilmAffinity</t>
  </si>
  <si>
    <t>Bella de día (Belle de jour) (1967) - FilmAffinity</t>
  </si>
  <si>
    <t>Belle y Sebastián (2013) - FilmAffinity</t>
  </si>
  <si>
    <t>Belle (2013) - FilmAffinity</t>
  </si>
  <si>
    <t>Belleza oculta (2016) - FilmAffinity</t>
  </si>
  <si>
    <t>Ben X (2007) - FilmAffinity</t>
  </si>
  <si>
    <t>Bendíceme, última (2013) - FilmAffinity</t>
  </si>
  <si>
    <t>Ben-Hur (2016) - FilmAffinity</t>
  </si>
  <si>
    <t>Ben-Hur (1959) - FilmAffinity</t>
  </si>
  <si>
    <t>Benito Sansón y los taxis rojos (2014) - FilmAffinity</t>
  </si>
  <si>
    <t>Benji (2018) - FilmAffinity</t>
  </si>
  <si>
    <t>Beowulf &amp; Grendel (2005) - FilmAffinity</t>
  </si>
  <si>
    <t>Beowulf (2007) - FilmAffinity</t>
  </si>
  <si>
    <t>Berberian Sound Studio (2012) - FilmAffinity</t>
  </si>
  <si>
    <t>Berlín Occidente (1948) - FilmAffinity</t>
  </si>
  <si>
    <t>Bernard y Doris (TV) (2006) - FilmAffinity</t>
  </si>
  <si>
    <t>Bernie (2011) - FilmAffinity</t>
  </si>
  <si>
    <t>Berserker (2015) - FilmAffinity</t>
  </si>
  <si>
    <t>Bésalas por mí (1957) - FilmAffinity</t>
  </si>
  <si>
    <t>Bésame, tonto (1964) - FilmAffinity</t>
  </si>
  <si>
    <t>Bestias del sur salvaje (2012) - FilmAffinity</t>
  </si>
  <si>
    <t>Betibú (2014) - FilmAffinity</t>
  </si>
  <si>
    <t>Betty Anne Waters (Conviction) (2010) - FilmAffinity</t>
  </si>
  <si>
    <t>Beyond Skyline (2017) - FilmAffinity</t>
  </si>
  <si>
    <t>Beyond the Gates (2016) - FilmAffinity</t>
  </si>
  <si>
    <t>Bicho malo (Bad Milo!) (2012) - FilmAffinity</t>
  </si>
  <si>
    <t>Bienvenido a casa Roscoe Jenkins (2008) - FilmAffinity</t>
  </si>
  <si>
    <t>Bienvenido a la jungla (2013) - FilmAffinity</t>
  </si>
  <si>
    <t>Bienvenido, Mr. Chance (1979) - FilmAffinity</t>
  </si>
  <si>
    <t>Bienvenido, Míster Marshall (1953) - FilmAffinity</t>
  </si>
  <si>
    <t>Bienvenidos a Alemania (2016) - FilmAffinity</t>
  </si>
  <si>
    <t>Bienvenidos a Collinwood (2002) - FilmAffinity</t>
  </si>
  <si>
    <t>Bienvenidos a Grecia (2015) - FilmAffinity</t>
  </si>
  <si>
    <t>Bienvenidos a Marwen (2018) - FilmAffinity</t>
  </si>
  <si>
    <t>Bienvenidos a Zombieland (2009) - FilmAffinity</t>
  </si>
  <si>
    <t>Bienvenidos al barrio (2019) - FilmAffinity</t>
  </si>
  <si>
    <t>Bienvenidos al fin del mundo (2013) - FilmAffinity</t>
  </si>
  <si>
    <t>Bienvenidos al Norte (2008) - FilmAffinity</t>
  </si>
  <si>
    <t>Bienvenidos al Sur (2010) - FilmAffinity</t>
  </si>
  <si>
    <t>Big Ass Spider (2013) - FilmAffinity</t>
  </si>
  <si>
    <t>Big Bad Wolves (2013) - FilmAffinity</t>
  </si>
  <si>
    <t>Big Eyes (2014) - FilmAffinity</t>
  </si>
  <si>
    <t>Big Fish &amp; Begonia (2016) - FilmAffinity</t>
  </si>
  <si>
    <t>Big Fish (2003) - FilmAffinity</t>
  </si>
  <si>
    <t>Caza mayor (2014) - FilmAffinity</t>
  </si>
  <si>
    <t>Big (1988) - FilmAffinity</t>
  </si>
  <si>
    <t>Bigfoot y los Henderson (1987) - FilmAffinity</t>
  </si>
  <si>
    <t>Biggles, el viajero del tiempo (1986) - FilmAffinity</t>
  </si>
  <si>
    <t>Bilitis (1977) - FilmAffinity</t>
  </si>
  <si>
    <t>Billy Bathgate (1991) - FilmAffinity</t>
  </si>
  <si>
    <t>Billy Elliot (Quiero bailar) (2000) - FilmAffinity</t>
  </si>
  <si>
    <t>Billy Lynn (2016) - FilmAffinity</t>
  </si>
  <si>
    <t>Bird (1988) - FilmAffinity</t>
  </si>
  <si>
    <t>Birdman o (La Inesperada Virtud de la Ignorancia) (2014) - FilmAffinity</t>
  </si>
  <si>
    <t>Birdy (1984) - FilmAffinity</t>
  </si>
  <si>
    <t>Bitelchús (1988) - FilmAffinity</t>
  </si>
  <si>
    <t>La gran hambruna (2018) - FilmAffinity</t>
  </si>
  <si>
    <t>Black Death (Garra negra) (2010) - FilmAffinity</t>
  </si>
  <si>
    <t>Black Dog (1998) - FilmAffinity</t>
  </si>
  <si>
    <t>Black Hawk derribado (2001) - FilmAffinity</t>
  </si>
  <si>
    <t>Black Mass: Estrictamente criminal (2015) - FilmAffinity</t>
  </si>
  <si>
    <t>Black Nativity (2013) - FilmAffinity</t>
  </si>
  <si>
    <t>Black Panther (2018) - FilmAffinity</t>
  </si>
  <si>
    <t>Black Rain (1989) - FilmAffinity</t>
  </si>
  <si>
    <t>Black Rock (2012) - FilmAffinity</t>
  </si>
  <si>
    <t>Black Sea: Mar tenebroso (2014) - FilmAffinity</t>
  </si>
  <si>
    <t>Black Snake Moan (2006) - FilmAffinity</t>
  </si>
  <si>
    <t>Black (2015) - FilmAffinity</t>
  </si>
  <si>
    <t>Blackhat: Amenaza en la red (2015) - FilmAffinity</t>
  </si>
  <si>
    <t>Blackthorn. Sin destino (2011) - FilmAffinity</t>
  </si>
  <si>
    <t>Blackway (Go with Me) (2015) - FilmAffinity</t>
  </si>
  <si>
    <t>Blackwood (2018) - FilmAffinity</t>
  </si>
  <si>
    <t>La espada del inmortal (2017) - FilmAffinity</t>
  </si>
  <si>
    <t>Blade Runner 2049 (2017) - FilmAffinity</t>
  </si>
  <si>
    <t>Blade Runner (1982) - FilmAffinity</t>
  </si>
  <si>
    <t>Blair Witch (2016) - FilmAffinity</t>
  </si>
  <si>
    <t>Blame! (2017) - FilmAffinity</t>
  </si>
  <si>
    <t>Blancanieves y la leyenda del cazador (2012) - FilmAffinity</t>
  </si>
  <si>
    <t>Blancanieves (Mirror, Mirror) (2012) - FilmAffinity</t>
  </si>
  <si>
    <t>Blanco escurridizo (2010) - FilmAffinity</t>
  </si>
  <si>
    <t>Blanco humano (1993) - FilmAffinity</t>
  </si>
  <si>
    <t>Blanco perfecto (Gun Shy) (2000) - FilmAffinity</t>
  </si>
  <si>
    <t>Blaze (2018) - FilmAffinity</t>
  </si>
  <si>
    <t>El enemigo está dentro (2004) - FilmAffinity</t>
  </si>
  <si>
    <t>Blindado (2009) - FilmAffinity</t>
  </si>
  <si>
    <t>Blinded by the Light (Cegado por la luz) (2019) - FilmAffinity</t>
  </si>
  <si>
    <t>Bliss (2019) - FilmAffinity</t>
  </si>
  <si>
    <t>Blitz (2011) - FilmAffinity</t>
  </si>
  <si>
    <t>Blood Father (2016) - FilmAffinity</t>
  </si>
  <si>
    <t>Bloodshot (2020) - FilmAffinity</t>
  </si>
  <si>
    <t>Bloodsucking Bastards (2015) - FilmAffinity</t>
  </si>
  <si>
    <t>Blow (2001) - FilmAffinity</t>
  </si>
  <si>
    <t>¡Piratas!: ¡Listo para ser un pirata! (C) (2012) - FilmAffinity</t>
  </si>
  <si>
    <t>¡Rompe Ralph! (2012) - FilmAffinity</t>
  </si>
  <si>
    <t>101 Dálmatas 2 (2003) - FilmAffinity</t>
  </si>
  <si>
    <t>101 dálmatas (1961) - FilmAffinity</t>
  </si>
  <si>
    <t>Aladdin y el rey de los ladrones (1996) - FilmAffinity</t>
  </si>
  <si>
    <t>Aladdin (1992) - FilmAffinity</t>
  </si>
  <si>
    <t>Albert (2015) - FilmAffinity</t>
  </si>
  <si>
    <t>Alicia en el país de las maravillas (1951) - FilmAffinity</t>
  </si>
  <si>
    <t>Alvin y las ardillas 2 (2009) - FilmAffinity</t>
  </si>
  <si>
    <t>Alvin y las ardillas 3 (2011) - FilmAffinity</t>
  </si>
  <si>
    <t>Anastasia (1997) - FilmAffinity</t>
  </si>
  <si>
    <t>Angry Birds: La película (2016) - FilmAffinity</t>
  </si>
  <si>
    <t>Animals United (2010) - FilmAffinity</t>
  </si>
  <si>
    <t>Ant Bully, bienvenido al hormiguero (2006) - FilmAffinity</t>
  </si>
  <si>
    <t>Arthur 3: La guerra de los mundos (2010) - FilmAffinity</t>
  </si>
  <si>
    <t>Arthur Christmas: Operación Regalo (2011) - FilmAffinity</t>
  </si>
  <si>
    <t>Arthur y los Minimoys (2006) - FilmAffinity</t>
  </si>
  <si>
    <t>Astérix el Galo (1967) - FilmAffinity</t>
  </si>
  <si>
    <t>Astérix en América (1994) - FilmAffinity</t>
  </si>
  <si>
    <t>Astérix en Bretaña (1986) - FilmAffinity</t>
  </si>
  <si>
    <t>Alvin y las ardillas: Fiesta sobre ruedas (2015) - FilmAffinity</t>
  </si>
  <si>
    <t>Alvin y las ardillas (2007) - FilmAffinity</t>
  </si>
  <si>
    <t>Astérix y Cleopatra (1968) - FilmAffinity</t>
  </si>
  <si>
    <t>Astérix y la sorpresa del César (1985) - FilmAffinity</t>
  </si>
  <si>
    <t>Astérix y las 12 pruebas (1976) - FilmAffinity</t>
  </si>
  <si>
    <t>Astérix y los vikingos (2006) - FilmAffinity</t>
  </si>
  <si>
    <t>Astérix: El secreto de la poción mágica (2018) - FilmAffinity</t>
  </si>
  <si>
    <t>Astérix: La residencia de los dioses (2014) - FilmAffinity</t>
  </si>
  <si>
    <t>Astérix y el golpe del menhir (1989) - FilmAffinity</t>
  </si>
  <si>
    <t>Astro Boy (Astroboy) (2009) - FilmAffinity</t>
  </si>
  <si>
    <t>Atlantis: El imperio perdido (2001) - FilmAffinity</t>
  </si>
  <si>
    <t>Atlantis: El regreso de Milo (2003) - FilmAffinity</t>
  </si>
  <si>
    <t>Astérix y la sorpresa del César</t>
  </si>
  <si>
    <t>Atrapa la bandera (2015) - FilmAffinity</t>
  </si>
  <si>
    <t>Aviones: Equipo de rescate (Aviones 2) (2014) - FilmAffinity</t>
  </si>
  <si>
    <t>Aviones (2013) - FilmAffinity</t>
  </si>
  <si>
    <t>Balto: La leyenda del perro esquimal (1995) - FilmAffinity</t>
  </si>
  <si>
    <t>Bambi 2, el príncipe del bosque (2006) - FilmAffinity</t>
  </si>
  <si>
    <t>Bambi (1942) - FilmAffinity</t>
  </si>
  <si>
    <t>Barbie en Un cuento de Navidad (2008) - FilmAffinity</t>
  </si>
  <si>
    <t>Barbie Fairytopia 2: La magia del arco iris (2007) - FilmAffinity</t>
  </si>
  <si>
    <t>Barbie Mariposa y la Princesa de las Hadas (2013) - FilmAffinity</t>
  </si>
  <si>
    <t>Ballerina (2016) - FilmAffinity</t>
  </si>
  <si>
    <t>Barbie Mariposa (2008) - FilmAffinity</t>
  </si>
  <si>
    <t>Barbie: El campamento de princesas (2015) - FilmAffinity</t>
  </si>
  <si>
    <t>Barrio Sésamo: Elmo salva la Navidad (1996) - FilmAffinity</t>
  </si>
  <si>
    <t>Bartok el magnífico (1999) - FilmAffinity</t>
  </si>
  <si>
    <t>Basil, el ratón superdetective (1986) - FilmAffinity</t>
  </si>
  <si>
    <t>Batman: La LEGO película (2017) - FilmAffinity</t>
  </si>
  <si>
    <t>Bee Movie (2007) - FilmAffinity</t>
  </si>
  <si>
    <t>Bichos, una aventura en miniatura (1998) - FilmAffinity</t>
  </si>
  <si>
    <t>Big Hero 6 (2014) - FilmAffinity</t>
  </si>
  <si>
    <t>Blancanieves y los siete enanitos (1937) - FilmAffinity</t>
  </si>
  <si>
    <t>Blinky Bill, el koala (2015) - FilmAffinity</t>
  </si>
  <si>
    <t>Bob Esponja: Un héroe al rescate (2020) - FilmAffinity</t>
  </si>
  <si>
    <t>Bob Esponja: Un héroe fuera del agua (2015) - FilmAffinity</t>
  </si>
  <si>
    <t>Bob Esponja: La película (2004) - FilmAffinity</t>
  </si>
  <si>
    <t>Bolt (2008) - FilmAffinity</t>
  </si>
  <si>
    <t>Bratz, estrellas de la moda (La película) (2004) - FilmAffinity</t>
  </si>
  <si>
    <t>Brave (Indomable) (2012) - FilmAffinity</t>
  </si>
  <si>
    <t>Buda: El gran viaje (2011) - FilmAffinity</t>
  </si>
  <si>
    <t>Buscando a Dory (2016) - FilmAffinity</t>
  </si>
  <si>
    <t>Buscando a Nemo (2003) - FilmAffinity</t>
  </si>
  <si>
    <t>Caminando entre dinosaurios (2013) - FilmAffinity</t>
  </si>
  <si>
    <t>Campanilla y el tesoro perdido (2009) - FilmAffinity</t>
  </si>
  <si>
    <t>Campanilla y la leyenda de la bestia (2014) - FilmAffinity</t>
  </si>
  <si>
    <t>Campanilla: El secreto de las hadas (2012) - FilmAffinity</t>
  </si>
  <si>
    <t>Campanilla, hadas y piratas (2014) - FilmAffinity</t>
  </si>
  <si>
    <t>Campanilla (2008) - FilmAffinity</t>
  </si>
  <si>
    <t>¡Canta! (2016) - FilmAffinity</t>
  </si>
  <si>
    <t>Capitán Calzoncillos, su primer peliculón (2017) - FilmAffinity</t>
  </si>
  <si>
    <t>Carlitos y Snoopy: La película de Peanuts (2015) - FilmAffinity</t>
  </si>
  <si>
    <t>Cars 2 (2011) - FilmAffinity</t>
  </si>
  <si>
    <t>Cars 3 (2017) - FilmAffinity</t>
  </si>
  <si>
    <t>Cars (2006) - FilmAffinity</t>
  </si>
  <si>
    <t>Cavernícola (2018) - FilmAffinity</t>
  </si>
  <si>
    <t>Cazadores de dragones (2008) - FilmAffinity</t>
  </si>
  <si>
    <t>Chicken Little (2005) - FilmAffinity</t>
  </si>
  <si>
    <t>Chicken Run: Evasión en la granja (2000) - FilmAffinity</t>
  </si>
  <si>
    <t>Cigüeñas (2016) - FilmAffinity</t>
  </si>
  <si>
    <t>Clifford: mi pequeña gran mascota (2004) - FilmAffinity</t>
  </si>
  <si>
    <t>Coco (2017) - FilmAffinity</t>
  </si>
  <si>
    <t>Colegas en el bosque 2 (2008) - FilmAffinity</t>
  </si>
  <si>
    <t>Colegas en el bosque 3 (2010) - FilmAffinity</t>
  </si>
  <si>
    <t>Colegas en el bosque: una aventura de miedo (2016) - FilmAffinity</t>
  </si>
  <si>
    <t>Colegas en el bosque (2006) - FilmAffinity</t>
  </si>
  <si>
    <t>Cómo entrenar a tu dragón 2 (2014) - FilmAffinity</t>
  </si>
  <si>
    <t>Cómo entrenar a tu dragón: La leyenda del Robahuesos (C) (2010) - FilmAffinity</t>
  </si>
  <si>
    <t>Cómo entrenar a tu dragón (2010) - FilmAffinity</t>
  </si>
  <si>
    <t>Como perros y gatos: La revancha de Kitty Galore (2010) - FilmAffinity</t>
  </si>
  <si>
    <t>Como perros y gatos (2001) - FilmAffinity</t>
  </si>
  <si>
    <t>Copito de Nieve (2011) - FilmAffinity</t>
  </si>
  <si>
    <t>Cristal oscuro (1982) - FilmAffinity</t>
  </si>
  <si>
    <t>Cuento de Navidad (2009) - FilmAffinity</t>
  </si>
  <si>
    <t>Deep (2017) - FilmAffinity</t>
  </si>
  <si>
    <t>Del revés (Inside Out) (2015) - FilmAffinity</t>
  </si>
  <si>
    <t>Laberinto (C) (1986) - FilmAffinity</t>
  </si>
  <si>
    <t>Dinosaurio (2000) - FilmAffinity</t>
  </si>
  <si>
    <t>Los tres caballeros (1944) - FilmAffinity</t>
  </si>
  <si>
    <t>Donkey Xote (2007) - FilmAffinity</t>
  </si>
  <si>
    <t>Doraemon y el Reino de Kibo (2008) - FilmAffinity</t>
  </si>
  <si>
    <t>Dos colegas al rescate (2015) - FilmAffinity</t>
  </si>
  <si>
    <t>Dumbo (1941) - FilmAffinity</t>
  </si>
  <si>
    <t>El bebé jefazo (2017) - FilmAffinity</t>
  </si>
  <si>
    <t>El bosque animado, sentirás su magia (2001) - FilmAffinity</t>
  </si>
  <si>
    <t>El caballero Don Latón (2013) - FilmAffinity</t>
  </si>
  <si>
    <t>El Cascanueces 3D (2010) - FilmAffinity</t>
  </si>
  <si>
    <t>El cisne mudito (2001) - FilmAffinity</t>
  </si>
  <si>
    <t>El Club de los Villanos (2001) - FilmAffinity</t>
  </si>
  <si>
    <t>El corral, una fiesta muy bestia (2006) - FilmAffinity</t>
  </si>
  <si>
    <t>El cuento de la princesa Kaguya (2013) - FilmAffinity</t>
  </si>
  <si>
    <t>El emperador y sus locuras 2: La gran aventura de Kronk (2005) - FilmAffinity</t>
  </si>
  <si>
    <t>El emperador y sus locuras (2000) - FilmAffinity</t>
  </si>
  <si>
    <t>El espantatiburones (2004) - FilmAffinity</t>
  </si>
  <si>
    <t>El flautista de Hamelín (1992) - FilmAffinity</t>
  </si>
  <si>
    <t>El Gato con Botas: Atrapado en un cuento épico (C) (2017) - FilmAffinity</t>
  </si>
  <si>
    <t>El gato con botas (2011) - FilmAffinity</t>
  </si>
  <si>
    <t>El gigante de hierro (1999) - FilmAffinity</t>
  </si>
  <si>
    <t>El Gran Golpe de los Teleñecos (1981) - FilmAffinity</t>
  </si>
  <si>
    <t>El jardín mágico de Stanley (1994) - FilmAffinity</t>
  </si>
  <si>
    <t>El jorobado de Notre Dame (1996) - FilmAffinity</t>
  </si>
  <si>
    <t>El libro de la selva (2016) - FilmAffinity</t>
  </si>
  <si>
    <t>El libro de la selva 2 (2003) - FilmAffinity</t>
  </si>
  <si>
    <t>El libro de la selva (1967) - FilmAffinity</t>
  </si>
  <si>
    <t>El libro de la vida (2014) - FilmAffinity</t>
  </si>
  <si>
    <t>El lince perdido (2008) - FilmAffinity</t>
  </si>
  <si>
    <t>El mago de los sueños (1966) - FilmAffinity</t>
  </si>
  <si>
    <t>El mago de Oz (1939) - FilmAffinity</t>
  </si>
  <si>
    <t>El malvado zorro feroz (2017) - FilmAffinity</t>
  </si>
  <si>
    <t>El niño y el mundo (2013) - FilmAffinity</t>
  </si>
  <si>
    <t>El niño y la bestia (2015) - FilmAffinity</t>
  </si>
  <si>
    <t>El origen de La Sirenita (2008) - FilmAffinity</t>
  </si>
  <si>
    <t>El osito polar: el sueño de volar (2003) - FilmAffinity</t>
  </si>
  <si>
    <t>El osito polar: la isla misteriosa (2005) - FilmAffinity</t>
  </si>
  <si>
    <t>El osito polar: Lars y el pequeño tigre (2001) - FilmAffinity</t>
  </si>
  <si>
    <t>El oso Yogui (2010) - FilmAffinity</t>
  </si>
  <si>
    <t>El Pájaro Loco: La película (2017) - FilmAffinity</t>
  </si>
  <si>
    <t>El parque mágico (2019) - FilmAffinity</t>
  </si>
  <si>
    <t>El patito feo y yo (2006) - FilmAffinity</t>
  </si>
  <si>
    <t>El pequeño ángel (2011) - FilmAffinity</t>
  </si>
  <si>
    <t>El planeta del tesoro (2002) - FilmAffinity</t>
  </si>
  <si>
    <t>El príncipe de Egipto (1998) - FilmAffinity</t>
  </si>
  <si>
    <t>El Principito (2015) - FilmAffinity</t>
  </si>
  <si>
    <t>El reino de las ranas (2013) - FilmAffinity</t>
  </si>
  <si>
    <t>El reino de los chiflados (2007) - FilmAffinity</t>
  </si>
  <si>
    <t>El rey león (2019) - FilmAffinity</t>
  </si>
  <si>
    <t>El rey león 2: El tesoro de Simba (1998) - FilmAffinity</t>
  </si>
  <si>
    <t>El rey león 3: Hakuna Matata (2004) - FilmAffinity</t>
  </si>
  <si>
    <t>El rey león (1994) - FilmAffinity</t>
  </si>
  <si>
    <t>El señor de los anillos (1978) - FilmAffinity</t>
  </si>
  <si>
    <t>El séptimo enanito (2014) - FilmAffinity</t>
  </si>
  <si>
    <t>El super agente Picapiedra (1966) - FilmAffinity</t>
  </si>
  <si>
    <t>El tiovivo mágico (2005) - FilmAffinity</t>
  </si>
  <si>
    <t>El tour de los Muppets (2014) - FilmAffinity</t>
  </si>
  <si>
    <t>El último unicornio (1982) - FilmAffinity</t>
  </si>
  <si>
    <t>El valiente Despereaux (2008) - FilmAffinity</t>
  </si>
  <si>
    <t>El viaje de Arlo (2015) - FilmAffinity</t>
  </si>
  <si>
    <t>El viaje de Popeye (2004) - FilmAffinity</t>
  </si>
  <si>
    <t>El viento se levanta (2013) - FilmAffinity</t>
  </si>
  <si>
    <t>Elena y el secreto de Avalor (Miniserie de TV) (2016) - FilmAffinity</t>
  </si>
  <si>
    <t>Emoji: La película (2017) - FilmAffinity</t>
  </si>
  <si>
    <t>En busca del valle encantado (1988) - FilmAffinity</t>
  </si>
  <si>
    <t>En busca del valle encantado II: Aventuras en el Gran Valle (1994) - FilmAffinity</t>
  </si>
  <si>
    <t>En busca del valle encantado III: La fuente de la vida (1995) - FilmAffinity</t>
  </si>
  <si>
    <t>En busca del Valle Encantado IV: Viaje a la tierra de las brumas (1996) - FilmAffinity</t>
  </si>
  <si>
    <t>En Busca del Valle Encantado V: La isla misteriosa (1997) - FilmAffinity</t>
  </si>
  <si>
    <t>En Busca del Valle Encantado VI: El Secreto de la Roca del Saurio (1998) - FilmAffinity</t>
  </si>
  <si>
    <t>En Busca del Valle Encantado VII: La Misteriosa Piedra de Fuego (2000) - FilmAffinity</t>
  </si>
  <si>
    <t>En Busca del Valle Encantado VIII: La gran helada (2001) - FilmAffinity</t>
  </si>
  <si>
    <t>En Busca del Valle Encantado X: El viaje de los Cuellilargos (2003) - FilmAffinity</t>
  </si>
  <si>
    <t>En Busca del Valle Encantado XI: La Invasión de los Diminusaurios (2004) - FilmAffinity</t>
  </si>
  <si>
    <t>En Busca del Valle Encantado XII: El gran día de los voladores (2006) - FilmAffinity</t>
  </si>
  <si>
    <t>En busca del valle encantado XIII: La sabiduría de los amigos (2007) - FilmAffinity</t>
  </si>
  <si>
    <t>En busca del valle encantado XIV: Viaje de los valientes (2016) - FilmAffinity</t>
  </si>
  <si>
    <t>Enredados otra vez (TV) (2017) - FilmAffinity</t>
  </si>
  <si>
    <t>Enredados (2010) - FilmAffinity</t>
  </si>
  <si>
    <t>Epic. El mundo secreto (2013) - FilmAffinity</t>
  </si>
  <si>
    <t>Ferdinand (2017) - FilmAffinity</t>
  </si>
  <si>
    <t>Raciones de guerra (C) (1950) - FilmAffinity</t>
  </si>
  <si>
    <t>Franklin y el tesoro del lago (2006) - FilmAffinity</t>
  </si>
  <si>
    <t>Frozen II (2019) - FilmAffinity</t>
  </si>
  <si>
    <t>Frozen. El reino del hielo (2013) - FilmAffinity</t>
  </si>
  <si>
    <t>Futbolín (Metegol) (2013) - FilmAffinity</t>
  </si>
  <si>
    <t>Gamba (2015) - FilmAffinity</t>
  </si>
  <si>
    <t>Frozen: Una aventura de Olaf (C) (2017) - FilmAffinity</t>
  </si>
  <si>
    <t>A todo gas (2001) - FilmAffinity</t>
  </si>
  <si>
    <t>A todo gas 2 (2003) - FilmAffinity</t>
  </si>
  <si>
    <t>A todo gas: Tokyo Race (A todo gas 3) (2006) - FilmAffinity</t>
  </si>
  <si>
    <t>Fast &amp; Furious: Aún más rápido (A todo gas 4) (2009) - FilmAffinity</t>
  </si>
  <si>
    <t>Fast &amp; Furious 5 (A todo gas 5) (2011) - FilmAffinity</t>
  </si>
  <si>
    <t>Fast &amp; Furious 7 (A todo gas 7) (2015) - FilmAffinity</t>
  </si>
  <si>
    <t>Fast &amp; Furious: Hobbs &amp; Shaw (2019) - FilmAffinity</t>
  </si>
  <si>
    <t>Fast &amp; Furious 6 (A todo gas 6) (2013) - FilmAffinity</t>
  </si>
  <si>
    <t>Fast &amp; Furious 8 (2017) - FilmAffinity</t>
  </si>
  <si>
    <t>Abierto hasta el amanecer (1996) - FilmAffinity</t>
  </si>
  <si>
    <t>Abierto hasta el amanecer 2: Texas Blood Money (1999) - FilmAffinity</t>
  </si>
  <si>
    <t>Abierto hasta el amanecer 3: La hija del verdugo (1999) - FilmAffinity</t>
  </si>
  <si>
    <t>Agárralo como puedas (1988) - FilmAffinity</t>
  </si>
  <si>
    <t>Agárralo como puedas 2 y 1/2 (1991) - FilmAffinity</t>
  </si>
  <si>
    <t>Agárralo como puedas 33 y 1/3: El insulto final (1994) - FilmAffinity</t>
  </si>
  <si>
    <t>Alien, el octavo pasajero (1979) - FilmAffinity</t>
  </si>
  <si>
    <t>Aliens: El regreso (1986) - FilmAffinity</t>
  </si>
  <si>
    <t>Alien³ (1992) - FilmAffinity</t>
  </si>
  <si>
    <t>Alien: resurrección (1997) - FilmAffinity</t>
  </si>
  <si>
    <t>Alien vs. Predator (2004) - FilmAffinity</t>
  </si>
  <si>
    <t>Alien vs. Predator 2 (2007) - FilmAffinity</t>
  </si>
  <si>
    <t>Prometheus (2012) - FilmAffinity</t>
  </si>
  <si>
    <t>Alien: Covenant (2017) - FilmAffinity</t>
  </si>
  <si>
    <t>American Pie (1999) - FilmAffinity</t>
  </si>
  <si>
    <t>American Pie 2 (2001) - FilmAffinity</t>
  </si>
  <si>
    <t>American Pie 3: ¡Menuda boda! (2003) - FilmAffinity</t>
  </si>
  <si>
    <t>American Pie presenta Band Camp (American Pie 4) (2005) - FilmAffinity</t>
  </si>
  <si>
    <t>American Pie 6: Fraternidad Beta (2007) - FilmAffinity</t>
  </si>
  <si>
    <t>American Pie: El reencuentro (2012) - FilmAffinity</t>
  </si>
  <si>
    <t>Arma letal (1987) - FilmAffinity</t>
  </si>
  <si>
    <t>Arma letal 2 (1989) - FilmAffinity</t>
  </si>
  <si>
    <t>Arma letal 3 (1992) - FilmAffinity</t>
  </si>
  <si>
    <t>Arma letal 4 (1998) - FilmAffinity</t>
  </si>
  <si>
    <t>Astérix y Obélix contra César (1999) - FilmAffinity</t>
  </si>
  <si>
    <t>Astérix y Obélix: Misión Cleopatra (2002) - FilmAffinity</t>
  </si>
  <si>
    <t>Astérix en los Juegos Olímpicos (2008) - FilmAffinity</t>
  </si>
  <si>
    <t>Astérix y Obélix: Al servicio de Su Majestad (2012) - FilmAffinity</t>
  </si>
  <si>
    <t>Austin Powers: Misterioso agente internacional (1997) - FilmAffinity</t>
  </si>
  <si>
    <t>Austin Powers 2: La espía que me achuchó (1999) - FilmAffinity</t>
  </si>
  <si>
    <t>Austin Powers en Miembro de Oro (2002) - FilmAffinity</t>
  </si>
  <si>
    <t>5 centímetros por segundo (2007) - FilmAffinity</t>
  </si>
  <si>
    <t>A Silent Voice (2016) - FilmAffinity</t>
  </si>
  <si>
    <t>Akira (1988) - FilmAffinity</t>
  </si>
  <si>
    <t>Animatrix (2003) - FilmAffinity</t>
  </si>
  <si>
    <t>Anomalisa (2015) - FilmAffinity</t>
  </si>
  <si>
    <t>Appleseed: The Beginning (2004) - FilmAffinity</t>
  </si>
  <si>
    <t>Arrugas (2011) - FilmAffinity</t>
  </si>
  <si>
    <t>Batman: La broma asesina (2016) - FilmAffinity</t>
  </si>
  <si>
    <t>Batman: Mala sangre (2016) - FilmAffinity</t>
  </si>
  <si>
    <t>Bayonetta: Bloody Fate (2013) - FilmAffinity</t>
  </si>
  <si>
    <t>Capitán Harlock (2013) - FilmAffinity</t>
  </si>
  <si>
    <t>Cuando el viento sopla (1986) - FilmAffinity</t>
  </si>
  <si>
    <t>El alucinante mundo de Norman (2012) - FilmAffinity</t>
  </si>
  <si>
    <t>El castillo ambulante (2004) - FilmAffinity</t>
  </si>
  <si>
    <t>El himno del corazón (2015) - FilmAffinity</t>
  </si>
  <si>
    <t>El pan de la guerra (The Breadwinner) (2017) - FilmAffinity</t>
  </si>
  <si>
    <t>El recuerdo de Marnie (2014) - FilmAffinity</t>
  </si>
  <si>
    <t>El viaje de Chihiro (2001) - FilmAffinity</t>
  </si>
  <si>
    <t>En este rincón del mundo (2016) - FilmAffinity</t>
  </si>
  <si>
    <t>Fantasía 2000 (1999) - FilmAffinity</t>
  </si>
  <si>
    <t>Fantasía (1940) - FilmAffinity</t>
  </si>
  <si>
    <t>Final Fantasy: La Fuerza Interior (2001) - FilmAffinity</t>
  </si>
  <si>
    <t>Frankenweenie (2012) - FilmAffinity</t>
  </si>
  <si>
    <t>Funan (2018) - FilmAffinity</t>
  </si>
  <si>
    <t>Futurama: La bestia con un millón de espaldas (2008) - FilmAffinity</t>
  </si>
  <si>
    <t>Halo: The Fall of Reach (2015) - FilmAffinity</t>
  </si>
  <si>
    <t>Heavy Metal (1981) - FilmAffinity</t>
  </si>
  <si>
    <t>Hotel Transilvania (2012) - FilmAffinity</t>
  </si>
  <si>
    <t>Igor (2008) - FilmAffinity</t>
  </si>
  <si>
    <t>La chica que saltaba a través del tiempo (2006) - FilmAffinity</t>
  </si>
  <si>
    <t>La crisis carnívora (2008) - FilmAffinity</t>
  </si>
  <si>
    <t>La fiesta de las salchichas (2016) - FilmAffinity</t>
  </si>
  <si>
    <t>La increíble pero cierta historia de Caperucita Roja (2005) - FilmAffinity</t>
  </si>
  <si>
    <t>La isla de Giovanni (2014) - FilmAffinity</t>
  </si>
  <si>
    <t>La mecánica del corazón (2014) - FilmAffinity</t>
  </si>
  <si>
    <t>La novia cadáver (2005) - FilmAffinity</t>
  </si>
  <si>
    <t>La princesa Mononoke (1997) - FilmAffinity</t>
  </si>
  <si>
    <t>La tortuga roja (2016) - FilmAffinity</t>
  </si>
  <si>
    <t>La tumba de las luciérnagas (1988) - FilmAffinity</t>
  </si>
  <si>
    <t>Los Simpson: La película (2007) - FilmAffinity</t>
  </si>
  <si>
    <t>Lupin III vs. Detective Conan. La película (2013) - FilmAffinity</t>
  </si>
  <si>
    <t>Mafalda (La película) (1982) - FilmAffinity</t>
  </si>
  <si>
    <t>¡Me casé con un extraño! (1997) - FilmAffinity</t>
  </si>
  <si>
    <t>Mutafukaz (2017) - FilmAffinity</t>
  </si>
  <si>
    <t>Night Is Short, Walk On Girl (2017) - FilmAffinity</t>
  </si>
  <si>
    <t>Número 9 (2009) - FilmAffinity</t>
  </si>
  <si>
    <t>Pesadilla antes de Navidad (1993) - FilmAffinity</t>
  </si>
  <si>
    <t>Porco Rosso (1992) - FilmAffinity</t>
  </si>
  <si>
    <t>Pos eso (2014) - FilmAffinity</t>
  </si>
  <si>
    <t>Primer escuadrón (2009) - FilmAffinity</t>
  </si>
  <si>
    <t>Psycho-Pass: la película (2015) - FilmAffinity</t>
  </si>
  <si>
    <t>Star Wars: The Clone Wars (2008) - FilmAffinity</t>
  </si>
  <si>
    <t>Marianne y la pócima del amor (Strange Magic) (2015) - FilmAffinity</t>
  </si>
  <si>
    <t>Un día más con vida (2018) - FilmAffinity</t>
  </si>
  <si>
    <t>Una película de huevos (2006) - FilmAffinity</t>
  </si>
  <si>
    <t>Vexille (2007) - FilmAffinity</t>
  </si>
  <si>
    <t>WALL•E (2008) - FilmAffinity</t>
  </si>
  <si>
    <t>Batman (1966) - FilmAffinity</t>
  </si>
  <si>
    <t>Batman (1989) - FilmAffinity</t>
  </si>
  <si>
    <t>Batman Forever (1995) - FilmAffinity</t>
  </si>
  <si>
    <t>Batman y Robin (1997) - FilmAffinity</t>
  </si>
  <si>
    <t>Batman vuelve (1992) - FilmAffinity</t>
  </si>
  <si>
    <t>Batman Begins (2005) - FilmAffinity</t>
  </si>
  <si>
    <t>El caballero oscuro (2008) - FilmAffinity</t>
  </si>
  <si>
    <t>El caballero oscuro: La leyenda renace (2012) - FilmAffinity</t>
  </si>
  <si>
    <t>Batman v. Superman: El amanecer de la Justicia (2016) - FilmAffinity</t>
  </si>
  <si>
    <t>Blade (1998) - FilmAffinity</t>
  </si>
  <si>
    <t>Blade II (2002) - FilmAffinity</t>
  </si>
  <si>
    <t>Blade Trinity (Blade 3) (2004) - FilmAffinity</t>
  </si>
  <si>
    <t>El caso Bourne (2002) - FilmAffinity</t>
  </si>
  <si>
    <t>El mito de Bourne (2004) - FilmAffinity</t>
  </si>
  <si>
    <t>El ultimátum de Bourne (2007) - FilmAffinity</t>
  </si>
  <si>
    <t>El legado de Bourne (2012) - FilmAffinity</t>
  </si>
  <si>
    <t>Jason Bourne (2016) - FilmAffinity</t>
  </si>
  <si>
    <t>Capitán América: El primer vengador (2011) - FilmAffinity</t>
  </si>
  <si>
    <t>Capitán América: El Soldado de Invierno (2014) - FilmAffinity</t>
  </si>
  <si>
    <t>Capitán América: Civil War (2016) - FilmAffinity</t>
  </si>
  <si>
    <t>Conan, el bárbaro (1982) - FilmAffinity</t>
  </si>
  <si>
    <t>Conan, el destructor (1984) - FilmAffinity</t>
  </si>
  <si>
    <t>Conan el bárbaro (2011) - FilmAffinity</t>
  </si>
  <si>
    <t>Cube (1997) - FilmAffinity</t>
  </si>
  <si>
    <t>Cube 2: Hypercube (2002) - FilmAffinity</t>
  </si>
  <si>
    <t>Cube Zero (2004) - FilmAffinity</t>
  </si>
  <si>
    <t>Depredador (1987) - FilmAffinity</t>
  </si>
  <si>
    <t>Depredador 2 (1990) - FilmAffinity</t>
  </si>
  <si>
    <t>Predators (2010) - FilmAffinity</t>
  </si>
  <si>
    <t>Predator (2018) - FilmAffinity</t>
  </si>
  <si>
    <t>Destino final (2000) - FilmAffinity</t>
  </si>
  <si>
    <t>Destino final 2 (2003) - FilmAffinity</t>
  </si>
  <si>
    <t>Destino Final 3 (2006) - FilmAffinity</t>
  </si>
  <si>
    <t>Destino final 4 (2009) - FilmAffinity</t>
  </si>
  <si>
    <t>Destino final 5 (2011) - FilmAffinity</t>
  </si>
  <si>
    <t>El padrino (1972) - FilmAffinity</t>
  </si>
  <si>
    <t>El padrino. Parte II (1974) - FilmAffinity</t>
  </si>
  <si>
    <t>El padrino. Parte III (1990) - FilmAffinity</t>
  </si>
  <si>
    <t>El planeta de los simios (1968) - FilmAffinity</t>
  </si>
  <si>
    <t>El planeta de los simios (2001) - FilmAffinity</t>
  </si>
  <si>
    <t>Garfield 2 (2006) - FilmAffinity</t>
  </si>
  <si>
    <t>Garfield y su pandilla (Garfield 3D) (2009) - FilmAffinity</t>
  </si>
  <si>
    <t>Garfield: La película (2004) - FilmAffinity</t>
  </si>
  <si>
    <t>Gatos. Un viaje de vuelta a casa (2016) - FilmAffinity</t>
  </si>
  <si>
    <t>G-Force: Licencia para espiar (2009) - FilmAffinity</t>
  </si>
  <si>
    <t>Goofy: El campeón olímpico (C) (1942) - FilmAffinity</t>
  </si>
  <si>
    <t>Goofy e hijo (1995) - FilmAffinity</t>
  </si>
  <si>
    <t>Goomer (1999) - FilmAffinity</t>
  </si>
  <si>
    <t>Gru 2. Mi villano favorito (2013) - FilmAffinity</t>
  </si>
  <si>
    <t>Gru 3. Mi villano favorito (2017) - FilmAffinity</t>
  </si>
  <si>
    <t>Gru, mi villano favorito (2010) - FilmAffinity</t>
  </si>
  <si>
    <t>Happy Feet 2 (2011) - FilmAffinity</t>
  </si>
  <si>
    <t>Happy Feet: Rompiendo el hielo (2006) - FilmAffinity</t>
  </si>
  <si>
    <t>Hell &amp; Back (2015) - FilmAffinity</t>
  </si>
  <si>
    <t>Hércules (1997) - FilmAffinity</t>
  </si>
  <si>
    <t>Hermano oso 2 (2006) - FilmAffinity</t>
  </si>
  <si>
    <t>Hermano oso (2003) - FilmAffinity</t>
  </si>
  <si>
    <t>¡Hey Arnold! Una peli en la jungla (TV) (2017) - FilmAffinity</t>
  </si>
  <si>
    <t>Hop, rebelde sin Pascua (2011) - FilmAffinity</t>
  </si>
  <si>
    <t>Antz (Hormigaz) (1998) - FilmAffinity</t>
  </si>
  <si>
    <t>Horton (2008) - FilmAffinity</t>
  </si>
  <si>
    <t>Hotel Transilvania 2 (2015) - FilmAffinity</t>
  </si>
  <si>
    <t>Hotel Transilvania 3: Unas vacaciones monstruosas (2018) - FilmAffinity</t>
  </si>
  <si>
    <t>Ice Age 2: El deshielo (2006) - FilmAffinity</t>
  </si>
  <si>
    <t>Ice Age 3: El origen de los dinosaurios (2009) - FilmAffinity</t>
  </si>
  <si>
    <t>Ice Age 4: La formación de los continentes (2012) - FilmAffinity</t>
  </si>
  <si>
    <t>La edad de hielo (Ice Age) (2002) - FilmAffinity</t>
  </si>
  <si>
    <t>Ice Age: Navidades heladas (2011) - FilmAffinity</t>
  </si>
  <si>
    <t>Ice Age: El gran cataclismo (2016) - FilmAffinity</t>
  </si>
  <si>
    <t>Tod y Toby 2 (2006) - FilmAffinity</t>
  </si>
  <si>
    <t>Tod y Toby (1981) - FilmAffinity</t>
  </si>
  <si>
    <t>Tom y Jerrry: Misión espía (2015) - FilmAffinity</t>
  </si>
  <si>
    <t>En el nombre del rey (2007) - FilmAffinity</t>
  </si>
  <si>
    <t>En el nombre del rey 2 (2011) - FilmAffinity</t>
  </si>
  <si>
    <t>En el nombre del rey 3: La última misión (2014) - FilmAffinity</t>
  </si>
  <si>
    <t>Fantomas (1964) - FilmAffinity</t>
  </si>
  <si>
    <t>Fantomas vuelve (1965) - FilmAffinity</t>
  </si>
  <si>
    <t>Fantomas contra Scotland Yard (1967) - FilmAffinity</t>
  </si>
  <si>
    <t>The French Connection, contra el imperio de la droga (1971) - FilmAffinity</t>
  </si>
  <si>
    <t>French Connection II (1975) - FilmAffinity</t>
  </si>
  <si>
    <t>Hackers, piratas informáticos (1995) - FilmAffinity</t>
  </si>
  <si>
    <t>Asalto final (Hackers 2: Operación Takedown) (2000) - FilmAffinity</t>
  </si>
  <si>
    <t>Conspiracion en la red: Hackers 3 (2001) - FilmAffinity</t>
  </si>
  <si>
    <t>Hora punta (1998) - FilmAffinity</t>
  </si>
  <si>
    <t>Hora punta 2 (2001) - FilmAffinity</t>
  </si>
  <si>
    <t>Hora punta 3 (2007) - FilmAffinity</t>
  </si>
  <si>
    <t>Hostel (2005) - FilmAffinity</t>
  </si>
  <si>
    <t>Hostel 2 (2007) - FilmAffinity</t>
  </si>
  <si>
    <t>Hostel 3: De vuelta al horror (2011) - FilmAffinity</t>
  </si>
  <si>
    <t>House, una casa alucinante (1986) - FilmAffinity</t>
  </si>
  <si>
    <t>House II, aún más alucinante (1987) - FilmAffinity</t>
  </si>
  <si>
    <t>House III (1989) - FilmAffinity</t>
  </si>
  <si>
    <t>Insidious (2010) - FilmAffinity</t>
  </si>
  <si>
    <t>Insidious: Capítulo 2 (2013) - FilmAffinity</t>
  </si>
  <si>
    <t>Insidious: Capítulo 3 (2015) - FilmAffinity</t>
  </si>
  <si>
    <t>Iron Man (2008) - FilmAffinity</t>
  </si>
  <si>
    <t>Iron Man 2 (2010) - FilmAffinity</t>
  </si>
  <si>
    <t>Iron Man 3 (2013) - FilmAffinity</t>
  </si>
  <si>
    <t>Kenshin, el guerrero samurái (2012) - FilmAffinity</t>
  </si>
  <si>
    <t>Kenshin, el guerrero samurái 2: Infierno en Kioto (2014) - FilmAffinity</t>
  </si>
  <si>
    <t>Kenshin, el guerrero samurái 3: El fin de la leyenda (2014) - FilmAffinity</t>
  </si>
  <si>
    <t>Kill Bill. Volumen 1 (2003) - FilmAffinity</t>
  </si>
  <si>
    <t>Kill Bill. Volumen 2 (2004) - FilmAffinity</t>
  </si>
  <si>
    <t>La búsqueda (2004) - FilmAffinity</t>
  </si>
  <si>
    <t>La búsqueda 2: El diario secreto (2007) - FilmAffinity</t>
  </si>
  <si>
    <t>La historia interminable (1984) - FilmAffinity</t>
  </si>
  <si>
    <t>La historia interminable 2. El siguiente capítulo (1990) - FilmAffinity</t>
  </si>
  <si>
    <t>Las aventuras de Bastian (La historia interminable 3) (1994) - FilmAffinity</t>
  </si>
  <si>
    <t>La profecía (1976) - FilmAffinity</t>
  </si>
  <si>
    <t>La maldición de Damien (La profecía 2) (1978) - FilmAffinity</t>
  </si>
  <si>
    <t>El final de Damien (La profecía 3) (1981) - FilmAffinity</t>
  </si>
  <si>
    <t>Las crónicas de Narnia: El león, la bruja y el armario (2005) - FilmAffinity</t>
  </si>
  <si>
    <t>Las crónicas de Narnia: El príncipe Caspian (2008) - FilmAffinity</t>
  </si>
  <si>
    <t>Las crónicas de Narnia: La travesía del viajero del alba (2010) - FilmAffinity</t>
  </si>
  <si>
    <t>Los mercenarios (2010) - FilmAffinity</t>
  </si>
  <si>
    <t>Los mercenarios 2 (2012) - FilmAffinity</t>
  </si>
  <si>
    <t>Los mercenarios 3 (2014) - FilmAffinity</t>
  </si>
  <si>
    <t>Los padres de ella (2000) - FilmAffinity</t>
  </si>
  <si>
    <t>Los padres de él (2004) - FilmAffinity</t>
  </si>
  <si>
    <t>Ahora los padres son ellos (2010) - FilmAffinity</t>
  </si>
  <si>
    <t>Regreso al planeta de los simios (1970) - FilmAffinity</t>
  </si>
  <si>
    <t>Huida del planeta de los simios (1971) - FilmAffinity</t>
  </si>
  <si>
    <t>La rebelión de los simios (1972) - FilmAffinity</t>
  </si>
  <si>
    <t>Batalla por el planeta de los simios (1973) - FilmAffinity</t>
  </si>
  <si>
    <t>El origen del planeta de los simios (2011) - FilmAffinity</t>
  </si>
  <si>
    <t>El amanecer del planeta de los simios (2014) - FilmAffinity</t>
  </si>
  <si>
    <t>La guerra del planeta de los simios (2017) - FilmAffinity</t>
  </si>
  <si>
    <t>El señor de los anillos: La comunidad del anillo (2001) - FilmAffinity</t>
  </si>
  <si>
    <t>El señor de los anillos: Las dos torres (2002) - FilmAffinity</t>
  </si>
  <si>
    <t>El señor de los anillos: El retorno del rey (2003) - FilmAffinity</t>
  </si>
  <si>
    <t>El Hobbit: Un viaje inesperado (2012) - FilmAffinity</t>
  </si>
  <si>
    <t>El Hobbit: La desolación de Smaug (2013) - FilmAffinity</t>
  </si>
  <si>
    <t>El Hobbit: La batalla de los cinco ejércitos (2014) - FilmAffinity</t>
  </si>
  <si>
    <t>La noche de Halloween (1978) - FilmAffinity</t>
  </si>
  <si>
    <t>Halloween 2 (Halloween II: ¡Sanguinario!) (1981) - FilmAffinity</t>
  </si>
  <si>
    <t>El silencio de los corderos (1991) - FilmAffinity</t>
  </si>
  <si>
    <t>Hannibal (2001) - FilmAffinity</t>
  </si>
  <si>
    <t>Harry el sucio (1971) - FilmAffinity</t>
  </si>
  <si>
    <t>Harry el fuerte (1973) - FilmAffinity</t>
  </si>
  <si>
    <t>Harry Potter y la piedra filosofal (2001) - FilmAffinity</t>
  </si>
  <si>
    <t>Harry Potter y la cámara secreta (2002) - FilmAffinity</t>
  </si>
  <si>
    <t>Hellraiser (1987) - FilmAffinity</t>
  </si>
  <si>
    <t>Hellbound: Hellraiser II (1988) - FilmAffinity</t>
  </si>
  <si>
    <t>Men in Black (Hombres de negro) (1997) - FilmAffinity</t>
  </si>
  <si>
    <t>MIIB: Hombres de negro II (Men in Black 2) (2002) - FilmAffinity</t>
  </si>
  <si>
    <t>En busca del arca perdida (1981) - FilmAffinity</t>
  </si>
  <si>
    <t>Indiana Jones y el templo maldito (1984) - FilmAffinity</t>
  </si>
  <si>
    <t>Ip Man (2008) - FilmAffinity</t>
  </si>
  <si>
    <t>Ip Man II (2010) - FilmAffinity</t>
  </si>
  <si>
    <t>Agente 007 contra el Dr. No (1962) - FilmAffinity</t>
  </si>
  <si>
    <t>Desde Rusia con amor (1963) - FilmAffinity</t>
  </si>
  <si>
    <t>La jungla de cristal (1988) - FilmAffinity</t>
  </si>
  <si>
    <t>La jungla 2: Alerta roja (1990) - FilmAffinity</t>
  </si>
  <si>
    <t>La momia (1932) - FilmAffinity</t>
  </si>
  <si>
    <t>La momia (1999) - FilmAffinity</t>
  </si>
  <si>
    <t>La pantera rosa (1963) - FilmAffinity</t>
  </si>
  <si>
    <t>El nuevo caso del inspector Clouseau (1964) - FilmAffinity</t>
  </si>
  <si>
    <t>Loca academia de policía (1984) - FilmAffinity</t>
  </si>
  <si>
    <t>Loca academia de policía 2: Su primera misión (1985) - FilmAffinity</t>
  </si>
  <si>
    <t>Los juegos del hambre (2012) - FilmAffinity</t>
  </si>
  <si>
    <t>Los juegos del hambre: En llamas (2013) - FilmAffinity</t>
  </si>
  <si>
    <t>Halloween III: Season of the Witch (Halloween 3) (1983) - FilmAffinity</t>
  </si>
  <si>
    <t>Halloween 4: El regreso de Michael Myers (1988) - FilmAffinity</t>
  </si>
  <si>
    <t>Halloween 5: La venganza de Michael Myers (1989) - FilmAffinity</t>
  </si>
  <si>
    <t>Halloween: La Maldición de Michael Myers (Halloween 6) (1995) - FilmAffinity</t>
  </si>
  <si>
    <t>Halloween: H20. Veinte años después (1998) - FilmAffinity</t>
  </si>
  <si>
    <t>Halloween: Resurrection (2002) - FilmAffinity</t>
  </si>
  <si>
    <t>Halloween, el origen (2007) - FilmAffinity</t>
  </si>
  <si>
    <t>Halloween II (H2) (2009) - FilmAffinity</t>
  </si>
  <si>
    <t>La noche de Halloween (2018) - FilmAffinity</t>
  </si>
  <si>
    <t>El dragón rojo (2002) - FilmAffinity</t>
  </si>
  <si>
    <t>Hannibal: El origen del mal (2007) - FilmAffinity</t>
  </si>
  <si>
    <t>Harry el ejecutor (1976) - FilmAffinity</t>
  </si>
  <si>
    <t>Impacto súbito (1983) - FilmAffinity</t>
  </si>
  <si>
    <t>La lista negra (1988) - FilmAffinity</t>
  </si>
  <si>
    <t>Harry Potter y el prisionero de Azkaban (2004) - FilmAffinity</t>
  </si>
  <si>
    <t>Harry Potter y el cáliz de fuego (2005) - FilmAffinity</t>
  </si>
  <si>
    <t>Harry Potter y la orden del Fénix (2007) - FilmAffinity</t>
  </si>
  <si>
    <t>Harry Potter y el misterio del príncipe (2009) - FilmAffinity</t>
  </si>
  <si>
    <t>Harry Potter y las reliquias de la muerte - Parte 1 (2010) - FilmAffinity</t>
  </si>
  <si>
    <t>Harry Potter y las reliquias de la muerte - Parte 2 (2011) - FilmAffinity</t>
  </si>
  <si>
    <t>Hellraiser III: Infierno en la Tierra (1992) - FilmAffinity</t>
  </si>
  <si>
    <t>Hellraiser IV: El final de la dinastía sangrienta (1996) - FilmAffinity</t>
  </si>
  <si>
    <t>Hellraiser V: Inferno (2000) - FilmAffinity</t>
  </si>
  <si>
    <t>Hellraiser VI: Hellseeker (2002) - FilmAffinity</t>
  </si>
  <si>
    <t>Men In Black 3 (Hombres de negro III) (2012) - FilmAffinity</t>
  </si>
  <si>
    <t>Men in Black International (2019) - FilmAffinity</t>
  </si>
  <si>
    <t>Indiana Jones y la última cruzada (1989) - FilmAffinity</t>
  </si>
  <si>
    <t>Indiana Jones y el reino de la calavera de cristal (2008) - FilmAffinity</t>
  </si>
  <si>
    <t>Ip Man. La leyenda (2010) - FilmAffinity</t>
  </si>
  <si>
    <t>Ip Man 3 (Dragon Master) (2015) - FilmAffinity</t>
  </si>
  <si>
    <t>Ip Man 4: El final (2019) - FilmAffinity</t>
  </si>
  <si>
    <t>James Bond contra Goldfinger (1964) - FilmAffinity</t>
  </si>
  <si>
    <t>Operación Trueno (1965) - FilmAffinity</t>
  </si>
  <si>
    <t>Sólo se vive dos veces (1967) - FilmAffinity</t>
  </si>
  <si>
    <t>Casino Royale (1967) - FilmAffinity</t>
  </si>
  <si>
    <t>007 al servicio secreto de su Majestad (1969) - FilmAffinity</t>
  </si>
  <si>
    <t>Diamantes para la eternidad (1971) - FilmAffinity</t>
  </si>
  <si>
    <t>Vive y deja morir (1973) - FilmAffinity</t>
  </si>
  <si>
    <t>El hombre de la pistola de oro (1974) - FilmAffinity</t>
  </si>
  <si>
    <t>La espía que me amó (1977) - FilmAffinity</t>
  </si>
  <si>
    <t>Moonraker (1979) - FilmAffinity</t>
  </si>
  <si>
    <t>Sólo para sus ojos (1981) - FilmAffinity</t>
  </si>
  <si>
    <t>Octopussy (1983) - FilmAffinity</t>
  </si>
  <si>
    <t>Nunca digas nunca jamás (1983) - FilmAffinity</t>
  </si>
  <si>
    <t>Panorama para matar (1985) - FilmAffinity</t>
  </si>
  <si>
    <t>007: Alta tensión (1987) - FilmAffinity</t>
  </si>
  <si>
    <t>Licencia para matar (1989) - FilmAffinity</t>
  </si>
  <si>
    <t>Goldeneye (1995) - FilmAffinity</t>
  </si>
  <si>
    <t>El mañana nunca muere (1997) - FilmAffinity</t>
  </si>
  <si>
    <t>El mundo nunca es suficiente (1999) - FilmAffinity</t>
  </si>
  <si>
    <t>Muere otro día (2002) - FilmAffinity</t>
  </si>
  <si>
    <t>Casino Royale (2006) - FilmAffinity</t>
  </si>
  <si>
    <t>Quantum of Solace (2008) - FilmAffinity</t>
  </si>
  <si>
    <t>Skyfall (2012) - FilmAffinity</t>
  </si>
  <si>
    <t>Spectre (2015) - FilmAffinity</t>
  </si>
  <si>
    <t>Jungla de cristal: La venganza (1995) - FilmAffinity</t>
  </si>
  <si>
    <t>La jungla 4.0 (2007) - FilmAffinity</t>
  </si>
  <si>
    <t>La jungla: Un buen día para morir (2013) - FilmAffinity</t>
  </si>
  <si>
    <t>El regreso de la momia (2001) - FilmAffinity</t>
  </si>
  <si>
    <t>La momia: La tumba del emperador Dragón (La momia 3) (2008) - FilmAffinity</t>
  </si>
  <si>
    <t>La momia (2017) - FilmAffinity</t>
  </si>
  <si>
    <t>El rey del peligro (1968) - FilmAffinity</t>
  </si>
  <si>
    <t>El regreso de la pantera rosa (1975) - FilmAffinity</t>
  </si>
  <si>
    <t>La pantera rosa ataca de nuevo (1976) - FilmAffinity</t>
  </si>
  <si>
    <t>La venganza de la pantera rosa (1978) - FilmAffinity</t>
  </si>
  <si>
    <t>Tras la pista de la Pantera Rosa (1982) - FilmAffinity</t>
  </si>
  <si>
    <t>La maldición de la pantera rosa (1983) - FilmAffinity</t>
  </si>
  <si>
    <t>La pantera rosa (2006) - FilmAffinity</t>
  </si>
  <si>
    <t>La pantera rosa 2 (2009) - FilmAffinity</t>
  </si>
  <si>
    <t>Loca academia de policía 4: Los ciudadanos se defienden (1987) - FilmAffinity</t>
  </si>
  <si>
    <t>Loca academia de policía 5: Operación Miami Beach (1988) - FilmAffinity</t>
  </si>
  <si>
    <t>Loca academia de policía 6: Ciudad sitiada (1989) - FilmAffinity</t>
  </si>
  <si>
    <t>Loca Academia de Policía 7: Misión en Moscú (1994) - FilmAffinity</t>
  </si>
  <si>
    <t>Loca academia de policía 3: De vuelta a la escuela (1986) - FilmAffinity</t>
  </si>
  <si>
    <t>Los juegos del hambre: Sinsajo. Parte 1 (2014) - FilmAffinity</t>
  </si>
  <si>
    <t>Los juegos del hambre: Sinsajo. Parte 2 (2015) - FilmAffinity</t>
  </si>
  <si>
    <t>Mad Max. Salvajes de autopista (1979) - FilmAffinity</t>
  </si>
  <si>
    <t>Mad Max 2. El guerrero de la carretera (1981) - FilmAffinity</t>
  </si>
  <si>
    <t>Matrix (1999) - FilmAffinity</t>
  </si>
  <si>
    <t>Matrix Reloaded (2003) - FilmAffinity</t>
  </si>
  <si>
    <t>Matrix Revolutions (2003) - FilmAffinity</t>
  </si>
  <si>
    <t>Millennium 1: Los hombres que no amaban a las mujeres (2009) - FilmAffinity</t>
  </si>
  <si>
    <t>Millennium 2: La chica que soñaba con una cerilla y un bidón de gasolina (2009) - FilmAffinity</t>
  </si>
  <si>
    <t>Misión imposible (1996) - FilmAffinity</t>
  </si>
  <si>
    <t>Misión imposible 2 (2000) - FilmAffinity</t>
  </si>
  <si>
    <t>Muñeco diabólico (1988) - FilmAffinity</t>
  </si>
  <si>
    <t>Muñeco diabólico 2 (1990) - FilmAffinity</t>
  </si>
  <si>
    <t>Ocean's Eleven (Hagan Juego) (2001) - FilmAffinity</t>
  </si>
  <si>
    <t>Ocean's Twelve (2004) - FilmAffinity</t>
  </si>
  <si>
    <t>Ocean's 13 (Ocean's Thirteen) (2007) - FilmAffinity</t>
  </si>
  <si>
    <t>Pesadilla en Elm Street (1984) - FilmAffinity</t>
  </si>
  <si>
    <t>Pesadilla en Elm Street 2: La venganza de Freddy (1985) - FilmAffinity</t>
  </si>
  <si>
    <t>Parque Jurásico (Jurassic Park) (1993) - FilmAffinity</t>
  </si>
  <si>
    <t>El mundo perdido: Jurassic Park (1997) - FilmAffinity</t>
  </si>
  <si>
    <t>Phantasma (1979) - FilmAffinity</t>
  </si>
  <si>
    <t>Phantasma II. El regreso (1988) - FilmAffinity</t>
  </si>
  <si>
    <t>Pitch Black (2000) - FilmAffinity</t>
  </si>
  <si>
    <t>Las crónicas de Riddick (2004) - FilmAffinity</t>
  </si>
  <si>
    <t>Riddick (2013) - FilmAffinity</t>
  </si>
  <si>
    <t>Piratas del Caribe: La maldición de la Perla Negra (2003) - FilmAffinity</t>
  </si>
  <si>
    <t>Piratas del Caribe: El cofre del hombre muerto (2006) - FilmAffinity</t>
  </si>
  <si>
    <t>Poltergeist II: El otro lado (1986) - FilmAffinity</t>
  </si>
  <si>
    <t>Acorralado (Rambo) (1982) - FilmAffinity</t>
  </si>
  <si>
    <t>Rambo: Acorralado Parte II (Rambo 2) (1985) - FilmAffinity</t>
  </si>
  <si>
    <t>[•REC] (2007) - FilmAffinity</t>
  </si>
  <si>
    <t>[•REC]² (2009) - FilmAffinity</t>
  </si>
  <si>
    <t>Regreso al futuro (1985) - FilmAffinity</t>
  </si>
  <si>
    <t>Regreso al futuro II (1989) - FilmAffinity</t>
  </si>
  <si>
    <t>Regreso al futuro III (1990) - FilmAffinity</t>
  </si>
  <si>
    <t>Resacón en Las Vegas (2009) - FilmAffinity</t>
  </si>
  <si>
    <t>Resacón 2, ¡ahora en Tailandia! (2011) - FilmAffinity</t>
  </si>
  <si>
    <t>Resident Evil (2002) - FilmAffinity</t>
  </si>
  <si>
    <t>Resident Evil 2: Apocalipsis (2004) - FilmAffinity</t>
  </si>
  <si>
    <t>Robocop (1987) - FilmAffinity</t>
  </si>
  <si>
    <t>Robocop 2 (1990) - FilmAffinity</t>
  </si>
  <si>
    <t>Rocky (1976) - FilmAffinity</t>
  </si>
  <si>
    <t>Rocky II (1979) - FilmAffinity</t>
  </si>
  <si>
    <t>Saw (2004) - FilmAffinity</t>
  </si>
  <si>
    <t>Saw II (2005) - FilmAffinity</t>
  </si>
  <si>
    <t>Scary Movie (2000) - FilmAffinity</t>
  </si>
  <si>
    <t>Scary Movie 2 (2001) - FilmAffinity</t>
  </si>
  <si>
    <t>Scream. Vigila quién llama (1996) - FilmAffinity</t>
  </si>
  <si>
    <t>Scream 2 (1997) - FilmAffinity</t>
  </si>
  <si>
    <t>Sissi (1955) - FilmAffinity</t>
  </si>
  <si>
    <t>Sissi emperatriz (1956) - FilmAffinity</t>
  </si>
  <si>
    <t>El destino de Sissi (1957) - FilmAffinity</t>
  </si>
  <si>
    <t>Soldado universal (1992) - FilmAffinity</t>
  </si>
  <si>
    <t>Soldado universal. El retorno (1999) - FilmAffinity</t>
  </si>
  <si>
    <t>Species (Especie mortal) (1995) - FilmAffinity</t>
  </si>
  <si>
    <t>Species II (Especie mortal II) (1998) - FilmAffinity</t>
  </si>
  <si>
    <t>Spider-Man (2002) - FilmAffinity</t>
  </si>
  <si>
    <t>Spider-Man 2 (2004) - FilmAffinity</t>
  </si>
  <si>
    <t>Stargate, puerta a las estrellas (1994) - FilmAffinity</t>
  </si>
  <si>
    <t>Stargate: El arca de la verdad (2008) - FilmAffinity</t>
  </si>
  <si>
    <t>Stargate: El Continuo (2008) - FilmAffinity</t>
  </si>
  <si>
    <t>Starship Troopers: Las brigadas del espacio (1997) - FilmAffinity</t>
  </si>
  <si>
    <t>Starship Troopers 2: El héroe de la federación (2004) - FilmAffinity</t>
  </si>
  <si>
    <t>Star Trek, la película (1979) - FilmAffinity</t>
  </si>
  <si>
    <t>Star Trek II. La ira de Khan (1982) - FilmAffinity</t>
  </si>
  <si>
    <t>La guerra de las galaxias. Episodio I: La amenaza fantasma (1999) - FilmAffinity</t>
  </si>
  <si>
    <t>La guerra de las galaxias. Episodio II: El ataque de los clones (2002) - FilmAffinity</t>
  </si>
  <si>
    <t>Superdetective en Hollywood (1984) - FilmAffinity</t>
  </si>
  <si>
    <t>Superdetective en Hollywood II (1987) - FilmAffinity</t>
  </si>
  <si>
    <t>Superdetective en Hollywood III (1994) - FilmAffinity</t>
  </si>
  <si>
    <t>Superman (1978) - FilmAffinity</t>
  </si>
  <si>
    <t>Superman II. La aventura continúa (1980) - FilmAffinity</t>
  </si>
  <si>
    <t>Taxi Express (1998) - FilmAffinity</t>
  </si>
  <si>
    <t>Taxi 2 (2000) - FilmAffinity</t>
  </si>
  <si>
    <t>Temblores (1990) - FilmAffinity</t>
  </si>
  <si>
    <t>Temblores 2: La respuesta (1996) - FilmAffinity</t>
  </si>
  <si>
    <t>Terminator (1984) - FilmAffinity</t>
  </si>
  <si>
    <t>Terminator 2: El juicio final (1991) - FilmAffinity</t>
  </si>
  <si>
    <t>Tiburón (1975) - FilmAffinity</t>
  </si>
  <si>
    <t>Tiburón 2 (1978) - FilmAffinity</t>
  </si>
  <si>
    <t>Torrente, el brazo tonto de la ley (1998) - FilmAffinity</t>
  </si>
  <si>
    <t>Torrente 2: Misión en Marbella (2001) - FilmAffinity</t>
  </si>
  <si>
    <t>Transformers (2007) - FilmAffinity</t>
  </si>
  <si>
    <t>Transformers: La venganza de los caídos (2009) - FilmAffinity</t>
  </si>
  <si>
    <t>Transporter (2002) - FilmAffinity</t>
  </si>
  <si>
    <t>Transporter 2 (2005) - FilmAffinity</t>
  </si>
  <si>
    <t>Tras la línea enemiga (2001) - FilmAffinity</t>
  </si>
  <si>
    <t>Tras la línea enemiga II: El eje del mal (2006) - FilmAffinity</t>
  </si>
  <si>
    <t>Sympathy for Mr. Vengeance (2002) - FilmAffinity</t>
  </si>
  <si>
    <t>Oldboy (2003) - FilmAffinity</t>
  </si>
  <si>
    <t>Sympathy for Lady Vengeance (2005) - FilmAffinity</t>
  </si>
  <si>
    <t>Underworld (2003) - FilmAffinity</t>
  </si>
  <si>
    <t>Underworld: Evolution (2006) - FilmAffinity</t>
  </si>
  <si>
    <t>Viernes 13 (1980) - FilmAffinity</t>
  </si>
  <si>
    <t>Viernes 13. 2ª parte (1981) - FilmAffinity</t>
  </si>
  <si>
    <t>X-Men (2000) - FilmAffinity</t>
  </si>
  <si>
    <t>X-Men 2 (2003) - FilmAffinity</t>
  </si>
  <si>
    <t>Mad Max 3. Más allá de la cúpula del trueno (1985) - FilmAffinity</t>
  </si>
  <si>
    <t>Mad Max: Furia en la carretera (2015) - FilmAffinity</t>
  </si>
  <si>
    <t>Millennium 3: La reina en el palacio de las corrientes de aire (2009) - FilmAffinity</t>
  </si>
  <si>
    <t>Millennium: Los hombres que no amaban a las mujeres (2011) - FilmAffinity</t>
  </si>
  <si>
    <t>Misión imposible 3 (2006) - FilmAffinity</t>
  </si>
  <si>
    <t>Misión imposible: Protocolo fantasma (2011) - FilmAffinity</t>
  </si>
  <si>
    <t>Misión Imposible: Nación secreta (2015) - FilmAffinity</t>
  </si>
  <si>
    <t>Misión Imposible: Fallout (2018) - FilmAffinity</t>
  </si>
  <si>
    <t>Muñeco diabólico 3 (1991) - FilmAffinity</t>
  </si>
  <si>
    <t>La novia de Chucky (1998) - FilmAffinity</t>
  </si>
  <si>
    <t>La semilla de Chucky (2004) - FilmAffinity</t>
  </si>
  <si>
    <t>La maldición de Chucky (2013) - FilmAffinity</t>
  </si>
  <si>
    <t>Cult of Chucky (2017) - FilmAffinity</t>
  </si>
  <si>
    <t>Jurassic Park III (Parque Jurásico III) (2001) - FilmAffinity</t>
  </si>
  <si>
    <t>Jurassic World (2015) - FilmAffinity</t>
  </si>
  <si>
    <t>Jurassic World: El reino caído (2018) - FilmAffinity</t>
  </si>
  <si>
    <t>Pesadilla en Elm Street 3: Los guerreros del sueño (1987) - FilmAffinity</t>
  </si>
  <si>
    <t>Pesadilla en Elm Street 4: El amo del sueño (1988) - FilmAffinity</t>
  </si>
  <si>
    <t>Pesadilla en Elm Street 5: El niño de los sueños (1989) - FilmAffinity</t>
  </si>
  <si>
    <t>Pesadilla final: La muerte de Freddy (Pesadilla en Elm Street 6) (1991) - FilmAffinity</t>
  </si>
  <si>
    <t>La nueva pesadilla de Wes Craven (1994) - FilmAffinity</t>
  </si>
  <si>
    <t>Freddy contra Jason (2003) - FilmAffinity</t>
  </si>
  <si>
    <t>Pesadilla en Elm Street (El origen) (2010) - FilmAffinity</t>
  </si>
  <si>
    <t>Phantasma III: El pasaje del terror (1994) - FilmAffinity</t>
  </si>
  <si>
    <t>Phantasma Apocalipsis (Phantasm IV) (1998) - FilmAffinity</t>
  </si>
  <si>
    <t>Piratas del Caribe: En el fin del mundo (2007) - FilmAffinity</t>
  </si>
  <si>
    <t>Piratas del Caribe: En mareas misteriosas (2011) - FilmAffinity</t>
  </si>
  <si>
    <t>Piratas del Caribe: La venganza de Salazar (2017) - FilmAffinity</t>
  </si>
  <si>
    <t>Poltergeist III (Fenómenos extraños III) (1988) - FilmAffinity</t>
  </si>
  <si>
    <t>Poltergeist (2015) - FilmAffinity</t>
  </si>
  <si>
    <t>Rambo III (1988) - FilmAffinity</t>
  </si>
  <si>
    <t>John Rambo (Rambo IV) (2008) - FilmAffinity</t>
  </si>
  <si>
    <t>Rambo: Last Blood (2019) - FilmAffinity</t>
  </si>
  <si>
    <t>[•REC]³: Génesis (2012) - FilmAffinity</t>
  </si>
  <si>
    <t>[•REC] 4: Apocalipsis (2014) - FilmAffinity</t>
  </si>
  <si>
    <t>R3sacón (2013) - FilmAffinity</t>
  </si>
  <si>
    <t>Los juegos del resacón (2014) - FilmAffinity</t>
  </si>
  <si>
    <t>Resacón en las Vegas, ellas también (2013) - FilmAffinity</t>
  </si>
  <si>
    <t>Resident Evil 3: Extinción (2007) - FilmAffinity</t>
  </si>
  <si>
    <t>Resident Evil 4: Ultratumba (2010) - FilmAffinity</t>
  </si>
  <si>
    <t>Resident Evil: Venganza (2012) - FilmAffinity</t>
  </si>
  <si>
    <t>Resident Evil: Capítulo final (2017) - FilmAffinity</t>
  </si>
  <si>
    <t>Resident Evil: Vendetta (2017) - FilmAffinity</t>
  </si>
  <si>
    <t>Robocop 3 (1993) - FilmAffinity</t>
  </si>
  <si>
    <t>RoboCop (2014) - FilmAffinity</t>
  </si>
  <si>
    <t>Rocky IV (1985) - FilmAffinity</t>
  </si>
  <si>
    <t>Rocky V (1990) - FilmAffinity</t>
  </si>
  <si>
    <t>Rocky Balboa (2006) - FilmAffinity</t>
  </si>
  <si>
    <t>Creed. La leyenda de Rocky (2015) - FilmAffinity</t>
  </si>
  <si>
    <t>Creed II: La leyenda de Rocky (2018) - FilmAffinity</t>
  </si>
  <si>
    <t>Rocky III (1982) - FilmAffinity</t>
  </si>
  <si>
    <t>Saw III (2006) - FilmAffinity</t>
  </si>
  <si>
    <t>Saw IV (2007) - FilmAffinity</t>
  </si>
  <si>
    <t>Saw V (2008) - FilmAffinity</t>
  </si>
  <si>
    <t>Saw VI (2009) - FilmAffinity</t>
  </si>
  <si>
    <t>Saw VII 3D (2010) - FilmAffinity</t>
  </si>
  <si>
    <t>Saw VIII (2017) - FilmAffinity</t>
  </si>
  <si>
    <t>Scary Movie 3 (2003) - FilmAffinity</t>
  </si>
  <si>
    <t>Scary Movie 4 (2006) - FilmAffinity</t>
  </si>
  <si>
    <t>Scary Movie 5 (2013) - FilmAffinity</t>
  </si>
  <si>
    <t>Scream 3 (2000) - FilmAffinity</t>
  </si>
  <si>
    <t>Scream 4 (2011) - FilmAffinity</t>
  </si>
  <si>
    <t>Soldado universal: Regeneración (2009) - FilmAffinity</t>
  </si>
  <si>
    <t>Soldado Universal 4: El juicio final (2012) - FilmAffinity</t>
  </si>
  <si>
    <t>Species III (Especie mortal III) (2004) - FilmAffinity</t>
  </si>
  <si>
    <t>Species IV, El Despertar (2007) - FilmAffinity</t>
  </si>
  <si>
    <t>Spider-Man 3 (2007) - FilmAffinity</t>
  </si>
  <si>
    <t>The Amazing Spider-Man (2012) - FilmAffinity</t>
  </si>
  <si>
    <t>The Amazing Spider-Man 2: El poder de Electro (2014) - FilmAffinity</t>
  </si>
  <si>
    <t>Spider-Man: Homecoming (2017) - FilmAffinity</t>
  </si>
  <si>
    <t>Spider-Man: Lejos de casa (2019) - FilmAffinity</t>
  </si>
  <si>
    <t>Starship Troopers 3: Armas del futuro (2008) - FilmAffinity</t>
  </si>
  <si>
    <t>Starship Troopers: Traidores de Marte (2017) - FilmAffinity</t>
  </si>
  <si>
    <t>Star Trek III. En busca de Spock (1984) - FilmAffinity</t>
  </si>
  <si>
    <t>Star Trek IV. Misión: salvar la Tierra (1986) - FilmAffinity</t>
  </si>
  <si>
    <t>Star Trek V. La última frontera (1989) - FilmAffinity</t>
  </si>
  <si>
    <t>Star Trek VI. Aquel país desconocido (1991) - FilmAffinity</t>
  </si>
  <si>
    <t>Star Trek. La próxima generación (1994) - FilmAffinity</t>
  </si>
  <si>
    <t>Star Trek: Primer contacto (1996) - FilmAffinity</t>
  </si>
  <si>
    <t>Star Trek: Insurrección (1998) - FilmAffinity</t>
  </si>
  <si>
    <t>Star Trek: Nemesis (2002) - FilmAffinity</t>
  </si>
  <si>
    <t>Star Trek (2009) - FilmAffinity</t>
  </si>
  <si>
    <t>Star Trek: En la oscuridad (2013) - FilmAffinity</t>
  </si>
  <si>
    <t>Star Trek: Más allá (2016) - FilmAffinity</t>
  </si>
  <si>
    <t>La guerra de las galaxias. Episodio III: La venganza de los Sith (2005) - FilmAffinity</t>
  </si>
  <si>
    <t>Rogue One: Una historia de Star Wars (2016) - FilmAffinity</t>
  </si>
  <si>
    <t>La guerra de las galaxias. Episodio IV: Una nueva esperanza (1977) - FilmAffinity</t>
  </si>
  <si>
    <t>La guerra de las galaxias. Episodio V: El imperio contraataca (1980) - FilmAffinity</t>
  </si>
  <si>
    <t>La guerra de las galaxias. Episodio VI: El retorno del Jedi (1983) - FilmAffinity</t>
  </si>
  <si>
    <t>Star Wars: El despertar de la Fuerza (2015) - FilmAffinity</t>
  </si>
  <si>
    <t>Star Wars: Los últimos Jedi (2017) - FilmAffinity</t>
  </si>
  <si>
    <t>Star Wars: El ascenso de Skywalker (2019) - FilmAffinity</t>
  </si>
  <si>
    <t>Superman III (1983) - FilmAffinity</t>
  </si>
  <si>
    <t>Superman IV: En busca de la paz (1987) - FilmAffinity</t>
  </si>
  <si>
    <t>Superman Returns: El regreso (2006) - FilmAffinity</t>
  </si>
  <si>
    <t>El hombre de acero (2013) - FilmAffinity</t>
  </si>
  <si>
    <t>Taxi 3 (2003) - FilmAffinity</t>
  </si>
  <si>
    <t>Taxi 4 (2007) - FilmAffinity</t>
  </si>
  <si>
    <t>Temblores 3: Regreso a Perfección (2001) - FilmAffinity</t>
  </si>
  <si>
    <t>Temblores IV: comienza la leyenda (2004) - FilmAffinity</t>
  </si>
  <si>
    <t>Temblores 5: El legado (2015) - FilmAffinity</t>
  </si>
  <si>
    <t>Temblores 6: Un día en el infierno (2018) - FilmAffinity</t>
  </si>
  <si>
    <t>Terminator 3: La rebelión de las máquinas (2003) - FilmAffinity</t>
  </si>
  <si>
    <t>Terminator Salvation (2009) - FilmAffinity</t>
  </si>
  <si>
    <t>Terminator Génesis (2015) - FilmAffinity</t>
  </si>
  <si>
    <t>Terminator: Destino oscuro (2019) - FilmAffinity</t>
  </si>
  <si>
    <t>El gran tiburón (Tiburón 3) (1983) - FilmAffinity</t>
  </si>
  <si>
    <t>Tiburón, la venganza (Tiburón 4) (1987) - FilmAffinity</t>
  </si>
  <si>
    <t>Torrente 3: El protector (2005) - FilmAffinity</t>
  </si>
  <si>
    <t>Torrente 4: Lethal Crisis (Crisis Letal) (2011) - FilmAffinity</t>
  </si>
  <si>
    <t>Torrente 5: Operación Eurovegas (2014) - FilmAffinity</t>
  </si>
  <si>
    <t>Transformers: El lado oscuro de la Luna (2011) - FilmAffinity</t>
  </si>
  <si>
    <t>Transformers: La era de la extinción (2014) - FilmAffinity</t>
  </si>
  <si>
    <t>Transformers: El último caballero (2017) - FilmAffinity</t>
  </si>
  <si>
    <t>Transporter 3 (2008) - FilmAffinity</t>
  </si>
  <si>
    <t>Transporter Legacy (2015) - FilmAffinity</t>
  </si>
  <si>
    <t>Tras la línea enemiga: Colombia (2009) - FilmAffinity</t>
  </si>
  <si>
    <t>Tras la línea enemiga: Comando de élite (2014) - FilmAffinity</t>
  </si>
  <si>
    <t>Underworld: La rebelión de los licántropos (2009) - FilmAffinity</t>
  </si>
  <si>
    <t>Underworld: El despertar (2012) - FilmAffinity</t>
  </si>
  <si>
    <t>Underworld: Guerras de sangre (2016) - FilmAffinity</t>
  </si>
  <si>
    <t>Viernes 13. 3ª parte (1982) - FilmAffinity</t>
  </si>
  <si>
    <t>Viernes 13. 4ª parte: Último capítulo (1984) - FilmAffinity</t>
  </si>
  <si>
    <t>Viernes 13. Parte V: Un nuevo comienzo (1985) - FilmAffinity</t>
  </si>
  <si>
    <t>Viernes 13. 6ª Parte: Jason vive (1986) - FilmAffinity</t>
  </si>
  <si>
    <t>Viernes 13. 7ª parte: Sangre nueva (1988) - FilmAffinity</t>
  </si>
  <si>
    <t>Viernes 13. Parte VIII: Jason vuelve... para siempre (1989) - FilmAffinity</t>
  </si>
  <si>
    <t>Viernes 13: Jason se va al Infierno (1993) - FilmAffinity</t>
  </si>
  <si>
    <t>Jason X (2001) - FilmAffinity</t>
  </si>
  <si>
    <t>Viernes 13 (2009) - FilmAffinity</t>
  </si>
  <si>
    <t>X-Men: La decisión final (2006) - FilmAffinity</t>
  </si>
  <si>
    <t>X-Men Orígenes: Lobezno (2009) - FilmAffinity</t>
  </si>
  <si>
    <t>X-Men: Primera generación (2011) - FilmAffinity</t>
  </si>
  <si>
    <t>Lobezno inmortal (2013) - FilmAffinity</t>
  </si>
  <si>
    <t>X-Men: Días del futuro pasado (2014) - FilmAffinity</t>
  </si>
  <si>
    <t>X-Men: Fénix Oscura (2019) - FilmAffinity</t>
  </si>
  <si>
    <t>Funcionamiento interno (C) (2016) - FilmAffinity</t>
  </si>
  <si>
    <t>Jorge el Curioso (2006) - FilmAffinity</t>
  </si>
  <si>
    <t>Justin y la espada del valor (2013) - FilmAffinity</t>
  </si>
  <si>
    <t>Khumba (2013) - FilmAffinity</t>
  </si>
  <si>
    <t>Kika Superbruja y el libro de hechizos (2009) - FilmAffinity</t>
  </si>
  <si>
    <t>The Outback (2012) - FilmAffinity</t>
  </si>
  <si>
    <t>Kong: El rey de la Atlántida (2005) - FilmAffinity</t>
  </si>
  <si>
    <t>Kubo y las dos cuerdas mágicas (2016) - FilmAffinity</t>
  </si>
  <si>
    <t>Kung Fu Panda 2 (2011) - FilmAffinity</t>
  </si>
  <si>
    <t>Kung Fu Panda 3 (2016) - FilmAffinity</t>
  </si>
  <si>
    <t>La fiesta de Kung Fu Panda (TV) (2010) - FilmAffinity</t>
  </si>
  <si>
    <t>Kung Fu Panda: los secretos del pergamino (2016) - FilmAffinity</t>
  </si>
  <si>
    <t>Kung Fu Panda (2008) - FilmAffinity</t>
  </si>
  <si>
    <t>La abeja Maya. La película (2014) - FilmAffinity</t>
  </si>
  <si>
    <t>La abeja Maya: Los juegos de la miel (2017) - FilmAffinity</t>
  </si>
  <si>
    <t>La bella durmiente (1959) - FilmAffinity</t>
  </si>
  <si>
    <t>La Bella y la Bestia 2: Una Navidad Encantada (1997) - FilmAffinity</t>
  </si>
  <si>
    <t>La bella y la bestia (1991) - FilmAffinity</t>
  </si>
  <si>
    <t>La canción del mar (2014) - FilmAffinity</t>
  </si>
  <si>
    <t>La casa mágica (2013) - FilmAffinity</t>
  </si>
  <si>
    <t>La Cenicienta 2 (2002) - FilmAffinity</t>
  </si>
  <si>
    <t>Cenicienta: Qué pasaría si... (La Cenicienta 3) (2007) - FilmAffinity</t>
  </si>
  <si>
    <t>La cenicienta (1950) - FilmAffinity</t>
  </si>
  <si>
    <t>La chica satélite y el chico vaca (2014) - FilmAffinity</t>
  </si>
  <si>
    <t>La dama y el vagabundo 2 (2001) - FilmAffinity</t>
  </si>
  <si>
    <t>La dama y el vagabundo (1955) - FilmAffinity</t>
  </si>
  <si>
    <t>La familia Addams (2019) - FilmAffinity</t>
  </si>
  <si>
    <t>La famosa invasión de los osos en Sicilia (2019) - FilmAffinity</t>
  </si>
  <si>
    <t>La gallina Turuleca (2020) - FilmAffinity</t>
  </si>
  <si>
    <t>La gran aventura de Los Lunnis y el Libro Mágico (2019) - FilmAffinity</t>
  </si>
  <si>
    <t>La gran aventura de Winnie the Pooh (1997) - FilmAffinity</t>
  </si>
  <si>
    <t>La gran aventura del Inspector Gadget: La película (2005) - FilmAffinity</t>
  </si>
  <si>
    <t>La Guardia del León: El regreso del rugido (TV) (2015) - FilmAffinity</t>
  </si>
  <si>
    <t>La LEGO película (2014) - FilmAffinity</t>
  </si>
  <si>
    <t>La leyenda de Sarila (2013) - FilmAffinity</t>
  </si>
  <si>
    <t>La leyenda del martillo mágico: Thor (2011) - FilmAffinity</t>
  </si>
  <si>
    <t>La Liga de la Justicia contra la Liga de Bizarro (2015) - FilmAffinity</t>
  </si>
  <si>
    <t>La niñera mágica y el Big Bang (2010) - FilmAffinity</t>
  </si>
  <si>
    <t>La niñera mágica (2006) - FilmAffinity</t>
  </si>
  <si>
    <t>La nueva generación (2018) - FilmAffinity</t>
  </si>
  <si>
    <t>Los Lunnis (Serie de TV) (2003) - FilmAffinity</t>
  </si>
  <si>
    <t>La panda de la selva: vuelta al hielo (TV) (2011) - FilmAffinity</t>
  </si>
  <si>
    <t>La película de Tigger. Las Nuevas Aventuras de Winnie the Pooh (2000) - FilmAffinity</t>
  </si>
  <si>
    <t>La Princesa Cisne: Aventura Pirata (2016) - FilmAffinity</t>
  </si>
  <si>
    <t>La rebelión de los cuentos (2016) - FilmAffinity</t>
  </si>
  <si>
    <t>La sirenita (1989) - FilmAffinity</t>
  </si>
  <si>
    <t>La sirenita 2: Regreso al mar (2000) - FilmAffinity</t>
  </si>
  <si>
    <t>La vida de Calabacín (2016) - FilmAffinity</t>
  </si>
  <si>
    <t>Las aventuras de Bongo, Mickey y las judías mágicas (1947) - FilmAffinity</t>
  </si>
  <si>
    <t>Las aventuras de Don Quijote (2010) - FilmAffinity</t>
  </si>
  <si>
    <t>Las aventuras de la abeja Maya (Serie de TV) (1975) - FilmAffinity</t>
  </si>
  <si>
    <t>Las aventuras de Peabody y Sherman (2014) - FilmAffinity</t>
  </si>
  <si>
    <t>Las aventuras de Sammy (2010) - FilmAffinity</t>
  </si>
  <si>
    <t>Las aventuras de Tadeo Jones (2012) - FilmAffinity</t>
  </si>
  <si>
    <t>Las nuevas aventuras de Caperucita Roja (2011) - FilmAffinity</t>
  </si>
  <si>
    <t>Lego Batman: La película. El regreso de los superhéroes de DC (2013) - FilmAffinity</t>
  </si>
  <si>
    <t>Lego DC Comics. La Liga de la Justicia: Fuga de Gotham (2016) - FilmAffinity</t>
  </si>
  <si>
    <t>LEGO DC Super Heroes: La liga de la justicia. La invasión de Brainiac (2016) - FilmAffinity</t>
  </si>
  <si>
    <t>LEGO Scooby Doo. Hollywood Encantado (2016) - FilmAffinity</t>
  </si>
  <si>
    <t>Lifi, una gallina tocada del ala (2011) - FilmAffinity</t>
  </si>
  <si>
    <t>Lilo &amp; Stitch 2: El Efecto del Defecto (2005) - FilmAffinity</t>
  </si>
  <si>
    <t>Lilo &amp; Stitch (2002) - FilmAffinity</t>
  </si>
  <si>
    <t>Lluvia de albóndigas 2 (2013) - FilmAffinity</t>
  </si>
  <si>
    <t>Lo mejor de Winnie the Pooh (1977) - FilmAffinity</t>
  </si>
  <si>
    <t>Locos por el surf 2: Olamanía (2017) - FilmAffinity</t>
  </si>
  <si>
    <t>Locos por el surf (2007) - FilmAffinity</t>
  </si>
  <si>
    <t>Lluvia de albóndigas (2009) - FilmAffinity</t>
  </si>
  <si>
    <t>Lorax. En busca de la trúfula perdida (2012) - FilmAffinity</t>
  </si>
  <si>
    <t>Los aristogatos (1970) - FilmAffinity</t>
  </si>
  <si>
    <t>Los Boxtrolls (2014) - FilmAffinity</t>
  </si>
  <si>
    <t>Los Caballeros del Zodiaco: La leyenda del Santuario (2014) - FilmAffinity</t>
  </si>
  <si>
    <t>Los Croods. Una aventura prehistórica (2013) - FilmAffinity</t>
  </si>
  <si>
    <t>Los Increíbles 2 (2018) - FilmAffinity</t>
  </si>
  <si>
    <t>Los increíbles (2004) - FilmAffinity</t>
  </si>
  <si>
    <t>Los Looney Tunes en... Un perfume nunca visto (2015) - FilmAffinity</t>
  </si>
  <si>
    <t>Los Minions (2015) - FilmAffinity</t>
  </si>
  <si>
    <t>Los mundos de Coraline (2009) - FilmAffinity</t>
  </si>
  <si>
    <t>Los Muppets (2011) - FilmAffinity</t>
  </si>
  <si>
    <t>Los Picapiedra &amp; WWE: Stone Age Smackdown! (2015) - FilmAffinity</t>
  </si>
  <si>
    <t>Los pingüinos de Madagascar (2014) - FilmAffinity</t>
  </si>
  <si>
    <t>Los pitufos 2 (2013) - FilmAffinity</t>
  </si>
  <si>
    <t>Los pitufos: La aldea escondida (2017) - FilmAffinity</t>
  </si>
  <si>
    <t>Los pitufos (2011) - FilmAffinity</t>
  </si>
  <si>
    <t>Los rescatadores (1977) - FilmAffinity</t>
  </si>
  <si>
    <t>Los reyes magos (2003) - FilmAffinity</t>
  </si>
  <si>
    <t>Los rugrats: Vacaciones salvajes (2003) - FilmAffinity</t>
  </si>
  <si>
    <t>Los superhéroes (2016) - FilmAffinity</t>
  </si>
  <si>
    <t>Los teleñecos en el espacio (1999) - FilmAffinity</t>
  </si>
  <si>
    <t>Los teleñecos en la Isla del Tesoro (1996) - FilmAffinity</t>
  </si>
  <si>
    <t>Los Teleñecos en Navidad (TV) (2002) - FilmAffinity</t>
  </si>
  <si>
    <t>Los teleñecos y el Mago de Oz (TV) (2005) - FilmAffinity</t>
  </si>
  <si>
    <t>Los tres mosqueteros (2004) - FilmAffinity</t>
  </si>
  <si>
    <t>Lucky Luke: La balada de los Dalton (1978) - FilmAffinity</t>
  </si>
  <si>
    <t>Madagascar 2 (2008) - FilmAffinity</t>
  </si>
  <si>
    <t>Madagascar 3: De marcha por Europa (2012) - FilmAffinity</t>
  </si>
  <si>
    <t>Madagascar (2005) - FilmAffinity</t>
  </si>
  <si>
    <t>Manuelita (1999) - FilmAffinity</t>
  </si>
  <si>
    <t>Marco Macaco y los primates del Caribe (2012) - FilmAffinity</t>
  </si>
  <si>
    <t>Mariah Carey presenta: La primera navidad de Mariah y Jack (2017) - FilmAffinity</t>
  </si>
  <si>
    <t>Marte necesita madres (2011) - FilmAffinity</t>
  </si>
  <si>
    <t>Mary y la flor de la bruja (2017) - FilmAffinity</t>
  </si>
  <si>
    <t>Mascotas 2 (2019) - FilmAffinity</t>
  </si>
  <si>
    <t>Mascotas (2016) - FilmAffinity</t>
  </si>
  <si>
    <t>Mazinger Z Infinity (2017) - FilmAffinity</t>
  </si>
  <si>
    <t>Megamind (2010) - FilmAffinity</t>
  </si>
  <si>
    <t>Meñique y el espejo mágico (2014) - FilmAffinity</t>
  </si>
  <si>
    <t>Merlín el encantador (1963) - FilmAffinity</t>
  </si>
  <si>
    <t>Mi amigo el gigante (2016) - FilmAffinity</t>
  </si>
  <si>
    <t>Mi vecino Totoro (1988) - FilmAffinity</t>
  </si>
  <si>
    <t>Mickey descubre la Navidad (1999) - FilmAffinity</t>
  </si>
  <si>
    <t>Mickey: La mejor Navidad (2004) - FilmAffinity</t>
  </si>
  <si>
    <t>Minions: Cachorro (C) (2013) - FilmAffinity</t>
  </si>
  <si>
    <t>Minions: Día de orientación (C) (2010) - FilmAffinity</t>
  </si>
  <si>
    <t>Minions: Pánico en la sala de envíos (C) (2013) - FilmAffinity</t>
  </si>
  <si>
    <t>Minions: Redecorando la casa (C) (2010) - FilmAffinity</t>
  </si>
  <si>
    <t>Minúsculos: El valle de las hormigas perdidas (2013) - FilmAffinity</t>
  </si>
  <si>
    <t>Misión en Mocland, una aventura superespacial (2008) - FilmAffinity</t>
  </si>
  <si>
    <t>Monster High: ¡Monstruos! ¡Cámara! ¡Acción! (2014) - FilmAffinity</t>
  </si>
  <si>
    <t>Monster High: Fusión monstruosa (2014) - FilmAffinity</t>
  </si>
  <si>
    <t>Monster High: Monstruo York (2015) - FilmAffinity</t>
  </si>
  <si>
    <t>Monster High. Un viaje la mar de monstruoso (2016) - FilmAffinity</t>
  </si>
  <si>
    <t>Monstruos contra Alienígenas (2009) - FilmAffinity</t>
  </si>
  <si>
    <t>Monstruos University (2013) - FilmAffinity</t>
  </si>
  <si>
    <t>Monstruos, S.A. (2001) - FilmAffinity</t>
  </si>
  <si>
    <t>Mortadelo y Filemón contra Jimmy el Cachondo (2014) - FilmAffinity</t>
  </si>
  <si>
    <t>Mortadelo y Filemón: El armario del tiempo (1971) - FilmAffinity</t>
  </si>
  <si>
    <t>Movida bajo el mar (2006) - FilmAffinity</t>
  </si>
  <si>
    <t>Mowgli: La leyenda de la selva (2018) - FilmAffinity</t>
  </si>
  <si>
    <t>Mr. Magorium y su tienda mágica (2007) - FilmAffinity</t>
  </si>
  <si>
    <t>Mulan 2 (2004) - FilmAffinity</t>
  </si>
  <si>
    <t>Mulan (1998) - FilmAffinity</t>
  </si>
  <si>
    <t>Las primeras aventuras de Gustavo (2002) - FilmAffinity</t>
  </si>
  <si>
    <t>Niko 2: Hermano pequeño, problema grande (2012) - FilmAffinity</t>
  </si>
  <si>
    <t>Nimh, el mundo secreto de la Sra. Brisby (1982) - FilmAffinity</t>
  </si>
  <si>
    <t>Nimh, el ratoncito valiente (Nimh 2) (1998) - FilmAffinity</t>
  </si>
  <si>
    <t>Ninja a cuadros (2018) - FilmAffinity</t>
  </si>
  <si>
    <t>Nocturna (2007) - FilmAffinity</t>
  </si>
  <si>
    <t>Norman del norte (2016) - FilmAffinity</t>
  </si>
  <si>
    <t>Operación Cacahuete 2. Misión: Salvar el parque (2017) - FilmAffinity</t>
  </si>
  <si>
    <t>Operación Cacahuete (2014) - FilmAffinity</t>
  </si>
  <si>
    <t>Orm en el reino de las nieves (2014) - FilmAffinity</t>
  </si>
  <si>
    <t>Osmosis Jones (2001) - FilmAffinity</t>
  </si>
  <si>
    <t>Otto es un rinoceronte (2013) - FilmAffinity</t>
  </si>
  <si>
    <t>Ovejas y lobos (2016) - FilmAffinity</t>
  </si>
  <si>
    <t>Ozzy (2016) - FilmAffinity</t>
  </si>
  <si>
    <t>Pedro y el dragón Elliot (1977) - FilmAffinity</t>
  </si>
  <si>
    <t>Pérez, el ratoncito de tus sueños 2 (2008) - FilmAffinity</t>
  </si>
  <si>
    <t>Peter Pan en Regreso al país de Nunca Jamás (2002) - FilmAffinity</t>
  </si>
  <si>
    <t>Peter Rabbit (2018) - FilmAffinity</t>
  </si>
  <si>
    <t>Peter y el dragón (2016) - FilmAffinity</t>
  </si>
  <si>
    <t>Phantom Boy (2015) - FilmAffinity</t>
  </si>
  <si>
    <t>Peter Pan (1953) - FilmAffinity</t>
  </si>
  <si>
    <t>Pinocho (1940) - FilmAffinity</t>
  </si>
  <si>
    <t>Piper (C) (2016) - FilmAffinity</t>
  </si>
  <si>
    <t>Pirate's Passage (2015) - FilmAffinity</t>
  </si>
  <si>
    <t>Planet 51 (Planeta 51) (2009) - FilmAffinity</t>
  </si>
  <si>
    <t>Pocahontas 2: Viaje a un Nuevo Mundo (1998) - FilmAffinity</t>
  </si>
  <si>
    <t>Pocahontas (1995) - FilmAffinity</t>
  </si>
  <si>
    <t>Pokémon 10: El desafío de Darkrai (2007) - FilmAffinity</t>
  </si>
  <si>
    <t>Pokémon 11: Giratina y el defensor de los cielos (2008) - FilmAffinity</t>
  </si>
  <si>
    <t>Pokémon 12: Arceus y la joya de la vida (2009) - FilmAffinity</t>
  </si>
  <si>
    <t>Pokémon 13: El fantasma gobernante Zoroark (2010) - FilmAffinity</t>
  </si>
  <si>
    <t>Pokémon Negro: Victini y Reshiram (2011) - FilmAffinity</t>
  </si>
  <si>
    <t>Pokémon 15: Kyurem contra el Espadachín Místico (2012) - FilmAffinity</t>
  </si>
  <si>
    <t>Pokémon 16: Pokémon Genesect y el despertar de una leyenda (2013) - FilmAffinity</t>
  </si>
  <si>
    <t>Pokémon 18: Hoopa y un duelo histórico (2015) - FilmAffinity</t>
  </si>
  <si>
    <t>Pokémon: Volcanion y la maravilla mecánica (2016) - FilmAffinity</t>
  </si>
  <si>
    <t>Pokémon 2: El poder de uno (1999) - FilmAffinity</t>
  </si>
  <si>
    <t>Pokémon 3: El hechizo de los Unown (2000) - FilmAffinity</t>
  </si>
  <si>
    <t>Pokémon 4Ever (2001) - FilmAffinity</t>
  </si>
  <si>
    <t>Pokémon 5: Héroes Pokémon: Latios y Latias (2002) - FilmAffinity</t>
  </si>
  <si>
    <t>Pokémon 8: Lucario y el misterio de Mew (2005) - FilmAffinity</t>
  </si>
  <si>
    <t>Pokémon 9: Pokémon Ranger y el Templo del Mar (2006) - FilmAffinity</t>
  </si>
  <si>
    <t>Pokémon: Detective Pikachu (2019) - FilmAffinity</t>
  </si>
  <si>
    <t>Pokémon: La película (1998) - FilmAffinity</t>
  </si>
  <si>
    <t>Ponyo en el acantilado (2008) - FilmAffinity</t>
  </si>
  <si>
    <t>Pulgarcita (1994) - FilmAffinity</t>
  </si>
  <si>
    <t>Ralph rompe Internet (2018) - FilmAffinity</t>
  </si>
  <si>
    <t>Rango (2011) - FilmAffinity</t>
  </si>
  <si>
    <t>Ratatouille (2007) - FilmAffinity</t>
  </si>
  <si>
    <t>Ratchet &amp; Clank, la película (2016) - FilmAffinity</t>
  </si>
  <si>
    <t>Ratónpolis (2006) - FilmAffinity</t>
  </si>
  <si>
    <t>Rebelión en la isla (2006) - FilmAffinity</t>
  </si>
  <si>
    <t>Rex, un dinosaurio en Nueva York (1993) - FilmAffinity</t>
  </si>
  <si>
    <t>Ribbit (2014) - FilmAffinity</t>
  </si>
  <si>
    <t>Richard, la cigüeña (2017) - FilmAffinity</t>
  </si>
  <si>
    <t>Río 2 (2014) - FilmAffinity</t>
  </si>
  <si>
    <t>Río (2011) - FilmAffinity</t>
  </si>
  <si>
    <t>Robin Hood (1973) - FilmAffinity</t>
  </si>
  <si>
    <t>Robinson. Una aventura tropical (2016) - FilmAffinity</t>
  </si>
  <si>
    <t>Robots (2005) - FilmAffinity</t>
  </si>
  <si>
    <t>Rock Dog: el poder de la música (2016) - FilmAffinity</t>
  </si>
  <si>
    <t>Rodencia y el diente de la princesa (2012) - FilmAffinity</t>
  </si>
  <si>
    <t>El Gallo Clueco (2014) - FilmAffinity</t>
  </si>
  <si>
    <t>Rudolph, el reno de la nariz roja (1998) - FilmAffinity</t>
  </si>
  <si>
    <t>Rudolph 2: La isla de los juguetes perdidos (2001) - FilmAffinity</t>
  </si>
  <si>
    <t>Rugrats en París. La película (2000) - FilmAffinity</t>
  </si>
  <si>
    <t>Rugrats. La película (1998) - FilmAffinity</t>
  </si>
  <si>
    <t>Sahara (2017) - FilmAffinity</t>
  </si>
  <si>
    <t>Salvaje (The Wild) (2006) - FilmAffinity</t>
  </si>
  <si>
    <t>Saving Santa. Rescatando a Santa Claus (2013) - FilmAffinity</t>
  </si>
  <si>
    <t>Savva. El corazón del guerrero (2015) - FilmAffinity</t>
  </si>
  <si>
    <t>Scooby-Doo 2: Desatado (2004) - FilmAffinity</t>
  </si>
  <si>
    <t>¡Scooby Doo! en el Misterio del Faraón (2005) - FilmAffinity</t>
  </si>
  <si>
    <t>Scooby Doo (Scooby-Doo) (2002) - FilmAffinity</t>
  </si>
  <si>
    <t>Scooby-Doo! and WWE: La maldición del demonio veloz (2016) - FilmAffinity</t>
  </si>
  <si>
    <t>Scooby-Doo y el monstruo de la Luna (2015) - FilmAffinity</t>
  </si>
  <si>
    <t>Scooby-Doo: La leyenda del fantasmasaurio (2011) - FilmAffinity</t>
  </si>
  <si>
    <t>Scooby-Doo: La máscara del Halcón Azul (2012) - FilmAffinity</t>
  </si>
  <si>
    <t>Shrek 2 (2004) - FilmAffinity</t>
  </si>
  <si>
    <t>Shrek Tercero (Shrek 3) (2007) - FilmAffinity</t>
  </si>
  <si>
    <t>Shrek, felices para siempre (Shrek 4) (2010) - FilmAffinity</t>
  </si>
  <si>
    <t>Shrek (2001) - FilmAffinity</t>
  </si>
  <si>
    <t>Shreketefeliz Navidad (La Navidad Con Shrek) (TV) (2007) - FilmAffinity</t>
  </si>
  <si>
    <t>Simbad (2000) - FilmAffinity</t>
  </si>
  <si>
    <t>Snoopy, vuelve a casa (1972) - FilmAffinity</t>
  </si>
  <si>
    <t>Snow Buddies (2008) - FilmAffinity</t>
  </si>
  <si>
    <t>¡Socorro, soy un pez! (2000) - FilmAffinity</t>
  </si>
  <si>
    <t>Soul (2020) - FilmAffinity</t>
  </si>
  <si>
    <t>Space Chimps: Misión espacial (2008) - FilmAffinity</t>
  </si>
  <si>
    <t>Space Dogs: Aventura en el espacio (2016) - FilmAffinity</t>
  </si>
  <si>
    <t>Spark, una aventura espacial (2017) - FilmAffinity</t>
  </si>
  <si>
    <t>Spirit, el corcel indomable (2002) - FilmAffinity</t>
  </si>
  <si>
    <t>Stand by Me Doraemon (2014) - FilmAffinity</t>
  </si>
  <si>
    <t>Stuart Little 2 (2002) - FilmAffinity</t>
  </si>
  <si>
    <t>Stuart Little (1999) - FilmAffinity</t>
  </si>
  <si>
    <t>Tadeo Jones 2. El secreto del Rey Midas (2017) - FilmAffinity</t>
  </si>
  <si>
    <t>Tarzán (2013) - FilmAffinity</t>
  </si>
  <si>
    <t>Tarzán 2 (2005) - FilmAffinity</t>
  </si>
  <si>
    <t>Tarzán y Jane (2002) - FilmAffinity</t>
  </si>
  <si>
    <t>Tarzán (1999) - FilmAffinity</t>
  </si>
  <si>
    <t>Thomas &amp; Friends: Misterios en las vías (2014) - FilmAffinity</t>
  </si>
  <si>
    <t>Tom y Jerry &amp; Charlie y la Fábrica de Chocolate (2017) - FilmAffinity</t>
  </si>
  <si>
    <t>Tom y Jerry: El anillo mágico (2002) - FilmAffinity</t>
  </si>
  <si>
    <t>Tom y Jerry: Robin Hood y el ratón de Sherwood (2012) - FilmAffinity</t>
  </si>
  <si>
    <t>Tom y Jerry: Regreso al mundo de Oz (2016) - FilmAffinity</t>
  </si>
  <si>
    <t>Tom y Jerry: Una aventura colosal (2013) - FilmAffinity</t>
  </si>
  <si>
    <t>Toy Story 2 (1999) - FilmAffinity</t>
  </si>
  <si>
    <t>Toy Story 3 (2010) - FilmAffinity</t>
  </si>
  <si>
    <t>Toy Story ¡Terror! (TV) (C) (2013) - FilmAffinity</t>
  </si>
  <si>
    <t>Toy Story (1995) - FilmAffinity</t>
  </si>
  <si>
    <t>Trolls: Días de fiesta (TV) (2017) - FilmAffinity</t>
  </si>
  <si>
    <t>Toy Story: El tiempo perdido (TV) (C) (2014) - FilmAffinity</t>
  </si>
  <si>
    <t>Trolls (2016) - FilmAffinity</t>
  </si>
  <si>
    <t>Turbo (2013) - FilmAffinity</t>
  </si>
  <si>
    <t>Un monstruo en París (2011) - FilmAffinity</t>
  </si>
  <si>
    <t>Up (2009) - FilmAffinity</t>
  </si>
  <si>
    <t>Vaiana (2016) - FilmAffinity</t>
  </si>
  <si>
    <t>¡Ups! ¿Dónde está Noé? (2015) - FilmAffinity</t>
  </si>
  <si>
    <t>Valiant (2005) - FilmAffinity</t>
  </si>
  <si>
    <t>Vamos a la luna (2008) - FilmAffinity</t>
  </si>
  <si>
    <t>Free Birds (Vaya pavos) (2013) - FilmAffinity</t>
  </si>
  <si>
    <t>¡Vaya bichos! (2017) - FilmAffinity</t>
  </si>
  <si>
    <t>Camp Dog (C) (1950) - FilmAffinity</t>
  </si>
  <si>
    <t>Vickie el Vikingo (Serie de TV) (1974) - FilmAffinity</t>
  </si>
  <si>
    <t>Winnie the Pooh (2011) - FilmAffinity</t>
  </si>
  <si>
    <t>Zafarrancho en el rancho (2004) - FilmAffinity</t>
  </si>
  <si>
    <t>Zipi y Zape (Serie de TV) (2003) - FilmAffinity</t>
  </si>
  <si>
    <t>Zootrópolis (2016) - FilmAffinity</t>
  </si>
  <si>
    <t>Barbie y la puerta secreta (2014) - FilmAffinity</t>
  </si>
  <si>
    <t>Blue in the Face (1995) - FilmAffinity</t>
  </si>
  <si>
    <t>Blue Jasmine (2013) - FilmAffinity</t>
  </si>
  <si>
    <t>Blue Jay (2016) - FilmAffinity</t>
  </si>
  <si>
    <t>Blue Ruin (2013) - FilmAffinity</t>
  </si>
  <si>
    <t>Blue Story (2019) - FilmAffinity</t>
  </si>
  <si>
    <t>Blue Valentine (2010) - FilmAffinity</t>
  </si>
  <si>
    <t>Blues Brothers 2000 (El ritmo continúa) (1998) - FilmAffinity</t>
  </si>
  <si>
    <t>Bobby Z (2007) - FilmAffinity</t>
  </si>
  <si>
    <t>Bobby (2006) - FilmAffinity</t>
  </si>
  <si>
    <t>Reality bites (Bocados de realidad) (1994) - FilmAffinity</t>
  </si>
  <si>
    <t>Boccaccio '70 (1962) - FilmAffinity</t>
  </si>
  <si>
    <t>Bodas por encargo (2005) - FilmAffinity</t>
  </si>
  <si>
    <t>Bohemian Rhapsody (2018) - FilmAffinity</t>
  </si>
  <si>
    <t>Boinas verdes (1968) - FilmAffinity</t>
  </si>
  <si>
    <t>Bola de fuego (1941) - FilmAffinity</t>
  </si>
  <si>
    <t>Bolero (1984) - FilmAffinity</t>
  </si>
  <si>
    <t>Bomb City (2017) - FilmAffinity</t>
  </si>
  <si>
    <t>Bombardero (1943) - FilmAffinity</t>
  </si>
  <si>
    <t>Bone Tomahawk (2015) - FilmAffinity</t>
  </si>
  <si>
    <t>Bonnie y Clyde (1967) - FilmAffinity</t>
  </si>
  <si>
    <t>Boogeyman, la puerta del miedo (2005) - FilmAffinity</t>
  </si>
  <si>
    <t>Boogie Nights (1997) - FilmAffinity</t>
  </si>
  <si>
    <t>Boomerang, el príncipe de las mujeres (1992) - FilmAffinity</t>
  </si>
  <si>
    <t>Borat, película film secuela (2020) - FilmAffinity</t>
  </si>
  <si>
    <t>Borat (2006) - FilmAffinity</t>
  </si>
  <si>
    <t>Border (2018) - FilmAffinity</t>
  </si>
  <si>
    <t>Borg McEnroe. La película (2017) - FilmAffinity</t>
  </si>
  <si>
    <t>Born to Be Blue (2015) - FilmAffinity</t>
  </si>
  <si>
    <t>Boudu salvado de las aguas (1932) - FilmAffinity</t>
  </si>
  <si>
    <t>Boyhood (Momentos de una vida) (2014) - FilmAffinity</t>
  </si>
  <si>
    <t>Boys Don't Cry (1999) - FilmAffinity</t>
  </si>
  <si>
    <t>Brannigan (1975) - FilmAffinity</t>
  </si>
  <si>
    <t>Brava (2017) - FilmAffinity</t>
  </si>
  <si>
    <t>Braveheart (1995) - FilmAffinity</t>
  </si>
  <si>
    <t>Brawl in Cell Block 99 (2017) - FilmAffinity</t>
  </si>
  <si>
    <t>Brazil (1985) - FilmAffinity</t>
  </si>
  <si>
    <t>Breakdown (1997) - FilmAffinity</t>
  </si>
  <si>
    <t>Breaking and Entering (2006) - FilmAffinity</t>
  </si>
  <si>
    <t>Breaking News (2004) - FilmAffinity</t>
  </si>
  <si>
    <t>Fuga desesperada (2013) - FilmAffinity</t>
  </si>
  <si>
    <t>Breath (Respira) (2017) - FilmAffinity</t>
  </si>
  <si>
    <t>Breve encuentro (1945) - FilmAffinity</t>
  </si>
  <si>
    <t>Brexit: una guerra incivil (TV) (2019) - FilmAffinity</t>
  </si>
  <si>
    <t>Brick Mansions (La fortaleza) (2014) - FilmAffinity</t>
  </si>
  <si>
    <t>Brick (2005) - FilmAffinity</t>
  </si>
  <si>
    <t>Bridget Jones' Baby (2016) - FilmAffinity</t>
  </si>
  <si>
    <t>Brigada 49 (2004) - FilmAffinity</t>
  </si>
  <si>
    <t>Brigada homicida (1968) - FilmAffinity</t>
  </si>
  <si>
    <t>Bright (2017) - FilmAffinity</t>
  </si>
  <si>
    <t>Brigsby Bear (2017) - FilmAffinity</t>
  </si>
  <si>
    <t>Brimstone. La hija del predicador (2016) - FilmAffinity</t>
  </si>
  <si>
    <t>Brittany corre una maratón (2019) - FilmAffinity</t>
  </si>
  <si>
    <t>Brokeback Mountain (En terreno vedado) (2005) - FilmAffinity</t>
  </si>
  <si>
    <t>Broken Arrow: alarma nuclear (1996) - FilmAffinity</t>
  </si>
  <si>
    <t>Hermanos indomables (2015) - FilmAffinity</t>
  </si>
  <si>
    <t>Bronce (2015) - FilmAffinity</t>
  </si>
  <si>
    <t>Bronco Billy (1980) - FilmAffinity</t>
  </si>
  <si>
    <t>Brooklyn (2015) - FilmAffinity</t>
  </si>
  <si>
    <t>Brubaker (1980) - FilmAffinity</t>
  </si>
  <si>
    <t>Bubba Ho-tep (2002) - FilmAffinity</t>
  </si>
  <si>
    <t>Barbie in the Nutcracker</t>
  </si>
  <si>
    <t>Barbie as Rapunzel</t>
  </si>
  <si>
    <t>Barbie en Princesa Rapunzel (2002) - FilmAffinity</t>
  </si>
  <si>
    <t>Bratz Fashion Pixiez</t>
  </si>
  <si>
    <t>Bratz Fashion Pixiez, la película (Bratz: Destile de hadas) (2007) - FilmAffinity</t>
  </si>
  <si>
    <t>Bratz Girlz Really Rock</t>
  </si>
  <si>
    <t>Pato Donald: Duros como nueces (C) (1949) - FilmAffinity</t>
  </si>
  <si>
    <t>Pato Donald: Trabajar por cacahuetes (C) (1953) - FilmAffinity</t>
  </si>
  <si>
    <t>Pérez, el ratoncito de tus sueños 2</t>
  </si>
  <si>
    <t>Tom &amp; Jerry: Cruise Cat</t>
  </si>
  <si>
    <t>Tom y Jerry: Gato en crucero (C) (1952) - FilmAffinity</t>
  </si>
  <si>
    <t>Tom and Jerry Tales</t>
  </si>
  <si>
    <t>Las nuevas aventuras de Tom y Jerry (Serie de TV) (2006) - FilmAffinity</t>
  </si>
  <si>
    <t>Buchanan cabalga de nuevo (1958) - FilmAffinity</t>
  </si>
  <si>
    <t>Buck y el farsante (1972) - FilmAffinity</t>
  </si>
  <si>
    <t>¡Buen viaje, excelencia! (2003) - FilmAffinity</t>
  </si>
  <si>
    <t>Buenas noches, y buena suerte (2005) - FilmAffinity</t>
  </si>
  <si>
    <t>Buenos días, tristeza (1958) - FilmAffinity</t>
  </si>
  <si>
    <t>Buenos principios (2019) - FilmAffinity</t>
  </si>
  <si>
    <t>Buenos vecinos (2017) - FilmAffinity</t>
  </si>
  <si>
    <t>Buffalo '66 (1998) - FilmAffinity</t>
  </si>
  <si>
    <t>Buffalo Soldiers (2001) - FilmAffinity</t>
  </si>
  <si>
    <t>Bugsy (1991) - FilmAffinity</t>
  </si>
  <si>
    <t>Bullet Head: trampa mortal (2017) - FilmAffinity</t>
  </si>
  <si>
    <t>Bullitt (1968) - FilmAffinity</t>
  </si>
  <si>
    <t>Bumblebee (2018) - FilmAffinity</t>
  </si>
  <si>
    <t>Bunny, la cosa asesina (2015) - FilmAffinity</t>
  </si>
  <si>
    <t>Bunraku (2010) - FilmAffinity</t>
  </si>
  <si>
    <t>Burke &amp; Hare (2010) - FilmAffinity</t>
  </si>
  <si>
    <t>Burning (2018) - FilmAffinity</t>
  </si>
  <si>
    <t>Burt Munro: Un sueño, una leyenda (2005) - FilmAffinity</t>
  </si>
  <si>
    <t>Bus Stop (1956) - FilmAffinity</t>
  </si>
  <si>
    <t>Busca tu refugio (1955) - FilmAffinity</t>
  </si>
  <si>
    <t>Buscando a Eric (2009) - FilmAffinity</t>
  </si>
  <si>
    <t>Buscando a Eva (1999) - FilmAffinity</t>
  </si>
  <si>
    <t>Buscando a Susan desesperadamente (1985) - FilmAffinity</t>
  </si>
  <si>
    <t>Buscando un amigo para el fin del mundo (2012) - FilmAffinity</t>
  </si>
  <si>
    <t>Buscando un beso a medianoche (2007) - FilmAffinity</t>
  </si>
  <si>
    <t>Buscando un destino (2013) - FilmAffinity</t>
  </si>
  <si>
    <t>Buscando venganza (2016) - FilmAffinity</t>
  </si>
  <si>
    <t>Bushwick (2017) - FilmAffinity</t>
  </si>
  <si>
    <t>Bye Bye Germany (2017) - FilmAffinity</t>
  </si>
  <si>
    <t>Byzantium (2012) - FilmAffinity</t>
  </si>
  <si>
    <t>Caballero sin espada (1939) - FilmAffinity</t>
  </si>
  <si>
    <t>Caballeros, princesas y otras bestias (2011) - FilmAffinity</t>
  </si>
  <si>
    <t>Caballos salvajes (2015) - FilmAffinity</t>
  </si>
  <si>
    <t>Cabaret (1972) - FilmAffinity</t>
  </si>
  <si>
    <t>Cabezas huecas (1994) - FilmAffinity</t>
  </si>
  <si>
    <t>Cactus Jack (1979) - FilmAffinity</t>
  </si>
  <si>
    <t>Cadena perpetua (1994) - FilmAffinity</t>
  </si>
  <si>
    <t>Cadete Kelly (TV) (2002) - FilmAffinity</t>
  </si>
  <si>
    <t>Ca$h (Cash) (2010) - FilmAffinity</t>
  </si>
  <si>
    <t>Cadillac Records (2008) - FilmAffinity</t>
  </si>
  <si>
    <t>Cafarnaúm (2018) - FilmAffinity</t>
  </si>
  <si>
    <t>Café irlandés (1993) - FilmAffinity</t>
  </si>
  <si>
    <t>Café Society (2016) - FilmAffinity</t>
  </si>
  <si>
    <t>Caídos sobre un árbol (1971) - FilmAffinity</t>
  </si>
  <si>
    <t>Cairo Time (2009) - FilmAffinity</t>
  </si>
  <si>
    <t>Cajas oscuras (2020) - FilmAffinity</t>
  </si>
  <si>
    <t>Cake (2014) - FilmAffinity</t>
  </si>
  <si>
    <t>Calabria, mafia del sur (2014) - FilmAffinity</t>
  </si>
  <si>
    <t>Calabuch (1956) - FilmAffinity</t>
  </si>
  <si>
    <t>Calibre 45 (2006) - FilmAffinity</t>
  </si>
  <si>
    <t>Calígula (1979) - FilmAffinity</t>
  </si>
  <si>
    <t>Call Me by Your Name (2017) - FilmAffinity</t>
  </si>
  <si>
    <t>Calle Cloverfield 10 (2016) - FilmAffinity</t>
  </si>
  <si>
    <t>Calle Mayor (1956) - FilmAffinity</t>
  </si>
  <si>
    <t>Calle sin salida (1937) - FilmAffinity</t>
  </si>
  <si>
    <t>Calles de fuego (1984) - FilmAffinity</t>
  </si>
  <si>
    <t>Calles salvajes (1984) - FilmAffinity</t>
  </si>
  <si>
    <t>Calma total (1989) - FilmAffinity</t>
  </si>
  <si>
    <t>Calvary (2014) - FilmAffinity</t>
  </si>
  <si>
    <t>Cam (2018) - FilmAffinity</t>
  </si>
  <si>
    <t>Cámara sellada (1996) - FilmAffinity</t>
  </si>
  <si>
    <t>Cambio de reinas (2017) - FilmAffinity</t>
  </si>
  <si>
    <t>Caminando entre las tumbas (2014) - FilmAffinity</t>
  </si>
  <si>
    <t>La obra y la gloria III: Tierra de conquista (Camino a la gloria III) (2006) - FilmAffinity</t>
  </si>
  <si>
    <t>Camino a la libertad (2010) - FilmAffinity</t>
  </si>
  <si>
    <t>Camino a la perdición (2002) - FilmAffinity</t>
  </si>
  <si>
    <t>Camino de odio (1958) - FilmAffinity</t>
  </si>
  <si>
    <t>Camino hacia el éxito (2014) - FilmAffinity</t>
  </si>
  <si>
    <t>Camino (2008) - FilmAffinity</t>
  </si>
  <si>
    <t>Camp X-Ray (2014) - FilmAffinity</t>
  </si>
  <si>
    <t>Campeones (2018) - FilmAffinity</t>
  </si>
  <si>
    <t>Campo de batalla: La Tierra (2000) - FilmAffinity</t>
  </si>
  <si>
    <t>El campo de cebollas (1979) - FilmAffinity</t>
  </si>
  <si>
    <t>Campo de sueños (1989) - FilmAffinity</t>
  </si>
  <si>
    <t>Canción de cuna para un cadáver (1964) - FilmAffinity</t>
  </si>
  <si>
    <t>Canción de Nueva York (2017) - FilmAffinity</t>
  </si>
  <si>
    <t>Candilejas (1952) - FilmAffinity</t>
  </si>
  <si>
    <t>Candy Jar (2018) - FilmAffinity</t>
  </si>
  <si>
    <t>Candy (2006) - FilmAffinity</t>
  </si>
  <si>
    <t>Candyman, el dominio de la mente (1992) - FilmAffinity</t>
  </si>
  <si>
    <t>Caníbal feroz (1981) - FilmAffinity</t>
  </si>
  <si>
    <t>Caníbal (2013) - FilmAffinity</t>
  </si>
  <si>
    <t>Cantando bajo la lluvia (1952) - FilmAffinity</t>
  </si>
  <si>
    <t>Caos (2005) - FilmAffinity</t>
  </si>
  <si>
    <t>Caperucita Roja (¿A quién tienes miedo?) (2011) - FilmAffinity</t>
  </si>
  <si>
    <t>Capitán Conan (1996) - FilmAffinity</t>
  </si>
  <si>
    <t>Capitán Kóblic (2016) - FilmAffinity</t>
  </si>
  <si>
    <t>Capitán Phillips (2013) - FilmAffinity</t>
  </si>
  <si>
    <t>Capitán Trueno y el Santo Grial (2011) - FilmAffinity</t>
  </si>
  <si>
    <t>Capitana Marvel (2019) - FilmAffinity</t>
  </si>
  <si>
    <t>Capitanes de las nubes (1942) - FilmAffinity</t>
  </si>
  <si>
    <t>Capitanes intrépidos (1937) - FilmAffinity</t>
  </si>
  <si>
    <t>Capri (1960) - FilmAffinity</t>
  </si>
  <si>
    <t>Capricho imperial (1934) - FilmAffinity</t>
  </si>
  <si>
    <t>Caprichos del destino (1999) - FilmAffinity</t>
  </si>
  <si>
    <t>Capricornio Uno (1978) - FilmAffinity</t>
  </si>
  <si>
    <t>Captain Fantastic (2016) - FilmAffinity</t>
  </si>
  <si>
    <t>Cara a cara (1997) - FilmAffinity</t>
  </si>
  <si>
    <t>Caravana de mujeres (1951) - FilmAffinity</t>
  </si>
  <si>
    <t>Caravana de paz (1950) - FilmAffinity</t>
  </si>
  <si>
    <t>Caravana hacia el sur (1955) - FilmAffinity</t>
  </si>
  <si>
    <t>Caravanas bélicas, camino del Oeste (1931) - FilmAffinity</t>
  </si>
  <si>
    <t>Carga maldita (1977) - FilmAffinity</t>
  </si>
  <si>
    <t>Cargo (2017) - FilmAffinity</t>
  </si>
  <si>
    <t>Cariño, nos hemos encogido a nosotros mismos (1997) - FilmAffinity</t>
  </si>
  <si>
    <t>Cariño, he agrandado al niño (1992) - FilmAffinity</t>
  </si>
  <si>
    <t>Cariño, he encogido a los niños (1989) - FilmAffinity</t>
  </si>
  <si>
    <t>Carlos (2010) - FilmAffinity</t>
  </si>
  <si>
    <t>Carmen Jones (1954) - FilmAffinity</t>
  </si>
  <si>
    <t>Carmen y Lola (2018) - FilmAffinity</t>
  </si>
  <si>
    <t>Carmina o revienta. (2012) - FilmAffinity</t>
  </si>
  <si>
    <t>Carmina y amén. (2014) - FilmAffinity</t>
  </si>
  <si>
    <t>Carne trémula (1997) - FilmAffinity</t>
  </si>
  <si>
    <t>Carne viva (1972) - FilmAffinity</t>
  </si>
  <si>
    <t>Carol (2015) - FilmAffinity</t>
  </si>
  <si>
    <t>Carrera infernal (2013) - FilmAffinity</t>
  </si>
  <si>
    <t>Carretera asfaltada en dos direcciones (1971) - FilmAffinity</t>
  </si>
  <si>
    <t>Carretera perdida (1997) - FilmAffinity</t>
  </si>
  <si>
    <t>Carrie (1952) - FilmAffinity</t>
  </si>
  <si>
    <t>Carrie (2013) - FilmAffinity</t>
  </si>
  <si>
    <t>Carrie Pilby (2016) - FilmAffinity</t>
  </si>
  <si>
    <t>Carrie (1976) - FilmAffinity</t>
  </si>
  <si>
    <t>Carros de fuego (1981) - FilmAffinity</t>
  </si>
  <si>
    <t>Carta blanca (2011) - FilmAffinity</t>
  </si>
  <si>
    <t>Carta de una desconocida (1948) - FilmAffinity</t>
  </si>
  <si>
    <t>Cartas a Iris (1989) - FilmAffinity</t>
  </si>
  <si>
    <t>Cartas a Roxane (2018) - FilmAffinity</t>
  </si>
  <si>
    <t>Cartas de Berlín (2016) - FilmAffinity</t>
  </si>
  <si>
    <t>Cartas desde Iwo Jima (2006) - FilmAffinity</t>
  </si>
  <si>
    <t>Carteristas (2018) - FilmAffinity</t>
  </si>
  <si>
    <t>Casa de arena y niebla (2003) - FilmAffinity</t>
  </si>
  <si>
    <t>Casa de juegos (1987) - FilmAffinity</t>
  </si>
  <si>
    <t>Casablanca (1942) - FilmAffinity</t>
  </si>
  <si>
    <t>Casanova (2005) - FilmAffinity</t>
  </si>
  <si>
    <t>Cash (2008) - FilmAffinity</t>
  </si>
  <si>
    <t>Cashback (2006) - FilmAffinity</t>
  </si>
  <si>
    <t>Casi 300 (2008) - FilmAffinity</t>
  </si>
  <si>
    <t>Casi 40 (2018) - FilmAffinity</t>
  </si>
  <si>
    <t>Casi imposible (2019) - FilmAffinity</t>
  </si>
  <si>
    <t>After School Special (2003) - FilmAffinity</t>
  </si>
  <si>
    <t>Casi leyendas (2017) - FilmAffinity</t>
  </si>
  <si>
    <t>Casi perfecta (2012) - FilmAffinity</t>
  </si>
  <si>
    <t>Casino (1995) - FilmAffinity</t>
  </si>
  <si>
    <t>Casper (1995) - FilmAffinity</t>
  </si>
  <si>
    <t>Casshern (2004) - FilmAffinity</t>
  </si>
  <si>
    <t>Castillo de arena (2017) - FilmAffinity</t>
  </si>
  <si>
    <t>Catfight (2016) - FilmAffinity</t>
  </si>
  <si>
    <t>Casi humanos (2013) - FilmAffinity</t>
  </si>
  <si>
    <t>Cats (2019) - FilmAffinity</t>
  </si>
  <si>
    <t>Catwoman (2004) - FilmAffinity</t>
  </si>
  <si>
    <t>Causa justa (1995) - FilmAffinity</t>
  </si>
  <si>
    <t>Cautivo (2015) - FilmAffinity</t>
  </si>
  <si>
    <t>Cautivos del mal (1952) - FilmAffinity</t>
  </si>
  <si>
    <t>Cautivos en Paradise (1994) - FilmAffinity</t>
  </si>
  <si>
    <t>Cautivos (2014) - FilmAffinity</t>
  </si>
  <si>
    <t>Caverrrrnícola! (Cavernícola!) (2004) - FilmAffinity</t>
  </si>
  <si>
    <t>Cayo Largo (1948) - FilmAffinity</t>
  </si>
  <si>
    <t>Caza a la espía (Fair Game) (2010) - FilmAffinity</t>
  </si>
  <si>
    <t>Caza al asesino (2015) - FilmAffinity</t>
  </si>
  <si>
    <t>Caza al asesino (2013) - FilmAffinity</t>
  </si>
  <si>
    <t>Caza bajo el sol (2014) - FilmAffinity</t>
  </si>
  <si>
    <t>Caza humana (2013) - FilmAffinity</t>
  </si>
  <si>
    <t>Caza salvaje (1981) - FilmAffinity</t>
  </si>
  <si>
    <t>Cazador a sueldo (1980) - FilmAffinity</t>
  </si>
  <si>
    <t>Cazador blanco, corazón negro (1990) - FilmAffinity</t>
  </si>
  <si>
    <t>Cazadores de sombras: Ciudad de hueso (2013) - FilmAffinity</t>
  </si>
  <si>
    <t>Cazafantasmas (2016) - FilmAffinity</t>
  </si>
  <si>
    <t>Los cazafantasmas (1984) - FilmAffinity</t>
  </si>
  <si>
    <t>Cazafantasmas 2 (1989) - FilmAffinity</t>
  </si>
  <si>
    <t>Cegados por el deseo (Closer) (2004) - FilmAffinity</t>
  </si>
  <si>
    <t>Cegados por el sol (2015) - FilmAffinity</t>
  </si>
  <si>
    <t>Celda 211 (2009) - FilmAffinity</t>
  </si>
  <si>
    <t>Celda 213 (2011) - FilmAffinity</t>
  </si>
  <si>
    <t>Celebrity (1998) - FilmAffinity</t>
  </si>
  <si>
    <t>Celestial Camel (2015) - FilmAffinity</t>
  </si>
  <si>
    <t>Cell (2016) - FilmAffinity</t>
  </si>
  <si>
    <t>Cellular (2004) - FilmAffinity</t>
  </si>
  <si>
    <t>Cena de amigos (2009) - FilmAffinity</t>
  </si>
  <si>
    <t>Cenizas de amor (1941) - FilmAffinity</t>
  </si>
  <si>
    <t>Centauros del desierto (1956) - FilmAffinity</t>
  </si>
  <si>
    <t>Centurión (2010) - FilmAffinity</t>
  </si>
  <si>
    <t>Cerco roto (1979) - FilmAffinity</t>
  </si>
  <si>
    <t>Cerdos salvajes (Con un par... de ruedas) (2007) - FilmAffinity</t>
  </si>
  <si>
    <t>Cerezos en flor (2008) - FilmAffinity</t>
  </si>
  <si>
    <t>Certain Women: Vidas de mujer (2016) - FilmAffinity</t>
  </si>
  <si>
    <t>C'est la vie (2017) - FilmAffinity</t>
  </si>
  <si>
    <t>Cézanne y yo (2015) - FilmAffinity</t>
  </si>
  <si>
    <t>The Jackal (Chacal) (1997) - FilmAffinity</t>
  </si>
  <si>
    <t>Chacal (1973) - FilmAffinity</t>
  </si>
  <si>
    <t>Chantaje contra una mujer (1962) - FilmAffinity</t>
  </si>
  <si>
    <t>Chantaje en Broadway (1957) - FilmAffinity</t>
  </si>
  <si>
    <t>Chantaje (2007) - FilmAffinity</t>
  </si>
  <si>
    <t>Chaplin (1992) - FilmAffinity</t>
  </si>
  <si>
    <t>Chappie (2015) - FilmAffinity</t>
  </si>
  <si>
    <t>Charada (1963) - FilmAffinity</t>
  </si>
  <si>
    <t>Charlie Bartlett (2007) - FilmAffinity</t>
  </si>
  <si>
    <t>Charlie y la fábrica de chocolate (2005) - FilmAffinity</t>
  </si>
  <si>
    <t>Charlot noctámbulo (1916) - FilmAffinity</t>
  </si>
  <si>
    <t>Charlot, bohemio (1916) - FilmAffinity</t>
  </si>
  <si>
    <t>Charlotte Gray (2001) - FilmAffinity</t>
  </si>
  <si>
    <t>Chato, el apache (1972) - FilmAffinity</t>
  </si>
  <si>
    <t>Che: El argentino (2008) - FilmAffinity</t>
  </si>
  <si>
    <t>Che: Guerrilla (2008) - FilmAffinity</t>
  </si>
  <si>
    <t>Chef (2014) - FilmAffinity</t>
  </si>
  <si>
    <t>Cheyenne (1947) - FilmAffinity</t>
  </si>
  <si>
    <t>Chic! (2015) - FilmAffinity</t>
  </si>
  <si>
    <t>Chicago (2002) - FilmAffinity</t>
  </si>
  <si>
    <t>Chicas malas (2004) - FilmAffinity</t>
  </si>
  <si>
    <t>Chicos buenos (2019) - FilmAffinity</t>
  </si>
  <si>
    <t>Chinatown (1974) - FilmAffinity</t>
  </si>
  <si>
    <t>Chinese Zodiac: La armadura de Dios (2012) - FilmAffinity</t>
  </si>
  <si>
    <t>CHiPs, loca patrulla motorizada (2017) - FilmAffinity</t>
  </si>
  <si>
    <t>Chisum (1970) - FilmAffinity</t>
  </si>
  <si>
    <t>Chitty Chitty Bang Bang (1968) - FilmAffinity</t>
  </si>
  <si>
    <t>Chloe (2009) - FilmAffinity</t>
  </si>
  <si>
    <t>Chocolat (2000) - FilmAffinity</t>
  </si>
  <si>
    <t>Christine (1983) - FilmAffinity</t>
  </si>
  <si>
    <t>Christopher Robin (2018) - FilmAffinity</t>
  </si>
  <si>
    <t>Chronicle (2012) - FilmAffinity</t>
  </si>
  <si>
    <t>Chrysalis (2007) - FilmAffinity</t>
  </si>
  <si>
    <t>Chungking Express (1994) - FilmAffinity</t>
  </si>
  <si>
    <t>Churchill (2017) - FilmAffinity</t>
  </si>
  <si>
    <t>Cielo amarillo (1948) - FilmAffinity</t>
  </si>
  <si>
    <t>Cielo de medianoche (2020) - FilmAffinity</t>
  </si>
  <si>
    <t>Cielo de octubre (1999) - FilmAffinity</t>
  </si>
  <si>
    <t>Cien años de perdón (2016) - FilmAffinity</t>
  </si>
  <si>
    <t>Cimarrón (1960) - FilmAffinity</t>
  </si>
  <si>
    <t>Cinco muñecas para la luna de agosto (1969) - FilmAffinity</t>
  </si>
  <si>
    <t>Cinco tumbas al Cairo (1943) - FilmAffinity</t>
  </si>
  <si>
    <t>Cincuenta sombras de Grey (2015) - FilmAffinity</t>
  </si>
  <si>
    <t>Cincuenta sombras más oscuras (2017) - FilmAffinity</t>
  </si>
  <si>
    <t>Cinderella Man. El hombre que no se dejó tumbar (2005) - FilmAffinity</t>
  </si>
  <si>
    <t>Cenicienta (2015) - FilmAffinity</t>
  </si>
  <si>
    <t>Cine Basura: La película (2016) - FilmAffinity</t>
  </si>
  <si>
    <t>Cinema Paradiso (1988) - FilmAffinity</t>
  </si>
  <si>
    <t>Cinema Verite (TV) (2011) - FilmAffinity</t>
  </si>
  <si>
    <t>Cintia (1958) - FilmAffinity</t>
  </si>
  <si>
    <t>Cinturón rojo (2008) - FilmAffinity</t>
  </si>
  <si>
    <t>Circuito cerrado (2013) - FilmAffinity</t>
  </si>
  <si>
    <t>Círculo de fuego (1971) - FilmAffinity</t>
  </si>
  <si>
    <t>Cisne negro (2010) - FilmAffinity</t>
  </si>
  <si>
    <t>Cita a ciegas con la vida (2017) - FilmAffinity</t>
  </si>
  <si>
    <t>Cita a ciegas (1987) - FilmAffinity</t>
  </si>
  <si>
    <t>Cita en Las Vegas (1964) - FilmAffinity</t>
  </si>
  <si>
    <t>Cita en Sundown (1957) - FilmAffinity</t>
  </si>
  <si>
    <t>Citizen X (Ciudadano X) (TV) (1995) - FilmAffinity</t>
  </si>
  <si>
    <t>City of Angels (1998) - FilmAffinity</t>
  </si>
  <si>
    <t>City of Ember: En busca de la luz (2008) - FilmAffinity</t>
  </si>
  <si>
    <t>City of Tiny Lights (2016) - FilmAffinity</t>
  </si>
  <si>
    <t>Varsovia 1944 (2014) - FilmAffinity</t>
  </si>
  <si>
    <t>Ciudad de Dios (2002) - FilmAffinity</t>
  </si>
  <si>
    <t>The Town (Ciudad de ladrones) (2010) - FilmAffinity</t>
  </si>
  <si>
    <t>Ciudad de vida y muerte (2009) - FilmAffinity</t>
  </si>
  <si>
    <t>Ciudad en sombras (1950) - FilmAffinity</t>
  </si>
  <si>
    <t>Ciudad muy caliente (1984) - FilmAffinity</t>
  </si>
  <si>
    <t>Ciudad sin ley (2005) - FilmAffinity</t>
  </si>
  <si>
    <t>Ciudad sin piedad (1961) - FilmAffinity</t>
  </si>
  <si>
    <t>Ciudad violenta (1970) - FilmAffinity</t>
  </si>
  <si>
    <t>Ciudadano Bob Roberts (1992) - FilmAffinity</t>
  </si>
  <si>
    <t>Ciudadano Kane (1941) - FilmAffinity</t>
  </si>
  <si>
    <t>Ciudades de papel (2015) - FilmAffinity</t>
  </si>
  <si>
    <t>Clandestino y caballero (1946) - FilmAffinity</t>
  </si>
  <si>
    <t>Clara y Claire (2019) - FilmAffinity</t>
  </si>
  <si>
    <t>Clave: Omega (1983) - FilmAffinity</t>
  </si>
  <si>
    <t>Cleaner (2007) - FilmAffinity</t>
  </si>
  <si>
    <t>Clear History (TV) (2013) - FilmAffinity</t>
  </si>
  <si>
    <t>Clemency (2019) - FilmAffinity</t>
  </si>
  <si>
    <t>Cleopatra (1963) - FilmAffinity</t>
  </si>
  <si>
    <t>Clerks II (2006) - FilmAffinity</t>
  </si>
  <si>
    <t>Clerks (1994) - FilmAffinity</t>
  </si>
  <si>
    <t>Click (2006) - FilmAffinity</t>
  </si>
  <si>
    <t>Clockers (Camellos) (1995) - FilmAffinity</t>
  </si>
  <si>
    <t>Cloro (2015) - FilmAffinity</t>
  </si>
  <si>
    <t>Clouds (2020) - FilmAffinity</t>
  </si>
  <si>
    <t>Clown (2014) - FilmAffinity</t>
  </si>
  <si>
    <t>Clueless (Fuera de onda) (1995) - FilmAffinity</t>
  </si>
  <si>
    <t>Cobra, el brazo fuerte de la ley (1986) - FilmAffinity</t>
  </si>
  <si>
    <t>Coche policial (2015) - FilmAffinity</t>
  </si>
  <si>
    <t>Coco, de la rebeldía a la leyenda de Chanel (2009) - FilmAffinity</t>
  </si>
  <si>
    <t>Cocodrilo Dundee II (1988) - FilmAffinity</t>
  </si>
  <si>
    <t>Cocodrilo Dundee en Los Ángeles (2001) - FilmAffinity</t>
  </si>
  <si>
    <t>Cocodrilo Dundee (1986) - FilmAffinity</t>
  </si>
  <si>
    <t>Cocoon (1985) - FilmAffinity</t>
  </si>
  <si>
    <t>Código 46 (Code 46) (2003) - FilmAffinity</t>
  </si>
  <si>
    <t>Código 8 (2019) - FilmAffinity</t>
  </si>
  <si>
    <t>Código abierto (2017) - FilmAffinity</t>
  </si>
  <si>
    <t>Código de defensa (2013) - FilmAffinity</t>
  </si>
  <si>
    <t>Código de silencio (2017) - FilmAffinity</t>
  </si>
  <si>
    <t>Código Gerónimo: La caza de Bin Laden (TV) (2012) - FilmAffinity</t>
  </si>
  <si>
    <t>Coffee and Cigarettes (2003) - FilmAffinity</t>
  </si>
  <si>
    <t>Coffy (1973) - FilmAffinity</t>
  </si>
  <si>
    <t>Coherence (2013) - FilmAffinity</t>
  </si>
  <si>
    <t>Cold Mountain (2003) - FilmAffinity</t>
  </si>
  <si>
    <t>Cold War (2018) - FilmAffinity</t>
  </si>
  <si>
    <t>Coldwater (2013) - FilmAffinity</t>
  </si>
  <si>
    <t>Colega, ¿dónde está mi coche? (2000) - FilmAffinity</t>
  </si>
  <si>
    <t>Colegas a la fuerza (1991) - FilmAffinity</t>
  </si>
  <si>
    <t>Colegas de copas (2013) - FilmAffinity</t>
  </si>
  <si>
    <t>Colette (2018) - FilmAffinity</t>
  </si>
  <si>
    <t>Collateral (2004) - FilmAffinity</t>
  </si>
  <si>
    <t>Vuelve Colmillo Blanco (1994) - FilmAffinity</t>
  </si>
  <si>
    <t>Colmillo blanco (1991) - FilmAffinity</t>
  </si>
  <si>
    <t>Colombiana (2011) - FilmAffinity</t>
  </si>
  <si>
    <t>Colombo: La muerte gana la lotería (TV) (1991) - FilmAffinity</t>
  </si>
  <si>
    <t>Colonia V (2013) - FilmAffinity</t>
  </si>
  <si>
    <t>Colonia (2015) - FilmAffinity</t>
  </si>
  <si>
    <t>Color Out of Space (2019) - FilmAffinity</t>
  </si>
  <si>
    <t>Colossal (2016) - FilmAffinity</t>
  </si>
  <si>
    <t>Colt 45 (2014) - FilmAffinity</t>
  </si>
  <si>
    <t>Columbus Circle (2012) - FilmAffinity</t>
  </si>
  <si>
    <t>Columbus Day (2008) - FilmAffinity</t>
  </si>
  <si>
    <t>Comanchería (2016) - FilmAffinity</t>
  </si>
  <si>
    <t>Comando (1962) - FilmAffinity</t>
  </si>
  <si>
    <t>Comando en el desierto (1971) - FilmAffinity</t>
  </si>
  <si>
    <t>Comando en el mar de China (1970) - FilmAffinity</t>
  </si>
  <si>
    <t>Comando Kill (2016) - FilmAffinity</t>
  </si>
  <si>
    <t>Comando secreto (1968) - FilmAffinity</t>
  </si>
  <si>
    <t>Comando War Pigs (2015) - FilmAffinity</t>
  </si>
  <si>
    <t>Come Sunday (2018) - FilmAffinity</t>
  </si>
  <si>
    <t>Come, reza, ama (2010) - FilmAffinity</t>
  </si>
  <si>
    <t>Cometas en el cielo (2007) - FilmAffinity</t>
  </si>
  <si>
    <t>Cometieron dos errores (1968) - FilmAffinity</t>
  </si>
  <si>
    <t>Comando (1985) - FilmAffinity</t>
  </si>
  <si>
    <t>Cómo acabar con tu jefe (2011) - FilmAffinity</t>
  </si>
  <si>
    <t>Cómo acabar sin tu jefe 2 (2014) - FilmAffinity</t>
  </si>
  <si>
    <t>Cómo casarse con un millonario (1953) - FilmAffinity</t>
  </si>
  <si>
    <t>Cómo conquistar Hollywood (1995) - FilmAffinity</t>
  </si>
  <si>
    <t>Cómo deshacerte de tu jefe (2018) - FilmAffinity</t>
  </si>
  <si>
    <t>Como Dios (2003) - FilmAffinity</t>
  </si>
  <si>
    <t>Como el viento (1971) - FilmAffinity</t>
  </si>
  <si>
    <t>Como en casa en ningún sitio (2008) - FilmAffinity</t>
  </si>
  <si>
    <t>Cómo enamorar a una chica punk (2017) - FilmAffinity</t>
  </si>
  <si>
    <t>Cómo gané la guerra (1967) - FilmAffinity</t>
  </si>
  <si>
    <t>Como la vida misma (2010) - FilmAffinity</t>
  </si>
  <si>
    <t>Como locos... a por el oro (2008) - FilmAffinity</t>
  </si>
  <si>
    <t>Como locos (2011) - FilmAffinity</t>
  </si>
  <si>
    <t>Cómo matar a la propia esposa (1965) - FilmAffinity</t>
  </si>
  <si>
    <t>Como nuestros padres (2017) - FilmAffinity</t>
  </si>
  <si>
    <t>Cómo perder a un chico en 10 días (2003) - FilmAffinity</t>
  </si>
  <si>
    <t>Cómo perder la cabeza (2001) - FilmAffinity</t>
  </si>
  <si>
    <t>Como perros salvajes (2016) - FilmAffinity</t>
  </si>
  <si>
    <t>Como pez fuera del agua (2017) - FilmAffinity</t>
  </si>
  <si>
    <t>Como reinas (2016) - FilmAffinity</t>
  </si>
  <si>
    <t>Cómo robar un millón y... (1966) - FilmAffinity</t>
  </si>
  <si>
    <t>¿Cómo sabes si...? (2010) - FilmAffinity</t>
  </si>
  <si>
    <t>¿Cómo se escribe amor? (2014) - FilmAffinity</t>
  </si>
  <si>
    <t>Cómo ser John Malkovich (1999) - FilmAffinity</t>
  </si>
  <si>
    <t>Cómo sobrevivir a una despedida (2015) - FilmAffinity</t>
  </si>
  <si>
    <t>Compliance (2012) - FilmAffinity</t>
  </si>
  <si>
    <t>Con Air (Convictos en el aire) (1997) - FilmAffinity</t>
  </si>
  <si>
    <t>Con amor, Liza (2002) - FilmAffinity</t>
  </si>
  <si>
    <t>Con amor, Simon (2018) - FilmAffinity</t>
  </si>
  <si>
    <t>Con derecho a roce (2011) - FilmAffinity</t>
  </si>
  <si>
    <t>Con él llegó el escándalo (1960) - FilmAffinity</t>
  </si>
  <si>
    <t>Con faldas y a lo loco (1959) - FilmAffinity</t>
  </si>
  <si>
    <t>Con furia en la sangre (1973) - FilmAffinity</t>
  </si>
  <si>
    <t>Con la banca no se juega (2015) - FilmAffinity</t>
  </si>
  <si>
    <t>Con la magia en los zapatos (2014) - FilmAffinity</t>
  </si>
  <si>
    <t>Con la muerte en los talones (1959) - FilmAffinity</t>
  </si>
  <si>
    <t>Con los brazos abiertos (2017) - FilmAffinity</t>
  </si>
  <si>
    <t>Con sangre y fuego (1999) - FilmAffinity</t>
  </si>
  <si>
    <t>Con su propia ley (1989) - FilmAffinity</t>
  </si>
  <si>
    <t>Con todas nuestras fuerzas (2013) - FilmAffinity</t>
  </si>
  <si>
    <t>Con todos los honores (2019) - FilmAffinity</t>
  </si>
  <si>
    <t>Condenado (2002) - FilmAffinity</t>
  </si>
  <si>
    <t>Condenados a fugarse (1999) - FilmAffinity</t>
  </si>
  <si>
    <t>Condenados (2013) - FilmAffinity</t>
  </si>
  <si>
    <t>Conexión Marsella (2014) - FilmAffinity</t>
  </si>
  <si>
    <t>Conexión Tequila (1988) - FilmAffinity</t>
  </si>
  <si>
    <t>Confesiones de una compradora compulsiva (2009) - FilmAffinity</t>
  </si>
  <si>
    <t>Confesiones de una mente peligrosa (2002) - FilmAffinity</t>
  </si>
  <si>
    <t>Confesiones verdaderas (1981) - FilmAffinity</t>
  </si>
  <si>
    <t>Confidence (2003) - FilmAffinity</t>
  </si>
  <si>
    <t>Confidencias de medianoche (1959) - FilmAffinity</t>
  </si>
  <si>
    <t>Confidencias (1974) - FilmAffinity</t>
  </si>
  <si>
    <t>Conflicto de intereses (1998) - FilmAffinity</t>
  </si>
  <si>
    <t>Confucio (2010) - FilmAffinity</t>
  </si>
  <si>
    <t>Congo (1995) - FilmAffinity</t>
  </si>
  <si>
    <t>Conocerás al hombre de tus sueños (2010) - FilmAffinity</t>
  </si>
  <si>
    <t>¿Conoces a Joe Black? (1998) - FilmAffinity</t>
  </si>
  <si>
    <t>Conociendo a Astrid (2018) - FilmAffinity</t>
  </si>
  <si>
    <t>Conspiración de silencio (1955) - FilmAffinity</t>
  </si>
  <si>
    <t>Conspiración en Berlín (1966) - FilmAffinity</t>
  </si>
  <si>
    <t>Conspiración (1997) - FilmAffinity</t>
  </si>
  <si>
    <t>Constantine (2005) - FilmAffinity</t>
  </si>
  <si>
    <t>Contact (1997) - FilmAffinity</t>
  </si>
  <si>
    <t>Contagio (2011) - FilmAffinity</t>
  </si>
  <si>
    <t>Contraband (2012) - FilmAffinity</t>
  </si>
  <si>
    <t>Contrarreloj (2012) - FilmAffinity</t>
  </si>
  <si>
    <t>Contratiempo (2016) - FilmAffinity</t>
  </si>
  <si>
    <t>Convención en Cedar Rapids (2011) - FilmAffinity</t>
  </si>
  <si>
    <t>Convicto (Starred Up) (2013) - FilmAffinity</t>
  </si>
  <si>
    <t>Convoy (1978) - FilmAffinity</t>
  </si>
  <si>
    <t>Cool World (Una rubia entre dos mundos) (1992) - FilmAffinity</t>
  </si>
  <si>
    <t>Copland (1997) - FilmAffinity</t>
  </si>
  <si>
    <t>Copia certificada (2010) - FilmAffinity</t>
  </si>
  <si>
    <t>Copycat (1995) - FilmAffinity</t>
  </si>
  <si>
    <t>Copying Beethoven (2006) - FilmAffinity</t>
  </si>
  <si>
    <t>Coraza negra (1954) - FilmAffinity</t>
  </si>
  <si>
    <t>Dragonheart (Corazón de dragón) (1996) - FilmAffinity</t>
  </si>
  <si>
    <t>Corazón de tinta (Inkheart) (2008) - FilmAffinity</t>
  </si>
  <si>
    <t>Corazón gigante (2015) - FilmAffinity</t>
  </si>
  <si>
    <t>Corazón de guerrero (2011) - FilmAffinity</t>
  </si>
  <si>
    <t>Corazón indomable (1993) - FilmAffinity</t>
  </si>
  <si>
    <t>Corazón salvaje (1990) - FilmAffinity</t>
  </si>
  <si>
    <t>Corazón rebelde (2009) - FilmAffinity</t>
  </si>
  <si>
    <t>Corazón silencioso (2014) - FilmAffinity</t>
  </si>
  <si>
    <t>Corazón trueno (1992) - FilmAffinity</t>
  </si>
  <si>
    <t>Corazones de acero (2014) - FilmAffinity</t>
  </si>
  <si>
    <t>Corazones de hierro (1989) - FilmAffinity</t>
  </si>
  <si>
    <t>Corazones solitarios (2006) - FilmAffinity</t>
  </si>
  <si>
    <t>Coriolanus (2011) - FilmAffinity</t>
  </si>
  <si>
    <t>Coronel Redl (1984) - FilmAffinity</t>
  </si>
  <si>
    <t>Corporate (2017) - FilmAffinity</t>
  </si>
  <si>
    <t>Corre, Lola, corre (1998) - FilmAffinity</t>
  </si>
  <si>
    <t>Corredor de fondo (2007) - FilmAffinity</t>
  </si>
  <si>
    <t>Corrupción de menores (1974) - FilmAffinity</t>
  </si>
  <si>
    <t>Corrupción en el poder (2010) - FilmAffinity</t>
  </si>
  <si>
    <t>Corrupción en Miami (2006) - FilmAffinity</t>
  </si>
  <si>
    <t>Cortina rasgada (1966) - FilmAffinity</t>
  </si>
  <si>
    <t>Cortocircuito 2 (1988) - FilmAffinity</t>
  </si>
  <si>
    <t>Cortocircuito (1986) - FilmAffinity</t>
  </si>
  <si>
    <t>Cosas de la edad (2017) - FilmAffinity</t>
  </si>
  <si>
    <t>Cosas nuestras (2006) - FilmAffinity</t>
  </si>
  <si>
    <t>Cosas que hacer en Denver cuando estás muerto (1995) - FilmAffinity</t>
  </si>
  <si>
    <t>Cosas que perdimos en el fuego (2007) - FilmAffinity</t>
  </si>
  <si>
    <t>Cosecha propia (1998) - FilmAffinity</t>
  </si>
  <si>
    <t>Una boda sangrienta (2013) - FilmAffinity</t>
  </si>
  <si>
    <t>Cotton Club (1984) - FilmAffinity</t>
  </si>
  <si>
    <t>Cowboy de medianoche (1969) - FilmAffinity</t>
  </si>
  <si>
    <t>Cowboys &amp; Aliens (2011) - FilmAffinity</t>
  </si>
  <si>
    <t>Crank: Alto voltaje (2009) - FilmAffinity</t>
  </si>
  <si>
    <t>Crank: Veneno en la sangre (2006) - FilmAffinity</t>
  </si>
  <si>
    <t>Crash (1996) - FilmAffinity</t>
  </si>
  <si>
    <t>Crash (Colisión) (2004) - FilmAffinity</t>
  </si>
  <si>
    <t>Crazy Rich Asians (Locamente millonarios) (2018) - FilmAffinity</t>
  </si>
  <si>
    <t>Crazy Stupid Love (2011) - FilmAffinity</t>
  </si>
  <si>
    <t>Creadores de sombras (1989) - FilmAffinity</t>
  </si>
  <si>
    <t>Creepshow 2 (1987) - FilmAffinity</t>
  </si>
  <si>
    <t>Creepshow (1982) - FilmAffinity</t>
  </si>
  <si>
    <t>Cría cuervos... (1976) - FilmAffinity</t>
  </si>
  <si>
    <t>Criadas y señoras (2011) - FilmAffinity</t>
  </si>
  <si>
    <t>Criaturas celestiales (1994) - FilmAffinity</t>
  </si>
  <si>
    <t>Crime Story (Historia de un crimen) (1993) - FilmAffinity</t>
  </si>
  <si>
    <t>Crimen en la noche (Dead of Night) (1972) - FilmAffinity</t>
  </si>
  <si>
    <t>Layer Cake (Crimen organizado) (2004) - FilmAffinity</t>
  </si>
  <si>
    <t>Crimen perfecto (1954) - FilmAffinity</t>
  </si>
  <si>
    <t>Criminal (2016) - FilmAffinity</t>
  </si>
  <si>
    <t>Actividades criminales (2015) - FilmAffinity</t>
  </si>
  <si>
    <t>Criminal (Felon) (2008) - FilmAffinity</t>
  </si>
  <si>
    <t>Cristiada (2012) - FilmAffinity</t>
  </si>
  <si>
    <t>Crónica de un engaño (2008) - FilmAffinity</t>
  </si>
  <si>
    <t>Crónicas de Navidad (2018) - FilmAffinity</t>
  </si>
  <si>
    <t>Crónicas diplomáticas (2013) - FilmAffinity</t>
  </si>
  <si>
    <t>Crónicas mutantes (2008) - FilmAffinity</t>
  </si>
  <si>
    <t>Cronos (1993) - FilmAffinity</t>
  </si>
  <si>
    <t>Cruce de caminos (2012) - FilmAffinity</t>
  </si>
  <si>
    <t>Crudo (2016) - FilmAffinity</t>
  </si>
  <si>
    <t>Crueldad intolerable (2003) - FilmAffinity</t>
  </si>
  <si>
    <t>Crueles intenciones (1999) - FilmAffinity</t>
  </si>
  <si>
    <t>Cruzadas: Atrapado en el pasado (2006) - FilmAffinity</t>
  </si>
  <si>
    <t>Cruzando el límite (2013) - FilmAffinity</t>
  </si>
  <si>
    <t>Cry Wolf (2005) - FilmAffinity</t>
  </si>
  <si>
    <t>Crying Freeman: Los paraísos perdidos (1995) - FilmAffinity</t>
  </si>
  <si>
    <t>Cualquier día en cualquier esquina (1962) - FilmAffinity</t>
  </si>
  <si>
    <t>Cuando todo está perdido (2013) - FilmAffinity</t>
  </si>
  <si>
    <t>Cuando cae la nieve (2016) - FilmAffinity</t>
  </si>
  <si>
    <t>Cuando dejes de quererme (2018) - FilmAffinity</t>
  </si>
  <si>
    <t>Cuando el destino nos alcance (1973) - FilmAffinity</t>
  </si>
  <si>
    <t>Cuando el río crece (1984) - FilmAffinity</t>
  </si>
  <si>
    <t>Cuando ella me encontró (2007) - FilmAffinity</t>
  </si>
  <si>
    <t>Cuando Harry encontró a Sally (1989) - FilmAffinity</t>
  </si>
  <si>
    <t>Cuando éramos soldados (2002) - FilmAffinity</t>
  </si>
  <si>
    <t>Cuando hierve la sangre (1959) - FilmAffinity</t>
  </si>
  <si>
    <t>Cuando llama un extraño (2006) - FilmAffinity</t>
  </si>
  <si>
    <t>¿Cuándo llegamos? (2005) - FilmAffinity</t>
  </si>
  <si>
    <t>Cuando menos te lo esperas (2003) - FilmAffinity</t>
  </si>
  <si>
    <t>Cuando ruge la marabunta (1954) - FilmAffinity</t>
  </si>
  <si>
    <t>Cuando te encuentre (2012) - FilmAffinity</t>
  </si>
  <si>
    <t>Cuando tienes 17 años (2016) - FilmAffinity</t>
  </si>
  <si>
    <t>Mo' better blues (Cuanto más, ¡mejor!) (1990) - FilmAffinity</t>
  </si>
  <si>
    <t>Cuatro bodas y un funeral (1994) - FilmAffinity</t>
  </si>
  <si>
    <t>Cuatro contra el banco (2016) - FilmAffinity</t>
  </si>
  <si>
    <t>Cuatro hermanos (2005) - FilmAffinity</t>
  </si>
  <si>
    <t>Cuatro hijas (1938) - FilmAffinity</t>
  </si>
  <si>
    <t>Cuatro moscas sobre terciopelo gris (1971) - FilmAffinity</t>
  </si>
  <si>
    <t>Cuatro vidas (2007) - FilmAffinity</t>
  </si>
  <si>
    <t>Cuba (1979) - FilmAffinity</t>
  </si>
  <si>
    <t>Cuban Fury (2014) - FilmAffinity</t>
  </si>
  <si>
    <t>Cuenta atrás (2010) - FilmAffinity</t>
  </si>
  <si>
    <t>Cuenta conmigo (1986) - FilmAffinity</t>
  </si>
  <si>
    <t>Cuento de invierno (2014) - FilmAffinity</t>
  </si>
  <si>
    <t>Cuento de Navidad (1951) - FilmAffinity</t>
  </si>
  <si>
    <t>Cuento de verano (2015) - FilmAffinity</t>
  </si>
  <si>
    <t>Cuentos de Halloween (2015) - FilmAffinity</t>
  </si>
  <si>
    <t>Cuentos de la luna pálida (1953) - FilmAffinity</t>
  </si>
  <si>
    <t>Cuerpo de élite (2016) - FilmAffinity</t>
  </si>
  <si>
    <t>Cuerpo y alma (1947) - FilmAffinity</t>
  </si>
  <si>
    <t>Cuerpos especiales (2013) - FilmAffinity</t>
  </si>
  <si>
    <t>Cuestión de honor (Pride and Glory) (2008) - FilmAffinity</t>
  </si>
  <si>
    <t>Cuestión de justicia (2019) - FilmAffinity</t>
  </si>
  <si>
    <t>Cuidado con los extraños (2016) - FilmAffinity</t>
  </si>
  <si>
    <t>Cujo (1983) - FilmAffinity</t>
  </si>
  <si>
    <t>Cumbres borrascosas (1939) - FilmAffinity</t>
  </si>
  <si>
    <t>Cuna de héroes (1955) - FilmAffinity</t>
  </si>
  <si>
    <t>Curiosa (2019) - FilmAffinity</t>
  </si>
  <si>
    <t>Curso 1984 (1982) - FilmAffinity</t>
  </si>
  <si>
    <t>Curve (La curva de la muerte) (2015) - FilmAffinity</t>
  </si>
  <si>
    <t>Cuscús (2007) - FilmAffinity</t>
  </si>
  <si>
    <t>Custodia compartida (2017) - FilmAffinity</t>
  </si>
  <si>
    <t>Cut Bank (2014) - FilmAffinity</t>
  </si>
  <si>
    <t>Cut Off (2018) - FilmAffinity</t>
  </si>
  <si>
    <t>Cypher (2002) - FilmAffinity</t>
  </si>
  <si>
    <t>Cyrano de Bergerac (1990) - FilmAffinity</t>
  </si>
  <si>
    <t>Cyrano de Bergerac (1950) - FilmAffinity</t>
  </si>
  <si>
    <t>Cyrus (2010) - FilmAffinity</t>
  </si>
  <si>
    <t>Dad's Army: El pelotón rechazado (2016) - FilmAffinity</t>
  </si>
  <si>
    <t>Dale duro (2015) - FilmAffinity</t>
  </si>
  <si>
    <t>Dallas Buyers Club (2013) - FilmAffinity</t>
  </si>
  <si>
    <t>Dallas, ciudad fronteriza (1950) - FilmAffinity</t>
  </si>
  <si>
    <t>Damsel (2018) - FilmAffinity</t>
  </si>
  <si>
    <t>Dando la nota - Aún más alto (2015) - FilmAffinity</t>
  </si>
  <si>
    <t>Dando la nota 3 (2017) - FilmAffinity</t>
  </si>
  <si>
    <t>Dando la nota (2012) - FilmAffinity</t>
  </si>
  <si>
    <t>Danger Close: La batalla de Long Tan (2019) - FilmAffinity</t>
  </si>
  <si>
    <t>Daniel el travieso (1993) - FilmAffinity</t>
  </si>
  <si>
    <t>Daniel no es real (2019) - FilmAffinity</t>
  </si>
  <si>
    <t>Danko: Calor rojo (1988) - FilmAffinity</t>
  </si>
  <si>
    <t>Danny the Dog (2005) - FilmAffinity</t>
  </si>
  <si>
    <t>Dante 01 (2008) - FilmAffinity</t>
  </si>
  <si>
    <t>Daño colateral (2002) - FilmAffinity</t>
  </si>
  <si>
    <t>Darc (2018) - FilmAffinity</t>
  </si>
  <si>
    <t>Daredevil (2003) - FilmAffinity</t>
  </si>
  <si>
    <t>Dark Blue (2002) - FilmAffinity</t>
  </si>
  <si>
    <t>Dark City (1998) - FilmAffinity</t>
  </si>
  <si>
    <t>Lugares oscuros (2015) - FilmAffinity</t>
  </si>
  <si>
    <t>Darkman II: El regreso de Durant (1994) - FilmAffinity</t>
  </si>
  <si>
    <t>Darkman III: Muere, Darkman, Muere (1996) - FilmAffinity</t>
  </si>
  <si>
    <t>Darkman (1990) - FilmAffinity</t>
  </si>
  <si>
    <t>Darwin Awards: muertes de risa (2006) - FilmAffinity</t>
  </si>
  <si>
    <t>Das Boot 2: La Última Misión (TV) (1993) - FilmAffinity</t>
  </si>
  <si>
    <t>El submarino (Das Boot) (1981) - FilmAffinity</t>
  </si>
  <si>
    <t>Date Movie (2006) - FilmAffinity</t>
  </si>
  <si>
    <t>Dave, presidente por un día (1993) - FilmAffinity</t>
  </si>
  <si>
    <t>David Brent: Life on the Road (2016) - FilmAffinity</t>
  </si>
  <si>
    <t>David Copperfield (1935) - FilmAffinity</t>
  </si>
  <si>
    <t>David y Betsabé (1951) - FilmAffinity</t>
  </si>
  <si>
    <t>5 a 7 (2014) - FilmAffinity</t>
  </si>
  <si>
    <t>De aquí a la eternidad (1953) - FilmAffinity</t>
  </si>
  <si>
    <t>De chica en chica (2015) - FilmAffinity</t>
  </si>
  <si>
    <t>De dioses y hombres (2010) - FilmAffinity</t>
  </si>
  <si>
    <t>De hombre a hombre (1967) - FilmAffinity</t>
  </si>
  <si>
    <t>De ilusión también se vive (1947) - FilmAffinity</t>
  </si>
  <si>
    <t>De la India a París en un armario de Ikea (2018) - FilmAffinity</t>
  </si>
  <si>
    <t>De la vieja escuela (2018) - FilmAffinity</t>
  </si>
  <si>
    <t>De ladrón a policía (1999) - FilmAffinity</t>
  </si>
  <si>
    <t>De latir, mi corazón se ha parado (2005) - FilmAffinity</t>
  </si>
  <si>
    <t>De mayor quiero ser soldado (2010) - FilmAffinity</t>
  </si>
  <si>
    <t>De origen desconocido (1983) - FilmAffinity</t>
  </si>
  <si>
    <t>De óxido y hueso (2012) - FilmAffinity</t>
  </si>
  <si>
    <t>De padres a hijas (2015) - FilmAffinity</t>
  </si>
  <si>
    <t>De Pearl Harbor a Midway (1960) - FilmAffinity</t>
  </si>
  <si>
    <t>Teen Wolf (De pelo en pecho) (1985) - FilmAffinity</t>
  </si>
  <si>
    <t>Road House (De profesión: duro) (1989) - FilmAffinity</t>
  </si>
  <si>
    <t>De repente, el último verano (1959) - FilmAffinity</t>
  </si>
  <si>
    <t>De repente, la oscuridad (1970) - FilmAffinity</t>
  </si>
  <si>
    <t>De repente, un extraño (1990) - FilmAffinity</t>
  </si>
  <si>
    <t>De tal astilla... tal palo (1987) - FilmAffinity</t>
  </si>
  <si>
    <t>De vuelta a casa (2017) - FilmAffinity</t>
  </si>
  <si>
    <t>Muerte en Tombstone (2013) - FilmAffinity</t>
  </si>
  <si>
    <t>La venganza del hombre muerto (2013) - FilmAffinity</t>
  </si>
  <si>
    <t>Dead Man (1995) - FilmAffinity</t>
  </si>
  <si>
    <t>Dead Rising: Watchtower (2015) - FilmAffinity</t>
  </si>
  <si>
    <t>DeadHeads (2011) - FilmAffinity</t>
  </si>
  <si>
    <t>Deadpool 2 (2018) - FilmAffinity</t>
  </si>
  <si>
    <t>Deadpool (2016) - FilmAffinity</t>
  </si>
  <si>
    <t>Deadwood: La película (TV) (2019) - FilmAffinity</t>
  </si>
  <si>
    <t>Dean (2016) - FilmAffinity</t>
  </si>
  <si>
    <t>Death Note: El nuevo mundo (2016) - FilmAffinity</t>
  </si>
  <si>
    <t>Death Note (2017) - FilmAffinity</t>
  </si>
  <si>
    <t>La carrera de la muerte: el origen (Death Race 2) (2010) - FilmAffinity</t>
  </si>
  <si>
    <t>Death Race: La carrera de la muerte (2008) - FilmAffinity</t>
  </si>
  <si>
    <t>Deb contra los zombies (2015) - FilmAffinity</t>
  </si>
  <si>
    <t>Decisión crítica (1996) - FilmAffinity</t>
  </si>
  <si>
    <t>Decisión final (2014) - FilmAffinity</t>
  </si>
  <si>
    <t>Deep Blue Sea (1999) - FilmAffinity</t>
  </si>
  <si>
    <t>Deep Impact (1998) - FilmAffinity</t>
  </si>
  <si>
    <t>Defendor (2009) - FilmAffinity</t>
  </si>
  <si>
    <t>Defensa (1972) - FilmAffinity</t>
  </si>
  <si>
    <t>Definitivamente, quizás (2008) - FilmAffinity</t>
  </si>
  <si>
    <t>Deidra y Laney asaltan un tren (2017) - FilmAffinity</t>
  </si>
  <si>
    <t>Déjà Vu (2006) - FilmAffinity</t>
  </si>
  <si>
    <t>Dejad de quererme (2008) - FilmAffinity</t>
  </si>
  <si>
    <t>Dejad paso al mañana (1937) - FilmAffinity</t>
  </si>
  <si>
    <t>Déjales hablar (2020) - FilmAffinity</t>
  </si>
  <si>
    <t>Déjame entrar (2008) - FilmAffinity</t>
  </si>
  <si>
    <t>Déjame salir (2017) - FilmAffinity</t>
  </si>
  <si>
    <t>Déjate querer (2014) - FilmAffinity</t>
  </si>
  <si>
    <t>Delicatessen (1991) - FilmAffinity</t>
  </si>
  <si>
    <t>Delicias turcas (1973) - FilmAffinity</t>
  </si>
  <si>
    <t>Deliciosa Martha (2001) - FilmAffinity</t>
  </si>
  <si>
    <t>Delirios (1991) - FilmAffinity</t>
  </si>
  <si>
    <t>Delitos y faltas (1989) - FilmAffinity</t>
  </si>
  <si>
    <t>Deliverance Creek (TV) (2014) - FilmAffinity</t>
  </si>
  <si>
    <t>Delta Force (1986) - FilmAffinity</t>
  </si>
  <si>
    <t>Demencia (Buio Omega) (1979) - FilmAffinity</t>
  </si>
  <si>
    <t>De-mentes criminales (2016) - FilmAffinity</t>
  </si>
  <si>
    <t>Demetrius y los gladiadores (1954) - FilmAffinity</t>
  </si>
  <si>
    <t>Demolición (2015) - FilmAffinity</t>
  </si>
  <si>
    <t>Demolition Man (1993) - FilmAffinity</t>
  </si>
  <si>
    <t>Demonios tus ojos (2017) - FilmAffinity</t>
  </si>
  <si>
    <t>Dentro del dolor (2015) - FilmAffinity</t>
  </si>
  <si>
    <t>Dentro del laberinto (1986) - FilmAffinity</t>
  </si>
  <si>
    <t>Derribad al hombre (2019) - FilmAffinity</t>
  </si>
  <si>
    <t>Dersu Uzala (El cazador) (1975) - FilmAffinity</t>
  </si>
  <si>
    <t>Sherlock Holmes desafía a la muerte (Desafiando la Muerte) (1943) - FilmAffinity</t>
  </si>
  <si>
    <t>Desafío en la ciudad muerta (1958) - FilmAffinity</t>
  </si>
  <si>
    <t>Desafío total (2012) - FilmAffinity</t>
  </si>
  <si>
    <t>Desafío total (1990) - FilmAffinity</t>
  </si>
  <si>
    <t>Desaparecida (2011) - FilmAffinity</t>
  </si>
  <si>
    <t>Desapariciones (2003) - FilmAffinity</t>
  </si>
  <si>
    <t>Desarmado (2010) - FilmAffinity</t>
  </si>
  <si>
    <t>Desayuno con diamantes (1961) - FilmAffinity</t>
  </si>
  <si>
    <t>Descalzos por el parque (1967) - FilmAffinity</t>
  </si>
  <si>
    <t>Desconexión (2012) - FilmAffinity</t>
  </si>
  <si>
    <t>Descubriendo a Forrester (2000) - FilmAffinity</t>
  </si>
  <si>
    <t>Descubriendo a los Robinsons (2007) - FilmAffinity</t>
  </si>
  <si>
    <t>Descubriendo el amor (2014) - FilmAffinity</t>
  </si>
  <si>
    <t>Descubriendo Nunca Jamás (2004) - FilmAffinity</t>
  </si>
  <si>
    <t>Desde el infierno (2001) - FilmAffinity</t>
  </si>
  <si>
    <t>Desde París con amor (2010) - FilmAffinity</t>
  </si>
  <si>
    <t>Deseando amar (2000) - FilmAffinity</t>
  </si>
  <si>
    <t>Deseando libertad (2004) - FilmAffinity</t>
  </si>
  <si>
    <t>Desengaño (1936) - FilmAffinity</t>
  </si>
  <si>
    <t>Jesse Stone: Desenmascarados (TV) (2006) - FilmAffinity</t>
  </si>
  <si>
    <t>Deseo de venganza (Straightheads) (2007) - FilmAffinity</t>
  </si>
  <si>
    <t>Deseo, peligro (2007) - FilmAffinity</t>
  </si>
  <si>
    <t>Deseo peligroso (2016) - FilmAffinity</t>
  </si>
  <si>
    <t>Deseos humanos (1954) - FilmAffinity</t>
  </si>
  <si>
    <t>Desierto rojo (2014) - FilmAffinity</t>
  </si>
  <si>
    <t>Desierto (2015) - FilmAffinity</t>
  </si>
  <si>
    <t>Désirée (1954) - FilmAffinity</t>
  </si>
  <si>
    <t>Desmadre a la americana (1978) - FilmAffinity</t>
  </si>
  <si>
    <t>Desmadre de padre (2012) - FilmAffinity</t>
  </si>
  <si>
    <t>Desmelenada (2018) - FilmAffinity</t>
  </si>
  <si>
    <t>Desmembrados (Severance) (2006) - FilmAffinity</t>
  </si>
  <si>
    <t>Desmontando a Harry (1997) - FilmAffinity</t>
  </si>
  <si>
    <t>Despedida de soltera (2012) - FilmAffinity</t>
  </si>
  <si>
    <t>Despedidas (2008) - FilmAffinity</t>
  </si>
  <si>
    <t>Desperado (1995) - FilmAffinity</t>
  </si>
  <si>
    <t>Despertando a Ned (1998) - FilmAffinity</t>
  </si>
  <si>
    <t>Despertando a Zodiac (2017) - FilmAffinity</t>
  </si>
  <si>
    <t>Despertares (1990) - FilmAffinity</t>
  </si>
  <si>
    <t>Despido procedente (2017) - FilmAffinity</t>
  </si>
  <si>
    <t>Despierto (Awake) (2007) - FilmAffinity</t>
  </si>
  <si>
    <t>Después de esto (The Here After) (2015) - FilmAffinity</t>
  </si>
  <si>
    <t>Después de la tormenta (2016) - FilmAffinity</t>
  </si>
  <si>
    <t>Después de nosotros (2016) - FilmAffinity</t>
  </si>
  <si>
    <t>Después de tantos años (1994) - FilmAffinity</t>
  </si>
  <si>
    <t>Destellos de genio (2008) - FilmAffinity</t>
  </si>
  <si>
    <t>Desterrado (2014) - FilmAffinity</t>
  </si>
  <si>
    <t>Destino Canadá (Blue State) (2007) - FilmAffinity</t>
  </si>
  <si>
    <t>Destino de caballero (2001) - FilmAffinity</t>
  </si>
  <si>
    <t>Destino Marrakech (2013) - FilmAffinity</t>
  </si>
  <si>
    <t>Destino oculto (2011) - FilmAffinity</t>
  </si>
  <si>
    <t>Destino Tokio (1943) - FilmAffinity</t>
  </si>
  <si>
    <t>Destinos opuestos (1991) - FilmAffinity</t>
  </si>
  <si>
    <t>Destroyer. Una mujer herida (2018) - FilmAffinity</t>
  </si>
  <si>
    <t>Detective Dee y el misterio de la llama fantasma (2010) - FilmAffinity</t>
  </si>
  <si>
    <t>Detrás de las paredes (2011) - FilmAffinity</t>
  </si>
  <si>
    <t>Detroit (2017) - FilmAffinity</t>
  </si>
  <si>
    <t>Deuce Bigalow: Gigoló europeo (2005) - FilmAffinity</t>
  </si>
  <si>
    <t>Deuda criminal (2012) - FilmAffinity</t>
  </si>
  <si>
    <t>Deuda de honor (2014) - FilmAffinity</t>
  </si>
  <si>
    <t>Deuda de sangre (2002) - FilmAffinity</t>
  </si>
  <si>
    <t>Devolver al remitente (2015) - FilmAffinity</t>
  </si>
  <si>
    <t>Devorador de pecados (2003) - FilmAffinity</t>
  </si>
  <si>
    <t>Devuélveme mi suerte (2006) - FilmAffinity</t>
  </si>
  <si>
    <t>Dewey Cox: Una vida larga y dura (2007) - FilmAffinity</t>
  </si>
  <si>
    <t>Dheepan (2015) - FilmAffinity</t>
  </si>
  <si>
    <t>Di que sí (2008) - FilmAffinity</t>
  </si>
  <si>
    <t>Training Day (Día de entrenamiento) (2001) - FilmAffinity</t>
  </si>
  <si>
    <t>Día de lluvia en Nueva York (2019) - FilmAffinity</t>
  </si>
  <si>
    <t>Día de patriotas (2016) - FilmAffinity</t>
  </si>
  <si>
    <t>Diablo (A Man Apart) (2003) - FilmAffinity</t>
  </si>
  <si>
    <t>Diamante de sangre (2006) - FilmAffinity</t>
  </si>
  <si>
    <t>Diamantes en bruto (2019) - FilmAffinity</t>
  </si>
  <si>
    <t>Diana (2013) - FilmAffinity</t>
  </si>
  <si>
    <t>Diane (2018) - FilmAffinity</t>
  </si>
  <si>
    <t>Diario de Greg: Carretera y manta (2017) - FilmAffinity</t>
  </si>
  <si>
    <t>Diario de un ejecutivo agresivo (2006) - FilmAffinity</t>
  </si>
  <si>
    <t>Diario de un escándalo (2006) - FilmAffinity</t>
  </si>
  <si>
    <t>Diario de un rebelde (1995) - FilmAffinity</t>
  </si>
  <si>
    <t>Diario de una ninfómana (2008) - FilmAffinity</t>
  </si>
  <si>
    <t>Diario de una niñera (The Nanny Diaries) (2007) - FilmAffinity</t>
  </si>
  <si>
    <t>Diarios de la calle (2007) - FilmAffinity</t>
  </si>
  <si>
    <t>Diarios de motocicleta (2004) - FilmAffinity</t>
  </si>
  <si>
    <t>Días de radio (1987) - FilmAffinity</t>
  </si>
  <si>
    <t>Días de sangre y fuego (2004) - FilmAffinity</t>
  </si>
  <si>
    <t>Días de trueno (1990) - FilmAffinity</t>
  </si>
  <si>
    <t>Días de vino y rosas (1962) - FilmAffinity</t>
  </si>
  <si>
    <t>Días del cielo (1978) - FilmAffinity</t>
  </si>
  <si>
    <t>Días extraños (1995) - FilmAffinity</t>
  </si>
  <si>
    <t>Días sin huella (1945) - FilmAffinity</t>
  </si>
  <si>
    <t>Diaz: No limpiéis esta sangre (2012) - FilmAffinity</t>
  </si>
  <si>
    <t>Dick Tracy (1990) - FilmAffinity</t>
  </si>
  <si>
    <t>Dieciséis velas (1984) - FilmAffinity</t>
  </si>
  <si>
    <t>Diecisiete (2019) - FilmAffinity</t>
  </si>
  <si>
    <t>Diez mil santos (2015) - FilmAffinity</t>
  </si>
  <si>
    <t>Difícil de Matar (1990) - FilmAffinity</t>
  </si>
  <si>
    <t>Dime con cuántos (2011) - FilmAffinity</t>
  </si>
  <si>
    <t>Diner (1982) - FilmAffinity</t>
  </si>
  <si>
    <t>The International: Dinero en la sombra (2009) - FilmAffinity</t>
  </si>
  <si>
    <t>Dinero sucio (2008) - FilmAffinity</t>
  </si>
  <si>
    <t>White God (Dios blanco) (2014) - FilmAffinity</t>
  </si>
  <si>
    <t>Dios mío, ¿pero qué te hemos hecho? (2014) - FilmAffinity</t>
  </si>
  <si>
    <t>Dioses y generales (2003) - FilmAffinity</t>
  </si>
  <si>
    <t>Dioses y monstruos (1998) - FilmAffinity</t>
  </si>
  <si>
    <t>Dioses (2014) - FilmAffinity</t>
  </si>
  <si>
    <t>Diplomacia (2014) - FilmAffinity</t>
  </si>
  <si>
    <t>Dirty Dancing 2 (2004) - FilmAffinity</t>
  </si>
  <si>
    <t>Dirty Dancing (1987) - FilmAffinity</t>
  </si>
  <si>
    <t>Disobedience (2017) - FilmAffinity</t>
  </si>
  <si>
    <t>Disorder (El Protector) (2015) - FilmAffinity</t>
  </si>
  <si>
    <t>Dispara a matar (1988) - FilmAffinity</t>
  </si>
  <si>
    <t>Distrito 9 (2009) - FilmAffinity</t>
  </si>
  <si>
    <t>Distrito 34: Corrupción total (1990) - FilmAffinity</t>
  </si>
  <si>
    <t>Disturbia (2007) - FilmAffinity</t>
  </si>
  <si>
    <t>Divergente (2014) - FilmAffinity</t>
  </si>
  <si>
    <t>Divinas (2016) - FilmAffinity</t>
  </si>
  <si>
    <t>Django desencadenado (2012) - FilmAffinity</t>
  </si>
  <si>
    <t>Django (1966) - FilmAffinity</t>
  </si>
  <si>
    <t>Dobermann (1997) - FilmAffinity</t>
  </si>
  <si>
    <t>Doble cuerpo (1984) - FilmAffinity</t>
  </si>
  <si>
    <t>Doble identidad: Jaque al MI5 (2015) - FilmAffinity</t>
  </si>
  <si>
    <t>Doble impacto (1991) - FilmAffinity</t>
  </si>
  <si>
    <t>Doble o nada (2012) - FilmAffinity</t>
  </si>
  <si>
    <t>Doble traición (2018) - FilmAffinity</t>
  </si>
  <si>
    <t>Doble traición (1999) - FilmAffinity</t>
  </si>
  <si>
    <t>Dobles parejas (1992) - FilmAffinity</t>
  </si>
  <si>
    <t>Dobles vidas (2018) - FilmAffinity</t>
  </si>
  <si>
    <t>Doce del patíbulo (1967) - FilmAffinity</t>
  </si>
  <si>
    <t>Doce en casa (2003) - FilmAffinity</t>
  </si>
  <si>
    <t>Doce fuera de casa (2005) - FilmAffinity</t>
  </si>
  <si>
    <t>Doce hombres sin piedad (1957) - FilmAffinity</t>
  </si>
  <si>
    <t>12 monos (1995) - FilmAffinity</t>
  </si>
  <si>
    <t>Doctor Mordrid (1992) - FilmAffinity</t>
  </si>
  <si>
    <t>Doctor Sueño (2019) - FilmAffinity</t>
  </si>
  <si>
    <t>Doctor Who y los Daleks (1965) - FilmAffinity</t>
  </si>
  <si>
    <t>Doctor Zhivago (1965) - FilmAffinity</t>
  </si>
  <si>
    <t>Dog Pound (La perrera) (2010) - FilmAffinity</t>
  </si>
  <si>
    <t>Dogma (1999) - FilmAffinity</t>
  </si>
  <si>
    <t>Dogman (2018) - FilmAffinity</t>
  </si>
  <si>
    <t>Dogville (2003) - FilmAffinity</t>
  </si>
  <si>
    <t>Dollman (TV) (1991) - FilmAffinity</t>
  </si>
  <si>
    <t>Dolor y dinero (2013) - FilmAffinity</t>
  </si>
  <si>
    <t>Dolor y gloria (2019) - FilmAffinity</t>
  </si>
  <si>
    <t>Dom Hemingway (2013) - FilmAffinity</t>
  </si>
  <si>
    <t>Domingo, maldito domingo (1971) - FilmAffinity</t>
  </si>
  <si>
    <t>Domino (2005) - FilmAffinity</t>
  </si>
  <si>
    <t>Don Jon (2013) - FilmAffinity</t>
  </si>
  <si>
    <t>Don Verdean (2015) - FilmAffinity</t>
  </si>
  <si>
    <t>Donbass (2018) - FilmAffinity</t>
  </si>
  <si>
    <t>¿Dónde dices que vas? (1985) - FilmAffinity</t>
  </si>
  <si>
    <t>Dónde estás, Bernadette (2019) - FilmAffinity</t>
  </si>
  <si>
    <t>Donde esté el dinero (2000) - FilmAffinity</t>
  </si>
  <si>
    <t>Donde viven los monstruos (2009) - FilmAffinity</t>
  </si>
  <si>
    <t>Donnie Brasco (1997) - FilmAffinity</t>
  </si>
  <si>
    <t>Donnie Darko (2001) - FilmAffinity</t>
  </si>
  <si>
    <t>Doña Clara (2016) - FilmAffinity</t>
  </si>
  <si>
    <t>Doom (2005) - FilmAffinity</t>
  </si>
  <si>
    <t>Doomsday: El día del juicio (2008) - FilmAffinity</t>
  </si>
  <si>
    <t>Dope (2015) - FilmAffinity</t>
  </si>
  <si>
    <t>Dos buenos tipos (2016) - FilmAffinity</t>
  </si>
  <si>
    <t>Dos cabalgan juntos (1961) - FilmAffinity</t>
  </si>
  <si>
    <t>Dos canguros muy maduros (2009) - FilmAffinity</t>
  </si>
  <si>
    <t>Dos colgaos muy fumaos en Navidad (2011) - FilmAffinity</t>
  </si>
  <si>
    <t>Dos colgaos muy fumaos: Fuga de Guantánamo (2008) - FilmAffinity</t>
  </si>
  <si>
    <t>Dos colgaos muy fumaos (2004) - FilmAffinity</t>
  </si>
  <si>
    <t>Dos días en Nueva York (2011) - FilmAffinity</t>
  </si>
  <si>
    <t>Dos días, una noche (2014) - FilmAffinity</t>
  </si>
  <si>
    <t>Dos en el cielo (1943) - FilmAffinity</t>
  </si>
  <si>
    <t>Dos en la carretera (1967) - FilmAffinity</t>
  </si>
  <si>
    <t>Dos familias y una boda (2011) - FilmAffinity</t>
  </si>
  <si>
    <t>Dos frescos en órbita (1962) - FilmAffinity</t>
  </si>
  <si>
    <t>Dos hermanas (2003) - FilmAffinity</t>
  </si>
  <si>
    <t>Dos hombres y un destino (1969) - FilmAffinity</t>
  </si>
  <si>
    <t>Dos horas menos cuarto antes de Jesucristo (1982) - FilmAffinity</t>
  </si>
  <si>
    <t>Dos madres perfectas (2013) - FilmAffinity</t>
  </si>
  <si>
    <t>Dos mujeres (2017) - FilmAffinity</t>
  </si>
  <si>
    <t>Dos mulas y una mujer (1970) - FilmAffinity</t>
  </si>
  <si>
    <t>Dos pájaros a tiro (1990) - FilmAffinity</t>
  </si>
  <si>
    <t>Dos policías rebeldes II (2003) - FilmAffinity</t>
  </si>
  <si>
    <t>Dos policías rebeldes (1995) - FilmAffinity</t>
  </si>
  <si>
    <t>Dos renegados (1989) - FilmAffinity</t>
  </si>
  <si>
    <t>Dos sabuesos despistados (1987) - FilmAffinity</t>
  </si>
  <si>
    <t>Dos super dos (1984) - FilmAffinity</t>
  </si>
  <si>
    <t>Dos súper policías (Dos superpolicías) (1977) - FilmAffinity</t>
  </si>
  <si>
    <t>Dos super super esbirros (1983) - FilmAffinity</t>
  </si>
  <si>
    <t>Dos tontos muy tontos: Cuando Harry encontró a Lloyd (2003) - FilmAffinity</t>
  </si>
  <si>
    <t>Dos tontos muy tontos (1994) - FilmAffinity</t>
  </si>
  <si>
    <t>Dos tontos todavía más tontos (2014) - FilmAffinity</t>
  </si>
  <si>
    <t>Dos vidas en un instante (1998) - FilmAffinity</t>
  </si>
  <si>
    <t>Dos vidas (2012) - FilmAffinity</t>
  </si>
  <si>
    <t>Reclutas (1930) - FilmAffinity</t>
  </si>
  <si>
    <t>Downton Abbey (2019) - FilmAffinity</t>
  </si>
  <si>
    <t>El hombre y el monstruo (1931) - FilmAffinity</t>
  </si>
  <si>
    <t>Dr. Strange (Doctor Extraño) (2016) - FilmAffinity</t>
  </si>
  <si>
    <t>Drácula (1958) - FilmAffinity</t>
  </si>
  <si>
    <t>Drácula 73 (Drácula 72) (1972) - FilmAffinity</t>
  </si>
  <si>
    <t>Drácula de Bram Stoker (1992) - FilmAffinity</t>
  </si>
  <si>
    <t>Drácula, príncipe de las tinieblas (1966) - FilmAffinity</t>
  </si>
  <si>
    <t>Drácula, la leyenda jamás contada (2014) - FilmAffinity</t>
  </si>
  <si>
    <t>Drácula (1931) - FilmAffinity</t>
  </si>
  <si>
    <t>Dragged Across Concrete (2018) - FilmAffinity</t>
  </si>
  <si>
    <t>Dragon Blade (2015) - FilmAffinity</t>
  </si>
  <si>
    <t>Dragon Rapide (1986) - FilmAffinity</t>
  </si>
  <si>
    <t>Dragon, la vida de Bruce Lee (1993) - FilmAffinity</t>
  </si>
  <si>
    <t>Dragonheart 3: La maldición del brujo (2015) - FilmAffinity</t>
  </si>
  <si>
    <t>Dragonheart 4: Corazón de fuego (2017) - FilmAffinity</t>
  </si>
  <si>
    <t>Dreamgirls (2006) - FilmAffinity</t>
  </si>
  <si>
    <t>Dredd (2012) - FilmAffinity</t>
  </si>
  <si>
    <t>Drive (2011) - FilmAffinity</t>
  </si>
  <si>
    <t>Driven: el origen de la leyenda (2018) - FilmAffinity</t>
  </si>
  <si>
    <t>Driver (1978) - FilmAffinity</t>
  </si>
  <si>
    <t>Drones (2017) - FilmAffinity</t>
  </si>
  <si>
    <t>Drug War: La guerra de la droga (2012) - FilmAffinity</t>
  </si>
  <si>
    <t>Drugstore Cowboy (1989) - FilmAffinity</t>
  </si>
  <si>
    <t>Drumline (2002) - FilmAffinity</t>
  </si>
  <si>
    <t>D-Tox: Ojo asesino (2002) - FilmAffinity</t>
  </si>
  <si>
    <t>Duck Butter (2018) - FilmAffinity</t>
  </si>
  <si>
    <t>Duda razonable (2014) - FilmAffinity</t>
  </si>
  <si>
    <t>Duelo al sol (1946) - FilmAffinity</t>
  </si>
  <si>
    <t>Duelo de dragones (2005) - FilmAffinity</t>
  </si>
  <si>
    <t>Duelo de hermanos: la historia de Adidas y Puma (TV) (2016) - FilmAffinity</t>
  </si>
  <si>
    <t>Duelo de titanes (1957) - FilmAffinity</t>
  </si>
  <si>
    <t>Duelo en Diablo (1966) - FilmAffinity</t>
  </si>
  <si>
    <t>Duelo en el Atlántico (1957) - FilmAffinity</t>
  </si>
  <si>
    <t>Dueños de la calle 2 (Street Kings 2) (2011) - FilmAffinity</t>
  </si>
  <si>
    <t>Dueños de la calle (2008) - FilmAffinity</t>
  </si>
  <si>
    <t>Dulce venganza (2016) - FilmAffinity</t>
  </si>
  <si>
    <t>Dulcemente infiel (1998) - FilmAffinity</t>
  </si>
  <si>
    <t>Dulces criaturas (2014) - FilmAffinity</t>
  </si>
  <si>
    <t>Dumbo (2019) - FilmAffinity</t>
  </si>
  <si>
    <t>Dune (1984) - FilmAffinity</t>
  </si>
  <si>
    <t>Dunkerque (2017) - FilmAffinity</t>
  </si>
  <si>
    <t>Duplex (2003) - FilmAffinity</t>
  </si>
  <si>
    <t>Duplicity (2009) - FilmAffinity</t>
  </si>
  <si>
    <t>Durante la tormenta (2018) - FilmAffinity</t>
  </si>
  <si>
    <t>Durmiendo con su enemigo (1991) - FilmAffinity</t>
  </si>
  <si>
    <t>Duro de matar (1995) - FilmAffinity</t>
  </si>
  <si>
    <t>Duro de pelar (1978) - FilmAffinity</t>
  </si>
  <si>
    <t>E.T. el extraterrestre (1982) - FilmAffinity</t>
  </si>
  <si>
    <t>Easy Rider (Buscando mi destino) (1969) - FilmAffinity</t>
  </si>
  <si>
    <t>Eat Locals (2017) - FilmAffinity</t>
  </si>
  <si>
    <t>Eclipse total (Dolores Claiborne) (1995) - FilmAffinity</t>
  </si>
  <si>
    <t>Ed Wood (1994) - FilmAffinity</t>
  </si>
  <si>
    <t>Eddie el Águila (2016) - FilmAffinity</t>
  </si>
  <si>
    <t>Eden Lake (2008) - FilmAffinity</t>
  </si>
  <si>
    <t>Eduardo Manostijeras (1990) - FilmAffinity</t>
  </si>
  <si>
    <t>Educación siberiana (2013) - FilmAffinity</t>
  </si>
  <si>
    <t>Efectos personales (2009) - FilmAffinity</t>
  </si>
  <si>
    <t>Efectos secundarios (2013) - FilmAffinity</t>
  </si>
  <si>
    <t>Effie Gray (2014) - FilmAffinity</t>
  </si>
  <si>
    <t>Eichmann (2007) - FilmAffinity</t>
  </si>
  <si>
    <t>Eighth Grade (2018) - FilmAffinity</t>
  </si>
  <si>
    <t>Eisenstein en Guanajuato (2015) - FilmAffinity</t>
  </si>
  <si>
    <t>Ejecución inminente (1999) - FilmAffinity</t>
  </si>
  <si>
    <t>Ejecutiva en apuros (2009) - FilmAffinity</t>
  </si>
  <si>
    <t>Ejecutivo agresivo (2003) - FilmAffinity</t>
  </si>
  <si>
    <t>Ejecutor (1986) - FilmAffinity</t>
  </si>
  <si>
    <t>El abismo negro (1979) - FilmAffinity</t>
  </si>
  <si>
    <t>El abrazo de la muerte (1949) - FilmAffinity</t>
  </si>
  <si>
    <t>El abrazo del oso (2019) - FilmAffinity</t>
  </si>
  <si>
    <t>El abuelo que no pagó la cuenta y se largó (2016) - FilmAffinity</t>
  </si>
  <si>
    <t>El abuelo que saltó por la ventana y se largó (2013) - FilmAffinity</t>
  </si>
  <si>
    <t>El aceite de la vida (1992) - FilmAffinity</t>
  </si>
  <si>
    <t>El acorazado Potemkin (1925) - FilmAffinity</t>
  </si>
  <si>
    <t>The Waterboy (El aguador) (1999) - FilmAffinity</t>
  </si>
  <si>
    <t>El Álamo: La leyenda (2004) - FilmAffinity</t>
  </si>
  <si>
    <t>El Álamo (1960) - FilmAffinity</t>
  </si>
  <si>
    <t>El albergue de la sexta felicidad (1958) - FilmAffinity</t>
  </si>
  <si>
    <t>El almirante (2008) - FilmAffinity</t>
  </si>
  <si>
    <t>El almuerzo desnudo (1991) - FilmAffinity</t>
  </si>
  <si>
    <t>El amante doble (2017) - FilmAffinity</t>
  </si>
  <si>
    <t>El americano impasible (2002) - FilmAffinity</t>
  </si>
  <si>
    <t>El americano (2010) - FilmAffinity</t>
  </si>
  <si>
    <t>El amo del mundo (1961) - FilmAffinity</t>
  </si>
  <si>
    <t>El amor es más fuerte que las bombas (2015) - FilmAffinity</t>
  </si>
  <si>
    <t>El amor es un crimen perfecto (2013) - FilmAffinity</t>
  </si>
  <si>
    <t>El amor está en el aire (2013) - FilmAffinity</t>
  </si>
  <si>
    <t>El ángel y el pistolero (1947) - FilmAffinity</t>
  </si>
  <si>
    <t>El ansia (1983) - FilmAffinity</t>
  </si>
  <si>
    <t>El año más violento (2014) - FilmAffinity</t>
  </si>
  <si>
    <t>El año pasado en Marienbad (1961) - FilmAffinity</t>
  </si>
  <si>
    <t>El año que vivimos peligrosamente (1982) - FilmAffinity</t>
  </si>
  <si>
    <t>El aparecido (1986) - FilmAffinity</t>
  </si>
  <si>
    <t>El apartamento (1960) - FilmAffinity</t>
  </si>
  <si>
    <t>El apóstata (2015) - FilmAffinity</t>
  </si>
  <si>
    <t>El apóstol (2018) - FilmAffinity</t>
  </si>
  <si>
    <t>El aprendiz de brujo (2010) - FilmAffinity</t>
  </si>
  <si>
    <t>El árbol de la sangre (2018) - FilmAffinity</t>
  </si>
  <si>
    <t>El árbol de la vida (2011) - FilmAffinity</t>
  </si>
  <si>
    <t>El árbol de la vida (1957) - FilmAffinity</t>
  </si>
  <si>
    <t>El árbol del ahorcado (1959) - FilmAffinity</t>
  </si>
  <si>
    <t>El árbol (2010) - FilmAffinity</t>
  </si>
  <si>
    <t>El archivo corso (2004) - FilmAffinity</t>
  </si>
  <si>
    <t>El arte de la guerra 2: La traición (2008) - FilmAffinity</t>
  </si>
  <si>
    <t>El arte de la guerra (2000) - FilmAffinity</t>
  </si>
  <si>
    <t>El arte de pasar de todo (2011) - FilmAffinity</t>
  </si>
  <si>
    <t>El asalto (2010) - FilmAffinity</t>
  </si>
  <si>
    <t>El asalto (1986) - FilmAffinity</t>
  </si>
  <si>
    <t>El asedio de Jadotville (2016) - FilmAffinity</t>
  </si>
  <si>
    <t>El asesinato de Jesse James por el cobarde Robert Ford (2007) - FilmAffinity</t>
  </si>
  <si>
    <t>El asesinato de un gato (2014) - FilmAffinity</t>
  </si>
  <si>
    <t>La conspiración (El asesino) (2008) - FilmAffinity</t>
  </si>
  <si>
    <t>El asesino de la caja de herramientas (1978) - FilmAffinity</t>
  </si>
  <si>
    <t>El asesino del Shogun (1980) - FilmAffinity</t>
  </si>
  <si>
    <t>El asesino (War) (2007) - FilmAffinity</t>
  </si>
  <si>
    <t>El astronauta (1970) - FilmAffinity</t>
  </si>
  <si>
    <t>El ataúd de cristal (2017) - FilmAffinity</t>
  </si>
  <si>
    <t>El ático (1986) - FilmAffinity</t>
  </si>
  <si>
    <t>El atlas de las nubes (2012) - FilmAffinity</t>
  </si>
  <si>
    <t>El atraco (2009) - FilmAffinity</t>
  </si>
  <si>
    <t>El autoestopista (1953) - FilmAffinity</t>
  </si>
  <si>
    <t>El autor (2017) - FilmAffinity</t>
  </si>
  <si>
    <t>El aventurero de medianoche (1982) - FilmAffinity</t>
  </si>
  <si>
    <t>El aviador (2004) - FilmAffinity</t>
  </si>
  <si>
    <t>El aviso (2018) - FilmAffinity</t>
  </si>
  <si>
    <t>El ayuda de cámara (TV) (2015) - FilmAffinity</t>
  </si>
  <si>
    <t>El bailarín del desierto (2015) - FilmAffinity</t>
  </si>
  <si>
    <t>El bailarín (2018) - FilmAffinity</t>
  </si>
  <si>
    <t>El baile de los malditos (1958) - FilmAffinity</t>
  </si>
  <si>
    <t>El baile de los vampiros (1967) - FilmAffinity</t>
  </si>
  <si>
    <t>El banquero de la resistencia (2018) - FilmAffinity</t>
  </si>
  <si>
    <t>El banquero (2020) - FilmAffinity</t>
  </si>
  <si>
    <t>El bar Coyote (2000) - FilmAffinity</t>
  </si>
  <si>
    <t>El bar (2017) - FilmAffinity</t>
  </si>
  <si>
    <t>El Barón Rojo (1971) - FilmAffinity</t>
  </si>
  <si>
    <t>El batallón perdido (TV) (2001) - FilmAffinity</t>
  </si>
  <si>
    <t>El bazar de las sorpresas (1940) - FilmAffinity</t>
  </si>
  <si>
    <t>El becario (2015) - FilmAffinity</t>
  </si>
  <si>
    <t>El benefactor (2015) - FilmAffinity</t>
  </si>
  <si>
    <t>El beso de la mujer araña (1985) - FilmAffinity</t>
  </si>
  <si>
    <t>El beso de la pantera (1982) - FilmAffinity</t>
  </si>
  <si>
    <t>El beso del dragón (2001) - FilmAffinity</t>
  </si>
  <si>
    <t>El blues de Beale Street (2018) - FilmAffinity</t>
  </si>
  <si>
    <t>El bola (2000) - FilmAffinity</t>
  </si>
  <si>
    <t>El bombero atómico (1952) - FilmAffinity</t>
  </si>
  <si>
    <t>El bosque de los sueños (2015) - FilmAffinity</t>
  </si>
  <si>
    <t>El bosque de los suicidios (2016) - FilmAffinity</t>
  </si>
  <si>
    <t>El bosque petrificado (1936) - FilmAffinity</t>
  </si>
  <si>
    <t>El bosque (2004) - FilmAffinity</t>
  </si>
  <si>
    <t>El buen alemán (2006) - FilmAffinity</t>
  </si>
  <si>
    <t>El buen doctor (2011) - FilmAffinity</t>
  </si>
  <si>
    <t>El buen maestro (2017) - FilmAffinity</t>
  </si>
  <si>
    <t>El buen pastor (2006) - FilmAffinity</t>
  </si>
  <si>
    <t>El bueno, el malo y el raro (2008) - FilmAffinity</t>
  </si>
  <si>
    <t>El bueno, el feo y el malo (1966) - FilmAffinity</t>
  </si>
  <si>
    <t>El bunker (TV) (1981) - FilmAffinity</t>
  </si>
  <si>
    <t>El bunker (2008) - FilmAffinity</t>
  </si>
  <si>
    <t>El buscavidas (1961) - FilmAffinity</t>
  </si>
  <si>
    <t>El caballero de las sombras (2019) - FilmAffinity</t>
  </si>
  <si>
    <t>El cabo del miedo (1991) - FilmAffinity</t>
  </si>
  <si>
    <t>El cabo del terror (1962) - FilmAffinity</t>
  </si>
  <si>
    <t>El cadáver de Anna Fritz (2015) - FilmAffinity</t>
  </si>
  <si>
    <t>El cadillac rosa (1989) - FilmAffinity</t>
  </si>
  <si>
    <t>El Cairo confidencial (2017) - FilmAffinity</t>
  </si>
  <si>
    <t>OSS 117: El Cairo, nido de espías (2006) - FilmAffinity</t>
  </si>
  <si>
    <t>El cambiazo (2011) - FilmAffinity</t>
  </si>
  <si>
    <t>El camino de la venganza (1968) - FilmAffinity</t>
  </si>
  <si>
    <t>El camino de vuelta (2013) - FilmAffinity</t>
  </si>
  <si>
    <t>El camino del guerrero (2010) - FilmAffinity</t>
  </si>
  <si>
    <t>El Camino: Una película de Breaking Bad (2019) - FilmAffinity</t>
  </si>
  <si>
    <t>El candidato (2018) - FilmAffinity</t>
  </si>
  <si>
    <t>El canguro (2011) - FilmAffinity</t>
  </si>
  <si>
    <t>El cantar de los cantares (1933) - FilmAffinity</t>
  </si>
  <si>
    <t>El canto del lobo (2019) - FilmAffinity</t>
  </si>
  <si>
    <t>El capital humano (2013) - FilmAffinity</t>
  </si>
  <si>
    <t>El capitán Blood (1935) - FilmAffinity</t>
  </si>
  <si>
    <t>El capitán King (1953) - FilmAffinity</t>
  </si>
  <si>
    <t>El Capitán (2017) - FilmAffinity</t>
  </si>
  <si>
    <t>El cartero siempre llama dos veces (1946) - FilmAffinity</t>
  </si>
  <si>
    <t>El cartero siempre llama dos veces (1981) - FilmAffinity</t>
  </si>
  <si>
    <t>El cartero (y Pablo Neruda) (1994) - FilmAffinity</t>
  </si>
  <si>
    <t>El cascanueces y los cuatro reinos (2018) - FilmAffinity</t>
  </si>
  <si>
    <t>El caso Collini (2019) - FilmAffinity</t>
  </si>
  <si>
    <t>El caso de Calvin Willis (TV) (2010) - FilmAffinity</t>
  </si>
  <si>
    <t>El caso de Cristo (2017) - FilmAffinity</t>
  </si>
  <si>
    <t>El caso de Hana y Alice (2015) - FilmAffinity</t>
  </si>
  <si>
    <t>El caso Farewell (2009) - FilmAffinity</t>
  </si>
  <si>
    <t>El caso Fischer (2014) - FilmAffinity</t>
  </si>
  <si>
    <t>El caso Fritz Bauer (2015) - FilmAffinity</t>
  </si>
  <si>
    <t>El caso Heineken (2015) - FilmAffinity</t>
  </si>
  <si>
    <t>El caso sk1 (2014) - FilmAffinity</t>
  </si>
  <si>
    <t>El caso Slevin (2006) - FilmAffinity</t>
  </si>
  <si>
    <t>El caso Sloane (2016) - FilmAffinity</t>
  </si>
  <si>
    <t>El caso Wells (2007) - FilmAffinity</t>
  </si>
  <si>
    <t>El caso Willingham (2019) - FilmAffinity</t>
  </si>
  <si>
    <t>El castañazo (1977) - FilmAffinity</t>
  </si>
  <si>
    <t>El castillo de cristal (2017) - FilmAffinity</t>
  </si>
  <si>
    <t>El castor (2011) - FilmAffinity</t>
  </si>
  <si>
    <t>El cazador de sueños (2003) - FilmAffinity</t>
  </si>
  <si>
    <t>El cazador (1978) - FilmAffinity</t>
  </si>
  <si>
    <t>Cementerio viviente (1989) - FilmAffinity</t>
  </si>
  <si>
    <t>El cerebro de Frankenstein (1969) - FilmAffinity</t>
  </si>
  <si>
    <t>El chico de Filadelfia (2012) - FilmAffinity</t>
  </si>
  <si>
    <t>El chico de oro (1986) - FilmAffinity</t>
  </si>
  <si>
    <t>El chico de tu vida (2004) - FilmAffinity</t>
  </si>
  <si>
    <t>El chico del millón de dólares (2014) - FilmAffinity</t>
  </si>
  <si>
    <t>El chico del periódico (2012) - FilmAffinity</t>
  </si>
  <si>
    <t>El chico (1921) - FilmAffinity</t>
  </si>
  <si>
    <t>El chip prodigioso (1987) - FilmAffinity</t>
  </si>
  <si>
    <t>El Cid (1961) - FilmAffinity</t>
  </si>
  <si>
    <t>El cielo es real (2014) - FilmAffinity</t>
  </si>
  <si>
    <t>El cielo no puede esperar (2001) - FilmAffinity</t>
  </si>
  <si>
    <t>El cielo protector (1990) - FilmAffinity</t>
  </si>
  <si>
    <t>El cielo puede esperar (1978) - FilmAffinity</t>
  </si>
  <si>
    <t>El cielo se equivocó (1989) - FilmAffinity</t>
  </si>
  <si>
    <t>El cielo sobre Berlín (1987) - FilmAffinity</t>
  </si>
  <si>
    <t>El cielo y la tierra (1993) - FilmAffinity</t>
  </si>
  <si>
    <t>Círculo rojo (1970) - FilmAffinity</t>
  </si>
  <si>
    <t>El círculo (2017) - FilmAffinity</t>
  </si>
  <si>
    <t>El cisne negro (1942) - FilmAffinity</t>
  </si>
  <si>
    <t>El ciudadano ilustre (2016) - FilmAffinity</t>
  </si>
  <si>
    <t>El clan de los irlandeses (1990) - FilmAffinity</t>
  </si>
  <si>
    <t>El clan de los rompehuesos (2005) - FilmAffinity</t>
  </si>
  <si>
    <t>El clan de los sicilianos (1969) - FilmAffinity</t>
  </si>
  <si>
    <t>El clan del oso cavernario (1985) - FilmAffinity</t>
  </si>
  <si>
    <t>El clan (2015) - FilmAffinity</t>
  </si>
  <si>
    <t>El cliente (1994) - FilmAffinity</t>
  </si>
  <si>
    <t>El club de la lucha (1999) - FilmAffinity</t>
  </si>
  <si>
    <t>El club de las primeras esposas (1996) - FilmAffinity</t>
  </si>
  <si>
    <t>El club de los buenos infieles (2017) - FilmAffinity</t>
  </si>
  <si>
    <t>El club de los chalados (1980) - FilmAffinity</t>
  </si>
  <si>
    <t>El club de los cinco (1985) - FilmAffinity</t>
  </si>
  <si>
    <t>El club de los jóvenes multimillonarios (2018) - FilmAffinity</t>
  </si>
  <si>
    <t>El club de los poetas muertos (1989) - FilmAffinity</t>
  </si>
  <si>
    <t>El club de los vampiros (1996) - FilmAffinity</t>
  </si>
  <si>
    <t>El código Da Vinci (2006) - FilmAffinity</t>
  </si>
  <si>
    <t>El coleccionista de amantes (1997) - FilmAffinity</t>
  </si>
  <si>
    <t>El coleccionista de huesos (1999) - FilmAffinity</t>
  </si>
  <si>
    <t>El cocinero, el ladrón, su mujer y su amante (1989) - FilmAffinity</t>
  </si>
  <si>
    <t>El coleccionista (1965) - FilmAffinity</t>
  </si>
  <si>
    <t>El colegial (1927) - FilmAffinity</t>
  </si>
  <si>
    <t>El color de la ambición (1991) - FilmAffinity</t>
  </si>
  <si>
    <t>El color de la noche (1994) - FilmAffinity</t>
  </si>
  <si>
    <t>El color del dinero (1986) - FilmAffinity</t>
  </si>
  <si>
    <t>El color púrpura (1985) - FilmAffinity</t>
  </si>
  <si>
    <t>El coloso de Rodas (1961) - FilmAffinity</t>
  </si>
  <si>
    <t>El coloso en llamas (1974) - FilmAffinity</t>
  </si>
  <si>
    <t>El conde de Montecristo (TV) (1975) - FilmAffinity</t>
  </si>
  <si>
    <t>El confidente (1973) - FilmAffinity</t>
  </si>
  <si>
    <t>El conflicto de los Hermanos Marx (1930) - FilmAffinity</t>
  </si>
  <si>
    <t>El conformista (1970) - FilmAffinity</t>
  </si>
  <si>
    <t>El conquistador de Mongolia (1956) - FilmAffinity</t>
  </si>
  <si>
    <t>El consejero (2013) - FilmAffinity</t>
  </si>
  <si>
    <t>El contable (2016) - FilmAffinity</t>
  </si>
  <si>
    <t>El corazón de la bestia (2011) - FilmAffinity</t>
  </si>
  <si>
    <t>El corazón del ángel (1987) - FilmAffinity</t>
  </si>
  <si>
    <t>El corcel negro (1979) - FilmAffinity</t>
  </si>
  <si>
    <t>El coro (2014) - FilmAffinity</t>
  </si>
  <si>
    <t>El coronel Von Ryan (1965) - FilmAffinity</t>
  </si>
  <si>
    <t>El corredor del laberinto: La cura mortal (2018) - FilmAffinity</t>
  </si>
  <si>
    <t>El corredor del laberinto: Las pruebas (2015) - FilmAffinity</t>
  </si>
  <si>
    <t>El corredor del laberinto (2014) - FilmAffinity</t>
  </si>
  <si>
    <t>El correo del infierno (1951) - FilmAffinity</t>
  </si>
  <si>
    <t>El cortador de césped (1992) - FilmAffinity</t>
  </si>
  <si>
    <t>El crack Cero (2019) - FilmAffinity</t>
  </si>
  <si>
    <t>El crack Dos (1983) - FilmAffinity</t>
  </si>
  <si>
    <t>El crack (1981) - FilmAffinity</t>
  </si>
  <si>
    <t>El crepúsculo de los dioses (1950) - FilmAffinity</t>
  </si>
  <si>
    <t>El crimen de Cuenca (1980) - FilmAffinity</t>
  </si>
  <si>
    <t>El cronicón (1970) - FilmAffinity</t>
  </si>
  <si>
    <t>El cuarteto (2012) - FilmAffinity</t>
  </si>
  <si>
    <t>El cuarto mandamiento (1942) - FilmAffinity</t>
  </si>
  <si>
    <t>El cuarto poder (1952) - FilmAffinity</t>
  </si>
  <si>
    <t>El cuarto protocolo (1987) - FilmAffinity</t>
  </si>
  <si>
    <t>El cuchillo (2016) - FilmAffinity</t>
  </si>
  <si>
    <t>El cuchitril de Joe (1996) - FilmAffinity</t>
  </si>
  <si>
    <t>El cuento de los cuentos (2015) - FilmAffinity</t>
  </si>
  <si>
    <t>El cuerpo de mi enemigo (1976) - FilmAffinity</t>
  </si>
  <si>
    <t>El cuervo (1994) - FilmAffinity</t>
  </si>
  <si>
    <t>El cumpleaños de Ariane (2014) - FilmAffinity</t>
  </si>
  <si>
    <t>El curioso caso de Benjamin Button (2008) - FilmAffinity</t>
  </si>
  <si>
    <t>El daño (2009) - FilmAffinity</t>
  </si>
  <si>
    <t>El decamerón (1971) - FilmAffinity</t>
  </si>
  <si>
    <t>El declive (2020) - FilmAffinity</t>
  </si>
  <si>
    <t>El demonio bajo la piel (2010) - FilmAffinity</t>
  </si>
  <si>
    <t>El demonio vestido de azul (1995) - FilmAffinity</t>
  </si>
  <si>
    <t>El dentista (1996) - FilmAffinity</t>
  </si>
  <si>
    <t>El desafío (1997) - FilmAffinity</t>
  </si>
  <si>
    <t>El desafío de las águilas (1968) - FilmAffinity</t>
  </si>
  <si>
    <t>El desafío del búfalo blanco (1977) - FilmAffinity</t>
  </si>
  <si>
    <t>El desafío: Frost contra Nixon (2008) - FilmAffinity</t>
  </si>
  <si>
    <t>El desafío (The Walk) (2015) - FilmAffinity</t>
  </si>
  <si>
    <t>El desconocido (2015) - FilmAffinity</t>
  </si>
  <si>
    <t>El desencanto (1976) - FilmAffinity</t>
  </si>
  <si>
    <t>El desentierro (2018) - FilmAffinity</t>
  </si>
  <si>
    <t>El despertar (1946) - FilmAffinity</t>
  </si>
  <si>
    <t>El despertar de los dragones (SPL2) (2015) - FilmAffinity</t>
  </si>
  <si>
    <t>El despertar del amor (2005) - FilmAffinity</t>
  </si>
  <si>
    <t>El despertar (2003) - FilmAffinity</t>
  </si>
  <si>
    <t>El déspota (1953) - FilmAffinity</t>
  </si>
  <si>
    <t>El destino de Júpiter (2015) - FilmAffinity</t>
  </si>
  <si>
    <t>El destino está escrito (2011) - FilmAffinity</t>
  </si>
  <si>
    <t>El destino también juega (1966) - FilmAffinity</t>
  </si>
  <si>
    <t>El día de la bestia (1995) - FilmAffinity</t>
  </si>
  <si>
    <t>El día de la ira (1967) - FilmAffinity</t>
  </si>
  <si>
    <t>El día de los tramposos (1970) - FilmAffinity</t>
  </si>
  <si>
    <t>El día de mañana (2004) - FilmAffinity</t>
  </si>
  <si>
    <t>El día de tu boda (2013) - FilmAffinity</t>
  </si>
  <si>
    <t>El día llegará (2019) - FilmAffinity</t>
  </si>
  <si>
    <t>El día más hermoso (2016) - FilmAffinity</t>
  </si>
  <si>
    <t>El día más largo (1962) - FilmAffinity</t>
  </si>
  <si>
    <t>El día que vendrá (2019) - FilmAffinity</t>
  </si>
  <si>
    <t>El diablo a todas horas (2020) - FilmAffinity</t>
  </si>
  <si>
    <t>El diablo dijo no (1943) - FilmAffinity</t>
  </si>
  <si>
    <t>El diablo metió la mano (1999) - FilmAffinity</t>
  </si>
  <si>
    <t>El diablo sobre ruedas (TV) (1971) - FilmAffinity</t>
  </si>
  <si>
    <t>El diablo viste de Prada (2006) - FilmAffinity</t>
  </si>
  <si>
    <t>El diario de Ana Frank (1959) - FilmAffinity</t>
  </si>
  <si>
    <t>El diario de Bridget Jones: Sobreviviré (2004) - FilmAffinity</t>
  </si>
  <si>
    <t>El diario de Bridget Jones (2001) - FilmAffinity</t>
  </si>
  <si>
    <t>Diario de Greg 2: La Ley de Rodrick (2011) - FilmAffinity</t>
  </si>
  <si>
    <t>El diario de Greg (2010) - FilmAffinity</t>
  </si>
  <si>
    <t>El diario de los muertos (2007) - FilmAffinity</t>
  </si>
  <si>
    <t>El diario de Noa (2004) - FilmAffinity</t>
  </si>
  <si>
    <t>El dictador (2012) - FilmAffinity</t>
  </si>
  <si>
    <t>Él dijo, ella dijo (1991) - FilmAffinity</t>
  </si>
  <si>
    <t>El dilema (1999) - FilmAffinity</t>
  </si>
  <si>
    <t>El discreto encanto de la burguesía (1972) - FilmAffinity</t>
  </si>
  <si>
    <t>El discurso del Rey (2010) - FilmAffinity</t>
  </si>
  <si>
    <t>El doble del diablo (2011) - FilmAffinity</t>
  </si>
  <si>
    <t>El doctor de la felicidad (2017) - FilmAffinity</t>
  </si>
  <si>
    <t>El doctor Frankenstein (1931) - FilmAffinity</t>
  </si>
  <si>
    <t>El Dorado (1966) - FilmAffinity</t>
  </si>
  <si>
    <t>El dormilón (1973) - FilmAffinity</t>
  </si>
  <si>
    <t>El dragón del lago de fuego (1981) - FilmAffinity</t>
  </si>
  <si>
    <t>El duelo (2016) - FilmAffinity</t>
  </si>
  <si>
    <t>El duodécimo hombre (2017) - FilmAffinity</t>
  </si>
  <si>
    <t>El editor de libros (2016) - FilmAffinity</t>
  </si>
  <si>
    <t>The Trigger Effect (El efecto dominó) (1996) - FilmAffinity</t>
  </si>
  <si>
    <t>El efecto mariposa 2 (2006) - FilmAffinity</t>
  </si>
  <si>
    <t>El efecto mariposa (2004) - FilmAffinity</t>
  </si>
  <si>
    <t>Mi padre es un héroe (1995) - FilmAffinity</t>
  </si>
  <si>
    <t>El ejército de las tinieblas (1992) - FilmAffinity</t>
  </si>
  <si>
    <t>El elegido (2016) - FilmAffinity</t>
  </si>
  <si>
    <t>El embrollón (1973) - FilmAffinity</t>
  </si>
  <si>
    <t>El emperador de París (2018) - FilmAffinity</t>
  </si>
  <si>
    <t>El emperador del norte (1973) - FilmAffinity</t>
  </si>
  <si>
    <t>El empleado del mes (2006) - FilmAffinity</t>
  </si>
  <si>
    <t>El encargo (2014) - FilmAffinity</t>
  </si>
  <si>
    <t>El enemigo de las rubias (1927) - FilmAffinity</t>
  </si>
  <si>
    <t>El enigma de otro mundo (1951) - FilmAffinity</t>
  </si>
  <si>
    <t>El enigma del cuervo (2012) - FilmAffinity</t>
  </si>
  <si>
    <t>El enigma se llama Juggernaut (1974) - FilmAffinity</t>
  </si>
  <si>
    <t>El ente (1982) - FilmAffinity</t>
  </si>
  <si>
    <t>El equipo A (2010) - FilmAffinity</t>
  </si>
  <si>
    <t>El escándalo de Larry Flynt (1996) - FilmAffinity</t>
  </si>
  <si>
    <t>El escándalo Ted Kennedy (2017) - FilmAffinity</t>
  </si>
  <si>
    <t>El escándalo (2019) - FilmAffinity</t>
  </si>
  <si>
    <t>El escondite (2005) - FilmAffinity</t>
  </si>
  <si>
    <t>El escritor (2010) - FilmAffinity</t>
  </si>
  <si>
    <t>El eslabón del Niágara (1979) - FilmAffinity</t>
  </si>
  <si>
    <t>El esmoquin (2002) - FilmAffinity</t>
  </si>
  <si>
    <t>El especialista (1994) - FilmAffinity</t>
  </si>
  <si>
    <t>El espía que me plantó (2018) - FilmAffinity</t>
  </si>
  <si>
    <t>El espía que surgió del frío (1965) - FilmAffinity</t>
  </si>
  <si>
    <t>El espía (2007) - FilmAffinity</t>
  </si>
  <si>
    <t>El espinazo del diablo (2001) - FilmAffinity</t>
  </si>
  <si>
    <t>El espíritu de la colmena (1973) - FilmAffinity</t>
  </si>
  <si>
    <t>El estrafalario prisionero de Zenda (1979) - FilmAffinity</t>
  </si>
  <si>
    <t>El estrangulador de Boston (1968) - FilmAffinity</t>
  </si>
  <si>
    <t>El estrangulador de Rillington Place (1971) - FilmAffinity</t>
  </si>
  <si>
    <t>El Exorcista (1973) - FilmAffinity</t>
  </si>
  <si>
    <t>El exótico Hotel Marigold (2011) - FilmAffinity</t>
  </si>
  <si>
    <t>El experimento (2010) - FilmAffinity</t>
  </si>
  <si>
    <t>El experimento del Dr. Quatermass (1955) - FilmAffinity</t>
  </si>
  <si>
    <t>El experimento Filadelfia (1984) - FilmAffinity</t>
  </si>
  <si>
    <t>El experimento (2001) - FilmAffinity</t>
  </si>
  <si>
    <t>El expreso de Chicago (1976) - FilmAffinity</t>
  </si>
  <si>
    <t>El expreso de medianoche (1978) - FilmAffinity</t>
  </si>
  <si>
    <t>El exterminador (2016) - FilmAffinity</t>
  </si>
  <si>
    <t>El extranjero (2017) - FilmAffinity</t>
  </si>
  <si>
    <t>El extraño viaje (1964) - FilmAffinity</t>
  </si>
  <si>
    <t>El extraño (2016) - FilmAffinity</t>
  </si>
  <si>
    <t>El extraordinario viaje de T.S. Spivet (2013) - FilmAffinity</t>
  </si>
  <si>
    <t>El fabuloso mundo del circo (1964) - FilmAffinity</t>
  </si>
  <si>
    <t>El factor Hades (Miniserie de TV) (2006) - FilmAffinity</t>
  </si>
  <si>
    <t>El falsificador (2014) - FilmAffinity</t>
  </si>
  <si>
    <t>El fantasma de la libertad (1974) - FilmAffinity</t>
  </si>
  <si>
    <t>El fantasma de la ópera (1943) - FilmAffinity</t>
  </si>
  <si>
    <t>El Fantasma de la Ópera (1962) - FilmAffinity</t>
  </si>
  <si>
    <t>El fantasma de la ópera (2004) - FilmAffinity</t>
  </si>
  <si>
    <t>El faro de las orcas (2016) - FilmAffinity</t>
  </si>
  <si>
    <t>El faro (2019) - FilmAffinity</t>
  </si>
  <si>
    <t>El farsante (1956) - FilmAffinity</t>
  </si>
  <si>
    <t>El festín de Babette (1987) - FilmAffinity</t>
  </si>
  <si>
    <t>El fiel (2017) - FilmAffinity</t>
  </si>
  <si>
    <t>El filo de la navaja (1946) - FilmAffinity</t>
  </si>
  <si>
    <t>El fin de los días (1999) - FilmAffinity</t>
  </si>
  <si>
    <t>El fin de Sheila (1973) - FilmAffinity</t>
  </si>
  <si>
    <t>El fin del romance (1999) - FilmAffinity</t>
  </si>
  <si>
    <t>El final de la cuenta atrás (1980) - FilmAffinity</t>
  </si>
  <si>
    <t>El final de la verdad (2019) - FilmAffinity</t>
  </si>
  <si>
    <t>El foco de la tempestad (2011) - FilmAffinity</t>
  </si>
  <si>
    <t>El forastero (1940) - FilmAffinity</t>
  </si>
  <si>
    <t>El fotógrafo de Mauthausen (2018) - FilmAffinity</t>
  </si>
  <si>
    <t>El fotógrafo del pánico (1960) - FilmAffinity</t>
  </si>
  <si>
    <t>El Francotirador (2014) - FilmAffinity</t>
  </si>
  <si>
    <t>El fraude (2012) - FilmAffinity</t>
  </si>
  <si>
    <t>El fuego de la venganza (2004) - FilmAffinity</t>
  </si>
  <si>
    <t>El fuego fatuo (1963) - FilmAffinity</t>
  </si>
  <si>
    <t>El fuego y la palabra (1960) - FilmAffinity</t>
  </si>
  <si>
    <t>El fuera de la ley (1976) - FilmAffinity</t>
  </si>
  <si>
    <t>El fugitivo (1993) - FilmAffinity</t>
  </si>
  <si>
    <t>El fundador (2016) - FilmAffinity</t>
  </si>
  <si>
    <t>El fundamentalista reticente (2012) - FilmAffinity</t>
  </si>
  <si>
    <t>El furor del dragón (1972) - FilmAffinity</t>
  </si>
  <si>
    <t>El gangster (2011) - FilmAffinity</t>
  </si>
  <si>
    <t>El gato de las nueve colas (1971) - FilmAffinity</t>
  </si>
  <si>
    <t>El gendarme de Saint-Tropez (1964) - FilmAffinity</t>
  </si>
  <si>
    <t>El gendarme en Nueva York (1965) - FilmAffinity</t>
  </si>
  <si>
    <t>El gendarme se casa (1968) - FilmAffinity</t>
  </si>
  <si>
    <t>El gendarme y los extraterrestres (1979) - FilmAffinity</t>
  </si>
  <si>
    <t>El General (1998) - FilmAffinity</t>
  </si>
  <si>
    <t>El golpe del siglo (2015) - FilmAffinity</t>
  </si>
  <si>
    <t>El golpe (1973) - FilmAffinity</t>
  </si>
  <si>
    <t>El Gordo y el Flaco (Stan &amp; Ollie) (2018) - FilmAffinity</t>
  </si>
  <si>
    <t>El graduado (1967) - FilmAffinity</t>
  </si>
  <si>
    <t>El gran combate de Muhammad Ali (TV) (2013) - FilmAffinity</t>
  </si>
  <si>
    <t>El gran combate (1964) - FilmAffinity</t>
  </si>
  <si>
    <t>El gran cuaderno (2013) - FilmAffinity</t>
  </si>
  <si>
    <t>La podadora (El gran cuchillo) (1955) - FilmAffinity</t>
  </si>
  <si>
    <t>El gran despilfarro (1985) - FilmAffinity</t>
  </si>
  <si>
    <t>El gran dictador (1940) - FilmAffinity</t>
  </si>
  <si>
    <t>El gran Gatsby (2013) - FilmAffinity</t>
  </si>
  <si>
    <t>El gran golpe (The Bank Job) (2008) - FilmAffinity</t>
  </si>
  <si>
    <t>El gran año (2011) - FilmAffinity</t>
  </si>
  <si>
    <t>El gran golpe (2004) - FilmAffinity</t>
  </si>
  <si>
    <t>El gran halcón (1991) - FilmAffinity</t>
  </si>
  <si>
    <t>El gran hombre (1990) - FilmAffinity</t>
  </si>
  <si>
    <t>El Gran Hotel Budapest (2014) - FilmAffinity</t>
  </si>
  <si>
    <t>El gran impostor (1961) - FilmAffinity</t>
  </si>
  <si>
    <t>El gran Jack (1971) - FilmAffinity</t>
  </si>
  <si>
    <t>El gran Lebowski (1998) - FilmAffinity</t>
  </si>
  <si>
    <t>El gran lío (1991) - FilmAffinity</t>
  </si>
  <si>
    <t>El gran McLintock (1963) - FilmAffinity</t>
  </si>
  <si>
    <t>El gran rescate (2005) - FilmAffinity</t>
  </si>
  <si>
    <t>El gran restaurante (1966) - FilmAffinity</t>
  </si>
  <si>
    <t>Robbery (El gran robo) (1967) - FilmAffinity</t>
  </si>
  <si>
    <t>El gran salto (1994) - FilmAffinity</t>
  </si>
  <si>
    <t>El gran showman (2017) - FilmAffinity</t>
  </si>
  <si>
    <t>El gran Stan: El matón de la prisión (2007) - FilmAffinity</t>
  </si>
  <si>
    <t>El gran torneo (2009) - FilmAffinity</t>
  </si>
  <si>
    <t>El gran Vázquez (2010) - FilmAffinity</t>
  </si>
  <si>
    <t>El Greco (2007) - FilmAffinity</t>
  </si>
  <si>
    <t>El Grinch (2000) - FilmAffinity</t>
  </si>
  <si>
    <t>El Gringo (2012) - FilmAffinity</t>
  </si>
  <si>
    <t>El grito (2004) - FilmAffinity</t>
  </si>
  <si>
    <t>El grito (1978) - FilmAffinity</t>
  </si>
  <si>
    <t>El gruñón (2014) - FilmAffinity</t>
  </si>
  <si>
    <t>El guardaespaldas (1992) - FilmAffinity</t>
  </si>
  <si>
    <t>El guardián de la reliquia (2017) - FilmAffinity</t>
  </si>
  <si>
    <t>El guardián de las palabras (1994) - FilmAffinity</t>
  </si>
  <si>
    <t>El guardián invisible (2017) - FilmAffinity</t>
  </si>
  <si>
    <t>El guateque (1968) - FilmAffinity</t>
  </si>
  <si>
    <t>El guerrero americano 2: La confrontación (1987) - FilmAffinity</t>
  </si>
  <si>
    <t>El guerrero americano (1985) - FilmAffinity</t>
  </si>
  <si>
    <t>El guerrero del amanecer (1987) - FilmAffinity</t>
  </si>
  <si>
    <t>El guerrero nº 13 (1999) - FilmAffinity</t>
  </si>
  <si>
    <t>El guerrero pacífico (2006) - FilmAffinity</t>
  </si>
  <si>
    <t>El guerrero rojo (1985) - FilmAffinity</t>
  </si>
  <si>
    <t>El guía del desfiladero (Pathfinder) (2007) - FilmAffinity</t>
  </si>
  <si>
    <t>El gurú de las bodas (2015) - FilmAffinity</t>
  </si>
  <si>
    <t>El halcón del mar (1940) - FilmAffinity</t>
  </si>
  <si>
    <t>El halcón maltés (1941) - FilmAffinity</t>
  </si>
  <si>
    <t>El halcón y la flecha (1950) - FilmAffinity</t>
  </si>
  <si>
    <t>El halcón y la presa (1966) - FilmAffinity</t>
  </si>
  <si>
    <t>El hermano más listo de Sherlock Holmes (1975) - FilmAffinity</t>
  </si>
  <si>
    <t>El héroe de Berlín (2016) - FilmAffinity</t>
  </si>
  <si>
    <t>El héroe del río (1928) - FilmAffinity</t>
  </si>
  <si>
    <t>Errementari (El herrero y el diablo) (2017) - FilmAffinity</t>
  </si>
  <si>
    <t>El hidalgo de los mares (1951) - FilmAffinity</t>
  </si>
  <si>
    <t>El hijo de Jean (2016) - FilmAffinity</t>
  </si>
  <si>
    <t>El hijo de la furia (1942) - FilmAffinity</t>
  </si>
  <si>
    <t>El hijo de Rambow (2007) - FilmAffinity</t>
  </si>
  <si>
    <t>El hijo de Saúl (2015) - FilmAffinity</t>
  </si>
  <si>
    <t>El hijo del otro (2012) - FilmAffinity</t>
  </si>
  <si>
    <t>El hilo invisible (2017) - FilmAffinity</t>
  </si>
  <si>
    <t>El hogar de Miss Peregrine para niños peculiares (2016) - FilmAffinity</t>
  </si>
  <si>
    <t>El hombre bicentenario (1999) - FilmAffinity</t>
  </si>
  <si>
    <t>El hombre con rayos X en los ojos (1963) - FilmAffinity</t>
  </si>
  <si>
    <t>El hombre de Alcatraz (1962) - FilmAffinity</t>
  </si>
  <si>
    <t>El hombre de California (1992) - FilmAffinity</t>
  </si>
  <si>
    <t>El hombre de hielo (1984) - FilmAffinity</t>
  </si>
  <si>
    <t>El hombre de Kentucky (1955) - FilmAffinity</t>
  </si>
  <si>
    <t>El hombre de la casa (2005) - FilmAffinity</t>
  </si>
  <si>
    <t>El hombre de la máscara de hierro (1998) - FilmAffinity</t>
  </si>
  <si>
    <t>El hombre de Laramie (1955) - FilmAffinity</t>
  </si>
  <si>
    <t>El hombre de las mil caras (2016) - FilmAffinity</t>
  </si>
  <si>
    <t>El hombre de las pistolas de oro (1959) - FilmAffinity</t>
  </si>
  <si>
    <t>El hombre de las sombras (2012) - FilmAffinity</t>
  </si>
  <si>
    <t>El hombre de los puños de hierro 2 (2015) - FilmAffinity</t>
  </si>
  <si>
    <t>El hombre de los puños de hierro (2012) - FilmAffinity</t>
  </si>
  <si>
    <t>El hombre de mimbre (1973) - FilmAffinity</t>
  </si>
  <si>
    <t>El hombre del año (2006) - FilmAffinity</t>
  </si>
  <si>
    <t>El hombre del brazo de oro (1955) - FilmAffinity</t>
  </si>
  <si>
    <t>El hombre del corazón de hierro (2017) - FilmAffinity</t>
  </si>
  <si>
    <t>El hombre del oeste (1958) - FilmAffinity</t>
  </si>
  <si>
    <t>El hombre del traje blanco (1951) - FilmAffinity</t>
  </si>
  <si>
    <t>El hombre del tren (2002) - FilmAffinity</t>
  </si>
  <si>
    <t>El hombre elefante (1980) - FilmAffinity</t>
  </si>
  <si>
    <t>El hombre invisible (1933) - FilmAffinity</t>
  </si>
  <si>
    <t>El hombre más buscado (2014) - FilmAffinity</t>
  </si>
  <si>
    <t>El hombre más enfadado de Brooklyn (2014) - FilmAffinity</t>
  </si>
  <si>
    <t>El hombre más fuerte del mundo (1975) - FilmAffinity</t>
  </si>
  <si>
    <t>El hombre mosca (1923) - FilmAffinity</t>
  </si>
  <si>
    <t>El hombre perfecto (2015) - FilmAffinity</t>
  </si>
  <si>
    <t>El hombre que conocía el infinito (2015) - FilmAffinity</t>
  </si>
  <si>
    <t>El hombre que mató a Don Quijote (2018) - FilmAffinity</t>
  </si>
  <si>
    <t>El hombre que mató a Hitler y después a Bigfoot (2018) - FilmAffinity</t>
  </si>
  <si>
    <t>El hombre que mató a Liberty Valance (1962) - FilmAffinity</t>
  </si>
  <si>
    <t>El hombre que nunca estuvo allí (2001) - FilmAffinity</t>
  </si>
  <si>
    <t>El hombre que pudo reinar (1975) - FilmAffinity</t>
  </si>
  <si>
    <t>El hombre que sabía demasiado (1956) - FilmAffinity</t>
  </si>
  <si>
    <t>El hombre que susurraba a los caballos (1998) - FilmAffinity</t>
  </si>
  <si>
    <t>El hombre que vino a cenar (1942) - FilmAffinity</t>
  </si>
  <si>
    <t>El hombre sin pasado (2010) - FilmAffinity</t>
  </si>
  <si>
    <t>El hombre sin rostro (1993) - FilmAffinity</t>
  </si>
  <si>
    <t>El hombre sin sombra (2000) - FilmAffinity</t>
  </si>
  <si>
    <t>El hombre tranquilo (1952) - FilmAffinity</t>
  </si>
  <si>
    <t>El honor de los Prizzi (1985) - FilmAffinity</t>
  </si>
  <si>
    <t>El hotel de los fantasmas (1988) - FilmAffinity</t>
  </si>
  <si>
    <t>El hotel de los líos (1938) - FilmAffinity</t>
  </si>
  <si>
    <t>El hotel del terror (El Hotel del Horror) (1960) - FilmAffinity</t>
  </si>
  <si>
    <t>El hoyo (2019) - FilmAffinity</t>
  </si>
  <si>
    <t>El hundimiento de Japón (2006) - FilmAffinity</t>
  </si>
  <si>
    <t>El hundimiento (2004) - FilmAffinity</t>
  </si>
  <si>
    <t>El ídolo de barro (1949) - FilmAffinity</t>
  </si>
  <si>
    <t>The Program (El ídolo) (2015) - FilmAffinity</t>
  </si>
  <si>
    <t>El ilusionista (2006) - FilmAffinity</t>
  </si>
  <si>
    <t>El imaginario del Doctor Parnassus (2009) - FilmAffinity</t>
  </si>
  <si>
    <t>El imperio de la pasión (1978) - FilmAffinity</t>
  </si>
  <si>
    <t>El imperio de las sombras (2016) - FilmAffinity</t>
  </si>
  <si>
    <t>El imperio de los sentidos (1976) - FilmAffinity</t>
  </si>
  <si>
    <t>El imperio del fuego (2002) - FilmAffinity</t>
  </si>
  <si>
    <t>El imperio del sol (1987) - FilmAffinity</t>
  </si>
  <si>
    <t>El impostor (1997) - FilmAffinity</t>
  </si>
  <si>
    <t>El incidente (2008) - FilmAffinity</t>
  </si>
  <si>
    <t>El increíble Burt Wonderstone (2013) - FilmAffinity</t>
  </si>
  <si>
    <t>El increíble hombre menguante (1957) - FilmAffinity</t>
  </si>
  <si>
    <t>El increíble Hulk (2008) - FilmAffinity</t>
  </si>
  <si>
    <t>El indomable Will Hunting (1997) - FilmAffinity</t>
  </si>
  <si>
    <t>El Infierno Bajo Tierra (2009) - FilmAffinity</t>
  </si>
  <si>
    <t>El infierno de los héroes (1955) - FilmAffinity</t>
  </si>
  <si>
    <t>El infierno del odio (1963) - FilmAffinity</t>
  </si>
  <si>
    <t>El infierno verde (2013) - FilmAffinity</t>
  </si>
  <si>
    <t>El infinito (2017) - FilmAffinity</t>
  </si>
  <si>
    <t>El informador (2000) - FilmAffinity</t>
  </si>
  <si>
    <t>El informe Pelícano (1993) - FilmAffinity</t>
  </si>
  <si>
    <t>El inglés que subió una colina pero bajó una montaña (1995) - FilmAffinity</t>
  </si>
  <si>
    <t>El inocente (2011) - FilmAffinity</t>
  </si>
  <si>
    <t>El inspector general (1949) - FilmAffinity</t>
  </si>
  <si>
    <t>El instante más oscuro (2017) - FilmAffinity</t>
  </si>
  <si>
    <t>El insulto (2017) - FilmAffinity</t>
  </si>
  <si>
    <t>El intendente Sansho (1954) - FilmAffinity</t>
  </si>
  <si>
    <t>El intercambio (2008) - FilmAffinity</t>
  </si>
  <si>
    <t>El inventor de juegos (2014) - FilmAffinity</t>
  </si>
  <si>
    <t>El invisible Harvey (1950) - FilmAffinity</t>
  </si>
  <si>
    <t>El invitado (2012) - FilmAffinity</t>
  </si>
  <si>
    <t>El irlandés (2019) - FilmAffinity</t>
  </si>
  <si>
    <t>El irlandés (2011) - FilmAffinity</t>
  </si>
  <si>
    <t>El jardín de Alá (1936) - FilmAffinity</t>
  </si>
  <si>
    <t>El jardín de Jeannette (2016) - FilmAffinity</t>
  </si>
  <si>
    <t>El jardín de la alegría (2000) - FilmAffinity</t>
  </si>
  <si>
    <t>El jardín secreto (2020) - FilmAffinity</t>
  </si>
  <si>
    <t>El jardín secreto (1993) - FilmAffinity</t>
  </si>
  <si>
    <t>El jardinero fiel (2005) - FilmAffinity</t>
  </si>
  <si>
    <t>El jefe de todo esto (2006) - FilmAffinity</t>
  </si>
  <si>
    <t>El jinete pálido (1985) - FilmAffinity</t>
  </si>
  <si>
    <t>El joven Ahmed (2019) - FilmAffinity</t>
  </si>
  <si>
    <t>El joven Bruce Lee (2010) - FilmAffinity</t>
  </si>
  <si>
    <t>El joven Detective Dee: El poder del dragón marino (2013) - FilmAffinity</t>
  </si>
  <si>
    <t>El joven Karl Marx (2017) - FilmAffinity</t>
  </si>
  <si>
    <t>El joven Paulo Coelho (2014) - FilmAffinity</t>
  </si>
  <si>
    <t>El joven Winston (1972) - FilmAffinity</t>
  </si>
  <si>
    <t>El jovencito Frankenstein (1974) - FilmAffinity</t>
  </si>
  <si>
    <t>El juego de Ender (2013) - FilmAffinity</t>
  </si>
  <si>
    <t>El juego de Gerald (2017) - FilmAffinity</t>
  </si>
  <si>
    <t>El juego de Hollywood (1992) - FilmAffinity</t>
  </si>
  <si>
    <t>El juego de la sospecha (Cluedo) (1985) - FilmAffinity</t>
  </si>
  <si>
    <t>El juego de los errores (2006) - FilmAffinity</t>
  </si>
  <si>
    <t>El juego de los idiotas (2006) - FilmAffinity</t>
  </si>
  <si>
    <t>El juego de Ripley (2002) - FilmAffinity</t>
  </si>
  <si>
    <t>El juego del amor (2007) - FilmAffinity</t>
  </si>
  <si>
    <t>El juego del matrimonio (2007) - FilmAffinity</t>
  </si>
  <si>
    <t>El juego más frío (2019) - FilmAffinity</t>
  </si>
  <si>
    <t>El juego perfecto (2009) - FilmAffinity</t>
  </si>
  <si>
    <t>El juez (2015) - FilmAffinity</t>
  </si>
  <si>
    <t>El juez y el asesino (1976) - FilmAffinity</t>
  </si>
  <si>
    <t>El juez (2014) - FilmAffinity</t>
  </si>
  <si>
    <t>El jugador de ajedrez (2017) - FilmAffinity</t>
  </si>
  <si>
    <t>El jugador (2014) - FilmAffinity</t>
  </si>
  <si>
    <t>El juicio de los 7 de Chicago (2020) - FilmAffinity</t>
  </si>
  <si>
    <t>El jurado (Runaway Jury) (2003) - FilmAffinity</t>
  </si>
  <si>
    <t>El juramento (2001) - FilmAffinity</t>
  </si>
  <si>
    <t>El justiciero de la ciudad (1974) - FilmAffinity</t>
  </si>
  <si>
    <t>El justiciero de la noche (1985) - FilmAffinity</t>
  </si>
  <si>
    <t>El justiciero (1947) - FilmAffinity</t>
  </si>
  <si>
    <t>El laberinto del fauno (2006) - FilmAffinity</t>
  </si>
  <si>
    <t>El laberinto rojo (1997) - FilmAffinity</t>
  </si>
  <si>
    <t>El lado bueno de las cosas (2012) - FilmAffinity</t>
  </si>
  <si>
    <t>El lado siniestro de la luna (2019) - FilmAffinity</t>
  </si>
  <si>
    <t>Adaptation. El ladrón de orquídeas (2002) - FilmAffinity</t>
  </si>
  <si>
    <t>El ladrón de palabras (2012) - FilmAffinity</t>
  </si>
  <si>
    <t>Percy Jackson y el ladrón del rayo (2010) - FilmAffinity</t>
  </si>
  <si>
    <t>El lago azul (1980) - FilmAffinity</t>
  </si>
  <si>
    <t>El lago del ganso salvaje (2019) - FilmAffinity</t>
  </si>
  <si>
    <t>El largo viernes santo (1980) - FilmAffinity</t>
  </si>
  <si>
    <t>El largo y cálido verano (1958) - FilmAffinity</t>
  </si>
  <si>
    <t>The Reader (El lector) (2008) - FilmAffinity</t>
  </si>
  <si>
    <t>El lenguaje de los sueños (2003) - FilmAffinity</t>
  </si>
  <si>
    <t>El león de Esparta (1962) - FilmAffinity</t>
  </si>
  <si>
    <t>El león del desierto (1980) - FilmAffinity</t>
  </si>
  <si>
    <t>El león en invierno (1968) - FilmAffinity</t>
  </si>
  <si>
    <t>El libro de Eli (2010) - FilmAffinity</t>
  </si>
  <si>
    <t>El libro negro (2006) - FilmAffinity</t>
  </si>
  <si>
    <t>El límite es el cielo (1943) - FilmAffinity</t>
  </si>
  <si>
    <t>El Llanero Solitario (2013) - FilmAffinity</t>
  </si>
  <si>
    <t>El lobo de Wall Street (2013) - FilmAffinity</t>
  </si>
  <si>
    <t>El Lobo (2004) - FilmAffinity</t>
  </si>
  <si>
    <t>El loco del pelo rojo (1956) - FilmAffinity</t>
  </si>
  <si>
    <t>El loco, loco mundo del gendarme (1982) - FilmAffinity</t>
  </si>
  <si>
    <t>El luchador (2008) - FilmAffinity</t>
  </si>
  <si>
    <t>El maestro del agua (2014) - FilmAffinity</t>
  </si>
  <si>
    <t>El magnífico Iván (2020) - FilmAffinity</t>
  </si>
  <si>
    <t>El mago (1978) - FilmAffinity</t>
  </si>
  <si>
    <t>El mal que hacen los hombres (2015) - FilmAffinity</t>
  </si>
  <si>
    <t>El malvado Zaroff (1932) - FilmAffinity</t>
  </si>
  <si>
    <t>El manantial de la doncella (1960) - FilmAffinity</t>
  </si>
  <si>
    <t>La venganza de Manon (El manantial de las colinas II) (1986) - FilmAffinity</t>
  </si>
  <si>
    <t>El manantial de las colinas (1986) - FilmAffinity</t>
  </si>
  <si>
    <t>El maquinista de La General (1926) - FilmAffinity</t>
  </si>
  <si>
    <t>El maquinista (2004) - FilmAffinity</t>
  </si>
  <si>
    <t>El maravilloso jardín secreto de Bella Brown (2016) - FilmAffinity</t>
  </si>
  <si>
    <t>El mariachi (1992) - FilmAffinity</t>
  </si>
  <si>
    <t>El marido de la peluquera (1990) - FilmAffinity</t>
  </si>
  <si>
    <t>El marido de mi hermana (2014) - FilmAffinity</t>
  </si>
  <si>
    <t>El mayor espectáculo del mundo (1952) - FilmAffinity</t>
  </si>
  <si>
    <t>El mayordomo (2013) - FilmAffinity</t>
  </si>
  <si>
    <t>El médico africano (2015) - FilmAffinity</t>
  </si>
  <si>
    <t>El médico (2013) - FilmAffinity</t>
  </si>
  <si>
    <t>El mejor (1984) - FilmAffinity</t>
  </si>
  <si>
    <t>El mejor padre del mundo (2009) - FilmAffinity</t>
  </si>
  <si>
    <t>El mejor verano de mi vida (2018) - FilmAffinity</t>
  </si>
  <si>
    <t>El mejor (2009) - FilmAffinity</t>
  </si>
  <si>
    <t>El mensajero del miedo (1962) - FilmAffinity</t>
  </si>
  <si>
    <t>El mensajero del miedo (2004) - FilmAffinity</t>
  </si>
  <si>
    <t>El mensajero (2013) - FilmAffinity</t>
  </si>
  <si>
    <t>El mercader de Venecia (2004) - FilmAffinity</t>
  </si>
  <si>
    <t>El mexicano (2003) - FilmAffinity</t>
  </si>
  <si>
    <t>El milagro de Ana Sullivan (1962) - FilmAffinity</t>
  </si>
  <si>
    <t>El milagro (Miracle) (2004) - FilmAffinity</t>
  </si>
  <si>
    <t>El millonario (1954) - FilmAffinity</t>
  </si>
  <si>
    <t>El ministerio del miedo (1944) - FilmAffinity</t>
  </si>
  <si>
    <t>El misterio de God's Pocket (2014) - FilmAffinity</t>
  </si>
  <si>
    <t>El misterio de las 12 sillas (1970) - FilmAffinity</t>
  </si>
  <si>
    <t>El misterio de Peacock (2010) - FilmAffinity</t>
  </si>
  <si>
    <t>El misterio de Salem's Lot (Miniserie de TV) (1979) - FilmAffinity</t>
  </si>
  <si>
    <t>El misterio de Wells (2002) - FilmAffinity</t>
  </si>
  <si>
    <t>El mito (2005) - FilmAffinity</t>
  </si>
  <si>
    <t>El moderno Sherlock Holmes (1924) - FilmAffinity</t>
  </si>
  <si>
    <t>El monje (2011) - FilmAffinity</t>
  </si>
  <si>
    <t>El monje (2003) - FilmAffinity</t>
  </si>
  <si>
    <t>El mono borracho en el ojo del tigre (Drunken Master) (1978) - FilmAffinity</t>
  </si>
  <si>
    <t>El Mono de Hierro (Iron Monkey) (1993) - FilmAffinity</t>
  </si>
  <si>
    <t>El monstruo de los tiempos remotos (1953) - FilmAffinity</t>
  </si>
  <si>
    <t>El motín del Caine (1954) - FilmAffinity</t>
  </si>
  <si>
    <t>Ghost Rider: Espíritu de venganza (2012) - FilmAffinity</t>
  </si>
  <si>
    <t>Ghost Rider. El motorista fantasma (2007) - FilmAffinity</t>
  </si>
  <si>
    <t>El multimillonario (1960) - FilmAffinity</t>
  </si>
  <si>
    <t>El mundo abandonado (2015) - FilmAffinity</t>
  </si>
  <si>
    <t>El mundo de Kanako (2014) - FilmAffinity</t>
  </si>
  <si>
    <t>El mundo en sus manos (1952) - FilmAffinity</t>
  </si>
  <si>
    <t>El mundo en sus manos (TV) (2009) - FilmAffinity</t>
  </si>
  <si>
    <t>El mundo es tuyo (2018) - FilmAffinity</t>
  </si>
  <si>
    <t>El mundo está loco, loco, loco (1963) - FilmAffinity</t>
  </si>
  <si>
    <t>El mundo según Barney (2010) - FilmAffinity</t>
  </si>
  <si>
    <t>El muñeco de nieve (2017) - FilmAffinity</t>
  </si>
  <si>
    <t>El nacimiento de una nación (2016) - FilmAffinity</t>
  </si>
  <si>
    <t>El nadador (1968) - FilmAffinity</t>
  </si>
  <si>
    <t>The Vessel (El navío) (2016) - FilmAffinity</t>
  </si>
  <si>
    <t>El negociador (1997) - FilmAffinity</t>
  </si>
  <si>
    <t>El niño 44 (2015) - FilmAffinity</t>
  </si>
  <si>
    <t>El niño con el pijama de rayas (2008) - FilmAffinity</t>
  </si>
  <si>
    <t>El niño de Marte (2007) - FilmAffinity</t>
  </si>
  <si>
    <t>El niño que domó el viento (2019) - FilmAffinity</t>
  </si>
  <si>
    <t>El niño que pudo ser rey (2019) - FilmAffinity</t>
  </si>
  <si>
    <t>El Niño (2014) - FilmAffinity</t>
  </si>
  <si>
    <t>El nombre de la rosa (1986) - FilmAffinity</t>
  </si>
  <si>
    <t>El nombre del bambino (2015) - FilmAffinity</t>
  </si>
  <si>
    <t>El novato (2015) - FilmAffinity</t>
  </si>
  <si>
    <t>El núcleo (2003) - FilmAffinity</t>
  </si>
  <si>
    <t>El nuevo exótico Hotel Marigold (2015) - FilmAffinity</t>
  </si>
  <si>
    <t>El nuevo mundo (2005) - FilmAffinity</t>
  </si>
  <si>
    <t>El nuevo Nuevo Testamento (2015) - FilmAffinity</t>
  </si>
  <si>
    <t>El número 23 (2007) - FilmAffinity</t>
  </si>
  <si>
    <t>El odio (1995) - FilmAffinity</t>
  </si>
  <si>
    <t>El oficial y el espía (2019) - FilmAffinity</t>
  </si>
  <si>
    <t>El ojo de la aguja (1981) - FilmAffinity</t>
  </si>
  <si>
    <t>El ojo mentiroso (1981) - FilmAffinity</t>
  </si>
  <si>
    <t>El olivo (2016) - FilmAffinity</t>
  </si>
  <si>
    <t>El olor de la papaya verde (1993) - FilmAffinity</t>
  </si>
  <si>
    <t>El orden divino (2017) - FilmAffinity</t>
  </si>
  <si>
    <t>El orfanato (2007) - FilmAffinity</t>
  </si>
  <si>
    <t>El orgullo de los Yanquis (1942) - FilmAffinity</t>
  </si>
  <si>
    <t>El oro de Mackenna (1969) - FilmAffinity</t>
  </si>
  <si>
    <t>El otro guardaespaldas (2017) - FilmAffinity</t>
  </si>
  <si>
    <t>El otro lado de la esperanza (2017) - FilmAffinity</t>
  </si>
  <si>
    <t>El otro lado de la puerta (2016) - FilmAffinity</t>
  </si>
  <si>
    <t>El otro lado de la vida (1996) - FilmAffinity</t>
  </si>
  <si>
    <t>El otro (1972) - FilmAffinity</t>
  </si>
  <si>
    <t>El paciente inglés (1996) - FilmAffinity</t>
  </si>
  <si>
    <t>El pacificador (1997) - FilmAffinity</t>
  </si>
  <si>
    <t>El pacto (2012) - FilmAffinity</t>
  </si>
  <si>
    <t>El pacto: El regreso de Judas (2014) - FilmAffinity</t>
  </si>
  <si>
    <t>El pacto de los lobos (2001) - FilmAffinity</t>
  </si>
  <si>
    <t>El pacto (2011) - FilmAffinity</t>
  </si>
  <si>
    <t>El padrastro (1987) - FilmAffinity</t>
  </si>
  <si>
    <t>El padrastro (2009) - FilmAffinity</t>
  </si>
  <si>
    <t>El padre de la novia (1950) - FilmAffinity</t>
  </si>
  <si>
    <t>El padre: La venganza tiene un precio (2018) - FilmAffinity</t>
  </si>
  <si>
    <t>El padre (2014) - FilmAffinity</t>
  </si>
  <si>
    <t>El país de las maravillas (2014) - FilmAffinity</t>
  </si>
  <si>
    <t>El pájaro pintado (2019) - FilmAffinity</t>
  </si>
  <si>
    <t>El palacio de los espíritus (1963) - FilmAffinity</t>
  </si>
  <si>
    <t>El pasado (2013) - FilmAffinity</t>
  </si>
  <si>
    <t>El pasajero (2018) - FilmAffinity</t>
  </si>
  <si>
    <t>El paso del diablo (2013) - FilmAffinity</t>
  </si>
  <si>
    <t>El patriota (2000) - FilmAffinity</t>
  </si>
  <si>
    <t>El pelotón chiflado (1981) - FilmAffinity</t>
  </si>
  <si>
    <t>El péndulo de la muerte (1961) - FilmAffinity</t>
  </si>
  <si>
    <t>El pequeño Lord (1936) - FilmAffinity</t>
  </si>
  <si>
    <t>El pequeño Tate (1991) - FilmAffinity</t>
  </si>
  <si>
    <t>El peregrino (1923) - FilmAffinity</t>
  </si>
  <si>
    <t>El perfecto anfitrión (2010) - FilmAffinity</t>
  </si>
  <si>
    <t>El Perfume. Historia de un asesino (2006) - FilmAffinity</t>
  </si>
  <si>
    <t>El perro de Baskerville (1959) - FilmAffinity</t>
  </si>
  <si>
    <t>El perro rabioso (1949) - FilmAffinity</t>
  </si>
  <si>
    <t>El pianista (2002) - FilmAffinity</t>
  </si>
  <si>
    <t>El piano (1993) - FilmAffinity</t>
  </si>
  <si>
    <t>El pisito (1959) - FilmAffinity</t>
  </si>
  <si>
    <t>El pistolero (Fiebre de sangre) (1950) - FilmAffinity</t>
  </si>
  <si>
    <t>El plan B (2010) - FilmAffinity</t>
  </si>
  <si>
    <t>El plan (2019) - FilmAffinity</t>
  </si>
  <si>
    <t>El poder de la esperanza (2014) - FilmAffinity</t>
  </si>
  <si>
    <t>El poder de la sangre de Drácula (1970) - FilmAffinity</t>
  </si>
  <si>
    <t>El poder del dinero (2013) - FilmAffinity</t>
  </si>
  <si>
    <t>El poder del fuego (1979) - FilmAffinity</t>
  </si>
  <si>
    <t>La fuerza del destino (1948) - FilmAffinity</t>
  </si>
  <si>
    <t>El poder del Tai Chi (2013) - FilmAffinity</t>
  </si>
  <si>
    <t>El político (1949) - FilmAffinity</t>
  </si>
  <si>
    <t>El porvenir (2016) - FilmAffinity</t>
  </si>
  <si>
    <t>El postre de la alegría (Paulette) (2012) - FilmAffinity</t>
  </si>
  <si>
    <t>El practicante (2020) - FilmAffinity</t>
  </si>
  <si>
    <t>El precio de la fama (2014) - FilmAffinity</t>
  </si>
  <si>
    <t>El precio de la verdad (2003) - FilmAffinity</t>
  </si>
  <si>
    <t>El precio del poder (1983) - FilmAffinity</t>
  </si>
  <si>
    <t>El pregón (2016) - FilmAffinity</t>
  </si>
  <si>
    <t>El premio (1963) - FilmAffinity</t>
  </si>
  <si>
    <t>El presidente y Miss Wade (1995) - FilmAffinity</t>
  </si>
  <si>
    <t>El presidente (1961) - FilmAffinity</t>
  </si>
  <si>
    <t>El prestamista (1964) - FilmAffinity</t>
  </si>
  <si>
    <t>El primer caballero (1995) - FilmAffinity</t>
  </si>
  <si>
    <t>El primer gran asalto al tren (1978) - FilmAffinity</t>
  </si>
  <si>
    <t>El príncipe de la ciudad (1981) - FilmAffinity</t>
  </si>
  <si>
    <t>El príncipe de las mareas (1991) - FilmAffinity</t>
  </si>
  <si>
    <t>El príncipe de las tinieblas (1987) - FilmAffinity</t>
  </si>
  <si>
    <t>El príncipe de Zamunda (1988) - FilmAffinity</t>
  </si>
  <si>
    <t>El príncipe valiente (1954) - FilmAffinity</t>
  </si>
  <si>
    <t>El príncipe y el mendigo (1937) - FilmAffinity</t>
  </si>
  <si>
    <t>El príncipe y la corista (1957) - FilmAffinity</t>
  </si>
  <si>
    <t>El principiante (1990) - FilmAffinity</t>
  </si>
  <si>
    <t>El pequeño príncipe (1974) - FilmAffinity</t>
  </si>
  <si>
    <t>El proceso (1962) - FilmAffinity</t>
  </si>
  <si>
    <t>El profesor chiflado (1996) - FilmAffinity</t>
  </si>
  <si>
    <t>El profesor chiflado (1963) - FilmAffinity</t>
  </si>
  <si>
    <t>Wonder Women y el profesor Marston (2017) - FilmAffinity</t>
  </si>
  <si>
    <t>El profesor (Detachment) (2011) - FilmAffinity</t>
  </si>
  <si>
    <t>El protector (2013) - FilmAffinity</t>
  </si>
  <si>
    <t>El protector (2002) - FilmAffinity</t>
  </si>
  <si>
    <t>El protegido (2000) - FilmAffinity</t>
  </si>
  <si>
    <t>El proyecto de la bruja de Blair (1999) - FilmAffinity</t>
  </si>
  <si>
    <t>El pueblo de los malditos (1960) - FilmAffinity</t>
  </si>
  <si>
    <t>El puente de Cassandra (1976) - FilmAffinity</t>
  </si>
  <si>
    <t>El puente de los espías (2015) - FilmAffinity</t>
  </si>
  <si>
    <t>El puente de Remagen (1969) - FilmAffinity</t>
  </si>
  <si>
    <t>El puente sobre el río Kwai (1957) - FilmAffinity</t>
  </si>
  <si>
    <t>El puente (1959) - FilmAffinity</t>
  </si>
  <si>
    <t>El puño del dragón (Dragon Fist) (1979) - FilmAffinity</t>
  </si>
  <si>
    <t>El quimérico inquilino (1976) - FilmAffinity</t>
  </si>
  <si>
    <t>El quinto elemento (1997) - FilmAffinity</t>
  </si>
  <si>
    <t>El quinto poder (2013) - FilmAffinity</t>
  </si>
  <si>
    <t>El rabino y el pistolero (1979) - FilmAffinity</t>
  </si>
  <si>
    <t>El rally de Montecarlo y toda su zarabanda de antaño (1969) - FilmAffinity</t>
  </si>
  <si>
    <t>El rapto de Bunny Lake (1965) - FilmAffinity</t>
  </si>
  <si>
    <t>El rastro del delito (2013) - FilmAffinity</t>
  </si>
  <si>
    <t>El quinteto de la muerte (1955) - FilmAffinity</t>
  </si>
  <si>
    <t>El rector (1987) - FilmAffinity</t>
  </si>
  <si>
    <t>El redentor (2014) - FilmAffinity</t>
  </si>
  <si>
    <t>El refugio de mi padre (2004) - FilmAffinity</t>
  </si>
  <si>
    <t>El regalo (2015) - FilmAffinity</t>
  </si>
  <si>
    <t>El regreso de Ben (2018) - FilmAffinity</t>
  </si>
  <si>
    <t>El regreso de los siete magníficos (1966) - FilmAffinity</t>
  </si>
  <si>
    <t>El regreso de los supercamorristas (1985) - FilmAffinity</t>
  </si>
  <si>
    <t>El regreso de Mary Poppins (2018) - FilmAffinity</t>
  </si>
  <si>
    <t>El regreso del gángster (1955) - FilmAffinity</t>
  </si>
  <si>
    <t>El regreso del río Kwai (1988) - FilmAffinity</t>
  </si>
  <si>
    <t>El regreso (2003) - FilmAffinity</t>
  </si>
  <si>
    <t>El Rehén (Beirut) (2018) - FilmAffinity</t>
  </si>
  <si>
    <t>El reino de Dunark (2015) - FilmAffinity</t>
  </si>
  <si>
    <t>El reino de los cielos (2005) - FilmAffinity</t>
  </si>
  <si>
    <t>El reino del anillo (Miniserie de TV) (2004) - FilmAffinity</t>
  </si>
  <si>
    <t>El reino prohibido (2008) - FilmAffinity</t>
  </si>
  <si>
    <t>El Reino (2018) - FilmAffinity</t>
  </si>
  <si>
    <t>El relevo (1979) - FilmAffinity</t>
  </si>
  <si>
    <t>El repostero de Berlín (2017) - FilmAffinity</t>
  </si>
  <si>
    <t>El reptil (The Reptile) (1966) - FilmAffinity</t>
  </si>
  <si>
    <t>El resplandor (1980) - FilmAffinity</t>
  </si>
  <si>
    <t>El retorno de las brujas (1993) - FilmAffinity</t>
  </si>
  <si>
    <t>El retorno de los malditos (Las colinas tienen ojos 2) (2007) - FilmAffinity</t>
  </si>
  <si>
    <t>El retrato de Dorian Gray (2009) - FilmAffinity</t>
  </si>
  <si>
    <t>El reportero: La leyenda de Ron Burgundy (2004) - FilmAffinity</t>
  </si>
  <si>
    <t>El reverendo (2017) - FilmAffinity</t>
  </si>
  <si>
    <t>El rey Arturo (2004) - FilmAffinity</t>
  </si>
  <si>
    <t>El rey de California (2007) - FilmAffinity</t>
  </si>
  <si>
    <t>El rey de la comedia (1982) - FilmAffinity</t>
  </si>
  <si>
    <t>El Rey de La Habana (2015) - FilmAffinity</t>
  </si>
  <si>
    <t>El rey de la polca (2017) - FilmAffinity</t>
  </si>
  <si>
    <t>El rey de los belgas (2016) - FilmAffinity</t>
  </si>
  <si>
    <t>El rey de los cowboys (1925) - FilmAffinity</t>
  </si>
  <si>
    <t>El rey del barrio (2020) - FilmAffinity</t>
  </si>
  <si>
    <t>El rey del juego (1965) - FilmAffinity</t>
  </si>
  <si>
    <t>El rey del mando (2006) - FilmAffinity</t>
  </si>
  <si>
    <t>El rey escorpión (2002) - FilmAffinity</t>
  </si>
  <si>
    <t>El rey pasmado (1991) - FilmAffinity</t>
  </si>
  <si>
    <t>El rey pescador (1991) - FilmAffinity</t>
  </si>
  <si>
    <t>El rey proscrito (2018) - FilmAffinity</t>
  </si>
  <si>
    <t>El rey y yo (1956) - FilmAffinity</t>
  </si>
  <si>
    <t>El rifle y la Biblia (1975) - FilmAffinity</t>
  </si>
  <si>
    <t>El río de la vida (1992) - FilmAffinity</t>
  </si>
  <si>
    <t>El río (1951) - FilmAffinity</t>
  </si>
  <si>
    <t>El rostro de un ángel (2014) - FilmAffinity</t>
  </si>
  <si>
    <t>El rostro del asesino (2011) - FilmAffinity</t>
  </si>
  <si>
    <t>El rostro impenetrable (1961) - FilmAffinity</t>
  </si>
  <si>
    <t>El ruido y la furia (1959) - FilmAffinity</t>
  </si>
  <si>
    <t>El sabor de la muerte (1995) - FilmAffinity</t>
  </si>
  <si>
    <t>El sacrificio de un ciervo sagrado (2017) - FilmAffinity</t>
  </si>
  <si>
    <t>El rock de la cárcel (Jailhouse Rock) (1957) - FilmAffinity</t>
  </si>
  <si>
    <t>El sacrificio (2016) - FilmAffinity</t>
  </si>
  <si>
    <t>El salario del miedo (1953) - FilmAffinity</t>
  </si>
  <si>
    <t>El santo (1997) - FilmAffinity</t>
  </si>
  <si>
    <t>El Santuario (Sanctum) (2011) - FilmAffinity</t>
  </si>
  <si>
    <t>El sargento Bilko (1996) - FilmAffinity</t>
  </si>
  <si>
    <t>El sargento de hierro (1986) - FilmAffinity</t>
  </si>
  <si>
    <t>El sargento inmortal (1943) - FilmAffinity</t>
  </si>
  <si>
    <t>Sergeant Ryker (1968) - FilmAffinity</t>
  </si>
  <si>
    <t>El sargento York (1941) - FilmAffinity</t>
  </si>
  <si>
    <t>El sastre de Panamá (2001) - FilmAffinity</t>
  </si>
  <si>
    <t>El secreto de Adaline (2015) - FilmAffinity</t>
  </si>
  <si>
    <t>El secreto de Anthony Zimmer (2005) - FilmAffinity</t>
  </si>
  <si>
    <t>El secreto de Joey (1985) - FilmAffinity</t>
  </si>
  <si>
    <t>El secreto de la aldea (2012) - FilmAffinity</t>
  </si>
  <si>
    <t>El secreto de la pirámide (1985) - FilmAffinity</t>
  </si>
  <si>
    <t>El secreto de los Abbott (1997) - FilmAffinity</t>
  </si>
  <si>
    <t>El secreto de los hermanos Grimm (2005) - FilmAffinity</t>
  </si>
  <si>
    <t>El secreto de los McCann (2003) - FilmAffinity</t>
  </si>
  <si>
    <t>El secreto de Marrowbone (2017) - FilmAffinity</t>
  </si>
  <si>
    <t>El secreto de mi éxito (1987) - FilmAffinity</t>
  </si>
  <si>
    <t>El secreto de Santa Vittoria (1969) - FilmAffinity</t>
  </si>
  <si>
    <t>El secreto de sus ojos (2009) - FilmAffinity</t>
  </si>
  <si>
    <t>El secreto de Thomas Crown (1999) - FilmAffinity</t>
  </si>
  <si>
    <t>El secreto de una obsesión (2015) - FilmAffinity</t>
  </si>
  <si>
    <t>El secreto de Vera Drake (2004) - FilmAffinity</t>
  </si>
  <si>
    <t>El secreto de vivir (1936) - FilmAffinity</t>
  </si>
  <si>
    <t>El secreto del cofre de Midas (2013) - FilmAffinity</t>
  </si>
  <si>
    <t>El secreto del hielo (2015) - FilmAffinity</t>
  </si>
  <si>
    <t>El secuestro de Alfred Heineken (2011) - FilmAffinity</t>
  </si>
  <si>
    <t>El secuestro de Daniel Rye (2019) - FilmAffinity</t>
  </si>
  <si>
    <t>El seductor (1971) - FilmAffinity</t>
  </si>
  <si>
    <t>El sentido de la vida (1983) - FilmAffinity</t>
  </si>
  <si>
    <t>El sentido de un final (2017) - FilmAffinity</t>
  </si>
  <si>
    <t>El señor de Ballantry (1953) - FilmAffinity</t>
  </si>
  <si>
    <t>El señor de la guerra (1965) - FilmAffinity</t>
  </si>
  <si>
    <t>El señor de la guerra (2005) - FilmAffinity</t>
  </si>
  <si>
    <t>El señor de las bestias (1982) - FilmAffinity</t>
  </si>
  <si>
    <t>El señor de las moscas (1963) - FilmAffinity</t>
  </si>
  <si>
    <t>El señor de las moscas (1990) - FilmAffinity</t>
  </si>
  <si>
    <t>El séptimo amanecer (1964) - FilmAffinity</t>
  </si>
  <si>
    <t>El séptimo hijo (2014) - FilmAffinity</t>
  </si>
  <si>
    <t>El séptimo sello (1957) - FilmAffinity</t>
  </si>
  <si>
    <t>Entourage (El séquito) (2015) - FilmAffinity</t>
  </si>
  <si>
    <t>El sexto día (2000) - FilmAffinity</t>
  </si>
  <si>
    <t>El sexto fugitivo (1956) - FilmAffinity</t>
  </si>
  <si>
    <t>El sexto sentido (1999) - FilmAffinity</t>
  </si>
  <si>
    <t>El show de Truman (Una vida en directo) (1998) - FilmAffinity</t>
  </si>
  <si>
    <t>El sicario de Dios (2011) - FilmAffinity</t>
  </si>
  <si>
    <t>El signo del Zorro (1940) - FilmAffinity</t>
  </si>
  <si>
    <t>El silencio de la ciudad blanca (2019) - FilmAffinity</t>
  </si>
  <si>
    <t>El silencio de la sospecha (1991) - FilmAffinity</t>
  </si>
  <si>
    <t>El silencio del pantano (2019) - FilmAffinity</t>
  </si>
  <si>
    <t>El sirviente (1963) - FilmAffinity</t>
  </si>
  <si>
    <t>El Skylab (2011) - FilmAffinity</t>
  </si>
  <si>
    <t>El sol siempre brilla en Kentucky (1953) - FilmAffinity</t>
  </si>
  <si>
    <t>El soldado de Dios (2011) - FilmAffinity</t>
  </si>
  <si>
    <t>El solista (2009) - FilmAffinity</t>
  </si>
  <si>
    <t>El solterón domado (1980) - FilmAffinity</t>
  </si>
  <si>
    <t>El sonido del trueno (2005) - FilmAffinity</t>
  </si>
  <si>
    <t>¡El soplón! (2009) - FilmAffinity</t>
  </si>
  <si>
    <t>El sótano del miedo (1991) - FilmAffinity</t>
  </si>
  <si>
    <t>El Sr. Henri comparte piso (2015) - FilmAffinity</t>
  </si>
  <si>
    <t>El sueño de Casandra (2007) - FilmAffinity</t>
  </si>
  <si>
    <t>El sueño de Ellis (2013) - FilmAffinity</t>
  </si>
  <si>
    <t>El sueño de Gabrielle (2016) - FilmAffinity</t>
  </si>
  <si>
    <t>El sueño de mi vida (2004) - FilmAffinity</t>
  </si>
  <si>
    <t>El sueño eterno (1946) - FilmAffinity</t>
  </si>
  <si>
    <t>El sumiller (2020) - FilmAffinity</t>
  </si>
  <si>
    <t>El super canguro (2010) - FilmAffinity</t>
  </si>
  <si>
    <t>El super chef (1997) - FilmAffinity</t>
  </si>
  <si>
    <t>El Superpoderoso (1980) - FilmAffinity</t>
  </si>
  <si>
    <t>El Sur (1983) - FilmAffinity</t>
  </si>
  <si>
    <t>El sustituto (1996) - FilmAffinity</t>
  </si>
  <si>
    <t>El talento de Mr. Ripley (1999) - FilmAffinity</t>
  </si>
  <si>
    <t>El taller de escritura (2017) - FilmAffinity</t>
  </si>
  <si>
    <t>El tambor de hojalata (1979) - FilmAffinity</t>
  </si>
  <si>
    <t>El Sr. Wakefield (2016) - FilmAffinity</t>
  </si>
  <si>
    <t>El temible burlón (1952) - FilmAffinity</t>
  </si>
  <si>
    <t>El teniente otomano (2016) - FilmAffinity</t>
  </si>
  <si>
    <t>El tercer asesinato (2017) - FilmAffinity</t>
  </si>
  <si>
    <t>El tercer hombre (1949) - FilmAffinity</t>
  </si>
  <si>
    <t>El terror del más allá (1958) - FilmAffinity</t>
  </si>
  <si>
    <t>El terror no tiene forma (1988) - FilmAffinity</t>
  </si>
  <si>
    <t>El terror (1963) - FilmAffinity</t>
  </si>
  <si>
    <t>El tesoro de la montaña (2015) - FilmAffinity</t>
  </si>
  <si>
    <t>El tesoro de Sierra Madre (1948) - FilmAffinity</t>
  </si>
  <si>
    <t>El tiempo de los amantes (2013) - FilmAffinity</t>
  </si>
  <si>
    <t>El tiempo de los intrusos (1992) - FilmAffinity</t>
  </si>
  <si>
    <t>El tiempo en sus manos (1960) - FilmAffinity</t>
  </si>
  <si>
    <t>El Tigre de Chamberí (1958) - FilmAffinity</t>
  </si>
  <si>
    <t>El topo (2011) - FilmAffinity</t>
  </si>
  <si>
    <t>El tormento y el éxtasis (1965) - FilmAffinity</t>
  </si>
  <si>
    <t>El traidor (2019) - FilmAffinity</t>
  </si>
  <si>
    <t>El tren (1964) - FilmAffinity</t>
  </si>
  <si>
    <t>El tren de Bertha (1972) - FilmAffinity</t>
  </si>
  <si>
    <t>El tren de la vida (1998) - FilmAffinity</t>
  </si>
  <si>
    <t>El tren de las 3:10 (2007) - FilmAffinity</t>
  </si>
  <si>
    <t>El tren de las 3:10 (1957) - FilmAffinity</t>
  </si>
  <si>
    <t>El tren del infierno (1985) - FilmAffinity</t>
  </si>
  <si>
    <t>El tren (1973) - FilmAffinity</t>
  </si>
  <si>
    <t>El triángulo de acero (1989) - FilmAffinity</t>
  </si>
  <si>
    <t>El triunfo del espíritu (1989) - FilmAffinity</t>
  </si>
  <si>
    <t>El truco final (El prestigio) (2006) - FilmAffinity</t>
  </si>
  <si>
    <t>El trueno azul (1983) - FilmAffinity</t>
  </si>
  <si>
    <t>El tulipán negro (1964) - FilmAffinity</t>
  </si>
  <si>
    <t>El turista accidental (1988) - FilmAffinity</t>
  </si>
  <si>
    <t>El último acto (2018) - FilmAffinity</t>
  </si>
  <si>
    <t>El último acto (2016) - FilmAffinity</t>
  </si>
  <si>
    <t>El último asalto (2005) - FilmAffinity</t>
  </si>
  <si>
    <t>El último asalto (Jawbone) (2017) - FilmAffinity</t>
  </si>
  <si>
    <t>El último asalto (2007) - FilmAffinity</t>
  </si>
  <si>
    <t>El último atardecer (1961) - FilmAffinity</t>
  </si>
  <si>
    <t>El último beso del káiser (2016) - FilmAffinity</t>
  </si>
  <si>
    <t>El último Boy Scout (1991) - FilmAffinity</t>
  </si>
  <si>
    <t>El último cazador (2011) - FilmAffinity</t>
  </si>
  <si>
    <t>El último cazador de brujas (2015) - FilmAffinity</t>
  </si>
  <si>
    <t>El último cazador (2004) - FilmAffinity</t>
  </si>
  <si>
    <t>El último combate (Game of Death II) (1981) - FilmAffinity</t>
  </si>
  <si>
    <t>El último concierto (2012) - FilmAffinity</t>
  </si>
  <si>
    <t>El último cuplé (1957) - FilmAffinity</t>
  </si>
  <si>
    <t>El último de la lista (1963) - FilmAffinity</t>
  </si>
  <si>
    <t>El último deber (1973) - FilmAffinity</t>
  </si>
  <si>
    <t>El último desafío (2013) - FilmAffinity</t>
  </si>
  <si>
    <t>As I Lay Dying (El último deseo) (2013) - FilmAffinity</t>
  </si>
  <si>
    <t>El último disparo (2017) - FilmAffinity</t>
  </si>
  <si>
    <t>El último Elvis (2012) - FilmAffinity</t>
  </si>
  <si>
    <t>El último emperador (1987) - FilmAffinity</t>
  </si>
  <si>
    <t>El último escalón (1999) - FilmAffinity</t>
  </si>
  <si>
    <t>El último gangster (2012) - FilmAffinity</t>
  </si>
  <si>
    <t>El último golpe (2001) - FilmAffinity</t>
  </si>
  <si>
    <t>El último gran día (2009) - FilmAffinity</t>
  </si>
  <si>
    <t>El último gran héroe (1993) - FilmAffinity</t>
  </si>
  <si>
    <t>El último gran mago (2007) - FilmAffinity</t>
  </si>
  <si>
    <t>El último hombre... vivo (1971) - FilmAffinity</t>
  </si>
  <si>
    <t>El último hombre (1996) - FilmAffinity</t>
  </si>
  <si>
    <t>El último lobo (2015) - FilmAffinity</t>
  </si>
  <si>
    <t>El último mohicano (1992) - FilmAffinity</t>
  </si>
  <si>
    <t>El último pasajero (2013) - FilmAffinity</t>
  </si>
  <si>
    <t>El último pistolero (1976) - FilmAffinity</t>
  </si>
  <si>
    <t>El último refugio (1941) - FilmAffinity</t>
  </si>
  <si>
    <t>El último rey de Escocia (2006) - FilmAffinity</t>
  </si>
  <si>
    <t>El último rey (2016) - FilmAffinity</t>
  </si>
  <si>
    <t>El último samurái (2003) - FilmAffinity</t>
  </si>
  <si>
    <t>El último sol (1956) - FilmAffinity</t>
  </si>
  <si>
    <t>El último testigo (2018) - FilmAffinity</t>
  </si>
  <si>
    <t>El último testigo (2012) - FilmAffinity</t>
  </si>
  <si>
    <t>El último torpedo (1958) - FilmAffinity</t>
  </si>
  <si>
    <t>El último tren a Auschwitz (2006) - FilmAffinity</t>
  </si>
  <si>
    <t>El último verano (2009) - FilmAffinity</t>
  </si>
  <si>
    <t>El último virrey de la India (2017) - FilmAffinity</t>
  </si>
  <si>
    <t>El último voto (2008) - FilmAffinity</t>
  </si>
  <si>
    <t>El único evadido (1957) - FilmAffinity</t>
  </si>
  <si>
    <t>El único superviviente (2013) - FilmAffinity</t>
  </si>
  <si>
    <t>El único (The One) (2001) - FilmAffinity</t>
  </si>
  <si>
    <t>El valle de la venganza (2016) - FilmAffinity</t>
  </si>
  <si>
    <t>El valle de la violencia (1965) - FilmAffinity</t>
  </si>
  <si>
    <t>El valle de las muñecas (1967) - FilmAffinity</t>
  </si>
  <si>
    <t>El valle del fugitivo (1969) - FilmAffinity</t>
  </si>
  <si>
    <t>El valle oscuro (2014) - FilmAffinity</t>
  </si>
  <si>
    <t>El velo pintado (2006) - FilmAffinity</t>
  </si>
  <si>
    <t>El vendedor de tabaco (2018) - FilmAffinity</t>
  </si>
  <si>
    <t>El vengador sin piedad (1958) - FilmAffinity</t>
  </si>
  <si>
    <t>El verano de Kikujiro (1999) - FilmAffinity</t>
  </si>
  <si>
    <t>El verano de May (2013) - FilmAffinity</t>
  </si>
  <si>
    <t>El verano de sus vidas (2012) - FilmAffinity</t>
  </si>
  <si>
    <t>El verdugo (1963) - FilmAffinity</t>
  </si>
  <si>
    <t>El veredicto (La ley del menor) (2017) - FilmAffinity</t>
  </si>
  <si>
    <t>El viajante (2016) - FilmAffinity</t>
  </si>
  <si>
    <t>El viaje de Felicia (1999) - FilmAffinity</t>
  </si>
  <si>
    <t>El viaje de los malditos (1976) - FilmAffinity</t>
  </si>
  <si>
    <t>El viaje de Nisha (2017) - FilmAffinity</t>
  </si>
  <si>
    <t>El viaje de nuestra vida (Bonneville) (2006) - FilmAffinity</t>
  </si>
  <si>
    <t>El viaje de sus vidas (2017) - FilmAffinity</t>
  </si>
  <si>
    <t>El viaje de tu vida (2013) - FilmAffinity</t>
  </si>
  <si>
    <t>El viaje fantástico de Simbad (1973) - FilmAffinity</t>
  </si>
  <si>
    <t>El viaje más largo (2015) - FilmAffinity</t>
  </si>
  <si>
    <t>El viaje (2016) - FilmAffinity</t>
  </si>
  <si>
    <t>El vicio del poder (2018) - FilmAffinity</t>
  </si>
  <si>
    <t>El viento que agita la cebada (2006) - FilmAffinity</t>
  </si>
  <si>
    <t>El viento y el león (1975) - FilmAffinity</t>
  </si>
  <si>
    <t>El violín rojo (1998) - FilmAffinity</t>
  </si>
  <si>
    <t>El violinista en el tejado (1971) - FilmAffinity</t>
  </si>
  <si>
    <t>El vuelo del Fénix (1965) - FilmAffinity</t>
  </si>
  <si>
    <t>El vuelo del Fénix (2004) - FilmAffinity</t>
  </si>
  <si>
    <t>El vuelo del halcón (2020) - FilmAffinity</t>
  </si>
  <si>
    <t>El vuelo del navegante (1986) - FilmAffinity</t>
  </si>
  <si>
    <t>El vuelo (Flight) (2012) - FilmAffinity</t>
  </si>
  <si>
    <t>El Yangtsé en llamas (1966) - FilmAffinity</t>
  </si>
  <si>
    <t>El zorro de los océanos (1955) - FilmAffinity</t>
  </si>
  <si>
    <t>Election (1999) - FilmAffinity</t>
  </si>
  <si>
    <t>Election 2 (2006) - FilmAffinity</t>
  </si>
  <si>
    <t>Election: La noche de las bestias (2016) - FilmAffinity</t>
  </si>
  <si>
    <t>Election (2005) - FilmAffinity</t>
  </si>
  <si>
    <t>Electricity (2014) - FilmAffinity</t>
  </si>
  <si>
    <t>Electrick Children (2012) - FilmAffinity</t>
  </si>
  <si>
    <t>Elegidos para la gloria (1983) - FilmAffinity</t>
  </si>
  <si>
    <t>Elegidos para ser héroes (2016) - FilmAffinity</t>
  </si>
  <si>
    <t>Elegir un amor (1991) - FilmAffinity</t>
  </si>
  <si>
    <t>Elegy (2008) - FilmAffinity</t>
  </si>
  <si>
    <t>Elektra Luxx (2010) - FilmAffinity</t>
  </si>
  <si>
    <t>Elektra (2005) - FilmAffinity</t>
  </si>
  <si>
    <t>Eliminado (2014) - FilmAffinity</t>
  </si>
  <si>
    <t>Elisa y Marcela (2019) - FilmAffinity</t>
  </si>
  <si>
    <t>Elizabeth: La edad de oro (2007) - FilmAffinity</t>
  </si>
  <si>
    <t>Elizabeth (1998) - FilmAffinity</t>
  </si>
  <si>
    <t>Ella es el chico (2006) - FilmAffinity</t>
  </si>
  <si>
    <t>Ella es el partido (2008) - FilmAffinity</t>
  </si>
  <si>
    <t>Ella nunca se niega (1992) - FilmAffinity</t>
  </si>
  <si>
    <t>Ella siempre dice sí (1991) - FilmAffinity</t>
  </si>
  <si>
    <t>Ella y sus maridos (1964) - FilmAffinity</t>
  </si>
  <si>
    <t>Ellas dan el golpe (1992) - FilmAffinity</t>
  </si>
  <si>
    <t>Ellas (2011) - FilmAffinity</t>
  </si>
  <si>
    <t>Elle (2016) - FilmAffinity</t>
  </si>
  <si>
    <t>Ellos y ellas (1955) - FilmAffinity</t>
  </si>
  <si>
    <t>Elsa &amp; Fred (2014) - FilmAffinity</t>
  </si>
  <si>
    <t>Elvis &amp; Nixon (2016) - FilmAffinity</t>
  </si>
  <si>
    <t>Elysium (2013) - FilmAffinity</t>
  </si>
  <si>
    <t>Embarazados (2016) - FilmAffinity</t>
  </si>
  <si>
    <t>Emboscada nocturna (1957) - FilmAffinity</t>
  </si>
  <si>
    <t>Emboscada final (2019) - FilmAffinity</t>
  </si>
  <si>
    <t>Emelie (2015) - FilmAffinity</t>
  </si>
  <si>
    <t>Emma. (2020) - FilmAffinity</t>
  </si>
  <si>
    <t>Emma (1996) - FilmAffinity</t>
  </si>
  <si>
    <t>Emmanuelle II. La antivirgen (1975) - FilmAffinity</t>
  </si>
  <si>
    <t>Emmanuelle (1974) - FilmAffinity</t>
  </si>
  <si>
    <t>Emperador (2012) - FilmAffinity</t>
  </si>
  <si>
    <t>Empire (2002) - FilmAffinity</t>
  </si>
  <si>
    <t>En algún lugar de la memoria (2007) - FilmAffinity</t>
  </si>
  <si>
    <t>En algún lugar del tiempo (1980) - FilmAffinity</t>
  </si>
  <si>
    <t>En bandeja de plata (1966) - FilmAffinity</t>
  </si>
  <si>
    <t>Innocent Moves (En busca de Bobby Fischer) (1993) - FilmAffinity</t>
  </si>
  <si>
    <t>En busca de la estrella de Navidad (2012) - FilmAffinity</t>
  </si>
  <si>
    <t>En busca de la felicidad (2006) - FilmAffinity</t>
  </si>
  <si>
    <t>En busca de un héroe (2008) - FilmAffinity</t>
  </si>
  <si>
    <t>En busca de un Marsupilami (2012) - FilmAffinity</t>
  </si>
  <si>
    <t>En campaña todo vale (2012) - FilmAffinity</t>
  </si>
  <si>
    <t>En carne viva (2003) - FilmAffinity</t>
  </si>
  <si>
    <t>En compañía de extraños (TV) (2015) - FilmAffinity</t>
  </si>
  <si>
    <t>En compañía de lobos (1984) - FilmAffinity</t>
  </si>
  <si>
    <t>En cuerpo y alma (2017) - FilmAffinity</t>
  </si>
  <si>
    <t>En defensa propia (2014) - FilmAffinity</t>
  </si>
  <si>
    <t>En el bosque sobrevive (2014) - FilmAffinity</t>
  </si>
  <si>
    <t>En el bosque (2015) - FilmAffinity</t>
  </si>
  <si>
    <t>En el calor de la noche (1967) - FilmAffinity</t>
  </si>
  <si>
    <t>En el centro de la tormenta (2009) - FilmAffinity</t>
  </si>
  <si>
    <t>En el corazón de la jungla (1993) - FilmAffinity</t>
  </si>
  <si>
    <t>En el corazón de la tierra (1976) - FilmAffinity</t>
  </si>
  <si>
    <t>En el corazón del mar (2015) - FilmAffinity</t>
  </si>
  <si>
    <t>En el estanque dorado (1981) - FilmAffinity</t>
  </si>
  <si>
    <t>En el frío de la noche (2014) - FilmAffinity</t>
  </si>
  <si>
    <t>En el interior (2016) - FilmAffinity</t>
  </si>
  <si>
    <t>En el nombre del padre (1993) - FilmAffinity</t>
  </si>
  <si>
    <t>En el ojo de la tormenta (2014) - FilmAffinity</t>
  </si>
  <si>
    <t>En el punto de mira (2008) - FilmAffinity</t>
  </si>
  <si>
    <t>En el valle de Elah (2007) - FilmAffinity</t>
  </si>
  <si>
    <t>En honor a la verdad (1996) - FilmAffinity</t>
  </si>
  <si>
    <t>En la boca del miedo (1994) - FilmAffinity</t>
  </si>
  <si>
    <t>En la boda de mi hermana (2010) - FilmAffinity</t>
  </si>
  <si>
    <t>En la casa (2012) - FilmAffinity</t>
  </si>
  <si>
    <t>En la cuerda floja (1984) - FilmAffinity</t>
  </si>
  <si>
    <t>En la habitación (2001) - FilmAffinity</t>
  </si>
  <si>
    <t>En la línea de fuego (1993) - FilmAffinity</t>
  </si>
  <si>
    <t>En la playa de Chesil (2017) - FilmAffinity</t>
  </si>
  <si>
    <t>En la puerta de casa (2006) - FilmAffinity</t>
  </si>
  <si>
    <t>En la sombra (2017) - FilmAffinity</t>
  </si>
  <si>
    <t>En la tiniebla (2006) - FilmAffinity</t>
  </si>
  <si>
    <t>En la Vía Láctea (2016) - FilmAffinity</t>
  </si>
  <si>
    <t>En las estrellas (2018) - FilmAffinity</t>
  </si>
  <si>
    <t>En los límites de la realidad (1983) - FilmAffinity</t>
  </si>
  <si>
    <t>En lugar del Sr. Stein (2017) - FilmAffinity</t>
  </si>
  <si>
    <t>En pecado (2017) - FilmAffinity</t>
  </si>
  <si>
    <t>¿En qué piensan las mujeres? (2000) - FilmAffinity</t>
  </si>
  <si>
    <t>En realidad, nunca estuviste aquí (2017) - FilmAffinity</t>
  </si>
  <si>
    <t>En solitario (2013) - FilmAffinity</t>
  </si>
  <si>
    <t>En sus manos (2010) - FilmAffinity</t>
  </si>
  <si>
    <t>En sus zapatos (2005) - FilmAffinity</t>
  </si>
  <si>
    <t>En tercera persona (2013) - FilmAffinity</t>
  </si>
  <si>
    <t>En tiempo de brujas (2011) - FilmAffinity</t>
  </si>
  <si>
    <t>En tiempos de luz menguante (2017) - FilmAffinity</t>
  </si>
  <si>
    <t>En tierra de hombres (2005) - FilmAffinity</t>
  </si>
  <si>
    <t>En tierra de Jane Austen (2013) - FilmAffinity</t>
  </si>
  <si>
    <t>En tierra hostil (2008) - FilmAffinity</t>
  </si>
  <si>
    <t>En tránsito (2018) - FilmAffinity</t>
  </si>
  <si>
    <t>En un lugar del corazón (1984) - FilmAffinity</t>
  </si>
  <si>
    <t>En un lugar sin ley (2013) - FilmAffinity</t>
  </si>
  <si>
    <t>En un mundo libre (2007) - FilmAffinity</t>
  </si>
  <si>
    <t>En un rincón de la Toscana (2005) - FilmAffinity</t>
  </si>
  <si>
    <t>Enamorado de mi mujer (2018) - FilmAffinity</t>
  </si>
  <si>
    <t>Enamorarse (2013) - FilmAffinity</t>
  </si>
  <si>
    <t>Enamórate (2003) - FilmAffinity</t>
  </si>
  <si>
    <t>Encadenados (1946) - FilmAffinity</t>
  </si>
  <si>
    <t>Encantada: La historia de Giselle (2007) - FilmAffinity</t>
  </si>
  <si>
    <t>Encerrada (2010) - FilmAffinity</t>
  </si>
  <si>
    <t>Encerrado (1989) - FilmAffinity</t>
  </si>
  <si>
    <t>Encuentro en París (1964) - FilmAffinity</t>
  </si>
  <si>
    <t>Encuentros en la tercera fase (1977) - FilmAffinity</t>
  </si>
  <si>
    <t>Encuentros paranormales (2011) - FilmAffinity</t>
  </si>
  <si>
    <t>Encurtido en el tiempo (2020) - FilmAffinity</t>
  </si>
  <si>
    <t>Enemigo a las puertas (2001) - FilmAffinity</t>
  </si>
  <si>
    <t>Enemigo mío (1985) - FilmAffinity</t>
  </si>
  <si>
    <t>Enemigo público (1998) - FilmAffinity</t>
  </si>
  <si>
    <t>Enemigos públicos (2009) - FilmAffinity</t>
  </si>
  <si>
    <t>Enemy (2013) - FilmAffinity</t>
  </si>
  <si>
    <t>Enfrentados (2006) - FilmAffinity</t>
  </si>
  <si>
    <t>Engendro mecánico (1977) - FilmAffinity</t>
  </si>
  <si>
    <t>Engendros (2011) - FilmAffinity</t>
  </si>
  <si>
    <t>Enigma (2001) - FilmAffinity</t>
  </si>
  <si>
    <t>Enola Holmes (2020) - FilmAffinity</t>
  </si>
  <si>
    <t>Enrique V (1944) - FilmAffinity</t>
  </si>
  <si>
    <t>Enrique V (1989) - FilmAffinity</t>
  </si>
  <si>
    <t>Buried (Enterrado) (2010) - FilmAffinity</t>
  </si>
  <si>
    <t>Enterrando a la ex (2014) - FilmAffinity</t>
  </si>
  <si>
    <t>Entre amigos (2015) - FilmAffinity</t>
  </si>
  <si>
    <t>Entre dos aguas (2018) - FilmAffinity</t>
  </si>
  <si>
    <t>Entre dos pasiones (1958) - FilmAffinity</t>
  </si>
  <si>
    <t>Entre el bien y el mal (TV) (1998) - FilmAffinity</t>
  </si>
  <si>
    <t>Entre ellas (2016) - FilmAffinity</t>
  </si>
  <si>
    <t>Entre la razón y la locura (2019) - FilmAffinity</t>
  </si>
  <si>
    <t>Entre líneas (TV) (2011) - FilmAffinity</t>
  </si>
  <si>
    <t>Entre mujeres (2007) - FilmAffinity</t>
  </si>
  <si>
    <t>Entre pillos anda el juego (1983) - FilmAffinity</t>
  </si>
  <si>
    <t>Entre tinieblas (1983) - FilmAffinity</t>
  </si>
  <si>
    <t>Entrenador Carter (2005) - FilmAffinity</t>
  </si>
  <si>
    <t>Entrevista con el vampiro (1994) - FilmAffinity</t>
  </si>
  <si>
    <t>Enviado especial (1940) - FilmAffinity</t>
  </si>
  <si>
    <t>Almas gemelas (2015) - FilmAffinity</t>
  </si>
  <si>
    <t>Equilibrium (2002) - FilmAffinity</t>
  </si>
  <si>
    <t>Equipo a la fuerza (2000) - FilmAffinity</t>
  </si>
  <si>
    <t>Equipo mortal (1998) - FilmAffinity</t>
  </si>
  <si>
    <t>Equity (2016) - FilmAffinity</t>
  </si>
  <si>
    <t>Eragon (2006) - FilmAffinity</t>
  </si>
  <si>
    <t>Éramos pocos y llegaron los aliens (2015) - FilmAffinity</t>
  </si>
  <si>
    <t>Érase una vez Deadpool (2018) - FilmAffinity</t>
  </si>
  <si>
    <t>Érase una vez en América (1984) - FilmAffinity</t>
  </si>
  <si>
    <t>Érase una vez en... Hollywood (2019) - FilmAffinity</t>
  </si>
  <si>
    <t>Eraser (Eliminador) (1996) - FilmAffinity</t>
  </si>
  <si>
    <t>Erin Brockovich (2000) - FilmAffinity</t>
  </si>
  <si>
    <t>Es la jefa (2016) - FilmAffinity</t>
  </si>
  <si>
    <t>Es por tu bien (2017) - FilmAffinity</t>
  </si>
  <si>
    <t>Esa sensación (2016) - FilmAffinity</t>
  </si>
  <si>
    <t>Escala en Hawai (1955) - FilmAffinity</t>
  </si>
  <si>
    <t>Escalofrío en la noche (1971) - FilmAffinity</t>
  </si>
  <si>
    <t>Escalofrío (2001) - FilmAffinity</t>
  </si>
  <si>
    <t>Escándalo en el plató (1991) - FilmAffinity</t>
  </si>
  <si>
    <t>Escándalo en la corte (1960) - FilmAffinity</t>
  </si>
  <si>
    <t>Escape de Absolom (1994) - FilmAffinity</t>
  </si>
  <si>
    <t>Escape Room (2019) - FilmAffinity</t>
  </si>
  <si>
    <t>Escarlata y negro (1983) - FilmAffinity</t>
  </si>
  <si>
    <t>Escobar: Paraíso perdido (2014) - FilmAffinity</t>
  </si>
  <si>
    <t>Escondidos en Brujas (2008) - FilmAffinity</t>
  </si>
  <si>
    <t>Escrito bajo el sol (1957) - FilmAffinity</t>
  </si>
  <si>
    <t>Escuadrón 633 (1964) - FilmAffinity</t>
  </si>
  <si>
    <t>Escuadrón de combate 332 (TV) (1995) - FilmAffinity</t>
  </si>
  <si>
    <t>Escuadrón de élite (2015) - FilmAffinity</t>
  </si>
  <si>
    <t>Escuadrón letal (2006) - FilmAffinity</t>
  </si>
  <si>
    <t>Escuadrón suicida (2016) - FilmAffinity</t>
  </si>
  <si>
    <t>Escuela de genios (1985) - FilmAffinity</t>
  </si>
  <si>
    <t>Escuela de pringaos (2006) - FilmAffinity</t>
  </si>
  <si>
    <t>Escuela privada... para chicas (1983) - FilmAffinity</t>
  </si>
  <si>
    <t>Escupiré sobre tu tumba (Dulce venganza) (2010) - FilmAffinity</t>
  </si>
  <si>
    <t>Ese oscuro objeto del deseo (1977) - FilmAffinity</t>
  </si>
  <si>
    <t>Esencia de mujer (1992) - FilmAffinity</t>
  </si>
  <si>
    <t>Esfera (1998) - FilmAffinity</t>
  </si>
  <si>
    <t>Esmeralda, la zíngara (1939) - FilmAffinity</t>
  </si>
  <si>
    <t>Espada de confianza (2019) - FilmAffinity</t>
  </si>
  <si>
    <t>Espartaco (1960) - FilmAffinity</t>
  </si>
  <si>
    <t>Especial (2006) - FilmAffinity</t>
  </si>
  <si>
    <t>Especiales (2019) - FilmAffinity</t>
  </si>
  <si>
    <t>Espejismo (1965) - FilmAffinity</t>
  </si>
  <si>
    <t>Espera hasta que se haga de noche (2014) - FilmAffinity</t>
  </si>
  <si>
    <t>Esperando al rey (2016) - FilmAffinity</t>
  </si>
  <si>
    <t>Espías como nosotros (1985) - FilmAffinity</t>
  </si>
  <si>
    <t>Espías desde el cielo (2015) - FilmAffinity</t>
  </si>
  <si>
    <t>Espías en la sombra (2008) - FilmAffinity</t>
  </si>
  <si>
    <t>Espías (2015) - FilmAffinity</t>
  </si>
  <si>
    <t>Espíritu de conquista (1941) - FilmAffinity</t>
  </si>
  <si>
    <t>Esplendor en la hierba (1961) - FilmAffinity</t>
  </si>
  <si>
    <t>Esposa por sorpresa (1992) - FilmAffinity</t>
  </si>
  <si>
    <t>Esta casa es una ruina (1986) - FilmAffinity</t>
  </si>
  <si>
    <t>Esta noche vamos de guerra (1970) - FilmAffinity</t>
  </si>
  <si>
    <t>Estación Comanche (1960) - FilmAffinity</t>
  </si>
  <si>
    <t>Estación espacial 76 (2014) - FilmAffinity</t>
  </si>
  <si>
    <t>Estación lunar 44 (1990) - FilmAffinity</t>
  </si>
  <si>
    <t>Estación polar Cebra (1968) - FilmAffinity</t>
  </si>
  <si>
    <t>Estación Unión (1950) - FilmAffinity</t>
  </si>
  <si>
    <t>Estado de alarma (1965) - FilmAffinity</t>
  </si>
  <si>
    <t>Estado de sitio (1998) - FilmAffinity</t>
  </si>
  <si>
    <t>Estados Unidos del Amor (2016) - FilmAffinity</t>
  </si>
  <si>
    <t>Estafadoras de Wall Street (2019) - FilmAffinity</t>
  </si>
  <si>
    <t>¿Estamos solos? (2018) - FilmAffinity</t>
  </si>
  <si>
    <t>Están por todas partes (2016) - FilmAffinity</t>
  </si>
  <si>
    <t>Están vivos (1988) - FilmAffinity</t>
  </si>
  <si>
    <t>¿Estás aquí? (2013) - FilmAffinity</t>
  </si>
  <si>
    <t>¿Estás muerta, cariño? (1987) - FilmAffinity</t>
  </si>
  <si>
    <t>Este muerto está muy vivo (1989) - FilmAffinity</t>
  </si>
  <si>
    <t>Este niño necesita aire fresco (2018) - FilmAffinity</t>
  </si>
  <si>
    <t>Esto es la guerra (2012) - FilmAffinity</t>
  </si>
  <si>
    <t>Estoy bien, Jack (I'm All Right Jack) (1959) - FilmAffinity</t>
  </si>
  <si>
    <t>Estoy pensando en dejarlo (2020) - FilmAffinity</t>
  </si>
  <si>
    <t>Estrella de fuego (1960) - FilmAffinity</t>
  </si>
  <si>
    <t>Estrella oscura (1974) - FilmAffinity</t>
  </si>
  <si>
    <t>Eternal (2015) - FilmAffinity</t>
  </si>
  <si>
    <t>Eternamente enamorados (2019) - FilmAffinity</t>
  </si>
  <si>
    <t>Eternamente hermanos (2017) - FilmAffinity</t>
  </si>
  <si>
    <t>Eternamente joven (1992) - FilmAffinity</t>
  </si>
  <si>
    <t>Europa One (2013) - FilmAffinity</t>
  </si>
  <si>
    <t>Eva al desnudo (1950) - FilmAffinity</t>
  </si>
  <si>
    <t>Eva (2011) - FilmAffinity</t>
  </si>
  <si>
    <t>Evasión en Atenea (1979) - FilmAffinity</t>
  </si>
  <si>
    <t>Evasión o victoria (1981) - FilmAffinity</t>
  </si>
  <si>
    <t>Everest (2015) - FilmAffinity</t>
  </si>
  <si>
    <t>Everly (2014) - FilmAffinity</t>
  </si>
  <si>
    <t>El amor lo es todo, todo (2017) - FilmAffinity</t>
  </si>
  <si>
    <t>Evita (1996) - FilmAffinity</t>
  </si>
  <si>
    <t>Evolution (2001) - FilmAffinity</t>
  </si>
  <si>
    <t>Ex Machina (2015) - FilmAffinity</t>
  </si>
  <si>
    <t>Examen (2009) - FilmAffinity</t>
  </si>
  <si>
    <t>Excalibur (1981) - FilmAffinity</t>
  </si>
  <si>
    <t>Excisión (2012) - FilmAffinity</t>
  </si>
  <si>
    <t>Exiled (2006) - FilmAffinity</t>
  </si>
  <si>
    <t>eXistenZ (1999) - FilmAffinity</t>
  </si>
  <si>
    <t>Glengarry Glen Ross (Éxito a cualquier precio) (1992) - FilmAffinity</t>
  </si>
  <si>
    <t>Éxodo (1960) - FilmAffinity</t>
  </si>
  <si>
    <t>Exodus: Dioses y reyes (2014) - FilmAffinity</t>
  </si>
  <si>
    <t>Exótica (1994) - FilmAffinity</t>
  </si>
  <si>
    <t>Expediente 39 (2009) - FilmAffinity</t>
  </si>
  <si>
    <t>Expediente 64 (Los casos del Departamento Q) (2018) - FilmAffinity</t>
  </si>
  <si>
    <t>Expediente Anwar (2007) - FilmAffinity</t>
  </si>
  <si>
    <t>Expediente Warren: El caso Enfield (2016) - FilmAffinity</t>
  </si>
  <si>
    <t>Expediente X: enfréntate al futuro (1998) - FilmAffinity</t>
  </si>
  <si>
    <t>Experimenter: La historia de Stanley Milgram (2015) - FilmAffinity</t>
  </si>
  <si>
    <t>Experimento en la prisión de Stanford (2015) - FilmAffinity</t>
  </si>
  <si>
    <t>Expertos en crisis (2015) - FilmAffinity</t>
  </si>
  <si>
    <t>Expiación, más allá de la pasión (2007) - FilmAffinity</t>
  </si>
  <si>
    <t>Exploradores (1985) - FilmAffinity</t>
  </si>
  <si>
    <t>Exposados (2010) - FilmAffinity</t>
  </si>
  <si>
    <t>Extinción (2018) - FilmAffinity</t>
  </si>
  <si>
    <t>Extinction (2015) - FilmAffinity</t>
  </si>
  <si>
    <t>Extorsión (2017) - FilmAffinity</t>
  </si>
  <si>
    <t>Extra ordinario (2019) - FilmAffinity</t>
  </si>
  <si>
    <t>Extract (2009) - FilmAffinity</t>
  </si>
  <si>
    <t>Extrañas coincidencias (2004) - FilmAffinity</t>
  </si>
  <si>
    <t>Extraño vínculo de sangre (1991) - FilmAffinity</t>
  </si>
  <si>
    <t>Extraños en un tren (1951) - FilmAffinity</t>
  </si>
  <si>
    <t>Extraterrestrial (2014) - FilmAffinity</t>
  </si>
  <si>
    <t>Extremadamente cruel, malvado y perverso (2019) - FilmAffinity</t>
  </si>
  <si>
    <t>Eyes Wide Shut (1999) - FilmAffinity</t>
  </si>
  <si>
    <t>Expediente Warren: The Conjuring (2013) - FilmAffinity</t>
  </si>
  <si>
    <t>F.I.S.T.: Símbolo de fuerza (1978) - FilmAffinity</t>
  </si>
  <si>
    <t>Fabricated City (2017) - FilmAffinity</t>
  </si>
  <si>
    <t>Los orígenes de la facción roja (TV) (2011) - FilmAffinity</t>
  </si>
  <si>
    <t>Fahrenheit 9/11 (2004) - FilmAffinity</t>
  </si>
  <si>
    <t>Fahrenheit 451 (1966) - FilmAffinity</t>
  </si>
  <si>
    <t>Falcon Rising (2014) - FilmAffinity</t>
  </si>
  <si>
    <t>Fallen (1998) - FilmAffinity</t>
  </si>
  <si>
    <t>Falsa evidencia (2018) - FilmAffinity</t>
  </si>
  <si>
    <t>Falsas apariencias (1999) - FilmAffinity</t>
  </si>
  <si>
    <t>Falso culpable (1956) - FilmAffinity</t>
  </si>
  <si>
    <t>Fama (1980) - FilmAffinity</t>
  </si>
  <si>
    <t>Familia al instante (2018) - FilmAffinity</t>
  </si>
  <si>
    <t>Fanático (1982) - FilmAffinity</t>
  </si>
  <si>
    <t>Fanático (1996) - FilmAffinity</t>
  </si>
  <si>
    <t>Fanboys (2009) - FilmAffinity</t>
  </si>
  <si>
    <t>Fantasmas de Marte (2001) - FilmAffinity</t>
  </si>
  <si>
    <t>Fargo (1996) - FilmAffinity</t>
  </si>
  <si>
    <t>Farming (2018) - FilmAffinity</t>
  </si>
  <si>
    <t>Fatima (2015) - FilmAffinity</t>
  </si>
  <si>
    <t>Fe de etarras (2017) - FilmAffinity</t>
  </si>
  <si>
    <t>Sin miedo (2006) - FilmAffinity</t>
  </si>
  <si>
    <t>Feast (Atrapados) (2005) - FilmAffinity</t>
  </si>
  <si>
    <t>Felices 140 (2015) - FilmAffinity</t>
  </si>
  <si>
    <t>Felices sueños (2016) - FilmAffinity</t>
  </si>
  <si>
    <t>Feliz aniversario (2018) - FilmAffinity</t>
  </si>
  <si>
    <t>Feliz día de la madre (2016) - FilmAffinity</t>
  </si>
  <si>
    <t>Feliz día de tu muerte (2017) - FilmAffinity</t>
  </si>
  <si>
    <t>Feliz Navidad, Mr. Lawrence (1983) - FilmAffinity</t>
  </si>
  <si>
    <t>Fences (2016) - FilmAffinity</t>
  </si>
  <si>
    <t>Fiebre del sábado noche (1977) - FilmAffinity</t>
  </si>
  <si>
    <t>Fiebre salvaje (1991) - FilmAffinity</t>
  </si>
  <si>
    <t>Fiesta de empresa (2016) - FilmAffinity</t>
  </si>
  <si>
    <t>Fiesta salvaje (1975) - FilmAffinity</t>
  </si>
  <si>
    <t>¡Fiesta! (1957) - FilmAffinity</t>
  </si>
  <si>
    <t>Figuras ocultas (2016) - FilmAffinity</t>
  </si>
  <si>
    <t>Filth, el sucio (2013) - FilmAffinity</t>
  </si>
  <si>
    <t>Fin de semana en familia (2013) - FilmAffinity</t>
  </si>
  <si>
    <t>Final Portrait. El arte de la amistad (2017) - FilmAffinity</t>
  </si>
  <si>
    <t>Firefox, el arma definitiva (1982) - FilmAffinity</t>
  </si>
  <si>
    <t>Fuego cruzado (2013) - FilmAffinity</t>
  </si>
  <si>
    <t>Firewall (2006) - FilmAffinity</t>
  </si>
  <si>
    <t>First Love (2019) - FilmAffinity</t>
  </si>
  <si>
    <t>First Man (El primer hombre) (2018) - FilmAffinity</t>
  </si>
  <si>
    <t>First Snow (La primera nevada) (2006) - FilmAffinity</t>
  </si>
  <si>
    <t>Fitzcarraldo (1982) - FilmAffinity</t>
  </si>
  <si>
    <t>Flame y Citron (2008) - FilmAffinity</t>
  </si>
  <si>
    <t>Flash Gordon (1980) - FilmAffinity</t>
  </si>
  <si>
    <t>Flashdance (1983) - FilmAffinity</t>
  </si>
  <si>
    <t>Flecha rota (1950) - FilmAffinity</t>
  </si>
  <si>
    <t>Flipped (2010) - FilmAffinity</t>
  </si>
  <si>
    <t>Flipper (1996) - FilmAffinity</t>
  </si>
  <si>
    <t>Flirteando con el desastre (1996) - FilmAffinity</t>
  </si>
  <si>
    <t>Flor del desierto (2009) - FilmAffinity</t>
  </si>
  <si>
    <t>Florence Foster Jenkins (2016) - FilmAffinity</t>
  </si>
  <si>
    <t>Flores en el ático (1987) - FilmAffinity</t>
  </si>
  <si>
    <t>Flores rotas (2005) - FilmAffinity</t>
  </si>
  <si>
    <t>Loreak (Flores) (2014) - FilmAffinity</t>
  </si>
  <si>
    <t>Flubber y el profesor chiflado (1997) - FilmAffinity</t>
  </si>
  <si>
    <t>Flukt: En los tiempos de la peste (2012) - FilmAffinity</t>
  </si>
  <si>
    <t>Flyboys: héroes del aire (2006) - FilmAffinity</t>
  </si>
  <si>
    <t>Focus (2015) - FilmAffinity</t>
  </si>
  <si>
    <t>Fóllame (2000) - FilmAffinity</t>
  </si>
  <si>
    <t>Footloose (1984) - FilmAffinity</t>
  </si>
  <si>
    <t>Dinero sangriento (2012) - FilmAffinity</t>
  </si>
  <si>
    <t>Forajidos de leyenda (1980) - FilmAffinity</t>
  </si>
  <si>
    <t>Forajidos (1946) - FilmAffinity</t>
  </si>
  <si>
    <t>Forasteros en Nueva York (1999) - FilmAffinity</t>
  </si>
  <si>
    <t>Forbidden Ground (2013) - FilmAffinity</t>
  </si>
  <si>
    <t>Forrest Gump (1994) - FilmAffinity</t>
  </si>
  <si>
    <t>Forsaken (2015) - FilmAffinity</t>
  </si>
  <si>
    <t>Fort Apache (1948) - FilmAffinity</t>
  </si>
  <si>
    <t>Fort Bliss (2014) - FilmAffinity</t>
  </si>
  <si>
    <t>Fortaleza infernal (1992) - FilmAffinity</t>
  </si>
  <si>
    <t>Fortress (2012) - FilmAffinity</t>
  </si>
  <si>
    <t>Fortunata (2017) - FilmAffinity</t>
  </si>
  <si>
    <t>Four Lions (2010) - FilmAffinity</t>
  </si>
  <si>
    <t>Four Rooms (1995) - FilmAffinity</t>
  </si>
  <si>
    <t>Foxcatcher (2014) - FilmAffinity</t>
  </si>
  <si>
    <t>Foxes (Zorras) (1980) - FilmAffinity</t>
  </si>
  <si>
    <t>Foxfire: Confesiones de una banda de chicas (2012) - FilmAffinity</t>
  </si>
  <si>
    <t>Foxtrot (2017) - FilmAffinity</t>
  </si>
  <si>
    <t>Foxy Brown (1974) - FilmAffinity</t>
  </si>
  <si>
    <t>Fractura (2019) - FilmAffinity</t>
  </si>
  <si>
    <t>Fracture (2007) - FilmAffinity</t>
  </si>
  <si>
    <t>Francesca (TV) (2001) - FilmAffinity</t>
  </si>
  <si>
    <t>Francotirador (Tower Block) (2012) - FilmAffinity</t>
  </si>
  <si>
    <t>Frank &amp; Lola (2016) - FilmAffinity</t>
  </si>
  <si>
    <t>Frank and Cindy (2015) - FilmAffinity</t>
  </si>
  <si>
    <t>Frank (2014) - FilmAffinity</t>
  </si>
  <si>
    <t>Frankenputa (Vicios diabólicos) (1990) - FilmAffinity</t>
  </si>
  <si>
    <t>Frankenstein creó a la mujer (1967) - FilmAffinity</t>
  </si>
  <si>
    <t>Frankenstein de Mary Shelley (1994) - FilmAffinity</t>
  </si>
  <si>
    <t>Frankie &amp; Johnny (1991) - FilmAffinity</t>
  </si>
  <si>
    <t>Franklyn (2008) - FilmAffinity</t>
  </si>
  <si>
    <t>Frantz (2016) - FilmAffinity</t>
  </si>
  <si>
    <t>Freaks (2018) - FilmAffinity</t>
  </si>
  <si>
    <t>Fred Claus, el hermano gamberro de Santa Claus (2007) - FilmAffinity</t>
  </si>
  <si>
    <t>Freddy el colgao (2001) - FilmAffinity</t>
  </si>
  <si>
    <t>Free Fire (2016) - FilmAffinity</t>
  </si>
  <si>
    <t>Freeheld, un amor incondicional (2015) - FilmAffinity</t>
  </si>
  <si>
    <t>Freejack (Sin identidad) (1992) - FilmAffinity</t>
  </si>
  <si>
    <t>Freezer (2014) - FilmAffinity</t>
  </si>
  <si>
    <t>French Kiss (1995) - FilmAffinity</t>
  </si>
  <si>
    <t>Frenesí (1972) - FilmAffinity</t>
  </si>
  <si>
    <t>Frenético (1988) - FilmAffinity</t>
  </si>
  <si>
    <t>Frenos rotos, coches locos (1980) - FilmAffinity</t>
  </si>
  <si>
    <t>Frente al mar (2015) - FilmAffinity</t>
  </si>
  <si>
    <t>Frequency (2000) - FilmAffinity</t>
  </si>
  <si>
    <t>Fresas salvajes (1957) - FilmAffinity</t>
  </si>
  <si>
    <t>Fresh (1994) - FilmAffinity</t>
  </si>
  <si>
    <t>Fríamente... sin motivos personales (1972) - FilmAffinity</t>
  </si>
  <si>
    <t>Frida (2002) - FilmAffinity</t>
  </si>
  <si>
    <t>Frío en julio (2014) - FilmAffinity</t>
  </si>
  <si>
    <t>Frontera límite (2008) - FilmAffinity</t>
  </si>
  <si>
    <t>Frontera (2014) - FilmAffinity</t>
  </si>
  <si>
    <t>Fuego cruzado (2012) - FilmAffinity</t>
  </si>
  <si>
    <t>Fuego en el cielo (1993) - FilmAffinity</t>
  </si>
  <si>
    <t>Fuego en el cuerpo (1981) - FilmAffinity</t>
  </si>
  <si>
    <t>Fuego en la nieve (1949) - FilmAffinity</t>
  </si>
  <si>
    <t>Fuera de carta (2008) - FilmAffinity</t>
  </si>
  <si>
    <t>Fuera de control (Outlaw) (2007) - FilmAffinity</t>
  </si>
  <si>
    <t>Fuera del mapa (Off the Map) (2016) - FilmAffinity</t>
  </si>
  <si>
    <t>Fuerza diez de Navarone (1978) - FilmAffinity</t>
  </si>
  <si>
    <t>Fuerza mayor (2014) - FilmAffinity</t>
  </si>
  <si>
    <t>Fuerzas especiales (2011) - FilmAffinity</t>
  </si>
  <si>
    <t>Fuga de Alcatraz (1979) - FilmAffinity</t>
  </si>
  <si>
    <t>Fuga de cerebros 2 (2011) - FilmAffinity</t>
  </si>
  <si>
    <t>Fuga de cerebros (2009) - FilmAffinity</t>
  </si>
  <si>
    <t>Fuga de Pretoria (2020) - FilmAffinity</t>
  </si>
  <si>
    <t>Fugitivos encadenados (1996) - FilmAffinity</t>
  </si>
  <si>
    <t>Fugitivos (1958) - FilmAffinity</t>
  </si>
  <si>
    <t>Full Monty (1997) - FilmAffinity</t>
  </si>
  <si>
    <t>Funny Cow (2017) - FilmAffinity</t>
  </si>
  <si>
    <t>Funny Games (2007) - FilmAffinity</t>
  </si>
  <si>
    <t>Funny Girl (1968) - FilmAffinity</t>
  </si>
  <si>
    <t>Furia ciega (2011) - FilmAffinity</t>
  </si>
  <si>
    <t>Furia de titanes (2010) - FilmAffinity</t>
  </si>
  <si>
    <t>Furia Oriental (Fist of Fury) (1972) - FilmAffinity</t>
  </si>
  <si>
    <t>Furia (The Samaritan) (2012) - FilmAffinity</t>
  </si>
  <si>
    <t>F/X, efectos mortales (1986) - FilmAffinity</t>
  </si>
  <si>
    <t>F/X 2: Ilusiones mortales (1991) - FilmAffinity</t>
  </si>
  <si>
    <t>G men contra el imperio del crimen (1935) - FilmAffinity</t>
  </si>
  <si>
    <t>G.I. Joe: La venganza (2013) - FilmAffinity</t>
  </si>
  <si>
    <t>G.I. Joe (2009) - FilmAffinity</t>
  </si>
  <si>
    <t>Gabrielle (2013) - FilmAffinity</t>
  </si>
  <si>
    <t>Gagarin: Pionero del espacio (2013) - FilmAffinity</t>
  </si>
  <si>
    <t>Gallipoli (1981) - FilmAffinity</t>
  </si>
  <si>
    <t>Galveston (2018) - FilmAffinity</t>
  </si>
  <si>
    <t>Game 6 (2005) - FilmAffinity</t>
  </si>
  <si>
    <t>Game Change (TV) (2012) - FilmAffinity</t>
  </si>
  <si>
    <t>¡Game Over, tío! (2018) - FilmAffinity</t>
  </si>
  <si>
    <t>Gamer (2009) - FilmAffinity</t>
  </si>
  <si>
    <t>Gandhi (1982) - FilmAffinity</t>
  </si>
  <si>
    <t>Gangs of New York (2002) - FilmAffinity</t>
  </si>
  <si>
    <t>Gangs of Wasseypur. Parte 1 (2012) - FilmAffinity</t>
  </si>
  <si>
    <t>Gangs of Wasseypur. Parte 2 (2012) - FilmAffinity</t>
  </si>
  <si>
    <t>Gangster Squad: Brigada de élite (2013) - FilmAffinity</t>
  </si>
  <si>
    <t>Gangsta (2018) - FilmAffinity</t>
  </si>
  <si>
    <t>Gantz: Génesis (Gantz: Part 1) (2010) - FilmAffinity</t>
  </si>
  <si>
    <t>Gantz: Perfect Answer (Gantz: Part 2) (2011) - FilmAffinity</t>
  </si>
  <si>
    <t>Gantz:O (2016) - FilmAffinity</t>
  </si>
  <si>
    <t>Gattaca (1997) - FilmAffinity</t>
  </si>
  <si>
    <t>Gauguin, viaje a Tahití (2017) - FilmAffinity</t>
  </si>
  <si>
    <t>Gemini (2017) - FilmAffinity</t>
  </si>
  <si>
    <t>Géminis (2019) - FilmAffinity</t>
  </si>
  <si>
    <t>Generación robada (2002) - FilmAffinity</t>
  </si>
  <si>
    <t>Generación Z (2015) - FilmAffinity</t>
  </si>
  <si>
    <t>Genghis Khan (1965) - FilmAffinity</t>
  </si>
  <si>
    <t>Gente corriente (1980) - FilmAffinity</t>
  </si>
  <si>
    <t>Geostorm (2017) - FilmAffinity</t>
  </si>
  <si>
    <t>German Angst (2015) - FilmAffinity</t>
  </si>
  <si>
    <t>Gerónimo, una leyenda (1993) - FilmAffinity</t>
  </si>
  <si>
    <t>Geronimo (1962) - FilmAffinity</t>
  </si>
  <si>
    <t>Get Carter (Asesino implacable) (2000) - FilmAffinity</t>
  </si>
  <si>
    <t>Get on the Bus (La marcha del millón de hombres) (1996) - FilmAffinity</t>
  </si>
  <si>
    <t>Gett: El divorcio de Viviane Amsalem (2014) - FilmAffinity</t>
  </si>
  <si>
    <t>Gettysburg (1993) - FilmAffinity</t>
  </si>
  <si>
    <t>Ghetto (2006) - FilmAffinity</t>
  </si>
  <si>
    <t>Ghost Dog, el camino del samurái (1999) - FilmAffinity</t>
  </si>
  <si>
    <t>Ghost in the Shell (2017) - FilmAffinity</t>
  </si>
  <si>
    <t>Barco fantasma (2002) - FilmAffinity</t>
  </si>
  <si>
    <t>Ghost World (2001) - FilmAffinity</t>
  </si>
  <si>
    <t>Ghost. Más allá del amor (1990) - FilmAffinity</t>
  </si>
  <si>
    <t>Ghoulies (1984) - FilmAffinity</t>
  </si>
  <si>
    <t>Gia (TV) (1997) - FilmAffinity</t>
  </si>
  <si>
    <t>Gigante (1956) - FilmAffinity</t>
  </si>
  <si>
    <t>Gigi (1958) - FilmAffinity</t>
  </si>
  <si>
    <t>Gigoló (1999) - FilmAffinity</t>
  </si>
  <si>
    <t>Gilda (1946) - FilmAffinity</t>
  </si>
  <si>
    <t>Gintama (2017) - FilmAffinity</t>
  </si>
  <si>
    <t>Girl on the Edge (2015) - FilmAffinity</t>
  </si>
  <si>
    <t>Girl (2018) - FilmAffinity</t>
  </si>
  <si>
    <t>Giro al infierno (1997) - FilmAffinity</t>
  </si>
  <si>
    <t>Giro inesperado (2014) - FilmAffinity</t>
  </si>
  <si>
    <t>Gladiator (2000) - FilmAffinity</t>
  </si>
  <si>
    <t>Glass (Cristal) (2019) - FilmAffinity</t>
  </si>
  <si>
    <t>Gloria Bell (2018) - FilmAffinity</t>
  </si>
  <si>
    <t>Gloria (1980) - FilmAffinity</t>
  </si>
  <si>
    <t>Goat (2016) - FilmAffinity</t>
  </si>
  <si>
    <t>Goats (Cabras) (2012) - FilmAffinity</t>
  </si>
  <si>
    <t>God Help the Girl (2014) - FilmAffinity</t>
  </si>
  <si>
    <t>Godzilla (2014) - FilmAffinity</t>
  </si>
  <si>
    <t>Godzilla. Japón bajo el terror del monstruo (1954) - FilmAffinity</t>
  </si>
  <si>
    <t>Godzilla: Rey de los monstruos (2019) - FilmAffinity</t>
  </si>
  <si>
    <t>Godzilla (1998) - FilmAffinity</t>
  </si>
  <si>
    <t>Gold, la gran estafa (2016) - FilmAffinity</t>
  </si>
  <si>
    <t>Golfus de Roma (1966) - FilmAffinity</t>
  </si>
  <si>
    <t>Golpe de Estado (2015) - FilmAffinity</t>
  </si>
  <si>
    <t>Golpe de efecto (2012) - FilmAffinity</t>
  </si>
  <si>
    <t>Golpe en la pequeña China (1986) - FilmAffinity</t>
  </si>
  <si>
    <t>Gomorra (2008) - FilmAffinity</t>
  </si>
  <si>
    <t>Good Kill (2014) - FilmAffinity</t>
  </si>
  <si>
    <t>Good Morning, Vietnam (1987) - FilmAffinity</t>
  </si>
  <si>
    <t>Good (2008) - FilmAffinity</t>
  </si>
  <si>
    <t>Goodbye, Berlín (2016) - FilmAffinity</t>
  </si>
  <si>
    <t>Adiós, Christopher Robin (2017) - FilmAffinity</t>
  </si>
  <si>
    <t>Gorilas en la niebla (1988) - FilmAffinity</t>
  </si>
  <si>
    <t>Gorky Park (1983) - FilmAffinity</t>
  </si>
  <si>
    <t>Gorrión rojo (2018) - FilmAffinity</t>
  </si>
  <si>
    <t>Gorriones (2015) - FilmAffinity</t>
  </si>
  <si>
    <t>Gosford Park (2001) - FilmAffinity</t>
  </si>
  <si>
    <t>Gothika (2003) - FilmAffinity</t>
  </si>
  <si>
    <t>Grabbers (2012) - FilmAffinity</t>
  </si>
  <si>
    <t>Grace de Mónaco (2014) - FilmAffinity</t>
  </si>
  <si>
    <t>Gracias a Dios (2018) - FilmAffinity</t>
  </si>
  <si>
    <t>Gracias por el chocolate (2000) - FilmAffinity</t>
  </si>
  <si>
    <t>Gracias por fumar (2005) - FilmAffinity</t>
  </si>
  <si>
    <t>Gran hotel (1932) - FilmAffinity</t>
  </si>
  <si>
    <t>Gran Torino (2008) - FilmAffinity</t>
  </si>
  <si>
    <t>Grand Canyon (El alma de la ciudad) (1991) - FilmAffinity</t>
  </si>
  <si>
    <t>Grand Piano (2013) - FilmAffinity</t>
  </si>
  <si>
    <t>Grandes esperanzas (1998) - FilmAffinity</t>
  </si>
  <si>
    <t>Grandes esperanzas (2012) - FilmAffinity</t>
  </si>
  <si>
    <t>Grandes familias (2015) - FilmAffinity</t>
  </si>
  <si>
    <t>Grandma (2015) - FilmAffinity</t>
  </si>
  <si>
    <t>Granujas a todo ritmo (1980) - FilmAffinity</t>
  </si>
  <si>
    <t>Gravity (2013) - FilmAffinity</t>
  </si>
  <si>
    <t>Grease (1978) - FilmAffinity</t>
  </si>
  <si>
    <t>Greed (2019) - FilmAffinity</t>
  </si>
  <si>
    <t>Green Book (2018) - FilmAffinity</t>
  </si>
  <si>
    <t>Green Room (2015) - FilmAffinity</t>
  </si>
  <si>
    <t>Green Zone: Distrito protegido (2010) - FilmAffinity</t>
  </si>
  <si>
    <t>Gremlins 2, la nueva generación (1990) - FilmAffinity</t>
  </si>
  <si>
    <t>Gremlins (1984) - FilmAffinity</t>
  </si>
  <si>
    <t>Gretel y Hansel: Un oscuro cuento de hadas (2020) - FilmAffinity</t>
  </si>
  <si>
    <t>Greyhound: Enemigos bajo el mar (2020) - FilmAffinity</t>
  </si>
  <si>
    <t>Greystoke, la leyenda de Tarzán (1984) - FilmAffinity</t>
  </si>
  <si>
    <t>Gridlocked (2015) - FilmAffinity</t>
  </si>
  <si>
    <t>Gringo: Se busca vivo o muerto (2018) - FilmAffinity</t>
  </si>
  <si>
    <t>Grita Libertad (1987) - FilmAffinity</t>
  </si>
  <si>
    <t>Grupo salvaje (1969) - FilmAffinity</t>
  </si>
  <si>
    <t>Guardián y verdugo (2016) - FilmAffinity</t>
  </si>
  <si>
    <t>Guardianes de la galaxia Vol. 2 (2017) - FilmAffinity</t>
  </si>
  <si>
    <t>Guardianes de la galaxia (2014) - FilmAffinity</t>
  </si>
  <si>
    <t>Guardianes de la noche (2004) - FilmAffinity</t>
  </si>
  <si>
    <t>Guardianes del día (2006) - FilmAffinity</t>
  </si>
  <si>
    <t>Guardias y ladrones (1951) - FilmAffinity</t>
  </si>
  <si>
    <t>Grito de terror (1951) - FilmAffinity</t>
  </si>
  <si>
    <t>Guerra de flechas (2011) - FilmAffinity</t>
  </si>
  <si>
    <t>Guerra de novias (2009) - FilmAffinity</t>
  </si>
  <si>
    <t>Guerra de vinos (2008) - FilmAffinity</t>
  </si>
  <si>
    <t>Guerra Mundial Z (2013) - FilmAffinity</t>
  </si>
  <si>
    <t>Guerra y paz (1956) - FilmAffinity</t>
  </si>
  <si>
    <t>Guerrera (Sangre y honor) (2011) - FilmAffinity</t>
  </si>
  <si>
    <t>Guerreros de antaño (1994) - FilmAffinity</t>
  </si>
  <si>
    <t>Guerreros del cielo y la tierra (2003) - FilmAffinity</t>
  </si>
  <si>
    <t>Guerreros del sol (1986) - FilmAffinity</t>
  </si>
  <si>
    <t>Guía del autoestopista galáctico (2005) - FilmAffinity</t>
  </si>
  <si>
    <t>Guía para el hombre casado (1967) - FilmAffinity</t>
  </si>
  <si>
    <t>Guillaume y los chicos, ¡a la mesa! (2013) - FilmAffinity</t>
  </si>
  <si>
    <t>Gunga Din (1939) - FilmAffinity</t>
  </si>
  <si>
    <t>Guns Akimbo (2019) - FilmAffinity</t>
  </si>
  <si>
    <t>Ha llegado el águila (1976) - FilmAffinity</t>
  </si>
  <si>
    <t>Ha nacido una estrella (2018) - FilmAffinity</t>
  </si>
  <si>
    <t>Ha nacido una estrella (1954) - FilmAffinity</t>
  </si>
  <si>
    <t>Ha vuelto (2015) - FilmAffinity</t>
  </si>
  <si>
    <t>Habitación para cuatro (1975) - FilmAffinity</t>
  </si>
  <si>
    <t>Hablar (2015) - FilmAffinity</t>
  </si>
  <si>
    <t>Hable con ella (2002) - FilmAffinity</t>
  </si>
  <si>
    <t>Hace mucho que te quiero (2008) - FilmAffinity</t>
  </si>
  <si>
    <t>Hace un millón de años (1966) - FilmAffinity</t>
  </si>
  <si>
    <t>¿Hacemos una porno? (2008) - FilmAffinity</t>
  </si>
  <si>
    <t>Hacia la luz (2017) - FilmAffinity</t>
  </si>
  <si>
    <t>Hacia rutas salvajes (Into the Wild) (2007) - FilmAffinity</t>
  </si>
  <si>
    <t>Hairspray (2007) - FilmAffinity</t>
  </si>
  <si>
    <t>Hala (2019) - FilmAffinity</t>
  </si>
  <si>
    <t>Halcones de la noche (1981) - FilmAffinity</t>
  </si>
  <si>
    <t>Halo 4: Forward Unto Dawn (2012) - FilmAffinity</t>
  </si>
  <si>
    <t>Hamilton 2 (2012) - FilmAffinity</t>
  </si>
  <si>
    <t>Hamilton: En interés de la nación (2012) - FilmAffinity</t>
  </si>
  <si>
    <t>Hamlet (1996) - FilmAffinity</t>
  </si>
  <si>
    <t>Hampa dorada (1931) - FilmAffinity</t>
  </si>
  <si>
    <t>Hampones (1997) - FilmAffinity</t>
  </si>
  <si>
    <t>Han Solo: Una historia de Star Wars (2018) - FilmAffinity</t>
  </si>
  <si>
    <t>Hana-Bi. Flores de fuego (1997) - FilmAffinity</t>
  </si>
  <si>
    <t>Hancock (2008) - FilmAffinity</t>
  </si>
  <si>
    <t>Handia (2017) - FilmAffinity</t>
  </si>
  <si>
    <t>Handsome Devil (2016) - FilmAffinity</t>
  </si>
  <si>
    <t>Handsome: Una película de misterio de Netflix (2017) - FilmAffinity</t>
  </si>
  <si>
    <t>Hanna (2011) - FilmAffinity</t>
  </si>
  <si>
    <t>Hannah Arendt (2012) - FilmAffinity</t>
  </si>
  <si>
    <t>Hannah y sus hermanas (1986) - FilmAffinity</t>
  </si>
  <si>
    <t>Hansel y Gretel: Cazadores de brujas (2013) - FilmAffinity</t>
  </si>
  <si>
    <t>Happy End (2017) - FilmAffinity</t>
  </si>
  <si>
    <t>HappyThankYouMorePlease (2010) - FilmAffinity</t>
  </si>
  <si>
    <t>Happy: Un cuento sobre la felicidad (2008) - FilmAffinity</t>
  </si>
  <si>
    <t>Harakiri (Seppuku) (1962) - FilmAffinity</t>
  </si>
  <si>
    <t>Hara-kiri: Muerte de un samurai (2011) - FilmAffinity</t>
  </si>
  <si>
    <t>Hard Candy (2005) - FilmAffinity</t>
  </si>
  <si>
    <t>Hard Rain (1998) - FilmAffinity</t>
  </si>
  <si>
    <t>Hardball (2001) - FilmAffinity</t>
  </si>
  <si>
    <t>Hardcore Henry (2015) - FilmAffinity</t>
  </si>
  <si>
    <t>Hardware, programado para matar (1990) - FilmAffinity</t>
  </si>
  <si>
    <t>Harold y Maude (1971) - FilmAffinity</t>
  </si>
  <si>
    <t>Harold y su manual de secuestro (2014) - FilmAffinity</t>
  </si>
  <si>
    <t>Harper, investigador privado (1966) - FilmAffinity</t>
  </si>
  <si>
    <t>Harriet, en busca de la libertad (2019) - FilmAffinity</t>
  </si>
  <si>
    <t>Harry Brown (2009) - FilmAffinity</t>
  </si>
  <si>
    <t>Hasta donde los pies me lleven (2001) - FilmAffinity</t>
  </si>
  <si>
    <t>Hasta el límite (1991) - FilmAffinity</t>
  </si>
  <si>
    <t>Hasta el último hombre (2016) - FilmAffinity</t>
  </si>
  <si>
    <t>Hasta la vista (2011) - FilmAffinity</t>
  </si>
  <si>
    <t>Hasta los huesos (2017) - FilmAffinity</t>
  </si>
  <si>
    <t>Hasta que el cura nos separe (2007) - FilmAffinity</t>
  </si>
  <si>
    <t>Hasta que la ley nos separe (2004) - FilmAffinity</t>
  </si>
  <si>
    <t>Hasta que la muerte los separe (2003) - FilmAffinity</t>
  </si>
  <si>
    <t>Hasta que llegó su hora (1968) - FilmAffinity</t>
  </si>
  <si>
    <t>Hasta siempre, hijo mío (2019) - FilmAffinity</t>
  </si>
  <si>
    <t>Hasta tiene tus ojos (2016) - FilmAffinity</t>
  </si>
  <si>
    <t>Hatari (1962) - FilmAffinity</t>
  </si>
  <si>
    <t>Hater (2020) - FilmAffinity</t>
  </si>
  <si>
    <t>Poseída (2017) - FilmAffinity</t>
  </si>
  <si>
    <t>Hazme reír (2009) - FilmAffinity</t>
  </si>
  <si>
    <t>Headhunters (2011) - FilmAffinity</t>
  </si>
  <si>
    <t>Headshot (2016) - FilmAffinity</t>
  </si>
  <si>
    <t>Heartbreak Hotel (1988) - FilmAffinity</t>
  </si>
  <si>
    <t>Heartstone, corazones de piedra (2016) - FilmAffinity</t>
  </si>
  <si>
    <t>Heat (1995) - FilmAffinity</t>
  </si>
  <si>
    <t>Hechizados (1995) - FilmAffinity</t>
  </si>
  <si>
    <t>Haz lo que debas (1989) - FilmAffinity</t>
  </si>
  <si>
    <t>Hechizo de luna (1987) - FilmAffinity</t>
  </si>
  <si>
    <t>Hecho en el cielo (1987) - FilmAffinity</t>
  </si>
  <si>
    <t>Hector y el secreto de la felicidad (2014) - FilmAffinity</t>
  </si>
  <si>
    <t>Hedi, un viento de libertad (2016) - FilmAffinity</t>
  </si>
  <si>
    <t>Heidi (2015) - FilmAffinity</t>
  </si>
  <si>
    <t>Hell Ride (2008) - FilmAffinity</t>
  </si>
  <si>
    <t>Hellboy 2: El ejército dorado (2008) - FilmAffinity</t>
  </si>
  <si>
    <t>Hellboy (2004) - FilmAffinity</t>
  </si>
  <si>
    <t>Hello, Dolly! (1969) - FilmAffinity</t>
  </si>
  <si>
    <t>Hemingway y Gellhorn (TV) (2012) - FilmAffinity</t>
  </si>
  <si>
    <t>Her (2013) - FilmAffinity</t>
  </si>
  <si>
    <t>Herbert (2015) - FilmAffinity</t>
  </si>
  <si>
    <t>Herbie en el Grand Prix de Montecarlo (1977) - FilmAffinity</t>
  </si>
  <si>
    <t>Herbie, un volante loco (1974) - FilmAffinity</t>
  </si>
  <si>
    <t>Hércules en Nueva York (1969) - FilmAffinity</t>
  </si>
  <si>
    <t>Hércules (2014) - FilmAffinity</t>
  </si>
  <si>
    <t>Hereditary (2018) - FilmAffinity</t>
  </si>
  <si>
    <t>Herida (1992) - FilmAffinity</t>
  </si>
  <si>
    <t>Hermanas (1973) - FilmAffinity</t>
  </si>
  <si>
    <t>Hermanísimas (2015) - FilmAffinity</t>
  </si>
  <si>
    <t>Hermanos del viento (2015) - FilmAffinity</t>
  </si>
  <si>
    <t>Hermanos por pelotas (2008) - FilmAffinity</t>
  </si>
  <si>
    <t>Hermosas criaturas (2013) - FilmAffinity</t>
  </si>
  <si>
    <t>Hero (2002) - FilmAffinity</t>
  </si>
  <si>
    <t>Héroes del cielo (2005) - FilmAffinity</t>
  </si>
  <si>
    <t>Héroes en el infierno (2017) - FilmAffinity</t>
  </si>
  <si>
    <t>Héroes fuera de órbita (1999) - FilmAffinity</t>
  </si>
  <si>
    <t>Hard Boiled (Hervidero) (1992) - FilmAffinity</t>
  </si>
  <si>
    <t>Hidden: Terror en Kingsville (2015) - FilmAffinity</t>
  </si>
  <si>
    <t>Hiena: El infierno del crimen (2014) - FilmAffinity</t>
  </si>
  <si>
    <t>High Flying Bird (2019) - FilmAffinity</t>
  </si>
  <si>
    <t>High Life (2018) - FilmAffinity</t>
  </si>
  <si>
    <t>High School (2010) - FilmAffinity</t>
  </si>
  <si>
    <t>High-Rise (2015) - FilmAffinity</t>
  </si>
  <si>
    <t>Hija de su padre (2018) - FilmAffinity</t>
  </si>
  <si>
    <t>Hijo nativo (TV) (2019) - FilmAffinity</t>
  </si>
  <si>
    <t>Hijos de la gloria (2006) - FilmAffinity</t>
  </si>
  <si>
    <t>Hijos de la medianoche (2012) - FilmAffinity</t>
  </si>
  <si>
    <t>Hijos de los hombres (2006) - FilmAffinity</t>
  </si>
  <si>
    <t>Hijos de un dios menor (1986) - FilmAffinity</t>
  </si>
  <si>
    <t>Hindenburg (1975) - FilmAffinity</t>
  </si>
  <si>
    <t>Hipócrates (2014) - FilmAffinity</t>
  </si>
  <si>
    <t>Historia de dos ciudades (1935) - FilmAffinity</t>
  </si>
  <si>
    <t>Historia de un crimen (2006) - FilmAffinity</t>
  </si>
  <si>
    <t>Historia de un matrimonio (2019) - FilmAffinity</t>
  </si>
  <si>
    <t>Kidnapped: Historia de un secuestro (2005) - FilmAffinity</t>
  </si>
  <si>
    <t>Historia de un soldado (1984) - FilmAffinity</t>
  </si>
  <si>
    <t>Historia de una monja (1959) - FilmAffinity</t>
  </si>
  <si>
    <t>Historia de una pasión (2016) - FilmAffinity</t>
  </si>
  <si>
    <t>Historia macabra (1981) - FilmAffinity</t>
  </si>
  <si>
    <t>Historias de fantasmas (2017) - FilmAffinity</t>
  </si>
  <si>
    <t>Historias de Filadelfia (1940) - FilmAffinity</t>
  </si>
  <si>
    <t>Historias de la cripta: Caballero del diablo (1995) - FilmAffinity</t>
  </si>
  <si>
    <t>Historias de la morgue (2019) - FilmAffinity</t>
  </si>
  <si>
    <t>Historias de la puta mili (1993) - FilmAffinity</t>
  </si>
  <si>
    <t>Historias de la radio (1955) - FilmAffinity</t>
  </si>
  <si>
    <t>Historias de Manhattan (2007) - FilmAffinity</t>
  </si>
  <si>
    <t>Historias de Nueva York (1989) - FilmAffinity</t>
  </si>
  <si>
    <t>Historias de terror (1962) - FilmAffinity</t>
  </si>
  <si>
    <t>Hitch, especialista en ligues (2005) - FilmAffinity</t>
  </si>
  <si>
    <t>Hitchcock (2012) - FilmAffinity</t>
  </si>
  <si>
    <t>Hitler: El reinado del mal (TV) (2003) - FilmAffinity</t>
  </si>
  <si>
    <t>Hitman: Agente 47 (2015) - FilmAffinity</t>
  </si>
  <si>
    <t>Hitman (2007) - FilmAffinity</t>
  </si>
  <si>
    <t>Historias de miedo para contar en la oscuridad (2019) - FilmAffinity</t>
  </si>
  <si>
    <t>Hoffa, un pulso al poder (1992) - FilmAffinity</t>
  </si>
  <si>
    <t>Hogar no tan dulce hogar (2015) - FilmAffinity</t>
  </si>
  <si>
    <t>Hogar (2020) - FilmAffinity</t>
  </si>
  <si>
    <t>Hojas de hierba (2009) - FilmAffinity</t>
  </si>
  <si>
    <t>Hola, mi nombre es Doris (2015) - FilmAffinity</t>
  </si>
  <si>
    <t>Holding the Man (2015) - FilmAffinity</t>
  </si>
  <si>
    <t>Holidays (2016) - FilmAffinity</t>
  </si>
  <si>
    <t>Hollywood: Departamento de homicidios (2003) - FilmAffinity</t>
  </si>
  <si>
    <t>Hollywoodland (2006) - FilmAffinity</t>
  </si>
  <si>
    <t>Holocausto caníbal (1980) - FilmAffinity</t>
  </si>
  <si>
    <t>Hombres de honor (2000) - FilmAffinity</t>
  </si>
  <si>
    <t>Hombres de presa (1947) - FilmAffinity</t>
  </si>
  <si>
    <t>Hombres de valor (2016) - FilmAffinity</t>
  </si>
  <si>
    <t>Hombres violentos (1955) - FilmAffinity</t>
  </si>
  <si>
    <t>Hombres, mujeres y niños (2014) - FilmAffinity</t>
  </si>
  <si>
    <t>Hombres (1950) - FilmAffinity</t>
  </si>
  <si>
    <t>Home Run (2012) - FilmAffinity</t>
  </si>
  <si>
    <t>Homicidio en primer grado (1995) - FilmAffinity</t>
  </si>
  <si>
    <t>Hondo (1953) - FilmAffinity</t>
  </si>
  <si>
    <t>Honor, plomo y sangre (A Better Tomorrow II) (1988) - FilmAffinity</t>
  </si>
  <si>
    <t>Hook (El capitán Garfio) (1991) - FilmAffinity</t>
  </si>
  <si>
    <t>Hooligans (2005) - FilmAffinity</t>
  </si>
  <si>
    <t>Horas desesperadas (Cuenta atrás) (2013) - FilmAffinity</t>
  </si>
  <si>
    <t>Horas desesperadas (1955) - FilmAffinity</t>
  </si>
  <si>
    <t>Horizonte Final (1997) - FilmAffinity</t>
  </si>
  <si>
    <t>Horizontes de grandeza (1958) - FilmAffinity</t>
  </si>
  <si>
    <t>Horizontes lejanos (1952) - FilmAffinity</t>
  </si>
  <si>
    <t>Horizontes perdidos (1937) - FilmAffinity</t>
  </si>
  <si>
    <t>Cuernos (2013) - FilmAffinity</t>
  </si>
  <si>
    <t>Horse Girl (2020) - FilmAffinity</t>
  </si>
  <si>
    <t>Hostage (2005) - FilmAffinity</t>
  </si>
  <si>
    <t>Hostiles (2017) - FilmAffinity</t>
  </si>
  <si>
    <t>Hot Shots 2 (1993) - FilmAffinity</t>
  </si>
  <si>
    <t>Hot Shots ¡La madre de todos los desmadres! (1991) - FilmAffinity</t>
  </si>
  <si>
    <t>Hotel Artemis (2018) - FilmAffinity</t>
  </si>
  <si>
    <t>Hotel Bombay (2018) - FilmAffinity</t>
  </si>
  <si>
    <t>Hotel Europa (2016) - FilmAffinity</t>
  </si>
  <si>
    <t>Hotel Rwanda (2004) - FilmAffinity</t>
  </si>
  <si>
    <t>Hotel Salvación (2016) - FilmAffinity</t>
  </si>
  <si>
    <t>Howard, un nuevo héroe (1986) - FilmAffinity</t>
  </si>
  <si>
    <t>Howl (Aullido) (2015) - FilmAffinity</t>
  </si>
  <si>
    <t>Hud: El más salvaje entre mil (1963) - FilmAffinity</t>
  </si>
  <si>
    <t>Huérfanos de Brooklyn (2019) - FilmAffinity</t>
  </si>
  <si>
    <t>Huida a medianoche (1988) - FilmAffinity</t>
  </si>
  <si>
    <t>Human Nature (2001) - FilmAffinity</t>
  </si>
  <si>
    <t>Humanoides del abismo (1980) - FilmAffinity</t>
  </si>
  <si>
    <t>Hundid el Bismarck (1960) - FilmAffinity</t>
  </si>
  <si>
    <t>Hunt for the Wilderpeople, a la caza de los ñumanos (2016) - FilmAffinity</t>
  </si>
  <si>
    <t>Hunter Killer. Caza en las profundidades (2018) - FilmAffinity</t>
  </si>
  <si>
    <t>Huracán Carter (1999) - FilmAffinity</t>
  </si>
  <si>
    <t>Hulk (2003) - FilmAffinity</t>
  </si>
  <si>
    <t>Huracán (1949) - FilmAffinity</t>
  </si>
  <si>
    <t>Hurricane (2018) - FilmAffinity</t>
  </si>
  <si>
    <t>Hush (Silencio) (2016) - FilmAffinity</t>
  </si>
  <si>
    <t>Hysteria (2011) - FilmAffinity</t>
  </si>
  <si>
    <t>I Am a Hero (2015) - FilmAffinity</t>
  </si>
  <si>
    <t>I Am Mother (2019) - FilmAffinity</t>
  </si>
  <si>
    <t>I Am Not a Serial Killer (2016) - FilmAffinity</t>
  </si>
  <si>
    <t>I Feel Good: La historia de James Brown (2014) - FilmAffinity</t>
  </si>
  <si>
    <t>I Kill Giants (2017) - FilmAffinity</t>
  </si>
  <si>
    <t>Hank Williams, una voz a la deriva (2015) - FilmAffinity</t>
  </si>
  <si>
    <t>Amenazados en la red (2016) - FilmAffinity</t>
  </si>
  <si>
    <t>iBoy (2017) - FilmAffinity</t>
  </si>
  <si>
    <t>Ichi the Killer (2001) - FilmAffinity</t>
  </si>
  <si>
    <t>Identidad borrada (2018) - FilmAffinity</t>
  </si>
  <si>
    <t>Identidad (2003) - FilmAffinity</t>
  </si>
  <si>
    <t>Idiocracia (2006) - FilmAffinity</t>
  </si>
  <si>
    <t>Ignacio de Loyola (2016) - FilmAffinity</t>
  </si>
  <si>
    <t>Ike: Desembarco en Normandía (TV) (2004) - FilmAffinity</t>
  </si>
  <si>
    <t>Volverás en mis sueños (2015) - FilmAffinity</t>
  </si>
  <si>
    <t>Ilusiones de un mentiroso (1999) - FilmAffinity</t>
  </si>
  <si>
    <t>Imagine (2009) - FilmAffinity</t>
  </si>
  <si>
    <t>Inmortales (2011) - FilmAffinity</t>
  </si>
  <si>
    <t>Impacto inminente (1996) - FilmAffinity</t>
  </si>
  <si>
    <t>Impacto (1981) - FilmAffinity</t>
  </si>
  <si>
    <t>Imparable (2010) - FilmAffinity</t>
  </si>
  <si>
    <t>Imperial Dreams (2014) - FilmAffinity</t>
  </si>
  <si>
    <t>Imperium (2016) - FilmAffinity</t>
  </si>
  <si>
    <t>Impulso criminal (1959) - FilmAffinity</t>
  </si>
  <si>
    <t>In the Loop (2009) - FilmAffinity</t>
  </si>
  <si>
    <t>In Time (2011) - FilmAffinity</t>
  </si>
  <si>
    <t>Incidente en Ox-Bow (1942) - FilmAffinity</t>
  </si>
  <si>
    <t>Incierta gloria (2017) - FilmAffinity</t>
  </si>
  <si>
    <t>Incondicional (2012) - FilmAffinity</t>
  </si>
  <si>
    <t>Increíble pero falso (2009) - FilmAffinity</t>
  </si>
  <si>
    <t>Indefenso (Naked) (1993) - FilmAffinity</t>
  </si>
  <si>
    <t>Independence Day: Contraataque (2016) - FilmAffinity</t>
  </si>
  <si>
    <t>Independence Day (1996) - FilmAffinity</t>
  </si>
  <si>
    <t>Indian Horse (2017) - FilmAffinity</t>
  </si>
  <si>
    <t>Indignation (Indignación) (2016) - FilmAffinity</t>
  </si>
  <si>
    <t>Indomable (2011) - FilmAffinity</t>
  </si>
  <si>
    <t>Infectados (Carriers) (2009) - FilmAffinity</t>
  </si>
  <si>
    <t>Inferno (2016) - FilmAffinity</t>
  </si>
  <si>
    <t>Infierno azul (2016) - FilmAffinity</t>
  </si>
  <si>
    <t>Infierno bajo el agua (2019) - FilmAffinity</t>
  </si>
  <si>
    <t>Infierno blanco (2011) - FilmAffinity</t>
  </si>
  <si>
    <t>Infierno de cobardes (1973) - FilmAffinity</t>
  </si>
  <si>
    <t>Infierno en Corea (1956) - FilmAffinity</t>
  </si>
  <si>
    <t>Infierno en el pacífico (1968) - FilmAffinity</t>
  </si>
  <si>
    <t>Infierno en la bahía de San Francisco (1955) - FilmAffinity</t>
  </si>
  <si>
    <t>Infiel (2002) - FilmAffinity</t>
  </si>
  <si>
    <t>Infierno en la tierra (1942) - FilmAffinity</t>
  </si>
  <si>
    <t>Infiltrado (2016) - FilmAffinity</t>
  </si>
  <si>
    <t>Infiltrado en el KKKlan (2018) - FilmAffinity</t>
  </si>
  <si>
    <t>Infiltrados en clase (2012) - FilmAffinity</t>
  </si>
  <si>
    <t>Infiltrados en la universidad (2014) - FilmAffinity</t>
  </si>
  <si>
    <t>Infiltrados en Miami (2016) - FilmAffinity</t>
  </si>
  <si>
    <t>Infiltrados (2006) - FilmAffinity</t>
  </si>
  <si>
    <t>Ingenua inocencia (2016) - FilmAffinity</t>
  </si>
  <si>
    <t>Ingrid Goes West (2017) - FilmAffinity</t>
  </si>
  <si>
    <t>Inocencia interrumpida (1999) - FilmAffinity</t>
  </si>
  <si>
    <t>Inocencia y juventud (1937) - FilmAffinity</t>
  </si>
  <si>
    <t>Inquebrantable (2016) - FilmAffinity</t>
  </si>
  <si>
    <t>Inseparables (1988) - FilmAffinity</t>
  </si>
  <si>
    <t>Insidious: La última llave (2018) - FilmAffinity</t>
  </si>
  <si>
    <t>Insignia de honor (2015) - FilmAffinity</t>
  </si>
  <si>
    <t>Inspector Gadget (1999) - FilmAffinity</t>
  </si>
  <si>
    <t>Instinto asesino (The Crew) (2008) - FilmAffinity</t>
  </si>
  <si>
    <t>Instinto Básico 2: adicción al riesgo (2006) - FilmAffinity</t>
  </si>
  <si>
    <t>Instinto básico (1992) - FilmAffinity</t>
  </si>
  <si>
    <t>Instinto (1999) - FilmAffinity</t>
  </si>
  <si>
    <t>La serie Divergente: Insurgente (2015) - FilmAffinity</t>
  </si>
  <si>
    <t>A.I. Inteligencia Artificial (2001) - FilmAffinity</t>
  </si>
  <si>
    <t>Insomnio (2002) - FilmAffinity</t>
  </si>
  <si>
    <t>Intemperie (2019) - FilmAffinity</t>
  </si>
  <si>
    <t>Intermezzo (1936) - FilmAffinity</t>
  </si>
  <si>
    <t>Interstellar (2014) - FilmAffinity</t>
  </si>
  <si>
    <t>Interview (2007) - FilmAffinity</t>
  </si>
  <si>
    <t>Territorio grizzly (2015) - FilmAffinity</t>
  </si>
  <si>
    <t>Into The Storm (Durante la tormenta) (TV) (2009) - FilmAffinity</t>
  </si>
  <si>
    <t>Into the Woods (2014) - FilmAffinity</t>
  </si>
  <si>
    <t>Intocable (2011) - FilmAffinity</t>
  </si>
  <si>
    <t>Intrépidos forajidos (1990) - FilmAffinity</t>
  </si>
  <si>
    <t>Intriga en Venecia (1967) - FilmAffinity</t>
  </si>
  <si>
    <t>Intriga extranjera (1956) - FilmAffinity</t>
  </si>
  <si>
    <t>Intruders (2015) - FilmAffinity</t>
  </si>
  <si>
    <t>Intrusos (2014) - FilmAffinity</t>
  </si>
  <si>
    <t>Inuyashiki (2018) - FilmAffinity</t>
  </si>
  <si>
    <t>Invasión a la Tierra (2011) - FilmAffinity</t>
  </si>
  <si>
    <t>Invasión en Birmania (1962) - FilmAffinity</t>
  </si>
  <si>
    <t>Invasión zombie (2012) - FilmAffinity</t>
  </si>
  <si>
    <t>Invasión (2007) - FilmAffinity</t>
  </si>
  <si>
    <t>Invasores de Marte (1953) - FilmAffinity</t>
  </si>
  <si>
    <t>Invasores de Marte (1986) - FilmAffinity</t>
  </si>
  <si>
    <t>Invencible (Unbroken) (2014) - FilmAffinity</t>
  </si>
  <si>
    <t>Invencible (2006) - FilmAffinity</t>
  </si>
  <si>
    <t>Investigación policial (2013) - FilmAffinity</t>
  </si>
  <si>
    <t>Invictus (2009) - FilmAffinity</t>
  </si>
  <si>
    <t>Invisibles (2014) - FilmAffinity</t>
  </si>
  <si>
    <t>Invitación a un pistolero (1964) - FilmAffinity</t>
  </si>
  <si>
    <t>Invitación de boda (Wajib) (2017) - FilmAffinity</t>
  </si>
  <si>
    <t>Ipcress (1965) - FilmAffinity</t>
  </si>
  <si>
    <t>Ira de Titanes (2012) - FilmAffinity</t>
  </si>
  <si>
    <t>Iris (2016) - FilmAffinity</t>
  </si>
  <si>
    <t>Irma la dulce (1963) - FilmAffinity</t>
  </si>
  <si>
    <t>Ángeles de hierro (TV) (2004) - FilmAffinity</t>
  </si>
  <si>
    <t>Iron Sky (2012) - FilmAffinity</t>
  </si>
  <si>
    <t>Irrational Man (2015) - FilmAffinity</t>
  </si>
  <si>
    <t>Irresistible (2006) - FilmAffinity</t>
  </si>
  <si>
    <t>Isi/Disi: Alto voltaje (2006) - FilmAffinity</t>
  </si>
  <si>
    <t>Isi/Disi: Amor a lo bestia (2004) - FilmAffinity</t>
  </si>
  <si>
    <t>Isla de fuego (1990) - FilmAffinity</t>
  </si>
  <si>
    <t>Isla de perros (2018) - FilmAffinity</t>
  </si>
  <si>
    <t>Islas Turcas y Caicos (TV) (2014) - FilmAffinity</t>
  </si>
  <si>
    <t>It - Eso (TV) (1990) - FilmAffinity</t>
  </si>
  <si>
    <t>It Follows (2014) - FilmAffinity</t>
  </si>
  <si>
    <t>It. Capítulo 2 (2019) - FilmAffinity</t>
  </si>
  <si>
    <t>It (2017) - FilmAffinity</t>
  </si>
  <si>
    <t>Ithaca (2015) - FilmAffinity</t>
  </si>
  <si>
    <t>Ivanhoe (1952) - FilmAffinity</t>
  </si>
  <si>
    <t>J. Edgar (2011) - FilmAffinity</t>
  </si>
  <si>
    <t>J.F.K.: Caso abierto (1991) - FilmAffinity</t>
  </si>
  <si>
    <t>J.T. LeRoy: engañando a Hollywood (2018) - FilmAffinity</t>
  </si>
  <si>
    <t>Mesrine: Parte 2. Enemigo público nº 1 (2008) - FilmAffinity</t>
  </si>
  <si>
    <t>Jack Brooks: Cazador de Monstruos (2007) - FilmAffinity</t>
  </si>
  <si>
    <t>Jack, el cazagigantes (2013) - FilmAffinity</t>
  </si>
  <si>
    <t>Jack Reacher: Nunca vuelvas atrás (2016) - FilmAffinity</t>
  </si>
  <si>
    <t>Jack Reacher (2012) - FilmAffinity</t>
  </si>
  <si>
    <t>Jack Ryan: Operación Sombra (2014) - FilmAffinity</t>
  </si>
  <si>
    <t>Jack Strong (2014) - FilmAffinity</t>
  </si>
  <si>
    <t>Jack (1996) - FilmAffinity</t>
  </si>
  <si>
    <t>Jackie Brown (1997) - FilmAffinity</t>
  </si>
  <si>
    <t>Jackie (2016) - FilmAffinity</t>
  </si>
  <si>
    <t>Jacuzzi al pasado 2 (2015) - FilmAffinity</t>
  </si>
  <si>
    <t>Jacuzzi al pasado (2010) - FilmAffinity</t>
  </si>
  <si>
    <t>Jamón, jamón (1992) - FilmAffinity</t>
  </si>
  <si>
    <t>Jane Eyre (2011) - FilmAffinity</t>
  </si>
  <si>
    <t>Jappeloup. De padre a hijo (2013) - FilmAffinity</t>
  </si>
  <si>
    <t>Jaque al asesino (1992) - FilmAffinity</t>
  </si>
  <si>
    <t>Jardines de piedra (1987) - FilmAffinity</t>
  </si>
  <si>
    <t>Jarhead, el infierno espera (2005) - FilmAffinity</t>
  </si>
  <si>
    <t>Jasón y los argonautas (1963) - FilmAffinity</t>
  </si>
  <si>
    <t>Jay y Bob el Silencioso contraatacan (2001) - FilmAffinity</t>
  </si>
  <si>
    <t>Jean-François y el sentido de la vida (2018) - FilmAffinity</t>
  </si>
  <si>
    <t>Jefe (2018) - FilmAffinity</t>
  </si>
  <si>
    <t>Jeff y los suyos (2011) - FilmAffinity</t>
  </si>
  <si>
    <t>Jennie (1948) - FilmAffinity</t>
  </si>
  <si>
    <t>Jennifer 8 (1992) - FilmAffinity</t>
  </si>
  <si>
    <t>Jerry Maguire (1996) - FilmAffinity</t>
  </si>
  <si>
    <t>Jersey Boys (2014) - FilmAffinity</t>
  </si>
  <si>
    <t>Jesse Stone: El beneficio de la duda (TV) (2012) - FilmAffinity</t>
  </si>
  <si>
    <t>Jesucristo Superstar (1973) - FilmAffinity</t>
  </si>
  <si>
    <t>Jet Lag (2002) - FilmAffinity</t>
  </si>
  <si>
    <t>Jimmy P. (2013) - FilmAffinity</t>
  </si>
  <si>
    <t>Jimmy's Hall (2014) - FilmAffinity</t>
  </si>
  <si>
    <t>Jo Pil-Ho: El despertar de la rabia (2019) - FilmAffinity</t>
  </si>
  <si>
    <t>Jobs (2013) - FilmAffinity</t>
  </si>
  <si>
    <t>Joe contra el volcán (1990) - FilmAffinity</t>
  </si>
  <si>
    <t>Joe Kidd (1972) - FilmAffinity</t>
  </si>
  <si>
    <t>Joe, el implacable (1966) - FilmAffinity</t>
  </si>
  <si>
    <t>Joe (2013) - FilmAffinity</t>
  </si>
  <si>
    <t>John Carter (2012) - FilmAffinity</t>
  </si>
  <si>
    <t>John muere al final (2012) - FilmAffinity</t>
  </si>
  <si>
    <t>John Q. (2002) - FilmAffinity</t>
  </si>
  <si>
    <t>John Wick: Pacto de sangre (2017) - FilmAffinity</t>
  </si>
  <si>
    <t>John Wick: Capítulo 3 - Parabellum (2019) - FilmAffinity</t>
  </si>
  <si>
    <t>John Wick (Otro día para matar) (2014) - FilmAffinity</t>
  </si>
  <si>
    <t>Johnny cogió su fusil (1971) - FilmAffinity</t>
  </si>
  <si>
    <t>Johnny English Returns (2011) - FilmAffinity</t>
  </si>
  <si>
    <t>Johnny English: De nuevo en acción (2018) - FilmAffinity</t>
  </si>
  <si>
    <t>Johnny English (2003) - FilmAffinity</t>
  </si>
  <si>
    <t>Johnny Guitar (1954) - FilmAffinity</t>
  </si>
  <si>
    <t>Johnny Mnemonic (1995) - FilmAffinity</t>
  </si>
  <si>
    <t>Jojo Rabbit (2019) - FilmAffinity</t>
  </si>
  <si>
    <t>Joker (2019) - FilmAffinity</t>
  </si>
  <si>
    <t>Joker's Poltergeist (2016) - FilmAffinity</t>
  </si>
  <si>
    <t>Jonah Hex (2010) - FilmAffinity</t>
  </si>
  <si>
    <t>Joshy (2016) - FilmAffinity</t>
  </si>
  <si>
    <t>Joven y bonita (2013) - FilmAffinity</t>
  </si>
  <si>
    <t>Jóvenes y brujas (1996) - FilmAffinity</t>
  </si>
  <si>
    <t>Joy (2015) - FilmAffinity</t>
  </si>
  <si>
    <t>Juana de Arco (1999) - FilmAffinity</t>
  </si>
  <si>
    <t>Jubal (1956) - FilmAffinity</t>
  </si>
  <si>
    <t>Judy y Punch (2019) - FilmAffinity</t>
  </si>
  <si>
    <t>Judy (2019) - FilmAffinity</t>
  </si>
  <si>
    <t>Juego con la muerte (Game of Death) (1978) - FilmAffinity</t>
  </si>
  <si>
    <t>Juego de armas (2016) - FilmAffinity</t>
  </si>
  <si>
    <t>Juego de asesinos (2011) - FilmAffinity</t>
  </si>
  <si>
    <t>Spy Game (Juego de espías) (2001) - FilmAffinity</t>
  </si>
  <si>
    <t>Juego de honor (2005) - FilmAffinity</t>
  </si>
  <si>
    <t>Juego de ladrones. El atraco perfecto (2018) - FilmAffinity</t>
  </si>
  <si>
    <t>Juego de lágrimas (1992) - FilmAffinity</t>
  </si>
  <si>
    <t>Juego de patriotas (1992) - FilmAffinity</t>
  </si>
  <si>
    <t>Juego mortal, viaje interactivo (1994) - FilmAffinity</t>
  </si>
  <si>
    <t>Juego peligroso (2014) - FilmAffinity</t>
  </si>
  <si>
    <t>Juego sucio (Infernal Affairs) (2002) - FilmAffinity</t>
  </si>
  <si>
    <t>Juegos de amor en la universidad (1985) - FilmAffinity</t>
  </si>
  <si>
    <t>Juegos de guerra 2 (2008) - FilmAffinity</t>
  </si>
  <si>
    <t>Juegos de guerra (1983) - FilmAffinity</t>
  </si>
  <si>
    <t>Juegos de manos (2016) - FilmAffinity</t>
  </si>
  <si>
    <t>Juegos secretos (2006) - FilmAffinity</t>
  </si>
  <si>
    <t>Juegos sucios (2013) - FilmAffinity</t>
  </si>
  <si>
    <t>Juerga hasta el fin (2013) - FilmAffinity</t>
  </si>
  <si>
    <t>Juez Dredd (1995) - FilmAffinity</t>
  </si>
  <si>
    <t>Jugada perfecta (2010) - FilmAffinity</t>
  </si>
  <si>
    <t>Jugada salvaje (2015) - FilmAffinity</t>
  </si>
  <si>
    <t>Jugadores (2015) - FilmAffinity</t>
  </si>
  <si>
    <t>Jugando con el corazón (1999) - FilmAffinity</t>
  </si>
  <si>
    <t>Julia (1977) - FilmAffinity</t>
  </si>
  <si>
    <t>Julie y Julia (2009) - FilmAffinity</t>
  </si>
  <si>
    <t>Julie (2016) - FilmAffinity</t>
  </si>
  <si>
    <t>Juliet, desnuda (2018) - FilmAffinity</t>
  </si>
  <si>
    <t>Julieta (2016) - FilmAffinity</t>
  </si>
  <si>
    <t>Julio César (1953) - FilmAffinity</t>
  </si>
  <si>
    <t>Jumanji: Bienvenidos a la jungla (2017) - FilmAffinity</t>
  </si>
  <si>
    <t>Jumanji: Siguiente nivel (2019) - FilmAffinity</t>
  </si>
  <si>
    <t>Jumanji (1995) - FilmAffinity</t>
  </si>
  <si>
    <t>Jumper (2008) - FilmAffinity</t>
  </si>
  <si>
    <t>Jumpin' Jack Flash (1986) - FilmAffinity</t>
  </si>
  <si>
    <t>Junior (1994) - FilmAffinity</t>
  </si>
  <si>
    <t>Juno (2007) - FilmAffinity</t>
  </si>
  <si>
    <t>Juntos hasta la muerte (1949) - FilmAffinity</t>
  </si>
  <si>
    <t>Juntos y revueltos (2014) - FilmAffinity</t>
  </si>
  <si>
    <t>Jupiter's Moon (2017) - FilmAffinity</t>
  </si>
  <si>
    <t>Justice (2017) - FilmAffinity</t>
  </si>
  <si>
    <t>Justicia letal (2015) - FilmAffinity</t>
  </si>
  <si>
    <t>Justicia para todos (1979) - FilmAffinity</t>
  </si>
  <si>
    <t>Justino, un asesino de la tercera edad (1994) - FilmAffinity</t>
  </si>
  <si>
    <t>K-19: The Widowmaker (2002) - FilmAffinity</t>
  </si>
  <si>
    <t>Kagemusha, la sombra del guerrero (1980) - FilmAffinity</t>
  </si>
  <si>
    <t>Kajaki (2014) - FilmAffinity</t>
  </si>
  <si>
    <t>Kárate a muerte en Bangkok (1971) - FilmAffinity</t>
  </si>
  <si>
    <t>The Karate Kid (2010) - FilmAffinity</t>
  </si>
  <si>
    <t>Karate Kid II: La historia continúa (1986) - FilmAffinity</t>
  </si>
  <si>
    <t>Karate Kid, el momento de la verdad (1984) - FilmAffinity</t>
  </si>
  <si>
    <t>Kartum (1966) - FilmAffinity</t>
  </si>
  <si>
    <t>Kate &amp; Leopold (2001) - FilmAffinity</t>
  </si>
  <si>
    <t>Katyn (2007) - FilmAffinity</t>
  </si>
  <si>
    <t>Kauwboy (2012) - FilmAffinity</t>
  </si>
  <si>
    <t>Keanu (2016) - FilmAffinity</t>
  </si>
  <si>
    <t>Keepers, el misterio del faro (2018) - FilmAffinity</t>
  </si>
  <si>
    <t>Keoma (1976) - FilmAffinity</t>
  </si>
  <si>
    <t>Kick-Ass 2: Con un par (2013) - FilmAffinity</t>
  </si>
  <si>
    <t>Kick-Ass: Listo para machacar (2010) - FilmAffinity</t>
  </si>
  <si>
    <t>Kicks, historia de unas zapatillas (2016) - FilmAffinity</t>
  </si>
  <si>
    <t>Kika (1993) - FilmAffinity</t>
  </si>
  <si>
    <t>Kiki, el amor se hace (2016) - FilmAffinity</t>
  </si>
  <si>
    <t>Kill Your Friends (2015) - FilmAffinity</t>
  </si>
  <si>
    <t>Killer Joe (2011) - FilmAffinity</t>
  </si>
  <si>
    <t>Killers (2010) - FilmAffinity</t>
  </si>
  <si>
    <t>Killing Zoe (1994) - FilmAffinity</t>
  </si>
  <si>
    <t>Kills on Wheels (2016) - FilmAffinity</t>
  </si>
  <si>
    <t>Tiro mortal (2008) - FilmAffinity</t>
  </si>
  <si>
    <t>King Kong (1976) - FilmAffinity</t>
  </si>
  <si>
    <t>King Kong (1933) - FilmAffinity</t>
  </si>
  <si>
    <t>King Kong (2005) - FilmAffinity</t>
  </si>
  <si>
    <t>Rey Lear (TV) (2018) - FilmAffinity</t>
  </si>
  <si>
    <t>King of the Ants (2003) - FilmAffinity</t>
  </si>
  <si>
    <t>King of Thorn: El rey del espino (2009) - FilmAffinity</t>
  </si>
  <si>
    <t>King Rat (1965) - FilmAffinity</t>
  </si>
  <si>
    <t>Kingsman: El círculo de oro (2017) - FilmAffinity</t>
  </si>
  <si>
    <t>Kingsman: Servicio secreto (2014) - FilmAffinity</t>
  </si>
  <si>
    <t>Pisando fuerte (Kinky Boots) (2005) - FilmAffinity</t>
  </si>
  <si>
    <t>Kinsey (2004) - FilmAffinity</t>
  </si>
  <si>
    <t>Kiss &amp; Cry (Un beso y una lágrima) (2017) - FilmAffinity</t>
  </si>
  <si>
    <t>Kiss Kiss Bang Bang (2005) - FilmAffinity</t>
  </si>
  <si>
    <t>Klass (The Class) (2007) - FilmAffinity</t>
  </si>
  <si>
    <t>Kokoda: Batallón 39 (2006) - FilmAffinity</t>
  </si>
  <si>
    <t>Kolya (1996) - FilmAffinity</t>
  </si>
  <si>
    <t>Kong: La isla calavera (2017) - FilmAffinity</t>
  </si>
  <si>
    <t>Kon-Tiki (2012) - FilmAffinity</t>
  </si>
  <si>
    <t>Kops (2003) - FilmAffinity</t>
  </si>
  <si>
    <t>K-Pax. Un universo aparte (2001) - FilmAffinity</t>
  </si>
  <si>
    <t>Kramer contra Kramer (1979) - FilmAffinity</t>
  </si>
  <si>
    <t>Krampus - Maldita Navidad (2015) - FilmAffinity</t>
  </si>
  <si>
    <t>Krull (1983) - FilmAffinity</t>
  </si>
  <si>
    <t>Kung Fu Jungle (2014) - FilmAffinity</t>
  </si>
  <si>
    <t>Kung Fu Sion (2004) - FilmAffinity</t>
  </si>
  <si>
    <t>Kursk (2018) - FilmAffinity</t>
  </si>
  <si>
    <t>Life Happens (2011) - FilmAffinity</t>
  </si>
  <si>
    <t>L.A. Confidential (1997) - FilmAffinity</t>
  </si>
  <si>
    <t>La alta sociedad (2016) - FilmAffinity</t>
  </si>
  <si>
    <t>La amenaza de Andrómeda (1971) - FilmAffinity</t>
  </si>
  <si>
    <t>La amenaza (2004) - FilmAffinity</t>
  </si>
  <si>
    <t>La americanización de Emily (1964) - FilmAffinity</t>
  </si>
  <si>
    <t>La aparición (2018) - FilmAffinity</t>
  </si>
  <si>
    <t>Operación Cóndor (La armadura de Dios II) (1991) - FilmAffinity</t>
  </si>
  <si>
    <t>La armadura de Dios (1987) - FilmAffinity</t>
  </si>
  <si>
    <t>La asesina (1993) - FilmAffinity</t>
  </si>
  <si>
    <t>La autopsia de Jane Doe (2016) - FilmAffinity</t>
  </si>
  <si>
    <t>La aventura de los Ewoks (TV) (1984) - FilmAffinity</t>
  </si>
  <si>
    <t>La aventura del Poseidón (1972) - FilmAffinity</t>
  </si>
  <si>
    <t>La bailarina (2016) - FilmAffinity</t>
  </si>
  <si>
    <t>La balada de Buster Scruggs (2018) - FilmAffinity</t>
  </si>
  <si>
    <t>La balada de Cable Hogue (1970) - FilmAffinity</t>
  </si>
  <si>
    <t>La balada de Lefty Brown (2017) - FilmAffinity</t>
  </si>
  <si>
    <t>La bamba (1987) - FilmAffinity</t>
  </si>
  <si>
    <t>Girlhood (2014) - FilmAffinity</t>
  </si>
  <si>
    <t>La banda de los supercamorristas (1985) - FilmAffinity</t>
  </si>
  <si>
    <t>La banda (2019) - FilmAffinity</t>
  </si>
  <si>
    <t>La batalla de Anzio (1968) - FilmAffinity</t>
  </si>
  <si>
    <t>La batalla de Hadiza (2007) - FilmAffinity</t>
  </si>
  <si>
    <t>La batalla de Inglaterra (1969) - FilmAffinity</t>
  </si>
  <si>
    <t>La batalla de las Árdenas (1965) - FilmAffinity</t>
  </si>
  <si>
    <t>La batalla de las colinas del whisky (1965) - FilmAffinity</t>
  </si>
  <si>
    <t>La batalla de los sexos (2017) - FilmAffinity</t>
  </si>
  <si>
    <t>La batalla de Midway (1976) - FilmAffinity</t>
  </si>
  <si>
    <t>La batalla de passchendaele (2008) - FilmAffinity</t>
  </si>
  <si>
    <t>La batalla del mar del Japón (1969) - FilmAffinity</t>
  </si>
  <si>
    <t>La batalla del planeta de los Ewoks (TV) (1985) - FilmAffinity</t>
  </si>
  <si>
    <t>La Batalla del Río de la Plata (1956) - FilmAffinity</t>
  </si>
  <si>
    <t>La batalla del río Neretva (1969) - FilmAffinity</t>
  </si>
  <si>
    <t>La batalla por Sebastopol (2015) - FilmAffinity</t>
  </si>
  <si>
    <t>La bella y la bestia (2017) - FilmAffinity</t>
  </si>
  <si>
    <t>La bella y la bestia (2014) - FilmAffinity</t>
  </si>
  <si>
    <t>La bella y la bestia (1946) - FilmAffinity</t>
  </si>
  <si>
    <t>La bestia de la guerra (1988) - FilmAffinity</t>
  </si>
  <si>
    <t>La bestia del reino (1977) - FilmAffinity</t>
  </si>
  <si>
    <t>La Biblia... en su principio (1966) - FilmAffinity</t>
  </si>
  <si>
    <t>La biblioteca de los libros rechazados (2019) - FilmAffinity</t>
  </si>
  <si>
    <t>La boda de mi mejor amigo (1997) - FilmAffinity</t>
  </si>
  <si>
    <t>La boda de mi novia (2008) - FilmAffinity</t>
  </si>
  <si>
    <t>La boda de Muriel (1994) - FilmAffinity</t>
  </si>
  <si>
    <t>La boda de Rachel (2008) - FilmAffinity</t>
  </si>
  <si>
    <t>La bóveda (The Vault) (2017) - FilmAffinity</t>
  </si>
  <si>
    <t>La brigada del diablo (1968) - FilmAffinity</t>
  </si>
  <si>
    <t>La bruja novata (1971) - FilmAffinity</t>
  </si>
  <si>
    <t>La bruja (2015) - FilmAffinity</t>
  </si>
  <si>
    <t>La bruma (2018) - FilmAffinity</t>
  </si>
  <si>
    <t>La buena esposa (2017) - FilmAffinity</t>
  </si>
  <si>
    <t>La brújula dorada (2007) - FilmAffinity</t>
  </si>
  <si>
    <t>La buena mentira (2014) - FilmAffinity</t>
  </si>
  <si>
    <t>La buena tierra (1937) - FilmAffinity</t>
  </si>
  <si>
    <t>La búsqueda de la felicidad (2017) - FilmAffinity</t>
  </si>
  <si>
    <t>La cabaña en el bosque (2012) - FilmAffinity</t>
  </si>
  <si>
    <t>La cabeza alta (2015) - FilmAffinity</t>
  </si>
  <si>
    <t>La caída de la casa Usher (1960) - FilmAffinity</t>
  </si>
  <si>
    <t>La caída del imperio americano (2018) - FilmAffinity</t>
  </si>
  <si>
    <t>La caída del imperio romano (1964) - FilmAffinity</t>
  </si>
  <si>
    <t>La caja de música (1989) - FilmAffinity</t>
  </si>
  <si>
    <t>La caja Kovak (2006) - FilmAffinity</t>
  </si>
  <si>
    <t>La calle del adiós (1979) - FilmAffinity</t>
  </si>
  <si>
    <t>La calle sin nombre (1948) - FilmAffinity</t>
  </si>
  <si>
    <t>La calumnia (1961) - FilmAffinity</t>
  </si>
  <si>
    <t>La cámara de los 36 hombres de madera (1976) - FilmAffinity</t>
  </si>
  <si>
    <t>La canción (2014) - FilmAffinity</t>
  </si>
  <si>
    <t>La candidata perfecta (2019) - FilmAffinity</t>
  </si>
  <si>
    <t>La cara oculta de la luna (2015) - FilmAffinity</t>
  </si>
  <si>
    <t>La cara oculta (2011) - FilmAffinity</t>
  </si>
  <si>
    <t>La carga de la Brigada Ligera (1936) - FilmAffinity</t>
  </si>
  <si>
    <t>La carrera de la muerte del año 2000 (1975) - FilmAffinity</t>
  </si>
  <si>
    <t>La carrera del siglo (1965) - FilmAffinity</t>
  </si>
  <si>
    <t>La carretera (The Road) (2009) - FilmAffinity</t>
  </si>
  <si>
    <t>La carta esférica (2007) - FilmAffinity</t>
  </si>
  <si>
    <t>La carta secreta (2016) - FilmAffinity</t>
  </si>
  <si>
    <t>La carta (1940) - FilmAffinity</t>
  </si>
  <si>
    <t>La cabaña (2017) - FilmAffinity</t>
  </si>
  <si>
    <t>La casa al final de la calle (2012) - FilmAffinity</t>
  </si>
  <si>
    <t>La casa de cera (2005) - FilmAffinity</t>
  </si>
  <si>
    <t>La casa de Jack (2018) - FilmAffinity</t>
  </si>
  <si>
    <t>La casa de la esperanza (2017) - FilmAffinity</t>
  </si>
  <si>
    <t>La casa de los horrores (1981) - FilmAffinity</t>
  </si>
  <si>
    <t>The House on Pine Street (2015) - FilmAffinity</t>
  </si>
  <si>
    <t>La casa de las dagas voladoras (2004) - FilmAffinity</t>
  </si>
  <si>
    <t>La casa de los espíritus (1993) - FilmAffinity</t>
  </si>
  <si>
    <t>La casa de té de la luna de agosto (1956) - FilmAffinity</t>
  </si>
  <si>
    <t>La casa del lago (2006) - FilmAffinity</t>
  </si>
  <si>
    <t>La casa del reloj en la pared (2018) - FilmAffinity</t>
  </si>
  <si>
    <t>La casa del terror (Haunt) (2019) - FilmAffinity</t>
  </si>
  <si>
    <t>La casa del terror (1979) - FilmAffinity</t>
  </si>
  <si>
    <t>La casa Rusia (1990) - FilmAffinity</t>
  </si>
  <si>
    <t>La casa torcida (2017) - FilmAffinity</t>
  </si>
  <si>
    <t>La caverna maldita (2005) - FilmAffinity</t>
  </si>
  <si>
    <t>La caza del Octubre rojo (1990) - FilmAffinity</t>
  </si>
  <si>
    <t>La caza (2015) - FilmAffinity</t>
  </si>
  <si>
    <t>La celda (2000) - FilmAffinity</t>
  </si>
  <si>
    <t>La casa junto al mar (2017) - FilmAffinity</t>
  </si>
  <si>
    <t>La Celestina (1996) - FilmAffinity</t>
  </si>
  <si>
    <t>La cena de los acusados (1934) - FilmAffinity</t>
  </si>
  <si>
    <t>La cena de los idiotas (2010) - FilmAffinity</t>
  </si>
  <si>
    <t>La ceniza es el blanco más puro (2018) - FilmAffinity</t>
  </si>
  <si>
    <t>La chaqueta de piel de ciervo (2019) - FilmAffinity</t>
  </si>
  <si>
    <t>La chaqueta metálica (1987) - FilmAffinity</t>
  </si>
  <si>
    <t>La chica danesa (2015) - FilmAffinity</t>
  </si>
  <si>
    <t>La chica de mis sueños (2005) - FilmAffinity</t>
  </si>
  <si>
    <t>La chica de mis sueños (2007) - FilmAffinity</t>
  </si>
  <si>
    <t>La chica de rosa (1986) - FilmAffinity</t>
  </si>
  <si>
    <t>La chica del adiós (1977) - FilmAffinity</t>
  </si>
  <si>
    <t>La chica del gángster (1993) - FilmAffinity</t>
  </si>
  <si>
    <t>La chica del tren (2016) - FilmAffinity</t>
  </si>
  <si>
    <t>La chica desconocida (2016) - FilmAffinity</t>
  </si>
  <si>
    <t>La chica en la niebla (2017) - FilmAffinity</t>
  </si>
  <si>
    <t>La cima de los héroes (1959) - FilmAffinity</t>
  </si>
  <si>
    <t>La cinta blanca (2009) - FilmAffinity</t>
  </si>
  <si>
    <t>La ciudad de la alegría (1992) - FilmAffinity</t>
  </si>
  <si>
    <t>La ciudad de las estrellas (La La Land) (2016) - FilmAffinity</t>
  </si>
  <si>
    <t>La ciudad no es para mí (1966) - FilmAffinity</t>
  </si>
  <si>
    <t>La ciudad sumergida (1965) - FilmAffinity</t>
  </si>
  <si>
    <t>La clase de esgrima (2015) - FilmAffinity</t>
  </si>
  <si>
    <t>La clienta (2008) - FilmAffinity</t>
  </si>
  <si>
    <t>La cocina del infierno (1978) - FilmAffinity</t>
  </si>
  <si>
    <t>La cocinera del presidente (2012) - FilmAffinity</t>
  </si>
  <si>
    <t>La cena (2017) - FilmAffinity</t>
  </si>
  <si>
    <t>La colina de la hamburguesa (1987) - FilmAffinity</t>
  </si>
  <si>
    <t>La colina de los diablos de acero (1957) - FilmAffinity</t>
  </si>
  <si>
    <t>La colina de los hombres perdidos (1965) - FilmAffinity</t>
  </si>
  <si>
    <t>La comedia sexual de una noche de verano (1982) - FilmAffinity</t>
  </si>
  <si>
    <t>La comuna (2016) - FilmAffinity</t>
  </si>
  <si>
    <t>La condesa de Hong Kong (1967) - FilmAffinity</t>
  </si>
  <si>
    <t>La condesa descalza (1954) - FilmAffinity</t>
  </si>
  <si>
    <t>La condesa Drácula (1971) - FilmAffinity</t>
  </si>
  <si>
    <t>La condición humana I: No hay amor más grande (1959) - FilmAffinity</t>
  </si>
  <si>
    <t>La condición humana II: El camino a la eternidad (1959) - FilmAffinity</t>
  </si>
  <si>
    <t>La condición humana III: La plegaria del soldado (1961) - FilmAffinity</t>
  </si>
  <si>
    <t>La Conjura de El Escorial (2008) - FilmAffinity</t>
  </si>
  <si>
    <t>La conquista de la Montaña del Tigre (2014) - FilmAffinity</t>
  </si>
  <si>
    <t>La conquista de Siberia (2019) - FilmAffinity</t>
  </si>
  <si>
    <t>La conquista del Oeste (1962) - FilmAffinity</t>
  </si>
  <si>
    <t>La conspiración de noviembre (2014) - FilmAffinity</t>
  </si>
  <si>
    <t>La conspiración del pánico (Eagle Eye) (2008) - FilmAffinity</t>
  </si>
  <si>
    <t>La conspiración del poder (2009) - FilmAffinity</t>
  </si>
  <si>
    <t>La conspiración del silencio (2014) - FilmAffinity</t>
  </si>
  <si>
    <t>La conspiración (2010) - FilmAffinity</t>
  </si>
  <si>
    <t>La conversación (1974) - FilmAffinity</t>
  </si>
  <si>
    <t>La cordillera (2017) - FilmAffinity</t>
  </si>
  <si>
    <t>La corona partida (2016) - FilmAffinity</t>
  </si>
  <si>
    <t>La correspondencia (2016) - FilmAffinity</t>
  </si>
  <si>
    <t>La corresponsal (2018) - FilmAffinity</t>
  </si>
  <si>
    <t>La cortina de humo (1997) - FilmAffinity</t>
  </si>
  <si>
    <t>La cosa (El enigma de otro mundo) (1982) - FilmAffinity</t>
  </si>
  <si>
    <t>La cosa del pantano (1982) - FilmAffinity</t>
  </si>
  <si>
    <t>La cosa (The Thing) (2011) - FilmAffinity</t>
  </si>
  <si>
    <t>La cosecha de hielo (2005) - FilmAffinity</t>
  </si>
  <si>
    <t>La cosecha (2007) - FilmAffinity</t>
  </si>
  <si>
    <t>La costa de los mosquitos (1986) - FilmAffinity</t>
  </si>
  <si>
    <t>La costilla de Adán (1949) - FilmAffinity</t>
  </si>
  <si>
    <t>La cruda realidad (2009) - FilmAffinity</t>
  </si>
  <si>
    <t>La cruz de hierro (1977) - FilmAffinity</t>
  </si>
  <si>
    <t>La cuadrilla de los once (1960) - FilmAffinity</t>
  </si>
  <si>
    <t>La cuarta fase (2009) - FilmAffinity</t>
  </si>
  <si>
    <t>La cumbre escarlata (2015) - FilmAffinity</t>
  </si>
  <si>
    <t>La cura del bienestar (2016) - FilmAffinity</t>
  </si>
  <si>
    <t>La dalia negra (2006) - FilmAffinity</t>
  </si>
  <si>
    <t>La dama blanca (Reina de espadas) (1949) - FilmAffinity</t>
  </si>
  <si>
    <t>La dama de hierro (2011) - FilmAffinity</t>
  </si>
  <si>
    <t>La dama de las camelias (1936) - FilmAffinity</t>
  </si>
  <si>
    <t>La dama de oro (2015) - FilmAffinity</t>
  </si>
  <si>
    <t>La dama de Shanghai (1947) - FilmAffinity</t>
  </si>
  <si>
    <t>La decisión (2019) - FilmAffinity</t>
  </si>
  <si>
    <t>La decisión de Alice (2019) - FilmAffinity</t>
  </si>
  <si>
    <t>La decisión de Anne (2009) - FilmAffinity</t>
  </si>
  <si>
    <t>La decisión de Sophie (1982) - FilmAffinity</t>
  </si>
  <si>
    <t>La decisión del rey (2016) - FilmAffinity</t>
  </si>
  <si>
    <t>La decisión (2016) - FilmAffinity</t>
  </si>
  <si>
    <t>La delgada línea roja (1998) - FilmAffinity</t>
  </si>
  <si>
    <t>La desaparición de Alice Creed (2009) - FilmAffinity</t>
  </si>
  <si>
    <t>La descarriada (1973) - FilmAffinity</t>
  </si>
  <si>
    <t>La deuda (Oliver's Deal) (2015) - FilmAffinity</t>
  </si>
  <si>
    <t>La deuda (2018) - FilmAffinity</t>
  </si>
  <si>
    <t>La deuda (2010) - FilmAffinity</t>
  </si>
  <si>
    <t>La diligencia: La historia de Texas Jack (2016) - FilmAffinity</t>
  </si>
  <si>
    <t>La diligencia (1939) - FilmAffinity</t>
  </si>
  <si>
    <t>La directora de orquesta (2018) - FilmAffinity</t>
  </si>
  <si>
    <t>La doble vida de Verónica (1991) - FilmAffinity</t>
  </si>
  <si>
    <t>La doctora de Brest (2016) - FilmAffinity</t>
  </si>
  <si>
    <t>La dolce vita (1960) - FilmAffinity</t>
  </si>
  <si>
    <t>La doncella (The Handmaiden) (2016) - FilmAffinity</t>
  </si>
  <si>
    <t>La duda de Darwin (2009) - FilmAffinity</t>
  </si>
  <si>
    <t>La duda (2008) - FilmAffinity</t>
  </si>
  <si>
    <t>La duquesa (2008) - FilmAffinity</t>
  </si>
  <si>
    <t>La edad de la ignorancia (2007) - FilmAffinity</t>
  </si>
  <si>
    <t>La edad de la inocencia (1993) - FilmAffinity</t>
  </si>
  <si>
    <t>La emperatriz Yang Kwei-fei (1955) - FilmAffinity</t>
  </si>
  <si>
    <t>La enfermedad del domingo (2018) - FilmAffinity</t>
  </si>
  <si>
    <t>La entrega (The Drop) (2014) - FilmAffinity</t>
  </si>
  <si>
    <t>La enviada del mal (2015) - FilmAffinity</t>
  </si>
  <si>
    <t>La escafandra y la mariposa (2007) - FilmAffinity</t>
  </si>
  <si>
    <t>La escala (The Stopover) (2016) - FilmAffinity</t>
  </si>
  <si>
    <t>La escalera de Jacob (1990) - FilmAffinity</t>
  </si>
  <si>
    <t>La esclava libre (1957) - FilmAffinity</t>
  </si>
  <si>
    <t>La escopeta nacional (1978) - FilmAffinity</t>
  </si>
  <si>
    <t>La escuela de la vida (2017) - FilmAffinity</t>
  </si>
  <si>
    <t>La espada del dragón (2011) - FilmAffinity</t>
  </si>
  <si>
    <t>La espada del rey (2007) - FilmAffinity</t>
  </si>
  <si>
    <t>La espía roja (2018) - FilmAffinity</t>
  </si>
  <si>
    <t>La estación de la felicidad (2020) - FilmAffinity</t>
  </si>
  <si>
    <t>La estación de las mujeres (2015) - FilmAffinity</t>
  </si>
  <si>
    <t>La estafa (Bad Education) (2019) - FilmAffinity</t>
  </si>
  <si>
    <t>La Estrella de África (1957) - FilmAffinity</t>
  </si>
  <si>
    <t>La excepción a la regla (2016) - FilmAffinity</t>
  </si>
  <si>
    <t>La extraña pareja (1968) - FilmAffinity</t>
  </si>
  <si>
    <t>La extraña que hay en ti (2007) - FilmAffinity</t>
  </si>
  <si>
    <t>La extraña vida de Timothy Green (2012) - FilmAffinity</t>
  </si>
  <si>
    <t>La familia Addams. La tradición continúa (1993) - FilmAffinity</t>
  </si>
  <si>
    <t>La familia Addams (1991) - FilmAffinity</t>
  </si>
  <si>
    <t>La familia Bélier (2014) - FilmAffinity</t>
  </si>
  <si>
    <t>La familia Fang (2015) - FilmAffinity</t>
  </si>
  <si>
    <t>La familia Jones (2009) - FilmAffinity</t>
  </si>
  <si>
    <t>La familia que tú eliges (2019) - FilmAffinity</t>
  </si>
  <si>
    <t>La familia Savages (2007) - FilmAffinity</t>
  </si>
  <si>
    <t>La favorita (2018) - FilmAffinity</t>
  </si>
  <si>
    <t>La feria de las vanidades (Vanity Fair) (2004) - FilmAffinity</t>
  </si>
  <si>
    <t>La feria del Estado (1945) - FilmAffinity</t>
  </si>
  <si>
    <t>La fiera de mi niña (1938) - FilmAffinity</t>
  </si>
  <si>
    <t>La fiesta de despedida (2014) - FilmAffinity</t>
  </si>
  <si>
    <t>La flor de mi secreto (1995) - FilmAffinity</t>
  </si>
  <si>
    <t>La flor del mal (2002) - FilmAffinity</t>
  </si>
  <si>
    <t>La flota silenciosa (1951) - FilmAffinity</t>
  </si>
  <si>
    <t>La forma del agua (2017) - FilmAffinity</t>
  </si>
  <si>
    <t>La fórmula de la felicidad (2014) - FilmAffinity</t>
  </si>
  <si>
    <t>La fortaleza (1969) - FilmAffinity</t>
  </si>
  <si>
    <t>La fosa común (1990) - FilmAffinity</t>
  </si>
  <si>
    <t>La fragata infernal (1962) - FilmAffinity</t>
  </si>
  <si>
    <t>La frontera del crimen (2012) - FilmAffinity</t>
  </si>
  <si>
    <t>La fuente de la vida (2006) - FilmAffinity</t>
  </si>
  <si>
    <t>La fuerza de uno (1992) - FilmAffinity</t>
  </si>
  <si>
    <t>La fuerza del cariño (1983) - FilmAffinity</t>
  </si>
  <si>
    <t>La fuerza del honor (Courageous) (2011) - FilmAffinity</t>
  </si>
  <si>
    <t>La fuga de Logan (1976) - FilmAffinity</t>
  </si>
  <si>
    <t>La fuga de Maze (2017) - FilmAffinity</t>
  </si>
  <si>
    <t>La furia del tigre amarillo (1971) - FilmAffinity</t>
  </si>
  <si>
    <t>La furia (1978) - FilmAffinity</t>
  </si>
  <si>
    <t>La galaxia del terror (1981) - FilmAffinity</t>
  </si>
  <si>
    <t>La gata sobre el tejado de zinc (1958) - FilmAffinity</t>
  </si>
  <si>
    <t>La gaviota (2018) - FilmAffinity</t>
  </si>
  <si>
    <t>La gran aventura de Mortadelo y Filemón (2003) - FilmAffinity</t>
  </si>
  <si>
    <t>La gran aventura de Winter el delfín 2 (2014) - FilmAffinity</t>
  </si>
  <si>
    <t>La gran belleza (2013) - FilmAffinity</t>
  </si>
  <si>
    <t>La gran boda (2013) - FilmAffinity</t>
  </si>
  <si>
    <t>La gran enfermedad del amor (2017) - FilmAffinity</t>
  </si>
  <si>
    <t>La gran estafa americana (2013) - FilmAffinity</t>
  </si>
  <si>
    <t>La gran estafa (The Hoax) (2006) - FilmAffinity</t>
  </si>
  <si>
    <t>La gran evasión (1963) - FilmAffinity</t>
  </si>
  <si>
    <t>La gran familia española (2013) - FilmAffinity</t>
  </si>
  <si>
    <t>La gran familia (1962) - FilmAffinity</t>
  </si>
  <si>
    <t>La gran huida (1984) - FilmAffinity</t>
  </si>
  <si>
    <t>La gran ilusión (1937) - FilmAffinity</t>
  </si>
  <si>
    <t>La gran juerga (1966) - FilmAffinity</t>
  </si>
  <si>
    <t>La gran mentira (2019) - FilmAffinity</t>
  </si>
  <si>
    <t>La gran muralla (2016) - FilmAffinity</t>
  </si>
  <si>
    <t>La gran nada (2006) - FilmAffinity</t>
  </si>
  <si>
    <t>La gran revancha (1985) - FilmAffinity</t>
  </si>
  <si>
    <t>La gran revancha (2013) - FilmAffinity</t>
  </si>
  <si>
    <t>La gran ruta hacia China (1983) - FilmAffinity</t>
  </si>
  <si>
    <t>La gran seducción (2013) - FilmAffinity</t>
  </si>
  <si>
    <t>La gran sorpresa (1964) - FilmAffinity</t>
  </si>
  <si>
    <t>The Haunting (La guarida) (1999) - FilmAffinity</t>
  </si>
  <si>
    <t>La guerra de Charlie Wilson (2007) - FilmAffinity</t>
  </si>
  <si>
    <t>La guerra de Hart (2002) - FilmAffinity</t>
  </si>
  <si>
    <t>La guerra de las corrientes (2017) - FilmAffinity</t>
  </si>
  <si>
    <t>La guerra de los botones (2011) - FilmAffinity</t>
  </si>
  <si>
    <t>La Guerra de los Mundos (1953) - FilmAffinity</t>
  </si>
  <si>
    <t>La guerra de los mundos (2005) - FilmAffinity</t>
  </si>
  <si>
    <t>La guerra de los Rose (1989) - FilmAffinity</t>
  </si>
  <si>
    <t>La guerra de Murphy (1971) - FilmAffinity</t>
  </si>
  <si>
    <t>La habitación de Fermat (2007) - FilmAffinity</t>
  </si>
  <si>
    <t>La habitación de las mariposas (2012) - FilmAffinity</t>
  </si>
  <si>
    <t>La habitación del pánico (2002) - FilmAffinity</t>
  </si>
  <si>
    <t>La habitación (2015) - FilmAffinity</t>
  </si>
  <si>
    <t>La herida (The Wound) (2017) - FilmAffinity</t>
  </si>
  <si>
    <t>La hija de mi mejor amigo (2011) - FilmAffinity</t>
  </si>
  <si>
    <t>La hija de Ryan (1970) - FilmAffinity</t>
  </si>
  <si>
    <t>La hija de un ladrón (2019) - FilmAffinity</t>
  </si>
  <si>
    <t>La hija del embajador (1956) - FilmAffinity</t>
  </si>
  <si>
    <t>La hija del general (1999) - FilmAffinity</t>
  </si>
  <si>
    <t>La fille du patron (2015) - FilmAffinity</t>
  </si>
  <si>
    <t>La historia completa de mis fracasos sexuales (2008) - FilmAffinity</t>
  </si>
  <si>
    <t>La historia de Eddy Duchin (1956) - FilmAffinity</t>
  </si>
  <si>
    <t>La historia de Marie Heurtin (2014) - FilmAffinity</t>
  </si>
  <si>
    <t>La historia del amor (2016) - FilmAffinity</t>
  </si>
  <si>
    <t>La historia más grande jamás contada (1965) - FilmAffinity</t>
  </si>
  <si>
    <t>La hoguera de las vanidades (1990) - FilmAffinity</t>
  </si>
  <si>
    <t>La hora de la araña (2001) - FilmAffinity</t>
  </si>
  <si>
    <t>La hora de la venganza (2017) - FilmAffinity</t>
  </si>
  <si>
    <t>La hora de las pistolas (1967) - FilmAffinity</t>
  </si>
  <si>
    <t>La hora decisiva (2016) - FilmAffinity</t>
  </si>
  <si>
    <t>La hora del cambio (2017) - FilmAffinity</t>
  </si>
  <si>
    <t>La hora del miedo (2019) - FilmAffinity</t>
  </si>
  <si>
    <t>La hora final (1959) - FilmAffinity</t>
  </si>
  <si>
    <t>La hora más oscura (2011) - FilmAffinity</t>
  </si>
  <si>
    <t>La huella (1972) - FilmAffinity</t>
  </si>
  <si>
    <t>Dark water (La huella) (2005) - FilmAffinity</t>
  </si>
  <si>
    <t>La huella de un recuerdo (1946) - FilmAffinity</t>
  </si>
  <si>
    <t>La huella (2007) - FilmAffinity</t>
  </si>
  <si>
    <t>La huérfana (2009) - FilmAffinity</t>
  </si>
  <si>
    <t>La huida (2012) - FilmAffinity</t>
  </si>
  <si>
    <t>La huida (1972) - FilmAffinity</t>
  </si>
  <si>
    <t>La humanidad en peligro (1954) - FilmAffinity</t>
  </si>
  <si>
    <t>La importancia de llamarse Ernesto (2002) - FilmAffinity</t>
  </si>
  <si>
    <t>La importancia de llamarse Oscar Wilde (2018) - FilmAffinity</t>
  </si>
  <si>
    <t>La increíble historia de David Copperfield (2019) - FilmAffinity</t>
  </si>
  <si>
    <t>La increíble Jessica James (2017) - FilmAffinity</t>
  </si>
  <si>
    <t>La ingenua explosiva (1965) - FilmAffinity</t>
  </si>
  <si>
    <t>La insoportable levedad del ser (1987) - FilmAffinity</t>
  </si>
  <si>
    <t>La intérprete (2005) - FilmAffinity</t>
  </si>
  <si>
    <t>La invasión de los ladrones de cuerpos (1956) - FilmAffinity</t>
  </si>
  <si>
    <t>La invasión de los ultracuerpos (1978) - FilmAffinity</t>
  </si>
  <si>
    <t>La invención de Hugo (2011) - FilmAffinity</t>
  </si>
  <si>
    <t>La invitación (2015) - FilmAffinity</t>
  </si>
  <si>
    <t>La isla (1980) - FilmAffinity</t>
  </si>
  <si>
    <t>La isla de las cabezas cortadas (1995) - FilmAffinity</t>
  </si>
  <si>
    <t>La isla de los condenados (2007) - FilmAffinity</t>
  </si>
  <si>
    <t>La isla de los corsarios (1952) - FilmAffinity</t>
  </si>
  <si>
    <t>La isla de los olvidados (2010) - FilmAffinity</t>
  </si>
  <si>
    <t>La isla de Nim (2008) - FilmAffinity</t>
  </si>
  <si>
    <t>La isla del Dr. Moreau (1996) - FilmAffinity</t>
  </si>
  <si>
    <t>La isla del fin del mundo (1974) - FilmAffinity</t>
  </si>
  <si>
    <t>La isla del tesoro (1950) - FilmAffinity</t>
  </si>
  <si>
    <t>La isla mínima (2014) - FilmAffinity</t>
  </si>
  <si>
    <t>La isla misteriosa (1961) - FilmAffinity</t>
  </si>
  <si>
    <t>La isla (2005) - FilmAffinity</t>
  </si>
  <si>
    <t>La jaula de oro (1931) - FilmAffinity</t>
  </si>
  <si>
    <t>La jaula dorada (2013) - FilmAffinity</t>
  </si>
  <si>
    <t>La jauría humana (1966) - FilmAffinity</t>
  </si>
  <si>
    <t>La joven Jane Austen (2007) - FilmAffinity</t>
  </si>
  <si>
    <t>La joya del Nilo (1985) - FilmAffinity</t>
  </si>
  <si>
    <t>La jungla de asfalto (1950) - FilmAffinity</t>
  </si>
  <si>
    <t>La jungla humana (1968) - FilmAffinity</t>
  </si>
  <si>
    <t>La jungla (2017) - FilmAffinity</t>
  </si>
  <si>
    <t>La juventud (2015) - FilmAffinity</t>
  </si>
  <si>
    <t>La ladrona de libros (2013) - FilmAffinity</t>
  </si>
  <si>
    <t>La legión de los hombres sin alma (1932) - FilmAffinity</t>
  </si>
  <si>
    <t>La legión del águila (2011) - FilmAffinity</t>
  </si>
  <si>
    <t>La legión invencible (1949) - FilmAffinity</t>
  </si>
  <si>
    <t>La leona (2016) - FilmAffinity</t>
  </si>
  <si>
    <t>La letra escarlata (1995) - FilmAffinity</t>
  </si>
  <si>
    <t>La ley de Brooklyn (Brooklyn Rules) (2007) - FilmAffinity</t>
  </si>
  <si>
    <t>La ley de la calle (1983) - FilmAffinity</t>
  </si>
  <si>
    <t>La ley del deseo (1987) - FilmAffinity</t>
  </si>
  <si>
    <t>La ley del más fuerte (2013) - FilmAffinity</t>
  </si>
  <si>
    <t>La ley del mercado (2015) - FilmAffinity</t>
  </si>
  <si>
    <t>La ley del silencio (1954) - FilmAffinity</t>
  </si>
  <si>
    <t>La ley del talión (1956) - FilmAffinity</t>
  </si>
  <si>
    <t>La leyenda de Bagger Vance (2000) - FilmAffinity</t>
  </si>
  <si>
    <t>La leyenda de Barney Thomson (2015) - FilmAffinity</t>
  </si>
  <si>
    <t>La leyenda de Ben Hall (2017) - FilmAffinity</t>
  </si>
  <si>
    <t>La leyenda de Billie Jean (1985) - FilmAffinity</t>
  </si>
  <si>
    <t>La leyenda de la casa del infierno (1973) - FilmAffinity</t>
  </si>
  <si>
    <t>La leyenda de la ciudad sin nombre (1969) - FilmAffinity</t>
  </si>
  <si>
    <t>La leyenda de Redbad (2018) - FilmAffinity</t>
  </si>
  <si>
    <t>La leyenda de Tarzán (2016) - FilmAffinity</t>
  </si>
  <si>
    <t>La leyenda de Vandorf (1964) - FilmAffinity</t>
  </si>
  <si>
    <t>La leyenda del gigante de la montaña (2017) - FilmAffinity</t>
  </si>
  <si>
    <t>La leyenda del indomable (1967) - FilmAffinity</t>
  </si>
  <si>
    <t>La leyenda del luchador borracho (Drunken Master II) (1994) - FilmAffinity</t>
  </si>
  <si>
    <t>La leyenda del pianista en el océano (1998) - FilmAffinity</t>
  </si>
  <si>
    <t>La leyenda del samurái (47 Ronin) (2013) - FilmAffinity</t>
  </si>
  <si>
    <t>La leyenda del Zorro (2005) - FilmAffinity</t>
  </si>
  <si>
    <t>La librería (2017) - FilmAffinity</t>
  </si>
  <si>
    <t>La liga de los hombres extraordinarios (2003) - FilmAffinity</t>
  </si>
  <si>
    <t>La línea (2009) - FilmAffinity</t>
  </si>
  <si>
    <t>La lista de Schindler (1993) - FilmAffinity</t>
  </si>
  <si>
    <t>La lista (Deception) (2008) - FilmAffinity</t>
  </si>
  <si>
    <t>La llamada de lo salvaje (2020) - FilmAffinity</t>
  </si>
  <si>
    <t>La llamada (2017) - FilmAffinity</t>
  </si>
  <si>
    <t>La llave de Sarah (2010) - FilmAffinity</t>
  </si>
  <si>
    <t>La llave del mal (2005) - FilmAffinity</t>
  </si>
  <si>
    <t>La llave (1958) - FilmAffinity</t>
  </si>
  <si>
    <t>La llegada (2016) - FilmAffinity</t>
  </si>
  <si>
    <t>La loba (1941) - FilmAffinity</t>
  </si>
  <si>
    <t>La loca historia de las galaxias (1987) - FilmAffinity</t>
  </si>
  <si>
    <t>La loca historia del mundo (1981) - FilmAffinity</t>
  </si>
  <si>
    <t>La luz de mi vida (2019) - FilmAffinity</t>
  </si>
  <si>
    <t>La luz entre los océanos (2016) - FilmAffinity</t>
  </si>
  <si>
    <t>La madre del blues (2020) - FilmAffinity</t>
  </si>
  <si>
    <t>La madre del novio (2005) - FilmAffinity</t>
  </si>
  <si>
    <t>La madre (2016) - FilmAffinity</t>
  </si>
  <si>
    <t>La mala educación (2004) - FilmAffinity</t>
  </si>
  <si>
    <t>La maldición de Frankenstein (1957) - FilmAffinity</t>
  </si>
  <si>
    <t>La maldición de la calavera (1965) - FilmAffinity</t>
  </si>
  <si>
    <t>La maldición de la flor dorada (2006) - FilmAffinity</t>
  </si>
  <si>
    <t>La maldición de la momia (1964) - FilmAffinity</t>
  </si>
  <si>
    <t>La maldición de los hoyos (Holes) (2003) - FilmAffinity</t>
  </si>
  <si>
    <t>La maldición de Rookford (2011) - FilmAffinity</t>
  </si>
  <si>
    <t>La maldición del hombre lobo (1961) - FilmAffinity</t>
  </si>
  <si>
    <t>La maldición del rubí (TV) (2006) - FilmAffinity</t>
  </si>
  <si>
    <t>La mancha humana (2003) - FilmAffinity</t>
  </si>
  <si>
    <t>La mano invisible (2016) - FilmAffinity</t>
  </si>
  <si>
    <t>La mano que mece la cuna (1992) - FilmAffinity</t>
  </si>
  <si>
    <t>La mansión de los horrores (1959) - FilmAffinity</t>
  </si>
  <si>
    <t>La mansión encantada (1963) - FilmAffinity</t>
  </si>
  <si>
    <t>La mansión encantada (2003) - FilmAffinity</t>
  </si>
  <si>
    <t>La máquina del tiempo (2002) - FilmAffinity</t>
  </si>
  <si>
    <t>La marca de Caín (2007) - FilmAffinity</t>
  </si>
  <si>
    <t>La masacre de Town Creek (2009) - FilmAffinity</t>
  </si>
  <si>
    <t>La máscara de hierro (TV) (1977) - FilmAffinity</t>
  </si>
  <si>
    <t>La máscara del demonio (1960) - FilmAffinity</t>
  </si>
  <si>
    <t>La máscara del Zorro (1998) - FilmAffinity</t>
  </si>
  <si>
    <t>La máscara (1994) - FilmAffinity</t>
  </si>
  <si>
    <t>La matanza de Texas (1974) - FilmAffinity</t>
  </si>
  <si>
    <t>44 Inch Chest (La medida de la venganza) (2009) - FilmAffinity</t>
  </si>
  <si>
    <t>La mejor defensa es un ataque (2019) - FilmAffinity</t>
  </si>
  <si>
    <t>La mejor defensa... ¡El ataque! (1984) - FilmAffinity</t>
  </si>
  <si>
    <t>La mejor oferta (2013) - FilmAffinity</t>
  </si>
  <si>
    <t>La mejor receta (2015) - FilmAffinity</t>
  </si>
  <si>
    <t>La memoria de los muertos (2004) - FilmAffinity</t>
  </si>
  <si>
    <t>La memoria del agua (2015) - FilmAffinity</t>
  </si>
  <si>
    <t>La milla verde (1999) - FilmAffinity</t>
  </si>
  <si>
    <t>La millonaria (1960) - FilmAffinity</t>
  </si>
  <si>
    <t>La mirada del amor (2013) - FilmAffinity</t>
  </si>
  <si>
    <t>La misión (1986) - FilmAffinity</t>
  </si>
  <si>
    <t>La misteriosa dama de negro (1962) - FilmAffinity</t>
  </si>
  <si>
    <t>La mitad oscura (1993) - FilmAffinity</t>
  </si>
  <si>
    <t>La modista (The Dressmaker) (2015) - FilmAffinity</t>
  </si>
  <si>
    <t>La momia (1959) - FilmAffinity</t>
  </si>
  <si>
    <t>La montaña embrujada (2009) - FilmAffinity</t>
  </si>
  <si>
    <t>La montaña entre nosotros (2017) - FilmAffinity</t>
  </si>
  <si>
    <t>La montaña siniestra (1956) - FilmAffinity</t>
  </si>
  <si>
    <t>La morada del miedo (2005) - FilmAffinity</t>
  </si>
  <si>
    <t>La mosca (1958) - FilmAffinity</t>
  </si>
  <si>
    <t>La mosca II (1989) - FilmAffinity</t>
  </si>
  <si>
    <t>La mosca (1986) - FilmAffinity</t>
  </si>
  <si>
    <t>La muchacha que sabía demasiado (1962) - FilmAffinity</t>
  </si>
  <si>
    <t>La muerte de Stalin (2017) - FilmAffinity</t>
  </si>
  <si>
    <t>La muerte os sienta tan bien (1992) - FilmAffinity</t>
  </si>
  <si>
    <t>La muerte tenía un precio (1965) - FilmAffinity</t>
  </si>
  <si>
    <t>La muerte y la doncella (1994) - FilmAffinity</t>
  </si>
  <si>
    <t>La mujer de cemento (1968) - FilmAffinity</t>
  </si>
  <si>
    <t>La mujer de negro: El ángel de la muerte (2015) - FilmAffinity</t>
  </si>
  <si>
    <t>La mujer de negro (2012) - FilmAffinity</t>
  </si>
  <si>
    <t>La mujer de paja (1964) - FilmAffinity</t>
  </si>
  <si>
    <t>La mujer de rojo (1984) - FilmAffinity</t>
  </si>
  <si>
    <t>La mujer del cuadro (1944) - FilmAffinity</t>
  </si>
  <si>
    <t>La mujer explosiva (1985) - FilmAffinity</t>
  </si>
  <si>
    <t>The Invisible Woman (La mujer invisible) (2013) - FilmAffinity</t>
  </si>
  <si>
    <t>La mujer más asesinada del mundo (2018) - FilmAffinity</t>
  </si>
  <si>
    <t>La mujer más odiada de Estados Unidos (2017) - FilmAffinity</t>
  </si>
  <si>
    <t>La mujer que camina delante (2017) - FilmAffinity</t>
  </si>
  <si>
    <t>La mujer que sabía leer (2017) - FilmAffinity</t>
  </si>
  <si>
    <t>La mujer y el monstruo (1954) - FilmAffinity</t>
  </si>
  <si>
    <t>La música nunca dejó de sonar (2011) - FilmAffinity</t>
  </si>
  <si>
    <t>La naranja mecánica (1971) - FilmAffinity</t>
  </si>
  <si>
    <t>La Navidad mágica de los Jangle (2020) - FilmAffinity</t>
  </si>
  <si>
    <t>La niebla (1980) - FilmAffinity</t>
  </si>
  <si>
    <t>La niebla y la doncella (2017) - FilmAffinity</t>
  </si>
  <si>
    <t>La niebla (2007) - FilmAffinity</t>
  </si>
  <si>
    <t>La noche americana (1973) - FilmAffinity</t>
  </si>
  <si>
    <t>La noche de 12 años (2018) - FilmAffinity</t>
  </si>
  <si>
    <t>La noche de los cristales rotos (1991) - FilmAffinity</t>
  </si>
  <si>
    <t>La noche de los generales (1966) - FilmAffinity</t>
  </si>
  <si>
    <t>La noche de los gigantes (1968) - FilmAffinity</t>
  </si>
  <si>
    <t>La noche de los muertos vivientes (1990) - FilmAffinity</t>
  </si>
  <si>
    <t>La noche de los muertos vivientes (1968) - FilmAffinity</t>
  </si>
  <si>
    <t>La noche de Walpurgis (1971) - FilmAffinity</t>
  </si>
  <si>
    <t>La noche del cazador (1955) - FilmAffinity</t>
  </si>
  <si>
    <t>La noche del cometa (1984) - FilmAffinity</t>
  </si>
  <si>
    <t>La noche deseada (1967) - FilmAffinity</t>
  </si>
  <si>
    <t>La noche devora el mundo (2018) - FilmAffinity</t>
  </si>
  <si>
    <t>La noche es nuestra (2007) - FilmAffinity</t>
  </si>
  <si>
    <t>La noche más oscura (Zero Dark Thirty) (2012) - FilmAffinity</t>
  </si>
  <si>
    <t>La noche que Evelyn salió de la tumba (1971) - FilmAffinity</t>
  </si>
  <si>
    <t>La noche que mi madre mató a mi padre (2016) - FilmAffinity</t>
  </si>
  <si>
    <t>La novena puerta (1999) - FilmAffinity</t>
  </si>
  <si>
    <t>La novia de Frankenstein (1935) - FilmAffinity</t>
  </si>
  <si>
    <t>La novia de Re-Animator (1990) - FilmAffinity</t>
  </si>
  <si>
    <t>La novia era él (1949) - FilmAffinity</t>
  </si>
  <si>
    <t>La obsesión (El entierro prematuro) (1962) - FilmAffinity</t>
  </si>
  <si>
    <t>La ola (Bølgen) (2015) - FilmAffinity</t>
  </si>
  <si>
    <t>La ola (2008) - FilmAffinity</t>
  </si>
  <si>
    <t>La otra hija (2009) - FilmAffinity</t>
  </si>
  <si>
    <t>La pandilla de los once (1963) - FilmAffinity</t>
  </si>
  <si>
    <t>La pandilla: Los héroes del día (2014) - FilmAffinity</t>
  </si>
  <si>
    <t>La parte de los ángeles (2012) - FilmAffinity</t>
  </si>
  <si>
    <t>La pasión de Cristo (2004) - FilmAffinity</t>
  </si>
  <si>
    <t>La pasión turca (1994) - FilmAffinity</t>
  </si>
  <si>
    <t>La patrulla (1978) - FilmAffinity</t>
  </si>
  <si>
    <t>La pequeña pícara (1991) - FilmAffinity</t>
  </si>
  <si>
    <t>La tienda de los horrores (1986) - FilmAffinity</t>
  </si>
  <si>
    <t>La pequeña tierra de Dios (1958) - FilmAffinity</t>
  </si>
  <si>
    <t>La perfección (2018) - FilmAffinity</t>
  </si>
  <si>
    <t>La pesca del salmón en Yemen (2011) - FilmAffinity</t>
  </si>
  <si>
    <t>La pícara puritana (1937) - FilmAffinity</t>
  </si>
  <si>
    <t>La piel fría (2017) - FilmAffinity</t>
  </si>
  <si>
    <t>La piel que habito (2011) - FilmAffinity</t>
  </si>
  <si>
    <t>La playa (2000) - FilmAffinity</t>
  </si>
  <si>
    <t>La pradera sin ley (1955) - FilmAffinity</t>
  </si>
  <si>
    <t>La presa desnuda (1966) - FilmAffinity</t>
  </si>
  <si>
    <t>La presa (1981) - FilmAffinity</t>
  </si>
  <si>
    <t>La primavera de Christine (2016) - FilmAffinity</t>
  </si>
  <si>
    <t>La primera cita (2018) - FilmAffinity</t>
  </si>
  <si>
    <t>La primera purga: La noche de las bestias (2018) - FilmAffinity</t>
  </si>
  <si>
    <t>La princesa prometida (1987) - FilmAffinity</t>
  </si>
  <si>
    <t>La princesita (1995) - FilmAffinity</t>
  </si>
  <si>
    <t>La profecía: Omen 666 (2006) - FilmAffinity</t>
  </si>
  <si>
    <t>La profesora de Historia (2014) - FilmAffinity</t>
  </si>
  <si>
    <t>La profesora de parvulario (2018) - FilmAffinity</t>
  </si>
  <si>
    <t>La profesora de piano (2019) - FilmAffinity</t>
  </si>
  <si>
    <t>La profesora (2016) - FilmAffinity</t>
  </si>
  <si>
    <t>La presa (2011) - FilmAffinity</t>
  </si>
  <si>
    <t>La promesa (1996) - FilmAffinity</t>
  </si>
  <si>
    <t>La promesa (2016) - FilmAffinity</t>
  </si>
  <si>
    <t>La promesa (2013) - FilmAffinity</t>
  </si>
  <si>
    <t>La proposición (2009) - FilmAffinity</t>
  </si>
  <si>
    <t>La propuesta (2005) - FilmAffinity</t>
  </si>
  <si>
    <t>La próxima piel (2016) - FilmAffinity</t>
  </si>
  <si>
    <t>La próxima vez apuntaré al corazón (2014) - FilmAffinity</t>
  </si>
  <si>
    <t>La prueba del crimen (2006) - FilmAffinity</t>
  </si>
  <si>
    <t>La prueba (2003) - FilmAffinity</t>
  </si>
  <si>
    <t>La puerta abierta (2016) - FilmAffinity</t>
  </si>
  <si>
    <t>La puerta del cielo (1980) - FilmAffinity</t>
  </si>
  <si>
    <t>La punta del iceberg (2016) - FilmAffinity</t>
  </si>
  <si>
    <t>The Perfect Score (La puntuación perfecta) (2004) - FilmAffinity</t>
  </si>
  <si>
    <t>La quimera del oro (1925) - FilmAffinity</t>
  </si>
  <si>
    <t>La quinta del porro (1980) - FilmAffinity</t>
  </si>
  <si>
    <t>La quinta ola (2016) - FilmAffinity</t>
  </si>
  <si>
    <t>La rebelión de las máquinas (1986) - FilmAffinity</t>
  </si>
  <si>
    <t>La recluta Benjamin (1980) - FilmAffinity</t>
  </si>
  <si>
    <t>La reconquista (2016) - FilmAffinity</t>
  </si>
  <si>
    <t>La red social (2010) - FilmAffinity</t>
  </si>
  <si>
    <t>La red (1995) - FilmAffinity</t>
  </si>
  <si>
    <t>La redada (2010) - FilmAffinity</t>
  </si>
  <si>
    <t>La región inmóvil (2015) - FilmAffinity</t>
  </si>
  <si>
    <t>La regla del juego (1939) - FilmAffinity</t>
  </si>
  <si>
    <t>La reina Cristina de Suecia (1933) - FilmAffinity</t>
  </si>
  <si>
    <t>La reina de África (1951) - FilmAffinity</t>
  </si>
  <si>
    <t>La reina de España (2016) - FilmAffinity</t>
  </si>
  <si>
    <t>La reina de Nueva York (1937) - FilmAffinity</t>
  </si>
  <si>
    <t>La reina del desierto (2015) - FilmAffinity</t>
  </si>
  <si>
    <t>La reina Victoria y Abdul (2017) - FilmAffinity</t>
  </si>
  <si>
    <t>La reina Victoria (2009) - FilmAffinity</t>
  </si>
  <si>
    <t>La religiosa (2013) - FilmAffinity</t>
  </si>
  <si>
    <t>La revolución de la Sra. Ratcliffe (2007) - FilmAffinity</t>
  </si>
  <si>
    <t>La revolución silenciosa (2018) - FilmAffinity</t>
  </si>
  <si>
    <t>La roca (1996) - FilmAffinity</t>
  </si>
  <si>
    <t>La ronda de noche (2007) - FilmAffinity</t>
  </si>
  <si>
    <t>La rosa púrpura de El Cairo (1985) - FilmAffinity</t>
  </si>
  <si>
    <t>La ruta del tabaco (1941) - FilmAffinity</t>
  </si>
  <si>
    <t>La seducción (2017) - FilmAffinity</t>
  </si>
  <si>
    <t>La selva esmeralda (1985) - FilmAffinity</t>
  </si>
  <si>
    <t>La semana del asesino (1972) - FilmAffinity</t>
  </si>
  <si>
    <t>La semilla del diablo (1968) - FilmAffinity</t>
  </si>
  <si>
    <t>La senda tenebrosa (1947) - FilmAffinity</t>
  </si>
  <si>
    <t>La señal (2014) - FilmAffinity</t>
  </si>
  <si>
    <t>The Ring (La señal) (2002) - FilmAffinity</t>
  </si>
  <si>
    <t>La señora Miniver (1942) - FilmAffinity</t>
  </si>
  <si>
    <t>La señora Pollifax (TV) (1999) - FilmAffinity</t>
  </si>
  <si>
    <t>La señorita Julia (2014) - FilmAffinity</t>
  </si>
  <si>
    <t>La séptima profecía (1988) - FilmAffinity</t>
  </si>
  <si>
    <t>La serie Divergente: Leal (2016) - FilmAffinity</t>
  </si>
  <si>
    <t>La serpiente y el Arco Iris (1988) - FilmAffinity</t>
  </si>
  <si>
    <t>La sirena y el delfín (1957) - FilmAffinity</t>
  </si>
  <si>
    <t>La sociedad literaria y el pastel de piel de patata (2018) - FilmAffinity</t>
  </si>
  <si>
    <t>La soga de la horca (1973) - FilmAffinity</t>
  </si>
  <si>
    <t>La soga (1948) - FilmAffinity</t>
  </si>
  <si>
    <t>La soledad de los números primos (2010) - FilmAffinity</t>
  </si>
  <si>
    <t>La residencia (1969) - FilmAffinity</t>
  </si>
  <si>
    <t>La soledad del corredor de fondo (1962) - FilmAffinity</t>
  </si>
  <si>
    <t>La solución final (TV) (2001) - FilmAffinity</t>
  </si>
  <si>
    <t>La sombra de la ley (2018) - FilmAffinity</t>
  </si>
  <si>
    <t>Dragonfly (La sombra de la libélula) (2002) - FilmAffinity</t>
  </si>
  <si>
    <t>La sombra de la noche (1997) - FilmAffinity</t>
  </si>
  <si>
    <t>La sombra de la sospecha (2006) - FilmAffinity</t>
  </si>
  <si>
    <t>La sombra de la traición (2011) - FilmAffinity</t>
  </si>
  <si>
    <t>La sombra de los otros (2010) - FilmAffinity</t>
  </si>
  <si>
    <t>La sombra de una duda (1943) - FilmAffinity</t>
  </si>
  <si>
    <t>La sombra del actor (2014) - FilmAffinity</t>
  </si>
  <si>
    <t>La sombra del cazador (2007) - FilmAffinity</t>
  </si>
  <si>
    <t>La sombra del diablo (1997) - FilmAffinity</t>
  </si>
  <si>
    <t>La sombra del norte (TV) (2007) - FilmAffinity</t>
  </si>
  <si>
    <t>La sombra del pasado (2018) - FilmAffinity</t>
  </si>
  <si>
    <t>La sombra del poder (2009) - FilmAffinity</t>
  </si>
  <si>
    <t>La sombra del reino (2007) - FilmAffinity</t>
  </si>
  <si>
    <t>La sonrisa de Mona Lisa (2003) - FilmAffinity</t>
  </si>
  <si>
    <t>La sonrisa etrusca (2018) - FilmAffinity</t>
  </si>
  <si>
    <t>La strada (1954) - FilmAffinity</t>
  </si>
  <si>
    <t>La suerte de los Logan (2017) - FilmAffinity</t>
  </si>
  <si>
    <t>In-natural (1985) - FilmAffinity</t>
  </si>
  <si>
    <t>La sustituta (2007) - FilmAffinity</t>
  </si>
  <si>
    <t>La taberna del irlandés (1963) - FilmAffinity</t>
  </si>
  <si>
    <t>La tapadera (1993) - FilmAffinity</t>
  </si>
  <si>
    <t>La telaraña de Carlota (Charlotte's Web) (2006) - FilmAffinity</t>
  </si>
  <si>
    <t>La teniente O'Neil (1997) - FilmAffinity</t>
  </si>
  <si>
    <t>La tentación vive arriba (1955) - FilmAffinity</t>
  </si>
  <si>
    <t>La teoría del todo (2014) - FilmAffinity</t>
  </si>
  <si>
    <t>La tercera esposa (2018) - FilmAffinity</t>
  </si>
  <si>
    <t>La terminal (2004) - FilmAffinity</t>
  </si>
  <si>
    <t>La pequeña tienda de los horrores (1960) - FilmAffinity</t>
  </si>
  <si>
    <t>La tienda (1993) - FilmAffinity</t>
  </si>
  <si>
    <t>La tierra de las buenas costumbres (2018) - FilmAffinity</t>
  </si>
  <si>
    <t>La tierra de los muertos vivientes (2005) - FilmAffinity</t>
  </si>
  <si>
    <t>La tierra olvidada por el tiempo (1975) - FilmAffinity</t>
  </si>
  <si>
    <t>La tormenta de hielo (1997) - FilmAffinity</t>
  </si>
  <si>
    <t>La tormenta perfecta (2000) - FilmAffinity</t>
  </si>
  <si>
    <t>La torre de los ambiciosos (1954) - FilmAffinity</t>
  </si>
  <si>
    <t>La torre del infierno (2013) - FilmAffinity</t>
  </si>
  <si>
    <t>La Torre Oscura (2017) - FilmAffinity</t>
  </si>
  <si>
    <t>La tragedia de Peterloo (2018) - FilmAffinity</t>
  </si>
  <si>
    <t>La trama (Broken City) (2013) - FilmAffinity</t>
  </si>
  <si>
    <t>La trama (1976) - FilmAffinity</t>
  </si>
  <si>
    <t>La trampa del asesino (2007) - FilmAffinity</t>
  </si>
  <si>
    <t>La trampa del mal (2010) - FilmAffinity</t>
  </si>
  <si>
    <t>La trampa (1999) - FilmAffinity</t>
  </si>
  <si>
    <t>Travesía de París (1956) - FilmAffinity</t>
  </si>
  <si>
    <t>La tribu (2018) - FilmAffinity</t>
  </si>
  <si>
    <t>La trinchera infinita (2019) - FilmAffinity</t>
  </si>
  <si>
    <t>La túnica sagrada (1953) - FilmAffinity</t>
  </si>
  <si>
    <t>La última apuesta (2016) - FilmAffinity</t>
  </si>
  <si>
    <t>La última apuesta (2015) - FilmAffinity</t>
  </si>
  <si>
    <t>La última aventura de Robin Hood (2013) - FilmAffinity</t>
  </si>
  <si>
    <t>La última bala (1957) - FilmAffinity</t>
  </si>
  <si>
    <t>La última bandera (2017) - FilmAffinity</t>
  </si>
  <si>
    <t>La última canción (2015) - FilmAffinity</t>
  </si>
  <si>
    <t>La última canción (2010) - FilmAffinity</t>
  </si>
  <si>
    <t>La última carcajada (2019) - FilmAffinity</t>
  </si>
  <si>
    <t>La última casa a la izquierda (2009) - FilmAffinity</t>
  </si>
  <si>
    <t>La última estación (2009) - FilmAffinity</t>
  </si>
  <si>
    <t>La última flecha (1952) - FilmAffinity</t>
  </si>
  <si>
    <t>La última fortaleza (2001) - FilmAffinity</t>
  </si>
  <si>
    <t>La última lección (2018) - FilmAffinity</t>
  </si>
  <si>
    <t>La última legión (2007) - FilmAffinity</t>
  </si>
  <si>
    <t>La última llamada (2013) - FilmAffinity</t>
  </si>
  <si>
    <t>La última noche (2002) - FilmAffinity</t>
  </si>
  <si>
    <t>La última ola (1977) - FilmAffinity</t>
  </si>
  <si>
    <t>La última película (1971) - FilmAffinity</t>
  </si>
  <si>
    <t>La última seducción (1994) - FilmAffinity</t>
  </si>
  <si>
    <t>La última tentación de Cristo (1988) - FilmAffinity</t>
  </si>
  <si>
    <t>La última viajera del tiempo: Zafiro (2014) - FilmAffinity</t>
  </si>
  <si>
    <t>La vaca (2015) - FilmAffinity</t>
  </si>
  <si>
    <t>La vaquilla (1985) - FilmAffinity</t>
  </si>
  <si>
    <t>La vecina de al lado (2004) - FilmAffinity</t>
  </si>
  <si>
    <t>La venganza de Don Mendo (1961) - FilmAffinity</t>
  </si>
  <si>
    <t>La venganza de Frank James (1940) - FilmAffinity</t>
  </si>
  <si>
    <t>La venganza de Fu Manchú (1967) - FilmAffinity</t>
  </si>
  <si>
    <t>La venganza de Jane (2016) - FilmAffinity</t>
  </si>
  <si>
    <t>La venganza de Ulzana (1972) - FilmAffinity</t>
  </si>
  <si>
    <t>La venganza del bergantín (1948) - FilmAffinity</t>
  </si>
  <si>
    <t>La venganza del conde de Montecristo (2002) - FilmAffinity</t>
  </si>
  <si>
    <t>La venganza del dragón (2009) - FilmAffinity</t>
  </si>
  <si>
    <t>La venganza es mía (1979) - FilmAffinity</t>
  </si>
  <si>
    <t>La venganza se sirve fría (2017) - FilmAffinity</t>
  </si>
  <si>
    <t>La ventana indiscreta (1954) - FilmAffinity</t>
  </si>
  <si>
    <t>La ventana secreta (2004) - FilmAffinity</t>
  </si>
  <si>
    <t>La verdad (2019) - FilmAffinity</t>
  </si>
  <si>
    <t>La verdad duele (2015) - FilmAffinity</t>
  </si>
  <si>
    <t>La verdad oculta (2010) - FilmAffinity</t>
  </si>
  <si>
    <t>Proof (La verdad oculta) (2005) - FilmAffinity</t>
  </si>
  <si>
    <t>La verdad sobre Charlie (2002) - FilmAffinity</t>
  </si>
  <si>
    <t>La verdad (2015) - FilmAffinity</t>
  </si>
  <si>
    <t>La verdadera historia de la banda de Kelly (2019) - FilmAffinity</t>
  </si>
  <si>
    <t>La versión Browning (1951) - FilmAffinity</t>
  </si>
  <si>
    <t>La vía láctea (1936) - FilmAffinity</t>
  </si>
  <si>
    <t>La víctima perfecta (2011) - FilmAffinity</t>
  </si>
  <si>
    <t>La vida ante sus ojos (2007) - FilmAffinity</t>
  </si>
  <si>
    <t>La vida de Adèle (2013) - FilmAffinity</t>
  </si>
  <si>
    <t>La vida de Brian (1979) - FilmAffinity</t>
  </si>
  <si>
    <t>La vida de David Gale (2003) - FilmAffinity</t>
  </si>
  <si>
    <t>La vida de los otros (2006) - FilmAffinity</t>
  </si>
  <si>
    <t>La vida de Pi (2012) - FilmAffinity</t>
  </si>
  <si>
    <t>La vida en juego (2006) - FilmAffinity</t>
  </si>
  <si>
    <t>La vida en rosa (2007) - FilmAffinity</t>
  </si>
  <si>
    <t>La vida en una canción (2014) - FilmAffinity</t>
  </si>
  <si>
    <t>La vida es así (1942) - FilmAffinity</t>
  </si>
  <si>
    <t>La vida es bella (1997) - FilmAffinity</t>
  </si>
  <si>
    <t>La vida inesperada (2014) - FilmAffinity</t>
  </si>
  <si>
    <t>La vida invisible de Eurídice Gusmão (2019) - FilmAffinity</t>
  </si>
  <si>
    <t>La vida por delante (2020) - FilmAffinity</t>
  </si>
  <si>
    <t>La vida privada de Sherlock Holmes (1970) - FilmAffinity</t>
  </si>
  <si>
    <t>La vida secreta de las abejas (2008) - FilmAffinity</t>
  </si>
  <si>
    <t>La vida secreta de las palabras (2005) - FilmAffinity</t>
  </si>
  <si>
    <t>La vida secreta de Walter Mitty (2013) - FilmAffinity</t>
  </si>
  <si>
    <t>La vida sin Grace (2007) - FilmAffinity</t>
  </si>
  <si>
    <t>La vida y nada más (2017) - FilmAffinity</t>
  </si>
  <si>
    <t>La vida y nada más (1989) - FilmAffinity</t>
  </si>
  <si>
    <t>La vieja guardia (2020) - FilmAffinity</t>
  </si>
  <si>
    <t>La villana (2017) - FilmAffinity</t>
  </si>
  <si>
    <t>La violencia del sexo (1978) - FilmAffinity</t>
  </si>
  <si>
    <t>La visita (2015) - FilmAffinity</t>
  </si>
  <si>
    <t>La víspera de Halloween (2013) - FilmAffinity</t>
  </si>
  <si>
    <t>La voz de una generación (2013) - FilmAffinity</t>
  </si>
  <si>
    <t>La voz del interior (Music Within) (2007) - FilmAffinity</t>
  </si>
  <si>
    <t>La vuelta al mundo en 80 días (1956) - FilmAffinity</t>
  </si>
  <si>
    <t>La vuelta al mundo en 80 días (2004) - FilmAffinity</t>
  </si>
  <si>
    <t>La wedding planner (2017) - FilmAffinity</t>
  </si>
  <si>
    <t>La zona gris (2001) - FilmAffinity</t>
  </si>
  <si>
    <t>La zona muerta (1983) - FilmAffinity</t>
  </si>
  <si>
    <t>Ladrón (1981) - FilmAffinity</t>
  </si>
  <si>
    <t>Ladrones de mentes (2004) - FilmAffinity</t>
  </si>
  <si>
    <t>Ladrones de trenes (1973) - FilmAffinity</t>
  </si>
  <si>
    <t>Ladrones (2010) - FilmAffinity</t>
  </si>
  <si>
    <t>Lady Bird (2017) - FilmAffinity</t>
  </si>
  <si>
    <t>Lady Chatterley, el despertar de la pasión (2006) - FilmAffinity</t>
  </si>
  <si>
    <t>Lady Halcón (1985) - FilmAffinity</t>
  </si>
  <si>
    <t>Lady J (2018) - FilmAffinity</t>
  </si>
  <si>
    <t>Lady Macbeth (2016) - FilmAffinity</t>
  </si>
  <si>
    <t>Ladykillers (2004) - FilmAffinity</t>
  </si>
  <si>
    <t>Laggies (2014) - FilmAffinity</t>
  </si>
  <si>
    <t>Lago Shimmer (2017) - FilmAffinity</t>
  </si>
  <si>
    <t>Lágrimas del sol (2003) - FilmAffinity</t>
  </si>
  <si>
    <t>Lake Bodom (2016) - FilmAffinity</t>
  </si>
  <si>
    <t>Langosta (2015) - FilmAffinity</t>
  </si>
  <si>
    <t>Lanza rota (1954) - FilmAffinity</t>
  </si>
  <si>
    <t>Lara Croft Tomb Raider 2: La cuna de la vida (2003) - FilmAffinity</t>
  </si>
  <si>
    <t>Lara Croft: Tomb Raider (2001) - FilmAffinity</t>
  </si>
  <si>
    <t>Larga es la noche (1947) - FilmAffinity</t>
  </si>
  <si>
    <t>Larga vida y prosperidad (2017) - FilmAffinity</t>
  </si>
  <si>
    <t>Largo domingo de noviazgo (2004) - FilmAffinity</t>
  </si>
  <si>
    <t>Largo fin de semana (1978) - FilmAffinity</t>
  </si>
  <si>
    <t>Largo Winch: Conspiración en Birmania (2011) - FilmAffinity</t>
  </si>
  <si>
    <t>Largo Winch (2008) - FilmAffinity</t>
  </si>
  <si>
    <t>Larry Crowne, nunca es tarde (2011) - FilmAffinity</t>
  </si>
  <si>
    <t>Lars y una chica de verdad (2007) - FilmAffinity</t>
  </si>
  <si>
    <t>Las 13 rosas (2007) - FilmAffinity</t>
  </si>
  <si>
    <t>Las águilas azules (1966) - FilmAffinity</t>
  </si>
  <si>
    <t>Las amistades peligrosas (1988) - FilmAffinity</t>
  </si>
  <si>
    <t>Las apariencias engañan (2016) - FilmAffinity</t>
  </si>
  <si>
    <t>Las aventuras de Buckaroo Banzai a través de la octava dimensión (1984) - FilmAffinity</t>
  </si>
  <si>
    <t>Las aventuras de Ford Fairlane (1990) - FilmAffinity</t>
  </si>
  <si>
    <t>Las aventuras de Jeremiah Johnson (1972) - FilmAffinity</t>
  </si>
  <si>
    <t>Las aventuras de Priscilla, reina del desierto (1994) - FilmAffinity</t>
  </si>
  <si>
    <t>Las aventuras de Tintín: El secreto del unicornio (2011) - FilmAffinity</t>
  </si>
  <si>
    <t>Las aventuras del barón Münchausen (1988) - FilmAffinity</t>
  </si>
  <si>
    <t>Las aventuras del doctor Dolittle (2020) - FilmAffinity</t>
  </si>
  <si>
    <t>Las aventuras del pequeño fantasma (2013) - FilmAffinity</t>
  </si>
  <si>
    <t>Las aventuras del príncipe Achmed (1926) - FilmAffinity</t>
  </si>
  <si>
    <t>Las brujas de Eastwick (1987) - FilmAffinity</t>
  </si>
  <si>
    <t>Las brujas de Salem (TV) (2002) - FilmAffinity</t>
  </si>
  <si>
    <t>Las brujas de Zugarramurdi (2013) - FilmAffinity</t>
  </si>
  <si>
    <t>Las chicas de la lencería (2006) - FilmAffinity</t>
  </si>
  <si>
    <t>Las chicas de la 6ª planta (2010) - FilmAffinity</t>
  </si>
  <si>
    <t>Las chicas del coro (1948) - FilmAffinity</t>
  </si>
  <si>
    <t>Las colinas tienen ojos (1977) - FilmAffinity</t>
  </si>
  <si>
    <t>Las colinas tienen ojos 2 (1985) - FilmAffinity</t>
  </si>
  <si>
    <t>Las colinas tienen ojos (2006) - FilmAffinity</t>
  </si>
  <si>
    <t>Las crónicas de Blancanieves: El cazador y la reina del hielo (2016) - FilmAffinity</t>
  </si>
  <si>
    <t>Las crónicas de Spiderwick (2008) - FilmAffinity</t>
  </si>
  <si>
    <t>Las cruzadas (1935) - FilmAffinity</t>
  </si>
  <si>
    <t>Las cuatro hermanitas (1933) - FilmAffinity</t>
  </si>
  <si>
    <t>Las cuatro plumas (1939) - FilmAffinity</t>
  </si>
  <si>
    <t>Las cuatro plumas (2002) - FilmAffinity</t>
  </si>
  <si>
    <t>Las diabólicas (1955) - FilmAffinity</t>
  </si>
  <si>
    <t>Las distancias (2018) - FilmAffinity</t>
  </si>
  <si>
    <t>Las dos caras de enero (2014) - FilmAffinity</t>
  </si>
  <si>
    <t>Las dos caras de la verdad (1996) - FilmAffinity</t>
  </si>
  <si>
    <t>Las estrellas de cine no mueren en Liverpool (2017) - FilmAffinity</t>
  </si>
  <si>
    <t>Las flores de Harrison (2000) - FilmAffinity</t>
  </si>
  <si>
    <t>Las flores de la guerra (2011) - FilmAffinity</t>
  </si>
  <si>
    <t>Las fuerzas de la naturaleza (1999) - FilmAffinity</t>
  </si>
  <si>
    <t>Las guardianas (2017) - FilmAffinity</t>
  </si>
  <si>
    <t>Las hermanas Bolena (2008) - FilmAffinity</t>
  </si>
  <si>
    <t>Las hijas de Abril (2017) - FilmAffinity</t>
  </si>
  <si>
    <t>Las horas del verano (2008) - FilmAffinity</t>
  </si>
  <si>
    <t>Las horas (2002) - FilmAffinity</t>
  </si>
  <si>
    <t>Las huellas imborrables (2013) - FilmAffinity</t>
  </si>
  <si>
    <t>Las inocentes (2016) - FilmAffinity</t>
  </si>
  <si>
    <t>Las invasiones bárbaras (2003) - FilmAffinity</t>
  </si>
  <si>
    <t>Las leyes de la termodinámica (2018) - FilmAffinity</t>
  </si>
  <si>
    <t>Las llaves del reino (1944) - FilmAffinity</t>
  </si>
  <si>
    <t>Las locas aventuras de Rabbi Jacob (1973) - FilmAffinity</t>
  </si>
  <si>
    <t>Las locas peripecias de un señor mamá (1983) - FilmAffinity</t>
  </si>
  <si>
    <t>Las locas, locas aventuras de Robin Hood (1993) - FilmAffinity</t>
  </si>
  <si>
    <t>Las mil y una noches (1942) - FilmAffinity</t>
  </si>
  <si>
    <t>Las hermanas (1938) - FilmAffinity</t>
  </si>
  <si>
    <t>Las montañas de la luna (1990) - FilmAffinity</t>
  </si>
  <si>
    <t>Las mujeres perfectas (2004) - FilmAffinity</t>
  </si>
  <si>
    <t>Las nieves del Kilimanjaro (1952) - FilmAffinity</t>
  </si>
  <si>
    <t>Las normas de la casa de la sidra (1999) - FilmAffinity</t>
  </si>
  <si>
    <t>Las novias de Drácula (1960) - FilmAffinity</t>
  </si>
  <si>
    <t>Las novias de mis amigos (2014) - FilmAffinity</t>
  </si>
  <si>
    <t>Las ovejas no pierden el tren (2014) - FilmAffinity</t>
  </si>
  <si>
    <t>Las plagas de Breslavia (2018) - FilmAffinity</t>
  </si>
  <si>
    <t>Las ratas del desierto (1953) - FilmAffinity</t>
  </si>
  <si>
    <t>Las reglas del juego (2002) - FilmAffinity</t>
  </si>
  <si>
    <t>Las sandalias del pescador (1968) - FilmAffinity</t>
  </si>
  <si>
    <t>Las seductoras (2001) - FilmAffinity</t>
  </si>
  <si>
    <t>Las sesiones (2012) - FilmAffinity</t>
  </si>
  <si>
    <t>Las tortugas ninja II: El secreto de los mocos verdes (1991) - FilmAffinity</t>
  </si>
  <si>
    <t>Ninja Turtles (Las Tortugas Ninja) (2014) - FilmAffinity</t>
  </si>
  <si>
    <t>Las tres caras de Eva (1957) - FilmAffinity</t>
  </si>
  <si>
    <t>Las últimas horas (2014) - FilmAffinity</t>
  </si>
  <si>
    <t>Las últimas supervivientes (2015) - FilmAffinity</t>
  </si>
  <si>
    <t>Las uvas de la ira (1940) - FilmAffinity</t>
  </si>
  <si>
    <t>Las vampiras (1971) - FilmAffinity</t>
  </si>
  <si>
    <t>Las veinticuatro horas de Le Mans (1971) - FilmAffinity</t>
  </si>
  <si>
    <t>Las ventajas de ser un marginado (2012) - FilmAffinity</t>
  </si>
  <si>
    <t>Las vidas de Grace (Short Term 12) (2013) - FilmAffinity</t>
  </si>
  <si>
    <t>La resurrección de Louis Drax (2016) - FilmAffinity</t>
  </si>
  <si>
    <t>Las vidas posibles de Mr. Nobody (2009) - FilmAffinity</t>
  </si>
  <si>
    <t>Las vírgenes suicidas (1999) - FilmAffinity</t>
  </si>
  <si>
    <t>Las zapatillas rojas (1948) - FilmAffinity</t>
  </si>
  <si>
    <t>Lazos de sangre (2013) - FilmAffinity</t>
  </si>
  <si>
    <t>El francotirador (Le guetteur) (2012) - FilmAffinity</t>
  </si>
  <si>
    <t>Le llamaban Jeeg Robot (2015) - FilmAffinity</t>
  </si>
  <si>
    <t>Le llamaban Trinidad (1970) - FilmAffinity</t>
  </si>
  <si>
    <t>Le llaman Bodhi (1991) - FilmAffinity</t>
  </si>
  <si>
    <t>Le Mans '66 (2019) - FilmAffinity</t>
  </si>
  <si>
    <t>Le seguían llamando Trinidad (1971) - FilmAffinity</t>
  </si>
  <si>
    <t>Le Week-End (2013) - FilmAffinity</t>
  </si>
  <si>
    <t>Lean on Pete (2017) - FilmAffinity</t>
  </si>
  <si>
    <t>Leatherface (2017) - FilmAffinity</t>
  </si>
  <si>
    <t>Leaving Las Vegas (1995) - FilmAffinity</t>
  </si>
  <si>
    <t>Lecciones de amor (2013) - FilmAffinity</t>
  </si>
  <si>
    <t>Lee mis labios (2001) - FilmAffinity</t>
  </si>
  <si>
    <t>Legado en los huesos (2019) - FilmAffinity</t>
  </si>
  <si>
    <t>Late Night (2019) - FilmAffinity</t>
  </si>
  <si>
    <t>Latidos en la oscuridad (2018) - FilmAffinity</t>
  </si>
  <si>
    <t>Látigo (1971) - FilmAffinity</t>
  </si>
  <si>
    <t>Laura (1944) - FilmAffinity</t>
  </si>
  <si>
    <t>Laurel y Hardy en el Oeste (1937) - FilmAffinity</t>
  </si>
  <si>
    <t>El misterio de Jane (2016) - FilmAffinity</t>
  </si>
  <si>
    <t>Lawrence de Arabia (1962) - FilmAffinity</t>
  </si>
  <si>
    <t>Lazos ardientes (1996) - FilmAffinity</t>
  </si>
  <si>
    <t>Lazos de guerra (2004) - FilmAffinity</t>
  </si>
  <si>
    <t>Legend (2015) - FilmAffinity</t>
  </si>
  <si>
    <t>Legend (1985) - FilmAffinity</t>
  </si>
  <si>
    <t>Legión (2010) - FilmAffinity</t>
  </si>
  <si>
    <t>Legítima defensa, de John Grisham (1997) - FilmAffinity</t>
  </si>
  <si>
    <t>Lejos de la tierra quemada (2008) - FilmAffinity</t>
  </si>
  <si>
    <t>Lejos de los hombres (2014) - FilmAffinity</t>
  </si>
  <si>
    <t>Lejos del cielo (2002) - FilmAffinity</t>
  </si>
  <si>
    <t>Lejos del mundanal ruido (2015) - FilmAffinity</t>
  </si>
  <si>
    <t>Lejos del mundanal ruido (1967) - FilmAffinity</t>
  </si>
  <si>
    <t>Leningrado (2009) - FilmAffinity</t>
  </si>
  <si>
    <t>Léolo (1992) - FilmAffinity</t>
  </si>
  <si>
    <t>El profesional (Léon) (1994) - FilmAffinity</t>
  </si>
  <si>
    <t>Leones por corderos (2007) - FilmAffinity</t>
  </si>
  <si>
    <t>Les combattants (2014) - FilmAffinity</t>
  </si>
  <si>
    <t>Les doy un año (2013) - FilmAffinity</t>
  </si>
  <si>
    <t>Los lioneses (2011) - FilmAffinity</t>
  </si>
  <si>
    <t>Leviathan. El demonio del abismo (1989) - FilmAffinity</t>
  </si>
  <si>
    <t>Leyenda urbana (1998) - FilmAffinity</t>
  </si>
  <si>
    <t>Leyendas de pasión (1994) - FilmAffinity</t>
  </si>
  <si>
    <t>Libertad (2014) - FilmAffinity</t>
  </si>
  <si>
    <t>Líbranos del mal (2014) - FilmAffinity</t>
  </si>
  <si>
    <t>Licencia para matar (1975) - FilmAffinity</t>
  </si>
  <si>
    <t>Lifeforce, fuerza vital (1985) - FilmAffinity</t>
  </si>
  <si>
    <t>Vidas criminales (2013) - FilmAffinity</t>
  </si>
  <si>
    <t>Life (2015) - FilmAffinity</t>
  </si>
  <si>
    <t>Liga de la Justicia (2017) - FilmAffinity</t>
  </si>
  <si>
    <t>Ángel de venganza (2015) - FilmAffinity</t>
  </si>
  <si>
    <t>Lili Marleen (Una canción... Lilí Marlen) (1981) - FilmAffinity</t>
  </si>
  <si>
    <t>Límite: 48 horas (1982) - FilmAffinity</t>
  </si>
  <si>
    <t>Límite vertical (2000) - FilmAffinity</t>
  </si>
  <si>
    <t>Lincoln (2012) - FilmAffinity</t>
  </si>
  <si>
    <t>Línea mortal (1990) - FilmAffinity</t>
  </si>
  <si>
    <t>Linterna Verde (2011) - FilmAffinity</t>
  </si>
  <si>
    <t>Lío embarazoso (2007) - FilmAffinity</t>
  </si>
  <si>
    <t>Lío en Broadway (2014) - FilmAffinity</t>
  </si>
  <si>
    <t>Lion (2016) - FilmAffinity</t>
  </si>
  <si>
    <t>Lisa (1990) - FilmAffinity</t>
  </si>
  <si>
    <t>Little Boy (2015) - FilmAffinity</t>
  </si>
  <si>
    <t>Little Monsters (2019) - FilmAffinity</t>
  </si>
  <si>
    <t>Chicos monsters (1989) - FilmAffinity</t>
  </si>
  <si>
    <t>Little Nicky (2000) - FilmAffinity</t>
  </si>
  <si>
    <t>Un hada llamada Liza (2015) - FilmAffinity</t>
  </si>
  <si>
    <t>Llamaradas (1991) - FilmAffinity</t>
  </si>
  <si>
    <t>Llanura roja (1954) - FilmAffinity</t>
  </si>
  <si>
    <t>Llega de noche (2017) - FilmAffinity</t>
  </si>
  <si>
    <t>Llegan sin avisar (1980) - FilmAffinity</t>
  </si>
  <si>
    <t>Llévame a casa nena (2011) - FilmAffinity</t>
  </si>
  <si>
    <t>Lloviendo piedras (1993) - FilmAffinity</t>
  </si>
  <si>
    <t>Lo dejo cuando quiera (2019) - FilmAffinity</t>
  </si>
  <si>
    <t>Lo dice Georgia (2007) - FilmAffinity</t>
  </si>
  <si>
    <t>Lo imposible (2012) - FilmAffinity</t>
  </si>
  <si>
    <t>Llévame a la luna (2012) - FilmAffinity</t>
  </si>
  <si>
    <t>Lo mejor de mí (2014) - FilmAffinity</t>
  </si>
  <si>
    <t>Lo mejor está por llegar (2019) - FilmAffinity</t>
  </si>
  <si>
    <t>Lo mejor para ella (2014) - FilmAffinity</t>
  </si>
  <si>
    <t>Lo que arde con el fuego (2018) - FilmAffinity</t>
  </si>
  <si>
    <t>Lo que arde (2019) - FilmAffinity</t>
  </si>
  <si>
    <t>Lo que de verdad importa (2017) - FilmAffinity</t>
  </si>
  <si>
    <t>Lo que el día debe a la noche (2012) - FilmAffinity</t>
  </si>
  <si>
    <t>Lo que el viento se llevó (1939) - FilmAffinity</t>
  </si>
  <si>
    <t>Lo que esconde Silver Lake (2018) - FilmAffinity</t>
  </si>
  <si>
    <t>Lo que hacemos en las sombras (2014) - FilmAffinity</t>
  </si>
  <si>
    <t>Lo que la verdad esconde (2000) - FilmAffinity</t>
  </si>
  <si>
    <t>Lo que queda del día (1993) - FilmAffinity</t>
  </si>
  <si>
    <t>Lo verde empieza en los Pirineos (1973) - FilmAffinity</t>
  </si>
  <si>
    <t>Lobo (1994) - FilmAffinity</t>
  </si>
  <si>
    <t>Lobos humanos (1981) - FilmAffinity</t>
  </si>
  <si>
    <t>Lobos marinos (1980) - FilmAffinity</t>
  </si>
  <si>
    <t>Lobos sucios (2015) - FilmAffinity</t>
  </si>
  <si>
    <t>Loca evasión (1974) - FilmAffinity</t>
  </si>
  <si>
    <t>Locademia de conductores (Loca academia de conductores) (1985) - FilmAffinity</t>
  </si>
  <si>
    <t>Locas de alegría (2016) - FilmAffinity</t>
  </si>
  <si>
    <t>Lock &amp; Stock (1998) - FilmAffinity</t>
  </si>
  <si>
    <t>Locke (2013) - FilmAffinity</t>
  </si>
  <si>
    <t>Locos de remate (1980) - FilmAffinity</t>
  </si>
  <si>
    <t>Locuras de verano (1955) - FilmAffinity</t>
  </si>
  <si>
    <t>Logan (2017) - FilmAffinity</t>
  </si>
  <si>
    <t>Lola Pater (2017) - FilmAffinity</t>
  </si>
  <si>
    <t>Lolita (1962) - FilmAffinity</t>
  </si>
  <si>
    <t>Lolo, el hijo de mi novia (2015) - FilmAffinity</t>
  </si>
  <si>
    <t>London Boulevard (2010) - FilmAffinity</t>
  </si>
  <si>
    <t>London: Oscura Obsesión (2005) - FilmAffinity</t>
  </si>
  <si>
    <t>Londres: Distrito criminal (2013) - FilmAffinity</t>
  </si>
  <si>
    <t>Looking for Kitty (2004) - FilmAffinity</t>
  </si>
  <si>
    <t>Looney Tunes: De nuevo en acción (2003) - FilmAffinity</t>
  </si>
  <si>
    <t>Looper (2012) - FilmAffinity</t>
  </si>
  <si>
    <t>Lope (2010) - FilmAffinity</t>
  </si>
  <si>
    <t>Lord Jim (1965) - FilmAffinity</t>
  </si>
  <si>
    <t>Lore (2012) - FilmAffinity</t>
  </si>
  <si>
    <t>Los 28 hombres de Panfilov (2016) - FilmAffinity</t>
  </si>
  <si>
    <t>Los 33: una historia de esperanza (2015) - FilmAffinity</t>
  </si>
  <si>
    <t>Los 4 fantásticos y Silver Surfer (2007) - FilmAffinity</t>
  </si>
  <si>
    <t>Los 4 fantásticos (2005) - FilmAffinity</t>
  </si>
  <si>
    <t>Los albóndigas en remojo (1984) - FilmAffinity</t>
  </si>
  <si>
    <t>Los amantes de la noche (1948) - FilmAffinity</t>
  </si>
  <si>
    <t>Los amantes de María (1984) - FilmAffinity</t>
  </si>
  <si>
    <t>Los amantes pasajeros (2013) - FilmAffinity</t>
  </si>
  <si>
    <t>Los amores cobardes (2017) - FilmAffinity</t>
  </si>
  <si>
    <t>Los amos de Brooklyn (2009) - FilmAffinity</t>
  </si>
  <si>
    <t>Los amos de la noche (The Warriors) (1979) - FilmAffinity</t>
  </si>
  <si>
    <t>Los amos de la noticia (2013) - FilmAffinity</t>
  </si>
  <si>
    <t>Los amos del barrio (2012) - FilmAffinity</t>
  </si>
  <si>
    <t>Los anarquistas (2015) - FilmAffinity</t>
  </si>
  <si>
    <t>Los ángeles de Charlie: Al límite (2003) - FilmAffinity</t>
  </si>
  <si>
    <t>Los ángeles de Charlie (2000) - FilmAffinity</t>
  </si>
  <si>
    <t>Los archivos del Pentágono (2017) - FilmAffinity</t>
  </si>
  <si>
    <t>Los aristócratas del crimen (1975) - FilmAffinity</t>
  </si>
  <si>
    <t>Los Bando (2018) - FilmAffinity</t>
  </si>
  <si>
    <t>Los becarios (2013) - FilmAffinity</t>
  </si>
  <si>
    <t>Los Borgia (2006) - FilmAffinity</t>
  </si>
  <si>
    <t>Los bucaneros (1958) - FilmAffinity</t>
  </si>
  <si>
    <t>Los búfalos de Durham (1988) - FilmAffinity</t>
  </si>
  <si>
    <t>Los caballeros de la mesa cuadrada y sus locos seguidores (1975) - FilmAffinity</t>
  </si>
  <si>
    <t>Los caballeros del rey Arturo (1953) - FilmAffinity</t>
  </si>
  <si>
    <t>Los caballeros las prefieren rubias (1953) - FilmAffinity</t>
  </si>
  <si>
    <t>Los canallas duermen en paz (1960) - FilmAffinity</t>
  </si>
  <si>
    <t>Los cañones de Navarone (1961) - FilmAffinity</t>
  </si>
  <si>
    <t>Los caraconos (1993) - FilmAffinity</t>
  </si>
  <si>
    <t>Los casos de Victoria (2016) - FilmAffinity</t>
  </si>
  <si>
    <t>Los cautivos (1957) - FilmAffinity</t>
  </si>
  <si>
    <t>Los chicos de diciembre (2007) - FilmAffinity</t>
  </si>
  <si>
    <t>Los chicos de la compañía C (1978) - FilmAffinity</t>
  </si>
  <si>
    <t>Los chicos del barrio (1991) - FilmAffinity</t>
  </si>
  <si>
    <t>Los chicos del coro (2004) - FilmAffinity</t>
  </si>
  <si>
    <t>Los chicos del maíz (1984) - FilmAffinity</t>
  </si>
  <si>
    <t>Los chicos están bien (2010) - FilmAffinity</t>
  </si>
  <si>
    <t>Los cinco y el secreto de la pirámide (2015) - FilmAffinity</t>
  </si>
  <si>
    <t>Los codiciosos (1994) - FilmAffinity</t>
  </si>
  <si>
    <t>Los comancheros (1961) - FilmAffinity</t>
  </si>
  <si>
    <t>Los confidentes (2009) - FilmAffinity</t>
  </si>
  <si>
    <t>Los consejos de Alice (2019) - FilmAffinity</t>
  </si>
  <si>
    <t>Los conspiradores (2016) - FilmAffinity</t>
  </si>
  <si>
    <t>Los contrabandistas de Moonfleet (1955) - FilmAffinity</t>
  </si>
  <si>
    <t>Los cowboys (1972) - FilmAffinity</t>
  </si>
  <si>
    <t>Los crímenes de Oxford (2008) - FilmAffinity</t>
  </si>
  <si>
    <t>Los cronocrímenes (2007) - FilmAffinity</t>
  </si>
  <si>
    <t>Los Cuatro Cocos (1929) - FilmAffinity</t>
  </si>
  <si>
    <t>Cuatro Fantásticos (2015) - FilmAffinity</t>
  </si>
  <si>
    <t>Los cuatro hijos de Katie Elder (1965) - FilmAffinity</t>
  </si>
  <si>
    <t>Los cuatro jinetes del apocalipsis (1962) - FilmAffinity</t>
  </si>
  <si>
    <t>Los cuatro mosqueteros (1974) - FilmAffinity</t>
  </si>
  <si>
    <t>Los demonios de la noche (1996) - FilmAffinity</t>
  </si>
  <si>
    <t>Los descendientes (2011) - FilmAffinity</t>
  </si>
  <si>
    <t>Los desmadrados piratas de Barba Amarilla (1983) - FilmAffinity</t>
  </si>
  <si>
    <t>Los diablos del Pacífico (1956) - FilmAffinity</t>
  </si>
  <si>
    <t>Los diarios del ron (2011) - FilmAffinity</t>
  </si>
  <si>
    <t>Los dientes del diablo (1960) - FilmAffinity</t>
  </si>
  <si>
    <t>Los diez locos mandamientos (2007) - FilmAffinity</t>
  </si>
  <si>
    <t>Los diez mandamientos (1956) - FilmAffinity</t>
  </si>
  <si>
    <t>Los dinamiteros (1964) - FilmAffinity</t>
  </si>
  <si>
    <t>Los dos papas (2019) - FilmAffinity</t>
  </si>
  <si>
    <t>Los duelistas (1977) - FilmAffinity</t>
  </si>
  <si>
    <t>Los elegidos (2013) - FilmAffinity</t>
  </si>
  <si>
    <t>Los elegidos (1999) - FilmAffinity</t>
  </si>
  <si>
    <t>Los exámenes (2016) - FilmAffinity</t>
  </si>
  <si>
    <t>Los exiliados románticos (2015) - FilmAffinity</t>
  </si>
  <si>
    <t>Los fabulosos Baker Boys (1989) - FilmAffinity</t>
  </si>
  <si>
    <t>Los falsificadores (2007) - FilmAffinity</t>
  </si>
  <si>
    <t>Los fantasmas atacan al jefe (1988) - FilmAffinity</t>
  </si>
  <si>
    <t>Los fantasmas de Goya (2006) - FilmAffinity</t>
  </si>
  <si>
    <t>Los fantasmas de mis exnovias (2009) - FilmAffinity</t>
  </si>
  <si>
    <t>Sneakers (Los fisgones) (1992) - FilmAffinity</t>
  </si>
  <si>
    <t>Los forajidos de Baytown (2012) - FilmAffinity</t>
  </si>
  <si>
    <t>Los forajidos de Río Bravo (1970) - FilmAffinity</t>
  </si>
  <si>
    <t>Los gemelos golpean dos veces (1988) - FilmAffinity</t>
  </si>
  <si>
    <t>Los girasoles (1970) - FilmAffinity</t>
  </si>
  <si>
    <t>Los goonies (1985) - FilmAffinity</t>
  </si>
  <si>
    <t>Los gritos del silencio (1984) - FilmAffinity</t>
  </si>
  <si>
    <t>Los gustos y los colores (2018) - FilmAffinity</t>
  </si>
  <si>
    <t>Los hambrientos (2017) - FilmAffinity</t>
  </si>
  <si>
    <t>Los hermanos Bloom (2008) - FilmAffinity</t>
  </si>
  <si>
    <t>Los hermanos de negro (2013) - FilmAffinity</t>
  </si>
  <si>
    <t>Los hermanos Karamazov (1958) - FilmAffinity</t>
  </si>
  <si>
    <t>Los hermanos Sisters (2018) - FilmAffinity</t>
  </si>
  <si>
    <t>Los héroes de las Ardenas (2009) - FilmAffinity</t>
  </si>
  <si>
    <t>Los héroes de Telemark (1965) - FilmAffinity</t>
  </si>
  <si>
    <t>Los héroes del mal (2015) - FilmAffinity</t>
  </si>
  <si>
    <t>Los héroes del tiempo (1981) - FilmAffinity</t>
  </si>
  <si>
    <t>Los hombres libres de Jones (2016) - FilmAffinity</t>
  </si>
  <si>
    <t>Los hombres que miraban fijamente a las cabras (2009) - FilmAffinity</t>
  </si>
  <si>
    <t>Los huéspedes (2011) - FilmAffinity</t>
  </si>
  <si>
    <t>Los idus de marzo (2011) - FilmAffinity</t>
  </si>
  <si>
    <t>Los impostores (Matchstick Men) (2003) - FilmAffinity</t>
  </si>
  <si>
    <t>Los impostores (1998) - FilmAffinity</t>
  </si>
  <si>
    <t>Los imprevistos del amor (2014) - FilmAffinity</t>
  </si>
  <si>
    <t>Los inconquistables (1947) - FilmAffinity</t>
  </si>
  <si>
    <t>Los incorregibles albóndigas (1979) - FilmAffinity</t>
  </si>
  <si>
    <t>Los indestructibles (1969) - FilmAffinity</t>
  </si>
  <si>
    <t>Los inmortales (1986) - FilmAffinity</t>
  </si>
  <si>
    <t>Los insólitos peces gato (2013) - FilmAffinity</t>
  </si>
  <si>
    <t>Los intocables de Eliot Ness (1987) - FilmAffinity</t>
  </si>
  <si>
    <t>Los Japón (2019) - FilmAffinity</t>
  </si>
  <si>
    <t>Los jinetes del Apocalipsis (Horsemen) (2009) - FilmAffinity</t>
  </si>
  <si>
    <t>Los jóvenes salvajes (1961) - FilmAffinity</t>
  </si>
  <si>
    <t>Los límites de la verdad (El engaño) (2013) - FilmAffinity</t>
  </si>
  <si>
    <t>Los líos de Gray (2006) - FilmAffinity</t>
  </si>
  <si>
    <t>Los locos de Hollywood (2009) - FilmAffinity</t>
  </si>
  <si>
    <t>Los locos del Cannonball (1981) - FilmAffinity</t>
  </si>
  <si>
    <t>Los locos del Cannonball 2 (1984) - FilmAffinity</t>
  </si>
  <si>
    <t>Los malvados de Firecreek (1968) - FilmAffinity</t>
  </si>
  <si>
    <t>Los mejores años de nuestra vida (1946) - FilmAffinity</t>
  </si>
  <si>
    <t>Los miércoles no existen (2015) - FilmAffinity</t>
  </si>
  <si>
    <t>Los miserables (2019) - FilmAffinity</t>
  </si>
  <si>
    <t>Los miserables (2012) - FilmAffinity</t>
  </si>
  <si>
    <t>Los Miserables: La leyenda nunca muere (1998) - FilmAffinity</t>
  </si>
  <si>
    <t>Los misteriosos asesinatos de Limehouse (2016) - FilmAffinity</t>
  </si>
  <si>
    <t>Los muertos no se tocan, nene (2011) - FilmAffinity</t>
  </si>
  <si>
    <t>Los muertos (2010) - FilmAffinity</t>
  </si>
  <si>
    <t>Los músicos de Gion (1953) - FilmAffinity</t>
  </si>
  <si>
    <t>Los niños de Huang Shi (2008) - FilmAffinity</t>
  </si>
  <si>
    <t>Los niños de Windermere (2020) - FilmAffinity</t>
  </si>
  <si>
    <t>Los niños del Brasil (1978) - FilmAffinity</t>
  </si>
  <si>
    <t>Los odiosos ocho (2015) - FilmAffinity</t>
  </si>
  <si>
    <t>Los ojos amarillos de los cocodrilos (2014) - FilmAffinity</t>
  </si>
  <si>
    <t>Los ojos del gato (1985) - FilmAffinity</t>
  </si>
  <si>
    <t>Los ojos del mal (See No Evil) (2006) - FilmAffinity</t>
  </si>
  <si>
    <t>Los otros dos (2010) - FilmAffinity</t>
  </si>
  <si>
    <t>Los otros (2001) - FilmAffinity</t>
  </si>
  <si>
    <t>Los pájaros (1963) - FilmAffinity</t>
  </si>
  <si>
    <t>Los Panzers de la muerte (1987) - FilmAffinity</t>
  </si>
  <si>
    <t>Los pasajeros del tiempo (1979) - FilmAffinity</t>
  </si>
  <si>
    <t>Los payasos asesinos del espacio exterior (1988) - FilmAffinity</t>
  </si>
  <si>
    <t>Los peores años de mi vida (2016) - FilmAffinity</t>
  </si>
  <si>
    <t>Los perdedores (2010) - FilmAffinity</t>
  </si>
  <si>
    <t>Los Picapiedra en Viva Rock Vegas (2000) - FilmAffinity</t>
  </si>
  <si>
    <t>Los Picapiedra (1994) - FilmAffinity</t>
  </si>
  <si>
    <t>Los piratas del mar de China (Project A) (1983) - FilmAffinity</t>
  </si>
  <si>
    <t>Los principios del cuidado (2016) - FilmAffinity</t>
  </si>
  <si>
    <t>Los profesionales (1966) - FilmAffinity</t>
  </si>
  <si>
    <t>Los protectores (Shield of Straw) (2013) - FilmAffinity</t>
  </si>
  <si>
    <t>Los próximos tres días (2010) - FilmAffinity</t>
  </si>
  <si>
    <t>Los puentes de Madison (1995) - FilmAffinity</t>
  </si>
  <si>
    <t>Los puentes de Toko-Ri (1954) - FilmAffinity</t>
  </si>
  <si>
    <t>Los que no perdonan (1960) - FilmAffinity</t>
  </si>
  <si>
    <t>Los que saben morir (1970) - FilmAffinity</t>
  </si>
  <si>
    <t>Los rebeldes de Shanghai (2003) - FilmAffinity</t>
  </si>
  <si>
    <t>Los recuerdos (2014) - FilmAffinity</t>
  </si>
  <si>
    <t>Los reyes de la playa (1990) - FilmAffinity</t>
  </si>
  <si>
    <t>Los reyes del crimen (2001) - FilmAffinity</t>
  </si>
  <si>
    <t>Los reyes del sol (1963) - FilmAffinity</t>
  </si>
  <si>
    <t>Ríos de color púrpura 2: Los ángeles del apocalipsis (2004) - FilmAffinity</t>
  </si>
  <si>
    <t>Los ríos de color púrpura (2000) - FilmAffinity</t>
  </si>
  <si>
    <t>Los robinsones de los mares del Sur (1960) - FilmAffinity</t>
  </si>
  <si>
    <t>Los secretos del corazón (2010) - FilmAffinity</t>
  </si>
  <si>
    <t>Los seductores (2010) - FilmAffinity</t>
  </si>
  <si>
    <t>Los siete magníficos (2016) - FilmAffinity</t>
  </si>
  <si>
    <t>Los siete magníficos del espacio (1980) - FilmAffinity</t>
  </si>
  <si>
    <t>Los siete magníficos (1960) - FilmAffinity</t>
  </si>
  <si>
    <t>Los siete samuráis (1954) - FilmAffinity</t>
  </si>
  <si>
    <t>Los sobornados (1953) - FilmAffinity</t>
  </si>
  <si>
    <t>Los supercamorristas (1984) - FilmAffinity</t>
  </si>
  <si>
    <t>Los sustitutos (2009) - FilmAffinity</t>
  </si>
  <si>
    <t>Los temerarios del aire (1969) - FilmAffinity</t>
  </si>
  <si>
    <t>Los Tenenbaums. Una familia de genios (2001) - FilmAffinity</t>
  </si>
  <si>
    <t>Los tesoros del mar de China (Project A 2) (1987) - FilmAffinity</t>
  </si>
  <si>
    <t>Los tigres del mar (1960) - FilmAffinity</t>
  </si>
  <si>
    <t>Extorsión (1987) - FilmAffinity</t>
  </si>
  <si>
    <t>Los tres días del cóndor (1975) - FilmAffinity</t>
  </si>
  <si>
    <t>Los tres mosqueteros (2011) - FilmAffinity</t>
  </si>
  <si>
    <t>Los tres mosqueteros: Los diamantes de la reina (1973) - FilmAffinity</t>
  </si>
  <si>
    <t>Los tres mosqueteros (1948) - FilmAffinity</t>
  </si>
  <si>
    <t>Los tres reyes malos (2015) - FilmAffinity</t>
  </si>
  <si>
    <t>Los últimos caballeros (2015) - FilmAffinity</t>
  </si>
  <si>
    <t>Los últimos cinco años (2014) - FilmAffinity</t>
  </si>
  <si>
    <t>Los últimos días en Marte (2013) - FilmAffinity</t>
  </si>
  <si>
    <t>Los USA en zona rusa (TV) (1994) - FilmAffinity</t>
  </si>
  <si>
    <t>Los usurpadores (1942) - FilmAffinity</t>
  </si>
  <si>
    <t>Los valientes andan solos (1962) - FilmAffinity</t>
  </si>
  <si>
    <t>Los vengadores (1998) - FilmAffinity</t>
  </si>
  <si>
    <t>Los vengadores (2012) - FilmAffinity</t>
  </si>
  <si>
    <t>Los viajes de Gulliver (2010) - FilmAffinity</t>
  </si>
  <si>
    <t>Los viajes de Sullivan (1941) - FilmAffinity</t>
  </si>
  <si>
    <t>Los vikingos (1958) - FilmAffinity</t>
  </si>
  <si>
    <t>Los violentos años veinte (1939) - FilmAffinity</t>
  </si>
  <si>
    <t>Los violentos de Kelly (1970) - FilmAffinity</t>
  </si>
  <si>
    <t>Los visitantes la lían (En la Revolución Francesa) (2016) - FilmAffinity</t>
  </si>
  <si>
    <t>Los visitantes regresan por el túnel del tiempo (1998) - FilmAffinity</t>
  </si>
  <si>
    <t>Los visitantes (1993) - FilmAffinity</t>
  </si>
  <si>
    <t>Lost in Translation (2003) - FilmAffinity</t>
  </si>
  <si>
    <t>Lost River (2014) - FilmAffinity</t>
  </si>
  <si>
    <t>Lou Andreas-Salomé (2016) - FilmAffinity</t>
  </si>
  <si>
    <t>Love &amp; Mercy (2014) - FilmAffinity</t>
  </si>
  <si>
    <t>Love Actually (2003) - FilmAffinity</t>
  </si>
  <si>
    <t>Love Beats Rhymes (2017) - FilmAffinity</t>
  </si>
  <si>
    <t>Love Me Tender (Ámame tiernamente) (1956) - FilmAffinity</t>
  </si>
  <si>
    <t>Love Story (1970) - FilmAffinity</t>
  </si>
  <si>
    <t>Love (2015) - FilmAffinity</t>
  </si>
  <si>
    <t>Loverboy (1989) - FilmAffinity</t>
  </si>
  <si>
    <t>Loving Pablo (2017) - FilmAffinity</t>
  </si>
  <si>
    <t>Loving Vincent (2017) - FilmAffinity</t>
  </si>
  <si>
    <t>Loving (2016) - FilmAffinity</t>
  </si>
  <si>
    <t>Low down (Una vida al límite) (2014) - FilmAffinity</t>
  </si>
  <si>
    <t>Luces de candilejas (1954) - FilmAffinity</t>
  </si>
  <si>
    <t>Luces de la ciudad (1931) - FilmAffinity</t>
  </si>
  <si>
    <t>Luces de París (2014) - FilmAffinity</t>
  </si>
  <si>
    <t>Luces rojas (2012) - FilmAffinity</t>
  </si>
  <si>
    <t>Lucha de clases (2019) - FilmAffinity</t>
  </si>
  <si>
    <t>Fighter (Luchador) (2007) - FilmAffinity</t>
  </si>
  <si>
    <t>Luchas submarinas (1951) - FilmAffinity</t>
  </si>
  <si>
    <t>Lucía y el sexo (2001) - FilmAffinity</t>
  </si>
  <si>
    <t>Luciérnagas en el jardín (2008) - FilmAffinity</t>
  </si>
  <si>
    <t>Lucky You (2007) - FilmAffinity</t>
  </si>
  <si>
    <t>Lucky (2017) - FilmAffinity</t>
  </si>
  <si>
    <t>Lucy (2014) - FilmAffinity</t>
  </si>
  <si>
    <t>Luis II de Baviera, el rey loco (1972) - FilmAffinity</t>
  </si>
  <si>
    <t>Luna de papel (1973) - FilmAffinity</t>
  </si>
  <si>
    <t>Luna en Brasil (2013) - FilmAffinity</t>
  </si>
  <si>
    <t>Luna negra (1986) - FilmAffinity</t>
  </si>
  <si>
    <t>Luna nueva (1940) - FilmAffinity</t>
  </si>
  <si>
    <t>Lunas de hiel (1992) - FilmAffinity</t>
  </si>
  <si>
    <t>Lunes tormentoso (1987) - FilmAffinity</t>
  </si>
  <si>
    <t>Lutero (2003) - FilmAffinity</t>
  </si>
  <si>
    <t>Luz de gas (1940) - FilmAffinity</t>
  </si>
  <si>
    <t>M, el vampiro de Düsseldorf (1931) - FilmAffinity</t>
  </si>
  <si>
    <t>M.A.S.H. (1970) - FilmAffinity</t>
  </si>
  <si>
    <t>ma ma (2015) - FilmAffinity</t>
  </si>
  <si>
    <t>MacArthur, el general rebelde (1977) - FilmAffinity</t>
  </si>
  <si>
    <t>Macbeth (2015) - FilmAffinity</t>
  </si>
  <si>
    <t>MacGruber (2010) - FilmAffinity</t>
  </si>
  <si>
    <t>Machete Kills (2013) - FilmAffinity</t>
  </si>
  <si>
    <t>Machete (2010) - FilmAffinity</t>
  </si>
  <si>
    <t>Madadayo (1993) - FilmAffinity</t>
  </si>
  <si>
    <t>Madame Bovary (2014) - FilmAffinity</t>
  </si>
  <si>
    <t>Madame Marguerite (2015) - FilmAffinity</t>
  </si>
  <si>
    <t>Madame (2017) - FilmAffinity</t>
  </si>
  <si>
    <t>Made in America (1993) - FilmAffinity</t>
  </si>
  <si>
    <t>La mirada del hijo (Madre e hijo) (2013) - FilmAffinity</t>
  </si>
  <si>
    <t>Madre! (2017) - FilmAffinity</t>
  </si>
  <si>
    <t>Maggie (2015) - FilmAffinity</t>
  </si>
  <si>
    <t>El plan de Maggie (2015) - FilmAffinity</t>
  </si>
  <si>
    <t>Magia a la luz de la luna (2014) - FilmAffinity</t>
  </si>
  <si>
    <t>Magic Mike (2012) - FilmAffinity</t>
  </si>
  <si>
    <t>Magical Girl (2014) - FilmAffinity</t>
  </si>
  <si>
    <t>Magnolia (1999) - FilmAffinity</t>
  </si>
  <si>
    <t>Magnolias de acero (1989) - FilmAffinity</t>
  </si>
  <si>
    <t>Mahoma, el mensajero de Dios (1977) - FilmAffinity</t>
  </si>
  <si>
    <t>Major Payne (1995) - FilmAffinity</t>
  </si>
  <si>
    <t>Mal ejemplo (2008) - FilmAffinity</t>
  </si>
  <si>
    <t>Mal genio (2017) - FilmAffinity</t>
  </si>
  <si>
    <t>Mala hierba (2018) - FilmAffinity</t>
  </si>
  <si>
    <t>Malas madres (2016) - FilmAffinity</t>
  </si>
  <si>
    <t>Malas noticias (TV) (2011) - FilmAffinity</t>
  </si>
  <si>
    <t>Malas tierras (1973) - FilmAffinity</t>
  </si>
  <si>
    <t>Malavita (2013) - FilmAffinity</t>
  </si>
  <si>
    <t>Malcolm X (1992) - FilmAffinity</t>
  </si>
  <si>
    <t>Malditos bastardos (2009) - FilmAffinity</t>
  </si>
  <si>
    <t>Malditos vecinos 2 (2016) - FilmAffinity</t>
  </si>
  <si>
    <t>Malditos vecinos (2014) - FilmAffinity</t>
  </si>
  <si>
    <t>Maléfica: Maestra del mal (2019) - FilmAffinity</t>
  </si>
  <si>
    <t>Maléfica (2014) - FilmAffinity</t>
  </si>
  <si>
    <t>Maleficio (An American Haunting) (2006) - FilmAffinity</t>
  </si>
  <si>
    <t>Maleficio (Thinner) (1996) - FilmAffinity</t>
  </si>
  <si>
    <t>Malèna (2000) - FilmAffinity</t>
  </si>
  <si>
    <t>Malice (Malicia) (1993) - FilmAffinity</t>
  </si>
  <si>
    <t>Mallrats (1995) - FilmAffinity</t>
  </si>
  <si>
    <t>Malos tiempos en El Royale (2018) - FilmAffinity</t>
  </si>
  <si>
    <t>Mamá y papá (2017) - FilmAffinity</t>
  </si>
  <si>
    <t>Mamá (2013) - FilmAffinity</t>
  </si>
  <si>
    <t>Man on the Moon (1999) - FilmAffinity</t>
  </si>
  <si>
    <t>Management (2008) - FilmAffinity</t>
  </si>
  <si>
    <t>Manchester frente al mar (2016) - FilmAffinity</t>
  </si>
  <si>
    <t>Mandarinas (2013) - FilmAffinity</t>
  </si>
  <si>
    <t>Mandela. Del mito al hombre (2013) - FilmAffinity</t>
  </si>
  <si>
    <t>Mangal Pandey: Un hombre contra un imperio (2005) - FilmAffinity</t>
  </si>
  <si>
    <t>Manhattan nocturno (2016) - FilmAffinity</t>
  </si>
  <si>
    <t>Manhattan sin salida (2019) - FilmAffinity</t>
  </si>
  <si>
    <t>Manhattan (1979) - FilmAffinity</t>
  </si>
  <si>
    <t>Maniac (2012) - FilmAffinity</t>
  </si>
  <si>
    <t>Icon - Manifiesto negro (TV) (2005) - FilmAffinity</t>
  </si>
  <si>
    <t>Maniquí (1987) - FilmAffinity</t>
  </si>
  <si>
    <t>Mank (2020) - FilmAffinity</t>
  </si>
  <si>
    <t>Manolete (2008) - FilmAffinity</t>
  </si>
  <si>
    <t>Manual de un tacaño (2016) - FilmAffinity</t>
  </si>
  <si>
    <t>Mañana empieza todo (2016) - FilmAffinity</t>
  </si>
  <si>
    <t>Mañana, cuando la guerra empiece (2010) - FilmAffinity</t>
  </si>
  <si>
    <t>Mapa de los sonidos de Tokio (2009) - FilmAffinity</t>
  </si>
  <si>
    <t>Maps to the Stars (2014) - FilmAffinity</t>
  </si>
  <si>
    <t>Máquina de guerra (2017) - FilmAffinity</t>
  </si>
  <si>
    <t>Mar adentro (2004) - FilmAffinity</t>
  </si>
  <si>
    <t>Marathon Man (1976) - FilmAffinity</t>
  </si>
  <si>
    <t>Maravillosa familia de Tokio (2016) - FilmAffinity</t>
  </si>
  <si>
    <t>Marcado por el odio (1956) - FilmAffinity</t>
  </si>
  <si>
    <t>Marcados para morir (2011) - FilmAffinity</t>
  </si>
  <si>
    <t>Marcelino, pan y vino (1954) - FilmAffinity</t>
  </si>
  <si>
    <t>Mandy (2018) - FilmAffinity</t>
  </si>
  <si>
    <t>Marchar o morir (1977) - FilmAffinity</t>
  </si>
  <si>
    <t>Marco Polo (TV) (2007) - FilmAffinity</t>
  </si>
  <si>
    <t>Marea negra (2016) - FilmAffinity</t>
  </si>
  <si>
    <t>Marea roja (1995) - FilmAffinity</t>
  </si>
  <si>
    <t>Margaret (2011) - FilmAffinity</t>
  </si>
  <si>
    <t>Margin Call (2011) - FilmAffinity</t>
  </si>
  <si>
    <t>Marginados (2017) - FilmAffinity</t>
  </si>
  <si>
    <t>Margot y la boda (2007) - FilmAffinity</t>
  </si>
  <si>
    <t>Marguerite Duras. París 1944 (2017) - FilmAffinity</t>
  </si>
  <si>
    <t>María Antonieta (2006) - FilmAffinity</t>
  </si>
  <si>
    <t>María Magdalena (2018) - FilmAffinity</t>
  </si>
  <si>
    <t>María (y los demás) (2016) - FilmAffinity</t>
  </si>
  <si>
    <t>María, reina de Escocia (2018) - FilmAffinity</t>
  </si>
  <si>
    <t>Marido por sorpresa (2008) - FilmAffinity</t>
  </si>
  <si>
    <t>Marie Curie (2016) - FilmAffinity</t>
  </si>
  <si>
    <t>Mariposa negra (2017) - FilmAffinity</t>
  </si>
  <si>
    <t>Mark Felt. El Informante (2017) - FilmAffinity</t>
  </si>
  <si>
    <t>Marnie, la ladrona (1964) - FilmAffinity</t>
  </si>
  <si>
    <t>Mars Attacks! (1996) - FilmAffinity</t>
  </si>
  <si>
    <t>Marshall (2017) - FilmAffinity</t>
  </si>
  <si>
    <t>Marte (The Martian) (2015) - FilmAffinity</t>
  </si>
  <si>
    <t>Mary Poppins (1964) - FilmAffinity</t>
  </si>
  <si>
    <t>Mary Shelley (2017) - FilmAffinity</t>
  </si>
  <si>
    <t>Más allá de la duda (1956) - FilmAffinity</t>
  </si>
  <si>
    <t>Más allá de la duda (2009) - FilmAffinity</t>
  </si>
  <si>
    <t>Mas allá de la frontera (2011) - FilmAffinity</t>
  </si>
  <si>
    <t>El otro lado de la medianoche (1977) - FilmAffinity</t>
  </si>
  <si>
    <t>Más allá de la vida (2010) - FilmAffinity</t>
  </si>
  <si>
    <t>Más allá de las montañas (2015) - FilmAffinity</t>
  </si>
  <si>
    <t>Mas allá de las palabras (2013) - FilmAffinity</t>
  </si>
  <si>
    <t>Más allá de los sueños (1998) - FilmAffinity</t>
  </si>
  <si>
    <t>Más allá de Río Grande (1959) - FilmAffinity</t>
  </si>
  <si>
    <t>Más allá del amor (2014) - FilmAffinity</t>
  </si>
  <si>
    <t>Más allá del tiempo (2009) - FilmAffinity</t>
  </si>
  <si>
    <t>Más allá del valor (1983) - FilmAffinity</t>
  </si>
  <si>
    <t>Más dura será la caída (1956) - FilmAffinity</t>
  </si>
  <si>
    <t>Más extraño que la ficción (2006) - FilmAffinity</t>
  </si>
  <si>
    <t>Más falsas apariencias (2004) - FilmAffinity</t>
  </si>
  <si>
    <t>Más fuerte que el odio (1988) - FilmAffinity</t>
  </si>
  <si>
    <t>Más muerto que vivo (1969) - FilmAffinity</t>
  </si>
  <si>
    <t>Más que amigos (2000) - FilmAffinity</t>
  </si>
  <si>
    <t>Más vale sola que mal acompañada (2009) - FilmAffinity</t>
  </si>
  <si>
    <t>Masaan (2015) - FilmAffinity</t>
  </si>
  <si>
    <t>Máscara (1985) - FilmAffinity</t>
  </si>
  <si>
    <t>Master and Commander: Al otro lado del mundo (2003) - FilmAffinity</t>
  </si>
  <si>
    <t>Master of Shadowless Kick: Wong Kei-Ying (2016) - FilmAffinity</t>
  </si>
  <si>
    <t>Masters del universo (1987) - FilmAffinity</t>
  </si>
  <si>
    <t>Mata al irlandés (2011) - FilmAffinity</t>
  </si>
  <si>
    <t>Matador (2005) - FilmAffinity</t>
  </si>
  <si>
    <t>Mátalos suavemente (2012) - FilmAffinity</t>
  </si>
  <si>
    <t>Matar a Dios (2017) - FilmAffinity</t>
  </si>
  <si>
    <t>Matar al mensajero (2014) - FilmAffinity</t>
  </si>
  <si>
    <t>Match Point (2005) - FilmAffinity</t>
  </si>
  <si>
    <t>Matinee (1993) - FilmAffinity</t>
  </si>
  <si>
    <t>Matrimonio compulsivo (2007) - FilmAffinity</t>
  </si>
  <si>
    <t>Maudie, el color de la vida (2016) - FilmAffinity</t>
  </si>
  <si>
    <t>Maverick (1994) - FilmAffinity</t>
  </si>
  <si>
    <t>Max (2015) - FilmAffinity</t>
  </si>
  <si>
    <t>Max Payne (2008) - FilmAffinity</t>
  </si>
  <si>
    <t>Max Steel (2016) - FilmAffinity</t>
  </si>
  <si>
    <t>Max (2002) - FilmAffinity</t>
  </si>
  <si>
    <t>Máximo riesgo (1993) - FilmAffinity</t>
  </si>
  <si>
    <t>Mayhem (2017) - FilmAffinity</t>
  </si>
  <si>
    <t>Mayo de 1940 (2015) - FilmAffinity</t>
  </si>
  <si>
    <t>Mayor Dundee (1965) - FilmAffinity</t>
  </si>
  <si>
    <t>McFarland (2015) - FilmAffinity</t>
  </si>
  <si>
    <t>McQuade, lobo solitario (1983) - FilmAffinity</t>
  </si>
  <si>
    <t>McVicar, el enemigo público número 1 (1980) - FilmAffinity</t>
  </si>
  <si>
    <t>Me casé con una bruja (1942) - FilmAffinity</t>
  </si>
  <si>
    <t>Me enamoré de una bruja (1958) - FilmAffinity</t>
  </si>
  <si>
    <t>¡Me ha caído el muerto! (2008) - FilmAffinity</t>
  </si>
  <si>
    <t>Me llaman Radio (2003) - FilmAffinity</t>
  </si>
  <si>
    <t>Me llamo Gennet (2018) - FilmAffinity</t>
  </si>
  <si>
    <t>Me siento rejuvenecer (1952) - FilmAffinity</t>
  </si>
  <si>
    <t>Mea culpa (2014) - FilmAffinity</t>
  </si>
  <si>
    <t>Matar a un ruiseñor (1962) - FilmAffinity</t>
  </si>
  <si>
    <t>Mechanic: Resurrection (2016) - FilmAffinity</t>
  </si>
  <si>
    <t>Medianoche en el jardín del bien y del mal (1997) - FilmAffinity</t>
  </si>
  <si>
    <t>Medianoche (1939) - FilmAffinity</t>
  </si>
  <si>
    <t>Medidas extraordinarias (2010) - FilmAffinity</t>
  </si>
  <si>
    <t>Medidas extremas (2016) - FilmAffinity</t>
  </si>
  <si>
    <t>Conociendo el mal (2011) - FilmAffinity</t>
  </si>
  <si>
    <t>Megalodón (2018) - FilmAffinity</t>
  </si>
  <si>
    <t>Megan Leavey (2017) - FilmAffinity</t>
  </si>
  <si>
    <t>Megapetarda (2008) - FilmAffinity</t>
  </si>
  <si>
    <t>Mein Führer (2007) - FilmAffinity</t>
  </si>
  <si>
    <t>Mejor otro día (2014) - FilmAffinity</t>
  </si>
  <si>
    <t>Mejor solo que mal acompañado (1987) - FilmAffinity</t>
  </si>
  <si>
    <t>Mejor... imposible (1997) - FilmAffinity</t>
  </si>
  <si>
    <t>Mejor... solteras (2016) - FilmAffinity</t>
  </si>
  <si>
    <t>Melancolía (2011) - FilmAffinity</t>
  </si>
  <si>
    <t>Melanie. The Girl With All the Gifts (2016) - FilmAffinity</t>
  </si>
  <si>
    <t>Melodía de seducción (1989) - FilmAffinity</t>
  </si>
  <si>
    <t>Melodías de Broadway 1955 (1953) - FilmAffinity</t>
  </si>
  <si>
    <t>Memento (2000) - FilmAffinity</t>
  </si>
  <si>
    <t>Memoria de mis putas tristes (2011) - FilmAffinity</t>
  </si>
  <si>
    <t>Memoria letal (1996) - FilmAffinity</t>
  </si>
  <si>
    <t>Memorias de África (1985) - FilmAffinity</t>
  </si>
  <si>
    <t>Memorias de un asesino internacional (2016) - FilmAffinity</t>
  </si>
  <si>
    <t>Memorias de una geisha (2005) - FilmAffinity</t>
  </si>
  <si>
    <t>Memories of Murder (Crónica de un asesino en serie) (2003) - FilmAffinity</t>
  </si>
  <si>
    <t>Memphis Belle (1990) - FilmAffinity</t>
  </si>
  <si>
    <t>Mensaje en una botella (1999) - FilmAffinity</t>
  </si>
  <si>
    <t>Mensajero del futuro (The Postman) (1997) - FilmAffinity</t>
  </si>
  <si>
    <t>Mental (2012) - FilmAffinity</t>
  </si>
  <si>
    <t>Mentes brillantes (2018) - FilmAffinity</t>
  </si>
  <si>
    <t>Mentes peligrosas (1995) - FilmAffinity</t>
  </si>
  <si>
    <t>Mentiras arriesgadas (1994) - FilmAffinity</t>
  </si>
  <si>
    <t>Mentiroso compulsivo (1997) - FilmAffinity</t>
  </si>
  <si>
    <t>¡Menudo fenómeno! (2013) - FilmAffinity</t>
  </si>
  <si>
    <t>Mercenarios sin gloria (1968) - FilmAffinity</t>
  </si>
  <si>
    <t>Mercenary (2016) - FilmAffinity</t>
  </si>
  <si>
    <t>Mercy (2016) - FilmAffinity</t>
  </si>
  <si>
    <t>Mesa 19 (2017) - FilmAffinity</t>
  </si>
  <si>
    <t>Mesas separadas (1958) - FilmAffinity</t>
  </si>
  <si>
    <t>Meteoro (1979) - FilmAffinity</t>
  </si>
  <si>
    <t>Metrópolis (1927) - FilmAffinity</t>
  </si>
  <si>
    <t>Mi amigo Mac (1988) - FilmAffinity</t>
  </si>
  <si>
    <t>Mi amigo Mr. Morgan (2013) - FilmAffinity</t>
  </si>
  <si>
    <t>Mi amigo Raffi (2015) - FilmAffinity</t>
  </si>
  <si>
    <t>Mi amor (2015) - FilmAffinity</t>
  </si>
  <si>
    <t>Mi bello legionario (1977) - FilmAffinity</t>
  </si>
  <si>
    <t>Mi casa en París (2014) - FilmAffinity</t>
  </si>
  <si>
    <t>Mi cena con Hervé (TV) (2018) - FilmAffinity</t>
  </si>
  <si>
    <t>Mi cerebro es electrónico (1969) - FilmAffinity</t>
  </si>
  <si>
    <t>Mi chica (1991) - FilmAffinity</t>
  </si>
  <si>
    <t>Mi desconfiada esposa (1957) - FilmAffinity</t>
  </si>
  <si>
    <t>Mi familia del norte (2018) - FilmAffinity</t>
  </si>
  <si>
    <t>Mi familia italiana (2015) - FilmAffinity</t>
  </si>
  <si>
    <t>Mi gran aventura sexual (2012) - FilmAffinity</t>
  </si>
  <si>
    <t>Mi gran boda griega 2 (2016) - FilmAffinity</t>
  </si>
  <si>
    <t>Mi gran boda griega (2002) - FilmAffinity</t>
  </si>
  <si>
    <t>Mi hermana Elena (1955) - FilmAffinity</t>
  </si>
  <si>
    <t>Mi hermano ciego (2016) - FilmAffinity</t>
  </si>
  <si>
    <t>Mi hija, mi hermana (2015) - FilmAffinity</t>
  </si>
  <si>
    <t>Mi honor se llamaba lealtad (2015) - FilmAffinity</t>
  </si>
  <si>
    <t>Mi Idaho privado (1991) - FilmAffinity</t>
  </si>
  <si>
    <t>Mi mejor amigo gay (2014) - FilmAffinity</t>
  </si>
  <si>
    <t>Mi monstruo y yo (2007) - FilmAffinity</t>
  </si>
  <si>
    <t>Mi nombre es Harvey Milk (2008) - FilmAffinity</t>
  </si>
  <si>
    <t>Mi nombre es Khan (2010) - FilmAffinity</t>
  </si>
  <si>
    <t>Mi nombre es Ninguno (1973) - FilmAffinity</t>
  </si>
  <si>
    <t>Mi nombre es Te Ata (2016) - FilmAffinity</t>
  </si>
  <si>
    <t>Mi novia es una extraterrestre (1988) - FilmAffinity</t>
  </si>
  <si>
    <t>Mi novio es un ladrón (2008) - FilmAffinity</t>
  </si>
  <si>
    <t>Mi perfecta hermana (2015) - FilmAffinity</t>
  </si>
  <si>
    <t>Mi pie izquierdo (1989) - FilmAffinity</t>
  </si>
  <si>
    <t>Mi prima Rachel (2017) - FilmAffinity</t>
  </si>
  <si>
    <t>Mi primer combate (2018) - FilmAffinity</t>
  </si>
  <si>
    <t>Mi primo Vinny (1992) - FilmAffinity</t>
  </si>
  <si>
    <t>Mi querida cofradía (2018) - FilmAffinity</t>
  </si>
  <si>
    <t>Mi segunda vez (2009) - FilmAffinity</t>
  </si>
  <si>
    <t>Mi tío Frank (2020) - FilmAffinity</t>
  </si>
  <si>
    <t>Mi última palabra (2017) - FilmAffinity</t>
  </si>
  <si>
    <t>Mi vida ahora (2013) - FilmAffinity</t>
  </si>
  <si>
    <t>Mi vida con Amanda (2018) - FilmAffinity</t>
  </si>
  <si>
    <t>Mi vida es una ruina (2007) - FilmAffinity</t>
  </si>
  <si>
    <t>Mi vida (1993) - FilmAffinity</t>
  </si>
  <si>
    <t>Mia madre (2015) - FilmAffinity</t>
  </si>
  <si>
    <t>Mia y el león blanco (2018) - FilmAffinity</t>
  </si>
  <si>
    <t>Miamor perdido (2018) - FilmAffinity</t>
  </si>
  <si>
    <t>Michael Clayton (2007) - FilmAffinity</t>
  </si>
  <si>
    <t>Michael Collins (1996) - FilmAffinity</t>
  </si>
  <si>
    <t>Michelle &amp; Obama (2016) - FilmAffinity</t>
  </si>
  <si>
    <t>Michiel de Ruyter: El almirante (2015) - FilmAffinity</t>
  </si>
  <si>
    <t>Micmacs (2009) - FilmAffinity</t>
  </si>
  <si>
    <t>Middle Men (2009) - FilmAffinity</t>
  </si>
  <si>
    <t>Midiendo el mundo (2012) - FilmAffinity</t>
  </si>
  <si>
    <t>Midnight in Paris (2011) - FilmAffinity</t>
  </si>
  <si>
    <t>Midnight Special (2016) - FilmAffinity</t>
  </si>
  <si>
    <t>Midnight Sun: Una aventura polar (2014) - FilmAffinity</t>
  </si>
  <si>
    <t>Midway (2019) - FilmAffinity</t>
  </si>
  <si>
    <t>Mientras dormías (1995) - FilmAffinity</t>
  </si>
  <si>
    <t>Mientras dure la guerra (2019) - FilmAffinity</t>
  </si>
  <si>
    <t>Mientras ellas duermen (2016) - FilmAffinity</t>
  </si>
  <si>
    <t>Mientras nieva sobre los cedros (1999) - FilmAffinity</t>
  </si>
  <si>
    <t>Mientras seamos jóvenes (2014) - FilmAffinity</t>
  </si>
  <si>
    <t>Miguel Strogoff (1956) - FilmAffinity</t>
  </si>
  <si>
    <t>Mike y Dave buscan rollo serio (2016) - FilmAffinity</t>
  </si>
  <si>
    <t>Mil maneras de morder el polvo (2014) - FilmAffinity</t>
  </si>
  <si>
    <t>Mil noches, una boda (2014) - FilmAffinity</t>
  </si>
  <si>
    <t>Mil palabras (2012) - FilmAffinity</t>
  </si>
  <si>
    <t>Mil veces adiós (1986) - FilmAffinity</t>
  </si>
  <si>
    <t>Mil veces buenas noches (2013) - FilmAffinity</t>
  </si>
  <si>
    <t>Milada (2017) - FilmAffinity</t>
  </si>
  <si>
    <t>Milagro en Milán (1951) - FilmAffinity</t>
  </si>
  <si>
    <t>Miles Ahead (2015) - FilmAffinity</t>
  </si>
  <si>
    <t>Milla 22 (2018) - FilmAffinity</t>
  </si>
  <si>
    <t>Millennium: Lo que no te mata te hace más fuerte (2018) - FilmAffinity</t>
  </si>
  <si>
    <t>Millie, una chica moderna (1967) - FilmAffinity</t>
  </si>
  <si>
    <t>Million Dollar Baby (2004) - FilmAffinity</t>
  </si>
  <si>
    <t>Millonario al instante (1990) - FilmAffinity</t>
  </si>
  <si>
    <t>Mimic (1997) - FilmAffinity</t>
  </si>
  <si>
    <t>Mimzy, más allá de la imaginación (2007) - FilmAffinity</t>
  </si>
  <si>
    <t>Mindhorn (2016) - FilmAffinity</t>
  </si>
  <si>
    <t>Mindscape (2013) - FilmAffinity</t>
  </si>
  <si>
    <t>Mine (2016) - FilmAffinity</t>
  </si>
  <si>
    <t>Ministry of Love (2016) - FilmAffinity</t>
  </si>
  <si>
    <t>Minority Report (2002) - FilmAffinity</t>
  </si>
  <si>
    <t>Unforgettable (Amor, celos, locura) (2017) - FilmAffinity</t>
  </si>
  <si>
    <t>Míos, tuyos y nuestros (2005) - FilmAffinity</t>
  </si>
  <si>
    <t>Mira quién habla ahora (1993) - FilmAffinity</t>
  </si>
  <si>
    <t>Mira quién habla también (1990) - FilmAffinity</t>
  </si>
  <si>
    <t>Mira quién habla (1989) - FilmAffinity</t>
  </si>
  <si>
    <t>Mirada de ángel (2001) - FilmAffinity</t>
  </si>
  <si>
    <t>Mis días felices (2013) - FilmAffinity</t>
  </si>
  <si>
    <t>Mis dobles, mi mujer y yo (1996) - FilmAffinity</t>
  </si>
  <si>
    <t>Mis queridos compatriotas (1996) - FilmAffinity</t>
  </si>
  <si>
    <t>Mis tardes con Margueritte (2010) - FilmAffinity</t>
  </si>
  <si>
    <t>Corrupción y poder (2016) - FilmAffinity</t>
  </si>
  <si>
    <t>Misericordia (Los casos del Departamento Q) (2013) - FilmAffinity</t>
  </si>
  <si>
    <t>Misery (1990) - FilmAffinity</t>
  </si>
  <si>
    <t>Mishima: Una vida en cuatro capítulos (1985) - FilmAffinity</t>
  </si>
  <si>
    <t>Misión a Marte (2000) - FilmAffinity</t>
  </si>
  <si>
    <t>Misión de audaces (1959) - FilmAffinity</t>
  </si>
  <si>
    <t>Misión explosiva (1994) - FilmAffinity</t>
  </si>
  <si>
    <t>Misión temeraria (1954) - FilmAffinity</t>
  </si>
  <si>
    <t>Miss Agente Especial (2000) - FilmAffinity</t>
  </si>
  <si>
    <t>Miss Sinclair (2013) - FilmAffinity</t>
  </si>
  <si>
    <t>Miss you already (Ya te extraño) (2015) - FilmAffinity</t>
  </si>
  <si>
    <t>Missing In America (2005) - FilmAffinity</t>
  </si>
  <si>
    <t>Missing (Desaparecido) (1982) - FilmAffinity</t>
  </si>
  <si>
    <t>Misterios de Pittsburgh (2008) - FilmAffinity</t>
  </si>
  <si>
    <t>Misteriosa obsesión (2004) - FilmAffinity</t>
  </si>
  <si>
    <t>Misterioso asesinato en Manhattan (1993) - FilmAffinity</t>
  </si>
  <si>
    <t>Mistress America (2015) - FilmAffinity</t>
  </si>
  <si>
    <t>Moby Dick (1956) - FilmAffinity</t>
  </si>
  <si>
    <t>Mogambo (1953) - FilmAffinity</t>
  </si>
  <si>
    <t>Moliere en bicicleta (2013) - FilmAffinity</t>
  </si>
  <si>
    <t>Molly's Game (2017) - FilmAffinity</t>
  </si>
  <si>
    <t>Momentum (2015) - FilmAffinity</t>
  </si>
  <si>
    <t>Mommy (2014) - FilmAffinity</t>
  </si>
  <si>
    <t>Momo (1986) - FilmAffinity</t>
  </si>
  <si>
    <t>Monamour (2005) - FilmAffinity</t>
  </si>
  <si>
    <t>Money Monster (2016) - FilmAffinity</t>
  </si>
  <si>
    <t>Moneyball: Rompiendo las reglas (2011) - FilmAffinity</t>
  </si>
  <si>
    <t>Mongol (2007) - FilmAffinity</t>
  </si>
  <si>
    <t>Monsieur Chocolat (2016) - FilmAffinity</t>
  </si>
  <si>
    <t>Monster Hunt 2 (2018) - FilmAffinity</t>
  </si>
  <si>
    <t>Monster Hunt (2015) - FilmAffinity</t>
  </si>
  <si>
    <t>Monster (2003) - FilmAffinity</t>
  </si>
  <si>
    <t>Monster's Ball (2001) - FilmAffinity</t>
  </si>
  <si>
    <t>Monsters (2010) - FilmAffinity</t>
  </si>
  <si>
    <t>Monstruoso (2008) - FilmAffinity</t>
  </si>
  <si>
    <t>Montaña rusa (1977) - FilmAffinity</t>
  </si>
  <si>
    <t>Monte Walsh (1970) - FilmAffinity</t>
  </si>
  <si>
    <t>The Monuments Men (2014) - FilmAffinity</t>
  </si>
  <si>
    <t>Moon (2009) - FilmAffinity</t>
  </si>
  <si>
    <t>Moonlight (2016) - FilmAffinity</t>
  </si>
  <si>
    <t>Moonrise Kingdom (2012) - FilmAffinity</t>
  </si>
  <si>
    <t>Trampa en la luna (1989) - FilmAffinity</t>
  </si>
  <si>
    <t>Moonwalker (1988) - FilmAffinity</t>
  </si>
  <si>
    <t>Moonwalkers (2015) - FilmAffinity</t>
  </si>
  <si>
    <t>More American Graffiti (1979) - FilmAffinity</t>
  </si>
  <si>
    <t>Morgan (2016) - FilmAffinity</t>
  </si>
  <si>
    <t>Morir todavía (1991) - FilmAffinity</t>
  </si>
  <si>
    <t>Morir (2017) - FilmAffinity</t>
  </si>
  <si>
    <t>Morituri (1965) - FilmAffinity</t>
  </si>
  <si>
    <t>Morning Glory (2010) - FilmAffinity</t>
  </si>
  <si>
    <t>Mortadelo y Filemón. Misión: salvar la Tierra (2008) - FilmAffinity</t>
  </si>
  <si>
    <t>Mortal Engines (2018) - FilmAffinity</t>
  </si>
  <si>
    <t>Mortdecai (2015) - FilmAffinity</t>
  </si>
  <si>
    <t>Mosul (2019) - FilmAffinity</t>
  </si>
  <si>
    <t>Mothman: La última profecía (2002) - FilmAffinity</t>
  </si>
  <si>
    <t>Motín a bordo (1984) - FilmAffinity</t>
  </si>
  <si>
    <t>Motín en el pabellón 11 (1954) - FilmAffinity</t>
  </si>
  <si>
    <t>Motorway (2012) - FilmAffinity</t>
  </si>
  <si>
    <t>Moulin Rouge (2001) - FilmAffinity</t>
  </si>
  <si>
    <t>Movie 43 (2013) - FilmAffinity</t>
  </si>
  <si>
    <t>MR 73 (2008) - FilmAffinity</t>
  </si>
  <si>
    <t>Mr. Brooks (2007) - FilmAffinity</t>
  </si>
  <si>
    <t>Las vacaciones de Mr. Bean (Mr. Bean 2) (2007) - FilmAffinity</t>
  </si>
  <si>
    <t>Mr. Deeds (2002) - FilmAffinity</t>
  </si>
  <si>
    <t>Mr. Holmes (2015) - FilmAffinity</t>
  </si>
  <si>
    <t>Mr. Jones (2019) - FilmAffinity</t>
  </si>
  <si>
    <t>Mr. Pip (2012) - FilmAffinity</t>
  </si>
  <si>
    <t>Mr. Right (2015) - FilmAffinity</t>
  </si>
  <si>
    <t>Mr. Turner (2014) - FilmAffinity</t>
  </si>
  <si>
    <t>Mrs. Henderson presenta (2005) - FilmAffinity</t>
  </si>
  <si>
    <t>MS1: Máxima seguridad (2012) - FilmAffinity</t>
  </si>
  <si>
    <t>Muchas gracias, Mr. Scrooge (1970) - FilmAffinity</t>
  </si>
  <si>
    <t>Mucho ruido y pocas nueces (1993) - FilmAffinity</t>
  </si>
  <si>
    <t>Mud (2012) - FilmAffinity</t>
  </si>
  <si>
    <t>Mudbound (2017) - FilmAffinity</t>
  </si>
  <si>
    <t>Mudo (2018) - FilmAffinity</t>
  </si>
  <si>
    <t>Muerde la bala (1975) - FilmAffinity</t>
  </si>
  <si>
    <t>Muerte a 33 r.p.m. (1986) - FilmAffinity</t>
  </si>
  <si>
    <t>Muerte al amanecer (2006) - FilmAffinity</t>
  </si>
  <si>
    <t>Muerte bajo el sol (1982) - FilmAffinity</t>
  </si>
  <si>
    <t>Muerte de un ciclista (1955) - FilmAffinity</t>
  </si>
  <si>
    <t>Muerte de un corrupto (1977) - FilmAffinity</t>
  </si>
  <si>
    <t>Muerte en el Nilo (1978) - FilmAffinity</t>
  </si>
  <si>
    <t>Muerte entre las flores (1990) - FilmAffinity</t>
  </si>
  <si>
    <t>Muerte súbita (1995) - FilmAffinity</t>
  </si>
  <si>
    <t>Muerto en una semana (o le devolvemos su dinero) (2018) - FilmAffinity</t>
  </si>
  <si>
    <t>Muertos y enterrados (1981) - FilmAffinity</t>
  </si>
  <si>
    <t>Mug (2018) - FilmAffinity</t>
  </si>
  <si>
    <t>Mujer blanca soltera busca... (1992) - FilmAffinity</t>
  </si>
  <si>
    <t>Mujercitas (1994) - FilmAffinity</t>
  </si>
  <si>
    <t>Mujercitas (2019) - FilmAffinity</t>
  </si>
  <si>
    <t>Mujercitas (1949) - FilmAffinity</t>
  </si>
  <si>
    <t>Mujeres al borde de un ataque de nervios (1988) - FilmAffinity</t>
  </si>
  <si>
    <t>Mujeres del siglo XX (2016) - FilmAffinity</t>
  </si>
  <si>
    <t>Mujeres en Venecia (1967) - FilmAffinity</t>
  </si>
  <si>
    <t>Mula (2018) - FilmAffinity</t>
  </si>
  <si>
    <t>Mulán (2020) - FilmAffinity</t>
  </si>
  <si>
    <t>Mulholland Drive (2001) - FilmAffinity</t>
  </si>
  <si>
    <t>Mulholland Falls (La brigada del sombrero) (1996) - FilmAffinity</t>
  </si>
  <si>
    <t>Múltiple (2016) - FilmAffinity</t>
  </si>
  <si>
    <t>Munich (2005) - FilmAffinity</t>
  </si>
  <si>
    <t>Murieron con las botas puestas (1941) - FilmAffinity</t>
  </si>
  <si>
    <t>Murmullos en la ciudad (1951) - FilmAffinity</t>
  </si>
  <si>
    <t>Musa (2017) - FilmAffinity</t>
  </si>
  <si>
    <t>Musarañas (2014) - FilmAffinity</t>
  </si>
  <si>
    <t>Museum (2016) - FilmAffinity</t>
  </si>
  <si>
    <t>Música y lágrimas (1953) - FilmAffinity</t>
  </si>
  <si>
    <t>Mustang (2015) - FilmAffinity</t>
  </si>
  <si>
    <t>Mutantes en la universidad (1986) - FilmAffinity</t>
  </si>
  <si>
    <t>My Blueberry Nights (2007) - FilmAffinity</t>
  </si>
  <si>
    <t>My Fair Lady (Mi bella dama) (1964) - FilmAffinity</t>
  </si>
  <si>
    <t>My Name Is Emily (2015) - FilmAffinity</t>
  </si>
  <si>
    <t>Mystery Men (Hombres misteriosos) (1999) - FilmAffinity</t>
  </si>
  <si>
    <t>Mystic River (2003) - FilmAffinity</t>
  </si>
  <si>
    <t>Nacer para morir (2003) - FilmAffinity</t>
  </si>
  <si>
    <t>Nacida ayer (1950) - FilmAffinity</t>
  </si>
  <si>
    <t>Nacido el cuatro de julio (1989) - FilmAffinity</t>
  </si>
  <si>
    <t>Nación salvaje (2018) - FilmAffinity</t>
  </si>
  <si>
    <t>Nada más que la verdad (2008) - FilmAffinity</t>
  </si>
  <si>
    <t>Nada que declarar (2010) - FilmAffinity</t>
  </si>
  <si>
    <t>Nada que perder (1997) - FilmAffinity</t>
  </si>
  <si>
    <t>Nadie es perfecto (1999) - FilmAffinity</t>
  </si>
  <si>
    <t>Summer of Sam (Nadie está a salvo de Sam) (1999) - FilmAffinity</t>
  </si>
  <si>
    <t>Nadie quiere la noche (2015) - FilmAffinity</t>
  </si>
  <si>
    <t>Nadie vive (2012) - FilmAffinity</t>
  </si>
  <si>
    <t>Nagasaki: Recuerdos de mi hijo (2015) - FilmAffinity</t>
  </si>
  <si>
    <t>Nameless Gangster (2012) - FilmAffinity</t>
  </si>
  <si>
    <t>Nancy Drew y la escalera escondida (2019) - FilmAffinity</t>
  </si>
  <si>
    <t>Nancy Drew. Misterio en las colinas de Hollywood (2007) - FilmAffinity</t>
  </si>
  <si>
    <t>Nannerl, la hermana de Mozart (2010) - FilmAffinity</t>
  </si>
  <si>
    <t>Napola, escuela de élite nazi (2004) - FilmAffinity</t>
  </si>
  <si>
    <t>Napoleon Dynamite (2004) - FilmAffinity</t>
  </si>
  <si>
    <t>Napoleón y yo (2006) - FilmAffinity</t>
  </si>
  <si>
    <t>Narc (2002) - FilmAffinity</t>
  </si>
  <si>
    <t>Náufrago (2000) - FilmAffinity</t>
  </si>
  <si>
    <t>Náufragos (1944) - FilmAffinity</t>
  </si>
  <si>
    <t>Naves misteriosas (1972) - FilmAffinity</t>
  </si>
  <si>
    <t>Navidad en Conway (TV) (2013) - FilmAffinity</t>
  </si>
  <si>
    <t>Navidades en El Camino (2017) - FilmAffinity</t>
  </si>
  <si>
    <t>Navidad y otras fiestas a evitar (2014) - FilmAffinity</t>
  </si>
  <si>
    <t>Navidades, ¿bien o en familia? (2015) - FilmAffinity</t>
  </si>
  <si>
    <t>Nebraska (2013) - FilmAffinity</t>
  </si>
  <si>
    <t>Ned Kelly, comienza la leyenda (2003) - FilmAffinity</t>
  </si>
  <si>
    <t>Need for Speed (2014) - FilmAffinity</t>
  </si>
  <si>
    <t>Negación (2016) - FilmAffinity</t>
  </si>
  <si>
    <t>Negociador (2014) - FilmAffinity</t>
  </si>
  <si>
    <t>Negociador (1998) - FilmAffinity</t>
  </si>
  <si>
    <t>Negocios con resaca (2015) - FilmAffinity</t>
  </si>
  <si>
    <t>Negocios de familia (1989) - FilmAffinity</t>
  </si>
  <si>
    <t>Negocios de guerra (2008) - FilmAffinity</t>
  </si>
  <si>
    <t>Negocios ocultos (2002) - FilmAffinity</t>
  </si>
  <si>
    <t>Nell (1994) - FilmAffinity</t>
  </si>
  <si>
    <t>Neruda (2016) - FilmAffinity</t>
  </si>
  <si>
    <t>Nerve, un juego sin reglas (2016) - FilmAffinity</t>
  </si>
  <si>
    <t>Network, un mundo implacable (1976) - FilmAffinity</t>
  </si>
  <si>
    <t>Nevada Express (1975) - FilmAffinity</t>
  </si>
  <si>
    <t>Nevada Smith (1966) - FilmAffinity</t>
  </si>
  <si>
    <t>New Jack City (1991) - FilmAffinity</t>
  </si>
  <si>
    <t>New World (2013) - FilmAffinity</t>
  </si>
  <si>
    <t>Newness (2017) - FilmAffinity</t>
  </si>
  <si>
    <t>Next (2007) - FilmAffinity</t>
  </si>
  <si>
    <t>Ni en sueños (2010) - FilmAffinity</t>
  </si>
  <si>
    <t>Ni un pelo de tonto (1994) - FilmAffinity</t>
  </si>
  <si>
    <t>Ni una palabra (2001) - FilmAffinity</t>
  </si>
  <si>
    <t>Niágara (1953) - FilmAffinity</t>
  </si>
  <si>
    <t>Nido de avispas (1970) - FilmAffinity</t>
  </si>
  <si>
    <t>Niebla en agosto (2016) - FilmAffinity</t>
  </si>
  <si>
    <t>Niebla (Haemoo) (2014) - FilmAffinity</t>
  </si>
  <si>
    <t>Nieve negra (2017) - FilmAffinity</t>
  </si>
  <si>
    <t>Nightcrawler (2014) - FilmAffinity</t>
  </si>
  <si>
    <t>Nightingale (TV) (2014) - FilmAffinity</t>
  </si>
  <si>
    <t>Nikita, dura de matar (1990) - FilmAffinity</t>
  </si>
  <si>
    <t>Nine (2009) - FilmAffinity</t>
  </si>
  <si>
    <t>Ninja 2: La sombra de la muerte (2013) - FilmAffinity</t>
  </si>
  <si>
    <t>Ninja Turtles: Fuera de las sombras (2016) - FilmAffinity</t>
  </si>
  <si>
    <t>Ninotchka (1939) - FilmAffinity</t>
  </si>
  <si>
    <t>Niñera a la fuerza (2003) - FilmAffinity</t>
  </si>
  <si>
    <t>Niños del paraíso (1997) - FilmAffinity</t>
  </si>
  <si>
    <t>Niños en el tiempo (TV) (2017) - FilmAffinity</t>
  </si>
  <si>
    <t>Niños grandes 2 (2013) - FilmAffinity</t>
  </si>
  <si>
    <t>Niños grandes (2010) - FilmAffinity</t>
  </si>
  <si>
    <t>Nitro Circus: The Movie (2012) - FilmAffinity</t>
  </si>
  <si>
    <t>Nivel 13 (1999) - FilmAffinity</t>
  </si>
  <si>
    <t>Nixon (1995) - FilmAffinity</t>
  </si>
  <si>
    <t>No confíes en nadie (2014) - FilmAffinity</t>
  </si>
  <si>
    <t>No cuelgues (2016) - FilmAffinity</t>
  </si>
  <si>
    <t>No culpes al karma de lo que te pasa por gilipollas (2016) - FilmAffinity</t>
  </si>
  <si>
    <t>No dejes rastro (2018) - FilmAffinity</t>
  </si>
  <si>
    <t>No desearás al vecino del quinto (1970) - FilmAffinity</t>
  </si>
  <si>
    <t>No es mi tipo (2014) - FilmAffinity</t>
  </si>
  <si>
    <t>No es otra estúpida película americana (2001) - FilmAffinity</t>
  </si>
  <si>
    <t>No es país para viejos (2007) - FilmAffinity</t>
  </si>
  <si>
    <t>¿No es romántico? (2019) - FilmAffinity</t>
  </si>
  <si>
    <t>No es tan fácil (2009) - FilmAffinity</t>
  </si>
  <si>
    <t>No habrá paz para los malvados (2011) - FilmAffinity</t>
  </si>
  <si>
    <t>No hay dos sin tres (2014) - FilmAffinity</t>
  </si>
  <si>
    <t>No hay salida (1987) - FilmAffinity</t>
  </si>
  <si>
    <t>No llores, vuela (2014) - FilmAffinity</t>
  </si>
  <si>
    <t>No matarás... al vecino (1989) - FilmAffinity</t>
  </si>
  <si>
    <t>No me chilles, que no te veo (1989) - FilmAffinity</t>
  </si>
  <si>
    <t>No molestar (2014) - FilmAffinity</t>
  </si>
  <si>
    <t>No nos moverán (2012) - FilmAffinity</t>
  </si>
  <si>
    <t>No os comáis las margaritas (1960) - FilmAffinity</t>
  </si>
  <si>
    <t>No profanar el sueño de los muertos (1974) - FilmAffinity</t>
  </si>
  <si>
    <t>No respires (2016) - FilmAffinity</t>
  </si>
  <si>
    <t>No se aceptan devoluciones (2013) - FilmAffinity</t>
  </si>
  <si>
    <t>No se lo digas a nadie (2006) - FilmAffinity</t>
  </si>
  <si>
    <t>No sin mi hija (1990) - FilmAffinity</t>
  </si>
  <si>
    <t>No somos ángeles (1955) - FilmAffinity</t>
  </si>
  <si>
    <t>No soy un hombre fácil (2018) - FilmAffinity</t>
  </si>
  <si>
    <t>No tan duro de pelar (Drillbit Taylor) (2008) - FilmAffinity</t>
  </si>
  <si>
    <t>No te preocupes, no llegará lejos a pie (2018) - FilmAffinity</t>
  </si>
  <si>
    <t>No Way Jose (2015) - FilmAffinity</t>
  </si>
  <si>
    <t>Nobles intenciones (2015) - FilmAffinity</t>
  </si>
  <si>
    <t>Noche de juegos (2018) - FilmAffinity</t>
  </si>
  <si>
    <t>Noche de lobos (2018) - FilmAffinity</t>
  </si>
  <si>
    <t>Noche de marcha (2013) - FilmAffinity</t>
  </si>
  <si>
    <t>Noche de miedo 2 (1988) - FilmAffinity</t>
  </si>
  <si>
    <t>Noche de miedo (1985) - FilmAffinity</t>
  </si>
  <si>
    <t>Noche de titanes (1967) - FilmAffinity</t>
  </si>
  <si>
    <t>Noche de venganza (2017) - FilmAffinity</t>
  </si>
  <si>
    <t>Noche de venganza (2011) - FilmAffinity</t>
  </si>
  <si>
    <t>Noche de vino y copas (2011) - FilmAffinity</t>
  </si>
  <si>
    <t>Noche en el museo 2 (2009) - FilmAffinity</t>
  </si>
  <si>
    <t>Noche en el museo: El secreto del faraón (2014) - FilmAffinity</t>
  </si>
  <si>
    <t>Noche en el museo (2006) - FilmAffinity</t>
  </si>
  <si>
    <t>Noche infinita (2015) - FilmAffinity</t>
  </si>
  <si>
    <t>Noche loca (2010) - FilmAffinity</t>
  </si>
  <si>
    <t>Noche real (2015) - FilmAffinity</t>
  </si>
  <si>
    <t>Noche y día (2010) - FilmAffinity</t>
  </si>
  <si>
    <t>Noches de Harlem (1989) - FilmAffinity</t>
  </si>
  <si>
    <t>Noches de tormenta (2008) - FilmAffinity</t>
  </si>
  <si>
    <t>Noches mágicas (2018) - FilmAffinity</t>
  </si>
  <si>
    <t>Noctem (2017) - FilmAffinity</t>
  </si>
  <si>
    <t>Noé (2014) - FilmAffinity</t>
  </si>
  <si>
    <t>Non-Stop (Sin escalas) (2014) - FilmAffinity</t>
  </si>
  <si>
    <t>Norma Rae (1979) - FilmAffinity</t>
  </si>
  <si>
    <t>Norman, el hombre que lo conseguía todo (2016) - FilmAffinity</t>
  </si>
  <si>
    <t>Northern Soul (2014) - FilmAffinity</t>
  </si>
  <si>
    <t>Northmen: Los vikingos (2014) - FilmAffinity</t>
  </si>
  <si>
    <t>Nos mudamos (1988) - FilmAffinity</t>
  </si>
  <si>
    <t>Nos vemos allá arriba (2017) - FilmAffinity</t>
  </si>
  <si>
    <t>Nosferatu (1922) - FilmAffinity</t>
  </si>
  <si>
    <t>Nosotros en la noche (2017) - FilmAffinity</t>
  </si>
  <si>
    <t>Nosotros (2019) - FilmAffinity</t>
  </si>
  <si>
    <t>Nostradamus (1993) - FilmAffinity</t>
  </si>
  <si>
    <t>Sin salida (Trabajo mortal) (2014) - FilmAffinity</t>
  </si>
  <si>
    <t>Notorious (2009) - FilmAffinity</t>
  </si>
  <si>
    <t>Notre Dame de París (1956) - FilmAffinity</t>
  </si>
  <si>
    <t>Notting Hill (1999) - FilmAffinity</t>
  </si>
  <si>
    <t>Novecento (1900) (1976) - FilmAffinity</t>
  </si>
  <si>
    <t>November Rule (2015) - FilmAffinity</t>
  </si>
  <si>
    <t>Novia a la fuga (1999) - FilmAffinity</t>
  </si>
  <si>
    <t>Novia por contrato (2006) - FilmAffinity</t>
  </si>
  <si>
    <t>Novio por una noche (2007) - FilmAffinity</t>
  </si>
  <si>
    <t>Novitiate (2017) - FilmAffinity</t>
  </si>
  <si>
    <t>Nuestra canción de amor (2010) - FilmAffinity</t>
  </si>
  <si>
    <t>Nuestra hermana pequeña (2015) - FilmAffinity</t>
  </si>
  <si>
    <t>Nuestro sitio (2017) - FilmAffinity</t>
  </si>
  <si>
    <t>Nuestro último verano en Escocia (2014) - FilmAffinity</t>
  </si>
  <si>
    <t>Nuestros maravillosos aliados (1987) - FilmAffinity</t>
  </si>
  <si>
    <t>Nueva vida en Nueva York (2013) - FilmAffinity</t>
  </si>
  <si>
    <t>Nueva York bajo el terror de los zombies (1979) - FilmAffinity</t>
  </si>
  <si>
    <t>Nueva York para principiantes (2008) - FilmAffinity</t>
  </si>
  <si>
    <t>Nueve meses (1995) - FilmAffinity</t>
  </si>
  <si>
    <t>Nueve reinas (2000) - FilmAffinity</t>
  </si>
  <si>
    <t>Nunca apagues la luz (2016) - FilmAffinity</t>
  </si>
  <si>
    <t>Nunca digas nunca (2005) - FilmAffinity</t>
  </si>
  <si>
    <t>Nunca entre amigos (2015) - FilmAffinity</t>
  </si>
  <si>
    <t>Nunca es tarde para enamorarse (2008) - FilmAffinity</t>
  </si>
  <si>
    <t>Nunca es tarde (2015) - FilmAffinity</t>
  </si>
  <si>
    <t>Nunca fuimos ángeles (1989) - FilmAffinity</t>
  </si>
  <si>
    <t>Nunca hables con extraños (1995) - FilmAffinity</t>
  </si>
  <si>
    <t>Nunca juegues con extraños (2001) - FilmAffinity</t>
  </si>
  <si>
    <t>Nunca me abandones (2010) - FilmAffinity</t>
  </si>
  <si>
    <t>Nunca me han besado (1999) - FilmAffinity</t>
  </si>
  <si>
    <t>Nymphomaniac. Volumen 1 (2013) - FilmAffinity</t>
  </si>
  <si>
    <t>Nymphomaniac. Volumen 2 (2013) - FilmAffinity</t>
  </si>
  <si>
    <t>O Brother! (2000) - FilmAffinity</t>
  </si>
  <si>
    <t>O los tres o ninguno (2015) - FilmAffinity</t>
  </si>
  <si>
    <t>O.G. (TV) (2018) - FilmAffinity</t>
  </si>
  <si>
    <t>Objetivo: Bin Laden (2016) - FilmAffinity</t>
  </si>
  <si>
    <t>Objetivo: La Casa Blanca (2013) - FilmAffinity</t>
  </si>
  <si>
    <t>Objetivo: París (2015) - FilmAffinity</t>
  </si>
  <si>
    <t>Objetivo: Londres (2016) - FilmAffinity</t>
  </si>
  <si>
    <t>Objetivo terrorista (2012) - FilmAffinity</t>
  </si>
  <si>
    <t>Objetivo: Birmania (1945) - FilmAffinity</t>
  </si>
  <si>
    <t>Objetivo: Washington D.C. (2019) - FilmAffinity</t>
  </si>
  <si>
    <t>Oblivion (2013) - FilmAffinity</t>
  </si>
  <si>
    <t>Obras en casa (2005) - FilmAffinity</t>
  </si>
  <si>
    <t>Obsesión (Wicker Park) (2004) - FilmAffinity</t>
  </si>
  <si>
    <t>Obsesionada (2009) - FilmAffinity</t>
  </si>
  <si>
    <t>Obvious Child (2014) - FilmAffinity</t>
  </si>
  <si>
    <t>Océanos de fuego (Hidalgo) (2004) - FilmAffinity</t>
  </si>
  <si>
    <t>Ocean's 8 (2018) - FilmAffinity</t>
  </si>
  <si>
    <t>Ocho apellidos catalanes (2015) - FilmAffinity</t>
  </si>
  <si>
    <t>Ocho apellidos vascos (2014) - FilmAffinity</t>
  </si>
  <si>
    <t>Fellini, ocho y medio (8½) (1963) - FilmAffinity</t>
  </si>
  <si>
    <t>October Baby (2011) - FilmAffinity</t>
  </si>
  <si>
    <t>Oculus: El espejo del mal (2013) - FilmAffinity</t>
  </si>
  <si>
    <t>Oda a mi padre (2014) - FilmAffinity</t>
  </si>
  <si>
    <t>Odd Thomas, cazador de fantasmas (2013) - FilmAffinity</t>
  </si>
  <si>
    <t>Odessa (1974) - FilmAffinity</t>
  </si>
  <si>
    <t>Odisea en el tiempo (1992) - FilmAffinity</t>
  </si>
  <si>
    <t>Officer Downe (2016) - FilmAffinity</t>
  </si>
  <si>
    <t>Offline (2016) - FilmAffinity</t>
  </si>
  <si>
    <t>Oficial y caballero (1982) - FilmAffinity</t>
  </si>
  <si>
    <t>Ofrenda a la tormenta (2020) - FilmAffinity</t>
  </si>
  <si>
    <t>Oh, Jerusalén (2006) - FilmAffinity</t>
  </si>
  <si>
    <t>Ojalá estuviera aquí (2014) - FilmAffinity</t>
  </si>
  <si>
    <t>Ojalá fuera cierto (2005) - FilmAffinity</t>
  </si>
  <si>
    <t>Ojo por ojo (1996) - FilmAffinity</t>
  </si>
  <si>
    <t>Ojos de fuego (1984) - FilmAffinity</t>
  </si>
  <si>
    <t>Ojos de serpiente (1998) - FilmAffinity</t>
  </si>
  <si>
    <t>Okja (2017) - FilmAffinity</t>
  </si>
  <si>
    <t>Oklahoma! (1955) - FilmAffinity</t>
  </si>
  <si>
    <t>Crimewave (Ola de crímenes, ola de risas) (1985) - FilmAffinity</t>
  </si>
  <si>
    <t>Old Boy (2013) - FilmAffinity</t>
  </si>
  <si>
    <t>Oliver Twist (2005) - FilmAffinity</t>
  </si>
  <si>
    <t>Oliver (1968) - FilmAffinity</t>
  </si>
  <si>
    <t>¡Olvídate de mí! (2004) - FilmAffinity</t>
  </si>
  <si>
    <t>Olvídate de Nick (2017) - FilmAffinity</t>
  </si>
  <si>
    <t>Omnívoros (2013) - FilmAffinity</t>
  </si>
  <si>
    <t>En la carretera (2012) - FilmAffinity</t>
  </si>
  <si>
    <t>Los muelles del delito (2010) - FilmAffinity</t>
  </si>
  <si>
    <t>Ondine: La leyenda del mar (2009) - FilmAffinity</t>
  </si>
  <si>
    <t>One Day (Siempre el mismo día) (2011) - FilmAffinity</t>
  </si>
  <si>
    <t>Open Range (2003) - FilmAffinity</t>
  </si>
  <si>
    <t>Open Windows (2014) - FilmAffinity</t>
  </si>
  <si>
    <t>Noche de estreno (2016) - FilmAffinity</t>
  </si>
  <si>
    <t>Operación Anthropoid (2016) - FilmAffinity</t>
  </si>
  <si>
    <t>Operación Ártico (2014) - FilmAffinity</t>
  </si>
  <si>
    <t>Operación Chromite (2016) - FilmAffinity</t>
  </si>
  <si>
    <t>Operación Crossbow (1965) - FilmAffinity</t>
  </si>
  <si>
    <t>Operación Dragón (1973) - FilmAffinity</t>
  </si>
  <si>
    <t>Operación Pacífico (1959) - FilmAffinity</t>
  </si>
  <si>
    <t>Operación Reno (2000) - FilmAffinity</t>
  </si>
  <si>
    <t>Operación Swordfish (2001) - FilmAffinity</t>
  </si>
  <si>
    <t>Operación Trueno (1995) - FilmAffinity</t>
  </si>
  <si>
    <t>Operación U.N.C.L.E. (2015) - FilmAffinity</t>
  </si>
  <si>
    <t>Operación Walkiria (TV) (2004) - FilmAffinity</t>
  </si>
  <si>
    <t>Operación Whisky (1964) - FilmAffinity</t>
  </si>
  <si>
    <t>Operación final (2018) - FilmAffinity</t>
  </si>
  <si>
    <t>Operación Koh-I-Noor (2014) - FilmAffinity</t>
  </si>
  <si>
    <t>Operación gran baile (1957) - FilmAffinity</t>
  </si>
  <si>
    <t>Oraciones para Bobby (TV) (2009) - FilmAffinity</t>
  </si>
  <si>
    <t>Orange County (Colgado, pringado y sin carrera) (2002) - FilmAffinity</t>
  </si>
  <si>
    <t>Órbita 9 (2017) - FilmAffinity</t>
  </si>
  <si>
    <t>Orca, la ballena asesina (1977) - FilmAffinity</t>
  </si>
  <si>
    <t>Ordinary World (2016) - FilmAffinity</t>
  </si>
  <si>
    <t>Orgullo + Prejuicio + Zombies (2016) - FilmAffinity</t>
  </si>
  <si>
    <t>Orgullo de raza (1955) - FilmAffinity</t>
  </si>
  <si>
    <t>Orgullo en juego (2012) - FilmAffinity</t>
  </si>
  <si>
    <t>Orgullo y prejuicio (2005) - FilmAffinity</t>
  </si>
  <si>
    <t>Origen (2010) - FilmAffinity</t>
  </si>
  <si>
    <t>Orígenes secretos (2020) - FilmAffinity</t>
  </si>
  <si>
    <t>Orígenes (2014) - FilmAffinity</t>
  </si>
  <si>
    <t>Oro en barras (1951) - FilmAffinity</t>
  </si>
  <si>
    <t>Oro sangriento (Sabata) (1969) - FilmAffinity</t>
  </si>
  <si>
    <t>Oro (2017) - FilmAffinity</t>
  </si>
  <si>
    <t>Os declaro marido y marido (2007) - FilmAffinity</t>
  </si>
  <si>
    <t>Óscar y Lucinda (1997) - FilmAffinity</t>
  </si>
  <si>
    <t>Oscar: una maleta, dos maletas, tres maletas (1967) - FilmAffinity</t>
  </si>
  <si>
    <t>Oscura inocencia (2004) - FilmAffinity</t>
  </si>
  <si>
    <t>Other People (2016) - FilmAffinity</t>
  </si>
  <si>
    <t>Otra terapia peligrosa. ¡Recaída total! (2002) - FilmAffinity</t>
  </si>
  <si>
    <t>Otra Tierra (2011) - FilmAffinity</t>
  </si>
  <si>
    <t>¿Otra vez tú? (2010) - FilmAffinity</t>
  </si>
  <si>
    <t>Ouija: El origen del mal (2016) - FilmAffinity</t>
  </si>
  <si>
    <t>Outlander (2008) - FilmAffinity</t>
  </si>
  <si>
    <t>Outlaws and Angels (2016) - FilmAffinity</t>
  </si>
  <si>
    <t>Outrage 2 (2012) - FilmAffinity</t>
  </si>
  <si>
    <t>Outrage 3 (2017) - FilmAffinity</t>
  </si>
  <si>
    <t>Outrage (2010) - FilmAffinity</t>
  </si>
  <si>
    <t>Outsider (2016) - FilmAffinity</t>
  </si>
  <si>
    <t>Overlord (2018) - FilmAffinity</t>
  </si>
  <si>
    <t>OVNI: No estamos solos (2018) - FilmAffinity</t>
  </si>
  <si>
    <t>Oz, un mundo de fantasía (2013) - FilmAffinity</t>
  </si>
  <si>
    <t>Oz, un mundo fantástico (1985) - FilmAffinity</t>
  </si>
  <si>
    <t>Pablo, el apóstol de Cristo (2018) - FilmAffinity</t>
  </si>
  <si>
    <t>Pacific Rim: Insurrección (2018) - FilmAffinity</t>
  </si>
  <si>
    <t>Pacific Rim (2013) - FilmAffinity</t>
  </si>
  <si>
    <t>Pactar con el diablo (1997) - FilmAffinity</t>
  </si>
  <si>
    <t>Pacto de honor (1955) - FilmAffinity</t>
  </si>
  <si>
    <t>Pacto de sangre (1988) - FilmAffinity</t>
  </si>
  <si>
    <t>Pacto de silencio (2012) - FilmAffinity</t>
  </si>
  <si>
    <t>Pacto tenebroso (1948) - FilmAffinity</t>
  </si>
  <si>
    <t>Paddington 2 (2017) - FilmAffinity</t>
  </si>
  <si>
    <t>Paddington (2014) - FilmAffinity</t>
  </si>
  <si>
    <t>Paddleton (2019) - FilmAffinity</t>
  </si>
  <si>
    <t>Padre no hay más que uno 2: La llegada de la suegra (2020) - FilmAffinity</t>
  </si>
  <si>
    <t>Padre no hay más que uno (2019) - FilmAffinity</t>
  </si>
  <si>
    <t>Padres por desigual (2015) - FilmAffinity</t>
  </si>
  <si>
    <t>Pagafantas (2009) - FilmAffinity</t>
  </si>
  <si>
    <t>Página en blanco (1960) - FilmAffinity</t>
  </si>
  <si>
    <t>Pago justo (2010) - FilmAffinity</t>
  </si>
  <si>
    <t>Painkiller Jane (Serie de TV) (2007) - FilmAffinity</t>
  </si>
  <si>
    <t>Pájaros de fuego (1990) - FilmAffinity</t>
  </si>
  <si>
    <t>Pájaros de verano (2018) - FilmAffinity</t>
  </si>
  <si>
    <t>Palmeras en la nieve (2015) - FilmAffinity</t>
  </si>
  <si>
    <t>Pan (Viaje a Nunca Jamás) (2015) - FilmAffinity</t>
  </si>
  <si>
    <t>Pa negre (Pan negro) (2010) - FilmAffinity</t>
  </si>
  <si>
    <t>Pandora y el holandés errante (1951) - FilmAffinity</t>
  </si>
  <si>
    <t>Pandora (2016) - FilmAffinity</t>
  </si>
  <si>
    <t>Pandorum (2009) - FilmAffinity</t>
  </si>
  <si>
    <t>Pánico en el estadio (1976) - FilmAffinity</t>
  </si>
  <si>
    <t>Pánico en el metro (2013) - FilmAffinity</t>
  </si>
  <si>
    <t>Daylight (Pánico en el túnel) (1996) - FilmAffinity</t>
  </si>
  <si>
    <t>Pánico en la calle 110 (1972) - FilmAffinity</t>
  </si>
  <si>
    <t>Pánico en la escena (1950) - FilmAffinity</t>
  </si>
  <si>
    <t>Pánico nuclear (2002) - FilmAffinity</t>
  </si>
  <si>
    <t>Papá Cadillac (1988) - FilmAffinity</t>
  </si>
  <si>
    <t>Papá o mamá (2015) - FilmAffinity</t>
  </si>
  <si>
    <t>Papá por sorpresa (2007) - FilmAffinity</t>
  </si>
  <si>
    <t>Papicha, sueños de libertad (2019) - FilmAffinity</t>
  </si>
  <si>
    <t>Papillon (2017) - FilmAffinity</t>
  </si>
  <si>
    <t>Papillon (1973) - FilmAffinity</t>
  </si>
  <si>
    <t>Para pasar un buen rato, llama... (Conectadas al amor) (2012) - FilmAffinity</t>
  </si>
  <si>
    <t>Para todos los gustos (2000) - FilmAffinity</t>
  </si>
  <si>
    <t>Paradise Hills (2019) - FilmAffinity</t>
  </si>
  <si>
    <t>Paradox (2017) - FilmAffinity</t>
  </si>
  <si>
    <t>Paraíso (2016) - FilmAffinity</t>
  </si>
  <si>
    <t>Paranormal Activity: Dimensión fantasma (2015) - FilmAffinity</t>
  </si>
  <si>
    <t>Parásito. Parte 2 (2015) - FilmAffinity</t>
  </si>
  <si>
    <t>Parásito. Parte 1 (2014) - FilmAffinity</t>
  </si>
  <si>
    <t>Parásitos (2019) - FilmAffinity</t>
  </si>
  <si>
    <t>Parecía un hombre tranquilo (2007) - FilmAffinity</t>
  </si>
  <si>
    <t>Pariah (2011) - FilmAffinity</t>
  </si>
  <si>
    <t>Par-Impar (1978) - FilmAffinity</t>
  </si>
  <si>
    <t>París a toda costa (2013) - FilmAffinity</t>
  </si>
  <si>
    <t>París puede esperar (2016) - FilmAffinity</t>
  </si>
  <si>
    <t>París, París (2008) - FilmAffinity</t>
  </si>
  <si>
    <t>Paris, Texas (1984) - FilmAffinity</t>
  </si>
  <si>
    <t>París-Manhattan (2012) - FilmAffinity</t>
  </si>
  <si>
    <t>Parker (2013) - FilmAffinity</t>
  </si>
  <si>
    <t>Parkland (2013) - FilmAffinity</t>
  </si>
  <si>
    <t>Partisan (2015) - FilmAffinity</t>
  </si>
  <si>
    <t>Pasaje a Marsella (1944) - FilmAffinity</t>
  </si>
  <si>
    <t>Pasajero 57 (1992) - FilmAffinity</t>
  </si>
  <si>
    <t>Pasándolo de coña en la casa Harker (2016) - FilmAffinity</t>
  </si>
  <si>
    <t>Pascual Duarte (1976) - FilmAffinity</t>
  </si>
  <si>
    <t>Paseando a Miss Daisy (1989) - FilmAffinity</t>
  </si>
  <si>
    <t>Pasión sin fronteras (Partition) (2007) - FilmAffinity</t>
  </si>
  <si>
    <t>Paso de ti (2008) - FilmAffinity</t>
  </si>
  <si>
    <t>Passengers (2016) - FilmAffinity</t>
  </si>
  <si>
    <t>Passengers (2008) - FilmAffinity</t>
  </si>
  <si>
    <t>Passion (2012) - FilmAffinity</t>
  </si>
  <si>
    <t>Pastel de pera con lavanda (2015) - FilmAffinity</t>
  </si>
  <si>
    <t>Pat Garrett y Billy el Niño (1973) - FilmAffinity</t>
  </si>
  <si>
    <t>Patch Adams (1998) - FilmAffinity</t>
  </si>
  <si>
    <t>Paterno (TV) (2018) - FilmAffinity</t>
  </si>
  <si>
    <t>Paterson (2016) - FilmAffinity</t>
  </si>
  <si>
    <t>Patos salvajes (1978) - FilmAffinity</t>
  </si>
  <si>
    <t>Patti Cake$ (2017) - FilmAffinity</t>
  </si>
  <si>
    <t>Patton (1970) - FilmAffinity</t>
  </si>
  <si>
    <t>Paul (2011) - FilmAffinity</t>
  </si>
  <si>
    <t>Paula (2016) - FilmAffinity</t>
  </si>
  <si>
    <t>El asedio (2013) - FilmAffinity</t>
  </si>
  <si>
    <t>Payback (1999) - FilmAffinity</t>
  </si>
  <si>
    <t>Paycheck (2003) - FilmAffinity</t>
  </si>
  <si>
    <t>Paz, amor y malentendidos (2011) - FilmAffinity</t>
  </si>
  <si>
    <t>Pearl Harbor (2001) - FilmAffinity</t>
  </si>
  <si>
    <t>Pecado original (2001) - FilmAffinity</t>
  </si>
  <si>
    <t>Pee-wee's Big Holiday (TV) (2016) - FilmAffinity</t>
  </si>
  <si>
    <t>Pelé, el nacimiento de una leyenda (2016) - FilmAffinity</t>
  </si>
  <si>
    <t>Pelea de profes (2017) - FilmAffinity</t>
  </si>
  <si>
    <t>Pelham 1, 2, 3 (1974) - FilmAffinity</t>
  </si>
  <si>
    <t>Peligro inminente (1994) - FilmAffinity</t>
  </si>
  <si>
    <t>Pena de muerte (1995) - FilmAffinity</t>
  </si>
  <si>
    <t>Penélope (2006) - FilmAffinity</t>
  </si>
  <si>
    <t>Pensamientos mortales (1991) - FilmAffinity</t>
  </si>
  <si>
    <t>Pépé le Moko (1937) - FilmAffinity</t>
  </si>
  <si>
    <t>Pepi, Luci, Bom y otras chicas del montón (1980) - FilmAffinity</t>
  </si>
  <si>
    <t>Pequeña Miss Sunshine (2006) - FilmAffinity</t>
  </si>
  <si>
    <t>Pequeño demonio (2017) - FilmAffinity</t>
  </si>
  <si>
    <t>Pequeño gran guerrero (2010) - FilmAffinity</t>
  </si>
  <si>
    <t>Pequeño gran hombre (1970) - FilmAffinity</t>
  </si>
  <si>
    <t>Pequeños guerreros (1998) - FilmAffinity</t>
  </si>
  <si>
    <t>Pequeños invasores (2009) - FilmAffinity</t>
  </si>
  <si>
    <t>Perder la razón (2012) - FilmAffinity</t>
  </si>
  <si>
    <t>Perdición (1944) - FilmAffinity</t>
  </si>
  <si>
    <t>Perdida (2018) - FilmAffinity</t>
  </si>
  <si>
    <t>Perdida (2014) - FilmAffinity</t>
  </si>
  <si>
    <t>Perdidos en el espacio (1998) - FilmAffinity</t>
  </si>
  <si>
    <t>Perdidos en la nieve (2012) - FilmAffinity</t>
  </si>
  <si>
    <t>Perdiendo el este (2019) - FilmAffinity</t>
  </si>
  <si>
    <t>Peregrinos (2005) - FilmAffinity</t>
  </si>
  <si>
    <t>Perfect Sense (2011) - FilmAffinity</t>
  </si>
  <si>
    <t>Perfectos desconocidos (2017) - FilmAffinity</t>
  </si>
  <si>
    <t>Permanezca en sintonía (1992) - FilmAffinity</t>
  </si>
  <si>
    <t>Pero... ¿quién mató a Harry? (1955) - FilmAffinity</t>
  </si>
  <si>
    <t>Perro blanco (1981) - FilmAffinity</t>
  </si>
  <si>
    <t>Perros de paja (1971) - FilmAffinity</t>
  </si>
  <si>
    <t>Perros de paja (2011) - FilmAffinity</t>
  </si>
  <si>
    <t>Perros de presa (2018) - FilmAffinity</t>
  </si>
  <si>
    <t>Perros rabiosos (2015) - FilmAffinity</t>
  </si>
  <si>
    <t>Persecución extrema (2006) - FilmAffinity</t>
  </si>
  <si>
    <t>Persecución mortal (1993) - FilmAffinity</t>
  </si>
  <si>
    <t>Persecución muy, muy caliente (1987) - FilmAffinity</t>
  </si>
  <si>
    <t>Perseguido (1987) - FilmAffinity</t>
  </si>
  <si>
    <t>Persiguiendo a Amy (1997) - FilmAffinity</t>
  </si>
  <si>
    <t>Persiguiendo Mavericks (2012) - FilmAffinity</t>
  </si>
  <si>
    <t>Personal Shopper (2016) - FilmAffinity</t>
  </si>
  <si>
    <t>Personas, lugares, cosas (2015) - FilmAffinity</t>
  </si>
  <si>
    <t>Perturbada (2018) - FilmAffinity</t>
  </si>
  <si>
    <t>Perversidad (1945) - FilmAffinity</t>
  </si>
  <si>
    <t>Pesadillas (2015) - FilmAffinity</t>
  </si>
  <si>
    <t>Peso pesado (2012) - FilmAffinity</t>
  </si>
  <si>
    <t>Peter Pan, la gran aventura (2003) - FilmAffinity</t>
  </si>
  <si>
    <t>Petra (2018) - FilmAffinity</t>
  </si>
  <si>
    <t>Phantom (2013) - FilmAffinity</t>
  </si>
  <si>
    <t>Phantoms (1998) - FilmAffinity</t>
  </si>
  <si>
    <t>Phenomenon (Algo extraordinario más allá del amor) (1996) - FilmAffinity</t>
  </si>
  <si>
    <t>Phil Spector (TV) (2013) - FilmAffinity</t>
  </si>
  <si>
    <t>Philadelphia (1993) - FilmAffinity</t>
  </si>
  <si>
    <t>Philomena (2013) - FilmAffinity</t>
  </si>
  <si>
    <t>Phoenix (2014) - FilmAffinity</t>
  </si>
  <si>
    <t>Piccadilly Jim (2004) - FilmAffinity</t>
  </si>
  <si>
    <t>Picnic (1956) - FilmAffinity</t>
  </si>
  <si>
    <t>Piel de serpiente (1960) - FilmAffinity</t>
  </si>
  <si>
    <t>Pieles (2017) - FilmAffinity</t>
  </si>
  <si>
    <t>Pijama para dos (1961) - FilmAffinity</t>
  </si>
  <si>
    <t>Ping Pong Summer (2014) - FilmAffinity</t>
  </si>
  <si>
    <t>Pinky (1949) - FilmAffinity</t>
  </si>
  <si>
    <t>Pinocho, la leyenda (1996) - FilmAffinity</t>
  </si>
  <si>
    <t>Pirados al rescate (2014) - FilmAffinity</t>
  </si>
  <si>
    <t>Piraña (1978) - FilmAffinity</t>
  </si>
  <si>
    <t>Piratas (1986) - FilmAffinity</t>
  </si>
  <si>
    <t>Pistoleros de agua dulce (1931) - FilmAffinity</t>
  </si>
  <si>
    <t>Pixels (2015) - FilmAffinity</t>
  </si>
  <si>
    <t>Plaga final (2007) - FilmAffinity</t>
  </si>
  <si>
    <t>Plan de escape (2013) - FilmAffinity</t>
  </si>
  <si>
    <t>Plan de fuga (2017) - FilmAffinity</t>
  </si>
  <si>
    <t>Plan de vuelo: Desaparecida (2005) - FilmAffinity</t>
  </si>
  <si>
    <t>Plan en Las Vegas (2013) - FilmAffinity</t>
  </si>
  <si>
    <t>Plan imperfecto (2007) - FilmAffinity</t>
  </si>
  <si>
    <t>Plan oculto (2006) - FilmAffinity</t>
  </si>
  <si>
    <t>Planeta prohibido (1956) - FilmAffinity</t>
  </si>
  <si>
    <t>Planeta rojo (2000) - FilmAffinity</t>
  </si>
  <si>
    <t>Planeta sangriento (Queen of Blood) (1966) - FilmAffinity</t>
  </si>
  <si>
    <t>Platoon (1986) - FilmAffinity</t>
  </si>
  <si>
    <t>Playa roja (1967) - FilmAffinity</t>
  </si>
  <si>
    <t>Pleasantville (1998) - FilmAffinity</t>
  </si>
  <si>
    <t>Pluma blanca (1955) - FilmAffinity</t>
  </si>
  <si>
    <t>Pobre Tenorio (1931) - FilmAffinity</t>
  </si>
  <si>
    <t>Poder absoluto (1997) - FilmAffinity</t>
  </si>
  <si>
    <t>Poder mental (2015) - FilmAffinity</t>
  </si>
  <si>
    <t>¿Podrás perdonarme algún día? (2018) - FilmAffinity</t>
  </si>
  <si>
    <t>Point Break (Sin límites) (2015) - FilmAffinity</t>
  </si>
  <si>
    <t>Polar Express (El Expreso Polar) (2004) - FilmAffinity</t>
  </si>
  <si>
    <t>Poli con suerte (1991) - FilmAffinity</t>
  </si>
  <si>
    <t>Poli de guardería (1990) - FilmAffinity</t>
  </si>
  <si>
    <t>Policía montada del Canadá (1940) - FilmAffinity</t>
  </si>
  <si>
    <t>Policías corruptos (2016) - FilmAffinity</t>
  </si>
  <si>
    <t>Policías de Queens (2011) - FilmAffinity</t>
  </si>
  <si>
    <t>Pompeya (2014) - FilmAffinity</t>
  </si>
  <si>
    <t>Ponte en mi lugar (2003) - FilmAffinity</t>
  </si>
  <si>
    <t>Popstar (2016) - FilmAffinity</t>
  </si>
  <si>
    <t>Populaire (2012) - FilmAffinity</t>
  </si>
  <si>
    <t>Por encima de la ley (2015) - FilmAffinity</t>
  </si>
  <si>
    <t>Por encima de la ley (1988) - FilmAffinity</t>
  </si>
  <si>
    <t>Por fin viuda (2007) - FilmAffinity</t>
  </si>
  <si>
    <t>Por la cara (2013) - FilmAffinity</t>
  </si>
  <si>
    <t>Por qué los hombres no escuchan y las mujeres no entienden los mapas (2007) - FilmAffinity</t>
  </si>
  <si>
    <t>¿Por qué no te mueres? (2018) - FilmAffinity</t>
  </si>
  <si>
    <t>Por siempre jamás (1998) - FilmAffinity</t>
  </si>
  <si>
    <t>Por un puñado de dólares (1964) - FilmAffinity</t>
  </si>
  <si>
    <t>Porky's (1981) - FilmAffinity</t>
  </si>
  <si>
    <t>¡Porque lo digo yo! (2007) - FilmAffinity</t>
  </si>
  <si>
    <t>El portero de noche (1974) - FilmAffinity</t>
  </si>
  <si>
    <t>Posada Jamaica (1939) - FilmAffinity</t>
  </si>
  <si>
    <t>Posdata: Te quiero (2007) - FilmAffinity</t>
  </si>
  <si>
    <t>Poseído (2017) - FilmAffinity</t>
  </si>
  <si>
    <t>Poseidón (2006) - FilmAffinity</t>
  </si>
  <si>
    <t>Posesión demencial (2007) - FilmAffinity</t>
  </si>
  <si>
    <t>Posesión infernal (Evil Dead) (2013) - FilmAffinity</t>
  </si>
  <si>
    <t>Posesión (2002) - FilmAffinity</t>
  </si>
  <si>
    <t>Postal (2007) - FilmAffinity</t>
  </si>
  <si>
    <t>Powder (Pura energía) (1995) - FilmAffinity</t>
  </si>
  <si>
    <t>Power Rangers (2017) - FilmAffinity</t>
  </si>
  <si>
    <t>Pozos de ambición (2007) - FilmAffinity</t>
  </si>
  <si>
    <t>Prácticamente muerto (2010) - FilmAffinity</t>
  </si>
  <si>
    <t>Predestination (2014) - FilmAffinity</t>
  </si>
  <si>
    <t>Pregúntale al viento (2006) - FilmAffinity</t>
  </si>
  <si>
    <t>Preguntas frecuentes sobre viajes en el tiempo (2009) - FilmAffinity</t>
  </si>
  <si>
    <t>Premonición (2008) - FilmAffinity</t>
  </si>
  <si>
    <t>Premonición (2015) - FilmAffinity</t>
  </si>
  <si>
    <t>Premonición (2000) - FilmAffinity</t>
  </si>
  <si>
    <t>Premonition (7 días) (2007) - FilmAffinity</t>
  </si>
  <si>
    <t>Presión (2015) - FilmAffinity</t>
  </si>
  <si>
    <t>Presunto inocente (1990) - FilmAffinity</t>
  </si>
  <si>
    <t>Pretty Woman (1990) - FilmAffinity</t>
  </si>
  <si>
    <t>Prevenge (2016) - FilmAffinity</t>
  </si>
  <si>
    <t>Pride (Orgullo) (2014) - FilmAffinity</t>
  </si>
  <si>
    <t>Primary Colors (1998) - FilmAffinity</t>
  </si>
  <si>
    <t>Primavera en Normandía (2014) - FilmAffinity</t>
  </si>
  <si>
    <t>Primer ministro (2016) - FilmAffinity</t>
  </si>
  <si>
    <t>Primer (2004) - FilmAffinity</t>
  </si>
  <si>
    <t>Primera plana (1974) - FilmAffinity</t>
  </si>
  <si>
    <t>Primera victoria (1965) - FilmAffinity</t>
  </si>
  <si>
    <t>Primos (2011) - FilmAffinity</t>
  </si>
  <si>
    <t>Prince of Persia: Las arenas del tiempo (2010) - FilmAffinity</t>
  </si>
  <si>
    <t>Princesa (Han Gong-Ju) (2013) - FilmAffinity</t>
  </si>
  <si>
    <t>Prisioneros (2013) - FilmAffinity</t>
  </si>
  <si>
    <t>Proa al cielo (1956) - FilmAffinity</t>
  </si>
  <si>
    <t>Proceso de admisión (2013) - FilmAffinity</t>
  </si>
  <si>
    <t>Profanación (Los casos del Departamento Q) (2014) - FilmAffinity</t>
  </si>
  <si>
    <t>Profesor en Groenlandia (2018) - FilmAffinity</t>
  </si>
  <si>
    <t>Profesor Holland (1995) - FilmAffinity</t>
  </si>
  <si>
    <t>Profesor Lazhar (2011) - FilmAffinity</t>
  </si>
  <si>
    <t>Profundidad seis (1989) - FilmAffinity</t>
  </si>
  <si>
    <t>Prohibido enamorarse (Shopgirl) (2005) - FilmAffinity</t>
  </si>
  <si>
    <t>Bienvenidos al ayer (2015) - FilmAffinity</t>
  </si>
  <si>
    <t>Proyecto X (2012) - FilmAffinity</t>
  </si>
  <si>
    <t>Prom Night. Llamadas de terror (1980) - FilmAffinity</t>
  </si>
  <si>
    <t>Promesa al amanecer (2017) - FilmAffinity</t>
  </si>
  <si>
    <t>Promesas del este (2007) - FilmAffinity</t>
  </si>
  <si>
    <t>Prométeme (2007) - FilmAffinity</t>
  </si>
  <si>
    <t>Prospect (2018) - FilmAffinity</t>
  </si>
  <si>
    <t>Protegidos por su enemigo (2008) - FilmAffinity</t>
  </si>
  <si>
    <t>Proud Mary (2018) - FilmAffinity</t>
  </si>
  <si>
    <t>Próxima (2019) - FilmAffinity</t>
  </si>
  <si>
    <t>Proyecto Brainstorm (1983) - FilmAffinity</t>
  </si>
  <si>
    <t>Proyecto Lázaro (2016) - FilmAffinity</t>
  </si>
  <si>
    <t>Proyecto Lazarus (2008) - FilmAffinity</t>
  </si>
  <si>
    <t>Proyecto Power (2020) - FilmAffinity</t>
  </si>
  <si>
    <t>Proyecto Rampage (2018) - FilmAffinity</t>
  </si>
  <si>
    <t>Prozac Nation (2001) - FilmAffinity</t>
  </si>
  <si>
    <t>Prueba de fuego (2008) - FilmAffinity</t>
  </si>
  <si>
    <t>Prueba de vida (2000) - FilmAffinity</t>
  </si>
  <si>
    <t>Psicópata (1980) - FilmAffinity</t>
  </si>
  <si>
    <t>Psicosis II: El regreso de Norman (1983) - FilmAffinity</t>
  </si>
  <si>
    <t>Psicosis III (1986) - FilmAffinity</t>
  </si>
  <si>
    <t>Psicosis IV: El comienzo (TV) (1990) - FilmAffinity</t>
  </si>
  <si>
    <t>Psicosis (1960) - FilmAffinity</t>
  </si>
  <si>
    <t>El pequeño gigante (1958) - FilmAffinity</t>
  </si>
  <si>
    <t>Pulp Fiction (1994) - FilmAffinity</t>
  </si>
  <si>
    <t>Punisher 2: Zona de guerra (2008) - FilmAffinity</t>
  </si>
  <si>
    <t>Punto límite (1964) - FilmAffinity</t>
  </si>
  <si>
    <t>Punto muerto (2016) - FilmAffinity</t>
  </si>
  <si>
    <t>Puñales por la espalda (2019) - FilmAffinity</t>
  </si>
  <si>
    <t>Fighting, puños de asfalto (2009) - FilmAffinity</t>
  </si>
  <si>
    <t>Purasangre (2017) - FilmAffinity</t>
  </si>
  <si>
    <t>Puro vicio (2014) - FilmAffinity</t>
  </si>
  <si>
    <t>Purple Rain (Lluvia púrpura) (1984) - FilmAffinity</t>
  </si>
  <si>
    <t>Push (2009) - FilmAffinity</t>
  </si>
  <si>
    <t>Puzzle (2018) - FilmAffinity</t>
  </si>
  <si>
    <t>Quadrophenia (1979) - FilmAffinity</t>
  </si>
  <si>
    <t>Cuarentena (2008) - FilmAffinity</t>
  </si>
  <si>
    <t>Quatermass 2 (1957) - FilmAffinity</t>
  </si>
  <si>
    <t>Quatretondeta (2016) - FilmAffinity</t>
  </si>
  <si>
    <t>Qué asco de vida (1991) - FilmAffinity</t>
  </si>
  <si>
    <t>Que baje Dios y lo vea (2018) - FilmAffinity</t>
  </si>
  <si>
    <t>Qué bello es vivir (1946) - FilmAffinity</t>
  </si>
  <si>
    <t>Que Dios nos perdone (2016) - FilmAffinity</t>
  </si>
  <si>
    <t>Qué esperar cuando estás esperando (2012) - FilmAffinity</t>
  </si>
  <si>
    <t>¿Qué fue de Baby Jane? (1962) - FilmAffinity</t>
  </si>
  <si>
    <t>Qué fue de Brad (2017) - FilmAffinity</t>
  </si>
  <si>
    <t>¿Qué fue de los Morgan? (2009) - FilmAffinity</t>
  </si>
  <si>
    <t>¿Qué hacemos con Maisie? (2012) - FilmAffinity</t>
  </si>
  <si>
    <t>¿Qué he hecho yo para merecer esto! (1984) - FilmAffinity</t>
  </si>
  <si>
    <t>¿Qué hiciste en la guerra, papi? (1966) - FilmAffinity</t>
  </si>
  <si>
    <t>Qué les pasa a los hombres (2009) - FilmAffinity</t>
  </si>
  <si>
    <t>¿Qué me pasa, doctor? (1972) - FilmAffinity</t>
  </si>
  <si>
    <t>Qué noche la de aquel día (1964) - FilmAffinity</t>
  </si>
  <si>
    <t>¿Qué ocurrió entre mi padre y tu madre? (1972) - FilmAffinity</t>
  </si>
  <si>
    <t>Qué pelo más guay (2012) - FilmAffinity</t>
  </si>
  <si>
    <t>¡Qué ruina de función! (1992) - FilmAffinity</t>
  </si>
  <si>
    <t>Que se mueran los feos (2010) - FilmAffinity</t>
  </si>
  <si>
    <t>¡Que suene la música! (2019) - FilmAffinity</t>
  </si>
  <si>
    <t>¿Qué tal, Pussycat? (¿Qué tal, gatita?) (1965) - FilmAffinity</t>
  </si>
  <si>
    <t>¡Que te calles! (2003) - FilmAffinity</t>
  </si>
  <si>
    <t>¡Qué verde era mi valle! (1941) - FilmAffinity</t>
  </si>
  <si>
    <t>Que viene Valdez (1971) - FilmAffinity</t>
  </si>
  <si>
    <t>¡Que vienen los rusos! (1966) - FilmAffinity</t>
  </si>
  <si>
    <t>Quédate conmigo (2012) - FilmAffinity</t>
  </si>
  <si>
    <t>La reina de Katwe (2016) - FilmAffinity</t>
  </si>
  <si>
    <t>Quemar después de leer (2008) - FilmAffinity</t>
  </si>
  <si>
    <t>Querida Brigitte (1965) - FilmAffinity</t>
  </si>
  <si>
    <t>Querido detective (1986) - FilmAffinity</t>
  </si>
  <si>
    <t>Quicksilver, la pista rápida del éxito (1986) - FilmAffinity</t>
  </si>
  <si>
    <t>Quid Pro Quo (2008) - FilmAffinity</t>
  </si>
  <si>
    <t>Quien a hierro mata (2019) - FilmAffinity</t>
  </si>
  <si>
    <t>¿Quién engañó a Roger Rabbit? (1988) - FilmAffinity</t>
  </si>
  <si>
    <t>¿Quién es Cletis T...? (2001) - FilmAffinity</t>
  </si>
  <si>
    <t>¿Quién está matando a los moñecos? (2018) - FilmAffinity</t>
  </si>
  <si>
    <t>¿Quién mató a Bambi? (2013) - FilmAffinity</t>
  </si>
  <si>
    <t>¿Quién se queda con Wesley? (2016) - FilmAffinity</t>
  </si>
  <si>
    <t>Quién te cantará (2018) - FilmAffinity</t>
  </si>
  <si>
    <t>¿Quién teme a Virginia Woolf? (1966) - FilmAffinity</t>
  </si>
  <si>
    <t>Quien tiene un amigo... tiene un tesoro (1981) - FilmAffinity</t>
  </si>
  <si>
    <t>Quiéreme si te atreves (2003) - FilmAffinity</t>
  </si>
  <si>
    <t>Quiero la cabeza de Alfredo García (1974) - FilmAffinity</t>
  </si>
  <si>
    <t>Quiz Show. El dilema (1994) - FilmAffinity</t>
  </si>
  <si>
    <t>Quo Vadis (1951) - FilmAffinity</t>
  </si>
  <si>
    <t>R.A.F. Facción del Ejército Rojo (2008) - FilmAffinity</t>
  </si>
  <si>
    <t>R.I.P.D. Departamento de Policía Mortal (2013) - FilmAffinity</t>
  </si>
  <si>
    <t>Rabia asesina (2010) - FilmAffinity</t>
  </si>
  <si>
    <t>Rabia (1977) - FilmAffinity</t>
  </si>
  <si>
    <t>Radio encubierta (2009) - FilmAffinity</t>
  </si>
  <si>
    <t>Rafi, un rey de peso (1991) - FilmAffinity</t>
  </si>
  <si>
    <t>Raíces profundas (1953) - FilmAffinity</t>
  </si>
  <si>
    <t>Rain Man (1988) - FilmAffinity</t>
  </si>
  <si>
    <t>Rampage: Francotirador en libertad (2009) - FilmAffinity</t>
  </si>
  <si>
    <t>Rams (El valle de los carneros) (2015) - FilmAffinity</t>
  </si>
  <si>
    <t>Ran (1985) - FilmAffinity</t>
  </si>
  <si>
    <t>Igelak (Ranas) (2016) - FilmAffinity</t>
  </si>
  <si>
    <t>Rapa Nui (1994) - FilmAffinity</t>
  </si>
  <si>
    <t>Rapera a los 40 (2020) - FilmAffinity</t>
  </si>
  <si>
    <t>Rapid Fire (1992) - FilmAffinity</t>
  </si>
  <si>
    <t>Rápida y mortal (1995) - FilmAffinity</t>
  </si>
  <si>
    <t>Rare Exports: Un cuento gamberro de Navidad (2010) - FilmAffinity</t>
  </si>
  <si>
    <t>Rashomon (1950) - FilmAffinity</t>
  </si>
  <si>
    <t>Rastro oculto (2008) - FilmAffinity</t>
  </si>
  <si>
    <t>Ratas a la carrera (2001) - FilmAffinity</t>
  </si>
  <si>
    <t>Ravenous (1999) - FilmAffinity</t>
  </si>
  <si>
    <t>Ray (2004) - FilmAffinity</t>
  </si>
  <si>
    <t>Black Lightning (Rayo negro) (2009) - FilmAffinity</t>
  </si>
  <si>
    <t>Raza de violencia (1954) - FilmAffinity</t>
  </si>
  <si>
    <t>Reacción en cadena (1996) - FilmAffinity</t>
  </si>
  <si>
    <t>Ready Player One (2018) - FilmAffinity</t>
  </si>
  <si>
    <t>Re-Animator (1985) - FilmAffinity</t>
  </si>
  <si>
    <t>Rebeca (1940) - FilmAffinity</t>
  </si>
  <si>
    <t>Rebelde entre el centeno (2017) - FilmAffinity</t>
  </si>
  <si>
    <t>Rebelde sin causa (1955) - FilmAffinity</t>
  </si>
  <si>
    <t>Rebeldes (1983) - FilmAffinity</t>
  </si>
  <si>
    <t>La tragedia de la Bounty (1935) - FilmAffinity</t>
  </si>
  <si>
    <t>Rebelión a bordo (1962) - FilmAffinity</t>
  </si>
  <si>
    <t>Rebelión adolescente (2009) - FilmAffinity</t>
  </si>
  <si>
    <t>Rebelión en las aulas (1967) - FilmAffinity</t>
  </si>
  <si>
    <t>Rebelión en Polonia - Sublevación en el gueto (Miniserie de TV) (2001) - FilmAffinity</t>
  </si>
  <si>
    <t>Rebobine, por favor (2008) - FilmAffinity</t>
  </si>
  <si>
    <t>Recién casados (2003) - FilmAffinity</t>
  </si>
  <si>
    <t>Recién graduada (2009) - FilmAffinity</t>
  </si>
  <si>
    <t>Recortes de mi vida (2006) - FilmAffinity</t>
  </si>
  <si>
    <t>Recuerda (1945) - FilmAffinity</t>
  </si>
  <si>
    <t>Recuérdame (2010) - FilmAffinity</t>
  </si>
  <si>
    <t>Red 2 (2013) - FilmAffinity</t>
  </si>
  <si>
    <t>Red Cliff (2008) - FilmAffinity</t>
  </si>
  <si>
    <t>Red de mentiras (2008) - FilmAffinity</t>
  </si>
  <si>
    <t>Red Dog, una historia de lealtad (2011) - FilmAffinity</t>
  </si>
  <si>
    <t>Red State (2011) - FilmAffinity</t>
  </si>
  <si>
    <t>Escuadrón rojo (2012) - FilmAffinity</t>
  </si>
  <si>
    <t>Red (2010) - FilmAffinity</t>
  </si>
  <si>
    <t>Redacted (2007) - FilmAffinity</t>
  </si>
  <si>
    <t>Redada asesina 2 (The Raid 2) (2014) - FilmAffinity</t>
  </si>
  <si>
    <t>Redada asesina (The Raid) (2011) - FilmAffinity</t>
  </si>
  <si>
    <t>Redención (Tyrannosaur) (2011) - FilmAffinity</t>
  </si>
  <si>
    <t>Redención (Los casos del Departamento Q) (2016) - FilmAffinity</t>
  </si>
  <si>
    <t>Redención (2013) - FilmAffinity</t>
  </si>
  <si>
    <t>Redención (2015) - FilmAffinity</t>
  </si>
  <si>
    <t>Redirected (2014) - FilmAffinity</t>
  </si>
  <si>
    <t>Reeker (2005) - FilmAffinity</t>
  </si>
  <si>
    <t>Reencarnación (2004) - FilmAffinity</t>
  </si>
  <si>
    <t>Reencontrando el amor (2015) - FilmAffinity</t>
  </si>
  <si>
    <t>Reencuentro (1983) - FilmAffinity</t>
  </si>
  <si>
    <t>Reflejos en un ojo dorado (1967) - FilmAffinity</t>
  </si>
  <si>
    <t>Reflejos (Mirrors) (2008) - FilmAffinity</t>
  </si>
  <si>
    <t>Regeneration (1997) - FilmAffinity</t>
  </si>
  <si>
    <t>Reglas de compromiso (2000) - FilmAffinity</t>
  </si>
  <si>
    <t>Regresión (2015) - FilmAffinity</t>
  </si>
  <si>
    <t>Regreso a casa (2014) - FilmAffinity</t>
  </si>
  <si>
    <t>Regreso a Howards End (1992) - FilmAffinity</t>
  </si>
  <si>
    <t>Regreso a Ítaca (2014) - FilmAffinity</t>
  </si>
  <si>
    <t>Regreso a la escuela (1986) - FilmAffinity</t>
  </si>
  <si>
    <t>Regreso a la Tierra (1955) - FilmAffinity</t>
  </si>
  <si>
    <t>Regreso a Montauk (2017) - FilmAffinity</t>
  </si>
  <si>
    <t>Regreso al infierno (2006) - FilmAffinity</t>
  </si>
  <si>
    <t>Regreso al paraíso (1998) - FilmAffinity</t>
  </si>
  <si>
    <t>Regreso del infierno (1955) - FilmAffinity</t>
  </si>
  <si>
    <t>Rehenes (2017) - FilmAffinity</t>
  </si>
  <si>
    <t>Reina y patria (2014) - FilmAffinity</t>
  </si>
  <si>
    <t>Relaciones confidenciales (2003) - FilmAffinity</t>
  </si>
  <si>
    <t>Relatos salvajes (2014) - FilmAffinity</t>
  </si>
  <si>
    <t>Rembrandt (1936) - FilmAffinity</t>
  </si>
  <si>
    <t>Remember (2015) - FilmAffinity</t>
  </si>
  <si>
    <t>Rémi: Una aventura extraordinaria (2018) - FilmAffinity</t>
  </si>
  <si>
    <t>Arrepentimiento (2013) - FilmAffinity</t>
  </si>
  <si>
    <t>Repo Men (2010) - FilmAffinity</t>
  </si>
  <si>
    <t>Reporteras en guerra (2016) - FilmAffinity</t>
  </si>
  <si>
    <t>Repulsión (1965) - FilmAffinity</t>
  </si>
  <si>
    <t>Réquiem por los que van a morir (1987) - FilmAffinity</t>
  </si>
  <si>
    <t>Requisitos para ser una persona normal (2015) - FilmAffinity</t>
  </si>
  <si>
    <t>Rescatando a Mr. Wu (2015) - FilmAffinity</t>
  </si>
  <si>
    <t>Rescate al amanecer (2006) - FilmAffinity</t>
  </si>
  <si>
    <t>Réquiem por un sueño (2000) - FilmAffinity</t>
  </si>
  <si>
    <t>Rescate en el mar del Norte (1980) - FilmAffinity</t>
  </si>
  <si>
    <t>Rescate en el Mar Rojo (2019) - FilmAffinity</t>
  </si>
  <si>
    <t>Rescate en Osiris (2016) - FilmAffinity</t>
  </si>
  <si>
    <t>Rescate (1996) - FilmAffinity</t>
  </si>
  <si>
    <t>Reservoir Dogs (1992) - FilmAffinity</t>
  </si>
  <si>
    <t>Reset (2017) - FilmAffinity</t>
  </si>
  <si>
    <t>Resistencia (2008) - FilmAffinity</t>
  </si>
  <si>
    <t>Resistencia (2020) - FilmAffinity</t>
  </si>
  <si>
    <t>Resistencia (2003) - FilmAffinity</t>
  </si>
  <si>
    <t>Resolución (2012) - FilmAffinity</t>
  </si>
  <si>
    <t>Re-sonator (1986) - FilmAffinity</t>
  </si>
  <si>
    <t>Respira (2015) - FilmAffinity</t>
  </si>
  <si>
    <t>Resplandor en la oscuridad (1992) - FilmAffinity</t>
  </si>
  <si>
    <t>Restaurante (1998) - FilmAffinity</t>
  </si>
  <si>
    <t>Resucitado (2016) - FilmAffinity</t>
  </si>
  <si>
    <t>Results (2015) - FilmAffinity</t>
  </si>
  <si>
    <t>Retales de una vida (The Adderall Diaries) (2015) - FilmAffinity</t>
  </si>
  <si>
    <t>Reto a la muerte (1950) - FilmAffinity</t>
  </si>
  <si>
    <t>Retornados (2013) - FilmAffinity</t>
  </si>
  <si>
    <t>Retorno a Brideshead (2008) - FilmAffinity</t>
  </si>
  <si>
    <t>Retorno al pasado (1947) - FilmAffinity</t>
  </si>
  <si>
    <t>Retrato de April (2003) - FilmAffinity</t>
  </si>
  <si>
    <t>Retrato de una dama (1996) - FilmAffinity</t>
  </si>
  <si>
    <t>Retrato de una mujer en llamas (2019) - FilmAffinity</t>
  </si>
  <si>
    <t>Retrato de una obsesión (Fur) (2006) - FilmAffinity</t>
  </si>
  <si>
    <t>Retratos de una obsesión (2002) - FilmAffinity</t>
  </si>
  <si>
    <t>Rescate suicida (2016) - FilmAffinity</t>
  </si>
  <si>
    <t>Shutter (2008) - FilmAffinity</t>
  </si>
  <si>
    <t>Retreat (Aislados) (2011) - FilmAffinity</t>
  </si>
  <si>
    <t>Retroceder nunca, rendirse jamás (1986) - FilmAffinity</t>
  </si>
  <si>
    <t>Returner (2002) - FilmAffinity</t>
  </si>
  <si>
    <t>Revenge (2017) - FilmAffinity</t>
  </si>
  <si>
    <t>Revenge (Venganza) (1990) - FilmAffinity</t>
  </si>
  <si>
    <t>Revolutionary Road (2008) - FilmAffinity</t>
  </si>
  <si>
    <t>Revolver (2005) - FilmAffinity</t>
  </si>
  <si>
    <t>Revuelo en las aulas (2005) - FilmAffinity</t>
  </si>
  <si>
    <t>Rey Arturo: La leyenda de Excalibur (2017) - FilmAffinity</t>
  </si>
  <si>
    <t>Rey de reyes (1961) - FilmAffinity</t>
  </si>
  <si>
    <t>Reykjavík: Brigada policial (2014) - FilmAffinity</t>
  </si>
  <si>
    <t>Richard Jewell (2019) - FilmAffinity</t>
  </si>
  <si>
    <t>Ricki (2015) - FilmAffinity</t>
  </si>
  <si>
    <t>Ricochet (1991) - FilmAffinity</t>
  </si>
  <si>
    <t>Vaya patrulla (2014) - FilmAffinity</t>
  </si>
  <si>
    <t>Ride, al ritmo de las olas (2015) - FilmAffinity</t>
  </si>
  <si>
    <t>Riders (2002) - FilmAffinity</t>
  </si>
  <si>
    <t>Rififi (1955) - FilmAffinity</t>
  </si>
  <si>
    <t>Río Bravo (1959) - FilmAffinity</t>
  </si>
  <si>
    <t>Río Conchos (1964) - FilmAffinity</t>
  </si>
  <si>
    <t>Río Grande (1950) - FilmAffinity</t>
  </si>
  <si>
    <t>Frozen River (Río Helado) (2008) - FilmAffinity</t>
  </si>
  <si>
    <t>Río Lobo (1970) - FilmAffinity</t>
  </si>
  <si>
    <t>Río Rojo (1948) - FilmAffinity</t>
  </si>
  <si>
    <t>Río salvaje (1994) - FilmAffinity</t>
  </si>
  <si>
    <t>Río sin retorno (1954) - FilmAffinity</t>
  </si>
  <si>
    <t>Riphagen, el carnicero holandés (2016) - FilmAffinity</t>
  </si>
  <si>
    <t>Rise of the Legend (2014) - FilmAffinity</t>
  </si>
  <si>
    <t>Risky Business (1983) - FilmAffinity</t>
  </si>
  <si>
    <t>Ritmos del corazón (2018) - FilmAffinity</t>
  </si>
  <si>
    <t>River Queen (2005) - FilmAffinity</t>
  </si>
  <si>
    <t>Camino a Paloma (2014) - FilmAffinity</t>
  </si>
  <si>
    <t>Rob Roy, la pasión de un rebelde (1995) - FilmAffinity</t>
  </si>
  <si>
    <t>Robo a la mafia (2014) - FilmAffinity</t>
  </si>
  <si>
    <t>Robando coches (2015) - FilmAffinity</t>
  </si>
  <si>
    <t>Robin de los bosques (1938) - FilmAffinity</t>
  </si>
  <si>
    <t>Robin Hood, príncipe de los ladrones (1991) - FilmAffinity</t>
  </si>
  <si>
    <t>Robin Hood (2010) - FilmAffinity</t>
  </si>
  <si>
    <t>Robinson Crusoe (1997) - FilmAffinity</t>
  </si>
  <si>
    <t>Rocco y sus hermanos (1960) - FilmAffinity</t>
  </si>
  <si>
    <t>La era del rock (Rock of Ages) (2012) - FilmAffinity</t>
  </si>
  <si>
    <t>Rock Star (2001) - FilmAffinity</t>
  </si>
  <si>
    <t>Rock the Kasbah (2015) - FilmAffinity</t>
  </si>
  <si>
    <t>Rocketman (2019) - FilmAffinity</t>
  </si>
  <si>
    <t>RocknRolla (2008) - FilmAffinity</t>
  </si>
  <si>
    <t>Rodin (2017) - FilmAffinity</t>
  </si>
  <si>
    <t>Rojos (1981) - FilmAffinity</t>
  </si>
  <si>
    <t>Rollerball (1975) - FilmAffinity</t>
  </si>
  <si>
    <t>Roma, ciudad abierta (1945) - FilmAffinity</t>
  </si>
  <si>
    <t>Roman J. Israel, Esq. (2017) - FilmAffinity</t>
  </si>
  <si>
    <t>Romance en Tokio (2014) - FilmAffinity</t>
  </si>
  <si>
    <t>Romeo + Julieta de William Shakespeare (1996) - FilmAffinity</t>
  </si>
  <si>
    <t>Romeo debe morir (2000) - FilmAffinity</t>
  </si>
  <si>
    <t>Romeo y Julieta (2013) - FilmAffinity</t>
  </si>
  <si>
    <t>Rommel llama al Cairo (1959) - FilmAffinity</t>
  </si>
  <si>
    <t>Rommel, el Zorro del Desierto (1951) - FilmAffinity</t>
  </si>
  <si>
    <t>Rommel (TV) (2012) - FilmAffinity</t>
  </si>
  <si>
    <t>Rompenieves (Snowpiercer) (2013) - FilmAffinity</t>
  </si>
  <si>
    <t>Romper Stomper (1992) - FilmAffinity</t>
  </si>
  <si>
    <t>Rompiendo las normas (2020) - FilmAffinity</t>
  </si>
  <si>
    <t>Rompiendo las olas (1996) - FilmAffinity</t>
  </si>
  <si>
    <t>Rompiendo las reglas (2008) - FilmAffinity</t>
  </si>
  <si>
    <t>Rómulo, mi padre (2007) - FilmAffinity</t>
  </si>
  <si>
    <t>Ronin (1998) - FilmAffinity</t>
  </si>
  <si>
    <t>Rosalie Blum (2015) - FilmAffinity</t>
  </si>
  <si>
    <t>Rosewater (2014) - FilmAffinity</t>
  </si>
  <si>
    <t>Roto (The Broken) (2008) - FilmAffinity</t>
  </si>
  <si>
    <t>Rounders (1998) - FilmAffinity</t>
  </si>
  <si>
    <t>Route Irish (2010) - FilmAffinity</t>
  </si>
  <si>
    <t>Roxanne Roxanne (2017) - FilmAffinity</t>
  </si>
  <si>
    <t>Roxanne (1987) - FilmAffinity</t>
  </si>
  <si>
    <t>Ruby Sparks (2012) - FilmAffinity</t>
  </si>
  <si>
    <t>Rubí, la última viajera del tiempo (2013) - FilmAffinity</t>
  </si>
  <si>
    <t>Rudy, reto a la gloria (1993) - FilmAffinity</t>
  </si>
  <si>
    <t>Rumbo a lo desconocido (2016) - FilmAffinity</t>
  </si>
  <si>
    <t>Rumbos (2016) - FilmAffinity</t>
  </si>
  <si>
    <t>Rumores que matan (2000) - FilmAffinity</t>
  </si>
  <si>
    <t>Rumores y mentiras (2010) - FilmAffinity</t>
  </si>
  <si>
    <t>Runaway, brigada especial (1984) - FilmAffinity</t>
  </si>
  <si>
    <t>Runner, Runner (2013) - FilmAffinity</t>
  </si>
  <si>
    <t>Con los días contados 2 (2001) - FilmAffinity</t>
  </si>
  <si>
    <t>Con los días contados (1999) - FilmAffinity</t>
  </si>
  <si>
    <t>Rush (2013) - FilmAffinity</t>
  </si>
  <si>
    <t>Ruta suicida (1977) - FilmAffinity</t>
  </si>
  <si>
    <t>S.O.S. El mundo en peligro (1966) - FilmAffinity</t>
  </si>
  <si>
    <t>S.W.A.T. Los hombres de Harrelson (2003) - FilmAffinity</t>
  </si>
  <si>
    <t>Señora, quédese muerta (1981) - FilmAffinity</t>
  </si>
  <si>
    <t>Sabotage (2014) - FilmAffinity</t>
  </si>
  <si>
    <t>Sabotaje (1942) - FilmAffinity</t>
  </si>
  <si>
    <t>Sabrina (y sus amores) (1995) - FilmAffinity</t>
  </si>
  <si>
    <t>Sabrina (1954) - FilmAffinity</t>
  </si>
  <si>
    <t>Sácame de dudas (2017) - FilmAffinity</t>
  </si>
  <si>
    <t>Sácame del paraíso (2012) - FilmAffinity</t>
  </si>
  <si>
    <t>Sacrificio de leyenda (2016) - FilmAffinity</t>
  </si>
  <si>
    <t>Safe (2012) - FilmAffinity</t>
  </si>
  <si>
    <t>Sahara (1943) - FilmAffinity</t>
  </si>
  <si>
    <t>Sahara (2005) - FilmAffinity</t>
  </si>
  <si>
    <t>Saigón (1988) - FilmAffinity</t>
  </si>
  <si>
    <t>Santos y soldados 2: Objetivo Berlín (2012) - FilmAffinity</t>
  </si>
  <si>
    <t>Saint Frances (2019) - FilmAffinity</t>
  </si>
  <si>
    <t>Santos y soldados (2003) - FilmAffinity</t>
  </si>
  <si>
    <t>Salario para matar (1968) - FilmAffinity</t>
  </si>
  <si>
    <t>Salidos de cuentas (2010) - FilmAffinity</t>
  </si>
  <si>
    <t>Salir pitando (2007) - FilmAffinity</t>
  </si>
  <si>
    <t>Saló, o los 120 días de Sodoma (1975) - FilmAffinity</t>
  </si>
  <si>
    <t>Salomé (1953) - FilmAffinity</t>
  </si>
  <si>
    <t>Salomón y la reina de Saba (1959) - FilmAffinity</t>
  </si>
  <si>
    <t>Salt (2010) - FilmAffinity</t>
  </si>
  <si>
    <t>Salvad al tigre (1973) - FilmAffinity</t>
  </si>
  <si>
    <t>Salvador (1986) - FilmAffinity</t>
  </si>
  <si>
    <t>Salvaje kid (1987) - FilmAffinity</t>
  </si>
  <si>
    <t>Salvaje (1953) - FilmAffinity</t>
  </si>
  <si>
    <t>Salvajes (2012) - FilmAffinity</t>
  </si>
  <si>
    <t>Salvando las distancias (2010) - FilmAffinity</t>
  </si>
  <si>
    <t>Salvar al soldado Ryan (1998) - FilmAffinity</t>
  </si>
  <si>
    <t>Salyut-7: Héroes en el espacio (2017) - FilmAffinity</t>
  </si>
  <si>
    <t>Sam Whiskey (1969) - FilmAffinity</t>
  </si>
  <si>
    <t>Samba (2014) - FilmAffinity</t>
  </si>
  <si>
    <t>San Andrés (2015) - FilmAffinity</t>
  </si>
  <si>
    <t>San Francisco, ciudad desnuda (1973) - FilmAffinity</t>
  </si>
  <si>
    <t>San Valentín sangriento 3-D (2009) - FilmAffinity</t>
  </si>
  <si>
    <t>Sandy Wexler (2017) - FilmAffinity</t>
  </si>
  <si>
    <t>Sangre fácil (1984) - FilmAffinity</t>
  </si>
  <si>
    <t>Sangre, sudor y lágrimas (1942) - FilmAffinity</t>
  </si>
  <si>
    <t>Sansón y Dalila (1949) - FilmAffinity</t>
  </si>
  <si>
    <t>Satán nunca duerme (Satanás nunca duerme) (1962) - FilmAffinity</t>
  </si>
  <si>
    <t>Saturno 3 (1980) - FilmAffinity</t>
  </si>
  <si>
    <t>Savaged (2013) - FilmAffinity</t>
  </si>
  <si>
    <t>Sayonara (1957) - FilmAffinity</t>
  </si>
  <si>
    <t>Scanners (1981) - FilmAffinity</t>
  </si>
  <si>
    <t>Scaramouche (1952) - FilmAffinity</t>
  </si>
  <si>
    <t>Scarface, el terror del Hampa (1932) - FilmAffinity</t>
  </si>
  <si>
    <t>Scoop (2006) - FilmAffinity</t>
  </si>
  <si>
    <t>Scorpio (1973) - FilmAffinity</t>
  </si>
  <si>
    <t>Scott Pilgrim contra el mundo (2010) - FilmAffinity</t>
  </si>
  <si>
    <t>Se lo llevaron: Recuerdos de una niña de Camboya (2017) - FilmAffinity</t>
  </si>
  <si>
    <t>Sé lo que hicisteis el último verano (1997) - FilmAffinity</t>
  </si>
  <si>
    <t>Se nos fue de las manos (2014) - FilmAffinity</t>
  </si>
  <si>
    <t>Seabiscuit, más allá de la leyenda (2003) - FilmAffinity</t>
  </si>
  <si>
    <t>Searching (2018) - FilmAffinity</t>
  </si>
  <si>
    <t>Seberg: Más allá del cine (2019) - FilmAffinity</t>
  </si>
  <si>
    <t>Secreta invasión (1964) - FilmAffinity</t>
  </si>
  <si>
    <t>Secretary (2002) - FilmAffinity</t>
  </si>
  <si>
    <t>Secretos compartidos (2005) - FilmAffinity</t>
  </si>
  <si>
    <t>Secretos de Estado (2019) - FilmAffinity</t>
  </si>
  <si>
    <t>Secretos de familia (2005) - FilmAffinity</t>
  </si>
  <si>
    <t>Secretos de guerra (2014) - FilmAffinity</t>
  </si>
  <si>
    <t>Secretos de un crimen (2014) - FilmAffinity</t>
  </si>
  <si>
    <t>Secretos y mentiras (1996) - FilmAffinity</t>
  </si>
  <si>
    <t>Secuestrada (1993) - FilmAffinity</t>
  </si>
  <si>
    <t>Secuestrado (Kidnap) (2017) - FilmAffinity</t>
  </si>
  <si>
    <t>Secuestradores de cuerpos (1993) - FilmAffinity</t>
  </si>
  <si>
    <t>Secuestrando a la Srta. Tingle (1999) - FilmAffinity</t>
  </si>
  <si>
    <t>Secuestro (2016) - FilmAffinity</t>
  </si>
  <si>
    <t>Secuestro (2012) - FilmAffinity</t>
  </si>
  <si>
    <t>Security (2017) - FilmAffinity</t>
  </si>
  <si>
    <t>Sed de mal (1958) - FilmAffinity</t>
  </si>
  <si>
    <t>Sed de venganza (2010) - FilmAffinity</t>
  </si>
  <si>
    <t>Seduciendo a un extraño (2007) - FilmAffinity</t>
  </si>
  <si>
    <t>Segundo origen (2015) - FilmAffinity</t>
  </si>
  <si>
    <t>Segundo sangriento (1992) - FilmAffinity</t>
  </si>
  <si>
    <t>Seguridad nacional (2003) - FilmAffinity</t>
  </si>
  <si>
    <t>Seguridad no garantizada (2012) - FilmAffinity</t>
  </si>
  <si>
    <t>Seis mujeres para el asesino (1964) - FilmAffinity</t>
  </si>
  <si>
    <t>Seis grados de separación (1993) - FilmAffinity</t>
  </si>
  <si>
    <t>Selfie (2017) - FilmAffinity</t>
  </si>
  <si>
    <t>Selma (2014) - FilmAffinity</t>
  </si>
  <si>
    <t>Semillas de rencor (1995) - FilmAffinity</t>
  </si>
  <si>
    <t>Semi-profesional. Un equipo de pelotas (2008) - FilmAffinity</t>
  </si>
  <si>
    <t>Senderos de gloria (1957) - FilmAffinity</t>
  </si>
  <si>
    <t>Senderos de honor (2017) - FilmAffinity</t>
  </si>
  <si>
    <t>Senso (1954) - FilmAffinity</t>
  </si>
  <si>
    <t>Sentencia de muerte (2007) - FilmAffinity</t>
  </si>
  <si>
    <t>Sentencia de muerte (2004) - FilmAffinity</t>
  </si>
  <si>
    <t>Sentido y sensibilidad (1995) - FilmAffinity</t>
  </si>
  <si>
    <t>Señal de alarma (1985) - FilmAffinity</t>
  </si>
  <si>
    <t>Señalado por la muerte (1990) - FilmAffinity</t>
  </si>
  <si>
    <t>Señales del futuro (2009) - FilmAffinity</t>
  </si>
  <si>
    <t>Señales (2002) - FilmAffinity</t>
  </si>
  <si>
    <t>Señor Manglehorn (2014) - FilmAffinity</t>
  </si>
  <si>
    <t>Señor, dame paciencia (2017) - FilmAffinity</t>
  </si>
  <si>
    <t>Señora doctor (1974) - FilmAffinity</t>
  </si>
  <si>
    <t>Señora Doubtfire, papá de por vida (1993) - FilmAffinity</t>
  </si>
  <si>
    <t>Separados por accidente (2009) - FilmAffinity</t>
  </si>
  <si>
    <t>Septembers of Shiraz (2015) - FilmAffinity</t>
  </si>
  <si>
    <t>Séptimo (2013) - FilmAffinity</t>
  </si>
  <si>
    <t>Seis días y siete noches (1998) - FilmAffinity</t>
  </si>
  <si>
    <t>Ser o no ser (1942) - FilmAffinity</t>
  </si>
  <si>
    <t>Séraphine (2008) - FilmAffinity</t>
  </si>
  <si>
    <t>Serena (2014) - FilmAffinity</t>
  </si>
  <si>
    <t>Serenata nostálgica (1941) - FilmAffinity</t>
  </si>
  <si>
    <t>Serendipity (2001) - FilmAffinity</t>
  </si>
  <si>
    <t>Serenity (2005) - FilmAffinity</t>
  </si>
  <si>
    <t>Serpico (1973) - FilmAffinity</t>
  </si>
  <si>
    <t>Servicio de compañía (2001) - FilmAffinity</t>
  </si>
  <si>
    <t>Seven (1995) - FilmAffinity</t>
  </si>
  <si>
    <t>Sexdrive (2008) - FilmAffinity</t>
  </si>
  <si>
    <t>Sex Ed, el maestro aprendiz (2014) - FilmAffinity</t>
  </si>
  <si>
    <t>Sex Tape. Algo pasa en la nube (2014) - FilmAffinity</t>
  </si>
  <si>
    <t>Sexo a la carta (Sex &amp; Death 101) (2007) - FilmAffinity</t>
  </si>
  <si>
    <t>Sexo en Nueva York: La película (2008) - FilmAffinity</t>
  </si>
  <si>
    <t>Sexo, mentiras y cintas de video (1989) - FilmAffinity</t>
  </si>
  <si>
    <t>Sexy Beast (2000) - FilmAffinity</t>
  </si>
  <si>
    <t>Shaft: The Return (2000) - FilmAffinity</t>
  </si>
  <si>
    <t>Shakespeare enamorado (1998) - FilmAffinity</t>
  </si>
  <si>
    <t>¿Bailamos? (2004) - FilmAffinity</t>
  </si>
  <si>
    <t>Shame (2011) - FilmAffinity</t>
  </si>
  <si>
    <t>Shampoo (1975) - FilmAffinity</t>
  </si>
  <si>
    <t>Shanghai (2010) - FilmAffinity</t>
  </si>
  <si>
    <t>Shaolin Soccer (2001) - FilmAffinity</t>
  </si>
  <si>
    <t>Shaolin. La leyenda de los monjes guerreros (2011) - FilmAffinity</t>
  </si>
  <si>
    <t>¡Shazam! (2019) - FilmAffinity</t>
  </si>
  <si>
    <t>Las aventuras de Sherlock Holmes (Sherlock Holmes contra Moriarty) (1939) - FilmAffinity</t>
  </si>
  <si>
    <t>Sherlock Holmes en Washington (1943) - FilmAffinity</t>
  </si>
  <si>
    <t>Sherlock Holmes y el caso de la media de seda (TV) (2004) - FilmAffinity</t>
  </si>
  <si>
    <t>Sherlock Holmes: Juego de Sombras (Sherlock Holmes 2) (2011) - FilmAffinity</t>
  </si>
  <si>
    <t>La perla maldita (1944) - FilmAffinity</t>
  </si>
  <si>
    <t>El caso de los dedos cortados (Sherlock Holmes y la mujer de verde) (1945) - FilmAffinity</t>
  </si>
  <si>
    <t>La casa del miedo (1945) - FilmAffinity</t>
  </si>
  <si>
    <t>La garra Escarlata (1944) - FilmAffinity</t>
  </si>
  <si>
    <t>Sherlock Holmes y la mujer araña (1943) - FilmAffinity</t>
  </si>
  <si>
    <t>Terror en la noche (1946) - FilmAffinity</t>
  </si>
  <si>
    <t>Sherlock Holmes (2009) - FilmAffinity</t>
  </si>
  <si>
    <t>Shin Godzilla (2016) - FilmAffinity</t>
  </si>
  <si>
    <t>Shine. El resplandor de un genio (1996) - FilmAffinity</t>
  </si>
  <si>
    <t>Shinobi (2005) - FilmAffinity</t>
  </si>
  <si>
    <t>Shocker, 100.000 voltios de terror (1989) - FilmAffinity</t>
  </si>
  <si>
    <t>Shoot 'Em Up - En el punto de mira (2007) - FilmAffinity</t>
  </si>
  <si>
    <t>Shooter: El tirador (2007) - FilmAffinity</t>
  </si>
  <si>
    <t>Shortbus (2006) - FilmAffinity</t>
  </si>
  <si>
    <t>Maestro del crimen (2017) - FilmAffinity</t>
  </si>
  <si>
    <t>Showgirls (1995) - FilmAffinity</t>
  </si>
  <si>
    <t>Showtime (2002) - FilmAffinity</t>
  </si>
  <si>
    <t>Shutter Island (2010) - FilmAffinity</t>
  </si>
  <si>
    <t>Si decido quedarme (2014) - FilmAffinity</t>
  </si>
  <si>
    <t>Si Dios quiere (2015) - FilmAffinity</t>
  </si>
  <si>
    <t>Si fuera fácil (2012) - FilmAffinity</t>
  </si>
  <si>
    <t>Si la cosa funciona (2009) - FilmAffinity</t>
  </si>
  <si>
    <t>Si no despierto (2017) - FilmAffinity</t>
  </si>
  <si>
    <t>Sicario: El día del soldado (2018) - FilmAffinity</t>
  </si>
  <si>
    <t>Sicario (2015) - FilmAffinity</t>
  </si>
  <si>
    <t>Sicarivs: La noche y el silencio (2015) - FilmAffinity</t>
  </si>
  <si>
    <t>Sid y Nancy (1986) - FilmAffinity</t>
  </si>
  <si>
    <t>Siempre a tu lado (Hachiko) (2009) - FilmAffinity</t>
  </si>
  <si>
    <t>Siempre Alice (2014) - FilmAffinity</t>
  </si>
  <si>
    <t>Siempre amigas (2016) - FilmAffinity</t>
  </si>
  <si>
    <t>Sierra prohibida (1966) - FilmAffinity</t>
  </si>
  <si>
    <t>Siete almas (2008) - FilmAffinity</t>
  </si>
  <si>
    <t>Siete años en el Tíbet (1997) - FilmAffinity</t>
  </si>
  <si>
    <t>Siete deseos (2017) - FilmAffinity</t>
  </si>
  <si>
    <t>Siete días de mayo (1964) - FilmAffinity</t>
  </si>
  <si>
    <t>Siete espadas (2005) - FilmAffinity</t>
  </si>
  <si>
    <t>Siete hermanas (2017) - FilmAffinity</t>
  </si>
  <si>
    <t>Siete mesas de billar francés (2007) - FilmAffinity</t>
  </si>
  <si>
    <t>Siete mujeres (1966) - FilmAffinity</t>
  </si>
  <si>
    <t>Siete notas en negro (1977) - FilmAffinity</t>
  </si>
  <si>
    <t>Siete novias para siete hermanos (1954) - FilmAffinity</t>
  </si>
  <si>
    <t>Siete ocasiones (1925) - FilmAffinity</t>
  </si>
  <si>
    <t>Siete psicópatas (2012) - FilmAffinity</t>
  </si>
  <si>
    <t>Siete veces mujer (1967) - FilmAffinity</t>
  </si>
  <si>
    <t>Siete vidas, este gato es un peligro (2016) - FilmAffinity</t>
  </si>
  <si>
    <t>Sigo como Dios (2007) - FilmAffinity</t>
  </si>
  <si>
    <t>Sigue vivo (1978) - FilmAffinity</t>
  </si>
  <si>
    <t>Sígueme el rollo (2011) - FilmAffinity</t>
  </si>
  <si>
    <t>Silencio de hielo (2010) - FilmAffinity</t>
  </si>
  <si>
    <t>Silencio desde el mal (Dead Silence) (2007) - FilmAffinity</t>
  </si>
  <si>
    <t>Silencio (2016) - FilmAffinity</t>
  </si>
  <si>
    <t>Silent Hill (2006) - FilmAffinity</t>
  </si>
  <si>
    <t>Silent House (2011) - FilmAffinity</t>
  </si>
  <si>
    <t>Silkwood (1983) - FilmAffinity</t>
  </si>
  <si>
    <t>Sillas de montar calientes (1974) - FilmAffinity</t>
  </si>
  <si>
    <t>Silverado (1985) - FilmAffinity</t>
  </si>
  <si>
    <t>Silvio (y los otros) (2018) - FilmAffinity</t>
  </si>
  <si>
    <t>Simbad y la princesa (1958) - FilmAffinity</t>
  </si>
  <si>
    <t>Simbad. El quinto viaje (2014) - FilmAffinity</t>
  </si>
  <si>
    <t>Sin City: Una dama por la que matar (2014) - FilmAffinity</t>
  </si>
  <si>
    <t>Sin City (Ciudad del pecado) (2005) - FilmAffinity</t>
  </si>
  <si>
    <t>Sin compromiso (2011) - FilmAffinity</t>
  </si>
  <si>
    <t>Sin control (2005) - FilmAffinity</t>
  </si>
  <si>
    <t>Sin escrúpulos (2014) - FilmAffinity</t>
  </si>
  <si>
    <t>Sin fin (2018) - FilmAffinity</t>
  </si>
  <si>
    <t>Sin frenos (2012) - FilmAffinity</t>
  </si>
  <si>
    <t>Sin hijos (2015) - FilmAffinity</t>
  </si>
  <si>
    <t>Sin identidad (2011) - FilmAffinity</t>
  </si>
  <si>
    <t>Sin ley ni esperanza (1972) - FilmAffinity</t>
  </si>
  <si>
    <t>Sin ley (Lawless) (2012) - FilmAffinity</t>
  </si>
  <si>
    <t>Sin Límites (2011) - FilmAffinity</t>
  </si>
  <si>
    <t>Sin novedad en el frente (1930) - FilmAffinity</t>
  </si>
  <si>
    <t>Sin palabras (1994) - FilmAffinity</t>
  </si>
  <si>
    <t>Sin perdón (1992) - FilmAffinity</t>
  </si>
  <si>
    <t>Sin piedad (TV) (1999) - FilmAffinity</t>
  </si>
  <si>
    <t>Sin piedad (2019) - FilmAffinity</t>
  </si>
  <si>
    <t>Sin rastro (Gone) (2012) - FilmAffinity</t>
  </si>
  <si>
    <t>American Me (Sin remisión) (1992) - FilmAffinity</t>
  </si>
  <si>
    <t>Sin reservas (2007) - FilmAffinity</t>
  </si>
  <si>
    <t>Sin rodeos (2018) - FilmAffinity</t>
  </si>
  <si>
    <t>Sin tregua (2012) - FilmAffinity</t>
  </si>
  <si>
    <t>Síndrome postdivorcio (2013) - FilmAffinity</t>
  </si>
  <si>
    <t>Sing Street (2016) - FilmAffinity</t>
  </si>
  <si>
    <t>Solteros (Singles) (1992) - FilmAffinity</t>
  </si>
  <si>
    <t>Sinister 2 (2015) - FilmAffinity</t>
  </si>
  <si>
    <t>Sinister (2012) - FilmAffinity</t>
  </si>
  <si>
    <t>Sinuhe el egipcio (1954) - FilmAffinity</t>
  </si>
  <si>
    <t>Sister Act 2: De vuelta al convento (1993) - FilmAffinity</t>
  </si>
  <si>
    <t>Sister Act (Una monja de cuidado) (1992) - FilmAffinity</t>
  </si>
  <si>
    <t>Skate Kitchen (2018) - FilmAffinity</t>
  </si>
  <si>
    <t>Skin Trade: Tráfico Humano (2015) - FilmAffinity</t>
  </si>
  <si>
    <t>Skin (2019) - FilmAffinity</t>
  </si>
  <si>
    <t>Sky Captain y el mundo del mañana (2004) - FilmAffinity</t>
  </si>
  <si>
    <t>Slam. Todo por una chica (2016) - FilmAffinity</t>
  </si>
  <si>
    <t>Sleepers (1996) - FilmAffinity</t>
  </si>
  <si>
    <t>Sleepy Hollow (1999) - FilmAffinity</t>
  </si>
  <si>
    <t>Slipstream (2007) - FilmAffinity</t>
  </si>
  <si>
    <t>Slow West (2015) - FilmAffinity</t>
  </si>
  <si>
    <t>Slumdog Millionaire (2008) - FilmAffinity</t>
  </si>
  <si>
    <t>Pequeños delitos (2017) - FilmAffinity</t>
  </si>
  <si>
    <t>Small Time (2013) - FilmAffinity</t>
  </si>
  <si>
    <t>Smart People (Gente inteligente) (2008) - FilmAffinity</t>
  </si>
  <si>
    <t>Smoke (1995) - FilmAffinity</t>
  </si>
  <si>
    <t>Smoking Club (129 normas) (2017) - FilmAffinity</t>
  </si>
  <si>
    <t>Snatch. Cerdos y diamantes (2000) - FilmAffinity</t>
  </si>
  <si>
    <t>Descontroladas (2017) - FilmAffinity</t>
  </si>
  <si>
    <t>Snatchers (2019) - FilmAffinity</t>
  </si>
  <si>
    <t>Sniper: El legado (2014) - FilmAffinity</t>
  </si>
  <si>
    <t>Sniper: Fuego oculto (2016) - FilmAffinity</t>
  </si>
  <si>
    <t>Snowden (2016) - FilmAffinity</t>
  </si>
  <si>
    <t>Sobibor (2018) - FilmAffinity</t>
  </si>
  <si>
    <t>Sobran las palabras (2013) - FilmAffinity</t>
  </si>
  <si>
    <t>Sobre ruedas (2018) - FilmAffinity</t>
  </si>
  <si>
    <t>Society (1989) - FilmAffinity</t>
  </si>
  <si>
    <t>Socios y sabuesos (1989) - FilmAffinity</t>
  </si>
  <si>
    <t>Socorro, he encogido a la profe (2015) - FilmAffinity</t>
  </si>
  <si>
    <t>Sol naciente (1993) - FilmAffinity</t>
  </si>
  <si>
    <t>Sol rojo (1971) - FilmAffinity</t>
  </si>
  <si>
    <t>Sola en la oscuridad (1967) - FilmAffinity</t>
  </si>
  <si>
    <t>Solaris (2002) - FilmAffinity</t>
  </si>
  <si>
    <t>Soldado azul (1970) - FilmAffinity</t>
  </si>
  <si>
    <t>Soldado de fortuna (1998) - FilmAffinity</t>
  </si>
  <si>
    <t>Soldado de honor (TV) (2001) - FilmAffinity</t>
  </si>
  <si>
    <t>Soldado Peaceful (2012) - FilmAffinity</t>
  </si>
  <si>
    <t>Soldier (1998) - FilmAffinity</t>
  </si>
  <si>
    <t>Sólo amigos (2005) - FilmAffinity</t>
  </si>
  <si>
    <t>Solo ante el peligro (1952) - FilmAffinity</t>
  </si>
  <si>
    <t>Sólo Dios lo sabe (1957) - FilmAffinity</t>
  </si>
  <si>
    <t>Solo Dios perdona (2013) - FilmAffinity</t>
  </si>
  <si>
    <t>Sólo el fin del mundo (2016) - FilmAffinity</t>
  </si>
  <si>
    <t>Sólo ellos (2009) - FilmAffinity</t>
  </si>
  <si>
    <t>Solo en casa 2: Perdido en Nueva York (1992) - FilmAffinity</t>
  </si>
  <si>
    <t>Solo en casa (1990) - FilmAffinity</t>
  </si>
  <si>
    <t>Solo en la noche (1946) - FilmAffinity</t>
  </si>
  <si>
    <t>Sólo los ángeles tienen alas (1939) - FilmAffinity</t>
  </si>
  <si>
    <t>Sólo los tontos se enamoran (1996) - FilmAffinity</t>
  </si>
  <si>
    <t>Solo nos queda bailar (2019) - FilmAffinity</t>
  </si>
  <si>
    <t>Sólo se vive una vez (1937) - FilmAffinity</t>
  </si>
  <si>
    <t>Sólo tú (1994) - FilmAffinity</t>
  </si>
  <si>
    <t>Solomon Kane (2009) - FilmAffinity</t>
  </si>
  <si>
    <t>Soltera a los 40 (2014) - FilmAffinity</t>
  </si>
  <si>
    <t>Sombra (2018) - FilmAffinity</t>
  </si>
  <si>
    <t>Sombras del pasado (2002) - FilmAffinity</t>
  </si>
  <si>
    <t>Sombras tenebrosas (2012) - FilmAffinity</t>
  </si>
  <si>
    <t>Sombras y niebla (1991) - FilmAffinity</t>
  </si>
  <si>
    <t>Una mañana con Velvet (2013) - FilmAffinity</t>
  </si>
  <si>
    <t>Somewhere (2010) - FilmAffinity</t>
  </si>
  <si>
    <t>Sommersby (1992) - FilmAffinity</t>
  </si>
  <si>
    <t>Somnia. Dentro de tus sueños (2016) - FilmAffinity</t>
  </si>
  <si>
    <t>Somos lo que somos (2013) - FilmAffinity</t>
  </si>
  <si>
    <t>Somos los Miller (2013) - FilmAffinity</t>
  </si>
  <si>
    <t>Son of a Gun (2014) - FilmAffinity</t>
  </si>
  <si>
    <t>Sonic, la película (2020) - FilmAffinity</t>
  </si>
  <si>
    <t>Sonrisas de una noche de verano (1955) - FilmAffinity</t>
  </si>
  <si>
    <t>Sonrisas y lágrimas (1965) - FilmAffinity</t>
  </si>
  <si>
    <t>Soñadores (2003) - FilmAffinity</t>
  </si>
  <si>
    <t>Sopa de ganso (1933) - FilmAffinity</t>
  </si>
  <si>
    <t>Sophie Scholl. Los últimos días (2005) - FilmAffinity</t>
  </si>
  <si>
    <t>Soplo salvaje (1953) - FilmAffinity</t>
  </si>
  <si>
    <t>Sor Citroën (1967) - FilmAffinity</t>
  </si>
  <si>
    <t>Sordo (2018) - FilmAffinity</t>
  </si>
  <si>
    <t>Perdona que te moleste (2018) - FilmAffinity</t>
  </si>
  <si>
    <t>Sorry We Missed You (2019) - FilmAffinity</t>
  </si>
  <si>
    <t>Sospecha (1941) - FilmAffinity</t>
  </si>
  <si>
    <t>Sospechosos habituales (1995) - FilmAffinity</t>
  </si>
  <si>
    <t>Soul Surfer (2011) - FilmAffinity</t>
  </si>
  <si>
    <t>Sound of Metal (2019) - FilmAffinity</t>
  </si>
  <si>
    <t>Southbound (2015) - FilmAffinity</t>
  </si>
  <si>
    <t>Soy el número cuatro (2011) - FilmAffinity</t>
  </si>
  <si>
    <t>Soy espía (2002) - FilmAffinity</t>
  </si>
  <si>
    <t>Soy leyenda (2007) - FilmAffinity</t>
  </si>
  <si>
    <t>Soy un cyborg (2006) - FilmAffinity</t>
  </si>
  <si>
    <t>Soy un fugitivo (1932) - FilmAffinity</t>
  </si>
  <si>
    <t>Space Battleship Yamato (2010) - FilmAffinity</t>
  </si>
  <si>
    <t>Space Cowboys (2000) - FilmAffinity</t>
  </si>
  <si>
    <t>Space Jam (1996) - FilmAffinity</t>
  </si>
  <si>
    <t>Space Truckers: Transporte espacial (1996) - FilmAffinity</t>
  </si>
  <si>
    <t>Spacewalker (2017) - FilmAffinity</t>
  </si>
  <si>
    <t>Spanish Movie (2009) - FilmAffinity</t>
  </si>
  <si>
    <t>Spartan (2004) - FilmAffinity</t>
  </si>
  <si>
    <t>Special Correspondents (2016) - FilmAffinity</t>
  </si>
  <si>
    <t>Spectral (2016) - FilmAffinity</t>
  </si>
  <si>
    <t>Speech &amp; Debate (2017) - FilmAffinity</t>
  </si>
  <si>
    <t>Speed 2 (1997) - FilmAffinity</t>
  </si>
  <si>
    <t>Speed Racer (2008) - FilmAffinity</t>
  </si>
  <si>
    <t>Speed: Máxima potencia (1994) - FilmAffinity</t>
  </si>
  <si>
    <t>Spiders (2013) - FilmAffinity</t>
  </si>
  <si>
    <t>Splice: Experimento mortal (2009) - FilmAffinity</t>
  </si>
  <si>
    <t>Spoor (El rastro) (2017) - FilmAffinity</t>
  </si>
  <si>
    <t>Spotlight (2015) - FilmAffinity</t>
  </si>
  <si>
    <t>Spring (2014) - FilmAffinity</t>
  </si>
  <si>
    <t>Sr. y Sra. Smith (2005) - FilmAffinity</t>
  </si>
  <si>
    <t>Sr. Pig (2016) - FilmAffinity</t>
  </si>
  <si>
    <t>St. Elmo, punto de encuentro (1985) - FilmAffinity</t>
  </si>
  <si>
    <t>St. Vincent (2014) - FilmAffinity</t>
  </si>
  <si>
    <t>The Stakelander (2016) - FilmAffinity</t>
  </si>
  <si>
    <t>Stake Land (2010) - FilmAffinity</t>
  </si>
  <si>
    <t>Stalingrado (2013) - FilmAffinity</t>
  </si>
  <si>
    <t>Stalingrado (1993) - FilmAffinity</t>
  </si>
  <si>
    <t>Star Crash, choque de galaxias (1978) - FilmAffinity</t>
  </si>
  <si>
    <t>Starbuck (2011) - FilmAffinity</t>
  </si>
  <si>
    <t>Stardust (2007) - FilmAffinity</t>
  </si>
  <si>
    <t>Starfighter: La aventura comienza (1984) - FilmAffinity</t>
  </si>
  <si>
    <t>Starman, el hombre de las estrellas (1984) - FilmAffinity</t>
  </si>
  <si>
    <t>Starsky &amp; Hutch: La película (2004) - FilmAffinity</t>
  </si>
  <si>
    <t>Verano en Staten Island (2015) - FilmAffinity</t>
  </si>
  <si>
    <t>Staten Island (2009) - FilmAffinity</t>
  </si>
  <si>
    <t>Stealth: La amenaza invisible (2005) - FilmAffinity</t>
  </si>
  <si>
    <t>Stefan Zweig: Adiós a Europa (2016) - FilmAffinity</t>
  </si>
  <si>
    <t>Stella Dallas (1937) - FilmAffinity</t>
  </si>
  <si>
    <t>Step Up. Bailando (2006) - FilmAffinity</t>
  </si>
  <si>
    <t>Stereo (2014) - FilmAffinity</t>
  </si>
  <si>
    <t>Steve Jobs (2015) - FilmAffinity</t>
  </si>
  <si>
    <t>Stigmata (1999) - FilmAffinity</t>
  </si>
  <si>
    <t>Stoker (2013) - FilmAffinity</t>
  </si>
  <si>
    <t>Vidas robadas (2009) - FilmAffinity</t>
  </si>
  <si>
    <t>Ausente (Stop-Loss) (2008) - FilmAffinity</t>
  </si>
  <si>
    <t>Straight Outta Compton (2015) - FilmAffinity</t>
  </si>
  <si>
    <t>Strange Weather (2016) - FilmAffinity</t>
  </si>
  <si>
    <t>Stratton (2017) - FilmAffinity</t>
  </si>
  <si>
    <t>Street Dance (Step Up 2 the Streets) (2008) - FilmAffinity</t>
  </si>
  <si>
    <t>Street Trash: Violencia en Manhattan (1987) - FilmAffinity</t>
  </si>
  <si>
    <t>Striptease (1996) - FilmAffinity</t>
  </si>
  <si>
    <t>Stromboli, tierra de Dios (1950) - FilmAffinity</t>
  </si>
  <si>
    <t>Stronger (2017) - FilmAffinity</t>
  </si>
  <si>
    <t>54 (Studio 54) (1998) - FilmAffinity</t>
  </si>
  <si>
    <t>Su distinguida señoría (1992) - FilmAffinity</t>
  </si>
  <si>
    <t>Su juego favorito (1964) - FilmAffinity</t>
  </si>
  <si>
    <t>Su majestad de los mares del Sur (1954) - FilmAffinity</t>
  </si>
  <si>
    <t>Su mejor historia (2016) - FilmAffinity</t>
  </si>
  <si>
    <t>Su otra esposa (1957) - FilmAffinity</t>
  </si>
  <si>
    <t>Suavemente me mata (2002) - FilmAffinity</t>
  </si>
  <si>
    <t>Sublime decisión (1948) - FilmAffinity</t>
  </si>
  <si>
    <t>Submarine (2010) - FilmAffinity</t>
  </si>
  <si>
    <t>Suburbicon (2017) - FilmAffinity</t>
  </si>
  <si>
    <t>Suburra (2015) - FilmAffinity</t>
  </si>
  <si>
    <t>Sucedió en Manhattan (2002) - FilmAffinity</t>
  </si>
  <si>
    <t>Sucedió una noche (1934) - FilmAffinity</t>
  </si>
  <si>
    <t>Sucker Punch (2011) - FilmAffinity</t>
  </si>
  <si>
    <t>Sueño lúcido (2017) - FilmAffinity</t>
  </si>
  <si>
    <t>Sueños de juventud (2007) - FilmAffinity</t>
  </si>
  <si>
    <t>Sueños de un seductor (1972) - FilmAffinity</t>
  </si>
  <si>
    <t>Sueños eléctricos (1984) - FilmAffinity</t>
  </si>
  <si>
    <t>Sufragistas (2015) - FilmAffinity</t>
  </si>
  <si>
    <t>Suite francesa (2014) - FilmAffinity</t>
  </si>
  <si>
    <t>Sully (2016) - FilmAffinity</t>
  </si>
  <si>
    <t>Sultanes (Sultanes del Sur) (2007) - FilmAffinity</t>
  </si>
  <si>
    <t>Summer Camp (2015) - FilmAffinity</t>
  </si>
  <si>
    <t>Verano en febrero (2013) - FilmAffinity</t>
  </si>
  <si>
    <t>Sunset Song (2015) - FilmAffinity</t>
  </si>
  <si>
    <t>Sunshine (1999) - FilmAffinity</t>
  </si>
  <si>
    <t>Sunshine Cleaning (2008) - FilmAffinity</t>
  </si>
  <si>
    <t>Sunshine (2007) - FilmAffinity</t>
  </si>
  <si>
    <t>Super 8 (2011) - FilmAffinity</t>
  </si>
  <si>
    <t>Super Buddies (2013) - FilmAffinity</t>
  </si>
  <si>
    <t>Super Dark Times (2017) - FilmAffinity</t>
  </si>
  <si>
    <t>Súper empollonas (2019) - FilmAffinity</t>
  </si>
  <si>
    <t>Super ligón (2006) - FilmAffinity</t>
  </si>
  <si>
    <t>Supermaderos 2 (2018) - FilmAffinity</t>
  </si>
  <si>
    <t>Super maderos (Supermaderos) (2002) - FilmAffinity</t>
  </si>
  <si>
    <t>Superagente 86 de película (2008) - FilmAffinity</t>
  </si>
  <si>
    <t>SuperBob (2015) - FilmAffinity</t>
  </si>
  <si>
    <t>Supercondriaco (2014) - FilmAffinity</t>
  </si>
  <si>
    <t>Supercop (Police Story 3) (1992) - FilmAffinity</t>
  </si>
  <si>
    <t>Superdotado: el tamaño sí importa (2006) - FilmAffinity</t>
  </si>
  <si>
    <t>Superfumados (Pineapple Express) (2008) - FilmAffinity</t>
  </si>
  <si>
    <t>Supergolpe en Manhattan (1971) - FilmAffinity</t>
  </si>
  <si>
    <t>Superlópez (2018) - FilmAffinity</t>
  </si>
  <si>
    <t>Supernova (El fin del universo) (2000) - FilmAffinity</t>
  </si>
  <si>
    <t>Superpoli de centro comercial (2009) - FilmAffinity</t>
  </si>
  <si>
    <t>Supersalidos (2007) - FilmAffinity</t>
  </si>
  <si>
    <t>Supervivencia (Preservation) (2014) - FilmAffinity</t>
  </si>
  <si>
    <t>Surgió del fondo del mar (1955) - FilmAffinity</t>
  </si>
  <si>
    <t>Survivor (2015) - FilmAffinity</t>
  </si>
  <si>
    <t>Suspendido en sinvergüenza (1965) - FilmAffinity</t>
  </si>
  <si>
    <t>Suspense (1961) - FilmAffinity</t>
  </si>
  <si>
    <t>Suspiria (2018) - FilmAffinity</t>
  </si>
  <si>
    <t>Suspiria (1977) - FilmAffinity</t>
  </si>
  <si>
    <t>Golondrinas y amazonas (2016) - FilmAffinity</t>
  </si>
  <si>
    <t>Sweeney Todd: El barbero diabólico de la calle Fleet (2007) - FilmAffinity</t>
  </si>
  <si>
    <t>Sweet Home Alabama (2002) - FilmAffinity</t>
  </si>
  <si>
    <t>Sweet Home (2015) - FilmAffinity</t>
  </si>
  <si>
    <t>Sweet Vengeance (2013) - FilmAffinity</t>
  </si>
  <si>
    <t>Sweet Virginia (2017) - FilmAffinity</t>
  </si>
  <si>
    <t>Swinging Safari (2017) - FilmAffinity</t>
  </si>
  <si>
    <t>Swiss Army Man (2016) - FilmAffinity</t>
  </si>
  <si>
    <t>Sydney (1996) - FilmAffinity</t>
  </si>
  <si>
    <t>El amor de Sylvie (2020) - FilmAffinity</t>
  </si>
  <si>
    <t>Synchronicity (2015) - FilmAffinity</t>
  </si>
  <si>
    <t>Syriana (2005) - FilmAffinity</t>
  </si>
  <si>
    <t>T2: Trainspotting (2017) - FilmAffinity</t>
  </si>
  <si>
    <t>Tacones lejanos (1991) - FilmAffinity</t>
  </si>
  <si>
    <t>Tai-Chi Master (1993) - FilmAffinity</t>
  </si>
  <si>
    <t>Take Me (2017) - FilmAffinity</t>
  </si>
  <si>
    <t>Take Point (2018) - FilmAffinity</t>
  </si>
  <si>
    <t>Take Shelter (2011) - FilmAffinity</t>
  </si>
  <si>
    <t>Tal como éramos (1973) - FilmAffinity</t>
  </si>
  <si>
    <t>Tallulah (2016) - FilmAffinity</t>
  </si>
  <si>
    <t>Tamaño natural (1974) - FilmAffinity</t>
  </si>
  <si>
    <t>Tamara Drewe (2010) - FilmAffinity</t>
  </si>
  <si>
    <t>Tambores lejanos (1951) - FilmAffinity</t>
  </si>
  <si>
    <t>Tammy (2014) - FilmAffinity</t>
  </si>
  <si>
    <t>Tan cerca, tan lejos (2019) - FilmAffinity</t>
  </si>
  <si>
    <t>Tan fuerte, tan cerca (2011) - FilmAffinity</t>
  </si>
  <si>
    <t>Tan muertos como yo: La película (2009) - FilmAffinity</t>
  </si>
  <si>
    <t>Tango y Cash (1989) - FilmAffinity</t>
  </si>
  <si>
    <t>Tanna (2015) - FilmAffinity</t>
  </si>
  <si>
    <t>Taps, más allá del honor (1981) - FilmAffinity</t>
  </si>
  <si>
    <t>Tara Road (2005) - FilmAffinity</t>
  </si>
  <si>
    <t>Taras Bulba (1962) - FilmAffinity</t>
  </si>
  <si>
    <t>Tarde de perros (1975) - FilmAffinity</t>
  </si>
  <si>
    <t>Tarde para la ira (2016) - FilmAffinity</t>
  </si>
  <si>
    <t>Target: Agente doble en Berlín (1985) - FilmAffinity</t>
  </si>
  <si>
    <t>Tarzán de los monos (1932) - FilmAffinity</t>
  </si>
  <si>
    <t>Tarzán y su compañera (1934) - FilmAffinity</t>
  </si>
  <si>
    <t>Tarzán, el hombre mono (1981) - FilmAffinity</t>
  </si>
  <si>
    <t>Tasmania (2009) - FilmAffinity</t>
  </si>
  <si>
    <t>Taxi Driver (1976) - FilmAffinity</t>
  </si>
  <si>
    <t>Taxi Teherán (2015) - FilmAffinity</t>
  </si>
  <si>
    <t>¿Te acuerdas de mí? (2014) - FilmAffinity</t>
  </si>
  <si>
    <t>Te puede pasar a ti (1994) - FilmAffinity</t>
  </si>
  <si>
    <t>Te veo y no te veo (1972) - FilmAffinity</t>
  </si>
  <si>
    <t>Te veo (2019) - FilmAffinity</t>
  </si>
  <si>
    <t>Té y simpatía (1956) - FilmAffinity</t>
  </si>
  <si>
    <t>Techo y comida (2015) - FilmAffinity</t>
  </si>
  <si>
    <t>Ted 2 (2015) - FilmAffinity</t>
  </si>
  <si>
    <t>Ted (2012) - FilmAffinity</t>
  </si>
  <si>
    <t>Teenage Cocktail (2016) - FilmAffinity</t>
  </si>
  <si>
    <t>¿Teléfono rojo? Volamos hacia Moscú (1964) - FilmAffinity</t>
  </si>
  <si>
    <t>Tell (2014) - FilmAffinity</t>
  </si>
  <si>
    <t>Tempestad en Asia (1953) - FilmAffinity</t>
  </si>
  <si>
    <t>Templario (2011) - FilmAffinity</t>
  </si>
  <si>
    <t>Ten cuidado con lo que deseas (2015) - FilmAffinity</t>
  </si>
  <si>
    <t>Tenderness. La ternura del asesino (2008) - FilmAffinity</t>
  </si>
  <si>
    <t>Tenemos que hablar de Kevin (2011) - FilmAffinity</t>
  </si>
  <si>
    <t>Tenemos que hablar (2016) - FilmAffinity</t>
  </si>
  <si>
    <t>Tener y no tener (1944) - FilmAffinity</t>
  </si>
  <si>
    <t>Tenet (2020) - FilmAffinity</t>
  </si>
  <si>
    <t>¿Tenía que ser él? (2016) - FilmAffinity</t>
  </si>
  <si>
    <t>Tenías que ser tú (2010) - FilmAffinity</t>
  </si>
  <si>
    <t>Teniente corrupto (2009) - FilmAffinity</t>
  </si>
  <si>
    <t>Tensión en el circuito (1979) - FilmAffinity</t>
  </si>
  <si>
    <t>Tentación en Manhattan (2011) - FilmAffinity</t>
  </si>
  <si>
    <t>Tercer grado (2015) - FilmAffinity</t>
  </si>
  <si>
    <t>Terciopelo azul (1986) - FilmAffinity</t>
  </si>
  <si>
    <t>Teresa: el cuerpo de Cristo (2007) - FilmAffinity</t>
  </si>
  <si>
    <t>Tiempo límite (2016) - FilmAffinity</t>
  </si>
  <si>
    <t>Terra Formars (2016) - FilmAffinity</t>
  </si>
  <si>
    <t>Terremoto (2018) - FilmAffinity</t>
  </si>
  <si>
    <t>Terremoto (1974) - FilmAffinity</t>
  </si>
  <si>
    <t>Territorio prohibido (2009) - FilmAffinity</t>
  </si>
  <si>
    <t>Terror bajo la nieve (Deshielo) (2009) - FilmAffinity</t>
  </si>
  <si>
    <t>Terror en Amityville (1979) - FilmAffinity</t>
  </si>
  <si>
    <t>Terror en el espacio (1965) - FilmAffinity</t>
  </si>
  <si>
    <t>Terror en la Antártida (Whiteout) (2009) - FilmAffinity</t>
  </si>
  <si>
    <t>Terrorífica luna de miel (1986) - FilmAffinity</t>
  </si>
  <si>
    <t>Terroríficamente muertos (1987) - FilmAffinity</t>
  </si>
  <si>
    <t>Tesis (1996) - FilmAffinity</t>
  </si>
  <si>
    <t>Tesla (2020) - FilmAffinity</t>
  </si>
  <si>
    <t>El tesoro del Amazonas (2003) - FilmAffinity</t>
  </si>
  <si>
    <t>Tess y su guardaespaldas (1994) - FilmAffinity</t>
  </si>
  <si>
    <t>Testamento de juventud (2014) - FilmAffinity</t>
  </si>
  <si>
    <t>Testigo de cargo (1957) - FilmAffinity</t>
  </si>
  <si>
    <t>Testigo (2016) - FilmAffinity</t>
  </si>
  <si>
    <t>The Aeronauts (2019) - FilmAffinity</t>
  </si>
  <si>
    <t>The Alibi: La coartada (2006) - FilmAffinity</t>
  </si>
  <si>
    <t>The Angel (2018) - FilmAffinity</t>
  </si>
  <si>
    <t>El arte de robar (2013) - FilmAffinity</t>
  </si>
  <si>
    <t>The Artist (2011) - FilmAffinity</t>
  </si>
  <si>
    <t>The Assassin (La asesina) (2015) - FilmAffinity</t>
  </si>
  <si>
    <t>El Instituto Atticus (2015) - FilmAffinity</t>
  </si>
  <si>
    <t>The Babysitter (2017) - FilmAffinity</t>
  </si>
  <si>
    <t>Amor carnal (2016) - FilmAffinity</t>
  </si>
  <si>
    <t>The Bay (2012) - FilmAffinity</t>
  </si>
  <si>
    <t>The Belko Experiment (2016) - FilmAffinity</t>
  </si>
  <si>
    <t>The Berlin File (2013) - FilmAffinity</t>
  </si>
  <si>
    <t>El reencuentro (2013) - FilmAffinity</t>
  </si>
  <si>
    <t>El gran destino (2003) - FilmAffinity</t>
  </si>
  <si>
    <t>La gran apuesta (2015) - FilmAffinity</t>
  </si>
  <si>
    <t>The Bling Ring (2013) - FilmAffinity</t>
  </si>
  <si>
    <t>Los Borrowers (1997) - FilmAffinity</t>
  </si>
  <si>
    <t>The Box (2009) - FilmAffinity</t>
  </si>
  <si>
    <t>The Boxer (1997) - FilmAffinity</t>
  </si>
  <si>
    <t>The Boy (2016) - FilmAffinity</t>
  </si>
  <si>
    <t>The Calcium Kid (2004) - FilmAffinity</t>
  </si>
  <si>
    <t>La llamada (2014) - FilmAffinity</t>
  </si>
  <si>
    <t>El canal (2014) - FilmAffinity</t>
  </si>
  <si>
    <t>El catcher espía (2018) - FilmAffinity</t>
  </si>
  <si>
    <t>El síndrome de China (1979) - FilmAffinity</t>
  </si>
  <si>
    <t>The Cloverfield Paradox (2018) - FilmAffinity</t>
  </si>
  <si>
    <t>The Code (2009) - FilmAffinity</t>
  </si>
  <si>
    <t>The Collection (2012) - FilmAffinity</t>
  </si>
  <si>
    <t>The Collector (2009) - FilmAffinity</t>
  </si>
  <si>
    <t>The Company Men (2010) - FilmAffinity</t>
  </si>
  <si>
    <t>The Confirmation (2016) - FilmAffinity</t>
  </si>
  <si>
    <t>The Contract (2006) - FilmAffinity</t>
  </si>
  <si>
    <t>The Cooler (2003) - FilmAffinity</t>
  </si>
  <si>
    <t>El corruptor (1999) - FilmAffinity</t>
  </si>
  <si>
    <t>The Crazies (2010) - FilmAffinity</t>
  </si>
  <si>
    <t>The D Train (2015) - FilmAffinity</t>
  </si>
  <si>
    <t>The Damned United (2009) - FilmAffinity</t>
  </si>
  <si>
    <t>The Day (2011) - FilmAffinity</t>
  </si>
  <si>
    <t>El trato (2008) - FilmAffinity</t>
  </si>
  <si>
    <t>The Deal (2005) - FilmAffinity</t>
  </si>
  <si>
    <t>The Diary of a Teenage Girl (2015) - FilmAffinity</t>
  </si>
  <si>
    <t>The Dirt (2019) - FilmAffinity</t>
  </si>
  <si>
    <t>The Disaster Artist (2017) - FilmAffinity</t>
  </si>
  <si>
    <t>The Discovery (2017) - FilmAffinity</t>
  </si>
  <si>
    <t>The Do-Over (2016) - FilmAffinity</t>
  </si>
  <si>
    <t>The DUFF (2015) - FilmAffinity</t>
  </si>
  <si>
    <t>The Duke of Burgundy (2014) - FilmAffinity</t>
  </si>
  <si>
    <t>The East (2013) - FilmAffinity</t>
  </si>
  <si>
    <t>The Eichmann Show (TV) (2015) - FilmAffinity</t>
  </si>
  <si>
    <t>El final de la gira (2015) - FilmAffinity</t>
  </si>
  <si>
    <t>The Equalizer 2 (2018) - FilmAffinity</t>
  </si>
  <si>
    <t>The Equalizer (El protector) (2014) - FilmAffinity</t>
  </si>
  <si>
    <t>The Escort (2015) - FilmAffinity</t>
  </si>
  <si>
    <t>El expreso de Elmira (2008) - FilmAffinity</t>
  </si>
  <si>
    <t>The Eye (Visiones) (2008) - FilmAffinity</t>
  </si>
  <si>
    <t>The Faculty (1998) - FilmAffinity</t>
  </si>
  <si>
    <t>The Fall: El sueño de Alexandria (2006) - FilmAffinity</t>
  </si>
  <si>
    <t>The Fighter (2010) - FilmAffinity</t>
  </si>
  <si>
    <t>The Fighting Temptations (2003) - FilmAffinity</t>
  </si>
  <si>
    <t>The Florida Project (2017) - FilmAffinity</t>
  </si>
  <si>
    <t>The Game (1997) - FilmAffinity</t>
  </si>
  <si>
    <t>Casi, casi una mafia (1971) - FilmAffinity</t>
  </si>
  <si>
    <t>The Gentlemen: Los señores de la mafia (2019) - FilmAffinity</t>
  </si>
  <si>
    <t>The Girlfriend Experience (2009) - FilmAffinity</t>
  </si>
  <si>
    <t>The Good Girl (2002) - FilmAffinity</t>
  </si>
  <si>
    <t>The Grandmaster (2013) - FilmAffinity</t>
  </si>
  <si>
    <t>La gran Gilly Hopkins (2015) - FilmAffinity</t>
  </si>
  <si>
    <t>Los timadores (1990) - FilmAffinity</t>
  </si>
  <si>
    <t>The Guardian (2006) - FilmAffinity</t>
  </si>
  <si>
    <t>The Guest (2014) - FilmAffinity</t>
  </si>
  <si>
    <t>The Guilty (2018) - FilmAffinity</t>
  </si>
  <si>
    <t>El odio que das (2018) - FilmAffinity</t>
  </si>
  <si>
    <t>The Hero (2017) - FilmAffinity</t>
  </si>
  <si>
    <t>The History Boys (2006) - FilmAffinity</t>
  </si>
  <si>
    <t>The Hole (2001) - FilmAffinity</t>
  </si>
  <si>
    <t>The Holiday (Vacaciones) (2006) - FilmAffinity</t>
  </si>
  <si>
    <t>Los Hollar (2016) - FilmAffinity</t>
  </si>
  <si>
    <t>The Hollow Point (2016) - FilmAffinity</t>
  </si>
  <si>
    <t>La huésped (2013) - FilmAffinity</t>
  </si>
  <si>
    <t>The House (2016) - FilmAffinity</t>
  </si>
  <si>
    <t>The Human Race (2013) - FilmAffinity</t>
  </si>
  <si>
    <t>La caza (2012) - FilmAffinity</t>
  </si>
  <si>
    <t>The Hunted (La presa) (2003) - FilmAffinity</t>
  </si>
  <si>
    <t>The Iceman (El hombre de hielo) (2012) - FilmAffinity</t>
  </si>
  <si>
    <t>The Imitation Game (Descifrando Enigma) (2014) - FilmAffinity</t>
  </si>
  <si>
    <t>The Informant (2013) - FilmAffinity</t>
  </si>
  <si>
    <t>The Intervention (2016) - FilmAffinity</t>
  </si>
  <si>
    <t>La entrevista (2014) - FilmAffinity</t>
  </si>
  <si>
    <t>The Italian Job (2003) - FilmAffinity</t>
  </si>
  <si>
    <t>The Jacket (2005) - FilmAffinity</t>
  </si>
  <si>
    <t>The Killer (El asesino) (1989) - FilmAffinity</t>
  </si>
  <si>
    <t>The King (2019) - FilmAffinity</t>
  </si>
  <si>
    <t>Los reyes del verano (2013) - FilmAffinity</t>
  </si>
  <si>
    <t>The Lady in the Van (2015) - FilmAffinity</t>
  </si>
  <si>
    <t>The Last Days of Disco (1998) - FilmAffinity</t>
  </si>
  <si>
    <t>The Last Diamond (2014) - FilmAffinity</t>
  </si>
  <si>
    <t>La última noche (The Last Night) (1998) - FilmAffinity</t>
  </si>
  <si>
    <t>La última función (2014) - FilmAffinity</t>
  </si>
  <si>
    <t>The Last Will and Testament of Rosalind Leigh (2012) - FilmAffinity</t>
  </si>
  <si>
    <t>The Laundromat: Dinero sucio (2019) - FilmAffinity</t>
  </si>
  <si>
    <t>The Little Stranger (2018) - FilmAffinity</t>
  </si>
  <si>
    <t>El Loft (2015) - FilmAffinity</t>
  </si>
  <si>
    <t>The Lords of Salem (2012) - FilmAffinity</t>
  </si>
  <si>
    <t>The Lovely Bones (2009) - FilmAffinity</t>
  </si>
  <si>
    <t>The Lovers (2017) - FilmAffinity</t>
  </si>
  <si>
    <t>The Machine (2013) - FilmAffinity</t>
  </si>
  <si>
    <t>The Majestic (2001) - FilmAffinity</t>
  </si>
  <si>
    <t>The Master (2012) - FilmAffinity</t>
  </si>
  <si>
    <t>The Mechanic (2011) - FilmAffinity</t>
  </si>
  <si>
    <t>The Messengers (2007) - FilmAffinity</t>
  </si>
  <si>
    <t>The Mexican (2001) - FilmAffinity</t>
  </si>
  <si>
    <t>The Meyerowitz Stories (2017) - FilmAffinity</t>
  </si>
  <si>
    <t>The Mustang (2019) - FilmAffinity</t>
  </si>
  <si>
    <t>The Neon Demon (2016) - FilmAffinity</t>
  </si>
  <si>
    <t>The Normal Heart (TV) (2014) - FilmAffinity</t>
  </si>
  <si>
    <t>The Old Man &amp; the Gun (2018) - FilmAffinity</t>
  </si>
  <si>
    <t>The One I Love (2014) - FilmAffinity</t>
  </si>
  <si>
    <t>The Open Road (2009) - FilmAffinity</t>
  </si>
  <si>
    <t>The Outpost (2020) - FilmAffinity</t>
  </si>
  <si>
    <t>The Party (2017) - FilmAffinity</t>
  </si>
  <si>
    <t>Los Pelayos (2012) - FilmAffinity</t>
  </si>
  <si>
    <t>The Phantom (El hombre enmascarado) (1996) - FilmAffinity</t>
  </si>
  <si>
    <t>The Place: El precio de un deseo (2017) - FilmAffinity</t>
  </si>
  <si>
    <t>Una vida de mentira (2013) - FilmAffinity</t>
  </si>
  <si>
    <t>El castigador (The Punisher) (2004) - FilmAffinity</t>
  </si>
  <si>
    <t>The Purge: La noche de las bestias (2013) - FilmAffinity</t>
  </si>
  <si>
    <t>The Relic (1997) - FilmAffinity</t>
  </si>
  <si>
    <t>The Report (2019) - FilmAffinity</t>
  </si>
  <si>
    <t>The Rider (2017) - FilmAffinity</t>
  </si>
  <si>
    <t>The Ring (El círculo) (1998) - FilmAffinity</t>
  </si>
  <si>
    <t>El ritual (2017) - FilmAffinity</t>
  </si>
  <si>
    <t>Rocketeer (1991) - FilmAffinity</t>
  </si>
  <si>
    <t>The Rocky Horror Picture Show (1975) - FilmAffinity</t>
  </si>
  <si>
    <t>The Salton Sea (2002) - FilmAffinity</t>
  </si>
  <si>
    <t>The Salvation (2014) - FilmAffinity</t>
  </si>
  <si>
    <t>The Score (Un golpe maestro) (2001) - FilmAffinity</t>
  </si>
  <si>
    <t>The Skeleton Twins (2014) - FilmAffinity</t>
  </si>
  <si>
    <t>The Souvenir (2019) - FilmAffinity</t>
  </si>
  <si>
    <t>The Square (2017) - FilmAffinity</t>
  </si>
  <si>
    <t>The Stratton Story (1949) - FilmAffinity</t>
  </si>
  <si>
    <t>The Sunset Limited (Al borde del suicidio) (TV) (2011) - FilmAffinity</t>
  </si>
  <si>
    <t>The Tale (TV) (2018) - FilmAffinity</t>
  </si>
  <si>
    <t>Cosas que hacer antes de los 18 (2013) - FilmAffinity</t>
  </si>
  <si>
    <t>The Tourist (2010) - FilmAffinity</t>
  </si>
  <si>
    <t>La desaparición de Sidney Hall (2017) - FilmAffinity</t>
  </si>
  <si>
    <t>The Vast of Night (2019) - FilmAffinity</t>
  </si>
  <si>
    <t>El velo (2016) - FilmAffinity</t>
  </si>
  <si>
    <t>The Viral Factor (2012) - FilmAffinity</t>
  </si>
  <si>
    <t>The Visitor (2007) - FilmAffinity</t>
  </si>
  <si>
    <t>The Voices (2014) - FilmAffinity</t>
  </si>
  <si>
    <t>The Wall (2017) - FilmAffinity</t>
  </si>
  <si>
    <t>The Wanderers (Las pandillas del Bronx) (1979) - FilmAffinity</t>
  </si>
  <si>
    <t>The Warlords: Los señores de la guerra (2007) - FilmAffinity</t>
  </si>
  <si>
    <t>The Way Back (2020) - FilmAffinity</t>
  </si>
  <si>
    <t>The Wizard of Lies (TV) (2017) - FilmAffinity</t>
  </si>
  <si>
    <t>The Woman (2011) - FilmAffinity</t>
  </si>
  <si>
    <t>The Women (2008) - FilmAffinity</t>
  </si>
  <si>
    <t>The Worthy (2016) - FilmAffinity</t>
  </si>
  <si>
    <t>The Yellow Sea (2010) - FilmAffinity</t>
  </si>
  <si>
    <t>Teorema zero (2013) - FilmAffinity</t>
  </si>
  <si>
    <t>Thelma &amp; Louise (1991) - FilmAffinity</t>
  </si>
  <si>
    <t>Thelma (2017) - FilmAffinity</t>
  </si>
  <si>
    <t>Thérèse D. (2012) - FilmAffinity</t>
  </si>
  <si>
    <t>Thi Mai, rumbo a Vietnam (2018) - FilmAffinity</t>
  </si>
  <si>
    <t>Timo bajo cero (2011) - FilmAffinity</t>
  </si>
  <si>
    <t>Thirteen (2003) - FilmAffinity</t>
  </si>
  <si>
    <t>This Is England (2006) - FilmAffinity</t>
  </si>
  <si>
    <t>Thor: El mundo oscuro (2013) - FilmAffinity</t>
  </si>
  <si>
    <t>Thor: Ragnarok (2017) - FilmAffinity</t>
  </si>
  <si>
    <t>Thor (2011) - FilmAffinity</t>
  </si>
  <si>
    <t>THX 1138 (1971) - FilmAffinity</t>
  </si>
  <si>
    <t>Tiburones de acero (1943) - FilmAffinity</t>
  </si>
  <si>
    <t>Al límite (2011) - FilmAffinity</t>
  </si>
  <si>
    <t>Tiempo de héroes (2011) - FilmAffinity</t>
  </si>
  <si>
    <t>Tiempo de matar (1996) - FilmAffinity</t>
  </si>
  <si>
    <t>Tiempo después (2018) - FilmAffinity</t>
  </si>
  <si>
    <t>Tiempos de gloria (1989) - FilmAffinity</t>
  </si>
  <si>
    <t>Tiempos modernos (1936) - FilmAffinity</t>
  </si>
  <si>
    <t>Tienda de unicornios (2017) - FilmAffinity</t>
  </si>
  <si>
    <t>Tienes un e-mail (1998) - FilmAffinity</t>
  </si>
  <si>
    <t>Tierra a Eco (2014) - FilmAffinity</t>
  </si>
  <si>
    <t>¡Tierra a la vista! (2014) - FilmAffinity</t>
  </si>
  <si>
    <t>Tierra de asesinatos (2011) - FilmAffinity</t>
  </si>
  <si>
    <t>Tierra de Dios (2017) - FilmAffinity</t>
  </si>
  <si>
    <t>Tierra de faraones (1955) - FilmAffinity</t>
  </si>
  <si>
    <t>Tierra de guerreros (2014) - FilmAffinity</t>
  </si>
  <si>
    <t>Tierra de sospecha (2017) - FilmAffinity</t>
  </si>
  <si>
    <t>Tierra de violencia (2019) - FilmAffinity</t>
  </si>
  <si>
    <t>Tierra prometida (2012) - FilmAffinity</t>
  </si>
  <si>
    <t>Tierra y libertad (1995) - FilmAffinity</t>
  </si>
  <si>
    <t>Tierras altas (2020) - FilmAffinity</t>
  </si>
  <si>
    <t>Tierras lejanas (1954) - FilmAffinity</t>
  </si>
  <si>
    <t>Tigerland (2000) - FilmAffinity</t>
  </si>
  <si>
    <t>Tigre y dragón 2: La espada del destino (2016) - FilmAffinity</t>
  </si>
  <si>
    <t>Tigre y dragón (2000) - FilmAffinity</t>
  </si>
  <si>
    <t>Timbuktu (2014) - FilmAffinity</t>
  </si>
  <si>
    <t>Timecop, policía en el tiempo (1994) - FilmAffinity</t>
  </si>
  <si>
    <t>Timeline (2003) - FilmAffinity</t>
  </si>
  <si>
    <t>El jinete del tiempo (1982) - FilmAffinity</t>
  </si>
  <si>
    <t>Tintin, el secreto del toisón de oro (1961) - FilmAffinity</t>
  </si>
  <si>
    <t>Tipo duro (2012) - FilmAffinity</t>
  </si>
  <si>
    <t>Tipos con suerte (2008) - FilmAffinity</t>
  </si>
  <si>
    <t>Tipos legales (2012) - FilmAffinity</t>
  </si>
  <si>
    <t>Tira a mamá del tren (1987) - FilmAffinity</t>
  </si>
  <si>
    <t>Tirad sobre el pianista (1960) - FilmAffinity</t>
  </si>
  <si>
    <t>Titanes, hicieron historia (2000) - FilmAffinity</t>
  </si>
  <si>
    <t>Titanic (1997) - FilmAffinity</t>
  </si>
  <si>
    <t>To the Wonder (2012) - FilmAffinity</t>
  </si>
  <si>
    <t>Escribir amor en sus brazos (2014) - FilmAffinity</t>
  </si>
  <si>
    <t>Tobruk (1967) - FilmAffinity</t>
  </si>
  <si>
    <t>Toc Toc (2017) - FilmAffinity</t>
  </si>
  <si>
    <t>Toc Toc (2015) - FilmAffinity</t>
  </si>
  <si>
    <t>Tocando el viento (1997) - FilmAffinity</t>
  </si>
  <si>
    <t>Tocando fondo (2012) - FilmAffinity</t>
  </si>
  <si>
    <t>Toda la verdad (2016) - FilmAffinity</t>
  </si>
  <si>
    <t>Toda la verdad (2002) - FilmAffinity</t>
  </si>
  <si>
    <t>Todas contra él (2006) - FilmAffinity</t>
  </si>
  <si>
    <t>Todas las cosas buenas (2010) - FilmAffinity</t>
  </si>
  <si>
    <t>Todavía estamos aquí (2015) - FilmAffinity</t>
  </si>
  <si>
    <t>Todo el dinero del mundo (2017) - FilmAffinity</t>
  </si>
  <si>
    <t>Todo en un día (1986) - FilmAffinity</t>
  </si>
  <si>
    <t>Todo está iluminado (2005) - FilmAffinity</t>
  </si>
  <si>
    <t>Todo incluido (2009) - FilmAffinity</t>
  </si>
  <si>
    <t>Todo lo demás (2003) - FilmAffinity</t>
  </si>
  <si>
    <t>Todo lo que siempre quiso saber sobre el sexo y nunca se atrevió a preguntar (1972) - FilmAffinity</t>
  </si>
  <si>
    <t>Todo o nada (2017) - FilmAffinity</t>
  </si>
  <si>
    <t>Todo por un sueño (1995) - FilmAffinity</t>
  </si>
  <si>
    <t>Todo saldrá bien (2015) - FilmAffinity</t>
  </si>
  <si>
    <t>Todo sobre mi desmadre (2010) - FilmAffinity</t>
  </si>
  <si>
    <t>Todo sobre mi madre (1999) - FilmAffinity</t>
  </si>
  <si>
    <t>Todo un hombre (2011) - FilmAffinity</t>
  </si>
  <si>
    <t>Todos a una (Gung Ho!) (1943) - FilmAffinity</t>
  </si>
  <si>
    <t>Todos dicen I love you (1996) - FilmAffinity</t>
  </si>
  <si>
    <t>Todos eran culpables (1962) - FilmAffinity</t>
  </si>
  <si>
    <t>Todos eran valientes (1965) - FilmAffinity</t>
  </si>
  <si>
    <t>Todos están bien (2009) - FilmAffinity</t>
  </si>
  <si>
    <t>Todos la querían muerta (2000) - FilmAffinity</t>
  </si>
  <si>
    <t>Todos lo saben (2018) - FilmAffinity</t>
  </si>
  <si>
    <t>Todos los días de mi vida (2012) - FilmAffinity</t>
  </si>
  <si>
    <t>Todos los hombres del presidente (1976) - FilmAffinity</t>
  </si>
  <si>
    <t>Todos los hombres del rey (2006) - FilmAffinity</t>
  </si>
  <si>
    <t>Todos queremos algo (2016) - FilmAffinity</t>
  </si>
  <si>
    <t>Todos tenemos un plan (2012) - FilmAffinity</t>
  </si>
  <si>
    <t>Togo (2019) - FilmAffinity</t>
  </si>
  <si>
    <t>Tokarev (2014) - FilmAffinity</t>
  </si>
  <si>
    <t>Tolkien (2019) - FilmAffinity</t>
  </si>
  <si>
    <t>Tom of Finland (2017) - FilmAffinity</t>
  </si>
  <si>
    <t>Tom Sawyer (2011) - FilmAffinity</t>
  </si>
  <si>
    <t>Toma el dinero y corre (1969) - FilmAffinity</t>
  </si>
  <si>
    <t>Tomates verdes fritos (1991) - FilmAffinity</t>
  </si>
  <si>
    <t>Tomb Raider (2018) - FilmAffinity</t>
  </si>
  <si>
    <t>Tomboy (2011) - FilmAffinity</t>
  </si>
  <si>
    <t>Tombstone: La leyenda de Wyatt Earp (1993) - FilmAffinity</t>
  </si>
  <si>
    <t>Tomorrowland: El mundo del mañana (2015) - FilmAffinity</t>
  </si>
  <si>
    <t>Toni Erdmann (2016) - FilmAffinity</t>
  </si>
  <si>
    <t>Tootsie (1982) - FilmAffinity</t>
  </si>
  <si>
    <t>Top cinco (2014) - FilmAffinity</t>
  </si>
  <si>
    <t>Top Gun (Ídolos del aire) (1986) - FilmAffinity</t>
  </si>
  <si>
    <t>Top Secret! (1984) - FilmAffinity</t>
  </si>
  <si>
    <t>Topaz (1969) - FilmAffinity</t>
  </si>
  <si>
    <t>Topkapi (1964) - FilmAffinity</t>
  </si>
  <si>
    <t>Tora! Tora! Tora! (1970) - FilmAffinity</t>
  </si>
  <si>
    <t>Tormenta blanca (1996) - FilmAffinity</t>
  </si>
  <si>
    <t>Tormenta de arena (2016) - FilmAffinity</t>
  </si>
  <si>
    <t>Toro salvaje (1980) - FilmAffinity</t>
  </si>
  <si>
    <t>Toro (2016) - FilmAffinity</t>
  </si>
  <si>
    <t>Torpedo U-235 (2019) - FilmAffinity</t>
  </si>
  <si>
    <t>Torpedo (1958) - FilmAffinity</t>
  </si>
  <si>
    <t>Tortugas Ninja (1990) - FilmAffinity</t>
  </si>
  <si>
    <t>Torturado (2008) - FilmAffinity</t>
  </si>
  <si>
    <t>Toys (Fabricando ilusiones) (1992) - FilmAffinity</t>
  </si>
  <si>
    <t>Tracers (2015) - FilmAffinity</t>
  </si>
  <si>
    <t>Traded (2016) - FilmAffinity</t>
  </si>
  <si>
    <t>Traffic (2000) - FilmAffinity</t>
  </si>
  <si>
    <t>Traffik (2018) - FilmAffinity</t>
  </si>
  <si>
    <t>Traición en el Pentágono (TV) (2002) - FilmAffinity</t>
  </si>
  <si>
    <t>Traidor en el infierno (1953) - FilmAffinity</t>
  </si>
  <si>
    <t>Traidor (2008) - FilmAffinity</t>
  </si>
  <si>
    <t>Tren a Busan (2016) - FilmAffinity</t>
  </si>
  <si>
    <t>Trainspotting (1996) - FilmAffinity</t>
  </si>
  <si>
    <t>Tramposos en Hollywood (2001) - FilmAffinity</t>
  </si>
  <si>
    <t>Tramps (2016) - FilmAffinity</t>
  </si>
  <si>
    <t>En trance (2013) - FilmAffinity</t>
  </si>
  <si>
    <t>Transcendence (2014) - FilmAffinity</t>
  </si>
  <si>
    <t>Transit (2012) - FilmAffinity</t>
  </si>
  <si>
    <t>Tránsito (Stay) (2005) - FilmAffinity</t>
  </si>
  <si>
    <t>Transsiberian (2008) - FilmAffinity</t>
  </si>
  <si>
    <t>Trapecio (1956) - FilmAffinity</t>
  </si>
  <si>
    <t>Tras el corazón verde (1984) - FilmAffinity</t>
  </si>
  <si>
    <t>Tras la pared (2015) - FilmAffinity</t>
  </si>
  <si>
    <t>Trash, ladrones de esperanza (2014) - FilmAffinity</t>
  </si>
  <si>
    <t>Trashin': Patinar o morir (1986) - FilmAffinity</t>
  </si>
  <si>
    <t>Trece días (13 días) (2000) - FilmAffinity</t>
  </si>
  <si>
    <t>Treinta segundos sobre Tokio (1944) - FilmAffinity</t>
  </si>
  <si>
    <t>Tren de noche a Lisboa (2013) - FilmAffinity</t>
  </si>
  <si>
    <t>Trenes rigurosamente vigilados (1966) - FilmAffinity</t>
  </si>
  <si>
    <t>Tres amigos (1986) - FilmAffinity</t>
  </si>
  <si>
    <t>Tres anuncios en las afueras (2017) - FilmAffinity</t>
  </si>
  <si>
    <t>Tres hermanos y una herencia (2014) - FilmAffinity</t>
  </si>
  <si>
    <t>Tres hombres y un bebé (1987) - FilmAffinity</t>
  </si>
  <si>
    <t>Tres idiotas y una bruja (2001) - FilmAffinity</t>
  </si>
  <si>
    <t>Tres lanceros bengalíes (1935) - FilmAffinity</t>
  </si>
  <si>
    <t>Tres minutos (2007) - FilmAffinity</t>
  </si>
  <si>
    <t>Tres mujeres y un plan (2008) - FilmAffinity</t>
  </si>
  <si>
    <t>Tres recuerdos de mi juventud (2015) - FilmAffinity</t>
  </si>
  <si>
    <t>Tres reyes (1999) - FilmAffinity</t>
  </si>
  <si>
    <t>Tres tejanos (1949) - FilmAffinity</t>
  </si>
  <si>
    <t>Tres turcos y una bebé (2015) - FilmAffinity</t>
  </si>
  <si>
    <t>Triple 9 (2016) - FilmAffinity</t>
  </si>
  <si>
    <t>Triple frontera (2019) - FilmAffinity</t>
  </si>
  <si>
    <t>Tristán e Isolda (2006) - FilmAffinity</t>
  </si>
  <si>
    <t>Tristana (1970) - FilmAffinity</t>
  </si>
  <si>
    <t>Tristram Shandy: A Cock and Bull Story (2005) - FilmAffinity</t>
  </si>
  <si>
    <t>TRON: Legacy (2010) - FilmAffinity</t>
  </si>
  <si>
    <t>TRON (1982) - FilmAffinity</t>
  </si>
  <si>
    <t>Tropa de élite (2007) - FilmAffinity</t>
  </si>
  <si>
    <t>Tropic Thunder, ¡una guerra muy perra! (2008) - FilmAffinity</t>
  </si>
  <si>
    <t>Troya (2004) - FilmAffinity</t>
  </si>
  <si>
    <t>Truco o trato: Terror en Halloween (2007) - FilmAffinity</t>
  </si>
  <si>
    <t>Truman Capote (2005) - FilmAffinity</t>
  </si>
  <si>
    <t>Truman (2015) - FilmAffinity</t>
  </si>
  <si>
    <t>Trumbo. La lista negra de Hollywood (2015) - FilmAffinity</t>
  </si>
  <si>
    <t>Puedes confiar en mí (2010) - FilmAffinity</t>
  </si>
  <si>
    <t>Tú a Boston y yo a California (1961) - FilmAffinity</t>
  </si>
  <si>
    <t>Tú asesina, que nosotras limpiamos la sangre (1996) - FilmAffinity</t>
  </si>
  <si>
    <t>Tú eres el siguiente (2011) - FilmAffinity</t>
  </si>
  <si>
    <t>Tu hijo (2018) - FilmAffinity</t>
  </si>
  <si>
    <t>Tú la letra, yo la música (2007) - FilmAffinity</t>
  </si>
  <si>
    <t>¡Tú la llevas! (2018) - FilmAffinity</t>
  </si>
  <si>
    <t>Tu mejor amigo (2017) - FilmAffinity</t>
  </si>
  <si>
    <t>Tú perdonas... yo no (1967) - FilmAffinity</t>
  </si>
  <si>
    <t>Tú y yo (2012) - FilmAffinity</t>
  </si>
  <si>
    <t>Tú y yo (1957) - FilmAffinity</t>
  </si>
  <si>
    <t>Tú, Kimi y yo (1958) - FilmAffinity</t>
  </si>
  <si>
    <t>Tú, yo y ahora... Dupree (2006) - FilmAffinity</t>
  </si>
  <si>
    <t>Tú, yo y todos los demás (2005) - FilmAffinity</t>
  </si>
  <si>
    <t>Tucker &amp; Dale contra el mal (2010) - FilmAffinity</t>
  </si>
  <si>
    <t>Tucker, un hombre y su sueño (1988) - FilmAffinity</t>
  </si>
  <si>
    <t>Tully (2018) - FilmAffinity</t>
  </si>
  <si>
    <t>Tumba abierta (1994) - FilmAffinity</t>
  </si>
  <si>
    <t>Turbo Kid (2015) - FilmAffinity</t>
  </si>
  <si>
    <t>Turistas (2006) - FilmAffinity</t>
  </si>
  <si>
    <t>Turistas (2012) - FilmAffinity</t>
  </si>
  <si>
    <t>Tusk (2014) - FilmAffinity</t>
  </si>
  <si>
    <t>Tuyos, míos, nuestros (1968) - FilmAffinity</t>
  </si>
  <si>
    <t>Twin Peaks: Fuego camina conmigo (1992) - FilmAffinity</t>
  </si>
  <si>
    <t>Twin Town (1997) - FilmAffinity</t>
  </si>
  <si>
    <t>Twister (1996) - FilmAffinity</t>
  </si>
  <si>
    <t>Two Hands (1999) - FilmAffinity</t>
  </si>
  <si>
    <t>Two Lovers (Mis dos amores) (2008) - FilmAffinity</t>
  </si>
  <si>
    <t>Two Men Went To War (2002) - FilmAffinity</t>
  </si>
  <si>
    <t>Amor a segunda vista (2014) - FilmAffinity</t>
  </si>
  <si>
    <t>Tyler Rake (2020) - FilmAffinity</t>
  </si>
  <si>
    <t>U.S. Marshals (1998) - FilmAffinity</t>
  </si>
  <si>
    <t>U-571 (2000) - FilmAffinity</t>
  </si>
  <si>
    <t>U-Boat (2004) - FilmAffinity</t>
  </si>
  <si>
    <t>Ulises (1954) - FilmAffinity</t>
  </si>
  <si>
    <t>Última llamada (2002) - FilmAffinity</t>
  </si>
  <si>
    <t>Última salida, Brooklyn (1989) - FilmAffinity</t>
  </si>
  <si>
    <t>Ultimátum a la Tierra (1951) - FilmAffinity</t>
  </si>
  <si>
    <t>Ultimátum a la Tierra (2008) - FilmAffinity</t>
  </si>
  <si>
    <t>Últimos días en el desierto (2015) - FilmAffinity</t>
  </si>
  <si>
    <t>Ultravioleta (2006) - FilmAffinity</t>
  </si>
  <si>
    <t>Umberto D. (1952) - FilmAffinity</t>
  </si>
  <si>
    <t>Un abismo entre los dos (1962) - FilmAffinity</t>
  </si>
  <si>
    <t>Un americano en la R.A.F. (1941) - FilmAffinity</t>
  </si>
  <si>
    <t>Un americano en París (1951) - FilmAffinity</t>
  </si>
  <si>
    <t>Un amigo extraordinario (2019) - FilmAffinity</t>
  </si>
  <si>
    <t>Un amigo para Frank (2012) - FilmAffinity</t>
  </si>
  <si>
    <t>Un amor de verano (La belle saison) (2015) - FilmAffinity</t>
  </si>
  <si>
    <t>Un amor entre dos mundos (2012) - FilmAffinity</t>
  </si>
  <si>
    <t>Un asesino algo especial (1997) - FilmAffinity</t>
  </si>
  <si>
    <t>Un asunto de amor (1994) - FilmAffinity</t>
  </si>
  <si>
    <t>Un asunto de familia (2018) - FilmAffinity</t>
  </si>
  <si>
    <t>Un asunto real (2012) - FilmAffinity</t>
  </si>
  <si>
    <t>Un botín de 500.000 dólares (1974) - FilmAffinity</t>
  </si>
  <si>
    <t>Un buen año (2006) - FilmAffinity</t>
  </si>
  <si>
    <t>Un buen matrimonio (2014) - FilmAffinity</t>
  </si>
  <si>
    <t>Un buen partido (2012) - FilmAffinity</t>
  </si>
  <si>
    <t>Un cadáver a los postres (1976) - FilmAffinity</t>
  </si>
  <si>
    <t>Un candidato muy peludo (1976) - FilmAffinity</t>
  </si>
  <si>
    <t>Un canguro superduro (2005) - FilmAffinity</t>
  </si>
  <si>
    <t>Un chico como todos (1985) - FilmAffinity</t>
  </si>
  <si>
    <t>Un ciudadano ejemplar (2009) - FilmAffinity</t>
  </si>
  <si>
    <t>Un conejo sin orejas (2007) - FilmAffinity</t>
  </si>
  <si>
    <t>Un corazón invencible (2007) - FilmAffinity</t>
  </si>
  <si>
    <t>Un crimen perfecto (1998) - FilmAffinity</t>
  </si>
  <si>
    <t>Un desmadre de viaje (2012) - FilmAffinity</t>
  </si>
  <si>
    <t>Un destino de mujer (1947) - FilmAffinity</t>
  </si>
  <si>
    <t>Un día de furia (1993) - FilmAffinity</t>
  </si>
  <si>
    <t>Un día en las carreras (1937) - FilmAffinity</t>
  </si>
  <si>
    <t>Un día en Nueva York (1949) - FilmAffinity</t>
  </si>
  <si>
    <t>Un día imprevisible (2006) - FilmAffinity</t>
  </si>
  <si>
    <t>Un día inolvidable (1996) - FilmAffinity</t>
  </si>
  <si>
    <t>Un día perfecto (2015) - FilmAffinity</t>
  </si>
  <si>
    <t>Un día volveré (París Blues) (1961) - FilmAffinity</t>
  </si>
  <si>
    <t>Un dios salvaje (2011) - FilmAffinity</t>
  </si>
  <si>
    <t>Un doctor en la campiña (2016) - FilmAffinity</t>
  </si>
  <si>
    <t>Un domingo cualquiera (1999) - FilmAffinity</t>
  </si>
  <si>
    <t>Un don excepcional (2017) - FilmAffinity</t>
  </si>
  <si>
    <t>Un equipo legendario (2014) - FilmAffinity</t>
  </si>
  <si>
    <t>Un espacio entre nosotros (2017) - FilmAffinity</t>
  </si>
  <si>
    <t>Un espía y medio (2016) - FilmAffinity</t>
  </si>
  <si>
    <t>Un funeral de muerte (2007) - FilmAffinity</t>
  </si>
  <si>
    <t>Un funeral de muerte (2010) - FilmAffinity</t>
  </si>
  <si>
    <t>Un gángster para un milagro (1961) - FilmAffinity</t>
  </si>
  <si>
    <t>Un gato callejero llamado Bob (2016) - FilmAffinity</t>
  </si>
  <si>
    <t>Un gesto estúpido e inútil (2018) - FilmAffinity</t>
  </si>
  <si>
    <t>Un golpe a la inglesa (2017) - FilmAffinity</t>
  </si>
  <si>
    <t>Un golpe brillante (2013) - FilmAffinity</t>
  </si>
  <si>
    <t>Un golpe con estilo (2017) - FilmAffinity</t>
  </si>
  <si>
    <t>Un golpe de altura (2011) - FilmAffinity</t>
  </si>
  <si>
    <t>Un golpe de suerte (2005) - FilmAffinity</t>
  </si>
  <si>
    <t>Un gran amor (1989) - FilmAffinity</t>
  </si>
  <si>
    <t>Un gran día para ellas (2008) - FilmAffinity</t>
  </si>
  <si>
    <t>Un gran equipo (2012) - FilmAffinity</t>
  </si>
  <si>
    <t>Un gran reportaje (1931) - FilmAffinity</t>
  </si>
  <si>
    <t>Un grito en la oscuridad (1988) - FilmAffinity</t>
  </si>
  <si>
    <t>Un hombre de altura (2016) - FilmAffinity</t>
  </si>
  <si>
    <t>Un hombre de familia (2016) - FilmAffinity</t>
  </si>
  <si>
    <t>Un hombre fiel (2018) - FilmAffinity</t>
  </si>
  <si>
    <t>Un hombre llamado Caballo (1970) - FilmAffinity</t>
  </si>
  <si>
    <t>Un hombre llamado Ove (2015) - FilmAffinity</t>
  </si>
  <si>
    <t>Un hombre lobo americano en Londres (1981) - FilmAffinity</t>
  </si>
  <si>
    <t>Un hombre lobo americano en París (1998) - FilmAffinity</t>
  </si>
  <si>
    <t>Un hombre para la eternidad (1966) - FilmAffinity</t>
  </si>
  <si>
    <t>Un hombre solitario (2009) - FilmAffinity</t>
  </si>
  <si>
    <t>Un hombre solitario (1957) - FilmAffinity</t>
  </si>
  <si>
    <t>Un hombre soltero (2009) - FilmAffinity</t>
  </si>
  <si>
    <t>Un hombre (1967) - FilmAffinity</t>
  </si>
  <si>
    <t>Un horizonte muy lejano (1992) - FilmAffinity</t>
  </si>
  <si>
    <t>Un invierno en la playa (2012) - FilmAffinity</t>
  </si>
  <si>
    <t>Un italiano en Noruega (2016) - FilmAffinity</t>
  </si>
  <si>
    <t>Un juego de inteligencia (2007) - FilmAffinity</t>
  </si>
  <si>
    <t>Un largo adiós (1973) - FilmAffinity</t>
  </si>
  <si>
    <t>Un largo viaje (2013) - FilmAffinity</t>
  </si>
  <si>
    <t>Un loco a domicilio (1996) - FilmAffinity</t>
  </si>
  <si>
    <t>Un lugar donde quedarse (2011) - FilmAffinity</t>
  </si>
  <si>
    <t>Un lugar donde refugiarse (2013) - FilmAffinity</t>
  </si>
  <si>
    <t>Un lugar donde rezar (2015) - FilmAffinity</t>
  </si>
  <si>
    <t>Un lugar en el sol (1951) - FilmAffinity</t>
  </si>
  <si>
    <t>Un lugar en ninguna parte (1988) - FilmAffinity</t>
  </si>
  <si>
    <t>Un lugar para soñar (2011) - FilmAffinity</t>
  </si>
  <si>
    <t>Un lugar tranquilo (2018) - FilmAffinity</t>
  </si>
  <si>
    <t>Un mañana mejor (1986) - FilmAffinity</t>
  </si>
  <si>
    <t>Un mar de enredos (2018) - FilmAffinity</t>
  </si>
  <si>
    <t>Un mar de líos (1987) - FilmAffinity</t>
  </si>
  <si>
    <t>Un método peligroso (2011) - FilmAffinity</t>
  </si>
  <si>
    <t>Un miedo increíble a todo lo que existe (2012) - FilmAffinity</t>
  </si>
  <si>
    <t>Un momento en el tiempo (Waves) (2019) - FilmAffinity</t>
  </si>
  <si>
    <t>Un monstruo en mi puerta (2014) - FilmAffinity</t>
  </si>
  <si>
    <t>Un monstruo viene a verme (2016) - FilmAffinity</t>
  </si>
  <si>
    <t>Un mundo azul oscuro (2001) - FilmAffinity</t>
  </si>
  <si>
    <t>Un mundo de fantasía (1971) - FilmAffinity</t>
  </si>
  <si>
    <t>Un mundo perfecto (1993) - FilmAffinity</t>
  </si>
  <si>
    <t>Un niño grande (2002) - FilmAffinity</t>
  </si>
  <si>
    <t>Un novato en prisión (2006) - FilmAffinity</t>
  </si>
  <si>
    <t>Un novio para mi mujer (2008) - FilmAffinity</t>
  </si>
  <si>
    <t>Un océano entre nosotros (2018) - FilmAffinity</t>
  </si>
  <si>
    <t>Un optimista de vacaciones (1962) - FilmAffinity</t>
  </si>
  <si>
    <t>Un padre en apuros (1996) - FilmAffinity</t>
  </si>
  <si>
    <t>Un papá genial (1999) - FilmAffinity</t>
  </si>
  <si>
    <t>Un par de seductores (1988) - FilmAffinity</t>
  </si>
  <si>
    <t>Un pasado en sombras (1985) - FilmAffinity</t>
  </si>
  <si>
    <t>Un paseo bajo el Sol (1945) - FilmAffinity</t>
  </si>
  <si>
    <t>Un paseo por el bosque (2015) - FilmAffinity</t>
  </si>
  <si>
    <t>Un paseo por las nubes (1995) - FilmAffinity</t>
  </si>
  <si>
    <t>Un pedacito de cielo (2011) - FilmAffinity</t>
  </si>
  <si>
    <t>Un pequeño cambio (2010) - FilmAffinity</t>
  </si>
  <si>
    <t>Un pequeño caos (2014) - FilmAffinity</t>
  </si>
  <si>
    <t>Un pequeño favor (2018) - FilmAffinity</t>
  </si>
  <si>
    <t>Un pez llamado Wanda (1988) - FilmAffinity</t>
  </si>
  <si>
    <t>Un plan brillante (2007) - FilmAffinity</t>
  </si>
  <si>
    <t>Un plan irresistible (2020) - FilmAffinity</t>
  </si>
  <si>
    <t>Un plan perfecto (Amigos con hijos) (2011) - FilmAffinity</t>
  </si>
  <si>
    <t>Un plan perfecto (Gambit) (2012) - FilmAffinity</t>
  </si>
  <si>
    <t>Un plan sencillo (1998) - FilmAffinity</t>
  </si>
  <si>
    <t>Un plus une (2015) - FilmAffinity</t>
  </si>
  <si>
    <t>Un poeta entre reclutas (1994) - FilmAffinity</t>
  </si>
  <si>
    <t>Un profeta (2009) - FilmAffinity</t>
  </si>
  <si>
    <t>Un pueblo llamado Dante's Peak (1996) - FilmAffinity</t>
  </si>
  <si>
    <t>Un puente hacia Terabithia (2007) - FilmAffinity</t>
  </si>
  <si>
    <t>Un puente lejano (1977) - FilmAffinity</t>
  </si>
  <si>
    <t>Un ratoncito duro de roer (1997) - FilmAffinity</t>
  </si>
  <si>
    <t>Un reino unido (2016) - FilmAffinity</t>
  </si>
  <si>
    <t>Un rey para cuatro reinas (1956) - FilmAffinity</t>
  </si>
  <si>
    <t>Un rockero de pelotas (2008) - FilmAffinity</t>
  </si>
  <si>
    <t>Out of Sight (Un romance muy peligroso) (1998) - FilmAffinity</t>
  </si>
  <si>
    <t>Un rostro en la multitud (1957) - FilmAffinity</t>
  </si>
  <si>
    <t>Un seductor a la francesa (2018) - FilmAffinity</t>
  </si>
  <si>
    <t>Un sol interior (2017) - FilmAffinity</t>
  </si>
  <si>
    <t>The Blind Side (Un sueño posible) (2009) - FilmAffinity</t>
  </si>
  <si>
    <t>Un talento increíble (2013) - FilmAffinity</t>
  </si>
  <si>
    <t>Un taxi para Tobruk (1960) - FilmAffinity</t>
  </si>
  <si>
    <t>Un tipo serio (2009) - FilmAffinity</t>
  </si>
  <si>
    <t>Un tipo solitario (1984) - FilmAffinity</t>
  </si>
  <si>
    <t>Un toque de canela (2003) - FilmAffinity</t>
  </si>
  <si>
    <t>Un trabajo en Italia (1969) - FilmAffinity</t>
  </si>
  <si>
    <t>Un traidor como los nuestros (2016) - FilmAffinity</t>
  </si>
  <si>
    <t>Un tranvía llamado Deseo (1951) - FilmAffinity</t>
  </si>
  <si>
    <t>Un vaquero sin rumbo (1990) - FilmAffinity</t>
  </si>
  <si>
    <t>Un viaje de diez metros (2014) - FilmAffinity</t>
  </si>
  <si>
    <t>Una amistad inolvidable (2007) - FilmAffinity</t>
  </si>
  <si>
    <t>Una aventura extraordinaria (2012) - FilmAffinity</t>
  </si>
  <si>
    <t>Una bala en la cabeza (2012) - FilmAffinity</t>
  </si>
  <si>
    <t>Una bolsa de canicas (2017) - FilmAffinity</t>
  </si>
  <si>
    <t>Una buena mujer es difícil de encontrar (2019) - FilmAffinity</t>
  </si>
  <si>
    <t>Una buena receta (2015) - FilmAffinity</t>
  </si>
  <si>
    <t>Una cana al aire (1989) - FilmAffinity</t>
  </si>
  <si>
    <t>Una canción del pasado (2004) - FilmAffinity</t>
  </si>
  <si>
    <t>Una canción para Marion (2012) - FilmAffinity</t>
  </si>
  <si>
    <t>Una cara con ángel (1957) - FilmAffinity</t>
  </si>
  <si>
    <t>Una chica de Jersey (2004) - FilmAffinity</t>
  </si>
  <si>
    <t>Una chica fácil (2019) - FilmAffinity</t>
  </si>
  <si>
    <t>Una cita en el parque (2017) - FilmAffinity</t>
  </si>
  <si>
    <t>Una cuestión de género (2018) - FilmAffinity</t>
  </si>
  <si>
    <t>Una cuestión de tiempo (2013) - FilmAffinity</t>
  </si>
  <si>
    <t>Una decisión peligrosa (2014) - FilmAffinity</t>
  </si>
  <si>
    <t>Escapada perfecta (2009) - FilmAffinity</t>
  </si>
  <si>
    <t>Una especie de familia (2017) - FilmAffinity</t>
  </si>
  <si>
    <t>Una familia con clase (Easy Virtue) (2008) - FilmAffinity</t>
  </si>
  <si>
    <t>Una conejita en el campus (2008) - FilmAffinity</t>
  </si>
  <si>
    <t>Una familia embarazosa (2017) - FilmAffinity</t>
  </si>
  <si>
    <t>Una familia tronada (Flodder) (1986) - FilmAffinity</t>
  </si>
  <si>
    <t>Una gran mujer (Beanpole) (2019) - FilmAffinity</t>
  </si>
  <si>
    <t>Una hija diferente (2004) - FilmAffinity</t>
  </si>
  <si>
    <t>Una historia casi divertida (2010) - FilmAffinity</t>
  </si>
  <si>
    <t>Una historia de amor y oscuridad (2015) - FilmAffinity</t>
  </si>
  <si>
    <t>Una historia de locos (2015) - FilmAffinity</t>
  </si>
  <si>
    <t>Una historia de venganza (2017) - FilmAffinity</t>
  </si>
  <si>
    <t>Una historia de violencia (2005) - FilmAffinity</t>
  </si>
  <si>
    <t>Una historia del Bronx (A Bronx Tale) (1993) - FilmAffinity</t>
  </si>
  <si>
    <t>Una historia real (2015) - FilmAffinity</t>
  </si>
  <si>
    <t>Una historia verdadera (1999) - FilmAffinity</t>
  </si>
  <si>
    <t>Una íntima convicción (2018) - FilmAffinity</t>
  </si>
  <si>
    <t>Una isla al sol (1957) - FilmAffinity</t>
  </si>
  <si>
    <t>Una jaula de grillos (1996) - FilmAffinity</t>
  </si>
  <si>
    <t>Una juerga de pelotas (2011) - FilmAffinity</t>
  </si>
  <si>
    <t>En lucha incierta (2016) - FilmAffinity</t>
  </si>
  <si>
    <t>Una luz en el hampa (1964) - FilmAffinity</t>
  </si>
  <si>
    <t>Una madre imperfecta (2015) - FilmAffinity</t>
  </si>
  <si>
    <t>Una mala jugada (1998) - FilmAffinity</t>
  </si>
  <si>
    <t>Una mamá en apuros (2009) - FilmAffinity</t>
  </si>
  <si>
    <t>Una maravilla con clase (1987) - FilmAffinity</t>
  </si>
  <si>
    <t>Una mente maravillosa (2001) - FilmAffinity</t>
  </si>
  <si>
    <t>A Scanner Darkly (Una mirada a la oscuridad) (2006) - FilmAffinity</t>
  </si>
  <si>
    <t>Una mujer fantástica (2017) - FilmAffinity</t>
  </si>
  <si>
    <t>Una Navidad de locos (2004) - FilmAffinity</t>
  </si>
  <si>
    <t>Una noche con mi exsuegro (2017) - FilmAffinity</t>
  </si>
  <si>
    <t>Una noche en el viejo México (2013) - FilmAffinity</t>
  </si>
  <si>
    <t>Una noche en la ópera (1935) - FilmAffinity</t>
  </si>
  <si>
    <t>Una noche fuera de control (2017) - FilmAffinity</t>
  </si>
  <si>
    <t>Una noche para sobrevivir (2015) - FilmAffinity</t>
  </si>
  <si>
    <t>Una noche perfecta (2002) - FilmAffinity</t>
  </si>
  <si>
    <t>Una novia para dos (2008) - FilmAffinity</t>
  </si>
  <si>
    <t>Una novia sin igual (1993) - FilmAffinity</t>
  </si>
  <si>
    <t>Una nueva amiga (2014) - FilmAffinity</t>
  </si>
  <si>
    <t>Una obra maestra (2019) - FilmAffinity</t>
  </si>
  <si>
    <t>Una pandilla alucinante (1987) - FilmAffinity</t>
  </si>
  <si>
    <t>Una pandilla de lunáticos (1989) - FilmAffinity</t>
  </si>
  <si>
    <t>Una pandilla de pillos (1994) - FilmAffinity</t>
  </si>
  <si>
    <t>Una pareja de tres (2008) - FilmAffinity</t>
  </si>
  <si>
    <t>Una pastelería en Tokio (2015) - FilmAffinity</t>
  </si>
  <si>
    <t>Una pistola en cada mano (2012) - FilmAffinity</t>
  </si>
  <si>
    <t>Una policía en apuros (2017) - FilmAffinity</t>
  </si>
  <si>
    <t>Una proposición indecente (1993) - FilmAffinity</t>
  </si>
  <si>
    <t>Una razón brillante (2017) - FilmAffinity</t>
  </si>
  <si>
    <t>Una razón para vivir (2017) - FilmAffinity</t>
  </si>
  <si>
    <t>Una rubia muy legal (2001) - FilmAffinity</t>
  </si>
  <si>
    <t>Una segunda madre (2015) - FilmAffinity</t>
  </si>
  <si>
    <t>Una segunda oportunidad (2014) - FilmAffinity</t>
  </si>
  <si>
    <t>Una semana en Córcega (2015) - FilmAffinity</t>
  </si>
  <si>
    <t>Una serie de catastróficas desdichas de Lemony Snicket (2004) - FilmAffinity</t>
  </si>
  <si>
    <t>Una terapia peligrosa (1999) - FilmAffinity</t>
  </si>
  <si>
    <t>Una tribu en la cancha (1994) - FilmAffinity</t>
  </si>
  <si>
    <t>Una tumba al amanecer (1967) - FilmAffinity</t>
  </si>
  <si>
    <t>La verdad (2012) - FilmAffinity</t>
  </si>
  <si>
    <t>Una vida a lo grande (2017) - FilmAffinity</t>
  </si>
  <si>
    <t>Una vida en tres días (2013) - FilmAffinity</t>
  </si>
  <si>
    <t>Una vida mejor (A Better Life) (2011) - FilmAffinity</t>
  </si>
  <si>
    <t>Una vida por delante (2005) - FilmAffinity</t>
  </si>
  <si>
    <t>Una vida sencilla (2011) - FilmAffinity</t>
  </si>
  <si>
    <t>Una (2016) - FilmAffinity</t>
  </si>
  <si>
    <t>Uncanny (2015) - FilmAffinity</t>
  </si>
  <si>
    <t>Under the Skin (2013) - FilmAffinity</t>
  </si>
  <si>
    <t>Único testigo (1985) - FilmAffinity</t>
  </si>
  <si>
    <t>Unidos por un sueño (2011) - FilmAffinity</t>
  </si>
  <si>
    <t>Unión Pacífico (1939) - FilmAffinity</t>
  </si>
  <si>
    <t>United 93 (Vuelo 93) (2006) - FilmAffinity</t>
  </si>
  <si>
    <t>Uno de dos (1998) - FilmAffinity</t>
  </si>
  <si>
    <t>Uno de los nuestros (1990) - FilmAffinity</t>
  </si>
  <si>
    <t>Uno Rojo, división de choque (1980) - FilmAffinity</t>
  </si>
  <si>
    <t>Uno tan diferente como yo (2017) - FilmAffinity</t>
  </si>
  <si>
    <t>Uno tras otro (In Order of Disappearance) (2014) - FilmAffinity</t>
  </si>
  <si>
    <t>Uno, dos, tres (1961) - FilmAffinity</t>
  </si>
  <si>
    <t>Unos días para recordar (2014) - FilmAffinity</t>
  </si>
  <si>
    <t>Unpregnant (2020) - FilmAffinity</t>
  </si>
  <si>
    <t>Up in the Air (2009) - FilmAffinity</t>
  </si>
  <si>
    <t>Upgrade (Ilimitado) (2018) - FilmAffinity</t>
  </si>
  <si>
    <t>V3nganza (Venganza 3) (2015) - FilmAffinity</t>
  </si>
  <si>
    <t>Vacaciones en el infierno (2012) - FilmAffinity</t>
  </si>
  <si>
    <t>Vacaciones en Roma (1953) - FilmAffinity</t>
  </si>
  <si>
    <t>Vacaciones (2015) - FilmAffinity</t>
  </si>
  <si>
    <t>Vagina Dentata (Vagina dentada) (2007) - FilmAffinity</t>
  </si>
  <si>
    <t>Valerian y la ciudad de los mil planetas (2017) - FilmAffinity</t>
  </si>
  <si>
    <t>Valkiria: El amanecer del Cuarto Reich (2016) - FilmAffinity</t>
  </si>
  <si>
    <t>Valkiria (2008) - FilmAffinity</t>
  </si>
  <si>
    <t>Valor de ley (2010) - FilmAffinity</t>
  </si>
  <si>
    <t>Vamos de polis (2014) - FilmAffinity</t>
  </si>
  <si>
    <t>Vampiresas 1933 (1933) - FilmAffinity</t>
  </si>
  <si>
    <t>Vampiros de John Carpenter (1998) - FilmAffinity</t>
  </si>
  <si>
    <t>Van Gogh, a las puertas de la eternidad (2018) - FilmAffinity</t>
  </si>
  <si>
    <t>Van Helsing (2004) - FilmAffinity</t>
  </si>
  <si>
    <t>Van Wilder: Animal Party (2002) - FilmAffinity</t>
  </si>
  <si>
    <t>Vaya caos (2007) - FilmAffinity</t>
  </si>
  <si>
    <t>Vaya con Dios (2002) - FilmAffinity</t>
  </si>
  <si>
    <t>Vaya par de idiotas (1996) - FilmAffinity</t>
  </si>
  <si>
    <t>Vaya par de polis (2010) - FilmAffinity</t>
  </si>
  <si>
    <t>Vaya par de productorex (2007) - FilmAffinity</t>
  </si>
  <si>
    <t>Vaya resaca (2014) - FilmAffinity</t>
  </si>
  <si>
    <t>Velocidad terminal (1994) - FilmAffinity</t>
  </si>
  <si>
    <t>Velvet Buzzsaw (2019) - FilmAffinity</t>
  </si>
  <si>
    <t>Ven con papá (2019) - FilmAffinity</t>
  </si>
  <si>
    <t>¿Vencedores o vencidos? (El juicio de Nuremberg) (1961) - FilmAffinity</t>
  </si>
  <si>
    <t>Vengadores: Endgame (2019) - FilmAffinity</t>
  </si>
  <si>
    <t>Vengadores: Infinity War (2018) - FilmAffinity</t>
  </si>
  <si>
    <t>Vengadores: La era de Ultrón (2015) - FilmAffinity</t>
  </si>
  <si>
    <t>Venganza (In the Blood) (2014) - FilmAffinity</t>
  </si>
  <si>
    <t>Venganza: Conexión Estambul (2012) - FilmAffinity</t>
  </si>
  <si>
    <t>Venganza bajo cero (2019) - FilmAffinity</t>
  </si>
  <si>
    <t>Venganza personal (1994) - FilmAffinity</t>
  </si>
  <si>
    <t>Venganza (2008) - FilmAffinity</t>
  </si>
  <si>
    <t>¿Venís juntos? (2014) - FilmAffinity</t>
  </si>
  <si>
    <t>Venom (2018) - FilmAffinity</t>
  </si>
  <si>
    <t>Ventajas de viajar en tren (2019) - FilmAffinity</t>
  </si>
  <si>
    <t>Venus (2006) - FilmAffinity</t>
  </si>
  <si>
    <t>Vera Cruz (Veracruz) (1954) - FilmAffinity</t>
  </si>
  <si>
    <t>Verano 1993 (2017) - FilmAffinity</t>
  </si>
  <si>
    <t>Verano de corrupción (1998) - FilmAffinity</t>
  </si>
  <si>
    <t>Verano de una familia de Tokio (2017) - FilmAffinity</t>
  </si>
  <si>
    <t>Verano del 84 (2018) - FilmAffinity</t>
  </si>
  <si>
    <t>Verano del 92 (2015) - FilmAffinity</t>
  </si>
  <si>
    <t>Verano en Brooklyn (Little Men) (2016) - FilmAffinity</t>
  </si>
  <si>
    <t>Veredicto final (1982) - FilmAffinity</t>
  </si>
  <si>
    <t>Veronica Mars (2014) - FilmAffinity</t>
  </si>
  <si>
    <t>Vértigo (De entre los muertos) (1958) - FilmAffinity</t>
  </si>
  <si>
    <t>Very Bad Things (1998) - FilmAffinity</t>
  </si>
  <si>
    <t>Vestida para matar (1980) - FilmAffinity</t>
  </si>
  <si>
    <t>VFW (2019) - FilmAffinity</t>
  </si>
  <si>
    <t>V de Vendetta (2005) - FilmAffinity</t>
  </si>
  <si>
    <t>V/H/S/2 (2013) - FilmAffinity</t>
  </si>
  <si>
    <t>V/H/S (2012) - FilmAffinity</t>
  </si>
  <si>
    <t>Viaje a la Luna (C) (1902) - FilmAffinity</t>
  </si>
  <si>
    <t>Viaje a Sils Maria (2014) - FilmAffinity</t>
  </si>
  <si>
    <t>Viaje al centro de la Tierra (1959) - FilmAffinity</t>
  </si>
  <si>
    <t>Viaje al centro de la Tierra 2: La isla misteriosa (2012) - FilmAffinity</t>
  </si>
  <si>
    <t>Viaje al centro de la Tierra (2008) - FilmAffinity</t>
  </si>
  <si>
    <t>Viaje al cuarto de una madre (2018) - FilmAffinity</t>
  </si>
  <si>
    <t>Viaje al fondo del mar (1961) - FilmAffinity</t>
  </si>
  <si>
    <t>Viaje al mundo perdido (1977) - FilmAffinity</t>
  </si>
  <si>
    <t>Viaje alucinante (1966) - FilmAffinity</t>
  </si>
  <si>
    <t>Viaje desde el abismo (2006) - FilmAffinity</t>
  </si>
  <si>
    <t>Viajo sola (2013) - FilmAffinity</t>
  </si>
  <si>
    <t>Viceversa (1988) - FilmAffinity</t>
  </si>
  <si>
    <t>Vicios pequeños (1978) - FilmAffinity</t>
  </si>
  <si>
    <t>Vicky Cristina Barcelona (2008) - FilmAffinity</t>
  </si>
  <si>
    <t>Vicky El Vikingo y el martillo de Thor (Vicky el Vikingo 2) (2011) - FilmAffinity</t>
  </si>
  <si>
    <t>Vicky el Vikingo (2009) - FilmAffinity</t>
  </si>
  <si>
    <t>Víctima del poder (2020) - FilmAffinity</t>
  </si>
  <si>
    <t>Victor Frankenstein (2015) - FilmAffinity</t>
  </si>
  <si>
    <t>¿Víctor o Victoria? (1982) - FilmAffinity</t>
  </si>
  <si>
    <t>Vida de este chico (1993) - FilmAffinity</t>
  </si>
  <si>
    <t>Vida oculta (2019) - FilmAffinity</t>
  </si>
  <si>
    <t>Vida privada (2018) - FilmAffinity</t>
  </si>
  <si>
    <t>Vida y muerte del Coronel Blimp (1943) - FilmAffinity</t>
  </si>
  <si>
    <t>Life (Vida) (2017) - FilmAffinity</t>
  </si>
  <si>
    <t>Vidas ajenas (2004) - FilmAffinity</t>
  </si>
  <si>
    <t>Vidas al límite (2005) - FilmAffinity</t>
  </si>
  <si>
    <t>Vidas borrascosas (1957) - FilmAffinity</t>
  </si>
  <si>
    <t>Vidas rebeldes (1961) - FilmAffinity</t>
  </si>
  <si>
    <t>Videodrome (1983) - FilmAffinity</t>
  </si>
  <si>
    <t>Vientos de La Habana (2016) - FilmAffinity</t>
  </si>
  <si>
    <t>Vikingos (2016) - FilmAffinity</t>
  </si>
  <si>
    <t>Villa Cabalga (1968) - FilmAffinity</t>
  </si>
  <si>
    <t>Villain (Villano) (2020) - FilmAffinity</t>
  </si>
  <si>
    <t>Villaviciosa de al lado (2016) - FilmAffinity</t>
  </si>
  <si>
    <t>Vinieron de dentro de... (1975) - FilmAffinity</t>
  </si>
  <si>
    <t>Virgen a los 40 (2005) - FilmAffinity</t>
  </si>
  <si>
    <t>Viridiana (1961) - FilmAffinity</t>
  </si>
  <si>
    <t>Virtuosity (1995) - FilmAffinity</t>
  </si>
  <si>
    <t>Visiones (1988) - FilmAffinity</t>
  </si>
  <si>
    <t>Vitus (2006) - FilmAffinity</t>
  </si>
  <si>
    <t>Viudas (2018) - FilmAffinity</t>
  </si>
  <si>
    <t>Viva la libertad (2013) - FilmAffinity</t>
  </si>
  <si>
    <t>¡Viva María! (1965) - FilmAffinity</t>
  </si>
  <si>
    <t>¡Viva Zapata! (1952) - FilmAffinity</t>
  </si>
  <si>
    <t>Vivarium (2019) - FilmAffinity</t>
  </si>
  <si>
    <t>Vive como quieras (1938) - FilmAffinity</t>
  </si>
  <si>
    <t>¡Viven! (1993) - FilmAffinity</t>
  </si>
  <si>
    <t>Vivir de noche (2016) - FilmAffinity</t>
  </si>
  <si>
    <t>Vivir es fácil con los ojos cerrados (2013) - FilmAffinity</t>
  </si>
  <si>
    <t>Vivir para gozar (1938) - FilmAffinity</t>
  </si>
  <si>
    <t>Vivir rodando (1995) - FilmAffinity</t>
  </si>
  <si>
    <t>Vivir sin parar (2013) - FilmAffinity</t>
  </si>
  <si>
    <t>Vivir y morir en Los Ángeles (1985) - FilmAffinity</t>
  </si>
  <si>
    <t>Voces de muerte (1948) - FilmAffinity</t>
  </si>
  <si>
    <t>Voces (2020) - FilmAffinity</t>
  </si>
  <si>
    <t>Volando a casa (2014) - FilmAffinity</t>
  </si>
  <si>
    <t>Volando juntos (2019) - FilmAffinity</t>
  </si>
  <si>
    <t>Volando libre (1996) - FilmAffinity</t>
  </si>
  <si>
    <t>Volar por los aires (1994) - FilmAffinity</t>
  </si>
  <si>
    <t>Volcano (1997) - FilmAffinity</t>
  </si>
  <si>
    <t>Volver (2006) - FilmAffinity</t>
  </si>
  <si>
    <t>Votad al señor alcalde (1978) - FilmAffinity</t>
  </si>
  <si>
    <t>Vuela como una mariposa (2018) - FilmAffinity</t>
  </si>
  <si>
    <t>Vuelo nocturno (2005) - FilmAffinity</t>
  </si>
  <si>
    <t>Vuelta a casa de mi madre (2016) - FilmAffinity</t>
  </si>
  <si>
    <t>Vulcania (2015) - FilmAffinity</t>
  </si>
  <si>
    <t>Walesa, la esperanza de un pueblo (2013) - FilmAffinity</t>
  </si>
  <si>
    <t>Walking on Sunshine (2014) - FilmAffinity</t>
  </si>
  <si>
    <t>Wall Street: El dinero nunca duerme (2010) - FilmAffinity</t>
  </si>
  <si>
    <t>Wall Street (1987) - FilmAffinity</t>
  </si>
  <si>
    <t>Wanted (Se busca) (2008) - FilmAffinity</t>
  </si>
  <si>
    <t>War Horse (Caballo de batalla) (2011) - FilmAffinity</t>
  </si>
  <si>
    <t>Contra todos (2016) - FilmAffinity</t>
  </si>
  <si>
    <t>Warcraft: El Origen (2016) - FilmAffinity</t>
  </si>
  <si>
    <t>Warlock, el brujo (1989) - FilmAffinity</t>
  </si>
  <si>
    <t>Wasabi: El trato sucio de la mafia (2001) - FilmAffinity</t>
  </si>
  <si>
    <t>Wasteland (2012) - FilmAffinity</t>
  </si>
  <si>
    <t>Watchmen (2009) - FilmAffinity</t>
  </si>
  <si>
    <t>Waterboys (2016) - FilmAffinity</t>
  </si>
  <si>
    <t>Waterloo (1970) - FilmAffinity</t>
  </si>
  <si>
    <t>Waterworld (1995) - FilmAffinity</t>
  </si>
  <si>
    <t>West Coast (2015) - FilmAffinity</t>
  </si>
  <si>
    <t>West Side Story (Amor sin barreras) (1961) - FilmAffinity</t>
  </si>
  <si>
    <t>Wheelman (2017) - FilmAffinity</t>
  </si>
  <si>
    <t>Whiplash (2014) - FilmAffinity</t>
  </si>
  <si>
    <t>Whisky Galore! (2016) - FilmAffinity</t>
  </si>
  <si>
    <t>White Boy Rick (2018) - FilmAffinity</t>
  </si>
  <si>
    <t>White Girl (2016) - FilmAffinity</t>
  </si>
  <si>
    <t>White Noise 2: La luz (2007) - FilmAffinity</t>
  </si>
  <si>
    <t>White Noise: Más allá (2005) - FilmAffinity</t>
  </si>
  <si>
    <t>Who Am I: Ningún sistema es seguro (2014) - FilmAffinity</t>
  </si>
  <si>
    <t>Wild Rose (2018) - FilmAffinity</t>
  </si>
  <si>
    <t>Wild Wild West (1999) - FilmAffinity</t>
  </si>
  <si>
    <t>Willow Creek (2013) - FilmAffinity</t>
  </si>
  <si>
    <t>Willow (1988) - FilmAffinity</t>
  </si>
  <si>
    <t>Wilson (2017) - FilmAffinity</t>
  </si>
  <si>
    <t>Win Win (Ganamos todos) (2011) - FilmAffinity</t>
  </si>
  <si>
    <t>Winchester 73 (1950) - FilmAffinity</t>
  </si>
  <si>
    <t>Winchester: La casa que construyeron los espíritus (2018) - FilmAffinity</t>
  </si>
  <si>
    <t>Wind River (2017) - FilmAffinity</t>
  </si>
  <si>
    <t>Windtalkers (2002) - FilmAffinity</t>
  </si>
  <si>
    <t>Winter's Bone (2010) - FilmAffinity</t>
  </si>
  <si>
    <t>Wolf Creek 2 (2013) - FilmAffinity</t>
  </si>
  <si>
    <t>Wolf Creek (2005) - FilmAffinity</t>
  </si>
  <si>
    <t>Wolfhound, el guerrero (2007) - FilmAffinity</t>
  </si>
  <si>
    <t>Wonder Wheel (2017) - FilmAffinity</t>
  </si>
  <si>
    <t>Wonder Woman (2017) - FilmAffinity</t>
  </si>
  <si>
    <t>Wonder (2017) - FilmAffinity</t>
  </si>
  <si>
    <t>Wonderstruck. El museo de las maravillas (2017) - FilmAffinity</t>
  </si>
  <si>
    <t>Woochi, cazador de demonios (2009) - FilmAffinity</t>
  </si>
  <si>
    <t>Woodlawn (2015) - FilmAffinity</t>
  </si>
  <si>
    <t>World Trade Center (2006) - FilmAffinity</t>
  </si>
  <si>
    <t>Wyatt Earp (1994) - FilmAffinity</t>
  </si>
  <si>
    <t>Wyrmwood: La carretera de los muertos (2014) - FilmAffinity</t>
  </si>
  <si>
    <t>X-Files: Creer es la clave (2008) - FilmAffinity</t>
  </si>
  <si>
    <t>X: Una noche de venganza (2011) - FilmAffinity</t>
  </si>
  <si>
    <t>X+Y (2014) - FilmAffinity</t>
  </si>
  <si>
    <t>X-Men: Apocalipsis (2016) - FilmAffinity</t>
  </si>
  <si>
    <t>XOXO (2016) - FilmAffinity</t>
  </si>
  <si>
    <t>xXx2: Estado de emergencia (2005) - FilmAffinity</t>
  </si>
  <si>
    <t>xXx: Reactivated (2017) - FilmAffinity</t>
  </si>
  <si>
    <t>Triple X (2002) - FilmAffinity</t>
  </si>
  <si>
    <t>¿Y ahora adónde vamos? (2011) - FilmAffinity</t>
  </si>
  <si>
    <t>Y de repente tú (2015) - FilmAffinity</t>
  </si>
  <si>
    <t>Y después le llamaron El Magnífico (1972) - FilmAffinity</t>
  </si>
  <si>
    <t>Y entonces llegó ella (2004) - FilmAffinity</t>
  </si>
  <si>
    <t>Y nadie más que tú (2018) - FilmAffinity</t>
  </si>
  <si>
    <t>...Y que le gusten los perros (2005) - FilmAffinity</t>
  </si>
  <si>
    <t>...Y si no, nos enfadamos (1974) - FilmAffinity</t>
  </si>
  <si>
    <t>Ya no creo en el amor (1954) - FilmAffinity</t>
  </si>
  <si>
    <t>Ya no me siento a gusto en este mundo (2017) - FilmAffinity</t>
  </si>
  <si>
    <t>Yakuza (1974) - FilmAffinity</t>
  </si>
  <si>
    <t>Yanquis (1979) - FilmAffinity</t>
  </si>
  <si>
    <t>Yentl (1983) - FilmAffinity</t>
  </si>
  <si>
    <t>Yesterday (2019) - FilmAffinity</t>
  </si>
  <si>
    <t>Yo confieso (1953) - FilmAffinity</t>
  </si>
  <si>
    <t>Yo creo en ti (1948) - FilmAffinity</t>
  </si>
  <si>
    <t>Yo fui el doble de Montgomery (1958) - FilmAffinity</t>
  </si>
  <si>
    <t>Yo impongo mi ley a sangre y fuego (1979) - FilmAffinity</t>
  </si>
  <si>
    <t>Yo no soy Madame Bovary (2016) - FilmAffinity</t>
  </si>
  <si>
    <t>Yo serví al rey de Inglaterra (2006) - FilmAffinity</t>
  </si>
  <si>
    <t>Yo soy Dolemite (2019) - FilmAffinity</t>
  </si>
  <si>
    <t>Yo soy la justicia II (1987) - FilmAffinity</t>
  </si>
  <si>
    <t>Yo soy la justicia (1982) - FilmAffinity</t>
  </si>
  <si>
    <t>Yo soy Sam (2001) - FilmAffinity</t>
  </si>
  <si>
    <t>Yo te saludo, María (1984) - FilmAffinity</t>
  </si>
  <si>
    <t>Yo, Cristina F. (1981) - FilmAffinity</t>
  </si>
  <si>
    <t>Yo, Daniel Blake (2016) - FilmAffinity</t>
  </si>
  <si>
    <t>Yo, el halcón (1987) - FilmAffinity</t>
  </si>
  <si>
    <t>Yo, él y Raquel (2015) - FilmAffinity</t>
  </si>
  <si>
    <t>Yo, robot (2004) - FilmAffinity</t>
  </si>
  <si>
    <t>Yo, Tonya (2017) - FilmAffinity</t>
  </si>
  <si>
    <t>Yo, yo mismo e Irene (2000) - FilmAffinity</t>
  </si>
  <si>
    <t>Yojimbo (El mercenario) (1961) - FilmAffinity</t>
  </si>
  <si>
    <t>Young Adult (2011) - FilmAffinity</t>
  </si>
  <si>
    <t>Young Ones (2014) - FilmAffinity</t>
  </si>
  <si>
    <t>Your Name (2016) - FilmAffinity</t>
  </si>
  <si>
    <t>Yuli (2018) - FilmAffinity</t>
  </si>
  <si>
    <t>Yuma (1957) - FilmAffinity</t>
  </si>
  <si>
    <t>Yves Saint Laurent (2014) - FilmAffinity</t>
  </si>
  <si>
    <t>Z. La ciudad perdida (2016) - FilmAffinity</t>
  </si>
  <si>
    <t>Z (1969) - FilmAffinity</t>
  </si>
  <si>
    <t>Zama (2017) - FilmAffinity</t>
  </si>
  <si>
    <t>Zarak (1956) - FilmAffinity</t>
  </si>
  <si>
    <t>Zardoz (1974) - FilmAffinity</t>
  </si>
  <si>
    <t>Zatoichi (2003) - FilmAffinity</t>
  </si>
  <si>
    <t>Zipi y Zape y el club de la canica (2013) - FilmAffinity</t>
  </si>
  <si>
    <t>Zipi y Zape y la isla del capitán (2016) - FilmAffinity</t>
  </si>
  <si>
    <t>Zodiac (2007) - FilmAffinity</t>
  </si>
  <si>
    <t>Zoe (2018) - FilmAffinity</t>
  </si>
  <si>
    <t>Zohan: Licencia para peinar (2008) - FilmAffinity</t>
  </si>
  <si>
    <t>Zombie Camp (2015) - FilmAffinity</t>
  </si>
  <si>
    <t>Zombieland: Mata y remata (2019) - FilmAffinity</t>
  </si>
  <si>
    <t>Zombies party (2004) - FilmAffinity</t>
  </si>
  <si>
    <t>Zona de Combate (Hyena Road) (2015) - FilmAffinity</t>
  </si>
  <si>
    <t>Zona de guerra: el parque (TV) (1986) - FilmAffinity</t>
  </si>
  <si>
    <t>Zona hostil (2017) - FilmAffinity</t>
  </si>
  <si>
    <t>Zoo (2017) - FilmAffinity</t>
  </si>
  <si>
    <t>Zoolander No. 2 (2016) - FilmAffinity</t>
  </si>
  <si>
    <t>Zorba el griego (1964) - FilmAffinity</t>
  </si>
  <si>
    <t>Zulu (2013) - FilmAffinity</t>
  </si>
  <si>
    <t>Zulú (1964) - FilmAffinity</t>
  </si>
  <si>
    <t>Género</t>
  </si>
  <si>
    <t>Comedia. Romance | Adolescencia. Comedia juvenil. Comedia romántica. Colegios &amp; Universidad</t>
  </si>
  <si>
    <t>Comedia</t>
  </si>
  <si>
    <t>Western</t>
  </si>
  <si>
    <t>Thriller. Acción | Crimen. Mafia. Policíaco</t>
  </si>
  <si>
    <t>Thriller</t>
  </si>
  <si>
    <t>Drama</t>
  </si>
  <si>
    <t>Presidentes EEUU (Biopics)</t>
  </si>
  <si>
    <t>Ciencia ficción. Fantástico | Extraterrestres</t>
  </si>
  <si>
    <t>Comedia. Drama | Amistad</t>
  </si>
  <si>
    <t>Romance. Comedia. Fantástico | Comedia romántica</t>
  </si>
  <si>
    <t>Drama | Infancia</t>
  </si>
  <si>
    <t>Aventuras | Prehistoria</t>
  </si>
  <si>
    <t>Drama | Historias cruzadas</t>
  </si>
  <si>
    <t>Comedia. Romance | Comedia juvenil. Colegios &amp; Universidad</t>
  </si>
  <si>
    <t>Drama. Comedia | Basado en hechos reales. Discapacidad. Comedia dramática. Biográfico</t>
  </si>
  <si>
    <t>Infantil. Comedia | Animales. Perros/Lobos. Remake. Cine familiar</t>
  </si>
  <si>
    <t>Comedia. Infantil | Animales. Perros/Lobos. Cine familiar. Secuela</t>
  </si>
  <si>
    <t>Thriller | Venganza. Secuestros / Desapariciones</t>
  </si>
  <si>
    <t>Thriller | Historias cruzadas. Comedia negra</t>
  </si>
  <si>
    <t>Drama | Basado en hechos reales. Biográfico. Esclavitud. Racismo. Siglo XIX. Histórico</t>
  </si>
  <si>
    <t>Acción | Secuela</t>
  </si>
  <si>
    <t>Acción | Policíaco. Secuestros / Desapariciones</t>
  </si>
  <si>
    <t>Bélico | Guerra de Afganistán. Ejército. Basado en hechos reales. 11-S</t>
  </si>
  <si>
    <t>Drama | Enfermedad. SIDA. Años 90. Homosexualidad</t>
  </si>
  <si>
    <t>Drama. Aventuras | Alpinismo/Escalada. Supervivencia. Naturaleza. Basado en hechos reales</t>
  </si>
  <si>
    <t>Acción. Aventuras. Drama | Japón feudal. Samuráis. Remake</t>
  </si>
  <si>
    <t>Terror | Sobrenatural. Casas encantadas. Fantasmas. Remake</t>
  </si>
  <si>
    <t>Bélico. Acción. Thriller | Terrorismo. África. Política. Basado en hechos reales</t>
  </si>
  <si>
    <t>Drama | Biográfico. Años 30. Nazismo. II Guerra Mundial</t>
  </si>
  <si>
    <t>Thriller. Drama | Remake. Historias cruzadas</t>
  </si>
  <si>
    <t>Terror. Thriller. Intriga | Sobrenatural. Casas encantadas</t>
  </si>
  <si>
    <t>Aventuras. Drama | Histórico. Conquista de América. Siglo XV. Basado en hechos reales. Cine épico</t>
  </si>
  <si>
    <t>Acción. Drama | Basado en hechos reales. Terrorismo. Trenes/Metros. Ejército. Amistad</t>
  </si>
  <si>
    <t>Drama | Histórico. Capa y espada. Siglo XVII</t>
  </si>
  <si>
    <t>Comedia. Fantástico | Adolescencia. Comedia juvenil. Colegios &amp; Universidad</t>
  </si>
  <si>
    <t>Bélico. Aventuras | Años 1900 (circa). Histórico. Colonialismo. Cine épico</t>
  </si>
  <si>
    <t>Drama. Acción. Bélico | Histórico. Años 1910-1919</t>
  </si>
  <si>
    <t>Bélico. Drama | I Guerra Mundial</t>
  </si>
  <si>
    <t>Terror. Drama | Drama psicológico. Crimen. Años 20. Roedores</t>
  </si>
  <si>
    <t>Comedia. Bélico | Submarinos. II Guerra Mundial. Sátira</t>
  </si>
  <si>
    <t>Bélico. Drama | II Guerra Mundial. Años 40</t>
  </si>
  <si>
    <t>Ciencia ficción. Fantástico | Política. Distopía</t>
  </si>
  <si>
    <t>Ciencia ficción. Acción | Futuro postapocalíptico. Distopía. Película de culto</t>
  </si>
  <si>
    <t>Thriller. Acción. Comedia | Policíaco. Crimen. Cómic. Buddy Film</t>
  </si>
  <si>
    <t>Romance. Comedia | Comedia romántica</t>
  </si>
  <si>
    <t>Terror | Gore. Comedia de terror. Vida rural (Norteamérica). Serie B</t>
  </si>
  <si>
    <t>Terror | Gore. Remake</t>
  </si>
  <si>
    <t>Ciencia ficción | Aventura espacial. Internet/Informática. Película de culto</t>
  </si>
  <si>
    <t>Ciencia ficción | Aventura espacial. Internet/Informática. Secuela</t>
  </si>
  <si>
    <t>Acción. Aventuras. Ciencia ficción. Thriller | Catástrofes. Terremotos. Volcanes. Fin del mundo</t>
  </si>
  <si>
    <t>Ciencia ficción. Fantástico. Acción | Futuro postapocalíptico. Distopía. Secuela</t>
  </si>
  <si>
    <t>Thriller | Juego. Póker. Basado en hechos reales. Matemáticas</t>
  </si>
  <si>
    <t>Aventuras. Drama | Basado en hechos reales. Telefilm. Siglo XIX</t>
  </si>
  <si>
    <t>Comedia. Romance | Comedia romántica. Bodas</t>
  </si>
  <si>
    <t>Terror. Ciencia ficción. Thriller | Zombis. Pandemias. Película de culto</t>
  </si>
  <si>
    <t>Drama. Romance. Comedia | Comedia romántica. Alcoholismo</t>
  </si>
  <si>
    <t>Terror. Ciencia ficción. Thriller | Zombis. Gore. Pandemias. Secuela</t>
  </si>
  <si>
    <t>Romance. Comedia | Comedia romántica. Bodas</t>
  </si>
  <si>
    <t>Drama. Romance | Melodrama. Drama romántico</t>
  </si>
  <si>
    <t>Thriller. Acción | Espionaje. Familia</t>
  </si>
  <si>
    <t>Ciencia ficción. Thriller | Catástrofes. Fin del mundo</t>
  </si>
  <si>
    <t>Drama | Familia</t>
  </si>
  <si>
    <t>Comedia | Road Movie</t>
  </si>
  <si>
    <t>Thriller. Comedia. Acción | Crimen. Robos &amp; Atracos</t>
  </si>
  <si>
    <t>Comedia. Terror | Comedia de terror. Comedia absurda. Parodia. Sobrenatural</t>
  </si>
  <si>
    <t>Acción. Bélico | Antigua Grecia. Cine épico. Secuela. Precuela. Spin-off. Cómic. 3-D</t>
  </si>
  <si>
    <t>Acción. Bélico. Aventuras. Fantástico | Cine épico. Antigua Grecia. Cómic</t>
  </si>
  <si>
    <t>Romance. Comedia. Drama | Road Movie. Drama romántico</t>
  </si>
  <si>
    <t>Drama. Romance. Thriller | Historias cruzadas</t>
  </si>
  <si>
    <t>Intriga. Thriller | Secuestros / Desapariciones</t>
  </si>
  <si>
    <t>Intriga. Thriller | Espionaje. Crimen</t>
  </si>
  <si>
    <t>Drama | Basado en hechos reales. Biográfico. Deporte. Béisbol. Años 40. Racismo</t>
  </si>
  <si>
    <t>Drama. Romance | Drama romántico. Vejez/Madurez</t>
  </si>
  <si>
    <t>Acción. Comedia | Policíaco. Buddy Film. Secuela</t>
  </si>
  <si>
    <t>Acción. Drama. Bélico | Periodismo</t>
  </si>
  <si>
    <t>Drama. Thriller | Cómic. Crimen. Venganza. Años 70. Mafia</t>
  </si>
  <si>
    <t>Thriller. Acción | Terrorismo. Basado en hechos reales. IRA</t>
  </si>
  <si>
    <t>Comedia. Drama</t>
  </si>
  <si>
    <t>Comedia | Parodia</t>
  </si>
  <si>
    <t>Drama. Comedia | Basado en hechos reales. Hípica</t>
  </si>
  <si>
    <t>Drama. Comedia | Comedia dramática. Enfermedad. Amistad. Cine independiente USA</t>
  </si>
  <si>
    <t>Thriller | Crimen. Thriller psicológico</t>
  </si>
  <si>
    <t>Aventuras | Colonialismo. Años 1900 (circa)</t>
  </si>
  <si>
    <t>Acción | Basado en hechos reales. Años 80. Terrorismo. Secuestros / Desapariciones</t>
  </si>
  <si>
    <t>Drama | Drogas. Cine independiente USA</t>
  </si>
  <si>
    <t>Acción | Robos &amp; Atracos. Coches/Automovilismo. Remake</t>
  </si>
  <si>
    <t>Aventuras | Naturaleza. Robos &amp; Atracos</t>
  </si>
  <si>
    <t>Thriller. Drama | Road Movie. Secuestros / Desapariciones</t>
  </si>
  <si>
    <t>Drama | Histórico. Deporte. Béisbol. Años 60. Telefilm</t>
  </si>
  <si>
    <t>Comedia. Thriller. Romance</t>
  </si>
  <si>
    <t>Drama | Trabajo/empleo. Drama psicológico</t>
  </si>
  <si>
    <t>Thriller. Drama. Acción | Basado en hechos reales. Años 70. Secuestros / Desapariciones. Terrorismo. Aviones</t>
  </si>
  <si>
    <t>Romance. Comedia | Comedia dramática. Comedia romántica. Televisión</t>
  </si>
  <si>
    <t>Comedia. Drama | Comedia dramática. Bodas. Homosexualidad</t>
  </si>
  <si>
    <t>Thriller | Robos &amp; Atracos</t>
  </si>
  <si>
    <t>Acción. Drama | Años 70. IRA. Ejército</t>
  </si>
  <si>
    <t>Drama | Música. Hip Hop. Años 90</t>
  </si>
  <si>
    <t>Comedia | Comedia negra. Asesinos en serie. Venganza. Familia</t>
  </si>
  <si>
    <t>Thriller. Intriga | Thriller psicológico. Asesinos en serie</t>
  </si>
  <si>
    <t>Acción. Comedia</t>
  </si>
  <si>
    <t>Comedia | Comedia negra</t>
  </si>
  <si>
    <t>Romance. Drama | Erótico. Drama romántico</t>
  </si>
  <si>
    <t>Thriller. Aventuras. Terror | Tiburones. Aventuras marinas</t>
  </si>
  <si>
    <t>Bélico | Guerra de Corea</t>
  </si>
  <si>
    <t>Thriller. Acción</t>
  </si>
  <si>
    <t>Drama | Adolescencia</t>
  </si>
  <si>
    <t>Fantástico. Thriller. Terror. Drama | Futuro postapocalíptico. Supervivencia. Pandemias. Sobrenatura</t>
  </si>
  <si>
    <t>Drama. Thriller | Distopía. Pandemias. Discapacidad. Discapacidad visual</t>
  </si>
  <si>
    <t>Thriller. Drama | Crimen</t>
  </si>
  <si>
    <t>Drama | Coches/Automovilismo. Vida rural (Norteamérica)</t>
  </si>
  <si>
    <t>Bélico. Drama | II Guerra Mundial</t>
  </si>
  <si>
    <t>Drama. Romance | Drama romántico. Enfermedad. Adolescencia</t>
  </si>
  <si>
    <t>Intriga. Acción | Guerra Fría</t>
  </si>
  <si>
    <t>Intriga. Thriller | Asesinos en serie. Policíaco. Homosexualidad</t>
  </si>
  <si>
    <t>Thriller. Intriga. Drama | Thriller psicológico. Secuestros / Desapariciones. Crimen</t>
  </si>
  <si>
    <t>Drama | Infancia. Familia</t>
  </si>
  <si>
    <t>Thriller. Aventuras | Alpinismo/Escalada. Secuestros / Desapariciones</t>
  </si>
  <si>
    <t>Intriga. Thriller | Policíaco. Crimen. Amistad. Celos. Thriller psicológico</t>
  </si>
  <si>
    <t>Comedia | Comedia juvenil. Deporte. Adolescencia</t>
  </si>
  <si>
    <t>Drama | Familia. Drama judicial / Abogados/as</t>
  </si>
  <si>
    <t>Drama | Comedia dramática. Música. Road Movie. Años 60. Gatos</t>
  </si>
  <si>
    <t>Drama. Comedia | Vejez/Madurez. Road Movie. Familia. Comedia dramática</t>
  </si>
  <si>
    <t>Thriller. Drama | Crimen. Venganza. Neo-noir</t>
  </si>
  <si>
    <t>Drama | Discapacidad. Familia. Vida rural (Norteamérica). Cine independiente USA</t>
  </si>
  <si>
    <t>Comedia. Romance | Comedia romántica. Película de episodios</t>
  </si>
  <si>
    <t>Thriller. Drama | Crimen. Basado en hechos reales</t>
  </si>
  <si>
    <t>Acción. Thriller. Aventuras. Drama | II Guerra Mundial. Espionaje</t>
  </si>
  <si>
    <t>Thriller. Acción | Crimen. Mafia</t>
  </si>
  <si>
    <t>Drama. Bélico | Ejército. Guerra de Afganistán. Familia</t>
  </si>
  <si>
    <t>Romance. Comedia | Comedia romántica. Parodia. Años 60. Feminismo</t>
  </si>
  <si>
    <t>Comedia | Submarinos. Ejército</t>
  </si>
  <si>
    <t>Drama | Basado en hechos reales. Años 80</t>
  </si>
  <si>
    <t>Comedia. Terror. Fantástico | Vampiros. Monstruos. Parodia</t>
  </si>
  <si>
    <t>Drama | Amistad</t>
  </si>
  <si>
    <t>Drama. Comedia. Romance | Remake</t>
  </si>
  <si>
    <t>Acción. Fantástico. Terror | Vampiros. Esclavitud. Siglo XIX</t>
  </si>
  <si>
    <t>Intriga. Drama. Romance. Ciencia ficción. Thriller | Drama psicológico. Surrealismo. Película de culto</t>
  </si>
  <si>
    <t>Comedia | Secuela</t>
  </si>
  <si>
    <t>Comedia. Ciencia ficción | Extraterrestres</t>
  </si>
  <si>
    <t>Comedia | Cine familiar. Familia</t>
  </si>
  <si>
    <t>Animación. Aventuras | Cine familiar. Monstruos</t>
  </si>
  <si>
    <t>Aventuras. Ciencia ficción | Aventuras marinas. Submarinos. Submarinismo. Extraterrestres</t>
  </si>
  <si>
    <t>Bélico. Aventuras. Acción. Drama | Cine épico</t>
  </si>
  <si>
    <t>Thriller | Secuestros / Desapariciones. Sectas</t>
  </si>
  <si>
    <t>Bélico | II Guerra Mundial. Submarinos</t>
  </si>
  <si>
    <t>Acción. Thriller | Policíaco</t>
  </si>
  <si>
    <t>Acción. Drama. Thriller | Policíaco. Venganza. Secuestros / Desapariciones</t>
  </si>
  <si>
    <t>Comedia. Aventuras | África. Secuela</t>
  </si>
  <si>
    <t>Comedia | Comedia absurda. Animales. Delfines. Secuestros / Desapariciones</t>
  </si>
  <si>
    <t>Ciencia ficción. Acción | Deporte. Boxeo. Robots</t>
  </si>
  <si>
    <t>Drama | Crimen. Policíaco</t>
  </si>
  <si>
    <t>Acción. Drama. Thriller | Crimen</t>
  </si>
  <si>
    <t>Thriller | Erótico</t>
  </si>
  <si>
    <t>Thriller. Intriga</t>
  </si>
  <si>
    <t>Drama. Intriga</t>
  </si>
  <si>
    <t>Acción. Bélico. Thriller | Ejército. Terrorismo</t>
  </si>
  <si>
    <t>Acción. Drama | Venganza. Crimen</t>
  </si>
  <si>
    <t>Drama | Drama judicial / Abogados/as. Abusos sexuales. Basado en hechos reales</t>
  </si>
  <si>
    <t>Ciencia ficción. Drama. Thriller | Aventura espacial. Supervivencia</t>
  </si>
  <si>
    <t>Drama | Drama judicial / Abogados/as. Drogas. Basado en hechos reales</t>
  </si>
  <si>
    <t>Drama. Romance. Bélico | Melodrama. I Guerra Mundial. Remake</t>
  </si>
  <si>
    <t>Cine negro. Intriga. Thriller | Policíaco. Crimen. Años 40. Neo-noir</t>
  </si>
  <si>
    <t>Drama. Romance | Colegios &amp; Universidad. Enseñanza. Siglo XIX. Melodrama</t>
  </si>
  <si>
    <t>Drama | Amistad. Infancia. Años 40. II Guerra Mundial</t>
  </si>
  <si>
    <t>Thriller. Acción | Crimen. Policíaco. Venganza</t>
  </si>
  <si>
    <t>Drama. Comedia. Romance | Racismo</t>
  </si>
  <si>
    <t>Comedia | Racismo. Remake</t>
  </si>
  <si>
    <t>Romance. Comedia | Comedia romántica. Adolescencia</t>
  </si>
  <si>
    <t>Comedia. Drama | Familia</t>
  </si>
  <si>
    <t>Drama | Basado en hechos reales. Política. Crisis económica 2008</t>
  </si>
  <si>
    <t>Comedia. Drama. Romance | Años 80. Adolescencia. Amistad. Comedia dramática. Drama romántico</t>
  </si>
  <si>
    <t>Ciencia ficción. Acción | Distopía. Live-Action</t>
  </si>
  <si>
    <t>Thriller | Terrorismo. Secuestros / Desapariciones. Aviones</t>
  </si>
  <si>
    <t>Acción. Drama | Catástrofes. Aviones</t>
  </si>
  <si>
    <t>Ciencia ficción. Acción. Aventuras | Futuro postapocalíptico. Supervivencia. Naturaleza</t>
  </si>
  <si>
    <t>Fantástico. Drama</t>
  </si>
  <si>
    <t>Drama | Pintura. Años 50</t>
  </si>
  <si>
    <t>Thriller. Terror. Drama | Catástrofes. Terremotos</t>
  </si>
  <si>
    <t>Western. Bélico. Drama | Amistad. Revolución Mexicana. Spaghetti Western. Años 1910-1919</t>
  </si>
  <si>
    <t>Comedia. Fantástico | Sobrenatural. Casas encantadas. Fantasmas</t>
  </si>
  <si>
    <t>Intriga | Telefilm. Crimen. Años 20</t>
  </si>
  <si>
    <t>Comedia. Acción | Espionaje. Fútbol</t>
  </si>
  <si>
    <t>Thriller | Terrorismo. IRA. Espionaje</t>
  </si>
  <si>
    <t>Cine negro. Thriller. Drama | Crimen. Policíaco. Serie B</t>
  </si>
  <si>
    <t>Aventuras. Romance | Histórico. Biográfico. Antigua Roma. Antiguo Egipto. Religión. Cine épico. Matemáticas</t>
  </si>
  <si>
    <t>Drama | Familia. Melodrama. Comedia dramática. Comedia negra. Drama sureño</t>
  </si>
  <si>
    <t>Romance. Drama | Drama romántico. Melodrama. Gran Depresión. Circo. Trenes/Metros. Años 30</t>
  </si>
  <si>
    <t>Drama | Basado en hechos reales. Drama judicial / Abogados/as</t>
  </si>
  <si>
    <t>Drama | Melodrama. Vida rural (Norteamérica)</t>
  </si>
  <si>
    <t>Aventuras | Histórico. Siglo XVII. Capa y espada</t>
  </si>
  <si>
    <t>Comedia | Comedia negra. Familia</t>
  </si>
  <si>
    <t>Aventuras. Comedia | Deporte. Coches/Automovilismo. Cine familiar</t>
  </si>
  <si>
    <t>Thriller. Comedia | Magia. Secuela</t>
  </si>
  <si>
    <t>Thriller | Robos &amp; Atracos. Crimen. Magia</t>
  </si>
  <si>
    <t>Comedia | Comedia romántica. Bodas</t>
  </si>
  <si>
    <t>Comedia. Drama | Comedia dramática. Amistad. Vejez/Madurez. Enfermedad</t>
  </si>
  <si>
    <t>Drama. Romance | Enfermedad. Adolescencia. Drama romántico</t>
  </si>
  <si>
    <t>Aventuras | Guerra de Vietnam. Aviones</t>
  </si>
  <si>
    <t>Acción. Thriller | Terrorismo. Aviones. Secuestros / Desapariciones</t>
  </si>
  <si>
    <t>Ciencia ficción. Thriller</t>
  </si>
  <si>
    <t>Thriller | Crimen. Neo-noir. Venganza. Cine independiente USA</t>
  </si>
  <si>
    <t>Drama | Biográfico</t>
  </si>
  <si>
    <t>Drama | Cine dentro del cine. Literatura. Basado en hechos reales. Años 60. Infancia</t>
  </si>
  <si>
    <t>Acción</t>
  </si>
  <si>
    <t>Amarcord (1973) - FilmAffinity</t>
  </si>
  <si>
    <t>Ciencia ficción</t>
  </si>
  <si>
    <t>Aventuras. Comedia. Acción</t>
  </si>
  <si>
    <t>Terror</t>
  </si>
  <si>
    <t>Comedia. Western</t>
  </si>
  <si>
    <t>Drama | Melodrama. Vida rural (Norteamérica). Años 1910-1919</t>
  </si>
  <si>
    <t>Intriga. Thriller | Neo-noir</t>
  </si>
  <si>
    <t>Comedia. Drama | Adolescencia. Amistad. Familia. Colegios &amp; Universidad. Comedia juvenil. Cine independiente USA</t>
  </si>
  <si>
    <t>Ciencia ficción. Acción | Extraterrestres. Viajes en el tiempo. 3-D</t>
  </si>
  <si>
    <t>Terror. Thriller | Sobrenatural. Casas encantadas. Fantasmas. Película de culto</t>
  </si>
  <si>
    <t>Thriller. Intriga | Robos &amp; Atracos. Discapacidad</t>
  </si>
  <si>
    <t>Bélico. Intriga. Drama | Basado en hechos reales. II Guerra Mundial. Nazismo. Holocausto</t>
  </si>
  <si>
    <t>Thriller. Intriga | Policíaco. Venganza. Remake</t>
  </si>
  <si>
    <t>Bélico. Drama | Telefilm. II Guerra Mundial. Drama romántico</t>
  </si>
  <si>
    <t>Thriller. Drama</t>
  </si>
  <si>
    <t>Drama | Drama psicológico. Medicina</t>
  </si>
  <si>
    <t>Terror. Intriga | Película de episodios. Sobrenatural. Fantasmas. Muñecos</t>
  </si>
  <si>
    <t>Aventuras. Drama | Basado en hechos reales. Años 50</t>
  </si>
  <si>
    <t>Drama | Años 70</t>
  </si>
  <si>
    <t>Cine negro | Drama carcelario. Crimen</t>
  </si>
  <si>
    <t>Acción. Intriga | Discapacidad. Autismo. Policíaco</t>
  </si>
  <si>
    <t>Drama | Música. Enfermedad. Melodrama. Drama romántico</t>
  </si>
  <si>
    <t>Aventuras. Drama | Cine familiar. Infancia. Vida rural (Norteamérica)</t>
  </si>
  <si>
    <t>Fantástico. Musical. Romance. Aventuras | Remake. Cine familiar</t>
  </si>
  <si>
    <t>Drama | Prostitución. Maternidad</t>
  </si>
  <si>
    <t>Thriller. Terror. Ciencia ficción. Fantástico</t>
  </si>
  <si>
    <t>Intriga. Thriller. Comedia | Trenes/Metros. Thriller psicológico. Espionaje. Secuestros / Desapariciones</t>
  </si>
  <si>
    <t>Aventuras. Western. Comedia. Romance | Amistad. Años 1900 (circa)</t>
  </si>
  <si>
    <t>Aventuras. Acción. Drama | Histórico. Siglo XVII. Capa y espada</t>
  </si>
  <si>
    <t>Drama | Siglo XIX. Homosexualidad</t>
  </si>
  <si>
    <t>Drama | Drogas</t>
  </si>
  <si>
    <t>Aventuras | Histórico. Antigua Grecia. Cine épico</t>
  </si>
  <si>
    <t>Acción | Secuela. Trenes/Metros</t>
  </si>
  <si>
    <t>Thriller | Secuestros / Desapariciones</t>
  </si>
  <si>
    <t>Comedia | Adolescencia. Colegios &amp; Universidad. Homosexualidad</t>
  </si>
  <si>
    <t>Comedia | Familia. Cine familiar</t>
  </si>
  <si>
    <t>Comedia | Celos</t>
  </si>
  <si>
    <t>Drama. Romance. Comedia | Drama sureño. Familia</t>
  </si>
  <si>
    <t>Comedia. Drama | Comedia dramática. Cine independiente USA</t>
  </si>
  <si>
    <t>Drama. Comedia | Trabajo/empleo</t>
  </si>
  <si>
    <t>Comedia | Cine dentro del cine. Falso documental</t>
  </si>
  <si>
    <t>Romance. Comedia | Comedia romántica. Navidad. Nochevieja / Año nuevo</t>
  </si>
  <si>
    <t>Comedia. Romance | Comedia romántica</t>
  </si>
  <si>
    <t>Comedia | Comedia negra. Cine dentro del cine</t>
  </si>
  <si>
    <t>Romance. Comedia. Drama | Comedia romántica. Amistad</t>
  </si>
  <si>
    <t>Ciencia ficción. Terror | Extraterrestres</t>
  </si>
  <si>
    <t>Drama | Enfermedad. Discapacidad. Comedia dramática. Película de culto</t>
  </si>
  <si>
    <t>Comedia. Drama | Navidad</t>
  </si>
  <si>
    <t>Terror. Thriller | Telefilm</t>
  </si>
  <si>
    <t>Intriga. Drama</t>
  </si>
  <si>
    <t>Intriga. Drama | Drama judicial / Abogados/as. Ejército</t>
  </si>
  <si>
    <t>Drama. Romance | Drama romántico. Años 1910-1919</t>
  </si>
  <si>
    <t>Comedia. Romance</t>
  </si>
  <si>
    <t>Aventuras. Fantástico</t>
  </si>
  <si>
    <t>Drama | Biográfico. Deporte. Boxeo. Años 70</t>
  </si>
  <si>
    <t>Thriller. Drama. Romance | Años 40. II Guerra Mundial. Espionaje</t>
  </si>
  <si>
    <t>Fantástico | Cuentos. Secuela. Viajes en el tiempo</t>
  </si>
  <si>
    <t>Fantástico. Animación. Aventuras | Cuentos. 3-D</t>
  </si>
  <si>
    <t>Ciencia ficción. Thriller. Acción | Extraterrestres. Policíaco. Buddy Film</t>
  </si>
  <si>
    <t>Ciencia ficción. Thriller. Terror | Extraterrestres</t>
  </si>
  <si>
    <t>Ciencia ficción. Acción. Romance. Thriller | Cyberpunk. Robots. Manga. Live-Action</t>
  </si>
  <si>
    <t>Comedia. Terror | Comedia de terror. Colegios &amp; Universidad. Adolescencia. Brujería. Sátira. Remake</t>
  </si>
  <si>
    <t>Drama | Religión. Basado en hechos reales</t>
  </si>
  <si>
    <t>Drama | Cine independiente USA</t>
  </si>
  <si>
    <t>Thriller. Acción | Ciclismo. Crimen</t>
  </si>
  <si>
    <t>Drama. Cine negro | Melodrama. Maternidad</t>
  </si>
  <si>
    <t>Drama | Guerra de Siria</t>
  </si>
  <si>
    <t>Drama. Aventuras | Road Movie. Biográfico. Años 90. Naturaleza</t>
  </si>
  <si>
    <t>Ciencia ficción. Thriller. Acción. Western | Robots. Western futurista. Thriller futurista. Película de culto</t>
  </si>
  <si>
    <t>Bélico | II Guerra Mundial. Aviones. Ejército</t>
  </si>
  <si>
    <t>Comedia | Navidad. Familia</t>
  </si>
  <si>
    <t>Aventuras | Prehistoria. Supervivencia. Perros/Lobos</t>
  </si>
  <si>
    <t>Thriller. Intriga. Drama | Crimen. Basado en hechos reales. Años 90</t>
  </si>
  <si>
    <t>Comedia | Música. Años 80. Años 90</t>
  </si>
  <si>
    <t>Drama | Biográfico. Siglo XIX. Pintura</t>
  </si>
  <si>
    <t>Comedia | Policíaco. Crimen. Familia</t>
  </si>
  <si>
    <t>Drama | Biográfico. Siglo XVIII. Música</t>
  </si>
  <si>
    <t>Musical. Romance. Comedia. Drama | Drama romántico. Comedia romántica</t>
  </si>
  <si>
    <t>Comedia | Comedia absurda. Surrealismo. Película de culto</t>
  </si>
  <si>
    <t>Terror. Ciencia ficción | Gore. Zombis. Remake</t>
  </si>
  <si>
    <t>Acción. Bélico. Thriller | Remake</t>
  </si>
  <si>
    <t>Bélico. Acción. Ciencia ficción | Propaganda</t>
  </si>
  <si>
    <t>Aventuras. Bélico | Histórico. Precuela. Colonialismo. África. Siglo XIX</t>
  </si>
  <si>
    <t>Drama. Romance | Drama romántico. Melodrama. Expresionismo alemán. Cine mudo. Película de culto</t>
  </si>
  <si>
    <t>Drama. Romance. Intriga | Basado en hechos reales. Melodrama. Años 50. Erótico. Crimen</t>
  </si>
  <si>
    <t>Aventuras. Drama. Romance | Pobreza. Drama romántico. África</t>
  </si>
  <si>
    <t>Romance. Drama | Drama romántico. Adolescencia</t>
  </si>
  <si>
    <t>Comedia. Drama | Años 30. Vida rural. Comedia dramática</t>
  </si>
  <si>
    <t>Drama. Romance | Enfermedad</t>
  </si>
  <si>
    <t>Drama | Baloncesto. Deporte</t>
  </si>
  <si>
    <t>Drama | Drama de época. Siglo XVIII. Esclavitud. Política. Biográfico</t>
  </si>
  <si>
    <t>Drama | Biográfico. Años 20. Años 30. Aviones</t>
  </si>
  <si>
    <t>Comedia. Drama | Comedia dramática. Realismo mágico. Película de culto</t>
  </si>
  <si>
    <t>Drama | Holocausto. Nazismo. II Guerra Mundial</t>
  </si>
  <si>
    <t>Intriga. Thriller. Drama. Terror | Drama psicológico</t>
  </si>
  <si>
    <t>Thriller | Terrorismo</t>
  </si>
  <si>
    <t>Thriller | Thriller psicológico. Terrorismo</t>
  </si>
  <si>
    <t>Drama. Thriller | Robos &amp; Atracos. Basado en hechos reales. Adolescencia</t>
  </si>
  <si>
    <t>Thriller. Acción | Venganza. Espionaje</t>
  </si>
  <si>
    <t>Drama. Comedia | Comedia dramática. Familia. Sátira. Película de culto</t>
  </si>
  <si>
    <t>Thriller. Drama | Neo-noir. Mafia. Drogas. Años 60. Años 70. Basado en hechos reales</t>
  </si>
  <si>
    <t>Drama. Comedia | Años 60. Adolescencia. Amistad. Bandas/pandillas callejeras. Historias cruzadas</t>
  </si>
  <si>
    <t>Thriller | Robos &amp; Atracos. Remake</t>
  </si>
  <si>
    <t>Drama | Racismo. Drama carcelario. Nazismo. Drama social. Bandas/pandillas callejeras. Película de culto</t>
  </si>
  <si>
    <t>Drama | Road Movie. Adolescencia</t>
  </si>
  <si>
    <t>Western. Acción</t>
  </si>
  <si>
    <t>Drama | Años 60. Años 70. Familia</t>
  </si>
  <si>
    <t>Drama | Erótico</t>
  </si>
  <si>
    <t>Drama. Terror | Crimen. Años 80. Bolsa &amp; Negocios. Asesinos en serie. Drama psicológico. Película de culto. Comedia negra</t>
  </si>
  <si>
    <t>Bélico | Guerra de Iraq</t>
  </si>
  <si>
    <t>Drama | Racismo. Secuestros / Desapariciones</t>
  </si>
  <si>
    <t>Comedia | Comedia juvenil. Prostitución</t>
  </si>
  <si>
    <t>Acción. Comedia | Gore</t>
  </si>
  <si>
    <t>Terror. Ciencia ficción | Robots</t>
  </si>
  <si>
    <t>Comedia. Drama | Comedia dramática. Amistad</t>
  </si>
  <si>
    <t>Drama. Romance | Drama romántico. Melodrama. Remake</t>
  </si>
  <si>
    <t>Drama | Siglo XIX. Esclavitud. Racismo. Basado en hechos reales</t>
  </si>
  <si>
    <t>Drama. Comedia | II Guerra Mundial. Mafia. Homosexualidad</t>
  </si>
  <si>
    <t>Thriller. Acción. Romance | Road Movie. Drogas</t>
  </si>
  <si>
    <t>Drama. Romance | Drama romántico. Revolución cultural china. Basado en hechos reales</t>
  </si>
  <si>
    <t>Comedia. Musical</t>
  </si>
  <si>
    <t>Romance. Comedia | Comedia romántica. Cocina</t>
  </si>
  <si>
    <t>Drama. Romance | Homosexualidad. Cine independiente USA</t>
  </si>
  <si>
    <t>Drama. Cine negro | Drama psicológico. Melodrama</t>
  </si>
  <si>
    <t>Comedia. Drama | Comedia dramática. Cine independiente USA. Sexualidad y pornografía</t>
  </si>
  <si>
    <t>Comedia. Drama. Romance | Drama de época. Siglo XVIII</t>
  </si>
  <si>
    <t>Drama. Romance. Bélico | Años 60. Guerra de Vietnam</t>
  </si>
  <si>
    <t>Comedia. Drama | Comedia dramática. Colegios &amp; Universidad. Enseñanza</t>
  </si>
  <si>
    <t>Acción | Precuela. Años 70</t>
  </si>
  <si>
    <t>Drama. Romance | Familia. Cine independiente USA</t>
  </si>
  <si>
    <t>Romance. Comedia. Drama | Basado en hechos reales. Comedia romántica. Comedia dramática. Enfermedad. Años 90</t>
  </si>
  <si>
    <t>Comedia. Terror. Romance | Zombis. Comedia negra. Comedia de terror. Cine independiente USA</t>
  </si>
  <si>
    <t>Drama | Drama romántico. Vejez/Madurez. Enfermedad. Discapacidad</t>
  </si>
  <si>
    <t>Drama. Romance | Drama romántico</t>
  </si>
  <si>
    <t>Drama | Historias cruzadas. Drama social</t>
  </si>
  <si>
    <t>Aventuras. Drama | Basado en hechos reales. Biográfico. Años 1900 (circa). Años 1910-1919. Años 20</t>
  </si>
  <si>
    <t>Thriller. Drama | Thriller psicológico. Secuestros / Desapariciones. Basado en hechos reales. Años 60. Cine independiente USA</t>
  </si>
  <si>
    <t>Western. Drama | Spaghetti Western. Venganza</t>
  </si>
  <si>
    <t>Drama | Histórico. Siglo XVI</t>
  </si>
  <si>
    <t>Romance. Drama | Drama romántico. Siglo XIX</t>
  </si>
  <si>
    <t>Drama. Romance | Biográfico. Siglo XIX</t>
  </si>
  <si>
    <t>Drama | Enfermedad. Drama romántico</t>
  </si>
  <si>
    <t>Comedia. Acción | Parodia. Espionaje. Cómic. Familia</t>
  </si>
  <si>
    <t>Thriller. Intriga. Romance | Thriller psicológico</t>
  </si>
  <si>
    <t>Thriller. Terror | Asesinos en serie</t>
  </si>
  <si>
    <t>Thriller. Terror. Acción | Thriller futurista. Distopía. Crimen. Sátira. Venganza. Supervivencia. Secuela</t>
  </si>
  <si>
    <t>Drama. Romance | Años 20. Revolución Rusa</t>
  </si>
  <si>
    <t>Comedia | Comedia negra. Medicina</t>
  </si>
  <si>
    <t>Thriller. Intriga | Religión. Secuela</t>
  </si>
  <si>
    <t>Terror. Intriga | Slasher. Asesinos en serie</t>
  </si>
  <si>
    <t>Thriller | Crimen. Secuestros / Desapariciones</t>
  </si>
  <si>
    <t>Thriller. Drama. Cine negro | Crimen. Familia. Neo-noir</t>
  </si>
  <si>
    <t>Fantástico. Aventuras | Spin-off. Magia</t>
  </si>
  <si>
    <t>Fantástico. Aventuras | Magia. Secuela</t>
  </si>
  <si>
    <t>Thriller. Drama | Literatura. Venganza. Thriller psicológico</t>
  </si>
  <si>
    <t>Ciencia ficción. Thriller. Terror | Thriller psicológico</t>
  </si>
  <si>
    <t>Romance. Drama | Drama de época. Drama romántico. Siglo XIX</t>
  </si>
  <si>
    <t>Acción. Thriller | Espionaje. Años 90</t>
  </si>
  <si>
    <t>Terror | Sobrenatural. Muñecos. Precuela. Años 40. Años 50</t>
  </si>
  <si>
    <t>Terror | Sobrenatural. Muñecos. Spin-off. Años 70</t>
  </si>
  <si>
    <t>Musical. Comedia | Cómic. Remake. Adopción. Cine familiar</t>
  </si>
  <si>
    <t>Fantástico. Terror. Thriller</t>
  </si>
  <si>
    <t>Thriller. Drama | Crimen. Internet/Informática. Basado en hechos reales</t>
  </si>
  <si>
    <t>Drama. Intriga | Siglo XVI. Histórico. Política. Teatro</t>
  </si>
  <si>
    <t>Drama | Comedia dramática</t>
  </si>
  <si>
    <t>Fantástico. Comedia. Aventuras | Superhéroes. Cine familiar</t>
  </si>
  <si>
    <t>Comedia | Drogas</t>
  </si>
  <si>
    <t>Romance. Drama | Drama romántico</t>
  </si>
  <si>
    <t>Drama | Biográfico. Homosexualidad. Literatura</t>
  </si>
  <si>
    <t>Thriller. Drama | Robos &amp; Atracos. Crimen. Familia</t>
  </si>
  <si>
    <t>Terror. Thriller. Drama | Thriller psicológico. Gore. Película de culto. Erótico</t>
  </si>
  <si>
    <t>Ciencia ficción. Fantástico. Acción. Comedia | Superhéroes. Insectos. Secuela. Cómic. Marvel Comics. 3-D</t>
  </si>
  <si>
    <t>Ciencia ficción. Fantástico. Acción. Comedia | Robos &amp; Atracos. Insectos. Superhéroes. Cómic. Marvel Comics. 3-D</t>
  </si>
  <si>
    <t>Drama | Ejército. Basado en hechos reales</t>
  </si>
  <si>
    <t>Comedia. Aventuras | Prehistoria</t>
  </si>
  <si>
    <t>Comedia. Romance | Comedia romántica. Juegos olímpicos. Remake</t>
  </si>
  <si>
    <t>Bélico. Drama | Guerra de Vietnam. Película de culto</t>
  </si>
  <si>
    <t>Aventuras. Acción. Drama | Siglo XVI</t>
  </si>
  <si>
    <t>Ciencia ficción. Terror | Aventura espacial. Falso documental. Años 70. Metraje encontrado</t>
  </si>
  <si>
    <t>Drama. Aventuras | Aventura espacial. Años 70. Basado en hechos reales</t>
  </si>
  <si>
    <t>Western. Drama | Amistad</t>
  </si>
  <si>
    <t>Comedia | Prostitución. Cine independiente USA</t>
  </si>
  <si>
    <t>Comedia. Terror. Romance | Comedia de terror. Zombis</t>
  </si>
  <si>
    <t>Fantástico. Acción | Superhéroes. Cómic. DC Comics</t>
  </si>
  <si>
    <t>Bélico. Acción. Comedia | II Guerra Mundial</t>
  </si>
  <si>
    <t>Comedia. Aventuras | Aviones. Años 1910-1919</t>
  </si>
  <si>
    <t>Drama. Romance | Adolescencia. Familia. Amistad. Alcoholismo. Cine independiente USA. Young Adult</t>
  </si>
  <si>
    <t>Comedia | Remake</t>
  </si>
  <si>
    <t>Intriga. Aventuras | Espionaje</t>
  </si>
  <si>
    <t>Drama. Romance | Drama romántico. Melodrama. Años 30</t>
  </si>
  <si>
    <t>Drama. Intriga | Crimen. Años 60. Racismo. Policíaco. Vida rural (Norteamérica). Drama social. Drama sureño. Basado en hechos reales</t>
  </si>
  <si>
    <t>Drama. Bélico | II Guerra Mundial</t>
  </si>
  <si>
    <t>Aventuras | África</t>
  </si>
  <si>
    <t>Bélico | II Guerra Mundial</t>
  </si>
  <si>
    <t>Thriller. Intriga. Drama | Años 70. Política. Basado en hechos reales</t>
  </si>
  <si>
    <t>Western. Comedia</t>
  </si>
  <si>
    <t>Thriller | Mafia. Drogas</t>
  </si>
  <si>
    <t>Intriga | Terrorismo</t>
  </si>
  <si>
    <t>Comedia. Acción | Parodia. Policíaco. Vida rural. Asesinos en serie. Buddy Film</t>
  </si>
  <si>
    <t>Western. Acción | Crimen</t>
  </si>
  <si>
    <t>Comedia | Comedia negra. Sátira. Asesinos en serie. Televisión. Road Movie</t>
  </si>
  <si>
    <t>Comedia | Buddy Film</t>
  </si>
  <si>
    <t>Ciencia ficción. Fantástico. Drama. Acción. Romance | Catástrofes. Fin del mundo</t>
  </si>
  <si>
    <t>Comedia. Drama. Romance | Comedia dramática. Trabajo/empleo</t>
  </si>
  <si>
    <t>Aventuras. Acción. Drama. Romance. Bélico | Siglo XII. Edad Media</t>
  </si>
  <si>
    <t>Ciencia ficción. Thriller | Viajes en el tiempo</t>
  </si>
  <si>
    <t>Intriga. Thriller | Espionaje. Secuela. Telefilm</t>
  </si>
  <si>
    <t>Terror. Thriller | Sobrenatural. Comedia de terror</t>
  </si>
  <si>
    <t>Aventuras. Acción. Romance. Drama. Intriga | Crimen. Robos &amp; Atracos</t>
  </si>
  <si>
    <t>Comedia | Comedia negra. Crimen. Asesinos en serie</t>
  </si>
  <si>
    <t>Fantástico. Aventuras | Cine familiar. Young Adult</t>
  </si>
  <si>
    <t>Aventuras. Drama | Supervivencia. Naturaleza</t>
  </si>
  <si>
    <t>Acción. Intriga. Thriller | Serie B. Remake</t>
  </si>
  <si>
    <t>Thriller. Acción | Crisis económica 2008. Bolsa &amp; Negocios. Venganza</t>
  </si>
  <si>
    <t>Thriller. Acción | Drogas</t>
  </si>
  <si>
    <t>Thriller. Acción | Remake. Policíaco</t>
  </si>
  <si>
    <t>Acción. Drama | Años 80. Robos &amp; Atracos. Basado en hechos reales</t>
  </si>
  <si>
    <t>Acción. Thriller | Terrorismo. Buddy Film</t>
  </si>
  <si>
    <t>Aventuras | Robos &amp; Atracos. Piratas. Aventuras marinas</t>
  </si>
  <si>
    <t>Acción | Trenes/Metros. Robos &amp; Atracos. Nochevieja / Año nuevo</t>
  </si>
  <si>
    <t>Thriller | Remake. Trenes/Metros. Crimen. Secuestros / Desapariciones</t>
  </si>
  <si>
    <t>Acción. Thriller | Espionaje. Crimen. Buddy Film</t>
  </si>
  <si>
    <t>Acción. Comedia | Crimen. Precuela</t>
  </si>
  <si>
    <t>Acción. Thriller. Comedia | Mafia. Crimen</t>
  </si>
  <si>
    <t>Bélico. Drama. Acción | I Guerra Mundial</t>
  </si>
  <si>
    <t>Intriga. Thriller. Drama | Thriller psicológico. Policíaco. Crimen. Asesinos en serie. Sexualidad y pornografía</t>
  </si>
  <si>
    <t>Intriga. Drama | Crimen. Trenes/Metros</t>
  </si>
  <si>
    <t>Intriga. Thriller | Política</t>
  </si>
  <si>
    <t>Thriller. Intriga | Policíaco. Crimen. Buddy Film. Asesinos en serie</t>
  </si>
  <si>
    <t>Intriga. Thriller | Crimen. Asesinos en serie. Matemáticas</t>
  </si>
  <si>
    <t>Acción | Drogas. Mafia</t>
  </si>
  <si>
    <t>Thriller | Crimen. Policíaco. Asesinos en serie. Viajes en el tiempo. Años 80</t>
  </si>
  <si>
    <t>Acción. Cine negro. Thriller | Crimen. Neo-noir</t>
  </si>
  <si>
    <t>Terror. Thriller | Coches/Automovilismo. Policíaco. Road Movie</t>
  </si>
  <si>
    <t>Thriller. Drama | Años 30</t>
  </si>
  <si>
    <t>Thriller. Acción | Años 80. Venganza</t>
  </si>
  <si>
    <t>Acción | Venganza</t>
  </si>
  <si>
    <t>Thriller. Acción. Romance | Crimen. Road Movie. Sátira. Asesinos en serie. Película de culto</t>
  </si>
  <si>
    <t>Acción. Thriller | Crimen</t>
  </si>
  <si>
    <t>Comedia. Drama | Comedia negra. Cine independiente USA</t>
  </si>
  <si>
    <t>Aventuras. Drama. Acción | Esclavitud</t>
  </si>
  <si>
    <t>Comedia. Drama. Romance</t>
  </si>
  <si>
    <t>Terror. Thriller. Aventuras | Metraje encontrado</t>
  </si>
  <si>
    <t>Comedia. Drama. Romance | Comedia romántica. Vejez/Madurez</t>
  </si>
  <si>
    <t>Drama | Alcoholismo. Familia</t>
  </si>
  <si>
    <t>Ciencia ficción. Aventuras. Acción | Viajes en el tiempo. Siglo XV. Videojuego</t>
  </si>
  <si>
    <t>Thriller. Intriga | Policíaco. Neo-noir</t>
  </si>
  <si>
    <t>Thriller | Thriller psicológico. Medicina</t>
  </si>
  <si>
    <t>Drama. Comedia. Romance | Comedia negra. Secuestros / Desapariciones. Remake</t>
  </si>
  <si>
    <t>Comedia | Comedia absurda. Parodia. Aviones. Secuela</t>
  </si>
  <si>
    <t>Comedia | Comedia absurda. Parodia. Aviones. Película de culto</t>
  </si>
  <si>
    <t>Drama | Cine independiente USA. Vejez/Madurez</t>
  </si>
  <si>
    <t>Drama. Romance | Crimen. Drogas. Vejez/Madurez. Neo-noir</t>
  </si>
  <si>
    <t>Ciencia ficción. Thriller | Aventura espacial. Película de culto. Western futurista</t>
  </si>
  <si>
    <t>Acción. Thriller | Espionaje. Guerra Fría. Años 80. Cómic. Homosexualidad</t>
  </si>
  <si>
    <t>Drama | Siglo XIX. Drama psicológico</t>
  </si>
  <si>
    <t>Thriller. Acción | Crimen. Robos &amp; Atracos</t>
  </si>
  <si>
    <t>Intriga. Thriller | Celos. Erótico. Thriller psicológico</t>
  </si>
  <si>
    <t>Thriller. Drama | Crimen. Secuestros / Desapariciones</t>
  </si>
  <si>
    <t>Drama. Comedia | Robos &amp; Atracos</t>
  </si>
  <si>
    <t>Comedia | Robos &amp; Atracos</t>
  </si>
  <si>
    <t>Cine negro. Intriga. Thriller | Crimen. Robos &amp; Atracos</t>
  </si>
  <si>
    <t>Thriller. Comedia. Romance | Crimen. Robos &amp; Atracos</t>
  </si>
  <si>
    <t>Acción. Comedia | Buddy Film. Road Movie</t>
  </si>
  <si>
    <t>Intriga. Romance. Thriller | Robos &amp; Atracos</t>
  </si>
  <si>
    <t>Thriller. Drama | Racismo. Basado en hechos reales. Años 80</t>
  </si>
  <si>
    <t>Thriller | Robos &amp; Atracos. Discapacidad. Discapacidad visual</t>
  </si>
  <si>
    <t>Acción. Drama. Thriller | Submarinismo. Supervivencia</t>
  </si>
  <si>
    <t>Comedia. Romance. Fantástico | Comedia romántica. Vida rural (Norteamérica). Viajes en el tiempo</t>
  </si>
  <si>
    <t>Comedia. Ciencia ficción. Aventuras | Extraterrestres</t>
  </si>
  <si>
    <t>Thriller | Mafia. Crimen. Drogas. Años 70</t>
  </si>
  <si>
    <t>Terror. Thriller</t>
  </si>
  <si>
    <t>Intriga. Thriller. Acción</t>
  </si>
  <si>
    <t>Drama. Cine negro | Melodrama. Drama psicológico. Drama romántico</t>
  </si>
  <si>
    <t>Drama. Comedia | Basado en hechos reales. Años 60. Años 70. Robos &amp; Atracos</t>
  </si>
  <si>
    <t>Ciencia ficción. Acción. Terror | Comedia de terror. Extraterrestres</t>
  </si>
  <si>
    <t>Ciencia ficción. Drama | Extraterrestres</t>
  </si>
  <si>
    <t>Terror. Thriller. Intriga | J-Horror. Thriller psicológico. Asesinos en serie. Drama psicológico. Película de culto. Gore. Secuestros / Desapariciones. Venganza. Crimen</t>
  </si>
  <si>
    <t>Drama | Música</t>
  </si>
  <si>
    <t>Comedia | Comedia dramática. Adolescencia</t>
  </si>
  <si>
    <t>Intriga | Periodismo</t>
  </si>
  <si>
    <t>Aventuras. Drama. Bélico. Romance | Cine épico. Melodrama. Drama romántico. II Guerra Mundial</t>
  </si>
  <si>
    <t>Ciencia ficción | Robots. Distopía</t>
  </si>
  <si>
    <t>Thriller | Road Movie. Erótico</t>
  </si>
  <si>
    <t>Ciencia ficción. Fantástico. Acción | Cyberpunk. Internet/Informática. Videojuego</t>
  </si>
  <si>
    <t>Ciencia ficción. Aventuras. Bélico. Acción. Fantástico. Romance | Naturaleza. Extraterrestres. 3-D</t>
  </si>
  <si>
    <t>Comedia | Cine dentro del cine. Años 50. Secuestros / Desapariciones</t>
  </si>
  <si>
    <t>Comedia. Aventuras | Adolescencia. Comedia juvenil</t>
  </si>
  <si>
    <t>Acción. Aventuras | Crimen. Cómic. DC Comics</t>
  </si>
  <si>
    <t>Ciencia ficción. Intriga. Terror | Familia</t>
  </si>
  <si>
    <t>Drama | Telefilm</t>
  </si>
  <si>
    <t>Drama | Histórico. Guerra de Corea</t>
  </si>
  <si>
    <t>Drama | Drama sureño</t>
  </si>
  <si>
    <t>Thriller. Acción. Comedia | Crimen. Robos &amp; Atracos. Coches/Automovilismo</t>
  </si>
  <si>
    <t>Comedia | Maternidad</t>
  </si>
  <si>
    <t>Comedia. Drama. Romance | Cine independiente USA</t>
  </si>
  <si>
    <t>Intriga. Thriller | Thriller psicológico</t>
  </si>
  <si>
    <t>Ciencia ficción. Acción. Thriller | Distopía</t>
  </si>
  <si>
    <t>Drama. Terror. Intriga | Sobrenatural</t>
  </si>
  <si>
    <t>Intriga. Thriller. Acción. Aventuras | Gore. Crimen. Venganza. Vida rural</t>
  </si>
  <si>
    <t>Acción. Thriller. Comedia | Crimen. Policíaco. Buddy Film. Secuela</t>
  </si>
  <si>
    <t>Thriller. Drama | Drama carcelario</t>
  </si>
  <si>
    <t>Acción. Drama</t>
  </si>
  <si>
    <t>Comedia | Comedia negra. Road Movie. Vejez/Madurez. Spin-off</t>
  </si>
  <si>
    <t>Comedia | Comedia negra. Navidad. Secuela. Robos &amp; Atracos</t>
  </si>
  <si>
    <t>Comedia | Colegios &amp; Universidad. Enseñanza</t>
  </si>
  <si>
    <t>Terror. Intriga | Giallo. Slasher</t>
  </si>
  <si>
    <t>Western. Aventuras. Drama | Cine épico. Amistad. Ejército. Siglo XIX</t>
  </si>
  <si>
    <t>Terror. Acción. Thriller | Animales. Tiburones. 3-D</t>
  </si>
  <si>
    <t>Thriller | Crimen. Robos &amp; Atracos</t>
  </si>
  <si>
    <t>Aventuras | Animales. Perros/Lobos. Basado en hechos reales. Remake</t>
  </si>
  <si>
    <t>Drama | Periodismo. Fotografía. Histórico. Revolución Sandinista</t>
  </si>
  <si>
    <t>Romance. Comedia | Comedia romántica. Nochevieja / Año nuevo</t>
  </si>
  <si>
    <t>Bélico. Drama | Años 40. II Guerra Mundial. Ejército. Basado en hechos reales</t>
  </si>
  <si>
    <t>Romance. Drama | Drama romántico. Enfermedad. Adolescencia. Young Adult</t>
  </si>
  <si>
    <t>Thriller. Intriga. Drama | Thriller psicológico. Secuestros / Desapariciones</t>
  </si>
  <si>
    <t>Terror. Thriller | Sobrenatural. Fantasmas. Años 80</t>
  </si>
  <si>
    <t>Intriga. Thriller</t>
  </si>
  <si>
    <t>Drama | Religión. Años 30</t>
  </si>
  <si>
    <t>Western. Intriga</t>
  </si>
  <si>
    <t>Comedia. Drama. Thriller | Guerra Civil Española. Comedia dramática. Circo. Comedia negra. Años 70. Payasos</t>
  </si>
  <si>
    <t>Comedia | Teatro. Mafia. Años 20</t>
  </si>
  <si>
    <t>Comedia | Amistad</t>
  </si>
  <si>
    <t>Comedia | Sátira</t>
  </si>
  <si>
    <t>Comedia | Cine independiente USA. Música</t>
  </si>
  <si>
    <t>Comedia. Thriller | Nouvelle vague</t>
  </si>
  <si>
    <t>Bélico. Drama | II Guerra Mundial. Basado en hechos reales</t>
  </si>
  <si>
    <t>Western. Acción. Comedia | Robos &amp; Atracos. Crimen</t>
  </si>
  <si>
    <t>Acción. Comedia. Romance | Robos &amp; Atracos</t>
  </si>
  <si>
    <t>Western. Drama | Crimen. Siglo XIX</t>
  </si>
  <si>
    <t>Acción. Thriller | Remake. Crimen</t>
  </si>
  <si>
    <t>Drama | Conflicto árabe-israelí. Feminismo</t>
  </si>
  <si>
    <t>Drama | Cine dentro del cine</t>
  </si>
  <si>
    <t>Drama | Guerra Fría. Años 80</t>
  </si>
  <si>
    <t>Ciencia ficción. Fantástico. Aventuras. Comedia | Aventura espacial. Cómic. Serie B. Película de culto</t>
  </si>
  <si>
    <t>Aventuras. Drama | Histórico. Religión. Cine épico. Biblia. Antigua Roma</t>
  </si>
  <si>
    <t>Comedia. Romance | Comedia romántica. Remake</t>
  </si>
  <si>
    <t>Drama | Drama de época. Siglo XVIII</t>
  </si>
  <si>
    <t>Thriller | Biográfico. Años 70. Años 80. Crimen. Drogas. Espionaje</t>
  </si>
  <si>
    <t>Drama | Biográfico. Colegios &amp; Universidad. Años 80</t>
  </si>
  <si>
    <t>Drama | Cine dentro del cine. Años 40. Literatura</t>
  </si>
  <si>
    <t>Thriller. Drama | Thriller psicológico</t>
  </si>
  <si>
    <t>Intriga. Thriller. Acción | Thriller psicológico. Ejército</t>
  </si>
  <si>
    <t>Terror. Comedia | Monstruos. Gore. Serie B</t>
  </si>
  <si>
    <t>Acción. Drama | Basado en hechos reales</t>
  </si>
  <si>
    <t>Ciencia ficción. Fantástico | Serie B. Extraterrestres. Monstruos. Mockbuster</t>
  </si>
  <si>
    <t>Acción | Secuela. Distopía</t>
  </si>
  <si>
    <t>Thriller. Acción | Colegios &amp; Universidad. Película de culto. Distopía. Gore</t>
  </si>
  <si>
    <t>Ciencia ficción. Acción. Bélico | Aventuras marinas. Extraterrestres</t>
  </si>
  <si>
    <t>Ciencia ficción. Acción. Aventuras. Thriller. Drama | Robots</t>
  </si>
  <si>
    <t>Acción. Ciencia ficción | Precuela. Robots. Aventura espacial. Telefilm</t>
  </si>
  <si>
    <t>Ciencia ficción. Acción. Aventuras | Aventura espacial</t>
  </si>
  <si>
    <t>Comedia | Secuela. Música. Mafia</t>
  </si>
  <si>
    <t>Drama. Thriller. Romance | Crimen</t>
  </si>
  <si>
    <t>Drama. Bélico | África. Infancia</t>
  </si>
  <si>
    <t>Drama | Drogas. Adolescencia</t>
  </si>
  <si>
    <t>Comedia | Spin-off</t>
  </si>
  <si>
    <t>Comedia. Aventuras | Perros/Lobos. Cine familiar</t>
  </si>
  <si>
    <t>Drama. Romance | Música. Drama romántico</t>
  </si>
  <si>
    <t>Drama. Romance | Familia. Enfermedad. Homosexualidad. Cine independiente USA. Comedia dramática</t>
  </si>
  <si>
    <t>Drama | Biográfico. Música. Homosexualidad. Telefilm</t>
  </si>
  <si>
    <t>Drama | Comedia dramática. Literatura. Basado en hechos reales</t>
  </si>
  <si>
    <t>Romance. Drama | Drama de época. Periodismo</t>
  </si>
  <si>
    <t>Drama | Prostitución</t>
  </si>
  <si>
    <t>Aventuras | Animales. Perros/Lobos. Cine familiar</t>
  </si>
  <si>
    <t>Drama | Drama de época. Esclavitud. Racismo. Basado en hechos reales</t>
  </si>
  <si>
    <t>Drama | Navidad</t>
  </si>
  <si>
    <t>Drama. Romance | Siglo XVII. Teatro</t>
  </si>
  <si>
    <t>Drama. Thriller | Autismo. Discapacidad. Acoso escolar/bullying. Internet/Informática. Adolescencia. Thriller psicológico. Colegios &amp; Universidad</t>
  </si>
  <si>
    <t>Aventuras. Drama | Antigua Roma. Cine épico</t>
  </si>
  <si>
    <t>Aventuras. Drama | Cine épico. Antigua Roma. Esclavitud. Amistad. Religión. Venganza. Remake</t>
  </si>
  <si>
    <t>Comedia | Cine familiar. Cómic. Superhéroes</t>
  </si>
  <si>
    <t>Comedia | Cine familiar. Perros/Lobos. Remake</t>
  </si>
  <si>
    <t>Fantástico. Aventuras. Acción | Edad Media. Monstruos. Mitología. Espada y brujería. Vikingos</t>
  </si>
  <si>
    <t>Animación. Aventuras. Fantástico. Acción | Mitología. Espada y brujería. Cine épico. Dragones. Monstruos. Edad Media. Vikingos. 3-D</t>
  </si>
  <si>
    <t>Intriga. Terror | Años 70. Cine dentro del cine. Giallo</t>
  </si>
  <si>
    <t>Comedia | Comedia romántica</t>
  </si>
  <si>
    <t>Intriga. Cine negro | Comedia negra</t>
  </si>
  <si>
    <t>Drama | Infancia. Pobreza. Naturaleza. Cine independiente USA. Realismo mágico</t>
  </si>
  <si>
    <t>Thriller. Drama | Crimen. Periodismo</t>
  </si>
  <si>
    <t>Drama. Thriller | Biográfico. Basado en hechos reales</t>
  </si>
  <si>
    <t>Ciencia ficción | Extraterrestres. Secuela</t>
  </si>
  <si>
    <t>Comedia. Terror | Comedia de terror</t>
  </si>
  <si>
    <t>Fantástico. Comedia. Terror | Comedia de terror. Monstruos</t>
  </si>
  <si>
    <t>Comedia. Drama | Drama sureño</t>
  </si>
  <si>
    <t>Comedia. Drama | Comedia dramática. Discapacidad. Política</t>
  </si>
  <si>
    <t>Comedia. Drama | Familia. Racismo</t>
  </si>
  <si>
    <t>Comedia | Comedia negra. Crimen. Robos &amp; Atracos. Remake</t>
  </si>
  <si>
    <t>Drama. Fantástico</t>
  </si>
  <si>
    <t>Comedia. Acción. Terror | Comedia de terror. Zombis. Road Movie</t>
  </si>
  <si>
    <t>Comedia. Ciencia ficción | Fin del mundo. Extraterrestres. Robots. Amistad</t>
  </si>
  <si>
    <t>Ciencia ficción. Terror | Comedia de terror. Arañas. Monstruos. Serie B</t>
  </si>
  <si>
    <t>Thriller | Comedia negra. Crimen. Policíaco. Secuestros / Desapariciones. Venganza</t>
  </si>
  <si>
    <t>Drama | Basado en hechos reales. Biográfico. Años 50. Años 60. Pintura</t>
  </si>
  <si>
    <t>Animación. Fantástico. Drama. Aventuras | Naturaleza. Animales. Amistad. Sobrenatural. Cine épico</t>
  </si>
  <si>
    <t>Drama. Fantástico. Aventuras | Familia. Realismo mágico. Años 80</t>
  </si>
  <si>
    <t>Acción. Aventuras. Drama. Comedia</t>
  </si>
  <si>
    <t>Comedia. Fantástico | Infancia. Cine familiar</t>
  </si>
  <si>
    <t>Comedia | Familia. Monstruos</t>
  </si>
  <si>
    <t>Fantástico. Aventuras. Bélico | I Guerra Mundial. Viajes en el tiempo</t>
  </si>
  <si>
    <t>Drama | Erótico. Homosexualidad. Adolescencia. Años 30</t>
  </si>
  <si>
    <t>Intriga. Cine negro | Mafia. Crimen. Años 30</t>
  </si>
  <si>
    <t>Drama. Comedia | Ballet. Años 80. Homosexualidad. Baile</t>
  </si>
  <si>
    <t>Bélico. Drama | Guerra de Iraq. Ejército. 3-D. Sátira</t>
  </si>
  <si>
    <t>Drama | Biográfico. Música. Jazz. Alcoholismo. Drogas. Años 40. Años 50</t>
  </si>
  <si>
    <t>Comedia. Drama | Teatro. Sátira. Comedia negra. Realismo mágico</t>
  </si>
  <si>
    <t>Drama | Enfermedad. Amistad. Guerra de Vietnam. Animales. Aves/Pájaros</t>
  </si>
  <si>
    <t>Fantástico. Comedia | Comedia de terror. Casas encantadas. Fantasmas. Película de culto</t>
  </si>
  <si>
    <t>Aventuras. Drama | Siglo XIX. Pobreza. Venganza</t>
  </si>
  <si>
    <t>Acción | Crimen</t>
  </si>
  <si>
    <t>Bélico. Acción | Ejército. África. Basado en hechos reales. Años 90</t>
  </si>
  <si>
    <t>Thriller. Drama | Crimen. Policíaco. Mafia. Años 70. Años 80. Años 90. Basado en hechos reales</t>
  </si>
  <si>
    <t>Musical. Drama | Navidad. Familia</t>
  </si>
  <si>
    <t>Acción. Fantástico. Aventuras | Superhéroes. Cómic. Marvel Comics. África. 3-D</t>
  </si>
  <si>
    <t>Acción. Intriga. Thriller | Crimen. Yakuza &amp; Triada. Buddy Film</t>
  </si>
  <si>
    <t>Aventuras. Thriller | Aventuras marinas. Submarinos</t>
  </si>
  <si>
    <t>Drama. Romance | Drama sureño. Música</t>
  </si>
  <si>
    <t>Drama | Crimen. Adolescencia. Drama romántico. Bandas/pandillas callejeras</t>
  </si>
  <si>
    <t>Thriller. Acción | Crimen. Espionaje. Internet/Informática</t>
  </si>
  <si>
    <t>Western. Aventuras | Amistad</t>
  </si>
  <si>
    <t>Thriller | Venganza</t>
  </si>
  <si>
    <t>Intriga. Fantástico | Sobrenatural</t>
  </si>
  <si>
    <t>Acción | Samuráis. Japón feudal. Venganza. Manga. Live-Action</t>
  </si>
  <si>
    <t>Ciencia ficción | Cyberpunk. Thriller futurista. Neo-noir. Secuela</t>
  </si>
  <si>
    <t>Ciencia ficción. Acción | Neo-noir. Thriller futurista. Cyberpunk. Distopía. Robots. Película de culto</t>
  </si>
  <si>
    <t>Terror | Secuela</t>
  </si>
  <si>
    <t>Animación. Ciencia ficción. Acción | Cyberpunk. Futuro postapocalíptico. Animación para adultos. Manga</t>
  </si>
  <si>
    <t>Fantástico. Aventuras. Acción | Cine épico. Fantasía medieval. Cuentos</t>
  </si>
  <si>
    <t>Comedia. Fantástico. Romance | Comedia romántica. Cuentos</t>
  </si>
  <si>
    <t>Comedia. Acción | Remake</t>
  </si>
  <si>
    <t>Acción | Remake</t>
  </si>
  <si>
    <t>Drama | Biográfico. Música</t>
  </si>
  <si>
    <t>Thriller. Acción | Robos &amp; Atracos</t>
  </si>
  <si>
    <t>Terror. Fantástico | Pintura. Drogas. Gore</t>
  </si>
  <si>
    <t>Thriller | Policíaco. Asesinos en serie</t>
  </si>
  <si>
    <t>Acción. Fantástico | Cómic</t>
  </si>
  <si>
    <t>Comedia. Terror | Comedia de terror. Vampiros</t>
  </si>
  <si>
    <t>Drama | Biográfico. Crimen. Drogas. Años 70. Años 80</t>
  </si>
  <si>
    <t>Comedia | Cine independiente USA. Comedia dramática. Secuela</t>
  </si>
  <si>
    <t>Drama. Comedia | Comedia dramática</t>
  </si>
  <si>
    <t>Drama. Romance | Drama romántico. Cine independiente USA</t>
  </si>
  <si>
    <t>Thriller | Crimen. Venganza. Neo-noir. Cine independiente USA</t>
  </si>
  <si>
    <t>Drama | Crimen. Bandas/pandillas callejeras</t>
  </si>
  <si>
    <t>Romance. Drama | Drama romántico. Cine independiente USA</t>
  </si>
  <si>
    <t>Musical. Comedia | Secuela</t>
  </si>
  <si>
    <t>Acción. Drama | Crimen</t>
  </si>
  <si>
    <t>Drama | Política. Basado en hechos reales</t>
  </si>
  <si>
    <t>Drama. Comedia. Romance | Amistad. Cine independiente USA</t>
  </si>
  <si>
    <t>Comedia | Película de episodios</t>
  </si>
  <si>
    <t>Drama | Biográfico. Música. Años 70. Años 80. Homosexualidad. SIDA</t>
  </si>
  <si>
    <t>Bélico | Guerra de Vietnam. Propaganda</t>
  </si>
  <si>
    <t>Romance. Comedia | Comedia screwball. Comedia romántica</t>
  </si>
  <si>
    <t>Drama | Crimen. Basado en hechos reales. Años 90</t>
  </si>
  <si>
    <t>Bélico | II Guerra Mundial. Propaganda. Aviones</t>
  </si>
  <si>
    <t>Western. Terror | Secuestros / Desapariciones. Gore</t>
  </si>
  <si>
    <t>Acción. Drama. Thriller | Crimen. Años 30. Gran Depresión. Drama romántico. Robos &amp; Atracos. Road Movie. Película de culto</t>
  </si>
  <si>
    <t>Drama | Comedia dramática. Cine dentro del cine. Sexualidad y pornografía. Años 70. Años 80. Drogas. Historias cruzadas. Nochevieja / Año nuevo</t>
  </si>
  <si>
    <t>Comedia | Sátira. Coronavirus (COVID-19). Falso documental. Secuela</t>
  </si>
  <si>
    <t>Comedia | Sátira. Falso documental. Spin-off. Road Movie</t>
  </si>
  <si>
    <t>Fantástico. Drama. Romance</t>
  </si>
  <si>
    <t>Drama | Basado en hechos reales. Deporte. Tenis. Años 70. Años 80</t>
  </si>
  <si>
    <t>Drama. Musical | Jazz. Años 60. Biográfico</t>
  </si>
  <si>
    <t>Drama | Infancia. Adolescencia. Familia. Cine independiente USA</t>
  </si>
  <si>
    <t>Drama. Romance | Basado en hechos reales. Transexualidad / transgénero. Vida rural (Norteamérica)</t>
  </si>
  <si>
    <t>Acción. Thriller. Drama | Policíaco</t>
  </si>
  <si>
    <t>Thriller. Drama | Drama carcelario. Crimen. Neo-noir. Cine independiente USA</t>
  </si>
  <si>
    <t>Intriga. Thriller | Road Movie. Secuestros / Desapariciones</t>
  </si>
  <si>
    <t>Drama. Romance | Inmigración. Drama romántico</t>
  </si>
  <si>
    <t>Drama | Surf. Adolescencia</t>
  </si>
  <si>
    <t>Romance. Drama | Drama romántico. Melodrama</t>
  </si>
  <si>
    <t>Drama. Intriga | Telefilm. Basado en hechos reales. Política</t>
  </si>
  <si>
    <t>Acción. Drama | Crimen. Remake</t>
  </si>
  <si>
    <t>Cine negro. Drama. Intriga | Neo-noir. Crimen. Drogas. Cine independiente USA</t>
  </si>
  <si>
    <t>Romance. Comedia | Comedia romántica. Secuela</t>
  </si>
  <si>
    <t>Acción. Drama | Bomberos</t>
  </si>
  <si>
    <t>Acción | Policíaco. Crimen. Neo-noir</t>
  </si>
  <si>
    <t>Fantástico. Acción | Policíaco. Buddy Film. Sobrenatural</t>
  </si>
  <si>
    <t>Comedia. Drama | Cine dentro del cine. Cine independiente USA</t>
  </si>
  <si>
    <t>Western. Thriller. Drama</t>
  </si>
  <si>
    <t>Comedia. Drama | Basado en hechos reales. Deporte. Atletismo</t>
  </si>
  <si>
    <t>Romance. Drama | Drama romántico. Homosexualidad. Años 60. Vida rural (Norteamérica)</t>
  </si>
  <si>
    <t>Acción | Terrorismo</t>
  </si>
  <si>
    <t>Thriller. Drama | Crimen. Policíaco</t>
  </si>
  <si>
    <t>Comedia. Drama | Cine independiente USA</t>
  </si>
  <si>
    <t>Comedia | Circo</t>
  </si>
  <si>
    <t>Drama. Romance | Años 50. Inmigración</t>
  </si>
  <si>
    <t>Drama | Drama carcelario. Basado en hechos reales</t>
  </si>
  <si>
    <t>Terror. Comedia | Comedia de terror. Serie B</t>
  </si>
  <si>
    <t>Comedia | Parodia. Política</t>
  </si>
  <si>
    <t>Drama | Periodismo. Televisión. Política. Años 50. Basado en hechos reales</t>
  </si>
  <si>
    <t>Drama | Celos</t>
  </si>
  <si>
    <t>Comedia | Comedia dramática. Perros/Lobos</t>
  </si>
  <si>
    <t>Drama. Comedia. Intriga | Comedia negra. Familia</t>
  </si>
  <si>
    <t>Drama. Romance | Cine independiente USA</t>
  </si>
  <si>
    <t>Comedia | Ejército. Comedia negra</t>
  </si>
  <si>
    <t>Drama | Biográfico. Años 40. Mafia. Cine dentro del cine</t>
  </si>
  <si>
    <t>Thriller | Crimen</t>
  </si>
  <si>
    <t>Acción. Intriga | Crimen. Policíaco</t>
  </si>
  <si>
    <t>Ciencia ficción. Acción. Aventuras | Robots. Años 80. Precuela</t>
  </si>
  <si>
    <t>Comedia. Terror | Comedia de terror. Gore. Monstruos</t>
  </si>
  <si>
    <t>Acción. Drama. Fantástico | Artes marciales. Samuráis. Distopía</t>
  </si>
  <si>
    <t>Drama. Thriller</t>
  </si>
  <si>
    <t>Aventuras. Drama | Basado en hechos reales. Motos. Años 60. Road Movie</t>
  </si>
  <si>
    <t>Drama. Comedia. Romance | Comedia romántica</t>
  </si>
  <si>
    <t>Western. Romance | Amistad</t>
  </si>
  <si>
    <t>Comedia. Drama | Deporte. Fútbol. Comedia dramática. Drama social</t>
  </si>
  <si>
    <t>Comedia. Romance | Comedia romántica. Años 60</t>
  </si>
  <si>
    <t>Romance. Comedia. Fantástico | Comedia dramática. Road Movie. Fin del mundo</t>
  </si>
  <si>
    <t>Romance. Comedia | Comedia romántica. Cine independiente USA. Mumblecore</t>
  </si>
  <si>
    <t>Drama | Basado en hechos reales. Cine independiente USA</t>
  </si>
  <si>
    <t>Western. Aventuras | Secuestros / Desapariciones</t>
  </si>
  <si>
    <t>Comedia | Holocausto. Años 40</t>
  </si>
  <si>
    <t>Terror. Fantástico. Drama | Vampiros. Prostitución</t>
  </si>
  <si>
    <t>Thriller | Crimen. Mafia</t>
  </si>
  <si>
    <t>Western. Drama. Thriller | Crimen</t>
  </si>
  <si>
    <t>Drama. Musical | Años 30. Nazismo. Baile</t>
  </si>
  <si>
    <t>Comedia | Música. Radio</t>
  </si>
  <si>
    <t>Drama | Drama carcelario. Amistad. Años 40. Años 50. Película de culto</t>
  </si>
  <si>
    <t>Comedia | Comedia juvenil. Adolescencia. Ejército. Telefilm</t>
  </si>
  <si>
    <t>Musical. Drama | Música. Años 50</t>
  </si>
  <si>
    <t>Drama | Pobreza. Infancia</t>
  </si>
  <si>
    <t>Drama. Comedia | Familia</t>
  </si>
  <si>
    <t>Terror. Ciencia ficción. Thriller | Thriller psicológico</t>
  </si>
  <si>
    <t>Drama | Comedia negra. Drama psicológico. Cine independiente USA. Enfermedad</t>
  </si>
  <si>
    <t>Drama | Familia. Mafia</t>
  </si>
  <si>
    <t>Comedia. Drama | Vida rural. Comedia dramática</t>
  </si>
  <si>
    <t>Thriller. Acción | Crimen. Erótico</t>
  </si>
  <si>
    <t>Drama | Erótico. Antigua Roma</t>
  </si>
  <si>
    <t>Romance. Drama | Drama romántico. Homosexualidad. Años 80</t>
  </si>
  <si>
    <t>Thriller. Intriga. Terror. Ciencia ficción | Secuestros / Desapariciones</t>
  </si>
  <si>
    <t>Drama. Cine negro | Drama social. Pobreza</t>
  </si>
  <si>
    <t>Acción. Thriller. Drama. Romance. Musical | Película de culto. Western futurista. Música. Crimen. Neo-noir. Secuestros / Desapariciones. Bandas/pandillas callejeras</t>
  </si>
  <si>
    <t>Acción. Thriller | Serie B. Abusos sexuales</t>
  </si>
  <si>
    <t>Thriller. Intriga | Thriller psicológico. Aventuras marinas. Vela</t>
  </si>
  <si>
    <t>Drama | Comedia negra. Religión</t>
  </si>
  <si>
    <t>Thriller. Terror | Thriller psicológico. Internet/Informática. Sexualidad y pornografía</t>
  </si>
  <si>
    <t>Drama | Racismo</t>
  </si>
  <si>
    <t>Drama | Siglo XVIII</t>
  </si>
  <si>
    <t>Thriller. Intriga | Crimen. Drogas. Años 90</t>
  </si>
  <si>
    <t>Drama | Familia. Siglo XIX. Secuela</t>
  </si>
  <si>
    <t>Aventuras. Drama | Basado en hechos reales. Drama carcelario. Supervivencia. Naturaleza. Años 40</t>
  </si>
  <si>
    <t>Cine negro. Intriga. Drama | Años 30. Mafia. Crimen. Gran Depresión. Neo-noir. Cómic</t>
  </si>
  <si>
    <t>Thriller | Crimen. Cine independiente USA</t>
  </si>
  <si>
    <t>Drama. Comedia | Cine independiente USA. Historias cruzadas</t>
  </si>
  <si>
    <t>Drama | Basado en hechos reales. Enfermedad. Religión. Familia. Infancia</t>
  </si>
  <si>
    <t>Drama | Política. Drama carcelario. Cine independiente USA</t>
  </si>
  <si>
    <t>Ciencia ficción. Acción | Futuro postapocalíptico. Extraterrestres</t>
  </si>
  <si>
    <t>Drama. Fantástico | Deporte. Béisbol. Familia. Vida rural (Norteamérica)</t>
  </si>
  <si>
    <t>Intriga | Drama sureño. Thriller psicológico</t>
  </si>
  <si>
    <t>Romance | Drama romántico. Familia</t>
  </si>
  <si>
    <t>Drama. Romance | Drama romántico. Teatro. Ballet. Años 1910-1919</t>
  </si>
  <si>
    <t>Romance. Drama | Drama romántico. Drogas</t>
  </si>
  <si>
    <t>Terror | Fantasmas. Slasher</t>
  </si>
  <si>
    <t>Terror | Gore</t>
  </si>
  <si>
    <t>Drama | Thriller psicológico. Asesinos en serie</t>
  </si>
  <si>
    <t>Musical. Comedia. Romance | Cine dentro del cine. Años 20. Baile. Sátira</t>
  </si>
  <si>
    <t>Thriller. Acción | Robos &amp; Atracos. Policíaco</t>
  </si>
  <si>
    <t>Fantástico. Thriller. Intriga. Terror | Hombres lobo. Edad Media. Vida rural. Cuentos</t>
  </si>
  <si>
    <t>Bélico. Drama | I Guerra Mundial. Ejército</t>
  </si>
  <si>
    <t>Drama. Thriller | Dictadura argentina. Años 70. Años 80. Crimen</t>
  </si>
  <si>
    <t>Drama. Thriller | Aventuras marinas. Basado en hechos reales. África. Secuestros / Desapariciones. Piratas</t>
  </si>
  <si>
    <t>Aventuras. Acción | Cómic. 3-D. Capa y espada. Edad Media. Siglo XII</t>
  </si>
  <si>
    <t>Fantástico. Acción. Aventuras. Ciencia ficción | Años 90. Superhéroes. Cómic. Marvel Comics</t>
  </si>
  <si>
    <t>Aventuras. Drama | Aventuras marinas. Amistad. Pesca. Infancia</t>
  </si>
  <si>
    <t>Drama. Romance | Histórico. Siglo XVIII</t>
  </si>
  <si>
    <t>Drama. Romance | Drama romántico. Policíaco. Política</t>
  </si>
  <si>
    <t>Thriller. Acción | Política. Periodismo</t>
  </si>
  <si>
    <t>Drama | Familia. Cine independiente USA. Comedia dramática</t>
  </si>
  <si>
    <t>Acción. Thriller | Terrorismo. Crimen</t>
  </si>
  <si>
    <t>Cine negro. Intriga. Drama | Celos. Melodrama. Drama psicológico</t>
  </si>
  <si>
    <t>Western. Aventuras | Road Movie</t>
  </si>
  <si>
    <t>Aventuras. Romance | África</t>
  </si>
  <si>
    <t>Thriller. Intriga. Aventuras. Drama | Remake</t>
  </si>
  <si>
    <t>Drama. Thriller. Terror. Ciencia ficción | Zombis. Remake</t>
  </si>
  <si>
    <t>Comedia. Aventuras. Ciencia ficción. Infantil | Cine familiar. Secuela</t>
  </si>
  <si>
    <t>Comedia. Infantil. Fantástico | Secuela</t>
  </si>
  <si>
    <t>Comedia. Fantástico. Aventuras. Infantil | Cine familiar</t>
  </si>
  <si>
    <t>Drama. Thriller | Terrorismo. Biográfico</t>
  </si>
  <si>
    <t>Musical. Drama | Años 40</t>
  </si>
  <si>
    <t>Drama. Romance | Homosexualidad. Drama romántico. Adolescencia</t>
  </si>
  <si>
    <t>Comedia. Drama | Falso documental. Familia</t>
  </si>
  <si>
    <t>Comedia. Drama | Comedia negra. Comedia dramática. Secuela</t>
  </si>
  <si>
    <t>Drama. Thriller | Melodrama</t>
  </si>
  <si>
    <t>Thriller | Mafia. Crimen. Cine independiente USA</t>
  </si>
  <si>
    <t>Acción | Coches/Automovilismo</t>
  </si>
  <si>
    <t>Drama | Road Movie. Coches/Automovilismo. Película de culto</t>
  </si>
  <si>
    <t>Intriga. Cine negro | Drama psicológico. Thriller psicológico. Neo-noir. Surrealismo. Película de culto. Cine independiente USA</t>
  </si>
  <si>
    <t>Drama. Romance | Melodrama. Siglo XIX</t>
  </si>
  <si>
    <t>Terror. Drama | Sobrenatural. Adolescencia. Colegios &amp; Universidad. Acoso escolar/bullying. Remake</t>
  </si>
  <si>
    <t>Comedia | Cine independiente USA</t>
  </si>
  <si>
    <t>Drama | Biográfico. Años 20. Deporte. Atletismo. Juegos olímpicos</t>
  </si>
  <si>
    <t>Romance. Drama | Años 1900 (circa). Melodrama. Drama romántico</t>
  </si>
  <si>
    <t>Drama | Enseñanza</t>
  </si>
  <si>
    <t>Drama. Comedia | Biográfico. Siglo XIX. Literatura</t>
  </si>
  <si>
    <t>Drama | Biográfico. II Guerra Mundial. Nazismo. Años 40</t>
  </si>
  <si>
    <t>Drama | Drama social. Familia</t>
  </si>
  <si>
    <t>Intriga | Juego. Crimen. Cine independiente USA. Neo-noir</t>
  </si>
  <si>
    <t>Drama. Romance | Drama romántico. II Guerra Mundial. África. Nazismo</t>
  </si>
  <si>
    <t>Drama. Comedia. Romance | Drama de época. Siglo XVIII. Biográfico. Capa y espada</t>
  </si>
  <si>
    <t>Comedia | Parodia. Antigua Grecia. Comedia absurda</t>
  </si>
  <si>
    <t>Drama. Comedia. Romance | Comedia dramática. Música. Secuela</t>
  </si>
  <si>
    <t>Ciencia ficción. Terror | Años 80. Secuestros / Desapariciones</t>
  </si>
  <si>
    <t>Comedia. Romance | Comedia romántica. Periodismo. Política</t>
  </si>
  <si>
    <t>Comedia | Adolescencia</t>
  </si>
  <si>
    <t>Comedia | Amistad. Música. Años 90</t>
  </si>
  <si>
    <t>Comedia. Drama | Familia. Cine independiente USA</t>
  </si>
  <si>
    <t>Thriller. Drama | Mafia. Crimen. Juego. Años 70. Años 80</t>
  </si>
  <si>
    <t>Fantástico. Comedia. Infantil | Sobrenatural. Casas encantadas. Fantasmas. Comedia de terror. Cine familiar</t>
  </si>
  <si>
    <t>Ciencia ficción | Futuro postapocalíptico. Steampunk. Live-Action. Película de culto</t>
  </si>
  <si>
    <t>Bélico. Drama | Guerra de Iraq</t>
  </si>
  <si>
    <t>Comedia | Cine independiente USA. Amistad</t>
  </si>
  <si>
    <t>Musical. Drama | Baile. Gatos</t>
  </si>
  <si>
    <t>Fantástico. Acción | Crimen. Superhéroes. Cómic. DC Comics</t>
  </si>
  <si>
    <t>Intriga. Thriller. Drama | Drama judicial / Abogados/as. Drama sureño</t>
  </si>
  <si>
    <t>Thriller. Drama | Secuestros / Desapariciones. Basado en hechos reales</t>
  </si>
  <si>
    <t>Drama | Melodrama. Cine dentro del cine</t>
  </si>
  <si>
    <t>Comedia | Robos &amp; Atracos. Navidad</t>
  </si>
  <si>
    <t>Thriller. Intriga | Crimen. Secuestros / Desapariciones</t>
  </si>
  <si>
    <t>Comedia | Prehistoria. Parodia. Comedia absurda</t>
  </si>
  <si>
    <t>Cine negro. Thriller | Crimen. Secuestros / Desapariciones</t>
  </si>
  <si>
    <t>Thriller. Acción. Drama | Biográfico. Espionaje. Basado en hechos reales. Guerra de Iraq. Política</t>
  </si>
  <si>
    <t>Thriller. Acción | Espionaje</t>
  </si>
  <si>
    <t>Intriga. Thriller | Basado en hechos reales. Años 80. Secuestros / Desapariciones. Asesinos en serie. Prostitución</t>
  </si>
  <si>
    <t>Thriller. Acción | Venganza. Guerra de los Balcanes</t>
  </si>
  <si>
    <t>Aventuras. Thriller | Naturaleza. Caza. Basado en hechos reales. Años 30</t>
  </si>
  <si>
    <t>Acción. Thriller. Drama | Biográfico. Basado en hechos reales</t>
  </si>
  <si>
    <t>Aventuras. Drama | África. Caza. Cine dentro del cine</t>
  </si>
  <si>
    <t>Acción. Thriller | Crimen. Asesinos en serie</t>
  </si>
  <si>
    <t>Fantástico. Aventuras. Romance. Drama | Vampiros. Hombres lobo. Magia. Young Adult</t>
  </si>
  <si>
    <t>Fantástico. Comedia | Cine familiar. Sobrenatural. Comedia de terror. Remake. Fantasmas</t>
  </si>
  <si>
    <t>Comedia. Fantástico | Comedia de terror. Sobrenatural. Fantasmas. Casas encantadas. Cine familiar. Película de culto</t>
  </si>
  <si>
    <t>Comedia. Fantástico | Cine familiar. Sobrenatural. Secuela. Comedia de terror. Nochevieja / Año nuevo</t>
  </si>
  <si>
    <t>Drama. Romance | Drama romántico. Celos</t>
  </si>
  <si>
    <t>Drama | Remake</t>
  </si>
  <si>
    <t>Thriller. Drama | Drama carcelario. ETA</t>
  </si>
  <si>
    <t>Comedia | Cine dentro del cine</t>
  </si>
  <si>
    <t>Aventuras | Animales</t>
  </si>
  <si>
    <t>Thriller. Terror | Zombis. Catástrofes</t>
  </si>
  <si>
    <t>Thriller. Acción. Drama | Crimen. Secuestros / Desapariciones</t>
  </si>
  <si>
    <t>Western. Aventuras | Película de culto. Racismo. Secuestros / Desapariciones</t>
  </si>
  <si>
    <t>Aventuras. Acción | Antigua Roma. Gore</t>
  </si>
  <si>
    <t>Bélico | II Guerra Mundial. Secuela</t>
  </si>
  <si>
    <t>Comedia. Acción | Road Movie. Motos. Amistad</t>
  </si>
  <si>
    <t>Drama | Vida rural (Norteamérica). Historias cruzadas. Cine independiente USA</t>
  </si>
  <si>
    <t>Comedia | Bodas</t>
  </si>
  <si>
    <t>Comedia. Drama | Comedia dramática. Biográfico</t>
  </si>
  <si>
    <t>Acción. Intriga | Remake</t>
  </si>
  <si>
    <t>Intriga | Crimen. Policíaco. Años 60</t>
  </si>
  <si>
    <t>Cine negro. Thriller | Policíaco. Crimen. Secuestros / Desapariciones</t>
  </si>
  <si>
    <t>Drama. Cine negro | Periodismo</t>
  </si>
  <si>
    <t>Drama | Biográfico. Cine dentro del cine</t>
  </si>
  <si>
    <t>Ciencia ficción. Thriller. Acción | Robots. Distopía</t>
  </si>
  <si>
    <t>Intriga. Comedia. Romance. Thriller</t>
  </si>
  <si>
    <t>Comedia. Drama | Adolescencia. Comedia dramática. Colegios &amp; Universidad</t>
  </si>
  <si>
    <t>Fantástico. Comedia. Infantil | Remake</t>
  </si>
  <si>
    <t>Comedia | Cine mudo. Alcoholismo. Mediometraje</t>
  </si>
  <si>
    <t>Comedia | Cine mudo. Mediometraje</t>
  </si>
  <si>
    <t>Drama. Bélico | II Guerra Mundial. Nazismo. Espionaje</t>
  </si>
  <si>
    <t>Drama. Acción | Biográfico. Revolución Cubana. Años 50</t>
  </si>
  <si>
    <t>Drama. Acción | Biográfico. Años 60. Secuela</t>
  </si>
  <si>
    <t>Comedia | Familia. Cocina</t>
  </si>
  <si>
    <t>Comedia | Moda</t>
  </si>
  <si>
    <t>Musical. Comedia. Drama | Crimen. Años 20. Baile. Jazz</t>
  </si>
  <si>
    <t>Comedia | Adolescencia. Colegios &amp; Universidad. Comedia juvenil. Acoso escolar/bullying</t>
  </si>
  <si>
    <t>Comedia | Adolescencia. Amistad. Drogas</t>
  </si>
  <si>
    <t>Cine negro. Intriga. Drama | Neo-noir. Crimen. Años 30</t>
  </si>
  <si>
    <t>Acción. Aventuras | Secuela</t>
  </si>
  <si>
    <t>Acción. Comedia | Buddy Film. Policíaco. Motos. Remake</t>
  </si>
  <si>
    <t>Musical. Comedia. Fantástico. Infantil. Aventuras | Familia</t>
  </si>
  <si>
    <t>Thriller. Drama | Thriller psicológico. Prostitución. Remake</t>
  </si>
  <si>
    <t>Comedia. Romance | Comedia romántica. Cocina. Vida rural</t>
  </si>
  <si>
    <t>Terror. Fantástico | Años 70. Coches/Automovilismo</t>
  </si>
  <si>
    <t>Ciencia ficción. Fantástico. Acción | Superhéroes. Adolescencia. Metraje encontrado</t>
  </si>
  <si>
    <t>Ciencia ficción. Thriller. Intriga | Cyberpunk</t>
  </si>
  <si>
    <t>Drama. Romance | Película de culto. Película de episodios</t>
  </si>
  <si>
    <t>Thriller | Biográfico. Años 40. Política</t>
  </si>
  <si>
    <t>Ciencia ficción. Drama | Futuro postapocalíptico. Aventura espacial. Distopía</t>
  </si>
  <si>
    <t>Drama | Años 50. Biográfico. Basado en hechos reales</t>
  </si>
  <si>
    <t>Western | Remake</t>
  </si>
  <si>
    <t>Intriga. Terror | Giallo</t>
  </si>
  <si>
    <t>Intriga. Bélico | Espionaje. II Guerra Mundial. África</t>
  </si>
  <si>
    <t>Romance. Drama | Drama romántico. Erótico</t>
  </si>
  <si>
    <t>Romance. Drama | Drama romántico. Erótico. Secuela</t>
  </si>
  <si>
    <t>Drama | Deporte. Boxeo. Pobreza. Gran Depresión. Basado en hechos reales. Biográfico</t>
  </si>
  <si>
    <t>Fantástico. Romance. Infantil | Cuentos. Cine familiar</t>
  </si>
  <si>
    <t>Comedia. Ciencia ficción | Comedia absurda. Cine dentro del cine. Serie B</t>
  </si>
  <si>
    <t>Drama. Comedia | Melodrama. Cine dentro del cine</t>
  </si>
  <si>
    <t>Drama | Años 70. Basado en hechos reales. Telefilm</t>
  </si>
  <si>
    <t>Drama. Comedia | Cine familiar</t>
  </si>
  <si>
    <t>Acción. Drama | Artes marciales</t>
  </si>
  <si>
    <t>Thriller | Terrorismo. Drama judicial / Abogados/as</t>
  </si>
  <si>
    <t>Drama | Ballet. Drama psicológico. Thriller psicológico</t>
  </si>
  <si>
    <t>Romance. Comedia | Comedia romántica. Basado en hechos reales. Discapacidad. Discapacidad visual</t>
  </si>
  <si>
    <t>Musical. Romance | Baile. Coches/Automovilismo</t>
  </si>
  <si>
    <t>Western. Romance | Venganza. Bodas</t>
  </si>
  <si>
    <t>Intriga. Drama | Basado en hechos reales. Asesinos en serie. Abusos sexuales. Policíaco. Años 80. Crimen. Telefilm</t>
  </si>
  <si>
    <t>Intriga</t>
  </si>
  <si>
    <t>Ciencia ficción. Intriga. Thriller | Thriller futurista. Distopía. Policíaco. Película de culto</t>
  </si>
  <si>
    <t>Daniel el travieso</t>
  </si>
  <si>
    <t>The Office</t>
  </si>
  <si>
    <t>Western | Película de culto. Cine independiente USA</t>
  </si>
  <si>
    <t>Dos colgaos muy fumaos</t>
  </si>
  <si>
    <t>A Crooked Somebody</t>
  </si>
  <si>
    <t>El impostor (2017) - FilmAffinity</t>
  </si>
  <si>
    <t>El ingrediente secreto (2017) - FilmAffinity</t>
  </si>
  <si>
    <t>Iscelitel </t>
  </si>
  <si>
    <t>Drama. Comedia | Comedia dramática. Enfermedad. Drogas</t>
  </si>
  <si>
    <t>The War with Grandpa</t>
  </si>
  <si>
    <t>En guerra con mi abuelo (2020) - FilmAffinity</t>
  </si>
  <si>
    <t>Comedia | Familia. Cine familiar. Vejez/Madurez</t>
  </si>
  <si>
    <t>Fanny Lye Deliver'd</t>
  </si>
  <si>
    <t>Fanny Lye liberada (2019) - FilmAffinity</t>
  </si>
  <si>
    <t>Drama. Thriller | Histórico</t>
  </si>
  <si>
    <t>Luo Xiao Hei zhan ji</t>
  </si>
  <si>
    <t>La leyenda de Hei (2019) - FilmAffinity</t>
  </si>
  <si>
    <t>Animación. Comedia | Gatos</t>
  </si>
  <si>
    <t>Drama | Biográfico. Años 1900 (circa)</t>
  </si>
  <si>
    <t>Radioactive</t>
  </si>
  <si>
    <t>Madame Curie (2019) - FilmAffinity</t>
  </si>
  <si>
    <t>Ophelia</t>
  </si>
  <si>
    <t>Ophelia (2018) - FilmAffinity</t>
  </si>
  <si>
    <t>Drama. Romance | Drama romántico. Teatro</t>
  </si>
  <si>
    <t>Bad Trip</t>
  </si>
  <si>
    <t>Un mal viaje (2020) - FilmAffinity</t>
  </si>
  <si>
    <t>Comedia | Amistad. Road Movie. Comedia negra</t>
  </si>
  <si>
    <t>Herself </t>
  </si>
  <si>
    <t>Volver a empezar (Herself) (2020) - FilmAffinity</t>
  </si>
  <si>
    <t>Drama | Amistad. Feminismo</t>
  </si>
  <si>
    <t>El hipnotista (2012) - FilmAffinity</t>
  </si>
  <si>
    <t>El renacido (2015) - FilmAffinity</t>
  </si>
  <si>
    <t>Sacha Baron Cohen, Anthony Hines, Dan Swimer, Peter Baynham, Erica Rivinoja, Dan Mazer, Jena Friedman, Lee Kern</t>
  </si>
  <si>
    <t>Sacha Baron Cohen, Anthony Hines, Peter Baynham, Dan Mazer</t>
  </si>
  <si>
    <t>El super poli (1973) - FilmAffinity</t>
  </si>
  <si>
    <t>Musical</t>
  </si>
  <si>
    <t>En la mente del asesino (2012) - FilmAffinity</t>
  </si>
  <si>
    <t>Ryan Reynolds</t>
  </si>
  <si>
    <t>Entre copas (2004) - FilmAffinity</t>
  </si>
  <si>
    <t>Estallido (1995) - FilmAffinity</t>
  </si>
  <si>
    <t>Robert Redford</t>
  </si>
  <si>
    <t>Historias de la cripta</t>
  </si>
  <si>
    <t>Animación</t>
  </si>
  <si>
    <t>La caza (2020) - FilmAffinity</t>
  </si>
  <si>
    <t>Paola Bontempi</t>
  </si>
  <si>
    <t>Aventuras</t>
  </si>
  <si>
    <t>Acción | Terrorismo</t>
  </si>
  <si>
    <t>Romance</t>
  </si>
  <si>
    <t>Matilda (1996) - FilmAffinity</t>
  </si>
  <si>
    <t>Seis gendarmes en fuga (1970) - FilmAffinity</t>
  </si>
  <si>
    <t>Sexo en Nueva York</t>
  </si>
  <si>
    <t>¡Está vivo!</t>
  </si>
  <si>
    <t>Cine negro</t>
  </si>
  <si>
    <t>Adaptaciones de John Grisham</t>
  </si>
  <si>
    <t>Leslie Mann, John Cena, Ike Barinholtz, Kathryn Newton, Graham Phillips, Jake Picking, Baz Ma, Geraldine Viswanathan, Rhoda Griffis, Jimmy Bellinger, Ramona Young, Miles Robbins, Jill Jane Clements, Michael David Yuhl, Gideon Adlon, Sarayu Blue</t>
  </si>
  <si>
    <t>Carlos Iglesias, Roberto Álvarez, Ramón Barea, Ana Fernández, Lara Corrochano, Clara Alonso, Raúl Fernández, Eva Santolaria, Mercedes Sampietro, Claudia Molina, Óscar Lara, Roman Rymar, Flora López, Josema Pichardo, Javier Lorenzo</t>
  </si>
  <si>
    <t>Charlie Sheen, Lindsay Crouse, Teri Polo, Ron Silver, Richard Schiff, Leon Rippy, Alan Coates, Tony T. Johnson, Phyllis Applegate, Buddy Joe Hooker, Javier Morga, Luisa Huertas, Roger Cudney, Jacqueline Voltaire, David Villalpando, Mónica Dionne</t>
  </si>
  <si>
    <t>Vince Vaughn, Kevin James, Jennifer Connelly, Winona Ryder, Channing Tatum, Queen Latifah, Amy Morton, Rebecca Spence, Chelcie Ross</t>
  </si>
  <si>
    <t>Tom Hanks, Daryl Hannah, Eugene Levy, John Candy, Dody Goodman, Shecky Greene, Richard B. Shull, Bobby Di Cicco, Howard Morris, Jeff Doucette, Joe Cirillo, Patrick Cronin, Lee Delano, Rance Howard, Tony Longo, David Knell, Jill Jacobson</t>
  </si>
  <si>
    <t>Reham Mohammed, Adnan Alkhader, Sawadi Alkainai, Rana Mohammed, Ibrahim Alashmori, Munirah Alatas</t>
  </si>
  <si>
    <t>Heath Ledger, Julia Stiles, Joseph Gordon-Levitt, Larisa Oleynik, David Krumholtz, Andrew Keegan, Susan May Pratt, Gabrielle Union, Larry Miller, Daryl Mitchell, Allison Janney, David Leisure, Cameron Fraser, Eric Riedmann, Bianca Kajlich</t>
  </si>
  <si>
    <t>Steven Strait, Camilla Belle, Cliff Curtis, Omar Sharif, Tim Barlow, Marco Khan, Reece Ritchie, Mo Zinal, Joel Virgel, Affif Ben Badra, Nathanael Baring, Mona Hammond, Joel Fry, Kristian Beazley, Grayson Hunt Urwin, Farouk Valley-Omar, Joe Vaz, Mark Simmons, David Dennis, Tony Caprari</t>
  </si>
  <si>
    <t>Idris Elba, Gemma Arterton, Emma Rigby, Ryan Gage, Samantha Barks, Tom Cullen, Ken Stott, Charlie Creed-Miles, Steven Mackintosh, Kierston Wareing, Jamie Foreman, Adam Bakri</t>
  </si>
  <si>
    <t>Dani Rovira, Karra Elejalde, Alexandra Jiménez, María de Medeiros, Clara Segura, David Verdaguer, Bruno Bergonzini, Alba Ribas, Marc Balaguer, Andrés Velencoso</t>
  </si>
  <si>
    <t>Jim Brown, Raquel Welch, Burt Reynolds, Dan O'Herlihy, Eric Braeden, Michael Forest, Aldo Sambrell, Soledad Miranda, Fernando Lamas, Alberto Dalbés, Charly Bravo, José Manuel Martín, Akim Tamiroff</t>
  </si>
  <si>
    <t>Glenn Close, Jeff Daniels, Joely Richardson, Joan Plowright, Hugh Laurie, Mark Williams, John Shrapnel, Tim McInnerny</t>
  </si>
  <si>
    <t>Glenn Close, Gérard Depardieu, Ioan Gruffudd, Alice Evans, Tim McInnerny, Eric Idle, Ben Crompton, Carol MacReady, Ian Richardson, Jim Carter, Ron Cook, Timothy West</t>
  </si>
  <si>
    <t>Luke Evans, Kelly Reilly, Noel Clarke, Ruby Bustamante, Olivia Chenery, Jason Maza, Kevin Matadeen, Jill Winternitz, Benjamin Hoetjes, Skye Lucia Degruttola, Jackson Kai, Keila J. Brown, Donovan Elmore, Stacy Hall, Hilary Agostini, Miles Webb, Jessica Young, Norma Dixit, Christian Meier, Jerry Brown, Mike Kelson</t>
  </si>
  <si>
    <t>Hilary Swank, Rachael Leigh Cook, Patrick Swayze, Barbara Hershey, Henry Thomas, Colin Hanks, Ben Foster, Clark Gregg, Shawn Hatosy, Stark Sands</t>
  </si>
  <si>
    <t>Chiwetel Ejiofor, Michael Fassbender, Lupita Nyong'o, Paul Dano, Paul Giamatti, Benedict Cumberbatch, Sarah Paulson, Brad Pitt, Alfre Woodard, Adepero Oduye, Chris Chalk, Garret Dillahunt, Dwight Henry, Scoot McNairy, Taran Killam, Bill Camp, Michael Kenneth Williams, Ashley Dyke, Quvenzhané Wallis, Rob Steinberg, Bryan Batt, Storm Reid</t>
  </si>
  <si>
    <t>Randy Orton, Brian Markinson, Cindy Busby, Sean Rogerson, Patrick Gilmore, Jesse Hutch, Colin Lawrence, Chelsey Reist, Fraser Aitcheson, Tom Stevens, Janene Carleton, Phillip Mitchell, Kyle Cassie, Charlie Kerr, Venus Terzo, Sebastian Spence, Sean O. Roberts, Rachel Hayward, John Wardlow, Jason Diablo, Sophie Lui, Mike Ching, Cecilia Willmer</t>
  </si>
  <si>
    <t>John Cena, Ashley Scott, Brian J. White, Taylor Cole, Aidan Gillen, Steve Harris, Louis Herthum, Billy Slaughter, Gonzalo Menéndez, Kyle Russell Clements, Peter Navy Tuiasosopo, Travis Davis, Nick Gomez, Brian Decaro, Rosalind Rubin, Kim Collins, Lara Grice, Douglas M. Griffin, Vincent Flood, Robert Pralgo, Luke Albright, Bryan Johnson, John Wilmot, David Frye, Bill Martin Williams, J. Omar Castro, Brandi Coleman, Mikki Val, Hunter Burke, Danie Coleman</t>
  </si>
  <si>
    <t>Chris Hemsworth, Michael Shannon, Navid Negahban, Michael Peña, Trevante Rhodes, Elsa Pataky, Numan Acar, Austin Stowell, Jack Kesy, Laith Nakli, Ben O'Toole, Fahim Fazli, Kenny Sheard, Austin Hebert, Yousuf Azami, Tommy Truex, Taylor Sheridan, Benjamin Poe</t>
  </si>
  <si>
    <t>Nahuel Pérez Biscayart, Adèle Haenel, Yves Heck, Arnaud Valois, Félix Maritaud, Emmanuel Ménard, Antoine Reinartz, François Rabette</t>
  </si>
  <si>
    <t>James Franco, Kate Mara, Amber Tamblyn, Clémence Poésy, Treat Williams, Kate Burton, Lizzy Caplan</t>
  </si>
  <si>
    <t>Kôji Yakusho, Takayuki Yamada, Yusuke Iseya, Goro Inagaki, Masachika Ichimura, Mikijiro Hira, Hiroki Matsukata, Ikki Sawamura, Arata Furuta, Tsuyoshi Ihara, Masataka Kubota, Sosuke Takaoka, Seiji Rokkaku, Yûma Ishigaki, Kôen Kondô, Shinnosuke Abe, Kazue Fukiishi, Megumi Kagurazaka, Nizaemon Kataoka, Kazuki Namioka, Mitsuki Tanimura, Sakurako Moteki</t>
  </si>
  <si>
    <t>Tony Shalhoub, Embeth Davidtz, Matthew Lillard, Shannon Elizabeth, Rah Digga, F. Murray Abraham, Craig Olejnik, Alec Roberts, JR Bourne, Laura Mennell, Kathryn Anderson, Daniel Wesley, Craig Olejnik, Shawna Loyer, Xantha Radley</t>
  </si>
  <si>
    <t>John Krasinski, James Badge Dale, David Denman, Pablo Schreiber, Max Martini, Dominic Fumusa, Alexia Barlier, David Costabile, Peyman Moaadi, Matt Letscher, Toby Stephens, Demetrius Grosse, David Giuntoli, Mike Moriarty, David Furr, Kevin Kent, Freddie Stroma, Andrew Arrabito, Kenny Sheard, Christopher Dingli, Manuel Cauchi, Yuric Allison</t>
  </si>
  <si>
    <t>Christian Friedel, Katharina Schüttler, Burghart Klaußner, Johann von Bülow, Felix Eitner, David Zimmerschied, Rüdiger Klink, Simon Licht, Cornelia Köndgen, Martin Maria Abram</t>
  </si>
  <si>
    <t>Sam Riley, Jason Statham, Mickey Rourke, Curtis '50 Cent' Jackson, Emmanuelle Chriqui, Michael Shannon, Alexander Skarsgård, David Zayas, Ray Winstone, Gaby Hoffmann, Daisy Tahan, Ben Gazzara, Chuck Zito, Don Frye, Anthony Chisholm</t>
  </si>
  <si>
    <t>John Cusack, Samuel L. Jackson, Mary McCormack, Jasmine Jessica Anthony, Tony Shalhoub, Johann Urb</t>
  </si>
  <si>
    <t>Gérard Depardieu, Armand Assante, Sigourney Weaver, Loren Dean, Ángela Molina, Fernando Rey, Michael Wincott, Tchéky Karyo, Kevin Dunn, Frank Langella, Mark Margolis, Arnold Vosloo, Steven Waddington, Fernando Guillén Cuervo, Juan Diego Botto, Billy L. Sullivan, John Heffernan, Achero Mañas, Kario Salem, Fernando García Rimada, Bercelio Moya, Albert Vidal</t>
  </si>
  <si>
    <t>Spencer Stone, Anthony Sadler, Alek Skarlatos, Judy Greer, Jenna Fischer, Ray Corasani, Tony Hale, Thomas Lennon, Sinqua Walls, Paul-Mikel Williams, Max Ivutin, Bryce Gheisar, Cole Eichenberger, William Jennings, Jaleel White, P.J. Byrne, Robert Pralgo, Steve Coulter, Gary Weeks, Timothy Carr, Cecil M. Henry, Lillian Solange Beaudoin, BreeAnna Marie, Ethan Rains, Mariam Vardani, Jeanne Goursaud, Irene White, Seth Meriwether, Matthew Barnes</t>
  </si>
  <si>
    <t>Bruce Willis, Mos Def, David Morse, Tig Fong, Cylk Cozart, Jenna Stern, David Zayas</t>
  </si>
  <si>
    <t>Zac Efron, Matthew Perry, Leslie Mann, Thomas Lennon, Michelle Trachtenberg, Allison Miller, Tyler Steelman, Kat Graham, Sterling Knight, Melora Hardin, Hunter Parrish, Margaret Cho, Collette Wolfe, Melissa Ordway, Josie Loren, Jim Gaffigan, Jobeth Wagner</t>
  </si>
  <si>
    <t>Luis Tosar, Álvaro Cervantes, Javier Gutiérrez, Karra Elejalde, Carlos Hipólito, Eduard Fernández, Patrick Criado, Miguel Herrán, Ricardo Gómez, Emilio Palacios, Alexandra Masangkay, Maykol Hernández, Pedro Casablanc, Ciro Miró</t>
  </si>
  <si>
    <t>Jackie Chan, Li Bingbing, Winston Chao, Joan Chen, Dennis To, Wu Jiang, Yu Shaoqun, Ning Jing, Hu Ge, Jiang Wenli, Sun Chun, Ming Hu, Jaycee Chan, Huang Zhizhong, Mei Ting, Simon Dutton</t>
  </si>
  <si>
    <t>George MacKay, Dean-Charles Chapman, Mark Strong, Richard Madden, Benedict Cumberbatch, Colin Firth, Andrew Scott, Daniel Mays, Adrian Scarborough, Jamie Parker, Nabhaan Rizwan, Justin Edwards, Gerran Howell, Richard McCabe, Robert Maaser, Claire Duburcq, John Hollingworth, Anson Boon, Jonny Lavelle, Michael Jibson, Chris Walley, Pip Carter, Paul Tinto, Andy Apollo, William Postlethwaite, Gabriel Akuwudike, Josef Davies, Spike Leighton, Adam Hugill, Benjamin Adams, Tommy French, Merlin Leonhardt, Jos Slovick, Jack Shalloo, Elliot Edusah, Jacob James Beswick, Daniel Attwell, Samson Cox-Vinell, Michael Rouse, Richard Dempsey, Phil Cheadle, Jonah Russell</t>
  </si>
  <si>
    <t>Thomas Jane, Molly Parker, Neal McDonough, Brian d'Arcy James, Dylan Schmid, Kaitlyn Bernard, Bruce Blain, Bob Frazer, Graeme Duffy, Patrick Keating, Spencer Brown, Danielle Klaudt, Tanya Champoux, Eric Keenleyside, Peter New, Peter Hall, Michael Bean, Mark Acheson, Bart Anderson</t>
  </si>
  <si>
    <t>John Belushi, Bobby Di Cicco, Tim Matheson, Dianne Kay, Treat Williams, Dan Aykroyd, Ned Beatty, Nancy Allen, Slim Pickens, Christopher Lee, Toshirô Mifune, Warren Oates, Robert Stack, Murray Hamilton, Lorraine Gary, Eddie Deezen, John Candy, Mickey Rourke, Patti LuPone, Frank McRae, James Caan, Elisha Cook Jr., Bobby Di Cicco, Lionel Stander, Samuel Fuller, Andy Tennant, Penny Marshall</t>
  </si>
  <si>
    <t>Märt Pius, Mait Malmsten, Ain Mäeots, Magnús Mariuson, Kristjan Sarv, Maiken Schmidt, Rain Simmul, Ivo Uukkivi, Henrik Kalmet, Marko Leht, Kristjan Üksküla, Tõnu Oja</t>
  </si>
  <si>
    <t>John Hurt, Richard Burton, Suzanna Hamilton, Cyril Cusack, Gregor Fisher, James Walker, Andrew Wilde, Shirley Stefox, Phyllis Logan</t>
  </si>
  <si>
    <t>Kurt Russell, Lee Van Cleef, Ernest Borgnine, Donald Pleasence, Season Hubley, Isaac Hayes, Harry Dean Stanton, Adrienne Barbeau, Tom Atkins, Charles Cyphers</t>
  </si>
  <si>
    <t>Mark Wahlberg, Denzel Washington, Paula Patton, Bill Paxton, James Marsden, Edward James Olmos, Fred Ward, Robert John Burke, Greg Sproles, Patrick Fischler, Edgar Arreola, Derek Solorsano, Kyle Russell Clements, Christopher Matthew Cook</t>
  </si>
  <si>
    <t>Virginie Efira, Pierre Niney, Gilles Cohen, Michael Abiteboul, Charles Berling, Diana Stewart</t>
  </si>
  <si>
    <t>Kirk Douglas, James Mason, Paul Lukas, Peter Lorre, Robert J. Wilke, Carleton Young, Ted de Corsia, Ted Cooper, Percy Helton, J.M. Kerrigan</t>
  </si>
  <si>
    <t>William Kerwin, Connie Mason, Jeffrey Allen, Ben Moore, Gary Bakeman, Shelby Livingston, Stanley Dyrector, Jerome Eden, Vincent Santo, Linda Cochran</t>
  </si>
  <si>
    <t>Robert Englund, Lin Shaye, Giuseppe Andrews, Jay Gillespie, Marla Malcolm, Dylan Edrington, Matthew Carey, Mushond Lee, Bianca Smith, Brian Gross, Gina Marie Heekin, Adam Robitel, Brendan McCarthy, Christa Campbell, Wendy Kremer, Eli Roth</t>
  </si>
  <si>
    <t>Roy Scheider, Helen Mirren, John Lithgow, Bob Balaban, Elya Baskin, Keir Dullea, Madolyn Smith Osborne, Dana Elcar, Taliesin Jaffe, James McEachin, Jan Tríska, Mary Jo Deschanel, Larry Carroll, Saveliy Kramarov, Natasha Shneider</t>
  </si>
  <si>
    <t>John Cusack, Chiwetel Ejiofor, Amanda Peet, Oliver Platt, Thandie Newton, Danny Glover, Woody Harrelson, Tom McCarthy, Liam James, Morgan Lily, Zlatko Buric, Beatrice Rosen, John Billingsley, Johann Urb, Jimi Mistry, Patrick Bauchau, Chin Han, Osric Chau, Chang Tseng, Lisa Lu, Blu Mankuma, George Segal, Steven McChattie, Ryan McDonald, Merrilyn Gann, Henry O, Patrick Gilmore, Dean Marshall, Ron Selmour, Viv Leacock, Donna Yamamoto, Doron Bell, David Orth, Jason Diablo, Ty Olsson, Zinaid Memisevic, BJ Harrison, Dominic Zamprogna, Karin Konoval, Parm Soor, Gerard Plunkett, Eve Harlow, Sean Tyson, Michael Buffer, Jody Thompson, Tanya Champoux, Frank C. Turner, Gillian Barber, Candus Churchill, Beverley Elliott, Agam Darshi, Jacob Blair, Anna Mae Routledge, John Stewart, Eddie Hassell, Betty Phillips, Luis Javier, Dean Redman, Andrew Moxham, Alexandra Castillo, Geoff Gustafson, Alex Zahara, Jason Griffith, Jill Morrison, Chad Riley, Philippe Haussmann, Alexandre Haussmann, Lyndall Grant, Mary Gillis</t>
  </si>
  <si>
    <t>Kurt Russell, Stacy Keach, Steve Buscemi, Peter Fonda, Georges Corraface, Pam Grier, Cliff Robertson, Bruce Campbell, Valeria Golino, Michelle Forbes, A.J. Langer, Paul Bartel</t>
  </si>
  <si>
    <t>Jim Sturgess, Kate Bosworth, Laurence Fishburne, Kevin Spacey, Liza Lapira, Josh Gad, Aaron Yoo, Sam Golzari, Jack McGee</t>
  </si>
  <si>
    <t>Sean Penn, Benicio del Toro, Naomi Watts, Charlotte Gainsbourg, Melissa Leo, Danny Huston, Clea Duvall, Chance Romero, Marc Musso, Paul Calderon</t>
  </si>
  <si>
    <t>Mariana Carballal, Pedro Casablanc, María Castro, Rubén Faura, Javier Mejía, Toni Misó, Francisco Nortes, Octavi Pujades, Jaime Pujol, Camilo Redgrave, Tiago Rodríguez, José Manuel Seda, José Sospedra</t>
  </si>
  <si>
    <t>Jean Reno, Kad Merad, Jean-Pierre Darroussin, Marina Foïs, Joey Starr, Richard Berry, Venantino Venantini, Claude Gensac, Joséphine Berry, Moussa Maaskri</t>
  </si>
  <si>
    <t>Sergey Aprelskiy, Vladimir Blagoy, Vladislav Demin, Aleksandr Galibin, Gaël Kamilindi, Petr Korolev, Ekaterina Malikova, Denis Nikiforov, Maksim Peshkov, Ivan Porodnov, Eduard Solovyev, Viktor Sukhorukov</t>
  </si>
  <si>
    <t>Katherine Heigl, James Marsden, Malin Akerman, Edward Burns, Melora Hardin, Judy Greer</t>
  </si>
  <si>
    <t>Cillian Murphy, Naomie Harris, Megan Burns, Brendan Gleeson, Christopher Eccleston</t>
  </si>
  <si>
    <t>Sandra Bullock, Viggo Mortensen, Dominic West, Diane Ladd, Elizabeth Perkins, Steve Buscemi, Alan Tudyk, Mike O'Malley, Marianne Jean-Baptiste, Reni Santoni, Margo Martindale</t>
  </si>
  <si>
    <t>Robert Carlyle, Rose Byrne, Jeremy Renner, Harold Perrineau, Catherine McCormack, Mackintosh Muggleton, Idris Elba, Imogen Poots, Emily Beecham, William Meredith</t>
  </si>
  <si>
    <t>Inma Cuesta, Martiño Rivas, Quim Gutiérrez, Paco León, Berto Romero, Rossy de Palma, María Botto, Laura Sánchez, Silvia Abril, Bárbara Santa-Cruz, Bruno Sevilla, Octavi Pujades, Mauro Muñiz de Urquiza, Joaquín Reyes</t>
  </si>
  <si>
    <t>Benoît Poelvoorde, Charlotte Gainsbourg, Chiara Mastroianni, Catherine Deneuve, André Marcon, Patrick Mille, Cédric Vieira, Thomas Doret, Francis Leplay</t>
  </si>
  <si>
    <t>Kevin Costner, Amber Heard, Hailee Steinfeld, Connie Nielsen, Richard Sammel, Eriq Ebouaney, Tómas Lemarquis, Big John, Rupert Wynne-James, Peter J. Chaffey, Philippe Reyno, Eric Supply</t>
  </si>
  <si>
    <t>Víctor Clavijo, Mariana Cordero, Eduard Fernández, Daniel Casadellá, Ana de las Cuevas, Elvira de Armiñán, Juan Galván</t>
  </si>
  <si>
    <t>Elle Fanning, Naomi Watts, Susan Sarandon, Tate Donovan, Sam Trammell, Linda Emond, Rob Yang, Tessa Albertson, Jordan Carlos, Maxwell Simkins, Eva Kaminsky, Lucca De Oliveira, Gameela Wright</t>
  </si>
  <si>
    <t>Yavuz Bingöl, Hatice Aslan, Ahmet Rifat Sungar, Ercan Kesal, Cafer Köse, Gürkan Aydin</t>
  </si>
  <si>
    <t>Paula Patton, Taye Diggs, Jill Scott, Adam Brody, Djimon Hounsou, Christina Milian, Derek Luke, Tia Mowry-Hardrict, Terrence Jenkins, Jenifer Lewis, Lauren London, La La Anthony, Trey Songz, Affion Crockett, Estrella Nouri</t>
  </si>
  <si>
    <t>Jesse Eisenberg, Danny McBride, Aziz Ansari, Nick Swardson, Michael Peña, Dilshad Vadsaria, Bianca Kajlich, Fred Ward, Elizabeth Wright Shapiro, Brett Gelman</t>
  </si>
  <si>
    <t>Kathryn Fiore, Flip Schultz, Olivia Alexander, Arturo del Puerto, Danny Woodburn, French Stewart, Peter Gilroy, Tyler Phillips, Ben Morrison, Stephen Kramer Glickman, Rebecca Ann Johnson, Will Beinbrink, Philippe Bergeron, Kimberly Leemans, Rene Diamente, Craig Moss</t>
  </si>
  <si>
    <t>Sullivan Stapleton, Eva Green, Rodrigo Santoro, Lena Headey, Jack O'Connell, Andrew Tieman, David Wenham, Hans Matheson, Callan Mulvey, Andrew Pleavin, Yigal Naor, Ashraf Barhom, Vincent Walsh, Steven Cree, Peter Ferdinando, Mark Killeen, Peter Mensah, Jade Chynoweth</t>
  </si>
  <si>
    <t>Gerard Butler, Lena Headey, David Wenham, Dominic West, Vincent Regan, Tom Wisdom, Rodrigo Santoro, Andrew Tieman, Michael Fassbender, Andrew Pleavin, Tim Conolly, Tyler Max Neitzel, Mercedes Leggett, Peter Mensah, Eli Snyder</t>
  </si>
  <si>
    <t>Mala Emde, Anton Spieker, Arndt Schwering-Sohnrey, Thomas Schmuckert, Jörg Bundschuh, Steven Lange, Martin Neuhaus, Hannah Schröder, Sophie Tschannett</t>
  </si>
  <si>
    <t>James Garner, Eva Marie Saint, Rod Taylor, Werner Peters, John Banner, Russell Thorson, Celia Lovsky, Alan Napier, Martin Kosleck, Sig Ruman, James Doohan</t>
  </si>
  <si>
    <t>Anthony Hopkins, Jude Law, Rachel Weisz, Ben Foster, Moritz Bleibtreu, Jamel Debbouze, Marianne Jean-Baptiste, Lucia Siposová, Gabriela Marcinkova, Juliano Cazarré, Maria Flor, Dinara Drukarova, Vladimir Vdovichenkov</t>
  </si>
  <si>
    <t>Nick Stahl, Mia Kirshner, Devon Sawa, Aaron Abrams, Charlotte Sullivan, Krista Bridges, Graham Abbey, Gerry Dee, Daniel Lévesque, Martin Roach</t>
  </si>
  <si>
    <t>Robert Donat, Madeleine Carroll, Lucie Mannheim, Godfrey Tearle, Peggy Ashcroft, John Laurie, Helen Haye, Wylie Watson</t>
  </si>
  <si>
    <t>Barbara Stanwyck, Barry Sullivan, Dean Jagger, John Ericson, Gene Barry, Robert Dix, Eve Brent, Hank Worden, Chuck Roberson, Paul Dubov, George Sowards, Eve Brent, Jack Stoney, Sandy Wirth, Chuck Hayward, Tex Driscoll, Jack Perrin</t>
  </si>
  <si>
    <t>Chadwick Boseman, Harrison Ford, Nicole Beharie, Christopher Meloni, Alan Tudyk, Lucas Black, John C. McGinley, Ryan Merriman, Jud Tylor, T.R. Knight, Brett Cullen, Hamish Linklater, Toby Huss, Brad Beyer, Rhoda Griffis, Mark Harelik</t>
  </si>
  <si>
    <t>Charlotte Rampling, Tom Courtenay, Geraldine James, Dolly Wells, David Sibley, Sam Alexander, Richard Cunningham, Rufus Wright, Hannah Chalmers, Camille Ucan</t>
  </si>
  <si>
    <t>Eddie Murphy, Nick Nolte, Brion James, Kevin Tighe, Ed O'Ross, David Anthony Marshall, Andrew Divoff, Bernie Casey, Brent Jennings, Ted Markland, Tisha Campbell, Felice Orlandi, Edward Walsh, Page Leong, Cathy Haase, Dennis Hayden, Kelly L. Goodman, Hoke Howell, Yana Nirvana, Ken Medlock, John Del Regno, Joel Weiss, John Bluto, Jason Ronard, Stafford Morgan, Bill Dunnam, Allan Graf, Nancy Everhard, Mark Phelan, Biff Yeager, John H. Evans, Steve Monroe, David Efron, Rex Pierson, Michael Anthony Williams, Jake Hunter, Ray Fuller, Deborah Atkinson, Karen Huie, Benjamin Lum, George Cheung, Dana Lee, Richard Lee-Sung, Kitten Natividad, Victor Brandt, Edgar Small, Russ McCubbin, Nicole Rubio, Alisa Christensen</t>
  </si>
  <si>
    <t>Rupert Friend, Emmanuelle Chriqui, Richard Coyle, Heather Graham, Andy García, Johnathon Schaech, Rade Serbedzija, Val Kilmer, Mikko Nousiainen, Ana Imnadze, Misha Gomiashvili, Antje Traue, Kenneth Cranham, Dean Cain, Steven Robertson, Alan Mckenna, Giorgi Tsaava, Lasha Kankava, George Lasha, Anna Walton, Tornike Bziava, Kakha Gogidze, Giorgi Kipshidze, Luke Albright, Malkhaz Abuladze</t>
  </si>
  <si>
    <t>Toni Servillo, Valeria Golino, Carlo Buccirosso, Iaia Forte, Marcello Romolo, Edoardo Sorgente, Vincenzo Nemolato, Nello Mascia, Giovanni Ludeno, Emanuele Valenti, Angelo Curti, Emanuele Nocerino</t>
  </si>
  <si>
    <t>Monica Potter, Gael García Bernal, David Boreanaz, John Hannah, Anthony LaPaglia, Henry Thomas, Julie Christie, Harold Ramis, Robert Klein, Julianne Nicholson, Flora Martínez, Craig Bierko, Afemo Omilami, John Tormey, Henry Yuk, Julie Gonzalo, Wally Dunn, Uliks Fehmiu, Austin Lysy</t>
  </si>
  <si>
    <t>Agnès Jaoui, Thibault de Montalembert, Pascale Arbillot, Lou Roy-Lecollinet, Sarah Suco, Marlène Veyriras, Philippe Rebbot, Samir Guesmi, Laurie Bordesoules</t>
  </si>
  <si>
    <t>Adam Sandler, Drew Barrymore, Rob Schneider, Sean Astin, Dan Aykroyd, Amy Hill, Lusia Strus, Allen Covert, Blake Clark, Maya Rudolph, Peter Dante, Lynn Collins, Pomaika'i Brown, Joe Nakashima, Dom Magwili, Jonathan Loughran, J.D. Donaruma, Wayne Federman, Kent Avenido, Sharon Omi, Glen Chin, Kristin Bauer van Straten, Brenda Vivian, Nika Williams, Nectar Rose, Jackie Sandler, Lin Yan, Melissa Lawner, Katheryn Winnick, Peter Chen, Kevin James, Michael K. Osborn, Brian L. Keaulana</t>
  </si>
  <si>
    <t>Marlon Wayans, Jane Seymour, Fred Willard, Mike Epps, Kali Hawk, Andrew Bachelor, Affion Crockett, Tina Grimm, Kate Miner, Alice Rietveld, Brad Schmidt, Karli Karissa</t>
  </si>
  <si>
    <t>Skeet Ulrich, Christian Kane, William Devane, Todd Lowe, Madelyn Deutch, Calvin Borel</t>
  </si>
  <si>
    <t>Joseph Gordon-Levitt, Anna Kendrick, Seth Rogen, Bryce Dallas Howard, Anjelica Huston, Serge Houde, Marie Avgeropoulos, Jessica Parker Kennedy, Philip Baker Hall, Stephanie Belding</t>
  </si>
  <si>
    <t>Joseph Gordon-Levitt, Zooey Deschanel, Geoffrey Arend, Chloë Grace Moretz, Matthew Gray Gubler, Clark Gregg, Patricia Belcher, Rachel Boston, Minka Kelly, Charles Walker</t>
  </si>
  <si>
    <t>Roy Scheider, John Glover, Ann-Margret, Vanity, Robert Trebor, Clarence Williams III, Lonny Chapman, Kelly Preston, Doug McClure</t>
  </si>
  <si>
    <t>Charlton Heston, Ava Gardner, David Niven, Robert Helpmann, Flora Robson, Leo Genn, John Ireland, Kurt Kasznar, Paul Lukas, Harry Andrews, Massimo Serato, Philippe Leroy, Elizabeth Sellars, Jacques Sernas, Walter Gotell, Eric Pohlmann, Alfredo Mayo, Jerome Thor, José Nieto</t>
  </si>
  <si>
    <t>Abbi Jacobson, Dave Franco, Tim Matheson, Jane Kaczmarek, Maya Erskine, Jen Tullock, Heidi Sulzman, Dawan Owens, Emily Peck, Ray Ray Chase, Darrell Keith Harris, Jordan Borges, Pierce Minor, Zouhair Elghazi, Vesna Saal, Shevyn Roberts, Johny Walsh</t>
  </si>
  <si>
    <t>Nicolas Cage, Angelina Jolie, Giovanni Ribisi, Robert Duvall, Delroy Lindo, Will Patton, Christopher Eccleston, Chi McBride, Vinnie Jones, Grace Zabriskie, Bodhi Elfman, Arye Gross, Carmen Argenziano, John Carroll Lynch, Master P, Timothy Olyphant</t>
  </si>
  <si>
    <t>Clovis Cornillac, Audrey Dana, Patrick Chesnais, Claudio Santamaria, Bruno Solo</t>
  </si>
  <si>
    <t>Kristyan Ferrer, Tim Roth, Harrison Thomas, Noé Hernández, Armando Hernández, Mónica del Carmen, Nailea Norvind</t>
  </si>
  <si>
    <t>Barry Pepper, Thomas Jane, Anthony Michael Hall, Richard Masur, Bruce McGill, Chris Bauer, Jennifer Crystal Foley, Christopher McDonald, Bob Gunton, E.E. Bell, Peter Jacobson, Joe Grifasi, Seymour Cassel, Robert Joy, Michael Nouri</t>
  </si>
  <si>
    <t>Matthew Gray Gubler, AnnaLynne McCord, Alisha Boe, Sheila Vand, Sam Eidson, Michael Beasley, James Moses Black, David Maldonado, Ajay Mehta, Hallie Grace Bradley, Lucy Faust, Peter Jaymes Jr., Eric Podnar</t>
  </si>
  <si>
    <t>Àlex Brendemühl, Juana Acosta, Paco León, Juan Pablo Raba, Manuel Morón</t>
  </si>
  <si>
    <t>Rosamund Pike, Daniel Brühl, Eddie Marsan, Ben Schnetzer, Kamil Lemieszewski, Denis Menochet, Mark Ivanir, Natalie Stone, Andrea Deck, Vincent Riotta, Peter Sullivan, Lior Ashkenazi, Flynn Allen, Brontis Jodorowsky, Angel Bonanni, Noof McEwan, Ingrid Craigie, Yiftach Klein, Omar Berdouni, Uriel Emil, David Annen, Frida Cauchi, Laurel Lefkow, Daniel Ben Zenou, Antonella Axisa, Jonathan Pyatt</t>
  </si>
  <si>
    <t>Angelina Jolie, Edward Burns, Tony Shalhoub, Stockard Channing, Melissa Errico, Christian Kane, James Gammon, Max Baker, Lisa Thornhill, Veena Sood, Gregory Itzin, David Dunard, Jamie Moss</t>
  </si>
  <si>
    <t>Rajshri Deshpande, Tannishtha Chatterjee, Adil Hussain, Sarah-Jane Dias, Amrit Maghera, Arjun Mathur, Vikram Kochhar, Sandhya Mridul, Pavleen Gujral, Jeffrey Goldberg, Anushka Manchanda, Anuj Choudhry</t>
  </si>
  <si>
    <t>Emma Suárez, Nathalie Poza, Daniel Pérez Prada, Hugo Silva, Bárbara Goenaga, Fernando Albizu, Kandido Uranga, Nacho Fresneda, Ione Irazábal, Pere Brasó, Richard Sahagún, Juan Viadas, Susana Abaitua, Alexandra Prokhorova</t>
  </si>
  <si>
    <t>Jack O'Connell, Paul Anderson, Valene Kane, Sean Harris, Barry Keoghan, Sam Reid, Charlie Murphy, Richard Dormer, Ben Peel, Sam Hazeldine, Killian Scott, David Wilmot, Martin McCann</t>
  </si>
  <si>
    <t>Eric Roberts, Donald Gibb, Tim Kazurinsky, Dan Flannery, Heather Prete, Eddie Huchro, Dieterich Gray, Manny Sosa, Freeman Coffey, Andrei Arlovski</t>
  </si>
  <si>
    <t>Eminem, Kim Basinger, Brittany Murphy, Mekhi Phifer, Omar Benson Miller, Evan Jones, Eugene Byrd, De'Angelo Wilson, Anthony Mackie, Taryn Manning, Michael Shannon</t>
  </si>
  <si>
    <t>Dennis Price, Alec Guinness, Joan Greenwood, Valerie Hobson, Audrey Fields, John Penrose, John Salew, Arthur Lowe, Clive Morton, Hugh Griffith</t>
  </si>
  <si>
    <t>Al Pacino, Alicia Witt, Amy Brenneman, Leelee Sobieski, Ben McKenzie, Deborah Kara Unger, William Forsythe, Neal McDonough, Stephen Moyer, Michael Eklund, Michal Yannai, Brendan Fletcher, Victoria Tennant, Leah Cairns, Christopher Redman, Trilby Glover, Damien Leake, Kristina Copeland, Tammy Hui, Vicky Huang, Bob Stephenson, Philip Moon, Paul Campbell, Brenda McDonald, Carrie Genzel, Kaj-Erik Eriksen, Heather Dawn, Julian Christopher, Tim Henry, Mike Dopud, Brad Turner, Michael Adamthwaite, Jean Montanti, Timothy Paul Perez, Marcus Hondro</t>
  </si>
  <si>
    <t>Anthony Hopkins, Chris Rock, Garcelle Beauvais, Gabriel Macht, John Slattery, Peter Stormare, Brooke Smith, Matthew Marsh, Kerry Washington, Peter Von Berg, Adoni Maropis, Dragan Micanovic, Daniel Sunjata</t>
  </si>
  <si>
    <t>Sandrine Kiberlain, Albert Dupontel, Philippe Uchan, Nicolas Marié, Bouli Lanners, Philippe Duquesne, Gilles Gaston-Dreyfus, Michel Fau, Christian Hecq, Christine Garrivet, Laure Calamy, Yolande Moreau</t>
  </si>
  <si>
    <t>Kim Basinger, Mickey Rourke, Margaret Whitton, Christine Baranski, Karen Young, Dan Lauria, David Margulies, Dwight Weist, Justine Johnston, Kim Chan, Victor Truro, William De Acutis, Rudolph Willrich, Helen Hanft, Roderick Cook, Olek Krupa, Raynor Scheine, Julian Beck, Michael P. Moran, Michael Margotta, Cassandra Danz</t>
  </si>
  <si>
    <t>Kate Bosworth, Hayden Christensen, Hudson Meek, Elizabeth Hunter, David Clyde Carr, Catherine Carlen, Dwight Yoakam, Michael W. Smith, Gianna Simone, Michael Harding, Rhoda Griffis, Nicholas Pryor, Cynthia Barrett, Trevor Allen Martin, Mark Oliver, Matt Cornwell, Jody Thompson, Ashley Bratcher, Vanessa Cloke, Cara Mantella, Kathy Payne, Tang Nguyen, Marshall Bell, Lynn Cole, Michael Crider, Marty Stonerock, Jason Kennedy, Deena Beasley, Fred Dalton Thompson, Gregory Alan Williams, Jasper Polish, Tyler Case</t>
  </si>
  <si>
    <t>Mandy Moore, Claire Holt, Chris Johnson, Yani Gellman, Santiago Alejandro Segura, Matthew Modine, Mayra Juarez, Axel Mansilla</t>
  </si>
  <si>
    <t>Richard Basehart, Gene Evans, Michael O'Shea, Richard Hylton, Skip Homeier, Craig Hill, Paul Richards, Pat Hogan, John Pickard, Robert Stevenson, Henry Kulky</t>
  </si>
  <si>
    <t>Lee Byung-hun, Hwang Jung-min, Jin Goo, Shin Min-ah, Kim Roe-ha, Kim Yeong-cheol</t>
  </si>
  <si>
    <t>Miguel Herrán, Antonio Bachiller, Luis Tosar, María Miguel, Antonia Guzmán, Felipe Vélez, Patricia Santos, Miguel Rellán, Fernando Albizu, Sebastián Haro, Roberto Álvarez, Luis Zahera, Álex Barahona, Lara Sajén, Mariano Llorente, Carlos Olalla, Beatriz Argüello, Iris Alpáñez, Adelfa Calvo, Manolo Caro</t>
  </si>
  <si>
    <t>Sandra Bullock, Trevante Rhodes, John Malkovich, Sarah Paulson, Jacki Weaver, Danielle Macdonald, Julian Edwards, Vivien Lyra Blair, Rosa Salazar, BD Wong, Tom Hollander, Machine Gun Kelly, David Dastmalchian, Lil Rel Howery, Happy Anderson, Amy Gumenick, Parminder Nagra, Taylor Handley, Keith Jardine, Chanon Finley, Damon O'Daniel, Matt Leonard</t>
  </si>
  <si>
    <t>Julianne Moore, Mark Ruffalo, Danny Glover, Alice Braga, Gael García Bernal, Yusuke Iseya, Sandra Oh, Yoshino Kimura, Scott Anderson, Isai Rivera Blas</t>
  </si>
  <si>
    <t>Denzel Washington, Eva Mendes, Sanaa Lathan, Dean Cain, John Billingsley, Alex Carter, Antoni Corone, Terry Loughlin, Nora Dunn, Arian Ash, Mike Pniewski</t>
  </si>
  <si>
    <t>Susan Sarandon, Natalie Portman, Bonnie Bedelia, Shawn Hatosy, Hart Bochner, Elisabeth Moss, Thora Birch, Ashley Johnson, John Carroll Lynch, Rachel Wilson, Caroline Aaron, John Diehl, Eileen Ryan, Ray Baker</t>
  </si>
  <si>
    <t>Zac Efron, Dennis Quaid, Heather Graham, Clancy Brown, John Hoogenakker, Kim Dickens, Maika Monroe, Sophie Curtis, Laura Atwood, Red West</t>
  </si>
  <si>
    <t>Jack Palance, Jeff Chandler, Martine Carol, Robert Cornthwaite, Virginia Baker, Wesley Addy, Nancy Lee, Richard Wattis, Dave Willock, Jimmy Goodwin, Charles Nolte</t>
  </si>
  <si>
    <t>Susan Hayward, Bette Davis, Mike Connors, Joey Heatherton, Jane Greer, DeForest Kelley, George Macready, Anne Seymour, Walter Reed, Ann Doran</t>
  </si>
  <si>
    <t>Haley Lu Richardson, Cole Sprouse, Moises Arias, Kimberly Hebert Gregory, Parminder Nagra, Claire Forlani, Kaleb Williams, Evangeline Hill, Gary Weeks, Ariana Guerra, Emily Baldoni, Cynthia Evans, Jim Gleason, Todd Terry, Armando Leduc, Phillip Mullings Jr.</t>
  </si>
  <si>
    <t>José García, André Dussollier, Caroline Vigneaux, Josephine Callies, Stylane Lecaille, Charlotte Gabris, Vincent Desagnat, Florence Foresti, Jérôme Commandeur, Vladimir Houbart</t>
  </si>
  <si>
    <t>Rooney Mara, Casey Affleck, Rob Zabrecky, Will Oldham, Liz Franke, Sonia Acevedo, Augustine Frizzell</t>
  </si>
  <si>
    <t>Gene Hackman, Joanna Cassidy, Tommy Lee Jones, John Heard, Dennis Franz, Reni Santoni, Pam Grier, Ron Dean, Kevin Crowley, Marco St. John, Gregory Alan Williams</t>
  </si>
  <si>
    <t>Al Pacino, Paul Sorvino, Karen Allen, Richard Cox, Joe Spinell, Don Scardino, Powers Boothe, James Remar, Ed O'Neill, Jay Acovone, Randy Jurgenson, Barton Heyman, Gene Davis, Arnaldo Santana, Larry Atlas, Allan Miller, Sonny Grosso, Michael Aronin, William Russ, Mike Starr, Steve Inwood, Keith Prentice, Leo Burmester, James Sutorius, Richard Jamieson, Jimmie Ray Weeks, James Hayden, Robert Osth, Henry Judd Baker, Burr DeBenning, Ray Vitte, Bob Duggan, Dan Sturkie, Linda Gary</t>
  </si>
  <si>
    <t>Johnny Depp, Christopher Walken, Charles S. Dutton, Peter Strauss, Roma Maffia, Marsha Mason, Gloria Reuben, Courtney Chase, Yul Vazquez, Rick Zieff</t>
  </si>
  <si>
    <t>Dirk Bogarde, Margaret Brooks, Pamela Franklin, Louis Sheldon-Williams, Mark Lester, John Gugolka, Phoebe Nicholls</t>
  </si>
  <si>
    <t>Melissa George, Ed Speleers, Eamonn Walker, Sean Harris, Alec Newman, Karel Roden, Kate Magowan, Garry Sweeney, Stephen McCole, Holly Boyd</t>
  </si>
  <si>
    <t>Alfredo Mayo, Luis Peña, Manuel Luna, Miguel Pozanco, Pilar Soler, Manuel Arbó, Rufino Inglés, Fortunato Bernal, Arturo Marín, Fernando Galiana</t>
  </si>
  <si>
    <t>Alain Delon, Maurice Ronet, Billy Kearns, Marie Laforêt, Elvire Popesco, Erno Crisa, Ave Ninchi, Frank Latimore, Nerio Bernardi, Lily Romanelli, Romy Schneider</t>
  </si>
  <si>
    <t>Kirsten Dunst, Eliza Dushku, Jesse Bradford, Gabrielle Union, Clare Kramer, Nicole Bilderback, Tsianina Joelson, Rini Bell, Natina Reed, Brandi Williams, Holmes Osborne</t>
  </si>
  <si>
    <t>Harrison Ford, Annette Bening, Michael Haley, Stanley Swerdlow, Julie Follansbee, Rebecca Miller, Bruce Altman, Elizabeth Wilson, Donald Moffat, Kamian Allen, Aida Linares, John MacKay, Mary Gilbert, Peter Appel, Harsh Nayyar, John Leguizamo, Harold House, Robin Bartlett, Cynthia Martells, James Rebhorn</t>
  </si>
  <si>
    <t>Oscar Isaac, Carey Mulligan, John Goodman, Ethan Phillips, Garrett Hedlund, Justin Timberlake, Max Casella, F. Murray Abraham, Jeanine Serralles, Stark Sands, Jerry Grayson, Robin Bartlett, Adam Driver</t>
  </si>
  <si>
    <t>Jack Nicholson, Dermot Mulroney, Hope Davis, Kathy Bates, Howard Hesseman, Len Cariou, June Squibb, Connie Ray, Harry Groener, Matt Winston, Phil Reeves, James M. Connor</t>
  </si>
  <si>
    <t>Damon Wayans, Adam Sandler, James Caan, Jeep Swenson, James Farentino, Kristen Wilson, Larry McCoy, Allen Covert, Bill Nunn, Mark Roberts, Mark Casella, Andrew Shaifer, Monica Potter, Jonathan Loughran, Steve White</t>
  </si>
  <si>
    <t>Lee Marvin, Angie Dickinson, Keenan Wynn, John Vernon, Carroll O'Connor, Lloyd Bochner, Michael Strong, Sharon Acker, James B. Sikking, Sid Haig</t>
  </si>
  <si>
    <t>Johnny Depp, Juliette Lewis, Leonardo DiCaprio, Mary Steenburgen, Darlene Cates, John C. Reilly, Laura Harrington, Crispin Glover, Kevin Tighe, Mary Kate Schellhardt</t>
  </si>
  <si>
    <t>Woody Allen, Roberto Benigni, Judy Davis, Alec Baldwin, Jesse Eisenberg, Penélope Cruz, Elliot Page, Greta Gerwig, Alessandra Mastronardi, Alison Pill, Alessandro Tiberi, Flavio Parenti, Carol Alt, David Pasquesi, Antonio Albanese, Lynn Swanson, Fabio Armiliato, Monica Nappo, Ornella Muti, Corrado Fortuna, Riccardo Scamarcio</t>
  </si>
  <si>
    <t>Robert Blake, Scott Wilson, John Forsythe, Paul Stewart, Jeff Corey, Gerald S. O'Loughlin, John Gallaudet, James Flavin, Charles McGraw, Will Geer, Vaughn Taylor</t>
  </si>
  <si>
    <t>Sam Rockwell, Jeffrey Wright, Kelly Reilly, Jason Isaacs, William H. Macy, Joe Anderson, Ted Levine, Ophelia Lovibond, Amy Sloan</t>
  </si>
  <si>
    <t>Humphrey Bogart, Mary Astor, Sydney Greenstreet, Charles Halton, Victor Sen Yung, Roland Got, Lee Tung Foo, Frank Wilcox, Paul Stanton, Lester Matthews, John Hamilton, Tom Stevenson, Roland Drew, Monte Blue, Chester Gan, Richard Loo, Keye Luke, Kam Tong</t>
  </si>
  <si>
    <t>Pilou Asbæk, Tuva Novotny, Dar Salim, Søren Malling, Charlotte Munck, Dulfi Al-Jabouri, Alex Høgh Andersen, Jakob Frølund, Phillip Sem Dambæk</t>
  </si>
  <si>
    <t>Renée Zellweger, Ewan McGregor, David Hyde Pierce, Sarah Paulson, Tony Randall, Rachel Dratch, Jack Plotnick, John Aylward, Warren Munson, Matt Ross, Michael Ensign, Timothy Omundson, Jeri Ryan, Ivana Milicevic, Melissa George, Dorie Barton</t>
  </si>
  <si>
    <t>Kelsey Grammer, Lauren Holly, Rob Schneider, Harry Dean Stanton, Bruce Dern, Rip Torn, Bradford Tatum, William H. Macy, Dennis Fimple, Jordan Marder</t>
  </si>
  <si>
    <t>Dominic Purcell, Peter Feeney, Owen Black, Greg Johnson, Serena Cotton, Siobhan Marshall, Rachel Nash, Seamus Stalker, Jack Walley, Mark Ruka, Minouk van Der Valde, Daniel Cleary</t>
  </si>
  <si>
    <t>Bud Abbott, Lou Costello, Bela Lugosi, Lon Chaney Jr., Glenn Strange, Lenore Aubert, Jane Randolph, Frank Ferguson</t>
  </si>
  <si>
    <t>Maggie Grace, Aubrey Plaza, Jane Levy, Max Greenfield, Max Minghella, Jason Ritter, Nate Parker, Adam Saunders, Rey Lucas, Devon</t>
  </si>
  <si>
    <t>Kevin Hart, Joy Bryant, Regina Hall, Paula Patton, Michael Ealy, Krystal Harris, Christopher McDonald, Adam Rodriguez, Bryan Callen, Randolph Adams, Jessica Lu, David Greenman, Barrett Perlman, Trae Ireland, Brenda Vivian</t>
  </si>
  <si>
    <t>Maribel Verdú, Antonio de la Torre, José Mota, Josep Maria Pou, Quim Gutiérrez, Priscilla Delgado, Saturnino García, Ramón Barea, Javivi, Julián Villagrán, Rocío Calvo, Javier Antón, Janfri Topera, Fabia Castro, Bea de la Cruz</t>
  </si>
  <si>
    <t>Benjamin Walker, Mary Elizabeth Winstead, Dominic Cooper, Rufus Sewell, Marton Csokas, Anthony Mackie, Robin McLeavy, Jimmi Simpson, Jaqueline Fleming, Alan Tudyk</t>
  </si>
  <si>
    <t>Eduardo Noriega, Penélope Cruz, Chete Lera, Fele Martínez, Najwa Nimri, Gerard Barray, Pedro Miguel Martínez, Jorge de Juan, Miguel Palenzuela, Ion Gabella, Joserra Cadiñanos, Tristán Ulloa, Pepe Navarro, Walter Prieto</t>
  </si>
  <si>
    <t>Billy Crystal, Bette Midler, Marisa Tomei, Tom Everett Scott, Bailee Madison, Joshua Rush, Kyle Harrison Breitkopf, Jennifer Crystal Foley, Rhoda Griffis, Gedde Watanabe, Tony Hawk, Cade Jones, Mavrick Moreno, Steve Levy</t>
  </si>
  <si>
    <t>Ed Harris, Mary Elizabeth Mastrantonio, Michael Biehn, J.C. Quinn, Jimmie Ray Weeks, John Bedford Lloyd, Todd Graff, Kidd Brewer Jr., Leo Burmester, Adam Nelson, Kimberly Scott, Chris Elliott, George Robert Kirk, Christopher Murphy, Dick Warlock, J. Kenneth Campbell, Ken Jenkins, Michael Beach</t>
  </si>
  <si>
    <t>Tony Leung Chiu-Wai, Takeshi Kaneshiro, Zhang Fengyi, Hu Jun, Shido Nakamura, Chang Chen, Lin Chi-ling, Yong Hou, Zhao Wei, You Yong, Zang Jinsheng, Jiang Tong, Song Jia, Zhang Shan, Tong Dawei</t>
  </si>
  <si>
    <t>Daniel Grao, Juana Acosta, Goya Toledo, Jon Kortajarena, Ingrid García Jonsson, Josean Bengoetxea, Ana Gracia, Ciro Miró, Maiken Beitia, Xabier Elorriaga, Magdalena Aizpurua, Ramón Ibarra, Itsaso Arana, David Díaz, Miriam Ruiz</t>
  </si>
  <si>
    <t>Humphrey Bogart, Raymond Massey, Alan Hale, Julie Bishop, Ruth Gordon, Sam Levene, Dane Clark, Peter Whitney, Dick Hogan, Glenn Strange, Peter van Eyck</t>
  </si>
  <si>
    <t>Carl Weathers, Sharon Stone, Craig T. Nelson, Vanity, Bill Duke, Jack Thibeau, Al Leong, Robert Davi, Thomas F. Wilson, Armelia McQueen, Jim Haynie, Bob Minor</t>
  </si>
  <si>
    <t>Jackie Chan, Ye Liu, Yu Rongguang, Alexandre Bailly, Jing Tian, Bo Huang, Andreas Nguyen, Max Huang</t>
  </si>
  <si>
    <t>Jim Carrey, Ian McNeice, Simon Callow, Maynard Eziashi, Bob Gunton, Sophie Okonedo, Tommy Davidson, Adewale Akinnuoye-Agbaje, Ken Kirzinger</t>
  </si>
  <si>
    <t>Hugh Jackman, Dakota Goyo, Evangeline Lilly, Anthony Mackie, Kevin Durand, Hope Davis, James Rebhorn, Marco Ruggeri, Karl Yune, Olga Fonda, John Gatins</t>
  </si>
  <si>
    <t>Stephen Dorff, Dominic Purcell, Kaitlyn Black, David Boreanaz, Stephen Lang, Bea Miller, James Woods, Johnny Messner, Bree Michael Warner, Jenae Altschwager, Elisabeth Röhm, Tommy Flanagan, AnnaLynne McCord, Brette Taylor, Laura Harris</t>
  </si>
  <si>
    <t>Thomas Jane, Laurence Fishburne, Ella Ballentine, Jim Watson, John Tench, Joanna Douglas, Ted Atherton, Laura DeCarteret</t>
  </si>
  <si>
    <t>Sharon Stone, William Baldwin, Tom Berenger, Martin Landau, Colleen Camp, Polly Walker, CCH Pounder, Nina Foch, Keene Curtis, Anne Betancourt, Amanda Foreman, Tony Peck, Nicholas Pryor, Allison Mackie</t>
  </si>
  <si>
    <t>Tom Berenger, Valeria Golino, Kari Wuhrer, Robert Davi, Richard Edson, Stephen Lang, Danny Comden, Ellen Greene, Geoffrey Lewis</t>
  </si>
  <si>
    <t>Demi Moore, Michael Douglas, Donald Sutherland, Caroline Goodall, Dennis Miller, Roma Maffia, Dylan Baker, Rosemary Forsyth, Suzie Plakson</t>
  </si>
  <si>
    <t>Marco Marchese, Renzo Gariup, Lidia Zabrieszach</t>
  </si>
  <si>
    <t>Roselyn Sanchez, Emilio Rivera, Jason Cottle, Nestor Serrano, Alex Veadov, Ailsa Marshall, Gonzalo Menéndez, Drea Castro, Marissa Labog, Thomas Rosales Jr.</t>
  </si>
  <si>
    <t>Antonio Banderas, Karl Urban, Paz Vega, Clint Dyer, Cristina Serafini, Lillian Blankenship, Robert Forster, Velislav Pavlov, Johnathon Schaech, Atanas Srebrev, David Sakurai, Isaac Florentine, Raicho Vasilev, Grace Wan</t>
  </si>
  <si>
    <t>Jodie Foster, Kelly McGillis, Bernie Coulson, Ann Hearn, Steve Antin, Leo Rossi, Carmen Argenziano, Terry David Mulligan, Woody Brown, Peter Van Norden, Tom O'Brien, Scott Paulin, Stephen E. Miller, Kim Kondrashoff, Rose Weaver, Tom McBeath, Linda Darlow, Veena Sood, Kevin McNulty, Tom Heaton, Allan Lysell, Andrew Kavadas, Anthony Holland, Christianne Hirt, Frances Flanagan</t>
  </si>
  <si>
    <t>Brad Pitt, Tommy Lee Jones, Donald Sutherland, Ruth Negga, Liv Tyler, John Finn, Kayla Adams, Kimmy Shields, Bayardo De Murguia, Bobby Nish, Sasha Compère, Afsheen Olyaie, John Ortiz, Greg Bryk, Kimberly Elise, Loren Dean, Alyson Reed, Anne McDaniels, Ravi Kapoor, Lisa Gay Hamilton, Halszka Kuza</t>
  </si>
  <si>
    <t>Stuart Townsend, Kate Hudson, Frances O'Connor, Charlotte Bradley, Alan Maher, Tommy Tiernan, Brendan Dempsey, Cathleen Bradley, Rosaleen Linehan</t>
  </si>
  <si>
    <t>Rock Hudson, Jennifer Jones, Vittorio De Sica, Oskar Homolka, Elaine Stritch, Mercedes McCambridge, Kurt Kasznar, Franco Interlenghi, Leopoldo Trieste, Victor Francen, Georges Bréhat, Johanna Hofer, Eduard Linkers, Eva Kotthaus, Alberto Sordi, José Nieto, Peter Illing, Joan Shawlee, Clelia Matania, Bud Spencer</t>
  </si>
  <si>
    <t>Robert Mitchum, Charlotte Rampling, Sylvia Miles, John Ireland, Harry Dean Stanton, Jack O'Halloran, Anthony Zerbe, Sylvester Stallone, Joe Spinell, Kate Murtagh, John O'Leary, Walter McGinn</t>
  </si>
  <si>
    <t>Casey Affleck, Michelle Monaghan, Morgan Freeman, Ed Harris, Amy Ryan, Karen Ahern, Carla Antonino, John Ashton, Amy Madigan, Edi Gathegi, Titus Welliver</t>
  </si>
  <si>
    <t>Robert Donat, Greer Garson, John Mills, Terry Kilburn, Paul Henreid, Judith Furse, Lyn Harding, Frederick Leister, Milton Rosmer</t>
  </si>
  <si>
    <t>Gaspard Manesse, Raphaël Fetjo, Francine Racette, Stanislas Carré de Malberg, Philippe Morier-Genoud, François Berléand, François Négret, Peter Fitz, Pascal Rivet, Bendit Henriet, Xavier Legrand, Irène Jacob</t>
  </si>
  <si>
    <t>Mario Casas, Natalia de Molina, Ruth Díaz, Carlos Bardem, Vicente Romero, Mona Martínez, Pepa Aniorte, Paulina Fenoy, Mauricio Morales, Sebastián Haro, Pablo Gómez, Consuelo Trujillo, Mariola Fuentes, Juan Carlos Villanueva, Carlos Cabra, Ramiro Alonso, Moreno Borja, Mané Solano, Salva Reina, Paula Hidalgo, Guillermo Vallverdú, María Ruiz, Ricardo Fernández Blanco, Teresa Arbolí, Alicia Moruno, Antonio Arcos, Dámaso Conde, Tano Sánchez, Xino Hernández, Fran Machado, Alex Peña, Jose María Peña, Carlos Tirado, Antonio Estrada, Pablo Baena, Juan Luis Corrientes, Juanfra Varez, David Márquez, Domingo Beltrán, David Gutiérrez, Manuel Ollero, Jordi Minguella</t>
  </si>
  <si>
    <t>Spencer Tracy, Katharine Hepburn, Sidney Poitier, Katharine Houghton, Cecil Kellaway, Beah Richards, Roy Glenn, Isabel Sanford, Virginia Christine, Alexandra Hay, Barbara Randolph</t>
  </si>
  <si>
    <t>Bernie Mac, Ashton Kutcher, Zoe Saldana, Judith Scott, Hal Williams, Robert Curtis Brown, Kellee Stewart, Paula Newsome, Sherri Shepherd, JoNell Kennedy, Niecy Nash, Phil Reeves, Nadine Ellis, RonReaco Lee, Nicole Sullivan, Amanda Tosch, Kimberly Scott</t>
  </si>
  <si>
    <t>C. Thomas Howell, Lori Loughlin, Kelly Preston, Fred Ward, Doug Savant, Dee Wallace, Cliff De Young, Leigh Taylor-Young, Corey Haim</t>
  </si>
  <si>
    <t>Rose Byrne, Nick Kroll, Bobby Cannavale, Joel McHale, Caleb Paddock, Matthew Paddock, Caitlin Fitzgerald, Paula Garces, Josh Charles, Jane Krakowski, Bobby Moynihan, Mike Birbiglia, Jason Mantzoukas, David Bernon</t>
  </si>
  <si>
    <t>Christos Loulis, Alexandros Bourdoumis, Ulrich Tukur, Josiane Pinson, Valeria Golino, Daan Schuurmans, Christos Stergioglou, Themis Panou, Aurélien Recoing, Vincent Nemeth, Cornelius Obonya, Francesco Acquaroli, Georges Corraface, Colin Stinton, Adrian Frieling, Kostas Antalopoulos, Philip Schurer, David Luque, Maria Protopappa</t>
  </si>
  <si>
    <t>Jesse Eisenberg, Kristen Stewart, Ryan Reynolds, Martin Starr, Bill Hader, Kristen Wiig, Margarita Levieva, Josh Pais, Mary Birdsong, Kevin Breznahan, Wendie Malick</t>
  </si>
  <si>
    <t>Charlize Theron, Frances McDormand, Marton Csokas, Jonny Lee Miller, Sophie Okonedo, Pete Postlethwaite, Amelia Warner, Yangzom Brauen, Caroline Chikezie, Terry Bartlett, Aoibheann O'Hara, Ralph Herforth</t>
  </si>
  <si>
    <t>Sean Connery, Ian McShane, John Quentin, Robert Harris, Jeffrey Wickham, Isabel Dean, Norman Bristow, James Maxwell, William Fox, Harry Landis</t>
  </si>
  <si>
    <t>Burt Lancaster, Dean Martin, Jean Seberg, Jacqueline Bisset, George Kennedy, Helen Hayes, Van Heflin, Maureen Stapleton, Barry Nelson, Dana Wynter, Barbara Hale, Lloyd Nolan</t>
  </si>
  <si>
    <t>Jaden Smith, Will Smith, Sophie Okonedo, Zöe Kravitz, Kristofer Hivju, Sacha Dhawan, Chris Geere, David Denman, Monika Jolly, Jaden Martin</t>
  </si>
  <si>
    <t>James D'Arcy, Sophie Lowe, Daryl Sabara, George Blagden, Katie Findlay, Bonnie Wright, Freddie Stroma, Jacob Artist, Rhys Wakefield</t>
  </si>
  <si>
    <t>Boguslaw Linda, Aleksandra Justa, Bronislawa Zamachowska, Jacek Beler, Mateusz Bieryt, Szymon Bobrowski, Mariusz Bonaszewski, Danuta Borsuk, Tomasz Chodorowski, Nina Czerkies, Izabela Dabrowska, Aleksander Fabisiak, Paulina Galazka, Anna Grzeszczak, Filip Gurlacz, Mateusz Janicki</t>
  </si>
  <si>
    <t>Eli Roth, Andrea Osvárt, Nicolás Martínez, Ariel Levy, Lorenza Izzo, Natasha Yarovenko, Selena Gomez, Marcial Tagle, Ignacia Allamand, Ramón Llao, Paz Bascuñan, Matias Lopez, Patricio Strahovsky, Álvaro López Álvarez, Dayana Amigo, Eduardo Domínguez, Gabriela Hernández, Edgardo Bruna</t>
  </si>
  <si>
    <t>James Coburn, Rod Steiger, Romolo Valli, Maria Monti, Rik Battaglia, Franco Graziosi, Antoine Saint-John, David Warbeck, Aldo Sambrell, Conrado San Martín</t>
  </si>
  <si>
    <t>Michael J. Fox, Trini Alvarado, Jeffrey Combs, Dee Wallace, Jim Fyfe, Peter Dobson, John Astin, Chi McBride, Troy Evans, Elizabeth Hawthorne, Jake Busey, Melanie Lynskey, R. Lee Ermey, Angela Bloomfield</t>
  </si>
  <si>
    <t>Dean Andrews, Ruth Bradley, Bebe Cave, Amelia Dell, Richard Doubleday, Derek Halligan, Blake Harrison, Pippa Haywood, Stacha Hicks, Ralph Ineson, Brian McCardie, Michael McElhatton, Tim McInnerny, Clare McMahon, Liam McMahon, Seamus O'Hara, Luke Pierre, Joshua Silver, Samantha Spiro</t>
  </si>
  <si>
    <t>Mark Strong, Sacha Baron Cohen, Isla Fisher, Penélope Cruz, Rebel Wilson, Ian McShane, Annabelle Wallis, Gabourey Sidibe, Scott Adkins, Barkhad Abdi</t>
  </si>
  <si>
    <t>Andrea Riseborough, Clive Owen, Aidan Gillen, Gillian Anderson, Domhnall Gleeson, Stuart Graham, Martin McCann</t>
  </si>
  <si>
    <t>Cornel Wilde, Richard Conte, Brian Donlevy, Jean Wallace, Robert Middleton, Lee Van Cleef, Earl Holliman, Helen Walker, Jay Adler, John Hoyt, Ted de Corsia, Helene Stanton, Roy Gordon, Whit Bissell, Steve Mitchell</t>
  </si>
  <si>
    <t>Rachel Weisz, Max Minghella, Ashraf Barhom, Oscar Isaac, Michael Lonsdale, Rupert Evans, Homayoun Ershadi, Richard Durden, Sami Samir, Manuel Cauchi, Oshri Cohen, Sam Cox, Clint Dyer, Amber Rose Revah, Harry Borg, Sylvester Morand, George Harris, Yousef 'Joe' Sweid, Jordan Kiziuk</t>
  </si>
  <si>
    <t>Meryl Streep, Julia Roberts, Ewan McGregor, Chris Cooper, Abigail Breslin, Benedict Cumberbatch, Juliette Lewis, Margo Martindale, Dermot Mulroney, Sam Shepard, Misty Upham, Julianne Nicholson</t>
  </si>
  <si>
    <t>Reese Witherspoon, Robert Pattinson, Christoph Waltz, James Frain, Hal Holbrook, Paul Schneider, Ken Foree, Tim Guinee</t>
  </si>
  <si>
    <t>Mark Ruffalo, Anne Hathaway, Tim Robbins, Bill Camp, Bill Pullman, Victor Garber, William Jackson Harper, Mare Winningham, Kevin Crowley, Trenton Hudson, Marc Hockl, Lyman Chen, Courtney DeCosky, Scarlett Hicks, Lea Hutton Beasmore, Denise Dal Vera, Louisa Krause, Daniel R. Hill, Chaney Morrow, Lisa DeRoberts, Brian Gallagher, John Newberg, Wynn Reichert, Tera Smith, Tyler Craig, Barry G. Bernson, Amy Morse, Jeffrey Grover, Teri Clark</t>
  </si>
  <si>
    <t>Dana Andrews, Walter Brennan, Anne Baxter, Walter Huston, Virginia Gilmore, John Carradine, Ward Bond, Eugene Pallette</t>
  </si>
  <si>
    <t>David Janer, Javier Gutiérrez, Inma Cuesta, Martina Klein, Francis Lorenzo, Pepa Aniorte, Antonio Molero, Xabier Elorriaga, William Miller, Stany Coppet, Roberto Álamo, Mariano Peña, José Ángel Egido, Guillermo Campra, Alex Navarro, Patrick Criado, Giselle Calderón</t>
  </si>
  <si>
    <t>Jason Bateman, Tina Fey, Adam Driver, Rose Byrne, Jane Fonda, Corey Stoll, Kathryn Hahn, Connie Britton, Timothy Olyphant, Dax Shepard, Ben Schwartz, Carly Brooke Pearlstein, Debra Monk, Abigail Spencer, Kevin McCormick, Aaron Lazar, Olivia Oguma, Lance Roberts, Michael Bryan French, Barbara Spiegel, Oakes Fegley, Kenneth De Abrew</t>
  </si>
  <si>
    <t>Dean Jones, Michele Lee, David Tomlinson, Buddy Hackett, Joe Flynn, Benson Fong, Andy Granatelli, Joe E. Ross, Iris Adrian, Ned Glass</t>
  </si>
  <si>
    <t>Mark Ruffalo, Woody Harrelson, Jesse Eisenberg, Dave Franco, Morgan Freeman, Michael Caine, Daniel Radcliffe, Lizzy Caplan, Jay Chou, Tsai Chin, Richard Laing, Sanaa Lathan, Amber Elizabeth</t>
  </si>
  <si>
    <t>Jesse Eisenberg, Mark Ruffalo, Woody Harrelson, Mélanie Laurent, Isla Fisher, Dave Franco, Michael Caine, Morgan Freeman, Common, Michael Kelly, José García, David Warshofsky, Jessica Lindsey, Caitriona Balfe, Stephanie Honore, Stanley Wong</t>
  </si>
  <si>
    <t>Dani Rovira, María Valverde, Clara Lago, Joaquín Núñez, Jordi Sánchez, Alicia Rubio, Víctor Sevilla, Yolanda Ramos, Gracia Olayo, Marcel Borrás, Melody, Carlos Cuevas, Anna Gras</t>
  </si>
  <si>
    <t>Jack Nicholson, Morgan Freeman, Sean Hayes, Rob Morrow, Beverly Todd, Alfonso Freeman, Rowena King, Serena Reeder, Hugh B. Holub, Karen Maruyama</t>
  </si>
  <si>
    <t>Dakota Fanning, Jeremy Irvine, Kaya Scodelario, Olivia Williams, Paddy Considine, Patrick Baladi, Rose Leslie, Rakie Ayola, Susan Brown, Joe Cole, Edgar Canham, Julia Ford, Julian Wadham, Josef Altin, Tom Kane, Franz Drameh, Simon Wilson, Clare Swinburne, Sarah Hadland, Kate Dickie, Sarah Niles, Morgan Watkins, Isabella Laughland, Darren Morfitt</t>
  </si>
  <si>
    <t>Mel Gibson, Robert Downey Jr., Nancy Travis, David Marshall Grant, Lane Smith, Ken Jenkins, Burt Kwouk</t>
  </si>
  <si>
    <t>Harrison Ford, Gary Oldman, Glenn Close, William H. Macy, Dean Stockwell, Paul Guilfoyle, Jürgen Prochnow, Wendy Crewson, Xander Berkeley, Liesel Matthews, Tom Everett, Donna Bullock, Michael Ray Miller</t>
  </si>
  <si>
    <t>Norman Reedus, Djimon Hounsou, Sandrine Holt, David Nykl, Paula Lindberg, Peter Benson, Steve Burgess</t>
  </si>
  <si>
    <t>Harvey Keitel, Stephen Dorff, Timothy Hutton, Famke Janssen, Wade Domínguez, Michael Jai White, Lucy Liu, Dana Barron</t>
  </si>
  <si>
    <t>Yuriy Borisov, Olga Lerman, Artur Smolyaninov, Sergey Gazarov, Vitali Khayev, Anatoliy Lobotskiy, Valeriy Barinov, Valeri Afanasyev, Igor Khripunov, Aleksey Vertkov, Bogdan Dmitri, Dmitriy Kulichkov, Maksim Bityukov, Seydulla Moldakhanov</t>
  </si>
  <si>
    <t>Sam Worthington, Elizabeth Banks, Jamie Bell, Edward Burns, Ed Harris, Titus Welliver, Anthony Mackie, Génesis Rodriguez, William Sadler, Geoffrey Cantor, Jabari Gray, Kyra Sedgwick</t>
  </si>
  <si>
    <t>Emma Thompson, Tom Hanks, Colin Farrell, Paul Giamatti, Jason Schwartzman, Bradley Whitford, Ruth Wilson, B.J. Novak, Rachel Griffiths, Kathy Baker</t>
  </si>
  <si>
    <t>James Dean, Raymond Massey, Julie Harris, Richard Davalos, Jo Van Fleet, Burl Ives, Albert Dekker, Lois Smith, Harold Gordon</t>
  </si>
  <si>
    <t>Glenn Close, Jeff Bridges, Peter Coyote, Robert Loggia, Leigh Taylor-Young, Maria Mayenzet, Dave Austin, Richard Partlow, Lance Henriksen, William Allen Young, Sarah Cunningham, Al Ruscio, James Karen, Bruce French, Sanford Jensen, Guy Boyd, Mike Mitchell, John Dehner, Louis Giambalvo, Michael Dorn, Ann Walker</t>
  </si>
  <si>
    <t>Hailee Steinfeld, Woody Harrelson, Kyra Sedgwick, Blake Jenner, Haley Lu Richardson, Laine MacNeil, Katie Stuart, Nesta Cooper, Alexander Calvert, Jena Skodje, Christian Michael Cooper, Hayden Szeto, Lina Renna, Kelsey Marsland-Anderson, Josh Simpson</t>
  </si>
  <si>
    <t>Tom Cruise, Emily Blunt, Bill Paxton, Jonas Armstrong, Brendan Gleeson, Kick Gurry, Tony Way, Noah Taylor, Charlotte Riley, Franz Drameh, Dragomir Mrsic, Masayoshi Haneda, Terence Maynard, Lara Pulver, Madeleine Mantock, Assly Zandry, Sebastian Blunt, Beth Goddard, Ronan Summers, Aaron Romano, Usman Akram, Bentley Kalu, Mairead McKinley, Andrew Neil, Martin Hyder, Tommy Campbell, Harry Landis, Rachel Handshaw, Martin McDougall, Anna Botting, Jane Hill, Erin Burnett, Dany Cushmaro, David Kaye</t>
  </si>
  <si>
    <t>George C. Scott, Trish Van Devere, Melvyn Douglas, John Colicos, Jean Marsh, Barry Morse, Madeleine Thornton-Sherwood, Helen Burns, Ruth Springford</t>
  </si>
  <si>
    <t>Leonardo Sbaraglia, Clara Lago, Pablo Echarri, Federico Luppi, Javier Godino, Walter Donado, Uma Salduende, Daniel Morales Comini, Laura Faienza, Sergio Ferreiro, Facundo Nahuel Giménez, Ariel Nuñez Di Croce, Cristóbal Pinto</t>
  </si>
  <si>
    <t>Jonas Armstrong, Ben Kingsley, Hannah Tointon, Simon Kunz, Shane Taylor, Burn Gorman, Simon Dutton, William Hope, Flora Spencer-Longhurst, Charles Hubbell, Simon Hepworth, Jade Moulla, Andrew Brooke, Mark Wingett, Roxanna Ravenor</t>
  </si>
  <si>
    <t>Mel Gibson, Ray Winstone, Bojana Novakovic, Danny Huston, Shawn Roberts, David Aaron Baker, Damian Young, Caterina Scorsone, Frank Grillo, Wayne Duvall</t>
  </si>
  <si>
    <t>Yvonne Catterfeld, Hildegard Schroedter, Rosemarie Fendel, Stephan Hornung, Eva-Maria Kurz, Maximilian von Pufendorf</t>
  </si>
  <si>
    <t>Ben Affleck, Samuel L. Jackson, Kim Staunton, Toni Collette, Sydney Pollack, William Hurt, Tina Sloan, Richard Jenkins, Akil Walker, Cole Hawkins, Ileen Getz, Jennifer Dundas, Matt Malloy</t>
  </si>
  <si>
    <t>Jean-Claude Van Damme, Natasha Henstridge, Jean-Hugues Anglade, Zach Grenier, Stéphane Audran, David Hemblen, Paul Ben-Victor, Frank Senger</t>
  </si>
  <si>
    <t>Nicolas Cage, Patricia Arquette, John Goodman, Ving Rhames, Tom Sizemore, Marc Anthony, Mary Beth Hurt, Cliff Curtis, Nestor Serrano, Aida Turturro, Lia Yang, Sonja Sohn, Arthur J. Nascarella, Melissa Marsala, Peju Bamgboshe</t>
  </si>
  <si>
    <t>Michael Redgrave, Googie Withers, Mervyn Johns, Roland Culver, Mary Merrall, Anthony Baird, Sally Ann Howes, Robert Wyndham, Judy Kelly, Miles Malleson, Ralph Michael, Basil Radford, Naunton Wayne, Peggy Bryan, Allan Jeayes, Elisabeth Welch</t>
  </si>
  <si>
    <t>Christopher Gorham, Anne Hathaway, Joe Folau, Miriama Smith, Nathaniel Lees, Whetu Fala, Al Fitisemanu, Peter Brown, Apii McKinley</t>
  </si>
  <si>
    <t>Jördis Triebel, Alexander Scheer, Tristan Göbel, Jacky Ido, Anja Antonowicz, Ryszard Ronczewski, Andreas Nickl, Michael Benthin, Angelika Böttiger, Winnie Böwe</t>
  </si>
  <si>
    <t>James Cagney, Virginia Mayo, Edmond O'Brien, Margaret Wycherly, Steve Cochran, John Archer, Wally Cassell, Fred Clark</t>
  </si>
  <si>
    <t>Bruce Willis, Alec Baldwin, Chi McBride, Robert Stanton, Miko Hughes, Kim Dickens, Camryn Manheim, Peter Stormare, Lindsey Ginter, Kevin Conway, Bodhi Elfman, Carrie Preston, John Carroll Lynch, Kelley Hazen, John Doman, Richard Riehle, Chad Lindberg, Hank Harris, James MacDonald, Jack Conley, Maricela Ochoa, Peter Fontana, Kirk B.R. Woller, Betsy Brantley, Ashley Knutson, Tom Gallop, Margaret Travolta, Tiffany Fraser, KoKo Taylor, Matt Levert, Lisa Summerour, Gwen McGee, Ned Schmidtke, Tim Grimm, Annabel Armour, Michael Chieffo, Darryl Alan Reed, Steve Rankin, Maureen Gallagher, Mark Collins, Kim Robillard</t>
  </si>
  <si>
    <t>Veerle Baetens, Johan Heldenbergh, Nell Cattrysse, Geert Van Rampelberg, Nils De Caster, Robbie Cleiren, Bert Huysentruyt, Jan Bijvoet, Blanka Heirman</t>
  </si>
  <si>
    <t>Jimmy Bennett, Uriah Shelton, Gabriel Basso, J.D. Evermore, John Goodman, Clint Howard, Gary Grubbs, Annalise Basso, Jessica "Ameelah" McDaniel, Elizabeth Jackson, Jake Austin Walker</t>
  </si>
  <si>
    <t>Mena Massoud, Naomi Scott, Will Smith, Chico Kenzari, Billy Magnussen, Nasim Pedrad, Numan Acar, Navid Negahban, Amir Boutrous, Jordan A. Nash, Taliyah Blair, Aubrey Lin, Omari Bernard, Buckso Dhillon-Woolley, Maya Saroya, Amer Chadha-Patel, Stefan Kalipha, Nina Wadia, Amed Hashimi, Frank Welker</t>
  </si>
  <si>
    <t>Sofía Gala Castiglione, Dante Della Paolera, Santiago Pedrero, Silvina Sabater, Julián Calviño, Dana Basso, Javier Van De Couter, Estela Garelli, Marina Cohen</t>
  </si>
  <si>
    <t>Richard Burton, Lino Ventura, Lee Remick, Harry Andrews, Alan Badel, Marie-Christine Barrault, Jeremy Brett, Michael Hordern, Derek Jacobi</t>
  </si>
  <si>
    <t>Margaret Lockwood, Michael Redgrave, Dame May Whitty, Paul Lukas, Basil Radford, Naunton Wayne, Cecil Parker</t>
  </si>
  <si>
    <t>Clara Bow, Charles 'Buddy' Rogers, Richard Arlen, Gary Cooper, Jobyna Ralston, El Brendel, Arlette Marchal</t>
  </si>
  <si>
    <t>John Wayne, Stewart Granger, Capucine, Ernie Kovacs, Mickey Shaughnessy, Karl Swenson, Fabian, Joe Sawyer, Kathleen Freeman, Stanley Adams, Al Bain, John Qualen, Douglas Dick, Arline Hunter, Richard Deacon, Boyd 'Red' Morgan, James Griffith, Bert Stevens, Herman Hack, Franklyn Farnum, Jack Tornek</t>
  </si>
  <si>
    <t>Viggo Mortensen, Elena Anaya, Unax Ugalde, Eduard Fernández, Enrico Lo Verso, Eduardo Noriega, Juan Echanove, Ariadna Gil, Antonio Dechent, Javier Cámara, Blanca Portillo, Pilar López de Ayala, Pilar Bardem, Cristina Marcos, Francesc Garrido, Nadia de Santiago, Álex O'Dogherty, Carlos Bardem, Nicolás Belmonte, Nacho Pérez, Paco Tous</t>
  </si>
  <si>
    <t>Glenn Close, Mia Wasikowska, Aaron Taylor-Johnson, Jonathan Rhys Meyers, Brendan Gleeson, Maria Doyle Kennedy, Janet McTeer, Brenda Fricker, Pauline Collins, Bronagh Gallagher, Michael McElhatton, Phoebe Waller-Bridge</t>
  </si>
  <si>
    <t>Michael Keaton, Kathy Baker, Morgan Freeman, M. Emmet Walsh, Tate Donovan, Luca Bercovici, Ben Piazza, Henry Judd Baker</t>
  </si>
  <si>
    <t>Colin Farrell, Angelina Jolie, Anthony Hopkins, Val Kilmer, Jared Leto, Rosario Dawson, Jonathan Rhys Meyers, Brian Blessed, Ian Beattie, Rory McCann, Elliot Cowan, Connor Paolo, Joseph Morgan, Gary Stretch, John Kavanagh, Raz Degan, Annelise Hesme, Nick Dunning, Toby Kebbell, Neil Jackson, Denis Conway, Feodor Atkine, Tim Pigott-Smith, Bin Bunluerit, Francisco Bosch</t>
  </si>
  <si>
    <t>Steven Seagal, Eric Bogosian, Katherine Heigl, Morris Chestnut, Everett McGill, Brenda Bakke, Peter Greene, Andy Romano, Kurtwood Smith, Nick Mancuso, Jonathan Banks, Dale Dye, Sandra Taylor</t>
  </si>
  <si>
    <t>Steven Seagal, Tommy Lee Jones, Gary Busey, Nick Mancuso, Erika Eleniak, Patrick O'Neal, Colm Meaney, Andy Romano, Bernie Casey, Damian Chapa, Troy Evans, Glenn Morshower, Raymond Cruz, Duane Davis, Dale Dye</t>
  </si>
  <si>
    <t>Brooke Butler, David Chokachi, Natalia Livingston, Matthew Ziff, Wolfgang Bodison, Chris Bound, Taylor Cole, David Donah, Olivia Dudek, Heidi Fielek, Ciara Flynn, Jaime Gallagher, Jackson Garner, Michael London, Melanie Monroe, Mia Rangel</t>
  </si>
  <si>
    <t>Daniel Doheny, Madeline Weinstein, Daniel Zolghadri, Antonio Marziale, Isabelle Amara, Ayden Mayeri, Nik Dodani, Fred Hechinger, Annie Q., William Ragsdale, Joanna Adler, Anthony Pierini, Sophie Faulkenberry, Aidan Pierce Brennan</t>
  </si>
  <si>
    <t>Steve Carell, Jennifer Garner, Ed Oxenbould, Bella Thorne, Jennifer Coolidge, Megan Mullally, Burn Gorman, Dylan Minnette, Kerris Dorsey, Mary Mouser, Toni Trucks, Sidney Fullmer, Alex Désert, Alina Phelan, Samantha Logan</t>
  </si>
  <si>
    <t>Karin Viard, Marie-Julie Baup, Thibault de Montalembert, Anaïs Demoustier, Anne Dorval, Corentin Fila, Stéphane Foenkinos, Éric Frey, Bruno Todeschini, Dara Tombroff</t>
  </si>
  <si>
    <t>Julia Roberts, Dennis Quaid, Robert Duvall, Kyra Sedgwick, Brett Cullen, Kirk Bair, Gena Rowlands, Haley Aull, Muse Watson, Anne Shropshire, Rebecca Koon, Terrence Currier, Amy Parrish, Lisa Roberts Gillan, Deborah Hobart, Rhoda Griffis, Michael Flippo, Beau Holden, Libby Whittemore, Shannon Eubanks, J. Don Ferguson, Mary Nell Santacroce</t>
  </si>
  <si>
    <t>Zach Braff, Natalie Portman, Peter Sarsgaard, Ian Holm, Jim Parsons, Alex Burns, Jackie Hoffman, Michael Weston, Jean Smart, Ron Leibman, Method Man, George C. Wolfe, Austin Lysy, Jill Flint, Christopher Carley, Armando Riesco, Amy Ferguson, Trisha LaFache, Yvette Mercedes, Jayne Houdyshell, Ann Dowd, Ato Essandoh, Wynter Kullman, Geoffrey Arend, Denis O'Hare, Debbon Ayer</t>
  </si>
  <si>
    <t>Dennis Quaid, Scarlett Johansson, Topher Grace, Marg Helgenberger, Philip Baker Hall, Selma Blair, David Paymer, Ty Burrell, Frankie Faison, Kevin Chapman, Amy Aquino, Zena Grey, Colleen Camp, Lauren Tom, Malcolm McDowell</t>
  </si>
  <si>
    <t>Berto Romero, Carlo Padial, Carolina Bang, Miguel Noguera, Carlos Areces, Didac Alcaraz, Javier Botet, Rodrigo Cornejo, Toni Sevilla</t>
  </si>
  <si>
    <t>Tom Hanks, Meg Ryan, Bill Pullman, Ross Malinger, Rosie O'Donnell, Rita Wilson, Gaby Hoffmann, Victor Garber, Barbara Garrick, Carey Lowell, Rob Reiner, Caroline Aaron, Dana Ivey, Frances Conroy</t>
  </si>
  <si>
    <t>Cameron Diaz, Ben Stiller, Matt Dillon, Chris Elliott, Lee Evans, Lin Shaye, W. Earl Brown, Keith David, Markie Post, Brett Favre, Harland Williams, Jeffrey Tambor, Richard Jenkins, Sarah Silverman, Jonathan Richman</t>
  </si>
  <si>
    <t>Robert De Niro, Bruce Willis, Sean Penn, Robin Wright, Catherine Keener, Stanley Tucci, John Turturro, Kristen Stewart, Michael Wincott, Moon Bloodgood, Lily Rabe</t>
  </si>
  <si>
    <t>Cameron Diaz, Ashton Kutcher, Rob Corddry, Treat Williams, Dennis Farina, Queen Latifah, Zach Galifianakis, Lake Bell, Jason Sudeikis, Deirdre O'Connell, Michelle Krusiec, Krysten Ritter</t>
  </si>
  <si>
    <t>Kate Hudson, Ginnifer Goodwin, John Krasinski, Steve Howey, Ashley Williams, Peyton List, Colin Egglesfield, Jill Eikenberry</t>
  </si>
  <si>
    <t>Jeff Daniels, Melanie Griffith, Ray Liotta, Margaret Colin, John Sayles, John Waters, Jack Gilpin, Tracey Walter, Anna Thomson, George 'Red' Schwartz, Leib Lensky, Dana Preu, Patricia Falkenhain, Sandy McLeod, Robert Ridgely, Charles Napier, Buzz Kilman, Kenneth Utt, Adelle Lutz, Byron D. Hutcherson, Eleana Hutcherson, Thomas Cavano, Jim Roche, Dorothy Demme, Emma Byrne, Mary Ardella Drew, Joseph Lee Davis, Edward Saxon, James Hurd, Joanna Kitchen-Hurd, Su Tissue, Gary Goetzman, Chloe Amateau, Steven Scales, John Montgomery, Kristin Olsen, Vic Blair, D. Stanton Miranda, 'Sister' Carol East, Gil Lazier</t>
  </si>
  <si>
    <t>James Caan, Logan Miller, Keir Gilchrist, Laura Innes, Edwin Hodge, Anne Dudek, Bailey Noble, Lili Reinhart, Mindy Sterling, Nik Dodani, Tamlyn Tomita, Ted King, Dean Cameron, William Charles Mitchell, Billy Khoury, Luke Spencer Roberts</t>
  </si>
  <si>
    <t>Donald Sutherland, Eric Thal, Julie Warner, Keith David, Will Patton, Richard Belzer, Tom Mason, Yaphet Kotto, Gerry Bamman, Sam Anderson, J. Patrick McCormack, Marshall Bell, Nicholas Cascone, Bruce Jarchow, Benjamin Mouton</t>
  </si>
  <si>
    <t>Jack Nicholson, Louise Fletcher, Brad Dourif, William Redfield, Mews Small, Sydney Lassick, Will Sampson, Christopher Lloyd, Danny DeVito, Dean R. Brooks, William Duell, Scatman Crothers, Nathan George, Vincent Schiavelli, Alonzo Brown, Peter Brocco, Michael Berryman, Josip Elic, Dwight Marfield, Ted Markland, Louisa Moritz, Philip Roth</t>
  </si>
  <si>
    <t>Patrick Dempsey, Jennifer Connelly, Andre Gregory, Sheila Kelley, Lance Edwards, Lila Kedrova, Florinda Bolkan</t>
  </si>
  <si>
    <t>Tim Matheson, Brooke Adams, Robert Rusler, Chris Demetral, Robert Gorman, William Sanderson, Nicholas Sadler, Bentley Mitchum, Matt Nolan, Tasia Valenza</t>
  </si>
  <si>
    <t>Juliette Binoche, Nick Nolte, John Turturro, Sara Forestier, Tom Riley</t>
  </si>
  <si>
    <t>Tom Cruise, Demi Moore, Jack Nicholson, Kevin Pollak, Wolfgang Bodison, Kevin Bacon, Kiefer Sutherland, J.T. Walsh, James Marshall, Christopher Guest, Cuba Gooding Jr., J.A. Preston, Matt Craven, Noah Wyle, Xander Berkeley, Ron Ostrow, John M. Jackson, Lawrence Lowe, Joshua Malina, Oscar Jordan, John M. Mathews, Aaron Sorkin, Alex Wexo, Frank Cavestani, Jan Munroe, Matthew Saks, Harry Caesar, Michael DeLorenzo, Geoffrey Nauffts, Arthur Senzy, Cameron Thor, David Bowe, Gene Whittington, Maud Winchester</t>
  </si>
  <si>
    <t>Adam Bakri, María Valverde, Mandy Patinkin, Connie Nielsen, Homayoun Ershadi, Halit Ergenç, Farkhad Manafov, Nigar Gulahmadova, Parviz Gurbanov, Numan Acar, Daniz Tacaddin, Khumar Salimova, Mekhriban Zeki, Parviz Mammadrzayev, Jovdat Shukurov, Ekin Koç</t>
  </si>
  <si>
    <t>Fernandel, Samia Gamal, Dieter Borsche, Henri Vilbert, Édouard Delmont, Edmond Ardisson, Manuel Gary, Julien Maffre</t>
  </si>
  <si>
    <t>Jon Hall, Maria Montez, Turhan Bey, Andy Devine, Fortunio Bonanova, Chris-Pin Martin, Kurt Katch, Frank Puglia, Scotty Beckett</t>
  </si>
  <si>
    <t>Will Smith, Jon Voight, Jamie Foxx, Jada Pinkett Smith, Mario Van Peebles, Ron Silver, Giancarlo Esposito, Jeffrey Wright, Mykelti Williamson, Nona Gaye, Michael Michele, Joe Morton, Alexandra Bokyun Chun, Barry Shabaka Henley, Ted Levine</t>
  </si>
  <si>
    <t>Brad Pitt, Marion Cotillard, Jared Harris, Daniel Betts, Lizzy Caplan, August Diehl, Simon McBurney, Thierry Frémont, Matthew Goode, Anton Lesser, Marion Bailey, Camille Cottin, Charlotte Hope</t>
  </si>
  <si>
    <t>Mia Wasikowska, Johnny Depp, Helena Bonham Carter, Anne Hathaway, Sacha Baron Cohen, Michael Sheen, Alan Rickman, Stephen Fry, Timothy Spall, Rhys Ifans, Ed Speleers, Barbara Windsor, Paul Whitehouse, Karol Steele, Toby Jones, Matt Lucas, Lindsay Duncan, Leo Bill, Geraldine James, Richard Armitage, Andrew Scott, Louis Serkis</t>
  </si>
  <si>
    <t>Animación, Mia Wasikowska, Johnny Depp, Helena Bonham Carter, Anne Hathaway, Crispin Glover, Matt Lucas, Marton Csokas, Tim Pigott-Smith, Lindsay Duncan, Geraldine James, Frances de la Tour, Jemma Powell, John Hopkins, Eleanor Gecks, Eleanor Tomlinson, Cortney Palm</t>
  </si>
  <si>
    <t>James Caan, Mandy Patinkin, Terence Stamp, Peter Jason, Kevyn Major Howard, Leslie Bevis, Conrad Dunn, Jeff Kober, Roger Aaron Brown, Brian Thompson</t>
  </si>
  <si>
    <t>Carlos Bernard, Mathew St. Patrick, Courtney Ford, Rockmond Dunbar, Tom Kiesche, Joel McCrary, Bryan Krasner, Bonita Friedericy, Derek Basco</t>
  </si>
  <si>
    <t>Rosa Salazar, Christoph Waltz, Jennifer Connelly, Jackie Earle Haley, Ed Skrein, Mahershala Ali, Lana Condor, Keean Johnson, Jorge Lendeborg Jr., Eiza González, Leonard Wu, Elle LaMont, Marko Zaror, Jorge A. Jimenez, Billy Blair, Jeff Fahey, Casper Van Dien, Idara Victor, Derek Mears, Rick Yune, Hugo Perez, Alex Livinalli, Neal Kodinsky, Sam Medina, Darcel Danielle, Garrett Warren, Vincent Fuentes, Gregg Berger, Michelle Rodriguez, Edward Norton, Jai Courtney</t>
  </si>
  <si>
    <t>Caitlin Stasey, Sianoa Smit-McPhee, Brooke Butler, Amanda Grace Cooper, Reanin Johannink, Tom Williamson, Chris Petrovski, Leigh Parker, Jordan Wilson, Michael Bowen, Felisha Cooper, Sidney Allison, Nicholas S. Morrison, Shay Astar, Libertad Green, Erin Dowling, Nadia Boceski, Val Emanuel, Jasmine Mendez</t>
  </si>
  <si>
    <t>John Corbett, Cara Buono, Barry Corbin, David Keith, Gregory Alan Williams, Patrick Johnson, Nelson Lee, Jessejames Locorriere, John Newberg, Jenne Kang</t>
  </si>
  <si>
    <t>Natasha Henstridge, Jason Patric, Scott Adkins, Liam Dickinson, Kyra Zagorsky, Michael Rogers, Christian Tessier, Brenda Crichlow, Leanne Lapp, Peter Cluff, Johannah Newmarch, Garry Chalk, Wesley Salter, Lee Tichon, Gabe Khouth</t>
  </si>
  <si>
    <t>Eleanor Tomlinson, John Hannah, Sonoya Mizuno, Sam Keeley, John Lynch, Hera Hilmar, Russell Balogh, Camilla Rutherford, Josh Whitehouse, Solomon Taiwo Justified, Lee Nicholas Harris, Penny Judd, Jordan Stephens, Chris Martin Hill, Lindy Pieri, Daniel Eghan, Frederick Schmidt, Nisha K. Nayar, Nigel Boyle, Ty Hurley, Robin Chalk, Virgile Bramley</t>
  </si>
  <si>
    <t>Joan Crawford, Jack Carson, Ann Blyth, Zachary Scott, Eve Arden, Bruce Bennett, Veda Ann Borg, George Tobias</t>
  </si>
  <si>
    <t>Hiam Abbass, Diamand Bou Abboud, Juliette Navis, Mohsen Abbas</t>
  </si>
  <si>
    <t>Reese Witherspoon, Laura Dern, Gaby Hoffmann, Michiel Huisman, Thomas Sadoski, Kevin Rankin, Charles Baker, Brian Van Holt, W. Earl Brown, Nick Eversman, Orianna Herrman, Beth Hall</t>
  </si>
  <si>
    <t>Yul Brynner, Richard Benjamin, James Brolin, Norman Bartold, Alan Oppenheimer, Victoria Shaw, Dick Van Patten, Linda Gaye Scott, Steve Franken, Michael T. Mikler, Terry Wilson, Majel Barrett</t>
  </si>
  <si>
    <t>Gregory Peck, Hugh Marlowe, Dean Jagger, Gary Merrill, Millard Mitchell, Paul Stewart, Robert Arthur, John Kellogg, Robert Patten, Lee MacGregor, Sam Edwards</t>
  </si>
  <si>
    <t>Gabrielle Union, Danny Glover, Romany Malco, Omar Epps, Nicole Ari Parker, Kimberly Elise, Mo'Nique, Jessie T. Usher, Gregory Alan Williams, Tara Jones</t>
  </si>
  <si>
    <t>Bradley Cooper, Emma Stone, Rachel McAdams, Bill Murray, John Krasinski, Danny McBride, Alec Baldwin, Edi Gathegi, Ivana Milicevic, Michael Chernus, Yousuf Azami, Sugar Lyn Beard, Bill Camp, Robin Gutierrez, Jaeden Martell, Danielle Rose Russell</t>
  </si>
  <si>
    <t>Kodi Smit-McPhee, Jóhannes Haukur Jóhannesson, Leonor Varela, Natassia Malthe, Mercedes de la Zerda, Marcin Kowalczyk, Priya Rajaratnam, Jens Hultén, Spencer Bogaert, Nestor de la Zerda</t>
  </si>
  <si>
    <t>Emile Hirsch, Justin Timberlake, Anton Yelchin, Ben Foster, Shawn Hatosy, Bruce Willis, Sharon Stone, Olivia Wilde, Amanda Seyfried, Harry Dean Stanton, Fernando Vargas, Amber Heard, Lukas Haas, Vincent Kartheiser, Alex Solowitz, Alec Vigil, Frank Cassavetes, Nicole Dubos, Regina Rice, Laura Nativo, David Thornton, Matthew Barry, Holt McCallany</t>
  </si>
  <si>
    <t>Miquel Fernández, Álex Barahona, Juan Carlos Vellido, Irene Montalà, Carlos Lasarte, Xenia Tostado, Adolfo Fernández, Álvaro Cañete, Alexandra Mezcua, Chuck Torres, Daniel Estulin, Emmanuel Esparza, Javier Nalla, Sergi Arola</t>
  </si>
  <si>
    <t>John Cusack, Jack Black, Joelle Carter, Iben Hjejle, Tim Robbins, Lili Taylor, Lisa Bonet, Sara Gilbert, Joan Cusack, Todd Louiso, Natasha Gregson Wagner, Catherine Zeta-Jones</t>
  </si>
  <si>
    <t>Antonio Banderas, Rupert Everett, Golshifteh Farahani, Pierre Niney, Kike Guaza, Nicholas Farrell, Henry Goodman, Irene Escolar, Clement Sibony, Tristán Ulloa, Allegra Allen, Javivi, Lluís Soler, Tábata Cerezo, Chantal Garsan, Concha Hidalgo, Katie Paterson, Maryam d'Abo, José Luis Esteban, Gonzalo Cunill</t>
  </si>
  <si>
    <t>Misty Rosas, Paul McCarthy-Boyington, Brad William Henke, Michael C. Williams, Adam Kaufman, Catherine Mangan, James Gammon, Joe Unger</t>
  </si>
  <si>
    <t>Sylvester Stallone, Estelle Getty, JoBeth Williams, Roger Rees, Martin Ferrero, John Wesley, Gailard Sartain, Dennis Burkley, Ving Rhames</t>
  </si>
  <si>
    <t>William Holden, Richard Widmark, Janice Rule, Patrick O'Neal, Roger C. Carmel, Victoria Shaw, Richard Rust, Don 'Red' Barry, Harry Carey Jr., Howard Caine, Arthur Franz, Clint Ritchie, Mauritz Hugo, Paul Lukather, Jan Watson, Frank Sully, Barry Atwater, Sherry Staiger, Indus Arthur, Stephanie Hill, Duke Hobbie</t>
  </si>
  <si>
    <t>Tom Hulce, F. Murray Abraham, Elizabeth Berridge, Simon Callow, Roy Dotrice, Christine Ebersole, Jeffrey Jones, Charles Kay, Richard Frank, Cynthia Nixon, Vincent Schiavelli, Kenneth McMillan, Kenny Baker</t>
  </si>
  <si>
    <t>Peter Mullan, George MacKay, Antonia Thomas, Jason Flemyng, Freya Mavor, Jane Horrocks, Paul Brannigan, Kevin Guthrie, John Spence, Robert Yates</t>
  </si>
  <si>
    <t>Antonio Resines, José Sazatornil, Cassen, Luis Ciges, Aurora Bautista, Enrique San Francisco, Pastora Vega, Chus Lampreave, Manuel Alexandre, María Isbert, Miguel Rellán, Guillermo Montesinos, Rafael Alonso, Antonio Gamero, Gabino Diego, Ovidi Montllor, Carmen de Lirio, Queta Claver, Fedra Lorente, Violeta Cela, Tito Valverde, Ferran Rañé, Arturo Bonín</t>
  </si>
  <si>
    <t>Sarah Polley, Ving Rhames, Jake Weber, Mekhi Phifer, Ty Burrell, Michael Kelly, Kevin Zegers, Michael Barry, Lindy Booth, Tom Savini, Bruce Bohne, Jayne Eastwood, Boyd Banks, Inna Korobkina, R.D. Reid, Kim Poirier, Matt Frewer, Justin Louis, Hannah Lochner, Ermes Blarasin, Sanjay Talwar, Kim Roberts, Tim Post, Matt Sadowski, Philip DeWilde, Colm Magner, Luigia Zucaro, Geoff Williams, Mike Realba, Phillip MacKenzie, Laura DeCarteret, Georgia Craig, Tino Monte, Chris Gillett, Derek Keurvorst, Dan Duran, Neville Edwards, Sandy Jobin-Bevans, Natalie Brown, Liz West, Scott H. Reiniger, Ken Foree</t>
  </si>
  <si>
    <t>Chris Hemsworth, Adrianne Palicki, Josh Hutcherson, Josh Peck, Isabel Lucas, Will Yun Lee, Jeffrey Dean Morgan, Connor Cruise, Edwin Hodge, Alyssa Diaz, Michael Beach, Cindy Chu, Brett Cullen, Matt Gerald, Kenneth Choi, Ron Yuan</t>
  </si>
  <si>
    <t>Patrick Swayze, C. Thomas Howell, Lea Thompson, Charlie Sheen, Darren Dalton, Ben Johnson, Harry Dean Stanton, Powers Boothe, Jennifer Grey</t>
  </si>
  <si>
    <t>Burt Lancaster, Peter O'Toole, Simon Ward, Denholm Elliott, Peter Vaughan, James Faulkner, Christopher Cazenove, Bob Hoskins, David Bradley, Paul Copley, Donald Pickering, Nicholas Clay, Phil Daniels, Ian Yule, Peter J. Elliott, Brian O'Shaughnessy, John Mills</t>
  </si>
  <si>
    <t>George O'Brien, Janet Gaynor, Margaret Livingston, Bodil Rosing, J. Farrell MacDonald</t>
  </si>
  <si>
    <t>Jorge Sanz, Victoria Abril, Maribel Verdú, Enrique Cerro, Mabel Escaño, Alicia Agut, José Cerro, Gabriel Latorre, Saturnino García</t>
  </si>
  <si>
    <t>Angelina Jolie, Clive Owen, Teri Polo, Linus Roache, Noah Emmerich, Yorick Van Wageningen, Kate Ashfield, Jamie Bartlett, Timothy West, Kate Trotter</t>
  </si>
  <si>
    <t>María Pedraza, Pol Monen, Natalia Tena, Antonio Valero, Gustavo Salmerón, Greta Fernández, Nacho Fresneda, Sonia Almarcha, Daniel Ibañez, Juli Mira</t>
  </si>
  <si>
    <t>Bruno Zanin, Pupella Maggio, Armando Brescia, Ciccio Ingrassia, Josiane Tanzilli, Magali Noël, Alvaro Vitali, Nando Orfei, Luigi Rossi, Antonino Faà di Bruno, Maria Antonietta Beluzzi, Gianfilippo Carcano, Aristide Caporale, Giuseppe Ianigro, Eros Ramazzotti</t>
  </si>
  <si>
    <t>Bette Davis, George Brent, Humphrey Bogart, Geraldine Fitzgerald, Ronald Reagan, Henry Travers, Cora Witherspoon, Dorothy Peterson, Virginia Brissac, Charles Richman, Herbert Rawlinson, Leonard Mudie, Fay Helm, Lottie Williams</t>
  </si>
  <si>
    <t>Josh Charles, Michael Rainey Jr., Sharon Leal, Brian J. White, Collin Blackford, Ashlee Brian, Corey Parker Robinson, Pam Renall, Angela Joseph, Josh Outzen, Leana Lewis, Ketrick Copeland, Thomas D. Leach, Walter Anaruk, David Adams</t>
  </si>
  <si>
    <t>Ioan Gruffudd, Albert Finney, Michael Gambon, Romola Garai, Benedict Cumberbatch, Rufus Sewell, Ciarán Hinds, Youssou N'Dour, Toby Jones</t>
  </si>
  <si>
    <t>Hilary Swank, Richard Gere, Ewan McGregor, Christopher Eccleston, Mia Wasikowska, William Cuddy, Joe Anderson, Cherry Jones</t>
  </si>
  <si>
    <t>Audrey Tautou, Mathieu Kassovitz, Rufus Magloire, Lorella Cravotta, Serge Merlin, Jamel Debbouze, Claire Maurier, Clotilde Mollet, Isabelle Nanty, Dominique Pinon, Artus de Penguern, Yolande Moreau, Urbain Cancelier, Maurice Bénichou</t>
  </si>
  <si>
    <t>Ulrich Tukur, Mathieu Kassovitz, Ulrich Mühe, Marcel Iures, Ion Caramitru, Sebastian Koch</t>
  </si>
  <si>
    <t>Donald Sutherland, Julie Christie, Hilary Mason, Renato Scarpa, Massimo Serato, Clelia Matania, Leopoldo Trieste, Ann Rye, Sharon Williams</t>
  </si>
  <si>
    <t>Sean Bean, Abhin Galeya, Charlotte Rampling, Peter Polycarpou, Tuppence Middleton, Tom Burke, Sam Douglas, Michelle Ryan, James Fox</t>
  </si>
  <si>
    <t>Samuel L. Jackson, Carrie-Anne Moss, Michael Sheen, Brandon Routh, Gil Bellows, Stephen Root, Martin Donovan, Necar Zadegan, Yara Shahidi, Sasha Roiz, Benito Martinez</t>
  </si>
  <si>
    <t>Evan Peters, Blake Jenner, Barry Keoghan, Jared Abrahamson, Ann Dowd, Gary Basaraba, Maggie Lacey, Robert C. Treveiler, Jane McNeill, Lara Grice, Udo Kier</t>
  </si>
  <si>
    <t>Dylan O'Brien, Michael Keaton, Taylor Kitsch, Sanaa Lathan, Charlotte Vega, Shiva Negar, Scott Adkins, Trevor White, Alaa Safi, Mohammed Bakri, Roy Beck, Shani Erez, Tolga Safer, Aso Sherabayani, Gioacchino Jim Cuffaro, David Suchet, Joseph Long, Shahid Ahmed, Buster Reeves, Nick Cavaliere, Evie Wray</t>
  </si>
  <si>
    <t>Kevin Spacey, Annette Bening, Thora Birch, Allison Janney, Peter Gallagher, Mena Suvari, Wes Bentley, Chris Cooper, Scott Bakula, Sam Robards, Barry Del Sherman</t>
  </si>
  <si>
    <t>Denzel Washington, Russell Crowe, Carla Gugino, Cuba Gooding Jr., Josh Brolin, Ruby Dee, Chiwetel Ejiofor, Lymari Nadal, RZA, Ted Levine, Armand Assante, Idris Elba, Ric Young, Clarence Williams III, John Ortiz, John Hawkes, Jon Polito, Kevin Corrigan, Kadee Strickland, Common, Tip Harris, Linda Powell, Albert Jones, Yul Vazquez, Malcolm Goodwin, Skyler Fortgang, Kathleen Garrett, Bari K. Willerford, Ritchie Coster, Joe Morton, Ruben Santiago-Hudson, Roger Guenveur Smith</t>
  </si>
  <si>
    <t>Hayden Christensen, Adrien Brody, Jordana Brewster, Elena Sanchez, Akon, Tory Kittles, Laura Cayouette, Luis Da Silva Jr., Judd Lormand, Rachel Bilson, Stefan Solea, Joe Chrest, John L. Armijo, Carol Sutton</t>
  </si>
  <si>
    <t>Edward Norton, Edward Furlong, Fairuza Balk, Stacy Keach, Elliott Gould, Avery Brooks, Beverly D'Angelo, Jennifer Lien, Guy Torry, Ethan Suplee, Keram Malicki-Sánchez</t>
  </si>
  <si>
    <t>Sasha Lane, Shia LaBeouf, Riley Keough, McCaul Lombardi, Arielle Holmes, Crystal Ice, Veronica Ezell, Chad Cox, Garry Howell, Kenneth Kory Tucker, Raymond Coalson, Isaiah Stone, Dakota Powers, Shawna Rae Moseley, Will Patton, Christopher David Wright, Summer Hunsaker, Brody Hunsaker</t>
  </si>
  <si>
    <t>Colin Farrell, Scott Caan, Ali Larter, Kathy Bates, Timothy Dalton, Gabriel Macht, Gregory Smith, Harris Yulin, Will McCormack, Terry O'Quinn</t>
  </si>
  <si>
    <t>Ewan McGregor, Jennifer Connelly, Dakota Fanning, Peter Riegert, Rupert Evans, Uzo Aduba, Molly Parker, Valorie Curry, Hannah Nordberg, Julia Silverman, Mark Hildreth, Samantha Mathis, David Strathairn, David Whalen, Corrie Danieley</t>
  </si>
  <si>
    <t>Ashton Kutcher, Anne Heche, Margarita Levieva, Rachel Blanchard, Sebastian Stan, Sonia Rockwell, Hart Bochner, Maria Conchita Alonso, Eric Balfour</t>
  </si>
  <si>
    <t>Christian Bale, Willem Dafoe, Jared Leto, Josh Lucas, Samantha Mathis, Matt Ross, Bill Sage, Chloë Sevigny, Cara Seymour, Guinevere Turner, Reese Witherspoon, Justin Theroux, Monika Meier</t>
  </si>
  <si>
    <t>Curtis Morgan, Zan Calabretta, Jordan Brown, Eddie Della Siepe, Shaun Garrett, Rachael Ancheril, Michael Belisaro, Philippe Buckland</t>
  </si>
  <si>
    <t>Kerry Washington, Steven Pasquale, Jeremy Jordan, Eugene Lee</t>
  </si>
  <si>
    <t>Matthew Lillard, Brett Davern, Rachelle Lefevre, Efren Ramirez, Simona Fusco, Tom Arnold, Robert Davi, Rhoda Griffis, Patricia De Leon, Stephanie Honore, Jay Thomas, Heather Marie Marsden, Janine Habeck, Sheena Lee, Darla Haun, Monica Leigh, Jennifer Walcott, Rachel Rogers, Christie Hsiao, Jordana Woodland</t>
  </si>
  <si>
    <t>Jesse Eisenberg, Kristen Stewart, Connie Britton, Topher Grace, John Leguizamo, Walton Goggins, Bill Pullman, Tony Hale, Stuart Greer, Monique Ganderton, Lavell Crawford, Michael Papajohn, Nash Edgerton</t>
  </si>
  <si>
    <t>Matthew Labyorteaux, Kristy Swanson, Michael Sharrett, Anne Twomey, Richard Marcus, Anne Ramsey</t>
  </si>
  <si>
    <t>Goldie Hawn, Susan Sarandon, Geoffrey Rush, Erika Christensen, Robin Thomas, Eva Amurri</t>
  </si>
  <si>
    <t>Ann Todd, Claude Rains, Trevor Howard, Betty Ann Davies, Isabel Dean, Arthur Howard, Guido Lorraine, Marcel Poncin, Natasha Sokolova, Hélène Burls, Jean Serret, Frances Waring, Wenda Rogerson, Helen Piers, Ina Pelly, John Huson, John Unwin, Max Earle, Wilfrid Hyde-White</t>
  </si>
  <si>
    <t>Daniel Radcliffe, Zoe Kazan, Megan Park, Adam Driver, Mackenzie Davis, Rafe Spall, Jemima Rooper, Meghan Heffern, Jordan Hayes, Jonathan Cherry, Oona Chaplin</t>
  </si>
  <si>
    <t>Matthew McConaughey, Djimon Hounsou, Morgan Freeman, Anthony Hopkins, Pete Postlethwaite, Chiwetel Ejiofor, Stellan Skarsgard, Nigel Hawthorne, David Paymer, Anna Paquin, Jeremy Northam, Arliss Howard, Peter Firth, Daniel Von Bargen, Tomas Milian</t>
  </si>
  <si>
    <t>Pierfrancesco Diliberto, Miriam Leone, Andrea Di Stefano, Stella Egitto</t>
  </si>
  <si>
    <t>Christian Slater, Patricia Arquette, Dennis Hopper, Christopher Walken, Gary Oldman, James Gandolfini, Brad Pitt, Val Kilmer, Michael Rapaport, Bronson Pinchot, Saul Rubinek, Samuel L. Jackson, Chris Penn, Tom Sizemore, Anna Thomson, Eric Allan Kramer</t>
  </si>
  <si>
    <t>Jack Black, Gwyneth Paltrow, Jason Alexander, Joe Viterelli, Rene Kirby, Bruce McGill, Anthony Robbins, Susan Ward, Zen Gesner, Brooke Burns, Rob Moran, Joshua 'Li'iBoy' Shintani, Kyle Gass, Bonnie Aarons</t>
  </si>
  <si>
    <t>Sandra Bullock, Hugh Grant, Alicia Witt, Dana Ivey, Robert Klein, Heather Burns, David Haig, Dorian Missick, Joseph Badalucco Jr., Jonathan Dokuchitz, Veanne Cox, Donald Trump, Katheryn Winnick, Charlotte Maier, Jason Antoon, Wynter Kullman, Francie Swift, Adam Grupper, John Cunningham, Mandy Siegfried, Mark Feuerstein, David Aaron Baker, Teagle F. Bougere, Nadine Mozon, Tim Kang, Libby West, Sharon Wilkins, Becky Ann Baker, Adam LeFevre, Norah Jones, Bill Bowers, William Thourlby, Elizabeth Owens, Marina Lutz, José Ramón Rosario</t>
  </si>
  <si>
    <t>The Marx Brothers, Groucho Marx, Harpo Marx, Chico Marx, Melville Cooper, Ilona Massey, Vera-Ellen, Marion Hutton, Raymond Burr, Eric Blore, Marilyn Monroe</t>
  </si>
  <si>
    <t>Richard Coyle, Leonor Watling, Ginés García Millán, Simon Delaney, Lorcan Cranitch, Bronagh Gallagher, Ger Ryan, David Wilmot</t>
  </si>
  <si>
    <t>Pierce Brosnan, Trine Dyrholm, Kim Bodnia, Paprika Steen, Sebastian Jessen, Line Kruse, Christiane Schaumburg-Müller, Molly Blixt Egelind, William Salicath, Thomas Jessing</t>
  </si>
  <si>
    <t>John Lithgow, Alfred Molina, Marisa Tomei, Charlie Tahan, Cheyenne Jackson, Tatyana Zbirovskaya, Olya Zueva, Jason Stuart, Darren E. Burrows, Harriet Sansom Harris, Manny Perez, Christina Kirk, John Cullum, Eric Tabach, Tank Burt, Daphne Gaines, Christopher King, Maryann Urbano, David Bell</t>
  </si>
  <si>
    <t>Kirsten Dunst, Jay Hernandez, Bruce Davison, Taryn Manning, Herman Osorio, Miguel Castro, Tommy De La Cruz, Rolando Molina, Lucinda Jenney, Cory Hardrict</t>
  </si>
  <si>
    <t>Joan Crawford, Raymond Massey, Van Heflin, Geraldine Brooks, Stanley Ridges</t>
  </si>
  <si>
    <t>Simon Pegg, Lake Bell, Ophelia Lovibond, Olivia Williams, Henry Lloyd-Hughes, Rory Kinnear, Dean-Charles Chapman, Ken Stott, Stephen Campbell Moore, Harriet Walter, Sharon Horgan, Phoebe Waller-Bridge</t>
  </si>
  <si>
    <t>Mark Ruffalo, Gwyneth Paltrow, Tim Robbins, Pink, Josh Gad, Joely Richardson, Patrick Fugit</t>
  </si>
  <si>
    <t>Kate Beckinsale, Xavier Samuel, Chloë Sevigny, Stephen Fry, Emma Greenwell, James Fleet, Jemma Redgrave, Jenn Murray, Tom Bennett, Morfydd Clark, Lochlann O'Mearáin, Kelly Campbell, Justin Edwards, Conor MacNeill, Ross Mac Mahon</t>
  </si>
  <si>
    <t>Liam Hemsworth, Teresa Palmer, Aimee Teegarden, Chris Lowell, Wyatt Russell, Austin Stowell, Max Adler, Lauren Mae Shafer, Cindy Chu, Charlotte Ubben, Delvon Roe, Chase Maser, Ricky Wayne, Gordon Michaels, Roger Callard</t>
  </si>
  <si>
    <t>Josh Radnor, Elizabeth Olsen, Richard Jenkins, Allison Janney, Elizabeth Reaser, Zac Efron, Kate Burton, Michael Weston, Kristen Bush, John Magaro, Angelic Zambrana, Robert Desiderio</t>
  </si>
  <si>
    <t>Chow Yun-Fat, Anita Mui, Tony Leung Ka-Fai, Tokito Saburo, Nam Yin</t>
  </si>
  <si>
    <t>Natalie Portman, Scott Cohen, Lisa Kudrow, Lauren Ambrose, Charlie Tahan, Anthony Rapp, Daisy Tahan, Michael Cristofer, Debra Monk, Mona Fastvold, Elizabeth Marvel, Mary Joy, Maria Dizzia, Ira Hawkins, Susan Bruce</t>
  </si>
  <si>
    <t>Jake Gyllenhaal, Anne Hathaway, Judy Greer, Hank Azaria, Gabriel Macht, Oliver Platt, Jaimie Alexander, Katheryn Winnick, George Segal</t>
  </si>
  <si>
    <t>Brittany Murphy, Matthew Rhys, Santiago Cabrera, Samantha Bloom, Will Keen, Catherine Tate, Orlando Bloom, Gwyneth Paltrow, Elliot Cowan, Jamie Sives, Stephanie Beacham, Adam Rayner, Philippine Leroy-Beaulieu, Dawn French</t>
  </si>
  <si>
    <t>Aubrey Plaza, Dane DeHaan, Anna Kendrick, Molly Shannon, John C. Reilly, Cheryl Hines, Paul Reiser, Matthew Gray Gubler, Eva La Dare, Thomas McDonell</t>
  </si>
  <si>
    <t>Jean-Louis Trintignant, Emmanuelle Riva, Isabelle Huppert, William Shimell, Ramón Agirre, Rita Blanco, Alexandre Tharaud, Laurent Capelluto, Carole Franck, Dinara Drukarova</t>
  </si>
  <si>
    <t>Daniel Radcliffe, Dane DeHaan, Michael C. Hall, Ben Foster, David Cross, Jennifer Jason Leigh, Elizabeth Olsen, John Cullum, Kyra Sedgwick, Jack Huston, David Rasche</t>
  </si>
  <si>
    <t>Natalie Wood, Steve McQueen, Edie Adams, Herschel Bernardi, Tom Bosley, Harvey Lembeck, Penny Santoni, E. Nick Alexander</t>
  </si>
  <si>
    <t>Emilio Echevarría, Gael García Bernal, Goya Toledo, Alvaro Guerrero, Vanessa Bauche, Jorge Salinas, Marco Pérez, Rodrigo Murray, Humberto Busto, Gerardo Campbell, Rosa María Bianchi, Dunia Saldívar, Adriana Barraza, José Sefami, Patricio Castillo, Lourdes Echevarría, Gustavo Sánchez Parra, Dagoberto Gama</t>
  </si>
  <si>
    <t>Pål Sverre Hagen, Christian Rubeck, Katherine Waterston, Fridtjov Såheim, Mads Sjøgård Pettersen, Ole Christoffer Ertvåg, Jonas Strand Gravli, Eirik Evjen, Trond Espen Seim, Ida Ursin- Holm, Herbert Nordrum, Glenn Andre Kaada, Kenneth Åkerland Berg, Ted Otis, Adrian Lukis, Luca Calvani</t>
  </si>
  <si>
    <t>Catherine Keener, Elliot Page, James Franco, Bradley Whitford, Nick Searcy, Hayley McFarland, Ari Graynor, Evan Peters, Hannah Leigh Dworkin, Scout Taylor-Compton, Carlie Westerman, Jeremy Sumpter, Scott Eastwood, Romy Rosemont</t>
  </si>
  <si>
    <t>Raquel Welch, Robert Culp, Ernest Borgnine, Christopher Lee, Jack Elam, Strother Martin, Diana Dors, Stephen Boyd, Aldo Sambrell</t>
  </si>
  <si>
    <t>Ingrid García Jonsson, Mona Martínez, Fernando Albizu, Álvaro Ogalla, Iñaki Ardanaz, Mamen Godoy, Antonio Ponce, Abel Serbouti, Iván Luis, Irene Ruiz, María José Alfonso, Gabriela Fernandez Molero, Carla de Otero, Francisco Vidal</t>
  </si>
  <si>
    <t>Richard Burton, Geneviève Bujold, Irene Papas, Michael Hordern, John Colicos, Katharine Blake, Anthony Quayle, Valerie Gearon, Peter Jeffrey</t>
  </si>
  <si>
    <t>Sophie Marceau, Sean Bean, Alfred Molina, Mia Kirshner, James Fox, Fiona Shaw, David Schofield, Phyllida Law, Jennifer Hall, Saskia Wickham, Danny Huston</t>
  </si>
  <si>
    <t>Greta Garbo, Fredric March, Basil Rathbone, Maureen O'Sullivan, Reginald Owen, Freddie Bartholomew, May Robson, Dennis O'Keefe</t>
  </si>
  <si>
    <t>Irene Dunne, Rex Harrison, Linda Darnell, Gale Sondergaard, Lee J. Cobb</t>
  </si>
  <si>
    <t>Mircea Postelnicu, Diana Cavallioti, Carmen Tanase, Vasile Muraru, Adrian Titieni, Tania Popa, Igor Caras-Romanov, Ionut Caras, Ioana Flora, Vlad Ivanov, Elena Voineag, Razvan Vasilescu, Irina Noaptes, Meda Andreea Victor, Iulia Lumânare, Anghel Damian</t>
  </si>
  <si>
    <t>Quim Gutiérrez, Imanol Arias, Alexandra Jiménez, Carlos Areces, Berto Romero, Rossy de Palma, Emilio Gutiérrez Caba, Eduardo Gómez, Silvia Abril, Dani el Rojo, José Corbacho, Andreu Buenafuente, Toni Sevilla, Gilbert Bosch</t>
  </si>
  <si>
    <t>Richard Gere, Kim Basinger, Uma Thurman, Eric Roberts, Paul Guilfoyle, Keith David, Harris Yulin, Robert Harper</t>
  </si>
  <si>
    <t>Willem Dafoe, Scott Speedman, Peter Stormare, Clea Duvall, James Rebhorn, Amy Carlson, Yul Vazquez</t>
  </si>
  <si>
    <t>Frank Grillo, Carmen Ejogo, Zach Gilford, Kiele Sanchez, Zoe Borde, Justina Machado, John Beasley, Jack Conley, Noel Gugliemi, Cástulo Guerra, Michael Kenneth Williams, Edwin Hodge, Lakeith Stanfield, Chad Morgan, Roberta Valderrama, Niko Nicotera, Bel Hernandez, Lily Knight, Cortney Palm</t>
  </si>
  <si>
    <t>Ingrid Bergman, Yul Brynner, Helen Hayes, Akim Tamiroff, Martita Hunt, Felix Aylmer, Sacha Pitoeff, Ivan Desny, Natalie Schafer, Grégoire Gromoff, Karel Stepanek, Ina De La Haye, Katerine Kath</t>
  </si>
  <si>
    <t>George C. Scott, Diana Rigg, Barnard Hughes, Nancy Marchand, Stockard Channing, Roberts Blossom, Robert Walden, Richard Dysart, Lenny Baker, Frances Sternhagen, Stephen Elliott</t>
  </si>
  <si>
    <t>Leon Lai, Michelle Reis, Takeshi Kaneshiro, Charlie Yeung, Karen Mok, Chan Fai-Hung, Chan Man-Lei, Toru Saito, Benz Kong</t>
  </si>
  <si>
    <t>Tom Hanks, Ewan McGregor, Ayelet Zurer, Stellan Skarsgard, Pierfrancesco Favino, Nikolaj Lie Kaas, Armin Mueller-Stahl, Thure Lindhardt, David Pasquesi, Cosimo Fusco, Victor Alfieri</t>
  </si>
  <si>
    <t>Michael Ironside, Lee Grant, Linda Purl, William Shatner, Lenore Zann, Harvey Atkin, Helen Hughes, Michael J. Reynolds, Kirsten Bishop</t>
  </si>
  <si>
    <t>Dominic Monaghan, Ksenia Solo, Jennette McCurdy, Da'Vone McDonald, Nathan Parsons, Janet Song, Sean Blakemore</t>
  </si>
  <si>
    <t>James Frecheville, Ben Mendelsohn, Guy Pearce, Jacki Weaver, Joel Edgerton, Luke Ford, Sullivan Stapleton, Dan Wyllie, Anthony Hayes, Laura Wheelwright, Mirrah Foulkes, Kieran Darcy-Smith</t>
  </si>
  <si>
    <t>Eddie Redmayne, Dan Fogler, Katherine Waterston, Alison Sudol, Colin Farrell, Carmen Ejogo, Ezra Miller, Samantha Morton, Ron Perlman, Jon Voight, Ronan Raftery, Josh Cowdery, Jenn Murray, Johnny Depp, Zöe Kravitz, Faith Wood-Blagrove, Kevin Guthrie, Martin Oelbermann, Brian F. Mulvey</t>
  </si>
  <si>
    <t>Eddie Redmayne, Jude Law, Katherine Waterston, Johnny Depp, Zöe Kravitz, Ezra Miller, Alison Sudol, Callum Turner, Dan Fogler, Claudia Kim, Ólafur Darri Ólafsson, Kevin Guthrie, Derek Riddell, Ingvar Eggert Sigurdsson, William Nadylam, David Sakurai, Brontis Jodorowsky</t>
  </si>
  <si>
    <t>Amy Adams, Jake Gyllenhaal, Michael Shannon, Aaron Taylor-Johnson, Armie Hammer, Isla Fisher, Michael Sheen, Laura Linney, Kristin Bauer van Straten, Karl Glusman, Ellie Bamber, Toni French, Amanda Fields, Karli Karissa, Carson Nicely, Lee Benton, Imogen Waterhouse, Jena Malone</t>
  </si>
  <si>
    <t>Natalie Portman, Oscar Isaac, Jennifer Jason Leigh, Gina Rodriguez, Tessa Thompson, Benedict Wong, David Gyasi, Sonoya Mizuno, Crystal Clarke, Kumud Pant, Tuva Novotny, Cosmo Jarvis, Mairead Armstrong</t>
  </si>
  <si>
    <t>Keira Knightley, Aaron Taylor-Johnson, Jude Law, Domhnall Gleeson, Kelly MacDonald, Olivia Williams, Ruth Wilson, Matthew Macfadyen, Emily Watson, Michelle Dockery, Holliday Grainger, Luke Newberry, Alicia Vikander, Susanne Lothar, Oskar McNamara, Cara Delevingne, Bill Skarsgård, Jennifer White</t>
  </si>
  <si>
    <t>Sasha Luss, Helen Mirren, Luke Evans, Cillian Murphy, Eric Godon, Eric Lampaert, Pauline Hoarau, Avant Strangel, Jan Oliver Schroeder, Rupert Wynne-James, Réginal Kudiwu, Adrian Can, William Sciortino, Maxence Huet, Lera Abova, Alexander Petrov, Nikita Pavlenko, Anna Krippa, Aleksey Maslodudov, Ivan Franek, Jean-Baptiste Puech, Alison Wheeler, Andrew Howard</t>
  </si>
  <si>
    <t>Stephanie Sigman, Talitha Bateman, Lulu Wilson, Anthony LaPaglia, Miranda Otto, Grace Fulton, Lou Lou Safran, Samara Lee, Tayler Buck, Mark Bramhall, Javier Botet, Brad Greenquist, Bonnie Aarons</t>
  </si>
  <si>
    <t>Annabelle Wallis, Ward Horton, Alfre Woodard, Eric Ladin, Gabriel Bateman, Paige Diaz, Tony Amendola, Michelle Romano, Brian Howe, Morganna May, Kerry O'Malley, Ivar Brogger, Geoff Wehner, Shiloh Nelson, Sasha Sheldon</t>
  </si>
  <si>
    <t>Quvenzhané Wallis, Jamie Foxx, Rose Byrne, Bobby Cannavale, Cameron Diaz, Adewale Akinnuoye-Agbaje, David Zayas, Amanda Troya, Zoe Margaret Colletti, Nicolette Pierini, Eden Duncan-Smith, Dorian Missick, Michael J. Fox, Rihanna, Ashton Kutcher, Mila Kunis, Sia, Patricia Clarkson, Danny Flaherty, Tracie Thoms</t>
  </si>
  <si>
    <t>Lluís Homar, Christy Escobar, Edgar Fox, Adria Arjona, Ben Temple, Julio Perillán, LoDeon, Jeffrey Alan Solomon, Gonzalo Bouza, Soraya Padrao, Michele-Nanette Miller</t>
  </si>
  <si>
    <t>Rhys Ifans, Vanessa Redgrave, Joely Richardson, David Thewlis, Xavier Samuel, Sebastian Armesto, Rafe Spall, Edward Hogg, Jamie Campbell Bower, Mark Rylance, Derek Jacobi, Vicky Krieps, Sam Reid, Paolo De Vita</t>
  </si>
  <si>
    <t>Jim Broadbent, Lesley Manville, Ruth Sheen, Peter Wight, Oliver Maltman, Imelda Staunton, David Bradley, Karina Fernández, Martin Savage, Michele Austin, Philip Davis, Stuart McQuarrie</t>
  </si>
  <si>
    <t>Oscar Dietz, Amalie Kruse Jensen, Samuel Ting Graf, Nicolas Bro, Cecilie Alstrup Tarp, Marcuz Jess Petersen, Johannes Jeffries Sørensen, Lærke Winther, Frank Thiel, Thomas Voss, Caspar Phillipson</t>
  </si>
  <si>
    <t>Salva Reina, Manuela Velasco, Maggie Civantos, Joaquín Núñez, Manuel Manquiña, María Alfonsa Rosso, Vicente Romero, César Mateo, Sebastián Haro</t>
  </si>
  <si>
    <t>Chris Evans, Alice Eve, Emma Fitzpatrick, Beth Katehis, Daniel Spink, Mark Kassen, Elijah Moreland, Kevin Carolan, Scott Evans, John Cullum, Grim Reaper Q., Dorothi Fox, Allie Woods Jr., Fenton Lawless, Troy Caylak, Tony White</t>
  </si>
  <si>
    <t>Emilia Clarke, Sam Claflin, Matthew Lewis, Charles Dance, Vanessa Kirby, Jenna Coleman, Janet McTeer, Brendan Coyle, Ben Lloyd-Hughes, Amber Elizabeth, Stephen Peacocke, Alexander Cooper, Richard Gouldin</t>
  </si>
  <si>
    <t>Philip Seymour Hoffman, Ethan Hawke, Albert Finney, Marisa Tomei, Rosemary Harris, Aleksa Palladino, Michael Shannon, Amy Ryan, Brian F. O'Byrne, Lee Wilkof, Jordan Gelber, James Lally, Adrian Martinez</t>
  </si>
  <si>
    <t>Meryl Streep, Liam Neeson, Edward Furlong, Alfred Molina, John Heard, Alison Folland, Larry Pine, Daniel Von Bargen, Julia Weldon</t>
  </si>
  <si>
    <t>Willem Dafoe, Charlotte Gainsbourg</t>
  </si>
  <si>
    <t>Paul Rudd, Evangeline Lilly, Michael Douglas, Michael Peña, Walton Goggins, Hannah John-Kamen, Laurence Fishburne, Judy Greer, Bobby Cannavale, Randall Park, Michelle Pfeiffer, Tip Harris, David Dastmalchian, Stan Lee, Divian Ladwa, Goran Kostic, Rob Archer, Sean Kleier, Benjamin Byron Davis, Michael Cerveris, Abby Ryder Fortson, Riann Steele, Dax Griffin, Hayley Lovitt, Langston Fishburne, Madeleine McGraw, Tim Heidecker, Charles Justo, Brian Huskey, Suehyla El-Attar, Julia Vera, Bryan Lugo, Ana Maria Quintana, Darcy Shean, Simon Potter, Jon Wurster, Tom Scharpling, Alexis Smith, Dale Liner</t>
  </si>
  <si>
    <t>Paul Rudd, Michael Douglas, Evangeline Lilly, Corey Stoll, Michael Peña, Bobby Cannavale, Anthony Mackie, Judy Greer, Abby Ryder Fortson, Hayley Atwell, David Dastmalchian, John Slattery, Wood Harris, Tip Harris, Martin Donovan, Rod Hallett, Lyndsi LaRose, Onira Tares, Hayley Lovitt, Carol Anne Watts, Stan Lee, Reuben Langdon, Garrett Morris, Gregg Turkington, Joe Chrest, Joe Bucaro III, Jean Louisa Kelly, Dax Griffin, Norma Álvarez, Darcie Isabella Cottrell, Rick Avery, Eduardo Williams, Chuck David Willis, Diana Chiritescu, M. Neko Parham, Kylen Davis, Zamani Wilder, Jim R. Coleman, Desmond Phillips, Aaron Saxton, Ricki Lander, Rus Blackwell, Johnny Pemberton, Nicholas Barrera, Carlos Aviles, Robert Crayton, Jessejames Locorriere, Zack Duhame, Daniel Stevens, Erik Betts, Casey Pieretti, Antal Kalik, Todd Schneider, Danny Vasquez, Anna Akana</t>
  </si>
  <si>
    <t>Denzel Washington, Derek Luke, Joy Bryant, Salli Richardson-Whitfield, Earl Billings, Kevin Connolly, Viola Davis</t>
  </si>
  <si>
    <t>Burt Lancaster, Jean Peters, Charles Bronson, John Dehner, John McIntire, Paul Guilfoyle, Ian MacDonald, Monte Blue, Morris Ankrum, Walter Sande</t>
  </si>
  <si>
    <t>Cary Grant, Samantha Eggar, Jim Hutton, John Standing, Miiko Taka, Ted Hartley, Ben Astar, George Takei, Teru Shimada, Lois Kiuchi</t>
  </si>
  <si>
    <t>Martin Sheen, Marlon Brando, Robert Duvall, Frederic Forrest, Sam Bottoms, Albert Hall, Laurence Fishburne, Harrison Ford, Dennis Hopper, G.D. Spradlin, Christian Marquand, Aurore Clément, Cynthia Wood, Colleen Camp, Damien Leake, James Keane, Herb Rice, Scott Glenn, R. Lee Ermey</t>
  </si>
  <si>
    <t>Rudy Youngblood, Gerardo Taracena, Raoul Trujillo, Dalia Hernández, Jonathan Brewer, Mayra Sérbulo, Ariel Galván, Rodolfo Palacios, Iazua Larios, José Suárez</t>
  </si>
  <si>
    <t>Warren Christie, Lloyd Owen, Ryan Robbins, Michael Kopsa, Andrew Airlie, Kurt Max Runte, Jan Bos, Ali Liebert, Erica Carroll</t>
  </si>
  <si>
    <t>Tom Hanks, Kevin Bacon, Bill Paxton, Ed Harris, Gary Sinise, Kathleen Quinlan, Loren Dean, Xander Berkeley, Joe Spano, Chris Ellis, Clint Howard, Brett Cullen, Gabriel Jarret, Marc McClure, David Andrews, Kenneth White, Andy Milder, Christopher John Fields, Googy Gress, Walter von Huene, Christian Clemenson, Max Elliot Slade, Miko Hughes, Mary Kate Schellhardt, Emily Ann Lloyd, Jean Speegle Howard, Ned Vaughn, Mark Wheeler, Roger Corman</t>
  </si>
  <si>
    <t>Viggo Mortensen, Ed Harris, Renée Zellweger, Jeremy Irons, Timothy Spall, Ariadna Gil, James Gammon, Cerris Morgan-Moyer, Tom Bower, Timothy V. Murphy, Luce Rains, Gabriel Marantz, Lance Henriksen</t>
  </si>
  <si>
    <t>Ben Kingsley, Patricia Clarkson, Grace Gummer, Sarita Choudhury, Jake Weber, Samantha Bee, Daniela Lavender, Matt Salinger, Michael Mantell</t>
  </si>
  <si>
    <t>Keren Berger, Jacob Cohen, Asher Lax</t>
  </si>
  <si>
    <t>John Turturro, Woody Allen, Sharon Stone, Sofia Vergara, Vanessa Paradis, Liev Schreiber, Max Casella, Bob Balaban, Michael Badalucco, Loan Chabanol</t>
  </si>
  <si>
    <t>Reece Thompson, Rebekah Brandes, Brent Tarnol, Stephanie Hunt, Todd Stashwick, Matt Shively, William Morgan Sheppard, George Lopez, Roger Bart, Sarah Hyland</t>
  </si>
  <si>
    <t>Jason Momoa, Amber Heard, Patrick Wilson, Willem Dafoe, Nicole Kidman, Yahya Abdul-Mateen II, Temuera Morrison, Dolph Lundgren, Michael Beach, Ludi Lin, Graham McTavish, Patrick Cox, Randall Park, Djimon Hounsou, Leigh Whannell, Sophia Forrest, Natalia Safran, Tahlia Jade Holt</t>
  </si>
  <si>
    <t>Sean Penn, Jennifer Jason Leigh, Judge Reinhold, Phoebe Cates, Brian Backer, Ray Walston, Nicolas Cage, Forest Whitaker, Tom Nolan, Lana Clarkson, Eric Stoltz, Robert Romanus, Vincent Schiavelli, Amanda Wyss, Kelli Maroney, James Russo</t>
  </si>
  <si>
    <t>Bo Svenson, Peter Hooten, Fred Williamson, Michael Pergolani, Jackie Basehart, Michel Constantin, Debra Berger, Joshua Sinclair</t>
  </si>
  <si>
    <t>Stuart Whitman, Sarah Miles, James Fox, Alberto Sordi, Robert Morley, Gert Fröbe, Jean-Pierre Cassel, Irina Demick, Eric Sykes, Red Skelton, Terry-Thomas, Benny Hill, Yujiro Ishihara, Flora Robson, Zena Marshall, William Rushton, John Le Mesurier</t>
  </si>
  <si>
    <t>Miles Teller, Shailene Woodley, Brie Larson, Jennifer Jason Leigh, Kyle Chandler, Mary Elizabeth Winstead, Bob Odenkirk, Masam Holden, Dayo Okeniyi, Nicci Faires, Andre Royo</t>
  </si>
  <si>
    <t>Jack Lemmon, Walter Matthau, Paula Prentiss, Klaus Kinski, Dana Elcar, Miles Chapin, Michael Ensign, Joan Shawlee, Fil Formicula, C.J. Hunt, Bette Raya, Ronnie Sperling</t>
  </si>
  <si>
    <t>Gregory Peck, Sophia Loren, Alan Badel, Kieron Moore, Carl Duering, Ernest Clark, George Coulouris, Duncan Lamont, Windsor Davies</t>
  </si>
  <si>
    <t>Theo James, Stacy Martin, Rhona Mitra, Toby Jones, Peter Ferdinando, Jeremy Wheeler, Hans Peterson, Richard Glover</t>
  </si>
  <si>
    <t>Ingrid Bergman, Charles Boyer, Charles Laughton, Louis Calhern, Ruth Warrick, Roman Bohnen, J. Edward Bromberg, Ruth Nelson, Stephen Bekassy, Curt Bois, Art Smith, Michael Romanoff</t>
  </si>
  <si>
    <t>Gene Hackman, Willem Dafoe, Frances McDormand, Brad Dourif, Michael Rooker, R. Lee Ermey, Stephen Tobolowsky, Gailard Sartain, Pruitt Taylor Vince, Badja Djola, Kevin Dunn, Frankie Faison, Thomas B. Mason, Geoffrey Nauffts, Rick Zieff, Gladys Greer, Jake Gipson, Marc Clement, Stephen Bridgewater</t>
  </si>
  <si>
    <t>Jean-Paul Belmondo, Charles Boyer, Leslie Caron, Jean-Pierre Cassel, George Chakiris, Bruno Cremer, Claude Dauphin, Alain Delon, Kirk Douglas, Pierre Dux, Glenn Ford, Gert Fröbe, Daniel Gélin, Georges Géret, Hannes Messemer, Harry Meyen, Yves Montand, Anthony Perkins, Michel Piccoli, Wolfgang Preiss, Claude Rich, Simone Signoret, Robert Stack, Jean-Louis Trintignant, Pierre Vaneck, Marie Versini, James Ward, Orson Welles, Michel Etcheverry, Billy Frick, E.G. Marshall, Patrick Dewaere</t>
  </si>
  <si>
    <t>John Wayne, Sophia Loren, Rossano Brazzi, Kurt Kasznar, Sonia Moser, Angela Portaturi, Ibrahim El Hadish</t>
  </si>
  <si>
    <t>Ben Affleck, John Goodman, Alan Arkin, Bryan Cranston, Taylor Schilling, Kyle Chandler, Victor Garber, Michael Cassidy, Clea Duvall, Rory Cochrane, Scoot McNairy, Christopher Denham, Kerry Bishé, Tate Donovan, Chris Messina, Adrienne Barbeau, Tom Lenk, Titus Welliver, Zeljko Ivanek, Bob Gunton, Michael Parks, Richard Kind</t>
  </si>
  <si>
    <t>Gary Cooper, Audrey Hepburn, Maurice Chevalier, John McGiver, Van Doude, Lise Bourdin, Olga Valéry, The Gypsies</t>
  </si>
  <si>
    <t>Susan Sarandon, Christopher Plummer, Gabriel Byrne, Roy Dupuis, Max von Sydow, Dakota Goyo</t>
  </si>
  <si>
    <t>Marlene Dietrich, James Stewart, Irene Hervey, Mischa Auer, Brian Donlevy, Charles Winninger, Allen Jenkins, Warren Hymer</t>
  </si>
  <si>
    <t>Vince Vaughn, John Malkovich, Liam Hemsworth, Michael Kenneth Williams, Vivica A. Fox, Clark Duke, Patrick Muldoon, Brad William Henke, Jeff Chase, Barry Primus, Jared Bankens, Eden Brolin, Jacob Zachar, Juston Street, Adina Galupa, Troy Faruk, Wayne Coyne</t>
  </si>
  <si>
    <t>Jeff Bridges, Tim Robbins, Joan Cusack, Hope Davis, Robert Gossett, Spencer Treat Clark, Mason Gamble, Stanley Anderson</t>
  </si>
  <si>
    <t>Simon Pegg, Nick Frost, Timothy Dalton, Jim Broadbent, Paddy Considine, Kevin Eldon, Olivia Colman, Rafe Spall, David Threlfall, Rory McCann, Billie Whitelaw, Edward Woodward, Anne Reid, Adam Buxton, Peter Wight, Paul Freeman, Lucy Punch, David Bradley, Julia Deakin, Stuart Wilson, Ron Cook, Cate Blanchett, Bill Bailey, Karl Johnson, Martin Freeman, Bill Nighy, Steve Coogan, Alice Lowe</t>
  </si>
  <si>
    <t>Emilio Estévez, Kiefer Sutherland, Lou Diamond Phillips, Charlie Sheen, Dermot Mulroney, Casey Siemaszko, Terence Stamp, Jack Palance, Terry O'Quinn, Sharon Thomas, Geoffrey Blake, Alice Carter, Thomas Callaway</t>
  </si>
  <si>
    <t>Joel Murray, Tara Lynne Barr, Mackenzie Brooke Smith, Melinda Page Hamilton, Rich McDonald, Guerrin Gardner, Larry Miller, Sandra Vergara, Jamie Harris</t>
  </si>
  <si>
    <t>John Candy, Eugene Levy, Meg Ryan, Robert Loggia, Kenneth McMillan, Brion James, Don Stroud, Steve Railsback, Jonathan Banks, Larry Hankin, Robert Burgos, Tony Burton, Robert Gray, Larry Flash Jenkins, Stacy Keach Sr., Bruce Kirby, Saveliy Kramarov, Judy Landers, Tommy 'Tiny' Lister, James Tolkan, John Solari, David Alexander Hess, Royce D. Applegate</t>
  </si>
  <si>
    <t>Bruce Willis, Ben Affleck, Liv Tyler, Billy Bob Thornton, Steve Buscemi, Udo Kier, Will Patton, Peter Stormare, Michael Clarke Duncan, Keith David, Owen Wilson, Mark Curry, Jason Isaacs, William Fichtner, Jessica Steen</t>
  </si>
  <si>
    <t>Harrison Ford, Sigourney Weaver, Melanie Griffith, Alec Baldwin, Joan Cusack, Nora Dunn, Caroline Aaron, Kevin Spacey, Philip Bosco, Olympia Dukakis, Oliver Platt, James Lally, Robert Easton, Amy Aquino, Jeffrey Nordling, Elizabeth Whitcraft, Zach Grenier, Ricki Lake, David Duchovny, Suzanne Shepherd</t>
  </si>
  <si>
    <t>Joakim Nätterqvist, Sofia Helin, Stellan Skarsgard, Milind Soman, Simon Callow, Vincent Pérez, Bibi Andersson, Michael Nyqvist, Fanny Risberg, Nicholas Boulton, Gustaf Skarsgård, Mirja Turestedt, Julia Dufvenius, Thomas W. Gabrielsson, Alex Wyndham, Frank Sieckel</t>
  </si>
  <si>
    <t>Robbie Amell, Rachael Taylor, Gray Powell, Jacob Neayem, Shaun Benson, Adam Butcher, Jamie Spilchuk, Tantoo Cardinal, Nicolas Van Burek</t>
  </si>
  <si>
    <t>Bill Nighy, Helena Bonham Carter, Ralph Fiennes, Olivia Williams, Judy Davis, Felicity Jones, Ewen Bremner, Saskia Reeves, Rupert Graves, James McArdle, Pip Carter, Malcolm Sinclair, Shazad Latif</t>
  </si>
  <si>
    <t>Alison Lohman, Justin Long, Lorna Raver, Dileep Rao, David Paymer, Adriana Barraza, Chelcie Ross, Reggie Lee, Molly Cheek, Bojana Novakovic, Kevin Foster, Alexis Cruz, Ruth Livier, Shiloh Selassie, Bonnie Aarons</t>
  </si>
  <si>
    <t>Romain Duris, Kristin Scott Thomas, Pascal Greggory, Eva Green, Robin Renucci, Patrick Toomey, Mathieu Carrière</t>
  </si>
  <si>
    <t>Cary Grant, Priscilla Lane, Peter Lorre, Raymond Massey, Josephine Hull, Jean Adair, Jack Carson, Edward Everett Horton</t>
  </si>
  <si>
    <t>Ferdia Shaw, Lara McDonnell, Judi Dench, Josh Gad, Colin Farrell, Tamara Smart, Nonso Anozie, Nikesh Patel, Adrian Scarborough, Joshua McGuire, Michael Abubakar, Taylor James, Jake Davies, Michael Rouse, Racheal Ofori, Simone Kirby, Joe O'Grady, Finian Duff Lennon, Grace Fincham, Toby Eden, Gerard Horan, Charlie Cameron, Ben Goffe, Conor MacNeill, Arian Nik, Molly Harris, Sally Messham, William Moseley, India Lewis, Hamish McColl, Adam Basil, Michael Peluso, Harry Lister Smith, Jimmy Yuill</t>
  </si>
  <si>
    <t>Dudley Moore, Liza Minnelli, John Gielgud, Geraldine Fitzgerald, Jill Eikenberry, Ted Ross, Stephen Elliott, Anne DeSalvo, Thomas Barbour, Barney Martin, Mary Alan Hokanson, Justine Johnston, Paul Gleason, Maurice Copeland, Lou Jacobi, Phyllis Somerville, Florence Tarlow, Irving Metzman, Gordon Press</t>
  </si>
  <si>
    <t>Mads Mikkelsen, Maria Thelma Smáradóttir</t>
  </si>
  <si>
    <t>Austin Stoker, Darwin Joston, Laurie Zimmer, Martin West, Tony Burton, Charles Cyphers, Nancy Loomis, Peter Bruni, John J. Fox, Marc Ross, Alan Koss, Henry Brandon, Kim Richards, Frank Doubleday, Gilbert De la Pena</t>
  </si>
  <si>
    <t>Dominic Purcell, Erin Karpluk, Edward Furlong, Michael Paré, Lochlyn Munro, Clint Howard, Eric Roberts, John Heard, Keith David, Tyron Leitso, Mike Dopud, Natassia Malthe, Heather Feeney, Carrie Genzel, Barclay Hope, Gia Skova</t>
  </si>
  <si>
    <t>Benoît Magimel, Reem Kherici, Tewfik Jallab, Mahdi Belemlih, Amir El Kacem, Léon Garel, Sofian Khammes, Foëd Amara, Alain Figlarz, Karine Martin-Prevel, Fanny Guidecoq, Yacine Ben Moussa</t>
  </si>
  <si>
    <t>Liam Hemsworth, Michael Angarano, Dwayne Johnson, Paul Ben-Victor, Emma Roberts, Greg Vrotsos, Shenae Grimes, James Ransone, Jerry Ferrara, Gia Mantegna, Nikki Reed, Chris Diamantopoulos</t>
  </si>
  <si>
    <t>Channing Tatum, Jamie Foxx, Maggie Gyllenhaal, James Woods, Joey King, Richard Jenkins, Jason Clarke, Matt Craven, Lance Reddick, Falk Hentschel, Michael Murphy, Romano Orzari, Patrick Sabongui, Jackie Geary, Andrew Shaver, Jake Weber, Peter Jacobson, Rachelle Lefevre</t>
  </si>
  <si>
    <t>Frank Sinatra, Virna Lisi, Anthony Franciosa, Richard Conte, Errol John, Alf Kjellin, Murray Matheson, Reginald Denny, Val Avery, John Warburton, Barbara Morrison</t>
  </si>
  <si>
    <t>Denzel Washington, John Travolta, James Gandolfini, John Turturro, Luis Guzmán, Victor Gojcaj, Gbenga Akinnagbe, Jordan Gelber, Robert Vataj, Michael Rispoli, Ramon Rodriguez, John Benjamin Hickey, Alex Kaluzhsky, Jason Butler Harner, Adrian Martinez, Alice Kremelberg</t>
  </si>
  <si>
    <t>Idris Elba, Richard Madden, Kelly Reilly, Charlotte Le Bon, Anatol Yusef, Jorge Leon Martinez, Daniel Westwood, Matthew Brandon, Laura Hydari, Eriq Ebouaney, José García</t>
  </si>
  <si>
    <t>Tommy Flanagan, Vinnie Jones, Tom Berenger, Autumn Reeser, Ernie Hudson, David Richmond-Peck, Keegan Connor Tracy, Martha Higareda, Carrie Keagan, Michael Parks, Sonja Bennett</t>
  </si>
  <si>
    <t>Malcolm McDowell, Christopher Plummer, Simon Ward, Peter Firth, David Wood, John Gielgud, Trevor Howard, Richard Johnson, Ray Milland, Christopher Blake, Gilles Béhat, Elliott Cooper</t>
  </si>
  <si>
    <t>Kenneth Branagh, Penélope Cruz, Willem Dafoe, Judi Dench, Johnny Depp, Michelle Pfeiffer, Daisy Ridley, Josh Gad, Tom Bateman, Derek Jacobi, Manuel García-Rulfo, Leslie Odom Jr., Lucy Boynton, Sergei Polunin, Olivia Colman, Miranda Raison, Chico Kenzari, Ziad Abaza</t>
  </si>
  <si>
    <t>Albert Finney, Lauren Bacall, Ingrid Bergman, Sean Connery, Anthony Perkins, Vanessa Redgrave, Jacqueline Bisset, Richard Widmark, Martin Balsam, Jean-Pierre Cassel, John Gielgud, Michael York, Wendy Hiller, Rachel Roberts</t>
  </si>
  <si>
    <t>Wesley Snipes, Diane Lane, Alan Alda, Daniel Benzali, Ronny Cox, Dennis Miller, Tate Donovan, Diane Baker, Tom Wright, Charles Rocket</t>
  </si>
  <si>
    <t>Robert De Niro, Al Pacino, John Leguizamo, Curtis '50 Cent' Jackson, Carla Gugino, Donnie Wahlberg, Brian Dennehy, Saidah Arrika Ekulona, Alan Rosenberg, Barry Primus, Trilby Glover, Melissa Leo, Adrian Martinez, Sterling K. Brown, Alan Blumenfeld, Oleg Taktarov, Shirly Brener, Frank John Hughes, Terry Serpico, Liza Colón-Zayas, Malachy McCourt, Ajay Naidu, Charles F. Krichman Jr., Rob Dyrdek, James Shanahan, Fatso-Fasano, Mia Barron, Andre B. Blake, Chris Cenatiempo, John Cenatiempo, Judy Del Giudice, Bryan Chatlien, Shalaya Patty Ford, Shaun Kelvin, Merritt Wever, Les Chantery, Katie Bukovsky, Tyrone Smith, Jim Jones, Darryl Pittman, Margaret Head, Katarzyna Wolejnio</t>
  </si>
  <si>
    <t>Sandra Bullock, Ben Chaplin, Ryan Gosling, Michael Pitt, Agnes Bruckner, Chris Penn, R.D. Call, Tom Verica, Janni Brenn, John Vickery, Michael Canavan, Krista Carpenter, Neal Matarazzo, Adilah Barnes</t>
  </si>
  <si>
    <t>Luke Goss, Caroline Tillette, Stephen Marcus, Danny Midwinter, Elliot Greene, Philip Whitchurch, Patrick Lyster, Ray Panthaki, Uriel Emil, Branko Tomovic, René Zagger, Adrian Bouchet</t>
  </si>
  <si>
    <t>Jean-Hugues Anglade, Mélanie Thierry, Philippe Berodot, Jean-Henri Compère, Pierre Moure, Loïc Rojouan, Frédéric Saurel, Nicolas Villemagne, Adrien Cauchetier</t>
  </si>
  <si>
    <t>Michael Caine, Ian Hendry, Britt Ekland, John Osborne, Tony Beckley, George Sewell, Geraldine Moffat, Dorothy White, Rosemarie Dunham, Petra Markham, Alun Armstrong, Bryan Mosley, Glynn Edwards, Bernard Hepton, Terence Rigby, John Bindon, Geoffrey Quigley, Kevin Brennan, Maxwell Deas, Liz McKenzie, John Hussey, Ben Aris, Kitty Atwood, Denea Wilde, Geraldine Sherman, Joy Merlyn, Yvonne Michaels, Alan Hockey, Karl Howard</t>
  </si>
  <si>
    <t>James Brolin, Kathleen Lloyd, John Marley, Ronny Cox, R.G. Armstrong, John Rubinstein, Elizabeth Thompson, Roy Jenson, Kim Richards, Kate Murtagh, Robert Phillips, Doris Dowling</t>
  </si>
  <si>
    <t>Jun Ji-hyun, Lee Jung-jae, Ha Jung-woo, Choi Duek-mun, Lee Kyung-young, Oh Dal-su, Cho Jin-woong, Kim Eui-sung</t>
  </si>
  <si>
    <t>Jason Statham, Clive Owen, Robert De Niro, Dominic Purcell, Aden Young, Yvonne Strahovski, Adewale Akinnuoye-Agbaje, Grant Bowler, Michael Dorman, Ben Mendelsohn, Kristy Barnes-Cullen</t>
  </si>
  <si>
    <t>Chow Yun-Fat, Mira Sorvino, Michael Rooker, Jürgen Prochnow, Til Schweiger, Danny Trejo, Al Leong</t>
  </si>
  <si>
    <t>Woody Harrelson, Juliette Lewis, Tom Sizemore, Rodney Dangerfield, Everett Quinton, Jared Harris, Pruitt Taylor Vince, Tommy Lee Jones, Robert Downey Jr., Russell Means, Evan Handler</t>
  </si>
  <si>
    <t>Sylvester Stallone, Antonio Banderas, Julianne Moore, Anatoli Davydov, Steve Kahan, Muse Watson, Kelly Rowan, Reed Diamond</t>
  </si>
  <si>
    <t>Sam Rockwell, Anjelica Huston, Kelly MacDonald, Brad William Henke, Jonah Bobo, Clark Gregg, Gillian Jacobs, Paz de la Huerta</t>
  </si>
  <si>
    <t>Michael Caine, Peter Ustinov, Kabir Bedi, Beverly Johnson, Omar Sharif, Rex Harrison, William Holden</t>
  </si>
  <si>
    <t>Mickey Rourke, Nat Wolff, Emma Roberts, Sarah Silverman, Adam Aalderks, Seth Dousman, Kevin Dunn, Zachary Knighton, Michael Lerner, John Enos III, Audrey Reid Couch, Steve Coulter</t>
  </si>
  <si>
    <t>Perdita Weeks, Ben Feldman, Edwin Hodge, François Civil, Marion Lambert, Ali Marhyar, Cosme Castro, Hamid Djavadan, Théo Cholbi, Roger Van Hool, Emy Lévy, Olivia Csiky Trnka, Hellyette Bess, Aryan Rahimian, Samuel Aouizerate</t>
  </si>
  <si>
    <t>Chris Pine, Elizabeth Banks, Michelle Pfeiffer, Olivia Wilde, Jon Favreau, Mark Duplass, Philip Baker Hall, Michael Hall D'Addario, Sara Mornell, Dean Chekvala, Barbara Eve Harris, David Burrus, Joseph Wise, Devin Brochu, Abhi Sinha, Rob Brownstein, Christiann Castellanos, Darren O'Hare, Maximilian Osinski, Paul Sanchez, Ken Barnett, Shaughn Buchholz, Pippa Hinchley, David Kelsey, Nick Smoke, Aaron Farb, Sonya Leslie, Katherine Sigismund, Sheila Shaw, Katy Boyer, Omar Vega, Moosie Drier, Rif Hutton, Steve Alterman</t>
  </si>
  <si>
    <t>Andy García, Julianna Margulies, Steven Strait, Emily Mortimer, Alan Arkin, Dominik García-Lorido, Ezra Miller, Jee Young Han</t>
  </si>
  <si>
    <t>Richard Gere, Andy García, Nancy Travis, Laurie Metcalf, William Baldwin, Richard Bradford, Annabella Sciorra, Elijah Wood, John Kapelos, Katherine Borowitz, Faye Grant, Michael Beach</t>
  </si>
  <si>
    <t>Kate Beckinsale, Jim Sturgess, Brendan Gleeson, Michael Caine, Ben Kingsley, Jason Flemyng, David Thewlis, Sophie Kennedy Clark, Sinead Cusack, Edmund Kinsgley, Guillaume Delaunay, Christopher Fulford</t>
  </si>
  <si>
    <t>Antonio Banderas, Victoria Abril, Francisco Rabal, Loles León, Rossy de Palma, Lola Cardona, María Barranco, Julieta Serrano, Alberto Fernández, Manuel Bandera, Francisca Caballero, Concha Rabal, Emiliano Redondo, José María Tasso, Juana Cordero, Alito Rodgers, Malena Gracia, Agustín Almodóvar, Tamaki</t>
  </si>
  <si>
    <t>John Wayne, Kirk Douglas, Howard Keel, Robert Walker Jr., Bruce Cabot, Bruce Dern, Keenan Wynn, Joanna Barnes, Emilio Fernández, Valora Noland</t>
  </si>
  <si>
    <t>Jack Palance, Eddie Albert, Lee Marvin, William Smithers, Robert Strauss, Richard Jaeckel, Buddy Ebsen, Jon Shepodd, Peter van Eyck, Jimmy Goodwin, Steven Geray, Jud Taylor, Louis Mercier, Henry Rowland, Mike Ragan, Ron McNeil, Strother Martin, Leonard Bremen</t>
  </si>
  <si>
    <t>Robert Hays, Julie Hagerty, Leslie Nielsen, Lloyd Bridges, Peter Graves, Robert Stack, Lorna Patterson, Kareem Abdul-Jabbar, Stephen Stucker, Lee Bryant, Ann Nelson, Barbara Billingsley, Joyce Bulifant, Frank Ashmore, Al White, Norman Alexander Gibbs, Mary Mercier, Ethel Merman</t>
  </si>
  <si>
    <t>Morgan Freeman, Diane Keaton, Cynthia Nixon, Claire van der Boom, Korey Jackson, Carrie Preston, Sterling Jerins, Josh Pais, Miriam Shor</t>
  </si>
  <si>
    <t>Burt Lancaster, Susan Sarandon, Hollis McLaren, Kate Reid, Robert Joy, Cec Linder, Michel Piccoli, Al Waxman, Robert Goulet, Wallace Shawn, Harvey Atkin</t>
  </si>
  <si>
    <t>Sean Connery, Peter Boyle, Frances Sternhagen, Steven Berkoff, James B. Sikking, Clarke Peters, Kika Markham, Pat Starr, John Ratzenberger, Hal Galili, Nicholas Barnes, Manning Redwood, Angus MacInnes, Stuart Milligan, Eugene Lipinski, Norman Chancer, Ron Travis, Anni Domingo, Bill Bailey, Marc Boyle, James Berwick, Gary Olsen, Isabelle Lucas, Sharon Duce, P.H. Moriarty, Jude Alderson, Rayner Bourton, Doug Robinson, Brenda Hughes</t>
  </si>
  <si>
    <t>Charlize Theron, James McAvoy, Eddie Marsan, John Goodman, Toby Jones, James Faulkner, Roland Møller, Sofia Boutella, Bill Skarsgård, Sam Hargrave, Jóhannes Haukur Jóhannesson, Til Schweiger, Barbara Sukowa</t>
  </si>
  <si>
    <t>Ingrid Bergman, Joseph Cotten, Michael Wilding, Margaret Leighton, Cecil Parker, Denis O'Dea, Jack Watling, Harcourt Williams, John Ruddock, Bill Shine, Victor Lucas, Ronald Adam, Francis De Wolff, G.H. Mulcaster, Olive Sloane, Maureen Delaney, Julia Lang, Betty McDermott</t>
  </si>
  <si>
    <t>Sami Bouajila, Guillaume Gouix, Youssef Hajdi, Redouane Behache, Kahina Carina, David Saracino, Alice de Lencquesaing, Baya Belal, Steve Tientcheu, Kaaris, Antonin Brunelle-Rémy, Mohid Abid, Narcisse Mame, Jeanne Bournaud, Rabah Nait Oufella, Akim Chir, Mahamadou Coulibaly, Jean-Philippe Puymartin, Manda Touré</t>
  </si>
  <si>
    <t>Jason Ritter, Leven Rambin, Luke Mitchell, Kris Kristofferson, Zane Holtz, Kevin Gage, Russell Hodgkinson, Joel Murray, Dylan Arnold, Chris Soldevilla, Brandon Hardesty, Rich Morris</t>
  </si>
  <si>
    <t>Brendan Fraser, Colm Meaney, Martin McCann, Yaya DaCosta, David O'Hara, Sean Sloan, Michael Legge, Jamie Kierans, Conor MacNeill, Amanda Hurwitz</t>
  </si>
  <si>
    <t>Ice Cube, Katt Williams, Tracy Morgan, Loretta Devine, Michael Beach, Keith David, Regina Hall, Malinda Williams, Chi McBride, Clifton Powell, Nicholas Turturro, C.J. Sanders</t>
  </si>
  <si>
    <t>Sterling Hayden, Coleen Gray, Vince Edwards, Jay C. Flippen, Marie Windsor, Ted de Corsia, Elisha Cook Jr., Joe Sawyer, Timothy Carey, Jay Adler, Joe Turkel, Kola Kwariani, James Edwards, Tito Vuolo, Cecil Elliott, Dorothy Adams, Herbert Ellis, Mary Carroll</t>
  </si>
  <si>
    <t>Patrick Dempsey, Ashley Judd, Mekhi Phifer, Jeffrey Tambor, Tim Blake Nelson, Curtis Armstrong, John Ventimiglia, Octavia Spencer, Pruitt Taylor Vince, Rob Huebel, Adrian Martinez, Matt Ryan</t>
  </si>
  <si>
    <t>Cary Grant, Grace Kelly, Brigitte Auber, Jessie Royce Landis, John Williams, Charles Vanel, Cosmo Sardo, Jean Martinelli, Georgette Anys, Alberto Morin</t>
  </si>
  <si>
    <t>Tim Robbins, Derek Luke, Bonnie Henna, Mncedisi Shabangu, Tumisho Masha, Sithembiso Khumalo, Terry Pheto, Michele Burgers</t>
  </si>
  <si>
    <t>Michelle Monaghan, Michael Keaton, Barry Sloane, Andrew W. Walker, Kaniehtiio Horn, Phillip Jarrett, Olivier Surprenant, Namukasa Basudde, Trevor Hayes, Jasmine Chan, Zhaida Uddin</t>
  </si>
  <si>
    <t>Moa Gammel, Madeleine Martin, Trine Wiggen, Jitse Jonathan Buitnik, Lena Hope, Olle Wirenhed</t>
  </si>
  <si>
    <t>Bill Murray, Andie MacDowell, Chris Elliott, Stephen Tobolowsky, Angela Paton, Rick Overton, Brian Doyle-Murray, Marita Geraghty, Rick Ducommun, Harold Ramis, Rod Sell, Michael Shannon, Peggy Roeder, Les Podewell, Robin Duke</t>
  </si>
  <si>
    <t>Eddie Murphy, Elizabeth Banks, Gabrielle Union, Ed Helms, Scott Caan, Kevin Hart, Mike O'Malley, Pat Kilbane, Jim Turner, Rob Moran, Jane Bradbury</t>
  </si>
  <si>
    <t>Meg Ryan, Timothy Hutton, Kristen Bell, Justin Long, Kimberlee Peterson, Nathan Dean, Bill Parks</t>
  </si>
  <si>
    <t>Al Pacino, Sean Penn, Penelope Ann Miller, James Rebhorn, John Leguizamo, Luis Guzmán, Viggo Mortensen, Ingrid Rogers, Julieta Ortega, Joseph Siravo, Adrian Pasdar, Richard Forojny, Jorge Porcel, Paul Mazursky, John Ortiz, Jon Seda, Chuck Zito, Marc Anthony, Frank Minucci</t>
  </si>
  <si>
    <t>Garrett Hedlund, Oscar Isaac, Mark Wahlberg, Walton Goggins, Dania Ramirez, Christopher Neiman, Matt Jones, Fran Kranz, Louise Bourgoin, Ellen Ho, Kylie Rogers, Maria Olsen</t>
  </si>
  <si>
    <t>Jesse McCartney, Jonathan Sadowski, Nathan Phillips, Olivia Taylor Dudley, Devin Kelley, Ingrid Bolsø Berdal, Dimitri Diatchenko, Milos Timotijevic, Kristof Konrad, Alex Feldman, Zinaida Dedakin</t>
  </si>
  <si>
    <t>Richard Gere, Kim Basinger, George Dzundza, Jeroen Krabbé, William Atherton, Terry Kinney, Bruce McGill, Ray Sharkey, Gary Basaraba</t>
  </si>
  <si>
    <t>James Mason, Barbara Bel Geddes, Robert Ryan, Natalie Schafer, Curt Bois, Frank Ferguson, Ruth Brady</t>
  </si>
  <si>
    <t>Leonardo DiCaprio, Tom Hanks, Christopher Walken, Amy Adams, Nathalie Baye, Martin Sheen, Jennifer Garner, Brian Howe, Frank John Hughes, James Brolin, Elizabeth Banks, Chris Ellis, Ellen Pompeo, Steve Eastin, John Finn, Nancy Lenehan, Guy Thauvette, Candice Azzara, Matthew Kimbrough, Joshua Boyd, Kaitlin Doubleday, Thomas Kopache, Margaret Travolta, Jimmie F. Skaggs, Alex Hyde-White, Lilyan Chauvin, Robert Ruth, James Morrison, Robert Symonds, Robert Curtis Brown, Kelly Hutchinson, Steve Witting, Wendy Worthington, J. Patrick McCormack, Brian Goodman, Ray Proscia, Sarah Lancaster, Mike Baldridge, Ritchie Montgomery, Jim Antonio, Benita Krista Nall, Shane Edelman, Morgan Rusler, Jane Edith Wilson, Dave Hager, Kyle Davis, Patrick Thomas O'Brien, Jaime Ray Newman, Deborah Kellner, Amy Acker, Robert Peters, James DuMont, Thomas Crawford, Sarah Rush, Malachi Throne, Alfred Dennis, Max Kerstein, Donna Kimball, Jan Munroe, Stephen Dunham, Brandon Keener, Jasmine Jessica Anthony, Lauren Cohn, Jeremy Howard, Jack Knight, Jamie Anderson, Kam Heskin, Ana Maria Quintana, Gerald R. Molen, Celine du Tertre, Stan Bly, Jamie Moss, Jessica Collins, Roger Léger, Jean-François Blanchard, Guy-Daniel Tremblay, Alexander Bisping, Ashley Cohen, Kelly Cohen, Steven Meizler, Kitty Carlisle</t>
  </si>
  <si>
    <t>John Boyega, Jodie Whittaker, Alex Esmail, Franz Drameh, Leeon Jones, Simon Howard, Luke Treadaway, Jumayn Hunter, Danielle Vitalis, Paige Meade, Sammy Williams, Michael Ajao, Nick Frost, Joey Ansah</t>
  </si>
  <si>
    <t>Oleg Menshikov, Alexander Petrov, Rinal Mukhametov, Irina Starshenbaum, Sergey Garmash, Darya Rudenok, Nikita Kukushkin, Tatyana Shitova</t>
  </si>
  <si>
    <t>Freddie Highmore, Keri Russell, Jonathan Rhys Meyers, Robin Williams, Leon G. Thomas III, Terrence Howard, Mykelti Williamson, Deirdre Lorenz, Alex O'Loughlin, Bonnie McKee, Becki Newton, Megan Gallagher, Amy V. Dewhurst</t>
  </si>
  <si>
    <t>Léna Magnien, Pauline Acquart, Philippe Duquesne, Alex Lutz, Patricia Mazuy, Tessa Blandin, Raphaelle Doyle</t>
  </si>
  <si>
    <t>Nicole Kidman, Hugh Jackman, David Wenham, Bryan Brown, Jack Thompson, Bruce Spence, Brandon Walters, James Hong, Ray Barrett, Jacek Koman, Bill Hunter, John Jarratt, Yuen Wah, Ben Mendelsohn, David Gulpilil, Sandy Gore, Essie Davis, Max Cullen, Nathin Butler, Bryan Brown</t>
  </si>
  <si>
    <t>Antonio Banderas, Birgitte Hjort Sørensen, Melanie Griffith, Dylan McDermott, Robert Forster, Tim McInnerny, Andy Nyman, David Ryall, Andrew Tieman</t>
  </si>
  <si>
    <t>Franco Nero, David Alexander Hess, Corinne Cléry, Joshua Sinclair, Carlo Puri, Ignazio Spalla, Leonardo Scavino, Mónica Zanchi</t>
  </si>
  <si>
    <t>Malgorzata Foremniak, Wladyslaw Kowalski, Katarzyna Bargielowska, Jerzy Gudejko, Dariusz Biskupski, Bartek Swiderski, Michal Breitenwald</t>
  </si>
  <si>
    <t>Elisabeth Shue, Maia Brewton, Keith Coogan, Anthony Rapp, Ron Canada, Penelope Ann Miller, Bradley Whitford, Vincent D'Onofrio, Calvin Levels, Lolita Davidovich, Albert Collins</t>
  </si>
  <si>
    <t>Sam Worthington, Ed Oxenbould, Deborah Mailman, Nicholas Bakopoulos-Cooke, Ena Imai, Terry Norris, Peter Rowsthorn, Julian Dennison, David Wenham, Shane Adamczak</t>
  </si>
  <si>
    <t>David Bradley, Abigail Cruttenden, Holly Weston, Sam Gittins, Grant Masters, Neerja Naik, Kris Saddler</t>
  </si>
  <si>
    <t>Jason Lee, Minka Kelly, Jaren Lewison, Connor Paton, Stephen Miller, David Haysom, Jarod Joseph, Michaela Gilchrist, Ryan Northcott, Chris Shields, David LeReaney, Bernard Starlight</t>
  </si>
  <si>
    <t>Çetin Tekindor, Ismail Hacioglu, Kyung-jin Lee, Kim Seol, Ali Atay, Damla Sönmez, Murat Yildirim, Taner Birsel, Cade Carradine, Kim Byoungsoon, Meral Çetinkaya, Johnny Young, Mehmet Esen, Altan Erkekli, Caner Kurtaran, Büsra Develi, Sinem Uslu, Nilgün Kasapbasoglu, Erkan Petekkaya, Burç Kümbetlioglu, Claudia Memory Monroe, Duygu Yetis, Ali Barkin, Esra Dermancioglu, Ilber Gurtunca, Koray Ergun, Toygan Avanoglu, Mine Teber, Kang Yeon Jeong, Halil Kumova, Chaby Han, Mert Hepcan</t>
  </si>
  <si>
    <t>Essie Davis, Noah Wiseman, Daniel Henshall, Hayley McElhinney, Barbara West, Ben Winspear, Tiffany Lyndall-Knight, Tim Purcell, Cathy Adamek, Carmel Johnson, Adam Morgan, Craig Behenna, Michael Gilmour, Michelle Nightingale, Stephen Sheehan</t>
  </si>
  <si>
    <t>Brad Pitt, Cate Blanchett, Gael García Bernal, Kôji Yakusho, Elle Fanning, Rinko Kikuchi, Adriana Barraza, Said Tarchani, Clifton Collins Jr., Boubker Ait El Caid, Nathan Gamble, Mohamed Akhzam, Peter Wight, Harriet Walter, Trevor Martin, Matyelok Gibbs, Georges Bousquet, Claudine Acs, André Oumansky, Michael Maloney, Dermot Crowley, Wendy Nottingham, Henry Maratray, Linda Broughton</t>
  </si>
  <si>
    <t>Ansel Elgort, Lily James, Jamie Foxx, Jon Hamm, Kevin Spacey, Eiza González, Jon Bernthal, Ben VanderMey, Thurman Sewell, Allison King, Lance Palmer, Keith Hudson, Patrick R. Walker, Hudson Meek, Troy Faruk</t>
  </si>
  <si>
    <t>Tina Fey, Amy Poehler, Dax Shepard, Erica Berg, Sigourney Weaver, Maura Tierney, Greg Kinnear, Romany Malco, Holland Taylor, Will Forte, Steve Martin, Alice Kremelberg</t>
  </si>
  <si>
    <t>Noomi Rapace, Kristoffer Joner, Vetle Qvenild Werring, Stig R. Amdam, Maria Bock, Torkil Johannes Swensen Høeg, Henrik Rafaelsen, Tom Hugo Nielsen, Mona Engh, Eva Zeidler</t>
  </si>
  <si>
    <t>Vin Diesel, Michelle Yeoh, Mélanie Thierry, Charlotte Rampling, Lambert Wilson, Gérard Depardieu, Mark Strong, Jérôme Le Banner, Radek Bruna, Abraham Belaga, Joel Kirby, David Belle, Souleymane Dicko, Jan Unger, Gary Cowan</t>
  </si>
  <si>
    <t>Adrien Brody, Sam Neill, Bruce Spence, Robin McLeavy, Jenni Baird, Anna Lise Phillips, Malcolm Kennard, Chloe Bayliss</t>
  </si>
  <si>
    <t>Udo Kier, Sônia Braga, Jonny Mars, Chris Doubek, Karine Teles, Alli Willow, Brian Townes, Antonio Saboia, Barbara Colen, Julia Marie Peterson, Silvero Pereira, Edilson Silva, Thomas Aquino, Valmir do Côco, Buda Lira, Rodger Rogério, Uirá dos Reis, Clebia Sousa, Rubens Santos, Carlos Francisco Galán</t>
  </si>
  <si>
    <t>Danny Trejo, Danny Glover, Andrew Divoff, Jacqueline Obradors, Kirsty Hill, Dante Basco, Jonathan Lipnicki, Sarah Dumont, Charlie Carver, Judd Lormand, Loni Love</t>
  </si>
  <si>
    <t>Sean Penn, Reni Santoni, Jim Moody, Eric Gurry, Esai Morales, Ally Sheedy, Clancy Brown, Robert Lee Rush, John Zenda, Alan Ruck</t>
  </si>
  <si>
    <t>Matt Dillon, Willem Dafoe, Neal McDonough, Amy Smart, Tom Berenger, Bill Duke, J.D. Evermore, Chris Marquette, Kevin Chapman, Christopher Denham</t>
  </si>
  <si>
    <t>Johnny Knoxville, Jackson Nicoll, Zia Harris, Georgina Cates, Kamber Hejlik, Jill Kill, Grasie Mercedes, Catherine Keener, Spike Jonze, Meg Crosbie, Blythe Barrington-Hughes, Lisa Maley</t>
  </si>
  <si>
    <t>Billy Bob Thornton, Kathy Bates, Tony Cox, Christina Hendricks, Brett Kelly, Ryan Hansen, Jeff Skowron, Jenny Zigrino, Cristina Rosato, Valérie Wiseman, Nathaly Thibault, Selah Victor, Mark Falvo, Christopher Tyson, Tyrone Benskin, Galia Oliel-Sabbag</t>
  </si>
  <si>
    <t>Cameron Diaz, Justin Timberlake, Jason Segel, Lucy Punch, Eric Stonestreet, Alanna Ubach, John Michael Higgins</t>
  </si>
  <si>
    <t>Jason Bateman, Allison Janney, Philip Baker Hall, Kathryn Hahn, Steve Witting, Rohan Chand, Ben Falcone, Amanda Anka, Beth Grant, Rachael Harris</t>
  </si>
  <si>
    <t>Claudine Auger, Luigi Pistilli, Claudio Camaso, Anna Maria Rosati, Chris Avram, Leopoldo Trieste, Laura Betti, Brigitte Skay, Isa Miranda, Paola Montenero, Guido Boccaccini</t>
  </si>
  <si>
    <t>Kevin Costner, Mary McDonnell, Graham Greene, Rodney A. Grant, Maury Chaykin, Tantoo Cardinal, Wes Studi, Robert Pastorelli, Floyd 'Red Crow' Westerman, Steve Reevis, Charles Rocket</t>
  </si>
  <si>
    <t>Imelda Staunton, Timothy Spall, Celia Imrie, David Hayman, John Sessions, Joanna Lumley, Indra Ove, Richard Hope, Sian Thomas, Josie Lawrence, Victoria Wicks, Frankie Oatway, Marianne Oldham, Paul Chan, Karol Steele</t>
  </si>
  <si>
    <t>Xavier Samuel, Sharni Vinson, Julian McMahon, Phoebe Tonkin, Cariba Heine, Alice Parkinson, Lincoln Lewis, Alex Russell, Dan Wyllie, Richard Brancatisano, Adrian Pang, Chris Betts, Simon Edds, Miranda Deakin, Damien Garvey</t>
  </si>
  <si>
    <t>Jamie Foxx, David Morse, Doug Hutchison, Kimberly Elise, David Paymer, Mike Epps, Robert Pastorelli, Jamie Kennedy, Jeffrey Donovan</t>
  </si>
  <si>
    <t>Verónica Forqué, Antonio Banderas, Juan Echanove, Aitana Sánchez-Gijón, Chus Lampreave, Miguel Rellán, Francisco Merino, Amparo Valle, Manuel Huete, Ricardo Palacios, Ofelia Angélica, María Elena Flores, Vicente Díez, Juan de Pablos, Carmelo Gómez</t>
  </si>
  <si>
    <t>Nicolas Cage, Nicole Kidman, Cam Gigandet, Liana Liberato, Nico Tortorella, Jordana Spiro, Dash Mihok, Ben Mendelsohn, Tina Parker, Terry Milam, Gracie Whitton, Brandon Belknap</t>
  </si>
  <si>
    <t>Paul Walker, Jason Biggs, Bruce Greenwood, Moon Bloodgood, Wendy Crewson, Gerard Plunkett, August Schellenberg, Belinda Metz, Connor Christopher Levins, Duncan Fraser</t>
  </si>
  <si>
    <t>Nick Nolte, Joanna Cassidy, Gene Hackman, Jean-Louis Trintignant, Ed Harris, Richard Masur, Martin Lasalle, Holly Palance, Hamilton Camp</t>
  </si>
  <si>
    <t>Diane Lane, Sandra Oh, Lindsay Duncan, Raoul Bova, Dan Bucatinsky, Vincent Riotta, Giulia Steigerwalt, Kate Walsh</t>
  </si>
  <si>
    <t>Roland Møller, Louis Hofmann, Mikkel Boe Følsgaard, Laura Bro, Joel Basman, Oskar Bökelmann, Emil Buschow, Oskar Buschow, Leon Seidel, Karl Alexander Seidel, Maximilian Beck, August Carter</t>
  </si>
  <si>
    <t>Shailene Woodley, Ansel Elgort, Nat Wolff, Laura Dern, Sam Trammell, Willem Dafoe, Lotte Verbeek, Ana Dela Cruz, Randy Kovitz, Toni Saladna, David Whalen, Milica Govich, Allegra Carpenter, Emily Peachey, Emily Bach, Mike Birbiglia</t>
  </si>
  <si>
    <t>Pedro Casablanc, Elisabet Gelabert, Ramiro Blas, Zack Gómez, Patricia Olmedo, Ignacio Fernández, Eva Llorach</t>
  </si>
  <si>
    <t>Roy Scheider, Meryl Streep, Jessica Tandy, Joe Grifasi, Sara Botsford, Frederikke Borge, Josef Sommer</t>
  </si>
  <si>
    <t>Manuel Aguilar, Sergio Raboso, Luis Fernández de Eribe, Paco Maldonado, Pablo Pinedo, Víctor Merchán, Antonio Meléndez Peso, Zack Molina, Juan Salcedo, Víctor Octavio, Álvaro Palomo, Antonio Esquinas, Kiko Gutiérrez, Andrés Migueláñez, Julián Teurlais, Pablo Vega</t>
  </si>
  <si>
    <t>Stephen Dorff, Svetlana Metkina, Maisie Williams, Peter Stormare, Andrew Roux, Calvin Hayward, Warrick Grier, Jeanne Nielson, Ndalo Stofile</t>
  </si>
  <si>
    <t>Audie Murphy, Joan Evans, Charles Drake, Virginia Grey, Warren Stevens, Simon Scott, R.G. Armstrong, Willis Bouchey, Karl Swenson, Jerry Paris, John Alderson, Whit Bissell, Russ Bender, Charles Watts, Sam Savitsky, Guy Wilkerson, Herman Hack, Jack Perrin, Bob Steele, William Mims, Jess Kirkpatrick, Al Haskell</t>
  </si>
  <si>
    <t>Carlos Areces, Antonio de la Torre, Carolina Bang, Santiago Segura, Alejandro Tejería, Terele Pávez, Alfonso Aragón 'Fofito', Sancho Gracia, Manuel Tejada, Fernando Guillén Cuervo, Manuel Tallafé, Enrique Villén, José Manuel Cervino, Gracia Olayo, Joaquín Climent, Luis Varela, Juana Cordero, Raúl Arévalo, Fran Perea, Fernando Soto</t>
  </si>
  <si>
    <t>John Cusack, Dianne Wiest, Chazz Palminteri, Jim Broadbent, Rob Reiner, Harvey Fierstein, Mary-Louise Parker, Jennifer Tilly, Tracey Ullman, Joe Viterelli, Jack Warden, Debi Mazar</t>
  </si>
  <si>
    <t>Hannah Marks, Liana Liberato, Dylan Sprouse, Tasha Babers, Tyler Barnes, Jacob Batalon, Catherine Commisso, Greer Fawcett, Carter Gill, Nikki Greene, Jacob Greenfeld, Jessica Hecht, Emily Hulsizer, Ben Konigsberg, Steve Little, Jessica Makinson, Brandon Marino, Losa Amara Meru, Travis Przybylski, Haley Ramm, Addison Riecke, Meagan Kimberly Smith, Luke Spencer Roberts, Justin Taylor, Allen Wall, Joe Wooley, Danny Conlin, Shawn-Ray Dalinsky, Krista Petti</t>
  </si>
  <si>
    <t>Woody Allen, Louise Lasser, Carlos Montalbán, Natividad Abascal, Miguel Ángel Suárez, Jacobo Morales, David Ortiz, René Enríquez, Jack Axelrod, Sylvester Stallone</t>
  </si>
  <si>
    <t>Zoe Lister Jones, Adam Pally, Fred Armisen, Erinn Hayes, Brooklyn Decker, Colin Hanks, Hannah Simone, Jessie Williams, Angelique Cabral, Chris D'Elia, Majandra Delfino, Nelson Franklin, Retta, Ravi Patel, Gillian Zinser, Susie Essman</t>
  </si>
  <si>
    <t>Anna Karina, Claude Brasseur, Sami Frey, Louisa Colpeyn, Chantal Darget, Ernest Menzer</t>
  </si>
  <si>
    <t>Ryan Phillippe, Jesse Bradford, Adam Beach, John Benjamin Hickey, John Slattery, Barry Pepper, Jamie Bell, Paul Walker, Robert Patrick, Neal McDonough, Melanie Lynskey, Tom McCarthy, Chris Bauer, Judith Ivey, Joseph Cross, Harve Presnell, Len Cariou, David Patrick Kelly, Jon Polito, Scott Eastwood, Myra Turley, Benjamin Walker, Ann Dowd, Beth Grant, Bubba Lewis, Christopher Curry, George Hearn, George Grizzard, Stark Sands, Connie Ray, Mary Beth Peil</t>
  </si>
  <si>
    <t>Salma Hayek, Penélope Cruz, Sam Shepard, Steve Zahn, Dwight Yoakam, Denis Arndt, Audra Blaser, Ismael 'East' Carlo, Carlos Cervantes, Joseph D. Reitman</t>
  </si>
  <si>
    <t>Bruce Willis, Billy Bob Thornton, Cate Blanchett, Troy Garity, Brian F. O'Byrne, Stacey Travis, January Jones, Bobby Slayton, Azura Skye, Mia Lee, Peggy Miley</t>
  </si>
  <si>
    <t>James Stewart, Dean Martin, Raquel Welch, George Kennedy, Andrew Prine, Denver Pyle, Will Geer, Clint Ritchie</t>
  </si>
  <si>
    <t>Nicolas Cage, Shahkrit Yamnarm, Charlie Yeung, James With, Panward Hemmanee, Dom Hetrakul, Nirattisai Kaljareuk, Tuck Napaskorn, Steve Baldocchi, Chris Heebink, Peter Shadrin, Arthajid Puengvicha, Duangjai Srisawang</t>
  </si>
  <si>
    <t>Mouna Hawa, Shaden Kanboura, Sana Jammalieh</t>
  </si>
  <si>
    <t>Lambert Wilson, Franck Dubosc, Florence Foresti, Guillaume de Tonquedec, Lionel Abelanski, Jérôme Commandeur, Sophie Ouez, Lysiane Meis, Valérie Crouzet</t>
  </si>
  <si>
    <t>Jeanne Balibar, Mathieu Amalric, Vincent Peirani, Fanny Imber, Aurore Clément, Grégoire Colin</t>
  </si>
  <si>
    <t>Nina Hoss, Ronald Zehrfeld, Rainer Bock, Jasna Fritzi Bauer, Christina Hecke, Claudia Geisler, Peter Weiss, Carolin Haupt, Deniz Petzold, Alicia von Rittberg, Rosa Enskat, Irene Rindje, Jannik Schümann, Kirsten Block, Susanne Bormann, Thomas Neumann, Peter Benedict, Thomas Bading, Mark Waschke</t>
  </si>
  <si>
    <t>Jane Fonda, John Phillip Law, Marcel Marceau, David Hemmings, Ugo Tognazzi, Anita Pallenberg, Milo O'Shea, Claude Dauphin, Serge Marquand, Véronique Vendell</t>
  </si>
  <si>
    <t>Ice Cube, Garcelle Beauvais, Nicole Knight, Nicki Minaj, Common, Regina Hall, Anthony Anderson, Troy Garity, Eve, Cedric the Entertainer, Sean Patrick Thomas, Utkarsh Ambudkar, Deon Cole, Lamorne Morris, Tyga, Michael Rainey Jr., Margot Bingham, Isaiah John</t>
  </si>
  <si>
    <t>Anthony Quinn, Vittorio Gassman, Silvana Mangano, Jack Palance, Arthur Kennedy, Harry Andrews, Ernest Borgnine, Katy Jurado, Norman Wooland, Valentina Cortese, Arnoldo Foà</t>
  </si>
  <si>
    <t>Madonna, Adriano Giannini, Jeanne Tripplehorn, Bruce Greenwood, Elizabeth Banks, David Thornton, Michael Beattie, Yorgo Voyagis, Patrizio Rispo</t>
  </si>
  <si>
    <t>Tom Cruise, Domhnall Gleeson, Jayma Mays, Sarah Wright, Jesse Plemons, Lola Kirke, Caleb Landry Jones, Benito Martinez, Connor Trinneer, E. Roger Mitchell, Justice Leak, Jayson Warner Smith, Robert Farrior, Frank Licari, David Silverman</t>
  </si>
  <si>
    <t>Jason Mitchell, Anya Taylor-Joy, Devon Terrell, Ellar Coltrane, Ashley Judd, Jenna Elfman, Linus Roache, Avi Nash, John Benjamin Hickey, Samantha Marie Ware, Sawyer Pierce, Eric Berryman, Ralph Rodriguez, Danny Henriquez, Tessa Albertson, Tommy Nelson, Annabelle Attanasio, Matt Ball, Markita Prescott, Souleymane Sy Savane, Brandon Bermeo, Jack Turell, Nick Kohn, Flora Wildes, Sean Patrick Doyle, Ahkai Franklin, Nashawn Kearse, Jean Godsend Floradin, Monique Vukovic, Alexis Nichole Smith, Jeremy Sample, Danny Hoch, Michael Patrick Crane, Chukwudi Iwuji, Marion Yue, Robert McKay, Nathaniel Logan McIntyre, Cherie Danielle, Fab 5 Freddy, Will Cooper</t>
  </si>
  <si>
    <t>John Turturro, John Goodman, Judy Davis, Michael Lerner, John Mahoney, Steve Buscemi, Tony Shalhoub, Jon Polito, Richard Portnow, Frances McDormand</t>
  </si>
  <si>
    <t>Emmanuelle Seigner, Eva Green, Vincent Pérez, Damien Bonnard, Camille Chamoux, Josée Dayan, Noémie Lvovsky, Dominique Pinon, Brigitte Roüan, Alexia Séféroglou</t>
  </si>
  <si>
    <t>Charlize Theron, Woody Harrelson, Ray Liotta, Ivana Milicevic, Michelle Rodriguez, Connie Nielsen, Martin Henderson, Jennifer Carpenter, Isaach de Bankole, Tzi Ma, André Benjamin, Joshua Jackson, Rade Serbedzija, Channing Tatum, Gary Hudson</t>
  </si>
  <si>
    <t>Robert Horton, Richard Jaeckel, Luciana Paluzzi, Bud Widom, Ted Gunther, David Yorston, Robert Dunham, Gary Randolf</t>
  </si>
  <si>
    <t>Tatsuya Fujiwara, Ayana Sakai, Riki Takeuchi, Ai Maeda, Shûgo Oshinari, Haruka Suenaga, Yûma Ishigaki, Yoko Maki, Miyuki Kanbe, Masaya Kikawada, Mitsu Murata, Yûki Itô, Natsuki Kato, Aki Maeda</t>
  </si>
  <si>
    <t>Aki Maeda, Tatsuya Fujiwara, Chiaki Kuriyama, Taro Yamamoto, Takeshi Kitano, Sosuke Takaoka, Takashi Tsukamoto, Yukihiro Kotani, Eri Ishikawa, Sayaka Kamiya, Aki Inoue, Minami, Takayo Mimura, Masanobu Ando, Kou Shibasaki, Ryou Nitta, Anna Nagata, Satomi Ishii, Asami Kanai, Yasutaka Sano, Shin Kusaka, Shigehiro Yamaguchi, Michi Yamamura, Taro Suwa, Reiko Kataoka, Yûya Nakahara, Ryôta Nakamura, Mikiya Sanada, Kanji Okumura, Kazutoshi Yokoyama, Takashi Taniguchi, Kanako Fukaura, Yuko Miyamura</t>
  </si>
  <si>
    <t>Taylor Kitsch, Liam Neeson, Alexander Skarsgård, Brooklyn Decker, Josh Pence, Rihanna, Tadanobu Asano, Hamish Linklater, Peter MacNicol, John Tui, Rami Malek, Jesse Plemons, Jerry Ferrara, Gregory D. Gadson, Stephen Bishop, Adam Godley, Ralph Richardson, Louis Lombardi</t>
  </si>
  <si>
    <t>Tricia Helfer, Edward James Olmos, Grace Park, Lucy Lawless, Callum Keith Rennie, Dean Stockwell, Kate Vernon, Rekha Sharma, Michael Trucco, Alisen Down, Lymari Nadal, Maya Washington, Michael Hogan</t>
  </si>
  <si>
    <t>Luke Pasqualino, Ben Cotton, Lili Bordán, Leo Li Chiang, Mike Dopud, Brian Markinson, John Pyper-Ferguson, Adrian Holmes, Karen LeBlanc, Carmen Moore, Zak Santiago</t>
  </si>
  <si>
    <t>Richard Hatch, Dirk Benedict, Lorne Greene, Herbert Jefferson Jr., Noah Hathaway, Maren Jensen, Tony Swartz, Terry Carter, Lew Ayres, Wilfrid Hyde-White, John Colicos, Jane Seymour, Ray Milland</t>
  </si>
  <si>
    <t>John Travolta, Uma Thurman, Vince Vaughn, Harvey Keitel, Dwayne Johnson, Cedric the Entertainer, André Benjamin, Christina Milian, Robert Pastorelli, Paul Adelstein, Alex Kubik, Debi Mazar, Gregory Alan Williams, Steven Tyler, Danny DeVito, James Woods, Seth Green, Nicole Scherzinger, Fergie, The Black Eyed Peas</t>
  </si>
  <si>
    <t>Jessie Buckley, Johnny Flynn, Geraldine James, Trystan Gravelle, Charley Palmer Rothwell, Hattie Gotobed, Shannon Tarbet, Emily Taaffe, Tim Woodward, Olwen Fouere, Amanda Smith, Richard Laing, Oliver Maltman, Barry Aird, Joanna Croll, Joshua Squire, Sam Dale, Maria de Lima, Claire Ashton, Djalenga Scott, Lance Hill, Melissa Gotobed</t>
  </si>
  <si>
    <t>Abraham Attah, Idris Elba, Richard Pepple, Opeyemi Fagbohungbe, Ama K. Abebrese, Grace Nortey, David Dontoh</t>
  </si>
  <si>
    <t>Steve Carell, Timothée Chalamet, Maura Tierney, Amy Ryan, Christian Convery, Kaitlyn Dever, Oakley Bull, Amy Forsyth, Stefanie Scott, Julian Works, Jack Dylan Grazer, Kue Lawrence, Marypat Farrell, Mandeiya Flory</t>
  </si>
  <si>
    <t>Queen Latifah, Alicia Silverstone, Alfre Woodard, Mena Suvari, Djimon Hounsou, Kevin Bacon, Andie MacDowell</t>
  </si>
  <si>
    <t>Jonathan Silverman, Bretton Manley, Kristy Swanson, Jeffrey Combs, Alec Mapa, Udo Kier, Morgan Fairchild, Jayne Eastwood, Colin Mochrie, Nikki Barnett</t>
  </si>
  <si>
    <t>Ewan McGregor, Christopher Plummer, Mélanie Laurent, Goran Visnjic, Lou Taylor Pucci, Jodi Long, Kai Lennox, Jessica Elder, Mary Page Keller, Keegan Boos, China Shavers, Melissa Tang</t>
  </si>
  <si>
    <t>Michael Douglas, Matt Damon, Dan Aykroyd, Debbie Reynolds, Scott Bakula, Rob Lowe, Cheyenne Jackson, Boyd Holbrook, Nicky Katt, Tom Papa</t>
  </si>
  <si>
    <t>Paul Dano, Robert De Niro, Julianne Moore, Olivia Thirlby, Lili Taylor, Victor Rasuk, Dale Dickey, Billy Wirth, Katherine Waterston, Thomas Middleditch, Samira Wiley</t>
  </si>
  <si>
    <t>Robert Pattinson, Christina Ricci, Uma Thurman, Kristin Scott Thomas, Colm Meaney, Natalia Tena, Holliday Grainger, Philip Glenister, Anthony Higgins, Thomas Arnold, James Lance, Pip Torrens, Timothy Walker, Eloise Webb, George Potts, Frank Dunne, Amy Marston, Balázs Czukor, Christopher Fulford</t>
  </si>
  <si>
    <t>Catherine Deneuve, Jean Sorel, Michel Piccoli, Francisco Rabal, Pierre Clémenti, Macha Méril, Françoise Fabian, Maria Latour, Geneviève Page</t>
  </si>
  <si>
    <t>Félix Bossuet, Tchéky Karyo, Margaux Châtelier, Dimitri Storoge, Andreas Pietschmann, Urbain Cancelier, Mehdi El Glaoui, Jan Oliver Schroeder, Tom Sommerlatte</t>
  </si>
  <si>
    <t>Gugu Mbatha-Raw, Tom Wilkinson, Sam Reid, Sarah Gadon, Miranda Richardson, Penelope Wilton, Tom Felton, James Norton, Matthew Goode, Emily Watson</t>
  </si>
  <si>
    <t>Will Smith, Edward Norton, Kate Winslet, Michael Peña, Naomie Harris, Helen Mirren, Keira Knightley, Jacob Latimore, Enrique Murciano, Kylie Rogers, Natalie Gold, Liza Colón-Zayas, Toshiko Onizawa, Nicole Bonifacio, Liz Celeste, Ann Dowd</t>
  </si>
  <si>
    <t>Billy Crudup, Claire Danes, Rupert Everett, Ben Chaplin, Tom Wilkinson, Richard Griffiths, Zoe Tapper, Alice Eve, Fenella Woolgar, Edward Fox</t>
  </si>
  <si>
    <t>Greg Timmermans, Marijke Pinoy, Laura Verlinden, Pol Goossen, Titus De Voogdt, Maarten Claeyssens, Gilles De Schryver, Peter De Graef</t>
  </si>
  <si>
    <t>Luke Ganalon, Miriam Colon, Benito Martinez, Dolores Heredia, Cástulo Guerra, Joaquín Cosío, Manuel García-Rulfo, Reko Moreno, Luis Bordonada, Joseph A. Garcia, Miguel Gómez, David Rees Snell</t>
  </si>
  <si>
    <t>Jack Huston, Toby Kebbell, Morgan Freeman, Rodrigo Santoro, Nazanin Boniadi, Ayelet Zurer, Pilou Asbæk, Sofia Black-D'Elia, Chico Kenzari, Moises Arias, James Cosmo, Haluk Bilginer, David Walmsley, Yasen Atour, Francesco Scianna, Gabriel Lo Giudice, Denise Tantucci, Jarreth J. Merz, Dato Bakhtadze, Yorgos Karamihos, Christopher Jones, Craig Peritz, Simone Spinazze, Alan Cappelli Goetz, Jay Natelle, Julian Kostov, Stefano Scherini, Alessandro Giuggioli</t>
  </si>
  <si>
    <t>Charlton Heston, Jack Hawkins, Stephen Boyd, Haya Harareet, Hugh Griffith, Martha Scott, Cathy O'Donnell, Sam Jaffe, Frank Thring, Terence Longdon, George Relph, André Morell, Finlay Currie, John Le Mesurier</t>
  </si>
  <si>
    <t>Gérard Jugnot, Jean Reno, Thierry Lhermitte, Leopold Huet, Evelyne Buyle, Hippolyte Girardot, Michel Taittinger, Horatia Taittinger, Michelangelo Marchese, Toni d'Antonio, Andreas Perschewski</t>
  </si>
  <si>
    <t>Gabriel Bateman, Darby Camp, Jerod Haynes, Gralen Bryant Banks, Angus Sampson, Will Rothhaar, James W. Evermore</t>
  </si>
  <si>
    <t>Gerard Butler, Sarah Polley, Stellan Skarsgard, Ingvar Eggert Sigurdsson, Eddie Marsan, Tony Curran</t>
  </si>
  <si>
    <t>Animación, Ray Winstone, Robin Wright, Anthony Hopkins, Brendan Gleeson, John Malkovich, Angelina Jolie, Crispin Glover, Alison Lohman, Costas Mandylor, Sebastian Roché, Sonja Fortag, Charlotte Salt</t>
  </si>
  <si>
    <t>Toby Jones, Tonia Sotiropoulou, Cosimo Fusco, Susanna Cappellaro, Layla Amir, Eugenia Caruso, Hilda Péter, Chiara D'Anna, Katalin Ladik, Guido Adorni, Lara Parmiani, Antonio Mancino, Suzy Kendall, Salvatore LI Causi, Fatma Mohamed, Zsuzsanna Buksi</t>
  </si>
  <si>
    <t>Jean Arthur, Marlene Dietrich, John Lund, Millard Mitchell, Peter von Zerneck, Stanley Prager, Bill Murphy, Raymond Bond</t>
  </si>
  <si>
    <t>Susan Sarandon, Ralph Fiennes, James Rebhorn, Don Harvey, Nick Rolfe, Chris Bauer, Peter Asher, Marilyn Torres, Monique Gabriela Curnen, Gene Parseghian, Neal Huff, Calvin Trillin, Dominick Dunne, Ed Onipede Blunt, Jim Bracchitta, Bruce McVittie</t>
  </si>
  <si>
    <t>Jack Black, Shirley MacLaine, Matthew McConaughey, Rick Dial, Gary Teague, Tommy G. Kendrick, Mona Lee Fultz, Wendy Crouse, Grant James, Juli Erickson</t>
  </si>
  <si>
    <t>Julián Génisson, Ingrid García Jonsson, Vicenç Miralles, Chema Adeva, Lorena Iglesias, Rocío León, Miguel Esteban, Patricia García Méndez, Elena Serrano, César Abanades, Daniel Méndez, Xabi Tolosa</t>
  </si>
  <si>
    <t>Cary Grant, Jayne Mansfield, Leif Erickson, Suzy Parker, Ray Walston, Larry Blyden, Nathaniel Frey, Werner Klemperer, Jack Mullaney</t>
  </si>
  <si>
    <t>Dean Martin, Kim Novak, Ray Walston, Felicia Farr, Cliff Osmond, Mel Blanc, Henry Gibson, Barbara Pepper, James Ward, Doro Merande, Howard McNear</t>
  </si>
  <si>
    <t>Quvenzhané Wallis, Dwight Henry, Levy Easterly, Lowell Landes, Pamela Harper, Gina Montana, Nicholas Clark, Jovan Hathaway</t>
  </si>
  <si>
    <t>Mercedes Morán, Alberto Ammann, Daniel Fanego, José Coronado, Carola Reyna, Lito Cruz, Marina Bellati, Norman Briski, Mario Pasik, Gerardo Romano, Osmar Nuñez, Marcelo D'Andrea</t>
  </si>
  <si>
    <t>Hilary Swank, Sam Rockwell, Juliette Lewis, Ari Graynor, Minnie Driver, Clea Duvall, Melissa Leo, Peter Gallagher, Bailee Madison, Loren Dean, John Pyper-Ferguson, Karen Young, Marc Macaulay, Conor Donovan</t>
  </si>
  <si>
    <t>Frank Grillo, Iko Uwais, Bojana Novakovic, Jonny Weston, Callan Mulvey, Antonio Fargas, Pamelyn Chee, Yayan Ruhian, Jacob Vargas, Valentine Payen</t>
  </si>
  <si>
    <t>Ken Marino, Gillian Jacobs, Peter Stormare, Patrick Warburton, Stephen Root, Mary Kay Place, Jonathan Daniel Brown, Kumail Nanjiani, Toby Huss</t>
  </si>
  <si>
    <t>Martin Lawrence, James Earl Jones, Louis C.K., Margaret Avery, Joy Bryant, Cedric the Entertainer, Nicole Ari Parker, Michael Clarke Duncan, Mike Epps, Mo'Nique, Damani Roberts, Brooke Lyons, Liz Mikel, Carol Sutton, Deetta West</t>
  </si>
  <si>
    <t>Jean-Claude Van Damme, Adam Brody, Kristen Schaal, Kris Van Damme, Bianca Brigitte VanDamme, Rob Huebel, Megan Boone, Dennis Haysbert, Aaron Takahashi, Eric Edelstein, Robert Peters, Brian Tester, Mark Sherman</t>
  </si>
  <si>
    <t>Peter Sellers, Shirley MacLaine, Melvyn Douglas, Jack Warden, Richard Basehart, Richard Dysart</t>
  </si>
  <si>
    <t>Senta Berger, Heiner Lauterbach, Palina Rojinski, Elyas M'Barek, Florian David Fitz, Eric Kabongo, Uwe Ochsenknecht, Ulrike Kriener, Henry Buchmann, Jaymes Butler, Adrian Can</t>
  </si>
  <si>
    <t>Sam Rockwell, William H. Macy, Isaiah Washington, Michael Jeter, Patricia Clarkson, Andrew Davoli, Luis Guzmán, George Clooney, Jennifer Esposito, Gabrielle Union, John Buck Jr., Brett C. Leonard, Frank O'Donnell, Peter Veneziano</t>
  </si>
  <si>
    <t>Jesse Eisenberg, Woody Harrelson, Emma Stone, Abigail Breslin, Amber Heard, Bill Murray, Derek Graf</t>
  </si>
  <si>
    <t>Gilles Lellouche, Malik Bentalha, Camille Lou, Sabrina Ouazani, Anne-Elisabeth Blateau, Loïc Legendre, Hugo Becker, Harmandeep Palminder, Annabelle Lengronne, Nassim Si Ahmed, Karim Belkhadra, Philippe Uchan, David Salles, Djemel Barek, Mahdi Alaoui, Vincent Furic, Thierry Nenez</t>
  </si>
  <si>
    <t>Simon Pegg, Nick Frost, Paddy Considine, Martin Freeman, Eddie Marsan, Rosamund Pike, David Bradley, Pierce Brosnan, Michael Smiley, Reece Shearsmith, Darren Boyd, Mark Heap</t>
  </si>
  <si>
    <t>Kad Merad, Dany Boon, Zoé Félix, Philippe Duquesne, Line Renaud, Michel Galabru, Stéphane Freiss, Anne Marivin, Guy Lecluyse, Patrick Bosso, Zinedine Soualem</t>
  </si>
  <si>
    <t>Claudio Bisio, Alessandro Siani, Giacomo Rizzo, Angela Finocchiaro, Valentina Lodovini, Nando Paone, Naike Rivelli</t>
  </si>
  <si>
    <t>Greg Grunberg, Lin Shaye, Ray Wise, Clare Kramer, Patrick Bauchau, Lloyd Kaufman, Lombardo Boyar, Sarah Oliver, Alexis Peters, James C. Mathis III, Jennifer Gonzalez, Ruben Pla, Bob Bledsoe, Eben Kostbar, Kerry O'Quinn, Adam Gierasch, Bobby C. King, Chaton Anderson, Staci Layne Wilson</t>
  </si>
  <si>
    <t>Tzahi Grad, Lior Ashkenazi, Rotem Keinan, Doval'e Glickman, Menashe Noy, Dvir Benedek, Nati Kluger, Kais Nashif, Ami Weinberg, Guy Adler, Arthur Perry</t>
  </si>
  <si>
    <t>Samuel L. Jackson, Onni Tommila, Ray Stevenson, Ted Levine, Jim Broadbent, Victor Garber, Felicity Huffman, Jaymes Butler, Mehmet Kurtulus, Ken Thomas</t>
  </si>
  <si>
    <t>Tom Hanks, Elizabeth Perkins, Robert Loggia, John Heard, Jared Rushton, Mercedes Ruehl, Jon Lovitz, David Moscow, Josh Clark, Erika Katz, Allan Wasserman, Mark Ballou, Gary Howard Klar, Rockets Redglare, Jaime Tirelli, Paul Herman, Nancy Giles, Dana Kaminski, Harvey Miller, Tracy Reiner, James Eckhouse, Linda Gillen, Kevin Meaney, Peter McRobbie, Paul J.Q. Lee, Debra Jo Rupp, Keith Reddin, Lela Ivey, Dolores Messina, Gordon Press, Vince Cupone, Susan Wilder, John Rothman, Bruce Jarchow</t>
  </si>
  <si>
    <t>John Lithgow, Melinda Dillon, Don Ameche, Margaret Langrick, Joshua Rudoy, Kevin Peter Hall, David Suchet, Lainie Kazan, M. Emmet Walsh, Bill Ontiverous, David Richardt, Jacqueline Moscou, Laura Kenny, Richard Arnold</t>
  </si>
  <si>
    <t>Neil Dickson, Alex Hyde-White, Peter Cushing, Fiona Hutchison, Marcus Gilbert, William Hootkins, Alan Polonsky, Michael Siberry, James Saxon</t>
  </si>
  <si>
    <t>Dustin Hoffman, Loren Dean, Nicole Kidman, Steven Hill, Bruce Willis, Steve Buscemi, John Costelloe, Stanley Tucci, Mike Starr, Moira Kelly, Frances Conroy, Timothy Jerome, Stephen Joyce</t>
  </si>
  <si>
    <t>Jamie Bell, Julie Walters, Gary Lewis, Jamie Draven, Adam Cooper, Jean Heywood, Stuart Wells, Nicola Blackwell</t>
  </si>
  <si>
    <t>Joe Alwyn, Steve Martin, Kristen Stewart, Garrett Hedlund, Vin Diesel, Chris Tucker, Beau Knapp, Ben Platt, Deirdre Lovejoy, Bo Mitchell, Bruce McKinnon, Randy Gonzalez, Christopher Matthew Cook, Ricky Muse, Ric Reitz</t>
  </si>
  <si>
    <t>Forest Whitaker, Diane Venora, Michael Zelniker, Samuel E. Wright, Keith David, James Handy, Anna Thomson, Morgan Nagler, Bill Cobbs, Sam Robards, Arlen Dean Snyder, Penelope Windust, John Witherspoon, Tony Todd</t>
  </si>
  <si>
    <t>Matthew Modine, Nicolas Cage, John Harkins, Sandy Baron, Karen Young, Bruno Kirby, Dolores Sage</t>
  </si>
  <si>
    <t>Michael Keaton, Alec Baldwin, Geena Davis, Winona Ryder, Jeffrey Jones, Annie McEnroe, Sylvia Sidney, Glenn Shadix, Catherine O'Hara, Hugo Stanger, Mark Ettlinger, J. Jay Saunders, Patrice Martinez, Carmen Filpi, Douglas Turner Ward, Simmy Bow, Cindy Daly, Maree Cheatham, Duane Davis, Tony Cox, Dick Cavett, Robert Goulet, Gary Jochimsen, Adelle Lutz, Susan Kellermann</t>
  </si>
  <si>
    <t>Hugo Weaving, James Frecheville, Stephen Rea, Freddie Fox, Barry Keoghan, Moe Dunford, Sarah Greene, Jim Broadbent, Colm Seoighe</t>
  </si>
  <si>
    <t>Sean Bean, Eddie Redmayne, Carice van Houten, David Warner, Andy Nyman, Tim McInnerny, John Lynch, Johnny Harris, Kimberley Nixon, Tygo Gernandt, David Masterson, Marianne Graffam</t>
  </si>
  <si>
    <t>Patrick Swayze, Randy Travis, Meat Loaf, Stephen Tobolowsky, Charles S. Dutton, Brenda Strong, Gabriel Casseus, Brian Kelly, Lorraine Toussaint, Cyril O'Reilly</t>
  </si>
  <si>
    <t>Josh Hartnett, Eric Bana, Ewan McGregor, Tom Sizemore, William Fichtner, Sam Shepard, Brendan Sexton III, Jeremy Piven, Brian Van Holt, Carmine Giovinazzo, Ewen Bremner, Ron Eldard, Kim Coates, Richard Tyson, Hugh Dancy, Jason Isaacs, Orlando Bloom, Tom Guiry, Tom Hardy, Matthew Marsden, Nikolaj Coster-Waldau, Enrique Murciano, Glenn Morshower</t>
  </si>
  <si>
    <t>Johnny Depp, Joel Edgerton, Benedict Cumberbatch, Rory Cochrane, Jesse Plemons, Dakota Johnson, Kevin Bacon, Peter Sarsgaard, Corey Stoll, Juno Temple, Julianne Nicholson, Adam Scott, David Harbour, Jeremy Strong, W. Earl Brown, Brad Carter, Bill Camp, Mark Mahoney, Scott G. Anderson, Lonnie Farmer, Erica McDermott, Owen Burke, Lewis D. Wheeler, Robert Walsh, Jamie Donnelly, David De Beck, David Conley, Bates Wilder, Thomas Philip O'Neill, Anthony Molinari, Todd Ryan Jones, Declan Mulvey, Richard Donelly, Gary Galone, Brian A. White, Tom Kemp, Patrick M. Walsh, Naheem Garcia, Jack Neary, Jimmy Joe Maher, Danny DeMiller, Michael F. Murphy, Alexander Cook</t>
  </si>
  <si>
    <t>Forest Whitaker, Angela Bassett, Jennifer Hudson, Tyrese Gibson, Mary J. Blige, Vondie Curtis-Hall, Nas, Rotimi, Jacob Latimore, Kevin Cannon, Samantha Gelnaw, Henry Hunter Hall, J. Mallory-McCree, Chris Nuñez, Marija Juliette Abney</t>
  </si>
  <si>
    <t>Michael Douglas, Andy García, Ken Takakura, Kate Capshaw, Yusaku Matsuda, Tomisaburô Wakayama, Shigeru Kôyama, Yuya Uchida, Vondie Curtis-Hall, Miyuki Ono, John Spencer, Guts Ishimatsu, Luis Guzmán, Bruce Katzman, John Costelloe, Stephen Root, Edmund Ikeda, Richard Riehle, Tim Kelleher, George Kyle, Joe Perce</t>
  </si>
  <si>
    <t>Katie Aselton, Lake Bell, Kate Bosworth, Will Bouvier, Jay Paulson, Anslem Richardson</t>
  </si>
  <si>
    <t>Samuel L. Jackson, Christina Ricci, Justin Timberlake, S. Epatha Merkerson, John Cothran Jr., David Banner, Michael Raymond-James, Adriane Lenox, Kim Richards, Neimus K. Williams, Leonard Thomas, Ruby Wilson, Claude Phillips, Amy Lavere, Clare Grant, Jeff Pope, Charles 'Skip' Pitts, Willie Hall, John Malloy, T.C. Sharpe, John Still, David Chapman, Raymond Neal, Kenny Brown</t>
  </si>
  <si>
    <t>Martha Canga Antonio, Aboubakr Bensaihi, Eric Kabongo, Sanaa Alaoui, Sanaa Bourrasse, Natascha Boyamba, Soufiane Chilah, Brahim El Abdouni, Simon Frey, Faysel Ichakarene, Théo Kabeya, Glody Lombi, Axel Masudi, Brandon Masudi, Lorris Masudi, Laetitia Nouhhaïdi, Ashley Ntangu, Marine Scandiuzzi, Emmanuel Tahon, Kobe Van Steenberghe, Jérémy Zagba</t>
  </si>
  <si>
    <t>Chris Hemsworth, Tang Wei, Wang Leehom, Viola Davis, Holt McCallany, Andy On, Ritchie Coster, Christian Borle, John Ortiz, Yorick Van Wageningen, Tyson Chak, Brandon Molale, Danny Burstein, Archie Kao, Sophia Santi, Minn Vo</t>
  </si>
  <si>
    <t>Sam Shepard, Eduardo Noriega, Stephen Rea, Nikolaj Coster-Waldau, Magaly Solier, Dominique McElligott, Padraic Delaney, Cristian Mercado, Luis Aduviri, Raúl Beltrán, Erika Andia, Maria Luque, Claudia Coronel, Daniel Aguirre, Luis Bredow, Fernando Gamarra</t>
  </si>
  <si>
    <t>Anthony Hopkins, Julia Stiles, Alexander Ludwig, Ray Liotta, Lochlyn Munro, Hal Holbrook, Taylor Hickson, Aleks Paunovic, Chris Gauthier, Aaron Pearl, Audrey Smallman, Glenn Beck</t>
  </si>
  <si>
    <t>AnnaSophia Robb, Uma Thurman, Isabelle Fuhrman, Noah Silver, Rosie Day, Kirsty Mitchell, Taylor Russell, Victoria Moroles, Jim Sturgeon, Rebecca Front, David Elliot</t>
  </si>
  <si>
    <t>Ryan Gosling, Harrison Ford, Ana de Armas, Jared Leto, Sylvia Hoeks, Robin Wright, Mackenzie Davis, Carla Juri, Lennie James, Dave Bautista, Barkhad Abdi, David Dastmalchian, Hiam Abbass, Edward James Olmos, Loren Peta, Vilma Szécsi, Elarica Johnson, István Göz, Wood Harris</t>
  </si>
  <si>
    <t>Harrison Ford, Rutger Hauer, Sean Young, Daryl Hannah, Edward James Olmos, Joanna Cassidy, Brion James, Joe Turkel, M. Emmet Walsh, William Sanderson, James Hong, Morgan Paull, Hy Pyke</t>
  </si>
  <si>
    <t>James Allen McCune, Callie Hernandez, Corbin Reid, Brandon Scott, Wes Robinson, Valorie Curry</t>
  </si>
  <si>
    <t>Kristen Stewart, Charlize Theron, Chris Hemsworth, Sam Claflin, Ray Winstone, Ian McShane, Eddie Izzard, Bob Hoskins, Toby Jones, Eddie Marsan, Eddie Izzard, Nick Frost, Joey Ansah, Raffey Cassidy</t>
  </si>
  <si>
    <t>Lily Collins, Julia Roberts, Armie Hammer, Sean Bean, Nathan Lane, Mark Povinelli, Michael Lerner, Mare Winningham, Jordan Prentice, Danny Woodburn, Joey Gnoffo, Sebastian Saraceno, Ronald Lee Clark, Martin Klebba, Robert Emms, Lisa Noto</t>
  </si>
  <si>
    <t>Bill Nighy, Emily Blunt, Rupert Grint, Rupert Everett, Eileen Atkins, Martin Freeman, Gregor Fisher, Graham Seed, Stephanie Lammond, Philip Battley, Rory Kinnear, Geoff Bell, Sia Berkeley</t>
  </si>
  <si>
    <t>Jean-Claude Van Damme, Lance Henriksen, Arnold Vosloo, Yancy Butler, Wilford Brimley, Kasi Lemmons, Lenore Banks, Willie Carpenter, Chuck Pfarrer, Robert Apisa, Eliott Keener, Marco St. John, Joe Warfield</t>
  </si>
  <si>
    <t>Liam Neeson, Oliver Platt, José Zúñiga, Michael DeLorenzo, Andrew Lauer, Richard Schiff, Paul Ben-Victor, Gregg Daniel, Ben Weber, Sandra Bullock, Mary McCormack, Michael Mantell, Mitch Pileggi, Louis Giambalvo</t>
  </si>
  <si>
    <t>Ben Dickey, Alia Shawkat, Josh Hamilton, Charlie Sexton, Sam Rockwell, Wyatt Russell, Steve Zahn, Richard Linklater, Kris Kristofferson, Didi Costine, Ritchie Montgomery, David Kallaway, Jency Griffin, Martin Bats Bradford, Kayla Carraway, Mitch Craft, Rey Reynaud</t>
  </si>
  <si>
    <t>Val Kilmer, Neve Campbell, Sam Shepard, Faye Dunaway, Amy Smart, Gil Bellows, Noble Willingham, Giancarlo Esposito, Leo Fitzpatrick, Shirly Brener, Ellen Blake</t>
  </si>
  <si>
    <t>Matt Dillon, Laurence Fishburne, Columbus Short, Jean Reno, Skeet Ulrich, Amaury Nolasco, Milo Ventimiglia, Fred Ward, Nick Jameson, Andre Kinney, Andrew Fiscella, Glenn Taranto, Richie Varga, Garry Guerrier, Mike Cochrane, Paul Grace, Elizabeth Rivera</t>
  </si>
  <si>
    <t>Viveik Kalra, Hayley Atwell, Rob Brydon, Kulvinder Ghir, Nell Williams, Aaron Phagura, Meera Ganatra, Dean-Charles Chapman, Billy Barratt, Nikita Mehta</t>
  </si>
  <si>
    <t>Dora Madison, Tru Collins, Rhys Wakefield, George Wendt, Abraham Benrubi, Chris Mckenna, Graham Skipper, Jeremy Gardner, Rachel Avery, Mark Beltzman, Jesse Merlin, Matt Mercer, Josh Ethier, Jackson Birnbaum, Susan Slaughter, Erin Braswell, Zoe Cooper, Simone Wasserman</t>
  </si>
  <si>
    <t>Jason Statham, Paddy Considine, Aidan Gillen, Zawe Ashton, David Morrissey, Richard Riddell, Luke Evans, Mark Rylance, Taylor James, Ned Dennehy, Nicky Henson, Steven Harwood-Brown, Bill Champion, Ron Donachie, Elly Fairman, Alex Lanipekun, Mark Roper, Ranjit Krishnamma, Nabil Elouahabi, Del Synnott, Joe Dempsie, Mickey Hughes, Daniel Green, Serge Soric, Gregory Finnegan, David Keyes, Mens-Sana Tamakloe, Ralph Laurila, Jack Bence, Jamie Kenna, Ken Bruen, Martina Laird, Felix Scott, Rupert Holliday-Evans, Christina Cole</t>
  </si>
  <si>
    <t>Mel Gibson, Erin Moriarty, Diego Luna, William H. Macy, Thomas Mann, Ryan Dorsey, Michael Parks, Dale Dickey, Richard Cabral, Raoul Trujillo, Daniel Moncada, Miguel Sandoval</t>
  </si>
  <si>
    <t>Vin Diesel, Toby Kebbell, Eiza González, Sam Heughan, Guy Pearce, Talulah Riley, Alex Hernandez, Siddharth Dhananjay, Jóhannes Haukur Jóhannesson, Lamorne Morris, Maarten Römer, Tamer Burjaq, Patrick Kerton, Ryan Kruger, Alex Anlos, Clyde Berning, Tyrel Meyer, Jeremy Boado</t>
  </si>
  <si>
    <t>Fran Kranz, Pedro Pascal, Emma Fitzpatrick, Joel Murray, Yvette Yates, Joey Kern, Patricia Rae, Parvesh Cheena, Zabeth Russell, Neil W. Garguilo, Kyran Danaher, Marshall Givens, Justin Ware, Sean Cowhig</t>
  </si>
  <si>
    <t>Johnny Depp, Penélope Cruz, Ethan Suplee, Ray Liotta, Franka Potente, Rachel Griffiths, Paul Reubens, Jordi Mollà, Denis Leary, Cliff Curtis, Miguel Sandoval, Emma Roberts</t>
  </si>
  <si>
    <t>Harvey Keitel, Victor Argo, Giancarlo Esposito, Mira Sorvino, Lou Reed, Michael J. Fox, Roseanne, Mel Gorham, Jim Jarmusch, Lily Tomlin, Jared Harris, Malik Yoba, José Zúñiga, Stephen Gevedon, Madonna, Sharif Rashed, Keith David, Peggy Gormley</t>
  </si>
  <si>
    <t>Mark Duplass, Sarah Paulson, Clu Gulager, Cindy Greer, Ana Iovine, Bill Greer, James Andrews</t>
  </si>
  <si>
    <t>Macon Blair, Eve Plumb, Devin Ratray, Amy Hargreaves, David W. Thompson, Stacy Rock, Bonnie Johnson, Kevin Kolack, Brent Werzner, Ydaiber Orozco</t>
  </si>
  <si>
    <t>Stephen Odubola, Micheal Ward, Khali Best, Karla-Simone Spence, Eric Kofi-Abrefa, Kadeem Ramsay, Rohan Nedd</t>
  </si>
  <si>
    <t>Dan Aykroyd, John Goodman, Joe Morton, J. Evan Bonifant, Aretha Franklin, James Brown, B.B. King, Kathleen Freeman</t>
  </si>
  <si>
    <t>Paul Walker, Laurence Fishburne, Jason Lewis, Keith Carradine, Joaquim de Almeida, Olivia Wilde, Jason Flemyng</t>
  </si>
  <si>
    <t>Anthony Hopkins, Helen Hunt, Lindsay Lohan, Demi Moore, Martin Sheen, Heather Graham, Christian Slater, Sharon Stone, Elijah Wood, Laurence Fishburne, William H. Macy, Emilio Estévez, Ashton Kutcher, Nick Cannon, Joshua Jackson, Freddy Rodriguez, Shia LaBeouf, Jacob Vargas, Mary Elizabeth Winstead, Scoot McNairy, Svetlana Metkina</t>
  </si>
  <si>
    <t>Winona Ryder, Ethan Hawke, Janeane Garofalo, Ben Stiller, Steve Zahn, Swoosie Kurtz, Harry O'Reilly, Susan Norfleet, Joe Don Baker, Renée Zellweger, James Rothenberg, John Mahoney, David Spade, Evan Dando, Karen Duffy, Barry Del Sherman, Amy Stiller, Helen Childress, John Walsh, Bill Bolender, Anne Meara, Keith David, Jeff Kahn, Pat Crawford Brown, Andy Dick, David Pirner</t>
  </si>
  <si>
    <t>Anita Ekberg, Sophia Loren, Romy Schneider, Peppino De Filippo, Luigi Giuliani, Tomas Milian, Romolo Valli, Paolo Stoppa, Marisa Solinas, Germano Gilioli, Luigi Giuliani, Alfio Vita, Antonio Acqua, Nando Angelini, Silvio Bagolini</t>
  </si>
  <si>
    <t>Heather Graham, David Sutcliffe, Taye Diggs, Sandra Oh, Cheryl Hines, Bruce Gray, Keram Malicki-Sánchez, Sarah Chalke, Sabrina Grdevich, Reagan Pasternak, Amy Price-Francis, Michael McMurtry</t>
  </si>
  <si>
    <t>Rami Malek, Joseph Mazzello, Ben Hardy, Gwilym Lee, Lucy Boynton, Aidan Gillen, Tom Hollander, Mike Myers, Allen Leech, Aaron McCusker, Jess Radomska, Max Bennett, Michelle Duncan, Ace Bhatti, Dickie Beau, Charlotte Sharland, Ian Jareth Williamson, Jesús Gallo, Jessie Vinning, Martin Oelbermann</t>
  </si>
  <si>
    <t>John Wayne, David Janssen, Jim Hutton, Aldo Ray, Raymond St. Jacques, Bruce Cabot, Jack Soo, George Takei, Patrick Wayne, Luke Askew, Irene Tsu, Edward Faulkner, Jason Evers, Mike Henry, Craig Jue</t>
  </si>
  <si>
    <t>Gary Cooper, Barbara Stanwyck, Oskar Homolka, Henry Travers, Tully Marshall, Richard Haydn, S.Z. Sakall, Aubrey Mather, Dana Andrews, Dan Duryea, Ralph Peters, Kathleen Howard, Mary Field, Charles Lane, Elisha Cook Jr.</t>
  </si>
  <si>
    <t>Bo Derek, George Kennedy, Andrea Occhipinti, Ana Obregón, Greg Bensen, Olivia d'Abo</t>
  </si>
  <si>
    <t>Dave Randolph-Mayhem Davis, Glenn Morshower, Logan Huffman, Lorelei Linklater, Eddie Hassell, Henry Knotts, Dominic Ryan Gabriel, Luke Shelton, Maemae Renfrow, Michael Seitz, Lukas Termin, Audrey Gerthoffer</t>
  </si>
  <si>
    <t>Eugene L. Eubank, Pat O'Brien, Randolph Scott, Anne Shirley, Eddie Albert, Walter Reed, Robert Ryan, Barton MacLane, Leonard Strong, Richard Martin, Russell Wade, John Miljan, Charles Russell</t>
  </si>
  <si>
    <t>Kurt Russell, Patrick Wilson, Matthew Fox, Lili Simmons, Richard Jenkins, Sean Young, David Arquette, Kathryn Morris, Sid Haig, Geno Segers, Michael Paré, Fred Melamed, Evan Jonigkeit</t>
  </si>
  <si>
    <t>Warren Beatty, Faye Dunaway, Michael J. Pollard, Gene Hackman, Estelle Parsons, Dub Taylor, Gene Wilder, Denver Pyle, Evans Evans</t>
  </si>
  <si>
    <t>Barry Watson, Emily Deschanel, Skye McCole Bartusiak, Lucy Lawless, Victoria Mussett, Robyn Malcolm, Charles Mesure</t>
  </si>
  <si>
    <t>Mark Wahlberg, Julianne Moore, Burt Reynolds, Don Cheadle, John C. Reilly, William H. Macy, Heather Graham, Luis Guzmán, Nicole Ari Parker, Thomas Jane, Samson Barkhordarian, Nina Hartley, Robert Ridgely, Philip Seymour Hoffman, Melora Walters, Philip Baker Hall, Greg Lauren, Alfred Molina, Ricky Jay</t>
  </si>
  <si>
    <t>Eddie Murphy, Martin Lawrence, Halle Berry, Robin Givens, David Alan Grier, Grace Jones, Chris Rock, Lela Rochon, John Witherspoon, Bebe Drake</t>
  </si>
  <si>
    <t>Eva Melander, Eero Milonoff, Viktor Åkerblom, Jörgen Thorsson, Ann Petrén, Sten Ljunggren, Kjell Wilhelmsen, Rakel Wärmländer, Andreas Kundler, Matti Boustedt, Tomas Åhnstrand, Josefin Neldén, Henrik Johansson, Ibrahim Faal, Åsa Janson, Donald Högberg, Krister Kern, Robert Enckell, Elisabeth Göransson, Aksel Dis, Asli Dis, Hugo Ljunggren, Glenn Hasselberg, Isra Nur, Åsa Johansson</t>
  </si>
  <si>
    <t>Sverrir Gudnason, Shia LaBeouf, Stellan Skarsgard, Tuva Novotny, Marcus Mossberg, Leo Borg, Robert Emms, Ian Blackman, James Sobol Kelly, Jackson Gann</t>
  </si>
  <si>
    <t>Ethan Hawke, Carmen Ejogo, Callum Keith Rennie, Stephen McHattie, Janet-Laine Green, Tony Nappo, Tony Nardi, Charles Officer, Katie Boland, Janine Theriault, Dan Lett, Joe Cobden</t>
  </si>
  <si>
    <t>Michel Simon, Charles Granval, Marcelle Hainia</t>
  </si>
  <si>
    <t>Ellar Coltrane, Patricia Arquette, Ethan Hawke, Lorelei Linklater, Jordan Howard, Tamara Jolaine, Zoe Graham, Tyler Strother, Evie Thompson, Tess Allen, Megan Devine, Elijah Smith, Steven Chester Prince, Bonnie Cross, Libby Villari, Marco Perella, Jamie Howard, Andrew Villarreal, Shane Graham, Ryan Power, Charlie Sexton, David Blackwell</t>
  </si>
  <si>
    <t>Hilary Swank, Chloë Sevigny, Peter Sarsgaard, Brendan Sexton III, Alicia Goranson, Alison Folland, Jeanetta Arnette, Rob Campbell, Matt McGrath, Cheyenne Rushing, Jerry Haynes</t>
  </si>
  <si>
    <t>John Wayne, Richard Attenborough, Judy Geeson, Mel Ferrer, John Vernon, Daniel Pilon, Lesley-Anne Down, Ralph Meeker</t>
  </si>
  <si>
    <t>Laia Marull, Bruno Todeschini, Sergio Caballero, Francesc Orella, Emilio Gutiérrez Caba, Mikel Iglesias, Empar Ferrer, María Ribera</t>
  </si>
  <si>
    <t>Mel Gibson, Sophie Marceau, Patrick McGoohan, Angus MacFadyen, Catherine McCormack, Brendan Gleeson, David O'Hara, Tommy Flanagan, Brian Cox, James Cosmo, Alun Armstrong, Ian Bannen, Sean McGinley, Gerard McSorley, Stephen Billington, Peter Hanly, Michael Byrne, John Kavanagh, Peter Mullan, David Gant, Malcolm Tierney, Richard Leaf</t>
  </si>
  <si>
    <t>Vince Vaughn, Jennifer Carpenter, Marc Blucas, Don Johnson, Tom Guiry, Udo Kier, Dan Amboyer, Mustafa Shakir, Fred Melamed, Geno Segers, Clark Johnson, Rob Morgan, Philip Ettinger, Michael Medeiros, Jay Hieron, Gabriel Sloyer, Victor Almanzar</t>
  </si>
  <si>
    <t>Jonathan Pryce, Kim Greist, Michael Palin, Katherine Helmond, Ian Holm, Bob Hoskins, Ian Richardson, Peter Vaughan, Robert De Niro, Jim Broadbent, Barbara Hicks, Charles McKeown, Derrick O'Connor, Kathryn Pogson</t>
  </si>
  <si>
    <t>Kurt Russell, J.T. Walsh, Kathleen Quinlan, Thomas Kopache, M.C. Gainey, Jack Noseworthy, Rex Linn, Moira Harris, Jack McGee, Vincent Berry, Ritch Brinkley</t>
  </si>
  <si>
    <t>Jude Law, Juliette Binoche, Robin Wright, Vera Farmiga, Martin Freeman, Poppy Rogers, Rafi Gavron, Ed Westwick, Ting Ting Hu, Ray Winstone, Mark Benton, Lisa Kay, Romi Aboulafia, Eleanor Matsuura, Branka Katic, Caroline Chikezie, Rad Lazar</t>
  </si>
  <si>
    <t>Richie Ren, Kelly Chen, Nick Cheung, Eddie Cheung, Hui Siu-Hung, Lam Suet, You Yong, Ding Haifeng, Li Hai-Tao, Simon Yam, Maggie Siu</t>
  </si>
  <si>
    <t>Brendan Fraser, Dominic Purcell, Ethan Suplee, Amy Price-Francis, Daniel Kash, Lara Daans, Andrew Jackson, Layton Morrison, Anthony Ulc, Arcadia Kendal, Naomi Andrews, Holly Deveaux, Christian Martyn, Zion Lee, Ryan Byrne</t>
  </si>
  <si>
    <t>Samson Coulter, Ben Spence, Simon Baker, Elizabeth Debicki, Richard Roxburgh, Rachael Blake, Jacek Koman, Megan Smart, Miranda Frangou</t>
  </si>
  <si>
    <t>Celia Johnson, Trevor Howard, Stanley Holloway, Joyce Carey, Cyril Raymond, Everley Gregg, Valentine Dyall</t>
  </si>
  <si>
    <t>Benedict Cumberbatch, Rory Kinnear, John Heffernan, Liz White, Kyle Soller, Lee Boardman, Oliver Maltman, Jay Simpson, Mary Antony, Michael Burhan, Yann Morine, Heather Coombs, Gabriel Akuwudike, Gavin Spokes, Ross Hatt, Andrew Barclay</t>
  </si>
  <si>
    <t>Paul Walker, David Belle, RZA, Robert Maillet, Carlo Rota, Kalinka Petrie, Bruce Ramsay, Andreas Apergis, Kwasi Songui, Ayisha Issa, Catalina Denis</t>
  </si>
  <si>
    <t>Joseph Gordon-Levitt, Lukas Haas, Nora Zehetner, Matt O'Leary, Noah Fleiss, Richard Roundtree, Emilie de Ravin, Meagan Good, Brian J. White</t>
  </si>
  <si>
    <t>Renée Zellweger, Colin Firth, Patrick Dempsey, James Callis, Celia Imrie, Sally Phillips, Nick Mohammed, Joseph Harmon, Emma Thompson, Jill Buchanan, Attila G. Kerekes, Shonn Gregory, Perry Burke, Billy Totham, Mark Bowsher, Gemma Jones, Jim Broadbent, Shirley Henderson, Julian Rhind-Tutt</t>
  </si>
  <si>
    <t>Joaquin Phoenix, John Travolta, Jacinda Barrett, Morris Chestnut, Kevin Daniels, Robert Patrick, Kevin Chapman, Balthazar Getty, Jay Hernandez, Billy Burke, Tim Guinee, Todd Cahoon, Karen Vicks</t>
  </si>
  <si>
    <t>Richard Widmark, Henry Fonda, Inger Stevens, Harry Guardino, James Whitmore, Susan Clark, Sheree North, Don Stroud, Steve Ihnat, Michael Dunn</t>
  </si>
  <si>
    <t>Will Smith, Joel Edgerton, Noomi Rapace, Lucy Fry, Brad William Henke, Andrea Navedo, Chris Browning, Brandon Larracuente, Scarlet Spencer, Pleasant Wayne, Derek Graf, Edgar Ramirez, Jay Hernandez, Ike Barinholtz, Enrique Murciano, Dawn Olivieri, Happy Anderson, Kenneth Choi, Alex Meraz, Matt Gerald, Chelsea Rendon, Daniel Moncada, Kevin Vance</t>
  </si>
  <si>
    <t>Kyle Mooney, Matt Walsh, Michaela Watkins, Ryan Simpkins, Greg Kinnear, Claire Danes, Mark Hamill, Jane Adams, Jorge Lendeborg Jr., Alexa Demie, Kate Lyn Sheil, Andy Samberg, Beck Bennett</t>
  </si>
  <si>
    <t>Dakota Fanning, Guy Pearce, Emilia Jones, Paul Anderson, William Houston, Ivy George, Jack Hollington, Carice van Houten, Kit Harington, Carla Juri, Jack Roth, Justin Salinger, Bill Tangradi, Vera Vitali, Dorian Lough, Dan van Husen, Naomi Battrick</t>
  </si>
  <si>
    <t>Jillian Bell, Patch Darragh, Michaela Watkins, Utkarsh Ambudkar, Lil Rel Howery, Alice Lee, Peter Vack, Micah Stock, Gene Gabriel, Miriam A. Hyman, Erica Hernández, Frances Eve, Ian Unterman, Adam Sietz, Kate Arrington</t>
  </si>
  <si>
    <t>Heath Ledger, Jake Gyllenhaal, Anne Hathaway, Michelle Williams, Randy Quaid, Linda Cardellini, Anna Faris, Scott Michael Campbell, David Harbour, Kate Mara</t>
  </si>
  <si>
    <t>Christian Slater, John Travolta, Samantha Mathis, Delroy Lindo, Frank Whaley, Bob Gunton, Howie Long, Vondie Curtis-Hall, Jack Thompson</t>
  </si>
  <si>
    <t>Vincent D'Onofrio, Anton Yelchin, Thomas Jane, Sean Patrick Flanery, María Valverde, Chris Marquette, Wes Chatham</t>
  </si>
  <si>
    <t>Melissa Rauch, Gary Cole, Thomas Middleditch, Sebastian Stan, Haley Lu Richardson, Cecily Strong</t>
  </si>
  <si>
    <t>Clint Eastwood, Sondra Locke, Geoffrey Lewis, Scatman Crothers, Bill McKinney, Sam Bottoms, Dan Vadis, Sierra Pecheur, Hank Worden, William Prince, Woodrow Parfrey</t>
  </si>
  <si>
    <t>Robert Redford, Yaphet Kotto, Jane Alexander, Morgan Freeman, David Keith, Murray Hamilton, Wilford Brimley, M. Emmet Walsh, Matt Clark, Tim McIntire, Richard Ward, Jon Van Ness, Albert Salmi, Linda Haynes, Everett McGill, Val Avery, Ron Frazier, David Harris, Joe Spinell, James Keane</t>
  </si>
  <si>
    <t>Bruce Campbell, Ossie Davis, Ella Joyce, Heidi Marnhout, Bob Ivy, Edith Jefferson, Larry Pennell, Reggie Bannister, Daniel Roebuck, Daniel Schweiger, Linda Flammer, Harrison Young, Cean Okada, Solange Morand, Karen Placencia, Bruce Rawitz</t>
  </si>
  <si>
    <t>Sidney Poitier, Harry Belafonte, Ruby Dee, Cameron Mitchell, Denny Miller, Nita Talbot, John Kelly, Tony Brubaker, Bobby Johnson</t>
  </si>
  <si>
    <t>Ramón Fontserè, Pilar Sáenz, Minnie Marx, Xavier Boada, Jesús Agelet, Lluís Elías, Dolors Tuneu</t>
  </si>
  <si>
    <t>Jean Seberg, David Niven, Deborah Kerr, Geoffrey Horne, Mylène Demongeot, Juliette Greco, Martita Hunt, Walter Chiari</t>
  </si>
  <si>
    <t>Yvan Attal, Charlotte Gainsbourg, Pascale Arbillot, Adèle Wismes, Sébastien Thiery, Ben Attal, Eric Ruf, Pablo Venzal</t>
  </si>
  <si>
    <t>Steinþór Hróar Steinþórsson, Edda Björgvinsdóttir, Sigurður Sigurjónsson, Þorsteinn Bachmann, Selma Björnsdóttir, Lára Jóhanna Jónsdóttir, Dóra Jóhannsdóttir, Hjortur Johann Jonsson</t>
  </si>
  <si>
    <t>Vincent Gallo, Christina Ricci, Ben Gazzara, Mickey Rourke, Rosanna Arquette, Anjelica Huston, Kevin Corrigan, Jan-Michael Vincent</t>
  </si>
  <si>
    <t>Joaquin Phoenix, Anna Paquin, Ed Harris, Scott Glenn, Dean Stockwell, Elizabeth McGovern, Gabriel Mann</t>
  </si>
  <si>
    <t>Warren Beatty, Annette Bening, Harvey Keitel, Ben Kingsley, Joe Mantegna, Elliott Gould, Richard C. Sarafian, Bill Graham, James Toback, Robert Beltran, Bebe Neuwirth, Wendy Phillips, Gian-Carlo Scandiuzzi, Stefanie Mason, Kimberly McCullough, Andy Romano, Lewis Van Bergen, Joseph Roman, Don Carrara, Carmine Caridi, Don Calfa, Bob Glaudini, Bryan Smith, Ray McKinnon, Eric Christmas, Joe Baker, John C. Moskoff, Ralph Tabakin, Debrah Farentino, Anthony Russell, Wendie Malick, DeVera Marcus, Ksenia Prohaska, Peter Giuliano, Austin Kelly, Michael Kenner, Clive Rosengren, Paul Roache, Tommy Townsend, Steven Maines, Traci Lind, Michael Sollenberger, Julie Christensen</t>
  </si>
  <si>
    <t>Adrien Brody, John Malkovich, Antonio Banderas, Rory Culkin, Alexandra Dinu, Ori Pfeffer, Owen Davis, Velizar Binev, Keith D. Evans</t>
  </si>
  <si>
    <t>Steve McQueen, Jacqueline Bisset, Robert Vaughn, Don Gordon, Robert Duvall, Simon Oakland, Carl Reindel, Norman Fell, Suzanne Somers</t>
  </si>
  <si>
    <t>Hailee Steinfeld, John Cena, Pamela Adlon, Stephen Schneider, Jorge Lendeborg Jr., Jason Drucker, Kenneth Choi, Ricardo Hoyos, Abby Quinn, Rachel Crow, Gracie Dzienny, Angela Bassett, Justin Theroux, Marcella Bragio, John Ortiz, Vanessa Ross, Glynn Turman</t>
  </si>
  <si>
    <t>Veera W. Vilo, Gareth Lawrence, Enni Ojutkangas, Roope Olenius, Joonas Makkonen, Marcus Massey, Katja Jaskari, Jari Manninen, Miika J. Norvanto</t>
  </si>
  <si>
    <t>Josh Hartnett, Gackt, Woody Harrelson, Demi Moore, Ron Perlman, Jordi Mollà, Kevin McKidd, Shun Sugata, Mark Ivanir, Larnell Stovall, Emily Kaiho, Kofi Yiadom</t>
  </si>
  <si>
    <t>Yoo Ah-in, Steven Yeun, Jun Jong-seo, Gang Dong-won, Mun Seong-kun</t>
  </si>
  <si>
    <t>Anthony Hopkins, Bruce Greenwood, Diane Ladd, Paul Rodriguez, Aaron Murphy, Annie Whittle, Walton Goggins</t>
  </si>
  <si>
    <t>Marilyn Monroe, Don Murray, Arthur O'Connell, Betty Field, Eileen Heckart, Robert Bray, Hope Lange, Hans Conried, Max Showalter</t>
  </si>
  <si>
    <t>Steve Evets, Eric Cantona, Stephanie Bishop, Gerard Kearns, Stefan Gumbs, Lucy-Jo Hudson, Justin Moorhouse, John Henshaw</t>
  </si>
  <si>
    <t>Brendan Fraser, Alicia Silverstone, Sissy Spacek, Christopher Walken, Dave Foley, Joey Slotnick, Dale Raoul, Hayden Tank, Douglas Smith, Ryan Sparks, Nathan Fillion</t>
  </si>
  <si>
    <t>Rosanna Arquette, Madonna, Aidan Quinn, Will Patton, John Turturro, Robert Joy, Steven Wright, Ann Magnuson, John Lurie, Anna Thomson, Laurie Metcalf</t>
  </si>
  <si>
    <t>Scoot McNairy, Sara Simmonds, Brian Matthew McGuire, Kathleen Luong, Bret Roberts, Robert Murphy, Twink Caplan, Nic Harcourt</t>
  </si>
  <si>
    <t>Rosario Dawson, Brendan Fraser, Vanessa Hudgens, James Earl Jones, Emily Meade, Dascha Polanco, Stephanie Szostak, Ann Dowd, Candace Smith, Tashiana Washington, Eddie Schweighardt, Peter Epstein, Ralph Rodriguez, Andrea Cirie, Sheila Tapia, Hector Lincoln, Karina Bonnefil, Rufus Dorsey</t>
  </si>
  <si>
    <t>Alice Eve, Jack Davenport, Graham McTavish, Richard O'Brien, Stan Walker, Cohen Holloway, Gillian MacGregor, Grayson Hunt Urwin, Stig Eldred, Emily Corcoran, Lukas Hinch, Mikaela Rüegg, Whare Mihinui, Joanna Prendergast, Michael Adams, Stephen Lefebvre, Susannah Kenton, Nick White</t>
  </si>
  <si>
    <t>Antje Traue, Anatole Taubman, Moritz Bleibtreu, Mark Ivanir, Joel Basman, Jeanne Werner, Joachim Paul Assböck, Anna König, Tim Seyfi, Harvey Friedman, Heike Hanold-Lynch, Tania Garbarski, Oleg Tikhomirov, Hans Löw, Pál Mácsai, Bettina Stucky</t>
  </si>
  <si>
    <t>Saoirse Ronan, Gemma Arterton, Sam Riley, Jonny Lee Miller, Caleb Landry Jones, Tom Hollander, Daniel Mays, Thure Lindhardt, Warren Brown, Glenn Doherty, Gabriela Marcinkova</t>
  </si>
  <si>
    <t>Sean Bean, Chris Hemsworth, Victoria Profeta, Mike Starr, Glenn Plummer, Michael Mantell, Antony Thekkek, Tim Kazurinsky, Jeff Albertson, Tommy Bartlett</t>
  </si>
  <si>
    <t>Drama | Política</t>
  </si>
  <si>
    <t>James Stewart, Jean Arthur, Claude Rains, Edward Arnold, Guy Kibbee, Thomas Mitchell, Eugene Pallette, Beulah Bondi, H.B. Warner, Harry Carey, William Demarest</t>
  </si>
  <si>
    <t>Aventuras. Comedia | Fantasía medieval. Magia. Parodia. Brujería. Espada y brujería</t>
  </si>
  <si>
    <t>Robert Duvall, James Franco, Josh Hartnett, Luciana Pedraza, Devon Abner, Adriana Barraza, Angie Cepeda, Gerry Garcia, Joaquin Jackson, Jim Parrack, Darien Willardson, Miller McConaughey</t>
  </si>
  <si>
    <t>Liza Minnelli, Michael York, Helmut Griem, Joel Grey, Fritz Wepper, Helen Vita, Marisa Berenson, Elisabeth Neumann-Viertel, Sigrid von Richthofen, Gerd Vespermann, Ralf Wolter, Georg Hartmann, Ricky Renée, Estrongo Nachama</t>
  </si>
  <si>
    <t>Steve Buscemi, Brendan Fraser, Adam Sandler, Chris Farley, Michael McKean, Judd Nelson, Michael Richards, Joe Mantegna, David Arquette, Amy Locane</t>
  </si>
  <si>
    <t>Kirk Douglas, Ann-Margret, Arnold Schwarzenegger, Foster Brooks, Ruth Buzzi, Jack Elam, Strother Martin, Robert Tessier, Mel Tillis, Paul Lynde</t>
  </si>
  <si>
    <t>Tim Robbins, Morgan Freeman, Bob Gunton, James Whitmore, Gil Bellows, William Sadler, Mark Rolston, Clancy Brown, David Proval, Jeffrey DeMunn, Jude Ciccolella, Don McManus, Alfonso Freeman, Brian Libby, Mack Miles, Frank Medrano, Larry Brandenburg, Neil Giuntoly, Joseph Ragno, Paul McCrane, Renee Blaine, Scott Mann, John Horton, Gordon Greene, V.J. Foster, Morgan Lund, Gary Lee Davis, Neil Summers, Ned Bellamy, Joe Pecoraro, Brian Delate, Paul Kennedy, Dorothy Silver, Robert Haley, Dana Snyder, Ken Magee, Bill Bolender, Dion Anderson, James Kisicki, Rohn Thomas, Brian Brophy</t>
  </si>
  <si>
    <t>Hilary Duff, Christy Carlson Romano, Gary Cole, Shawn Ashmore, Aimee Garcia, Linda Kash, Nigel Hamer, Sarah Gadon, Andrea Lewis, Dalene Irvine</t>
  </si>
  <si>
    <t>Adrien Brody, Beyoncé, Jeffrey Wright, Emmanuelle Chriqui, Gabrielle Union, Norman Reedus, Columbus Short, Cedric the Entertainer, Mos Def, Jay O. Sanders, Eamonn Walker, Tammy Blanchard, Shiloh Fernandez, Eric Bogosian</t>
  </si>
  <si>
    <t>Zain Al Rafeea, Yordanos Shiferaw, Boluwatife Treasure Bankole, Kawthar Al Haddad, Fadi Kamel Youssef, Cedra Izam, Alaa Chouchnieh, Nour el Husseini, Elias Khoury, Nadine Labaki</t>
  </si>
  <si>
    <t>Tina Kellegher, Colm Meaney, Ruth McCabe, Brendan Gleeson, Joanne Gerrard, Peter Rowen, Colm O'Byrne, Eanna MacLiam, Ciara Duffy, Fionnuala Murphy, Ronan Wilmot, Pat Laffan, Karen Woodley, Virginia Cole, Cathy Belton</t>
  </si>
  <si>
    <t>Jesse Eisenberg, Kristen Stewart, Steve Carell, Blake Lively, Parker Posey, Corey Stoll, Jeannie Berlin, Ken Stott, Anna Camp, Gregg Binkley, Paul Schneider, Sari Lennick, Stephen Kunken, Sheryl Lee</t>
  </si>
  <si>
    <t>Louis de Funès, Geraldine Chaplin, Alice Sapritch, Olivier de Funès, Paul Préboist, Roland Armontel, Franco Volpi, Jean Panisse, Hans Meyer, Daniel Bellus</t>
  </si>
  <si>
    <t>Patricia Clarkson, Alexander Siddig, Tom McCamus, Elena Anaya, Amina Annabi, Mona Hala, Fadia Nadda, Mohamed Abdel Fatah</t>
  </si>
  <si>
    <t>Mamoudou Athie, Phylicia Rashad, Amanda Christine, Tosin Morohunfola, Charmaine Bingwa, Donald Watkins, Troy James, Nyah Marie Johnson, Najah Bradley</t>
  </si>
  <si>
    <t>Jennifer Aniston, Adriana Barraza, Anna Kendrick, Sam Worthington, Mamie Gummer, Felicity Huffman, William H. Macy, Chris Messina, Lucy Punch, Britt Robertson, Camille Guaty, Manuel García-Rulfo</t>
  </si>
  <si>
    <t>Marco Leonardi, Peppino Mazzotta, Fabrizio Ferracane, Anna Ferruzzo, Barbora Bobulova, Giuseppe Fumo, Pasquale Romeo, Vito Facciolla, Aurora Quattrocchi</t>
  </si>
  <si>
    <t>Edmund Gwenn, Valentina Cortese, Franco Fabrizi, Juan Calvo, Félix Fernández, José Luis Ozores, José Isbert, Francisco Bernal, Manuel Alexandre, Pedro Beltrán, Manuel Beringola</t>
  </si>
  <si>
    <t>Milla Jovovich, Angus MacFadyen, Stephen Dorff, Aisha Tyler, Sarah Strange, Vincent Laresca, Dawn Greenhalgh, Nola Augustson</t>
  </si>
  <si>
    <t>Peter O'Toole, Malcolm McDowell, Helen Mirren, John Gielgud, John Steiner, Paolo Bonacelli, Teresa Ann Savoy, Adriana Asti</t>
  </si>
  <si>
    <t>Timothée Chalamet, Armie Hammer, Michael Stuhlbarg, Amira Casar, Esther Garrel, Victoire Du Bois, Elena Bucci, Marco Sgrosso, André Aciman, Peter Spears</t>
  </si>
  <si>
    <t>Betsy Blair, José Suárez, Yves Massard, Luis Peña, Dora Doll, Alfonso Godá, Manuel Alexandre</t>
  </si>
  <si>
    <t>Sylvia Sidney, Joel McCrea, Humphrey Bogart, Wendy Barrie, Claire Trevor, Billy Halop, Huntz Hall, Leo Gorcey, Gabriel Dell, Bobby Jordan, Bernard Punsly, Allen Jenkins, Marjorie Main, Ward Bond, Don 'Red' Barry, Charles Peck, Esther Dale</t>
  </si>
  <si>
    <t>Michael Paré, Diane Lane, Rick Moranis, Willem Dafoe, Amy Madigan, Bill Paxton, Richard Lawson, Elizabeth Daily, Rick Rossovich, Marine Jahan, Stoney Jackson, Deborah Van Valkenburgh, Grand L. Bush, Mykelti Williamson, Robert Townsend</t>
  </si>
  <si>
    <t>Linda Blair, John Vernon, Robert Dryer, Johnny Venocur, Sal Landi, Scott Mayer, Debra Blee, Lisa Freeman, Marcia Karr, Luisa Leschin, Linnea Quigley, Ina Romeo</t>
  </si>
  <si>
    <t>Nicole Kidman, Sam Neill, Billy Zane, Rod Mullinar, Joshua Tilden, George Shevtsov, Michael Long, Lisa Collins</t>
  </si>
  <si>
    <t>Madeline Brewer, Samantha Robinson, Patch Darragh, Melora Walters, Devin Druid, Imani Hakim, Michael Dempsey, Flora Diaz, Jessica Parker Kennedy, Quei Tann, Linda Griffin, Clint Jung, Carl Donelson, Brayden Skoglund, Elijah Stevenson, Paris Peterson, Emily Berry, Isa Mazzei, Longmont Potion Castle, Lina Carter</t>
  </si>
  <si>
    <t>Chris O'Donnell, Gene Hackman, Faye Dunaway, Robert Prosky, Bo Jackson, Lela Rochon, Raymond J. Barry, David Marshall Grant, Nicholas Pryor, Harve Presnell, Richard Bradford</t>
  </si>
  <si>
    <t>Lambert Wilson, Gwendolyn Gourvenec, Andrea Ferréol, Kacey Mottet Klein, Olivier Gourmet, Maya Sansa, Anamaria Vartolomei, Catherine Mouchet, Patrick Descamps, Vincent Londez, Thomas Mustin, Igor van Dessel, Juliane Lepoureau, Alice D'Hauwe, Didier Sauvegrain, Jonas Wertz</t>
  </si>
  <si>
    <t>Liam Neeson, Dan Stevens, Marina Squerciati, Sebastian Roché, Boyd Holbrook, Stephanie Andujar, David Harbour, Briana Marin, Toshiko Onizawa, Purva Bedi, Maurice Compte, Patrick McDade, Luciano Acuna Jr., Hans Marrero, Laura Birn</t>
  </si>
  <si>
    <t>Sam Hennings, Brenda Strong, Eric Johnson, Alexander Carroll, Brighton Hertford, Julia Cunningham, Cody Sanders, Sera Bastian, Emily Podleski, Jonathan Scarfe, Melanie Hawkins, Frank Ashmore, Curtis Andersen</t>
  </si>
  <si>
    <t>Jim Sturgess, Ed Harris, Colin Farrell, Saoirse Ronan, Dragos Bucur, Gustaf Skarsgård, Alexandru Potocean, Mark Strong, Sebastian Urzendowsky</t>
  </si>
  <si>
    <t>Tom Hanks, Paul Newman, Jude Law, Tyler Hoechlin, Daniel Craig, Jennifer Jason Leigh, Stanley Tucci, Dylan Baker, Liam Aiken, Ciarán Hinds, Doug Spinuzza, David Darlow</t>
  </si>
  <si>
    <t>Robert Mitchum, Gene Barry, Jacques Aubuchon, Keely Smith, Trevor Bardette, Sandra Knight, James Mitchum</t>
  </si>
  <si>
    <t>Kevin Connolly, Thomas Jane, Lauren Cohan, Kyra Sedgwick, David O'Hara, Omari Hardwick, Tom Berenger, Sylvester Stallone, Elizabeth Henstridge, Terry Crews, Tom Sizemore, Danny Aiello, Cary Elwes, Kelsey Grammer, Rebecca Chaney, Nelly, Ryan Kwanten, Danny Trejo, John Herzfeld, Darius McCrary, Frank Stallone</t>
  </si>
  <si>
    <t>Kristen Stewart, Peyman Moaadi, Lane Garrison, Joseph Julian Soria, Cory Michael Smith, Tara Holt, Yousuf Azami, John Carroll Lynch, Ser'Darius William Blain, Julia Duffy, Nawal Bengholam, Marco Khan, Anoop Simon, Mark Naji, Robert Tarpinian</t>
  </si>
  <si>
    <t>Javier Gutiérrez, Jesús Vidal, Daniel Freire, Athenea Mata, Roberto Chinchilla, Alberto Nieto Ferrández, Gloria Ramos, Juan Margallo, Luisa Gavasa, Itziar Castro, Vicente Gil, Luis Bermejo, Chani Martín, Mariano Llorente, Laura Barba</t>
  </si>
  <si>
    <t>John Travolta, Barry Pepper, Forest Whitaker, Kim Coates, Richard Tyson, Sabine Karsenti, Kelly Preston, Michael Byrne, Sylvain Landry</t>
  </si>
  <si>
    <t>Kevin Costner, Amy Madigan, James Earl Jones, Ray Liotta, Timothy Busfield, Burt Lancaster, Gaby Hoffmann, Dwier Brown, Frank Whaley, Ben Affleck</t>
  </si>
  <si>
    <t>Bette Davis, Olivia de Havilland, Joseph Cotten, Agnes Moorehead, Cecil Kellaway, Victor Buono, Mary Astor, George Kennedy, William Campbell, Bruce Dern</t>
  </si>
  <si>
    <t>Callum Turner, Kate Beckinsale, Pierce Brosnan, Cynthia Nixon, Kiersey Clemons, Jeff Bridges, Doris McCarthy, James Saito, Ryan Speakman, Ben Hollandsworth, Bill Camp, Tate Donovan, Wallace Shawn, Anh Duong, Debi Mazar, John Bolger</t>
  </si>
  <si>
    <t>Charles Chaplin, Claire Bloom, Nigel Bruce, Sydney Chaplin, Norman Lloyd, Buster Keaton, Melissa Hayden, Geraldine Chaplin</t>
  </si>
  <si>
    <t>Uzo Aduba, Tom Bergeron, Tracey Bonner, Evan Castelloe, Christina Hendricks, Judy Clement, Corey Creque, Donovan Elmore, April Etchart, Alexandra Ficken, Wilbur Fitzgerald, Austin Flynn, Blake Flynn, Sami Gayle, Antonia Gentry, Ariana Guerra, Kathleen Hogan, Helen Hunt, Blake Jones, Daniel Kang, Jacob Latimore, Serene Lee-Sng, Danielle Lyn, Ted Maritz</t>
  </si>
  <si>
    <t>Heath Ledger, Abbie Cornish, Geoffrey Rush, Noni Hazlehurst, Roberto Meza Mont, Holly Austin, Tony Martin, Tara Morice, Tom Budge</t>
  </si>
  <si>
    <t>Virginia Madsen, Tony Todd, Kasi Lemmons, Xander Berkeley, Vanessa Williams, Michael Culkin, DeJuan Guy, Marianna Elliott, Ted Raimi, Ria Pavia, Mark Daniels, Lisa Ann Poggi, Adam Philipson, Eric Edwards, Carolyn Lowery, Barbara Alston, Sarina C. Grant, Latesha Martin, Lanesha Martin, Bernard Rose, Glenda Starr Kelly, Kenneth A. Brown, Caesar Brown, Terrence Riggins, Gilbert Lewis, Rusty Schwimmer, Baxter Harris, John Rensenhouse, Mika Quintard, Doug MacHugh, Carol Harris, Stanley DeSantis, Diane Peterson, Michael Laren</t>
  </si>
  <si>
    <t>Giovanni Lombardo, Lorraine De Selle, Danilo Mattei, Zora Kerova, Walter Lucchini, Fiamma Maglione, Robert Kerman, John Bartha, Venantino Venantini</t>
  </si>
  <si>
    <t>Antonio de la Torre, Olimpia Melinte, María Alfonsa Rosso, Manolo Solo, Delphine Tempels, Joaquín Núñez, Yolanda Serrano, Gregory Brossard</t>
  </si>
  <si>
    <t>Gene Kelly, Donald O´Connor, Debbie Reynolds, Jean Hagen, Millard Mitchell, Cyd Charisse, Rita Moreno, Douglas Fowley</t>
  </si>
  <si>
    <t>Jason Statham, Ryan Phillippe, Wesley Snipes, Henry Czerny, Justine Waddell, Nicholas Lea, Jessica Steen, Rob LaBelle, John Cassini, Ty Olsson</t>
  </si>
  <si>
    <t>Philippe Torreton, Samuel Le Bihan, Bernard Le Coq, Catherine Rich, François Berléand, Claude Rich, Christophe Calmel</t>
  </si>
  <si>
    <t>Ricardo Darín, Oscar Martínez, Inma Cuesta, Agustín Bellusci, Luis Armesto, Alejandro Magnone, Omar Fanucci, Marcelo D'Andrea</t>
  </si>
  <si>
    <t>Tom Hanks, Barkhad Abdi, Mahat M. Ali, Barkhad Abdirahman, Faysal Ahmed, Michael Chernus, Catherine Keener, David Warshofsky, Corey Johnson, Chris Mulkey, Max Martini, Yul Vazquez, Omar Berdouni</t>
  </si>
  <si>
    <t>Sergio Peris-Mencheta, Natasha Yarovenko, Manuel Martínez, Adrián Lamana, Gary Piquer, Ramón Langa, Asier Etxeandia, Alejandro Jornet, Alejandro Naranjo, Emilio Buale</t>
  </si>
  <si>
    <t>James Cagney, Dennis Morgan, Brenda Marshall, Alan Hale, George Tobias, Reginald Gardiner, Gig Young</t>
  </si>
  <si>
    <t>Spencer Tracy, Freddie Bartholomew, Lionel Barrymore, Melvyn Douglas, Mickey Rooney, John Carradine, Dennis O'Keefe</t>
  </si>
  <si>
    <t>Clark Gable, Sophia Loren, Vittorio De Sica, Paolo Carlini, Claudio Ermelli, Marco Tulli, Marietto, Giovanni Filidoro, Bob Cunningham, Carlo Rizzo</t>
  </si>
  <si>
    <t>Marlene Dietrich, John Lodge, Louise Dresser, C. Aubrey Smith, Sam Jaffe, Akim Tamiroff, Gavin Gordon</t>
  </si>
  <si>
    <t>Harrison Ford, Kristin Scott Thomas, Charles S. Dutton, Bonnie Hunt, Dennis Haysbert, Sydney Pollack, Richard Jenkins, Paul Guilfoyle, Susanna Thompson, Peter Coyote, Dylan Baker, Lynne Thigpen, Susan Floyd, Bill Cobbs, Kate Mara, Nelson Landrieu, Brooke Smith, Christina Chang</t>
  </si>
  <si>
    <t>Elliott Gould, James Brolin, Brenda Vaccaro, Sam Waterston, O.J. Simpson, Hal Holbrook, Karen Black, Telly Savalas, David Huddleston, David Doyle, Lee Bryant, Denise Nicholas, Robert Walden, James B. Sikking, Alan Fudge, James Karen, Virginia Kaiser, Nancy Malone, Hank Stohl, Norman Bartold, Darrel Zwerling, Milton Selzer, Lou Frizzell, Chris Hyams, Paul Picerni, Barbara Bosson, Jon Cedar, Steve Tannen, Trent Dolan, Kenneth White, James Bacon, Ron Cummins, Dennis O'Flaherty, Zack Taylor, Frank Farmer</t>
  </si>
  <si>
    <t>John Travolta, Nicolas Cage, Joan Allen, Gina Gershon, Alessandro Nivola, Dominique Swain, Nick Cassavetes, Colm Feore, Margaret Cho, CCH Pounder, James Denton, Matt Ross, John Carroll Lynch, Harve Presnell, Robert Wisdom, Thomas Jane, Chris Bauer, Danny Masterson</t>
  </si>
  <si>
    <t>Robert Mitchum, Jean Simmons, Mona Freeman, Herbert Marshall, Leon Ames, Barbara O'Neil</t>
  </si>
  <si>
    <t>Robert Taylor, Denise Darcel, Hope Emerson, John McIntire, Julie Bishop, Lenore Lonergan, Henry Nakamura, Marilyn Erskine, Beverly Dennis, Renata Vanni, Pat Conway</t>
  </si>
  <si>
    <t>Ben Johnson, Joanne Dru, Harry Carey Jr., Ward Bond, Alan Mowbray, Jane Darwell, Charles Kemper, Russell Simpson, James Arness</t>
  </si>
  <si>
    <t>Tyrone Power, Susan Hayward, Richard Egan, John Justin, Agnes Moorehead, Rita Moreno, Hope Emerson, Brad Dexter, Henry O'Neill, Paul Thompson, Alexander D. Havemann, Louis Mercier</t>
  </si>
  <si>
    <t>Gary Cooper, Lili Damita, Ernest Torrence, Tully Marshall, Fred Kohler, Eugene Pallette, Roy Stewart, May Boley, Eve Southern, Frank Campeau, Charles Winninger, Frank Hagney</t>
  </si>
  <si>
    <t>Roy Scheider, Bruno Cremer, Francisco Rabal, Amidou, Ramon Bieri, Peter Capell, Friedrich von Ledebur, Joe Spinell, Karl John, Jean-Luc Bideau</t>
  </si>
  <si>
    <t>Martin Freeman, Anthony Hayes, Caren Pistorius, Susie Porter, Kris McQuade, Natasha Wanganeen, Bruce Carter, Simone Landers, David Gulpilil</t>
  </si>
  <si>
    <t>Rick Moranis, Eve Gordon, Bug Hall, Robin Bartlett, Stuart Pankin, Allison Mack, Jake Richardson, JoJo Adams, Bryson Aust, Theodore Borders, Carlease Burke, Laura Dunn, Robert Harvey, Mila Kunis, Erica Luttrell, Ashleigh Sterling, Lisa Wilhoit</t>
  </si>
  <si>
    <t>Rick Moranis, Marcia Strassman, Robert Oliveri, Lloyd Bridges, Daniel Shalikar, Joshua Shalikar, John Shea, Keri Russell, Ron Canada, Amy O'Neill, Michael Milhoan, Gregory Sierra, Leslie Neale, Julia Sweeney, Linda Carlson, Lisa Mende, John Paragon, Kenneth Tobey, Bill Moseley, Ed Feldman, Suzanne Kent, Alex Daniels, Robert Jaffe, John Hora, Pamela Cederquist</t>
  </si>
  <si>
    <t>Rick Moranis, Matt Frewer, Marcia Strassman, Kristine Sutherland, Jared Rushton, Thomas Wilson Brown, Amy O'Neill, Robert Oliveri, Carl Steven, Mark L. Taylor, Kimmy Robertson, Lou Cutell, Laura Waterbury, Trevor Galtress, Martin Aylett</t>
  </si>
  <si>
    <t>Edgar Ramirez, Fadi Abi Samra, Ahmad Kaabour, Christoph Bach, Rodney El Haddad, Julia Hummer, Alexander Scheer, Talal El-Jordi, Nora von Waldstätten, Juana Acosta</t>
  </si>
  <si>
    <t>Dorothy Dandridge, Harry Belafonte, Pearl Bailey, Joe Adams, Diahann Carroll, Olga James, Brock Peters, Roy Glenn, Nick Stewart, Carmen De Lavallade</t>
  </si>
  <si>
    <t>Zaira Romero, Rosy Rodriguez, Moreno Borja, Carolina Yuste, Rafaela León</t>
  </si>
  <si>
    <t>Carmina Barrios, María León, Paco Casaus, Ana María García, Paqui Montoya, Guillermo Weickert, Mari Paz Sayago, Miguel Alcíbar</t>
  </si>
  <si>
    <t>Carmina Barrios, María León, Paco Casaus, Yolanda Ramos, Estefanía de los Santos, Manolo Solo, Mari Paz Sayago, Teresa Casanova, Alejandro León</t>
  </si>
  <si>
    <t>Javier Bardem, Francesca Neri, Liberto Rabal, Ángela Molina, José Sancho, Penélope Cruz, Pilar Bardem, Álex Angulo, Mariola Fuentes, Yael Be, Josep Molins, Daniel Lanchas, María Rosenfeldt</t>
  </si>
  <si>
    <t>Lee Marvin, Gene Hackman, Angel Tompkins, Gregory Walcott, Sissy Spacek, William Morey</t>
  </si>
  <si>
    <t>Cate Blanchett, Rooney Mara, Sarah Paulson, Kyle Chandler, Jake Lacy, Cory Michael Smith, Carrie Brownstein, John Magaro, Kevin Crowley, Ryan Wesley Gilreath, Trent Rowland, Jim Dougherty, Douglas Scott Sorenson, Nik Pajic</t>
  </si>
  <si>
    <t>Paul Walker, Naima McLean, Gys de Villiers, Leyla Haidarian, Tshepo Maseko, Andrian Mazive, Welile Nzuza, Mangaliso Ngema, Ernest Kubayi, Elize Van Niekerk, Paul Pieterse</t>
  </si>
  <si>
    <t>James Taylor, Warren Oates, Laurie Bird, Dennis Wilson, David Brake, Richard Ruth, Harry Dean Stanton</t>
  </si>
  <si>
    <t>Bill Pullman, Balthazar Getty, Patricia Arquette, Robert Loggia, Robert Blake, Gary Busey, John Roselius, Michael Massee, Richard Pryor, Louis Eppolito, Jack Nance, Lucy Butler, Henry Rollins</t>
  </si>
  <si>
    <t>Laurence Olivier, Jennifer Jones, Miriam Hopkins, Eddie Albert, Basil Ruysdael, Ray Teal, Barry Kelley, Sara Berner</t>
  </si>
  <si>
    <t>Chloë Grace Moretz, Julianne Moore, Gabriella Wilde, Portia Doubleday, Judy Greer, Alex Russell, Zoë Belkin, Ansel Elgort, Samantha Weinstein, Karissa Strain, Barry Shabaka Henley, Demetrius Joyette, Cynthia Preston, Arlene Mazerolle, Karissa Strain, Evan Gilchrist, Eddie Max Huband, Tyler Rushton, Skyler Wexler</t>
  </si>
  <si>
    <t>Bel Powley, Nathan Lane, Gabriel Byrne, Vanessa Bayer, Jason Ritter, Colin O'Donoghue, William Moseley, Desmin Borges, Poorna Jagannathan, Zachary Infante, Andy Bustillos, Mahaley Manning, Joel Michaely, Scott Keiji Takeda, Cornelia Guest</t>
  </si>
  <si>
    <t>Sissy Spacek, Piper Laurie, Amy Irving, William Katt, Betty Buckley, John Travolta, Nancy Allen, P.J. Soles, Priscilla Pointer, Sydney Lassick, Stefan Gierasch, Doug Cox, Michael Talbott, Harry Gold, Noelle North, Cindy Daly, Anson Downes, Edie McClurg, Deirdre Berthrong, Rory Stevens</t>
  </si>
  <si>
    <t>Ben Cross, Ian Charleson, Nigel Havers, Cheryl Campbell, Alice Krige, Ian Holm, John Gielgud, Lindsay Anderson, Brad Davis, Dennis Christopher, Nigel Davenport, Peter Egan, Patrick Magee, Kenneth Branagh, Michael Lonsdale</t>
  </si>
  <si>
    <t>Owen Wilson, Jason Sudeikis, Jenna Fischer, Christina Applegate, Stephen Merchant, Richard Jenkins, Alyssa Milano, Nicky Whelan, Larry Joe Campbell, J.B. Smoove, Bruce Thomas, Tyler Hoechlin, Derek Waters, Alexandra Daddario, Rob Moran, Lauren Bowles</t>
  </si>
  <si>
    <t>Joan Fontaine, Louis Jourdan, Mady Christians, Marcel Journet, Art Smith, Carol Yorke</t>
  </si>
  <si>
    <t>Robert De Niro, Jane Fonda, Swoosie Kurtz, Martha Plimpton, Jamey Sheridan, Feodor Chaliapin Jr., Zohra Lampert, Harley Cross</t>
  </si>
  <si>
    <t>Thomas Solivéres, Dominique Pinon, Olivier Gourmet, Guillaume Bouchède, Alexis Michalik, Simon Abkarian, Blandine Bellavoir, Mathilde Seigner, Antoine Duléry, Clémentine Célarié, Alice de Lencquesaing, Jean-Michel Martial, Dominique Besnehard, Bernard Blancan, Lionel Abelanski, Nicolas Briançon, Tom Leeb, Benjamin Bellecour, Marc Andreoni, Marc Citti, Igor Gotesman, Hélène Babu, Fayçal Safi, Michel Derville, Vincent Joncquez, Arnaud Dupont, Adrien Cauchetier, Sophie de Furst</t>
  </si>
  <si>
    <t>Daniel Brühl, Emma Thompson, Brendan Gleeson, Katharina Schüttler, Mikael Persbrandt, Hildegard Schroedter, Uwe Preuss, Godehard Giese, Lars Rudolph, Rafael Gareisen, Katrin Pollitt, Rainer Reiners, Marko Dyrlich, Chris Theisinger, Joshua Grothe, Emil von Schönfels, Sammy Scheuritzel</t>
  </si>
  <si>
    <t>Ken Watanabe, Kazunari Ninomiya, Tsuyoshi Ihara, Ryo Kase, Shido Nakamura, Yuki Matsuzaki, Takumi Bando, Hiroshi Watanabe, Nae, Takashi Yamaguchi, Eijiro Ozaki, Toshi Toda, Sonny Saito, Toshiya Agata, Ken Kensei, Ikuma Ando</t>
  </si>
  <si>
    <t>Marcela Mar, Carlos Bardem, Natalia Reyes, Carlos Humberto Camacho, Julio Pachón, Dubán Andrés Prado, Emiliana Perina</t>
  </si>
  <si>
    <t>Jennifer Connelly, Ben Kingsley, Shohreh Aghdashloo, Ron Eldard, Frances Fisher, Jonathan Ahdout, Kim Dickens, Navi Rawat</t>
  </si>
  <si>
    <t>Lindsay Crouse, Joe Mantegna, Mike Nussbaum, J.T. Walsh, Lilia Skala, Ricky Jay, Jack Wallace, William H. Macy</t>
  </si>
  <si>
    <t>Humphrey Bogart, Ingrid Bergman, Paul Henreid, Claude Rains, Conrad Veidt, Sydney Greenstreet, Peter Lorre, S.Z. Sakall, Madeleine LeBeau, Dooley Wilson, Joy Page, John Qualen, Leonid Kinskey, Curt Bois, Ed Agresti, Marcel Dalio, Enrique Acosta, Louis V. Arco, Frank Arnold, Leon Belasco, Oliver Blake</t>
  </si>
  <si>
    <t>Heath Ledger, Jeremy Irons, Lena Olin, Oliver Platt, Sienna Miller, Lauren Cohan, Charlie Cox, Natalie Dormer, Omid Djalili, Stephen Greif, Ken Stott, Helen McCrory, Leigh Lawson, Tim McInnerny, Phil Davis, Paddy Ward, Ben Moor, Adelmo Togliani, Lidia Biondi, Eugene Simon, Robert Levine, Danielle Baker, Clive Riche, Niall Buggy, Francis Pardeihan, Carolina Levi, Naike Rivelli, Sara Guerra, Marta Paola Richeldi, Paolo De Giorgio, Alessandro Bressanello, Davide Bozzato, Renzo Martini, Manuella Massimi, Tommy Körberg, Enzo Turrin, Paola Pessot, Giorgio Bertan</t>
  </si>
  <si>
    <t>Jean Dujardin, Jean Reno, Valeria Golino, Alice Taglioni, François Berléand, Clovis Cornillac, Jocelyn Quivrin, Samir Guesmi, Caroline Proust, Cyril Couton, Eriq Ebouaney, Ciarán Hinds</t>
  </si>
  <si>
    <t>Sean Biggerstaff, Emilia Fox, Shaun Evans, Michelle Ryan, Stuart Goodwin, Michael Dixon, Michael Lambourne, Marc Pickering, Nick Hancock</t>
  </si>
  <si>
    <t>Sean Maguire, Carmen Electra, Ken Davitian, Kevin Sorbo, Diedrich Bader, Method Man, Jareb Dauplaise, Travis Van Winkle, Nicole Parker</t>
  </si>
  <si>
    <t>Lucía Jiménez, Fernando Ramallo, Carolina África, Vito Sanz</t>
  </si>
  <si>
    <t>Graham Skipper, Josh Ethier, Vanessa Leigh, Susan T. Travers, Anthony Amaral III, Michael A. LoCicero, Jeremy Furtato, Jami Tennille, Chuck Doherty, Kris Avedisian, David Langill, John Palmer, Andre Boudreau</t>
  </si>
  <si>
    <t>Seth Rogen, Charlize Theron, O'Shea Jackson Jr., Bob Odenkirk, Andy Serkis, June Diane Raphael, Alexander Skarsgård, Ravi Patel, Lisa Kudrow, Tristan D. Lalla, James Hicks, Randall Park, Aladeen Tawfeek, Nathan Morris, Wanya Morris, Shawn Stockman, Isla Dowling</t>
  </si>
  <si>
    <t>Erik Von Detten, Tony Denman, Daniel Farber, Sarah-Jane Potts, Amy Smart, Tom Arnold, Dey Young, Riley Smith, Vince Vieluf, Samm Levine, Cameron Richardson, Horatio Sanz</t>
  </si>
  <si>
    <t>Diego Peretti, Santiago Segura, Diego Torres, Claudia Fontán, Florencia Bertotti, Uma Salduende, Julieta Cardinali, Rafael Spregelburd, Arturo Bonín, Hugo Silva, Fernán Mirás, Bebe Sanzo, Carlos Portaluppi, Leandro Juarez, Eugenia Alonso</t>
  </si>
  <si>
    <t>Kristen Wiig, Annette Bening, Matt Dillon, Darren Criss, Natasha Lyonne, June Diane Raphael, Michelle Hurd, Nathan Corddry, Mickey Sumner, Christopher Fitzgerald, Nicole Patrick, Brian Petsos, Reed Birney, Ronald Guttman, Jimmy Palumbo, Michelle Morgan</t>
  </si>
  <si>
    <t>Robert De Niro, Sharon Stone, Joe Pesci, James Woods, Don Rickles, Alan King, Kevin Pollak, L.Q. Jones, Dick Smothers, Frank Vincent, John Bloom, Clem Caserta, Melissa Prophet, Pasquale Cajano, Vinny Vella, Frankie Avalon</t>
  </si>
  <si>
    <t>Bill Pullman, Christina Ricci, Eric Idle, Cathy Moriarty, Amy Brenneman, Ben Stein, Devon Sawa, Don Novello, Wesley Thompson, Dan Aykroyd, Clint Eastwood, Mel Gibson</t>
  </si>
  <si>
    <t>Yusuke Iseya, Kumiko Aso, Akira Terao, Kanako Higuchi, Fumiyo Kohinata, Hiroyuki Miyasako, Mayumi Sada, Jun Kaname, Hidetoshi Nishijima, Mitsuhiro Oikawa, Susumu Terajima, Mayu Tsuruta</t>
  </si>
  <si>
    <t>Nicholas Hoult, Glen Powell, Tommy Flanagan, Beau Knapp, Logan Marshall-Green, Henry Cavill, Sam Spruell, Neil Brown Jr., Osy Ikhile, Navid Negahban, Sammy Sheik, Gonzalo Menéndez, Sope Dirisu, Parker Sawyers, Nabil Elouahabi</t>
  </si>
  <si>
    <t>Sandra Oh, Anne Heche, Alicia Silverstone, Justin Ahdoot, Dylan Baker, Tituss Burgess, Jordan Carlos, Catherine Curtin, Justiin A. Davis, Eva Dorrepaal, Annie McCain Engman, Randy Gambill, Stephen Gevedon, Giullian Yao Gioiello, Emmy Harrington, Amy Hill</t>
  </si>
  <si>
    <t>Francesca Hayward, Jennifer Hudson, Judi Dench, Taylor Swift, Ian McKellen, James Corden, Idris Elba, Jason Derulo, Laurie Davidson, Rebel Wilson, Robert Fairchild, Steven McRae, Eric Underwood, Ray Winstone, Zizi Vaigncourt-Strallen, Mette Towley, Melissa Madden-Gray, Bluey Robinson, Aaron Jenkins, Yasmin Harrison</t>
  </si>
  <si>
    <t>Halle Berry, Benjamin Bratt, Sharon Stone, Lambert Wilson, Frances Conroy, Alex Borstein, Michael Massee, Byron Mann, Kim Smith, Christopher Heyerdahl, Peter Wingfield, Berend McKenzie, Chase Nelson-Murray</t>
  </si>
  <si>
    <t>Sean Connery, Laurence Fishburne, Ed Harris, Kate Capshaw, Blair Underwood, Ruby Dee, Kevin McCarthy, George Plimpton, Hope Lange, Chris Sarandon, Ned Beatty, Daniel J. Travanti, Taral Hicks, Scarlett Johansson, Christopher Murray, Liz Torres, Lynne Thigpen, Victor Slezak, Brooke Alderson, Richard Liberty, Joel S. Ehrenkranz, Barbara Jean Kane, Francisco Paz, Melanie Hughes, Ashley Holliday, Gary Landon Mills, Tony Bolano, Fausto Rodríguez</t>
  </si>
  <si>
    <t>David Oyelowo, Kate Mara, Mimi Rogers, Michael Kenneth Williams, Leonor Varela, E. Roger Mitchell, Michael Mercaldi, Kevin J. O'Connor, Matt Lowe, Frederick Carpenter, Elle Graham, Fred Galle</t>
  </si>
  <si>
    <t>Lana Turner, Kirk Douglas, Walter Pidgeon, Dick Powell, Barry Sullivan, Gloria Grahame, Gilbert Roland, Leo G. Carroll, Vanessa Brown, Paul Stewart, Sammy White, Elaine Stewart, Ivan Triesault</t>
  </si>
  <si>
    <t>Nicolas Cage, Jon Lovitz, Dana Carvey, Mädchen Amick, Florence Stanley, Donald Moffat, Angela Paton, Vic Manni, Frank Pesce, John Ashton, John Bergantine, Sean McCann, Richard Jenkins, Paul Lazar, Sean O'Bryan</t>
  </si>
  <si>
    <t>Ryan Reynolds, Scott Speedman, Mireille Enos, Rosario Dawson, Bruce Greenwood, Kevin Durand, Alexia Fast, Peyton Kennedy, Brendan Gall, Aaron Poole, Jason Blicker</t>
  </si>
  <si>
    <t>Humphrey Bogart, Edward G. Robinson, Lauren Bacall, Lionel Barrymore, Claire Trevor, Thomas Gomez, Harry Lewis, John Rodney, Marc Lawrence, Dan Seymour, Monte Blue, William Haade</t>
  </si>
  <si>
    <t>Naomi Watts, Sean Penn, Sam Shepard, Ty Burrell, Bruce McGill, Michael Kelly, Brooke Smith, David Denman, Noah Emmerich, Liraz Charhi</t>
  </si>
  <si>
    <t>Sean Penn, Idris Elba, Javier Bardem, Ray Winstone, Mark Rylance, Jasmine Trinca, Peter Franzén, Mark Schardan, Rachel Lascar, Daniel Westwood, Deborah Rosan, Jorge Leon Martinez, David Blakeley, Emilio Buale</t>
  </si>
  <si>
    <t>Nicolas Cage, John Cusack, Vanessa Hudgens, Curtis '50 Cent' Jackson, Radha Mitchell, Dean Norris, Kevin Dunn, Jodi Lyn O'Keefe, Katherine LaNasa, Brad William Henke</t>
  </si>
  <si>
    <t>Michael Douglas, Jeremy Irvine, Patricia Bethune, Ronny Cox, Martin Palmer, Hannah Mangan Lawrence, David Garver, Jadelyn Dawn Wilkins</t>
  </si>
  <si>
    <t>Robert De Niro, John Travolta, Milo Ventimiglia, Elizabeth Olin, Diana Lyubenova, Stefan Shterev, Kalin Sarmenov</t>
  </si>
  <si>
    <t>Charles Bronson, Lee Marvin, Angie Dickinson, Andrew Stevens, Carl Weathers, Ed Lauter, Scott Hylands, Henry Beckman, William Sanderson, Jon Cedar, James O'Connell, Len Lesser, Richard Davalos, Maury Chaykin</t>
  </si>
  <si>
    <t>Steve McQueen, Eli Wallach, Kathryn Harrold, LeVar Burton, Ben Johnson, Richard Venture, Tracey Walter, Thomas Rosales Jr., Teddy Wilson</t>
  </si>
  <si>
    <t>Clint Eastwood, Jeff Fahey, George Dzundza, Alun Armstrong, Marisa Berenson, Timothy Spall, Charlotte Cornwell, Boy Mathias Chuma, Mel Martin, Clive Mantle</t>
  </si>
  <si>
    <t>Lily Collins, Lena Headey, Jonathan Rhys Meyers, Robert Sheehan, Jamie Campbell Bower, Jared Harris, Kevin Zegers, Aidan Turner, Kevin Durand, Jemima West, CCH Pounder, Robert Maillet, Godfrey Gao, Stephen R. Hart, Elyas M'Barek, Chad Connell, Harry Van Gorkum, Jonathan Seinen, Chris Ratz</t>
  </si>
  <si>
    <t>Melissa McCarthy, Kristen Wiig, Kate McKinnon, Leslie Jones, Cecily Strong, Chris Hemsworth, Andy García, Michael Kenneth Williams, Neil Casey, Matt Walsh, Nathan Corddry, Mark Burzenski, Pat Kiernan, Nick Austin, Bill Murray, Ernie Hudson, Sigourney Weaver, Dan Aykroyd, Charles Dance</t>
  </si>
  <si>
    <t>Bill Murray, Dan Aykroyd, Sigourney Weaver, Harold Ramis, Ernie Hudson, Rick Moranis, William Atherton, Annie Potts, David Margulies, Reginald Veljohnson, Jennifer Runyon, Jordan Charney, Michael Ensign, John Rothman, Steven Tash, Larry King, Casey Kasem, Timothy Carhart, Tom McDermott, Alice Drummond, Norman Matlock, Danny Stone, Rhoda Gemignani, Joe Cirillo, Ric Mancini</t>
  </si>
  <si>
    <t>Bill Murray, Sigourney Weaver, Dan Aykroyd, Harold Ramis, Rick Moranis, Ernie Hudson, Annie Potts, Peter MacNicol, Harris Yulin, David Margulies, Kurt Fuller, Janet Margolin, Cheech Marin, Brian Doyle-Murray, Ben Stein, Philip Baker Hall, Kevin Dunn, Chloe Webb, Wilhelm von Homburg</t>
  </si>
  <si>
    <t>Julia Roberts, Jude Law, Natalie Portman, Clive Owen, Nick Hobbs, Colin Stinton, Elizabeth Bower, Steve Benham</t>
  </si>
  <si>
    <t>Ralph Fiennes, Dakota Johnson, Matthias Schoenaerts, Tilda Swinton, Aurore Clément, Corrado Guzzanti, Alessandro Ferrara, David Maddalena</t>
  </si>
  <si>
    <t>Luis Tosar, Alberto Ammann, Antonio Resines, Carlos Bardem, Marta Etura, Vicente Romero, Manuel Morón, Manolo Solo, Fernando Soto, Luis Zahera, Patxi Bisquert, Félix Cubero, Josean Bengoetxea, Juan Carlos Mangas, Jesús Carroza</t>
  </si>
  <si>
    <t>Eric Balfour, Deborah Valente, Michael Rooker, Bruce Greenwood, Conrad Coates, Marie-Josée Colburn, Darlene Cooke, Murray Furrow, Tamara Gorski, Rothaford Gray, Darren Hynes, Viv Leacock</t>
  </si>
  <si>
    <t>Kenneth Branagh, Melanie Griffith, Winona Ryder, Leonardo DiCaprio, Judy Davis, Joe Mantegna, Charlize Theron, Famke Janssen, Michael Lerner, Bebe Neuwirth, Hank Azaria, Greg Mottola, J.K. Simmons, Ingrid Rogers, Dylan Baker, Tony Sirico, Adrian Grenier, Sam Rockwell, Tony Darrow, Allison Janney, Celia Weston, Donald Trump, Aida Turturro, Jeffrey Wright, Vladimir Bibic, Aleksa Palladino, Douglas McGrath, Dan Moran, Mina Bern, John Carter, Kathleen Doyle, Jodi Long, Peter Boyden, Marylouise Burke, Peter McRobbie, Isaac Mizrahi, Polly Adams, Renée Lippin, Kate Burton, Julie Halston, Mark Vanderloo, Debra Messing</t>
  </si>
  <si>
    <t>Mikhail Gasanov, Viktor Sukhorukov, Petr Novikov, Irina Hurgunova, Danzan Badrashkiev, Batr Mandzhiev, Vitaly Makhov, Vitaly Nadbitov, Baira Mandzhieva</t>
  </si>
  <si>
    <t>John Cusack, Samuel L. Jackson, Isabelle Fuhrman, Stacy Keach, Lloyd Kaufman, Griffin Freeman, E. Roger Mitchell, Alex Ter Avest, Clark Sarullo, Wilbur Fitzgerald, Rey Hernandez, Catherine Dyer, Elizabeth Davidovich, Abbey Ferrell, Angela Davis</t>
  </si>
  <si>
    <t>Kim Basinger, Chris Evans, Jason Statham, William H. Macy, Noah Emmerich, Jessica Biel, Valerie Cruz, Matt McColm, Richard Burgi, Eric Christian Olsen, Adam Taylor Gordon, Lin Shaye, Sherri Shepherd, Caroline Aaron, Rick Hoffman</t>
  </si>
  <si>
    <t>Karin Viard, Dany Boon, Marina Foïs, Patrick Bruel, Emmanuelle Seigner, Christopher Thompson, Marina Hands, Patrick Chesnais, Blanca Li</t>
  </si>
  <si>
    <t>Hedy Lamarr, Robert Young, Ruth Hussey, Charles Coburn, Van Heflin, Fay Holden, Bonita Granville, Douglas Wood, Charles Halton, Ava Gardner</t>
  </si>
  <si>
    <t>John Wayne, Natalie Wood, Jeffrey Hunter, Ward Bond, Vera Miles, John Qualen, Olive Carey, Henry Brandon, Ken Curtis, Harry Carey Jr., Hank Worden, Walter Coy, Antonio Moreno, Patrick Wayne</t>
  </si>
  <si>
    <t>Michael Fassbender, Dominic West, Olga Kurylenko, Noel Clarke, David Morrissey, Liam Cunningham, JJ Feild, Axelle Carolyn, Riz Ahmed, Dave Legeno, Ulrich Thomsen, Imogen Poots, Dhaffer L'Abidine, James Currie, Hamish Moir, Eoin Macken, Robert Roman Ratajczak, Andreas Wisniewski, Lee Ross, Simon Chadwick</t>
  </si>
  <si>
    <t>Richard Burton, Rod Steiger, Robert Mitchum, Véronique Vendell, Werner Pochath, Klaus Löwitsch, Michael Parks, Helmut Griem, Curd Jürgens</t>
  </si>
  <si>
    <t>Tim Allen, John Travolta, Martin Lawrence, William H. Macy, Ray Liotta, Marisa Tomei, Kevin Durand, M.C. Gainey, Jill Hennessy, Dominic Janes, Tichina Arnold, Drew Sidora, Stephen Tobolowsky, Peter Fonda, Stephanie Skewes, Liezl Carstens</t>
  </si>
  <si>
    <t>Jean-Pierre Bacri, Vincent Macaigne, Kévin Azaïs, Eye Haidara, Suzanne Clément, Gilles Lellouche, Judith Chemla, Jean-Paul Rouve, Benjamin Lavernhe</t>
  </si>
  <si>
    <t>Guillaume Gallienne, Guillaume Canet, Déborah François, Alice Pol, Alexia Giordano, Sabine Azéma, Isabelle Candelier, Laurent Stocker, Hugo Fernandes, Tamara Vittoz</t>
  </si>
  <si>
    <t>Bruce Willis, Richard Gere, Sidney Poitier, Diane Venora, Leslie Phillips, J.K. Simmons, Mathilda May, Tess Harper, Jack Black, Richard Lineback, John Cunningham, Stephen Spinella, Sophie Okonedo, David Hayman, Steve Bassett, Yuri Stepanov, Walt MacPherson, Ravil Isyanov, Maggie Castle, Karen Kirschenbauer, Terrence Currier, Daniel Dae Kim, Michael Caton-Jones, Pete Sullivan, Richard Cubison, Jim Grimshaw, Bob Kingdom, Gregory Porter Miller, Murphy Guyer, Philip Lemaistre, Serge Houde, James McCauley, Terry Loughlin, Serge Christianssens, Ewan Bailey, John Harrington Bland, Jonathan Aris, Eddie Bo Smith Jr., Larry King, Dan Ziskie, David Gene Gibbs</t>
  </si>
  <si>
    <t>Edward Fox, Michael Lonsdale, Derek Jacobi, Alan Badel, Cyril Cusack, Eric Porter, Donald Sinden, Delphine Seyrig, Timothy West, Ronald Pickup, Maurice Denham, Tony Britton, Olga Georges-Picot, Barrie Ingham, Denis Carey, Jean Sorel, Anton Rodgers, Vernon Dobtcheff, Edward Hardwicke, Howard Vernon, Michel Auclair, Philippe Léotard, Feodor Atkine</t>
  </si>
  <si>
    <t>Glenn Ford, Lee Remick, Stefanie Powers, Roy Poole, Ned Glass, Anita Loo, Patricia Huston, Gilbert Green, Clifton James, William Bryant, Ross Martin</t>
  </si>
  <si>
    <t>Burt Lancaster, Tony Curtis, Susan Harrison, Martin Milner, Sam Levene, Barbara Nichols, Emile Meyer, Jeff Donnell, Edith Atwater, Joe Frisco, The Chico Hamilton Quintet</t>
  </si>
  <si>
    <t>Pierce Brosnan, Gerard Butler, Maria Bello, Emma Karwandy, Claudette Mink, Desiree Zurowski, Nicholas Lea, Peter Keleghan, Samantha Ferris, Malcolm Stewart, Callum Keith Rennie</t>
  </si>
  <si>
    <t>Sharlto Copley, Dev Patel, Hugh Jackman, Sigourney Weaver, José Pablo Cantillo, Miranda Frigon, Brandon Auret, Sean O. Roberts, Ninja, Yolandi Visser, Robert Hobbs, Dan Hurst, Eugene Khumbanyiwa, Paul Hampshire, Kevin Otto</t>
  </si>
  <si>
    <t>Cary Grant, Audrey Hepburn, Walter Matthau, James Coburn, George Kennedy, Ned Glass, Jacques Marin, Paul Bonifas, Thomas Chelimsky, Mel Ferrer, Dominique Minot</t>
  </si>
  <si>
    <t>Anton Yelchin, Robert Downey Jr., Hope Davis, Kat Dennings, Tyler Hilton, Ishan Davé, Megan Park, Jonathan Malen, Jake Epstein, Sarah Gadon</t>
  </si>
  <si>
    <t>Johnny Depp, Freddie Highmore, David Kelly, Deep Roy, Helena Bonham Carter, Noah Taylor, James Fox, Julia Winter, Missi Pyle, AnnaSophia Robb, Adam Godley, Jordan Fry, Christopher Lee, Franziska Troegner, Philip Wiegratz, Eileen Essell, Liz Smith, David Morris, Nitin Ganatra</t>
  </si>
  <si>
    <t>Charles Chaplin, Albert Austin</t>
  </si>
  <si>
    <t>Charles Chaplin, Edna Purviance, Eric Campbell, Leo White, Lloyd Bacon, Charlotte Mineau, Albert Austin, James T. Kelley, Frank J. Coleman</t>
  </si>
  <si>
    <t>Cate Blanchett, Billy Crudup, Michael Gambon, Rupert Penry-Jones, Jack Shepherd, Anton Lesser, James Fleet, Abigail Cruttenden, Charlotte McDougall, Robert Hands, John Benfield, Lewis Crutch</t>
  </si>
  <si>
    <t>Charles Bronson, Jack Palance, Richard Basehart, James Whitmore, Simon Oakland, Ralph Waite, Richard Jordan, Victor French, Roddy McMillan</t>
  </si>
  <si>
    <t>Benicio del Toro, Demian Bichir, Elvira Mínguez, Jorge Perugorría, Catalina Sandino Moreno, Vladimir Cruz, Unax Ugalde, Rodrigo Santoro, Oscar Isaac, Yul Vazquez, Edgar Ramirez, Julia Ormond, Alfredo De Quesada, Jsu Garcia, Armando Riesco, Ramon Fernandez</t>
  </si>
  <si>
    <t>Benicio del Toro, Demian Bichir, Jorge Perugorría, Joaquim de Almeida, Franka Potente, Carlos Bardem, Marc-André Grondin, Pablo Durán, Lou Diamond Phillips, Óscar Jaenada, Eduard Fernández, Jordi Mollà, Rodrigo Santoro, Marisé Alvarez, Jesús Carroza, Cristian Mercado, Kahlil Méndez, Antonio Peredo, Othello Rensoli, Néstor Rodulfo, Armando Riesco, Antonio de la Torre, Gastón Pauls, Catalina Sandino Moreno, Matt Damon, Pedro Casablanc</t>
  </si>
  <si>
    <t>Jon Favreau, Sofia Vergara, John Leguizamo, Scarlett Johansson, Oliver Platt, Bobby Cannavale, Dustin Hoffman, Robert Downey Jr., Amy Sedaris, Emjay Anthony, Minn Vo, Teebone Mitchell, Maria F. Blanco, Julian Graham</t>
  </si>
  <si>
    <t>Dennis Morgan, Jane Wyman, Bruce Bennett, Janis Paige, Tom Fadden, Bob Steele, Britt Wood, Arthur Kennedy, Tom Tyler, Monte Blue, Alan Hale</t>
  </si>
  <si>
    <t>Fanny Ardant, Marina Hands, Eric Elmosnino, Laurent Stocker, Catherine Hosmalin, Philippe Duquesne, India Hair, Audrey Looten, Djinda Kane</t>
  </si>
  <si>
    <t>Renée Zellweger, Catherine Zeta-Jones, Richard Gere, Queen Latifah, John C. Reilly, Christine Baranski, Taye Diggs, Lucy Liu, Mya, Dominic West</t>
  </si>
  <si>
    <t>Lindsay Lohan, Rachel McAdams, Tina Fey, Tim Meadows, Amy Poehler, Amanda Seyfried, Ana Gasteyer, Lacey Chabert, Lizzy Caplan, Daniel Franzese, Neil Flynn, Jonathan Bennett</t>
  </si>
  <si>
    <t>Jacob Tremblay, Keith L. Williams, Brady Noon, Molly Gordon, Lil Rel Howery, Midori Francis, Josh Caras, Millie Davis, Chance Hurstfield, Lina Renna, Benita Ha, Enid-Raye Adams, Ian Hawes, Maja Aro, Sean Quan, Vicky Lambert, Cody Davis, Nevis Unipan, Esabella Anna Karena Strickland, Craig Haas, Tasha Reign</t>
  </si>
  <si>
    <t>Jack Nicholson, Faye Dunaway, John Huston, Perry Lopez, Burt Young, John Hillerman, Darrel Zwerling, Roman Polanski, Diane Ladd, Richard Bakalyan, Joe Mantell, Roy Jenson, James Hong, Bruce Glover, Jerry Fujikawa, Roy Roberts, James O'Rear, Noble Willingham, Belinda Palmer, Rance Howard, Beulah Quo, Claudio Martínez, Elizabeth Harding</t>
  </si>
  <si>
    <t>Jackie Chan, Kwone Sang-woo, Anna Yao, Jiang Wen, Vincent Sze, Pierre Bourdaud, Oliver Platt, Laura Weissbecker, Caitlin Dechelle, Christian Bachini, Cary Woodworth, Steven Dasz, Wilson Chen, Daniel Wu, Shu Qi, Andrew Dasz</t>
  </si>
  <si>
    <t>Michael Peña, Dax Shepard, Jessica McNamee, Vincent D'Onofrio, Adam Brody, Kristen Bell, Ryan Hansen, Rosa Salazar, John Duff, Justin Chatwin, Maya Rudolph, Cameron Cruz</t>
  </si>
  <si>
    <t>John Wayne, Forrest Tucker, Christopher George, Ben Johnson, Glenn Corbett, Andrew Prine, Patric Knowles, Bruce Cabot, Geoffrey Deuel</t>
  </si>
  <si>
    <t>Dick Van Dyke, Sally Ann Howes, Anna Quayle, Lionel Jeffries, Benny Hill, Gert Fröbe, Robert Helpmann, James Robertson Justice, Phil Collins</t>
  </si>
  <si>
    <t>Julianne Moore, Liam Neeson, Amanda Seyfried, Max Thieriot, Nina Dobrev, Laura DeCarteret, Mishu Vellani, Arlene Duncan, Kathryn Kriitmaa, R.H. Thomson, Julie Khaner, Natalie Lisinska</t>
  </si>
  <si>
    <t>Juliette Binoche, Judi Dench, Alfred Molina, Lena Olin, Johnny Depp, Carrie-Anne Moss, Victoire Thivisol, Peter Stormare, Leslie Caron, Antonio Gil, Harrison Pratt, Ron Cook, Gaelan Connell, Hugh O'Conor, Hélène Cardona, Christianne Oliveira, Aurelien Parent Koenig, Elisabeth Commelin, Guillaume Tardieu, John Wood, Michèle Gleizer, Dominique MacAvoy, Arnaud Adam, Marion Hauducoeur, Esteban Antonio, J.J. Holiday, Malcolm Ross, Ged Barry, Iain Stoddart, Sally Taylor-Isherwood, Tatyana Yassukovich, João Costa Menezes</t>
  </si>
  <si>
    <t>Keith Gordon, John Stockwell, Alexandra Paul, Harry Dean Stanton, Robert Prosky, Christine Belford, Roberts Blossom, William Ostrander, David Spielberg, Malcom Danare, Steven Tash, Stuart Charno, Kelly Preston, Marc Poppel, Robert Darnell</t>
  </si>
  <si>
    <t>Animación, Ewan McGregor, Hayley Atwell, Mark Gatiss, Adrian Scarborough, Roger Ashton-Griffiths, Paul Chahidi, Gintare Beinoraviciute, Bern Collaco, Bronte Carmichael, Evie Wray, Roy Beck, Vivien Bridson, Kumud Pant, Raj Ghatak, Gino Picciano, Tim Ingall, Mark Sayer-Wade, Karol Steele, Jackson Kai, Rahji Shrinarine, Lee Asquith-Coe, Orton O'Brien, Sharron Spice, Jeremy Oliver, Dean Middhat, Elsa Minell Solak, Abbey Denne, Errol Francis II, Richard Price</t>
  </si>
  <si>
    <t>Dane DeHaan, Alex Russell, Michael B. Jordan, Michael Kelly, Ashley Hinshaw, Anna Wood, Joe Vaz, Luke Tyler, Matthew Dylan Roberts</t>
  </si>
  <si>
    <t>Albert Dupontel, Marie Guillard, Marthe Keller, Mélanie Thierry, Claude Perron, Alain Figlarz, Smadi Wolfman, Patrick Bauchau, Guy Lecluyse, Francis Renaud, Estelle Lefebure</t>
  </si>
  <si>
    <t>Brigitte Lin, Takeshi Kaneshiro, Tony Leung Chiu-Wai, Faye Wong, Valerie Chow, Chen Jinquan, Vickie Eng, Lynne Langdon</t>
  </si>
  <si>
    <t>Brian Cox, Miranda Richardson, John Slattery, James Purefoy, Julian Wadham, Richard Durden, Ella Purnell, Danny Webb, Jonathan Aris, George Anton, Steven Cree, Peter Ormond, Angela Costello, Miro Teplitzky, Kevin Findlay</t>
  </si>
  <si>
    <t>Gregory Peck, Anne Baxter, Richard Widmark, Robert Arthur, John Russell, Harry Morgan, James Barton, Charles Kemper</t>
  </si>
  <si>
    <t>George Clooney, Felicity Jones, David Oyelowo, Demian Bichir, Kyle Chandler, Tiffany Boone, Caoilinn Springall, Ethan Peck, Lilja Nótt Þórarinsdóttir, Tia Bannon, Sophie Rundle, Tim Russ, Miriam Shor, Jill Buchanan, Kishore Bhatt, Bharat Mistri, Natasha Jenssen, Olivia Noyce, Edan Hayhurst, Atli Oskar Fjalarsson, Grant Crookes</t>
  </si>
  <si>
    <t>Jake Gyllenhaal, Laura Dern, Chris Cooper, Natalie Canerday, Chad Lindberg, Chris Owen, William Lee Scott, Frank Schuler, Courtney Fendley, Kaili Hollister, Rick Forrester</t>
  </si>
  <si>
    <t>Rodrigo de la Serna, Luis Tosar, Raúl Arévalo, Patricia Vico, José Coronado, Joaquín Furriel, Marián Álvarez, Luciano Cáceres, Luis Callejo, Joaquín Climent, Miquel Fernández</t>
  </si>
  <si>
    <t>Glenn Ford, Maria Schell, Anne Baxter, Arthur O'Connell, Russ Tamblyn, Mercedes McCambridge, David Opatoshu, Vic Morrow, Robert Keith, Charles McGraw, Harry Morgan, Lili Darvas, Aline MacMahon, Edgar Buchanan, L.Q. Jones, Mary Wickes, Royal Dano, Vladimir Sokoloff, George Brenlin, James Dime, Gene Roth</t>
  </si>
  <si>
    <t>Teodoro Corrà, Ira von Fürstenberg, Maurice Poli, Edwige Fenech, William Berger, Howard Ross, Edith Meloni, Helena Ronee, Justine Gall, Mauro Bosco</t>
  </si>
  <si>
    <t>Franchot Tone, Erich von Stroheim, Anne Baxter, Akim Tamiroff, Peter van Eyck, Fortunio Bonanova, Konstantin Shayne, Fred Nurney, Miles Mander</t>
  </si>
  <si>
    <t>Dakota Johnson, Jamie Dornan, Max Martini, Eloise Mumford, Luke Grimes, Marcia Gay Harden, Jennifer Ehle, Rita Ora, Andrew Airlie, Victor Rasuk, Callum Keith Rennie, Anthony Konechny, Dylan Neal, Emily Fonda, Jason Cermak, Elliat Albrecht, Rachel Skarsten, Bruce Dawson, Tom Butler, Christine Willes, Chris Shields, Megan Danso, Brent McLaren, Steven Cree Molison, Elise Gatien, Reese Alexander, David Orth, Julia Dominczak, Brandi Alexander</t>
  </si>
  <si>
    <t>Dakota Johnson, Jamie Dornan, Bella Heathcote, Kim Basinger, Eric Johnson, Max Martini, Eloise Mumford, Luke Grimes, Rita Ora, Marcia Gay Harden, Fay Masterson, Robinne Lee, Victor Rasuk, Bruce Altman, Andrew Airlie, Amy Price-Francis, Ryker Brown, Logan Browning, John Callander, Carmen Dollard, Ellen Ewusie, Elizabeth McLaughlin, Albert Nicholas, Stephan Miers, Michael Meneer, Michael St. John Smith, Derek Green, Michelle Harrison, Mark DeCarlo, Bill Dow, Ashleigh LaThrop, Stephanie Florian, Julia Dominczak, Shiraine Haas, Colin Lawrence, Lucia Walters, Brooke Johnston, Paniz Zade, Carmel Amit, Isaiah Dobbs, Jose James, Aaron Parks, Josh Hari, Rob Compton, Peter Boulanger, Neezar Joseph, Ryan Mellors, Chris Murdoch</t>
  </si>
  <si>
    <t>Russell Crowe, Renée Zellweger, Paul Giamatti, Paddy Considine, Bruce McGill, Connor Price, Craig Bierko, David Huband, Ariel Waller, Rosemarie Dewitt</t>
  </si>
  <si>
    <t>Lily James, Cate Blanchett, Helena Bonham Carter, Richard Madden, Holliday Grainger, Sophie McShera, Eloise Webb, Derek Jacobi, Hayley Atwell, Stellan Skarsgard, Leila Wong, Ben Chaplin, Nonso Anozie, Mimi Ndiweni</t>
  </si>
  <si>
    <t>Miguel Ángel Aijón, Paco Fox, Natalia Álvarez-Bilbao, Maite Medina, Alejandra Saba, Carlos Zapata, Agustín Jiménez, Darío Frias, Miriam Montero, Amarna Miller</t>
  </si>
  <si>
    <t>Philippe Noiret, Marco Leonardi, Salvatore Cascio, Jacques Perrin, Agnese Nano, Brigitte Fossey, Antonella Attili, Enzo Cannavale, Isa Danieli, Leo Gullotta, Pupella Maggio, Leopoldo Trieste</t>
  </si>
  <si>
    <t>Diane Lane, Tim Robbins, James Gandolfini, Kathleen Quinlan, Thomas Dekker, Patrick Fugit, Kaitlyn Dever, Lolita Davidovich, Dendrie Taylor, Matt O'Leary, Molly Hagan, Emilio Rivera, James Urbaniak, Shanna Collins</t>
  </si>
  <si>
    <t>Cary Grant, Sophia Loren, Martha Hyer, Harry Guardino, Eduardo Ciannelli, Murray Hamilton, Mimi Gibson, Paul Petersen, Charles Herbert, Madge Kennedy, John Litel, Werner Klemperer</t>
  </si>
  <si>
    <t>Chiwetel Ejiofor, Tim Allen, Alice Braga, Randy Couture, Ricky Jay, Joe Mantegna, Emily Mortimer, David Paymer, Rebecca Pidgeon, Rodrigo Santoro, Max Martini</t>
  </si>
  <si>
    <t>Eric Bana, Rebecca Hall, Ciarán Hinds, Jim Broadbent, Riz Ahmed, Lee Asquith-Coe, Kenneth Cranham, Evie Wray, Julia Stiles, Barbora Bobulova, Doug Allen, Jemma Powell, Luing Andrews, Ignacio Guirado, Santi Scinelli, Mark Badham, Isaac Hempstead Wright, Denis Moschitto, Pinar Ögün</t>
  </si>
  <si>
    <t>Gregory Peck, Patricia Quinn, Robert F. Lyons, Susan Tyrrell, Jeff Corey, James Gregory, Rita Gam, Dawn Lyn</t>
  </si>
  <si>
    <t>Natalie Portman, Mila Kunis, Vincent Cassel, Winona Ryder, Barbara Hershey, Tina Sloan, Christopher Gartin, Sebastian Stan, Benjamin Millepied, Ksenia Solo, Janet Montgomery, Kristina Anapau, Mark Margolis, Leslie Lyles, Marcia Jean Kurtz</t>
  </si>
  <si>
    <t>Kostja Ullmann, Jacob Matschenz, Anna Maria Mühe, Nilam Farooq, Ludger Pistor, Rouven Blessing, Johann von Bülow, Herbert Forthuber, Uwe Preuss, Kida Khodr Ramadan, Gerald Alexander Held, Rainer Reiners, Henry Buchmann, Michael A. Grimm, Sylvana Krappatsch, Ricardo Ewert, Jackie Hill</t>
  </si>
  <si>
    <t>Kim Basinger, Bruce Willis, John Larroquette, William Daniels, George Coe, Mark Blum</t>
  </si>
  <si>
    <t>Elvis Presley, Ann-Margret, Cesare Danova, William Demarest, Nicky Blair, Rickey Murray, Kent McCord, Jack Carter, Teri Garr, Red West</t>
  </si>
  <si>
    <t>Randolph Scott, John Carroll, Karen Steele, John Archer, Noah Beery Jr., Valerie French, Bob Steele, Ray Teal, James Westerfield, Jack Perrin, Richard Deacon, Al Haskell, Vaughn Taylor, John Litel, H.M. Wynant, Herman Hack, Frank O'Connor</t>
  </si>
  <si>
    <t>Stephen Rea, Donald Sutherland, Max von Sydow, Jeffrey DeMunn, Joss Ackland, John Wood, Radu Amzulescu, Imelda Staunton</t>
  </si>
  <si>
    <t>Romance. Drama. Fantástico | Drama romántico. Remake</t>
  </si>
  <si>
    <t>Nicolas Cage, Meg Ryan, Dennis Franz, André Braugher, Colm Feore, Nigel Gibbs, Robin Bartlett, Joanna Merlin, Sarah Dampf, Kim Murphy, Peter Spellos</t>
  </si>
  <si>
    <t>Aventuras. Fantástico | Steampunk. Young Adult</t>
  </si>
  <si>
    <t>Bill Murray, Tim Robbins, Saoirse Ronan, Mackenzie Crook, Martin Landau, Toby Jones, Harry Treadaway, Marianne Jean-Baptiste, Mary Kay Place</t>
  </si>
  <si>
    <t>Riz Ahmed, Billie Piper, James Floyd, Cush Jumbo, Roshan Seth, Hannah Rae, Antonio Aakeel, Vincent Regan, Danny Webb, Damson Idris, Branko Tomovic, Gino Picciano</t>
  </si>
  <si>
    <t>Józef Pawlowski, Zofia Wichlacz, Anna Próchniak, Antoni Królikowski, Maurycy Popiel, Filip Gurlacz, Michal Mikolajczak, Karolina Staniec, Jasmina Polak, Tomasz Schuchardt, Michal Zurawski, Michal Meyer</t>
  </si>
  <si>
    <t>Drama | Basado en hechos reales. Adolescencia. Pobreza. Crimen. Años 60. Años 70. Años 80. Drogas. Película de culto. Bandas/pandillas callejeras</t>
  </si>
  <si>
    <t>Alexandre Rodrigues, Leandro Firmino, Phellipe Haagensen, Douglas Silva, Seu Jorge, Jonathan Haagensen, Matheus Nachtergaele, Jefechander Suplino, Alice Braga, Emerson Gomes, Luis Otávio, Babu Santana, Gero Camilo</t>
  </si>
  <si>
    <t>Thriller. Drama | Crimen. Robos &amp; Atracos. Neo-noir</t>
  </si>
  <si>
    <t>Bélico. Drama | Guerra Chino-Japonesa (II). Histórico. Años 30</t>
  </si>
  <si>
    <t>Ye Liu, Gao Yuanyuan, Hideo Nakaizumi, Fan Wei, Ryu Kohata, Qin Lan, Jiang Yiyan, Zhao Yisui, Yao Di, John Paisley, Yuko Miyamoto, Liu Bin, Beverly Peckous, Sam Voutas, Asano Nagahide, Junichi Kajioka</t>
  </si>
  <si>
    <t>Cine negro. Drama. Intriga | Crimen</t>
  </si>
  <si>
    <t>Charlton Heston, Lizabeth Scott, Viveca Lindfors, Dean Jagger, Don DeFore, Jack Webb, Ed Begley, Harry Morgan, Walter Sande</t>
  </si>
  <si>
    <t>Acción. Comedia | Años 30. Crimen. Neo-noir. Buddy Film</t>
  </si>
  <si>
    <t>Clint Eastwood, Burt Reynolds, Jane Alexander, Madeline Kahn, Rip Torn, Richard Roundtree, Tony Lo Bianco, Irene Cara, William Sanderson, Nicholas Worth, Robert Davi, Art LaFleur, Jack Nance, Ernie Sabella, Arthur Malet</t>
  </si>
  <si>
    <t>Thriller. Drama | Policíaco. Crimen</t>
  </si>
  <si>
    <t>Morgan Freeman, Kevin Spacey, Justin Timberlake, LL Cool J, Dylan McDermott, John Heard, Roselyn Sanchez, Piper Perabo, Cary Elwes, Damien Dante Wayans</t>
  </si>
  <si>
    <t>Drama | Drama judicial / Abogados/as</t>
  </si>
  <si>
    <t>Kirk Douglas, Barbara Rutting, Christine Kaufmann, E.G. Marshall, Hans Nielsen, Ingrid van Bergen, Robert Blake, Richard Jaeckel, Frank Sutton, Karin Hardt, Gerhart Lippert, Mal Sondock, Alan Gifford, Max Haufler, Rose Renée Roth</t>
  </si>
  <si>
    <t>Acción. Thriller | Mafia</t>
  </si>
  <si>
    <t>Charles Bronson, Jill Ireland, Telly Savalas, Michel Constantin, Umberto Orsini, Ray Saunders, Benjamin Lev</t>
  </si>
  <si>
    <t>Drama | Sátira. Política. Falso documental</t>
  </si>
  <si>
    <t>Tim Robbins, Giancarlo Esposito, Ray Wise, Rebecca Jenkins, Alan Rickman, James Spader, Helen Hunt, Susan Sarandon, Fred Ward, David Strathairn, Peter Gallagher, Jack Black, John Cusack</t>
  </si>
  <si>
    <t>Drama | Periodismo. Película de culto. Nochevieja / Año nuevo</t>
  </si>
  <si>
    <t>Orson Welles, Joseph Cotten, Everett Sloane, George Coulouris, Dorothy Comingore, Ray Collins, Agnes Moorehead, Paul Stewart, Ruth Warrick, Erskine Sanford, William Alland, Alan Ladd, Arthur O'Connell, Fortunio Bonanova</t>
  </si>
  <si>
    <t>Drama. Comedia. Romance. Intriga | Adolescencia. Amistad. Road Movie</t>
  </si>
  <si>
    <t>Nat Wolff, Cara Delevingne, Halston Sage, Austin Abrams, Jaz Sinclair, Meg Crosbie, Tom Hillmann, Justice Smith, Griffin Freeman, Robert Crayton, Drew Matthews, Josiah Cerio, Cara Buono, Ansel Elgort</t>
  </si>
  <si>
    <t>Drama. Thriller. Romance. Bélico | Espionaje. II Guerra Mundial. Nazismo. Melodrama</t>
  </si>
  <si>
    <t>Gary Cooper, Robert Alda, Lilli Palmer, Vladimir Sokoloff, J. Edward Bromberg, Marjorie Hoshelle, Ludwig Stössel, Helen Thimig, Dan Seymour, Marc Lawrence, James Flavin, Patrick O'Moore, Charles Marsh</t>
  </si>
  <si>
    <t>Drama. Romance | Internet/Informática</t>
  </si>
  <si>
    <t>Juliette Binoche, Charles Berling, François Civil, Nicole García, Guillaume Gouix, Jules Houplain, Claude Perron, Marie-Ange Casta</t>
  </si>
  <si>
    <t>Intriga. Thriller. Acción. Drama | Crimen. Espionaje. Televisión. Amistad. Venganza</t>
  </si>
  <si>
    <t>Rutger Hauer, John Hurt, Craig T. Nelson, Burt Lancaster, Dennis Hopper, Chris Sarandon, Meg Foster, Anne Haney, Helen Shaver, Cassie Yates, Sandy McPeak, Christopher Starr, Jan Tríska, Cheryl Carter</t>
  </si>
  <si>
    <t>Thriller. Intriga | Crimen</t>
  </si>
  <si>
    <t>Samuel L. Jackson, Ed Harris, Eva Mendes, Luis Guzmán, Keke Palmer, Maggie Lawson, José Pablo Cantillo, Robert Forster, Edrick Browne, Marc Macaulay, Rosalind Rubin, Linda Leonard, Peter Franzén</t>
  </si>
  <si>
    <t>Comedia | Telefilm</t>
  </si>
  <si>
    <t>Larry David, Jon Hamm, Bill Hader, Philip Baker Hall, Kate Hudson, Michael Keaton, Danny McBride, Eva Mendes, Amy Ryan, J.B. Smoove</t>
  </si>
  <si>
    <t>Drama | Drama carcelario. Amistad</t>
  </si>
  <si>
    <t>Alfre Woodard, Aldis Hodge, Richard Schiff, LaMonica Garrett, Wendell Pierce, Noshir Dalal, Vernee Watson-Johnson, Michael O'Neill, Danielle Brooks, Dennis Haskins, Michelle Bonilla, Debbie Pollack, Richard Gunn, Jed Bernard, Alma Martinez, Harvey B. Jackson, John Churchill, Paul Mabon, Alex Castillo, Vivan Dugré, Anahi Bustillos, William B. Simmons II, Wayne Cole</t>
  </si>
  <si>
    <t>Drama | Histórico. Biográfico. Antiguo Egipto. Antigua Roma. Cine épico</t>
  </si>
  <si>
    <t>Elizabeth Taylor, Richard Burton, Rex Harrison, Roddy McDowall, Martin Landau, Pamela Brown, George Cole, Hume Cronyn, Cesare Danova, Kenneth Haigh, Robert Stephens, Margaret Lee</t>
  </si>
  <si>
    <t>Jeff Anderson, Brian O'Halloran, Rosario Dawson, Jason Mewes, Kevin Smith, Jake Richardson, Ethan Suplee, Gail Stanley, Rachel Larratt, Shannon Larratt, Jennifer Schwalbach Smith, Ben Affleck, Sarah Ault, Harley Quinn Smith, Lalida Sujjavasin, Trevor Fehrman, Bruce Macintosh, Scott Mosier, Misha Gabriel</t>
  </si>
  <si>
    <t>Clerks | View Askewniverse</t>
  </si>
  <si>
    <t>Brian O'Halloran, Jeff Anderson, Marilyn Ghigliotti, Lisa Spoonauer, Jason Mewes, Kevin Smith, Scott Schiaffo, Scott Mosier, Walter Flanagan, David Klein, Lee Bendick, Ken Clark</t>
  </si>
  <si>
    <t>Comedia. Drama. Fantástico | Comedia dramática</t>
  </si>
  <si>
    <t>Adam Sandler, Kate Beckinsale, Christopher Walken, David Hasselhoff, Henry Winkler, Julie Kavner, Sean Astin, Joseph Castanon, Jonah Hill, Jake Hoffman, Tatum McCann, Lorraine Nicholson, Katie Cassidy, Cameron Monaghan, Jennifer Coolidge, Rachel Dratch, Sophie Monk, Michelle Lombardo, Jana Kramer, Terry Crews, Rob Schneider</t>
  </si>
  <si>
    <t>Intriga | Bandas/pandillas callejeras</t>
  </si>
  <si>
    <t>Harvey Keitel, John Turturro, Delroy Lindo, Mekhi Phifer, Isaiah Washington, Keith David, Thomas Jefferson Byrd, Peewee Love, Hassan Johnson, Michael Imperioli, Mike Starr, Paul Calderon, Spike Lee</t>
  </si>
  <si>
    <t>Drama | Natación</t>
  </si>
  <si>
    <t>Sara Serraiocco, Anatol Sassi, Ivan Franek, Piera Degli Esposti, Giorgio Colangeli, Andrea Vergoni</t>
  </si>
  <si>
    <t>Drama | Música. Enfermedad. Adolescencia</t>
  </si>
  <si>
    <t>Steffan Argus, Sabrina Carpenter, Madison Iseman, Neve Campbell, Tom Everett Scott, Lil Rel Howery, Dylan Everett, Vivien Endicott Douglas, Summer H. Howell, Mylene Robic, Michelle Bensimon, Luis Oliva, Emilia Martinez, Emilee Veluz, Vanessa MacNeil</t>
  </si>
  <si>
    <t>Terror | Payasos</t>
  </si>
  <si>
    <t>Andy Powers, Laura Allen, Peter Stormare, Elizabeth Whitmere, Christian Distefano, Chuck Shamata, John MacDonald, Sarah Scheffer, Matthew Stefiuk, Claudia Jurt, Allen Altman, Robert Reynolds, Julia A. Long, Jodi Larratt, Rachel Nicole Shugar, Dan Demarbre, Abigail Lieff, Caeden Lawrence, Amy Balaton, Eli Roth</t>
  </si>
  <si>
    <t>Comedia | Comedia juvenil. Adolescencia. Colegios &amp; Universidad</t>
  </si>
  <si>
    <t>Alicia Silverstone, Stacey Dash, Brittany Murphy, Paul Rudd, Dan Hedaya, Breckin Meyer, Justin Walker, Wallace Shawn, Jeremy Sisto, Elisa Donovan, Donald Faison, Aida Linares, Twink Caplan, Julie Brown, Nicole Bilderback, Ron Orbach, Sean Holland, Roger Kabler, Jace Alexander, Carl Gottlieb, Joseph D. Reitman, Anthony Beninati, Jermaine Montell</t>
  </si>
  <si>
    <t>Acción | Asesinos en serie. Policíaco</t>
  </si>
  <si>
    <t>Sylvester Stallone, Brigitte Nielsen, Reni Santoni, John Herzfeld, Brian Thompson, Marco Rodríguez, Andrew Robinson, Art LaFleur, Lee Garlington, Val Avery</t>
  </si>
  <si>
    <t>Thriller | Comedia negra. Coches/Automovilismo. Road Movie. Cine independiente USA</t>
  </si>
  <si>
    <t>Kevin Bacon, James Freedson-Jackson, Hays Wellford, Camryn Manheim, Shea Whigham, Sean Hartley, Kyra Sedgwick, Loi Nguyen, Sit Lenh, Chuck Kull, Thomas Coates, Kathleen Bentley, Justin Barr, Adam Barr, Lily Heber, Cooter Heber</t>
  </si>
  <si>
    <t>Drama | Biográfico. Moda</t>
  </si>
  <si>
    <t>Audrey Tautou, Alessandro Nivola, Marie Gillain, Emmanuelle Devos, Benoît Poelvoorde</t>
  </si>
  <si>
    <t>Comedia. Acción | Secuela. Secuestros / Desapariciones. Cocodrilos</t>
  </si>
  <si>
    <t>Paul Hogan, Linda Kozlowski, John Meillon, Charles S. Dutton, Alec Wilson, Hechter Ubarry, Ernie Dingo, Steve Rackman, Gerry Skilton, Luis Guzmán, Susie Essman, Tatyana Ali, Jim Holt, Gus Mercurio, Maggie Blinco, Bill Sandy, Mark Saunders</t>
  </si>
  <si>
    <t>Comedia | Secuela. Cocodrilos</t>
  </si>
  <si>
    <t>Paul Hogan, Linda Kozlowski, Serge Cockburn, Jere Burns, Jonathan Banks, Alec Wilson, Gerry Skilton, Aida Turturro, George Hamilton, Steve Rackman, Mike Tyson</t>
  </si>
  <si>
    <t>Comedia. Aventuras | Animales. Cocodrilos</t>
  </si>
  <si>
    <t>Paul Hogan, Linda Kozlowski, John Meillon, Mark Blum, Michael Lombard, David Gulpilil, Reginald Veljohnson</t>
  </si>
  <si>
    <t>Ciencia ficción. Fantástico. Drama. Comedia | Vejez/Madurez. Extraterrestres. Amistad</t>
  </si>
  <si>
    <t>Steve Guttenberg, Brian Dennehy, Don Ameche, Jessica Tandy, Tahnee Welch, Hume Cronyn, Tyrone Power Jr., Gwen Verdon, Wilford Brimley, Jack Gilford, Barret Oliver, Linda Harrison, Herta Ware, Clint Howard</t>
  </si>
  <si>
    <t>Ciencia ficción. Romance | Cyberpunk. Distopía</t>
  </si>
  <si>
    <t>Tim Robbins, Samantha Morton, Om Puri, Jeanne Balibar, Togo Igawa, Essie Davis, Nina Fogg, Bruno Lastra, Emil Marwa, Nabil Massad, Taro Sherabayani, Christopher Simpson, Benedict Wong</t>
  </si>
  <si>
    <t>Ciencia ficción | Remake. Distopía. Robos &amp; Atracos. Crimen</t>
  </si>
  <si>
    <t>Kari Matchett, Robbie Amell, Stephen Amell, Sung Kang, Greg Bryk, Alex Mallari Jr., Aaron Abrams, Simon Northwood, JaNae Armogan, Laysla De Oliveira, Ho Chow, Kyla Kane, Vlad Alexis, Jeff Sinasac, Matthew Gouveia, Jai Jai Jones, Penny Eizenga, Lawrence Bayne, Shaun Benson, Martin Roach, Kevin Claydon, Peter Outerbridge, Karissa Strain, Max Laferriere, Merwin Mondesir, Casey Hudecki, Darrin Baker, John MacDonald, Natalie Lisinska, Christine Pagulayan</t>
  </si>
  <si>
    <t>Thriller. Acción | Terrorismo</t>
  </si>
  <si>
    <t>Noomi Rapace, Orlando Bloom, John Malkovich, Michael Douglas, Toni Collette, Akshay Kumar, Adelayo Adedayo, Aymen Hamdouchi, Brian Caspe, David Bowles, Raffaello Degruttola, Jessica Boone, Tosin Cole, Dan Bradford, Philip Brodie, Makram Khoury, Tom Reed, Michael Epp, Lee Nicholas Harris</t>
  </si>
  <si>
    <t>Thriller | Crimen. Policíaco. Espionaje. Matemáticas</t>
  </si>
  <si>
    <t>John Cusack, Malin Akerman, Hannah Murray, Liam Cunningham, Lucy Griffiths, Bryan Dick, Richard Brake, Joe Montana, Joey Ansah, Victor Gardener, Finbar Lynch, Brian Nickels, Max Bennett, Jonathan Jaynes, Gabrielle Reidy</t>
  </si>
  <si>
    <t>Drama | Cine independiente USA. Colegios &amp; Universidad</t>
  </si>
  <si>
    <t>Segun Akande, Sidney Alexandria, Malik Bazille, Toshi Calderón, Cuyle Carvin, Tosin Cole, Keenan Echols, Mitchell Edwards, Imani Hakim, Steve Harris, Rozia A. Henson Jr., DeRon Horton, Aristle Jones IV, Trevor Jackson, Racquel Bianca John, Daimion Johnson, Octavius J. Johnson, Michael King, Deji LaRay, Jearrin Lewis, Dominique Mari, Dondrey Moore</t>
  </si>
  <si>
    <t>Ciencia ficción. Thriller. Acción | Viajes en el tiempo. Trenes/Metros</t>
  </si>
  <si>
    <t>Jake Gyllenhaal, Michelle Monaghan, Vera Farmiga, Jeffrey Wright, Russell Peters, Michael Arden, Cas Anvar, Craig Thomas</t>
  </si>
  <si>
    <t>Acción. Thriller | Basado en hechos reales. Terrorismo. Telefilm</t>
  </si>
  <si>
    <t>Cam Gigandet, Anson Mount, Freddy Rodriguez, William Fichtner, Robert Knepper, Kenneth Miller, Eddie Kaye Thomas, Xzibit, Kathleen Robertson</t>
  </si>
  <si>
    <t>Drama. Comedia | Película de episodios. Cine independiente USA</t>
  </si>
  <si>
    <t>Roberto Benigni, Steve Buscemi, Cate Blanchett, Bill Murray, Alfred Molina, Iggy Pop, Tom Waits, Steven Wright, Joie Lee, Cinqué Lee, Joe Rigano, Vinny Vella, Renée French, E.J. Rodriguez, Alex Descas, Isaach de Bankole, Steve Coogan, Bill Rice, Taylor Mead, The GZA, Meg White, Jack White</t>
  </si>
  <si>
    <t>Acción. Drama. Thriller | Crimen. Blaxploitation</t>
  </si>
  <si>
    <t>Pam Grier, Booker Bradshaw, Robert DoQui, William Elliott, Allan Arbus, Sid Haig, Barry Cahill, Lee de Broux</t>
  </si>
  <si>
    <t>Intriga. Thriller. Ciencia ficción | Thriller psicológico. Cine independiente USA</t>
  </si>
  <si>
    <t>Emily Baldoni, Maury Sterling, Nicholas Brendon, Elizabeth Gracen, Alex Manugian, Lauren Maher, Hugo Armstrong, Lorene Scafaria</t>
  </si>
  <si>
    <t>Romance. Drama. Bélico | Drama romántico. Guerra de Secesión. Cine épico. Siglo XIX</t>
  </si>
  <si>
    <t>Jude Law, Nicole Kidman, Renée Zellweger, Brendan Gleeson, Ray Winstone, Donald Sutherland, Natalie Portman, Philip Seymour Hoffman, Giovanni Ribisi, Jena Malone, Eileen Atkins, Kathy Baker, James Gammon, Charlie Hunnam, Jack White, Lucas Black, Ethan Suplee, Taryn Manning, Melora Walters, Cillian Murphy, Richard Brake, Emily Deschanel, Jay Tavare</t>
  </si>
  <si>
    <t>Romance. Drama | Drama romántico. Años 50. Años 60. Guerra Fría. Música. Baile</t>
  </si>
  <si>
    <t>Joanna Kulig, Tomasz Kot, Agata Kulesza, Borys Szyc, Cédric Kahn, Jeanne Balibar, Adam Woronowicz, Adam Ferency, Adam Szyszkowski</t>
  </si>
  <si>
    <t>Drama. Thriller | Drama psicológico. Drama carcelario</t>
  </si>
  <si>
    <t>P.J. Boudousqué, James C. Burns, Chris Petrovski, Octavius J. Johnson, Nicholas Bateman, Stephanie Simbari, Mackenzie Sidwell Graff, Clayton LaDue, Tommy Nash</t>
  </si>
  <si>
    <t>Comedia | Comedia juvenil. Comedia absurda</t>
  </si>
  <si>
    <t>Ashton Kutcher, Seann William Scott, Kristy Swanson, Jennifer Garner, Linda Kim, Marla Sokoloff, Hal Sparks, David Herman, Charlie O'Connell, John Melendez, Mary Lynn Rajskub, Nichole Hiltz, Tabitha Taylor, Kimmarie Johnson</t>
  </si>
  <si>
    <t>Comedia. Acción | Cine dentro del cine. Buddy Film</t>
  </si>
  <si>
    <t>Michael J. Fox, James Woods, Annabella Sciorra, Penny Marshall, Stephen Lang, Delroy Lindo, Luis Guzmán, LL Cool J, Mary Mara, Christina Ricci</t>
  </si>
  <si>
    <t>Drama. Romance. Comedia | Cine independiente USA. Mumblecore. Amistad</t>
  </si>
  <si>
    <t>Olivia Wilde, Jake Johnson, Anna Kendrick, Ron Livingston, Ti West, Mike Brune, Frank V. Ross, Michael Gaertner, Kristin Davis, Jim Cibak, Alicia Van Couvering, Joe Swanberg, Jason Sudeikis</t>
  </si>
  <si>
    <t>Drama | Años 50. Colegios &amp; Universidad</t>
  </si>
  <si>
    <t>Brendan Fraser, Matt Damon, Chris O'Donnell, Ben Affleck, Cole Hauser, Amy Locane, Randall Batinkoff, Anthony Rapp, Andrew Lowery, Peter Donat, Zeljko Ivanek, Kevin Tighe, Michael Higgins, Ed Lauter, Peter McRobbie, John Cunningham, Elizabeth Franz, Jeff Hochendoner, R.E. Rodgers, John Speredakos, Edward Seamon, Leon B. Stevens, Kent Osborne, Jayce Bartok, Ryan Anderson, Will Lyman, William Meisle, Ken Garito, Karen Shallo, Gregory Chase, Alice Duffy, Thomas Kee</t>
  </si>
  <si>
    <t>Drama | Biográfico. Literatura. Feminismo. Años 20. Homosexualidad</t>
  </si>
  <si>
    <t>Keira Knightley, Dominic West, Denise Gough, Fiona Shaw, Robert Pugh, Rebecca Root, Eleanor Tomlinson, Aiysha Hart</t>
  </si>
  <si>
    <t>Thriller. Acción | Crimen</t>
  </si>
  <si>
    <t>Tom Cruise, Jamie Foxx, Jada Pinkett Smith, Mark Ruffalo, Peter Berg, Javier Bardem, Barry Shabaka Henley, Bruce McGill, Irma P. Hall, Richard T. Jones, Debi Mazar, Jason Statham</t>
  </si>
  <si>
    <t>Aventuras | Secuela. Animales. Perros/Lobos. Naturaleza</t>
  </si>
  <si>
    <t>Scott Bairstow, Charmaine Craig, Alfred Molina, Geoffrey Lewis, Al Harrington, Ethan Hawke</t>
  </si>
  <si>
    <t>Aventuras | Siglo XIX. Naturaleza. Animales. Perros/Lobos. Amistad</t>
  </si>
  <si>
    <t>Ethan Hawke, Klaus Maria Brandauer, Seymour Cassel, James Remar, Susan Hogan, Bill Moseley</t>
  </si>
  <si>
    <t>Acción | Mafia. Venganza</t>
  </si>
  <si>
    <t>Zoe Saldana, Amandla Stenberg, Lennie James, Michael Vartan, Callum Blue, Jordi Mollà, Cliff Curtis, Max Martini, Graham McTavish, Beau Brasseaux, Michael Showers, Ofelia Medina, Tony Dalton, Richard Zeringue</t>
  </si>
  <si>
    <t>Intriga. Comedia | Crimen. Serie [Colombo]</t>
  </si>
  <si>
    <t>Peter Falk, Rip Torn, Jamie Rose, Gary Kroeger, Betsy Palmer, Warren Berlinger, Antony Ponzini, Penny Santoni, Marilyn Tokudo, Brit Lind, Robert Alan Browne, Daniel Trent, Donald Craig, Peter Schreiner, Shane McCabe</t>
  </si>
  <si>
    <t>Ciencia ficción. Acción | Supervivencia. Futuro postapocalíptico</t>
  </si>
  <si>
    <t>Laurence Fishburne, Kevin Zegers, Bill Paxton, Charlotte Sullivan, John Tench, Atticus Dean Mitchell, Dru Viergever, Romano Orzari, Lisa Berry, Lucius Hoyos, Michael Mando, Eric Murdoch, Kimberly-Sue Murray, Jeff Smith</t>
  </si>
  <si>
    <t>Thriller. Drama | Basado en hechos reales. Dictadura chilena. Años 70. Sectas</t>
  </si>
  <si>
    <t>Emma Watson, Daniel Brühl, Michael Nyqvist, Julian Ovenden, Martin Wuttke, Vicky Krieps, Richenda Carey, August Zirner, Jeanne Werner</t>
  </si>
  <si>
    <t>Terror. Ciencia ficción. Intriga | Sobrenatural. Vida rural (Norteamérica). Familia</t>
  </si>
  <si>
    <t>Nicolas Cage, Joely Richardson, Madeleine Arthur, Elliot Knight, Brendan Meyer, Julian Hilliard, Tommy Chong, Josh C. Waller, Q'orianka Kilcher, Melissa Nearman</t>
  </si>
  <si>
    <t>Fantástico. Comedia. Drama | Monstruos. Catástrofes. Alcoholismo</t>
  </si>
  <si>
    <t>Anne Hathaway, Jason Sudeikis, Dan Stevens, Austin Stowell, Tim Blake Nelson, Agam Darshi, Hannah Cheramy, Christine Lee</t>
  </si>
  <si>
    <t>Thriller. Acción | Policíaco. Crimen</t>
  </si>
  <si>
    <t>Ymanol Perset, Joey Starr, Alice Taglioni, Gérard Lanvin, Philippe Nahon, Amr Waked, Simon Abkarian, Richard Sammel, Jo Prestia, Mika'Ela Fisher</t>
  </si>
  <si>
    <t>Selma Blair, Amy Smart, Jason Lee, Giovanni Ribisi, Kevin Pollak, Beau Bridges, Jason Antoon, Robert Guillaume, Samm Levine, Jerry Penacoli, Lauren Gallagher</t>
  </si>
  <si>
    <t>Thriller. Drama. Intriga</t>
  </si>
  <si>
    <t>Val Kilmer, Bobb'e J. Thompson, Richard Edson, Marg Helgenberger, Ivana Milicevic, Lobo Sebastian, Michael Muhney, Sean Blakemore, Wilmer Valderrama, Jack McGee</t>
  </si>
  <si>
    <t>Thriller. Western. Drama. Acción | Robos &amp; Atracos. Crimen. Policíaco. Buddy Film. Cine independiente USA. Familia. Crisis económica 2008</t>
  </si>
  <si>
    <t>Jeff Bridges, Chris Pine, Ben Foster, Gil Birmingham, Katy Mixon, Dale Dickey, Kevin Rankin, Melanie Papalia, Lora Martinez, Amber Midthunder, Dylan Kenin, Alma Sisneros, Martin Palmer, Danny Winn, Crystal Gonzales, Terry Dale Parks, Debrianna Mansini, John-Paul Howard</t>
  </si>
  <si>
    <t>Steve McQueen, Bobby Darin, Fess Parker, Harry Guardino, James Coburn, Mike Kellin, Joseph Hoover, L.Q. Jones, Don Haggerty, Nick Adams, Bob Newhart</t>
  </si>
  <si>
    <t>Bélico | II Guerra Mundial. África</t>
  </si>
  <si>
    <t>Richard Burton, John Colicos, Clinton Greyn, Wolfgang Preiss, Danielle De Metz, Karl-Otto Alberty, Christopher Cary, John Orchard</t>
  </si>
  <si>
    <t>Michael Caine, Cliff Robertson, Henry Fonda, Ian Bannen, Harry Andrews, Denholm Elliott, Ken Takakura, Sam Kydd, Patrick Jordan</t>
  </si>
  <si>
    <t>Ciencia ficción. Acción. Terror | Robots. Ejército</t>
  </si>
  <si>
    <t>Vanessa Kirby, Thure Lindhardt, David Ajala, Tom McKay, Mike Noble, Deborah Rosan, Bentley Kalu, Osi Okerafor, Kelly Gough, Tim Ahern, Damian Kell</t>
  </si>
  <si>
    <t>Bélico. Comedia | II Guerra Mundial</t>
  </si>
  <si>
    <t>Paul Newman, Sylva Koscina, Andrew Duggan, Tom Bosley, Charles Gray, John Williams</t>
  </si>
  <si>
    <t>Bélico. Acción | II Guerra Mundial. Nazismo</t>
  </si>
  <si>
    <t>Dolph Lundgren, Luke Goss, Chuck Liddell, Mickey Rourke, Ryan Kelley, Noah Segan, Angie Papanikolas, K.C. Clyde, Jake Stormoen, Maclain Nelson, Blake Webb, Apostolos Gliarmis, Steven Luke, Rob York</t>
  </si>
  <si>
    <t>Drama | Religión</t>
  </si>
  <si>
    <t>Chiwetel Ejiofor, Lakeith Stanfield, Martin Sheen, Danny Glover, Jason Segel, Condola Rashad, Juan Gaspard, Allie McCulloch, Joni Bovill, Ric Reitz, Sunny Kelley, Wil Gonzalez, Bina Forbes, William Willet, Selena Anduze, Andrew Masset, Selah Avery</t>
  </si>
  <si>
    <t>Romance. Comedia. Drama | Comedia romántica. Basado en hechos reales. Nochevieja / Año nuevo</t>
  </si>
  <si>
    <t>Julia Roberts, Javier Bardem, Billy Crudup, James Franco, Richard Jenkins, Viola Davis, Mike O'Malley, Luca Argentero, Tuva Novotny</t>
  </si>
  <si>
    <t>Drama | Infancia. Amistad. Familia. Drama social. Guerra de Afganistán-URSS</t>
  </si>
  <si>
    <t>Khalid Abdalla, Ahmad Khan Mahmidzada, Zekeria Ebrahimi, Saïd Taghmaoui, Atossa Leoni, Homayoun Ershadi, Shaun Toub, Sayed Jafar Masihullah Gharibzada, Mir Mahmood Shah Hashimi, Nabi Tanha, Elham Ehsas, Bahram Ehsas, Tamim Nawabi, Mohamad Nabi Attai, Mohamad Nadir Sarwari, Mustafa Haidari, Ahmad Yasar Shir Agha, Mohammad Aman Joya</t>
  </si>
  <si>
    <t>Western | Crimen. Venganza</t>
  </si>
  <si>
    <t>Clint Eastwood, Inger Stevens, Ed Begley, Arlene Golonka, James MacArthur, Pat Hingle, Ben Johnson, Ruth White, Charles McGraw, L.Q. Jones, Bruce Dern, Alan Hale Jr., Dennis Hopper, Michael O'Sullivan, Bob Steele, Joseph Sirola, Bert Freed</t>
  </si>
  <si>
    <t>Acción. Thriller | Venganza. Secuestros / Desapariciones</t>
  </si>
  <si>
    <t>Arnold Schwarzenegger, Rae Dawn Chong, Dan Hedaya, James Olson, Bill Duke, Vernon Wells, Alyssa Milano, Bill Paxton, David Patrick Kelly, Chelsea Field</t>
  </si>
  <si>
    <t>Comedia | Comedia negra. Trabajo/empleo</t>
  </si>
  <si>
    <t>Jason Bateman, Charlie Day, Jason Sudeikis, Jennifer Aniston, Colin Farrell, Kevin Spacey, Jamie Foxx, Julie Bowen, Donald Sutherland, Lindsay Sloane, John Francis Daley, Isaiah Mustafa, Ioan Gruffudd</t>
  </si>
  <si>
    <t>Comedia | Secuela. Trabajo/empleo. Secuestros / Desapariciones</t>
  </si>
  <si>
    <t>Jason Bateman, Charlie Day, Jason Sudeikis, Jennifer Aniston, Christoph Waltz, Chris Pine, Jamie Foxx, Kevin Spacey, Kelly Stables, Suzy Nakamura, Brianne Howey, Romina, Brendan Hunt, Alyssa Preston, Brandon Richardson</t>
  </si>
  <si>
    <t>Marilyn Monroe, Betty Grable, Lauren Bacall, William Powell, Rory Calhoun, David Wayne, Fred Clark, Cameron Mitchell</t>
  </si>
  <si>
    <t>Comedia. Thriller | Crimen. Sátira. Mafia. Cine dentro del cine. Comedia negra</t>
  </si>
  <si>
    <t>John Travolta, Gene Hackman, René Russo, Danny DeVito, Dennis Farina, Delroy Lindo, James Gandolfini, Jon Gries, Renee Props, David Paymer, Martin Ferrero, Miguel Sandoval, Linda Hart, Harvey Keitel, Bette Midler, Jacob Vargas</t>
  </si>
  <si>
    <t>Romance. Comedia | Comedia romántica. Trabajo/empleo</t>
  </si>
  <si>
    <t>Zoey Deutch, Glen Powell, Lucy Liu, Taye Diggs, Meredith Hagner, Shyrley Rodriguez, Faith Logan, Wai Ching-Ho, Pete Davidson, Noah Robbins, Aaron Costa Ganis, Jake Robinson, Jeff Hiller, Doris McCarthy, Evan Parke</t>
  </si>
  <si>
    <t>Comedia. Fantástico</t>
  </si>
  <si>
    <t>Jim Carrey, Jennifer Aniston, Morgan Freeman, Eddie Jemison, Lisa Ann Walter, Catherine Bell, Philip Baker Hall, Nora Dunn, Steve Carell, Allison McCurdy</t>
  </si>
  <si>
    <t>Ciencia ficción. Drama</t>
  </si>
  <si>
    <t>Sidney Poitier, Will Geer, Bradford Dillman, Beverly Todd, Ramon Bieri, Warren J. Kemmerling, Lincoln Kilpatrick, P. Jay Sidney, Paul Winfield, Richard Ward</t>
  </si>
  <si>
    <t>Comedia. Drama. Romance | Navidad</t>
  </si>
  <si>
    <t>Reese Witherspoon, Vince Vaughn, Robert Duvall, Mary Steenburgen, Jon Favreau, Jon Voight, Dwight Yoakam, Sissy Spacek, Carol Kane, Brian Baumgartner, Kristin Chenoweth, Katy Mixon, Colleen Camp, Collette Wolfe, Skyler Gisondo</t>
  </si>
  <si>
    <t>Comedia. Romance. Fantástico | Años 70. Adolescencia. Extraterrestres</t>
  </si>
  <si>
    <t>Elle Fanning, Alex Sharp, Nicole Kidman, Ruth Wilson, Matt Lucas, Ethan Lawrence, Stephanie Hazel, Rory Nolan, Jessica Kate Plummer, Olivia Short, Nansi Nsue</t>
  </si>
  <si>
    <t>Comedia. Bélico | II Guerra Mundial. Parodia</t>
  </si>
  <si>
    <t>Michael Crawford, John Lennon, Roy Kinnear, Lee Montague, Jack MacGowran, Michael Hordern, Jack Hedley, Karl Michael Vogler</t>
  </si>
  <si>
    <t>Comedia. Drama. Romance | Comedia romántica</t>
  </si>
  <si>
    <t>Katherine Heigl, Josh Duhamel, Christina Hendricks, Josh Lucas, Jean Smart, Melissa McCarthy, Faizon Love, Majandra Delfino, Jessica St. Clair, Hayes MacArthur, Andrew Daly, Andy Buckley, Reggie Lee, Rob Huebel</t>
  </si>
  <si>
    <t>Romance. Comedia. Aventuras | Comedia romántica</t>
  </si>
  <si>
    <t>Matthew McConaughey, Kate Hudson, Donald Sutherland, Ray Winstone, Alexis Dziena, Ewen Bremner, Kevin Hart, Adam LeFevre, Todd Lasance, Malcolm-Jamal Warner, Brian Hooks, David Roberts, Michael Mulheren, Rohan Nichol</t>
  </si>
  <si>
    <t>Felicity Jones, Anton Yelchin, Jennifer Lawrence, Charlie Bewley, Alex Kingston, Oliver Muirhead, Finola Hughes, Chris Messina, Ben York Jones, Keeley Hazell, Natalie Hoflin, Kayla Barr, Robert Pike Daniel, Katie Wallack, Edy Ganem</t>
  </si>
  <si>
    <t>Comedia | Comedia negra. Comedia romántica. Cómic</t>
  </si>
  <si>
    <t>Jack Lemmon, Virna Lisi, Terry-Thomas, Eddie Mayehoff, Claire Trevor, Sidney Blackmer, Jack Albertson, Mary Wickes</t>
  </si>
  <si>
    <t>Maria Ribeiro, Paulho Vilhena, Clarisse Abujamra, Felipe Rocha, Sophia Valverde, Jorge Mautner, Annalara Prates</t>
  </si>
  <si>
    <t>Kate Hudson, Matthew McConaughey, Adam Goldberg, Bebe Neuwirth, Michael Michele, Shalom Harlow, Annie Parisse, Kathryn Hahn, Thomas Lennon, Robert Klein, Celia Weston, Justin Peroff, Samantha Quan, Rebecca Harris, James Murtaugh, Liliane Montevecchi, John DiResta, James Mainprize, Georgia Craig, Tony Longo, Natalie Brown</t>
  </si>
  <si>
    <t>Romance. Comedia | Comedia romántica. Moda. Comedia negra</t>
  </si>
  <si>
    <t>Monica Potter, Freddie Prinze Jr., Sarah O'Hare, Shalom Harlow, Ivana Milicevic, Tomiko Fraser, China Chow, Jay Brazeau, Stanley DeSantis, James Kirk, Elysa Hogg, Kristina Lewis</t>
  </si>
  <si>
    <t>Nicolas Cage, Willem Dafoe, Kayla Perkins, Magi Avila, Reynaldo Gallegos, Christopher Matthew Cook, Omar Dorsey, Melissa Bolona, Chelsea Mee, John Patrick Jordan, Tora Kim, Joe Fishel, David Gragg</t>
  </si>
  <si>
    <t>Antonio Albanese, Paola Cortellesi, Sonia Bergamasco, Alice Maselli, Simone De Bianchi, Claudio Amendola, Luca Angeletti, Antonio D'Ausilio</t>
  </si>
  <si>
    <t>Comedia. Acción. Drama | Comedia dramática</t>
  </si>
  <si>
    <t>Shirley MacLaine, Jessica Lange, Demi Moore, Matt Walsh, Billy Connolly, Jay Hayden, Rebecca da Costa, Howard Hesseman, Stephanie Beacham, Santiago Segura, Lawrence Turner, Ptolemy Slocum, Vincent De Paul, Julián Villagrán, Robert Collier</t>
  </si>
  <si>
    <t>Peter O'Toole, Audrey Hepburn, Charles Boyer, Eli Wallach, Hugh Griffith, Fernand Gravey, Marcel Dalio, Jacques Marin, Moustache, Roger Tréville, Edward Malin, Bert Bertram</t>
  </si>
  <si>
    <t>Romance. Comedia. Drama | Comedia romántica</t>
  </si>
  <si>
    <t>Reese Witherspoon, Paul Rudd, Owen Wilson, Jack Nicholson, Kathryn Hahn, Shelley Conn, Tony Shalhoub, Yuki Matsuzaki, Domenick Lombardozzi, Mark Linn-Baker, Molly Price, Tara Subkoff</t>
  </si>
  <si>
    <t>Romance. Comedia | Enseñanza. Colegios &amp; Universidad. Comedia romántica</t>
  </si>
  <si>
    <t>Hugh Grant, Marisa Tomei, Allison Janney, J.K. Simmons, Bella Heathcote, Chris Elliott, Olivia Luccardi, Aja Naomi King, Frank Harts, Annie Q., Nicole Patrick, Maggie Geha, Jason Antoon, Andrew Keenan-Bolger, Karen Pittman</t>
  </si>
  <si>
    <t>Ciencia ficción. Comedia. Fantástico | Surrealismo. Película de culto</t>
  </si>
  <si>
    <t>John Cusack, Cameron Diaz, Catherine Keener, John Malkovich, Orson Bean, Mary Kay Place, Charlie Sheen, Octavia Spencer, Brad Pitt, Ned Bellamy, Byrne Piven, K.K. Dodds, Willie Garson, Kevin Carroll, Reginald C. Hayes, Gerald Emerick, Carlos Jacott, W. Earl Brown, Richard Fancy, Mariah O'Brien, Patti Tippo</t>
  </si>
  <si>
    <t>Comedia | Comedia juvenil. Bodas</t>
  </si>
  <si>
    <t>Natalia de Molina, Úrsula Corberó, María Hervás, Celia de Molina, Brays Efe, Roger Berruezo, José Lamuño, Jim Arnold, Emma Bunton</t>
  </si>
  <si>
    <t>Acción. Bélico | II Guerra Mundial. Basado en hechos reales</t>
  </si>
  <si>
    <t>Tom Sizemore, Neal McDonough, Vinnie Jones, Jürgen Prochnow, Melia Kreiling, Sam MacKenzie, Chad Michael Collins, Dimitri Diatchenko, Richard Sammel, Philip Rham, Peter Ladjev, Ivo Arakov, Atanas Srebrev, Zara Dimitrova, Hristo Balabanov, Uti Bachvarov, Alexander Nossikoff, Vania Rankova</t>
  </si>
  <si>
    <t>Dreama Walker, Ann Dowd, Pat Healy, Bill Camp, Philip Ettinger, James McCaffrey, Ashlie Atkinson, Ralph Rodriguez, Stephen Payne, Matt Servitto</t>
  </si>
  <si>
    <t>Acción | Aviones</t>
  </si>
  <si>
    <t>Nicolas Cage, John Cusack, John Malkovich, Steve Buscemi, Ving Rhames, Colm Meaney, Rachel Ticotin, Mykelti Williamson, Monica Potter, Angela Featherstone, José Zúñiga, Dave Chappelle, Danny Trejo, Nick Chinlund, Landry Allbright, M.C. Gainey</t>
  </si>
  <si>
    <t>Drama. Comedia | Comedia dramática. Cine independiente USA</t>
  </si>
  <si>
    <t>Philip Seymour Hoffman, Kathy Bates, Sarah Koskoff, Jack Kehler, Stephen Tobolowsky, Shannon Holt, Erika Alexander, Kevin Breznahan</t>
  </si>
  <si>
    <t>Romance. Comedia. Drama | Comedia romántica. Adolescencia. Homosexualidad. Amistad. Colegios &amp; Universidad. Young Adult</t>
  </si>
  <si>
    <t>Nick Robinson, Jennifer Garner, Josh Duhamel, Katherine Langford, Alexandra Shipp, Logan Miller, Keiynan Lonsdale, Jorge Lendeborg Jr., Talitha Bateman, Tony Hale, Natasha Rothwell, Miles Heizer, Joey Pollari</t>
  </si>
  <si>
    <t>Romance. Comedia | Comedia romántica. Amistad</t>
  </si>
  <si>
    <t>Mila Kunis, Justin Timberlake, Patricia Clarkson, Woody Harrelson, Emma Stone, Rashida Jones, Jenna Elfman, Andy Samberg, Richard Jenkins, Bryan Greenberg</t>
  </si>
  <si>
    <t>Drama | Vida rural (Norteamérica). Caza</t>
  </si>
  <si>
    <t>Robert Mitchum, Eleanor Parker, George Peppard, George Hamilton, Everett Sloane, Luana Patten, Anne Seymour, Ken Renard, Constance Ford, Ray Teal</t>
  </si>
  <si>
    <t>Comedia | Años 20. Mafia. Remake. Película de culto</t>
  </si>
  <si>
    <t>Marilyn Monroe, Jack Lemmon, Tony Curtis, George Raft, Pat O'Brien, Nehemiah Persoff, Joe E. Brown, Joan Shawlee, Billy Gray, George E. Stone, Mike Mazurki, Dave Barry, Harry Wilson, Beverly Wills, Edward G. Robinson Jr., Barbara Drew</t>
  </si>
  <si>
    <t>Richard Harris, Rod Taylor, Al Lettieri, Neville Brand, William Smith, Paul Benjamin, Isela Vega, Pedro Armendáriz Jr., Sean Marshall, William Bryant, Read Morgan</t>
  </si>
  <si>
    <t>Kelsey Grammer, John Michael Higgins, Tamsin Greig, Mathew Horne, Richard Cordery, Andrew Sachs, Mariola Jaworska, Togo Igawa, Sonya Cassidy, Doon Mackichan, Lee Nicholas Harris, Julie Dray, Pearce Quigley, Dilyana Bouklieva, Susan Fordham, Lara Heller, Atul Sharma, Jill Buchanan, Danny Morgan, Vic Waghorn, Glenn Webster, Kumud Pant, Michael Chapman, Michael Haydon, Paul Blackwell, Matt Townsend, Richard Banks</t>
  </si>
  <si>
    <t>Comedia. Fantástico | Comedia dramática</t>
  </si>
  <si>
    <t>Adam Sandler, Method Man, Ellen Barkin, Melonie Diaz, Dan Stevens, Fritz Weaver, Yul Vazquez, Steve Buscemi, Dustin Hoffman, Dascha Polanco</t>
  </si>
  <si>
    <t>Intriga | Espionaje. Película de culto</t>
  </si>
  <si>
    <t>Cary Grant, Eva Marie Saint, James Mason, Martin Landau, Leo G. Carroll, Philip Ober, Josephine Hutchinson, Edward Platt, Adam Williams, Jessie Royce Landis, Alfred Hitchcock, Edward Binns</t>
  </si>
  <si>
    <t>Comedia | Comedia dramática</t>
  </si>
  <si>
    <t>Christian Clavier, Ary Abittan, Elsa Zylberstein, Cyril Lecomte, Nanou Garcia, Oscar Berthe, Mirela Nicolau, Sofiia Manousha, Ioana Visalon</t>
  </si>
  <si>
    <t>Aventuras. Drama. Romance | Cine épico. Siglo XVII</t>
  </si>
  <si>
    <t>Izabella Scorupco, Aleksandr Domogarov, Michał Żebrowski, Krzystof Kowalewski, Bogdan Stupka, Andrzej Seweryn, Zbigniew Bielawski, Wiktor Zborowski, Wojciech Malajkat, Ewa Wisniewska, Daniel Olbrychski, Marek Kondrat, Gustaw Holoubek, Adam Ferency</t>
  </si>
  <si>
    <t>Thriller. Acción | Venganza. Policíaco</t>
  </si>
  <si>
    <t>Patrick Swayze, Liam Neeson, Adam Baldwin, Helen Hunt, Bill Paxton, Ben Stiller, Andreas Katsulas, Michael J. Pollard, Ted Levine, Del Close, Valentine Cimo, Vincent Guastaferro, Brett Hadley, Paul Herman, Richard Wharton, Don James</t>
  </si>
  <si>
    <t>Drama | Deporte. Discapacidad. Familia</t>
  </si>
  <si>
    <t>Jacques Gamblin, Alexandra Lamy, Fabien Héraud, Sophie de Furst, Pablo Pauly, Xavier Mathieu, Christelle Cornil, Fred Epaud, Sandra Leclercq</t>
  </si>
  <si>
    <t>Bélico. Drama | Guerra de Vietnam. Basado en hechos reales</t>
  </si>
  <si>
    <t>Sebastian Stan, William Hurt, Christopher Plummer, Samuel L. Jackson, Bradley Whitford, Ed Harris, Linus Roache, Alison Sudol, Grant Gustin, Diane Ladd, Michael Imperioli, Jeremy Irvine, Amy Madigan, Robert Pine, Peter Fonda, John Savage, Max Gail, Dale Dye, Wilbur Fitzgerald, Lisa Gay Hamilton, Travis Wade, Julian Adams, Ric Reitz, John D. Hickman</t>
  </si>
  <si>
    <t>Intriga. Drama | Crimen. Policíaco</t>
  </si>
  <si>
    <t>Robert De Niro, Frances McDormand, James Franco, Eliza Dushku, William Forsythe, George Dzundza, Patti LuPone</t>
  </si>
  <si>
    <t>Comedia | Años 30. Años 40. Años 70. Comedia dramática. Drama carcelario</t>
  </si>
  <si>
    <t>Eddie Murphy, Martin Lawrence, Clarence Williams III, Bernie Mac, Nick Cassavetes, Ned Beatty, Obba Babatundé, Miguel A. Núñez Jr., Lisa Nicole Carson, Sanaa Lathan, R. Lee Ermey</t>
  </si>
  <si>
    <t>Drama. Thriller | Crimen. Basado en hechos reales. Años 90</t>
  </si>
  <si>
    <t>Reese Witherspoon, Colin Firth, Alessandro Nivola, James Hamrick, Kristopher Higgins, Seth Meriwether, Amy Ryan, Robert Baker, Collette Wolfe, Rex Linn, Bruce Greenwood, Brandon Spink, Mireille Enos, Kevin Durand, Dane DeHaan, Martin Henderson, Brian Howe</t>
  </si>
  <si>
    <t>Thriller. Drama | Mafia. Años 70. Basado en hechos reales</t>
  </si>
  <si>
    <t>Jean Dujardin, Gilles Lellouche, Céline Sallette, Benoît Magimel, Guillaume Gouix, Bruno Todeschini, Feodor Atkine, Moussa Maaskri, Pauline Burlet, Eric Godon, Mélanie Doutey, Xavier Alcan, John Flanders</t>
  </si>
  <si>
    <t>Intriga. Acción. Romance. Thriller</t>
  </si>
  <si>
    <t>Mel Gibson, Michelle Pfeiffer, Kurt Russell, Raul Julia, J.T. Walsh, Arliss Howard, Budd Boetticher, Arye Gross, Gabriel Damon, Daniel Zacapa, Ann Magnuson</t>
  </si>
  <si>
    <t>Romance. Comedia | Comedia romántica. Moda</t>
  </si>
  <si>
    <t>Isla Fisher, Hugh Dancy, Krysten Ritter, Joan Cusack, Kristin Scott Thomas, John Goodman, Kristen Connolly, Julie Hagerty, Lynn Redgrave, John Lithgow, Fred Armisen, Robert Stanton, Paloma Guzmán, Nick Cornish, Wendie Malick, Clea Lewis, Ginifer King, John Salley, Leslie Bibb, Jenny Powers, Kelli Barrett, Scott Evans</t>
  </si>
  <si>
    <t>Sam Rockwell, Drew Barrymore, George Clooney, Michelle Sweeney, Julia Roberts, Rutger Hauer, Linda Tomassone, Brad Pitt, Matt Damon, Michael Cera, Maggie Gyllenhaal, Jennifer Hall, Ilona Elkin, Chelsea Ceci, Jerry Weintraub</t>
  </si>
  <si>
    <t>Intriga. Drama | Crimen. Años 40. Policíaco. Religión. Neo-noir. Drama psicológico. Familia</t>
  </si>
  <si>
    <t>Robert De Niro, Robert Duvall, Charles Durning, Kenneth McMillan, Ed Flanders, Cyril Cusack, Burgess Meredith</t>
  </si>
  <si>
    <t>Thriller. Drama | Crimen. Robos &amp; Atracos</t>
  </si>
  <si>
    <t>Edward Burns, Dustin Hoffman, Rachel Weisz, Andy García, Morris Chestnut, Paul Giamatti, Donal Logue, Luis Guzmán, Brian Van Holt, April O'Brien, Leland Orser, Louis Lombardi, Tommy 'Tiny' Lister, Robert Forster, Franky G., Nicole Marie Lenz, Michelle Ruben, Elle Alexander, Melissa Lawner, John Carroll Lynch, Robert Pine</t>
  </si>
  <si>
    <t>Rock Hudson, Doris Day, Tony Randall, Thelma Ritter, Nick Adams, Allen Jenkins, Lee Patrick, Marcel Dalio, Mary McCarty, Julia Meade</t>
  </si>
  <si>
    <t>Burt Lancaster, Silvana Mangano, Helmut Berger, Claudia Marsani, Stefano Patrizi, Elvira Cortese, Dominique Sanda, Claudia Cardinale, Romolo Valli, Guy Tréjan, Philippe Hersent, Umberto Raho, Jean-Pierre Zola, Enzo Fiermonte, Vittorio Fanfoni, Lorenzo Piani, Valentino Macchi, Margherita Horowitz</t>
  </si>
  <si>
    <t>Kenneth Branagh, Daryl Hannah, Robert Downey Jr., Embeth Davidtz, Tom Berenger, Robert Duvall, Famke Janssen</t>
  </si>
  <si>
    <t>Chow Yun-Fat, Chen Daoming, Zhou Xun, Lu Yi, Lu Yi, Chen Jianbin, Zhang Kaili, Huang Jiao, Ren Quan, Wang Ban, Ma Jingwu</t>
  </si>
  <si>
    <t>Aventuras. Acción. Ciencia ficción. Fantástico | Simios. África</t>
  </si>
  <si>
    <t>Dylan Walsh, Laura Linney, Ernie Hudson, Grant Heslov, Tim Curry, Joe Don Baker, Mary Ellen Trainor, Carolyn Seymour, Adewale Akinnuoye-Agbaje, Bruce Campbell</t>
  </si>
  <si>
    <t>Josh Brolin, Anthony Hopkins, Naomi Watts, Freida Pinto, Antonio Banderas, Gemma Jones, Lucy Punch, Pauline Collins, Ewen Bremner, Christian McKay, Roger Ashton-Griffiths, Neil Jackson, Theo James</t>
  </si>
  <si>
    <t>Romance. Drama. Fantástico | Drama romántico. Bolsa &amp; Negocios. Remake</t>
  </si>
  <si>
    <t>Brad Pitt, Anthony Hopkins, Claire Forlani, Jake Weber, Marcia Gay Harden, Jeffrey Tambor, David S. Howard, June Squibb, Lois Kelly-Miller, Jahnni St. John, Richard Clarke, Marylouise Burke, Diane Kagan, Gene Canfield, Suzanne Hevner</t>
  </si>
  <si>
    <t>Drama | Biográfico. Literatura</t>
  </si>
  <si>
    <t>Alba August, Trine Dyrholm, Björn Gustafsson, Magnus Krepper, Maria Bonnevie, Henrik Rafaelsen, Liv LeMoyne, Sofia Karemyr, Lars Väringer, Saga Wetterqvist, Maria Alm Norell, Mira Mitchell, Moa Niklasson, Marius Damslev, Li Brådhe, Maria Fahl-Vikander, Marlon Mitchell, Tuva Berglund</t>
  </si>
  <si>
    <t>Intriga | Racismo. Años 40</t>
  </si>
  <si>
    <t>Spencer Tracy, Robert Ryan, Lee Marvin, Anne Francis, Dean Jagger, Ernest Borgnine, Walter Brennan, John Ericson, Walter Sande</t>
  </si>
  <si>
    <t>Thriller. Intriga | Espionaje. Nazismo</t>
  </si>
  <si>
    <t>George Segal, Alec Guinness, Max von Sydow, Senta Berger, George Sanders, Robert Helpmann, Robert Flemyng, Peter Carsten, Edith Schneider, Gunter Meisner, Ernst Walder, Philip Madoc, John Rees</t>
  </si>
  <si>
    <t>Intriga | Internet/Informática</t>
  </si>
  <si>
    <t>Ryan Phillippe, Rachael Leigh Cook, Claire Forlani, Tim Robbins, Tygh Runyan, Douglas McFerran, Richard Roundtree, Yee Jee Tso, Nate Dushku, Ned Bellamy, Tyler Labine, Scott Bellis, David Lovgren, Zahf Paroo, Jonathon Young, Rick Worthy, Nathaniel DeVeaux, Ian Robison, Linda Ko</t>
  </si>
  <si>
    <t>Acción. Thriller</t>
  </si>
  <si>
    <t>Mel Gibson, Julia Roberts, Patrick Stewart, Cylk Cozart, Steve Kahan, Alex McArthur, Terry Alexander, Dean Winters, Sean Patrick Thomas</t>
  </si>
  <si>
    <t>Fantástico. Acción. Ciencia ficción. Thriller | Sobrenatural. Cómic. DC Comics</t>
  </si>
  <si>
    <t>Keanu Reeves, Rachel Weisz, Shia LaBeouf, Tilda Swinton, Pruitt Taylor Vince, Djimon Hounsou, Gavin Rossdale, Peter Stormare, Michelle Monaghan, José Zúñiga</t>
  </si>
  <si>
    <t>Ciencia ficción. Drama | Extraterrestres. Religión</t>
  </si>
  <si>
    <t>Jodie Foster, Matthew McConaughey, James Woods, John Hurt, Tom Skerritt, William Fichtner, David Morse, Angela Bassett, Rob Lowe, Jena Malone, Max Martini, Jake Busey, Geoffrey Blake</t>
  </si>
  <si>
    <t>Thriller | Historias cruzadas. Enfermedad. Pandemias</t>
  </si>
  <si>
    <t>Matt Damon, Kate Winslet, Laurence Fishburne, Marion Cotillard, Jude Law, Gwyneth Paltrow, Bryan Cranston, Jennifer Ehle, Sanaa Lathan, Elliott Gould, John Hawkes, Enrico Colantoni, Chin Han, Monique Gabriela Curnen, Josie Ho, Chui Tien-You, Daria Strokous, Griffin Kane, Yoshiaki Kobayashi, Grace Rex, Armin Rohde, Rebecca Spence, Andrew White, Larry Clarke, Anna Jacoby-Heron, Jimmy Chung, Demetri Martin, John Hines, Joshua Weinstein, Dan Aho, Randy Lowell, Raymond Tsang, Jim Ortlieb, Annabel Armour, Kara Zediker, Laura T. Fisher, Mary Beth Dolan, Jason Babinsky, Sanjay Gupta, Dan Flannery</t>
  </si>
  <si>
    <t>Thriller. Acción. Drama | Crimen. Remake. Drogas</t>
  </si>
  <si>
    <t>Mark Wahlberg, Kate Beckinsale, Giovanni Ribisi, Ben Foster, David O'Hara, Diego Luna, J.K. Simmons, Lukas Haas, Caleb Landry Jones</t>
  </si>
  <si>
    <t>Acción | Robos &amp; Atracos</t>
  </si>
  <si>
    <t>Nicolas Cage, Malin Akerman, Josh Lucas, Danny Huston, Mark Valley, Sami Gayle, M.C. Gainey, Marcus Lyle Brown, Michelle Torres, J.D. Evermore, Edrick Browne</t>
  </si>
  <si>
    <t>Mario Casas, Ana Wagener, Bárbara Lennie, José Coronado, Francesc Orella, Paco Tous, David Selvas, San Yélamos, Iñigo Gastesi, Manel Dueso</t>
  </si>
  <si>
    <t>Comedia | Cine independiente USA. Vida rural (Norteamérica)</t>
  </si>
  <si>
    <t>Ed Helms, John C. Reilly, Anne Heche, Isiah Whitlock Jr., Sigourney Weaver, Kurtwood Smith</t>
  </si>
  <si>
    <t>Drama | Drama carcelario</t>
  </si>
  <si>
    <t>Jack O'Connell, Ben Mendelsohn, Rupert Friend, Sam Spruell, David Ajala, Peter Ferdinando, Anthony Welsh, Ashley Chin, David Avery, Gershwyn Eustache Jnr, Paddy Rocks, Ryan McKenna, Mark Asante</t>
  </si>
  <si>
    <t>Acción | Road Movie</t>
  </si>
  <si>
    <t>Kris Kristofferson, Ali MacGraw, Ernest Borgnine, Burt Young, Madge Sinclair, Franklyn Ajaye, Seymour Cassel</t>
  </si>
  <si>
    <t>Fantástico. Animación. Comedia. Cine negro | Neo-noir. Cómic</t>
  </si>
  <si>
    <t>Animación, Kim Basinger, Brad Pitt, Gabriel Byrne, Carrie Hamilton, Michele Abrams, Deirdre O'Connell, Greg Collins</t>
  </si>
  <si>
    <t>Thriller. Drama | Policíaco</t>
  </si>
  <si>
    <t>Sylvester Stallone, Harvey Keitel, Ray Liotta, Robert De Niro, Peter Berg, Janeane Garofalo, Robert Patrick, Michael Rapaport, Annabella Sciorra, Noah Emmerich, Cathy Moriarty, John Spencer, Frank Vincent, Malik Yoba, Arthur J. Nascarella, Edie Falco, Victor Williams, Paul Calderon, John Doman, Deborah Harry, Vincent Laresca, Oliver Solomon, Terri Towns</t>
  </si>
  <si>
    <t>Thriller. Intriga | Asesinos en serie</t>
  </si>
  <si>
    <t>Drama | Drama de época. Biográfico. Siglo XIX. Música</t>
  </si>
  <si>
    <t>Ed Harris, Diane Kruger, Matthew Goode, Phyllida Law, Nicholas Jones, Joe Anderson</t>
  </si>
  <si>
    <t>Aventuras. Romance | Edad Media. Siglo XV</t>
  </si>
  <si>
    <t>Tony Curtis, Janet Leigh, David Farrar, Barbara Rush, Herbert Marshall, Torin Thatcher, Dan O'Herlihy, Patrick O'Neal, Craig Hill, Ian Keith, Doris Lloyd, Rhys Williams, Leonard Mudie, Maurice Marsac, Leo Britt</t>
  </si>
  <si>
    <t>Fantástico. Aventuras | Fantasía medieval. Dragones. Siglo X</t>
  </si>
  <si>
    <t>Dennis Quaid, David Thewlis, Pete Postlethwaite, Sean Connery, Dina Meyer, Julie Christie, Jason Isaacs, Brian Thompson, Lee Oakes, Wolf Christian, Terry O'Neill, Eva Vejmelková, Milan Bahúl, Peter Hric, Sandra Kovacicova</t>
  </si>
  <si>
    <t>Fantástico. Aventuras</t>
  </si>
  <si>
    <t>Brendan Fraser, Andy Serkis, Sienna Guillory, Eliza Bennett, Richard Strange, Paul Bettany, Helen Mirren, Rafi Gavron, Matt King, Steve Speirs, Jamie Foreman, Lesley Sharp, Tereza Srbova, Jennifer Connelly, Jim Broadbent</t>
  </si>
  <si>
    <t>Drama. Romance</t>
  </si>
  <si>
    <t>Gunnar Jónsson, Ilmur Kristjánsdóttir, Margrét Helga Jóhannsdóttir, Sigurjón Kjartansson, Arnar Jónsson, Franziska Una Dagsdóttir, Sigurður Karlsson, Þorsteinn Gunnarsson</t>
  </si>
  <si>
    <t>Romance. Acción | Drama romántico. Deporte. Ejército</t>
  </si>
  <si>
    <t>Kellan Lutz, Adam Beach, Ridge Canipe, William Mapother, Lauren Minite, Chris Potter, Aaron Hill, Xander Ritz, Daniel Booko, Bryan Lillis, Jim Pacitti, Brett Jones, Jay Hayden, Ashley Johnson, Martin Dugard, Glen Miles</t>
  </si>
  <si>
    <t>Romance. Drama | Drama romántico. Enfermedad</t>
  </si>
  <si>
    <t>Christian Slater, Marisa Tomei, Rosie Pérez, Kyle Secor, Willie Garson, Gary Groonel, James Cada, Lotis Key, Joshua Schaefer, Vincent Kartheiser, Joe Minjares, Nancy Marvy, Steve Cochran, Tom Sierchio, John Beasley, Buffy Sedlachek, Allen Hamilton, Isabell O'Connor</t>
  </si>
  <si>
    <t>Drama | Alcoholismo. Música. Cine independiente USA</t>
  </si>
  <si>
    <t>Jeff Bridges, Maggie Gyllenhaal, Robert Duvall, Colin Farrell, Sarah Jane Morris, Beth Grant, Annie Corley, Tom Bower, Josh Berry, Jack Nation, Ryan Bingham</t>
  </si>
  <si>
    <t>Drama. Thriller | Road Movie. Crimen. Película de culto. Cine independiente USA</t>
  </si>
  <si>
    <t>Nicolas Cage, Laura Dern, Diane Ladd, Willem Dafoe, Harry Dean Stanton, J.E. Freeman, Isabella Rossellini, Grace Zabriskie, William Morgan Sheppard, Jack Nance, Sherilyn Fenn, Freddie Jones, Sheryl Lee, Crispin Glover, Calvin Lockhart, Marvin Kaplan, David Patrick Kelly</t>
  </si>
  <si>
    <t>Drama | Familia. Enfermedad</t>
  </si>
  <si>
    <t>Ghita Nørby, Morten Grunwald, Paprika Steen, Danica Curcic, Jens Albinus, Pilou Asbæk, Vigga Bro, Oskar Sælan Halskov</t>
  </si>
  <si>
    <t>Val Kilmer, Sam Shepard, Graham Greene, Fred Ward, Fred Dalton Thompson, Sheila Tousey</t>
  </si>
  <si>
    <t>Bélico. Acción | II Guerra Mundial. Ejército. Nazismo</t>
  </si>
  <si>
    <t>Brad Pitt, Logan Lerman, Shia LaBeouf, Jon Bernthal, Michael Peña, Jason Isaacs, Xavier Samuel, Scott Eastwood, Branko Tomovic, Adam Ganne, Jim Parrack, Laurence Spellman, Brad William Henke, Kevin Vance, Anamaria Marinca, Alicia von Rittberg, Daniel Betts, Stella Stocker</t>
  </si>
  <si>
    <t>Bélico. Drama | Guerra de Vietnam. Ejército. Abusos sexuales. Basado en hechos reales</t>
  </si>
  <si>
    <t>Michael J. Fox, Sean Penn, John Leguizamo, John C. Reilly, Thuy Thu Le, Don Harvey, Erik King, Ving Rhames, Dale Dye, Holt McCallany, Jack Gwaltney, Dan Martin, Steve Larson, John Linton, Vyto Ruginis, Al Shannon, Wendell Pierce, Sam Robards, Maris Valainis, Darren E. Burrows, Sherman Howard, Niran Sattar, John Marshall Jones, Scott Gregory, Somsak Homchantoa, Donal Gibson</t>
  </si>
  <si>
    <t>Cine negro. Thriller | Crimen. Años 40. Asesinos en serie. Neo-noir. Basado en hechos reales. Remake</t>
  </si>
  <si>
    <t>John Travolta, James Gandolfini, Salma Hayek, Jared Leto, Scott Caan, Laura Dern, Dagmara Dominczyk, Michael Gaston, Bruce McVittie, Dan Byrd, Andrew Wheeler, Alice Krige, John Doman, Bailee Madison, Ellen Travolta</t>
  </si>
  <si>
    <t>Thriller | Política</t>
  </si>
  <si>
    <t>Ralph Fiennes, Gerard Butler, Vanessa Redgrave, Brian Cox, Lubna Azabal, Ashraf Barhom, John Kani, Jessica Chastain, Dragan Micanovic, Paul Jesson, James Nesbitt</t>
  </si>
  <si>
    <t>Drama | Basado en hechos reales. Histórico. Ejército. Homosexualidad. Años 1910-1919</t>
  </si>
  <si>
    <t>Klaus Maria Brandauer, Armin Mueller-Stahl, Jan Niklas, Hans Christian Blech, Gudrun Landgrebe, Dorottya Udvaros, Anthina Papadimirtriu, László Mensáros, András Bálint, László Gálffi, Károly Eperjes, Éva Szabó</t>
  </si>
  <si>
    <t>Drama | Trabajo/empleo. Bolsa &amp; Negocios</t>
  </si>
  <si>
    <t>Céline Sallette, Lambert Wilson, Stéphane De Groodt, Yun Lai, Hyam Zaytoun, Violaine Fumeau, Antoine Levannier, Nathalie Sportiello, Alice de Lencquesaing, Camille Japy, Xavier De Guillebon, Arnaud Bedouët, Charlie Anson</t>
  </si>
  <si>
    <t>Acción. Drama | Película de culto</t>
  </si>
  <si>
    <t>Franka Potente, Moritz Bleibtreu, Herbert Knaup, Nina Petri, Joachim Król, Armin Rohde, Heino Ferch, Suzanne von Borsody, Sebastian Schipper, Ludger Pistor, Julia Lindig, Lars Rudolph, Ute Lubosch</t>
  </si>
  <si>
    <t>Thriller. Intriga | Giallo</t>
  </si>
  <si>
    <t>Giovanna Ralli, Claudio Cassinelli, Mario Adorf, Franco Fabrizi, Farley Granger, Marina Berti, Paolo Turco, Corrado Gaipa, Edmund Purdom</t>
  </si>
  <si>
    <t>Comedia | Política. Basado en hechos reales</t>
  </si>
  <si>
    <t>Kevin Spacey, Barry Pepper, Kelly Preston, Rachelle Lefevre, Jon Lovitz, Eric Schweig, Maury Chaykin, Yannick Bisson, Christian Campbell, Daniel Kash, Spencer Garrett, Joe Pingue</t>
  </si>
  <si>
    <t>Acción. Thriller | Policíaco. Buddy Film</t>
  </si>
  <si>
    <t>Colin Farrell, Jamie Foxx, Gong Li, Naomie Harris, Luis Tosar, Justin Theroux, Ciarán Hinds, Barry Shabaka Henley, John Hawkes, Eddie Marsan, John Ortiz, Elizabeth Rodriguez, Domenick Lombardozzi, Tom Towles, Isaach de Bankole</t>
  </si>
  <si>
    <t>Intriga | Espionaje. Guerra Fría</t>
  </si>
  <si>
    <t>Paul Newman, Julie Andrews, Lila Kedrova, Hansjörg Felmy, Tamara Toumanova, David Opatoshu, Ludwig Donath, Wolfgang Kieling</t>
  </si>
  <si>
    <t>Ciencia ficción. Comedia | Robots. Secuela</t>
  </si>
  <si>
    <t>Tim Blaney, Fisher Stevens, Michael McKean, Cynthia Gibb, Jack Weston, Dee McCafferty, David Hemblen, Don Lake</t>
  </si>
  <si>
    <t>Ciencia ficción. Comedia | Robots. Cine familiar</t>
  </si>
  <si>
    <t>Steve Guttenberg, Ally Sheedy, Fisher Stevens, Austin Pendleton, G.W. Bailey, Brian McNamara, Marvin J. McIntyre, John Garber, Penny Santoni, Vernon Weddle, Barbara Tarbuck, Tom Lawrence, Fred Slyter, Billy Ray Sharkey, Robert Krantz, Jan Speck, Marguerite Happy, Howard Krick, Marjorie Card Hughes, Herb Smith, Jack Thompson, William Striglos, Mary Reckley, Shay McLean, Eleanor C. Heutschy</t>
  </si>
  <si>
    <t>Guillaume Canet, Marion Cotillard, Johnny Hallyday, Jeanne Damas, Kev Adams, Gilles Lellouche, Guillaume Faure, Xavier Alcan, Norbert Ferrer, Hugo Dillon, Camille Rowe, Philippe Lefebvre, Ben Foster, Yvan Attal, Alain Attal, Yarol Poupaud, Maxim Nucci, Annie Mercier, Thomas Goldberg, Arnaud Henriet, Thierry Pietra, Nicolas Benoît, Camille Razat, Sophie Mousel</t>
  </si>
  <si>
    <t>Comedia. Fantástico. Romance | Comedia romántica</t>
  </si>
  <si>
    <t>Samaire Armstrong, Kevin Zegers, Emily Hampshire, Libby Adams, Maury Chaykin, Mpho Koaho, Emily Hampshire, Genelle Williams, Brooke D'Orsay</t>
  </si>
  <si>
    <t>Andy García, Christopher Walken, Christopher Lloyd, Gabrielle Anwar, Steve Buscemi, William Forsythe, Bill Nunn, Treat Williams, Jack Warden, Fairuza Balk, Glenn Plummer, Jenny McCarthy</t>
  </si>
  <si>
    <t>Drama | Drogas. Amistad</t>
  </si>
  <si>
    <t>Halle Berry, Benicio del Toro, David Duchovny, Alison Lohman, Alexis Llewellyn, Micah Berry, John Carroll Lynch, Omar Benson Miller, Robin Weigert</t>
  </si>
  <si>
    <t>Comedia. Thriller | Drogas</t>
  </si>
  <si>
    <t>Billy Bob Thornton, Kelly Lynch, John Lithgow, Ryan Phillippe, Jon Bon Jovi, Hank Azaria, Tiffany Paulsen, Jamie Lee Curtis, Jon Tenney, Michelle Bonilla, Matt Clark, Ted Danson, Judge Reinhold, Maggie Gyllenhaal, Leigh French</t>
  </si>
  <si>
    <t>Comedia. Terror | Comedia de terror. Comedia negra</t>
  </si>
  <si>
    <t>Tyler Labine, Malin Akerman, Dan Petronijevic, Lucy Punch, Sabrina Grdevich, Jim Annan, Ben Ayres, Kenneth Welsh, Nancy Beatty</t>
  </si>
  <si>
    <t>Musical. Drama | Jazz. Años 20. Mafia. Música</t>
  </si>
  <si>
    <t>Richard Gere, Bob Hoskins, Diane Lane, Gregory Hines, Nicolas Cage, Bruce McVittie, Lonette McKee, James Remar, Allen Garfield, Gwen Verdon, Tom Waits, Jennifer Grey, Laurence Fishburne, Fred Gwynne, Lisa Jane Persky, Joe Dallesandro, Gregory Rozakis, Sofia Coppola, Mario Van Peebles, Woody Strode, Julian Beck, Novella Nelson, John P. Ryan, Ron Karabatsos, Glenn Withrow, Thelma Carpenter, Ed O'Ross, Diane Venora, Tucker Smallwood, Bill Graham, Kim Chan, Leonard Termo, Brian Tarantina, James Russo, Giancarlo Esposito, Hampton Clanton, Damien Leake, Bill Cobbs, Tom Signorelli, Paul Herman, Randle Mell, Mark Coppola, Robert Earl Jones, Rosalind Harris, Ralph Brown, Jackée Harry, Via Negromonte, Valarie Pettiford, Tracey Ross, Maurice Hines, Wynonna Smith, Dayton Allen</t>
  </si>
  <si>
    <t>Drama | Amistad. Prostitución. Pobreza</t>
  </si>
  <si>
    <t>Dustin Hoffman, Jon Voight, Brenda Vaccaro, Sylvia Miles, John McGiver, Ruth White, Bob Balaban, Barnard Hughes</t>
  </si>
  <si>
    <t>Ciencia ficción. Western | Western futurista. Extraterrestres. Cómic. Siglo XIX</t>
  </si>
  <si>
    <t>Daniel Craig, Olivia Wilde, Harrison Ford, Noah Ringer, Sam Rockwell, Paul Dano, Abigail Spencer, Keith Carradine, Ana de la Reguera, Clancy Brown, Walton Goggins</t>
  </si>
  <si>
    <t>Jason Statham, Amy Smart, Corey Haim, Bai Ling, Efren Ramirez, Dwight Yoakam, Glenn Howerton, Clifton Collins Jr., David Carradine, Geri Halliwell, Keith Jardine, Chester Bennington, Julanne Chidi Hill, José Pablo Cantillo, Reno Wilson, Keone Young, Art Hsu, Joseph Julian Soria, William Brent, Jamie Harris, John de Lancie, Galen Yuen, Shu Lan Tuan, Setu Taase, Henry Hayashi, Najja Meeks, Anne Girard, Atticus Todd, Jai Stefan, Maynard James Keenan, Danny Lohner, Danna Hansen, Ted Garcia, Michael Weston, Dan Callahan, Lloyd Kaufman, Joseph D. Reitman, Lexington Steele, Monique Alexander, Nick Manning, Jenna Haze, Ron Jeremy, Ed Powers, Larry Eudene, Mandy Amano, Jay Xcala</t>
  </si>
  <si>
    <t>Acción. Thriller. Drama</t>
  </si>
  <si>
    <t>Drama. Thriller | Erótico. Película de culto</t>
  </si>
  <si>
    <t>James Spader, Holly Hunter, Elias Koteas, Deborah Kara Unger, Rosanna Arquette, Peter MacNeill, Yolande Julian, Cheryl Swarts, Judah Katz, Nicky Guadagni, Ronn Sarosiak, Boyd Banks, Markus Parilo, Alice Poon, John Stoneham Jr.</t>
  </si>
  <si>
    <t>Drama | Racismo. Historias cruzadas</t>
  </si>
  <si>
    <t>Sandra Bullock, Don Cheadle, Matt Dillon, Jennifer Esposito, William Fichtner, Brendan Fraser, Terrence Howard, Ludacris, Thandie Newton, Ryan Phillippe, Michael Peña, Larenz Tate, Shaun Toub, Tony Danza, Keith David, Loretta Devine, Nona Gaye, Alexis Rhee, Art Chudabala, Bruce Kirby, Daniel Dae Kim, Jack McGee, Ashlyn Sanchez, Bahar Soomekh, Karina Arroyave</t>
  </si>
  <si>
    <t>Romance. Comedia | Bodas. Comedia romántica</t>
  </si>
  <si>
    <t>Constance Wu, Michelle Yeoh, Henry Golding, Gemma Chan, Awkwafina, Chris Pang, Sonoya Mizuno, Jing Lusi, Pierre Png, Fiona Xie, Kheng Hua Tan, Harry Shum Jr., Ken Jeong, Jimmy O. Yang, Nico Santos, Amy Cheng, Steph Jack, Selena Tan, Janice Koh, Karanbir Hundal</t>
  </si>
  <si>
    <t>Comedia. Romance. Drama | Familia</t>
  </si>
  <si>
    <t>Steve Carell, Ryan Gosling, Julianne Moore, Emma Stone, Analeigh Tipton, Marisa Tomei, Kevin Bacon, Jonah Bobo, Joey King, Crystal Reed, Liza Lapira, John Carroll Lynch, Josh Groban</t>
  </si>
  <si>
    <t>Drama. Bélico | II Guerra Mundial. Histórico</t>
  </si>
  <si>
    <t>Paul Newman, Dwight Schultz, Bonnie Bedelia, John Cusack, Laura Dern, Ron Frazier, John C. McGinley, Natasha Richardson</t>
  </si>
  <si>
    <t>Terror. Fantástico. Animación | Secuela. Monstruos. Comedia de terror. Película de episodios</t>
  </si>
  <si>
    <t>Terror. Comedia | Sobrenatural. Comedia negra. Zombis. Monstruos. Película de culto. Comedia de terror. Película de episodios</t>
  </si>
  <si>
    <t>Hal Holbrook, Leslie Nielsen, Adrienne Barbeau, Fritz Weaver, Viveca Lindfors, Carrie Nye, E.G. Marshall, Ed Harris, Ted Danson, Stephen King, Tom Savini, Warner Shook, Robert Harper, Elizabeth Regan, Gaylen Ross, Jon Lormer, Don Keefer, Bingo O'Malley, John Amplas, David Early, Nann Mogg, Iva Jean Saraceni, Joe Hill, Christine Forrest, Chuck Aber, Cletus Anderson, Katie Karlovitz, Peter Messer, Marty Schiff</t>
  </si>
  <si>
    <t>Drama | Infancia. Familia. Drama psicológico</t>
  </si>
  <si>
    <t>Ana Torrent, Geraldine Chaplin, Mónica Randall, Mayte Sánchez, Florinda Chico, Germán Cobos, Héctor Alterio, Josefina Díaz, Conchita Pérez, Mirta Miller</t>
  </si>
  <si>
    <t>Drama | Drama sureño. Años 60. Racismo. Amistad. Historias cruzadas</t>
  </si>
  <si>
    <t>Emma Stone, Viola Davis, Bryce Dallas Howard, Sissy Spacek, Octavia Spencer, Jessica Chastain, Ahna O'Reilly, Allison Janney, Anna Camp, Eleanor Henry, Emma Henry, Chris Lowell, Cicely Tyson, Mike Vogel, Brian Kerwin, Nelsan Ellis</t>
  </si>
  <si>
    <t>Drama. Fantástico. Romance. Thriller | Amistad. Basado en hechos reales. Homosexualidad</t>
  </si>
  <si>
    <t>Kate Winslet, Melanie Lynskey, Sarah Peirse, Diana Kent, Clive Merrison, Simon O'Connor, Jed Brophy, Peter Elliot, Gilbert Goldie</t>
  </si>
  <si>
    <t>Acción. Drama. Thriller | Secuestros / Desapariciones. Basado en hechos reales</t>
  </si>
  <si>
    <t>Jackie Chan, Kent Cheng, Christine Ng, Law Kar-Ying, Susanna Au-Yeung, Ken Lo, Blacky Ko, William Duen, Chung Fat, Wan Fat, Chu Pak-Wo, Wan Seung-Lam, Lam Tak-Shing, Rocky Lai, Lee Chun-Chi, James Ha, Li Chung-Chi</t>
  </si>
  <si>
    <t>John Marley, Lynn Carlin, Richard Backus, Henderson Forsythe, Anya Ormsby, Jane Daly, Tom Savini</t>
  </si>
  <si>
    <t>Thriller | Drogas. Mafia</t>
  </si>
  <si>
    <t>Daniel Craig, Tom Hardy, Jamie Foreman, Sally Hawkins, Burn Gorman, Brinley Green, George Harris, Tamer Hassan, Colm Meaney, Kenneth Cranham, Sienna Miller, Michael Gambon, Dexter Fletcher, Ben Whishaw</t>
  </si>
  <si>
    <t>Intriga. Thriller | Crimen. 3-D. Película de culto. Thriller psicológico</t>
  </si>
  <si>
    <t>Grace Kelly, Ray Milland, Robert Cummings, John Williams, Anthony Dawson, Leo Britt, Patrick Allen, George Leigh</t>
  </si>
  <si>
    <t>Thriller. Ciencia ficción. Acción | Crimen</t>
  </si>
  <si>
    <t>Kevin Costner, Gary Oldman, Tommy Lee Jones, Jordi Mollà, Ryan Reynolds, Alice Eve, Gal Gadot, Michael Pitt, Antje Traue, Scott Adkins, Amaury Nolasco, Natalie Burn</t>
  </si>
  <si>
    <t>Thriller | Mafia</t>
  </si>
  <si>
    <t>Michael Pitt, Dan Stevens, John Travolta, Edi Gathegi, Rob Brown, Jackie Earle Haley, Christopher Abbott, Travis Wade, Lisa Catara, Morgan Wolk, Chris Haley, Rex Baker</t>
  </si>
  <si>
    <t>Drama. Thriller | Drama carcelario</t>
  </si>
  <si>
    <t>Stephen Dorff, Val Kilmer, Harold Perrineau, Sam Shepard, Anne Archer, Nick Chinlund, Marisol Nichols, Nate Parker</t>
  </si>
  <si>
    <t>Drama. Bélico | Basado en hechos reales. Histórico. Religión. Años 20</t>
  </si>
  <si>
    <t>Andy García, Oscar Isaac, Mauricio Kuri, Eva Longoria, Santiago Cabrera, Peter O'Toole, Bruce McGill, Rubén Blades, Catalina Sandino Moreno, Bruce Greenwood, Nestor Carbonell, Eduardo Verastegui, Adrián Alonso, Luis Rosales, Karyme Lozano, Tenoch Huerta, Raúl Méndez, José Sefami, Harold Torres, Alma Martinez, Joaquín Garrido, Roger Cudney, Jorge Luis Moreno, Ignacio Guadalupe, Omar Ayala, Andrés Montiel, Guillermo Larrea, Horacio García Rojas, Israel Islas, Rodrigo Corea, Jake Koenig, Simón Guevara, Jorge Urzúa, Miguel Couturier, J.C. Montes-Roldan</t>
  </si>
  <si>
    <t>Liam Neeson, Laura Linney, Antonio Banderas, Romola Garai, Amanda Drew, Laurence Richardson, Abigail Canton, Pam Ferris, Sophie Wu, Craig Parkinson</t>
  </si>
  <si>
    <t>Comedia | Navidad</t>
  </si>
  <si>
    <t>Kurt Russell, Kimberly Williams-Paisley, Oliver Hudson, Judah Lewis, Lamorne Morris, Darby Camp, Lauren Collins, Martin Roach, Elena Khan, David Kohlsmith, Kayla Lakhani, Seth Mohan, Solla Park, Jack Bona, Goldie Hawn</t>
  </si>
  <si>
    <t>Comedia | Sátira. Política. Cómic</t>
  </si>
  <si>
    <t>Thierry Lhermitte, Raphaël Personnaz, Niels Arestrup, Bruno Raffaelli, Julie Gayet, Anaïs Demoustier, Thomas Chabrol, Thierry Frémont, Alix Poisson, Marie Bunel, Jean-Marc Roulot, Sonia Rolland, Didier Bezace, Jane Birkin</t>
  </si>
  <si>
    <t>Ciencia ficción. Acción. Thriller. Terror | Monstruos. Steampunk</t>
  </si>
  <si>
    <t>Thomas Jane, John Malkovich, Ron Perlman, Devon Aoki, Shauna Macdonald, Benno Fürmann, Sean Pertwee, Anna Walton, Roger Ashton-Griffiths, Pras, Christopher Adamson, Steve Toussaint</t>
  </si>
  <si>
    <t>Fantástico. Terror | Vampiros. Película de culto</t>
  </si>
  <si>
    <t>Federico Luppi, Ron Perlman, Claudio Brook, Margarita Isabel, Tamara Shanath, Daniel Giménez Cacho, Juan Carlos Colombo, Mario Iván Martínez, Farnersio de Bernal, Jorge Martínez de Hoyos, Luis Rodríguez, Javier Álvarez, Gerardo Moscoso, Eugenio Lobo, Adriana Olivera, Clementina Rojas, Tzinia Salgado, Luis de Icaza, Jorge Bolada, Ignacio Raiz Oviedo</t>
  </si>
  <si>
    <t>Drama | Crimen. Familia. Robos &amp; Atracos. Policíaco. Motos. Historias cruzadas. Años 90. Cine independiente USA</t>
  </si>
  <si>
    <t>Ryan Gosling, Bradley Cooper, Eva Mendes, Dane DeHaan, Emory Cohen, Ray Liotta, Rose Byrne, Ben Mendelsohn, Bruce Greenwood, Mahershala Ali, Olga Merediz, Craig Van Hook, Gabe Fazio, Robert Clohessy, Luca Pierucci, Kayla Smalls</t>
  </si>
  <si>
    <t>Terror. Drama | Comedia negra. Adolescencia. Familia. Gore. Drama psicológico. Colegios &amp; Universidad</t>
  </si>
  <si>
    <t>Garance Marillier, Ella Rumpf, Rabah Nait Oufella, Laurent Lucas, Bouli Lanners, Joana Preiss, Marion Vernoux, Denis M'Punga, Jean-Louis Sbille</t>
  </si>
  <si>
    <t>Comedia. Romance | Comedia romántica. Drama judicial / Abogados/as</t>
  </si>
  <si>
    <t>George Clooney, Catherine Zeta-Jones, Geoffrey Rush, Billy Bob Thornton, Cedric the Entertainer, Edward Herrmann, Richard Jenkins, Paul Adelstein, Julia Duffy, Jonathan Hadary, Tom Aldredge, Stacey Travis, Jack Kyle, Irwin Keyes, Judith Drake, Bruce Campbell, Mary Gillis, Mia Cottet, Kristin Dattilo, Mary Pat Gleason, Kiersten Warren, Wendle Josepher</t>
  </si>
  <si>
    <t>Ryan Phillippe, Sarah Michelle Gellar, Reese Witherspoon, Selma Blair, Louise Fletcher, Sean Patrick Thomas, Swoosie Kurtz, Christine Baranski, Tara Reid, Joshua Jackson, Eric Mabius</t>
  </si>
  <si>
    <t>Aventuras. Fantástico | Viajes en el tiempo</t>
  </si>
  <si>
    <t>Johnny Flynn, Stephanie Leonidas, Emily Watson, Michael Culkin, Benno Fürmann, Ryan Winsley, Jake Kedge, Robert Timmins, Luke Gell</t>
  </si>
  <si>
    <t>Thriller | Policíaco</t>
  </si>
  <si>
    <t>James McAvoy, Mark Strong, Andrea Riseborough, Peter Mullan, David Morrissey, Jason Flemyng, Elyes Gabel, Steve Oram, Johnny Harris, Daniel Mays, Daniel Kaluuya, Dannielle Brent, Ruth Sheen, Ellie Darcey-Alden, Robert Portal, Jason Maza, Lee Nicholas Harris</t>
  </si>
  <si>
    <t>Terror | Slasher. Asesinos en serie. Internet/Informática</t>
  </si>
  <si>
    <t>Julian Morris, Lindy Booth, Jared Padalecki, Jon Bon Jovi, Sandra McCoy, Kristy Wu, Jesse Janzen, Paul James, Anna Deavere Smith, Ethan Cohn, Gary Cole</t>
  </si>
  <si>
    <t>Acción | Yakuza &amp; Triada. Manga. Live-Action</t>
  </si>
  <si>
    <t>Julie Condra, Kevan Ohtsji, Mark Dacascos, Debbie Podowski, Murray Lowry, Byron Mann, Mikal Tang, Rae Dawn Chong, Jerry Wasserman, Tchéky Karyo, Mako</t>
  </si>
  <si>
    <t>Robert Mitchum, Shirley MacLaine, Edmon Ryan, Elisabeth Fraser, Eddie Firestone, Billy Gray</t>
  </si>
  <si>
    <t>Thriller. Romance | Años 50. Guerra Fría. Espionaje</t>
  </si>
  <si>
    <t>Rebecca Ferguson, Charles Dance, Sam Reid, Antje Traue, Thure Lindhardt, Oliver Jackson-Cohen, Anthony Head, Amy Nuttall, Trudie Styler, Ben Batt, Milos Timotijevic, Branislav Tomasevic, Ana Sofrenovic, Peter J. Chaffey, Tamara Krcunovic, Mark Jax</t>
  </si>
  <si>
    <t>Flor Torrente, Miki Esparbé, Eduardo Blanco, Joaquín Climent, Antonio Dechent, Eneko Sagardoy, Kandido Uranga, Josean Bengoetxea, Itziar Aizpuru, Mario Pardo, Gotzon Sánchez, Juan Viadas, Antonio Sánchez, Miguel Oyarzun, Enrique Berrendero, Florencia Torrente, Maximiliano Márquez, Eguzki Zubia</t>
  </si>
  <si>
    <t>Drama | Vida rural (Norteamérica)</t>
  </si>
  <si>
    <t>Mel Gibson, Sissy Spacek, Shane Bailey, Becky Jo Lynch, Scott Glenn, Don Hood, James Tolkan, Billy Green Bush</t>
  </si>
  <si>
    <t>Helen Hunt, Colin Firth, Bette Midler, Matthew Broderick, Lynn Cohen, Ben Shenkman, John Benjamin Hickey, Tommy Nelson</t>
  </si>
  <si>
    <t>Romance. Comedia | Comedia romántica. Amistad. Comedia dramática. Nochevieja / Año nuevo</t>
  </si>
  <si>
    <t>Meg Ryan, Billy Crystal, Carrie Fisher, Bruno Kirby, Steven Ford, Lisa Jane Persky, Michelle Nicastro, Gretchen Palmer, Robert Alan Beuth, David Burdick, Joe Viviani, Harley Jane Kozak, Joseph Hunt, Kevin Rooney, Franc Luz, Tracy Reiner, Kyle T. Heffner, Kimberley LaMarque, Stacey Katzin, Estelle Reiner, John Arceri, Kuno Sponholz, Connie Sawyer, Charles Dugan, Katherine Squire, Al Christy, Frances Chaney, Bernie Hern, Rose Wright, Dona Hardy, Peter Pan</t>
  </si>
  <si>
    <t>Bélico. Acción | Guerra de Vietnam. Basado en hechos reales. Ejército</t>
  </si>
  <si>
    <t>Mel Gibson, Madeleine Stowe, Sam Elliott, Greg Kinnear, Chris Klein, Barry Pepper, Keri Russell, Ryan Hurst, Marc Blucas, Desmond Harrington, Jon Hamm</t>
  </si>
  <si>
    <t>Frank Sinatra, Gina Lollobrigida, Peter Lawford, Steve McQueen, Paul Henreid, Richard Johnson, Charles Bronson, Dean Jones, Brian Donlevy, John Hoyt, Philip Ahn</t>
  </si>
  <si>
    <t>Terror. Thriller | Remake</t>
  </si>
  <si>
    <t>Camilla Belle, Tommy Flanagan, Tessa Thompson, Brian Geraghty, Clark Gregg, Katie Cassidy, Derek de Lint, Kate Jennings Grant, David Denman, Dianna Agron, Arthur Young, Madeline Carroll, Steve Eastin, John Bobek, Brad Surosky, Karina Logue, Rosine 'Ace' Hatem, Escher Holloway, Molly Bryant, John Waugh, Owen H.M. Smith, Jessica Helmer, Lillie West, Lance Henriksen</t>
  </si>
  <si>
    <t>Comedia | Cine familiar. Road Movie. Nochevieja / Año nuevo</t>
  </si>
  <si>
    <t>Ice Cube, Nia Long, Aleisha Allen, Philip Bolden, Jay Mohr, M.C. Gainey, Nichelle Nichols, Henry Simmons</t>
  </si>
  <si>
    <t>Jack Nicholson, Diane Keaton, Keanu Reeves, Amanda Peet, Frances McDormand, Jon Favreau, Paul Michael Glaser, Rachel Ticotin, Kadee Strickland, T.J. Thyne, Kathy Tong, Jennifer Siebel Newsom, Connie Sawyer, Lorraine Nicholson, Audrey Wasilewski, Robin Pearson Rose, Tania Deighton, Nicki Norris, Lorna Scott, Elayn J. Taylor, Conroe Brooks, Melissa Keller, Nichole Hiltz, Patrick Fischler, Julia Stanford, Peter Spears, Catherine McGoohan, Julia Rose, Alexandra Neil, Susan Misner, Sean Smith, María Esquivel</t>
  </si>
  <si>
    <t>Aventuras. Drama | Animales. Insectos. Naturaleza</t>
  </si>
  <si>
    <t>Charlton Heston, Eleanor Parker, William Conrad, Abraham Sofaer, Norma Calderon, John Dierkes, Douglas Fowley</t>
  </si>
  <si>
    <t>Romance. Drama | Drama romántico. Drama sureño</t>
  </si>
  <si>
    <t>Zac Efron, Taylor Schilling, Blythe Danner, Riley Thomas Stewart, Jay R. Ferguson, Adam LeFevre, Robert Hayes, Joe Chrest, Russell Durham Comegys, Sharon Morris, Ann McKenzie, Kendal Tuttle</t>
  </si>
  <si>
    <t>Drama | Adolescencia. Homosexualidad</t>
  </si>
  <si>
    <t>Sandrine Kiberlain, Kacey Mottet Klein, Corentin Fila, Alexis Loret, Jean Fornerod, Mama Prassinos, Jean Corso</t>
  </si>
  <si>
    <t>Aventuras. Drama | Aventuras marinas. Supervivencia. Vela</t>
  </si>
  <si>
    <t>Drama | Música. Jazz</t>
  </si>
  <si>
    <t>Denzel Washington, Spike Lee, Wesley Snipes, Samuel L. Jackson, Bill Nunn, Nicholas Turturro, Giancarlo Esposito, Cynda Williams, John Turturro, Robin Harris, Dick Anthony Williams, Joie Lee, Tracy Camilla Johns, Rubén Blades</t>
  </si>
  <si>
    <t>Romance. Comedia | Comedia romántica. Bodas. Homosexualidad</t>
  </si>
  <si>
    <t>Hugh Grant, Andie MacDowell, Kristin Scott Thomas, Simon Callow, James Fleet, John Hannah, Charlotte Coleman, David Bower, Corin Redgrave, Rowan Atkinson, Hannah Taylor Gordon, Timothy Walker, Sara Crowe, Ronald Herdman, Elspet Gray, Philip Voss, Rupert Vansittart, Nicola Walker, Paul Stacey, Simon Kunz, Robin McCaffrey, Michael Mears, Kenneth Griffith, David Haig, Sophie Thompson, Nigel Hastings, Emily Morgan, Amanda Mealing, Melissa Knatchbull, Polly Kemp, Anna Chancellor, Bernice Stegers, Robert Lang, Jeremy Kemp, Rosalie Crutchley, Ken Drury, Struan Rodger, Lucy Hornak, Paul Randall, Pat Starr, Tim Thomas, Neville Phillips, John Abbott, Richard Butler, Richard Allen, Mark James, Simon Wallace, Jason McDermid, Paulette Ivory</t>
  </si>
  <si>
    <t>Comedia. Acción | Crimen. Venganza</t>
  </si>
  <si>
    <t>Antje Traue, Alexandra Maria Lara, Til Schweiger, Jana Pallaske, Matthias Schweighöfer, Claudia Michelsen, Fahri Yardim, Michael Herbig, Jan Josef Liefers, Jasmin Lord, Thomas Heinze, Chris Theisinger, Stefan Becker, Fredderik Collins, Viktor Bleischwitz</t>
  </si>
  <si>
    <t>Acción. Drama | Crimen. Venganza. Remake. Bandas/pandillas callejeras</t>
  </si>
  <si>
    <t>Mark Wahlberg, Tyrese Gibson, André Benjamin, Garrett Hedlund, Terrence Howard, Chiwetel Ejiofor, Taraji P. Henson, Sofia Vergara, Fionnula Flanagan, Josh Charles, Barry Shabaka Henley, Lyriq Bent</t>
  </si>
  <si>
    <t>Priscilla Lane, Rosemary Lane, Lola Lane, Gale Page, Claude Rains, Jeffrey Lynn, John Garfield, Dick Foran, Frank McHugh, May Robson, Vera Lewis, Donald Kerr, Tom Dugan, Eddie Acuff</t>
  </si>
  <si>
    <t>Terror. Intriga | Giallo. Asesinos en serie</t>
  </si>
  <si>
    <t>Michael Brandon, Mimsy Farmer, Jean-Pierre Marielle, Bud Spencer, Aldo Bufi Landi, Calisto Calisti, Marisa Fabbri, Oreste Lionello</t>
  </si>
  <si>
    <t>Drama. Romance. Thriller | Crimen. Cine independiente USA. Historias cruzadas</t>
  </si>
  <si>
    <t>Kevin Bacon, Julie Delpy, Brendan Fraser, Andy García, Sarah Michelle Gellar, Clark Gregg, Emile Hirsch, Forest Whitaker, Kelly Hu, Evan Parke, Jon Bernthal, Kari Wuhrer, Diana García, Lisa Owen, Cecilia Suárez, Tomás Goros</t>
  </si>
  <si>
    <t>Thriller. Bélico. Aventuras</t>
  </si>
  <si>
    <t>Sean Connery, Brooke Adams, Jack Weston, Hector Elizondo, Denholm Elliott, Martin Balsam, Chris Sarandon</t>
  </si>
  <si>
    <t>Comedia | Baile</t>
  </si>
  <si>
    <t>Nick Frost, Rashida Jones, Chris O'Dowd, Ian McShane, Olivia Colman, Rory Kinnear, Kayvan Novak, Wendi McLendon-Covey, Alexandra Roach, Tim Plester, Simon Pegg</t>
  </si>
  <si>
    <t>Thriller | Secuestros / Desapariciones. Policíaco</t>
  </si>
  <si>
    <t>Gilles Lellouche, Roschdy Zem, Gérard Lanvin, Elena Anaya, Claire Perot, Mireille Perrier, Moussa Maaskri, Valérie Dashwood, Virgile Bramley, Pierre Benoist, Brice Fournier, Nicky Naudé, Adel Bencherif, Vincent Colombe, Chems Dahmani, Gregoire Bonnet, Patrice Guillain, Max Morel, David Saada, Laurence Pollet-Villard, Jean-Charles Rousseau, Sebastien Vandenberghe, Angelo Aybar, Jacques Colliard, Frans Boyer, Philippe Couerre, Eric Malo</t>
  </si>
  <si>
    <t>Aventuras. Drama | Años 50. Amistad. Adolescencia. Vida rural (Norteamérica). Comedia dramática</t>
  </si>
  <si>
    <t>Wil Wheaton, River Phoenix, Corey Feldman, Jerry O'Connell, Kiefer Sutherland, Casey Siemaszko, Gary Riley, Bradley Gregg, Jason Oliver, Marshall Bell, Frances Lee McCain, Bruce Kirby, William Bronder, Scott Beach, Richard Dreyfuss, John Cusack, Madeleine Swift, Geanette Bobst, Art Burke, Matt Williams, Andy Lindberg, Dick Durock, Kenneth Hodges, John Hodges, Susan Thorpe, Korey Scott Pollard, Rick Elliott, Kent Lutrell, Chance Quinn, Jason Naylor</t>
  </si>
  <si>
    <t>Fantástico. Romance | Siglo XIX. Viajes en el tiempo. Años 1900 (circa)</t>
  </si>
  <si>
    <t>Colin Farrell, Jessica Brown Findlay, Russell Crowe, Jennifer Connelly, William Hurt, Eva Marie Saint, Matt Bomer, Kevin Durand, Lucy Griffiths, Kevin Corrigan, Will Smith, Finn Wittrock</t>
  </si>
  <si>
    <t>Fantástico. Drama | Navidad. Pobreza. Siglo XIX. Fantasmas</t>
  </si>
  <si>
    <t>Alastair Sim, Kathleen Harrison, Mervyn Johns, Hermione Baddeley, Michael Hordern, George Cole, John Charlesworth, Francis De Wolff, Michael Dolan, C. Konarski, Patrick MacNee</t>
  </si>
  <si>
    <t>Toni Acosta, Manuela Velasco, Nico Romero, Silma López, Manuel Morón, Rafa Castejón, Álex González</t>
  </si>
  <si>
    <t>Terror | Comedia de terror. Monstruos. Halloween. Película de episodios</t>
  </si>
  <si>
    <t>Barry Bostwick, Lin Shaye, John Savage, Pat Healy, Booboo Stewart, Alex Essoe, Grace Phipps, Kristina Klebe, Greg Grunberg, Katie Silverman, Keir Gilchrist, Sam Witwer, Joe Dante, James Duval, José Pablo Cantillo, John Landis, Adrienne Barbeau, Adrianne Curry, Drew Struzan</t>
  </si>
  <si>
    <t>Drama. Fantástico | Siglo XVI. Japón feudal. Sobrenatural</t>
  </si>
  <si>
    <t>Machiko Kyô, Mitsuko Mito, Kinuyo Tanaka, Masayuki Mori, Eitarô Ozawa, Eigoro Onoe, Ichisaburo Sawamura, Ryôsuke Kagawa, Sugisaku Aoyama</t>
  </si>
  <si>
    <t>Comedia. Acción | Terrorismo. Espionaje. Policíaco</t>
  </si>
  <si>
    <t>Miki Esparbé, María León, Jordi Sánchez, Andoni Agirregomezkorta, Juan Carlos Aduviri, Silvia Abril, Carlos Areces, Joaquín Reyes, Rober Bodegas, Vicente Romero, Pepa Aniorte, César Sarachu, Mariona Terés</t>
  </si>
  <si>
    <t>Drama | Deporte. Boxeo</t>
  </si>
  <si>
    <t>John Garfield, Lilli Palmer, Hazel Brooks, Anne Revere, William Conrad, Joseph Pevney, Lloyd Gough, Canada Lee</t>
  </si>
  <si>
    <t>Comedia. Acción | Policíaco. Crimen. Buddy Film</t>
  </si>
  <si>
    <t>Sandra Bullock, Melissa McCarthy, Michael Rapaport, Marlon Wayans, Demian Bichir, Dan Bakkedahl, Tony Hale, Thomas F. Wilson, Brandon Richardson, Taran Killam, Nathan Corddry, Kaitlin Olson, Bill Burr, Michael McDonald, Spoken Reasons, John Ross Bowie</t>
  </si>
  <si>
    <t>Drama | Policíaco</t>
  </si>
  <si>
    <t>Edward Norton, Colin Farrell, Noah Emmerich, Jennifer Ehle, Jon Voight, Carmen Ejogo, John Ortiz, Ty Simpkins, Maximiliano Hernández, Frank Grillo, Shea Whigham</t>
  </si>
  <si>
    <t>Drama | Biográfico. Basado en hechos reales. Drama judicial / Abogados/as. Racismo. Años 80. Años 90</t>
  </si>
  <si>
    <t>Michael B. Jordan, Jamie Foxx, Brie Larson, O'Shea Jackson Jr., Tim Blake Nelson, Rob Morgan, Lindsay Ayliffe, Ron Clinton Smith, Charlie Pye Jr., Michael Harding, Christopher Wolfe, J. Alphonse Nicholson, Jacinte Blankenship, Bryan G. Stevenson, Brad Sanders, Charmin Lee, Sebastian Eugene Hansen, John Lacy, Hayes Mercure, Tatom Pender, Rafe Spall, Karan Kendrick, C.J. LeBlanc, Scarlet Olivia Dunbar, Darryl W. Handy, Darrell Britt-Gibson</t>
  </si>
  <si>
    <t>Thriller. Terror | Navidad. Comedia negra</t>
  </si>
  <si>
    <t>Olivia DeJonge, Levi Miller, Ed Oxenbould, Virginia Madsen, Patrick Warburton, Dacre Montgomery, Aleks Mikic, Tara Jade Borg</t>
  </si>
  <si>
    <t>Terror | Animales. Perros/Lobos</t>
  </si>
  <si>
    <t>Dee Wallace, Daniel Hugh Kelly, Danny Pintuaro, Christopher Stone, Ed Lauter, Kualani Lee, Billy Jayne</t>
  </si>
  <si>
    <t>Drama. Romance | Melodrama</t>
  </si>
  <si>
    <t>Merle Oberon, Laurence Olivier, David Niven, Flora Robson, Donald Crisp, Geraldine Fitzgerald, Hugh Williams, Cecil Kellaway, Leo G. Carroll</t>
  </si>
  <si>
    <t>Tyrone Power, Maureen O'Hara, Ward Bond, Donald Crisp, Robert Francis, Betsy Palmer, Harry Carey Jr., Peter Graves, Phil Carey</t>
  </si>
  <si>
    <t>Drama | Años 1900 (circa). Literatura. Fotografía</t>
  </si>
  <si>
    <t>Noémie Merlant, Niels Schneider, Benjamin Lavernhe, Amira Casar, Camélia Jordana, Scali Delpeyrat, Mathilde Warnier, Mélodie Richard, Alexia Giordano, Guilhem Fabre, Damien Bonnard, Emilien Diard-Detoeuf, Akkram Soussi, Manuel Senra, Charlotte Bigeard, Kelly Windrestein, Alice Lacharme, Luc Petit-Jean, Florian Petit-Jean, Théo Hakola, Christophe Botti, Christian Sénat, Lucas Monjal</t>
  </si>
  <si>
    <t>Acción. Drama | Colegios &amp; Universidad. Enseñanza. Bandas/pandillas callejeras</t>
  </si>
  <si>
    <t>Perry King, Merrie Lynn Ross, Timothy Van Patten, Roddy McDowall, Stefan Arngrim, Michael J. Fox</t>
  </si>
  <si>
    <t>Terror. Thriller | Supervivencia</t>
  </si>
  <si>
    <t>Julianne Hough, Teddy Sears, Madalyn Horcher, Drew Rausch, Penelope Mitchell, Kurt Bryant</t>
  </si>
  <si>
    <t>Drama | Inmigración. Familia</t>
  </si>
  <si>
    <t>Hafsia Herzi, Habib Boufares, Sabrina Ouazani, Faridah Benkhetache, Bouraouia Marzouk, Leila D'Issernio, Alice Houri</t>
  </si>
  <si>
    <t>Denis Menochet, Léa Drucker, Thomas Gioria, Mathilde Auneveux, Saadia Bentaïeb, Jean-Marie Winling, Martine Vandeville, Florence Janas, Jenny Bellay</t>
  </si>
  <si>
    <t>Thriller | Cine independiente USA. Vida rural (Norteamérica)</t>
  </si>
  <si>
    <t>Liam Hemsworth, Teresa Palmer, John Malkovich, Billy Bob Thornton, Bruce Dern, Michael Stuhlbarg, Oliver Platt, Sonya Salomaa, Peyton Kennedy, Christian Distefano, Chilton Crane, Tom Carey</t>
  </si>
  <si>
    <t>Acción. Terror. Intriga. Thriller | Crimen. Asesinos en serie. Secuestros / Desapariciones</t>
  </si>
  <si>
    <t>Moritz Bleibtreu, Jasna Fritzi Bauer, Lars Eidinger, Fahri Yardim, Enno Hesse, Christian Kuchenbuch, Urs Jucker, Barbara Prakopenka, Stephanie Amarell, Dirk Nocker, Niels-Bruno Schmidt, Klara Höfels, Joy Maria Bay, Georg Veitl, Ben Münchow, Jan Bülow, Jana Klinge, Sebastian Fitzek, Silke Geertz, Michael Tsokos, Maikel Kata, Susanne Karner, Linnea Tsokos, Marc Bluhm, Jonny Nestorovic, Tatjana Kupka, Alexander Petau, Rainer Förster</t>
  </si>
  <si>
    <t>Ciencia ficción. Fantástico | Cyberpunk. Thriller futurista</t>
  </si>
  <si>
    <t>Jeremy Northam, Lucy Liu, David Hewlett, Nigel Bennett, Timothy Webber, Kari Matchett, Kristina Nicoll, Joseph Scoren, Arnold Pinnock, Boyd Banks, Denis Akiyama</t>
  </si>
  <si>
    <t>Aventuras. Drama. Romance | Drama de época. Siglo XVII. Capa y espada</t>
  </si>
  <si>
    <t>Gérard Depardieu, Vincent Pérez, Anne Brochet, Jacques Weber, Roland Bertin, Joseane Stoleru, Philippe Volter, Philippe Morier-Genoud, Pierre Maguelon</t>
  </si>
  <si>
    <t>Aventuras. Drama. Romance | Siglo XVII. Capa y espada</t>
  </si>
  <si>
    <t>José Ferrer, Mala Powers, William Prince, Morris Carnovsky, Ralph Clanton, Virginia Farmer, Lloyd Corrigan, Edgar Barrier</t>
  </si>
  <si>
    <t>John C. Reilly, Jonah Hill, Marisa Tomei, Catherine Keener, Matt Walsh, Katie Aselton</t>
  </si>
  <si>
    <t>Comedia. Bélico | II Guerra Mundial. Remake</t>
  </si>
  <si>
    <t>Drama | Biográfico. Basado en hechos reales. Drogas. Enfermedad. SIDA. Años 80. Años 90. Cine independiente USA</t>
  </si>
  <si>
    <t>Matthew McConaughey, Jennifer Garner, Jared Leto, Steve Zahn, Dallas Roberts, Denis O'Hare, Griffin Dunne, Kevin Rankin, Lawrence Turner, Michael O'Neill, Deneen Tyler, Donna Duplantier, Ian Casselberry, J.D. Evermore, Noelle Wilcox</t>
  </si>
  <si>
    <t>Gary Cooper, Ruth Roman, Steve Cochran, Raymond Massey, Barbara Payton, Leif Erickson, Antonio Moreno, Jerome Cowan, Reed Hadley, Gil Donaldson</t>
  </si>
  <si>
    <t>Western. Comedia | Comedia dramática</t>
  </si>
  <si>
    <t>Mia Wasikowska, Robert Pattinson, Joseph Billingiere, David Zellner, Nathan Zellner, Robert Forster, Morgan Lund, Ray Kelleher</t>
  </si>
  <si>
    <t>Comedia | Música. Baile. Colegios &amp; Universidad. Secuela</t>
  </si>
  <si>
    <t>Anna Kendrick, Brittany Snow, Hailee Steinfeld, Rebel Wilson, Anna Camp, Skylar Astin, Ben Platt, Elizabeth Banks, Adam DeVine, John Michael Higgins, Alexis Knapp, Hana Mae Lee, Kelley Jakle, Karen Gonzalez, Katey Sagal, Brea Grant, Shelley Regner, Kristin McKenzie, Leticia Jimenez, Jodi Lyn Brockton, Christina Aguilera, Ester Dean, Chrissie Fit, Birgitte Hjort Sørensen, Flula Borg, John Hodgman, Jason Jones, Joe Lo Truglio, Reggie Watts, Snoop Dogg, David Cross, Keegan-Michael Key, Shawn Carter Peterson, Don Barclay, Gralen Bryant Banks, Sharon Garrison, Austin Lyon, Kay Cannon, Natalie Morales, Jake Tapper, Jimmy Kimmel, Rosie O'Donnell, Rosie Pérez, Adam Levine, Pharrell Williams, Blake Shelton, Blake Burt, Phi Vu, Jacinto Rodriguez, Andrew Fitzpatrick, Frances Manzo, Cali Blake, Mitch Grassi, Kevin Olusola, Avi Kaplan, Scott Hoying, Kirstie Maldonado, Gigi Zumbado, Marisela Zumbado, Brian Watson, Shanna Marie Burris, Robin Roberts, Kether Donohue, C.J. Perry, Sope Aluko, Anton Narinskiy</t>
  </si>
  <si>
    <t>Comedia | Música. Secuela</t>
  </si>
  <si>
    <t>Anna Kendrick, Hailee Steinfeld, Rebel Wilson, Brittany Snow, Elizabeth Banks, Alexis Knapp, Ruby Rose, Anna Camp, Matt Lanter, John Lithgow, Kelley Jakle, Hana Mae Lee, Guy Burnet, Ester Dean, Shelley Regner</t>
  </si>
  <si>
    <t>Comedia | Música. Baile. Colegios &amp; Universidad</t>
  </si>
  <si>
    <t>Anna Kendrick, Brittany Snow, Rebel Wilson, Anna Camp, Skylar Astin, Ben Platt, Christopher Mintz-Plasse, Adam DeVine, John Michael Higgins, Alexis Knapp, Judd Lormand, Freddie Stroma, Hana Mae Lee, Elizabeth Banks, Kelley Jakle, Nicole Lovince, Karen Gonzalez, Wanetah Walmsley, Shelley Regner, Ester Dean</t>
  </si>
  <si>
    <t>Bélico. Acción. Drama | Guerra de Vietnam. Ejército. Años 60</t>
  </si>
  <si>
    <t>Travis Fimmel, Luke Bracey, Daniel Webber, Richard Roxburgh, Nicholas Hamilton, Stephen Peacocke, Myles Pollard, Matt Doran, Uli Latukefu, Anthony Hayes, Lincoln Lewis, Alexander England, Ben Esler, Travis Jeffery, Christopher Sommers, Aaron Glenane, Mojean Aria, Paul Allica, Sean Lynch, Lasarus Ratuere, Sam Parsonson, Sam Fraser, Sam Cotton, Luis Barnett, Connor Clarke, Sean McCarthy, Victoria Liu, Shaun Barry, Benjamin Shannon, Kai Pantano</t>
  </si>
  <si>
    <t>Walter Matthau, Joan Plowright, Mason Gamble, Christopher Lloyd, Lea Thompson, Robert Stanton, Amy Sakasitz, Natasha Lyonne</t>
  </si>
  <si>
    <t>Thriller. Terror | Amistad. Thriller psicológico</t>
  </si>
  <si>
    <t>Miles Robbins, Sasha Lane, Hannah Marks, Patrick Schwarzenegger, Faith Logan, Jacqueline Honulik, Lynn Marocola, Katie Chang, Chukwudi Iwuji, Jamar Greene, Cara Ronzetti, Michael Cuomo, Andrew Ayala, Andrew Bridges, Daniel Marconi, Nathan Chandler Reid, Madeleine Mfuru, Rosanne Ma, Roger Brenner, Mary Stuart Masterson</t>
  </si>
  <si>
    <t>Acción | Policíaco. Mafia. Buddy Film. Película de culto</t>
  </si>
  <si>
    <t>Arnold Schwarzenegger, James Belushi, Peter Boyle, Ed O'Ross, Gina Gershon, Laurence Fishburne, Richard Bright, Pruitt Taylor Vince, J.W. Smith, Brent Jennings, Gretchen Palmer, Mike Hagerty, Brion James, Gloria Delaney, Peter Jason, Oleg Vidov, Saveliy Kramarov, Gene Scherer, Roger Callard, Gábor Koncz, Géza Balkay, Zsolt Körtvélyessy, János Bán, Sven-Ole Thorsen, Gábor Németh, Eric Mansker, Jason Ronard, Gigi Vorgan, Allan Graf, Kurt Fuller, Bruno Alexander, Christopher Mankiewicz, Marjorie Bransfield, Luis Contreras, Ed DeFusco, Joey D. Vieira</t>
  </si>
  <si>
    <t>Acción. Thriller | Artes marciales</t>
  </si>
  <si>
    <t>Jet Li, Morgan Freeman, Bob Hoskins, Kerry Condon, Christian Gazio, Vincent Regan, Dylan Brown, Tamer Hassan, Michael Jenn, Laurence Ashley</t>
  </si>
  <si>
    <t>Ciencia ficción. Thriller | Drama carcelario</t>
  </si>
  <si>
    <t>Lambert Wilson, Linh Dan Pham, Dominique Pinon, Yann Collette, Bruno Lochet, François Levantal, Simona Maicanescu, Gérald Laroche</t>
  </si>
  <si>
    <t>Drama | Revolución Francesa. Siglo XVIII. Basado en hechos reales. Histórico. Biográfico</t>
  </si>
  <si>
    <t>Gérard Depardieu, Wojciech Pszoniak, Anne Alvaro, Roland Blanche, Patrice Chéreau, Emmanuelle Debever, Krzysztof Globisz, Ronald Guttman, Gérard Hardy, Tadeusz Huk, Stéphane Jobert, Marian Kociniak, Marek Kondrat, Boguslaw Linda, Alain Macé, Bernard Maître, Lucien Melki, Serge Merlin, Erwin Nowiaszak, Leonard Pietraszak, Roger Planchon, Angel Sedgwick, Andrzej Seweryn, Franciszek Starowieyski, Jerzy Trela, Jacques Villeret, Angela Winkler, Jean-Loup Wolff, Czeslaw Wollejko, Wladimir Yordanoff, Malgorzata Zajaczkowska, Szymon Zaleski</t>
  </si>
  <si>
    <t>Acción | Terrorismo. Venganza. Bomberos</t>
  </si>
  <si>
    <t>Arnold Schwarzenegger, Elias Koteas, Francesca Neri, Cliff Curtis, John Leguizamo, John Turturro, Miguel Sandoval, Harry Lennix, Lindsay Frost, Tyler Posey, Flor Eduarda Gurrola, Pedro Damián</t>
  </si>
  <si>
    <t>Thriller. Acción | Yakuza &amp; Triada. Mafia</t>
  </si>
  <si>
    <t>Tony Schiena, Armand Assante, Kippei Shiina, Tetsu Watanabe, Vienna Hehir</t>
  </si>
  <si>
    <t>Fantástico. Acción | Superhéroes. Cómic. Marvel Comics. Discapacidad. Discapacidad visual</t>
  </si>
  <si>
    <t>Ben Affleck, Jennifer Garner, Colin Farrell, Michael Clarke Duncan, Joe Pantoliano, Jon Favreau, Erick Avari, David Keith, Scott Terra, Ellen Pompeo, Kevin Smith, Stan Lee, Pat Crawford Brown, Leland Orser, Lennie Loftin, Derrick O'Connor, Paul Ben-Victor, Frankie J. Allison, John Rothman, Casey McCarthy, Coolio, Josie DiVincenzo, Jorge Noa, Stefanos Miltsakakis, Luke Strode, David Doty, Dan Brinkle, Greg Collins, Robert Iler, Jørn Winther, Frank Miller, Dina Rosenmeier, Jude Ciccolella, Gregg Marc Miller, Roy Lee Jones, Kevin Spirtas, Bernard Williams</t>
  </si>
  <si>
    <t>Thriller. Acción | Crimen. Policíaco. Racismo. Años 90</t>
  </si>
  <si>
    <t>Kurt Russell, Ving Rhames, Scott Speedman, Brendan Gleeson, Lolita Davidovich, Michael Michele, Jonathan Banks, Michael Bentt</t>
  </si>
  <si>
    <t>Ciencia ficción. Fantástico. Cine negro | Distopía. Thriller futurista. Neo-noir. Película de culto</t>
  </si>
  <si>
    <t>Rufus Sewell, Kiefer Sutherland, William Hurt, Jennifer Connelly, Richard O'Brien, Ian Richardson, Colin Friels, Melissa George, Bruce Spence, John Bluthal, Mitchell Butel, Frank Gallacher, Ritchie Singer, Justin Monjo, Nicholas Bell, Satya Gumbert, Noah Gumbert, Frederick Miragliotta, Jeanette Cronin, Paul Livingston, Michael Lake, David Wenham, Alan Cinis, Terry Bader, Maureen O'Shaughnessy, Deobia Oparei, Doug Scroope, Anthony Kierann, Laura Keneally, Eliot Paton, Peter Callan, Darren Gilshenan, Marin Mimica, Tony Mosley, William Upjohn</t>
  </si>
  <si>
    <t>Thriller. Drama. Intriga | Crimen. Años 80. Familia</t>
  </si>
  <si>
    <t>Charlize Theron, Nicholas Hoult, Chloë Grace Moretz, Christina Hendricks, Tye Sheridan, Corey Stoll, Drea de Matteo, Sterling Jerins, Andrea Roth, J. LaRose, Dora Madison, Azure Parsons, Laura Cayouette, Shannon Kook, Addy Miller, Glenn Morshower, Carl Palmer, Jennifer Pierce Mathus, Denise Williamson</t>
  </si>
  <si>
    <t>Fantástico | Superhéroes. Secuela</t>
  </si>
  <si>
    <t>Arnold Vosloo, Larry Drake, Kim Delaney, Renée O'Connor, Lawrence Dane, Jesse Collins</t>
  </si>
  <si>
    <t>Acción. Terror. Ciencia ficción | Superhéroes. Secuela</t>
  </si>
  <si>
    <t>Arnold Vosloo, Darlanne Fluegel, Roxann Dawson, Jeff Fahey, Alicia Panetta, Ronn Sarosiak, Diana Platts, Brian Paul, Michelle Collins</t>
  </si>
  <si>
    <t>Fantástico. Ciencia ficción. Acción | Superhéroes</t>
  </si>
  <si>
    <t>Liam Neeson, Frances McDormand, Colin Friels, Larry Drake, Nelson Mashita, Jesse Lawrence Ferguson, Ted Raimi, Jenny Agutter, Dan Hicks, Nicholas Worth, Julius Harris, Toru Tanaka, Dan Bell, Bruce Campbell, Frank Noon, William Dear</t>
  </si>
  <si>
    <t>Comedia. Intriga. Romance | Asesinos en serie</t>
  </si>
  <si>
    <t>Joseph Fiennes, Winona Ryder, David Arquette, Chris Penn, Max Perlich, Brad Hunt, Tim Blake Nelson, Julianna Margulies, Tom Hollander, Juliette Lewis, Nora Dunn, Lukas Haas, Ty Burrell, Judah Friedlander, Wilmer Valderrama, D.B. Sweeney, Robin Tunney, Kevin Dunn, Alessandro Nivola, Adam Savage, Jamie Hyneman, Lawrence Ferlinghetti</t>
  </si>
  <si>
    <t>Acción. Bélico. Drama | Submarinos. II Guerra Mundial. Telefilm</t>
  </si>
  <si>
    <t>Ulrich Mühe, Ulrich Tukur, Kaoru Kobayashi, Goro Ohashi, Manfred Zapatka, Matthias Habich, Udo Samel, Sylvester Groth, Johannes Herrschmann, Tom Jahn, Matthew Burton</t>
  </si>
  <si>
    <t>Comedia. Romance | Parodia. Comedia absurda</t>
  </si>
  <si>
    <t>Alyson Hannigan, Adam Campbell, Eddie Griffin, Fred Willard, Jennifer Coolidge, Sophie Monk, Carmen Electra, Nadia Dina Ariqat, Tony Cox, Marie Matiko</t>
  </si>
  <si>
    <t>Comedia | Política</t>
  </si>
  <si>
    <t>Kevin Kline, Sigourney Weaver, Ben Kingsley, Frank Langella, Kevin Dunn, Ving Rhames, Charles Grodin, Faith Prince, Laura Linney, Bonnie Hunt, Arnold Schwarzenegger, Ben Stein, Oliver Stone, Stephen Root, Bonnie Bartlett</t>
  </si>
  <si>
    <t>Ricky Gervais, Doc Brown, Oliver Maltman, Rebecca Gethings, Olivia Quinn, Thomas Kadman, Michael Keat, Carol Walton, Mandeep Dhillon, Roisin Conaty</t>
  </si>
  <si>
    <t>Drama | Drama de época. Siglo XIX</t>
  </si>
  <si>
    <t>Freddie Bartholomew, Frank Lawton, W.C. Fields, Roland Young, Edna May Oliver, Basil Rathbone, Maureen O'Sullivan, Lionel Barrymore, Lewis Stone, Lennox Pawle, Elsa Lanchester</t>
  </si>
  <si>
    <t>Aventuras. Drama | Histórico. Biblia. Religión. Cine épico</t>
  </si>
  <si>
    <t>Gregory Peck, Susan Hayward, Raymond Massey, Kieron Moore, James Robertson Justice, Jayne Meadows, John Sutton, Dennis Hoey</t>
  </si>
  <si>
    <t>Anton Yelchin, Bérénice Marlohe, Olivia Thirlby, Lambert Wilson, Frank Langella, Glenn Close, Eric Stoltz, Dov Tiefenbach, Joe D'Onofrio</t>
  </si>
  <si>
    <t>Drama. Romance | Ejército. Amistad. Años 40. Pearl Harbor. Historias cruzadas</t>
  </si>
  <si>
    <t>Burt Lancaster, Montgomery Clift, Deborah Kerr, Frank Sinatra, Donna Reed, Ernest Borgnine, Jack Warden, Philip Ober, Mickey Shaughnessy, Harry Bellaver, John Dennis, Merle Travis, George Reeves</t>
  </si>
  <si>
    <t>Celia Freijeiro, Cristina Pons, Sandra Collantes, María Botto, María Ballesteros, Marina San José, Adrián Lastra, Ismael Martínez, Jaime Olías, Eulalia Ramón, Estefanía de los Santos, Sabrina Praga, Paulina Gálvez, Jane Badler, Mar Ayala</t>
  </si>
  <si>
    <t>Drama | Religión. Basado en hechos reales. Años 90</t>
  </si>
  <si>
    <t>Lambert Wilson, Michael Lonsdale, Olivier Rabourdin, Philippe Laudenbach, Jacques Herlin, Loïc Pichon, Xavier Maly, Jean-Marie Frin, Abdelhafid Metalsi, Sabrina Ouazani, Goran Kostic</t>
  </si>
  <si>
    <t>Western | Spaghetti Western. Venganza</t>
  </si>
  <si>
    <t>Lee Van Cleef, John Phillip Law, Mario Brega, Luigi Pistilli, Anthony Dawson, José Torres, Franco Balducci, Bruno Corazzari, Felicita Fanny, Ignazio Leone, Angelo Susani, Carlo Pisacane, Elena Hall, Guglielmo Spoletini, Romano Puppo</t>
  </si>
  <si>
    <t>Maureen O'Hara, John Payne, Edmund Gwenn, Gene Lockhart, Natalie Wood, Porter Hall, William Frawley, Jerome Cowan, Philip Tonge, Mae Marsh, Thelma Ritter</t>
  </si>
  <si>
    <t>Comedia. Romance. Drama</t>
  </si>
  <si>
    <t>Dhanush, Bérénice Bejo, Erin Moriarty, Barkhad Abdi, Gérard Jugnot, Sarah-Jeanne Labrosse, Seema Biswas, Abel Jafri, Uwamungu Cornelis, Mar Sodupe, Gandharv Dewan, Hearty Singh, Daniele Nisi, Amruta Sant, Omkar Ketkar, Pauline Maréchal, Edwin Gillet</t>
  </si>
  <si>
    <t>Comedia | Colegios &amp; Universidad. Adolescencia. Años 80</t>
  </si>
  <si>
    <t>Alex Lawther, Denis Menochet, Eros Vlahos, Nicholas Rowe, Joshua McGuire, Pauline Etienne, Nicholas Agnew, Jonah Hauer-King, Steve Saunders, Jack Cooper Stimpson, Jon Wennington, Anthony Arundell, John Kinory, Noah Twine, Stuart Whelan</t>
  </si>
  <si>
    <t>Comedia. Acción | Robos &amp; Atracos. Buddy Film</t>
  </si>
  <si>
    <t>Martin Lawrence, Luke Wilson, Dave Chappelle, Peter Greene, Nicole Ari Parker, William Forsythe</t>
  </si>
  <si>
    <t>Drama | Remake. Música</t>
  </si>
  <si>
    <t>Romain Duris, Aure Atika, Emmanuelle Devos, Niels Arestrup, Jonathan Zaccaï, Gilles Cohen, Anton Yakovlev, Mélanie Laurent, Linh Dan Pham, Etienne Dirand, Serge Boutleroff, Denis Falgoux, Emmanuel Finkiel, Sandy Whitelaw, Vladislav Galard, Walter Shnorkell</t>
  </si>
  <si>
    <t>Fergus Riordan, Danny Glover, Robert Englund, Cassandra Gaviola, Valeria Marini, Andrew Tarbet, Ben Temple, Jo Kelly, Cameron Antrobus</t>
  </si>
  <si>
    <t>Peter Weller, Jennifer Dale, Lawrence Dane, Kenneth Welsh, Louis Del Grande, Shannon Tweed, Keith Knight, Maury Chaykin, Leif Anderson, Jimmy Tapp, Gayle Garfinkle, Earl Pennington, Bronwen Mantel, Jacklin Webb, Monik Nantel</t>
  </si>
  <si>
    <t>Romance. Drama | Drama romántico. Discapacidad. Orcas</t>
  </si>
  <si>
    <t>Marion Cotillard, Matthias Schoenaerts, Céline Sallette, Bouli Lanners, Corinne Masiero, Armand Verdure, Jean-Michel Correia, Mourad Frarema, Yannick Choirat, Fred Menut, Duncan Versteegh</t>
  </si>
  <si>
    <t>Drama | Familia. Infancia</t>
  </si>
  <si>
    <t>Russell Crowe, Amanda Seyfried, Aaron Paul, Diane Kruger, Bruce Greenwood, Kylie Rogers, Quvenzhané Wallis, Jane Fonda, Octavia Spencer, Janet McTeer, Chris Douglass, Ryan Eggold, Jenny Vos, John Shepard, Matt Scheib, Paula Marshall, Claire Chapelli, Kasey Daley</t>
  </si>
  <si>
    <t>Drama. Bélico | Pearl Harbor. II Guerra Mundial. Años 40</t>
  </si>
  <si>
    <t>Makoto Satô, Misa Uehara, Keiju Kobayashi, Toshirô Mifune, Tatsuya Mihashi, Hiroshi Koizumi, Akira Takarada, Seizaburô Kawazu, Ken Uehara, Susumu Fujita, Yosuke Natsuki, Koji Tsuruta, Aiko Mimasu, Jun Tazaki, Takashi Shimura, Akihiko Hirata, Kenichi Enomoto, Tadao Nakamaru, Yoshio Tsuchiya, Ko Mishima, Hisaya Ito, Yoshio Kosugi, Hiroshi Tachikawa, Ren Yamamoto, Sachio Sakai, Tetsu Nakamura, Senkichi Omura, Yutaka Sada, Shin Ôtomo, Fuyuki Murakami, Yoshifumi Tajima, Daisuke Kato, Ryo Ikebe, Akira Kubo</t>
  </si>
  <si>
    <t>Comedia | Hombres lobo. Comedia juvenil. Comedia de terror. Deporte. Baloncesto. Adolescencia</t>
  </si>
  <si>
    <t>Michael J. Fox, James Hampton, Susan Ursitti, Jerry Levine, Lorie Griffin, Matt Adler, Jim McKrell, Mark Arnold, Jay Tarses, Mark Holton, Scott Paulin, Elizabeth Gorcey</t>
  </si>
  <si>
    <t>Drama. Intriga | Drama sureño. Años 30. Homosexualidad</t>
  </si>
  <si>
    <t>Elizabeth Taylor, Montgomery Clift, Katharine Hepburn, Albert Dekker, Mercedes McCambridge, Gary Raymond, Joan Young, David Cameron, Mavis Villiers, Maria Britneva, Patricia Marmont</t>
  </si>
  <si>
    <t>Terror. Thriller. Intriga</t>
  </si>
  <si>
    <t>Pamela Franklin, Michele Dotrice, Sandor Elès, John Nettleton, Clare Kelly, Hana Maria Pravda, John Franklyn, Claude Bertrand, Jean Carmet</t>
  </si>
  <si>
    <t>Intriga. Thriller | Crimen. Comedia negra</t>
  </si>
  <si>
    <t>Michael Keaton, Melanie Griffith, Matthew Modine, Beverly D'Angelo, Nobu McCarthy, Laurie Metcalf, Carl Lumbly, Tippi Hedren, Luca Bercovici, Dorian Harewood, Barbara Tyson</t>
  </si>
  <si>
    <t>Comedia | Cine familiar. Adolescencia</t>
  </si>
  <si>
    <t>Dudley Moore, Kirk Cameron, Margaret Colin, Catherine Hicks, Sean Astin, Patrick O'Neal</t>
  </si>
  <si>
    <t>Comedia. Romance | Comedia romántica. Familia. Cine dentro del cine</t>
  </si>
  <si>
    <t>Reese Witherspoon, Michael Sheen, Lake Bell, Nat Wolff, Candice Bergen, Reid Scott, Lola Flanery, Pico Alexander, Shi Ne Nielson, Paige Spara, Robb Derringer, Jon Rudnitsky, Kovar McClure, Eden Grace Redfield, Jeremiah Caleb</t>
  </si>
  <si>
    <t>Western. Acción. Fantástico | Crimen. Venganza</t>
  </si>
  <si>
    <t>Danny Trejo, Anthony Michael Hall, Mickey Rourke, Dina Meyer, Richard Dillane, Catalina Grama, Colin Mace, Ovidiu Niculescu, Ronan Summers, Edward Akrout, Radu Micu, James Carroll Jordan, Daniel Lapaine</t>
  </si>
  <si>
    <t>Thriller. Acción | Venganza</t>
  </si>
  <si>
    <t>Colin Farrell, Noomi Rapace, Dominic Cooper, Terrence Howard, Jennifer Butler, Isabelle Huppert, F. Murray Abraham, Armand Assante, Raymond Mamrak, Raw Leiba, Stu Bennett, Franky G., Luis Da Silva Jr., Krystal Tini, Declan Mulvey</t>
  </si>
  <si>
    <t>Johnny Depp, Gary Farmer, Lance Henriksen, Michael Wincott, Crispin Glover, Iggy Pop, Robert Mitchum, Steve Buscemi, Alfred Molina, Gabriel Byrne, John Hurt, Mili Avital, Eugene Byrd, Billy Bob Thornton, Jared Harris</t>
  </si>
  <si>
    <t>Terror. Ciencia ficción | Zombis. Videojuego</t>
  </si>
  <si>
    <t>Jesse Metcalfe, Rob Riggle, Meghan Ory, Virginia Madsen, Keegan Connor Tracy, Dennis Haysbert, Julia Benson, Patrick Sabongui, Aleks Paunovic, Reese Alexander, Carrie Genzel, Sachin Sahel</t>
  </si>
  <si>
    <t>Comedia. Terror. Aventuras | Comedia de terror. Zombis</t>
  </si>
  <si>
    <t>Michael McKiddy, Ross Kidder, Markus Taylor, Thomas Galasso, Natalie Victoria, Benjamin Webster, Eden Malyn, Harry Burkey, Christina Rose, Lela Montgomery</t>
  </si>
  <si>
    <t>Acción. Fantástico. Comedia | Superhéroes. Marvel Comics. Cómic. Secuela</t>
  </si>
  <si>
    <t>Ryan Reynolds, Josh Brolin, Zazie Beetz, Morena Baccarin, Julian Dennison, T.J. Miller, Karan Soni, Brianna Hildebrand, Leslie Uggams, Jack Kesy, Eddie Marsan, Lewis Tan, Bill Skarsgård, Rob Delaney, Terry Crews, Shiori Kutsuna, Hayley Sales, Luke Roessler, Scott Vickaryous, Tanis Dolman, Nikolai Witschl, Andréa Vawda, Matt Damon, Brad Pitt</t>
  </si>
  <si>
    <t>Acción. Fantástico. Comedia | Superhéroes. Marvel Comics. Cómic. Venganza</t>
  </si>
  <si>
    <t>Ryan Reynolds, Morena Baccarin, Ed Skrein, Gina Carano, T.J. Miller, Rachel Sheen, Brianna Hildebrand, Paul Lazenby, Sean Quan, Ben Wilkinson, Karan Soni, Naika Toussaint, Olesia Shewchuk, Kyle Cassie, Style Dayne, Fabiola Colmenero, Stan Lee</t>
  </si>
  <si>
    <t>Western | Secuela. Telefilm</t>
  </si>
  <si>
    <t>Timothy Olyphant, Brad Dourif, Ian McShane, Molly Parker, Sean Bridgers, Paula Malcomson, Anna Gunn, Kim Dickens, Gerald McRaney, Robin Weigert, John Hawkes, Jeffrey Jones, W. Earl Brown, William Sanderson, Jade Pettyjohn, Dayton Callie, Keone Young, Jerry Cantrell, April Audia, Noelle E Parker, Ego Mikitas, Hal Dion, Tony Curran, Geri Jewell, Franklyn Ajaye, Caleb Thomas</t>
  </si>
  <si>
    <t>Comedia | Adolescencia. Cine independiente USA</t>
  </si>
  <si>
    <t>Demetri Martin, Kevin Kline, Gillian Jacobs, Mary Steenburgen, Rory Scovel, Ginger Gonzaga, Reid Scott, Christine Woods, Beck Bennett, Briga Heelan</t>
  </si>
  <si>
    <t>Thriller. Fantástico. Intriga | Sobrenatural. Manga. Live-Action. Secuela</t>
  </si>
  <si>
    <t>Tatsuya Fujiwara, Ken'ichi Matsuyama, Sôsuke Ikematsu, Noémie Nakai, Erika Toda, Masahiro Higashide, Masaki Suda, Sergey Kuvaev, Mina Fujii, Rina Kawaei</t>
  </si>
  <si>
    <t>Thriller. Intriga. Fantástico | Sobrenatural. Policíaco. Asesinos en serie. Crimen. Manga. Live-Action</t>
  </si>
  <si>
    <t>Nat Wolff, Lakeith Stanfield, Margaret Qualley, Shea Whigham, Willem Dafoe, Jason Liles, Paul Nakauchi, Jack Ettlinger, Michael Shamus Wiles, Jessica McLeod, Chris Britton, Matthew Kevin Anderson, David S. Jung, Artin John, Tony Ali, Ash Lee</t>
  </si>
  <si>
    <t>Ciencia ficción. Acción. Thriller | Coches/Automovilismo. Drama carcelario. Distopía. Precuela</t>
  </si>
  <si>
    <t>Luke Goss, Ving Rhames, Danny Trejo, Sean Bean, Lauren Cohan, Tanit Phoenix, Robin Shou, Frederick Koehler, Joe Vaz, Warrick Grier, Sean Higgs, Patrick Lyster, Deobia Oparei</t>
  </si>
  <si>
    <t>Acción. Aventuras. Ciencia ficción. Thriller | Coches/Automovilismo. Distopía. Remake</t>
  </si>
  <si>
    <t>Jason Statham, Joan Allen, Tyrese Gibson, Ian McShane, Natalie Martinez, Max Ryan, Jacob Vargas, Frederick Koehler, Justin Mader, Jason Clarke, Robert LaSardo, Robin Shou</t>
  </si>
  <si>
    <t>Comedia | Comedia de terror. Zombis. Comedia romántica. Cine independiente USA</t>
  </si>
  <si>
    <t>Maria Thayer, Ray Wise, Michael Cassidy, Chris Marquette, Syd Wilder, Brian Sacca, Julie Brister, Randy Morris, Grant Garry, Pete Haase, Laura Doherty</t>
  </si>
  <si>
    <t>Acción | Terrorismo. Aviones</t>
  </si>
  <si>
    <t>Kurt Russell, Steven Seagal, Halle Berry, John Leguizamo, Oliver Platt, Joe Morton, David Suchet, BD Wong</t>
  </si>
  <si>
    <t>Drama | Deporte. Fútbol americano</t>
  </si>
  <si>
    <t>Kevin Costner, Jennifer Garner, Tom Welling, Terry Crews, Sam Elliott, Ellen Burstyn, David Ramsey, Rosanna Arquette, Denis Leary, Frank Langella, Kevin Dunn, Chadwick Boseman, Pat Healy</t>
  </si>
  <si>
    <t>Terror. Acción. Ciencia ficción | Animales. Tiburones</t>
  </si>
  <si>
    <t>Thomas Jane, Saffron Burrows, Samuel L. Jackson, LL Cool J, Jacqueline McKenzie, Michael Rapaport, Stellan Skarsgard, Cristos</t>
  </si>
  <si>
    <t>Ciencia ficción. Drama | Catástrofes. Fin del mundo</t>
  </si>
  <si>
    <t>Robert Duvall, Téa Leoni, Elijah Wood, Vanessa Redgrave, Maximilian Schell, Morgan Freeman, Leelee Sobieski, James Cromwell, Richard Schiff, Jon Favreau, Laura Innes, Ron Eldard, Blair Underwood, Cynthia Ettinger, Mary McCormack</t>
  </si>
  <si>
    <t>Drama. Comedia | Comedia dramática. Superhéroes</t>
  </si>
  <si>
    <t>Woody Harrelson, Kat Dennings, Elias Koteas, Sandra Oh, Michael Kelly, Lisa Ray, Kristin Booth, Charlotte Sullivan, Dakota Goyo, John Paul Ruttan, Tatiana Maslany</t>
  </si>
  <si>
    <t>Aventuras. Drama. Thriller | Supervivencia. Naturaleza. Amistad. Película de culto</t>
  </si>
  <si>
    <t>Jon Voight, Burt Reynolds, Ned Beatty, Ronny Cox, James Dickey, Bill McKinney</t>
  </si>
  <si>
    <t>Ryan Reynolds, Abigail Breslin, Isla Fisher, Rachel Weisz, Derek Luke, Elizabeth Banks, Kevin Kline, Adam Ferrara, Nestor Serrano, Liane Balaban, Annie Parisse, Kevin Corrigan, Jaime Lee Kirchner, Alexie Gilmore</t>
  </si>
  <si>
    <t>Comedia. Drama | Comedia dramática. Crimen</t>
  </si>
  <si>
    <t>Missi Pyle, Danielle Nicolet, Sharon Lawrence, Tim Blake Nelson, Sasheer Zamata, Rachel Crow, Ashleigh Murray, Arturo Castro, David Sullivan, Myko Olivier, Brooke Markham, Kinna McInroe, Deborah Lee Douglas, Monica Moore Smith</t>
  </si>
  <si>
    <t>Thriller. Acción. Ciencia ficción. Drama | Terrorismo. Viajes en el tiempo</t>
  </si>
  <si>
    <t>Denzel Washington, Val Kilmer, Jim Caviezel, Paula Patton, Bruce Greenwood, Adam Goldberg, Elden Henson, Erika Alexander, Matt Craven, Rich Hutchman, Donna Wilson, Elle Fanning, Brian Howe, Enrique Castillo, Mark Phinney, Shondrella Avery, John McConnell, Dane Rhodes, Clay Steakley, Ted Manson, Yvonne Landry, Brian F. Durkin, Scott Alan Smith, Lew Temple, Charles Hirsch, Brandi Coleman, Jerrod Paige, John Will Clay, Bart Hansard, Scott Klace, David Pease, Andy Umberger, Patt Noday, Ritchie Montgomery, Maureen Brennan, Jack Daniel Stanley, Randy Austin, Rio Hackford, Gary Grubbs, Lara Grice, Michael Arata, Sylvia Jefferies, Carol Sutton, Julia Lashae, Chris Rose, Douglas M. Griffin, Roy McCrerey, David Jensen, Shawn Michael Patrick, James Huang, Angela Daun, Ann Turkel, Christopher Scholl, Charmaine Neville, Bruce ''Sunpie'' Barnes</t>
  </si>
  <si>
    <t>Drama | Familia. Drama psicológico</t>
  </si>
  <si>
    <t>Albert Dupontel, Marie-Josée Croze, Pierre Vaneck, Jean Dell, Cristiana Réali, Alessandra Martines, Guillaume de Tonquedec, Mathias Mlekuz, Anne Loiret</t>
  </si>
  <si>
    <t>Drama | Vejez/Madurez. Familia</t>
  </si>
  <si>
    <t>Victor Moore, Beulah Bondi, Fay Bainter, Thomas Mitchell, Porter Hall, Barbara Read, Dennis O'Keefe, Maurice Moscovitch, Minna Gombell</t>
  </si>
  <si>
    <t>Comedia. Drama | Comedia dramática. Road Movie. Literatura</t>
  </si>
  <si>
    <t>Meryl Streep, Dianne Wiest, Candice Bergen, Lucas Hedges, Gemma Chan, Saskia Larsen, Pete Meads, Christopher Fitzgerald, Mary Catherine Garrison, Elna Baker, Samia Finnerty, Fred Hechinger, David Siegel, David Shepard, Stephanie Phippen, Dominic Crisonino, Mike Doyle, John Douglas Thompson, Daniel Algrant, Barbara Rickard, Haydn Rickard, Andrea Kaiser, Al Gwilt</t>
  </si>
  <si>
    <t>Terror. Drama. Fantástico. Romance | Años 80. Infancia. Amistad. Vampiros. Acoso escolar/bullying. Película de culto</t>
  </si>
  <si>
    <t>Kåre Hedebrant, Lina Leandersson, Per Ragnar, Henrik Dahl, Karin Bergquist, Peter Carlberg, Ika Nord, Mikael Rahm, Karl-Robert Lindgren, Anders T. Peedu</t>
  </si>
  <si>
    <t>Intriga. Terror. Thriller | Thriller psicológico. Comedia negra. Racismo. Familia</t>
  </si>
  <si>
    <t>Daniel Kaluuya, Allison Williams, Catherine Keener, Bradley Whitford, Betty Gabriel, Caleb Landry Jones, Lyle Brocato, Ashley LeConte Campbell, Marcus Henderson, Lil Rel Howery, Jeronimo Spinx, Rutherford Cravens, Lakeith Stanfield</t>
  </si>
  <si>
    <t>Chris Evans, Michelle Monaghan, Anthony Mackie, Aubrey Plaza, Martin Starr, Ashley Tisdale, Topher Grace, Patrick Warburton, Ioan Gruffudd, Luke Wilson, Sarah Dumont, Philip Baker Hall, Steven Wiig, Sean Carrigan, Joseph Aviel, Scott Evans, Gerry Bednob, Peyton List, Kyle Mooney, Matthew Morrison, Beverly D'Angelo, Brenda Schmid, Precious Chong, Thomas R. Martin, Tony Cavalero, Catero Colbert, Henrietta Meire, Abby Ryder Fortson, Lara Everly, Jeremy Glazer, Fabianne Therese, Carl McDowell, Shantel Wislawski, Michael X. Sommers, Jaeden Martell, Carmina Garay, Joey Capone, Kahyun Kim, Mikaela Hoover, Shira Scott Astrof, Devon Ogden</t>
  </si>
  <si>
    <t>Fantástico. Comedia | Comedia negra. Película de culto</t>
  </si>
  <si>
    <t>Dominique Pinon, Howard Vernon, Chick Ortega, Pascal Benezech, Marie-Laure Dougnac, Jean-Claude Dreyfus, Karin Viard, Anne-Marie Pisani, Silvie Laguna, Jean-François Perrier, Dominique Zardi, Marc Caro</t>
  </si>
  <si>
    <t>Rutger Hauer, Monique van de Ven, Tonny Huurdeman, Win Van den Brink, Hans Boskamp</t>
  </si>
  <si>
    <t>Romance. Comedia | Comedia romántica. Comedia dramática. Cocina</t>
  </si>
  <si>
    <t>Martina Gedeck, Sergio Castellitto, Maxime Foerste, Sibylle Canonica, Katja Studt, August Zirner, Idil Üner, Oliver Broumis, Ulrich Thomsen, Antonio Wannek, Angela Schmidt, Gerhard Garbers, Diego Ribon</t>
  </si>
  <si>
    <t>Comedia. Fantástico | Televisión. Telenovela. Familia. Parodia</t>
  </si>
  <si>
    <t>John Candy, Mariel Hemingway, Emma Samms, Raymond Burr, Andrea Thompson, Dylan Baker, Renée Taylor, Zach Grenier, Jerry Orbach, Dick Durock</t>
  </si>
  <si>
    <t>Drama. Comedia | Comedia dramática. Historias cruzadas</t>
  </si>
  <si>
    <t>Woody Allen, Alan Alda, Claire Bloom, Anjelica Huston, Mia Farrow, Martin Landau, Jerry Orbach, Caroline Aaron, Sam Waterston, Joanna Gleason, Martin S. Bergmann, Jenny Nichols, Daryl Hannah, Zina Jasper, Frances Conroy</t>
  </si>
  <si>
    <t>Western. Drama | Telefilm. Siglo XIX</t>
  </si>
  <si>
    <t>Lauren Ambrose, Wes Ramsey, Christopher Backus, Riley Smith, Caitlin Custer, Yaani King, Joel Johnstone, Katherine Willis, Barry Tubb, Natalie Wilemon, Judah Lewis, Skeet Ulrich</t>
  </si>
  <si>
    <t>Acción | Secuestros / Desapariciones. Terrorismo. Aviones. Ejército</t>
  </si>
  <si>
    <t>Chuck Norris, Lee Marvin, Martin Balsam, Joey Bishop, Kim Delaney, Robert Forster, Lainie Kazan, George Kennedy, Hanna Schygulla, Susan Strasberg, Bo Svenson, Robert Vaughn, Shelley Winters, Kevin Dillon, Liam Neeson</t>
  </si>
  <si>
    <t>Terror. Thriller | Gore. Asesinos en serie</t>
  </si>
  <si>
    <t>Kieran Canter, Cinzia Monreale, Franca Stoppi, Sam Modesto, Anna Cardini, Lucia D'Elia</t>
  </si>
  <si>
    <t>Comedia. Acción | Robos &amp; Atracos. Basado en hechos reales. Años 90</t>
  </si>
  <si>
    <t>Zach Galifianakis, Owen Wilson, Kristen Wiig, Jason Sudeikis, Devin Ratray, Ken Marino, Mary Elizabeth Ellis, Jon Daly, Kate McKinnon, Rhoda Griffis, Kevin J. O'Connor, Leslie Jones, Daniel Zacapa, Jill Jane Clements</t>
  </si>
  <si>
    <t>Aventuras | Antigua Roma. Secuela. Religión</t>
  </si>
  <si>
    <t>Victor Mature, Susan Hayward, Michael Rennie, Debra Paget, Anne Bancroft, Jay Robinson, Richard Egan, Ernest Borgnine, Barry Jones, William Marshall, Ed Fury, Julie Newmar, Selmer Jackson, Fred Graham, Charles Evans, Russell Johnson, Woody Strode</t>
  </si>
  <si>
    <t>Drama | Drama psicológico</t>
  </si>
  <si>
    <t>Jake Gyllenhaal, Naomi Watts, Chris Cooper, Judah Lewis, Polly Draper, Wass Stevens, Stephen Badalamenti, Zariah Singletary, Alfredo Narciso, George J. Vezina, Helen Brackel, Ben Cole, Lytle Harper</t>
  </si>
  <si>
    <t>Ciencia ficción. Acción | Cyberpunk. Distopía</t>
  </si>
  <si>
    <t>Sylvester Stallone, Wesley Snipes, Sandra Bullock, Rob Schneider, Bob Gunton, Nigel Hawthorne, Benjamin Bratt, Denis Leary, Grand L. Bush, Steve Kahan, Troy Evans, Pat Skipper, Brandy Ledford, Paul Perri, Bill Cobbs, Glenn Shadix</t>
  </si>
  <si>
    <t>Ivana Baquero, Julio Perillán, Lucía Guerrero, Nicolás Coronado, Juan Pablo Shuk, Elisabet Gelabert</t>
  </si>
  <si>
    <t>Drama. Thriller | Secuestros / Desapariciones</t>
  </si>
  <si>
    <t>Olivia Wilde, Luke Wilson, Giovanni Ribisi, Elisabeth Moss, John Leguizamo, Ty Simpkins, Kevin Corrigan, Mark Feuerstein, Juno Temple</t>
  </si>
  <si>
    <t>Fantástico. Aventuras | Marionetas. Cuentos. Película de culto</t>
  </si>
  <si>
    <t>Jennifer Connelly, David Bowie, David Goelz, Toby Froud, Natalie Finland, Shelley Thompson, Christopher Malcolm, Frank Oz, Ron Mueck, Brian Henson, Timothy Bateson, Shari Weiser, David Shaughnessy, Michael Hordern, Steve Whitmire, Rob Mills, Kevin Clash, David Healy</t>
  </si>
  <si>
    <t>Thriller. Drama. Comedia | Comedia negra. Crimen</t>
  </si>
  <si>
    <t>Sophie Lowe, Morgan Saylor, Margo Martindale, Annette O'Toole, Gayle Rankin, Ebon Moss-Bachrach, Will Brittain, June Squibb, Skipp Sudduth, Marceline Hugot, Owen Burke, Meredith Holzman, Thomas Kee, David Pridemore, Mark S. Cartier, Adam Wolf Mayerson, David Coffin</t>
  </si>
  <si>
    <t>Aventuras. Drama | Años 1900 (circa). Amistad. Basado en hechos reales. Caza</t>
  </si>
  <si>
    <t>Maksim Munzuk, Yuriy Solomin, Svetlana Danilchenko, Vladimir Kremena, Dmitriy Korshikov, Suymenkul Chokmorov</t>
  </si>
  <si>
    <t>Intriga. Terror | Sherlock Holmes</t>
  </si>
  <si>
    <t>Basil Rathbone, Nigel Bruce, Dennis Hoey, Halliwell Hobbes, Hillary Brooke, Milburn Stone, Peter Lawford</t>
  </si>
  <si>
    <t>Robert Taylor, Richard Widmark, Patricia Owens, Robert Middleton, Henry Silva, DeForest Kelley, Burt Douglas, Eddie Firestone</t>
  </si>
  <si>
    <t>Ciencia ficción. Acción | Thriller futurista. Distopía. Remake</t>
  </si>
  <si>
    <t>Colin Farrell, Kate Beckinsale, Jessica Biel, Bryan Cranston, Bill Nighy, John Cho, Bokeem Woodbine, Steve Byers, Will Yun Lee, Currie Graham, Brooks Darnell</t>
  </si>
  <si>
    <t>Ciencia ficción. Acción | Distopía. Película de culto</t>
  </si>
  <si>
    <t>Arnold Schwarzenegger, Sharon Stone, Michael Ironside, Rachel Ticotin, Ronny Cox, Marshall Bell, Mel Johnson Jr., Ray Baker, Michael Champion, Roy Brocksmith, Lycia Naff, Debbie Lee Carrington, Dean Norris, Alexia Robinson, Erika Carlsson</t>
  </si>
  <si>
    <t>Thriller. Intriga. Terror | Crimen. Secuestros / Desapariciones</t>
  </si>
  <si>
    <t>John Cusack, Dallas Roberts, Jennifer Carpenter, Mae Whitman, Sonya Walger, Mageina Tovah, Glenda Braganza, Ksenia Solo, Katherine Waterston, Maxim Roy, Lita Tresierra, Gary Anthony Williams, Michael Trevino, Cindy Sampson</t>
  </si>
  <si>
    <t>Western. Thriller | Secuestros / Desapariciones. Remake</t>
  </si>
  <si>
    <t>Cate Blanchett, Tommy Lee Jones, Evan Rachel Wood, Aaron Eckhart, Jenna boyd, Eric Schweig, Val Kilmer, Elisabeth Moss, Steve Reevis</t>
  </si>
  <si>
    <t>A.J. Draven, Steven Bauer, Rez Cortez, Finola Hughes, Matthew Alan, Matt Boren, David Stanford, Tom Shell, John Milton Branton, León Miguel, Marie Lanoy</t>
  </si>
  <si>
    <t>Romance. Drama. Comedia | Comedia romántica</t>
  </si>
  <si>
    <t>Audrey Hepburn, George Peppard, Patricia Neal, Buddy Ebsen, Martin Balsam, Mickey Rooney, José Luis de Vilallonga, John McGiver</t>
  </si>
  <si>
    <t>Robert Redford, Jane Fonda, Charles Boyer, Mildred Natwick, Herb Edelman, Fritz Feld, Mabel Albertson, James Stone, Doris Roberts, Ted Hartley, Billie Bird</t>
  </si>
  <si>
    <t>Drama. Thriller | Historias cruzadas. Internet/Informática. Cine independiente USA</t>
  </si>
  <si>
    <t>Jason Bateman, Hope Davis, Frank Grillo, Michael Nyqvist, Paula Patton, Andrea Riseborough, Alexander Skarsgård, Max Thieriot, Colin Ford, Jonah Bobo, Haley Ramm, Norbert Leo Butz, Kasi Lemmons, John Sharian, Aviad Bernstein, Marc Jacobs, Kevin Csolak, Antonella Lentini, Tessa Albertson, Erin Wilhelmi</t>
  </si>
  <si>
    <t>Drama | Amistad. Enseñanza. Literatura</t>
  </si>
  <si>
    <t>Sean Connery, Rob Brown, F. Murray Abraham, Anna Paquin, Busta Rhymes, April Grace, Michael Pitt, Michael Nouri, Richard Easton, Glenn Fitzgerald, Stephanie Berry, Matt Damon, Lil Zane, Damion Lee, Tom Kearns, Matt Malloy, Charles Bernstein, Jim Titus, Tim Hall, Larry Wade Carrell, Ron Morgan, Alison Folland, Alex Trebek, Fly Williams III, Damany Mathis, Jimmy Bobbitt</t>
  </si>
  <si>
    <t>Animación. Ciencia ficción. Comedia. Infantil | Viajes en el tiempo. Adopción. Años 90</t>
  </si>
  <si>
    <t>Romance. Drama | Drama romántico. Enfermedad. Cine independiente USA</t>
  </si>
  <si>
    <t>Evan Rachel Wood, Scott Speedman, Treat Williams, Kate Burton, J.K. Simmons, J. Omar Castro, David Jensen, Jaqueline Fleming, Ashleigh Borman, Ricky Wayne, Thomas Francis Murphy, Julie Ann Doan</t>
  </si>
  <si>
    <t>Drama | Biográfico. Literatura. Teatro. Años 1900 (circa)</t>
  </si>
  <si>
    <t>Johnny Depp, Kate Winslet, Freddie Highmore, Julie Christie, Radha Mitchell, Dustin Hoffman, Ian Hart, Kelly MacDonald, Mackenzie Crook, Eileen Essell, Angus Barnett, Oliver Fox, Toby Jones, Kate Maberly, Tim Potter, Jimmy Gardner, Matt Green, Catrin Rhys, Jane Booker, Paul Whitehouse, Catherine Cusack, Kali Peacock, Robert Oates, Nicholas Pritchard, Jonathan Cullen</t>
  </si>
  <si>
    <t>Terror. Intriga | Prostitución. Cómic. Asesinos en serie. Siglo XIX</t>
  </si>
  <si>
    <t>Johnny Depp, Heather Graham, Ian Holm, Robbie Coltrane, Katrin Cartlidge, Jason Flemyng, Susan Lynch, Ian McNeice, Glen Berry, Ian Richardson, Terence Harvey, Paul Rhys, Lesley Sharp, Estelle Skornik, Nicholas McGaughey, Annabelle Apsion, Joanna Page, Mark Dexter, Danny Midwinter, Samantha Spiro, David Schofield, Peter Eyre, Cliff Parisi, Sophia Myles, Ralph Ineson, Amy Huck, Donald Douglas, John Owens, Liz Moscrop, Steve John Shepherd, Al Ashton, Poppy Rogers, Bruce Byron, Melanie Hill, Andy Linden, David Fisher, Steve Chaplin, Vincent Franklin, Louise Atkins, James Greene, Dominic Cooper, Carey Thring, Vladimír Kulhavý, Graham Kent, Rupert Holliday-Evans, Simon Harrison, Paul Moody</t>
  </si>
  <si>
    <t>John Travolta, Jonathan Rhys Meyers, Kasia Smutniak, Amber Rose Revah, Melissa Mars, Richard Durden, Farid Elouardi, Sami Darr, David Gasman</t>
  </si>
  <si>
    <t>Romance. Drama | Drama romántico. Años 60. Película de culto</t>
  </si>
  <si>
    <t>Tony Leung Chiu-Wai, Maggie Cheung, Rebecca Pan, Siu Ping-Lam, Mama Hung, Chan Man-Lei, Koo Kam-Wah, Yu Hsien, Chow Po-Chun, Joe Cheung, Kelly Lai</t>
  </si>
  <si>
    <t>Mandy Moore, Matthew Goode, Jeremy Piven, Annabella Sciorra, Mark Harmon, Caroline Goodall, Beatrice Rosen, Tony Jayawardena, Briony Glassco, Sam Ellis, Garrick Hagon, Martin Hancock, Joseph Long, Robert Ashe</t>
  </si>
  <si>
    <t>Drama | Melodrama</t>
  </si>
  <si>
    <t>Walter Huston, Ruth Chatterton, Mary Astor, David Niven, Paul Lukas, John Payne, Maria Ouspenskaya, Spring Byington</t>
  </si>
  <si>
    <t>Intriga. Drama. Thriller | Policíaco. Precuela. Telefilm</t>
  </si>
  <si>
    <t>Tom Selleck, Stephanie March, Viola Davis, Stephen Baldwin, Polly Shannon, Saul Rubinek, Mike Starr, Kohl Sudduth, Britt Robertson, Stephen McHattie</t>
  </si>
  <si>
    <t>Thriller. Drama | Venganza. Abusos sexuales</t>
  </si>
  <si>
    <t>Gillian Anderson, Danny Dyer, Kate Bunten, Antony Byrne, Anthony Calf, Francesca Fowler, Adam Rayner, Ralph Brown, Steven Robertson, Gugu Mbatha-Raw, Neil Finnighan</t>
  </si>
  <si>
    <t>Thriller. Drama. Romance | Años 40</t>
  </si>
  <si>
    <t>Tony Leung Chiu-Wai, Tang Wei, Joan Chen, Wang Leehom, Jacqueline Zhu, Lawrence Ko, Jacqueline Zhu, Johnson Yuen, Chin Kar-Lok, Su Yan, Anupam Kher, Wang Hui-Ling</t>
  </si>
  <si>
    <t>Justin Chatwin, Pierce Brosnan, Ashley Greene, Alexis Knapp, Danny Masterson, Bar Paly, Chris Geere, James DeBello, Nick Thune, Marko Caka, Nicola Fiore, Hannah Townsend, Kea Ho, Alison Lohman, Jeff Fahey, Kevin Corrigan</t>
  </si>
  <si>
    <t>Cine negro. Drama | Celos. Crimen. Trenes/Metros</t>
  </si>
  <si>
    <t>Glenn Ford, Gloria Grahame, Broderick Crawford, Edgar Buchanan, Peggy Maley, Kathleen Case, Diane DeLaire, Grandon Rhodes, Paul Brinegar, Dan Seymour, John Zaremba, Olan Soule, Don C. Harvey, Hal Taggart, John Pickard, Dan Riss</t>
  </si>
  <si>
    <t>Lennie James, Grant Bowler, Jean-Claude Van Damme, Courtney Hope, Alfred Molina, Catalina Sandino Moreno, Josh Henderson, Brad Carter, Kelly King, Freya Tingley, Abby Miller, Mindy Robinson, Tokala Clifford, Dana Schick</t>
  </si>
  <si>
    <t>Thriller. Drama | Inmigración</t>
  </si>
  <si>
    <t>Gael García Bernal, Jeffrey Dean Morgan, Alondra Hidalgo, Diego Cataño, Marco Pérez, Lew Temple</t>
  </si>
  <si>
    <t>Drama | Histórico. Biográfico. Siglo XVIII. Siglo XIX. Guerras Napoleónicas</t>
  </si>
  <si>
    <t>Marlon Brando, Jean Simmons, Merle Oberon, Michael Rennie, Cameron Mitchell, Elizabeth Sellars, Charlotte Austin, Cathleen Nesbitt, Evelyn Varden, Isobel Elsom, John Hoyt, Alan Napier</t>
  </si>
  <si>
    <t>Comedia | Colegios &amp; Universidad. Años 60. Película de culto. Comedia absurda</t>
  </si>
  <si>
    <t>John Belushi, Tim Matheson, John Vernon, Verna Bloom, Tom Hulce, Donald Sutherland, Peter Riegert, Bruce McGill, Karen Allen, Stephen Furst, Mark Metcalf, James Daughton, Kevin Bacon</t>
  </si>
  <si>
    <t>Comedia | Familia. Bodas</t>
  </si>
  <si>
    <t>Adam Sandler, Andy Samberg, Leighton Meester, James Caan, Susan Sarandon, Vanilla Ice, Milo Ventimiglia, Blake Clark, Luenell, Nick Swardson, Meagen Fay, Tony Orlando, Ciara, Peggy Stewart, Eva Amurri, Justin Weaver, Ian Ziering</t>
  </si>
  <si>
    <t>Sanaa Lathan, Ricky Whittle, Ernie Hudson, Camille Guaty, Lyriq Bent, Lynn Whitfield, Catherine Dyer, Brittany S. Hall, Racquel Bianca John, Tracey Bonner, Jen Harper, Danielle Lyn, Kiley Casciano, Maurie A. Chandler, Bo Yokely, Benjamin Weaver, George Lott, Josephine Lundy, Brian Kayode-Patrick Johnson, Windi Washington, Jalana Kasambira, Audrey Reid Couch</t>
  </si>
  <si>
    <t>Terror. Thriller. Comedia | Sátira. Comedia de terror. Slasher. Asesinos en serie</t>
  </si>
  <si>
    <t>Danny Dyer, Laura Harris, Toby Stephens, Tim McInnerny, Andy Nyman, Claudie Blakley, Babou Ceesay</t>
  </si>
  <si>
    <t>Woody Allen, Elisabeth Shue, Robin Williams, Demi Moore, Judy Davis, Kirstie Alley, Amy Irving, Billy Crystal, Julia Louis-Dreyfus, Tobey Maguire, Hazelle Goodman, Richard Benjamin, Caroline Aaron, Bob Balaban, Eric Bogosian, Mariel Hemingway, Julie Kavner, Eric Lloyd, Stanley Tucci, Paul Giamatti, Jennifer Garner, Tony Sirico</t>
  </si>
  <si>
    <t>Kirsten Dunst, Isla Fisher, James Marsden, Adam Scott, Lizzy Caplan, Rebel Wilson, Hayes MacArthur, Arden Myrin, Kyle Bornheimer, Meg Phillips, Ella Rae Peck, Ann Dowd, Andrew Rannells</t>
  </si>
  <si>
    <t>Masahiro Motoki, Tsutomu Yamazaki, Ryoko Hirosue, Kazuko Yoshiyuki, Kimiko Yo, Takashi Sasano, Toru Minegishi, Tetta Sugimoto, Yukiko Yachibana, Tatsuo Yamada</t>
  </si>
  <si>
    <t>Acción | Venganza. Secuela</t>
  </si>
  <si>
    <t>Antonio Banderas, Joaquim de Almeida, Salma Hayek, Danny Trejo, Tito Larriva, Steve Buscemi, Cheech Marin, Quentin Tarantino, Carlos Gallardo, Angela Lanza</t>
  </si>
  <si>
    <t>Comedia. Drama | Comedia dramática. Vida rural</t>
  </si>
  <si>
    <t>Ian Bannen, David Kelly, Fionnula Flanagan, Susan Lynch, James Nesbitt, Paul Vaughan, Adrian Robinson, Maura O'Malley, Robert Hickey, Paddy Ward, James Ryland, Fintan Mckeown, Eileen Dromey</t>
  </si>
  <si>
    <t>Thriller | Asesinos en serie</t>
  </si>
  <si>
    <t>Shane West, Leslie Bibb, Matt Craven, Stephen McHattie, Nicholas Campbell, Kenneth Welsh, Jason Hook, John Bregar, Eva Link, Jennie Esnard, Douglas Kidd, Sandra Wilson, Renato Vettore</t>
  </si>
  <si>
    <t>Robert De Niro, Robin Williams, Julie Kavner, Ruth Nelson, John Heard, Penelope Ann Miller, Alice Drummond, Judith Malina, Barton Heyman, George Martin, Anne Meara, Richard Libertini, Steve Vinovich, Bradley Whitford, Max von Sydow, Peter Stormare, Vin Diesel</t>
  </si>
  <si>
    <t>Comedia | Trabajo/empleo</t>
  </si>
  <si>
    <t>Imanol Arias, Darío Grandinetti, Hugo Silva, Luis Luque, Miguel Ángel Solá, Paula Cancio, Valeria Alonso, Tomás Pozzi, Juan Grandinetti, Pedro Casablanc, Jorge D'Elía, Roberto Gago, Chani Martín, Rodrigo Poisón, Sabrina Praga, Juan Martín Gravina, Agustín Bellusci</t>
  </si>
  <si>
    <t>Intriga. Thriller. Drama | Medicina</t>
  </si>
  <si>
    <t>Hayden Christensen, Jessica Alba, Terrence Howard, Lena Olin, Christopher McDonald, Fisher Stevens, David Harbour</t>
  </si>
  <si>
    <t>Ulrik Munther, Mats Blomgren, Loa Ek, Oliver Heilmann, Stefan Cronwall, Wieslaw Komasa, Ellen Mattsson, Sven Ahlström, Inger Nilsson</t>
  </si>
  <si>
    <t>Hiroshi Abe, Kirin Kiki, Yoko Maki, Lily Franky, Isao Hashizume, Sôsuke Ikematsu, Satomi Kobayashi, Taiyô Yoshizawa, Kazuya Takahashi, Rie Minemura, Izumi Matsuoka, Kanji Furutachi, Daisuke Kuroda</t>
  </si>
  <si>
    <t>Bérénice Bejo, Cédric Kahn, Jade Soentjens, Margaux Soentjens, Marthe Keller, Catherine Salée, Tibo Vandenborre, Philippe Jeusette, Annick Johnson, Pascal Rogard, Ariane Rousseau, Francesco Italiano</t>
  </si>
  <si>
    <t>Documental | Secuela. Biográfico. Familia</t>
  </si>
  <si>
    <t>Documental, (intervenciones de: Juan Luis Panero, Leopoldo María Panero, Michi Panero)</t>
  </si>
  <si>
    <t>Drama | Basado en hechos reales</t>
  </si>
  <si>
    <t>Greg Kinnear, Tim Eddis, Warren Belle, Karl Pruner, Bill Lake, Dermot Mulroney, Lauren Graham, Landon Norris, Shae Norris, Steven Woodworth, Victoria Learn, Dylan Authors, Ronn Sarosiak, Gavin Kuiack, Ben Kuiak, Tom Rooney</t>
  </si>
  <si>
    <t>Acción | Edad Media</t>
  </si>
  <si>
    <t>Hayden Christensen, Nicolas Cage, Liu Yifei, Andy On, Fernando Chien, Alaa Safi, Jawed El Berni, Preston Baker, Ron Smoorenburg, Byron Lawson, Kahina Carina, Anoja Dias Bolt, Bozhao Wang, Simon Chin, Brian Ho, Tomer Oz, Zhao Lixin</t>
  </si>
  <si>
    <t>Breckin Meyer, Anna Paquin, Tim Henry, Richard Blackburn, Joyce Krenz</t>
  </si>
  <si>
    <t>Aventuras. Romance | Edad Media. Siglo XIV</t>
  </si>
  <si>
    <t>Heath Ledger, Mark Addy, Rufus Sewell, Shannyn Sossamon, Alan Tudyk, Laura Fraser, Paul Bettany, James Purefoy, Bérénice Bejo, Christopher Cazenove</t>
  </si>
  <si>
    <t>Ulrich Tukur, Samuel Schneider, Hafsia Herzi, Marie-Lou Sellem, Josef Bierbichler, Mourad Zaoui, Lisa Vicari, Stefanie Höner</t>
  </si>
  <si>
    <t>Ciencia ficción. Fantástico. Romance | Sobrenatural</t>
  </si>
  <si>
    <t>Matt Damon, Emily Blunt, Anthony Mackie, John Slattery, Michael Kelly, Terence Stamp, Anthony Ruivivar, Gregory Lay, Jennifer Ehle, Pedro Pascal, Peter Benson, Florence Kastriner, Natalie Carter, Chuck Scarborough, Jon Stewart, Michael Bloomberg, Kar, RJ Konner, Lauren Hodges, James Carville, Mary Matalin, Amanda Warren, Don Hewitt, Venida Evans, Julie Hays, Fabrizio Brienza, Kate Nowlin, Rob Yang, Johnny Cicco, Peter Epstein, Brian Haley, Jessica Lee Keller, Donnie Keshawarz, Kieran Campion, Sandi Carroll, Shane McRae, Sandra Berrios, David Alan Basche, Joel de la Fuente, Dina Cataldi, Jason Kravits, Peter J. Fernandez</t>
  </si>
  <si>
    <t>Bélico. Aventuras | II Guerra Mundial. Submarinos</t>
  </si>
  <si>
    <t>Cary Grant, John Garfield, Alan Hale, John Ridgely, Dane Clark, Warner Anderson, William Prince, Robert Hutton, Tom Tully, Faye Emerson, Peter Whitney, John Forsythe</t>
  </si>
  <si>
    <t>Frank Whaley, Jennifer Connelly, Dermot Mulroney, Kieran Mulroney, John M. Jackson, Jenny O'Hara, Noble Willingham, John Candy</t>
  </si>
  <si>
    <t>Thriller. Acción. Drama | Crimen. Robos &amp; Atracos</t>
  </si>
  <si>
    <t>Nicole Kidman, Sebastian Stan, Tatiana Maslany, Toby Kebbell, Scoot McNairy, Bradley Whitford, James Jordan, Toby Huss, Jade Pettyjohn, Shamier Anderson, Jan Hoag, Beau Knapp, Natalia Cordova, Zach Villa, Doug Simpson, Kale Clauson, Colby French, Kelvin Han Yee</t>
  </si>
  <si>
    <t>Acción. Thriller. Aventuras | Crimen. Siglo VII</t>
  </si>
  <si>
    <t>Tony Leung Ka-Fai, Deng Chao, Carina Lau, Li Bingbing, Andy Lau, Sos Haroyan, Jean-Michel Casanova, Jialin Zhao, Qin Yan, Yao Lu, Liu Jinshan, Aaron C. Shang, Wang Deshun, Mickey He, Yanming Jiang, Veronica Faye Foo</t>
  </si>
  <si>
    <t>Terror. Intriga | Drama psicológico. Thriller psicológico. Casas encantadas</t>
  </si>
  <si>
    <t>Daniel Craig, Rachel Weisz, Naomi Watts, Marton Csokas, Elias Koteas, Jane Alexander, Rachel G. Fox, Taylor Geare, Claire Geare, Brian Murray, Mark Wilson, Gregory Smith, David Huband, Sarah Gadon, Jean Yoon, Bernadette Quigley, Martin Roach, Jonathan Potts, Joe Pingue, Lynne Griffin, Ryan Blakely, David Fox, Karen Glave</t>
  </si>
  <si>
    <t>Drama | Basado en hechos reales. Años 60. Racismo</t>
  </si>
  <si>
    <t>John Boyega, Algee Smith, Will Poulter, Jack Reynor, Ben O'Toole, Hannah Murray, Anthony Mackie, Jacob Latimore, Jason Mitchell, Kaitlyn Dever, John Krasinski, Darren Goldstein, Jeremy Strong, Chris Chalk, Laz Alonso, Leon G. Thomas III, Malcolm David Kelley, Joseph David-Jones, Ephraim Sykes, Samira Wiley, Peyton 'Alex' Smith, Austin Hebert</t>
  </si>
  <si>
    <t>Comedia | Secuela. Asesinos en serie. Prostitución</t>
  </si>
  <si>
    <t>Rob Schneider, Eddie Griffin, Til Schweiger, Jeroen Krabbé, Hanna Verboom, Carlos Ponce, Oded Fehr, Douglas Sills, Alex Dimitriades, Charles Keating</t>
  </si>
  <si>
    <t>Thriller. Acción | Road Movie</t>
  </si>
  <si>
    <t>Tim Roth, Jack O'Connell, Talulah Riley, Kierston Wareing, Peter Mullan, Christopher Hatherall, Clive Shaw, Simon Manley, Jack McBride, Jimmy Knights, Jenny Pike</t>
  </si>
  <si>
    <t>Western. Drama | Amistad. Siglo XIX. Enfermedad. Discapacidad</t>
  </si>
  <si>
    <t>Hilary Swank, Tommy Lee Jones, Grace Gummer, Miranda Otto, Sonja Richter, Tim Blake Nelson, David Dencik, John Lithgow, James Spader, Meryl Streep, William Fichtner, Jesse Plemons, Evan Jones, Hailee Steinfeld, Jo Harvey Allen, Barry Corbin, Caroline Lagerfelt</t>
  </si>
  <si>
    <t>Thriller. Intriga. Drama | Crimen. Policíaco</t>
  </si>
  <si>
    <t>Clint Eastwood, Jeff Daniels, Anjelica Huston, Wanda De Jesus, Tina Lifford, Dylan Walsh, Paul Rodriguez, Mason Lucero, Gerry Becker, Rick Hoffman, Dina Eastwood</t>
  </si>
  <si>
    <t>Thriller | Abusos sexuales. Venganza</t>
  </si>
  <si>
    <t>Rosamund Pike, Shiloh Fernandez, Nick Nolte, Camryn Manheim, Alexi Wasser, Rumer Willis, Illeana Douglas, Stephen Louis Grush, Donna Duplantier, Ian Barford, Billy Slaughter, Scout Taylor-Compton</t>
  </si>
  <si>
    <t>Terror. Thriller | Religión</t>
  </si>
  <si>
    <t>Heath Ledger, Shannyn Sossamon, Mark Addy, Peter Weller, Francesco Carnelutti, Benno Fürmann, Mattia Sbragia, Mirko Casaburo, Giulia Lombardi, Steve Toussaint, Alessandra Costanzo, Richard Bremmer, Adam Levy, Richard Leaf</t>
  </si>
  <si>
    <t>Comedia. Romance | Comedia romántica. Adolescencia</t>
  </si>
  <si>
    <t>Lindsay Lohan, Chris Pine, Faizon Love, Missi Pyle, Samaire Armstrong, Bree Turner, Chris Carmack, Makenzie Vega, Carlos Ponce, Jaqueline Fleming</t>
  </si>
  <si>
    <t>Comedia. Musical | Sátira. Música. Parodia</t>
  </si>
  <si>
    <t>John C. Reilly, Jenna Fischer, Paul Rudd, Jason Schwartzman, Jack Black, Justin Long, Jack White, Conner Rayburn, Jonah Hill, Kristen Wiig, Skyler Gisondo</t>
  </si>
  <si>
    <t>Drama | Drama social. Inmigración</t>
  </si>
  <si>
    <t>Jesuthasan Antonythasan, Kalieaswari Srinivasan, Claudine Vinasithamby, Vincent Rottiers, Faouzi Bensaïdi, Marc Zinga, Franck Falise</t>
  </si>
  <si>
    <t>Jim Carrey, Zooey Deschanel, Bradley Cooper, Terence Stamp, Fionnula Flanagan, Molly Sims, Danny Masterson, John Michael Higgins, Rhys Darby, Sasha Alexander</t>
  </si>
  <si>
    <t>Thriller. Acción | Crimen. Policíaco. Drogas. Buddy Film</t>
  </si>
  <si>
    <t>Denzel Washington, Ethan Hawke, Scott Glenn, Tom Berenger, Harris Yulin, Raymond J. Barry, Cliff Curtis, Dr. Dre, Snoop Dogg, Macy Gray, Charlotte Ayanna, Eva Mendes, Nick Chinlund, Jaime Gomez, Raymond Cruz, Noel Gugliemi, Samantha Esteban, Garland Whitt</t>
  </si>
  <si>
    <t>Timothée Chalamet, Elle Fanning, Selena Gomez, Jude Law, Diego Luna, Liev Schreiber, Annaleigh Ashford, Rebecca Hall, Cherry Jones, Will Rogers, Taylor Black, Kathryn Leigh Scott, Kelly Rohrbach, Edward James Hyland, Natasha Romanova, Suki Waterhouse, Griffin Newman, Claudette Lalí, Jacob Berger, Elijah Boothe, Dylan Prince, Olivia Boreham-Wing, Liz Celeste, Catherine LeFrere, Tyler Weaks, Chris Banks, Gurdeep Singh, Suzanne Smith, Geoff Schuppert, Deniz Demirer, George Aloi, Cole Matson, Marko Caka, Shannone Holt</t>
  </si>
  <si>
    <t>Thriller. Drama | Terrorismo. Policíaco. Historias cruzadas. Basado en hechos reales</t>
  </si>
  <si>
    <t>Mark Wahlberg, John Goodman, Kevin Bacon, J.K. Simmons, Michelle Monaghan, Rachel Brosnahan, Alex Wolff, Melissa Benoist, Michael Beach, Khandi Alexander, Erica McDermott, Lana Condor, Dean Neistat, Vincent Curatola, John Enos III</t>
  </si>
  <si>
    <t>Acción. Thriller | Crimen. Drogas</t>
  </si>
  <si>
    <t>Vin Diesel, Timothy Olyphant, Larenz Tate, Jacqueline Obradors, Geno Silva, George Shaperson, Steve Eastin, Juan Fernández, Jeff Kober, Marco Rodríguez, Mike Moroff, Emilio Rivera, Malieek Straughter, Alice Amter, Jim Boeke</t>
  </si>
  <si>
    <t>Aventuras. Thriller | África. Años 90</t>
  </si>
  <si>
    <t>Leonardo DiCaprio, Jennifer Connelly, Djimon Hounsou, Arnold Vosloo, David Harewood, Caruso Kuypers, Michael Sheen, Basil Wallace, Ntare Mwine, Stephen Collins, Jimi Mistry</t>
  </si>
  <si>
    <t>Adam Sandler, Julia Fox, Kevin Garnett, Idina Menzel, Lakeith Stanfield, Eric Bogosian, Judd Hirsch, The Weeknd, Sean Ringgold, Sahar Bibiyan, Keith Williams Richards, Paloma Elsesser, Pom Klementieff, John Amos</t>
  </si>
  <si>
    <t>Drama. Romance | Drama romántico. Biográfico. Años 90</t>
  </si>
  <si>
    <t>Naomi Watts, Naveen Andrews, Cas Anvar, Geraldine James, Charles Edwards, Michael Byrne, Douglas Hodge, Laurence Belcher</t>
  </si>
  <si>
    <t>Drama | Vejez/Madurez</t>
  </si>
  <si>
    <t>Mary Kay Place, Jake Lacy, Andrea Martin, Deirdre O'Connell, Glynnis O'Connor, David Tuttle, Joyce Van Patten, Phyllis Somerville</t>
  </si>
  <si>
    <t>Comedia. Infantil | Secuela. Cine familiar</t>
  </si>
  <si>
    <t>Jason Drucker, Alicia Silverstone, Tom Everett Scott, Juan Gaspard, Charlie Wright, Joshua Hoover, Alexa Blair Robertson, Owen Asztalos, Courtney Lauren Cummings, Chris Coppola, Carlos Guerrero, Ryan Newton, Maiya Boyd, Sydney Shea Barker</t>
  </si>
  <si>
    <t>Ben Affleck, Rebecca Romijn, Mike Binder, John Cleese, Gina Gershon, Adam Goldberg, Howard Hesseman, Bai Ling, Jerry O'Connell, Kal Penn, Amber Valletta, Damien Dante Wayans</t>
  </si>
  <si>
    <t>Drama | Drama psicológico. Colegios &amp; Universidad. Homosexualidad</t>
  </si>
  <si>
    <t>Judi Dench, Cate Blanchett, Bill Nighy, Andrew Simpson, Philip Davis, Michael Maloney, Juno Temple, Max Lewis, Joanna Scanlan, Julia McKenzie, Shaun Parkes, Tom Georgeson, Emma Kennedy, Syreeta Kumar</t>
  </si>
  <si>
    <t>Drama | Biográfico. Adolescencia. Drogas. Prostitución. Cine independiente USA</t>
  </si>
  <si>
    <t>Leonardo DiCaprio, Bruno Kirby, Lorraine Bracco, Ernie Hudson, James Madio, Patrick McGau, Mark Wahlberg, Juliette Lewis, Michael Imperioli, Michael Rapaport, Cynthia Daniel, Brittany Daniel</t>
  </si>
  <si>
    <t>Drama | Prostitución. Erótico</t>
  </si>
  <si>
    <t>Belén Fabra, Leonardo Sbaraglia, Llum Barrera, Ángela Molina, Geraldine Chaplin, Antonio Garrido, Nilo Mur, Natasha Yarovenko</t>
  </si>
  <si>
    <t>Comedia. Romance | Comedia dramática</t>
  </si>
  <si>
    <t>Scarlett Johansson, Laura Linney, Paul Giamatti, Alicia Keys, Chris Evans, Donna Murphy, Nicholas Art</t>
  </si>
  <si>
    <t>Drama | Basado en hechos reales. Enseñanza. Años 90</t>
  </si>
  <si>
    <t>Hilary Swank, Patrick Dempsey, Scott Glenn, Imelda Staunton, April L. Hernandez, Mario, Jason Finn, Hunter Parrish, Joe Seo, Kristin Herrera, Jaclyn Ngan, Gabriel Chavarria, Giovonnie Samuels, John Benjamin Hickey, Robert Wisdom, Pat Carroll, Will Morales, Ricardo Molina, Angela Alvarado, Lisa Banes, Giselle Bonilla, Blake Hightower, Robin Skye, Juan Garcia, Abel Soto, Dan Warner, Randy Hall, Dominic Daniel, Cody Chappel, Renee Firestone</t>
  </si>
  <si>
    <t>Aventuras. Drama | Road Movie. Biográfico. Años 50</t>
  </si>
  <si>
    <t>Gael García Bernal, Rodrigo de la Serna, Mía Maestro, Mercedes Morán, Jorge Chiarella, Gabriela Aguilera</t>
  </si>
  <si>
    <t>Bélico. Drama | II Guerra Mundial. Ejército. Histórico</t>
  </si>
  <si>
    <t>Jamel Debbouze, Samy Naceri, Sami Bouajila, Roschdy Zem, Bernard Blancan, Mathieu Simonet, Benoît Giros, Mélanie Laurent</t>
  </si>
  <si>
    <t>Comedia | Radio. Años 40. Familia. Historias cruzadas</t>
  </si>
  <si>
    <t>Mia Farrow, Dianne Wiest, Seth Green, Julie Kavner, Michael Tucker, Danny Aiello, Josh Mostel, Wallace Shawn, Kenneth Mars, Diane Keaton, Tony Roberts, Jeff Daniels, Mike Starr, Mercedes Ruehl, William H. Macy, Richard Portnow, Larry David</t>
  </si>
  <si>
    <t>Bélico. Acción | II Guerra Mundial</t>
  </si>
  <si>
    <t>John McVay, Thomas Pohn, Fabio Sartor, Sergio Leone, Ruben Pla, Dirk Smidt</t>
  </si>
  <si>
    <t>Acción. Drama. Romance | Deporte. Coches/Automovilismo</t>
  </si>
  <si>
    <t>Tom Cruise, Nicole Kidman, Robert Duvall, Randy Quaid, Cary Elwes, J.C. Quinn, Michael Rooker, Fred Dalton Thompson, Don Simpson, John C. Reilly, Chris Ellis, Margo Martindale, Caroline Williams, Donna Wilson, Peter Appel, John Griesemer, Barbara Garrick, Gerald R. Molen, Tania Coleridge, Jim Grimshaw, Michael Burgess, Cyndi Vicino, Leilani Sarelle, Stephen Michaels Ayers, Xavier Coronel, Nick Searcy</t>
  </si>
  <si>
    <t>Drama. Romance | Alcoholismo</t>
  </si>
  <si>
    <t>Jack Lemmon, Lee Remick, Charles Bickford, Jack Klugman, Alan Hewitt, Tom Palmer, Jack Albertson, Debbie Megowan</t>
  </si>
  <si>
    <t>Richard Gere, Brooke Adams, Sam Shepard, Linda Manz, Robert J. Wilke, Jackie Shultis, Stuart Margolin, Timothy Scott, Gene Bell, Doug Kershaw, Richard Libertini, Frenchie Lemond</t>
  </si>
  <si>
    <t>Ciencia ficción. Fantástico. Thriller | Thriller futurista. Distopía. Nochevieja / Año nuevo</t>
  </si>
  <si>
    <t>Ralph Fiennes, Juliette Lewis, Angela Bassett, Tom Sizemore, Michael Wincott, Vincent D'Onofrio, Josef Sommer, Glenn Plummer, William Fichtner, Richard Edson, Joe Urla</t>
  </si>
  <si>
    <t>Drama | Alcoholismo</t>
  </si>
  <si>
    <t>Ray Milland, Jane Wyman, Phillip Terry, Howard Da Silva, Doris Dowling, Frank Faylen, Mary Young, Anita Bolster, Lilian Fontaine, Frank Orth, Lewis L. Russell</t>
  </si>
  <si>
    <t>Drama | Política. Histórico. Basado en hechos reales</t>
  </si>
  <si>
    <t>Claudio Santamaria, Jennifer Ulrich, Elio Germano, Davide Iacopini, Ralph Amoussou, Fabrizio Rongione, Renato Scarpa, Mattia Sbragia, Antonio Gerardi, Paolo Calabresi, Francesco Acquaroli, Alessandro Roja, Eva Cambiale</t>
  </si>
  <si>
    <t>Cine negro. Comedia. Acción | Neo-noir. Policíaco. Mafia. Crimen. Cómic</t>
  </si>
  <si>
    <t>Warren Beatty, Charlie Korsmo, Al Pacino, Madonna, Glenne Headly, William Forsythe, Ed O'Ross, Dustin Hoffman, Mandy Patinkin, Paul Sorvino, Seymour Cassel, James Keane, Charles Durning, Dick Van Dyke, R.G. Armstrong, Colm Meaney, Kathy Bates, Mike Mazurki, Henry Silva</t>
  </si>
  <si>
    <t>Romance. Comedia | Comedia juvenil. Adolescencia. Comedia romántica</t>
  </si>
  <si>
    <t>Molly Ringwald, Justin Henry, Michael Schoeffling, Haviland Morris, Gedde Watanabe, Anthony Michael Hall, Paul Dooley, Carlin Glynn, Blanche Baker, Edward Andrews, Billie Bird, Carole Cook, Max Showalter, Liane Alexandra Curtis, John Cusack, Darren Harris, Debbie Pollack, Ross Berkson, Jonathan Chapin, Joan Cusack, Brian Doyle-Murray, Zelda Rubinstein</t>
  </si>
  <si>
    <t>Drama. Comedia | Road Movie. Familia. Adolescencia. Perros/Lobos</t>
  </si>
  <si>
    <t>Biel Montoro, Nacho Sánchez, Lola Cordón, Iñigo Aranburu, Itsaso Arana, Kandido Uranga, Carolina Clemente, Jorge Cabrera, Chani Martín, Mamen Duch</t>
  </si>
  <si>
    <t>Drama | Años 80. Cine independiente USA</t>
  </si>
  <si>
    <t>Hailee Steinfeld, Emile Hirsch, Asa Butterfield, Julianne Nicholson, Ethan Hawke, Emily Mortimer, Nadia Alexander, Avan Jogia, Kevin Cannon, Jeff O'Donnell, Henry Kelemen, Michael Elian, Nancy Ellen Shore, Charlotte Ubben</t>
  </si>
  <si>
    <t>Acción | Policíaco. Venganza</t>
  </si>
  <si>
    <t>Steven Seagal, Kelly LeBrock, William Sadler, Frederick Coffin, Bonnie Burroughs, Andrew Bloch, Branscome Richmond, Charles Boswell</t>
  </si>
  <si>
    <t>Anna Faris, Chris Evans, Martin Freeman, Zachary Quinto, Mike Vogel, Andy Samberg, Anthony Mackie, Joel McHale, Thomas Lennon, Chris Pratt, Ari Graynor, Ed Begley Jr., Dave Annable, Blythe Danner, Heather Burns, Eliza Coupe, Kate Simses, Tika Sumpter, Jackson Nicoll</t>
  </si>
  <si>
    <t>Drama | Años 50. Amistad. Nochevieja / Año nuevo</t>
  </si>
  <si>
    <t>Steve Guttenberg, Mickey Rourke, Daniel Stern, Kevin Bacon, Tim Daly, Ellen Barkin, Paul Reiser, Kathryn Dowling</t>
  </si>
  <si>
    <t>Thriller. Intriga | Bolsa &amp; Negocios</t>
  </si>
  <si>
    <t>Clive Owen, Naomi Watts, Armin Mueller-Stahl, Brian F. O'Byrne, Ulrich Thomsen, Jack McGee</t>
  </si>
  <si>
    <t>Acción. Drama. Thriller</t>
  </si>
  <si>
    <t>Jenna Dewan, Christian Slater, Craig Sheffer, Brian Geraghty, Luce Rains, Jacob Vargas, Tara Summers, James Madio, Chris Ashworth, Josh Berry, Dylan Kenin, Jeremy Burnell, Kim Thrasher, Arron Shiver, DeAnn Gonzales, Burly Cain, Dave Colon, Paul McGowen, Z. Ray Wakeman, Gerald Brodin, Mike Miller, Frank Bond</t>
  </si>
  <si>
    <t>Drama | Perros/Lobos. Familia</t>
  </si>
  <si>
    <t>Zsófia Psotta, Sándor Zsótér, Lili Horvát, Szabolcs Thuróczy, Lili Monori, Gergely Bánki, Tamás Polgár, Károly Ascher, Erika Bodnár, Bence Csepeli, János Derzsi</t>
  </si>
  <si>
    <t>Comedia | Familia. Racismo. Bodas</t>
  </si>
  <si>
    <t>Christian Clavier, Chantal Lauby, Ary Abittan, Medi Sadoun, Frédéric Chau, Noom Diawara, Frédérique Bel, Julia Piaton, Émilie Caen, Élodie Fontan, Pascal Nzonzi</t>
  </si>
  <si>
    <t>Bélico. Acción. Drama | Guerra de Secesión. Precuela. Siglo XIX</t>
  </si>
  <si>
    <t>Jeff Daniels, Stephen Lang, Robert Duvall, Mira Sorvino, Kevin Conway, C. Thomas Howell, Frankie Faison, Christie Lynn Smith, Buck Taylor, Mac Butler, Sean Pratt, Donzaleigh Abernathy, Joseph Fuqua, Bruce Boxleitner, Bill Campbell, Kali Rocha, Karen Starc, Mira Sorvino, Patrick Gorman, Ryan Cutrona, Jeremy London, Matt Letscher, Malachy McCourt, John Prosky, Mark Aldrich, Mia Dillon</t>
  </si>
  <si>
    <t>Drama | Cine dentro del cine. Homosexualidad</t>
  </si>
  <si>
    <t>Ian McKellen, Brendan Fraser, Lynn Redgrave, Lolita Davidovich, Kevin J. O'Connor, David Dukes, Brandon Kleyla, Pamela Salem, Michael O'Hagan</t>
  </si>
  <si>
    <t>Drama | Medicina. Años 80. Basado en hechos reales</t>
  </si>
  <si>
    <t>Tomasz Kot, Piotr Glowacki, Szymon Piotr Warszawski, Magdalena Czerwinska, Rafal Zawierucha, Marta Scislowicz, Karolina Piechota, Wojciech Solarz, Arkadiusz Janiczek, Cezary Kosinski, Konrad Bugaj, Magdalena Kaczmarek, Magdalena Wróbel, Milena Suszynska, Jan Englert, Wladyslaw Kowalski, Zbigniew Bielawski, Marian Opania, Malgorzata Lata, Kinga Preis</t>
  </si>
  <si>
    <t>Drama | II Guerra Mundial. Basado en hechos reales. Nazismo</t>
  </si>
  <si>
    <t>André Dussollier, Niels Arestrup, Robert Stadlober, Paula Beer, Burghart Klaußner, Charlie Nelson, Jean-Marc Roulot</t>
  </si>
  <si>
    <t>Musical. Romance. Drama | Drama romántico. Revolución Cubana. Adolescencia</t>
  </si>
  <si>
    <t>Romola Garai, Diego Luna, Mika Boorem, John Slattery, Jonathan Jackson, Sela Ward, January Jones, René Lavan, Mya, Patrick Swayze</t>
  </si>
  <si>
    <t>Romance. Drama | Drama romántico. Adolescencia. Baile. Años 60. Música</t>
  </si>
  <si>
    <t>Jennifer Grey, Patrick Swayze, Jerry Orbach, Cynthia Rhodes, Jack Weston, Jane Brucker, Kelly Bishop, Lonny Price, Max Cantor, Charles 'Honi' Coles, Neal Jones</t>
  </si>
  <si>
    <t>Romance. Drama | Drama romántico. Homosexualidad. Religión</t>
  </si>
  <si>
    <t>Rachel Weisz, Rachel McAdams, Alessandro Nivola, David Olawale Ayinde, Mark Stobbart, Cara Horgan, Sophia Brown, Lasco Atkins, Bernardo Santos, Dominic Applewhite, Omri Rose, Liza Sadovy, Dave Simon, Trevor Allan Davies, Cristian Lazar</t>
  </si>
  <si>
    <t>Matthias Schoenaerts, Diane Kruger, Paul Hamy, Victor Pontecorvo, Chems Eddine, Philippe Haddad, Franck Torrecillas, Percy Kemp</t>
  </si>
  <si>
    <t>Aventuras. Acción | Naturaleza. Buddy Film</t>
  </si>
  <si>
    <t>Sidney Poitier, Tom Berenger, Kirstie Alley, Clancy Brown, Richard Masur, Andrew Robinson, Kevin Scannell, Frederick Coffin, Michael MacRae, Robert Lesser, Milton Selzer, Les Lannom</t>
  </si>
  <si>
    <t>Ciencia ficción. Thriller. Acción | Extraterrestres. Racismo. Sátira. Distopía</t>
  </si>
  <si>
    <t>Sharlto Copley, Jason Cope, David James, Vanessa Haywood, Mandla Gaduka, Kenneth Nkosi, Eugene Khumbanyiwa, Louis Minnaar, William Allen Young</t>
  </si>
  <si>
    <t>Drama. Intriga | Policíaco. Crimen. Racismo</t>
  </si>
  <si>
    <t>Nick Nolte, Timothy Hutton, Armand Assante, Paul Calderon, Charles S. Dutton, Lee Richardson, Patrick O'Neal, Luis Guzmán</t>
  </si>
  <si>
    <t>Thriller. Intriga | Thriller psicológico</t>
  </si>
  <si>
    <t>Shia LaBeouf, Sarah Roemer, Carrie-Anne Moss, David Morse, Matt Craven, José Pablo Cantillo, Aaron Yoo, Viola Davis, Brandon Caruso, Daniel Caruso, Luciano Rauso, Kevin Quinn, Elyse Mirto, Suzanne Rico, Kent Shocknek, Rene Rivera, Amanda Walsh, Charles Carroll, Gillian Shure, Dominic Daniel, Lisa Tobin, Cindy Lou Adkins</t>
  </si>
  <si>
    <t>Ciencia ficción. Acción. Aventuras. Romance | Distopía. Young Adult</t>
  </si>
  <si>
    <t>Shailene Woodley, Theo James, Ashley Judd, Jai Courtney, Ray Stevenson, Zöe Kravitz, Miles Teller, Tony Goldwyn, Ansel Elgort, Maggie Q, Mekhi Phifer, Kate Winslet, Ben Lloyd-Hughes, Christian Madsen, Amy Newbold, Ben Lamb</t>
  </si>
  <si>
    <t>Drama | Amistad. Adolescencia. Drogas</t>
  </si>
  <si>
    <t>Oulaya Amamra, Déborah Lukumuena, Kevin Mishel, Jisca Kalvanda, Yasin Houicha, Majdouline Idrissi, Bass Dhem, Farid Larbi, Maryama Soumare, Wilfried Romoli, Tania Dessources, Mounir Amamra, Samir Zbrouki, Mohamed Ourdache, Garba Tounkara, Hana Savané</t>
  </si>
  <si>
    <t>Western | Drama sureño. Esclavitud. Racismo. Spaghetti Western. Siglo XIX. Venganza</t>
  </si>
  <si>
    <t>Jamie Foxx, Christoph Waltz, Leonardo DiCaprio, Kerry Washington, Samuel L. Jackson, Don Johnson, Walton Goggins, Laura Cayouette, Dennis Christopher, M.C. Gainey, James Remar, Michael Parks, Bruce Dern, James Parks, Cooper Huckabee, Doc Duhame, Franco Nero, Quentin Tarantino, James Russo, Jonah Hill, Dana Gourrier, Sammi Rotibi, Nichole Galicia, Ato Essandoh, David Steen, Amber Tamblyn, Zoe Bell, Russ Tamblyn, Tom Savini, Rex Linn, Lee Horsley, John Jarratt</t>
  </si>
  <si>
    <t>Western | Spaghetti Western. Venganza. Película de culto</t>
  </si>
  <si>
    <t>Franco Nero, Loredana Nusciak, José Bódalo, Ángel Álvarez, Gino Pernice, Simón Arriaga, Giovanni Ivan Scratuglia, Remo De Angelis, Rafael Albaicín, José Canalejas, Eduardo Fajardo, Yvonne Sanson</t>
  </si>
  <si>
    <t>Vincent Cassel, Monica Bellucci, Tchéky Karyo, Dominique Bettenfeld, Antoine Basler, Romain Duris, Chick Ortega</t>
  </si>
  <si>
    <t>Intriga | Cine dentro del cine. Crimen</t>
  </si>
  <si>
    <t>Craig Wasson, Melanie Griffith, Gregg Henry, Deborah Shelton, Dennis Franz, Guy Boyd, David Haskell, Rebecca Stanley, Barbara Crampton, Al Israel, Russ Marin, Lane Davies, Douglas Warhit, Monte Landis, Larry Flash Jenkins, Mindi Miller, Denise Loveday, Gela Nash, Holly Johnson</t>
  </si>
  <si>
    <t>Acción. Thriller | Espionaje</t>
  </si>
  <si>
    <t>Kit Harington, Peter Firth, Jennifer Ehle, Elyes Gabel, Lara Pulver, Elliot Levey, Tuppence Middleton, David Harewood, Tim McInnerny, Lasco Atkins, Shina Shihoko Nagai, Elizabeth Conboy, Eleanor Matsuura</t>
  </si>
  <si>
    <t>Acción | Artes marciales</t>
  </si>
  <si>
    <t>Jean-Claude Van Damme, Geoffrey Lewis, Alonna Shaw, Corinna Everson, Philip Chan, Alan Scarfe, Bolo Yeung, Andy Armstrong, Wu Fong Lung, Peter Malota, Sarah-Jane Varley, Kamel Krifa</t>
  </si>
  <si>
    <t>Comedia | Comedia dramática. Basado en hechos reales</t>
  </si>
  <si>
    <t>Bruce Willis, Rebecca Hall, Catherine Zeta-Jones, Joshua Jackson, Vince Vaughn, Laura Prepon, Frank Grillo, John Carroll Lynch, Corbin Bernsen, Joel Murray</t>
  </si>
  <si>
    <t>Thriller | Basado en hechos reales</t>
  </si>
  <si>
    <t>Theo James, Ben Kingsley, Belçim Bilgin, Jacqueline Bisset, Rachel Wilson, Rossif Sutherland, Shauna MacDonald, Brian Markinson, Daniela Lavender, Peshang Rad, Mishu Vellani, Carlos Pinder, Fabio Lusvarghi, Zahir Gilani, Hattie Kragten, Aidan Devine, Dwight Ireland, Elena Khan, Alex Hatz</t>
  </si>
  <si>
    <t>Ashley Judd, Tommy Lee Jones, Bruce Greenwood, Annabeth Gish, Spencer Treat Clark, Roma Maffia, Davenia McFadden, John Maclaren, Benjamin Weir, Jay Brazeau, Keegan Connor Tracy</t>
  </si>
  <si>
    <t>Kevin Kline, Mary Elizabeth Mastrantonio, Kevin Spacey, Rebecca Miller, Forest Whitaker, E.G. Marshall, Kimberly McCullough, Billie Neal, Lonnie Smith, Benjamin Hendrickson, Jerry Campbell, Rick Hinkle, Ed Grady, Bruce Evers, Judson Vaughn, Lane Bradbury, L. Warren Young, D.L. Anderson, Edward Seamon, Robert C. Treveiler, Tommy Cresswell, Melissa Moore</t>
  </si>
  <si>
    <t>Juliette Binoche, Guillaume Canet, Olivia Ross, Christa Theret, Antoine Reinartz, Pascal Greggory, Violaine Gillibert, Vincent Macaigne, Nora Hamzawi</t>
  </si>
  <si>
    <t>Lee Marvin, Charles Bronson, John Cassavetes, Ernest Borgnine, George Kennedy, Ralph Meeker, Donald Sutherland, Telly Savalas, Jim Brown, Richard Jaeckel, Trini Lopez, Robert Ryan, Clint Walker, Robert Webber</t>
  </si>
  <si>
    <t>Steve Martin, Bonnie Hunt, Hilary Duff, Piper Perabo, Ashton Kutcher, Tom Welling, Kevin Schmidt, Alyson Stoner, Jacob Smith, Liliana Mumy, Morgan York, Forrest Landis, Blake Woodruff, Brent Kinsman, Shane Kinsman</t>
  </si>
  <si>
    <t>Comedia | Cine familiar. Familia. Secuela</t>
  </si>
  <si>
    <t>Drama. Intriga | Drama judicial / Abogados/as</t>
  </si>
  <si>
    <t>Henry Fonda, Lee J. Cobb, Jack Warden, E.G. Marshall, Martin Balsam, Ed Begley, John Fiedler, Robert Webber, Jack Klugman, George Voskovec, Joseph Sweeney, Edward Binns, Billy Nelson, John Savoca, Rudy Bond, James Kelly</t>
  </si>
  <si>
    <t>Bruce Willis, Madeleine Stowe, Brad Pitt, Christopher Plummer, Jon Seda, Joseph Melito, David Morse, Michael Chance, Vernon Campbell, H. Michael Walls, Bob Adrian, Simon Jones, Carol Florence, Bill Raymond, Ernest Abuba, Irma St. Paule, Joey Perillo</t>
  </si>
  <si>
    <t>Fantástico. Acción. Thriller | Superhéroes. Cómic. Marvel Comics</t>
  </si>
  <si>
    <t>Jeffrey Combs, Yvette Nipar, Jay Acovone, Keith Coulouris, Ritch Brinkley, Brian Thompson, Murray Rubin, Jeff Austin, John Apicella</t>
  </si>
  <si>
    <t>Terror. Thriller | Thriller psicológico. Sobrenatural. Secuela</t>
  </si>
  <si>
    <t>Ewan McGregor, Rebecca Ferguson, Kyliegh Curran, Zahn McClarnon, Carl Lumbly, Cliff Curtis, Alex Essoe, Bruce Greenwood, Jacob Tremblay, Catherine Parker, Robert Longstreet, Carel Struycken, Emily Alyn Lind, Selena Anduze, Jocelin Donahue, Chelsea Talmadge, Juan Gaspard, Deadra Moore, David Michael-Smith, Kevin Petruski Jr., Mistie Gibby, Met Clark</t>
  </si>
  <si>
    <t>Ciencia ficción. Aventuras | Viajes en el tiempo. Doctor Who</t>
  </si>
  <si>
    <t>Peter Cushing, Roy Castle, Jennie Linden, Roberta Tovey, Barrie Ingham, Geoffrey Toone, Michael Coles</t>
  </si>
  <si>
    <t>Omar Sharif, Julie Christie, Geraldine Chaplin, Alec Guinness, Rod Steiger, Tom Courtenay, Ralph Richardson, Siobhan McKenna, Rita Tushingham, Geoffrey Keen, Bernard Kay, Jack MacGowran, Adrienne Corri, Wolf Frees, Gwen Nelson, Noel Willman, Gerard Tichy, Klaus Kinski, Jeffrey Rockland, José María Caffarel, Tarek Sharif, Mark Eden, Erik Chitty, Lucy Westmore, Virgilio Teixeira</t>
  </si>
  <si>
    <t>Drama | Drama carcelario. Adolescencia</t>
  </si>
  <si>
    <t>Adam Butcher, Shane Kippel, Mateo Morales, Lawrence Bayne, Bryan Murphy, Alexander Conti, Tim Turnell, Dewshane Williams</t>
  </si>
  <si>
    <t>Comedia. Fantástico | Comedia negra. Sátira. Religión</t>
  </si>
  <si>
    <t>Ben Affleck, Matt Damon, Linda Fiorentino, Salma Hayek, Jason Lee, Jason Mewes, Alan Rickman, Chris Rock, Janeane Garofalo, Kevin Smith, Alanis Morissette, Dwight Ewell, George Carlin, Brian O'Halloran, Bud Cort, Barret Hackney, Jared Pfennigwerth, Kitao Sakurai</t>
  </si>
  <si>
    <t>Thriller. Drama | Crimen. Drogas. Perros/Lobos</t>
  </si>
  <si>
    <t>Marcello Fonte, Edoardo Pesce, Nunzia Schiano, Adamo Dionisi, Francesco Acquaroli, Alida Baldari Calabria, Aniello Arena, Gianluca Gobbi</t>
  </si>
  <si>
    <t>Drama. Thriller | Drama psicológico. Años 30. Vida rural (Norteamérica). Película de culto</t>
  </si>
  <si>
    <t>Nicole Kidman, Paul Bettany, Lauren Bacall, Stellan Skarsgard, James Caan, Ben Gazzara, Harriet Andersson, Jean-Marc Barr, Patricia Clarkson, Jeremy Davies, Philip Baker Hall, Udo Kier, Chloë Sevigny, Siobhan Fallon, Blair Brown, Zeljko Ivanek</t>
  </si>
  <si>
    <t>Ciencia ficción. Acción | Telefilm</t>
  </si>
  <si>
    <t>Jackie Earle Haley, Kamala Dawson, Tim Thomerson, Nicholas Guest, Samantha Phillips, Humberto Ortiz, Michael Halsey, Frank Collison, Judd Omen</t>
  </si>
  <si>
    <t>Comedia. Acción | Basado en hechos reales. Años 90. Comedia negra. Crimen. Secuestros / Desapariciones. Drogas</t>
  </si>
  <si>
    <t>Mark Wahlberg, Dwayne Johnson, Anthony Mackie, Ed Harris, Tony Shalhoub, Rebel Wilson, Ken Jeong, Rob Corddry, William Haze, Bar Paly, Peter Stormare, Keili Lefkovitz, Yolanthe Cabau</t>
  </si>
  <si>
    <t>Drama | Cine dentro del cine. Años 60. Homosexualidad. Drogas. Infancia</t>
  </si>
  <si>
    <t>Antonio Banderas, Asier Etxeandia, Penélope Cruz, Leonardo Sbaraglia, Julieta Serrano, Nora Navas, Asier Flores, César Vicente, Raúl Arévalo, Neus Alborch, Cecilia Roth, Pedro Casablanc, Susi Sánchez, Eva Martín, Julián López, Rosalía, Francisca Horcajo</t>
  </si>
  <si>
    <t>Comedia. Drama | Crimen. Familia</t>
  </si>
  <si>
    <t>Jude Law, Richard E. Grant, Demian Bichir, Emilia Clarke, Kerry Condon, Jumayn Hunter, Madalina Ghenea, Nathan Stewart-Jarrett</t>
  </si>
  <si>
    <t>Drama. Romance | Homosexualidad. Celos. Drama romántico</t>
  </si>
  <si>
    <t>Glenda Jackson, Peter Finch, Murray Head, Peggy Ashcroft, Maurice Denham, Vivian Pickles, Tony Britton, Thomas Baptiste, Frank Windsor</t>
  </si>
  <si>
    <t>Keira Knightley, Mickey Rourke, Edgar Ramirez, Delroy Lindo, Mo'Nique, Mena Suvari, Macy Gray, Jacqueline Bisset, Dabney Coleman, Brian Austin Green, Ian Ziering, Stanley Kamel, Peter Jacobson, Lucy Liu, Christopher Walken, Riz Abbasi, Jerry Springer, Tom Waits, Ashleigh Kizer</t>
  </si>
  <si>
    <t>Comedia | Comedia romántica. Sexualidad y pornografía</t>
  </si>
  <si>
    <t>Joseph Gordon-Levitt, Scarlett Johansson, Julianne Moore, Tony Danza, Glenne Headly, Rob Brown, Brie Larson, Jeremy Luke, Italia Ricci, Amanda Perez, Lindsey Broad, Sarah Dumont, Sloane Avery, Eva Mah, Loanne Bishop, Channing Tatum, Anne Hathaway</t>
  </si>
  <si>
    <t>Valeriu Andriuta, Evgeny Chistyakov, Georgi Deliyev, Vadim Dubovsky, Konstantin Itunin, Boris Kamorzin, Sergeï Kolesov, Svetlana Kolesova, Thorsten Merten, Irina Plesnyayeva, Sergey Russkin, Alexander Zamuraev</t>
  </si>
  <si>
    <t>Comedia. Aventuras | Road Movie. Años 70</t>
  </si>
  <si>
    <t>Kevin Costner, Judd Nelson, Sam Robards, Chuck Bush, Brian Cesak, Marvin J. McIntyre, Suzy Amis</t>
  </si>
  <si>
    <t>Comedia. Drama | Secuestros / Desapariciones. Adolescencia</t>
  </si>
  <si>
    <t>Cate Blanchett, Kristen Wiig, Billy Crudup, Judy Greer, Laurence Fishburne, Troian Avery Bellisario, Jóhannes Haukur Jóhannesson, James Urbaniak, Zoe Chao, Claudia Doumit, Zachary Davis Brown</t>
  </si>
  <si>
    <t>Comedia. Thriller | Robos &amp; Atracos</t>
  </si>
  <si>
    <t>Paul Newman, Linda Fiorentino, Dermot Mulroney, Susan Barnes, Anne Pitoniak, Bruce McVittie</t>
  </si>
  <si>
    <t>Fantástico. Aventuras. Drama | Familia. Infancia. Monstruos. Cuentos</t>
  </si>
  <si>
    <t>Max Records, Catherine Keener, Pepita Emmerichs, Mark Ruffalo, Max Pfeifer, Madeleine Greaves, Joshua Jay, Ryan Corr, Steve Mouzakis</t>
  </si>
  <si>
    <t>Drama | Mafia. Crimen. Basado en hechos reales. Años 70</t>
  </si>
  <si>
    <t>Al Pacino, Johnny Depp, Michael Madsen, James Russo, Bruno Kirby, Anne Heche, Gretchen Mol, Zeljko Ivanek, Gerry Becker, Zach Grenier, Brian Tarantina, Tim Blake Nelson, Larry Romano, Paul Giamatti, Robert Miano, Rocco Sisto, Walt MacPherson, Ronnie Farer, Terry Serpico, Tony Lip, George Angelica, Val Avery, Madison Arnold, Delanie Fitzpatrick, Katie Sagona, Sara Gold, James McCauley, James Bulleit, Andrew Parks, Keenan Shimizu, Rocco Musacchia, Joe Francis, Sal Jenco, Billy Capucilli, Laura Cahill, Doreen Murphy, Denise Faye, Elaine del Valle, John Horton, Dan Brennan, LaJuan Carter, Sandy Barber, Joyce Stovall, Frank Pesce, Randy Jurgenson, John Di Bendetto, Richard Zavaglia, Tony Ray Rossi, Edward Black, Gaetano LoGiudice, Carmelo Musacchia, Pat Vecchio</t>
  </si>
  <si>
    <t>Fantástico. Ciencia ficción. Intriga | Drama psicológico. Años 80. Película de culto. Cine independiente USA</t>
  </si>
  <si>
    <t>Jake Gyllenhaal, Maggie Gyllenhaal, Patrick Swayze, Jena Malone, Mary McDonnell, Drew Barrymore, Holmes Osborne, Noah Wyle, Katharine Ross, Daveigh Chase, James Duval, Arthur Taxier, Stuart Stone, Seth Rogen, Ashley Tisdale</t>
  </si>
  <si>
    <t>Drama | Familia. Melodrama. Drama psicológico</t>
  </si>
  <si>
    <t>Sônia Braga, Irandhir Santos, Maeve Jinkings, Julia Bernat, Carla Ribas, Fernando Teixeira, Rubens Santos, Humberto Carrão, Zoraide Coleto, Buda Lira, Barbara Colen, Paula De Renor, Daniel Porpino, Pedro Queiroz, Germano Melo</t>
  </si>
  <si>
    <t>Ciencia ficción. Acción. Aventuras. Thriller | Extraterrestres. Thriller futurista. Zombis. Videojuego</t>
  </si>
  <si>
    <t>Karl Urban, Dwayne Johnson, Rosamund Pike, Deobia Oparei, Ben Daniels, Razaaq Adoti, Richard Brake, Al Weaver, Robert Russell, Dexter Fletcher, Brian Steele</t>
  </si>
  <si>
    <t>Ciencia ficción. Acción. Thriller. Drama | Pandemias. Distopía. Gore</t>
  </si>
  <si>
    <t>Drama. Comedia | Adolescencia. Drogas. Crimen. Colegios &amp; Universidad. Hip Hop. Cine independiente USA</t>
  </si>
  <si>
    <t>Shameik Moore, Tony Revolori, Kiersey Clemons, Blake Anderson, Zöe Kravitz, ASAP Rocky, Kimberly Elise, Tyga, Chanel Iman</t>
  </si>
  <si>
    <t>Tatiana Maslany, Dane DeHaan, Gordon Pinsent, John Ralston, Chip Chuipka, Yvonne E. Davidson, Joel Gagne, Pierre H. Ouellette, Denis Lapalme, Phoenix Wilson, Ash Catherwood, Jennifer Soucie, Brady Power, Brooke Jones, Marie Belleau</t>
  </si>
  <si>
    <t>Comedia. Acción | Años 70. Neo-noir. Buddy Film</t>
  </si>
  <si>
    <t>Russell Crowe, Ryan Gosling, Angourie Rice, Matt Bomer, Margaret Qualley, Kim Basinger, Yaya DaCosta, Yvonne Zima, Keith David, Beau Knapp, Daisy Tahan, Abbie Dunn, Michael Beasley, Joanne Spracklen, Dale Ritchey, Terence Rosemore, Cayla Brady, Murielle Telio, Lexi Johnson, Gary Wolf, Maddie Compton, Michelle Rivera, Joshua Hoover, Charles Green, Scott Ledbetter, Amy Goddard, Brian Gonzalez, Ty Simpkins, Lois Smith</t>
  </si>
  <si>
    <t>Western | Secuestros / Desapariciones</t>
  </si>
  <si>
    <t>James Stewart, Richard Widmark, Shirley Jones, Linda Cristal, Andy Devine, John McIntire, Mae Marsh, Anna Lee, Harry Carey Jr., Woody Strode</t>
  </si>
  <si>
    <t>Comedia. Infantil | Familia. Amistad. Cine familiar</t>
  </si>
  <si>
    <t>Robin Williams, John Travolta, Seth Green, Kelly Preston, Matt Dillon, Dax Shepard, Bernie Mac, Lori Loughlin, Justin Long, Conner Rayburn, Rita Wilson, Laura Allen, EllaBleu Travolta, Luis Guzmán, Dylan Sprayberry</t>
  </si>
  <si>
    <t>Kal Penn, John Cho, Neil Patrick Harris, Elias Koteas, Danny Trejo, Danneel Ackles, Thomas Lennon, Eddie Kaye Thomas, Patton Oswalt</t>
  </si>
  <si>
    <t>Comedia | Amistad. Drogas. Secuela</t>
  </si>
  <si>
    <t>Comedia | Amistad. Drogas. Road Movie</t>
  </si>
  <si>
    <t>John Cho, Kal Penn, Neil Patrick Harris, Sandy Jobin-Bevans, Fred Willard, Eddie Kaye Thomas, Paula Garces, Christopher Meloni, David Krumholtz, Jamie Kennedy, Ryan Reynolds, Malin Akerman</t>
  </si>
  <si>
    <t>Comedia. Romance. Drama | Secuela</t>
  </si>
  <si>
    <t>Julie Delpy, Chris Rock, Albert Delpy, Alexia Landeau, Alexandre Nahon, Kate Burton, Dylan Baker, Brady Smith, Malinda Williams, Emily Wagner, Alex Manette, Gregory Korostishevsky, Owen Shipman, Talen Ruth Riley, Marcus Ho, Vincent Gallo</t>
  </si>
  <si>
    <t>Drama | Drama social. Trabajo/empleo. Crisis económica 2008</t>
  </si>
  <si>
    <t>Marion Cotillard, Fabrizio Rongione, Pili Groyne, Simon Caudry, Catherine Salée, Batiste Sornin, Alain Eloy, Myriem Akeddiou, Fabienne Sciascia, Olivier Gourmet</t>
  </si>
  <si>
    <t>Bélico. Fantástico. Romance | II Guerra Mundial. Aviones</t>
  </si>
  <si>
    <t>Spencer Tracy, Irene Dunne, Van Johnson, Ward Bond, James Gleason, Lionel Barrymore, Barry Nelson, Esther Williams, Henry O'Neill, Don DeFore, Charles Smith, Addison Richards, Frank Faylen</t>
  </si>
  <si>
    <t>Comedia. Drama. Romance | Comedia romántica. Road Movie</t>
  </si>
  <si>
    <t>Audrey Hepburn, Albert Finney, Eleanor Bron, William Daniels, Nadia Gray, Claude Dauphin, Georges Descrières, Jacqueline Bisset, Judy Cornwell, Irène Hilda, Dominique Joos, Olga Georges-Picot, Patricia Viterbo</t>
  </si>
  <si>
    <t>Angela Bassett, Paula Patton, Laz Alonso, Loretta Devine, Mike Epps, Tasha Smith, Julie Bowen, Gary Dourdan, Meagan Good, Tenika Davis, Brian Stokes Mitchell</t>
  </si>
  <si>
    <t>Terror. Intriga. Drama | Drama psicológico. Familia. Sobrenatural. Fantasmas</t>
  </si>
  <si>
    <t>Kim Kap-su, Yum Jung-ah, Lim Su-jeong, Moon Geun-young, Lee Seung-Bi, Park Mi-Hyun, Woo Ki-Hong, Lee Dae-yeon</t>
  </si>
  <si>
    <t>Western | Crimen. Buddy Film. Amistad. Película de culto</t>
  </si>
  <si>
    <t>Robert Redford, Paul Newman, Katharine Ross, Strother Martin, Jeff Corey, Henry Jones, Cloris Leachman, Ted Cassidy, Kenneth Mars</t>
  </si>
  <si>
    <t>Comedia | Antigua Roma. África. Parodia. Comedia absurda</t>
  </si>
  <si>
    <t>Coluche, Michel Serrault, Jean Yanne, Françoise Fabian, Michel Auclair, Mimi Coutelier, Darry Cowl, Paul Préboist, Daniel Emilfork, André Pousse, Michel Constantin, Philippe Clay, Valérie Mairesse</t>
  </si>
  <si>
    <t>Romance. Drama | Amistad</t>
  </si>
  <si>
    <t>Naomi Watts, Robin Wright, Xavier Samuel, James Frecheville, Ben Mendelsohn, Sophie Lowe, Jessica Tovey, Gary Sweet</t>
  </si>
  <si>
    <t>Catherine Frot, Catherine Deneuve, Olivier Gourmet, Quentin Dolmaire, Mylène Demongeot, Pauline Etienne, Audrey Dana, Marie Paquim</t>
  </si>
  <si>
    <t>Western. Comedia. Aventuras | Amistad</t>
  </si>
  <si>
    <t>Clint Eastwood, Shirley MacLaine, Manolo Fábregas, Alberto Morin, David Povall, Armando Silvestre, John Kelly, Ada Carrasco, José Ángel Espinosa 'Ferrusquilla', Pancho Córdova, José Chávez, Pedro Galván, Enrique Lucero, José Torvay</t>
  </si>
  <si>
    <t>Acción. Comedia | Buddy Film</t>
  </si>
  <si>
    <t>Mel Gibson, Goldie Hawn, Bill Duke, David Carradine, Stephen Tobolowsky, Joan Severance</t>
  </si>
  <si>
    <t>Acción | Secuela. Drogas. Buddy Film</t>
  </si>
  <si>
    <t>Martin Lawrence, Will Smith, Jordi Mollà, Gabrielle Union, Joe Pantoliano, Peter Stormare, Theresa Randle, Michael Shannon, Antoni Corone</t>
  </si>
  <si>
    <t>Acción. Comedia | Policíaco. Buddy Film</t>
  </si>
  <si>
    <t>Martin Lawrence, Will Smith, Téa Leoni, Tchéky Karyo, Joe Pantoliano, Theresa Randle, Marg Helgenberger, Anna Thomson, Nestor Serrano, Kevin Corrigan</t>
  </si>
  <si>
    <t>Comedia | Parodia. Buddy Film</t>
  </si>
  <si>
    <t>Dan Aykroyd, Tom Hanks, Christopher Plummer, Harry Morgan, Alexandra Paul, Elizabeth Ashley, Dabney Coleman, Jack O'Halloran, Lisa Aliff, Kathleen Freeman, Lenka Peterson, Juliana Donald, Bruce Gray, Shannon Tweed, Margaret Lenzey, Dona Speir, Ava Fabian, Julia Jennings, Lisa London, Kimberly Foster</t>
  </si>
  <si>
    <t>Comedia. Acción</t>
  </si>
  <si>
    <t>Terence Hill, Bud Spencer, April Clough, Harold Bergman, C.V. Wood Jr., Dary Reis, Nello Pazzafini, José Van de Kamp, Fernando Amaral, Roberto Roney</t>
  </si>
  <si>
    <t>Comedia. Acción | Policíaco</t>
  </si>
  <si>
    <t>Aventuras. Comedia. Acción</t>
  </si>
  <si>
    <t>Terence Hill, Bud Spencer, Buffy Dee, David Huddleston, Riccardo Pizzuti, Faith Minton, Dan Rambo, Susan Teesdale, Dan Fitzgerald</t>
  </si>
  <si>
    <t>Comedia | Comedia absurda. Precuela</t>
  </si>
  <si>
    <t>Eric Christian Olsen, Derek Richardson, Teal Redmann, Josh Braaten, Shia LaBeouf, Mimi Rogers, Rachel Nichols, Michelle Krusiec, Brian Posehn, Cheri Oteri, Elden Henson, William Lee Scott, Eugene Levy, Luis Guzmán, Kyle Gass, Julia Duffy, Bob Saget</t>
  </si>
  <si>
    <t>Comedia | Comedia absurda. Amistad. Road Movie</t>
  </si>
  <si>
    <t>Jim Carrey, Jeff Daniels, Lauren Holly, Mike Starr, Charles Rocket, Victoria Rowell, Joe Baker, Hank Brandt, Teri Garr, Brady Bluhm, Cam Neely, Felton Perry, Brad Lockerman, Rob Moran, Zen Gesner, Connie Sawyer, Lin Shaye, Clint Allen</t>
  </si>
  <si>
    <t>Comedia | Comedia absurda. Amistad. Road Movie. Secuela</t>
  </si>
  <si>
    <t>Jim Carrey, Jeff Daniels, Rachel Melvin, Rob Riggle, Kathleen Turner, Laurie Holden, Steve Tom, Don Lake, Tembi Locke, Patricia French, Paul Blackthorne, Brady Bluhm, Jon Barinholtz, Bill Murray, Eddie Shin, Tommy Snider, Atkins Estimond, Lindsay Ayliffe, Matty Cardarople, Michael Yama, Grant James, Taylor St. Clair, Erin Allin O'Reilly, Swizz Beatz, Mike Cerrone, Maia Moss-Fife, Brett Wyman, Jo Helton, Edward Barbanell, Dalton E. Gray, Carly Craig, Sandra Dorsey, Daniel Greene, Will Coogan, Danny Murphy, Kevin Barnett, Ricky Blitt, Rich Brown, Troy Brown Sr., Jeremy Garelick, Julius Sharpe, Boyd Hale, Pete Jones, Blake McCormick, Michael McCrudden, Patrick Meighan, Chris Pappas, Rocky Russo, Deepak Sethi, Chris Sheridan, Danny Smith, Jeremy Sosenko, Samantha Thomas, John Viener, Dave Walpole, Wellesley Wild</t>
  </si>
  <si>
    <t>Gwyneth Paltrow, John Hannah, John Lynch, Jeanne Tripplehorn, Zara Turner, Douglas McFerran, Paul Brightwell, Nina Young, Virginia McKenna, Kevin McNally, Terry English, Paul Stacey, Peter Howitt, Joanna Roth, Neil Stuke, Theresa Kartell</t>
  </si>
  <si>
    <t>Drama. Thriller | Basado en hechos reales. Años 90</t>
  </si>
  <si>
    <t>Juliane Köhler, Ken Duken, Liv Ullmann, Sven Nordin, Julia Bache-Wiig, Rainer Bock, Thomas Lawincky, Klara Manzel, Vicky Krieps, Dennis Storhoi, Ursula Werner</t>
  </si>
  <si>
    <t>Comedia. Bélico. Romance | I Guerra Mundial</t>
  </si>
  <si>
    <t>Buster Keaton, Sally Eilers, Cliff Edwards, Edward Brophy, Victor Potel, Arnold Korff, Frank Mayo, Pitzy Katz, William Steele</t>
  </si>
  <si>
    <t>Drama | Spin-off. Drama de época. Años 20. Familia</t>
  </si>
  <si>
    <t>Hugh Bonneville, Michelle Dockery, Maggie Smith, Joanne Froggatt, Kate Phillips, Imelda Staunton, Simon Jones, David Haig, Tuppence Middleton, Stephen Campbell Moore, Allen Leech, Elizabeth McGovern, Sophie McShera, Laura Carmichael, Phyllis Logan, Rob James-Collier, Jim Carter, Brendan Coyle, Penelope Wilton, Max Brown, Kevin Doyle, Lesley Nicol, Douglas Reith, James Cartwright, Philippe Spall, Darren Strange, Mark Addy</t>
  </si>
  <si>
    <t>Terror. Ciencia ficción. Drama | Siglo XIX</t>
  </si>
  <si>
    <t>Fredric March, Miriam Hopkins, Rose Hobart, Holmes Herbert, Halliwell Hobbes, Edgar Norton, Tempe Pigott</t>
  </si>
  <si>
    <t>Fantástico. Acción. Comedia | Magia. Superhéroes. Cómic. Marvel Comics. 3-D</t>
  </si>
  <si>
    <t>Benedict Cumberbatch, Chiwetel Ejiofor, Rachel McAdams, Benedict Wong, Mads Mikkelsen, Tilda Swinton, Benjamin Bratt, Michael Stuhlbarg, Scott Adkins, Zara Phythian, Alaa Safi, Katrina Durden, Amy Landecker, Dante Briggins, Daniel Eghan, Annarie Boor, Jill Buchanan, Stan Lee, Topo Wresniwiro, Umit Ulgen</t>
  </si>
  <si>
    <t>Terror | Vampiros</t>
  </si>
  <si>
    <t>Christopher Lee, Peter Cushing, Michael Gough, Melissa Stribling, Valerie Gaunt, Carol Marsh, Olga Dickie, John Van Eyssen, Janina Faye, Barbara Archer, Charles Lloyd Pack</t>
  </si>
  <si>
    <t>Terror | Vampiros. Secuela</t>
  </si>
  <si>
    <t>Christopher Lee, Peter Cushing, Stephanie Beacham, Christopher Neame, Michael Coles, William Ellis, Marsha Hunt, Janet Key, Philip Miller, Michael Kitchen, David Andrews, Caroline Munro, Lally Bowers</t>
  </si>
  <si>
    <t>Drácula | Adaptaciones de Bram Stoker</t>
  </si>
  <si>
    <t>Gary Oldman, Winona Ryder, Anthony Hopkins, Keanu Reeves, Richard E. Grant, Cary Elwes, Sadie Frost, Tom Waits, Bill Campbell, Monica Bellucci, Jay Robinson</t>
  </si>
  <si>
    <t>Christopher Lee, Barbara Shelley, Andrew Keir, Francis Matthews, Suzan Farmer, Charles Tingwell, Thorley Walters, Philip Latham, Walter Brown, George Woodbridge, Jack Lambert, Philip Ray</t>
  </si>
  <si>
    <t>Terror. Drama | Vampiros. Biográfico</t>
  </si>
  <si>
    <t>Luke Evans, Sarah Gadon, Dominic Cooper, Art Parkinson, Charles Dance, Diarmaid Murtagh, Paul Kaye, Thor Kristjansson, William Houston, Noah Huntley, Ronan Vibert, Zach McGowan, Ferdinand Kingsley, Joseph Long, Tom Benedict Knight</t>
  </si>
  <si>
    <t>Bela Lugosi, Helen Chandler, David Manners, Dwight Frye, Edward Van Sloan, Herbert Bunston, Frances Dade, Joan Standing, Charles K. Gerrard, Carla Laemmle</t>
  </si>
  <si>
    <t>Mel Gibson, Vince Vaughn, Tory Kittles, Laurie Holden, Jennifer Carpenter, Don Johnson, Michael Jai White, Udo Kier, Fred Melamed, Thomas Kretschmann, Primo Allon, Justine Warrington, Jenn Griffin, Myles Truitt, Brett Alexander Davidson, Trezzo Mahoro, Liannet Borrego, Giacomo Baessato, Andrew Dunbar, Clare Filipow, Veronika London</t>
  </si>
  <si>
    <t>Acción | Artes marciales. Antigua Roma. 3-D</t>
  </si>
  <si>
    <t>Jackie Chan, John Cusack, Adrien Brody, Choi Si-won, Wang Taili, Xiao Yang, Sammy Hung, Karena Lam, Feng Shaofeng, Steve Yoo, Vanness Wu, Mika Wang, Sharni Vinson, Benny Urquidez, Ling Peng, Kevin Lee, Raiden Integra, Tomer Oz, Paul Philip Clark, Max Huang</t>
  </si>
  <si>
    <t>Drama | Histórico. Años 30. Guerra Civil Española</t>
  </si>
  <si>
    <t>Juan Diego, Vicky Peña, Manuel de Blas, Pedro Díez del Corral, Francisco Casares, Santiago Ramos, Laura García Lorca, Micky Molina, José Luis Pellicena, Saturno Cerra, Eduardo MacGregor, Ramon Duran, Carlos Lucena, Alberto Fernández, Maria Lasala, Jorge Bosso</t>
  </si>
  <si>
    <t>Acción. Drama | Biográfico. Artes marciales</t>
  </si>
  <si>
    <t>Jason Scott Lee, Lauren Holly, Robert Wagner, Michael Learned, Nancy Kwan, Ric Young, Eric Bruskotter, Wang Luoyong, Lim Kay Tong, Sven-Ole Thorsen, Sterling Macer Jr., Ong Soo Han, Aki Aleong, Chao Li Chi, Sam Hau, Iain M. Parker, Michelle Tennant, Clyde Kusatsu, Alicia Tao, Kwong-Keung Kong, John Cheung, Anthony Carpio, Chan Tat-Kwong, John Lacy, Harry Stanback, Michael Cudlitz, Forrest Smith, Sean Stanek, Van Williams, Alan Eugster, Paul Raci, Ed Parker Jr., Shannon Lee, Robert Garrett, Lala Sloatman, Nick Brandon, Louis Turenne, Paul Mantee, Jonathan Penner, Jan Solomita, Shannon Uno, Rob Cohen</t>
  </si>
  <si>
    <t>Fantástico. Aventuras | Dragones. Fantasía medieval. Secuela. Siglo X</t>
  </si>
  <si>
    <t>Julian Morris, Tamzin Merchant, Jassa Ahluwalia, Jonjo O'Neill, Jake Curran, Dominic Mafham, Christopher Fairbank, Ozama Oancea, Harry Lister Smith, Daniel Everitt-Lock, Serban Celea, Duncan Preston, Ben Kingsley</t>
  </si>
  <si>
    <t>Fantástico. Acción | Fantasía medieval. Dragones. Secuela. Siglo X</t>
  </si>
  <si>
    <t>Patrick Stewart, Tom Rhys Harries, Jessamine-Bliss Bell, Tamzin Merchant, André Eriksen, Richard Cordery, Martin Hutson, Delroy Brown, Turlough Convery, Lewis Mackinnon, Marte Germaine Christensen, Ørjan Gamst, Daniel Berge Halvorsen, Stig Frode Henriksen, Elijah Ungvary, Dina De Laurentiis</t>
  </si>
  <si>
    <t>Musical. Drama | Música. Años 60. Años 70</t>
  </si>
  <si>
    <t>Jamie Foxx, Beyoncé, Danny Glover, Jennifer Hudson, Eddie Murphy, John Lithgow, Keith Robinson, Hinton Battle, Sharon Leal, Anika Noni Rose, John Krasinski, Jaleel White</t>
  </si>
  <si>
    <t>Acción. Ciencia ficción | Distopía. Cómic. 3-D</t>
  </si>
  <si>
    <t>Karl Urban, Olivia Thirlby, Lena Headey, Wood Harris, Warrick Grier, Domhnall Gleeson, Rakie Ayola, Deobia Oparei, Jason Cope, Langley Kirkwood, Andile Mngadi, Porteus Xandau, Rachel Wood, Emma Breschi, Tamer Burjaq</t>
  </si>
  <si>
    <t>Thriller. Acción. Drama. Cine negro | Neo-noir. Robos &amp; Atracos. Coches/Automovilismo. Cine independiente USA. Película de culto</t>
  </si>
  <si>
    <t>Ryan Gosling, Carey Mulligan, Albert Brooks, Ron Perlman, Bryan Cranston, Oscar Isaac, Christina Hendricks, Tina Huang, Joe Pingue, James Biberi, Kaden Leos</t>
  </si>
  <si>
    <t>Thriller. Comedia | Biográfico. Drogas</t>
  </si>
  <si>
    <t>Jason Sudeikis, Lee Pace, Judy Greer, Corey Stoll, Erin Moriarty, Justin Bartha, Michael Cudlitz, Tara Summers, Iddo Goldberg, Yuji Okumoto, Asher Miles Fallica, Tyler Crumley, Isabel Arraiza, Brian Tester, Jeffrey Holsman, Yetta Gottesman, Amber Rivera, Bruno Irizarry, Omar Cruz Soto, Luis Rosado, Brendan Clack, Antonio Deleo</t>
  </si>
  <si>
    <t>Intriga. Acción | Crimen. Policíaco. Neo-noir</t>
  </si>
  <si>
    <t>Ryan O'Neal, Bruce Dern, Isabelle Adjani, Ronee Blakley, Felice Orlandi, Matt Clark, Joseph Walsh, Rudy Ramos, Nick Dimitri, Bob Minor, Denny Macko, Frank Bruno, Will Walker, Sandy Brown Wyeth, Tara King, Richard Carey, Fidel Corona, Victor Gilmour, Angelo Lamonea, Patrick Burns, Karen Kleiman, Thomas Myers, Bill McConnell, Peter Jason, William Hasley, Allan Graf</t>
  </si>
  <si>
    <t>Sean Bean, Patrick Sabongui, Mary McCormack, Joel David Moore, Sharon Taylor, Kirby Morrow, Bradley Stryker, Kevin O'Grady, John Emmet Tracy, Maxwell Haynes, Cary Alexander, Corina Akeson, Becky Hachey, Peter Dwerryhouse, Elissa Ciullo</t>
  </si>
  <si>
    <t>Thriller | Yakuza &amp; Triada. Drogas</t>
  </si>
  <si>
    <t>Louis Koo, Sun Honglei, Crystal Huang, Michelle Ye, Eddie Cheung, Lam Suet, Gordon Lam, Gao Yunxiang, Wallace Chung, Li Guangjie, Guo Tao, Lo Hoi-Pang, Ting Yip Ng, Philip Keung</t>
  </si>
  <si>
    <t>Drama | Drogas. Road Movie. Años 70. Cine independiente USA</t>
  </si>
  <si>
    <t>Matt Dillon, Kelly Lynch, James Legros, Heather Graham, Eric Hull, Max Perlich, James Remar, John Kelly, Grace Zabriskie, William S. Burroughs, George Catalano, Ray Monge</t>
  </si>
  <si>
    <t>Comedia. Drama | Música</t>
  </si>
  <si>
    <t>Nick Cannon, Orlando Jones, Zoe Saldana, J. Anthony Brown, Leonard Roberts, Earl Poitier, Jason Weaver, Angela Gibbs, Candace Carey, Miguel A. Gaetan</t>
  </si>
  <si>
    <t>Acción. Thriller | Asesinos en serie</t>
  </si>
  <si>
    <t>Sylvester Stallone, Charles S. Dutton, Polly Walker, Kris Kristofferson, Dina Meyer, Stephen Lang, Christopher Fulford, Mif, Sean Patrick Flanery, Angela Alvarado, Jeffrey Wright, Robert Patrick, Tom Berenger, Courtney B. Vance, Robert Prosky, Tim Henry, Alan C. Peterson, Rance Howard, Frank Pellegrino, Yves Cameron</t>
  </si>
  <si>
    <t>Alia Shawkat, Laia Costa, Lindsay Burdge, Wolf Fleetwood-Ross, Michele Williams, Pamela Drake Wilson, Debbie Kindred, Hong Chau</t>
  </si>
  <si>
    <t>Samuel L. Jackson, Dominic Cooper, Erin Karpluk, Gloria Reuben, Ryan Robbins, Dylan Taylor, Carson Nattrass, Dean Harder, Karl Thordarson, Jessica Burleson</t>
  </si>
  <si>
    <t>Western. Romance. Drama | Drama romántico. Melodrama. Cine épico</t>
  </si>
  <si>
    <t>Jennifer Jones, Gregory Peck, Joseph Cotten, Lionel Barrymore, Walter Huston, Lillian Gish, Harry Carey, Charles Bickford, Otto Kruger, Herbert Marshall</t>
  </si>
  <si>
    <t>Acción. Thriller. Drama | Años 90. Artes marciales. Policíaco. Venganza</t>
  </si>
  <si>
    <t>Donnie Yen, Sammo Hung, Simon Yam, Wu Jing, Liu Kai-Chi, Danny Summer, Ken Chang, Austin Wai</t>
  </si>
  <si>
    <t>Drama | Biográfico. Años 20. II Guerra Mundial. Fútbol. Telefilm</t>
  </si>
  <si>
    <t>Ken Duken, Torben Liebrecht, Picco von Groote, Nadja Becker, Jesse Albert, Henk Buchholz, David C. Bunners, Merle Collet, Alexander Cudreasov, Lars Doppler</t>
  </si>
  <si>
    <t>Burt Lancaster, Kirk Douglas, Rhonda Fleming, Jo Van Fleet, DeForest Kelley, John Hudson, Lee Van Cleef, John Ireland, Jack Elam, Olive Carey, Don Castle, Kenneth Tobey, Earl Holliman, Dennis Hopper, George Mathews, Frank Faylen, Lyle Bettger, Whit Bissell, Ted de Corsia, Martin Milner, Nelson Leigh, Sol Murgi, Dorothy Vernon, Henry Wills, Franklyn Farnum, Kenner G. Kemp, Bert Stevens</t>
  </si>
  <si>
    <t>James Garner, Sidney Poitier, Bibi Andersson, Bill Travers, Dennis Weaver, William Redfield, John Hoyt, John Crawford</t>
  </si>
  <si>
    <t>Bélico | Aventuras marinas. Submarinos. II Guerra Mundial. Años 40</t>
  </si>
  <si>
    <t>Robert Mitchum, Curd Jürgens, David Hedison, Theodore Bikel, Russell Collins, Kurt Kreuger, Frank Albertson, Biff Elliot, Doug McClure</t>
  </si>
  <si>
    <t>Acción. Drama | Crimen. Policíaco. Secuela</t>
  </si>
  <si>
    <t>Ray Liotta, Linda Boston, Ele Bardha, Ron Causey, Kevin Chapman, John P. Chittick, Stephanie Cotton, Tim Craiger, John Dezsi, Tia Fletcher, Shawn Hatosy, Steven Hauptman, Chancler Haynes, Sidi Henderson, Julia Ho, Tiren Jhames, Inbar Lavi, Jason W. Lee, Dervis Lici, Noli McCool, Gordon Michaels, Jack Moore, Scott Norman, Clifton Powell, Charlotte Ross</t>
  </si>
  <si>
    <t>Keanu Reeves, Hugh Laurie, Chris Evans, Forest Whitaker, Naomie Harris, John Corbett, Cedric the Entertainer, Jay Mohr, Terry Crews, Common, The Game, Martha Higareda, Amaury Nolasco, Clifton Powell, Noel Gugliemi</t>
  </si>
  <si>
    <t>Acción. Thriller | Crimen. Asesinos en serie. Venganza</t>
  </si>
  <si>
    <t>Michelle Rodriguez, Sigourney Weaver, Tony Shalhoub, Anthony LaPaglia, Caitlin Gerard, Paul McGillion, Adrian Hough, Caroline Chan, Ken Kirzinger, Bill Croft, Terry Chen, Zak Santiago, Ellie Harvie, Alex Zahara, Darryl Quon</t>
  </si>
  <si>
    <t>Jonathan Silverman, Leah Lail, Patrick Dempsey, Christine Taylor, Ryan Alosio, Amy Yasbeck, Jason Alexander, Charles Shaughnessy, Jessica Lundy, Angie Everhart</t>
  </si>
  <si>
    <t>Comedia. Terror | Comedia de terror. Pandemias. Zombis. Colegios &amp; Universidad</t>
  </si>
  <si>
    <t>Elijah Wood, Alison Pill, Rainn Wilson, Leigh Whannell, Nasim Pedrad, Jack McBrayer, Jorge Garcia, Morgan Lily, Peter Kwong, Cooper Roth</t>
  </si>
  <si>
    <t>Aventuras. Fantástico | Circo. Cine familiar. Años 1910-1919. Remake</t>
  </si>
  <si>
    <t>Colin Farrell, Michael Keaton, Danny DeVito, Eva Green, Alan Arkin, Nico Parker, Finley Hobbins, Deobia Oparei, Joseph Gatt, Sharon Rooney, Michael Buffer, Frank Bourke, Jo Osmond, Douglas Reith, Roshan Seth, Philip Rosch, Lucy DeVito, Sandy Martin, Lars Eidinger, Zoe Scott, Bern Collaco, Zak Holland, Bernardo Santos, Sarah Bennani, Jessie Vinning, Joakim Skarli, Richard Price, Erick Hayden, Amerjit Deu, Harry Taylor, Ian Porter, Phil Zimmerman, Eleanor Ham, Philips Nortey, Alfie Allen, Clive Brunt, Nick Bartlett, Jason Shillingford, Arthur Wilde, Ragevan Vasan, Joseph Macnab, Christian Wolf-La'Moy, Matthew David McCarthy, Chris Rogers, Craig Thomas Lambert, Ndongo Faye, Jackson Kai, Stephen Samson, Mickey Lewis, Tim Ingall, Georgie-May Tearle, Ken Byrd, Scott Haney, Mark Cross, Tomasz Dabrowski, Kamil Lemieszewski, Hugh O'Brien, Stuart Whelan</t>
  </si>
  <si>
    <t>Ciencia ficción. Acción. Aventuras. Fantástico | Película de culto. Aventura espacial</t>
  </si>
  <si>
    <t>Kyle MacLachlan, Francesca Annis, Jürgen Prochnow, Patrick Stewart, Kenneth McMillan, Sting, Max von Sydow, Sean Young, Virginia Madsen, Brad Dourif, Sian Phillips, José Ferrer, Everett McGill, Dean Stockwell, Freddie Jones, Alicia Witt, Richard Jordan, Jack Nance, Linda Hunt, Silvana Mangano, Ernesto Laguardia</t>
  </si>
  <si>
    <t>Bélico. Drama | II Guerra Mundial. Supervivencia. Histórico. Basado en hechos reales</t>
  </si>
  <si>
    <t>Fionn Whitehead, Mark Rylance, Kenneth Branagh, Tom Hardy, Cillian Murphy, Barry Keoghan, Harry Styles, Jack Lowden, Aneurin Barnard, James D'Arcy, Tom Glynn-Carney, Bradley Hall, Damien Bonnard, Jochum ten Haaf, Michel Biel, James Bloor, Luke Thompson, Billy Howle, Mikey Collins, Bobby Lockwood, Will Attenborough, Tom Nolan, Matthew Marsh, Adam Long, Miranda Nolan, Jack Cutmore-Scott, Michael Fox, Brian Vernel, Elliott Tittensor, Kevin Guthrie, Harry Richardson, Richard Sanderson, Kim Hartman, Calam Lynch, Charley Palmer Rothwell, John Nolan, Bill Milner, Jack Riddiford, Harry Collett, Eric Richard</t>
  </si>
  <si>
    <t>Ben Stiller, Drew Barrymore, Eileen Essell, Harvey Fierstein, Justin Theroux, Robert Wisdom, James Remar, Maya Rudolph, Wallace Shawn, Amber Valletta, Swoosie Kurtz, Cheryl Klein, Tim Maculan, Jackie Sandler, Yevgeni Lazarev, Kumar Pallana, Philip Perlman, Gary Riotto, Michelle Krusiec, Linda Porter, Edward Edwards, Louis Giambalvo, Tracey Walter, John Hamburg, Christina Kirk, Jenette Goldstein, Leyna Nguyen, Chuma Hunter-Gault, Jim Castillo, Christopher Doyle, Geraldine Hughes</t>
  </si>
  <si>
    <t>Thriller. Intriga. Romance</t>
  </si>
  <si>
    <t>Clive Owen, Julia Roberts, Carrie Preston, Paul Giamatti, Tom Wilkinson, Dan Daily, Denis O'Hare, Tom McCarthy, Ulrich Thomsen, Kathleen Chalfant, Wayne Duvall, Oleg Shtefanko, Rick Worthy, Khan Baykal, Christopher Denham</t>
  </si>
  <si>
    <t>Adriana Ugarte, Chino Darín, Álvaro Morte, Javier Gutiérrez, Miquel Fernández, Nora Navas, Clara Segura, Julio Bohigas-Couto, Mima Riera, Francesc Orella, Albert Pérez, Silvia Alonso, Aina Clotet, Ana Wagener, Ruth Llopis, Belén Rueda, Luna Fulgencio</t>
  </si>
  <si>
    <t>Thriller. Intriga. Drama | Celos</t>
  </si>
  <si>
    <t>Julia Roberts, Patrick Bergin, Kevin Anderson, Elizabeth Lawrence, Marita Geraghty, Tony Abatemarco, Claudette Nevins, Kyle Secor, Harley Venton</t>
  </si>
  <si>
    <t>Jackie Chan, Anita Mui, Françoise Yip, Bill Tung, Marc Akerstream, Garvin Cross, Emil Chow, Alex To</t>
  </si>
  <si>
    <t>Comedia. Acción | Simios</t>
  </si>
  <si>
    <t>Clint Eastwood, Sondra Locke, Ruth Gordon, Geoffrey Lewis, Beverly D'Angelo, Roy Jenson, Walter Barnes, George Chandler, John Quade, Gregory Walcott, Chuck Hicks, Hank Worden, Dan Vadis, Jerry Brutsche, Bill McKinney, Joyce Jameson</t>
  </si>
  <si>
    <t>Ciencia ficción. Fantástico. Drama | Extraterrestres. Cine familiar. Amistad</t>
  </si>
  <si>
    <t>Henry Thomas, Dee Wallace, Robert MacNaughton, Drew Barrymore, Peter Coyote, C. Thomas Howell, K.C. Martel, Sean Frye, Erika Eleniak, David M. O'Dell, Richard Swingler, Frank Toth, Robert Barton, Michael Darrell, David Berkson, David Carlberg, Milt Kogan, Alexander Lampone, Rhoda Makoff, Richard Pesavento, Tom Sherry, Susan Cameron, Will Fowler Jr., Barbara Hartnett, Diane Lampone</t>
  </si>
  <si>
    <t>Drama | Road Movie. Motos. Película de culto. Cine independiente USA</t>
  </si>
  <si>
    <t>Peter Fonda, Dennis Hopper, Jack Nicholson, Karen Black, Antonio Mendoza, Phil Spector, Luana Anders, Toni Basil, Mac Mashourian, Warren Finnerty</t>
  </si>
  <si>
    <t>Terror. Comedia | Comedia de terror. Vampiros</t>
  </si>
  <si>
    <t>Freema Agyeman, Mackenzie Crook, Charlie Cox, Tony Curran, Vincent Regan, Eve Myles, Nicholas Rowe, Dexter Fletcher, Nick Moran, Ruth Jones, Ben Starr, Annette Crosbie, Tine Stapelfeldt</t>
  </si>
  <si>
    <t>Intriga. Drama | Crimen</t>
  </si>
  <si>
    <t>Kathy Bates, Jennifer Jason Leigh, David Strathairn, Judy Parfitt, John C. Reilly, Eric Bogosian, Christopher Plummer, Ellen Muth, Bob Gunton, Wayne Robson, Roy Cooper, Ruth Marshall, Weldon Allen, Tom Gallant, Kelly Burnett, Matt Appleby, Thomas Skinner, Vernon Steel, Taffara Jessica Stella Murray, Susan Lane, Frank Adamson, Edward Rubin, Sandy MacDonald, Dean Eilertson</t>
  </si>
  <si>
    <t>Comedia. Drama | Biográfico. Comedia negra. Años 50. Cine dentro del cine. Película de culto</t>
  </si>
  <si>
    <t>Comedia. Drama | Biográfico. Deporte. Esquí. Juegos olímpicos. Años 80</t>
  </si>
  <si>
    <t>Terror. Thriller | Gore</t>
  </si>
  <si>
    <t>Kelly Reilly, Michael Fassbender, Thomas Turgoose, Bronson Webb, Shaun Dooley, Jack O'Connell, Finn Atkins, Tara Ellis, Jumayn Hunter</t>
  </si>
  <si>
    <t>Fantástico. Drama. Romance | Película de culto. Drama romántico</t>
  </si>
  <si>
    <t>Johnny Depp, Winona Ryder, Dianne Wiest, Anthony Michael Hall, Alan Arkin, Kathy Baker, Vincent Price, Caroline Aaron, Robert Oliveri, Conchata Ferrell, Dick Anthony Williams, O-Lan Jones, Susan Blommaert, John Davidson, Biff Yeager, Bryan Larkin, John McMahon, Victoria Price, Stuart Lancaster, Aaron Lustig, Alan Fudge, Steven Brill, Peter Palmer, Marc Macaulay, Brett Rice, Donna Pieroni</t>
  </si>
  <si>
    <t>Drama | Años 80</t>
  </si>
  <si>
    <t>John Malkovich, Vilius Tumalavicius, Peter Stormare, Eleanor Tomlinson, Andrius Paulavicius, Giedrius Nagys, Arnas Fedaravicius, Jonas Trukanas</t>
  </si>
  <si>
    <t>Michelle Pfeiffer, Ashton Kutcher, Kathy Bates, Spencer Hudson, Rob LaBelle, Mary Black, Anna Mae Routledge, Aleks Paunovic, Brian Markinson, Serge Houde</t>
  </si>
  <si>
    <t>Thriller. Intriga | Medicina. Drogas. Crimen. Homosexualidad</t>
  </si>
  <si>
    <t>Rooney Mara, Jude Law, Catherine Zeta-Jones, Channing Tatum, Vinessa Shaw, David Costabile, Andrea Bogart, Polly Draper, Mamie Gummer, Carmen Pelaez, Marin Ireland, Ann Dowd, Haraldo Alvarez, James Martinez, Vladimi Versailles, Jacqueline Antaramian, Michelle Vergara Moore, Katie Lowes, Steven Platt, Victor Cruz, Elizabeth Rodriguez, Peter Friedman, Laila Robins, Mitchell Michaliszyn, Scott Shepherd, Michael Nathanson, Sheila Tapia, Josh Elliott Pickel, Steve Lacy, Ken Marks, Devin Ratray, Russell G. Jones, Johnny Sanchez, Nicole Ansari-Cox, LaChanze, Craig muMs Grant, Davenia McFadden, J. Claude Deering</t>
  </si>
  <si>
    <t>Drama. Romance | Siglo XIX. Pintura. Basado en hechos reales</t>
  </si>
  <si>
    <t>Dakota Fanning, Emma Thompson, Claudia Cardinale, Russell Tovey, Julie Walters, Robbie Coltrane, Tom Sturridge, Derek Jacobi, David Suchet, James Fox, Greg Wise, Riccardo Scamarcio, Lasco Atkins, Linda Bassett, Joanna Hole</t>
  </si>
  <si>
    <t>Drama. Bélico | Histórico. Biográfico. Nazismo. Holocausto. Años 60</t>
  </si>
  <si>
    <t>Thomas Kretschmann, Troy Garity, Franka Potente, Stephen Fry, Delaine Yates, Tereza Srbova</t>
  </si>
  <si>
    <t>Comedia. Drama | Adolescencia. Cine independiente USA</t>
  </si>
  <si>
    <t>Elsie Fisher, Josh Hamilton, Luke Prael, Emily Robinson, Jake Ryan, Frank Deal, Daniel Zolghadri, Marguerite Stimpson, Greg Crowe, Deborah Unger, Natalie Carter, Jalesia Martinez, Catherine Oliviere, Phoebe Amirault, Kevin R. Free, Faith Kelly, Dylan Vonderhorst, Molly Forman, Andrew Geher, Olivia Galligan, Luke Mulligan, Castor Feinberg, Brenna Parker, Courtney Gonzalez, Kendall Seaman</t>
  </si>
  <si>
    <t>Drama | Basado en hechos reales. Años 30. Cine dentro del cine</t>
  </si>
  <si>
    <t>Elmer Bäck, Luis Alberti, Stelio Savante, Maya Zapata, Lisa Owen, Rasmus Slätis, Raino Ranta, Alan Del Castillo, Jakob Öhrman</t>
  </si>
  <si>
    <t>Romance. Comedia | Comedia romántica. Vida rural (Norteamérica)</t>
  </si>
  <si>
    <t>Renée Zellweger, Harry Connick Jr., Siobhan Fallon, Frances Conroy, J.K. Simmons, Mike O'Brien, Ferron Guerreiro</t>
  </si>
  <si>
    <t>Jack Nicholson, Adam Sandler, Marisa Tomei, Woody Harrelson, Heather Graham, Luis Guzmán, John C. Reilly, John Turturro, Harry Dean Stanton, Lynne Thigpen, January Jones, Krista Allen, Lori Heuring, Tony Genaro, Clint Black</t>
  </si>
  <si>
    <t>Arnold Schwarzenegger, Kathryn Harrold, Sam Wanamaker, Paul Shenar, Robert Davi, Ed Lauter, Darren McGavin, Joe Regalbuto</t>
  </si>
  <si>
    <t>Ciencia ficción. Aventuras. Acción | Aventura espacial</t>
  </si>
  <si>
    <t>Maximilian Schell, Anthony Perkins, Robert Forster, Joseph Bottoms, Yvette Mimieux, Ernest Borgnine, Tom McLoughlin</t>
  </si>
  <si>
    <t>Cine negro | Robos &amp; Atracos</t>
  </si>
  <si>
    <t>Burt Lancaster, Yvonne De Carlo, Dan Duryea, Stephen McNally, Esy Morales, Tom Pedi, Percy Helton, Alan Napier, Griff Barnett, Meg Randall, Richard Long, Joan Miller, Edna Holland, John Doucette, Marc Krah, James O'Rear, John Miller, Tony Curtis</t>
  </si>
  <si>
    <t>Comedia. Aventuras | Vejez/Madurez. Secuela</t>
  </si>
  <si>
    <t>Robert Gustafsson, Jens Hultén, Caroline Boulton, Colin McFarlane, Jay Simpson, Cory Peterson, David Schaal, Joseph Long, Georg Nikoloff, Shima Niavarani, Iwar Wiklander, David Wiberg, Chen Shin-Fei, Erni Mangold, David Shackleton, Daniel Steiner, Svetlana Rodina Ljungkvist, Darrell Duffey, Crystal the Monkey</t>
  </si>
  <si>
    <t>Comedia. Aventuras | Vejez/Madurez</t>
  </si>
  <si>
    <t>Robert Gustafsson, Iwar Wiklander, David Wiberg, Mia Skäringer, Jens Hultén, Bianca Cruzeiro, Alan Ford, Sven Lönn, David Shackleton, Georg Nikoloff, Simon Säppenen, Manuel Dubra, Cory Peterson, Kerry Shale, Philip Rosch, Koldo Losada</t>
  </si>
  <si>
    <t>Drama | Enfermedad. Basado en hechos reales</t>
  </si>
  <si>
    <t>Nick Nolte, Susan Sarandon, Peter Ustinov, Zack O'Malley Greenburg, Ann Hearn, James Rebhorn, Laura Linney, Kathleen Wilhoite, Gerry Bamman, Maduka Steady, Margo Martindale, Paul Lazar, LaTanya Richardson, Colin Ward, Michael O'Neill</t>
  </si>
  <si>
    <t>Drama. Bélico | Revolución Rusa. Histórico. Basado en hechos reales. Cine mudo. Propaganda</t>
  </si>
  <si>
    <t>Aleksandr Antonov, Vladimir Barsky, Grigori Aleksandrov, Mikhail Gomorov, Ivan Bobrov, Aleksandr Levshin, Konstantin Feldman</t>
  </si>
  <si>
    <t>Comedia | Deporte. Fútbol americano</t>
  </si>
  <si>
    <t>Adam Sandler, Kathy Bates, Fairuza Balk, Henry Winkler, Jerry Reed, Rob Schneider, Larry Gilliard Jr., Blake Clark, Peter Dante, Jonathan Loughran, Todd Holland, Clint Howard, Allen Covert</t>
  </si>
  <si>
    <t>Western. Bélico. Drama | Basado en hechos reales. Cine épico. Siglo XIX</t>
  </si>
  <si>
    <t>Billy Bob Thornton, Dennis Quaid, Patrick Wilson, Jason Patric, Emilio Echevarría, Jordi Mollà, Nick Kokich, Leon Rippy, Kevin Page, Ricardo Chavira, Craig Erickson, Matt O'Leary, Tom Davidson, Marc Blucas, Laura Clifton, Stephen Bruton, Krystal Morten</t>
  </si>
  <si>
    <t>Western. Aventuras | Siglo XIX. Basado en hechos reales</t>
  </si>
  <si>
    <t>Aventuras. Drama | Biográfico. Años 30. Guerra Chino-Japonesa (II)</t>
  </si>
  <si>
    <t>Ingrid Bergman, Curd Jürgens, Robert Donat, Michael David, Athene Seyler, Ronald Squire, Moultrie Kelsall, Richard Wattis, Peter Chong, Tsai Chin, Edith Sharpe, Joan Young, Lian-Shin Yang, Noel Hood, Burt Kwouk</t>
  </si>
  <si>
    <t>Bélico. Drama | Cine épico. Biográfico. Histórico. Revolución Rusa</t>
  </si>
  <si>
    <t>Konstantin Khabenskiy, Elizaveta Boyarskaya, Viktor Verzhbitskiy, Sergey Bezrukov, Anna Kovalchuk, Egor Beroev, Richard Bohringer, Nikolay Burlyaev, Fedor Bondarchuk, Robert Dawson, Vladislav Vetrov, Barbara Brylska</t>
  </si>
  <si>
    <t>Intriga. Fantástico | Insectos. Drogas. Literatura. Surrealismo. Película de culto</t>
  </si>
  <si>
    <t>Peter Weller, Judy Davis, Ian Holm, Julian Sands, Roy Scheider, Nicholas Campbell, Monique Mercure, Michael Zelniker, Joseph Scorsiani, Robert A. Silverman, Peter Boretski, Yuval Daniel, John Friesen, Sean McCann, Howard Jerome, Michael Caruana, Kurt Reis, Justin Louis, Julian Richings, Jim Yip, Claude Aflalo, Laurent Hazout, Joseph Di Mambro</t>
  </si>
  <si>
    <t>Drama. Thriller. Romance | Thriller psicológico. Erótico</t>
  </si>
  <si>
    <t>Marine Vacth, Jérémie Rénier, Jacqueline Bisset, Myriam Boyer, Dominique Reymond, Fanny Sage, Jean-Édouard Bodziak, Antoine de La Morinerie, Jean-Paul Muel, Keisley Gauthier, Tchaz Gauthier, Clemence Trocque, Guillaume Le Pape, Benoît Giros (Voz: Pascal Aubert)</t>
  </si>
  <si>
    <t>Intriga. Drama | Periodismo. Remake</t>
  </si>
  <si>
    <t>Michael Caine, Brendan Fraser, Do Thi Hai Yen, Rade Serbedzija, Quang Hai, Holmes Osborne, Tzi Ma, Robert Stanton</t>
  </si>
  <si>
    <t>Intriga. Drama | Cine independiente USA</t>
  </si>
  <si>
    <t>George Clooney, Violante Plácido, Thekla Reuten, Paolo Bonacelli, Johan Leysen, Filippo Timi, Anna Foglietta, Irina Björklund, Lars Hjelm, Björn Granath, Giorgio Gobbi, Silvana Bosi, Guido Palliggiano, Samuli Vauramo, Antonio Rampino</t>
  </si>
  <si>
    <t>Ciencia ficción. Aventuras | Steampunk</t>
  </si>
  <si>
    <t>Vincent Price, Charles Bronson, Henry Hull, Mary Webster, David Frankham, Richard Harrison, Vito Scotti, Wally Campo, Peter Besbas, Steve Marino, Gordon Jones, Ken Terrell</t>
  </si>
  <si>
    <t>Drama | Fotografía. Familia</t>
  </si>
  <si>
    <t>Jesse Eisenberg, Gabriel Byrne, Isabelle Huppert, Devin Druid, David Strathairn, Rachel Brosnahan, Amy Ryan, Ruby Jerins</t>
  </si>
  <si>
    <t>Drama. Thriller | Secuestros / Desapariciones. Literatura</t>
  </si>
  <si>
    <t>Mathieu Amalric, Karin Viard, Maïwenn, Sara Forestier, Denis Podalydès, Marion Duval, Brigitte Lo Cicero, Carl von Malaise, Anne-Laure Tondu</t>
  </si>
  <si>
    <t>Ludivine Sagnier, Nicolas Bedos, Jonathan Cohen, Arnaud Ducret, Brigitte Catillon</t>
  </si>
  <si>
    <t>Terror. Romance | Vampiros. Homosexualidad. Película de culto</t>
  </si>
  <si>
    <t>Catherine Deneuve, David Bowie, Susan Sarandon, Cliff De Young, Willem Dafoe, Beth Ehlers, Dan Hedaya, Suzanne Bertish, Bessie Love, Bauhaus</t>
  </si>
  <si>
    <t>Thriller. Drama | Crimen. Años 80. Neo-noir</t>
  </si>
  <si>
    <t>Drama. Intriga. Romance | Nouvelle vague. Surrealismo. Cine experimental. Película de culto</t>
  </si>
  <si>
    <t>Delphine Seyrig, Giorgio Albertazzi, Sacha Pitoeff, Françoise Bertin, Luce Garcia-Ville, Pierre Barbaud, Françoise Spira</t>
  </si>
  <si>
    <t>Drama. Romance | Años 60. Periodismo. Política. Histórico. Historia de Indonesia</t>
  </si>
  <si>
    <t>Mel Gibson, Sigourney Weaver, Linda Hunt, Michael Murphy, Bill Kerr, Domingo Landicho, Noel Ferrier, Bembol Roco, Paul Sonkkila</t>
  </si>
  <si>
    <t>Ciencia ficción. Acción. Thriller. Romance | Coches/Automovilismo</t>
  </si>
  <si>
    <t>Charlie Sheen, Nick Cassavetes, Sherilyn Fenn, Randy Quaid, Matthew Barry, David Sherrill, Jamie Bozian, Clint Howard, Griffin O'Neal, Steven Eckholdt, Vickie Benson, Chris Nash, Michael Hungerford, Peder Melhuse, Christopher Bradley, Elizabeth Cox</t>
  </si>
  <si>
    <t>Comedia. Romance. Drama | Comedia dramática. Navidad. Película de culto. Nochevieja / Año nuevo</t>
  </si>
  <si>
    <t>Jack Lemmon, Shirley MacLaine, Fred MacMurray, Ray Walston, Edie Adams, Jack Kruschen, Joan Shawlee, Hope Holiday, David Lewis, Naomi Stevens, Johnny Seven, Joyce Jameson, Willard Waterman, David White</t>
  </si>
  <si>
    <t>Drama | Comedia dramática. Religión</t>
  </si>
  <si>
    <t>Álvaro Ogalla, Marta Larralde, Bárbara Lennie, Vicky Peña, Kaiet Rodríguez, Juan Calot, Andrés Gertrudix, Joaquín Climent, Jaime Chávarri, Mercedes Hoyos, Álvaro Roig</t>
  </si>
  <si>
    <t>Terror. Intriga. Thriller. Fantástico | Sectas. Años 1900 (circa). Secuestros / Desapariciones. Vida rural</t>
  </si>
  <si>
    <t>Dan Stevens, Michael Sheen, Lucy Boynton, Mark Lewis Jones, Bill Milner, Kristine Froseth, Paul Higgins, Annes Elwy, Elen Rhys, Juke Hardy, Ross O'Hennessey, Richard Elfyn, Ioan Hefin, Blake Ridder, Stuart McNeil</t>
  </si>
  <si>
    <t>Fantástico. Aventuras. Acción. Comedia | Magia. Brujería</t>
  </si>
  <si>
    <t>Úrsula Corberó, Álvaro Cervantes, Najwa Nimri, Patricia López Arnaiz, Joaquín Furriel, Daniel Grao, Maria Molins, Emilio Gutiérrez Caba, Josep Maria Pou, Ángela Molina, Luisa Gavasa, Lucía Delgado, Sergio Castellanos, Alba Planas, Mariano Venancio, Luka Peros, Lina Gorbaneva, Susana Garrote</t>
  </si>
  <si>
    <t>Drama | Familia. Infancia. Años 50</t>
  </si>
  <si>
    <t>Brad Pitt, Jessica Chastain, Hunter McCracken, Sean Penn, Laramie Eppler, Tye Sheridan, Fiona Shaw, Crystal Mantecon, Pell James, Joanna Going, Irene Bedard, Kari Matchett, Will Wallace, Michael Showers, Kimberly Whalen</t>
  </si>
  <si>
    <t>Drama. Romance | Drama romántico. Melodrama. Guerra de Secesión. Siglo XIX</t>
  </si>
  <si>
    <t>Montgomery Clift, Elizabeth Taylor, Eva Marie Saint, Nigel Patrick, Lee Marvin, Agnes Moorehead, Tom Drake, Rod Taylor, Walter Abel, Rhys Williams</t>
  </si>
  <si>
    <t>Western | Discapacidad. Discapacidad visual</t>
  </si>
  <si>
    <t>Gary Cooper, Maria Schell, Karl Malden, Ben Piazza, George C. Scott, Karl Swenson, Virginia Gregg</t>
  </si>
  <si>
    <t>Comedia. Acción | Cómic. Crimen</t>
  </si>
  <si>
    <t>Christian Clavier, Jean Reno, Caterina Murino, Didier Flamand, Pierre Salasca, Pido, Alain Maratrat, François Orsoni, Nathanaël Maïni, Olga Sékulic, Albert Dray</t>
  </si>
  <si>
    <t>Acción. Thriller | Secuela</t>
  </si>
  <si>
    <t>Wesley Snipes, Lochlyn Munro, Lisa Marie Caruk, Athena Karkanis, Pascale Hutton, Scott Heind, Dan Shea</t>
  </si>
  <si>
    <t>Wesley Snipes, Anne Archer, Maury Chaykin, Marie Matiko, Cary-Hiroyuki Tagawa, Donald Sutherland, Michael Biehn</t>
  </si>
  <si>
    <t>Romance. Comedia | Amistad. Colegios &amp; Universidad. Comedia romántica. Cine independiente USA</t>
  </si>
  <si>
    <t>Freddie Highmore, Emma Roberts, Michael Angarano, Elizabeth Reaser, Sam Robards, Alicia Silverstone, Blair Underwood, Rita Wilson, Jarlath Conroy, Sophie Curtis, Ann Dowd, Marcus Carl Franklin, Ann Harada, Dan Leonard, Maya Ri Sanchez</t>
  </si>
  <si>
    <t>Thriller | Terrorismo. Secuestros / Desapariciones. Aviones. Basado en hechos reales</t>
  </si>
  <si>
    <t>Drama. Bélico</t>
  </si>
  <si>
    <t>Derek de Lint, Marc van Uchelen, Monique van de Ven, John Kraaykamp, Huub van der Lubbe, Elly Weller, Ina van der Molen, Frans Vorstman, Edda Barends, Casper de Boer, Wim de Haas, Hiske van der Linden, Piet de Wijn</t>
  </si>
  <si>
    <t>Bélico. Acción | Años 60. Basado en hechos reales. África. Colonialismo</t>
  </si>
  <si>
    <t>Jamie Dornan, Guillaume Canet, Mark Strong, Emmanuelle Seigner, Jason O'Mara, Mikael Persbrandt, Sam Keeley, Robert Hobbs, Conor MacNeill, Fionn O'Shea, Alexander Tops, Jordan Mifsud, Michael Bodie, Leon Clingman, Michael McElhatton, Fiona Glascott</t>
  </si>
  <si>
    <t>Western. Drama | Biográfico. Histórico. Robos &amp; Atracos. Siglo XIX</t>
  </si>
  <si>
    <t>Brad Pitt, Casey Affleck, Sam Rockwell, Paul Schneider, Jeremy Renner, Garret Dillahunt, Sam Shepard, Mary-Louise Parker, Alison Elliott, Ted Levine, Zooey Deschanel, Kailin See, Michael Parks, James Carville</t>
  </si>
  <si>
    <t>Comedia. Thriller</t>
  </si>
  <si>
    <t>Fran Kranz, Aidan Andrews, Blythe Danner, Greg Kinnear, J.K. Simmons, Nikki Reed, Leonardo Nam, Dileep Rao, Brian Turk, Ted Raimi, Tom Yi, Debra Christofferson, Carla Jimenez, Bonnie Hellman, Sean Whalen</t>
  </si>
  <si>
    <t>Comedia | Colegios &amp; Universidad. Cine independiente USA</t>
  </si>
  <si>
    <t>Bruce Willis, Mischa Barton, Reece Thompson, Kathryn Morris, Zöe Kravitz, Michael Rapaport, Melonie Diaz, Josh Pais, Quinn Shephard, Aaron Himelstein, Vincent Piazza, Gabrielle Brennan, Zach Roerig</t>
  </si>
  <si>
    <t>Terror. Thriller | Slasher. Asesinos en serie</t>
  </si>
  <si>
    <t>Cameron Mitchell, Pamelyn Ferdin, Wesley Eure, Nicolas Beauvy, Tim Donnelly, Aneta Corsaut, Faith McSwain</t>
  </si>
  <si>
    <t>Aventuras. Drama | Artes marciales. Gore. Samuráis. Japón feudal. Manga</t>
  </si>
  <si>
    <t>Tomisaburô Wakayama, Kayo Matsuo, Minoru Oki, Akiji Kobayashi, Shin Kishida, Akihiro Tomikawa, Shogen Nitta (Voz: Lamont Johnson, Marshall Efron)</t>
  </si>
  <si>
    <t>Acción. Thriller | Policíaco. Yakuza &amp; Triada</t>
  </si>
  <si>
    <t>Jet Li, Jason Statham, John Lone, Devon Aoki, Luis Guzmán, Saul Rubinek, Ryo Ishibashi, Sung Kang, Nadine Velazquez, Kane Kosugi</t>
  </si>
  <si>
    <t>Comedia. Ciencia ficción</t>
  </si>
  <si>
    <t>Tony Leblanc, José Luis López Vázquez, Francisco Cano, Puri Villa, José Sazatornil, Antonio Ferrandis, Rafael Alonso, José Luis Coll, Antonio Ozores, Laly Soldevila</t>
  </si>
  <si>
    <t>Klaus Kinski, Talia Balsam, Barbara Whinnery, Carole Francis, Tane McClure, Sally Brown, Jack Heller, David Abbott, Kenneth Robert Shippy</t>
  </si>
  <si>
    <t>Ciencia ficción. Drama. Romance. Thriller | Historias cruzadas. Cine épico. Distopía</t>
  </si>
  <si>
    <t>Tom Hanks, Halle Berry, Jim Broadbent, Hugo Weaving, Jim Sturgess, Doona Bae, Ben Whishaw, James D'Arcy, Zhou Xun, Keith David, David Gyasi, Susan Sarandon, Hugh Grant, Robert Fyfe, Martin Wuttke, Robin Morrissey, Brody Lee, Amanda Walker, Ralph Riach, Andrew Havill, Alistair Petrie</t>
  </si>
  <si>
    <t>Comedia | Crimen. Robos &amp; Atracos</t>
  </si>
  <si>
    <t>Thriller. Cine negro | Crimen. Asesinos en serie. Road Movie. Cine independiente USA. Basado en hechos reales</t>
  </si>
  <si>
    <t>Edmond O'Brien, Frank Lovejoy, William Talman, José Torvay, Sam Hayes, Wendell Niles, Jean Del Val, Clark Howat, Natividad Vacío</t>
  </si>
  <si>
    <t>Drama | Literatura</t>
  </si>
  <si>
    <t>Drama. Comedia | Road Movie. Gran Depresión. Años 30. Música. Enfermedad</t>
  </si>
  <si>
    <t>Drama | Biográfico. Cine dentro del cine. Aviones. Años 20. Años 30. Años 40</t>
  </si>
  <si>
    <t>Leonardo DiCaprio, Cate Blanchett, Kate Beckinsale, Alec Baldwin, Willem Dafoe, Jude Law, Alan Alda, John C. Reilly, Gwen Stefani, Ian Holm, Brent Spiner, Rufus Wainwright, Amy Sloan, Danny Huston, Adam Scott, Matt Ross, Kelli Garner, Frances Conroy, Stanley DeSantis, Edward Herrmann, J.C. MacKenzie, Kenneth Welsh, Sam Hennings, Josie Maran, Francesca Scorsese</t>
  </si>
  <si>
    <t>Thriller. Intriga | Sobrenatural</t>
  </si>
  <si>
    <t>Raúl Arévalo, Aura Garrido, Hugo Arbués, Belén Cuesta, Antonio Dechent, Aitor Luna, Luis Callejo, Sergio Mur, Julieta Serrano, Juan López-Tagle, Antonio Durán, Alfredo Villa, Patricia Vico, Javier Perdiguero, Jorge Usón, Álvaro Villaespesa, Jon Bermúdez, Mateo Jalón, Ignacio Herráez, Víctor Castillo, Eva Llorach</t>
  </si>
  <si>
    <t>Drama | Teatro. II Guerra Mundial. Remake. Telefilm</t>
  </si>
  <si>
    <t>Anthony Hopkins, Ian McKellen, Emily Watson, Sarah Lancashire, Vanessa Kirby, Edward Fox, Tom Brooke, Ian Conningham</t>
  </si>
  <si>
    <t>Drama | Basado en hechos reales. Biográfico. Baile. Ballet</t>
  </si>
  <si>
    <t>Freida Pinto, Reece Ritchie, Nazanin Boniadi, Tom Cullen, Marama Corlett, Simon Kassianides, Akin Gazi, Makram Khoury, Davood Ghadami, Tolga Safer, Mourad Zaoui, Neet Mohan</t>
  </si>
  <si>
    <t>Drama | Biográfico. Baile. Guerra Fría. Años 60. Ballet. Homosexualidad</t>
  </si>
  <si>
    <t>Oleg Ivenko, Ralph Fiennes, Louis Hofmann, Adèle Exarchopoulos, Sergei Polunin, Olivier Rabourdin, Raphaël Personnaz, Chulpan Khamatova, Zach Avery, Mar Sodupe, Calypso Valois, Aleksey Morozov, Nebojsa Dugalic, Igor Filipovic, Yves Heck, Jovo Maksic, Anastasiya Meskova</t>
  </si>
  <si>
    <t>Bélico | II Guerra Mundial. Ejército. Historias cruzadas</t>
  </si>
  <si>
    <t>Marlon Brando, Montgomery Clift, Dean Martin, Maximilian Schell, Hope Lange, Barbara Rush, Lee Van Cleef, May Britt, Dora Doll</t>
  </si>
  <si>
    <t>Comedia. Terror | Vampiros. Parodia. Siglo XIX. Comedia de terror</t>
  </si>
  <si>
    <t>Jack MacGowran, Roman Polanski, Sharon Tate, Alfie Bass, Ferdy Mayne, Jessie Robins, Iain Quarrier, Terry Downes, Fiona Lewis</t>
  </si>
  <si>
    <t>Jacob Derwig, Barry Atsma, Pierre Bokma, Fockeline Ouwerkerk, Raymond Thiry</t>
  </si>
  <si>
    <t>Drama | Basado en hechos reales. Años 50. Bolsa &amp; Negocios</t>
  </si>
  <si>
    <t>Samuel L. Jackson, Anthony Mackie, Nicholas Hoult, Jessie T. Usher, Nia Long, Colm Meaney, Paul Ben-Victor, Michael Harney, Gregory Alan Williams, Taylor Black, James DuMont, Rhoda Griffis, Chris Gann, Jordan Salloum, Jason Davis, David Maldonado, Jill Jane Clements, Bill Kelly, Craig Welzbacher, Alexa Whitaker, Garrett Kruithof, Gralen Bryant Banks, Crystal Coney, Jody Thompson, Mason Pike, Xen Sams, Adam Drescher, Sherry Richards, David Andrew Nash, David Alexander, Albert L. Taylor, Zach Hanner</t>
  </si>
  <si>
    <t>Romance. Drama | Drama romántico. Música</t>
  </si>
  <si>
    <t>Piper Perabo, Adam Garcia, John Goodman, Maria Bello, Melanie Lynskey, Tyra Banks, Bridget Moynahan, Johnny Knoxville, Bud Cort, LeAnn Rimes, Michael Weston, Jack McGee</t>
  </si>
  <si>
    <t>Thriller. Intriga. Comedia | Comedia negra</t>
  </si>
  <si>
    <t>Blanca Suárez, Mario Casas, Jaime Ordóñez, Carmen Machi, Secun De La Rosa, Terele Pávez, Alejandro Awada, Joaquín Climent, Jordi Aguilar, Diego Braguinsky, Mamen García</t>
  </si>
  <si>
    <t>Bélico | I Guerra Mundial. Aviones. Basado en hechos reales</t>
  </si>
  <si>
    <t>John Phillip Law, Don Stroud, Barry Primus, Corin Redgrave, Stephen McHattie, Karen Huston, Hurd Hatfield, Brian Foley, Robet La Tourneaux, Peter Masterson, Clint Kimbrough, Tom Adams, Ferdy Mayne, David Weston, Maureen Cusack, John Flanagan, Lorraine Rainer, Brian Sturdivant, Gordon Phillips, Fred Johnson, George Armitage, David Osterhout, Seamus Forde, Des Nealon, Emmet Bergin</t>
  </si>
  <si>
    <t>Bélico. Acción | I Guerra Mundial. Telefilm. Remake</t>
  </si>
  <si>
    <t>Rick Schroder, Phil McKee, Jamie Harris, Jay Rodan, Adam James, Michael Goldstrom, Daniel Caltagirone, André Vippolis, Justin Scot, Anthony Azizi</t>
  </si>
  <si>
    <t>James Stewart, Margaret Sullavan, Frank Morgan, Felix Bressart, William Tracy, Joseph Schildkraut, Sara Haden, Inez Courtney, Sarah Edwards, Charles Halton, Edwin Maxwell, Charles Smith</t>
  </si>
  <si>
    <t>Comedia. Drama | Moda. Trabajo/empleo. Amistad</t>
  </si>
  <si>
    <t>Robert De Niro, Anne Hathaway, René Russo, Nat Wolff, Drena De Niro, Adam DeVine, Wallis Currie-Wood, Anders Holm, Liz Celeste, JoJo Kushner, Andrew Rannells, Zack Pearlman, Christine Evangelista, Elliot Villar, Linda Lavin, Peter Vack</t>
  </si>
  <si>
    <t>Richard Gere, Dakota Fanning, Theo James, Clarke Peters, Erica Lynne Marszalek, Ashley James, Brian Anthony Wilson, Andrea Havens, Lyssa Roberts, Dennisha Pratt, Shawn Gonzalez, Heather Soellner, Roy James Wilson, Lavonne Nichols, Dylan Baker, Cheryl Hines, Jeffrey Cousar</t>
  </si>
  <si>
    <t>Drama | Drama carcelario. Homosexualidad. Amistad</t>
  </si>
  <si>
    <t>William Hurt, Raul Julia, Sônia Braga, José Lewgoy, Milton Gonçalves, Miriam Pires, Nuno Leal Maia, Patricio Bisso, Fernando Torres, Herson Capri, Denise Dummont, Nildo Parente, Antônio Petrin, Wilson Grey, Miguel Falabella, Walter Breda, Luis Guilherme, Walmir Barros, Luiz Serra, Ana Maria Braga, Benjamin Cattan, Oswaldo Barreto, Sergio Bright, Claudio Curi, Lineu Dias, Joe Kantor, Luis Roberto Galizia, Pericles Campos, Eddy de Sousa, Walter Vicca, Ken Kaneko, Geogers Schlesinger, Carlos Fariello, Frederico Botelho, Sylvio Band, Paulo Ludmer</t>
  </si>
  <si>
    <t>Terror. Fantástico | Remake</t>
  </si>
  <si>
    <t>Nastassja Kinski, Malcolm McDowell, John Heard, Annette O'Toole, Ed Begley Jr., Ruby Dee, Scott Paulin, Frankie Faison, Berry Berenson, John Larroquette, Lynn Lowry, Fausto Barajas, Tessa Richarde, Don Hood, Ray Wise, Jo Ann Dearing, David Ross McCarty, Marco St. John</t>
  </si>
  <si>
    <t>Acción. Thriller | Artes marciales. Prostitución. Drogas. Crimen</t>
  </si>
  <si>
    <t>Jet Li, Bridget Fonda, Tchéky Karyo, Max Ryan, Ric Young, Burt Kwouk, Laurence Ashley, Cyril Raffaelli, Didier Azoulay, John Forgeham, Paul Barrett, Kentaro, Colin Prince, Vincent Glo, Vincent Wong, Stéphane Jacquot, Stefan Nelet</t>
  </si>
  <si>
    <t>Romance. Drama | Años 70. Racismo</t>
  </si>
  <si>
    <t>KiKi Layne, Stephan James, Regina King, Diego Luna, Pedro Pascal, Teyonah Parris, Colman Domingo, Brian Tyree Henry, Michael Beach, Emily Rios, Ed Skrein, Finn Wittrock, Dave Franco, Aunjanue Ellis, Faith Logan</t>
  </si>
  <si>
    <t>Drama | Drama social. Adolescencia. Amistad. Familia</t>
  </si>
  <si>
    <t>Juan José Ballesta, Pablo Galán, Manuel Morón, Alberto Jiménez, Ana Wagener, Nieve de Medina, Gloria Muñoz, Javier Lago, Soledad Osorio, Máximo Jiménez</t>
  </si>
  <si>
    <t>Comedia | Bomberos</t>
  </si>
  <si>
    <t>Mario Moreno "Cantinflas", Roberto Soto, Gilberto González, Elisa Quintanilla, Miguel Manzano</t>
  </si>
  <si>
    <t>Matthew McConaughey, Ken Watanabe, Naomi Watts, Katie Aselton, James Saito, Owen Burke, Susan Garibotto, Anna Friedman, Ai Yoshihara, Steven Dougherty, Joseph Oliveira, Jeffrey Corazzini, Simba Dibinga, Lino Tanaka, Mark Burzenski</t>
  </si>
  <si>
    <t>Terror. Thriller | Sobrenatural</t>
  </si>
  <si>
    <t>Natalie Dormer, Taylor Kinney, Yukiyoshi Ozawa, Eoin Macken, Rina Takasaki, Kikuo Ichikawa, Noriko Sakura, Yûho Yamashita, Stephanie Vogt, James Owen, Nadja Mazalica, Terry Diab</t>
  </si>
  <si>
    <t>Cine negro. Drama | Crimen</t>
  </si>
  <si>
    <t>Leslie Howard, Bette Davis, Humphrey Bogart, Genevieve Tobin, Dick Foran, Joe Sawyer, Porter Hall, Charley Grapewin, Paul Harvey</t>
  </si>
  <si>
    <t>Intriga. Drama | Vida rural (Norteamérica)</t>
  </si>
  <si>
    <t>Joaquin Phoenix, Bryce Dallas Howard, William Hurt, Sigourney Weaver, Adrien Brody, Judy Greer, Brendan Gleeson, Michael Pitt, Cherry Jones, Jayne Atkinson, Celia Weston, Fran Kranz, Frank Collison, Jesse Eisenberg, John Christopher Jones, Charlie Hofheimer, Scott Sowers, Zack Wall, Jordan Burt, Pascale Renate Smith, Jane Lowe, Charlie McDermott, Robert Lenzi, Willem Zuur, Liz Stauber, Tim Moyer, M. Night Shyamalan, Joey Anaya, Kevin Foster</t>
  </si>
  <si>
    <t>Intriga. Romance. Thriller. Drama | Espionaje. Años 40. Neo-noir</t>
  </si>
  <si>
    <t>George Clooney, Cate Blanchett, Beau Bridges, Tobey Maguire, Leland Orser, Tony Curran, Jack Thompson, Robin Weigert, Ravil Isyanov, Christian Oliver, Dave Power, Don Pugsley, Dominic Comperatore, John Roeder, J. Paul Boehmer, Igor Korosec, Boris Kievsky, Vladimir Kulikov, Yevgeniy Narovlyanskiy, Aleksandr Sountsov, Justin Misch, Brandon Keener, Gian Franco Tordi, David Willis</t>
  </si>
  <si>
    <t>Drama. Thriller | Medicina. Enfermedad. Thriller psicológico</t>
  </si>
  <si>
    <t>Orlando Bloom, Riley Keough, Taraji P. Henson, Rob Morrow, Michael Peña, J.K. Simmons, Troy Garity, Molly Price, Wade Williams, Sorel Carradine</t>
  </si>
  <si>
    <t>Denis Podalydès, Abdoulaye Diallo, Pauline Huruguen, Alexis Moncorgé, Tabono Tandia, Léa Drucker, Zineb Triki, Marie Rémond, Charles Templon</t>
  </si>
  <si>
    <t>Drama. Thriller. Intriga | Espionaje. Guerra Fría. Años 40. Años 60</t>
  </si>
  <si>
    <t>Matt Damon, Angelina Jolie, Michael Gambon, John Turturro, William Hurt, Robert De Niro, Eddie Redmayne, Tammy Blanchard, John Sessions, Martina Gedeck, Alec Baldwin, Lee Pace, Oleg Shtefanko, Billy Crudup, Keir Dullea, Joe Pesci, Mark Ivanir, Timothy Hutton, Henry Gummer, Gabriel Macht</t>
  </si>
  <si>
    <t>Western. Acción. Aventuras | Años 30</t>
  </si>
  <si>
    <t>Lee Byung-hun, Song Kang-ho, Jeong Woo-seong, Yoon Je-Moon, Ryu Seung-soo, Song Young-chang, Oh Dal-su, Son Byung-ho, Kim Kwang-il, Lee Hang-Soo</t>
  </si>
  <si>
    <t>Western | Spaghetti Western. Guerra de Secesión. Película de culto</t>
  </si>
  <si>
    <t>Clint Eastwood, Lee Van Cleef, Eli Wallach, Aldo Giuffrè, Rada Rassimov, Mario Brega, Luigi Pistilli, Aldo Sambrell, Enzo Petito, Claudio Scarchilli, Al Mulock, John Bartha, Livio Lorenzon, Antonio Molino Rojo, Sandro Scarchilli, Chelo Alonso</t>
  </si>
  <si>
    <t>Drama | Nazismo. II Guerra Mundial. Basado en hechos reales. Telefilm</t>
  </si>
  <si>
    <t>Anthony Hopkins, Richard Jordan, Cliff Gorman, James Naughton, Michael Lonsdale, Piper Laurie, Susan Blakely, Martin Jarvis, Michael Kitchen</t>
  </si>
  <si>
    <t>Terror. Acción | Nazismo. Sobrenatural</t>
  </si>
  <si>
    <t>Julian Wadham, Michael Smiley, Ray Stevenson, Richard Brake, Paul Blair, Brett Fancy, Julian Rivett, Enoch Frost</t>
  </si>
  <si>
    <t>Drama | Juego. Billar</t>
  </si>
  <si>
    <t>Paul Newman, Jackie Gleason, George C. Scott, Piper Laurie, Myron McCormick, Murray Hamilton, Vincent Gardenia, Michael Constantine</t>
  </si>
  <si>
    <t>Fantástico. Acción</t>
  </si>
  <si>
    <t>Jackie Chan, Elane Zhong, Ethan Juan, Ling Peng, Austin Lin, Qiao Shan, Charles Luu, Lance Luu, Mark Luu, Pan Changjiang, Kingdom Yuen</t>
  </si>
  <si>
    <t>Thriller. Drama | Crimen. Venganza. Familia. Drama sureño. Neo-noir. Thriller psicológico. Película de culto. Remake</t>
  </si>
  <si>
    <t>Thriller. Drama | Crimen. Venganza. Familia. Drama sureño. Neo-noir. Thriller psicológico. Película de culto</t>
  </si>
  <si>
    <t>Gregory Peck, Robert Mitchum, Polly Bergen, Lori Martin, Martin Balsam, Jack Kruschen, Telly Savalas, Barrie Chase, Edward Platt, Will Wright, Page Slattery</t>
  </si>
  <si>
    <t>Clint Eastwood, Bernadette Peters, Timothy Carhart, Tiffany Gail Robinson, Angela Louise Robinson, John Dennis Johnston, Michael Des Barres, Jimmie F. Skaggs, Bill Moseley, Michael Champion, William Hickey, Geoffrey Lewis, Frances Fisher, James Cromwell, Bryan Adams, Jim Carrey</t>
  </si>
  <si>
    <t>Fares Fares, Tareq Abdalla, Yasser Ali Maher, Nael Ali, Hania Amar, Slimane Dazi, Ger Duany, Ahmed Abdelhamid Hefny, Ahmed Khairy, Mari Malek, Ahmed Selim, Hichem Yacoubi, Mohamed Yousry</t>
  </si>
  <si>
    <t>Comedia. Acción | Espionaje. Años 50. Nazismo. Parodia</t>
  </si>
  <si>
    <t>Jean Dujardin, Bérénice Bejo, Aure Atika, Philippe Lefebvre, Constantin Alexandrov, Saïd Amadis, Laurent Bateau, Claude Brosset, François Damiens, Youssef Hamid, Khalid Maadour, Arsène Mosca, Abdellah Moundy</t>
  </si>
  <si>
    <t>Jason Bateman, Ryan Reynolds, Olivia Wilde, Alan Arkin, Leslie Mann, Mircea Monroe, Gregory Itzin, Ned Schmidtke, Ming Lo</t>
  </si>
  <si>
    <t>Burt Lancaster, Shelley Winters, Telly Savalas, Ossie Davis, Armando Silvestre, Dan Vadis, Nick Cravat, Dabney Coleman</t>
  </si>
  <si>
    <t>Comedia. Drama | Adolescencia. Familia. Comedia dramática. Cine independiente USA</t>
  </si>
  <si>
    <t>Liam James, Steve Carell, Toni Collette, Sam Rockwell, Allison Janney, AnnaSophia Robb, Maya Rudolph, Rob Corddry, Amanda Peet, Zoe Levin, Jim Rash, Nat Faxon, Jamie Ghazarian</t>
  </si>
  <si>
    <t>Fantástico. Acción. Aventuras | Artes marciales. Wuxia. Samuráis</t>
  </si>
  <si>
    <t>Kate Bosworth, Danny Huston, Geoffrey Rush, Tony Cox, David Austin, Jang Dong-gun, Matt Gillanders, Nic Sampson, Ashley Jones</t>
  </si>
  <si>
    <t>Thriller. Drama. Acción | Secuela. Crimen</t>
  </si>
  <si>
    <t>Aaron Paul, Matt Jones, Charles Baker, Jesse Plemons, Krysten Ritter, Scott Shepherd, Tom Bower, Scott MacArthur, Tess Harper, Robert Forster, Larry Hankin, Kevin Rankin, Johnny Ortiz, Marla Gibbs, Brendan Sexton III, Michael Bofshever, Bryan Cranston, Cody Renee Cameron</t>
  </si>
  <si>
    <t>Drama | Biográfico. Política. Años 80</t>
  </si>
  <si>
    <t>Hugh Jackman, Vera Farmiga, J.K. Simmons, Mark O'Brien, Molly Ephraim, Chris Coy, Alex Karpovsky, Josh Brener, Tommy Dewey, Kaitlyn Dever, Oliver Cooper, Alfred Molina, Jenna Kanell, RJ Brown, Sara Paxton, Mamoudou Athie, Steve Zissis, Bill Burr, Ari Graynor, John Bedford Lloyd, Steve Coulter, Spencer Garrett, Kevin Pollak, Mike Judge, Toby Huss, Courtney Ford, Nyasha Hatendi, Margo Moorer, Randy Havens, Jennifer Landon, Joe Chrest, Mike Lawrence, Lee Armstrong, Jonny Pasvolsky, Jeff Witzke</t>
  </si>
  <si>
    <t>Jonah Hill, Sam Rockwell, Ari Graynor, Max Records, Kevin Hernández, Landry Bender, Kylie Bunbury, J.B. Smoove, Samira Wiley</t>
  </si>
  <si>
    <t>Drama. Bélico | Submarinos</t>
  </si>
  <si>
    <t>Drama | Crisis económica 2008. Historias cruzadas. Drama psicológico</t>
  </si>
  <si>
    <t>Valeria Bruni Tedeschi, Fabrizio Bentivoglio, Valeria Golino, Fabrizio Gifuni, Luigi Lo Cascio, Giovanni Anzaldo, Matilde Gioli, Guglielmo Pinelli</t>
  </si>
  <si>
    <t>Aventuras | Aventuras marinas. Siglo XVII. Piratas. Capa y espada</t>
  </si>
  <si>
    <t>Errol Flynn, Olivia de Havilland, Lionel Atwill, Basil Rathbone, Ross Alexander, Guy Kibbee, Henry Stephenson, Robert Barrat, Hobart Cavanaugh</t>
  </si>
  <si>
    <t>Aventuras. Drama. Romance | Colonialismo. Racismo. Remake</t>
  </si>
  <si>
    <t>Tyrone Power, Terry Moore, Michael Rennie, John Justin, Guy Rolfe, Richard Wyler, Murray Matheson, Frank DeKova, Argentina Brunetti, Sujata, Mohinder Bedi, Dorothy Bonnefin</t>
  </si>
  <si>
    <t>Bélico. Drama | II Guerra Mundial. Nazismo. Basado en hechos reales. Holocausto</t>
  </si>
  <si>
    <t>Max Hubacher, Milan Peschel, Frederick Lau, Bernd Hölscher, Waldemar Kobus, Alexander Fehling, Samuel Finzi</t>
  </si>
  <si>
    <t>Fantástico. Terror. Intriga | Años 20</t>
  </si>
  <si>
    <t>Jason Robards, Jonathan Pryce, Diane Ladd, Royal Dano, Vidal Peterson, Shawn Carson, Mary Grace Canfield, Richard Davalos, Jake Dengel, Jack Dodson, Bruce M. Fischer, Ellen Geer, Pam Grier, Brendan Klinger</t>
  </si>
  <si>
    <t>Cine negro. Intriga. Drama. Romance | Crimen. Gran Depresión. Años 30. Película de culto</t>
  </si>
  <si>
    <t>Lana Turner, John Garfield, Cecil Kellaway, Hume Cronyn, Leon Ames, Audrey Totter, Alan Reed</t>
  </si>
  <si>
    <t>Cine negro. Intriga. Drama | Gran Depresión. Remake. Neo-noir</t>
  </si>
  <si>
    <t>Jack Nicholson, Jessica Lange, Anjelica Huston, John Colicos, Michael Lerner, William Traylor, John P. Ryan</t>
  </si>
  <si>
    <t>Comedia. Drama. Romance | Amistad. Vida rural. Años 50. Literatura</t>
  </si>
  <si>
    <t>Philippe Noiret, Massimo Troisi, María Grazia Cucinotta, Linda Moretti, Renato Scarpa, Anna Bonaiuto, Mariano Rigillo</t>
  </si>
  <si>
    <t>Aventuras. Fantástico | Cine familiar</t>
  </si>
  <si>
    <t>Mackenzie Foy, Keira Knightley, Helen Mirren, Morgan Freeman, Eugenio Derbez, Matthew Macfadyen, Miranda Hart, Ellie Bamber, Misty Copeland, Omid Djalili, Meera Syal, Nick Mohammed, Charles Streeter, Gemma Wilks, Tom Sweet, Jack Whitehall, Richard E. Grant, Gustavo Dudamel, Sergei Polunin, Anna Madeley, Layla Harrison, David McIntosh, Louis McMiller, Nicole O'Neill, Craig Garner</t>
  </si>
  <si>
    <t>Drama. Thriller | Drama judicial / Abogados/as</t>
  </si>
  <si>
    <t>Elyas M'Barek, Alexandra Maria Lara, Franco Nero, Heiner Lauterbach, Stefano Cassetti, Manfred Zapatka, Jannis Niewöhner, Rainer Bock, Catrin Striebeck, Pia Stutzenstein, Peter Prager, Hannes Wegener, Falk Rockstroh, Anne Haug, Thomas Stecher, Tara Fischer, Esther Maria Pietsch, Alexander Tschernek, Sabine Timoteo, Sandro Di Stefano, Axel Moustache</t>
  </si>
  <si>
    <t>Drama | Biográfico. Telefilm</t>
  </si>
  <si>
    <t>Julia Ormond, Mahershala Ali, Lisa Arrindell Anderson, Bruce McKinnon, Avis-Marie Barnes, Rhoda Griffis, Omar Dorsey, Tonea Stewart, Russell Durham Comegys, Lucius Baston, Michael Beasley, Chandler Riggs</t>
  </si>
  <si>
    <t>Drama | Cine independiente USA. Periodismo. Religión. Basado en hechos reales</t>
  </si>
  <si>
    <t>Mike Vogel, Erika Christensen, Faye Dunaway, Robert Forster, Frankie Faison, L. Scott Caldwell, Mike Pniewski, Tom Nowicki, Michael H. Cole, Rus Blackwell, Jordan Cox, Renell Gibbs, Brett Rice, Grant Goodeve, Jimmy Gonzales, Judd Lormand, Kevin Sizemore</t>
  </si>
  <si>
    <t>Animación. Comedia. Intriga | Adolescencia. Precuela</t>
  </si>
  <si>
    <t>Thriller | Espionaje. Guerra Fría. Basado en hechos reales</t>
  </si>
  <si>
    <t>Emir Kusturica, Guillaume Canet, Ingeborga Dapkunaite, David Soul, Dina Korzun, Philippe Magnan, Niels Arestrup, Yevgeni Kharlanov, Christian Sandström, Willem Dafoe, Aleksey Gorbunov, Mats Långbacka, Alexandra Maria Lara, Lauriane Riquet, Timothé Riquet, Fred Ward</t>
  </si>
  <si>
    <t>Drama | Biográfico. Ajedrez. Guerra Fría. Años 70. Drama psicológico</t>
  </si>
  <si>
    <t>Tobey Maguire, Peter Sarsgaard, Liev Schreiber, Michael Stuhlbarg, Lily Rabe, Conrad Pla, Seamus Davey-Fitzpatrick, Sophie Nélisse, Robin Weigert, Evelyne Brochu, John Maclaren, Andreas Apergis, Ilia Volok, Aiden Lovekamp</t>
  </si>
  <si>
    <t>Drama | Nazismo. Años 50. Homosexualidad</t>
  </si>
  <si>
    <t>Burghart Klaußner, Ronald Zehrfeld, Dani Levy, Sebastian Blomberg, Laura Tonke, Robert Atzorn, Michael Schenk, Matthias Weidenhöfer, Götz Schubert, Jörg Schüttauf, Cornelia Gröschel, Lilith Stangenberg</t>
  </si>
  <si>
    <t>Drama. Thriller. Acción | Crimen. Secuestros / Desapariciones. Basado en hechos reales. Remake</t>
  </si>
  <si>
    <t>Anthony Hopkins, Jim Sturgess, Sam Worthington, Ryan Kwanten, Jemima West, Yolanthe Cabau, Patrick Kearns, David Dencik, Eric Godon, Chelsea Bruland, Gus Rhodes, Rob Fuller</t>
  </si>
  <si>
    <t>Thriller | Basado en hechos reales. Crimen. Policíaco. Asesinos en serie. Años 90</t>
  </si>
  <si>
    <t>Raphaël Personnaz, Nathalie Baye, Olivier Gourmet, Michel Vuillermoz, Adama Niane, Christa Theret, Thierry Neuvic, William Nadylam, Marianne Denicourt, Chloé Stéfani, François Rabette, Anthony Paliotti</t>
  </si>
  <si>
    <t>Thriller. Intriga | Crimen. Mafia. Neo-noir</t>
  </si>
  <si>
    <t>Josh Hartnett, Bruce Willis, Lucy Liu, Ben Kingsley, Morgan Freeman, Stanley Tucci, Mykelti Williamson, Danny Aiello, Robert Forster, Corey Stoll, Michael Rubenfeld, Peter Outerbridge, Kevin Chamberlin, Dorian Missick, Scott Gibson, Daniel Kash, Dmitry Chepovetsky, Sam Jaeger, Howard Jerome, Jennifer Miller, Janet Lane, Nicholas Rice, Sam Stone, Darren Marsman, Gerry Mendicino, Diego Klattenhoff, Rick Bramucci, Steve Lucescu, Victoria Barkoff, Victoria Fodor, Kwasi Songui, Barbara Barnes-Hopkins, Judy Sinclair, Sebastien Roberts, Bobby Brown</t>
  </si>
  <si>
    <t>Jessica Chastain, Mark Strong, Gugu Mbatha-Raw, Alison Pill, Michael Stuhlbarg, Jake Lacy, Sam Waterston, John Lithgow, David Wilson Barnes, Raoul Bhaneja, Chuck Shamata, Douglas Smith, Meghann Fahy, Grace Lynn Kung, Al Mukadam, Noah Robbins, Lucy Owen, Sergio Di Zio, Joe Pingue, Michael Cram, Dylan Baker, Zach Smadu, Austin Strugnell, Alexandra Castillo, Jack Murray, Christine Baranski, Aaron Hale, Greta Onieogou</t>
  </si>
  <si>
    <t>Richard Gere, Claire Danes, Kadee Strickland, Russell Sams, Dwayne L. Barnes, Ed Ackerman, Kristina Sisco, Avril Lavigne, Ray Wise, Debrianna Mansini, Frank Bond, Carmen Serano, Victoria Gallegos, Josh Berry, Genia Michaela</t>
  </si>
  <si>
    <t>Drama | Drama carcelario. Crimen. Basado en hechos reales</t>
  </si>
  <si>
    <t>Jack O'Connell, Laura Dern, Emily Meade, Chris Coy, Joshua Mikel, Jade Pettyjohn, Carlos Gómez, Anthony Reynolds, Jason Douglas, Rhoda Griffis, Wayne Pére, Carlos Aviles, William Tokarsky, Darren Pettie, Whitney Goin, Jeff Perry, Elle Graham, McKinley Belcher III</t>
  </si>
  <si>
    <t>Comedia | Deporte. Hockey sobre hielo</t>
  </si>
  <si>
    <t>Paul Newman, Michael Ontkean, Lindsay Crouse, Jennifer Warren, Jerry Houser, Strother Martin, Melinda Dillon, Andrew Duncan</t>
  </si>
  <si>
    <t>Drama | Biográfico. Pobreza. Familia</t>
  </si>
  <si>
    <t>Brie Larson, Naomi Watts, Woody Harrelson, Max Greenfield, Sarah Snook, Charlie Shotwell, Iain Armitage, Ella Anderson, Shree Crooks, Sadie Sink, Eden Grace Redfield, Dominic Bogart, Alanna Bale, Andrew Shaver, Brigette Lundy-Paine, Kyra Harper, Joe Pingue, Nathaly Thibault, Darrin Baker</t>
  </si>
  <si>
    <t>Drama. Comedia | Comedia dramática. Comedia negra. Familia</t>
  </si>
  <si>
    <t>Mel Gibson, Jodie Foster, Anton Yelchin, Cherry Jones, Riley Thomas Stewart, Zachary Booth, Jennifer Lawrence, Jeff Corbett, Baylen Thomas</t>
  </si>
  <si>
    <t>Ciencia ficción. Fantástico. Terror | Sobrenatural. Extraterrestres</t>
  </si>
  <si>
    <t>Morgan Freeman, Thomas Jane, Jason Lee, Damian Lewis, Timothy Olyphant, Tom Sizemore, Donnie Wahlberg, Jonathan Kasdan</t>
  </si>
  <si>
    <t>Drama. Bélico | Guerra de Vietnam. Amistad. Caza</t>
  </si>
  <si>
    <t>Robert De Niro, Christopher Walken, Meryl Streep, John Savage, John Cazale, George Dzundza, Chuck Aspegren, Amy Wright, Joe Grifasi, Rutanya Alda, Shirley Stoler, Mady Kaplan, Richard Kuss, Paul D'Amato</t>
  </si>
  <si>
    <t>Terror | Sobrenatural. Animales</t>
  </si>
  <si>
    <t>Dale Midkiff, Fred Gwynne, Denise Crosby, Brad Greenquist, Michael Lombard, Miko Hughes, Blaze Berdahl, Susan Blommaert, Mara Clark, Stephen King</t>
  </si>
  <si>
    <t>Terror | Monstruos. Secuela</t>
  </si>
  <si>
    <t>Peter Cushing, Simon Ward, Veronica Carlson, Freddie Jones, Maxine Audley, Thorley Walters, Geoffrey Bayldon, George Pravda, Colette O'Neil, Peter Copley, Harold Goodwin</t>
  </si>
  <si>
    <t>Comedia. Aventuras. Acción | Magia</t>
  </si>
  <si>
    <t>Eddie Murphy, Charles Dance, Charlotte Lewis, Victor Wong, Eric Douglas, James Hong, Randall "Tex" Cob, J.L. Reate, Peter Kwong, Wally Taylor</t>
  </si>
  <si>
    <t>Kate Bosworth, Topher Grace, Josh Duhamel, Sean Hayes, Nathan Lane, Ginnifer Goodwin, Gary Cole, Moon Bloodgood, Paris Hilton, Amy Smart, Jordana Brewster</t>
  </si>
  <si>
    <t>Drama | Basado en hechos reales. Deporte. Béisbol. Cricket</t>
  </si>
  <si>
    <t>Jon Hamm, Aasif Mandvi, Suraj Sharma, Madhur Mittal, Bill Paxton, Lake Bell, Alan Arkin, Allyn Rachel, Darshan Jariwala, Tzi Ma, Rey Maualuga, Bar Paly, Al Sapienza, Pitobash</t>
  </si>
  <si>
    <t>Thriller. Drama | Drama sureño. Años 60. Años 70</t>
  </si>
  <si>
    <t>Zac Efron, Matthew McConaughey, Nicole Kidman, John Cusack, David Oyelowo, Scott Glenn, Ned Bellamy, Nealla Gordon, Macy Gray</t>
  </si>
  <si>
    <t>Comedia. Drama | Pobreza. Cine mudo. Comedia dramática. Película de culto</t>
  </si>
  <si>
    <t>Ciencia ficción. Acción. Aventuras. Comedia</t>
  </si>
  <si>
    <t>Dennis Quaid, Martin Short, Meg Ryan, Kevin McCarthy, Fiona Lewis, Vernon Wells, John Hora, William Schallert, Robert Picardo, Wendy Schaal, Henry Gibson, Harold Sylvester, Mark L. Taylor, Orson Bean, Kevin Hooks, Kathleen Freeman, Archie Hahn, Dick Miller, Kenneth Tobey, Joe Flaherty, Andrea Martin, Jason Laskay, Frank Miller, Shawn Nelson, Christine Avila, Alexandra Borrie, Jenny Gago, Robert Gounley, Grainger Hines, Mike Garibaldi, Richard McGonagle, Terence McGovern, Robert Neches, Rance Howard, Chuck Jones, Laura Waterbury, Kurt Braunreiter, Robert Gray, Brewster Sears, Alan Blumenfeld, Jeffrey Boam, Sydne Squire, Paul Barselou, John Miranda, Jordan Benjamin, Virginia Boyle, Herb Mitchell, John Harwood, Neil Ross, Charles Aidman</t>
  </si>
  <si>
    <t>Aventuras | Histórico. Siglo XI. Biográfico. Edad Media. Cine épico</t>
  </si>
  <si>
    <t>Charlton Heston, Sophia Loren, Raf Vallone, John Fraser, Geneviève Page, Gary Raymond, Herbert Lom, Massimo Serato, Douglas Wilmer, Michael Hordern, Andrew Cruickshank, Ralph Truman, Hurd Hatfield, Gerard Tichy, Christopher Rhodes, Frank Thring, Carlo Giustini, Barbara Everest, Fausto Tozzi</t>
  </si>
  <si>
    <t>Drama. Fantástico | Religión. Sobrenatural</t>
  </si>
  <si>
    <t>Greg Kinnear, Kelly Reilly, Jacob Vargas, Thomas Haden Church, Margo Martindale, Jon Ted Wynne, Danso Gordon, Darren Felbel, Nancy Sorel, Darcy Fehr</t>
  </si>
  <si>
    <t>Bridget Fonda, Albert Finney, Campbell Scott, Alison Lohman, Anton Yelchin, Hank Harris, Lesley Ann Warren, John Cho, Keith Gordon</t>
  </si>
  <si>
    <t>Drama | África. Años 40</t>
  </si>
  <si>
    <t>Debra Winger, John Malkovich, Campbell Scott, Jill Bennett, Timothy Spall, Eric Vu-An, Amina Annabi, Sotigui Kouyaté, Philippe Morier-Genoud, Ben Smail, Nicoletta Braschi, Paul Bowles</t>
  </si>
  <si>
    <t>Comedia. Fantástico | Remake</t>
  </si>
  <si>
    <t>Warren Beatty, Julie Christie, Jack Warden, Dyan Cannon, Charles Grodin, James Mason, Buck Henry, Vincent Gardenia</t>
  </si>
  <si>
    <t>Ryan O'Neal, Cybill Shepherd, Robert Downey Jr., Mary Stuart Masterson, Christopher McDonald, Josef Sommer</t>
  </si>
  <si>
    <t>Bruno Ganz, Peter Falk, Solveig Dommartin, Otto Sander, Curt Bois, Hans Martin Stier, Elmar Wilms, Lajos Kovacs, Bruno Rosaz</t>
  </si>
  <si>
    <t>Drama | Guerra de Vietnam</t>
  </si>
  <si>
    <t>Hiep Thi Le, Tommy Lee Jones, Joan Chen, Haing S. Ngor, Bussaro Sanruck, Debbie Reynolds</t>
  </si>
  <si>
    <t>Cine negro. Intriga | Policíaco. Crimen. Robos &amp; Atracos. Neo-noir</t>
  </si>
  <si>
    <t>Alain Delon, Bourvil, Gian Maria Volonté, Yves Montand, François Périer, André Eycan, Paul Crauchet, Paul Amiot, René Berthier, Pierre Collet, Jean Champion, Yvan Chiffre, Yves Arcanel, Anna Douking, Jean Franval, Roger Fradet, Robert Favart, Jacques Léonard, Édouard Francomme</t>
  </si>
  <si>
    <t>Ciencia ficción. Thriller | Internet/Informática</t>
  </si>
  <si>
    <t>Aventuras | Piratas. Aventuras marinas. Siglo XVII. Capa y espada</t>
  </si>
  <si>
    <t>Drama. Comedia | Comedia dramática. Literatura. Vida rural</t>
  </si>
  <si>
    <t>Oscar Martínez, Dady Brieva, Andrea Frigerio, Belén Chavanne, Nora Navas, Iván Steinhardt, Manuel Vicente, Marcelo D'Andrea, Gustavo Garzon, Emma Rivera</t>
  </si>
  <si>
    <t>Thriller. Acción | Mafia</t>
  </si>
  <si>
    <t>Sean Penn, Robin Wright, Gary Oldman, Ed Harris, John Turturro, John C. Reilly, R.D. Call, Burgess Meredith, Joe Viterelli</t>
  </si>
  <si>
    <t>Comedia | Drama carcelario. Deporte. Fútbol americano. Remake</t>
  </si>
  <si>
    <t>Adam Sandler, Chris Rock, Burt Reynolds, James Cromwell, William Fichtner, Nelly, Nicholas Turturro, Terry Crews, Michael Irvin, Bill Goldberg, Kevin Nash, Steve Austin, Bill Romanowski, Brian Bosworth, Bob Sapp, Cloris Leachman, Tracy Morgan, David Patrick Kelly, Dalip Singh, Walter Williamson, Rob Schneider, Courteney Cox</t>
  </si>
  <si>
    <t>Intriga. Thriller | Policíaco. Crimen. Robos &amp; Atracos. Mafia</t>
  </si>
  <si>
    <t>Alain Delon, Jean Gabin, Lino Ventura, Irina Demick, Amedeo Nazzari, Elisa Cegani, Yves Lefebvre, Karen Blanguernon, Sydney Chaplin, Danielle Volle, Sabine Sun</t>
  </si>
  <si>
    <t>Daryl Hannah, Pamela Reed, James Remar, Thomas G. Waites, John Doolittle, Curtis Armstrong</t>
  </si>
  <si>
    <t>Thriller. Drama | Crimen. Años 80. Secuestros / Desapariciones. Familia. Basado en hechos reales</t>
  </si>
  <si>
    <t>Guillermo Francella, Peter Lanzani, Gastón Cocchiarale, Giselle Motta, Franco Masini, Antonia Bengoechea, Gabo Correa, Lili Popovich</t>
  </si>
  <si>
    <t>Intriga. Drama | Drama judicial / Abogados/as. Mafia</t>
  </si>
  <si>
    <t>Brad Renfro, Susan Sarandon, Tommy Lee Jones, Mary-Louise Parker, Anthony LaPaglia, J.T. Walsh, Anthony Edwards, Will Patton, Bradley Whitford, Anthony Heald, Kim Coates, Kimberly Scott, David Speck, William H. Macy, Ossie Davis, William Sanderson</t>
  </si>
  <si>
    <t>Drama. Thriller | Sátira. Drama psicológico. Película de culto. Comedia negra</t>
  </si>
  <si>
    <t>Edward Norton, Brad Pitt, Helena Bonham Carter, Meat Loaf, Jared Leto, Van Quattro, Markus Redmond, Michael Girardin, Rachel Singer, Eion Bailey, David Lee Smith, Zach Grenier, Richmond Arquette, David Andrews, George Maguire, Eugenie Bondurant, Christina Cabot, Sydney 'Big Dawg' Colston, Tim De Zarn, Christie Cronenweth, Ezra Buzzington, Dierdre Downing-Jackson, Bob Stephenson, Charlie Dell, Rob Lanza, Holt McCallany, Joel Bissonnette</t>
  </si>
  <si>
    <t>Goldie Hawn, Bette Midler, Diane Keaton, Sarah Jessica Parker, Dan Hedaya, Stockard Channing, Maggie Smith, Bronson Pinchot, Jennifer Dundas, Eileen Heckart, Stephen Collins, Victor Garber, Marcia Gay Harden, Elizabeth Berkley, Heather Locklear, Timothy Olyphant, Ivana Trump, Rob Reiner, James Naughton, Philip Bosco</t>
  </si>
  <si>
    <t>Fele Martínez, Jordi Vilches, Hovik Keuchkerian, Raúl Fernández, Eszter Tompa, Juan Manuel Cifuentes, Albert Ribalta, Adrián Lastra</t>
  </si>
  <si>
    <t>Comedia | Deporte. Golf</t>
  </si>
  <si>
    <t>Chevy Chase, Rodney Dangerfield, Ted Knight, Michael O'Keefe, Bill Murray, Sarah Holcomb, Albert Salmi, Scott Colomby, Cindy Morgan, Henry Wilcoxon, Dan Resin, Minerva Scelza, Brian Doyle-Murray, Ann Ryerson, Hamilton Mitchell</t>
  </si>
  <si>
    <t>Comedia. Drama | Adolescencia. Amistad. Colegios &amp; Universidad. Película de culto</t>
  </si>
  <si>
    <t>Emilio Estévez, Judd Nelson, Ally Sheedy, Anthony Michael Hall, Molly Ringwald, Paul Gleason, John Kapelos, Perry Crawford, Mary Christian, Ron Dean, Tim Gamble, Fran Gargano, Mercedes Hall</t>
  </si>
  <si>
    <t>Drama | Biográfico. Años 80</t>
  </si>
  <si>
    <t>Ansel Elgort, Kevin Spacey, Taron Egerton, Emma Roberts, Judd Nelson, Suki Waterhouse, Billie Lourd, Jeremy Irvine, Cary Elwes, Rosanna Arquette, Ryan Rottman, Ronald Joe Vasquez, Elton LeBlanc, Jason Fortuna, Annabelle Jones, Brian Woodhouse, Frank Wilson, Bokeem Woodbine, Waleed Zuaiter, Barney Harris, Thomas Cocquerel, Amber Townsend</t>
  </si>
  <si>
    <t>Drama | Enseñanza. Colegios &amp; Universidad. Literatura. Años 50. Película de culto</t>
  </si>
  <si>
    <t>Robin Williams, Robert Sean Leonard, Ethan Hawke, Josh Charles, Dylan Kussman, Gale Hansen, James Waterston, Allelon Ruggiero, Norman Lloyd, Kurtwood Smith, Melora Walters, Welker White, John Cunningham, Debra Mooney, Lara Flynn Boyle</t>
  </si>
  <si>
    <t>Terror. Comedia. Fantástico | Vampiros. Serie B. Prostitución. Cómic</t>
  </si>
  <si>
    <t>Dennis Miller, Erika Eleniak, Angie Everhart, John Kassir, Chris Sarandon, Corey Feldman, Aubrey Morris, Phil Fondacaro, William Sadler, Kiara Hunter, Leslie Ann Phillips, Jiluet Reagh, Eli Gabay, Matt Hill, Kim Kondrashoff, Robert Munic, Virginia Madsen</t>
  </si>
  <si>
    <t>Drama. Comedia | Comedia negra. Cocina. Película de culto</t>
  </si>
  <si>
    <t>Richard Bohringer, Michael Gambon, Helen Mirren, Alan Howard, Tim Roth, Ciarán Hinds, Gary Olsen, Ron Cook, Ian Dury, Ewan Stewart, Diane Langton, Liz Smith</t>
  </si>
  <si>
    <t>Intriga. Thriller | Religión. Matemáticas</t>
  </si>
  <si>
    <t>Tom Hanks, Audrey Tautou, Ian McKellen, Alfred Molina, Jean Reno, Jürgen Prochnow, Paul Bettany, Etienne Chicot, Jean-Pierre Marielle, Clive Carter, Seth Gabel, Jean-Yves Berteloot</t>
  </si>
  <si>
    <t>Thriller. Intriga | Asesinos en serie. Secuestros / Desapariciones</t>
  </si>
  <si>
    <t>Intriga. Thriller | Asesinos en serie. Policíaco. Discapacidad</t>
  </si>
  <si>
    <t>Denzel Washington, Angelina Jolie, Queen Latifah, Michael Rooker, Mike McGlone, Luis Guzmán, John Benjamin Hickey, Bobby Cannavale, Ed O'Neill, Leland Orser, Yahsmin Daviault, Richard Zeman, Olivia Birkelund, Gary Swanson, James Bulleit, Frank Fontaine, Zena Grey, Daniel Brochu, Desmond Campbell, Christian Veliz, Mercedes Gómez, Mary Hammett, Steve Adams, Larry Day, Burke Lawrence, Terry Simpson, Eric Davis, Arthur Holden, Keenan Macwilliam, David Warshofsky, Mateo Gómez, Ted Whittall, Peter Michael Dillon, Jonathan Stark, Fulvio Cecere, Russell Yuen, Andy Bradshaw, Jean-Marc Bisson, Christopher Bregman</t>
  </si>
  <si>
    <t>Drama | Drama psicológico. Secuestros / Desapariciones</t>
  </si>
  <si>
    <t>Terence Stamp, Samantha Eggar, Mona Washbourne, Maurice Dallimore, Edina Ronay, Kenneth More</t>
  </si>
  <si>
    <t>Comedia | Colegios &amp; Universidad. Deporte. Atletismo. Cine mudo. Béisbol</t>
  </si>
  <si>
    <t>Buster Keaton, Anne Cornwall, Harold Goodwin, Snitz Edwards, Florence Turner, Grant Withers</t>
  </si>
  <si>
    <t>Drama | Amistad. Política</t>
  </si>
  <si>
    <t>John Cusack, James Spader, Imogen Stubbs, Mandy Patinkin, Richard Widmark, Dina Merrill, Philip Bosco, Paul Guilfoyle, Brad Sullivan, Russell Dennis Baker, Don McManus, Frank Hoyt Taylor, Mary Mara, Anthony Fusco</t>
  </si>
  <si>
    <t>Thriller. Intriga | Erótico. Thriller psicológico</t>
  </si>
  <si>
    <t>Bruce Willis, Jane March, Lesley Ann Warren, Rubén Blades, Brad Dourif, Lance Henriksen, Kevin J. O'Connor, Scott Bakula, Andrew Lowery, Eriq La Salle, Jeff Corey, Kathleen Wilhoite, Shirley Knight, John Bower, Avi Korein, Steven R. Barnett, Roberta Storm</t>
  </si>
  <si>
    <t>Drama | Juego. Billar. Secuela</t>
  </si>
  <si>
    <t>Paul Newman, Tom Cruise, Mary Elizabeth Mastrantonio, John Turturro, Helen Shaver, Forest Whitaker, Bill Cobbs, Iggy Pop, Randall Arney, Elizabeth Bracco, Vito D'Ambrosio, Ron Dean, Paul Herman, Carol Messing, Lloyd Moss, Miguel Nino, Ernest Perry Jr., Richard Price, Juan Ramírez, Charles Scorsese, Wanda Christine, Bruce A. Young</t>
  </si>
  <si>
    <t>Drama | Melodrama. Racismo. Años 1900 (circa). Años 1910-1919. Años 20</t>
  </si>
  <si>
    <t>Danny Glover, Whoopi Goldberg, Adolph Caesar, Akosua Busia, Laurence Fishburne, Oprah Winfrey, Rae Dawn Chong, Margaret Avery, Bennet Guillory</t>
  </si>
  <si>
    <t>Aventuras. Drama | Antigua Grecia. Histórico. Esclavitud</t>
  </si>
  <si>
    <t>Rory Calhoun, Lea Massari, Georges Marchal, Conrado San Martín, Ángel Aranda, Mabel Karr, George Rigaud, Roberto Camardiel, Ángel Menéndez, Félix Fernández, Carlo Tamberlani, Gustavo Re, Antonio Casas</t>
  </si>
  <si>
    <t>Acción. Drama | Catástrofes. Bomberos</t>
  </si>
  <si>
    <t>Steve McQueen, Paul Newman, William Holden, Faye Dunaway, Susan Blakely, Fred Astaire, Jennifer Jones, Richard Chamberlain, O.J. Simpson, Robert Vaughn, Sheila Allen, Robert Wagner, Susan Flannery, Don Gordon, Gregory Sierra</t>
  </si>
  <si>
    <t>Aventuras. Drama | Venganza. Drama de época. Telefilm</t>
  </si>
  <si>
    <t>Richard Chamberlain, Kate Nelligan, Tony Curtis, Trevor Howard, Louis Jourdan, Angelo Infanti, Donald Pleasence</t>
  </si>
  <si>
    <t>Thriller. Drama | Crimen. Neo-noir. Robos &amp; Atracos</t>
  </si>
  <si>
    <t>Robert Mitchum, Peter Boyle, Richard Jordan, Steven Keats, Alex Rocco, Mitchell Ryan, Joe Santos</t>
  </si>
  <si>
    <t>The Marx Brothers, Groucho Marx, Harpo Marx, Chico Marx, Zeppo Marx, Lillian Roth, Margaret Dumont, Louis Sorin, Hal Thompson, Margaret Irving</t>
  </si>
  <si>
    <t>Drama | Años 30. Años 40</t>
  </si>
  <si>
    <t>Jean-Louis Trintignant, Stefania Sandrelli, Dominique Sanda, Gastone Moschin, Enzo Tarascio, Fosco Giachetti, José Quaglio, Pierre Clémenti, Yvonne Sanson, Orso Maria Guerrini, Giuseppe Addobbati, Christian Aligny, Antonio Maestri, Milly, Luciano Rossi, Alessandro Haber, Pierangelo Civera, Massimo Sarchielli, Umberto Silvestri, Carlo Gaddi, Luigi Antonio Guerra, Furio Pellerani</t>
  </si>
  <si>
    <t>Aventuras. Bélico. Romance | Cine épico. Histórico. Siglo XII. Biográfico</t>
  </si>
  <si>
    <t>John Wayne, Susan Hayward, Pedro Armendáriz, Agnes Moorehead, Lee Van Cleef, John Hoyt, Ted de Corsia, William Conrad, Leo Gordon, Fred Graham, Richard Loo, Thomas Gomez, Leslie Bradley, Peter Mamakos, Patricia Tiernan, Barrie Chase</t>
  </si>
  <si>
    <t>Thriller | Crimen. Drogas</t>
  </si>
  <si>
    <t>Michael Fassbender, Penélope Cruz, Cameron Diaz, Javier Bardem, Brad Pitt, Bruno Ganz, Rosie Pérez, Sam Spruell, Toby Kebbell, Edgar Ramirez, Rubén Blades, Natalie Dormer, Goran Visnjic, Fernando Cayo, Dean Norris, John Leguizamo, Velibor Topic, Giannina Facio</t>
  </si>
  <si>
    <t>Thriller. Drama. Acción | Crimen. Matemáticas. Autismo</t>
  </si>
  <si>
    <t>Fantástico. Drama. Romance | Drama romántico. Cuentos. Young Adult</t>
  </si>
  <si>
    <t>Vanessa Hudgens, Alex Pettyfer, Neil Patrick Harris, Peter Krause, Mary-Kate Olsen, Lisa Gay Hamilton, Gio Perez, Erik Knudsen, Dakota Johnson, Justin Bradley, Karl Graboshas, Jonathan Dubsky, David Francis, Rhiannon Moller-Trotter, Steve Godin, Roc Lafortune, Miguel Mendoza, Julie Dretzin</t>
  </si>
  <si>
    <t>Intriga. Thriller. Fantástico. Cine negro. Terror | Años 50. Neo-noir. Drama sureño. Película de culto. Religión. Vudú</t>
  </si>
  <si>
    <t>Mickey Rourke, Robert De Niro, Charlotte Rampling, Lisa Bonet, Brownie McGhee, Stocker Fontelieu, Michael Higgins, Eliott Keener, Elizabeth Whitcraft, Dann Florek, Charles Gordone, Gerald Orange, George Buck, Pruitt Taylor Vince, Kathleen Wilhoite, Rick Washburn, Judith Drake, Nicole Burdette</t>
  </si>
  <si>
    <t>Drama. Infantil | Animales. Caballos</t>
  </si>
  <si>
    <t>Kelly Reno, Mickey Rooney, Teri Garr, Clarence Muse, Hoyt Axton, Michael Higgins, Ed McNamara, Doghmi Larbi, Kristen Vigard, Fausto Tozzi, John Karlsen</t>
  </si>
  <si>
    <t>Bélico. Acción. Aventuras | II Guerra Mundial. Trenes/Metros</t>
  </si>
  <si>
    <t>Frank Sinatra, Trevor Howard, Raffaella Carrà, Sergio Fantoni, Edward Mulhare, Brad Dexter, John Leyton, Wolfgang Preiss, James Brolin, Adolfo Celi</t>
  </si>
  <si>
    <t>Ciencia ficción. Acción | Futuro postapocalíptico. Supervivencia. Distopía. Young Adult. Secuela</t>
  </si>
  <si>
    <t>Dylan O'Brien, Ki Hong Lee, Kaya Scodelario, Thomas Brodie-Sangster, Dexter Darden, Will Poulter, Jacob Lofland, Rosa Salazar, Giancarlo Esposito, Patricia Clarkson, Aidan Gillen, Barry Pepper, Nathalie Emmanuel, Katherine McNamara, Walton Goggins</t>
  </si>
  <si>
    <t>Acción. Ciencia ficción | Secuela. Futuro postapocalíptico. Supervivencia. Distopía. Young Adult</t>
  </si>
  <si>
    <t>Dylan O'Brien, Thomas Brodie-Sangster, Kaya Scodelario, Ki Hong Lee, Giancarlo Esposito, Aidan Gillen, Patricia Clarkson, Rosa Salazar, Nathalie Emmanuel, Jacob Lofland, Dexter Darden, Alan Tudyk, Alexander Flores, Gary Hood, Lili Taylor, Barry Pepper</t>
  </si>
  <si>
    <t>Ciencia ficción. Acción. Aventuras | Futuro postapocalíptico. Supervivencia. Distopía. Young Adult</t>
  </si>
  <si>
    <t>Dylan O'Brien, Thomas Brodie-Sangster, Kaya Scodelario, Will Poulter, Ki Hong Lee, Blake Cooper, Aml Ameen, Jacob Latimore, Dexter Darden, Chris Sheffield, Joe Adler, Alexander Flores, Randall D. Cunningham, Patricia Clarkson, Don McManus</t>
  </si>
  <si>
    <t>Ciencia ficción. Fantástico. Terror | Internet/Informática</t>
  </si>
  <si>
    <t>Cine negro. Drama | Precuela. Neo-noir</t>
  </si>
  <si>
    <t>Carlos Santos, Miguel Ángel Muñoz, Luisa Gavasa, Patricia Vico, Pedro Casablanc, María Cantuel, Macarena Gómez, Belén López, Raúl Mérida, Cayetana Guillén Cuervo, Luis Varela, Ramón Langa, Andoni Ferreño, Alfonso Delgado, Jacobo Dicenta, Samuel Miró, Susana Paz, Jero García, Daniel Huarte</t>
  </si>
  <si>
    <t>Intriga. Cine negro | Neo-noir. Secuela</t>
  </si>
  <si>
    <t>Alfredo Landa, María Casanova, Miguel Rellán, Arturo Fernández, José Bódalo, Rafael De Penagos, Agustín González, Manuel Lorenzo</t>
  </si>
  <si>
    <t>Intriga. Cine negro | Neo-noir</t>
  </si>
  <si>
    <t>Alfredo Landa, María Casanova, José Bódalo, Manuel Tejada, Miguel Rellán, Manuel Lorenzo, Raúl Fraire</t>
  </si>
  <si>
    <t>Cine negro. Drama | Cine dentro del cine. Literatura. Vejez/Madurez. Nochevieja / Año nuevo</t>
  </si>
  <si>
    <t>William Holden, Gloria Swanson, Erich von Stroheim, Nancy Olson, Lloyd Gough, Jack Webb, Fred Clark, Cecil B. DeMille, Buster Keaton, Anna Q. Nilsson, Hedda Hopper, H.B. Warner, Franklyn Farnum, Julia Faye, Ruth Clifford</t>
  </si>
  <si>
    <t>Drama | Vida rural. Basado en hechos reales. Crimen. Años 1910-1919</t>
  </si>
  <si>
    <t>Amparo Soler Leal, Héctor Alterio, Fernando Rey, Daniel Dicenta, José Manuel Cervino, Mary Carrillo, Assumpta Serna, Nicolás Dueñas, Guillermo Montesinos</t>
  </si>
  <si>
    <t>Comedia | Edad Media</t>
  </si>
  <si>
    <t>Cassen, Manolo Gómez Bur, Esperanza Roy, Luis Sánchez Polack, Venancio Muro, Rosanna Yanni, Antonio Casal, José Franco, José Orjas</t>
  </si>
  <si>
    <t>Comedia. Drama | Comedia dramática. Ópera. Vejez/Madurez. Música. Enfermedad</t>
  </si>
  <si>
    <t>Maggie Smith, Tom Courtenay, Billy Connolly, Pauline Collins, Michael Gambon, Sheridan Smith, Luke Newberry, Jumayn Hunter</t>
  </si>
  <si>
    <t>Drama | Familia. Celos. Siglo XIX. Años 1900 (circa). Gran Depresión. Vida rural (Norteamérica)</t>
  </si>
  <si>
    <t>Tim Holt, Joseph Cotten, Dolores Costello, Agnes Moorehead, Anne Baxter, Richard Bennett, Ray Collins, Nancy Gates</t>
  </si>
  <si>
    <t>Drama | Crimen. Periodismo</t>
  </si>
  <si>
    <t>Humphrey Bogart, Ethel Barrymore, Kim Hunter, Ed Begley, Warren Stevens, Paul Stewart, Martin Gabel, Joe De Santis, Joyce Mackenzie, Audrey Christie, Fay Baker, Jim Backus</t>
  </si>
  <si>
    <t>Pierce Brosnan, Michael Caine, Joanna Cassidy, Ned Beatty, Julian Glover, Michael Gough, Ray McAnally, Ian Richardson, Sean Chapman, Matt Frewer, Matthew Marsh, Ronald Pickup, Julia Verdin, Betsy Brantley, Joseph Brady, Anton Rodgers, Caroline Blakiston, Alan North, Michael J. Jackson, Jerry Harte, Michael Bilton, Roy Alon, Johnny Allan, Peter Cartwright, Nancy Crane, Sarah Bullen, Mick Ford, Steve Halliwell, Joanna Dickens</t>
  </si>
  <si>
    <t>Thriller. Drama. Cine negro | Neo-noir. Años 60</t>
  </si>
  <si>
    <t>Patrick Wilson, Haley Bennett, Jessica Biel, Vincent Kartheiser, Eddie Marsan, Chris Hill, Corrie Danieley, Radek Lord, Michelle Poole, Lucas Bentley, Christine Dye, Jon Osbeck, Ryan Poole, Jennifer Enskat, Lon Nease</t>
  </si>
  <si>
    <t>Comedia. Musical | Insectos</t>
  </si>
  <si>
    <t>Jerry O'Connell, Megan Ward, Billy West, Reginald Hudlin, Jim Turner, Robert Vaughn, Jim Sterling, David Huddleston, Don Ho, Rose Kimmel</t>
  </si>
  <si>
    <t>Drama. Fantástico | Cuentos. Historias cruzadas. Siglo XVII</t>
  </si>
  <si>
    <t>Salma Hayek, Vincent Cassel, Toby Jones, John C. Reilly, Bebe Cave, Alba Rohrwacher, Shirley Henderson, Hayley Carmichael, Jessie Cave, Stacy Martin</t>
  </si>
  <si>
    <t>Intriga. Thriller | Policíaco</t>
  </si>
  <si>
    <t>Jean-Paul Belmondo, Bernard Blier, Marie-France Pisier, Charles Gérard, Daniel Ivernel, Claude Brosset, Michel Beaune, Nicole García, Henri Attal</t>
  </si>
  <si>
    <t>Fantástico. Acción | Película de culto. Cómic. Venganza</t>
  </si>
  <si>
    <t>Brandon Lee, Ernie Hudson, Michael Wincott, Bai Ling, David Patrick Kelly, Angel David, Anna Thomson, Rochelle David, Jon Polito, Sofia Shinas, Laurence Mason, Michael Massee, Tony Todd, Bill Raymond, Marco Rodríguez, Kim Sykes, Rock Taulbee, Norman Max Maxwell, Jeff Cadiente, Henry Kingi Jr., Erik Stabenau, Lou Criscuolo, Joe West, Thomas Rosales Jr., Jeff Imada, Tierre Turner, Tim Parati, Matt Adler, Charles Bazaldua, Jennifer Blanc, Theodore Borders, Joseph Chapman, Judi M. Durand, Greg Finley, Spencer Garrett, Barbara Harris, Kathleen Kane, Carlyle King, Peter Lurie, David Randolph, Vernon Scott, Jim Goodall, Brad Laner, Eddie Ruscha, Marston Daley</t>
  </si>
  <si>
    <t>Ariane Ascaride, Jacques Boudet, Gérard Meylan, Jean-Pierre Darroussin, Anaïs Demoustier, Adrien Jolivet, Lola Naynmark, Youssouf Djaoro</t>
  </si>
  <si>
    <t>Fantástico. Romance. Drama | Años 80. Años 90</t>
  </si>
  <si>
    <t>Brad Pitt, Cate Blanchett, Taraji P. Henson, Tilda Swinton, Jason Flemyng, Julia Ormond, Elias Koteas, Elle Fanning, Jared Harris, Mahershala Ali, David Jensen, Tom Everett, Faune Chambers Watkins, Donna Duplantier, Ed Metzger, Danny Vinson, Fiona Hale, Marion Zinser, Patrick Thomas O'Brien, Phyllis Somerville, Ted Manson, Lance E. Nichols, Danny Nelson, Peter D. Badalamenti, Robert Towers, Sonya Leslie, Edith Ivey, Madisen Beaty</t>
  </si>
  <si>
    <t>Steve Austin, Walton Goggins, Laura Vandervoort, Donnelly Rhodes, Lynda Boyd, Scott McNeil, Clifton MaCabe Murray, Giles Panton, Paul Jarrett, Eric Keenleyside</t>
  </si>
  <si>
    <t>Drama. Comedia | Edad Media. Erótico</t>
  </si>
  <si>
    <t>Franco Citti, Ninetto Davoli, Pier Paolo Pasolini, Angela Luce, Patrizia Capparelli, Silvana Mangano, Guido Alberti</t>
  </si>
  <si>
    <t>Thriller | Supervivencia. Naturaleza</t>
  </si>
  <si>
    <t>Guillaume Laurin, Marc Beaupré, Réal Bossé, Marilyn Castonguay, Guillaume Cyr, Isabelle Giroux, Marc-André Grondin, Marie-Evelyne Lessard, Juliette Maxyme Proulx</t>
  </si>
  <si>
    <t>Thriller. Drama | Drama sureño. Neo-noir. Crimen. Años 50</t>
  </si>
  <si>
    <t>Casey Affleck, Jessica Alba, Kate Hudson, Bill Pullman, Ned Beatty, Elias Koteas, Simon Baker, Tom Bower, Brent Briscoe, Matthew Maher, Liam Aiken, Jay R. Ferguson, Ali Nazary, Blake Lindsley, Zach Josse, Noah Crawford,</t>
  </si>
  <si>
    <t>Cine negro. Intriga. Thriller | Años 40. Neo-noir</t>
  </si>
  <si>
    <t>Denzel Washington, Jennifer Beals, Tom Sizemore, Don Cheadle, Maury Chaykin, Terry Kinney</t>
  </si>
  <si>
    <t>Terror | Slasher. Gore. Crimen. Asesinos en serie</t>
  </si>
  <si>
    <t>Corbin Bernsen, Linda Hoffman, Michael Stadvek, Ken Foree, Molly Hagan, Jan Hoag, Mark Ruffalo, Brian Yuzna, Tony Noakes, Patty Toy, Virginya Keehne, Earl Boen, Christa Sauls, Lise Simms, Joanne Baron, Brian McLaughlin, Aixa Maldonado, Christopher Kriesa, Sal Viscuso, Betsy Monroe, Michael Guerin, Shanna Igoe, Michael E. Rodgers, Diana Tash</t>
  </si>
  <si>
    <t>Aventuras. Thriller | Supervivencia. Naturaleza</t>
  </si>
  <si>
    <t>Anthony Hopkins, Alec Baldwin, Elle MacPherson, Harold Perrineau, L.Q. Jones, Gordon Tootoosis, Kathleen Wilhoite, Mark Kiely, Brian Steele</t>
  </si>
  <si>
    <t>Bélico. Aventuras. Acción | II Guerra Mundial. Espionaje</t>
  </si>
  <si>
    <t>Charles Bronson, Jack Warden, Kim Novak, Will Sampson, Clint Walker, Stuart Whitman, Slim Pickens, Ed Lauter, John Carradine</t>
  </si>
  <si>
    <t>Drama | Política. Periodismo. Entrevista. Televisión. Biográfico. Basado en hechos reales. Años 70</t>
  </si>
  <si>
    <t>Frank Langella, Michael Sheen, Rebecca Hall, Toby Jones, Kevin Bacon, Matthew Macfadyen, Oliver Platt, Sam Rockwell, Andy Milder, Gabriel Jarret, Kate Jennings Grant, Patty McCormack, Jim Meskimen, Clint Howard</t>
  </si>
  <si>
    <t>Drama | Basado en hechos reales. Años 70. 3-D</t>
  </si>
  <si>
    <t>Thriller. Acción | Thriller psicológico</t>
  </si>
  <si>
    <t>Luis Tosar, Javier Gutiérrez, Goya Toledo, Elvira Mínguez, Fernando Cayo, Paula del Río, Marco Sanz, Luis Zahera, Ricardo de Barreiro, María Mera, Mateo González, Antonio Mourelos, Xosé Barato, Dani Currás, Camila Bossa, Carolina Vázquez, Abel Valis, Rubén de Marina, Fran Peleteiro, Braulio Vilches, Pedro Alonso, Manuel Menárguez, Xavier Estévez, Francisca Horcajo, Iolanda Muíños, Carlos B. Rodríguez, Armando García Fernández, César Díaz Capilla, Emi Caínzos Sánchez, Gema Carballedo Vázquez, Marisol Navajo, Emma Cifuentes</t>
  </si>
  <si>
    <t>Documental | Familia. Biográfico. Entrevista. Película de culto</t>
  </si>
  <si>
    <t>Documental, (intervenciones de: Felicidad Blanc, Juan Luis Panero, Leopoldo María Panero, Michi Panero)</t>
  </si>
  <si>
    <t>Leonardo Sbaraglia, Michel Noher, Jan Cornet, Francesc Garrido, Jelena Jovanoa, Ana Torrent, Jordi Rebellón, Arben Bajraktaraj, Nesrin Cavadzade</t>
  </si>
  <si>
    <t>Drama | Familia. Animales</t>
  </si>
  <si>
    <t>Gregory Peck, Jane Wyman, Claude Jarman Jr., Chill Wills, Clem Bevans, Margaret Wycherly, Henry Travers, Forrest Tucker, Donn Gift</t>
  </si>
  <si>
    <t>Acción. Thriller | Artes marciales. Yakuza &amp; Triada. Secuela</t>
  </si>
  <si>
    <t>Tony Jaa, Wu Jing, Louis Koo, Max Zhang, Simon Yam, Andrew Ng, Ken Lo, Jun Kung, Dominic Lam, Babyjohn Choi, Ai Wai, Philip Keung</t>
  </si>
  <si>
    <t>Drama | Homosexualidad</t>
  </si>
  <si>
    <t>Jacqueline Bisset, Enrico Lo Verso, Galatea Ranzi, Tomás Hanák, Urbano Barberini, Silvia De Santis, Eva Grimaldi, Anya Lahiri, Natalia Tena</t>
  </si>
  <si>
    <t>Fantástico. Intriga | Crimen. Viajes en el tiempo</t>
  </si>
  <si>
    <t>Ryan Phillippe, Sarah Polley, Stephen Rea, Robert Sean Leonard, Piper Perabo, Stephen Lang, Peter Egan, Stephen Graham, Rakie Ayola</t>
  </si>
  <si>
    <t>Comedia. Drama | Siglo XIX</t>
  </si>
  <si>
    <t>Charles Laughton, John Mills, Brenda De Banzie, Daphne Anderson, Prunella Scales, Richard Wattis, Derek Blomfield, Helen Haye, John Laurie</t>
  </si>
  <si>
    <t>Ciencia ficción. Fantástico. Acción. Aventuras | Aventura espacial. 3-D</t>
  </si>
  <si>
    <t>Mila Kunis, Channing Tatum, Eddie Redmayne, Sean Bean, Doona Bae, Jo Osmond, Vanessa Kirby, Douglas Booth, Christina Cole, Spencer Wilding, Gugu Mbatha-Raw</t>
  </si>
  <si>
    <t>Fantástico. Intriga. Drama</t>
  </si>
  <si>
    <t>Danny Glover, Bruce Greenwood, Natasha Calis, Sonja Bennett, David Lewis, Ian Tracey, Chelah Horsdal, Dalias Blake, Kevin McNulty, Hiro Kanagawa, Karen Holness, Adrian Hough</t>
  </si>
  <si>
    <t>Comedia. Western | Juego. Póker</t>
  </si>
  <si>
    <t>Henry Fonda, Joanne Woodward, Jason Robards, Charles Bickford, Burgess Meredith, Paul Ford, Robert Middleton, Kevin McCarthy</t>
  </si>
  <si>
    <t>Comedia. Acción. Fantástico. Terror | Navidad. Comedia de terror. Película de culto</t>
  </si>
  <si>
    <t>Álex Angulo, Santiago Segura, Armando de Razza, María Grazia Cucinotta, Terele Pávez, Saturnino García, Nathalie Seseña, Jimmy Barnatan, Jaime Blanch, Antonio Dechent, El Gran Wyoming, Manuel Tallafé, Antonio de la Torre, Juan y Medio, Mario Ayuso, Enrique Villén, David Pinilla, Ignacio Carreño, Pololo, David Gil, Aitor Fernández, Javier Manrique, Carlos Lucas, Rosa Campillo, Francisco M. Summers, Ramón Agirre, Def Con Dos, César Strawberry</t>
  </si>
  <si>
    <t>Western | Spaghetti Western</t>
  </si>
  <si>
    <t>Lee Van Cleef, Giuliano Gemma, Walter Rilla, Christa Linder, Yvonne Sanson, Lukas Ammann, Andrea Bosic, Ennio Balbo, José Calvo, Giorgio Gargiullo</t>
  </si>
  <si>
    <t>Western. Comedia | Drama carcelario</t>
  </si>
  <si>
    <t>Ciencia ficción. Acción | Catástrofes. Fin del mundo. Supervivencia</t>
  </si>
  <si>
    <t>Dennis Quaid, Jake Gyllenhaal, Ian Holm, Emmy Rossum, Sela Ward, Arjay Smith, Tamlyn Tomita, Austin Nichols, Jay O. Sanders, Nestor Serrano, Rick Hoffman, Richard McMillan</t>
  </si>
  <si>
    <t>Romance | Comedia romántica. Bodas</t>
  </si>
  <si>
    <t>Comedia | Pobreza. Política. Religión</t>
  </si>
  <si>
    <t>Marchánt Davis, Anna Kendrick, Danielle Brooks, Denis O'Hare, Miles Robbins, Jim Gaffigan, Pej Vahdat, Adam David Thompson, Kayvan Novak, Mousa Kraish, James Adomian, Stephany Liriano, Malcolm M. Mays, Rodney Richardson, Isaiah Stratton, Curtiss Cook Jr., Calah Lane, Andrel McPherson</t>
  </si>
  <si>
    <t>Comedia | Comedia dramática. Enfermedad. África. Road Movie</t>
  </si>
  <si>
    <t>Matthias Schweighöfer, Florian David Fitz, Rainer Bock, Lars Doppler, Andreas Dubois, Jackie Hill, Alexandra Maria Lara, Frederic Linkemann, Robert Nickisch, Caroline Rapp, Robert Schupp</t>
  </si>
  <si>
    <t>Bélico. Acción | II Guerra Mundial. Cine épico</t>
  </si>
  <si>
    <t>Drama | Años 40. II Guerra Mundial</t>
  </si>
  <si>
    <t>Thriller. Drama | Drama sureño. Vida rural (Norteamérica). Asesinos en serie. Años 60. Años 50. Crimen. Religión. Historias cruzadas</t>
  </si>
  <si>
    <t>Tom Holland, Bill Skarsgård, Jason Clarke, Sebastian Stan, Robert Pattinson, Eliza Scanlen, Mia Wasikowska, Riley Keough, Haley Bennett, Mia Goth, Tracy Letts, Gregory Kelly, Gabriel Ebert, Emma Coulter, Harry Melling, Douglas Hodge, Lucy Faust, Drew Starkey, Kristin Griffith</t>
  </si>
  <si>
    <t>Gene Tierney, Don Ameche, Charles Coburn, Marjorie Main, Laird Cregar, Spring Byington, Allyn Joslyn, Eugene Pallette, Signe Hasso, Louis Calhern, Helene Reynolds, Aubrey Mather</t>
  </si>
  <si>
    <t>Terror. Comedia. Fantástico | Adolescencia. Zombis. Comedia de terror. Comedia negra. Comedia juvenil. Posesiones/Exorcismos</t>
  </si>
  <si>
    <t>Devon Sawa, Seth Green, Elden Henson, Vivica A. Fox, Jessica Alba, Christopher Hart, Jack Noseworthy, Katie Wright, Randy Oglesby, Kelly Monaco, Joey Slotnick</t>
  </si>
  <si>
    <t>Intriga. Thriller. Terror | Road Movie. Telefilm. Coches/Automovilismo</t>
  </si>
  <si>
    <t>Dennis Weaver, Tim Herbert, Lou Frizzell, Jacqueline Scott, Eddie Firestone, Lucille Benson, Gene Dynarski</t>
  </si>
  <si>
    <t>Comedia. Drama | Comedia dramática. Moda. Trabajo/empleo</t>
  </si>
  <si>
    <t>Drama | Biográfico. II Guerra Mundial. Holocausto. Nazismo</t>
  </si>
  <si>
    <t>Millie Perkins, Joseph Schildkraut, Shelley Winters, Richard Beymer, Gusti Huber, Lou Jacobi, Diane Baker, Douglas Spencer, Dodie Heath, Ed Wynn</t>
  </si>
  <si>
    <t>Renée Zellweger, Hugh Grant, Colin Firth, Jim Broadbent, Gemma Jones, Sally Phillips, Shirley Henderson, James Callis, Embeth Davidtz, Celia Imrie, Honor Blackman, Charmian May, Donald Douglas, Patrick Barlow, Salman Rushdie, Jeffrey Arche, James Faulkner, Paul Brooke, Felicity Montagu, Charlie Caine, Gareth Marks, John Clegg, Matthew Bates, Rebecca Charles, Dominic McHale, Joan Blackham, Lisa Barbuscia, Joseph Alessi, Rhydian Jai-Persad, Neal Pearson, Paul Ross, Stewart Wright, Claire Skinner, Dolly Wells, Mark Lingwood, Lisa Kay, Toby Whithouse, David Cann, Renu Setna, Emma Amos, Sara Stockbridge</t>
  </si>
  <si>
    <t>Comedia. Infantil | Secuela. Colegios &amp; Universidad</t>
  </si>
  <si>
    <t>Comedia. Infantil | Colegios &amp; Universidad. Cine familiar</t>
  </si>
  <si>
    <t>Zachary Gordon, Robert Capron, Steve Zahn, Chloë Grace Moretz, Rachael Harris, Devon Bostick, Grayson Russell, Laine MacNeil, Cainan Wiebe, Ryan Grantham, Alex Ferris, Rob LaBelle, Jake D. Smith, Karan Brar</t>
  </si>
  <si>
    <t>Terror | Zombis. Falso documental. Metraje encontrado</t>
  </si>
  <si>
    <t>Romance. Drama | Drama romántico. Adolescencia. Alzheimer. Años 40. Años 90</t>
  </si>
  <si>
    <t>Ryan Gosling, Rachel McAdams, James Garner, Sam Shepard, Gena Rowlands, James Marsden, Kevin Connolly, Joan Allen</t>
  </si>
  <si>
    <t>Comedia | Comedia negra. Parodia. Política</t>
  </si>
  <si>
    <t>Kevin Bacon, Elizabeth Perkins, Nathan Lane, Sharon Stone, Anthony LaPaglia, Stanley Anderson</t>
  </si>
  <si>
    <t>Intriga. Drama | Periodismo. Drama judicial / Abogados/as. Basado en hechos reales</t>
  </si>
  <si>
    <t>Comedia. Drama | Surrealismo. Sátira. Cine experimental</t>
  </si>
  <si>
    <t>Fernando Rey, Paul Frankeur, Delphine Seyrig, Jean-Pierre Cassel, Stéphane Audran, Michel Piccoli, Bulle Ogier, Julien Bertheau, Milena Vukotic, Maria Gabriella Maione, Claude Piéplu, Muni, François Maistre, Pierre Maguelon, Maxence Mailfort</t>
  </si>
  <si>
    <t>Drama | Histórico. Biográfico. Años 30. Basado en hechos reales</t>
  </si>
  <si>
    <t>Colin Firth, Helena Bonham Carter, Geoffrey Rush, Michael Gambon, Guy Pearce, Timothy Spall, Derek Jacobi, Eve Best, Jennifer Ehle, Claire Bloom, Richard Dixon, Adrian Scarborough, Charles Armstrong, Roger Hammond, Robert Portal, Dominic Applewhite, Calum Gittins, Andrew Havill, Paul Trussell, David Bamber, Ramona Marquez, Tim Downie, Patrick Ryecart, Orlando Wells, John Albasiny, John Warnaby, Simon Chandler, Anthony Andrews</t>
  </si>
  <si>
    <t>Acción. Drama | Basado en hechos reales. Años 80. Años 90. Guerra del Golfo</t>
  </si>
  <si>
    <t>Dominic Cooper, Ludivine Sagnier, Raad Rawi, Philip Quast, Mimoun Oaïssa, Khalid Laith, Dar Salim, Mem Ferda, Nasser Memarzia, Oona Chaplin</t>
  </si>
  <si>
    <t>Comedia | Medicina. Años 50</t>
  </si>
  <si>
    <t>Omar Sy, Ana Girardot, Alex Lutz, Hélène Vincent, Pascal Elbé, Audrey Dana, Chantal Lauby, Christian Hecq, Sabine Azéma</t>
  </si>
  <si>
    <t>Terror. Ciencia ficción | Monstruos. Película de culto</t>
  </si>
  <si>
    <t>Boris Karloff, Colin Clive, Mae Clarke, John Boles, Edward Van Sloan, Dwight Frye, Frederick Kerr</t>
  </si>
  <si>
    <t>Western | Amistad. Buddy Film</t>
  </si>
  <si>
    <t>John Wayne, Robert Mitchum, James Caan, Charlene Holt, Paul Fix, John Gabriel, Arthur Hunnicutt, R.G. Armstrong, Michele Carey, Ed Asner, Marina Ghane, Christopher George, Robert Rothwell, Robert Donner, Adam Roarke, Jim Davis, Anne Newman, Victoria George, Diane Strom, Johnny Crawford, Olaf Wieghorst</t>
  </si>
  <si>
    <t>Comedia. Ciencia ficción. Romance | Parodia. Comedia romántica. Distopía</t>
  </si>
  <si>
    <t>Fantástico. Aventuras. Acción | Espada y brujería. Fantasía medieval. Dragones</t>
  </si>
  <si>
    <t>Peter MacNicol, Caitlin Clarke, Ralph Richardson, John Hallam, Peter Eyre, Albert Salmi, Sydney Bromley, Chloe Salaman, Ian McDiarmid</t>
  </si>
  <si>
    <t>Drama. Western</t>
  </si>
  <si>
    <t>Liam Hemsworth, Woody Harrelson, William Sadler, Alice Braga, William Hurt, Raphael Sbarge, José Zúñiga, Emory Cohen, Christopher Berry</t>
  </si>
  <si>
    <t>Drama | Basado en hechos reales. II Guerra Mundial</t>
  </si>
  <si>
    <t>Colin Firth, Jude Law, Nicole Kidman, Laura Linney, Guy Pearce, Dominic West, Vanessa Kirby, Demetri Goritsas, Katherine Kingsley, Andrew Byron, Leon Seth</t>
  </si>
  <si>
    <t>Kyle MacLachlan, Elisabeth Shue, Dermot Mulroney, Michael Rooker, Richard T. Jones, Richard Schiff, Bill Smitrovich</t>
  </si>
  <si>
    <t>Ciencia ficción. Thriller. Drama | Secuela. Viajes en el tiempo</t>
  </si>
  <si>
    <t>Eric Lively, Erica Durance, Dustin Milligan, Gina Holden, David Lewis, Andrew Airlie, Chris Gauthier, Susan Hogan, JR Bourne, Lindsay Maxwell, Zoran Vukelic, Jerry Wasserman, John Mann, Tom Bulmer, Veena Sood, Brad Kelly</t>
  </si>
  <si>
    <t>Fantástico. Thriller. Drama | Viajes en el tiempo</t>
  </si>
  <si>
    <t>Acción | Artes marciales. Yakuza &amp; Triada</t>
  </si>
  <si>
    <t>Jet Li, Anita Mui, Tse Miu, Yu Rongguang, Collin Chou, Ken Lo, Damian Lau, Mary Ellen Dunbar, Bonnie Fu, Henry Fong, Lo Hen-Chow, Victoria Hoffman (Voz: Martin Spanjers, Brad Sergi, David Graf, Tim Lounibos, Karen Maruyama, Michael Sorich, Dean Scofield, Fred Tatasciore)</t>
  </si>
  <si>
    <t>Aventuras. Fantástico. Terror. Comedia. Acción | Secuela. Viajes en el tiempo. Siglo XIII. Edad Media. Posesiones/Exorcismos. Comedia de terror. Película de culto</t>
  </si>
  <si>
    <t>Bruce Campbell, Embeth Davidtz, Marcus Gilbert, Ian Abercrombie, Richard Grove, Timothy Patrick Quill, Michael Earl Reid, Bridget Fonda, Patricia Tallman, Ted Raimi</t>
  </si>
  <si>
    <t>Thriller. Drama | Espionaje. Años 30. Años 40. Basado en hechos reales. Biográfico</t>
  </si>
  <si>
    <t>Alfonso Herrera, Hannah Murray, Julian Sands, Elvira Mínguez, Frances Barber, Henry Goodman, Gustavo Sánchez Parra, Emilio Echevarría, Javier Godino, Luis Rosales, Brontis Jodorowsky, Alejandro Calva, Roger Casamajor</t>
  </si>
  <si>
    <t>Comedia | Comedia negra. Crimen</t>
  </si>
  <si>
    <t>Lino Ventura, Jacques Brel, Caroline Cellier, Jean-Pierre Darras, Nino Castelnuovo, Angela Cardile</t>
  </si>
  <si>
    <t>Aventuras | Siglo XIX. Histórico. Policíaco</t>
  </si>
  <si>
    <t>Vincent Cassel, Patrick Chesnais, August Diehl, Olga Kurylenko, Denis Lavant, Freya Mavor, Denis Menochet, Jérôme Pouly, James Thiérrée, Fabrice Luchini, Vladimir Ostermann</t>
  </si>
  <si>
    <t>Drama | Gran Depresión. Años 30. Trenes/Metros</t>
  </si>
  <si>
    <t>Lee Marvin, Ernest Borgnine, Keith Carradine, Charles Tyner, Malcolm Atterbury, Simon Oakland, Harry Caesar, Matt Clark, Elisha Cook Jr., Lance Henriksen, Sid Haig</t>
  </si>
  <si>
    <t>Comedia. Romance | Trabajo/empleo</t>
  </si>
  <si>
    <t>Dane Cook, Jessica Simpson, Dax Shepard, Efren Ramirez, Sean Whalen, Tim Bagley, Andy Dick, Brian George, Alison Raimondi, Marcello Thedford</t>
  </si>
  <si>
    <t>John Cusack, Rebecca da Costa, Robert De Niro, Crispin Glover, Dominic Purcell</t>
  </si>
  <si>
    <t>Intriga. Thriller | Cine mudo. Asesinos en serie. Crimen</t>
  </si>
  <si>
    <t>Ivor Novello, Marie Ault, Arthur Chesney, June, Malcolm Keen, Eve Gray, Reginald Gardiner</t>
  </si>
  <si>
    <t>Ciencia ficción. Fantástico. Intriga. Terror | Extraterrestres. Serie B. Película de culto</t>
  </si>
  <si>
    <t>Margaret Sheridan, Kenneth Tobey, Robert Cornthwaite, Douglas Spencer, James R. Young, Dewey Martin, Robert Nichols, William Self, Eduard Franz, Sally Creighton, James Arness, Edmund Breon, Nicholas Byron, John Dierkes</t>
  </si>
  <si>
    <t>Thriller | Biográfico. Crimen. Asesinos en serie. Siglo XIX. Literatura</t>
  </si>
  <si>
    <t>John Cusack, Alice Eve, Luke Evans, Brendan Gleeson, Kevin McNally, Oliver Jackson-Cohen, Jimmy Yuill, Sam Hazeldine, Pam Ferris, Brendan Coyle, Adrian Rawlins, Aidan Feore, Dave Legeno</t>
  </si>
  <si>
    <t>Intriga | Aventuras marinas. Terrorismo. Catástrofes</t>
  </si>
  <si>
    <t>Richard Harris, Anthony Hopkins, Omar Sharif, David Hemmings, Shirley Knight, Ian Holm, Roy Kinnear, Cyril Cusack</t>
  </si>
  <si>
    <t>Terror | Sobrenatural. Casas encantadas. Basado en hechos reales</t>
  </si>
  <si>
    <t>Barbara Hershey, Ron Silver, David Labiosa, George Coe, Margaret Blye, Jacqueline Brookes</t>
  </si>
  <si>
    <t>Liam Neeson, Bradley Cooper, Quinton 'Rampage' Jackson, Sharlto Copley, Jessica Biel, Patrick Wilson, Gerald McRaney, Henry Czerny, Yul Vazquez, Brian Bloom, Maury Sterling, Terry Chen, Omari Hardwick, Jon Hamm, Natalie James, Rad Daly</t>
  </si>
  <si>
    <t>Drama | Biográfico. Años 70. Sexualidad y pornografía</t>
  </si>
  <si>
    <t>Woody Harrelson, Courtney Love, Edward Norton, Crispin Glover, James Cromwell, James Carville, Brett Harrelson, Donna Hanover</t>
  </si>
  <si>
    <t>Drama. Thriller | Política. Basado en hechos reales. Años 60</t>
  </si>
  <si>
    <t>Jason Clarke, Kate Mara, Bruce Dern, Ed Helms, Jim Gaffigan, Taylor Nichols, John Fiore, Andria Blackman, Lexie Roth, Tamara Hickey, David De Beck, Damien Di Paola, Matthew Lawler, Beth Petrou, Victor Warren</t>
  </si>
  <si>
    <t>Drama | Biográfico. Basado en hechos reales. Periodismo. Abusos sexuales</t>
  </si>
  <si>
    <t>Charlize Theron, Margot Robbie, Nicole Kidman, John Lithgow, Allison Janney, Kate McKinnon, Malcolm McDowell, Mark Duplass, Alice Eve, Connie Britton, Alanna Ubach, Elisabeth Röhm, Madeline Zima, Brigette Lundy-Paine, Liv Hewson, London Fuller, Ashley Greene, Nazanin Boniadi, Stephen Root</t>
  </si>
  <si>
    <t>Intriga. Terror | Thriller psicológico</t>
  </si>
  <si>
    <t>Robert De Niro, Dakota Fanning, Famke Janssen, Elisabeth Shue, Amy Irving, Dylan Baker, Melissa Leo, Robert John Burke, Molly Grant Kallins, David Chandler, Jake Dylan Baumer</t>
  </si>
  <si>
    <t>Thriller. Intriga | Política. Literatura</t>
  </si>
  <si>
    <t>Ewan McGregor, Pierce Brosnan, Olivia Williams, Kim Cattrall, Tom Wilkinson, Timothy Hutton, James Belushi, Jon Bernthal, Eli Wallach, Robert Pugh</t>
  </si>
  <si>
    <t>Roy Scheider, Janet Margolin, Charles Napier, Christopher Walken, John Glover, Sam Levene, Jacqueline Brookes, David Margulies, Andrew Duncan, Marcia Rodd</t>
  </si>
  <si>
    <t>Acción. Comedia | Artes marciales. Espionaje</t>
  </si>
  <si>
    <t>Jackie Chan, Jennifer Love Hewitt, Jason Isaacs, Debi Mazar, Ritchie Coster, Peter Stormare, Mia Cottet, Romany Malco, Daniel Kash, Jody Racicot, Boyd Banks, Scott Wickware, Christian Potenza, Karen Glave</t>
  </si>
  <si>
    <t>Sharon Stone, Sylvester Stallone, James Woods, Rod Steiger, Yeniffer Behrens, Eric Roberts, Mario Ernesto Sánchez, Brittany Paige Bouck, Yamilet Hidalgo, Tony Munafo, Brent Sexton, Allan Graf, Guillermo Gentile, Bud Ekins</t>
  </si>
  <si>
    <t>Comedia. Acción | Espionaje</t>
  </si>
  <si>
    <t>Richard Burton, Claire Bloom, Oskar Werner, Peter van Eyck, Sam Wanamaker, George Voskovec, Rupert Davies, Cyril Cusack, Michael Hordern, Robert Hardy, Bernard Lee, Esmond Knight, Beatrix Lehmann</t>
  </si>
  <si>
    <t>Thriller. Drama | Espionaje. Basado en hechos reales</t>
  </si>
  <si>
    <t>Chris Cooper, Ryan Phillippe, Laura Linney, Dennis Haysbert, Kathleen Quinlan, Gary Cole, Bruce Davison, Caroline Dhavernas, Mary Jo Deschanel</t>
  </si>
  <si>
    <t>Terror. Thriller | Posguerra española. Sobrenatural. Casas encantadas. Fantasmas</t>
  </si>
  <si>
    <t>Marisa Paredes, Eduardo Noriega, Federico Luppi, Fernando Tielve, Íñigo Garcés, Irene Visedo, Francisco Maestre, José Manuel Lorenzo, Junio Valverde</t>
  </si>
  <si>
    <t>Drama | Años 40. Posguerra española. Vida rural. Infancia</t>
  </si>
  <si>
    <t>Ana Torrent, Fernando Fernán Gómez, Isabel Tellería, Laly Soldevila, Teresa Gimpera, José Villasante</t>
  </si>
  <si>
    <t>Comedia. Aventuras | Parodia. Capa y espada. Remake</t>
  </si>
  <si>
    <t>Peter Sellers, Lynne Frederick, Lionel Jeffries, Elke Sommer, Gregory Sierra, Jeremy Kemp, Catherine Schell, Simon Williams, Stuart Wilson, Norman Rossington, John Laurie, Graham Stark, Michael Balfour, Arthur Howard, Ian Abercrombie</t>
  </si>
  <si>
    <t>Intriga. Thriller | Basado en hechos reales. Asesinos en serie</t>
  </si>
  <si>
    <t>Tony Curtis, Henry Fonda, George Kennedy, Mike Kellin, Murray Hamilton, Sally Kellerman, Hurd Hatfield, George Voskovec, Jeff Corey, William Marshall, Carolyn Conwell, William Hickey, Shelley Burton, Austin Willis, Leora Dana</t>
  </si>
  <si>
    <t>Intriga | Crimen. Asesinos en serie. Basado en hechos reales</t>
  </si>
  <si>
    <t>Richard Attenborough, Judy Geeson, John Hurt, Pat Heywood, Isobel Black, Phyllis MacMahon, Geoffrey Chater, Robert Hardy, André Morell</t>
  </si>
  <si>
    <t>Terror | Posesiones/Exorcismos. Religión. Sobrenatural. Película de culto</t>
  </si>
  <si>
    <t>Linda Blair, Max von Sydow, Ellen Burstyn, Jason Miller, Lee J. Cobb, Kitty Winn, Jack MacGowran, Arthur Storch, Barton Heyman, Gina Petrushka, John Mahon, William O'Malley, Peter Masterson, Rudolf Schündler, Robert Symonds, Thomas Bermingham, Vasiliki Maliaros, Titos Vandis, Wallace Rooney, Ron Faber, Donna Mitchell, Roy Cooper, Robert Gerringer, Mercedes McCambridge</t>
  </si>
  <si>
    <t>Comedia. Drama | Comedia dramática. Vejez/Madurez</t>
  </si>
  <si>
    <t>Judi Dench, Bill Nighy, Maggie Smith, Tom Wilkinson, Celia Imrie, Ronald Pickup, Penelope Wilton, Dev Patel, Tina Desai</t>
  </si>
  <si>
    <t>Thriller. Drama | Remake. Drama carcelario. Basado en hechos reales</t>
  </si>
  <si>
    <t>Adrien Brody, Forest Whitaker, Cam Gigandet, Ethan Cohn, Maggie Grace, Clifton Collins Jr., Fisher Stevens, Travis Fimmel, David Banner, Jason Lew</t>
  </si>
  <si>
    <t>Brian Donlevy, Jack Warner, Margia Dean, Richard Wordsworth, David King-Wood, Thora Hird, Gordon Jackson, Harold Lang, Lionel Jeffries, Maurice Kaufmann</t>
  </si>
  <si>
    <t>Aventuras. Drama. Fantástico. Romance. Ciencia ficción | Viajes en el tiempo</t>
  </si>
  <si>
    <t>Michael Paré, Nancy Allen, Eric Christmas, Bobby Di Cicco, Stephen Tobolowsky, Louise Latham, Kene Holliday, Joe Dorsey, Michael Currie, Gary Brockette, Debra Troyer, Miles McNamara, Ralph Manza, James Edgcomb</t>
  </si>
  <si>
    <t>Drama. Intriga | Drama carcelario. Basado en hechos reales</t>
  </si>
  <si>
    <t>Comedia. Acción | Parodia. Trenes/Metros. Crimen. Buddy Film</t>
  </si>
  <si>
    <t>Gene Wilder, Jill Clayburgh, Richard Pryor, Patrick McGoohan, Ned Beatty, Ray Walston, Richard Kiel, Scatman Crothers, Clifton James</t>
  </si>
  <si>
    <t>Brad Davis, John Hurt, Bo Hopkins, Irene Miracle, Randy Quaid, Paolo Bonacelli, Mike Kellin, Michael Ensign, Franco Diogene, Peter Jeffrey, Norbert Weisser, Paul Smith, Kevork Malikyan</t>
  </si>
  <si>
    <t>Terror. Thriller | Sobrenatural. Posesiones/Exorcismos</t>
  </si>
  <si>
    <t>Aaron Eckhart, Carice van Houten, Catalina Sandino Moreno, Karolina Wydra, John Pirruccello, Emily Jackson, Emjay Anthony, Breanne Hill</t>
  </si>
  <si>
    <t>Thriller. Acción | IRA. Terrorismo. Venganza</t>
  </si>
  <si>
    <t>Intriga. Drama | Comedia negra. Vida rural. Familia. Película de culto</t>
  </si>
  <si>
    <t>Carlos Larrañaga, Tota Alba, Lina Canalejas, Jesús Franco, Rafaela Aparicio, Sara Lezana, María Luisa Ponte, Teresa Gisbert, Luis Marín, Goyo Lebrero, Luis Domínguez Luna, Cayetano Torregrosa, Rafael Alcántara, Xan das Bolas, Narciso Ojeda, Carola Fernán Gómez, Emilio Santiago, Joaquín Roa, José Villasante, Pilar Gómez Ferrer, Ángel Menéndez, Alfredo Díaz, Enrique Pelayo, Ricardo G. Lilló</t>
  </si>
  <si>
    <t>Thriller. Intriga. Terror | Crimen. Policíaco. Sobrenatural. Vida rural</t>
  </si>
  <si>
    <t>Hwang Jung-min, Kwak Do-won, Chun Woo-hee, Jo Han-Cheol, Jun Kunimura, Jang So-yeon, Lee Yong-nyeo, Hwan-hee Kim, Heo Jin, Kim Do-yoon, Son Kang-Gook, Kil Chang-Gyu, Jeon Bae-su, Choi Gwi-hwa, Seung-cheon Baek, Yong-geun Bae, Moon Chang-gil, Seok-jeong Hwang, Lee Jeong-eun, Chang-hoon Lee, Kim Ji-won, Kim Ji-Ho, Lee Yeon-Kyeong, Kwon Kwi-Deok, Min Seok Song, Lee Myung-ja, Seong Jeong-seon, Lee Soo-Bin</t>
  </si>
  <si>
    <t>Aventuras. Comedia | Comedia dramática. Road Movie. Infancia. Familia. 3-D</t>
  </si>
  <si>
    <t>Kyle Catlett, Helena Bonham Carter, Robert Maillet, Judy Davis, Callum Keith Rennie, Julian Richings, Rick Mercer, Jakob Davies, Dominique Pinon, Niamh Wilson, Amber Goldfarb</t>
  </si>
  <si>
    <t>Aventuras | Circo. Años 1900 (circa)</t>
  </si>
  <si>
    <t>John Wayne, Rita Hayworth, Claudia Cardinale, John Smith, Lloyd Nolan, Richard Conte, Wanda Rotha, Kay Walsh</t>
  </si>
  <si>
    <t>Serie de TV. Acción. Intriga. Thriller | Miniserie de TV</t>
  </si>
  <si>
    <t>Stephen Dorff, Mira Sorvino, Anjelica Huston, Blair Underwood, Sophia Myles, Danny Huston, Colm Meaney, Josh Hopkins, Jeffrey DeMunn, Rosemary Dunsmore</t>
  </si>
  <si>
    <t>Thriller. Drama | Robos &amp; Atracos</t>
  </si>
  <si>
    <t>John Travolta, Tye Sheridan, Christopher Plummer, Jennifer Ehle, Marcus Thomas, Anson Mount, Abigail Spencer, Travis Wade</t>
  </si>
  <si>
    <t>Drama. Comedia | Surrealismo. Película de episodios</t>
  </si>
  <si>
    <t>Terror | Ópera</t>
  </si>
  <si>
    <t>Nelson Eddy, Susanna Foster, Claude Rains, Edgar Barrier, Leo Carrillo, Jane Farrar, J. Edward Bromberg, Fritz Feld, Frank Puglia, Hume Cronyn</t>
  </si>
  <si>
    <t>Musical. Romance | Siglo XIX. Ópera</t>
  </si>
  <si>
    <t>Gerard Butler, Emmy Rossum, Minnie Driver, Patrick Wilson, Miranda Richardson, Simon Callow, Ciarán Hinds, James Fleet, Victor McGuire, Jennifer Ellison</t>
  </si>
  <si>
    <t>Drama | Basado en hechos reales. Autismo. Animales. Orcas</t>
  </si>
  <si>
    <t>Maribel Verdú, Joaquín Furriel, Joaquín Rapalini Olivella, Ana Celentano, Osvaldo Santoro, Federico Barga, Ciro Miró, Alan Juan Pablo Moya, Zoe Hochbaum, Juan Antonio Sánchez</t>
  </si>
  <si>
    <t>Drama. Fantástico. Terror | Siglo XIX. Drama psicológico</t>
  </si>
  <si>
    <t>Willem Dafoe, Robert Pattinson</t>
  </si>
  <si>
    <t>Katharine Hepburn, Burt Lancaster, Wendell Corey, Lloyd Bridges, Earl Holliman, Cameron Prud'Homme, Wallace Ford, Yvonne Fedderson</t>
  </si>
  <si>
    <t>Drama | Siglo XIX. Cocina</t>
  </si>
  <si>
    <t>Stéphane Audran, Jean-Philipe Lafont, Gudmar Wivesson, Jarl Kulle, Brigitte Federspiel, Lisbeth Movin, Bodil Kjer, Bibi Andersson</t>
  </si>
  <si>
    <t>Drama. Thriller. Romance | Crimen. Mafia. Coches/Automovilismo</t>
  </si>
  <si>
    <t>Matthias Schoenaerts, Adèle Exarchopoulos, Sam Louwyck, Stefaan Degand, Charley Pasteleurs, Corentin Lobet, Dimitry Loubry, Igor van Dessel, Guray Nalbant</t>
  </si>
  <si>
    <t>Drama | Religión. Celos. Años 1910-1919. Años 20</t>
  </si>
  <si>
    <t>Tyrone Power, Gene Tierney, John Payne, Anne Baxter, Clifton Webb, Herbert Marshall, Lucile Watson, Frank Latimore, Elsa Lanchester, Fritz Kortner, John Wengraf, Cecil Humphreys</t>
  </si>
  <si>
    <t>Acción. Fantástico | Sobrenatural. Fin del mundo. Religión</t>
  </si>
  <si>
    <t>Arnold Schwarzenegger, Gabriel Byrne, Kevin Pollak, Robin Tunney, Rod Steiger, Victor Varnado, Udo Kier, CCH Pounder, Derrick O'Connor, David Weisenberg, Rainer Judd, Miriam Margolyes, Luciano Miele, Michael O'Hagan, Mark Margolis, Jack Shearer, Eve Sigall, Robert Lesser, Lloyd Garroway, Gary Anthony Williams, John Nielsen, Jonny Bogris, Elliot Goldwag, Elaine Corral Kendall, Denice D. Lewis, Renee Olstead, Mo Gallini, Marc Lawrence, Van Quattro, Charles A. Tamburro, Linda Pine, Steve Kramer, John Timothy Botka, Walter von Huene</t>
  </si>
  <si>
    <t>Richard Benjamin, Dyan Cannon, James Coburn, Joan Hackett, James Mason, Ian McShane, Raquel Welch</t>
  </si>
  <si>
    <t>Drama. Romance | Drama romántico. Años 40. Celos. II Guerra Mundial. Remake</t>
  </si>
  <si>
    <t>Ralph Fiennes, Julianne Moore, Stephen Rea, Ian Hart, Jason Isaacs, Sam Bould, Deborah Findlay, James Bolam, Simon Fisher-Turner</t>
  </si>
  <si>
    <t>Ciencia ficción. Fantástico | Viajes en el tiempo. Pearl Harbor. II Guerra Mundial. Años 40</t>
  </si>
  <si>
    <t>Ronald Zehrfeld, Alexander Fehling, Claudia Michelsen, Axel Prahl, August Zirner, Lene Oderich, Walter Kreye, Norman Hacker, Katharina Lorenz, Antje Traue, Alireza Bayram, Christian Lex, Urs Rechn</t>
  </si>
  <si>
    <t>Thriller | Basado en hechos reales. Fotografía. Nazismo. Holocausto. Años 40</t>
  </si>
  <si>
    <t>Mario Casas, Richard van Weyden, Alain Hernández, Adrià Salazar, Stefan Weinert, Macarena Gómez, Frank Feys, Rubén Yuste, Eduard Buch, Efrain Anglès, Luka Peros, Igor Szpakowski, Marc Rodríguez, Joan Negrié, Roger Vilá</t>
  </si>
  <si>
    <t>Terror. Thriller | Slasher. Asesinos en serie. Fotografía. Cine dentro del cine</t>
  </si>
  <si>
    <t>Bélico. Drama | Biográfico. Ejército. Guerra de Iraq</t>
  </si>
  <si>
    <t>Bradley Cooper, Sienna Miller, Luke Grimes, Jake McDorman, Kyle Gallner, Keir O'Donnell, Eric Close, Sam Jaeger, Owain Yeoman, Brian Hallisay, Marnette Patterson, Cory Hardrict, Eric Ladin, Madeleine McGraw, Jason Hall, Ben Reed, Elise Robertson, Troy Vincent, Brandon Salgado Telis, Billy Miller, Leonard Roberts, Matthew Jason Walsh, Reynaldo Gallegos, Brando Eaton, James Ryen, Jonathan Kowalsky, Sammy Sheik, Evan Gamble, Tim Griffin, Luis Jose Lopez, Erik Aude, Navid Negahban, Fehd Benchemsi, Zack Duhame, Mido Hamada, Kathe E. Mazur, Chance Kelly, Ayman Samman, Assaf Cohen, Fahim Fazli, Hector Bucio, Jonathan Groff, Melissa Hayden, Mark Thomason, Terry Quay, James D. Dever, Leon Farmer, Paul Meixner, Tony Nevada, Brett Edwards, Ricky Ryba, David Taylor, Max Charles, Jet Jurgensmeyer, Elizabeth Schmidt, Robert Clotworthy, Wade White, Anthony Jennings</t>
  </si>
  <si>
    <t>Thriller. Drama | Familia. Bolsa &amp; Negocios</t>
  </si>
  <si>
    <t>Thriller. Acción. Drama | Remake. Venganza. Secuestros / Desapariciones</t>
  </si>
  <si>
    <t>Drama | Nouvelle vague. Alcoholismo. Drama psicológico</t>
  </si>
  <si>
    <t>Maurice Ronet, Léna Skerla, Jeanne Moreau, Yvonne Clech, Hubert Deschamps, Jean-Paul Moulinot, Mona Dol, Pierre Moncorbier, René Dupuy, Bernard Tiphaine, Bernard Noël, Ursula Kubler, Alexandra Stewart, Jacques Sereys, Tony Taffin</t>
  </si>
  <si>
    <t>Drama | Religión. Periodismo. Años 20</t>
  </si>
  <si>
    <t>Burt Lancaster, Jean Simmons, Shirley Jones, Arthur Kennedy, Dean Jagger, Rex Ingram, Hugh Marlowe, Edward Andrews, Patti Page, John McIntire, Joe Maross, Philip Ober, Barry Kelley</t>
  </si>
  <si>
    <t>Western | Guerra de Secesión</t>
  </si>
  <si>
    <t>Clint Eastwood, Chief Dan George, Sondra Locke, John Vernon, Bill McKinney, Sam Bottoms, Paula Trueman, Geraldine Keams, Joyce Jameson, Sheb Wooley</t>
  </si>
  <si>
    <t>Acción. Intriga | Crimen</t>
  </si>
  <si>
    <t>Harrison Ford, Tommy Lee Jones, Jeroen Krabbé, Joe Pantoliano, Julianne Moore, Sela Ward, Andreas Katsulas, Daniel Roebuck, Tom Wood, L. Scott Caldwell, Ron Dean, David Darlow, Joseph F. Kosala, Eddie Bo Smith Jr., Nick Searcy</t>
  </si>
  <si>
    <t>Drama | Biográfico. Años 50. Cocina. Bolsa &amp; Negocios</t>
  </si>
  <si>
    <t>Thriller. Drama | 11-S</t>
  </si>
  <si>
    <t>Riz Ahmed, Kiefer Sutherland, Kate Hudson, Liev Schreiber, Martin Donovan, Om Puri, Shabana Azmi, Nelsan Ellis, Haluk Bilginer, Adil Hussain, Victor Slezak, Meesha Shafi, Roy McCrerey, Clayton Landey</t>
  </si>
  <si>
    <t>Bruce Lee, Chuck Norris, Huang Chung-Hsin, Whang Ing-sik, Nora Miao, Paul Wei, Robert Wall</t>
  </si>
  <si>
    <t>Drama | Robos &amp; Atracos. Crimen. Basado en hechos reales</t>
  </si>
  <si>
    <t>Scott Speedman, Kelly Reilly, Kevin Durand, Joseph Cross, Brendan Fletcher, Charlotte Sullivan, Melanie Scrofano, Brian Cox, William Mapother</t>
  </si>
  <si>
    <t>Terror. Intriga | Giallo. Discapacidad. Discapacidad visual</t>
  </si>
  <si>
    <t>James Franciscus, Karl Malden, Catherine Spaak, Pier Paolo Capponi, Horst Frank, Rada Rassimov, Aldo Reggiani, Carlo Alighiero, Ugo Fangareggi, Jacques Stany</t>
  </si>
  <si>
    <t>Louis de Funès, Geneviève Grad, Michel Galabru, Daniel Cauchy, Christian Marin, Jean Lefebvre, Michel Modo, Guy Grosso, Patrice Laffont</t>
  </si>
  <si>
    <t>Louis de Funès, Michel Galabru, Christian Marin, Guy Grosso, Michel Modo, Alan Scott, Jean Lefebvre, Geneviève Grad, Marino Masé</t>
  </si>
  <si>
    <t>Louis de Funès, Jean Lefebvre, Geneviève Grad, Christian Marin, Yves Vincent, Guy Grosso, Michel Modo, Maurizio Bonuglia, Mario David, Claude Gensac, Michel Galabru</t>
  </si>
  <si>
    <t>Comedia. Ciencia ficción | Extraterrestres. Secuela</t>
  </si>
  <si>
    <t>Louis de Funès, Michel Galabru, Maria Mauban, Maurice Risch, Jean-Pierre Rambal, Guy Grosso, Michel Modo, France Rumilly, Jean-Roger Caussimon, Mario David, Jacques François, Lambert Wilson</t>
  </si>
  <si>
    <t>Drama | Terrorismo. IRA. Basado en hechos reales</t>
  </si>
  <si>
    <t>Brendan Gleeson, Adrian Dunbar, Sean McGinley, Maria Doyle Kennedy, Angeline Ball, Jon Voight, Eamonn Owens</t>
  </si>
  <si>
    <t>Thriller. Drama | Robos &amp; Atracos. Secuestros / Desapariciones</t>
  </si>
  <si>
    <t>Jeffrey Dean Morgan, Robert De Niro, Kate Bosworth, Dave Bautista, Mark-Paul Gosselaar, Gina Carano, D.B. Sweeney, Morris Chestnut, Summer Altice, Rosie Fellner, Lydia Hull, Alyssa Julya Smith</t>
  </si>
  <si>
    <t>Intriga. Comedia. Drama | Crimen. Juego. Años 30. Mafia. Robos &amp; Atracos. Venganza. Película de culto</t>
  </si>
  <si>
    <t>Robert Redford, Paul Newman, Robert Shaw, Charles Durning, Ray Walston, Eileen Brennan, Harold Gould, Dana Elcar, John Heffernan, Charles Dierkop, Dimitra Arliss, Robert Earl Jones, Lee Paul, Avon Long</t>
  </si>
  <si>
    <t>Drama. Comedia | Biográfico. Amistad. Comedia dramática. Cine dentro del cine. Teatro. Años 30. Años 50</t>
  </si>
  <si>
    <t>Dustin Hoffman, Anne Bancroft, Katharine Ross, William Daniels, Murray Hamilton, Elizabeth Wilson, Buck Henry, Brian Avery, Walter Brooke, Norman Fell, Alice Ghostley, Marion Lorne, Eddra Gale, Richard Dreyfuss, Mike Farrell, Elaine May, Ben Murphy, Kevin Tighe</t>
  </si>
  <si>
    <t>Comedia | Aves/Pájaros</t>
  </si>
  <si>
    <t>Steve Martin, Jack Black, Owen Wilson, Jim Parsons, Rosamund Pike, Anjelica Huston, Rashida Jones, Brian Dennehy, Dianne Wiest, Anthony Anderson, Tim Blake Nelson, Kevin Pollak, Joel McHale</t>
  </si>
  <si>
    <t>Drama | Biográfico. Boxeo. Telefilm</t>
  </si>
  <si>
    <t>Christopher Plummer, Danny Glover, Frank Langella, Benjamin Walker, Barry Levinson, Bob Balaban, Ed Begley Jr., Harris Yulin, Pablo Schreiber, Muhammad Ali, Lisa Joyce</t>
  </si>
  <si>
    <t>Western | Racismo</t>
  </si>
  <si>
    <t>Richard Widmark, Carroll Baker, Karl Malden, Sal Mineo, Dolores del Rio, Ricardo Montalban, Gilbert Roland, Arthur Kennedy, Elizabeth Allen, John Carradine, Patrick Wayne, Victor Jory, Mike Mazurki, George O'Brien, Sean McClory, Judson Pratt, Carmen D'Antonio, Ken Curtis, James Stewart, Edward G. Robinson, Harry Carey Jr., Ben Johnson</t>
  </si>
  <si>
    <t>Drama | II Guerra Mundial. Años 40. Infancia. Familia</t>
  </si>
  <si>
    <t>András Gyémánt, László Gyémánt, Piroska Molnár, Gyöngyvér Bognár, Ulrich Matthes, Ulrich Thomsen, Diána Kiss, János Derzsi, András Réthelyi, Orsi Tóth, Péter Andorai, Krisztián Kovács</t>
  </si>
  <si>
    <t>Jack Palance, Ida Lupino, Wendell Corey, Jean Hagen, Rod Steiger, Shelley Winters, Everett Sloane</t>
  </si>
  <si>
    <t>Comedia | Béisbol</t>
  </si>
  <si>
    <t>Comedia | Sátira. Nazismo. II Guerra Mundial. Propaganda</t>
  </si>
  <si>
    <t>Charles Chaplin, Paulette Goddard, Jack Oakie, Reginald Gardiner, Henry Daniell, Carter De Haven, Grace Hayle, Maurice Moscovitch, Billy Gilbert</t>
  </si>
  <si>
    <t>Drama. Romance | Drama romántico. Años 20. 3-D</t>
  </si>
  <si>
    <t>Leonardo DiCaprio, Tobey Maguire, Carey Mulligan, Joel Edgerton, Isla Fisher, Elizabeth Debicki, Jason Clarke, Amitabh Bachchan, Jack Thompson, Adelaide Clemens, Max Cullen, Steve Bisley, Richard Carter, Vince Colosimo, Brendan Maclean, Kate Mulvany, Callan McAuliffe</t>
  </si>
  <si>
    <t>Thriller | Robos &amp; Atracos. Años 70. Basado en hechos reales</t>
  </si>
  <si>
    <t>Acción. Comedia | Crimen. Robos &amp; Atracos</t>
  </si>
  <si>
    <t>Pierce Brosnan, Salma Hayek, Woody Harrelson, Don Cheadle, Naomie Harris, Chris Penn, Mykelti Williamson, Obba Babatundé, Russell Hornsby, Rex Linn, Kate Walsh, Michael Bowen</t>
  </si>
  <si>
    <t>Comedia. Acción | Robos &amp; Atracos. Comedia absurda</t>
  </si>
  <si>
    <t>Bruce Willis, Andie MacDowell, Danny Aiello, James Coburn, Richard E. Grant, Frank Stallone, David Caruso, Donald Burton, Sandra Bernhard, Don Harvey, Andrew Bryniarski, Lorraine Toussaint, Burtt Harris, Stefano Molinari, Enrico Lo Verso, Remo Remotti, Giselda Volodi, Frank Page, Robert Vazquez, John Savident, Antonino Iuorio, Massimo Ciprari, Steven M. Martin, Leonardo Cimino</t>
  </si>
  <si>
    <t>Liam Neeson, Joanne Whalley, Billy Connolly, Hugh Grant, John Beattie, Ian Bannen, Kenny Ireland, Maurice Roeves, Amanda Walker, George Rossi, Pat Roach, Andrew Meaden, Ashleigh Thomas, Joseph Greig, Sean Scanlan, Peter Mullan, James Copeland, Ken Drury, Ralph Riach, Michael Marra, Phil McCall, Tom Watson, Julie Graham, Juliet Cadzow, Subash Singh Pall, Jonathan Hackett, Jack Shepherd, Rab Affleck, Douglas Henshall</t>
  </si>
  <si>
    <t>Comedia. Aventuras | Años 30</t>
  </si>
  <si>
    <t>Ralph Fiennes, Tony Revolori, Saoirse Ronan, Edward Norton, Jeff Goldblum, Jude Law, Willem Dafoe, F. Murray Abraham, Adrien Brody, Tilda Swinton, Harvey Keitel, Mathieu Amalric, Jason Schwartzman, Tom Wilkinson, Larry Pine, Bill Murray, Léa Seydoux, Owen Wilson, Giselda Volodi, Florian Lukas, Karl Markovics, Wallace Wolodarsky, Bob Balaban, Volker Michalowski, Fisher Stevens, Waris Ahluwalia, Lucas Hedges, Gabriel Rush</t>
  </si>
  <si>
    <t>Tony Curtis, Edmond O'Brien, Karl Malden, Arthur O'Connell, Gary Merrill, Joan Blackman, Raymond Massey, Robert Middleton, Larry Gates, Sue Ane Langdon, Jeanette Nolan, Larry Gates, Cindi Wood, Mike Kellin, David White, Dick Sargent</t>
  </si>
  <si>
    <t>Western | Años 1900 (circa). Secuestros / Desapariciones</t>
  </si>
  <si>
    <t>John Wayne, Richard Boone, Maureen O'Hara, Patrick Wayne, Christopher Mitchum, Bruce Cabot, Bobby Vinton, Glenn Corbett, Harry Carey Jr., John Doucette</t>
  </si>
  <si>
    <t>Comedia | Comedia negra. Bolos. Película de culto</t>
  </si>
  <si>
    <t>Jeff Bridges, John Goodman, Julianne Moore, Steve Buscemi, David Huddleston, Philip Seymour Hoffman, Sam Elliott, John Turturro, Tara Reid, Ben Gazzara, Peter Stormare, Mark Pellegrino, Jon Polito, David Thewlis, Flea, Carlos Leon, Philip Moon, Torsten Voges, Jimmie Dale Gilmore, Jack Kehler, Richard Gant, Christian Clemenson</t>
  </si>
  <si>
    <t>Comedia. Fantástico | Comedia absurda. Comedia negra. Distopía</t>
  </si>
  <si>
    <t>Chevy Chase, Demi Moore, Dan Aykroyd, John Candy, Valri Bromfield, Taylor Negron, Bertila Damas, John Daveikis</t>
  </si>
  <si>
    <t>Bélico | II Guerra Mundial. Drama carcelario. Basado en hechos reales</t>
  </si>
  <si>
    <t>Benjamin Bratt, James Franco, Connie Nielsen, Joseph Fiennes, Marton Csokas, Sam Worthington, Natalie Jackson Mendoza, Motoki Kobayashi, Robert Mammone, Cesar Montano, Paul Nakauchi</t>
  </si>
  <si>
    <t>Louis de Funès, Bernard Blier, María-Rosa Rodriguez, Venantino Venantini, Juan Ramírez, Noel Roquevert, Folco Lulli</t>
  </si>
  <si>
    <t>Thriller | Robos &amp; Atracos. Basado en hechos reales. Trenes/Metros</t>
  </si>
  <si>
    <t>Stanley Baker, James Booth, Frank Finlay, Joanna Pettet, Barry Foster, Clinton Greyn, Glynn Edwards, George Sewell, William Marlowe</t>
  </si>
  <si>
    <t>Comedia | Comedia negra. Años 50. Bolsa &amp; Negocios. Nochevieja / Año nuevo</t>
  </si>
  <si>
    <t>Tim Robbins, Jennifer Jason Leigh, Paul Newman, Charles Durning, Jim True-Frost, John Mahoney, Bruce Campbell, Bill Cobbs, Harry Bugin, Steve Buscemi</t>
  </si>
  <si>
    <t>Musical. Drama | Biográfico. Circo. Siglo XIX</t>
  </si>
  <si>
    <t>Hugh Jackman, Michelle Williams, Zac Efron, Zendaya, Rebecca Ferguson, Diahann Carroll, Fredric Lehne, Keala Settle, Yahya Abdul-Mateen II, Isaac Eshete, Katrina E. Perkins, Shawn Contois, Ethan Coskay, Jamie Jackson, Loren Allred</t>
  </si>
  <si>
    <t>Comedia | Artes marciales</t>
  </si>
  <si>
    <t>Rob Schneider, Jennifer Morrison, Tsuyoshi Abe, Erik Betts, David Carradine, Randy Couture, M. Emmet Walsh, Barbara Dodd, T.J. Amato, Robert Flores, Federico Dordei, Olivia Munn, Joseph Fossum-Perez, Don Frye, Sally Kirkland, Bob Sapp, Henry Gibson, Jackson Rathbone</t>
  </si>
  <si>
    <t>Kelly Hu, Robert Carlyle, Ving Rhames, Ian Somerhalder, Liam Cunningham, Sebastien Foucan, Andy Nyman, Scott Adkins, Craig Conway, John Lynch, Nick Rowntree, Rachel Grant</t>
  </si>
  <si>
    <t>Comedia | Biográfico. Años 60</t>
  </si>
  <si>
    <t>Santiago Segura, Álex Angulo, Manolo Solo, Mercè Llorens, Enrique Villén, Jesús Guzmán, Pere Ponce, Pep Sais, Jordi Banacolocha, Itziar Aizpuru, Itziar Castro, Albert Vidal, Hector Vidales, Lita Claver 'La Maña', Biel Durán, Carles Velat, Oriol Tramvia, Ernesto Sevilla, Carlos Areces</t>
  </si>
  <si>
    <t>Drama | Biográfico. Siglo XVI</t>
  </si>
  <si>
    <t>Nick Ashdon, Juan Diego Botto, Laia Marull, Giorgos Hristodoulou, Lakis Lazopoulos, Sotiris Moustakas, Fermí Reixach, Roger Coma, Dimitra Matsouka, Miquel Gelabert, Dimitris Kallivokas, Dina Konsta</t>
  </si>
  <si>
    <t>Comedia. Fantástico. Infantil | Navidad. Cine familiar. Cuentos</t>
  </si>
  <si>
    <t>Jim Carrey, Rachel Bailit, Jeffrey Tambor, Christine Baranski, Taylor Momsen, Bill Irwin, Molly Shannon, Jeremy Howard, T.J. Thyne, Lacey Kohl, Nadja Pionilla, Clint Howard, Bryce Dallas Howard, Jim Meskimen, John Alexander</t>
  </si>
  <si>
    <t>Scott Adkins, Christian Slater, Yvette Yates, Israel Islas, Erando González, Sofía Sisniega, Valentin Ganev, Matt Mullins, Matt Mullins, Bashar Rahal, Zahary Baharov</t>
  </si>
  <si>
    <t>Terror. Thriller | Sobrenatural. Fantasmas. Casas encantadas. J-Horror. Remake</t>
  </si>
  <si>
    <t>Sarah Michelle Gellar, Jason Behr, William Mapother, Clea Duvall, Bill Pullman, Ted Raimi, Yoko Maki, Kadee Strickland, Takashi Matsuyama, Grace Zabriskie, Takako Fuji, Ryo Ishibashi, Rosa Blasi, Yuya Ozeki</t>
  </si>
  <si>
    <t>Terror. Drama</t>
  </si>
  <si>
    <t>Alan Bates, Susannah York, John Hurt, Robert Stephens, Tim Curry, Julian Hough</t>
  </si>
  <si>
    <t>Comedia | Familia</t>
  </si>
  <si>
    <t>Antti Litja, Kari Ketonen, Janne Reinikainen, Timo Lavikainen, Mikko Neuvonen, Milla Puolakanaho, Sulevi Peltola, Mari Perankoski, Alina Tomnikov, Iikka Forss, Minna Koskela</t>
  </si>
  <si>
    <t>Intriga. Drama. Romance | Asesinos en serie</t>
  </si>
  <si>
    <t>Kevin Costner, Whitney Houston, Gary Kemp, Bill Cobbs, Mike Starr, Richard Schiff, Ralph Waite, Tomas Arana</t>
  </si>
  <si>
    <t>Aventuras. Drama | Siglo XIII</t>
  </si>
  <si>
    <t>Tom Holland, Richard Armitage, Jon Bernthal, John Lynch, Stanley Weber, Lochlann O'Mearáin, Hugh O'Conor, Eric Godon, Rúaidhrí Conroy, Peter Cosgrove, Jean Law, Tony Condren, Tristan McConnell, Diarmuid de Faoite, Gary Byrne</t>
  </si>
  <si>
    <t>Fantástico. Infantil. Animación. Aventuras. Comedia | Cine familiar. Literatura</t>
  </si>
  <si>
    <t>Thriller. Intriga | Crimen. Asesinos en serie</t>
  </si>
  <si>
    <t>Marta Etura, Elvira Mínguez, Francesc Orella, Itziar Aizpuru, Carlos Librado, Miquel Fernández, Pedro Casablanc, Colin McFarlane, Benn Northover, Paco Tous, Manolo Solo, Ramón Barea, Patricia López Arnaiz, Quique Gago, Mikel Losada, Susi Sánchez, Miguel Herrán, Richard Sahagún, Miren Gaztañaga, Javier Botet</t>
  </si>
  <si>
    <t>Peter Sellers, Claudine Longet, Marge Champion, J. Edward McKinley, Natalia Borisova, Fay McKenzie, Jean Carson, Al Checco, Corinne Cole, Dick Crockett</t>
  </si>
  <si>
    <t>Acción | Artes marciales. Ninjas. Secuestros / Desapariciones. Secuela</t>
  </si>
  <si>
    <t>Michael Dudikoff, Gary Conway, Steve James, Larry Poindexter, Jeff Celentano, Bill Curry, Mike Stone, Michelle Botes, Len Sparrowhawk, Dennis Folbigge</t>
  </si>
  <si>
    <t>Acción | Artes marciales. Ninjas</t>
  </si>
  <si>
    <t>Michael Dudikoff, Steve James, Judie Aronson, Guich Koock, John Fujioka, Richard Norton, Phillip Brock, Tadashi Yamashita, Joey Galvez, Don Stewart, John LaMotta</t>
  </si>
  <si>
    <t>Ciencia ficción. Acción | Futuro postapocalíptico</t>
  </si>
  <si>
    <t>Patrick Swayze, Lisa Niemi, Christopher Neame, Arnold Vosloo, Brion James, John Fujioka, Anthony Zerbe</t>
  </si>
  <si>
    <t>Aventuras. Acción | Edad Media. Siglo X. Vikingos. Cine épico</t>
  </si>
  <si>
    <t>Antonio Banderas, Vladimir Kulich, Omar Sharif, Dennis Storhoi, Diane Venora, Neil Maffin, Daniel Southern, Clive Russell, Richard Bremmer, Tony Curran, Erick Avari, Sven Wollter, Asbjørn 'Bear' Riis, Sven-Ole Thorsen, Maria Bonnevie,</t>
  </si>
  <si>
    <t>Drama | Discapacidad. Deporte. Gimnasia. Juegos olímpicos</t>
  </si>
  <si>
    <t>Aventuras. Acción. Fantástico | Espada y brujería. Cómic. Marvel Comics. Spin-off</t>
  </si>
  <si>
    <t>Arnold Schwarzenegger, Brigitte Nielsen, Sandahl Bergman, Paul Smith, Pat Roach, Ernie Reyes Jr., Hans Meyer, Ronald Lacey, Terry Richards, Janet Agren, Francesca Romana Coluzzi, Tutte Lemkov, Stefano Maria Mioni</t>
  </si>
  <si>
    <t>Aventuras. Fantástico. Acción | Gore. Vikingos. Siglo X. Remake</t>
  </si>
  <si>
    <t>Karl Urban, Moon Bloodgood, Russell Means, Clancy Brown, Jay Tavare, Nicole Muñoz, Michelle Thrush, Ralf Moeller, Nathaniel Arcand, Kevin Loring, Wayne Charles Baker, Burkely Duffield, Ray G. Thunderchild, Duane Howard, Brandon Oakes, Alain Hudon, Cyler Point, Stefany Mathias, John Mann, Ken Jones, Mike Dopud, Woody Jeffreys, André Todorovic, Marcel Petit</t>
  </si>
  <si>
    <t>Kaley Cuoco, Josh Gad, Kevin Hart, Alan Ritchson, Olivia Thirlby, Cloris Leachman, Nicky Whelan, Jorge Garcia, Tristin Mays, Natalina Maggio, Mimi Rogers, Ally Mello, Nikki Leigh, Whitney Cummings, Josh Peck, Lindsay Pearce, Ashley Jones, Arianna Gomez, Ken Howard, Aimiomode Anetor, Dan Gill, Affion Crockett, Corey Holcomb, Colin Kane</t>
  </si>
  <si>
    <t>Aventuras | Siglo XVI. Aventuras marinas. Piratas. Capa y espada</t>
  </si>
  <si>
    <t>Errol Flynn, Flora Robson, Brenda Marshall, Claude Rains, Henry Daniell, Donald Crisp, Una O'Connor, Gilbert Roland, Alan Hale, James Stephenson, William Lundigan</t>
  </si>
  <si>
    <t>Cine negro. Intriga | Crimen. Policíaco. Remake</t>
  </si>
  <si>
    <t>Humphrey Bogart, Mary Astor, Gladys George, Peter Lorre, Barton MacLane, Lee Patrick, Sydney Greenstreet, Elisha Cook Jr., Ward Bond, Walter Huston, Jerome Cowan</t>
  </si>
  <si>
    <t>Aventuras | Edad Media. Siglo XII</t>
  </si>
  <si>
    <t>Burt Lancaster, Virginia Mayo, Nick Cravat, Robert Douglas, Aline MacMahon, Norman Lloyd</t>
  </si>
  <si>
    <t>Lee Van Cleef, Tomas Milian, Fernando Sancho, Luisa Rivelli, Nieves Navarro, Roberto Camardiel, Benito Stefanelli, Tom Felleghy, Walter Barnes</t>
  </si>
  <si>
    <t>Comedia. Intriga | Sherlock Holmes. Parodia</t>
  </si>
  <si>
    <t>Gene Wilder, Madeline Kahn, Marty Feldman, John Le Mesurier, Thorley Walters, Dom DeLuise, Leo McKern, Roy Kinnear, Douglas Wilmer, John Hollis, Susan Field, George Silver, Nicholas Smith, Aubrey Morris, Tommy Godfrey, Albert Finney</t>
  </si>
  <si>
    <t>Drama | Biográfico. Deporte. Años 30. Juegos olímpicos. Atletismo. Racismo</t>
  </si>
  <si>
    <t>Stephan James, Jason Sudeikis, William Hurt, Jeremy Irons, Carice van Houten, Amanda Crew, David Kross, Eli Goree, Shanice Banton, Jonathan Higgins, Tony Curran, Barnaby Metschurat, Chantel Riley, Vlasta Vrana, Shamier Anderson, Jesse Bostick, Moe Jeudy-Lamour, Jeremy Ferdman, Giacomo Gianniotti, Tim McInnerny, Jonathan Aris, Nicholas Woodeson, Larry Day, Jon McLaren, Andrew Moodie, Adrian Zwicker, Bruno Bruni Jr., Glynn Turman, Manuel Sinor, Anthony Sherwood, Justus Carriere, Karl Graboshas, Matt Keyes, Ricky Watson, Steffen Mennekes, Frank Schorpion, Anian Zollner, Tim Post, John Maclaren, Matthias Günther, Arthur Holden, Lucinda Davis, Jaa Smith-Johnson, Jeff Burrell, Michael Bornhütter, Yvanna-Rose Leblanc, Aiza Ntibarikure, Carlo Mestroni</t>
  </si>
  <si>
    <t>Comedia | Cine mudo</t>
  </si>
  <si>
    <t>Buster Keaton, Tom McGuire, Ernest Torrence, Tom Lewis, Marion Byron</t>
  </si>
  <si>
    <t>Fantástico. Terror | Siglo XIX</t>
  </si>
  <si>
    <t>Kandido Uranga, Eneko Sagardoy, Uma Bracaglia, Itziar Ituño, Ramón Agirre, Josean Bengoetxea, Urko Olazabal, Almudena Cid, Zigor Bilbao, Maite Bastos, José Ramón Argoitia, Gorka Aguinagalde, Gotzon Sánchez, Iñigo de la Iglesia, Ander Pardo, Naia Garcia, Aitor Urcelai, Ortzi Acosta, Lisa Costanza</t>
  </si>
  <si>
    <t>Aventuras | Siglo XIX. Aventuras marinas. Guerras Napoleónicas</t>
  </si>
  <si>
    <t>Gregory Peck, Virginia Mayo, Robert Beatty, James Robertson Justice, Terence Morgan, Moultrie Kelsall, Stanley Baker, Richard Johnson</t>
  </si>
  <si>
    <t>Pierre Deladonchamps, Gabriel Arcand, Catherine de Léan, Jean-Pierre Andréani, Christopher Atallah, Caroline Bizier-Brière, Tania Bolduc, Anne-Valérie Bouchard, Valerie Cadieux, Pierre-Yves Cardinal, Patricia Dorval, Emmanuelle Dupuy, Hubert Dupuy, Pierre-Luc Fontaine</t>
  </si>
  <si>
    <t>Aventuras. Drama. Romance</t>
  </si>
  <si>
    <t>Tyrone Power, Gene Tierney, George Sanders, Frances Farmer, Elsa Lanchester, Kay Johnson, John Carradine, Roddy McDowall</t>
  </si>
  <si>
    <t>Comedia. Acción. Drama | Años 80. Adolescencia. Cine dentro del cine. Familia. Amistad</t>
  </si>
  <si>
    <t>Bill Milner, Will Poulter, Jules Sitruk, Charlie Thrift, Jessica Hynes, Neil Dudgeon, Asa Butterfield, Anna Wing, Tallulah Evans, Emilie Chesnais, Paul Ritter, Finola McMahon, Denise Orita, Eric Sykes, Ed Westwick, Lee Long, Adam Paul Harvey, Adam Godley, Adam Buxton, Edgar Wright, Robert Styles</t>
  </si>
  <si>
    <t>Drama | Holocausto. II Guerra Mundial. Nazismo. Drama carcelario</t>
  </si>
  <si>
    <t>Géza Röhrig, Levente Molnár, Urs Rechn, Sándor Zsótér, Todd Charmont, Björn Freiberg, Uwe Lauer, Attila Fritz, Kamil Dobrowolski, Christian Harting, Juli Jakab</t>
  </si>
  <si>
    <t>Drama | Conflicto árabe-israelí</t>
  </si>
  <si>
    <t>Emmanuelle Devos, Pascal Elbé, Jules Sitruk, Mehdi Dehbi, Areen Omari, Khalifa Natour, Mahmud Shalaby, Bruno Podalydès, Marie Wisselmann, Diana Zriek</t>
  </si>
  <si>
    <t>Drama. Romance | Años 50. Moda. Nochevieja / Año nuevo</t>
  </si>
  <si>
    <t>Daniel Day-Lewis, Vicky Krieps, Lesley Manville, Richard Graham, Bern Collaco, Jane Perry, Camilla Rutherford, Pip Phillips, Dave Simon, Ingrid Sophie Schram, Lujza Richter, Julie Vollono, Sue Clark, Joan Brown, Harriet Leitch, Dinah Nicholson, Julie Duck, Maryanne Frost, Elli Banks, Amy Cunningham, Amber Brabant, Gina McKee, Philip Franks, Brian Gleeson, Harriet Sansom Harris, Silas Carson, Phyllis MacMahon, Martin Dew, Tim Ahern, Sarah Lamesch, Julia Davis</t>
  </si>
  <si>
    <t>Thriller. Intriga | Crimen. Policíaco</t>
  </si>
  <si>
    <t>Tobias Zilliacus, Mikael Persbrandt, Lena Olin, Helena af Sandeberg, Jonatan Bökman, Oscar Pettersson, Eva Melander, Anna Azcarate, Emma Mehonic, Gustav Levin</t>
  </si>
  <si>
    <t>Fantástico. Aventuras | Young Adult. Viajes en el tiempo. Años 40</t>
  </si>
  <si>
    <t>Asa Butterfield, Eva Green, Samuel L. Jackson, Terence Stamp, Judi Dench, Ella Purnell, Allison Janney, Rupert Everett, Kim Dickens, Chris O'Dowd, Finlay MacMillan, Milo Parker, Cameron Greco, O-Lan Jones, Justin Davies, George Vricos, Andrew Fibkins, Bryson Powers, Jack Fibkins, Hayden Keeler-Stone, Lauren McCrostie</t>
  </si>
  <si>
    <t>Ciencia ficción. Drama | Robots</t>
  </si>
  <si>
    <t>Robin Williams, Sam Neill, Embeth Davidtz, Wendy Crewson, Oliver Platt, Hallie Kate Eisenberg, Angela Landis, John Michael Higgins, Bradley Whitford, Kiersten Warren, Lindze Letherman, Joe Bellan, Brett Wagner, Stephen Root, Scott Waugh, Jay Johnston, George Wallace, Lynne Thigpen, Paula West, Mike Elizalde, Mark Garbarino</t>
  </si>
  <si>
    <t>Ciencia ficción. Terror | Medicina. Serie B. Película de culto. Cine independiente USA</t>
  </si>
  <si>
    <t>Ray Milland, Diana Dervlis, Harold J. Stone, John Hoyt, Don Rickles, Vicki Lee, Lorie Summers, Dick Miller, Morris Ankrum, Kathryn Hart, Bert Stevens</t>
  </si>
  <si>
    <t>Drama | Drama carcelario. Aves/Pájaros. Años 1910-1919. Años 20. Años 50. Basado en hechos reales</t>
  </si>
  <si>
    <t>Burt Lancaster, Karl Malden, Neville Brand, Thelma Ritter, Betty Field, Hugh Marlowe, Edmond O'Brien, Telly Savalas</t>
  </si>
  <si>
    <t>Sean Astin, Brendan Fraser, Pauly Shore, Megan Ward, Robin Tunney, Michael DeLuise, Mariette Hartley, Richard Masur, Dalton James, Patrick Van Horn, Rose McGowan</t>
  </si>
  <si>
    <t>Drama. Ciencia ficción</t>
  </si>
  <si>
    <t>Western. Drama | Siglo XIX</t>
  </si>
  <si>
    <t>Tommy Lee Jones, Cedric the Entertainer, Anne Archer, Kelli Garner, Vanessa Ferlito, Monica Keena, Christina Milian, Paula Garces, R. Lee Ermey</t>
  </si>
  <si>
    <t>Leonardo DiCaprio, Gabriel Byrne, Jeremy Irons, John Malkovich, Gérard Depardieu, Judith Godrèche, Anne Parillaud, Hugh Laurie, Peter Sarsgaard</t>
  </si>
  <si>
    <t>James Stewart, Arthur Kennedy, Donald Crisp, Aline MacMahon, Cathy O'Donnell, Wallace Ford, Alex Nicol, John War Eagle, Gregg Barton, Jack Elam, Frank Cordell, Eddy Waller, Boyd Stockman, Frank DeKova, Beulah Archuletta, Kay Koury</t>
  </si>
  <si>
    <t>Thriller. Drama | Años 90. Espionaje. Biográfico. Basado en hechos reales</t>
  </si>
  <si>
    <t>Eduard Fernández, José Coronado, Carlos Santos, Marta Etura, Luis Callejo, Emilio Gutiérrez Caba, Tomás del Estal, Israel Elejalde, Pedro Casablanc, Enric Benavent, Christian Stamm, Philippe Rebbot, Alba Galocha, Jimmy Shaw, Craig Stevenson, Miguel García Borda, Santiago Molero, Rafael Sandoval, Ramón Rados, Mireia Portas, Jöns Pappila, Ricardo Reguera, Gilles Treton, Jim Arnold, Leticia Etala, Marcos Ruiz, Miko Jarry, Agustín Galiana, Chacha Huang, Eric Tu, Mar García, Itziar Atienza, José Manuel Poga, Ramón Ibarra, Esteban Ciudad, Javier Varela, Félix Granado, Natxo Molinero</t>
  </si>
  <si>
    <t>Richard Widmark, Henry Fonda, Anthony Quinn, Dorothy Malone, Dolores Michaels, Wallace Ford, Tom Drake, Richard Arlen, DeForest Kelley, Regis Toomey, Vaughn Taylor</t>
  </si>
  <si>
    <t>Thriller. Intriga. Drama. Terror | Secuestros / Desapariciones. Thriller psicológico</t>
  </si>
  <si>
    <t>Jessica Biel, Jodelle Ferland, Stephen McHattie, Jakob Davies, William B. Davis, Samantha Ferris, Katherine Ramdeen, Teach Grant, Alicia Gray, G. Michael Gray, Eve Harlow, John Mann, Jodi Sadowsky, Garwin Sanford, Josh Strait, Colleen Wheeler</t>
  </si>
  <si>
    <t>Acción. Fantástico | Artes marciales. Secuela</t>
  </si>
  <si>
    <t>Rick Yune, Zhu Zhu, RZA, Andrew Lin, Grace Huang, Dustin Nguyen, Cary-Hiroyuki Tagawa, Carl Ng, Simon Yin, Sahajak Boonthanakit, Pim Bubear, Ocean Hou, Charlie Ruedpokanon, Schnitrnunt Busarakamwong, Seigi Ozeki, Kovit Wattanakul</t>
  </si>
  <si>
    <t>Acción. Fantástico | Artes marciales</t>
  </si>
  <si>
    <t>Russell Crowe, RZA, Lucy Liu, Rick Yune, Byron Mann, Jamie Chung, Cung Le, Jin Auyeung, Dave Bautista, Leung Kar-Yan, Grace Huang, Pam Grier, Zhu Zhu, Daniel Wu, Gordon Liu, Andrew Ng, Chen Kuan-Tai, Yoyao Hsueh, Betty Zhou, Celina Jade, Eli Roth, Darren E. Scott, Terence Yin, Mary Christina Brown</t>
  </si>
  <si>
    <t>Intriga. Terror | Religión. Vida rural. Policíaco. Secuestros / Desapariciones. Sectas. Sátira. Película de culto</t>
  </si>
  <si>
    <t>Edward Woodward, Christopher Lee, Britt Ekland, Diane Cilento, Ingrid Pitt, Lesley Mackie, Walter Carr, Lindsay Kemp, Aubrey Morris</t>
  </si>
  <si>
    <t>Comedia. Drama | Política. Comedia dramática. Televisión. Sátira</t>
  </si>
  <si>
    <t>Robin Williams, Laura Linney, Christopher Walken, Jeff Goldblum, Tina Fey, Amy Poehler, Lewis Black</t>
  </si>
  <si>
    <t>Drama | Drogas. Jazz</t>
  </si>
  <si>
    <t>Frank Sinatra, Eleanor Parker, Kim Novak, Arnold Stang, Darren McGavin, Robert Strauss, John Conte, Doro Merande, George E. Stone, George Mathews, Leonid Kinskey, Emile Meyer</t>
  </si>
  <si>
    <t>Thriller. Bélico. Drama | Histórico. Nazismo. Años 40. Basado en hechos reales. II Guerra Mundial</t>
  </si>
  <si>
    <t>Jason Clarke, Rosamund Pike, Jack O'Connell, Mia Wasikowska, Jack Reynor, Geoff Bell, Volker Bruch, Noah Jupe, Barry Atsma, Kosha Engler, Krisztina Goztola, Björn Freiberg, Luca Fiorilli, James Fred Harkins Jr., Kristóf Ódor, Stephen Graham, Gilles Lellouche, Adam Nagaitis</t>
  </si>
  <si>
    <t>Gary Cooper, Julie London, Lee J. Cobb, Arthur O'Connell, Jack Lord, John Dehner, Royal Dano, Robert J. Wilke, Tina Menard, Joe Dominguez</t>
  </si>
  <si>
    <t>Comedia. Ciencia ficción | Trabajo/empleo</t>
  </si>
  <si>
    <t>Alec Guinness, Joan Greenwood, Cecil Parker, Michael Gough, Patric Doonan, Ernest Thesiger, Howard Marion-Crawford</t>
  </si>
  <si>
    <t>Drama. Comedia. Thriller</t>
  </si>
  <si>
    <t>Drama | Biográfico. Enfermedad. Discapacidad. Siglo XIX. Película de culto</t>
  </si>
  <si>
    <t>Anthony Hopkins, John Hurt, Anne Bancroft, John Gielgud, Wendy Hiller, Freddie Jones, Dexter Fletcher</t>
  </si>
  <si>
    <t>Ciencia ficción. Thriller. Terror. Intriga. Comedia | Steampunk</t>
  </si>
  <si>
    <t>Claude Rains, Gloria Stuart, William Harrigan, Henry Travers, E.E. Clive, Una O'Connor, Dudley Digges, John Carradine, Walter Brennan, Dwight Frye</t>
  </si>
  <si>
    <t>Thriller | Espionaje. Terrorismo</t>
  </si>
  <si>
    <t>Philip Seymour Hoffman, Willem Dafoe, Rachel McAdams, Grigoriy Dobrygin, Robin Wright, Daniel Brühl, Martin Wuttke, Nina Hoss, Rainer Bock, Mehdi Dehbi, Homayoun Ershadi, Neil Malik Abdullah, Vicky Krieps, Kostja Ullmann, Franz Hartwig, Vedat Erincin, Derya Alabora, Tamer Yigit</t>
  </si>
  <si>
    <t>Comedia. Drama | Comedia dramática. Familia. Remake</t>
  </si>
  <si>
    <t>Robin Williams, Mila Kunis, Peter Dinklage, Melissa Leo, James Earl Jones, Sutton Foster, Richard Kind, Daniel Raymont, Sunah Bilsted, Jerry Adler</t>
  </si>
  <si>
    <t>Comedia. Fantástico | Cine familiar. Colegios &amp; Universidad. Secuela</t>
  </si>
  <si>
    <t>Kurt Russell, Eve Arden, Cesar Romero, Dick Van Patten, Joe Flynn, Harold Gould, Phil Silvers, Michael McGreevey, William Schallert, Richard Bakalyan, Benson Fong</t>
  </si>
  <si>
    <t>Harold Lloyd, Mildred Davis, Bill Strothers, Noah Young, Westcott B. Clarke, Mickey Daniels</t>
  </si>
  <si>
    <t>Thriller. Drama | Literatura. Thriller psicológico</t>
  </si>
  <si>
    <t>Pierre Niney, Ana Girardot, Ludovic Berthillot, Valeria Cavalli, Marc Barbe, André Marcon, Laurent Grévill, Thibault Vinçon</t>
  </si>
  <si>
    <t>Drama | Biográfico. Matemáticas. Años 20. Racismo</t>
  </si>
  <si>
    <t>Dev Patel, Jeremy Irons, Toby Jones, Stephen Fry, Jeremy Northam, Kevin McNally, Enzo Cilenti, Shazad Latif, Padraic Delaney, Nicholas Agnew, Devika Bhise, Alan Bentley</t>
  </si>
  <si>
    <t>Aventuras. Comedia | Viajes en el tiempo</t>
  </si>
  <si>
    <t>Adam Driver, Jonathan Pryce, Olga Kurylenko, Stellan Skarsgard, Joana Ribeiro, Óscar Jaenada, Jordi Mollà, Jason Watkins, Paloma Bloyd, Rossy de Palma, Sergi López, Mario Tardón, Joe Manjón, Bruno Sevilla, Patrik Karlson, Viveka Rytzner, Lídia Franco, Maria d'Aires, Juan López-Tagle, Jimmy Castro</t>
  </si>
  <si>
    <t>Aventuras. Drama | Naturaleza</t>
  </si>
  <si>
    <t>Sam Elliott, Aidan Turner, Caitlin Fitzgerald, Ron Livingston, Sean Bridgers, Ellar Coltrane, Larry Miller, Rizwan Manji, Mark Steger, Mark Lund, Nikolai Tsankov, Kristen Anne Ferraro, Mickey Gilmore, Rob Lévesque, Rocco Gioffre, Robert Marsella, Scott Sederquist, Terry Holland, Christina Calvao, Rosemary Howard</t>
  </si>
  <si>
    <t>Western | Película de culto. Drama judicial / Abogados/as</t>
  </si>
  <si>
    <t>John Wayne, James Stewart, Vera Miles, Lee Marvin, Edmond O'Brien, Andy Devine, Ken Murray, John Carradine, Jeanette Nolan, John Qualen, Willis Bouchey, Carleton Young, Woody Strode, Denver Pyle, Strother Martin, Lee Van Cleef, Robert F. Simon, O. Z. Whitehead, Paul Birch, Joseph Hoover</t>
  </si>
  <si>
    <t>Drama. Cine negro | Comedia negra. Años 40. Crimen. Neo-noir</t>
  </si>
  <si>
    <t>Billy Bob Thornton, Frances McDormand, Tony Shalhoub, James Gandolfini, Scarlett Johansson, Michael Badalucco, Jon Polito, Katherine Borowitz, Richard Jenkins, Christopher Kriesa, Brian Haley, Christopher McDonald, Jack McGee, Alan Fudge</t>
  </si>
  <si>
    <t>Aventuras | Siglo XIX. Colonialismo. Amistad</t>
  </si>
  <si>
    <t>Sean Connery, Michael Caine, Christopher Plummer, Saeed Jaffrey, Doghmi Larbi, Shakira Caine, Karroom Ben Bouih, Jack May, Mohammed Shamsi, Albert Moses, Paul Antrim, Graham Acres</t>
  </si>
  <si>
    <t>Intriga | Espionaje. Secuestros / Desapariciones. Remake</t>
  </si>
  <si>
    <t>James Stewart, Doris Day, Brenda De Banzie, Bernard Miles, Ralph Truman, Daniel Gélin, Mogens Wieth, Alan Mowbray, Hillary Brooke, Christopher Olsen, Reggie Nalder, Richard Wattis, Noel Willman, Alix Talton, Yves Brainville, Carolyn Jones</t>
  </si>
  <si>
    <t>Romance. Drama | Drama romántico. Animales. Caballos. Vida rural (Norteamérica)</t>
  </si>
  <si>
    <t>Robert Redford, Kristin Scott Thomas, Sam Neill, Dianne Wiest, Scarlett Johansson, Chris Cooper, Kate Bosworth</t>
  </si>
  <si>
    <t>Bette Davis, Ann Sheridan, Monty Woolley, Elisabeth Fraser, Billie Burke, Richard Travis, Jimmy Durante, Reginald Gardiner, Mary Wickes, Elisabeth Fraser</t>
  </si>
  <si>
    <t>Won Bin, Kim Sae-ron, Kim Tae-hoon, Kim Sung-oh, Thanayong Wongtrakul, Lee Jong-pil</t>
  </si>
  <si>
    <t>Drama | Años 60. Infancia. Familia</t>
  </si>
  <si>
    <t>Mel Gibson, Nick Stahl, Margaret Whitton, Fay Masterson, Gaby Hoffmann, Richard Masur, Geoffrey Lewis</t>
  </si>
  <si>
    <t>Ciencia ficción. Thriller. Terror | Slasher</t>
  </si>
  <si>
    <t>Kevin Bacon, Elisabeth Shue, Josh Brolin, Kim Dickens, Greg Grunberg, Joey Slotnick, Mary Randle, William Devane, Rhona Mitra, Margot Rose, Pablo Espinosa, Tom Woodruff Jr., J. Patrick McCormack, Jimmie F. Skaggs</t>
  </si>
  <si>
    <t>Comedia. Romance | Vida rural. Comedia romántica. Amistad</t>
  </si>
  <si>
    <t>John Wayne, Maureen O'Hara, Barry Fitzgerald, Ward Bond, Victor McLaglen, Jack MacGowran, Arthur Shields, Mildred Natwick</t>
  </si>
  <si>
    <t>Drama. Romance. Comedia. Thriller | Mafia. Crimen. Comedia negra</t>
  </si>
  <si>
    <t>Jack Nicholson, Kathleen Turner, Anjelica Huston, Robert Loggia, John Randolph, William Hickey, Lawrence Tierney, CCH Pounder, Lee Richardson</t>
  </si>
  <si>
    <t>Comedia. Fantástico | Sobrenatural. Casas encantadas. Fantasmas. Comedia de terror</t>
  </si>
  <si>
    <t>Steve Guttenberg, Daryl Hannah, Peter O'Toole, Beverly D'Angelo, Liam Neeson, Martin Ferrero, Jennifer Tilly, Peter Gallagher, Donal McCann, Ray McAnally, Mary Coughlan, Connie Booth, Liz Smith</t>
  </si>
  <si>
    <t>The Marx Brothers, Groucho Marx, Harpo Marx, Chico Marx, Donald MacBride, Frank Albertson, Lucille Ball, Ann Miller, Cliff Dunstan</t>
  </si>
  <si>
    <t>Terror | Brujería. Vampiros. Serie B</t>
  </si>
  <si>
    <t>Dennis Lotis, Christopher Lee, Patricia Jessel, Tom Naylor, Betta St. John, Venetia Stevenson, Valentine Dyall</t>
  </si>
  <si>
    <t>Ciencia ficción. Thriller | Distopía. Supervivencia. Gore</t>
  </si>
  <si>
    <t>Ciencia ficción. Thriller. Drama | Catástrofes</t>
  </si>
  <si>
    <t>Tsuyoshi Kusanagi, Kou Shibasaki, Etsushi Toyokawa, Mao Daichi, Mitsuhiro Oikawa, Mayuko Fukuda, Hideko Yoshida, Akira Emoto, Jun Kunimura, Koji Ishizaka, Ken'ichi Endô, Takeshi Katô</t>
  </si>
  <si>
    <t>Drama. Bélico | Nazismo. II Guerra Mundial. Histórico</t>
  </si>
  <si>
    <t>Bruno Ganz, Alexandra Maria Lara, Corinna Harfouch, Ulrich Matthes, Juliane Köhler, Heino Ferch, Christian Berkel, Matthias Habich, Thomas Kretschmann, Rolf Kanies, Christian Redl, Elizaveta Boyarskaya, Julia Jentsch</t>
  </si>
  <si>
    <t>Drama. Cine negro | Deporte. Boxeo</t>
  </si>
  <si>
    <t>Kirk Douglas, Marilyn Maxwell, Arthur Kennedy, Paul Stewart, Ruth Roman, Lola Albright, Luis van Rooten, Harry Shannon, John Daheim, Ralph Sanford, Esther Howard</t>
  </si>
  <si>
    <t>Drama | Biográfico. Deporte. Ciclismo</t>
  </si>
  <si>
    <t>Ben Foster, Chris O'Dowd, Jesse Plemons, Guillaume Canet, Lee Pace, Dustin Hoffman, Denis Menochet, Elaine Cassidy, Laura Donnelly, Edward Hogg, Chris Larkin, Jorge Leon Martinez, Michael Wilson, Lucien Guignard</t>
  </si>
  <si>
    <t>Intriga. Drama | Drama de época. Magia. Años 1900 (circa)</t>
  </si>
  <si>
    <t>Edward Norton, Paul Giamatti, Jessica Biel, Rufus Sewell, Eddie Marsan, Jake Wood, Tom Fisher, Aaron Taylor-Johnson, Eleanor Tomlinson</t>
  </si>
  <si>
    <t>Fantástico. Aventuras | Circo. Sobrenatural</t>
  </si>
  <si>
    <t>Christopher Plummer, Heath Ledger, Lily Cole, Andrew Garfield, Tom Waits, Colin Farrell, Jude Law, Johnny Depp, Verne Troyer, Richard Riddell, Paloma Faith, Peter Stormare, Katie Lyons, Richard Shanks, Bruce Crawford, Montserrat Lombard</t>
  </si>
  <si>
    <t>Drama | Erótico. Fantasmas</t>
  </si>
  <si>
    <t>Thriller. Drama. Acción | Años 20. Espionaje. Drama de época</t>
  </si>
  <si>
    <t>Song Kang-ho, Gong Yoo, Han Ji-min, Eom Tae-gu, Park Hee-soon, Lee Byung-hun, Shingo Tsurumi, Foster Burden, Lee Sang-Hee, Hiromitsu Takeda, Ha-dam Jeong, Jae-Sang Yoo, Choi Yu-hwa, Ja-Hyoung Kwak, Soo-Kwang Lee</t>
  </si>
  <si>
    <t>Romance. Drama | Erótico. Basado en hechos reales. Película de culto</t>
  </si>
  <si>
    <t>Eiko Matsuda, Tatsuya Fuji, Aoi Nakajima, Taiji Tonoyama, Kanae Kobayashi, Melka Seri</t>
  </si>
  <si>
    <t>Fantástico. Ciencia ficción. Thriller. Acción | Futuro postapocalíptico. Dragones</t>
  </si>
  <si>
    <t>Matthew McConaughey, Christian Bale, Izabella Scorupco, Gerard Butler, Scott Moutter, David Kennedy, Alexander Siddig, Alice Krige, Jack Gleeson</t>
  </si>
  <si>
    <t>Drama. Aventuras. Bélico | II Guerra Mundial. Basado en hechos reales. Guerra Chino-Japonesa (II)</t>
  </si>
  <si>
    <t>Christian Bale, John Malkovich, Joe Pantoliano, Miranda Richardson, Nigel Havers, Leslie Phillips, Masatô Ibu, Emily Richard, Rupert Frazer, Ben Stiller</t>
  </si>
  <si>
    <t>Tim Roth, Chris Penn, Michael Rooker, Renée Zellweger, Rosanna Arquette, Ellen Burstyn</t>
  </si>
  <si>
    <t>Ciencia ficción. Intriga. Terror | Futuro postapocalíptico. Pandemias</t>
  </si>
  <si>
    <t>Mark Wahlberg, Zooey Deschanel, John Leguizamo, Ashlyn Sanchez, Betty Buckley, Alan Ruck, Spencer Breslin, Frank Collison, Robert Bailey Jr., Jeremy Strong, Julia Yorks, Victoria Clark, Alison Folland, Kristen Connolly, Cornell Womack, Curtis McClarin, Robert Lenzi, Derege Harding, Kerry O'Malley, Shayna Levine, Stéphane Debac, Cyrille Thouvenin, Edward James Hyland, Armand Schultz, Stephen Singer, Charlie Saxton, Whitney Sugarman, Greg Wood, Peter Appel, Michael Quinlan, Lyman Chen, Brian O'Halloran, Rich Chew, Joel de la Fuente, Mara Hobel, Brian Anthony Wilson, Ukee Washington, John Ottavino, Alicia Taylor</t>
  </si>
  <si>
    <t>Comedia | Magia</t>
  </si>
  <si>
    <t>Steve Carell, Jim Carrey, Olivia Wilde, Steve Buscemi, James Gandolfini, Alan Arkin, Gillian Jacobs, Jay Mohr, Brad Garrett, David Copperfield, Michael Herbig, Tate Hanyok, Derek Graf</t>
  </si>
  <si>
    <t>Ciencia ficción. Fantástico | Serie B. Película de culto</t>
  </si>
  <si>
    <t>Grant Williams, Randy Stuart, April Kent, Paul Langton, Raymond Bailey, William Schallert, Billy Curtis</t>
  </si>
  <si>
    <t>Fantástico. Acción. Ciencia ficción | Cómic. Superhéroes. Marvel Comics</t>
  </si>
  <si>
    <t>Edward Norton, Liv Tyler, Tim Roth, William Hurt, Tim Blake Nelson, Ty Burrell, Stan Lee, Michael Kenneth Williams, Robert Downey Jr., Peter Mensah, Christina Cabot, Lou Ferrigno, Paul Soles, Débora Nascimento, Greg Bryk, Chris Owens, Adrian Hein, John MacDonald, Simon Wong, Pedro Salvín, Nick Alachiotis, Grant Nickalls, Joris Jarsky, Arnold Pinnock, Tig Fong, Maxwell McCabe-Lokos, David Collins, Robin Wilcock, Wayne Robson, Javier Lambert, Martin Starr, Chris Ratz, Tamsen McDonough, James Downing, Rickson Gracie, Stephen Gartner, Nicholas Rose, Genelle Williams, Lee Jee-yun, Desmond Campbell, DeShaun Clarke, Tony Nappo, Aaron Berg, David Meunier, Tre Smith, Robert Morse, Scott Magee, Wes Berger, Krista Vendy</t>
  </si>
  <si>
    <t>Drama. Romance | Enseñanza. Amistad. Matemáticas</t>
  </si>
  <si>
    <t>Matt Damon, Robin Williams, Minnie Driver, Ben Affleck, Stellan Skarsgard, Casey Affleck, Cole Hauser, Philip Williams, John Mighton, Rachel Majorowski, Colleen McCauley, Matt Mercier, Richard Fitzpatrick, Harmony Korine</t>
  </si>
  <si>
    <t>Thriller | Thriller psicológico</t>
  </si>
  <si>
    <t>Adrian Paul, Kate Nauta, Meredith Ostrom, Amanda Douge, Anthony Waller, Arcadiy Golubovich, Yousef Amin, Caroline Couret-Delegue, Andrew Rybak</t>
  </si>
  <si>
    <t>José Ferrer, Trevor Howard, Dora Bryan, Victor Maddern, Anthony Newley, David Lodge, Peter Arne, Percy Herbert, Graham Stewart, John Fabian, John Van Eyssen, Robert Desmond, Walter Fitzgerald, Beatrice Campbell, Karel Stepanek, Sydney Tafler, Jacques Brunius, Gladys Henson, Andreas Malandrinos, Judith Furse, Christopher Lee, Patric Doonan</t>
  </si>
  <si>
    <t>Cine negro. Thriller. Intriga. Drama | Crimen. Policíaco. Secuestros / Desapariciones</t>
  </si>
  <si>
    <t>Toshirô Mifune, Kyôko Kagawa, Yutaka Sada, Takashi Shimura, Tatsuya Mihashi, Tatsuya Nakadai, Kenji Kodama, Isao Kimura, Kenjiro Ishiyama, Takeshi Katô, Jun Tazaki, Nobuo Nakamura, Yûnosuke Itô, Tsutomu Yamazaki, Minoru Chiaki, Eijirô Tono, Masao Shimizu, Masahiko Shimazu, Koji Mitsui, Kyû Sazanka, Susumu Fujita, Kamatari Fujiwara, Yoshio Tsuchiya, Kazuo Kitamura, Gen Shimizu, Akira Nagoya, Jun Hamamura, Masao Oda, Kô Nishimura, Yoshifumi Tajima, Kôji Kiyomura, Hiroshi Unayama, Satoshi Suzuki, Senkichi Omura, Kazuo Katô, Ikio Sawamura, Kin Sugai, Keiko Tomita, Isao Onoda, Kiyoshi Yamamoto, Haruo Suzuki</t>
  </si>
  <si>
    <t>Terror. Aventuras | Gore. Naturaleza</t>
  </si>
  <si>
    <t>Lorenza Izzo, Ariel Levy, Sky Ferreira, Nicolás Martínez, Kirby Bliss Blanton, Aaron Burns, Magda Apanowicz, Matias Lopez, Daryl Sabara, Mary Dunworth, Cody Pittman, Ignacia Allamand</t>
  </si>
  <si>
    <t>Terror. Ciencia ficción. Thriller | Sectas. Cine independiente USA</t>
  </si>
  <si>
    <t>Aaron Moorhead, Justin Benson, Tate Ellington, Callie Hernandez, James Jordan, Lew Temple</t>
  </si>
  <si>
    <t>Drama. Thriller | Bolsa &amp; Negocios. Crimen</t>
  </si>
  <si>
    <t>Giovanni Ribisi, Vin Diesel, Nicky Katt, Scott Caan, Ben Affleck, Nia Long, Ron Rifkin, Desmond Harrington, Jamie Kennedy, Tom Everett Scott, Taylor Nichols, Bill Sage, Mark Webber, Jon Abrahams, Christopher Fitzgerald, Anson Mount, Siobhan Fallon</t>
  </si>
  <si>
    <t>Intriga. Thriller. Drama | Crimen</t>
  </si>
  <si>
    <t>Julia Roberts, Denzel Washington, Sam Shepard, Tony Goldwyn, John Heard, James B. Sikking, John Lithgow, Robert Culp, Hume Cronyn, William Atherton, Stanley Tucci, Jake Weber, Anthony Heald, Cynthia Nixon</t>
  </si>
  <si>
    <t>Comedia | Basado en hechos reales. Vida rural</t>
  </si>
  <si>
    <t>Hugh Grant, Tara Fitzgerald, Colm Meaney, Ian Hart, Ian McNeice, Kenneth Griffith, Tudor Vaughan, Hugh Vaughan, Robert Pugh, Robert Blythe, Garfield Morgan, Lisa Palfrey, Dafydd Wyn Roberts, Ieuan Rhys, Anwen Williams, Fraser Cains, Jack Walters, Harry Kretchmer, Howell Evans, David Lloyd Meredith</t>
  </si>
  <si>
    <t>Thriller. Drama | Drama judicial / Abogados/as. Crimen</t>
  </si>
  <si>
    <t>Matthew McConaughey, Ryan Phillippe, Marisa Tomei, William H. Macy, Josh Lucas, Bryan Cranston, Laurence Mason, Frances Fisher, John Leguizamo, Michael Peña, Margarita Levieva, Bob Gunton, Reggie Baker, Mackenzie Aladjem, Michaela Conlin, Michael Paré</t>
  </si>
  <si>
    <t>Comedia. Musical | Siglo XIX</t>
  </si>
  <si>
    <t>Danny Kaye, Walter Slezak, Barbara Bates, Elsa Lanchester, Gene Lockhart, Alan Hale, Walter Catlett, Rhys Williams</t>
  </si>
  <si>
    <t>Drama. Bélico | II Guerra Mundial. Años 40. Histórico. Política. Biográfico</t>
  </si>
  <si>
    <t>Gary Oldman, Ben Mendelsohn, Kristin Scott Thomas, Lily James, Stephen Dillane, Richard Lumsden, Philip Martin Brown, Ronald Pickup, Brian Pettifer, Tom Ashley, Jordan Waller, David Olawale Ayinde, Michael Bott, Danny Stewart, John Locke</t>
  </si>
  <si>
    <t>Drama | Drama judicial / Abogados/as. Guerra de Líbano</t>
  </si>
  <si>
    <t>Adel Karam, Kamel El Basha, Christine Choueiri, Camille Salameh, Rita Hayek, Talal Jurdi, Diamand Bou Abboud, Rifaat Torbey, Carlos Chahine, Julia Kassar</t>
  </si>
  <si>
    <t>Drama | Japón feudal. Siglo XII. Esclavitud</t>
  </si>
  <si>
    <t>Kinuyo Tanaka, Yoshiaki Hanayaki, Kyôko Kagawa, Eitarô Shindô, Akitake Kôno, Masao Shimizu, Ken Mitsuda, Kazukimi Okuni</t>
  </si>
  <si>
    <t>Intriga. Drama | Basado en hechos reales. Thriller psicológico. Años 20. Secuestros / Desapariciones</t>
  </si>
  <si>
    <t>Angelina Jolie, John Malkovich, Jeffrey Donovan, Colm Feore, Amy Ryan, Gattlin Griffith, Michael Kelly, Jason Butler Harner, Devon Conti, Pamela Dunlap, Riki Lindhome, Denis O'Hare, Geoff Pierson, Eddie Alderson</t>
  </si>
  <si>
    <t>Aventuras. Fantástico | Cine familiar. 3-D</t>
  </si>
  <si>
    <t>James Stewart, Josephine Hull, Peggy Dow, Charles Drake, Cecil Kellaway, Jesse White, Victoria Horne, Wallace Ford</t>
  </si>
  <si>
    <t>Ryan Reynolds, Denzel Washington, Brendan Gleeson, Vera Farmiga, Sam Shepard, Robert Patrick, Rubén Blades, Nora Arnezeder, Liam Cunningham, Joel Kinnaman, Fares Fares, Fana Mokoena</t>
  </si>
  <si>
    <t>Thriller. Drama | Biográfico. Crimen. Mafia. Vejez/Madurez. Amistad. Años 70. Años 60</t>
  </si>
  <si>
    <t>Robert De Niro, Al Pacino, Joe Pesci, Stephen Graham, Harvey Keitel, Bobby Cannavale, Anna Paquin, Ray Romano, Kathrine Narducci, Jesse Plemons, Jack Huston, Domenick Lombardozzi, Jeremy Luke, Gary Basaraba, Steve Van Zandt, Welker White, Action Bronson, Chelsea Sheets, Kate Arrington, Sebastian Maniscalco, Stephanie Kurtzuba, Aleksa Palladino, Marin Ireland, Jake Hoffman, Paul Ben-Victor, Louis Cancelmi, Aly Mang, Jennifer Mudge, Patrick Gallo, Rebecca Faulkenberry, Larry Romano, Margaret Anne Florence, Barry Primus, Bo Dietl, J.C. MacKenzie, Thomas E. Sullivan</t>
  </si>
  <si>
    <t>Comedia. Thriller | Comedia negra. Policíaco. Crimen. Drogas. Vida rural. Buddy Film</t>
  </si>
  <si>
    <t>Marlene Dietrich, Charles Boyer, Basil Rathbone, C. Aubrey Smith, Joseph Schildkraut, John Carradine, Alan Marshal, Lucile Watson, Henry Brandon, Tilly Losch</t>
  </si>
  <si>
    <t>Drama | Siglo XIX</t>
  </si>
  <si>
    <t>Judith Chemla, Jean-Pierre Darroussin, Yolande Moreau, Swann Arlaud, Nina Meurisse, Olivier Perrier, Clotilde Hesme, Alain Beigel, Finnegan Oldfield, Lucette Beudin, Jérôme Lanne, Mélie Deneuve, Père François-Xavier Ledoux, Lise Lamétrie, Marc Olry, Sarah Durand</t>
  </si>
  <si>
    <t>Comedia. Drama | Drogas</t>
  </si>
  <si>
    <t>Brenda Blethyn, Craig Ferguson, Martin Clunes, Tchéky Karyo, Jamie Foreman, Bill Bailey, Valerie Edmond, Tristan Sturrock, Clive Merrison, Leslie Phillips, Phyllida Law</t>
  </si>
  <si>
    <t>Drama. Fantástico. Aventuras | Infancia. Amistad</t>
  </si>
  <si>
    <t>Dixie Egerickx, Colin Firth, Julie Walters, Edan Hayhurst, Maeve Dermody, Sonia Goswami, Jemma Powell, Amir Wilson, Albert Giannitelli, Lee Starkey, Anne Lacey, Isis Davis, Chloe Stannage, Jackson Kai, Abdul Hakim Joy, Tommy Surridge, Paul Dean-Kelly, Billy Jenkins, Paul G. Raymond</t>
  </si>
  <si>
    <t>Aventuras. Drama | Infancia. Amistad. Cine familiar</t>
  </si>
  <si>
    <t>Kate Maberly, Heydon Prowse, Andrew Knott, Maggie Smith, Irène Jacob, John Lynch, Walter Sparrow, Frank Baker, Valerie Hill, Andrea Pickering, Colin Bruce</t>
  </si>
  <si>
    <t>Thriller. Intriga. Drama | África. Política</t>
  </si>
  <si>
    <t>Ralph Fiennes, Rachel Weisz, Danny Huston, Hubert Koundé, Sidede Onyulo, Bill Nighy, Gerard McSorley, Daniele Harford, Pete Postlethwaite, Donald Sumpter</t>
  </si>
  <si>
    <t>Comedia | Trabajo/empleo. Dogma</t>
  </si>
  <si>
    <t>Jens Albinus, Peter Gantzler, Louise Mieritz, Iben Hjejle, Mia Lyhne, Henrik Prip, Casper Christensen</t>
  </si>
  <si>
    <t>Clint Eastwood, Sydney Penny, Michael Moriarty, Chris Penn, Carrie Snodgress, Richard Dysart, John Russell, Richard Kiel, Billy Drago, Doug McGrath, Charles Hallahan, Marvin J. McIntyre, Fran Ryan, Richard Hamilton, Graham Paul, Chuck Lafont, Jeffrey Weissman, Allen Keller, Randy Oglesby, Herman Poppe, Kathleen Wygle, Terrence Evans, Jim Hitson, Loren Adkins, Thomas H. Friedkin, S.A. Griffin, Jack Radosta, Robert Winley, Jeffrey Josephson, John Dennis Johnston</t>
  </si>
  <si>
    <t>Drama | Religión. Adolescencia</t>
  </si>
  <si>
    <t>Idir Ben Addi, Olivier Bonnaud, Myriem Akheddiou, Victoria Bluck, Claire Bodson, Othmane Moumen</t>
  </si>
  <si>
    <t>Drama | Biográfico. Artes marciales</t>
  </si>
  <si>
    <t>Aarif Lee, Tony Leung Ka-Fai, Christy Chung, Jennifer Tse, Wilfred Lau, Jin Auyeung, Angela Gong, Lee Heung-Kam, Michelle Ye, Eddie Cheung, Zhang Yishan, Tan Hanjin, Cheung Tat-Ming, Johnson Yuen, Charles Ying, Dada Lo, Alex Man, Chin Kar-Lok, Lawrence Cheng, Kristy Yang, Candice Yu</t>
  </si>
  <si>
    <t>Acción. Aventuras | Siglo VII. Precuela. 3-D</t>
  </si>
  <si>
    <t>Mark Chao, Angelababy, Feng Shaofeng, Carina Lau, Chen Kun, Sheng Chien, Dong Hu, Kim Bum</t>
  </si>
  <si>
    <t>Drama | Biográfico. Siglo XIX. Política</t>
  </si>
  <si>
    <t>August Diehl, Stefan Konarske, Vicky Krieps, Olivier Gourmet, Hannah Steele, Eric Godon, Rolf Kanies, Stephen Hogan, Niels-Bruno Schmidt, Ulrich Brandhoff, Denis Lyons, Damien Marchal, Aran Bertetto, Wiebke Adam, Annabelle Lewiston</t>
  </si>
  <si>
    <t>Ravel Andrade, Júlio Andrade, Fabiana Guglielmetti, Nancho Novo, Paz Vega, Enrique Diaz, Fabiula Nascimento, Letícia Colin, Lucci Ferreira</t>
  </si>
  <si>
    <t>Simon Ward, Robert Shaw, Anne Bancroft, Jack Hawkins, John Mills, Anthony Hopkins, Ian Holm, Patrick Magee, Edward Woodward</t>
  </si>
  <si>
    <t>Comedia. Terror | Comedia de terror. Parodia. Monstruos. Película de culto</t>
  </si>
  <si>
    <t>Gene Wilder, Peter Boyle, Marty Feldman, Cloris Leachman, Teri Garr, Madeline Kahn, Gene Hackman, Richard Haydn, Kenneth Mars</t>
  </si>
  <si>
    <t>Ciencia ficción. Bélico. Acción | Extraterrestres. Ejército</t>
  </si>
  <si>
    <t>Asa Butterfield, Harrison Ford, Hailee Steinfeld, Ben Kingsley, Viola Davis, Suraj Partha, Abigail Breslin, Moises Arias, Jimmy 'Jax' Pinchak, Aramis Knight, Conor Carroll, Khylin Rhambo, Brandon Soo Hoo, Nonso Anozie, Caleb J. Thaggard, Cameron Gaskins, Stevie Ray Dallimore, Andrea Powell, Kyle Russell Clements, Wendy Miklovic, Jasmine Kaur, Han Soto, Edrick Browne, Tony Mirrcandani, Christopher Coakley, Michael Chase Walker, Gavin Hood</t>
  </si>
  <si>
    <t>Thriller. Intriga. Terror | Supervivencia</t>
  </si>
  <si>
    <t>Carla Gugino, Bruce Greenwood, Henry Thomas, Kate Siegel, Carel Struycken, Chiara Aurelia</t>
  </si>
  <si>
    <t>Comedia. Intriga. Drama | Cine dentro del cine. Sátira. Comedia negra</t>
  </si>
  <si>
    <t>Tim Robbins, Greta Scacchi, Dina Merrill, Whoopi Goldberg, Peter Gallagher, Bruce Willis, Lyle Lovett, Julia Roberts, Burt Reynolds, Fred Ward, Rod Steiger, Andie MacDowell, Susan Sarandon, James Coburn, Cher, Vincent D'Onofrio, Richard E. Grant, Dean Stockwell, Sydney Pollack, Jeff Goldblum, Brion James, John Cusack, Malcolm McDowell, Jack Lemmon, Jill St. John, Anjelica Huston, Peter Falk, Leah Ayres, Leeza Gibbons</t>
  </si>
  <si>
    <t>Comedia. Intriga | Crimen</t>
  </si>
  <si>
    <t>Eileen Brennan, Tim Curry, Madeline Kahn, Christopher Lloyd, Lesley Ann Warren, Michael McKean, Martin Mull, Colleen Camp, Lee Ving</t>
  </si>
  <si>
    <t>Ray Liotta, Shaun Sipos, Rachel Blanchard, Brooke Nevin, Glenne Headly, Brendan Fehr, David Parker, Josh Emerson, Brenda Campbell, Chris Ippolito, Kira Clavell</t>
  </si>
  <si>
    <t>Daniel Auteuil, Gad Elmaleh, Alice Taglioni, Kristin Scott Thomas, Virginie Ledoyen, Dany Boon, Richard Berry, Michel Aumont, Michel Jonasz, Karl Lagerfeld, Laurent Gamelon, Patrick Mille, Michèle Garcia</t>
  </si>
  <si>
    <t>Thriller. Intriga | Remake</t>
  </si>
  <si>
    <t>John Malkovich, Dougray Scott, Ray Winstone, Lena Headey, Chiara Caselli, Sam Blitz, Evelina Meghnagi, Paolo Paoloni, Maurizio Luca, Yurij Rosstalnyi, Nickolaus Deutsch, Emidio Lavella, Lutz Winde, Wilfried Zander, Ronnie Paul</t>
  </si>
  <si>
    <t>Romance | Drama romántico. Homosexualidad</t>
  </si>
  <si>
    <t>Morgan Freeman, Greg Kinnear, Selma Blair, Radha Mitchell, Alexa Davalos, Fred Ward, Billy Burke, Jane Alexander, Toby Hemingway, Stana Katic, Erika Marozsán, Margo Martindale, Missi Pyle, Shannon Lucio, Alex Mentzel, Sherilyn Lawson</t>
  </si>
  <si>
    <t>Drama. Romance | Crimen. Años 40</t>
  </si>
  <si>
    <t>Pierce Brosnan, Patricia Clarkson, Rachel McAdams, Chris Cooper, Rebecca Codling, Pauline Crawford, David Richmond-Peck, David Wenham</t>
  </si>
  <si>
    <t>Thriller | Ajedrez. Guerra Fría. Política</t>
  </si>
  <si>
    <t>Bill Pullman, Lotte Verbeek, James Bloor, Robert Wieckiewicz, Aleksey Serebryakov, Corey Johnson, Nicholas Farrell, Evgeniy Sidikhin, Cezary Kosinski, Aleksandr Lobanov, Wojciech Mecwaldowski, Magdalena Boczarska, Andy Beckwith, John Benfield, Ludwik Borkowski, Jim Williams, Phillip Goss, Malgorzata Klara, Ksawery Szlenkier, Artur Krajewski, Dominic Knight, Martin Budny, Marek Ciunel, Marcin Sitek, Artem Manuilov, Marcin Stec, Eugeniusz Malinowski, Anna Moskal, Karolina Tomaszewska, Seth Compton, Grzegorz Emanuel, Patrice Nieckowski, Klaudiusz Kaufmann, Sergiej Kriuczkow, Jan Wojtynski</t>
  </si>
  <si>
    <t>Drama | Cine familiar. Deporte. Béisbol. Basado en hechos reales. Años 50</t>
  </si>
  <si>
    <t>Clifton Collins Jr., Cheech Marin, Moises Arias, Jake T. Austin, Jansen Panettiere, Gabriel Morales, Ryan Ochoa, Carlos Padilla, Mario Revolori, Tony Revolori, Alfredo Rodríguez, Emilie de Ravin, Patricia Manterola</t>
  </si>
  <si>
    <t>Drama. Comedia | Drama judicial / Abogados/as</t>
  </si>
  <si>
    <t>Fabrice Luchini, Sidse Babett Knudsen, Miss Ming, Berenice Sand, Claire Assali, Floriane Potiez, Corinne Masiero</t>
  </si>
  <si>
    <t>Drama | Crimen. Siglo XIX. Drama judicial / Abogados/as. Asesinos en serie. Basado en hechos reales</t>
  </si>
  <si>
    <t>Philippe Noiret, Michel Galabru, Isabelle Huppert, Jean-Claude Brialy, Renée Faure, Cécile Vassort, Jean-Roger Caussimon, Jean Bretonnière, Yves Robert</t>
  </si>
  <si>
    <t>Drama | Drama judicial / Abogados/as. Crimen. Familia</t>
  </si>
  <si>
    <t>Robert Downey Jr., Robert Duvall, Vera Farmiga, Billy Bob Thornton, Vincent D'Onofrio, Jeremy Strong, Dax Shepard, Leighton Meester, David Krumholtz, Balthazar Getty, Sarah Lancaster, Ken Howard, Grace Zabriskie, Denis O'Hare</t>
  </si>
  <si>
    <t>Drama | Años 30. II Guerra Mundial. Ajedrez. Nazismo. Drama carcelario. Familia</t>
  </si>
  <si>
    <t>Marc Clotet, Melina Matthews, Alejo Sauras, Stefan Weinert, Mike Hoffmann, Andrés Gertrudix, Pau Durà, Lionel Auguste, Maarten Dannenberg, Christian Stamm, Juan Del Santo, Blanca Zurdo, Karlos Klaumannsmoller, Scott Alexander Young, Martin Angerbauer, Jaume Cervera</t>
  </si>
  <si>
    <t>Thriller. Drama | Crimen. Juego. Mafia. Remake</t>
  </si>
  <si>
    <t>Mark Wahlberg, Brie Larson, Jessica Lange, John Goodman, Sonya Walger, Michael Kenneth Williams, Emory Cohen, Leland Orser, George Kennedy, Richard Schiff, Domenick Lombardozzi, Griffin Cleveland, Steve Park, Michael Kenneth Williams</t>
  </si>
  <si>
    <t>John Cusack, Gene Hackman, Dustin Hoffman, Rachel Weisz, Bruce Davison, Bruce McGill, Jeremy Piven, Jennifer Beals, Joanna Going, Nick Searcy, Stanley Anderson, Cliff Curtis, Leland Orser, Nestor Serrano, Lori Heuring</t>
  </si>
  <si>
    <t>Intriga. Drama | Asesinos en serie. Remake</t>
  </si>
  <si>
    <t>Jack Nicholson, Aaron Eckhart, Robin Wright, Helen Mirren, Vanessa Redgrave, Sam Shepard, Mickey Rourke, Benicio del Toro, Tom Noonan, Lois Smith, Harry Dean Stanton</t>
  </si>
  <si>
    <t>Acción | Asesinos en serie. Venganza</t>
  </si>
  <si>
    <t>Charles Bronson, Vincent Gardenia, William Redfield, Hope Lange, Stuart Margolin, Steven Keats, William Redfield, Jack Wallace, Jeff Goldblum</t>
  </si>
  <si>
    <t>Acción | Secuela. Venganza</t>
  </si>
  <si>
    <t>Charles Bronson, Deborah Raffin, Ed Lauter, Martin Balsam, Gavan O'Herlihy, Kirk Taylor, Alex Winter, Tony Spiridakis, Ricco Ross, Tony Britts, David Crean, Nelson Fernandez, Alan Cooke, Bob Dysinger</t>
  </si>
  <si>
    <t>Cine negro. Intriga. Drama | Crimen. Drama judicial / Abogados/as. Basado en hechos reales</t>
  </si>
  <si>
    <t>Dana Andrews, Jane Wyatt, Lee J. Cobb, Arthur Kennedy, Ed Begley, Sam Levene, Karl Malden</t>
  </si>
  <si>
    <t>Fantástico. Drama. Thriller | Vida rural. Años 40. Posguerra española. Monstruos. Cuentos</t>
  </si>
  <si>
    <t>Ivana Baquero, Sergi López, Maribel Verdú, Doug Jones, Ariadna Gil, Álex Angulo, Federico Luppi, Roger Casamajor, Fernando Tielve, Pepa Pedroche, José Luis Torrijo, Ivan Massagué, César Vea, Manolo Solo, Eusebio Lázaro, Francisco Vidal, Gonzalo Uriarte, Lina Mira, Mario Zorrilla, Sebastián Haro, Juanjo Cucalón, Ana Sáez, Milo Taboada, Lalá Gatóo, Pedro G. Marzo, Fernando Albizu, Íñigo Garcés, Chani Martín, Chicho Campillo</t>
  </si>
  <si>
    <t>Drama. Thriller | Drama judicial / Abogados/as. Drama carcelario</t>
  </si>
  <si>
    <t>Richard Gere, Bai Ling, Bradley Whitford, Byron Mann, Roger Yuan, Judy Ho, Ken Leung, Robert Stanton, Tsai Chin, Peter Donat, Tzi Ma, Jessey Meng, Ming Lo</t>
  </si>
  <si>
    <t>Romance. Drama. Comedia | Comedia romántica. Comedia dramática</t>
  </si>
  <si>
    <t>Bradley Cooper, Jennifer Lawrence, Robert De Niro, Jacki Weaver, Chris Tucker, Matthew Russell, Julia Stiles, Anupam Kher, John Ortiz, Shea Whigham, Brea Bee, Dash Mihok, Paul Herman, Bonnie Aarons, Luisa Diaz, Samantha Steffen</t>
  </si>
  <si>
    <t>Thriller. Ciencia ficción | Crimen. Asesinos en serie. Policíaco. Viajes en el tiempo</t>
  </si>
  <si>
    <t>Boyd Holbrook, Cleopatra Coleman, Michael C. Hall, Bokeem Woodbine, Sarah Dugdale, Rudi Dharmalingam, Gabrielle Graham, Julia Knope, Billy Otis, Divan Meyer, Ryan Allen, David MacInnis, Jhonattan Ardila, Yahsmin Daviault, Trisha Blair, Jay Yoo, Bobby Daniels, Tadhg McMahon, Adrian Griffin, Martha Girvin, Blaine McKenzie, Juan Carlos Velis, Naya Guzman, Stuart Dowling, Sandra Battaglini, Quincy Kirkwood, José Arias, Colton Royce</t>
  </si>
  <si>
    <t>Comedia. Drama | Comedia dramática. Cine dentro del cine. Literatura. Sátira. Drama psicológico. Años 90</t>
  </si>
  <si>
    <t>Nicolas Cage, Meryl Streep, Chris Cooper, Tilda Swinton, Maggie Gyllenhaal, Cara Seymour, Brian Cox, Judy Greer, Jim Beaver, Ron Livingston, Doug Jones, Gary Farmer, Peter Jason, Gregory Itzin, Catherine Keener</t>
  </si>
  <si>
    <t>Bradley Cooper, Zoe Saldana, Jeremy Irons, Dennis Quaid, Olivia Wilde, J.K. Simmons, Ben Barnes, John Hannah, Zeljko Ivanek, Michael McKean, Ron Rifkin, Nora Arnezeder</t>
  </si>
  <si>
    <t>Fantástico. Aventuras. Comedia | Mitología. Adolescencia. Young Adult</t>
  </si>
  <si>
    <t>Logan Lerman, Brandon T. Jackson, Alexandra Daddario, Pierce Brosnan, Catherine Keener, Rosario Dawson, Uma Thurman, Sean Bean, Kevin McKidd, Steve Coogan, Joe Pantoliano, Melina Kanakaredes, Erica Cerra, Chelan Simmons, Jake Abel, Serinda Swan, Luke Camilleri, Stefanie von Pfetten, Zane Holtz</t>
  </si>
  <si>
    <t>Aventuras. Romance | Supervivencia. Adolescencia</t>
  </si>
  <si>
    <t>Brooke Shields, Christopher Atkins, Leo McKern, William Daniels, Elva Josephson, Glenn Kohan</t>
  </si>
  <si>
    <t>Thriller. Drama | Crimen. Neo-noir</t>
  </si>
  <si>
    <t>Gwei Lun-Mei, Hu Ge, Liao Fan, Regina Wan, Zeng Meihuizi, Qi Dao, Huang Jue</t>
  </si>
  <si>
    <t>Thriller. Intriga | Mafia. Crimen. IRA</t>
  </si>
  <si>
    <t>Bob Hoskins, Helen Mirren, Eddie Constantine, Dave King, Bryan Marshall, Derek Thompson, Paul Freeman, P.H. Moriarty, Pierce Brosnan</t>
  </si>
  <si>
    <t>Paul Newman, Joanne Woodward, Orson Welles, Lee Remick, Angela Lansbury, Richard Anderson, Anthony Franciosa, Sarah Marshall, J. Pat O'Malley, Val Avery, Bill Walker, I. Stanford Jolley, Victor Rodman, Robert Adler, Byron Foulger, Al Bain</t>
  </si>
  <si>
    <t>Drama. Romance | Nazismo. Holocausto. Literatura. Años 50. Años 60. Años 70. Años 80. Años 90</t>
  </si>
  <si>
    <t>Kate Winslet, David Kross, Ralph Fiennes, Bruno Ganz, Lena Olin, Alexandra Maria Lara, Linda Bassett, Susanne Lothar, Matthias Habich, Ludwig Blochberger, Volker Bruch, Hannah Herzsprung, Jeanette Hain, Jonas Jägermeyr</t>
  </si>
  <si>
    <t>Romance. Drama. Aventuras | Drama romántico. Años 30. Colonialismo</t>
  </si>
  <si>
    <t>Hugh Dancy, Jessica Alba, Bob Hoskins, Brenda Blethyn, Emily Mortimer, Noah Taylor</t>
  </si>
  <si>
    <t>Aventuras. Bélico | Antigua Grecia</t>
  </si>
  <si>
    <t>Richard Egan, Ralph Richardson, Diane Baker, Barry Coe, David Farrar, Donald Houston, Anna Synodinou, Kieron Moore, Laurence Naismith, John Crawford</t>
  </si>
  <si>
    <t>Bélico. Drama | Basado en hechos reales. I Guerra Mundial. África</t>
  </si>
  <si>
    <t>Anthony Quinn, Oliver Reed, Irene Papas, Rod Steiger, John Gielgud, Raf Vallone, Andrew Keir, Gastone Moschin</t>
  </si>
  <si>
    <t>Drama | Edad Media. Siglo XII</t>
  </si>
  <si>
    <t>Katharine Hepburn, Peter O'Toole, Jane Merrow, Anthony Hopkins, John Castle, Timothy Dalton, Nigel Terry, Nigel Stock</t>
  </si>
  <si>
    <t>Ciencia ficción. Aventuras. Acción | Futuro postapocalíptico. Western futurista. Distopía. Religión</t>
  </si>
  <si>
    <t>Denzel Washington, Gary Oldman, Mila Kunis, Ray Stevenson, Jennifer Beals, Tom Waits, Malcolm McDowell, Michael Gambon, Frances de la Tour, Lateef Crowder, Chris Browning, Lora Martinez, Luis Bordonada, Joe Pingue</t>
  </si>
  <si>
    <t>Bélico. Drama. Thriller | II Guerra Mundial. Nazismo</t>
  </si>
  <si>
    <t>Carice van Houten, Thom Hoffman, Halina Reijn, Sebastian Koch, Waldemar Kobus, Christian Berkel, Derek de Lint, Dolf de Vries, Peter Blok, Michiel Huisman, Matthias Schoenaerts, Frank Lammers, Ronald Armbrust</t>
  </si>
  <si>
    <t>Musical. Romance</t>
  </si>
  <si>
    <t>Fred Astaire, Joan Leslie, Robert Benchley, Robert Ryan, Elizabeth Patterson, Marjorie Gateson, Freddie Slack, Peter Lawford</t>
  </si>
  <si>
    <t>Aventuras. Western. Acción | Trenes/Metros. Venganza</t>
  </si>
  <si>
    <t>Armie Hammer, Johnny Depp, Tom Wilkinson, William Fichtner, Ruth Wilson, Helena Bonham Carter, James Badge Dale, Bryant Prince, Barry Pepper, Harry Treadaway, James Frain, Mason Elston Cook, Joaquín Cosío</t>
  </si>
  <si>
    <t>Comedia. Drama | Comedia negra. Biográfico. Bolsa &amp; Negocios. Años 80. Años 90. Drogas</t>
  </si>
  <si>
    <t>Leonardo DiCaprio, Jonah Hill, Margot Robbie, Kyle Chandler, Cristin Milioti, Rob Reiner, Matthew McConaughey, P.J. Byrne, Jon Bernthal, Jean Dujardin, Kenneth Choi, Henry Zebrowski, Joanna Lumley, Brian Sacca, Jon Favreau, Ethan Suplee, Spike Jonze, Katarina Cas, Barry Rothbart, Shea Whigham, Thomas Middleditch, Jordan Belfort, Christine Ebersole, Fran Lebowitz</t>
  </si>
  <si>
    <t>Thriller | Terrorismo. ETA. Basado en hechos reales. Años 70</t>
  </si>
  <si>
    <t>Eduardo Noriega, José Coronado, Mélanie Doutey, Silvia Abascal, Santiago Ramos, Patrick Bruel, Jorge Sanz, Fernando Cayo</t>
  </si>
  <si>
    <t>Kirk Douglas, Anthony Quinn, James Donald, Pamela Brown, Everett Sloane, Jill Bennett, Henry Daniell, Niall MacGinnis, Lionel Jeffries</t>
  </si>
  <si>
    <t>Louis de Funès, Michel Galabru, Maurice Risch, Jacques François, Guy Grosso, Michel Modo, Patrick Préjean, France Rumilly</t>
  </si>
  <si>
    <t>Drama | Wrestling/Lucha libre. Deporte</t>
  </si>
  <si>
    <t>Mickey Rourke, Marisa Tomei, Evan Rachel Wood, Judah Friedlander, Ajay Naidu, Mark Margolis, Todd Barry, Wass Stevens</t>
  </si>
  <si>
    <t>Aventuras. Drama. Bélico. Romance | Años 1910-1919. I Guerra Mundial. Histórico. Cine épico</t>
  </si>
  <si>
    <t>Russell Crowe, Olga Kurylenko, Jai Courtney, Isabel Lucas, Damon Herriman, Jacqueline McKenzie, Cem Yilmaz, Ryan Corr, Dan Wyllie, Deniz Akdeniz, Yilmaz Erdogan, Steve Bastoni, Dylan Georgiades, Megan Gale, Salih Kalyon, Ben O'Toole, James Fraser, Ben Norris, Aidan Liam Smith, Sophia Forrest, Benedict Hardie, Christopher Sommers, Michael Dorman, Thomas Unger</t>
  </si>
  <si>
    <t>Animación. Comedia | Animales</t>
  </si>
  <si>
    <t>Animación, Bryan Cranston, Phillipa Soo, Ariana Greenblatt, Eleanor Matsuura, Betsy Graver, Owain Arthur, Filiz Fairweather, Ben Bishop</t>
  </si>
  <si>
    <t>Fantástico. Musical. Aventuras | Cine familiar. Cuentos. Película de culto</t>
  </si>
  <si>
    <t>Judy Garland, Frank Morgan, Ray Bolger, Bert Lahr, Jack Haley, Billie Burke, Clara Blandick, Margaret Hamilton, Charley Grapewin</t>
  </si>
  <si>
    <t>Musical. Fantástico | Remake</t>
  </si>
  <si>
    <t>Diana Ross, Michael Jackson, Nipsey Russell, Ted Ross, Mabel King, Theresa Merritt, Thelma Carpenter, Lena Horne, Richard Pryor, Stanley Greene, Clyde J. Barrett</t>
  </si>
  <si>
    <t>Thriller | Mafia. Secuestros / Desapariciones. Crimen. Drogas</t>
  </si>
  <si>
    <t>Daniel Faraldo, Andrew Tarbet, Sergio Peris-Mencheta, Priscilla Delgado, José Sefami, Nikol Kollars, Marco Tulio Luna, Marco Román, Israel Zuñiga, Raul Espinosa, Pau Castro, Sara Barajas</t>
  </si>
  <si>
    <t>Thriller. Aventuras. Terror. Intriga | Caza. Thriller psicológico. Película de culto</t>
  </si>
  <si>
    <t>Joel McCrea, Fay Wray, Leslie Banks, Robert Armstrong, Noble Johnson, Steve Clemente, James Flavin, William B. Davidson</t>
  </si>
  <si>
    <t>Drama | Siglo XIV. Edad Media. Abusos sexuales. Venganza</t>
  </si>
  <si>
    <t>Max von Sydow, Birgitta Valberg, Gunnel Lindblom, Birgitta Pettersson, Axel Düberg, Allan Edwall, Tor Isedal</t>
  </si>
  <si>
    <t>Drama | Secuela</t>
  </si>
  <si>
    <t>Yves Montand, Daniel Auteuil, Emmanuelle Béart, Hippolyte Girardot, Margarita Lozano, Yvonne Gamy, Ticky Holgado, Jean Bouchaud, Elisabeth Depardieu, Gabriel Bacquier, Armand Meffre, André Dupon</t>
  </si>
  <si>
    <t>Drama | Vida rural. Años 20</t>
  </si>
  <si>
    <t>Yves Montand, Gérard Depardieu, Daniel Auteuil, Elisabeth Depardieu, Ernestine Mazurowna, Marcel Champen, Armand Meffre</t>
  </si>
  <si>
    <t>Comedia. Acción | Trenes/Metros. Ejército. Guerra de Secesión. Película de culto. Cine mudo</t>
  </si>
  <si>
    <t>Buster Keaton, Marion Mack, Glen Cavender, Jim Farley, Frederick Vroom, Charles Smith, Frank Varnes, Joe Keaton, Mike Donlin, Tom Nawm</t>
  </si>
  <si>
    <t>Thriller. Drama | Thriller psicológico. Drama psicológico. Surrealismo. Película de culto</t>
  </si>
  <si>
    <t>Christian Bale, Jennifer Jason Leigh, Aitana Sánchez-Gijón, Michael Ironside, John Sharian</t>
  </si>
  <si>
    <t>Comedia. Drama. Fantástico. Romance</t>
  </si>
  <si>
    <t>Jessica Brown Findlay, Andrew Scott, Jeremy Irvine, Tom Wilkinson, Anna Chancellor, Charlotte Asprey, Eileen Davies, Paul Blackwell, Lola Sultan, Claire Ashton, Mia Farkasovska, Tia Shenton</t>
  </si>
  <si>
    <t>Acción | Venganza. Crimen. Serie B. Película de culto</t>
  </si>
  <si>
    <t>Carlos Gallardo, Peter Marquardt, Consuelo Gómez, Jaime de Hoyos, Ramiro Gómez, Reinol Martinez, Manuel Acosta</t>
  </si>
  <si>
    <t>Comedia. Drama. Romance | Comedia dramática</t>
  </si>
  <si>
    <t>Jean Rochefort, Anna Galiena, Roland Bertin, Maurice Chevit</t>
  </si>
  <si>
    <t>Pierce Brosnan, Salma Hayek, Jessica Alba, Ben McKenzie, Malcolm McDowell, Marlee Matlin, Merrin Dungey, Ivan Sergei, Juliet Mills, Brandi Burkhardt, Sandy Martin, Taylor John Smith</t>
  </si>
  <si>
    <t>Aventuras | Circo</t>
  </si>
  <si>
    <t>James Stewart, Charlton Heston, Betty Hutton, Cornel Wilde, Dorothy Lamour, Gloria Grahame, Lawrence Tierney, Henry Wilcoxon, Edmond O'Brien, Bing Crosby, Mona Freeman, Kathleen Freeman, Bob Hope, Van Johnson</t>
  </si>
  <si>
    <t>Forest Whitaker, Oprah Winfrey, David Oyelowo, Cuba Gooding Jr., John Cusack, Terrence Howard, Lenny Kravitz, James Marsden, Alan Rickman, Liev Schreiber, Vanessa Redgrave, Robin Williams, Clarence Williams III, David Banner, Michael Rainey Jr., Alex Pettyfer, Jane Fonda, Mariah Carey, Nelsan Ellis, Yaya DaCosta</t>
  </si>
  <si>
    <t>Comedia | Comedia dramática. Inmigración. Años 70</t>
  </si>
  <si>
    <t>Marc Zinga, Aïssa Maiga, Jonathan Lambert, Rufus Magloire, Nissim Renard, Jean-Benoît Ugeux, Médina Diarra, Stéphane Bissot</t>
  </si>
  <si>
    <t>Aventuras. Drama | Siglo XI. Edad Media. Medicina. Religión. Cine épico</t>
  </si>
  <si>
    <t>Tom Payne, Stellan Skarsgard, Olivier Martínez, Emma Rigby, Ben Kingsley, Michael Jibson, Elyas M'Barek, Makram Khoury, Dominique Moore, Fahri Yardim</t>
  </si>
  <si>
    <t>Drama | Deporte. Béisbol. Años 30</t>
  </si>
  <si>
    <t>Robert Redford, Kim Basinger, Glenn Close, Robert Duvall, Wilford Brimley, Alan Fudge, Joe Don Baker, Barbara Hershey, Richard Farnsworth, Robert Prosky, J. P. Finnegan, Michael Madsen, Paul Sullivan, Michael Treanor, George Wilcosz, Jon Van Ness, Danny Aiello III</t>
  </si>
  <si>
    <t>Comedia. Drama | Comedia negra. Comedia dramática. Colegios &amp; Universidad</t>
  </si>
  <si>
    <t>Robin Williams, Daryl Sabara, Morgan Murphy, Naomi Glick, Dan Spencer, Geoff Pierson, Henry Simmons, Zachary Vitale, Alexie Gilmore, Evan Martin, Ellie Jameson, Michael Thomas Moore</t>
  </si>
  <si>
    <t>Leo Harlem, Alejandro Serrano, Toni Acosta, Maggie Civantos, Jordi Sánchez, Isabel Ordaz, Stephanie Gil, Salva Reina, Gracia Olayo, Berto Romero, Antonio Dechent, Arturo Valls, Silvia Abril, Mariam Hernández, Ricardo Castella, Nathalie Seseña, Fabia Castro, Yaiza Guimare, Antón Lofer</t>
  </si>
  <si>
    <t>Drama | Melodrama. Familia</t>
  </si>
  <si>
    <t>Pierce Brosnan, Susan Sarandon, Carey Mulligan, Johnny Simmons, Aaron Taylor-Johnson, Michael Shannon, Jennifer Ehle</t>
  </si>
  <si>
    <t>Intriga | Thriller psicológico. Guerra de Corea. Guerra Fría. Política</t>
  </si>
  <si>
    <t>Frank Sinatra, Laurence Harvey, Janet Leigh, Angela Lansbury, James Gregory, Leslie Parrish, John McGiver, Madame Spivy, Henry Silva</t>
  </si>
  <si>
    <t>Intriga. Thriller | Thriller psicológico. Remake. Guerra del Golfo</t>
  </si>
  <si>
    <t>Denzel Washington, Meryl Streep, Liev Schreiber, Anthony Mackie, Jon Voight, Bruno Ganz, Kimberly Elise, Jeffrey Wright, Ted Levine, Miguel Ferrer, Vera Farmiga, David Keeley, Sakina Jaffrey, Adam LeFevre, Bill Irwin, Dean Stockwell</t>
  </si>
  <si>
    <t>Acción. Thriller. Drama | Basado en hechos reales. Drogas</t>
  </si>
  <si>
    <t>Dwayne Johnson, Jon Bernthal, Susan Sarandon, Nadine Velazquez, Harold Perrineau, Michael Kenneth Williams, JD Pardo, Barry Pepper, Benjamin Bratt, Kym Jackson</t>
  </si>
  <si>
    <t>Drama | Drama de época. Siglo XVI</t>
  </si>
  <si>
    <t>Al Pacino, Jeremy Irons, Joseph Fiennes, Lynn Collins, Zuleikha Robinson, Kris Marshall, Charlie Cox, Mackenzie Crook, John Sessions, Heather Goldenhersh, Gregor Fisher, Ron Cook, Allan Corduner, Anton Rodgers, David Harewood, Al Weaver</t>
  </si>
  <si>
    <t>Acción. Western | Crimen</t>
  </si>
  <si>
    <t>Antonio Banderas, Salma Hayek, Johnny Depp, Rubén Blades, Eva Mendes, Willem Dafoe, Mickey Rourke, Enrique Iglesias, Danny Trejo, Marco Leonardi, Cheech Marin, Gerardo Vigil, Pedro Armendáriz Jr., Julio Oscar Mechoso</t>
  </si>
  <si>
    <t>Drama | Biográfico. Enseñanza. Discapacidad. Discapacidad auditiva. Discapacidad visual</t>
  </si>
  <si>
    <t>Anne Bancroft, Patty Duke, Andrew Prine, Inga Swenson, Victor Jory, Grant Code, Jack Hollander, Beah Richards, Kathleen Comegys, Judith Lowry, John Bliss</t>
  </si>
  <si>
    <t>Drama | Deporte. Hockey sobre hielo. Juegos olímpicos. Basado en hechos reales. Años 80</t>
  </si>
  <si>
    <t>Gregory Peck, Ronald Squire, Joyce Grenfell, A.E. Matthews, Maurice Denham, Reginald Beckwith, Brian Oulton, John Slater, Wilbur Evans, Hartley Power, George Devine, Bryan Forbes, Gudrun Ure, Hugh Wakefield, Wilfrid Hyde-White, Jane Griffiths, Hugh Griffith</t>
  </si>
  <si>
    <t>Intriga. Thriller. Cine negro | Espionaje. Crimen. Nazismo. Thriller psicológico</t>
  </si>
  <si>
    <t>Ray Milland, Marjorie Reynolds, Carl Esmond, Hillary Brooke, Dan Duryea, Alan Napier, Erskine Sanford, Percy Waram</t>
  </si>
  <si>
    <t>Drama | Comedia dramática. Cine independiente USA</t>
  </si>
  <si>
    <t>Comedia | Años 20</t>
  </si>
  <si>
    <t>Ron Moody, Frank Langella, Dom DeLuise, Andréas Voutsinas, Vlada Petric, David Lander, Diana Coupland, Elaine Garreau, Will Stamp, Mel Brooks, Robert Bernal, Nicholas Smith, Branka Veselinovic, Bridget Brice, Petar Banicevic</t>
  </si>
  <si>
    <t>Thriller. Drama | Vida rural (Norteamérica). Cine independiente USA</t>
  </si>
  <si>
    <t>Cillian Murphy, Elliot Page, Susan Sarandon, Josh Lucas, Bill Pullman, Keith Carradine</t>
  </si>
  <si>
    <t>Serie de TV. Terror. Intriga | Miniserie de TV. Vampiros</t>
  </si>
  <si>
    <t>David Soul, James Mason, Lance Kerwin, Bonnie Bedelia, Lew Ayres, Reggie Nalder, Ed Flanders, Elisha Cook Jr., Marie Windsor, Kenneth McMillan</t>
  </si>
  <si>
    <t>Drama. Intriga | Siglo XIV. Edad Media</t>
  </si>
  <si>
    <t>Paul Bettany, Willem Dafoe, Vincent Cassel, Brian Cox, Ewen Bremner, Gina McKee, Elvira Mínguez, Stuart Wells, Matthew Macfadyen, Marián Aguilera, Tom Hardy, Simon Pegg, Trevor Steedman, Simon McBurney, Richard Durden, Mark Benton, Hamish McColl, Luke De Woolfson, Niall Buggy, Julian Barratt, Tom Georgeson, Teresa Berganza, Rafa Izuzkiza</t>
  </si>
  <si>
    <t>Acción. Aventuras. Fantástico | Wuxia</t>
  </si>
  <si>
    <t>Jackie Chan, Kim Hee-sun, Tony Leung Ka-Fai, Mallika Sherawat, Ken Lo, Shao Bing, Weixing Yao, Jianzhong Zhang, Choi_Min-soo, Yang Jian, Gang Wu, Maggie Lau, Yu Rongguang, Leon Head, Hiro Hayama, Ken Wong</t>
  </si>
  <si>
    <t>Comedia | Cine mudo. Sherlock Holmes. Mediometraje</t>
  </si>
  <si>
    <t>Buster Keaton, Kathryn McGuire, Joe Keaton, Ward Crane, Erwin Connelly, Jane Connelly</t>
  </si>
  <si>
    <t>Thriller. Fantástico | Sobrenatural. Siglo XVII. Religión</t>
  </si>
  <si>
    <t>Vincent Cassel, Déborah François, Joséphine Japy, Sergi López, Catherine Mouchet, Jordi Dauder, Geraldine Chaplin, Ernst Umhauer, Roxane Duran, Frédéric Noaille, Javivi</t>
  </si>
  <si>
    <t>Acción | Artes marciales. Cómic. Buddy Film</t>
  </si>
  <si>
    <t>Chow Yun-Fat, Seann William Scott, Jaime King, Karel Roden, Victoria Smurfit, Marcus Jean Pirae, Roger Yuan, Mako, K.C. Collins, Sean Bell, Kishaya Dudley, Rob Archer, Russell Yuen, Albert Chung, Paul Fauteux, Raven Dauda, Peter Snider, Suresh John, Steve Lucescu, James Acheson, John MacDonald, Danny Lima, Kevin Rushton, Matt Birman, Blair Johannes, Patrick Mark, Billy Oliver, Neil Davison, Bryan Thomas, Lloyd Adams, Phil Chiu, Allen Keng, Tommy Chang, Mike Chow, James Kim, Alan Tang, Peter Wong</t>
  </si>
  <si>
    <t>Acción. Comedia | Artes marciales</t>
  </si>
  <si>
    <t>Jackie Chan, Yuen Hsiao-Tien, Hwang Jang-lee, Hsu Hsia, Dean Shek, Yuen Shun-Yi, Lam Kau, Linda Lin Ying, Tino Wong, Max Lee, Wang Han-Chen, Choi Fai, Fung Ging-Man</t>
  </si>
  <si>
    <t>Yu Rongguang, Donnie Yen, Jean Wang, Yen Shi-Kwan, James Wong, Hsiao Ho</t>
  </si>
  <si>
    <t>Ciencia ficción. Terror | Dinosaurios. Serie B. Monstruos. Stop Motion</t>
  </si>
  <si>
    <t>Paul Hubschmid, Paula Raymond, Cecil Kellaway, Kenneth Tobey, Donald Woods, Lee Van Cleef, Steve Brodie, Ross Elliott, Jack Pennick</t>
  </si>
  <si>
    <t>Aventuras. Bélico. Drama | Ejército. Aventuras marinas. II Guerra Mundial. Drama judicial / Abogados/as</t>
  </si>
  <si>
    <t>Humphrey Bogart, José Ferrer, Van Johnson, Fred MacMurray, Robert Francis, May Wynn, E.G. Marshall, Tom Tully, Lee Marvin, Arthur Franz, Warner Anderson, Claude Akins, Katherine Warren, Jerry Paris, Don Anderson, Steve Pendleton, Steve Brodie, Sam Harris, James Best, Roy Jenson, Whit Bissell, James Edwards</t>
  </si>
  <si>
    <t>Fantástico. Acción | Superhéroes. Cómic. Marvel Comics. Secuela. 3-D. Sobrenatural. Motos</t>
  </si>
  <si>
    <t>Nicolas Cage, Violante Plácido, Ciarán Hinds, Idris Elba, Johnny Whitworth, Fergus Riordan, Spencer Wilding, Sorin Tofan, Jacek Koman, Anthony Head, Cristian Iacob, Christopher Lambert, Jai Stefan, Vincent Regan, Ionut Cristian Lefter, Will Ashcroft, Sabina Branduse, Tobias Öjerfalk, Adina Galupa, Alin Panc</t>
  </si>
  <si>
    <t>Acción. Fantástico | Superhéroes. Cómic. Marvel Comics. Sobrenatural. Motos</t>
  </si>
  <si>
    <t>Musical. Comedia. Romance | Comedia romántica. Teatro</t>
  </si>
  <si>
    <t>Marilyn Monroe, Yves Montand, Tony Randall, Frankie Vaughan, Wilfrid Hyde-White, David Burns, Michael David, Mara Lynn, Gene Kelly, Bing Crosby, Milton Berle</t>
  </si>
  <si>
    <t>Barbara Sukowa, Matthias Habich, Katja Riemann, Gunnar Möller, Robert Seeliger, Birte Hanusrichter, Manfred-Anton Algrang, Arthur Klemt, Marius V. Haas, Pierre Shrady, Jan-David Bürger, Nicole Unger</t>
  </si>
  <si>
    <t>Thriller. Intriga. Drama | Crimen. Familia. Secuestros / Desapariciones. Abusos sexuales</t>
  </si>
  <si>
    <t>Kôji Yakusho, Nana Komatsu, Satoshi Tsumabuki, Jô Odagiri, Fumi Nikaidou, Miki Nakatani, Ai Hashimoto, Jun Kunimura, Asuka Kurosawa</t>
  </si>
  <si>
    <t>Aventuras | Aventuras marinas. Siglo XIX</t>
  </si>
  <si>
    <t>Gregory Peck, Anthony Quinn, Ann Blyth, John McIntire, Andrea King, Carl Esmond, Eugenie Leontovich</t>
  </si>
  <si>
    <t>Drama | Medicina. Basado en hechos reales. Telefilm</t>
  </si>
  <si>
    <t>Cuba Gooding Jr., Ele Bardha, Loren Bass, Geoffrey Beauchamp, Tajh Bellow, Ron Coden, Lesley Bevan, Jesse Christian, Wayne David Parker, Angela Dawe, Gregory Dockery II, Zac Douglass, Kimberly Elise, Aunjanue Ellis, Ithamar Enriquez</t>
  </si>
  <si>
    <t>Comedia | Crimen</t>
  </si>
  <si>
    <t>Karim Leklou, Vincent Cassel, Isabelle Adjani, Oulaya Amamra, Norbert Ferrer, Michael John Treanor</t>
  </si>
  <si>
    <t>Aventuras. Comedia | Crimen. Road Movie</t>
  </si>
  <si>
    <t>Spencer Tracy, Milton Berle, Sid Caesar, Jonathan Winters, Ethel Merman, Mickey Rooney, Buddy Hackett, Edie Adams, Dorothy Provine, Terry-Thomas, Phil Silvers, Dick Shawn, Peter Falk, Jim Backus, Jimmy Durante, Arnold Stang, Marvin Kaplan, Don Knotts, Eddie "Rochester" Anderson, William Demarest, Barrie Chase, Paul Ford, Sterling Holloway, Jack Benny, Joe E. Brown, Andy Devine, Buster Keaton, Harry Lauter, Jerry Lewis, Carl Reiner, Edward Everett Horton, Mike Mazurki, Charles McGraw</t>
  </si>
  <si>
    <t>Paul Giamatti, Rosamund Pike, Dustin Hoffman, Scott Speedman, Minnie Driver, Bruce Greenwood, Rachelle Lefevre, Mark Addy, Saul Rubinek, Jake Hoffman, Maury Chaykin, Anna Hopkins</t>
  </si>
  <si>
    <t>Intriga. Thriller | Crimen. Asesinos en serie</t>
  </si>
  <si>
    <t>Michael Fassbender, Rebecca Ferguson, Charlotte Gainsbourg, Jonas Karlsson, J.K. Simmons, Val Kilmer, James D'Arcy, Chloë Sevigny, David Dencik, Michael Yates, Jamie Clayton, Toby Jones, Sofia Helin, Ronan Vibert, Jakob Oftebro, Alec Newman, Silvia Busuioc</t>
  </si>
  <si>
    <t>Drama | Esclavitud. Siglo XIX. Basado en hechos reales. Cine independiente USA. Drama sureño</t>
  </si>
  <si>
    <t>Nate Parker, Armie Hammer, Jackie Earle Haley, Gabrielle Union, Aja Naomi King, Penelope Ann Miller, Aunjanue Ellis, Mark Boone Junior, Colman Domingo, Roger Guenveur Smith, Griffin Freeman, Jeryl Prescott, Steve Coulter, Katie Garfield, Cullen Moss, Aiden Flowers</t>
  </si>
  <si>
    <t>Drama | Natación. Drama psicológico</t>
  </si>
  <si>
    <t>Burt Lancaster, Janice Rule, Janet Landgard, Tony Bickley, Marge Champion, Bill Fiore, Kim Hunter, Nancy Cushman</t>
  </si>
  <si>
    <t>Martin Sheen, Lucas Quintana, Jacqueline Duprey, Aris Mejias, Hiram Delgado, Jorge Luis Ramos, Marian Pabon, Elia Enid Cadilla, Sunshine Logroño, Julio Ramos Vélez, Leslie Van Zandt, Marisé Alvarez, Leonardo Castro, Eugenio Monclova</t>
  </si>
  <si>
    <t>Acción | Crimen. Policíaco. Robos &amp; Atracos</t>
  </si>
  <si>
    <t>Eddie Murphy, Michael Rapaport, Carmen Ejogo, Michael Wincott, Denis Arndt, Kim Miyori, Art Evans, Donal Logue, Dick Bright, Frank Somerville, Val Diamond, Paul Ben-Victor, Will Marchetti, Karen Kahn, Jeff Mosley, Ralph Peduto, James Cuningham, Ia Villatuya</t>
  </si>
  <si>
    <t>Drama. Thriller | Años 50</t>
  </si>
  <si>
    <t>Tom Hardy, Noomi Rapace, Gary Oldman, Joel Kinnaman, Paddy Considine, Jason Clarke, Vincent Cassel, Fares Fares, Josef Altin, Nikolaj Lie Kaas, Sam Spruell, Charles Dance</t>
  </si>
  <si>
    <t>Drama | Holocausto. Infancia. Amistad. II Guerra Mundial. Nazismo</t>
  </si>
  <si>
    <t>Asa Butterfield, David Thewlis, Vera Farmiga, Rupert Friend, Cara Horgan, David Hayman, Amber Beattie, Sheila Hancock, Richard Johnson, Jack Scanlon</t>
  </si>
  <si>
    <t>Drama. Comedia | Adopción</t>
  </si>
  <si>
    <t>John Cusack, Bobby Coleman, Amanda Peet, Sophie Okonedo, Joan Cusack, Oliver Platt, Richard Schiff, Anjelica Huston, Taya Calicetto, David Kaye, Zak Ludwig</t>
  </si>
  <si>
    <t>Drama | Drama social. África. Adolescencia. Pobreza. Basado en hechos reales</t>
  </si>
  <si>
    <t>Chiwetel Ejiofor, Maxwell Simba, Joseph Marcell, Aïssa Maiga, Noma Dumezweni, Lemogang Tsipa, Kelvin Maxwell Ngoma, Lily Banda, Beatus Ble Msamange</t>
  </si>
  <si>
    <t>Fantástico. Aventuras | Comedia juvenil</t>
  </si>
  <si>
    <t>Louis Serkis, Dean Chaumoo, Tom Taylor, Rhianna Dorris, Angus Imrie, Rebecca Ferguson, Patrick Stewart, Denise Gough, Nathan Stewart-Jarrett, Noma Dumezweni, Mark Bonnar, Louis Martin, Joey Ansah, Adam Leese, Alexandra Roach, Nick Mohammed, Myra McFadyen, Adam Buxton, Claudie Blakley, Genevieve O'Reilly</t>
  </si>
  <si>
    <t>Thriller. Acción. Drama | Drogas. Policíaco</t>
  </si>
  <si>
    <t>Jesús Castro, Luis Tosar, Eduard Fernández, Jesús Carroza, Sergi López, Bárbara Lennie, Said Chatiby, Mariam Bachir, Moussa Maaskri, Ian McShane, José Manuel Poga, Juan Motilla</t>
  </si>
  <si>
    <t>Intriga. Drama | Edad Media. Siglo XIV. Crimen. Religión</t>
  </si>
  <si>
    <t>Sean Connery, Christian Slater, F. Murray Abraham, Michael Lonsdale, Valentina Vargas, Ron Perlman, Feodor Chaliapin Jr., William Hickey, Volker Prechtel, Leopoldo Trieste, Helmut Qualtinger, Elya Baskin, Michael Habeck, Urs Althaus, Vernon Dobtcheff, Andrew Birkin</t>
  </si>
  <si>
    <t>Comedia | Familia. Remake</t>
  </si>
  <si>
    <t>Micaela Ramazzotti, Valeria Golino, Alessandro Gassman, Luigi Lo Cascio, Rocco Papaleo</t>
  </si>
  <si>
    <t>Comedia. Drama | Adolescencia. Amistad. Colegios &amp; Universidad. Comedia juvenil</t>
  </si>
  <si>
    <t>Réphaël Ghrenassia, Joshua Raccah, Géraldine Martineau, Guillaume Cloud-Roussel, Johanna Lindstedt, Max Boublil, Eythan Chiche, Gabriel Nahum, Ismaël Mandile, Arthur Grégoire, Iléana Courbey, Yiling Luo</t>
  </si>
  <si>
    <t>Ciencia ficción. Fantástico. Acción | Catástrofes. Fin del mundo</t>
  </si>
  <si>
    <t>Aaron Eckhart, Hilary Swank, Stanley Tucci, Delroy Lindo, Nicole Leroux, DJ Qualls, Tchéky Karyo, Bruce Greenwood, Alfre Woodard, Richard Jenkins, Rekha Sharma, Christopher Shyer, Jennifer Spence, Glenn Morshower, Anthony Harrison</t>
  </si>
  <si>
    <t>Comedia. Drama | Comedia dramática. Vejez/Madurez. Secuela</t>
  </si>
  <si>
    <t>Judi Dench, Maggie Smith, Bill Nighy, Dev Patel, Celia Imrie, Ronald Pickup, Penelope Wilton, Diana Hardcastle, Tina Desai, Lillete Dubey, Richard Gere, David Strathairn, Tamsin Greig</t>
  </si>
  <si>
    <t>Colin Farrell, Q'orianka Kilcher, Christian Bale, Christopher Plummer, Yorick Van Wageningen, David Thewlis, August Schellenberg, Noah Taylor, Eddie Marsan, Wes Studi, Raoul Trujillo, Jonathan Pryce</t>
  </si>
  <si>
    <t>Fantástico. Comedia | Comedia negra. Sátira. Religión</t>
  </si>
  <si>
    <t>Pili Groyne, Benoît Poelvoorde, Marco Lorenzini, Yolande Moreau, Catherine Deneuve, Laura Verlinden, François Damiens, Serge Larivière, Romain Gelin, Didier De Neck, Anna Tenta, Bilal Aya, David Murgia, Louis Durant</t>
  </si>
  <si>
    <t>Thriller. Intriga | Matemáticas</t>
  </si>
  <si>
    <t>Jim Carrey, Virginia Madsen, Logan Lerman, Danny Huston, Rhona Mitra, Lynn Collins, Michelle Arthur, Mark Pellegrino, Paul Butcher</t>
  </si>
  <si>
    <t>Acción. Thriller | Remake. Crimen. Policíaco</t>
  </si>
  <si>
    <t>Jin Guo, Cho Yeo-jeong, Lee Jin-wook, Ryu Seung-ryong, Yu Jun-sang, Jo Eun-ji, Kim Sung-ryung</t>
  </si>
  <si>
    <t>Drama | Crimen. Bandas/pandillas callejeras. Película de culto</t>
  </si>
  <si>
    <t>Vincent Cassel, Hubert Koundé, Saïd Taghmaoui, Abdel Ahmed Ghili, Solo, Joseph Momo, Héloïse Rauth, Rywka Wajsbrot, Olga Abrego, Laurent Labasse, Choukri Gabteni, Nabil Ben Mhamed, Benoît Magimel, Mathieu Kassovitz, Anthony Souter</t>
  </si>
  <si>
    <t>Drama. Intriga | Biográfico. Histórico. Siglo XIX. Ejército. Años 1900 (circa)</t>
  </si>
  <si>
    <t>Thriller | II Guerra Mundial. Espionaje. Años 40</t>
  </si>
  <si>
    <t>Donald Sutherland, Kate Nelligan, Christopher Cazenove, Ian Bannen, Alex McCrindle, Stephen MacKenna, Bill Nighy</t>
  </si>
  <si>
    <t>Intriga. Thriller | Periodismo</t>
  </si>
  <si>
    <t>Sigourney Weaver, William Hurt, James Woods, Christopher Plummer, Irene Worth, Pamela Reed, Albert Paulsen, Kenneth McMillan, Morgan Freeman</t>
  </si>
  <si>
    <t>Anna Castillo, Javier Gutiérrez, Pep Ambròs, Manuel Cucala, Miguel Angel Aladren, Carme Pla, Ana Isabel Mena, María Romero, Paula Usero, Janina Agnes Schröder, Cris Blanco, Paco Manzanedo, Inés Ruiz Inés Ruiz, Aina Requena, Pia Stutzenstein</t>
  </si>
  <si>
    <t>Lu Man San, Tran Nu Yên-Khê, Thi Loc Truong, Anh Hoa Nguyen, Hoa Hoi Vuong</t>
  </si>
  <si>
    <t>Drama | Años 70. Comedia dramática. Política. Feminismo</t>
  </si>
  <si>
    <t>Marie Leuenberger, Maximilian Simonischek, Rachel Braunschweig, Sibylle Brunner, Marta Zoffoli, Bettina Stucky, Noe Krejcí, Finn Sutter, Peter Freiburghaus, Therese Affolter, Ella Rumpf, Nicholas Ofczarek, Sofia Helin, Elias Arens, Mirjam Zbinden, Marietta Jemmi, Kristin Flückiger, Urs Bosshardt, Fabienne Hadorn, Sandra Utzinger, Steffi Friis, Walter Leonardi, Ingo Ospelt</t>
  </si>
  <si>
    <t>Terror. Intriga. Fantástico | Sobrenatural. Casas encantadas</t>
  </si>
  <si>
    <t>Belén Rueda, Fernando Cayo, Roger Príncep, Geraldine Chaplin, Mabel Rivera, Montserrat Carulla, Andrés Gertrudix, Edgar Vivar, Óscar Casas</t>
  </si>
  <si>
    <t>Drama | Deporte. Béisbol. Biográfico. Enfermedad</t>
  </si>
  <si>
    <t>Gary Cooper, Teresa Wright, Babe Ruth, Walter Brennan, Dan Duryea, Elsa Janssen, Ludwig Stössel, Virginia Gilmore, Bill Dickey, Ernie Adams, Pierre Watkin, Harry Harvey, Bob Meusel, Mark Koenig, Bill Stern, Addison Richards, Hardie Albright, Edward Fielding, George Lessey</t>
  </si>
  <si>
    <t>Gregory Peck, Omar Sharif, Telly Savalas, Camilla Sparv, Julie Newmar, Keenan Wynn, Ted Cassidy, Eduardo Ciannelli, Eli Wallach, Burgess Meredith, Edward G. Robinson, Lee J. Cobb, Raymond Massey, Anthony Quayle, Rudy Diaz, Robert Phillips, Shelley Morrison, Duke Hobbie, Dick Peabody, Victor Jory</t>
  </si>
  <si>
    <t>Ryan Reynolds, Samuel L. Jackson, Salma Hayek, Gary Oldman, Elodie Yung, Joaquim de Almeida, Kirsty Mitchell, Joséphine de La Baume, Sam Hazeldine, Barry Atsma, Abbey Hoes, Halima Nagori, Karl Farrer, Tsuwayuki Saotome, Richard E. Grant, Roy Hill, Yuri Kolokolnikov</t>
  </si>
  <si>
    <t>Comedia. Drama | Comedia dramática. Inmigración</t>
  </si>
  <si>
    <t>Sakari Kuosmanen, Sherwan Haji, Kati Outinen, Tommi Korpela, Janne Hyytiäinen, Ilkka Koivula, Kaija Pakarinen, Nuppu Koivu, Tuomari Nurmio, Niroz Haji</t>
  </si>
  <si>
    <t>Terror | Sobrenatural. Fantasmas</t>
  </si>
  <si>
    <t>Sarah Wayne Callies, Jeremy Sisto, Sofia Rosinsky, Suchitra Pillai, Logan Creran, Javier Botet, Jax Malcolm, Amarjeet Singh, Vijay Gupta</t>
  </si>
  <si>
    <t>Drama | Discapacidad. Drama sureño</t>
  </si>
  <si>
    <t>Billy Bob Thornton, Dwight Yoakam, J.T. Walsh, John Ritter, Lucas Black, Natalie Canerday, Robert Duvall</t>
  </si>
  <si>
    <t>Terror. Intriga. Thriller | Años 30. Infancia. Familia. Vida rural (Norteamérica). Drama psicológico. Thriller psicológico</t>
  </si>
  <si>
    <t>Chris Udvarnoky, Martin Udvarnoky, Uta Hagen, Diana Muldaur, Norma Connolly, Victor French, Lou Frizzell, John Ritter, Loretta Leversee</t>
  </si>
  <si>
    <t>Ralph Fiennes, Kristin Scott Thomas, Juliette Binoche, Willem Dafoe, Naveen Andrews, Colin Firth, Julian Wadham, Kevin Whately, Clive Merrison, Nino Castelnuovo, Hichem Rostom, Peter Ruhring, Geordie Johnson, Torri Higginson, Jürgen Prochnow</t>
  </si>
  <si>
    <t>Acción. Thriller | Terrorismo</t>
  </si>
  <si>
    <t>George Clooney, Nicole Kidman, Armin Mueller-Stahl, Marcel Iures, Alexander Baluev, Rene Medvesek, Gary Werntz, Randall Batinkoff, Jim Haynie, Alexander Strobele, Holt McCallany</t>
  </si>
  <si>
    <t>Terror. Thriller. Intriga | Casas encantadas</t>
  </si>
  <si>
    <t>Caity Lotz, Casper Van Dien, Agnes Bruckner, Samuel Ball, Haley Hudson, Kathleen Rose Perkins, Petra Wright, Anjini Taneja Azhar, Mark Steger</t>
  </si>
  <si>
    <t>Terror. Thriller | Sobrenatural. Secuela</t>
  </si>
  <si>
    <t>Caity Lotz, Camilla Luddington, Scott Michael Foster, Patrick Fischler, Amy Pietz, Haley Hudson, Nicki Micheaux, Mark Steger, Suziey Block</t>
  </si>
  <si>
    <t>Aventuras. Fantástico. Terror | Siglo XVIII. Monstruos. Artes marciales</t>
  </si>
  <si>
    <t>Samuel Le Bihan, Mark Dacascos, Vincent Cassel, Émilie Dequenne, Monica Bellucci, Jérémie Rénier, Jean Yanne, Jean-François Stévenin, Jacques Perrin, Johan Leysen, Bernard Farcy, Bernard Fresson</t>
  </si>
  <si>
    <t>Acción. Thriller | Venganza</t>
  </si>
  <si>
    <t>Nicolas Cage, Guy Pearce, January Jones, Jennifer Carpenter, Harold Perrineau, Xander Berkeley, Irone Singleton, Jason Davis</t>
  </si>
  <si>
    <t>Terror | Asesinos en serie</t>
  </si>
  <si>
    <t>Terry O'Quinn, Jill Schoelen, Shelley Hack, Charles Lanyer, Stephen Shellen, Stephen E. Miller, Robyn Stevan, Jeff Schultz, Lindsay Bourne, Anna Hagan, Gillian Barber, Blu Mankuma, Jackson Davies, Sandra Head</t>
  </si>
  <si>
    <t>Dylan Walsh, Sela Ward, Penn Badgley, Amber Heard, Sherry Stringfield, Paige Turco, Jon Tenney, Marcuis Harris, Braeden Lemasters, Deirdre Lovejoy, Nancy Linehan Charles, Skyler Samuels, Blue Deckert, Jason Wiles</t>
  </si>
  <si>
    <t>Comedia. Romance | Familia. Bodas. Cine familiar</t>
  </si>
  <si>
    <t>Spencer Tracy, Elizabeth Taylor, Joan Bennett, Leo G. Carroll, Don Taylor, Billie Burke, Moroni Olsen, Russ Tamblyn, Melville Cooper, Taylor Holmes, Tom Irish, Marietta Canty, Cosmo Sardo, Oliver Blake, Frank Cady, William Haade</t>
  </si>
  <si>
    <t>Drama | Robos &amp; Atracos</t>
  </si>
  <si>
    <t>Aventuras. Drama | Años 1910-1919. Cine épico</t>
  </si>
  <si>
    <t>Tahar Rahim, George Georgiou, Makram Khoury, Akin Gazi, Lara Heller, Numan Acar, Alejandro Rae, Dustin MacDougall, Shubham Saraf, Joel Jackshaw</t>
  </si>
  <si>
    <t>Drama | Adolescencia. Familia. Televisión. Vida rural</t>
  </si>
  <si>
    <t>Maria Alexandra Lungu, Sam Louwyck, Alba Rohrwacher, Sabine Timoteo, Agnese Graziani, Monica Bellucci</t>
  </si>
  <si>
    <t>Drama. Bélico | Infancia. II Guerra Mundial. Años 40</t>
  </si>
  <si>
    <t>Terror | Sobrenatural</t>
  </si>
  <si>
    <t>Vincent Price, Debra Paget, Frank Maxwell, Lon Chaney Jr., Leo Gordon, Elisha Cook Jr., John Dierkes, Cathie Merchant, Milton Parsons</t>
  </si>
  <si>
    <t>Bérénice Bejo, Tahar Rahim, Babak Karimi, Ali Mosaffa, Pauline Burlet, Elyes Aguis, Jeanne Jestin, Sabrina Ouazani, Valeria Cavalli</t>
  </si>
  <si>
    <t>Intriga. Thriller | Trenes/Metros</t>
  </si>
  <si>
    <t>Liam Neeson, Patrick Wilson, Vera Farmiga, Sam Neill, Jonathan Banks, Elizabeth McGovern, Dean-Charles Chapman, Clara Lago, Florence Pugh, Letitia Wright, Shazad Latif, Killian Scott, Andy Nyman, Roland Møller, Colin McFarlane, Dilyana Bouklieva, Adam Nagaitis, Kingsley Ben-Adir, Kobna Holdbrook-Smith</t>
  </si>
  <si>
    <t>Terror. Intriga | Alpinismo/Escalada. Basado en hechos reales. Metraje encontrado</t>
  </si>
  <si>
    <t>Gemma Atkinson, Richard Alan Reid, Matt Stokoe, Holly Goss, Luke Albright, Ryan Hawley, Anastasiya Burdina, Nikolay Butenin, Nelly Nielsen, Jane Perry, Valeriya Fedorovich, Aleksey Kink, Sergey Lobanov, Oleg Kurlov, Dmitriy Miheev, Igor Kulachko, Aleksey Nesterov, Leonid Lutvinskiy, Boris Stepanov</t>
  </si>
  <si>
    <t>Aventuras. Bélico. Drama | Cine épico. Guerra de Independencia Americana. Siglo XVIII</t>
  </si>
  <si>
    <t>Mel Gibson, Heath Ledger, Joely Richardson, Jason Isaacs, Chris Cooper, Tchéky Karyo, Rene Auberjonois, Tom Wilkinson, Lisa Brenner, Gregory Smith, Logan Lerman, Donal Logue, Leon Rippy, Adam Baldwin, Jay Arlen Jones, Joey D. Vieira, Mika Boorem, Skye McCole Bartusiak, Trevor Morgan, Mary Jo Deschanel, Peter Woodward, Grahame Wood, Beatrice Bush, Hank Stone, Kirk Fox, Jack Moore, Mark Twogood, Shannon Eubanks, Bill Roberson, Charles Black, Andy Stahl, Kristian Truelsen, Kanin Howell, Mark Jeffrey Miller, Zach Hanner, Dara Coleman, Randell Haynes, John Storey, Greg Good, John Curran, John Bennes, Roy McCrerey, Gil Johnson, Scott Miles</t>
  </si>
  <si>
    <t>Comedia | Ejército. Amistad</t>
  </si>
  <si>
    <t>Bill Murray, Harold Ramis, Warren Oates, P.J. Soles, Sean Young, John Candy, John Larroquette, John Voldstad, Roberta Leighton, Conrad Dunn, Judge Reinhold, Bill Paxton, John Diehl, Lance LeGault</t>
  </si>
  <si>
    <t>Terror. Intriga | Siglo XVI. Drama psicológico. Serie B. Película de culto. Cine independiente USA</t>
  </si>
  <si>
    <t>Vincent Price, Barbara Steele, Patrick Westwood, Antony Carbone, Luana Anders, Lynette Bernay, John Kerr, Mary Menzies, Larry Turner, Charles Victor</t>
  </si>
  <si>
    <t>Freddie Bartholomew, Dolores Costello, Mickey Rooney, C. Aubrey Smith, Guy Kibbee, Henry Stephenson, Constance Collier, E.E. Clive, Una O'Connor, Virginia Field</t>
  </si>
  <si>
    <t>Drama | Familia. Maternidad</t>
  </si>
  <si>
    <t>Jodie Foster, Adam Hann-Byrd, Dianne Wiest, Harry Connick Jr., David Hyde Pierce, Debi Mazar, George Plimpton, Celia Weston, Josh Mostel, Michael Shulman, Danitra Vance, Jennifer Trier, P.J. Ochlan, John Bell, Michael Mantell, Carolyn Lawrence, Alexandra Auder, Ellen McElduff</t>
  </si>
  <si>
    <t>Comedia | Cine mudo. Mediometraje. Religión</t>
  </si>
  <si>
    <t>Charles Chaplin, Edna Purviance, Kitty Bradbury, Syd Chaplin, Mack Swain, Dean Reisner, Charles Reisner, Tom Murray, Loyal Underwood, Henry Bergman</t>
  </si>
  <si>
    <t>Thriller. Intriga | Thriller psicológico. Comedia negra. Cine independiente USA</t>
  </si>
  <si>
    <t>David Hyde Pierce, Clayne Crawford, Nathaniel Parker, Helen Reddy, Megahn Perry, Joseph Will, Tyrees Allen, Brooke Anderson, Cooper Barnes</t>
  </si>
  <si>
    <t>Thriller. Intriga. Drama | Siglo XVIII. Crimen. Asesinos en serie</t>
  </si>
  <si>
    <t>Ben Whishaw, Alan Rickman, Rachel Hurd-Wood, Dustin Hoffman, Sara Forestier, Karoline Herfurth, Simon Chandler, David Calder, Sian Thomas, Michael Smiley, Franck Lefeuvre, Sam Douglas, Alvaro Roque, Ramon Pujol, Corinna Harfouch, Paul Berrondo, Joanna Griffiths, Guillermo Ayesa, Fermí Reixach, Duna Jové, Francesc Albiol, Edgar Moreno, Richard Collins-Moore, Ariadna Cabrol</t>
  </si>
  <si>
    <t>Terror. Intriga | Sherlock Holmes. Perros/Lobos</t>
  </si>
  <si>
    <t>Peter Cushing, André Morell, Christopher Lee, Marla Landi, Ewen Solon, David Oxley, Francis De Wolff, Miles Malleson, John Le Mesurier, Sam Kydd</t>
  </si>
  <si>
    <t>Cine negro. Thriller | Crimen. Yakuza &amp; Triada. Buddy Film</t>
  </si>
  <si>
    <t>Toshirô Mifune, Takashi Shimura, Keiko Awaji, Eiko Miyoshi, Noriko Sengoku, Noriko Honma, Reikichi Kawamura, Eijirô Tono, Yasushi Nagata, Isao Kimura, Minoru Chiaki, Teruko Kishi, Ichiro Sugai, Gen Shimizu, Hajime Izu, Masao Shimizu, Kokuten Kôdô, Yûnosuke Itô, Akira Ubukata, Fujio Nagahama, Isao Ikukaka, Kappei Matsumoto, Kan Yanagiya</t>
  </si>
  <si>
    <t>Drama | II Guerra Mundial. Nazismo. Holocausto. Música. Biográfico. Histórico</t>
  </si>
  <si>
    <t>Adrien Brody, Thomas Kretschmann, Maureen Lipman, Ed Stoppard, Emilia Fox, Frank Finlay, Julia Rayner, Jessica Kate Meyer</t>
  </si>
  <si>
    <t>Drama. Romance | Drama romántico. Siglo XIX. Música. Discapacidad</t>
  </si>
  <si>
    <t>Mary Carrillo, José Luis López Vázquez, Concha López Silva, Celia Conde, José Cordero, Ángel Álvarez, María Luisa Ponte, Andrea Moro, Chus Lampreave</t>
  </si>
  <si>
    <t>Gregory Peck, Helen Westcott, Millard Mitchell, Jean Parker, Karl Malden, Mae Marsh, Richard Jaeckel, Skip Homeier</t>
  </si>
  <si>
    <t>Romance. Comedia | Comedia romántica. Maternidad</t>
  </si>
  <si>
    <t>Jennifer Lopez, Alex O'Loughlin, Michaela Watkins, Eric Christian Olsen, Anthony Anderson, Noureen DeWulf, Melissa McCarthy, Jennifer Elise Cox, Tom Bosley, Robert Klein, Danneel Ackles, Carlease Burke, Maribeth Monroe, Adam Rose, Linda Lavin, Barbara Perry, Chalo González, Peggy Miley, Jared Gilmore, Elisabeth Abbott, Manos Gavras, Donna Ponterotto, Lili Mirojnick, Rowan Blanchard, Riley B. Smith, Bunny Gibson, Beverly Polcyn</t>
  </si>
  <si>
    <t>Drama. Comedia | Amistad. Comedia dramática</t>
  </si>
  <si>
    <t>Antonio de la Torre, Raúl Arévalo, Chema del Barco</t>
  </si>
  <si>
    <t>Drama | Discapacidad. Síndrome de Down. Deporte. Béisbol. Amistad</t>
  </si>
  <si>
    <t>Christopher Lee, Geoffrey Keen, Gwen Watford, Linda Hayden, Peter Sallis, Anthony Higgins, Ralph Bates, John Carson, Isla Blair, Roy Kinnear</t>
  </si>
  <si>
    <t>Thriller. Drama | Espionaje. Internet/Informática</t>
  </si>
  <si>
    <t>Liam Hemsworth, Amber Heard, Harrison Ford, Gary Oldman, Embeth Davidtz, Josh Holloway, Richard Dreyfuss, Julian McMahon, Lucas Till, Angela Sarafyan, Will Peltz, Haley Finnegan, Kevin Kilner, Christine Marzano, Charlie Hofheimer, Mark Moses, Jenn Korbee, Isidora Goreshter, Meredith Eaton, Rebeka Choudhury, David Winning, Brendan Dooling, Dennisha Pratt, Joel Nagle, Gavin-Keith Umeh, Brett G. Smith</t>
  </si>
  <si>
    <t>Sophia Loren, James Coburn, O.J. Simpson, Eli Wallach, Anthony Franciosa, Vincent Gardenia, George Grizzard, Victor Mature</t>
  </si>
  <si>
    <t>Cine negro. Intriga</t>
  </si>
  <si>
    <t>John Garfield, Beatrice Pearson, Thomas Gomez, Howland Chamberlain, Roy Roberts, Marie Windsor, Paul McVey, Tim Ryan, Arthur O'Connell</t>
  </si>
  <si>
    <t>Tiger Hu Chen, Keanu Reeves, Karen Mok, Ye Qing, Yu Hai, Simon Yam, Hirata Yasuyuki, Iko Uwais, Brian Siswojo, Michael Tong, Sam Lee, Steve Yoo, Ocean Hou, Jiulong Guo, Huang Jiang Xiang, Zihan Xia</t>
  </si>
  <si>
    <t>Broderick Crawford, Mercedes McCambridge, John Ireland, Joanne Dru, John Derek, Shepperd Strudwick, Anne Seymour</t>
  </si>
  <si>
    <t>Isabelle Huppert, Edith Scob, Roman Kolinka, André Marcon, Sarah Lepicard, Solal Forte, Elise Lhomeau, Lionel Dray, Marion Ploquin, Guy-Patrick Sainderichin, Yves Heck, Rachel Arditi, Larissa Guist, Linus Westheuser, Clemens Melzer, Charline Bourgeois-Tacquet, Grégoire Montana, Lina Benzerti, Joachim Cohen, Jean-Charles Clichet, Elie Wajeman, Héloïse Dugas, Orfeo Campanella</t>
  </si>
  <si>
    <t>Comedia. Drama | Drogas. Vejez/Madurez</t>
  </si>
  <si>
    <t>Bernadette Lafont, Carmen Maura, Dominique Lavanant, Françoise Bertin, André Penvern, Axelle Laffont, Jean-Baptiste Anoumon, Paco Boublard</t>
  </si>
  <si>
    <t>Thriller | Thriller psicológico. Celos</t>
  </si>
  <si>
    <t>Mario Casas, Déborah François, Celso Bugallo, Raúl Jiménez, Pol Monen, Guillermo Pfening, Maria Rodríguez Soto, Gerard Oms</t>
  </si>
  <si>
    <t>Comedia | Años 70. Secuestros / Desapariciones</t>
  </si>
  <si>
    <t>Benoît Poelvoorde, Roschdy Zem, Séli Gmach, Chiara Mastroianni, Nadine Labaki, Peter Coyote, Xavier Maly, Arthur Beauvois, Jean-Daniel Bigler, Dolores Chaplin, Eugène Chaplin, Roland Noirjean</t>
  </si>
  <si>
    <t>Drama | Periodismo. Basado en hechos reales. Años 90</t>
  </si>
  <si>
    <t>Hayden Christensen, Peter Sarsgaard, Chloë Sevigny, Steve Zahn, Melanie Lynskey, Hank Azaria, Rosario Dawson, Luke Kirby, Jamie Elman, Mark Blum, Chad Donella, Russell Yuen, Cas Anvar, Linda Smith, Ted Kotcheff</t>
  </si>
  <si>
    <t>Drama | Mafia. Drogas. Remake. Crimen. Película de culto</t>
  </si>
  <si>
    <t>Al Pacino, Steven Bauer, Michelle Pfeiffer, Mary Elizabeth Mastrantonio, Robert Loggia, Miriam Colon, F. Murray Abraham, Paul Shenar, Harris Yulin, Dennis Holahan, Mark Margolis, Ángel Salazar, Arnaldo Santana, Pepe Serna, Michael P. Moran, Al Israel, Michael Alldredge, Ted Beniades, Richard Belzer, Tony Pérez, Garnett Smith, Gil Barreto, Sue Bowser, Victor Campos, Albert Carrier, John Carter, Carlos Cervantes, Carlos Cestero, Roberto Contreras, Caesar Cordova, Gregory Cruz, Dante D'Andre, Richard Delmonte, Wayne Doba, Ben Frommer, Ronald G. Joseph, Mario Machado, Joe Marmo, Ray Martell, John McCann, Victor Millan, Santos Morales, Mike Moroff, Manuel Padilla Jr., Ilka Tanya, Michael Rougas, Geno Silva, Charles A. Tamburro, Bob Yanez, Angela Aames, Lee Benton, Lana Clarkson, Ava Lazar, Emilia Crow, Marii Mak, Shelley Taylor Morgan, Pat Simmons, Terri Taylor, Katt Shea</t>
  </si>
  <si>
    <t>Comedia | Música. Vida rural</t>
  </si>
  <si>
    <t>Berto Romero, Andreu Buenafuente, Jorge Sanz, Belén Cuesta, Goyo Jiménez, Jéssica Ross, Josep Maria Riera, Jordi Costa, Àgata Roca, Iván Luengo, Cesc Casanovas, Christian Esquivel, Octavi Pujades, Oriol Aubets, Mercè Comes, David Ramírez, Quim Castella, Marc Mateu, Laura Vallinoto, Janfri Topera, Josean Bengoetxea, Ana Viña, Jose Lifante, Chenoa, Fernandisco</t>
  </si>
  <si>
    <t>Intriga | Guerra Fría. Literatura</t>
  </si>
  <si>
    <t>Paul Newman, Edward G. Robinson, Elke Sommer, Anna Lee, Kevin McCarthy, Micheline Presle, Don Dubbins, Sergio Fantoni, Leo G. Carroll, Diane Baker, Virginia Christine, John Qualen</t>
  </si>
  <si>
    <t>Romance. Comedia. Drama | Comedia romántica. Política</t>
  </si>
  <si>
    <t>Michael Douglas, Annette Bening, Richard Dreyfuss, Martin Sheen, Michael J. Fox, David Paymer, Samantha Mathis, John Mahoney, Anna Deavere Smith, Joshua Malina</t>
  </si>
  <si>
    <t>Jean Gabin, Bernard Blier, Renée Faure, Henri Crémieux, Alfred Adam, Louis Seigner, Georges Adet, Albert Michel, Aram Stephan, Louis Arbessier</t>
  </si>
  <si>
    <t>Drama | Holocausto</t>
  </si>
  <si>
    <t>Rod Steiger, Geraldine Fitzgerald, Brock Peters, Jaime Sanchez, Thelma Oliver, Marketa Kimbrell, Baruch Lumet, Juano Hernández, Linda Geiser, Nancy R. Pollock, Raymond St. Jacques</t>
  </si>
  <si>
    <t>Aventuras. Romance | Drama romántico. Edad Media. Capa y espada</t>
  </si>
  <si>
    <t>Richard Gere, Sean Connery, Julia Ormond, Ben Cross, Liam Cunningham, John Gielgud, Colin McCormack, Christopher Villiers, Valentine Pelka, Tom Lucy</t>
  </si>
  <si>
    <t>Aventuras | Trenes/Metros. Siglo XIX. Robos &amp; Atracos</t>
  </si>
  <si>
    <t>Sean Connery, Donald Sutherland, Lesley-Anne Down, Alan Webb, Robert Lang, Michael Elphick, Malcolm Terris</t>
  </si>
  <si>
    <t>Thriller. Drama | Crimen. Policíaco. Basado en hechos reales</t>
  </si>
  <si>
    <t>Treat Williams, Jerry Orbach, Richard Forojny, Don Billet, Kenny Marino, Tony Page, James Tolkan, Lindsay Crouse, Bob Balaban, Carmine Caridi</t>
  </si>
  <si>
    <t>Drama. Romance | Drama sureño</t>
  </si>
  <si>
    <t>Nick Nolte, Barbra Streisand, Blythe Danner, Kate Nelligan, Jeroen Krabbé, Jason Gould, Melinda Dillon, Brad Sullivan, George Carlin</t>
  </si>
  <si>
    <t>Terror. Fantástico | Religión. Sobrenatural. Posesiones/Exorcismos</t>
  </si>
  <si>
    <t>Jameson Parker, Donald Pleasence, Lisa Blount, Victor Wong, Dennis Dun, Anne Howard, Susan Blanchard, Ann Yen, Peter Jason, Dirk Blocker, Ken Wright, Jesse Lawrence Ferguson, Robert Grasmere, Alice Cooper</t>
  </si>
  <si>
    <t>Comedia. Romance | Comedia romántica. África</t>
  </si>
  <si>
    <t>Eddie Murphy, Arsenio Hall, James Earl Jones, John Amos, Shari Headley, Vanessa Bell Calloway, Eriq La Salle, Paul Bates, Allison Dean, Madge Sinclair, Louis Anderson, Sheila Johnson, Don Ameche, Ralph Bellamy, Cuba Gooding Jr., Frankie Faison, Samuel L. Jackson, Vondie Curtis-Hall</t>
  </si>
  <si>
    <t>Aventuras | Edad Media. Cómic. Espada y brujería</t>
  </si>
  <si>
    <t>Robert Wagner, James Mason, Janet Leigh, Debra Paget, Sterling Hayden, Victor McLaglen, Donald Crisp, Brian Aherne, Barry Jones, Mary Philips, Howard Wendell, Tom Conway, Sammy Ogg, Neville Brand, Ben Wright, Jarma Lewis, Robert Adler, Ray Spiker</t>
  </si>
  <si>
    <t>Aventuras. Drama | Siglo XIX. Pobreza. Capa y espada</t>
  </si>
  <si>
    <t>Errol Flynn, Claude Rains, Henry Stephenson, Barton MacLane, Billy Mauch, Bobby Mauch, Alan Hale</t>
  </si>
  <si>
    <t>Laurence Olivier, Marilyn Monroe, Sybil Thorndike, Richard Wattis, Jeremy Spenser, Esmond Knight, Maxine Audley, Jean Kent</t>
  </si>
  <si>
    <t>Acción | Policíaco. Buddy Film</t>
  </si>
  <si>
    <t>Clint Eastwood, Charlie Sheen, Sônia Braga, Raul Julia, Tom Skerritt, Tony Plana, Pepe Serna, Lara Flynn Boyle, Donna Mitchell, Marco Rodríguez, Xander Berkeley, David Sherrill, Hal Williams, Lloyd Nelson, Mara Corday, Matt McKenzie, Joel Polis, Robert Dubac, Anthony Charnota, Jordan Lund, Paul Ben-Victor, Jeanne Mori, Paul Butler, Roberta Vasquez, Robert Harvey, Marylou Kenworthy, George Orrison, Craig Hosking</t>
  </si>
  <si>
    <t>Musical. Fantástico | Extraterrestres</t>
  </si>
  <si>
    <t>Richard Kiley, Bob Fosse, Steven Warner, Gene Wilder, Joss Ackland, Clive Revill, Victor Spinetti, Graham Crowden, Donna McKechnie</t>
  </si>
  <si>
    <t>Intriga. Drama | Drama psicológico. Surrealismo</t>
  </si>
  <si>
    <t>Anthony Perkins, Romy Schneider, Jeanne Moreau, Orson Welles, Elsa Martinelli, Akim Tamiroff, Suzanne Flon, Madeleine Robinson, Arnoldo Foà, Fernand Ledoux, Michael Lonsdale</t>
  </si>
  <si>
    <t>Comedia. Fantástico | Remake. Colegios &amp; Universidad</t>
  </si>
  <si>
    <t>Eddie Murphy, Jada Pinkett Smith, James Coburn, Larry Miller, Dave Chappelle, John Ales, Patricia Wilson, Jamal Mixon</t>
  </si>
  <si>
    <t>Comedia. Fantástico. Ciencia ficción | Colegios &amp; Universidad</t>
  </si>
  <si>
    <t>Jerry Lewis, Stella Stevens, Del Moore, Kathleen Freeman, Med Flory, Norman Alden, Howard Morris, Henry Gibson, Eliva Allman</t>
  </si>
  <si>
    <t>Drama | Años 30. Años 40. Biográfico. Cómic. DC Comics</t>
  </si>
  <si>
    <t>Luke Evans, Rebecca Hall, Bella Heathcote, Connie Britton, JJ Feild, Maggie Castle, Oliver Platt, Christopher Paul Richards, Olivia Filleti, Allie Gallerani, Allie Marshall, Acei Martin, Pamela Figueiredo, Chris Conroy, Larry Eudene, Ken Cheeseman, London Hall</t>
  </si>
  <si>
    <t>Drama | Enseñanza. Colegios &amp; Universidad. Adolescencia. Prostitución. Cine independiente USA</t>
  </si>
  <si>
    <t>Adrien Brody, Christina Hendricks, Sami Gayle, Marcia Gay Harden, James Caan, Lucy Liu, Tim Blake Nelson, Bryan Cranston, Blythe Danner, William Petersen, Betty Kaye, Louis Zorich, Reagan Leonard, Isiah Whitlock Jr., Doug E. Doug</t>
  </si>
  <si>
    <t>Jason Statham, James Franco, Winona Ryder, Kate Bosworth, Frank Grillo, Rachelle Lefevre, Amin Joseph, Omar Benson Miller, Izabela Vidovic, Ritchie Montgomery</t>
  </si>
  <si>
    <t>Acción. Comedia | Crimen</t>
  </si>
  <si>
    <t>Sylvester Stallone, Madeleine Stowe, Anthony Quinn, Raoul Bova, Harry Van Gorkum, Billy Gardell</t>
  </si>
  <si>
    <t>Intriga. Thriller | Sobrenatural. Superhéroes. Película de culto</t>
  </si>
  <si>
    <t>Bruce Willis, Samuel L. Jackson, Robin Wright, Spencer Treat Clark, Eamonn Walker, Charlayne Woodard, Leslie Stefanson, Johnny Hiram Jamison, M. Night Shyamalan, Julia Yorks, James Handy, Davis Duffield, Bostin Christopher, Elizabeth Lawrence, Laura Regan, Chance Kelly, Michael Kelly, Firdous Bamji, Johanna Day, Richard Council, Damian Young, Sasha Neulinger, Ukee Washington, Susan Wilder, Greg Horos, Anthony Lawton, John Patrick Amedori, Simms Thomas, Andrea Havens, Jose L. Rodriguez, Whitney Sugarman, Sherman Roberts</t>
  </si>
  <si>
    <t>Heather Donahue, Michael C. Williams, Joshua Leonard, Patricia DeCou</t>
  </si>
  <si>
    <t>Terror | Extraterrestres. Serie B</t>
  </si>
  <si>
    <t>George Sanders, Barbara Shelley, Martin Stephens, Michael Gwynne, Laurence Naismith, John Phillips, Richard Vernon</t>
  </si>
  <si>
    <t>Acción. Thriller | Pandemias. Medicina. Trenes/Metros</t>
  </si>
  <si>
    <t>Sophia Loren, Richard Harris, Ava Gardner, Burt Lancaster, Martin Sheen, Ingrid Thulin, Lee Strasberg, John Phillip Law, Ann Turkel, O.J. Simpson, Lou Castel, Alida Valli, Lionel Stander</t>
  </si>
  <si>
    <t>Thriller. Drama | Años 50. Guerra Fría. Espionaje. Basado en hechos reales. Drama judicial / Abogados/as</t>
  </si>
  <si>
    <t>Tom Hanks, Mark Rylance, Amy Ryan, Scott Shepherd, Sebastian Koch, Billy Magnussen, Alan Alda, Jesse Plemons, Eve Hewson, Peter McRobbie, Austin Stowell, Domenick Lombardozzi, Michael Gaston, Noah Schnapp</t>
  </si>
  <si>
    <t>George Segal, Robert Vaughn, Ben Gazzara, Bradford Dillman, E.G. Marshall, Peter van Eyck, Hans Christian Blech, Heinz Reicke, Matt Clark, Anna Gael</t>
  </si>
  <si>
    <t>Bélico. Aventuras | II Guerra Mundial. Ejército. Drama carcelario</t>
  </si>
  <si>
    <t>William Holden, Alec Guinness, Jack Hawkins, James Donald, Sessue Hayakawa, André Morell, Geoffrey Horne, Peter Williams, John Boxer, Percy Herbert, Harold Goodwin, Ann Sears, Heihachiro Okawa</t>
  </si>
  <si>
    <t>Bélico. Drama | Adolescencia. Nazismo. Basado en hechos reales. II Guerra Mundial. Años 40</t>
  </si>
  <si>
    <t>Folker Bohnet, Fritz Wepper, Michael Hinz, Frank Glaubrecht, Karl Michael Balzer, Volker Lechtenbrink, Günther Hoffmann, Cordula Trantow, Wolfgang Stumpf, Günter Pfitzmann, Heinz Spitzner, Siegfried Schürenberg</t>
  </si>
  <si>
    <t>Jackie Chan, Nora Miao, James Tien, Pearl Lin, Kao Chiang, Yen Shi-Kwan, Ouyang Sha-fei, Hsu Hsia, Chiu Lo-Kong, Eagle Han, Chui Yuen, Leung Siu-Sek, Peng Kang, Chui Fat, Wang Kuang-Yu, Yao Wang, Man Lee-Pang</t>
  </si>
  <si>
    <t>Terror. Thriller | Thriller psicológico. Drama psicológico. Película de culto</t>
  </si>
  <si>
    <t>Roman Polanski, Isabelle Adjani, Melvyn Douglas, Shelley Winters, Jo Van Fleet, Bernard Fresson, Lila Kedrova, Claude Dauphin, Claude Piéplu, Rufus Magloire</t>
  </si>
  <si>
    <t>Comedia | Crimen. Comedia negra. Robos &amp; Atracos. Vejez/Madurez</t>
  </si>
  <si>
    <t>Alec Guinness, Kate Johnson, Herbert Lom, Peter Sellers, Danny Green, Jack Warner, Kate Johnson</t>
  </si>
  <si>
    <t>Ciencia ficción. Acción | Cyberpunk. Película de culto</t>
  </si>
  <si>
    <t>Bruce Willis, Gary Oldman, Milla Jovovich, Luke Perry, Ian Holm, Chris Tucker, Brion James, Maïwenn, Tommy 'Tiny' Lister, Hon Ping Tang, Lee Evans, Charlie Creed-Miles, Tricky, John Neville, John Bluthal, Mathieu Kassovitz, Christopher Fairbank, Kim Chan, Richard Leaf, Juliet Wallace, Al Matthews, John Bennett, Ivan Heng, Sonita Henry, Tim McMullan, John Hughes, Richard Ashton, Jerome St. John Blake, Anthony Chin, Sam Douglas, Derek Ezenagu, David Kennedy, David Barrass, Mac McDonald, Indra Ove, Martin McDougall, Pete Dunwell, Jason Salkey, David Fishley, Carlton Chance, Alan Ruscoe, Christopher Adamson, Kevin Brewerton, Vincenzo Pellegrino, Sonny Caldinez, Michael Culkin, Lenny McLean, Robert Oates, John Sharian, Ali Yassine, Sean Buckley, Cecil Cheng, Mia Frye, Marie Guillard, Renee Montemayor, Inva Mula-Çako</t>
  </si>
  <si>
    <t>Drama | Biográfico. Internet/Informática. Periodismo</t>
  </si>
  <si>
    <t>Gene Wilder, Harrison Ford, Ramon Bieri, Val Bisoglio, George DiCenzo, Leo Fuchs, Penny Peyser, William Smith, Jack Somack, Beege Barkette, Shay Duffin, Joe Kapp, Walter Janovitz, Clyde Kusatsu, Clifford A. Pellow, Allan Rich</t>
  </si>
  <si>
    <t>Comedia | Coches/Automovilismo. Años 30. Secuela</t>
  </si>
  <si>
    <t>Bourvil, Lando Buzzanca, Walter Chiari, Peter Cook, Tony Curtis, Mireille Darc, Marie Dubois, Gert Fröbe, Susan Hampshire, Jack Hawkins, Nicoletta Machiavelli, Dudley Moore, Peer Schmidt, Eric Sykes, Terry-Thomas</t>
  </si>
  <si>
    <t>Intriga | Policíaco. Drama psicológico. Secuestros / Desapariciones</t>
  </si>
  <si>
    <t>Carol Lynley, Keir Dullea, Laurence Olivier, Noël Coward, Martita Hunt, Anna Massey, Clive Revill, Adrienne Corri, Finlay Currie, Lucie Mannheim, Suky Appleby, Oliver Reed</t>
  </si>
  <si>
    <t>Thriller | Crimen. Policíaco</t>
  </si>
  <si>
    <t>Joel Edgerton, Jai Courtney, Tom Wilkinson, Melissa George, Sarah Roberts, George Basha, Brendan Donoghue, Patrick Thompson, Rob Flanagan, Dean Kyrwood, Thomas Unger</t>
  </si>
  <si>
    <t>Acción. Drama | Colegios &amp; Universidad. Enseñanza</t>
  </si>
  <si>
    <t>James Belushi, Louis Gossett Jr., Rae Dawn Chong, Michael Wright, Esai Morales, Troy Winbush, J.J. Cohen, Jacob Vargas, Thomas Ryan, Kelly Jo Minter, Joe Flood, Reggie Johnson, Ruth Beckford, Peter Fitzsimmons, Annabel Armour</t>
  </si>
  <si>
    <t>Jang Dong-gun, Kim Min-hee, Brian Tee, Kang Han-Na, Anthony Dilio, Rich Ting, Kim Hee-won, Alessandro Cuomo, Dana Lee, Alexander Wraith, Jennifer Buttell, Jun Sung Kim, Skoti Collins</t>
  </si>
  <si>
    <t>Intriga. Drama. Thriller | Familia</t>
  </si>
  <si>
    <t>Matthew Macfadyen, Miranda Otto, Emily Barclay, Colin Moy, Jimmy Keen, Jodie Rimmer, Vicky Haughton, Vanessa Riddell, Antony Starr, Peter Hishon, Toby Alexander, Nicholas Hayward, Liam Herbert, Matthew Chamberlain, Asher Emanuel</t>
  </si>
  <si>
    <t>Intriga. Thriller. Drama | Thriller psicológico. Familia</t>
  </si>
  <si>
    <t>Rebecca Hall, Jason Bateman, Joel Edgerton, Beau Knapp, Allison Tolman, David Denman, P.J. Byrne, Tim Griffin, Beth Crudele, Busy Philipps, Katie Aselton, Susan May Pratt, Wendell Pierce, Nash Edgerton, Mirrah Foulkes, Adam Lazarre-White</t>
  </si>
  <si>
    <t>Drama | Drogas. Familia. Navidad</t>
  </si>
  <si>
    <t>Julia Roberts, Lucas Hedges, Courtney B. Vance, Kathryn Newton, Emily Cass McDonnell, Tim Guinee, Faith Logan, Melissa Van der Schyff, David Zaldivar, Teddy Cañez</t>
  </si>
  <si>
    <t>Western | Secuela</t>
  </si>
  <si>
    <t>Yul Brynner, Robert Fuller, Julián Mateos, Warren Oates, Claude Akins, Elisa Montés, Fernando Rey, Emilio Fernández, Virgilio Teixeira</t>
  </si>
  <si>
    <t>Acción. Comedia | Artes marciales. Secuela</t>
  </si>
  <si>
    <t>Sammo Hung, Sibelle Hu, Stanley Fung, Eric Tsang, Richard Ng, Jackie Chan, Yuen Biao, Michael Miu, John Sham, Rosamund Kwan, Andy Lau, Walter Tso, Chung Fat, Richard Norton, Yasuaki Kurata, Melvin Wong, Charlie Chin, Michelle Yeoh, Kara Hui, Phillip Ko</t>
  </si>
  <si>
    <t>Musical. Fantástico | Cine familiar. Años 30. Secuela</t>
  </si>
  <si>
    <t>Emily Blunt, Lin-Manuel Miranda, Ben Whishaw, Emily Mortimer, Nathanael Saleh, Pixie Davies, Joel Dawson, Julie Walters, Colin Firth, Meryl Streep, David Warner, Dick Van Dyke, Angela Lansbury, Jeremy Swift, Kobna Holdbrook-Smith, Christian Dixon, Craig Stein, Bernardo Santos, Bern Collaco, Ian Conningham, Tarik Frimpong, Jim Norton, Noma Dumezweni, Sudha Bhuchar, Steve Nicolson, Christopher Godwin, John Dagleish, Karen Dotrice, Billy Barratt, Felix Collar, Jack Cooper, Christopher Scott, Alex Sturman, Johnny White</t>
  </si>
  <si>
    <t>Cine negro. Intriga. Thriller | Espionaje. Policíaco</t>
  </si>
  <si>
    <t>Edward G. Robinson, George Raft, Audrey Totter, George Dolenz, Peter van Eyck, Toni Gerry, William Bryant, John Cliff, Steven Geray, Joseph Vitale, Sally Blane, Peter Hansen, Kaaren Verne, Henri Letondal, Stan Malotte, Ralph Smiley</t>
  </si>
  <si>
    <t>Aventuras. Bélico | Secuela</t>
  </si>
  <si>
    <t>Edward Fox, Denholm Elliott, Chris Penn, Tatsuya Nakadai, George Takei, Nick Tate, Richard Graham, Timothy Bottoms, Michael Dante, Etsushi Takahashi, Blaise Alexandre, Masato Nagamori, Ronnie Lazaro</t>
  </si>
  <si>
    <t>Drama | Familia. Adolescencia. Road Movie</t>
  </si>
  <si>
    <t>Vladimir Garin, Ivan Dobronravov, Konstantin Lavronenko, Natalia Vdovina, Galina Popova, Aleksey Suknovalov, Lazar Dubovik, Elizaveta Aleksandrova</t>
  </si>
  <si>
    <t>Thriller. Acción. Intriga | Espionaje. Años 80. Conflicto árabe-israelí. Secuestros / Desapariciones</t>
  </si>
  <si>
    <t>Jon Hamm, Rosamund Pike, Mark Pellegrino, Dean Norris, Shea Whigham, Alon Aboutboul, Jonny Coyne, Larry Pine, Jay Potter, Ben Affan, Mohamed Zouaoui, Mohamed Attougui</t>
  </si>
  <si>
    <t>Rebecca Emilie Sattrup, Jakob Oftebro, Allan Hyde, Maria Bonnevie, Søren Malling, Adam Ild Rohweder, Laura Bro, Jóhann G. Jóhannsson, Peter Plaugborg, Mads Riisom, Roland Møller, Esben Dalgaard, Lado Hadzic, Jim High, Stina Ekblad, Olaf Johannessen, Austa Lea Jespersen, Mylena Barrios, Niklas Herskind, Henrik Noél Olesen, Curtis Matthew, Svend Johansen, Petra Maria Scott, Selma Iljazovski, Oliver Methling Søndergaard, Jaques Lauritsen</t>
  </si>
  <si>
    <t>Aventuras. Romance | Edad Media. Siglo XII. Cine épico</t>
  </si>
  <si>
    <t>Orlando Bloom, Eva Green, Jeremy Irons, Liam Neeson, David Thewlis, Brendan Gleeson, Edward Norton, Michael Sheen, Marton Csokas, Ghassan Massoud, Iain Glen, Alexander Siddig, Velibor Topic, Kevin McKidd, Khaled Nabawy, Jon Finch, Robert Pugh, Ulrich Thomsen, Giannina Facio, Nathalie Cox, Bronson Webb, Nikolaj Coster-Waldau, Jouko Ahola, Álex O'Dogherty</t>
  </si>
  <si>
    <t>Serie de TV. Aventuras. Fantástico | Miniserie de TV. Edad Media. Fantasía medieval. Espada y brujería</t>
  </si>
  <si>
    <t>Benno Fürmann, Kristanna Loken, Alicia Witt, Max von Sydow, Julian Sands, Samuel West, Robert Pattinson, Sean Higgs, Götz Otto</t>
  </si>
  <si>
    <t>Acción. Aventuras. Fantástico | Artes marciales. Wuxia</t>
  </si>
  <si>
    <t>Jet Li, Jackie Chan, Michael Angarano, Liu Yifei, Collin Chou, Morgan Benoit, Xu Dongmei, Li Bingbing, Wang Deshun, XiaoLi Liu, Jason Chong, Thomas McDonell</t>
  </si>
  <si>
    <t>Thriller. Intriga. Drama | Política. Crimen</t>
  </si>
  <si>
    <t>Antonio de la Torre, Josep Maria Pou, Nacho Fresneda, Ana Wagener, Mónica López, Bárbara Lennie, Luis Zahera, Francisco Reyes, María de Nati, Paco Revilla, Sonia Almarcha, David Lorente, Andrés Lima, Óscar de la Fuente, Laia Manzanares, Max Marieges</t>
  </si>
  <si>
    <t>Drama | Deporte. Ciclismo</t>
  </si>
  <si>
    <t>Dennis Christopher, Dennis Quaid, Daniel Stern, Jackie Earle Haley, Barbara Barrie, Paul Dooley, Robyn Douglass, Hart Bochner, Amy Wright, Peter Maloney, John Ashton, Lisa Shure</t>
  </si>
  <si>
    <t>Aventuras. Western | Siglo XIX. Naturaleza. Supervivencia. Venganza. Basado en hechos reales</t>
  </si>
  <si>
    <t>Leonardo DiCaprio, Tom Hardy, Domhnall Gleeson, Will Poulter, Forrest Goodluck, Paul Anderson, Kristoffer Joner, Joshua Burge, Duane Howard, Melaw Nakehk'o, Fabrice Adde, Arthur RedCloud, Christopher Rosamond, Robert Moloney, Lukas Haas, Brendan Fletcher, Tyson Wood, McCaleb Burnett</t>
  </si>
  <si>
    <t>Comedia | Comedia absurda. Periodismo. Televisión. Años 70</t>
  </si>
  <si>
    <t>Drama | Cocina. Homosexualidad</t>
  </si>
  <si>
    <t>Tim Kalkhof, Sarah Adler, Zohar Shtrauss, Roy Miller, Stephanie Stremler, Tagel Eliyahu, David Koren, Sagi Shemesh, Gal Gonen, Tamir Ben Yehuda, Sandra Sadeh, Eliezer Shimon, Iyad Msalma</t>
  </si>
  <si>
    <t>Terror | Serpientes</t>
  </si>
  <si>
    <t>Noel Willman, Jennifer Daniel, Ray Barrett, Jacqueline Pearce, Michael Ripper, John Laurie, Marne Maitland, David Baron, Charles Lloyd Pack</t>
  </si>
  <si>
    <t>Terror | Sobrenatural. Casas encantadas. Fantasmas. Drama psicológico. Película de culto</t>
  </si>
  <si>
    <t>Jack Nicholson, Shelley Duvall, Danny Lloyd, Scatman Crothers, Barry Nelson, Philip Stone, Joe Turkel, Lia Beldam, Billie Gibson, Barry Dennen, David Baxt, Manning Redwood, Lisa Burns, Alison Coleridge, Norman Gay, Tony Burton, Anne Jackson, Jana Shelden, Burnell Tucker</t>
  </si>
  <si>
    <t>Fantástico. Comedia. Infantil. Terror | Brujería. Halloween. Cine familiar. Comedia de terror. Película de culto</t>
  </si>
  <si>
    <t>Bette Midler, Sarah Jessica Parker, Kathy Najimy, Omri Katz, Thora Birch, Vinessa Shaw, Amanda Shepherd, Kathleen Freeman, Doug Jones, Charles Rocket, Stephanie Faracy</t>
  </si>
  <si>
    <t>Terror. Thriller | Slasher. Gore. Secuela</t>
  </si>
  <si>
    <t>Daniella Alonso, Michael McMillian, Jessica Stroup, Jacob Vargas, Lee Thompson Young, Ben Crowley, Eric Edelstein, Flex Alexander, Reshad Strik, Michael Bailey Smith, David Reynolds, Derek Mears, Jeff Kober</t>
  </si>
  <si>
    <t>Drama. Thriller | Siglo XIX. Pintura</t>
  </si>
  <si>
    <t>Ben Barnes, Colin Firth, Rebecca Hall, Rachel Hurd-Wood, Ben Chaplin, Emilia Fox, Caroline Goodall, Fiona Shaw, Maryam d'Abo, Douglas Henshall, Michael Culkin, Johnny Harris</t>
  </si>
  <si>
    <t>Drama | Religión. Cine independiente USA</t>
  </si>
  <si>
    <t>Ethan Hawke, Amanda Seyfried, Cedric the Entertainer, Michael Gaston, Victoria Hill, Philip Ettinger, Bill Hoag, Michael Metta, Frank Rodriguez, Mahaleia Gray, Elanna White, Satchel Eden Bell, Joseph Anthony Jerez, Jake Alden-Falconer, Otis Edward Cotton, Delano Montgomery</t>
  </si>
  <si>
    <t>Aventuras. Drama | Histórico. Antigua Roma</t>
  </si>
  <si>
    <t>Clive Owen, Keira Knightley, Ioan Gruffudd, Stellan Skarsgard, Ray Winstone, Mads Mikkelsen, Hugh Dancy, Joel Edgerton, Stephen Dillane, Til Schweiger, Ray Stevenson, Charlie Creed-Miles, Ivano Marescotti, Sean Gilder, Ken Stott, Pat Kinevane, Clive Russell, Owen Teale, Graham McTavish</t>
  </si>
  <si>
    <t>Comedia | Cine independiente USA. Comedia dramática</t>
  </si>
  <si>
    <t>Michael Douglas, Evan Rachel Wood, Willis Burks II, Laura Kachergus, Paul Lieber, Kathleen Wilhoite, Anne L. Nathan, Ashley Greene, Ian Hopps, Anna Khaja, Will Rothhaar, Annie O'Donnell, Greg Davis Jr., Jeanie Hackett, Mousa Kraish</t>
  </si>
  <si>
    <t>Comedia | Comedia dramática. Stand-Up. Secuestros / Desapariciones</t>
  </si>
  <si>
    <t>Jerry Lewis, Robert De Niro, Sandra Bernhard, Diahnne Abbott, Lou Brown, Ed Herlihy, Martin Scorsese, Mary Elizabeth Mastrantonio, Shelley Hack</t>
  </si>
  <si>
    <t>Drama. Romance | Años 90. Adolescencia. Pobreza. Drama social</t>
  </si>
  <si>
    <t>Maykol David Tortoló, Yordanka Ariosa, Héctor Medina, Ileana Wilson, Chanel Terrero, Jazz Vilá, Celines Toribio, Lia Chapman</t>
  </si>
  <si>
    <t>Comedia | Basado en hechos reales. Cine independiente USA</t>
  </si>
  <si>
    <t>Jack Black, Jenny Slate, Jason Schwartzman, Willie Garson, Vanessa Bayer, Robert Capron, Jacki Weaver, J.B. Smoove, Kati Salowsky, Juani Feliz, Brina, Owen Burke, Leah Procito, Alex Ziwak, Shawn Contois, Brandon Scales</t>
  </si>
  <si>
    <t>Comedia. Drama | Comedia dramática. Falso documental. Road Movie</t>
  </si>
  <si>
    <t>Peter Van den Begin, Lucie Debay, Titus De Voogdt, Bruno Georis, Goran Radakovic, Pieter van der Houwen, Nina Nikolina, Valentin Ganev, Nathalie Laroche</t>
  </si>
  <si>
    <t>Comedia. Western | Cine mudo</t>
  </si>
  <si>
    <t>Buster Keaton, Howard Truesdale, Kathleen Myers, Ray Thompson, Brown Eyes</t>
  </si>
  <si>
    <t>Pete Davidson, Marisa Tomei, Bill Burr, Steve Buscemi, Bel Powley, Pamela Adlon, Maude Apatow, Domenick Lombardozzi, Machine Gun Kelly, Jimmy Tatro, Moises Arias, Kevin Corrigan, Gary Gulman, Hank Strong, Pauline Chalamet, Nana Mensah, Adriana DeMeo, Luke David Blumm</t>
  </si>
  <si>
    <t>Drama | Juego. Póker. Años 30</t>
  </si>
  <si>
    <t>Steve McQueen, Edward G. Robinson, Karl Malden, Tuesday Weld, Ann-Margret, Joan Blondell, Rip Torn, Jack Weston, Cab Calloway, Jeff Corey</t>
  </si>
  <si>
    <t>Linda Cardellini, Allen Covert, Doris Roberts, Nick Swardson, Peter Dante, Shirley Jones, Jonathan Loughran, Jonah Hill, Rob Schneider</t>
  </si>
  <si>
    <t>Aventuras. Acción | Antiguo Egipto. Cine épico. Spin-off</t>
  </si>
  <si>
    <t>Dwayne Johnson, Michael Clarke Duncan, Kelly Hu, Steven Brand, Grant Heslov, Bernard Hill, Peter Facinelli, Ralf Moeller, Al Leong, Branscome Richmond, Roger Rees, Sherri Howard, Conrad Roberts, Joseph Ruskin, Esteban Cueto, Nils Allen Stewart, Scott L. Schwartz, Andre Henschel, Michael Hilow, Nick Hermz, Wesley John, Michelle Baney, Barry Kramer, Marissa McMahon, Tim Iannello, K.D. Aubert, Sonia Vera, Angélica Castro, Tutu Sweeney, Yuki Tokuhiro, Te'Amir Sweeney, Park Woon-young, Paul Sloan, Sole Alberti, Sean Michael Afable, Adoni Maropis, Bernard White, Amy Hunter, Summer Altice, Peter Quartaroli, Peter Navy Tuiasosopo, Jim Maniaci, Gus Rethwisch, Richard Cetrone</t>
  </si>
  <si>
    <t>Drama | Drama de época. Histórico. Siglo XVII</t>
  </si>
  <si>
    <t>Gabino Diego, Juan Diego, Javier Gurruchaga, Fernando Fernán Gómez, María Barranco, Joaquim de Almeida, Eusebio Poncela, Laura del Sol, Anne Roussel, Carme Elías, Alejandra Grepi, Emma Cohen, Pepe Soriano, Christine Dejoux, Enrique San Francisco, José María Tasso</t>
  </si>
  <si>
    <t>Drama. Comedia. Fantástico | Amistad. Pobreza. Radio</t>
  </si>
  <si>
    <t>Jeff Bridges, Robin Williams, Amanda Plummer, Mercedes Ruehl, Michael Jeter, Harry Shearer, David Hyde Pierce, Ted Ross, Lara Harris, Kathy Najimy, Frazer Smith, Melinda Culea, Jayce Bartok, John Ottavino, Dan Futterman, Bradley Gregg, William Preston, Stephen Bridgewater, John Heffernan</t>
  </si>
  <si>
    <t>Aventuras. Drama | Edad Media. Histórico. Siglo XIV</t>
  </si>
  <si>
    <t>Chris Pine, Aaron Taylor-Johnson, Billy Howle, Florence Pugh, Callan Mulvey, Stephen Dillane, Tony Curran, James Cosmo, Matt Stokoe, Sam Spruell, Paul Blair, Chris Fulton, Steven Cree, Stephen McMillan, Lorne MacFadyen, Jack Greenlees, Josie O’Brien, Jamie Sives, Alastair Mackenzie, Gilly Gilchrist</t>
  </si>
  <si>
    <t>Musical. Romance | Siglo XIX. Remake</t>
  </si>
  <si>
    <t>Deborah Kerr, Yul Brynner, Rita Moreno, Martin Benson, Terry Saunders, Carlos Rivas, Alan Mowbray</t>
  </si>
  <si>
    <t>Western. Aventuras | Secuela</t>
  </si>
  <si>
    <t>John Wayne, Katharine Hepburn, Anthony Zerbe, Richard Jordan, John McIntire, Strother Martin</t>
  </si>
  <si>
    <t>Drama | Pesca. Vida rural (Norteamérica). Naturaleza. Años 20. Años 30</t>
  </si>
  <si>
    <t>Craig Sheffer, Brad Pitt, Tom Skerritt, Brenda Blethyn, Emily Lloyd, Joseph Gordon-Levitt, Edie McClurg, Stephen Shellen, Vann Gravage, Nicole Burdette, Susan Traylor, Michael Cudlitz, Rob Cox, Buck Simmonds, Fred Oakland, David Creamer</t>
  </si>
  <si>
    <t>Drama. Romance | Drama romántico. Colonialismo</t>
  </si>
  <si>
    <t>Patricia Walters, Adrienne Corri, Nora Swinburne, Esmond Knight, Arthur Shields, Thomas E. Breen, Radha Shri Ram, Suprova Mukerjee, Richard Foster</t>
  </si>
  <si>
    <t>Musical. Drama</t>
  </si>
  <si>
    <t>Intriga. Drama | Crimen. Basado en hechos reales. Cine dentro del cine</t>
  </si>
  <si>
    <t>Thriller. Terror | Thriller psicológico. Asesinos en serie</t>
  </si>
  <si>
    <t>Milla Jovovich, Julian McMahon, Michael Shanks, David Atrakchi, Sarah Wayne Callies, Marianne Faithfull, Valentina Vargas</t>
  </si>
  <si>
    <t>Western. Romance | Amistad. Venganza</t>
  </si>
  <si>
    <t>Marlon Brando, Karl Malden, Pina Pellicer, Katy Jurado, Ben Johnson, Slim Pickens, Larry Duran, Sam Gilman, Timothy Carey, Miriam Colon, Elisha Cook Jr., Rodolfo Acosta, Hank Worden</t>
  </si>
  <si>
    <t>Yul Brynner, Joanne Woodward, Margaret Leighton, Stuart Whitman, Ethel Waters, Jack Warden, Françoise Rosay, John Beal, Albert Dekker, Stephen Perry, William Gunn, Roy Glenn</t>
  </si>
  <si>
    <t>Intriga | Remake. Venganza</t>
  </si>
  <si>
    <t>Nicolas Cage, David Caruso, Samuel L. Jackson, Michael Rapaport, Stanley Tucci, Helen Hunt, Ving Rhames, Kathryn Erbe, Anthony Heald, Philip Baker Hall</t>
  </si>
  <si>
    <t>Thriller. Drama | Thriller psicológico. Sobrenatural</t>
  </si>
  <si>
    <t>Colin Farrell, Nicole Kidman, Barry Keoghan, Raffey Cassidy, Sunny Suljic, Alicia Silverstone, Bill Camp, Barry G. Bernson, Herb Caillouet, Denise Dal Vera, Drew Logan, Michael Trester, Ming Wang</t>
  </si>
  <si>
    <t>Terror. Intriga | Crimen</t>
  </si>
  <si>
    <t>Radha Mitchell, Rupert Graves, Ian McElhinney, David Robb, Liam Carney, Peter Vollebregt, Declan Conlon, Lesa Thurman, Conor Mullen, Joanne Crawford, Hilary Rose, Deirdre Monaghan, Megan Riordan, Rachel Oliva, Melissa Maria Carton, Aron Hegarty</t>
  </si>
  <si>
    <t>Aventuras. Thriller. Drama | Película de culto</t>
  </si>
  <si>
    <t>Yves Montand, Charles Vanel, Véra Clouzot, Peter van Eyck, Folco Lulli, William Tubbs, Dario Moreno, Jo Dest</t>
  </si>
  <si>
    <t>Thriller. Acción. Aventuras. Romance</t>
  </si>
  <si>
    <t>Val Kilmer, Elisabeth Shue, Rade Serbedzija, Valery Nikolayev, Irina Apreximova, Henry Goodman, Alun Armstrong, Michael Byrne, Yevgeni Lazarev, Emily Mortimer, Lev Prygunov, Charlotte Cornwell, Lucija Serbedzija, Velibor Topic, Tommy Flanagan, Egor Pazenko, Pat Laffan</t>
  </si>
  <si>
    <t>Aventuras. Drama | Submarinismo. Supervivencia. 3-D</t>
  </si>
  <si>
    <t>Rhys Wakefield, Allison Cratchley, Christopher Baker, Ioan Gruffudd, Richard Roxburgh, Dan Wyllie, John Garvin, Sean Dennehy</t>
  </si>
  <si>
    <t>Comedia | Ejército</t>
  </si>
  <si>
    <t>Steve Martin, Dan Aykroyd, Glenne Headly, Phil Hartman, Austin Pendleton, Daryl Mitchell, Eric Edwards, Catherine Silvers, Max Casella</t>
  </si>
  <si>
    <t>Bélico. Drama. Acción | Ejército</t>
  </si>
  <si>
    <t>Henry Fonda, Maureen O'Hara, Thomas Mitchell, Allyn Joslyn, Melville Cooper, Reginald Gardiner, Bramwell Fletcher, Morton Lowry, Peter Lawford</t>
  </si>
  <si>
    <t>Bélico. Drama | Guerra de Corea</t>
  </si>
  <si>
    <t>Lee Marvin, Vera Miles, Bradford Dillman, Peter Graves, Murray Hamilton, Lloyd Nolan, Norman Fell</t>
  </si>
  <si>
    <t>Drama. Bélico | I Guerra Mundial. Basado en hechos reales. Ejército</t>
  </si>
  <si>
    <t>Gary Cooper, Walter Brennan, George Tobias, Joan Leslie, Ward Bond, Margaret Wycherly, Stanley Ridges, Noah Beery Jr., Pat Flaherty, June Lockhart, Arno Frey, Elisha Cook Jr., Gig Young</t>
  </si>
  <si>
    <t>Intriga | Espionaje</t>
  </si>
  <si>
    <t>Pierce Brosnan, Geoffrey Rush, Jamie Lee Curtis, Brendan Gleeson, Catherine McCormack, Leonor Varela, Harold Pinter, Daniel Radcliffe, Jon Polito, Dylan Baker, David Hayman, Vladimir Vega</t>
  </si>
  <si>
    <t>Romance. Drama. Fantástico | Drama romántico. Nochevieja / Año nuevo</t>
  </si>
  <si>
    <t>Blake Lively, Michiel Huisman, Harrison Ford, Ellen Burstyn, Kathy Baker, Amanda Crew, Richard Harmon, Anjali Jay, Lynda Boyd, Peter J. Gray, Lane Edwards, Alison Wandzura, Aaron Craven, Jane Craven, Anthony Ingruber</t>
  </si>
  <si>
    <t>Sophie Marceau, Yvan Attal, Sami Frey, Gilles Lellouche, Daniel Olbrychski, Samir Guesmi, Dimitri Rataud</t>
  </si>
  <si>
    <t>Ciencia ficción. Fantástico. Terror | Sobrenatural</t>
  </si>
  <si>
    <t>Joshua Morrell, Eva Kryll, Tammy Shields, Jan Zierold, Barbara Klein, Matthias Kraus, Sean Johnson, Jerry Hall, Christine Goebbels, Christoph Lindert</t>
  </si>
  <si>
    <t>Drama. Thriller | Holocausto. Vida rural. Basado en hechos reales</t>
  </si>
  <si>
    <t>Maciej Stuhr, Ireneusz Czop, Danuta Szaflarska, Zuzana Fialová, Danuta Borsuk, Zbigniew Bielawski, Jerzy Radziwilowicz, Wojciech Zielinski, Andrzej Mastalerz</t>
  </si>
  <si>
    <t>Aventuras | Sherlock Holmes. Asesinos en serie. Cine familiar</t>
  </si>
  <si>
    <t>Nicholas Rowe, Alan Cox, Sophie Ward, Anthony Higgins, Susan Fleetwood, Freddie Jones, Nigel Stock, Roger Ashton-Griffiths</t>
  </si>
  <si>
    <t>Comedia. Drama. Romance | Años 50. Adolescencia. Familia</t>
  </si>
  <si>
    <t>Liv Tyler, Joaquin Phoenix, Billy Crudup, Jennifer Connelly, Joanna Going, Kathy Baker, Will Patton, Shawn Hatosy, Alessandro Nivola</t>
  </si>
  <si>
    <t>Matt Damon, Heath Ledger, Monica Bellucci, Jonathan Pryce, Peter Stormare, Lena Headey, Barbora Lukesová, Anna Rust, Radim Kalvoda, Martin Hofmann, Harry Gilliam, Mirosláv Táborský, Roger Ashton-Griffiths, Mackenzie Crook, Marika Sarah Procházková, Richard Ridings, Rudolf Pellar, Hanus Bor, Audrey Hamm, Annika Murjahn, Lukás Bech, Julian Bleach, Bruce MacEwen, Jan Unger, Laura Greenwood, Frantisek Velecký, Milan Gargula, Tomás Hanák, Drahomíra Fialková, Josef Vajnar, Petr Vrsek, Vera Uzelacová, Václav Chalupa</t>
  </si>
  <si>
    <t>Michael Caine, Robert Duvall, Haley Joel Osment, Kyra Sedgwick, Nicky Katt, Josh Lucas, Michael O'Neill, Deirdre O'Connell, Emmanuelle Vaugier, Jennifer Stone</t>
  </si>
  <si>
    <t>Terror. Thriller. Drama | Familia. Años 60. Vida rural (Norteamérica)</t>
  </si>
  <si>
    <t>George MacKay, Mia Goth, Charlie Heaton, Anya Taylor-Joy, Matthew Stagg, Kyle Soller, Nicola Harrison, Tom Fisher</t>
  </si>
  <si>
    <t>Comedia | Comedia juvenil. Trabajo/empleo. Bolsa &amp; Negocios</t>
  </si>
  <si>
    <t>Michael J. Fox, Helen Slater, Margaret Whitton, Richard Jordan, Christopher Murney, John Pankow, Fred Gwynne, Susan Kellermann, Mercedes Ruehl, Christopher Durang, Bruce McGill, Mark Margolis, Cindy Crawford, Tatjana Patitz, Elizabeth Franz</t>
  </si>
  <si>
    <t>Comedia. Drama. Bélico | Comedia dramática. II Guerra Mundial. Vida rural</t>
  </si>
  <si>
    <t>Anthony Quinn, Anna Magnani, Hardy Krüger, Virna Lisi, Sergio Franchi, Renato Rascel, Giancarlo Giannini, Eduardo Ciannelli, Valentina Cortese</t>
  </si>
  <si>
    <t>Thriller. Intriga. Drama | Años 70. Crimen. Dictadura argentina. Policíaco</t>
  </si>
  <si>
    <t>Ricardo Darín, Soledad Villamil, Pablo Rago, Javier Godino, Guillermo Francella, José Luis Gioia, Mario Alarcón, Mariano Argento, Kiko Cerone, David Di Nápoli, Carla Quevedo</t>
  </si>
  <si>
    <t>Intriga | Remake. Robos &amp; Atracos. Ajedrez</t>
  </si>
  <si>
    <t>Pierce Brosnan, René Russo, Denis Leary, Frankie Faison, Faye Dunaway, Esther Cañadas, Ben Gazzara</t>
  </si>
  <si>
    <t>Thriller. Intriga | Años 70. Remake</t>
  </si>
  <si>
    <t>Drama | Años 50. Crimen</t>
  </si>
  <si>
    <t>Imelda Staunton, Philip Davis, Adrian Scarborough, Daniel Mays, Alex Kelly, Peter Wight, Eddie Marsan, Sally Hawkins, Simon Chandler, Lesley Manville, Ruth Sheen</t>
  </si>
  <si>
    <t>Comedia. Romance | Comedia romántica. Sátira</t>
  </si>
  <si>
    <t>Gary Cooper, Jean Arthur, George Bancroft, Lionel Stander, Raymond Walburn, H.B. Warner, Douglass Dumbrille, Dennis O'Keefe</t>
  </si>
  <si>
    <t>Aventuras. Fantástico | Cine familiar. Steampunk. Secuestros / Desapariciones. Siglo XIX</t>
  </si>
  <si>
    <t>Michael Sheen, Lena Headey, Sam Neill, Ioan Gruffudd, Aneurin Barnard, Keeley Hawes, Xavier Atkins, Tristan Gemmill, Daniel Wilde, Vincenzo Pellegrino, Mella Carron, Oliver Stark, Sule Rimi</t>
  </si>
  <si>
    <t>Comedia | Medicina</t>
  </si>
  <si>
    <t>Guillaume Canet, Charlotte Le Bon, Patrick D'Assumçao, Anne Le Ny, Damien Chapelle</t>
  </si>
  <si>
    <t>Thriller | Crimen. Basado en hechos reales. Años 80. Secuestros / Desapariciones</t>
  </si>
  <si>
    <t>Rutger Hauer, Sallie Harmsen, Marcel Hensema, Gijs Naber, Teun Kuilboer, Menno Van Beekum, Genio de Groot, Marjolein Keuning</t>
  </si>
  <si>
    <t>Drama | Secuestros / Desapariciones. Guerra de Siria</t>
  </si>
  <si>
    <t>Esben Smed Jensen, Toby Kebbell, Charlie Carrick, Sara Hjort Ditlevsen, Amir El-Masry, Fady Elsayed, Anders W. Berthelsen, Ardalan Esmaili, Rasmus Bjerg, Elizabeth Moynihan, Rafael Pettersson, Jens Jørn Spottag, Henrik Birch, Ben Roberts, Sofie Torp, Ali Barouti, Thomas Biehl, Youssef Berouain, Eddie Hallgren, Samuel Brafman-Moutier, Mathieu Busson, Susan Olsen, Niels Anders Thorn, Lars Lohmann, Thomas Hou Mandsfeldt, Christian Hetland Jepsen, Maja Olsson, Hanna Holmqvist, Rodrigo Pozo Vizcarra, Nadeem Rimawi</t>
  </si>
  <si>
    <t>Drama. Romance | Guerra de Secesión. Siglo XIX. Celos. Melodrama. Drama sureño</t>
  </si>
  <si>
    <t>Clint Eastwood, Geraldine Page, Elizabeth Hartman, Jo Ann Harris, Darleen Carr, Mae Mercer, Pamelyn Ferdin, Melody Thomas, Peggy Drier</t>
  </si>
  <si>
    <t>Comedia. Musical | Comedia absurda. Comedia negra. Película de episodios. Sátira. Sketches. Película de culto</t>
  </si>
  <si>
    <t>Graham Chapman, John Cleese, Terry Gilliam, Eric Idle, Terry Jones, Michael Palin, Carol Cleveland, Simon Jones, Patricia Quinn, Judy Loe, Andrew MacLachlan, Matt Frewer, Valerie Whittington</t>
  </si>
  <si>
    <t>Jim Broadbent, Charlotte Rampling, Harriet Walter, Michelle Dockery, Emily Mortimer, Billy Howle, Joe Alwyn, Freya Mavor, Matthew Goode, Edward Holcroft, James Wilby</t>
  </si>
  <si>
    <t>Aventuras. Acción. Romance | Siglo XVIII. Capa y espada. Piratas. Histórico</t>
  </si>
  <si>
    <t>Errol Flynn, Anthony Steel, Roger Livesey, Beatrice Campbell, Yvonne Furneaux, Felix Aylmer, Mervyn Johns, Charles Goldner, Francis De Wolff, Jacques Berthier, Ralph Truman, Gillian Lynne, Moultrie Kelsall, Charles Carson, Sam Kydd</t>
  </si>
  <si>
    <t>Aventuras | Edad Media. Siglo XI</t>
  </si>
  <si>
    <t>Charlton Heston, Richard Boone, Rosemary Forsyth, Guy Stockwell, Maurice Evans, Niall MacGinnis, Henry Wilcoxon, Michael Conrad, James Farentino</t>
  </si>
  <si>
    <t>Thriller. Acción. Drama | Sátira. Años 80. Años 90</t>
  </si>
  <si>
    <t>Nicolas Cage, Ethan Hawke, Bridget Moynahan, Jared Leto, Ian Holm, Eamonn Walker, Jean-Pierre Nshanian, Sammi Rotibi, Shake Tukhmanyan, Jared Burke, Eric Uys, David Shumbris, Stewart Morgan, Jasper Lenz, Stephen Gregor, Kobus Marx, Stephan De Abreu, Jeremy Crutchley, Donald Sutherland, Gamiet Peterson, Tony Caprari, Stanislav Majer, Yevgeni Lazarev, Zdenek Pechácek, Weston Cage, Yule Masiteng, Liya Kebede, Tanit Phoenix, Hlomla Dandala, Tony Kgoroge, Jerry Mofokeng, Sydney Hall, Akin Omotoso, Steve Ruge</t>
  </si>
  <si>
    <t>Aventuras. Acción. Fantástico | Fantasía medieval. Espada y brujería</t>
  </si>
  <si>
    <t>Marc Singer, Tanya Roberts, Rip Torn, John Amos, Josh Milrad, Rod Loomis, Ben Hammer, Ralph Strait, Billy Jayne</t>
  </si>
  <si>
    <t>Aventuras. Drama. Terror | Infancia. Supervivencia</t>
  </si>
  <si>
    <t>James Aubrey, Tom Chapin, Hugh Edwards, Tom Gaman, Roger Elwin</t>
  </si>
  <si>
    <t>Aventuras. Drama. Thriller | Supervivencia. Infancia. Adolescencia</t>
  </si>
  <si>
    <t>Balthazar Getty, Chris Furrh, Danuel Pipoly, James Badge Dale, Andrew Taft, Brian Matthews, Edward Taft, Gary Rule, Terry Wells, Michael Greene</t>
  </si>
  <si>
    <t>Aventuras | Colonialismo</t>
  </si>
  <si>
    <t>William Holden, Capucine, Tetsurô Tanba, Susannah York, Michael Goodliffe, Allan Cuthbertson, Maurice Denham, Sydney Tafler, Beulah Quo</t>
  </si>
  <si>
    <t>Drama | Siglo XIV. Edad Media. Religión. Ajedrez. Pandemias. Película de culto</t>
  </si>
  <si>
    <t>Max von Sydow, Gunnar Björnstrand, Nils Poppe, Bibi Andersson, Bengt Ekerot, Gunnel Lindblom, Maud Hansson, Ake Fridell</t>
  </si>
  <si>
    <t>Comedia. Drama | Cine dentro del cine. Secuela</t>
  </si>
  <si>
    <t>Adrian Grenier, Kevin Connolly, Jeremy Piven, Jerry Ferrara, Kevin Dillon, Haley Joel Osment, Ronda Rousey, Rex Lee, Constance Zimmer, Debi Mazar, Perrey Reeves, Rhys Coiro, Emily Ratajkowski, Billy Bob Thornton, Andra Petru, Kayla Collins, Dru Mouser, Breanne Racano, Melorine Adler, Raquel Alessi, Aurora María López, Emmanuelle Chriqui, Joy Jolise, Natalie Loren, Alice Eve, Rebecca Olejniczak, Paola Katsapas, Martin Landau, Mark Wahlberg, Gary Busey, Bob Saget</t>
  </si>
  <si>
    <t>Ciencia ficción. Acción. Thriller | Cyberpunk</t>
  </si>
  <si>
    <t>Arnold Schwarzenegger, Robert Duvall, Michael Rapaport, Wendy Crewson, Tony Goldwyn, Michael Rooker, Sarah Wynter, Wanda Cannon, Don McManus, Terry Crews, Rodney Rowland, Colin Cunningham, Ken Pogue, Alexandra Castillo</t>
  </si>
  <si>
    <t>Western | Venganza</t>
  </si>
  <si>
    <t>Richard Widmark, Donna Reed, William Campbell, John McIntire, Barton MacLane, Harry Morgan, Robert J. Wilke, Jack Lambert, Roy Roberts, Edward Platt, Robert Foulk</t>
  </si>
  <si>
    <t>Terror. Intriga. Drama | Sobrenatural. Fantasmas. Película de culto</t>
  </si>
  <si>
    <t>Haley Joel Osment, Bruce Willis, Toni Collette, Olivia Williams, Trevor Morgan, Donnie Wahlberg, Peter Tambakis, Jeffrey Zubernis, Bruce Norris, Kadee Strickland, Glenn Fitzgerald, Greg Wood, Mischa Barton, Angelica Page, Lisa Summerour, Firdous Bamji, Samia Shoaib, Hayden Saunier, Heidi Fischer, M. Night Shyamalan, Tony Donnelly, Tom McLaughlin, Patrick McDade, Jose L. Rodriguez, Sarah Ripard</t>
  </si>
  <si>
    <t>Drama. Comedia | Comedia dramática. Sátira. Televisión. Película de culto</t>
  </si>
  <si>
    <t>Jim Carrey, Laura Linney, Noah Emmerich, Ed Harris, Natascha McElhone, Holland Taylor, Paul Giamatti, Adam Tomei, Harry Shearer, Brian Delate, Philip Baker Hall, Peter Krause, O-Lan Jones</t>
  </si>
  <si>
    <t>Fantástico. Acción | Futuro postapocalíptico. Distopía. Cómic. Vampiros. 3-D. Western futurista</t>
  </si>
  <si>
    <t>Paul Bettany, Karl Urban, Cam Gigandet, Maggie Q, Lily Collins, Christopher Plummer, Brad Dourif, Alan Dale, Stephen Moyer, Mädchen Amick</t>
  </si>
  <si>
    <t>Aventuras | Capa y espada. Siglo XIX. América colonial</t>
  </si>
  <si>
    <t>Belén Rueda, Javier Rey, Aura Garrido, Manolo Solo, Àlex Brendemühl, Sergio Donado, Ramón Barea, Itziar Ituño, Pedro Casablanc, Rubén Ochandiano, Richard Sahagún, Ramón Agirre, Josean Bengoetxea, Itziar Aizpuru, Joseba Apaolaza</t>
  </si>
  <si>
    <t>Intriga. Thriller | Crimen. Años 50. Policíaco. Neo-noir. Thriller psicológico</t>
  </si>
  <si>
    <t>Liam Neeson, Laura San Giacomo, Kenneth Cranham, Maggie O'Neill, Michael Almaz, Alphonsia Emmanuel, Alan Talbot</t>
  </si>
  <si>
    <t>Thriller | Drogas</t>
  </si>
  <si>
    <t>Pedro Alonso, Nacho Fresneda, José Ángel Egido, Carmina Barrios, Àlex Monner, Maite Sandoval, Javier Godino, Raúl Prieto, Luis Zahera, Zaira Romero</t>
  </si>
  <si>
    <t>Drama. Intriga | Drama psicológico</t>
  </si>
  <si>
    <t>Comedia | Familia. Años 70</t>
  </si>
  <si>
    <t>Lou Álvarez, Julie Delpy, Eric Elmosnino, Aure Atika, Noémie Lvovsky, Bernadette Lafont, Emmanuelle Riva, Vincent Lacoste, Marc Ruchmann, Sophie Quinton, Valérie Bonneton, Denis Menochet, Jean-Louis Coullo'ch, Michelle Goddet, Luc Bernard, Candide Sánchez, Karin Viard, Noah Huntley</t>
  </si>
  <si>
    <t>Drama. Comedia | Remake. Años 1900 (circa)</t>
  </si>
  <si>
    <t>Charles Winninger, Arleen Whelan, John Russell, Stepin Fetchit, Russell Simpson, Ludwig Stössel, Francis Ford, Paul Hurst, Mitchell Lewis, Grant Withers, Milburn Stone, Dorothy Jordan, Elzie Emanuel, Henry O'Neill, Slim Pickens, James Kirkwood, Ernest Whitman, Trevor Bardette, Eve March, Hal Baylor, Jane Darwell, Ken Williams, Clarence Muse, Eve March</t>
  </si>
  <si>
    <t>Acción. Drama | Biográfico. África. Sectas</t>
  </si>
  <si>
    <t>Gerard Butler, Michelle Monaghan, Kathy Baker, Michael Shannon, Madeline Carroll, Souleymane Sy Savane, Grant R. Krause, Reavis Graham, Peter Carey, Barbara Coven</t>
  </si>
  <si>
    <t>Drama | Biográfico. Amistad. Música. Basado en hechos reales. Enfermedad. Periodismo</t>
  </si>
  <si>
    <t>Jamie Foxx, Robert Downey Jr., Catherine Keener, Stephen Root, Tom Hollander, Lisa Gay Hamilton, Jena Malone, Rachael Harris</t>
  </si>
  <si>
    <t>Adriano Celentano, Ornella Muti, Edith Peters, Pippo Santonastaso, Milly Carlucci, Sandro Ghiani, Nicola Del Buono, Vincenzo De Toma</t>
  </si>
  <si>
    <t>Ciencia ficción. Acción. Aventuras | Viajes en el tiempo</t>
  </si>
  <si>
    <t>Edward Burns, Ben Kingsley, Catherine McCormack, Jemima Rooper, Wilfried Hochholdinger, August Zirner, Corey Johnson, Heike Makatsch, Armin Rohde, David Oyelowo, Alvin Van Der Kuech, Andrew Blanchard, William Armstrong, Nikita Lespinasse, Scott Bellefeville, Stuart Ong, Ho Hon-Chau, Antonin Hausknecht, Anezka Novak, John Hyams, Martin Svetlik, John Comer, Kurt van der Basch, Vladimír Kulhavý, Jiri Klenot</t>
  </si>
  <si>
    <t>Comedia. Thriller. Drama | Crimen. Espionaje</t>
  </si>
  <si>
    <t>Matt Damon, Scott Bakula, Melanie Lynskey, Joel McHale, Thomas F. Wilson, Frank Welker, Lucas McHugh Carroll, Eddie Jemison, Rusty Schwimmer, Craig Ricci Shaynak, Tom Papa, Rick Overton, Scott Adsit, Ann Dowd, Allan Havey, Andrew Daly, J.P. Gillain, Ludger Pistor, Rome Kanda, Raymond Ma, Ann Cusack, Dann Seki, Jayden Lund, Chic Daniel, Joe Chrest, William Marsh, Tom Smothers, Clancy Brown, Tony Hale, Brian Gallivan, Richard Steven Horvitz, Daniel Hagen, Patton Oswalt, Jimmy Brogan, Adam Paul, Paul F. Tompkins, Wayne Pére, Joshua Funk, Candy Clark, Larry Clarke, Dick Smothers</t>
  </si>
  <si>
    <t>Terror. Aventuras | Casas encantadas</t>
  </si>
  <si>
    <t>Brandon Quintin Adams, Everett McGill, Wendy Robie, A.J. Langer, Ving Rhames, Bill Cobbs, Sean Whalen, Kelly Jo Minter, Jeremy Roberts, Joshua Cox, Conni Marie Brazelton, John Hostetter, John Mahon, Yan Birch, Michael Kopelow</t>
  </si>
  <si>
    <t>Comedia | Comedia dramática. Vejez/Madurez</t>
  </si>
  <si>
    <t>Claude Brasseur, Guillaume de Tonquedec, Noémie Schmidt, Frédérique Bel, Thomas Solivéres, Valérie Kéruzoré, Stéphan Wojtowicz, Antoine Glemain</t>
  </si>
  <si>
    <t>Drama | Secuestros / Desapariciones</t>
  </si>
  <si>
    <t>Bryan Cranston, Jennifer Garner, Beverly D'Angelo, Jason O'Mara, Ian Anthony Dale, Ellery Sprayberry, Pippa Bennett-Warner, Bill Timoney, Angela Taylor-Jones, Monica Lawson, Frederick Keeve, Isaac Leyva, Victoria Bruno, Hal Dion, Alexander Zale, Eliza Coleman</t>
  </si>
  <si>
    <t>Drama | Crimen. Familia</t>
  </si>
  <si>
    <t>Ewan McGregor, Colin Farrell, Tom Wilkinson, Hayley Atwell, Sally Hawkins, Peter-Hugo Daly, John Benfield, Clare Higgins, Ashley Madekwe, Andrew Howard</t>
  </si>
  <si>
    <t>Drama | Años 20. Prostitución. Inmigración</t>
  </si>
  <si>
    <t>Marion Cotillard, Joaquin Phoenix, Jeremy Renner, Angela Sarafyan, Antoni Corone, Dylan Hartigan, Dagmara Dominczyk, Jicky Schnee, Yelena Solovey, Maja Wampuszyc, Ilia Volok, Patrick Husted, Robert Clohessy, Adam Rothenberg, Peter McRobbie, Sofia Black-D'Elia</t>
  </si>
  <si>
    <t>Romance. Drama | Drama romántico. Años 40</t>
  </si>
  <si>
    <t>Marion Cotillard, Louis Garrel, Àlex Brendemühl, Brigitte Roüan, Victoire Du Bois, Aloïse Sauvage, Daniel Para, Jihwan Kim, Victor Quilichini, Ange Black-Bereyziat, Sören Rochefort, Camilo Acosta Mendoza, Francisco Alfonsin</t>
  </si>
  <si>
    <t>Romance. Comedia. Fantástico | Comedia romántica. Años 80</t>
  </si>
  <si>
    <t>Jennifer Garner, Mark Ruffalo, Judy Greer, Kathy Baker, Phil Reeves, Andy Serkis, Samuel Ball, Lynn Collins, Christa B. Allen, Kiersten Warren, Alexandra Kyle, Sean Marquette, Marcia DeBonis, Ashley Benson, Renee Olstead, Brie Larson, Benita Krista Nall, Gia Mantegna, Joe Grifasi, Nadine Ellis, Sara Swain</t>
  </si>
  <si>
    <t>Cine negro. Intriga | Policíaco. Crimen</t>
  </si>
  <si>
    <t>Humphrey Bogart, Lauren Bacall, John Ridgely, Martha Vickers, Dorothy Malone, Regis Toomey, Elisha Cook Jr., Peggy Knudsen, Charles Waldron, Charles D. Brown, Bob Steele, Elisha Cook Jr., Louis Jean Heydt</t>
  </si>
  <si>
    <t>Drama | Cocina. Familia</t>
  </si>
  <si>
    <t>Mamoudou Athie, Courtney B. Vance, Niecy Nash, Matt McGorry, Sasha Compère, Kelly Jenrette, Jennifer Pierce Mathus, Meera Rohit Kumbhani, Daniel Johnson, Gil Ozeri, Bernard David Jones, Rachael Alethea, Kregg Janke, Djinda Kane, Marguerite Hibbets, Shaleen Cholera, Wilfried Capet, Adam Sanders, Alicia Ester, Megan Warden, Rick Vyper, Mike Cortese, Myron Swift-Parker, Buddy Masters, Freddie Vaughn, Isaac Slatton, Rekeitha Morris, Bob Geabhart, Michael Gravois, Katrina McElyea, Peyton C. Poole, Evelyn Diana Frogge-Chabot</t>
  </si>
  <si>
    <t>Comedia. Acción. Infantil | Cine familiar. Espionaje</t>
  </si>
  <si>
    <t>Jackie Chan, George Lopez, Lucas Till, Amber Valletta, Billy Ray Cyrus, Magnús Scheving, Madeline Carroll, Katherine Boecher, David Mattey, Jeff Chase, Will Shadley, Troy Brenna</t>
  </si>
  <si>
    <t>Jackie Chan, Richard Norton, Miki Lee, Karen McLymont, Gabrielle Fitzpatrick, Vince Poletto, Barry Otto, Peter Houghton, Sammo Hung</t>
  </si>
  <si>
    <t>Acción. Comedia | Comedia dramática. Policíaco. Drogas</t>
  </si>
  <si>
    <t>Bud Spencer, Adalberto Maria Merli, Raymond Pellegrin, Juliette Mayniel, Mario Pilar, Enzo Cannavale, Angelo Infanti, Jho Jhenkins</t>
  </si>
  <si>
    <t>Comedia. Acción. Fantástico | Superhéroes</t>
  </si>
  <si>
    <t>Terence Hill, Ernest Borgnine, Joanne Dru, Marc Lawrence, Lee Sandman, Harold Bergman, Salvatore Borghese, Julie Gordon</t>
  </si>
  <si>
    <t>Drama | Familia. Infancia. Adolescencia. Posguerra española. Vida rural</t>
  </si>
  <si>
    <t>Omero Antonutti, Sonsoles Aranguren, Icíar Bollaín, Lola Cardona, Rafaela Aparicio, Germaine Montero, Aurore Clément, María Caro, Francisco Merino, José Vivó</t>
  </si>
  <si>
    <t>Acción. Drama | Enseñanza. Colegios &amp; Universidad</t>
  </si>
  <si>
    <t>Tom Berenger, Ernie Hudson, Diane Venora, Glenn Plummer, Marc Anthony, Luis Guzmán, William Forsythe, Raymond Cruz, Richard Brooks, Cliff De Young</t>
  </si>
  <si>
    <t>Drama. Intriga. Thriller | Años 50. Thriller psicológico. Crimen. Celos. Policíaco. Remake</t>
  </si>
  <si>
    <t>Matt Damon, Gwyneth Paltrow, Jude Law, Cate Blanchett, Philip Seymour Hoffman, Jack Davenport, James Rebhorn, Sergio Rubini, Philip Baker Hall, Ivano Marescotti</t>
  </si>
  <si>
    <t>Marina Foïs, Matthieu Lucci, Florian Beaujean, Mamadou Doumbia, Mélissa Guilbert, Warda Rammach, Julien Souve, Issam Talbi, Olivier Thouret, Charlie Barde, Marie Tarabella, Youcef Agal, Marianne Esposito</t>
  </si>
  <si>
    <t>Drama | II Guerra Mundial. Nazismo. Película de culto</t>
  </si>
  <si>
    <t>David Bennent, Mario Adorf, Angela Winkler, Daniel Olbrychski, Charles Aznavour, Andrea Ferréol, Heinz Bennent, Otto Sander</t>
  </si>
  <si>
    <t>Aventuras | Piratas. Siglo XVIII. Aventuras marinas</t>
  </si>
  <si>
    <t>Burt Lancaster, Eva Bartok, Nick Cravat, Torin Thatcher, James Hayter, Leslie Bradley, Noel Purcell, Margot Grahame, Christopher Lee</t>
  </si>
  <si>
    <t>Drama. Bélico. Romance | I Guerra Mundial</t>
  </si>
  <si>
    <t>Michiel Huisman, Hera Hilmar, Josh Hartnett, Ben Kingsley, Haluk Bilginer, Affif Ben Badra, Paul Barrett, Jessica Turner, Peter Hosking</t>
  </si>
  <si>
    <t>Thriller. Drama | Drama judicial / Abogados/as</t>
  </si>
  <si>
    <t>Masaharu Fukuyama, Kôji Yakusho, Suzu Hirose, Kôtarô Yoshida, Yuki Saito, Shinnosuke Mitsushima, Izumi Matsuoka, Mikako Ichikawa, Isao Hashizume</t>
  </si>
  <si>
    <t>Cine negro. Intriga. Drama | Amistad</t>
  </si>
  <si>
    <t>Joseph Cotten, Alida Valli, Trevor Howard, Orson Welles, Bernard Lee, Paul Hörbiger, Ernst Deutsch, Siegfried Breuer, Erich Ponto, Wilfrid Hyde-White, Hedwig Bleibtreu</t>
  </si>
  <si>
    <t>Ciencia ficción. Terror | Serie B. Aventura espacial. Extraterrestres</t>
  </si>
  <si>
    <t>Marshall Thompson, Shirley Patterson, Kim Spalding, Ann Doran, Dabbs Greer, Ray Corrigan, Paul Langton, Richard Benedict, Robert Brice, Richard Hervey, Thom Carney</t>
  </si>
  <si>
    <t>Fantástico. Ciencia ficción. Acción. Terror | Monstruos. Remake</t>
  </si>
  <si>
    <t>Kevin Dillon, Shawnee Smith, Donovan Leitch, Jeffrey DeMunn, Candy Clark, Joe Seneca, Del Close, Paul McCrane, Sharon Spelman, Beau Billingslea, Art LaFleur, Ricky Paull Goldin, Robert Axelrod, Bill Moseley, Frank Collison, Jamison Newlander</t>
  </si>
  <si>
    <t>Terror. Thriller | Siglo XIX</t>
  </si>
  <si>
    <t>Jack Nicholson, Boris Karloff, Sandra Knight, Dick Miller, Jonathan Haze, Dorothy Neumann</t>
  </si>
  <si>
    <t>Aventuras. Western | Años 20</t>
  </si>
  <si>
    <t>Humphrey Bogart, Walter Huston, Tim Holt, Bruce Bennett, Barton MacLane, Alfonso Bedoya, Arturo Soto Rangel, Manuel Dondé, José Torvay, Margarito Luna</t>
  </si>
  <si>
    <t>Emmanuelle Devos, Gabriel Byrne, Gilles Privat, Aurélia Petit, Laurent Capelluto, Olivier Broche, Sébastien Pouderoux</t>
  </si>
  <si>
    <t>Acción. Thriller | Bandas/pandillas callejeras</t>
  </si>
  <si>
    <t>Bill Paxton, Ice-T, William Sadler, Ice Cube, Art Evans, Bruce A. Young, De'voreaux White, Glenn Plummer, Stoney Jackson, T.E. Russell, Tommy 'Tiny' Lister, John Toles-Bey, Byron Minns, Tico Wells, Hal Landon Jr., James Pickens Jr., L. Warren Young</t>
  </si>
  <si>
    <t>Ciencia ficción. Aventuras | Viajes en el tiempo. Steampunk. Holocausto nuclear. Futuro postapocalíptico</t>
  </si>
  <si>
    <t>Rod Taylor, Alan Young, Yvette Mimieux, Sebastian Cabot, Tom Helmore, Whit Bissell, Doris Lloyd</t>
  </si>
  <si>
    <t>Comedia | Deporte. Boxeo</t>
  </si>
  <si>
    <t>José Luis Ozores, Tony Leblanc, José Marco Davó, Hélène Rémy, Antonio Garisa, Julia Caba Alba, Aníbal Vela Lamana, Miguel Ángel Rodríguez, Julio Gorostegui, Ramón Giner, Goyo Lebrero, Ángel Calero, Leo Anchóriz, Juana Ginzo</t>
  </si>
  <si>
    <t>Intriga. Thriller | Años 70. Guerra Fría. Espionaje</t>
  </si>
  <si>
    <t>Gary Oldman, Colin Firth, Tom Hardy, Mark Strong, Benedict Cumberbatch, Toby Jones, John Hurt, Simon McBurney, David Dencik, Stephen Graham, Ciarán Hinds, Svetlana Khodchenkova, Kathy Burke, Roger Lloyd-Pack, Stuart Graham, Christian McKay, Arthur Nightingale, Konstantin Khabenskiy, Philip Martin Brown, Laura Carmichael</t>
  </si>
  <si>
    <t>Drama | Siglo XVI. Pintura</t>
  </si>
  <si>
    <t>Charlton Heston, Rex Harrison, Diane Cilento, Harry Andrews, Alberto Lupo, Adolfo Celi, Venantino Venantini, John Stacy, Fausto Tozzi, Tomas Milian</t>
  </si>
  <si>
    <t>Drama | Basado en hechos reales. Mafia. Años 80. Años 90</t>
  </si>
  <si>
    <t>Pierfrancesco Favino, Maria Fernanda Cândido, Fabrizio Ferracane, Luigi Lo Cascio, Fausto Russo Alesi, Nicola Calì, Giovanni Calcagno, Bruno Cariello, Vincenzo Pirrotta, Bebo Storti, Goffredo Maria Bruno, Gabriele Cicirello, Paride Cicirello, Elia Schilton, Alessio Praticò, Pier Giorgio Bellocchio, Rosario Palazzolo, Antonio Orlando, Ada Nisticò, Federica Butera, Giovanni Crozza Signoris, Alberto Gottuso, Tatu La Vecchia, Sergio Pierattini, Raffaella Lebboroni, Giuseppe Di Marca, Maria Amato</t>
  </si>
  <si>
    <t>Intriga. Drama | II Guerra Mundial. Trenes/Metros. Nazismo. Pintura</t>
  </si>
  <si>
    <t>Burt Lancaster, Paul Scofield, Jeanne Moreau, Michel Simon, Howard Vernon, Suzanne Flon, Charles Millot, Wolfgang Preiss, Albert Rémy</t>
  </si>
  <si>
    <t>Drama. Romance | Crimen. Años 30. Robos &amp; Atracos. Road Movie. Trenes/Metros. Prostitución. Gran Depresión. Cine independiente USA</t>
  </si>
  <si>
    <t>Barbara Hershey, David Carradine, Barry Primus, Bernie Casey, John Carradine, Ann Morell, Victor Argo</t>
  </si>
  <si>
    <t>Lionel Abelanski, Rufus Magloire, Clément Harari, Michel Muller, Agathe de La Fontaine, Johan Leysen, Bruno Abraham-Kremer, Marie-José Nat, Gad Elmaleh, Serge Kribus, Michel Israel, Rodica Sanda Tutuianu, Sanda Toma, Zwi Kanar, Razvan Vasilescu</t>
  </si>
  <si>
    <t>Western. Acción | Remake</t>
  </si>
  <si>
    <t>Russell Crowe, Christian Bale, Peter Fonda, Logan Lerman, Gretchen Mol, Ben Foster, Dallas Roberts, Vinessa Shaw, Kevin Durand, Rio Alexander, Alan Tudyk, Luce Rains, Chris Browning, Johnny Whitworth, Luke Wilson, Benjamin Petry</t>
  </si>
  <si>
    <t>Glenn Ford, Van Heflin, Felicia Farr, Leora Dana, Henry Jones, Richard Jaeckel, Robert Emhardt</t>
  </si>
  <si>
    <t>Acción. Aventuras. Drama. Thriller | Trenes/Metros</t>
  </si>
  <si>
    <t>Jon Voight, Rebecca De Mornay, Eric Roberts, Kyle T. Heffner, Kenneth McMillan, Stacey Pickren, John P. Ryan, Edward Bunker, T.K. Carter, Tommy 'Tiny' Lister, Walter Wyatt, John Bloom, Danny Trejo, Hank Worden, Big Yank, John Otrin</t>
  </si>
  <si>
    <t>Romance. Drama | Drama romántico. II Guerra Mundial</t>
  </si>
  <si>
    <t>Jean-Louis Trintignant, Romy Schneider, Maurice Biraud, Paul Amiot, Nike Arrighi, Paul Le Person, Anne Wiazemsky, Rogelio Ibáñez, Jean Lescot, Franco Mazzieri, Regine, Serge Marquand</t>
  </si>
  <si>
    <t>Beau Bridges, Haing S. Ngor, Liem Whatley, Johnny Hallyday, Jim Ishida, Ping Wu, Jack Ong, Sophie Trang, Iilana B'Tiste, Bobby McGee, Richard Weygint, Allan Moore, Joseph Seely, François Chau, Glen Chin, Arsenio Trinidad</t>
  </si>
  <si>
    <t>Drama | Nazismo. Deporte. Boxeo</t>
  </si>
  <si>
    <t>Willem Dafoe, Edward James Olmos, Robert Loggia, Wendy Gazelle, Kelly Wolf, Costas Mandylor</t>
  </si>
  <si>
    <t>Thriller. Intriga. Drama | Siglo XIX. Steampunk. Magia</t>
  </si>
  <si>
    <t>Hugh Jackman, Christian Bale, Michael Caine, Scarlett Johansson, David Bowie, Piper Perabo, Andy Serkis, Rebecca Hall, Ricky Jay, Ron Perkins, Samantha Mahurin, Daniel Davis, Jim Piddock, Christopher Neame, Mark Ryan, Roger Rees, Jamie Harris</t>
  </si>
  <si>
    <t>Roy Scheider, Malcolm McDowell, Warren Oates, Candy Clark, Daniel Stern, Paul Roebling, David Sheiner</t>
  </si>
  <si>
    <t>Aventuras. Comedia. Acción | Siglo XVIII</t>
  </si>
  <si>
    <t>Alain Delon, Virna Lisi, Adolfo Marsillach, Dawn Addams, Akim Tamiroff, Laura Valenzuela</t>
  </si>
  <si>
    <t>Drama | Melodrama. Comedia dramática</t>
  </si>
  <si>
    <t>William Hurt, Geena Davis, Kathleen Turner, Bill Pullman, Amy Wright, Robert Gorman, David Ogden Stiers, Ed Begley Jr., Jonathan Kasdan</t>
  </si>
  <si>
    <t>Drama | Literatura. Teatro. Siglo XVII</t>
  </si>
  <si>
    <t>Kenneth Branagh, Judi Dench, Ian McKellen, Jack Colgrave Hirst, Lolita Chakrabarti, Phil Dunster, Michael Rouse, Sam Ellis</t>
  </si>
  <si>
    <t>Comedia | Teatro</t>
  </si>
  <si>
    <t>Brian Cox, Coco König, Anna Chancellor, Emilia Fox, Karl Johnson, Selina Cadell, Andrew Havill, Roger Moore, Richard Ridings, Andor Lukáts, Emily Bevan, Ruth Posner, Maitland Chandler, Adam Morris, Paul Bown, Julia Dearden, Annabel Bates</t>
  </si>
  <si>
    <t>Billy Zane, Karel Roden, Michael Madsen, Alexander Skarsgård, Tommy Flanagan, Sean Pertwee, Laurence Fox, Rafe Spall, Neil Newbon</t>
  </si>
  <si>
    <t>Acción. Drama | Deporte. Boxeo</t>
  </si>
  <si>
    <t>Johnny Harris, Ian McShane, Ray Winstone, Michael Smiley, Atul Sharma, Margaret Wheldon, Dean Williams, Marilyn May James, Anna Wilson-Hall</t>
  </si>
  <si>
    <t>Drama | Deporte. Boxeo. Basado en hechos reales</t>
  </si>
  <si>
    <t>Samuel L. Jackson, Josh Hartnett, Teri Hatcher, Kathryn Morris, Rachel Nichols, Alan Alda, Dakota Goyo, David Paymer, Peter Coyote</t>
  </si>
  <si>
    <t>Rock Hudson, Kirk Douglas, Dorothy Malone, Carol Lynley, Joseph Cotten, Regis Toomey, Jack Elam, James Westmoreland, Neville Brand</t>
  </si>
  <si>
    <t>Drama | II Guerra Mundial. Años 40</t>
  </si>
  <si>
    <t>Jai Courtney, Lily James, Christopher Plummer, Eddie Marsan, Janet McTeer, Ben Daniels, Mark Dexter, Stéphane Auberghen, Aubeline Barbieux</t>
  </si>
  <si>
    <t>Acción. Comedia | Crimen. Buddy Film</t>
  </si>
  <si>
    <t>Bruce Willis, Damon Wayans, Chelsea Field, Noble Willingham, Taylor Negron, Danielle Harris, Halle Berry, Bruce McGill, Joe Santos, Kim Coates, Chelcie Ross, Badja Djola, Clarence Felder, Tony Longo, Frank Collison, Dick Butkus, Billy Blanks, Morris Chestnut, Doug Simpson, Donna Wilson, Denise Ames, Teal Roberts, Sara Suzanne Brown, Ryan Cutrona, Eddie Griffin, John Cenatiempo, Michael Papajohn, Matt Johnston, James Keane, Jack Kehler, Duke Valenti, Dennis Garber, Vic Manni, Frank Ferrara, Robert Apisa, Shane Dixon, Rick Ducommun, E. Brian Dean, Dick Ziker, Fred Lerner, Gene Borkan, Jeff Hochendoner, Steve Picerni</t>
  </si>
  <si>
    <t>Drama | Drama psicológico. Caza. Naturaleza</t>
  </si>
  <si>
    <t>Willem Dafoe, Sam Neill, Frances O'Connor, Sullivan Stapleton, Dan Wyllie, Callan Mulvey, Jacek Koman, Morgana Davies, Jamie Timony, Dan Spielman</t>
  </si>
  <si>
    <t>Fantástico. Terror | Brujería</t>
  </si>
  <si>
    <t>Vin Diesel, Rose Leslie, Elijah Wood, Michael Caine, Ólafur Darri Ólafsson, Joseph Gilgun, Julie Engelbrecht, Rena Owen, Lotte Verbeek, Inbar Lavi, Allegra Carpenter, Mark Musashi</t>
  </si>
  <si>
    <t>Aventuras. Drama | Naturaleza. Caza. Falso documental</t>
  </si>
  <si>
    <t>May Loo, Norman Winther, Alex Van Bibber, Ken Bolton, Denny Denison, Robert Lafleur, Christopher Lewis, Alain Lemaire</t>
  </si>
  <si>
    <t>Acción | Artes marciales. Secuela</t>
  </si>
  <si>
    <t>Bruce Lee, Tong Lung, Hwang Jang-lee, Roy Horan, Roy Chiao, Casanova Wong, Lee Hoi-Sang, Miranda Austin, Tiger Yang, Hou Li-Jen, Yuen Biao, Yuen Shun-Yi</t>
  </si>
  <si>
    <t>Drama | Música. Enfermedad. Amistad</t>
  </si>
  <si>
    <t>Philip Seymour Hoffman, Catherine Keener, Christopher Walken, Mark Ivanir, Imogen Poots, Wallace Shawn, Madhur Jaffrey, Liraz Charhi, Megan McQuillan, Marty Krzywonos</t>
  </si>
  <si>
    <t>Musical. Drama. Romance</t>
  </si>
  <si>
    <t>Sara Montiel, Armando Calvo, Enrique Vera, Julia Martínez, Alfredo Mayo, Matilde Muñoz Sampedro, José Moreno</t>
  </si>
  <si>
    <t>Intriga | Crimen</t>
  </si>
  <si>
    <t>George C. Scott, Kirk Douglas, Jacques Roux, Dana Wynter, Clive Brook, Gladys Cooper, Herbert Marshall, Marcel Dalio, Tony Curtis, Burt Lancaster, Robert Mitchum, Frank Sinatra, John Merivale</t>
  </si>
  <si>
    <t>Comedia. Drama | Comedia dramática</t>
  </si>
  <si>
    <t>Jack Nicholson, Otis Young, Randy Quaid, Clifton James, Carol Kane, Steve Meek, Michael Moriarty, Nancy Allen, Kathleen Miller, Luana Anders, Gerry Salsberg</t>
  </si>
  <si>
    <t>Arnold Schwarzenegger, Forest Whitaker, Eduardo Noriega, Johnny Knoxville, Luis Guzmán, Peter Stormare, Jaimie Alexander, Rodrigo Santoro, Génesis Rodriguez, Zach Gilford, Harry Dean Stanton</t>
  </si>
  <si>
    <t>Drama | Drama sureño. Road Movie. Familia</t>
  </si>
  <si>
    <t>Thriller. Acción | Secuestros / Desapariciones</t>
  </si>
  <si>
    <t>Bruce Willis, Hayden Christensen, Gethin Anthony, Charlotte Kirk, Magi Avila, Heather Johansen, William DeMeo, Tyler Jon Olson, Chelsea Mee, Jesse Pruett, Shea Buckner, Adam Hicks, Tamara Belous, Chris Moss, Jim Gloyd, Ming Wang</t>
  </si>
  <si>
    <t>John McInerny, Griselda Siciliani, Margarita López, Rocío Rodríguez Presedo, Nora Childers, Corina Romero</t>
  </si>
  <si>
    <t>Drama | Histórico. Biográfico. Cine épico</t>
  </si>
  <si>
    <t>John Lone, Peter O'Toole, Joan Chen, Ruocheng Ying, Victor Wong, Dennis Dun, Ryuichi Sakamoto, Cary-Hiroyuki Tagawa, Maggie Han, Ric Young, Vivian Wu, Jade Go, Fumihiko Ikeda, Richard Vuu, Tsou Tijger, Hai-Tao Wu, Guang Fan, Henry Kyi, Alvin Riley III, Lisa Lu, Hideo Takamatsu, Hajime Tachibana, Basil Pao, Henry O, Chen Kaige, Liangbin Zhang, Wenjie Huang, Shu Chen, Dong Liang, Constantine Gregory, Yu Li, Wu Jun, Lucia Hwong, Shi Liang, Daxing Zhang</t>
  </si>
  <si>
    <t>Kevin Bacon, Kathryn Erbe, Illeana Douglas, Kevin Dunn, Liza Weil, Jennifer Morrison, Conor O'Farrell, Larry Neuman Jr., Lusia Strus, Richard Cotovsky, Eddie Bo Smith Jr., Duane Sharp, Mike Bacarella, Christian Stolte, James Andelin</t>
  </si>
  <si>
    <t>Drama | Histórico. Guerra Chino-Japonesa (II). Años 1900 (circa)</t>
  </si>
  <si>
    <t>Chow Yun-Fat, Gao Hu, Sammo Hung, Huang Xiaoming, Francis Ng, Monica Mok, Kimmy Tong, Yuan Li, Yolanda Yuan, Zheng Yitong</t>
  </si>
  <si>
    <t>Intriga. Thriller | Robos &amp; Atracos</t>
  </si>
  <si>
    <t>Gene Hackman, Danny DeVito, Delroy Lindo, Sam Rockwell, Ricky Jay, Rebecca Pidgeon, Patti LuPone</t>
  </si>
  <si>
    <t>Drama. Thriller | Basado en hechos reales. Años 30. Vejez/Madurez. Cine independiente USA</t>
  </si>
  <si>
    <t>Robert Duvall, Bill Murray, Lucas Black, Sissy Spacek, Bill Cobbs, Shawn Knowles, Andrea Powell, Lori Beth Edgeman, Chandler Riggs</t>
  </si>
  <si>
    <t>Acción. Fantástico. Comedia | Cine dentro del cine. Buddy Film. Parodia</t>
  </si>
  <si>
    <t>Arnold Schwarzenegger, Austin O'Brien, Charles Dance, Anthony Quinn, F. Murray Abraham, Robert Prosky, Mercedes Ruehl, Frank McRae, Tom Noonan, Bridgette Wilson, Ian McKellen, Art Carney, Rick Ducommun, Joan Plowright, Toru Tanaka, Tina Turner, James Belushi, Chevy Chase, Chris Connelly, M.C. Hammer, Little Richard, Maria Shriver, Sharon Stone, Jean-Claude Van Damme, Melvin Van Peebles, Damon Wayans, Noah Emmerich, Apollo Dukakis, Billy D. Lucas, Jason Kelly, Ryan Todd, Patrick Flanagan, J. P. Finnegan, Angie Everhart, Robert Patrick, Larry Ferguson, Karen Duffy, Leeza Gibbons, Keith Barish, Colleen Camp, Mike Muscat, Anna Navarro</t>
  </si>
  <si>
    <t>Thriller. Romance. Drama | Magia</t>
  </si>
  <si>
    <t>Catherine Zeta-Jones, Guy Pearce, Timothy Spall, Saoirse Ronan, Malcolm Shields, Leni Harper, Ralph Riach, Olivia Darnley, Anthony O'Donnell, Billy McColl</t>
  </si>
  <si>
    <t>Ciencia ficción. Thriller | Futuro postapocalíptico. Remake</t>
  </si>
  <si>
    <t>Charlton Heston, Anthony Zerbe, Rosalind Cash, Paul Koslo, Lincoln Kilpatrick, Eric Laneuville</t>
  </si>
  <si>
    <t>Acción. Drama. Thriller | Años 30. Mafia. Crimen. Neo-noir. Remake</t>
  </si>
  <si>
    <t>Bruce Willis, Christopher Walken, Bruce Dern, William Sanderson, Alexandra Powers, David Patrick Kelly, R.D. Call, Karina Lombard, Ned Eisenberg, Leslie Mann, Michael Imperioli, Ken Jenkins, Ted Markland, Patrick Kilpatrick, Luis Contreras, Raynor Scheine, Tiny Ron, John Paxton, Michael Cavalieri, Michael Strasser, Matt O'Toole, Lin Shaye, Larry Holt, Allan Graf, Randy Hall, Jimmy Ortega, Thomas Rosales Jr., Christopher Doyle, Jim Wilkey, Andrew Alden Miller, Cassandra Gaviola, Arnie Alpert, Ken Medlock</t>
  </si>
  <si>
    <t>Aventuras. Drama | Años 60. Vida rural. Animales. Perros/Lobos. 3-D</t>
  </si>
  <si>
    <t>Feng Shaofeng, Shawn Dou, Ankhnyam Ragchaa, Yin Zhusheng, Baasanjav Mijid, Baoyingexige</t>
  </si>
  <si>
    <t>Aventuras. Acción. Romance | América colonial. Siglo XVIII. Cine épico</t>
  </si>
  <si>
    <t>Daniel Day-Lewis, Madeleine Stowe, Wes Studi, Jodhi May, Russell Means, Eric Schweig, Steven Waddington, Maurice Roeves, Patrice Chéreau, Edward Blatchford, Terry Kinney, Colm Meaney, Pete Postlethwaite, David Schofield, Mac Andrews, Dylan Baker, Jared Harris</t>
  </si>
  <si>
    <t>Thriller. Intriga. Acción | Trenes/Metros</t>
  </si>
  <si>
    <t>Dougray Scott, Kara Tointon, Lindsay Duncan, David Schofield, Joshua Kaynama, Iddo Goldberg, Mark Hammett</t>
  </si>
  <si>
    <t>Western | Vejez/Madurez. Enfermedad</t>
  </si>
  <si>
    <t>John Wayne, Lauren Bacall, Ron Howard, James Stewart, Richard Boone, John Carradine, Scatman Crothers, Rick Lenz, Harry Morgan, Sheree North, Hugh O´Brian, Bill McKinney</t>
  </si>
  <si>
    <t>Humphrey Bogart, Ida Lupino, Alan Curtis, Arthur Kennedy, Joan Leslie, Henry Hull, Henry Travers, Jerome Cowan, Minna Gombell, Barton MacLane, Elisabeth Risdon, Cornel Wilde, Donald MacBride, Paul Harvey, Isabel Jewell, Willie Best, Spencer Charters, George Meeker</t>
  </si>
  <si>
    <t>Drama | África. Política. Basado en hechos reales. Años 70</t>
  </si>
  <si>
    <t>Forest Whitaker, James McAvoy, Kerry Washington, Gillian Anderson, Adam Kotz, Simon McBurney, David Oyelowo, Sarah Nagayi, Cleopatra Koheirwe, Sam Okelo</t>
  </si>
  <si>
    <t>Aventuras. Acción. Drama | Vikingos. Siglo XIII</t>
  </si>
  <si>
    <t>Kristofer Hivju, Jakob Oftebro, Nikolaj Lie Kaas, Thorbjørn Harr, Pål Sverre Hagen, Benjamin Helstad, Stig Henrik Hoff, Anders Dahlberg, Thea Sofie Loch Næss, Ane Ulimoen Øverli, Adam Nemet, Torkel Dommersnes Soldal, Elg Elgesem</t>
  </si>
  <si>
    <t>Aventuras. Acción. Drama | Japón feudal. Siglo XIX. Samuráis. Ninjas. Cine épico</t>
  </si>
  <si>
    <t>Tom Cruise, Ken Watanabe, Billy Connolly, Tony Goldwyn, Timothy Spall, Koyuki, Masato Harada, Togo Igawa, William Atherton, Seizo Fukumoto, Scott Wilson, Shun Sugata, Hiroyuki Sanada, Shin Koyamada, Masashi Odate, Chad Lindberg, John Koyama, Shichinosuke Nakamura, Satoshi Nikaido, Shintaro Wada, Sôsuke Ikematsu, Takashi Noguchi, Yuki Matsuzaki, Hiroshi Watanabe, Shane Kosugi, Takeshi Maya, Seiji Môri, Lee Murayama, Shinji Suzuki</t>
  </si>
  <si>
    <t>John Agar, Mamie Van Doren, Richard Boone, Coleen Gray, Leif Erickson, James Gleason, Randy Stuart, Terry Gilkyson, Paul Fix, Harry Morgan, Stuart Randall, Robert Osterloh, Stanley Andrews, John Daheim, Stafford Repp, Lewis Martin, Renny McEvoy, Jess Kirkpatrick, James Parnell, Anthony Jochim, Mike Bataran, Jim Brandt, Clint Eastwood</t>
  </si>
  <si>
    <t>Thriller | Años 40. Periodismo</t>
  </si>
  <si>
    <t>Alex Pettyfer, Robert Wieckiewicz, Talulah Riley, Michael Gambon, Will Thorp, Henry Lloyd-Hughes, Piotr Stramowski, Gwilym Lee, Sam Marks, Chris Walker, Colin Buchanan, Ian Midlane, Anita Carey, Michael Byrne, Marko Leht, David Sterne, Charles De'Ath, Bill Fellows, Adam Lawrence, Luke De Woolfson, Holly Augustine, Paddy Wallace, Akemnji Ndifernyan, Ragevan Vasan, Sean Gleeson, Marek Kossakowski, Mateusz Mirek, Lee Kemp</t>
  </si>
  <si>
    <t>Aaron Eckhart, Olga Kurylenko, Liana Liberato, Kate Linder, Neil Napier, Garrick Hagon, Eric Godon, David Bark-Jones, Simone-Elise Girard, Jade Hassouné</t>
  </si>
  <si>
    <t>Glenn Ford, Ernest Borgnine, Diane Brewster, Dean Jones, L.Q. Jones, Richard Carlyle, Philip Ober, Fredd Wayne, Don Keefer, Paul Picerni, Robert Hardy</t>
  </si>
  <si>
    <t>Drama | Nazismo. Holocausto. II Guerra Mundial</t>
  </si>
  <si>
    <t>Gedeon Burkhard, Lale Yavas, Lena Beyerling, Juraj Kukura, Sibel Kekilli, Roman Roth, Brigitte Grothum, Hans Jürgen Silbermann, Ludwig Blochberger</t>
  </si>
  <si>
    <t>Comedia. Drama | Circo</t>
  </si>
  <si>
    <t>Jane Birkin, Sergio Castellitto, Julie-Marie Parmentier, Jacques Bonnaffé, André Marcon, Hélène de Vallombreuse, Tintin Orsoni, Vimala Pons, Mikaël Gaspar, Stéphane Laisné, Dominique D'Angelo, Pierre Barayre, Marie-Paule André, Julie-Anne Roth</t>
  </si>
  <si>
    <t>Drama | Histórico. Años 40. Colonialismo</t>
  </si>
  <si>
    <t>Gillian Anderson, Michael Gambon, Hugh Bonneville, Simon Callow, Lily Travers, Om Puri, Huma Qureshi, Simon Williams, Samrat Chakrabarti, Marcus Jean Pirae, Arunoday Singh, Terence Harvey, Lucy Fleming, Robin Soans</t>
  </si>
  <si>
    <t>Bélico. Drama. Aventuras | Basado en hechos reales. II Guerra Mundial</t>
  </si>
  <si>
    <t>Hardy Krüger, Colin Gordon, Michael Goodliffe, Terence Alexander, Jack Gwillim, Andrew Faulds, Julian Somers, Alec McCowen, Harry Lockart, Robert Crewdson, George Mikell, George Roubicek, John Van Eyssen, Frederick Jaeger, Richard Marner, Paul Hansard</t>
  </si>
  <si>
    <t>Bélico. Acción. Drama | Basado en hechos reales. Guerra de Afganistán. Ejército</t>
  </si>
  <si>
    <t>Acción. Ciencia ficción | Artes marciales. Viajes en el tiempo</t>
  </si>
  <si>
    <t>Jet Li, Carla Gugino, Delroy Lindo, Jason Statham, James Morrison, Dylan Bruno, Richard Steinmetz, Steve Rankin, Tucker Smallwood, Harriet Sansom Harris, David Keats, Dean Norris, Ron Zimmerman, Darin Morgan, Mark Borchardt, Joel Stoffer, Ashlyn Gere, Denney Pierce, Boots Southerland</t>
  </si>
  <si>
    <t>Ethan Hawke, John Travolta, Taissa Farmiga, James Ransone, Karen Gillan, Toby Huss, Tommy Nohilly, Larry Fessenden, Michael Davis, James Cady, Burn Gorman, K. Harrison Sweeney, Jumpy, Jeff Bairstow, James E. Lane</t>
  </si>
  <si>
    <t>James Stewart, Doug McClure, Glenn Corbett, Patrick Wayne, Katharine Ross, Rosemary Forsyth, Phillip Alford, Paul Fix, James Best, George Kennedy</t>
  </si>
  <si>
    <t>Drama | Música. Melodrama. Drama psicológico. Drama romántico</t>
  </si>
  <si>
    <t>Barbara Parkins, Patty Duke, Paul Burke, Sharon Tate, Susan Hayward, Tony Scotti, Martin Milner, Charles Drake, Alexander Davion, Lee Grant</t>
  </si>
  <si>
    <t>Robert Redford, Katharine Ross, Robert Blake, Susan Clark, Barry Sullivan, Charles McGraw, John Vernon, Shelly Novack</t>
  </si>
  <si>
    <t>Western. Drama. Aventuras | Venganza</t>
  </si>
  <si>
    <t>Sam Riley, Tobias Moretti, Paula Beer, Helmuth Häusler, Martin Leutgeb, Johannes Nikolussi, Clemens Schick, Florian Brückner, Hans-Michael Rehberg, Erwin Steinhauer, Franz Xaver Brückner, Xenia Assenza</t>
  </si>
  <si>
    <t>Romance. Drama | Años 20. Drama romántico. Remake</t>
  </si>
  <si>
    <t>Edward Norton, Naomi Watts, Liev Schreiber, Toby Jones, Diana Rigg, Anthony Wong, Catherine An, Bin Li, Bin Wu, Alan David, Marie-Laure Descoureaux, Sally Hawkins, Juliet Howland, Lorraine Laurence, Johnny Lee, Li Feng, Gesang Meiduo, Yin Qing, Ian Renwick, Cheng Sihan, Liang Sijie, Maggie Steed, Zoe Telford, Lucy Voller, Yan Lü, Xia Yu, Ma Yun, Lin Zheng, Tian Hua Yao, Di Wu, Yue Qi Liu, Zhuo Er Li, Jia Yi Hu, Yu Tong Guo, Wei Xin Zhao, Tong Xuan Shi, Yu Xin Tang, Qiao Jia Li Gao, Yu Yang Cheng, Jia Hui Guo, Yi Yuan Huang, Shu Hao Xu, Yue Fei, Bill Marcus</t>
  </si>
  <si>
    <t>Drama | Años 30</t>
  </si>
  <si>
    <t>Simon Morzé, Bruno Ganz, Johannes Krisch, Emma Drogunova, Karoline Eichhorn, Michael Fitz</t>
  </si>
  <si>
    <t>Gregory Peck, Joan Collins, Henry Silva, Lee Van Cleef, Stephen Boyd, Albert Salmi, Andrew Duggan, Kathleen Gallant, Barry Coe, Ada Carrasco, Herbert Rudley, George Voskovec</t>
  </si>
  <si>
    <t>Drama. Comedia | Road Movie</t>
  </si>
  <si>
    <t>Takeshi Kitano, Yusuke Sekiguchi, Kayoko Kishimoto, Kazuko Yoshiyuki, Great Gidayu, Yuko Daike, Beat Kiyoshi, Akaji Maro, Daigaku Sekine, Makoto Inamiya, Rakkyo Ide</t>
  </si>
  <si>
    <t>Cherien Dabis, Hiam Abbass, Bill Pullman, Alia Shawkat, Nadine Malouf, Alexander Siddig, James Garson Chick, Alaadin Khasawneh, Elie Mitri, Ritu Singh Pande, Nasri Sayegh, Laith Soudani</t>
  </si>
  <si>
    <t>Drama. Comedia | Comedia dramática. Vejez/Madurez. Literatura</t>
  </si>
  <si>
    <t>Morgan Freeman, Virginia Madsen, Madeline Carroll, Kenan Thompson, Kevin Pollak, Boyd Holbrook, Jessica Hecht, Emma Fuhrmann, C.J. Wilson, Nicolette Pierini, Fred Willard, Ash Christian, Christopher McCann, Lucas Caleb Rooney</t>
  </si>
  <si>
    <t>Comedia | Sátira. Comedia negra. Película de culto</t>
  </si>
  <si>
    <t>José Isbert, Nino Manfredi, Emma Penella, José Luis López Vázquez, Ángel Álvarez, María Luisa Ponte, María Isbert, Julia Caba Alba, Guido Alberti, Erasmo Pascual, Xan das Bolas, José Orjas, José María Prada, Félix Fernández, Antonio Ferrandis, Lola Gaos, Alfredo Landa, José Sazatornil, Agustín González, Chus Lampreave, José Luis Coll, José Cordero, Pedro Beltrán, Dolores García, Emilio Laguna, Enrique Tusquets, Enrique Pelayo, Manuel Alexandre</t>
  </si>
  <si>
    <t>Drama | Drama judicial / Abogados/as. Enfermedad</t>
  </si>
  <si>
    <t>Emma Thompson, Stanley Tucci, Fionn Whitehead, Jason Watkins, Ben Chaplin, Rupert Vansittart, Anthony Calf, Rosie Cavaliero, Andrew Havill, Nicholas Jones, Dominic Carter, Micah Balfour, Nikki Amuka-Bird, Des McAleer, Eileen Walsh, Alex Felton, Honey Holmes, Chris Wilson, Daniel Eghan, Flor Ferraco, Ty Hurley</t>
  </si>
  <si>
    <t>Shahab Hosseini, Taraneh Alidoosti, Babak Karimi, Mina Sadati, Farid Sajjadi Hosseini, Maral Bani Adam, Emad Emami, Sam Valipour, Mojtaba Pirzadeh, Shirin Aghakashi, Sahra Asadollahe, Ehteram Boroumand, Mehdi Koushki, Alireza Rofougaran</t>
  </si>
  <si>
    <t>Drama | Asesinos en serie</t>
  </si>
  <si>
    <t>Bob Hoskins, Elaine Cassidy, Peter McDonald, Arsinée Khanjian, Claire Benedict, Sheila Reid, Gerard McSorley, Brid Brennan, Sidney Cole, Jean Marlow, Julie Cox, Nizwar Karanj, Sandra Voe, Ali Yassine, Gavin Kelty, Kriss Dosanjh, Susan Parry</t>
  </si>
  <si>
    <t>Drama | Aventuras marinas. Años 30. Nazismo. Basado en hechos reales</t>
  </si>
  <si>
    <t>James Mason, Faye Dunaway, Orson Welles, Max von Sydow, Jonathan Pryce, Lee Grant, Fernando Rey, José Ferrer, Katharine Ross, Oskar Werner, Ian Cullen, Malcolm McDowell, Ben Gazzara, Sam Wanamaker, Julie Harris, Wendy Hiller, Luther Adler, Denholm Elliott, Maria Schell, Helmut Griem, Laura Gemser</t>
  </si>
  <si>
    <t>Maria Mozhdah, Adil Hussain, Ekavali Khanna, Rohit Saraf, Ali Arfan, Sheeba Chaddha, Jannat Zubair Rahmani, Lalit Parimoo, Nokokure Dahl, Isak Lie Harr</t>
  </si>
  <si>
    <t>Drama | Road Movie. Amistad</t>
  </si>
  <si>
    <t>Jessica Lange, Kathy Bates, Joan Allen, Tom Skerritt, Christine Baranski, Victor Rasuk, Tom Amandes, Tom Wopat</t>
  </si>
  <si>
    <t>Drama | Vejez/Madurez. Enfermedad. Road Movie</t>
  </si>
  <si>
    <t>Helen Mirren, Donald Sutherland, Kirsty Mitchell, Janel Moloney, Robert Walker Branchaud, Joshua Mikel, Christian McKay, Robert Pralgo, Joshua Hoover, Raul Colon, John Archer Lundgren, Elijah Marcano, Carlos Guerrero, Matt Mercurio, David Silverman, Richard Pis</t>
  </si>
  <si>
    <t>Aventuras. Drama | Basado en hechos reales. Biográfico. Road Movie. Años 70</t>
  </si>
  <si>
    <t>Mia Wasikowska, Adam Driver, Emma Booth, Rainer Bock, Jessica Tovey, Robert Coleby, Tim Rogers, Melanie Zanetti, John Flaus, Lily Pearl, Philip Dodd, Daisy Walkabout, Felicity Steel, Ian Conway, Evan Casey, David Pearce, Darcy Crouch, Brendan MacLean, Jamie Timony, Ryan McMillan, Leah Michelle, Steven Parker</t>
  </si>
  <si>
    <t>Aventuras. Fantástico | Aventuras marinas</t>
  </si>
  <si>
    <t>John Phillip Law, Caroline Munro, Tom Baker, Douglas Wilmer, Martin Shaw, Grégoire Aslan, Kurt Christian, Takis Emmanuel, David Garfield, Ferdinando Poggi, Aldo Sambrell, Robert Shaw</t>
  </si>
  <si>
    <t>Scott Eastwood, Britt Robertson, Alan Alda, Oona Chaplin, Melissa Benoist, Jack Huston, Lolita Davidovich, Amber Chaney, Tommy Brown, Gloria Reuben, Mary Austin, Brenda Moss-Clifton, Perry Ball, Kimberly Hester Huffstetler</t>
  </si>
  <si>
    <t>Drama | Basado en hechos reales. Histórico. IRA</t>
  </si>
  <si>
    <t>Colm Meaney, Timothy Spall, Freddie Highmore, Toby Stephens, John Hurt, Catherine McCormack, Ian McElhinney, Ian Beattie, Barry Ward, Kristy Robinson, Frank Cannon, Michael Hooley, Aaron Rolph</t>
  </si>
  <si>
    <t>Drama. Comedia | Biográfico. Años 60. Política</t>
  </si>
  <si>
    <t>Christian Bale, Amy Adams, Steve Carell, Sam Rockwell, Jesse Plemons, Eddie Marsan, Alison Pill, Stefania Owen, Jillian Armenante, Brandon Sklenar, Brandon Firla, Abigail Marlowe, Liz Burnette, Matt Nolan, Brian Poth, Joey Brooks, Joe Sabatino, Tyler Perry, Bill Camp, Shea Whigham, Cailee Spaeny, Fay Masterson, Don McManus, Adam Bartley, Lisa Gay Hamilton, Jeff Bosley, Scott Christopher, Mark Bramhall, Stephane Nicoli, Kirk Bovill, Naomi Watts, Alfred Molina, Lily Rabe</t>
  </si>
  <si>
    <t>Bélico. Drama | IRA. Años 20</t>
  </si>
  <si>
    <t>Cillian Murphy, Padraic Delaney, Liam Cunningham, William Ruane, Gerard Kearney, Orla Fitzgerald, Mary O'Riordan, Mary Murphy, Laurence Barry, Damien Kearney, Frank Bourke, Myles Horgan, Martin Lucey, Aidan O'Hare, Shane Casey, John Crean, Roger Allam, Máirtín de Cógáin, Keith Dunphy, Sean McGinley, Kieran Hegarty, Antony Byrne, Kevin O'Brien</t>
  </si>
  <si>
    <t>Aventuras. Drama. Acción | Años 1900 (circa). África</t>
  </si>
  <si>
    <t>Sean Connery, Candice Bergen, Brian Keith, John Huston, Steve Kanaly, Geoffrey Lewis, Vladek Sheybal, Deborah Baxter, Nadim Sawalha, Roy Jenson, Jack Cooley, Chris Aller, Simon Harrison, Fetty Darrell, Marc Zuber, Billy Williams</t>
  </si>
  <si>
    <t>Drama. Intriga | Siglo XVII. Música</t>
  </si>
  <si>
    <t>Samuel L. Jackson, Greta Scacchi, Jason Flemyng, Colm Feore, Carlo Cecchi, Irene Grazioli, Jean-Luc Bideau, Sylvia Chang</t>
  </si>
  <si>
    <t>Musical. Drama | Años 1900 (circa)</t>
  </si>
  <si>
    <t>Topol, Norma Crane, Leonard Frey, Molly Picon, Paul Mann, Rosalind Harris, Michele Marsh, Neva Small, Paul Michael Glaser, Raymond Lovelock</t>
  </si>
  <si>
    <t>Aventuras. Drama | Supervivencia</t>
  </si>
  <si>
    <t>James Stewart, Richard Attenborough, Peter Finch, Ernest Borgnine, George Kennedy, Ian Bannen, Dan Duryea, Ronald Fraser, Christian Marquand, Hardy Krüger</t>
  </si>
  <si>
    <t>Aventuras | Supervivencia. Remake</t>
  </si>
  <si>
    <t>Dennis Quaid, Giovanni Ribisi, Tyrese Gibson, Miranda Otto, Hugh Laurie, Tony Curran, Sticky Fingaz, Jacob Vargas, Jared Padalecki</t>
  </si>
  <si>
    <t>Tommy Flanagan, Alison Doody, Robert Patrick, Poppy Drayton, Alex MacNicoll, Rocky Myers, Oliver Trevena, Alina Kovalenko, Eugeny Lebedyn, Viktor Zhdanov, Andrey Isaenko, Oleh Voloschenko, Erzhan Nurymbet, Tserenbold Tsegmid, Ayan Utepbergenov, Maryna Koshkina, Alina Dovbush, Yevgen Lebedyn, Viktoria Kleshenko-Pylypchuk, Mykhaylo Korzhenivsky, Daniyar Akhmetov, Oleg Stefanov, Yuriy Yerko, Stanislav Lozovsky, Nurken Tumatayev, Daulet Abdygaporov, Marat Abdulayev, Andriy Storozh, Mykhaylo Chernyakov</t>
  </si>
  <si>
    <t>Aventuras. Ciencia ficción | Viajes en el tiempo. Extraterrestres. Años 70. Cine familiar</t>
  </si>
  <si>
    <t>Joey Cramer, Veronica Cartwright, Cliff De Young, Sarah Jessica Parker, Matt Adler, Howard Hesseman</t>
  </si>
  <si>
    <t>Drama | Alcoholismo. Aviones. Catástrofes</t>
  </si>
  <si>
    <t>Denzel Washington, Kelly Reilly, Don Cheadle, Bruce Greenwood, John Goodman, James Badge Dale, Melissa Leo, Nadine Velazquez, Brian Geraghty, Tamara Tunie, Dane Davenport, Garcelle Beauvais, Kwesi Boakye, E. Roger Mitchell</t>
  </si>
  <si>
    <t>Aventuras. Drama. Bélico | Años 20</t>
  </si>
  <si>
    <t>Steve McQueen, Richard Attenborough, Candice Bergen, Richard Crenna, Emmanuelle Arsan, Simon Oakland, Joe Turkel, Mako</t>
  </si>
  <si>
    <t>Bélico. Acción. Drama | II Guerra Mundial. Aventuras marinas</t>
  </si>
  <si>
    <t>Comedia | Sátira. Política. Colegios &amp; Universidad</t>
  </si>
  <si>
    <t>Matthew Broderick, Reese Witherspoon, Chris Klein, Mark Harelik, Phil Reeves, Jessica Campbell, Molly Hagan, Colleen Camp, Delaney Driscoll, David Wenzel, Jeanine Jackson, Frankie Ingrassia, Matt Malloy, Holmes Osborne</t>
  </si>
  <si>
    <t>Thriller. Acción. Drama | Crimen. Yakuza &amp; Triada. Secuela</t>
  </si>
  <si>
    <t>Simon Yam, Louis Koo, Nick Cheung, Gordon Lam, Eddie Cheung, Lam Suet, Wong Tin-Lam, Tam Ping-Man, You Yong</t>
  </si>
  <si>
    <t>Thriller. Terror. Acción | Crimen. Distopía. Sátira. Thriller futurista. Supervivencia. Secuela</t>
  </si>
  <si>
    <t>Frank Grillo, Elizabeth Mitchell, Mykelti Williamson, Edwin Hodge, Kyle Secor, Joseph Julian Soria, Betty Gabriel, Terry Serpico, Barry Nolan, Liza Colón-Zayas, Ethan Phillips, Adam Cantor, Christopher Baker, Jared Kemp, Raymond J. Barry, Tom Kemp, David Aaron Baker, Tom Paolino, Alexander Cook, Juani Feliz, Lonnie Farmer, Matt Walton, Thomas Kee</t>
  </si>
  <si>
    <t>Thriller. Acción. Drama | Crimen. Yakuza &amp; Triada</t>
  </si>
  <si>
    <t>Simon Yam, Tony Leung Ka-Fai, Louis Koo, Gordon Lam, Maggie Siu, Wong Tin-Lam, Nick Cheung, Lam Suet, Eddie Cheung, Tam Ping-Man, David Chiang, You Yong, Wong Chung, Chan Siu-Pang, Yuen Bun, Ting Yip Ng, Ronald Yan, Raymond Wong Ho-Yin</t>
  </si>
  <si>
    <t>Drama | Drama psicológico. Familia</t>
  </si>
  <si>
    <t>Agyness Deyn, Lenora Crichlow, Christian Cooke, Paul Anderson, Tom Georgeson, Alice Lowe, Ben Batt, Saffron Coomber, Millie Taylforth, Jake Gibbons</t>
  </si>
  <si>
    <t>Drama | Adolescencia. Religión. Cine independiente USA</t>
  </si>
  <si>
    <t>Julia Garner, Rory Culkin, Liam Aiken, Billy Zane, Cynthia Watros, Billy Zane, John Patrick Amedori, Rachel Pirard, Cassidy Gard, Paola Baldion, Guy Camilleri</t>
  </si>
  <si>
    <t>Aventuras. Drama | Aventura espacial. Aviones. Basado en hechos reales. Años 40. Años 50. Años 60</t>
  </si>
  <si>
    <t>Scott Glenn, Ed Harris, Barbara Hershey, Dennis Quaid, Pamela Reed, Sam Shepard, Kim Stanley, Fred Ward, Veronica Cartwright, David Clennon, Scott Wilson, Donald Moffat, Levon Helm, Jeff Goldblum, Harry Shearer, Charles Frank, Royal Dano, John Dehner, Lance Henriksen, Scott Paulin, John P. Ryan, Mary Jo Deschanel, Kathy Baker, Mickey Crocker, Susan Kase, Mittie Smith, Jim Haynie, Scott Beach, Jane Dornacker, Anthony Munoz, Darryl Henriques, Eric Sevareid, William Russ</t>
  </si>
  <si>
    <t>Bélico. Drama | Basado en hechos reales</t>
  </si>
  <si>
    <t>Romance. Drama | Drama romántico. Melodrama. Enfermedad</t>
  </si>
  <si>
    <t>Julia Roberts, Campbell Scott, Ellen Burstyn, Vincent D'Onofrio, David Selby, George Martin, Dion Anderson, Colleen Dewhurst</t>
  </si>
  <si>
    <t>Romance. Drama | Drama romántico. Enseñanza</t>
  </si>
  <si>
    <t>Ben Kingsley, Penélope Cruz, Dennis Hopper, Patricia Clarkson, Peter Sarsgaard, Deborah Harry, Charlie Rose, Antonio Cupo, Sonja Bennett, Chelah Horsdal</t>
  </si>
  <si>
    <t>Comedia | Spin-off. Cine independiente USA. Sexualidad y pornografía</t>
  </si>
  <si>
    <t>Carla Gugino, Adrianne Palicki, Emmanuelle Chriqui, Malin Akerman, Joseph Gordon-Levitt, Julianne Moore, Vincent Kartheiser, Christine Lakin, Marley Shelton, Timothy Olyphant, Kathleen Quinlan, Amy Rosoff, Melissa Stephens, John Colella, Isabella Gutierrez</t>
  </si>
  <si>
    <t>Acción. Fantástico | Superhéroes. Cómic. Marvel Comics. Spin-off</t>
  </si>
  <si>
    <t>Jennifer Garner, Goran Visnjic, Kirsten Prout, Will Yun Lee, Cary-Hiroyuki Tagawa, Terence Stamp, Natassia Malthe, Bob Sapp, Chris Ackerman, Colin Cunningham, Hiro Kanagawa, Mark Houghton, Kurt Max Runte, Nathaniel Arcand</t>
  </si>
  <si>
    <t>Terror. Thriller | Internet/Informática. Venganza. Sobrenatural</t>
  </si>
  <si>
    <t>Cal Barnes, Matthew Bohrer, Courtney Halverson, Shelley Hennig, Renee Olstead, Will Peltz, Mickey River, Heather Sossaman, Moses Jacob Storm, Jacob Wysocki, Christa Hartsock</t>
  </si>
  <si>
    <t>Drama. Romance | Basado en hechos reales. Años 1900 (circa). Homosexualidad</t>
  </si>
  <si>
    <t>Natalia de Molina, Greta Fernández, Sara Casasnovas, Tamar Novas, María Pujalte, Francesc Orella, Lluís Homar, Jorge Suquet, Manolo Solo, Milo Taboada, Manuel Lourenzo, Elena Seijo, Luisa Merelas, Roberto Leal, Amparo Moreno, Tania Lamata, Covadonga Berdiñas</t>
  </si>
  <si>
    <t>Drama | Drama de época. Histórico. Biográfico. Siglo XVI. Secuela</t>
  </si>
  <si>
    <t>Cate Blanchett, Clive Owen, Geoffrey Rush, Tom Hollander, Abbie Cornish, Samantha Morton, Eddie Redmayne, Jordi Mollà, Adam Godley, Dave Legeno, Robert Cambrinus, Jeremy Barker, Rhys Ifans</t>
  </si>
  <si>
    <t>Drama | Drama de época. Biográfico. Siglo XVI</t>
  </si>
  <si>
    <t>Cate Blanchett, Geoffrey Rush, Christopher Eccleston, Joseph Fiennes, Richard Attenborough, Fanny Ardant, Kathy Burke, Eric Cantona, James Frain, Vincent Cassel, John Gielgud, Emily Mortimer, Jean-Pierre Léaud, Daniel Craig, Kelly MacDonald, Amanda Ryan, Vladimir Vega, Alfie Allen</t>
  </si>
  <si>
    <t>Comedia. Romance | Comedia romántica. Comedia juvenil. Adolescencia. Fútbol. Colegios &amp; Universidad. Amistad</t>
  </si>
  <si>
    <t>Amanda Bynes, Channing Tatum, Laura Ramsey, Vinnie Jones, Robert Hoffman, Alexandra Breckenridge, Julie Hagerty, David Cross, James Kirk, Jonathan Sadowski, Amanda Crew, Emily Perkins, Jessica Lucas</t>
  </si>
  <si>
    <t>Romance. Comedia | Comedia romántica. Deporte. Fútbol americano. Años 20</t>
  </si>
  <si>
    <t>George Clooney, Renée Zellweger, John Krasinski, Jonathan Pryce, Stephen Root, Wayne Duvall, Keith Loneker, Malcolm Goodwin, Matt Bushell, Tim Griffin, Robert Baker, Nick Paonessa</t>
  </si>
  <si>
    <t>Jack Nicholson, Ellen Barkin, Harry Dean Stanton, Beverly D'Angelo, Veronica Cartwright, Paul Mazursky, Michael McKean, Saul Rubinek, Lauren Tom, David Clennon, John Kapelos, Viveka Davis</t>
  </si>
  <si>
    <t>Comedia | Comedia romántica. Mafia</t>
  </si>
  <si>
    <t>Kim Basinger, Alec Baldwin, Elisabeth Shue, Armand Assante, Robert Loggia, Paul Reiser, Fisher Stevens, Steve Hytner, Peter Dobson, Jeremy Roberts, Tony Longo, Big John Studd, Tom Milanovich, Marla Heasley, Rebecca Staab, Melissa Behr, Paul Collins, Dave Florek, Geof Prysirr, Alan Mandell, Joe Guzaldo, Clark Gordon, Susan Kellermann, Kathryn Layng, Janni Brenn, Joe Bellan, Don Keefer, Robin Frates, Kristen Cloke</t>
  </si>
  <si>
    <t>Shirley MacLaine, Paul Newman, Robert Mitchum, Dean Martin, Gene Kelly, Robert Cummings, Dick Van Dyke, Reginald Gardiner, Tom Conway, Wally Vernon, Margaret Dumont, Teri Garr, Barbara Bouchet, Fifi D'Orsay, Lou Nova, John Cliff, Leon Alton, Maurice Marsac, Jane Wald, Lenny Kent, Sam Harris, Dick Wilson</t>
  </si>
  <si>
    <t>Comedia. Drama | Deporte. Béisbol. Años 40</t>
  </si>
  <si>
    <t>Geena Davis, Tom Hanks, Madonna, Lori Petty, Rosie O'Donnell, David Strathairn, Megan Cavanagh, Tracy Reiner, Bitty Schram, Ann Cusack, Anne Ramsay, Freddie Simpson, Téa Leoni, Renée Coleman, Robin Knight, Jon Lovitz, Bill Pullman, Garry Marshall, Lynn Cartwright, Kathleen Butler, Joe Krowka, Kathleen Marshall</t>
  </si>
  <si>
    <t>Drama | Prostitución. Periodismo. Drama psicológico</t>
  </si>
  <si>
    <t>Juliette Binoche, Anaïs Demoustier, Joanna Kulig, Louis-Do de Lencquesaing, François Civil, Pablo Beugnet</t>
  </si>
  <si>
    <t>Thriller. Drama | Thriller psicológico. Abusos sexuales</t>
  </si>
  <si>
    <t>Isabelle Huppert, Laurent Lafitte, Anne Consigny, Charles Berling, Virginie Efira, Judith Magre, Christian Berkel, Jonas Bloquet, Alice Isaaz, Vimala Pons, Raphaël Lenglet, Arthur Mazet, Lucas Prisor, Hugo Conzelmann, Stéphane Bak</t>
  </si>
  <si>
    <t>Marlon Brando, Jean Simmons, Frank Sinatra, Vivian Blaine, Robert Keith, Stubby Kaye, Johnny Silver</t>
  </si>
  <si>
    <t>Romance. Comedia | Comedia romántica. Vejez/Madurez. Remake</t>
  </si>
  <si>
    <t>Shirley MacLaine, Christopher Plummer, Marcia Gay Harden, Scott Bakula, Chris Noth, James Brolin, Jared Gilman, George Segal, Wendell Pierce, Dave Randolph-Mayhem Davis, Erika Alexander, Jaime Camil, Indigo, Lisa Sheridan, Donny Boaz, Lance E. Nichols, Reg Rogers, Jackie Tuttle, Osvaldo Ríos</t>
  </si>
  <si>
    <t>Comedia | Basado en hechos reales. Años 70</t>
  </si>
  <si>
    <t>Michael Shannon, Kevin Spacey, Evan Peters, Ashley Benson, Alex Pettyfer, Colin Hanks, Johnny Knoxville, Tate Donovan, Ahna O'Reilly, Candice Harrison, Tracy Letts, Dylan Penn, Sky Ferreira, Kamal Angelo Bolden, Ian Hoch, Ritchie Montgomery, Nathalie Love, Joey Sagal, Marcus Lyle Brown</t>
  </si>
  <si>
    <t>Ciencia ficción. Acción | Distopía</t>
  </si>
  <si>
    <t>Matt Damon, Jodie Foster, Sharlto Copley, Alice Braga, William Fichtner, Diego Luna, Wagner Moura, Talisa Soto, Ona Grauer, Terry Chen, Adrian Holmes, José Pablo Cantillo</t>
  </si>
  <si>
    <t>Paco León, Alexandra Jiménez, Ernesto Sevilla, Alberto Amarilla, Goizalde Núñez, Karra Elejalde, Elisa Mouliaá, Belén López, Iñaki Font, Guiomar Puerta, Ainhoa Aierbe, Ana Labordeta, Ingrid García Jonsson, Jon Mendía, Cristina Pons, Yaël Belicha, Natalia Hernandez, Eva Ugarte</t>
  </si>
  <si>
    <t>Bélico. Acción. Aventuras. Drama | Basado en hechos reales. II Guerra Mundial. Secuestros / Desapariciones</t>
  </si>
  <si>
    <t>Dirk Bogarde, Marius Goring, David Oxley, Dimitri Andreas, Cyril Cusack, Laurence Payne, Wolfe Morris, Michael Gough, John Cairney, Brian Worth, Christopher Lee</t>
  </si>
  <si>
    <t>Thriller | Crimen. Policíaco. Años 30. Robos &amp; Atracos</t>
  </si>
  <si>
    <t>Kevin Costner, Woody Harrelson, Kathy Bates, Kim Dickens, Jane McNeill, Mike Young, Johnny McPhail, Dean Denton, Karson Kern, Arvin Combs, Thomas Mann, W. Earl Brown, Jason Davis, Dean J. West, Billy Slaughter, Jesse C. Boyd, Brian F. Durkin, Jeff Pope, David Furr, David Born, David Dwyer, Mitch Eakins, Luke Loveless, John Carroll Lynch</t>
  </si>
  <si>
    <t>Sarah Bolger, Joshua Rush, Carly Adams, Thomas Bair, Elizabeth Jayne, Chris Beetem, Hilary Walker, Dante Hoagland, Randi Langdon</t>
  </si>
  <si>
    <t>Comedia. Drama. Romance | Drama de época. Siglo XIX</t>
  </si>
  <si>
    <t>Anya Taylor-Joy, Angus Imrie, Letty Thomas, Gemma Whelan, Bill Nighy, Aidan White, Rupert Graves, Edward Davis, Johnny Flynn, Miranda Hart, Esther Coles, Mia Goth, Myra McFadyen, Josh O'Connor, Nicholas Burns, Callum Turner, Tanya Reynolds, Chloe Pirrie, Suzy Bloom, Anna Francolini, Lucy Briers, Connor Swindells, Amber Anderson, Isis Hainsworth, Christopher Godwin, Charlotte Weston, Oliver Chris</t>
  </si>
  <si>
    <t>Comedia. Drama | Drama de época. Siglo XIX</t>
  </si>
  <si>
    <t>Gwyneth Paltrow, Toni Collette, Alan Cumming, Jeremy Northam, Ewan McGregor, Greta Scacchi, Juliet Stevenson, Polly Walker</t>
  </si>
  <si>
    <t>Drama | Erótico. Secuela</t>
  </si>
  <si>
    <t>Sylvia Kristel, Umberto Orsini, Frédéric Lagache, Catherine Rivet, Henri Czarniak, Tom Clark, Florence L. Afuma, Claire Richard, Jacqueline May Line, Laura Gemser</t>
  </si>
  <si>
    <t>Sylvia Kristel, Marika Green, Daniel Sarky, Alain Cuny, Christine Boisson, Jeanne Colletin</t>
  </si>
  <si>
    <t>Drama | Histórico. Años 40. II Guerra Mundial. Biográfico. Ejército</t>
  </si>
  <si>
    <t>Matthew Fox, Tommy Lee Jones, Kaori Momoi, Eriko Hatsune, Aaron Jackson, Toshiyuki Nishida, Takatarô Kataoka, Masatô Ibu, William Wallace, Nic Sampson, Isao Natsuyagi, Gareth Ruck, Masatoshi Nakamura, Shôhei Hino</t>
  </si>
  <si>
    <t>Drama | Crimen</t>
  </si>
  <si>
    <t>John Leguizamo, Denise Richards, Peter Sarsgaard, Rubén Blades, Sônia Braga, Isabella Rossellini, Delilah Cotto, Anthony 'Treach' Criss, Fat Joe, Rafael Báez</t>
  </si>
  <si>
    <t>Drama | 11-S. Amistad</t>
  </si>
  <si>
    <t>Adam Sandler, Don Cheadle, Liv Tyler, Jada Pinkett Smith, Saffron Burrows, Donald Sutherland, Mike Binder, Joey King, Robert Klein, Melinda Dillon, John de Lancie, Paula Newsome, Jonathan Banks, Rae Allen</t>
  </si>
  <si>
    <t>Romance. Drama. Fantástico | Drama romántico. Viajes en el tiempo</t>
  </si>
  <si>
    <t>Christopher Reeve, Christopher Plummer, Jane Seymour, Teresa Wright, George Voskovec, Bill Erwin, Susan French, John Alvin</t>
  </si>
  <si>
    <t>Jack Lemmon, Walter Matthau, Ron Rich, Cliff Osmond, Judi West, Lurene Tuttle, Harry Holcombe, Les Tremayne, Lauren Gilbert, Marge Redmond, Noam Pitlik, Harry Davis, Ann Shoemaker</t>
  </si>
  <si>
    <t>Drama | Deporte. Ajedrez. Basado en hechos reales</t>
  </si>
  <si>
    <t>Max Pomeranc, Joe Mantegna, Joan Allen, Ben Kingsley, Laurence Fishburne, Michael Nirenberg, David Paymer, Robert Stephens, Dan Hedaya, Austin Pendleton, Laura Linney, Anthony Heald, Tony Shalhoub, William H. Macy</t>
  </si>
  <si>
    <t>Fantástico. Aventuras | Cine familiar. Navidad</t>
  </si>
  <si>
    <t>Agnes Kittelsen, Anders Baasmo Christiansen, Vilde Zeiner, Stig Werner Moe, Eilif Hellum Noraker, Kristin Zachariassen, Andreas Cappelen, Knut Walle, Sofie Asplin, Jakob Oftebro, Evy Kasseth Røsten</t>
  </si>
  <si>
    <t>Drama | Basado en hechos reales. Años 80. Bolsa &amp; Negocios. Trabajo/empleo</t>
  </si>
  <si>
    <t>Will Smith, Thandie Newton, Jaden Smith, Dan Castellaneta, Brian Howe, James Karen, Kurt Fuller, Mark Christopher Lawrence</t>
  </si>
  <si>
    <t>Cuba Gooding Jr., Ray Liotta, Norman Reedus, Tommy Flanagan, Jean Smart, Gary Cairns, Kim Coates, Steven Kozlowski, Ben Cross, Sammi Hanratty, Amy Davis, Mike Straub</t>
  </si>
  <si>
    <t>Aventuras. Comedia | Cine familiar. Cómic</t>
  </si>
  <si>
    <t>Jamel Debbouze, Alain Chabat, Lambert Wilson, Patrick Timsit, Dalip Singh, Fred Testot, Géraldine Nakache, Liya Kebede, Jacques Weber, Aïssa Maiga</t>
  </si>
  <si>
    <t>Will Ferrell, Zach Galifianakis, Jason Sudeikis, Sarah Baker, Dylan McDermott, Katherine LaNasa, Brian Cox, John Lithgow, Dan Aykroyd, Scott A. Martin, Thomas Middleditch, Josh Lawson, John Goodman, Madison Wolfe</t>
  </si>
  <si>
    <t>Thriller. Intriga | Erótico. Asesinos en serie. Policíaco. Thriller psicológico</t>
  </si>
  <si>
    <t>Meg Ryan, Mark Ruffalo, Kevin Bacon, Jennifer Jason Leigh, Nick Damici, Sharrieff Pugh, Frank Harts, Nancy La Scala, Heather Litteer, Yaani King, Patrice O'Neal, Sebastian Sozzi, Michelle Hurst, Vinny Vella, Tim House, Julius LeFlore, Arthur J. Nascarella, Jacinto Taras Riddick</t>
  </si>
  <si>
    <t>Thriller. Intriga | Telefilm</t>
  </si>
  <si>
    <t>Clémence Poésy, Stephen Campbell Moore, Laura Birn, David Morrissey, Deborah Findlay</t>
  </si>
  <si>
    <t>Terror. Fantástico | Hombres lobo. Cuentos. Película de culto</t>
  </si>
  <si>
    <t>Angela Lansbury, David Warner, Sarah Patterson, Micha Bergese, Graham Crowden, Brian Glover, Stephen Rea, Terence Stamp, Jim Carter</t>
  </si>
  <si>
    <t>Morcsányi Géza, Alexandra Borbély, Ervin Nagy, Pál Mácsai, Júlia Nyakó, Tamás Jordán, Gusztáv Molnár, István Kolos, Annamária Fodor, Itala Békés, Vince Zrínyi Gál, Attila Fritz, Zoltán Schneider, Réka Tenki, Rozi Székely, István Dankó</t>
  </si>
  <si>
    <t>Western. Drama | Guerra de Secesión</t>
  </si>
  <si>
    <t>Brit Marling, Hailee Steinfeld, Muna Otaru, Sam Worthington, Kyle Soller, Ned Dennehy, Amy Nuttall, Nicholas Pinnock, Anna-Maria Nabirye, Luminita Filimon, Charles Jarman, Zefir, Delia Riciu, Bogdan Farkas</t>
  </si>
  <si>
    <t>Drama. Terror. Thriller | Animales. Osos. Basado en hechos reales. Supervivencia</t>
  </si>
  <si>
    <t>Eric Balfour, Missy Peregrym, Nicholas Campbell, Jeff Roop</t>
  </si>
  <si>
    <t>Drama. Thriller | Supervivencia. Futuro postapocalíptico. Cine independiente USA</t>
  </si>
  <si>
    <t>Elliot Page, Evan Rachel Wood, Max Minghella, Callum Keith Rennie, Michael Eklund, Sandy Sidhu, Jordana Largy, Bethany Brown, Simon Longmore, Brittany Willacy</t>
  </si>
  <si>
    <t>Thriller. Intriga. Drama | Vida rural (Norteamérica). Drama sureño. Racismo</t>
  </si>
  <si>
    <t>Sidney Poitier, Rod Steiger, Warren Oates, Lee Grant, Quentin Dean, James Patterson, Matt Clark, Scott Wilson, Harry Dean Stanton</t>
  </si>
  <si>
    <t>Intriga | Drama sureño. Asesinos en serie. Sobrenatural. Fantasmas</t>
  </si>
  <si>
    <t>Tommy Lee Jones, John Goodman, Peter Sarsgaard, Ned Beatty, James Gammon, Levon Helm, Kelly MacDonald, Justina Machado, Mary Steenburgen, Pruitt Taylor Vince, Buddy Guy, Julio Cedillo, Alana Locke</t>
  </si>
  <si>
    <t>Acción. Bélico. Thriller</t>
  </si>
  <si>
    <t>Tom Berenger, Billy Zane, Reynaldo Arenas, J.T. Walsh, Aden Young, Ken Radley, Gary Swanson, Hank Garrett, Vanessa Steele, Frederick Miragliotta</t>
  </si>
  <si>
    <t>Aventuras. Ciencia ficción | Monstruos</t>
  </si>
  <si>
    <t>Doug McClure, Peter Cushing, Caroline Munro, Godfrey James, Anthony Verner, Cy Grant, Sean Lynch, Keith Barron, Helen Gill, Robert Gillespie, Michael Crane</t>
  </si>
  <si>
    <t>Aventuras. Drama | Aventuras marinas. Siglo XIX. Supervivencia. Basado en hechos reales</t>
  </si>
  <si>
    <t>Chris Hemsworth, Benjamin Walker, Cillian Murphy, Tom Holland, Ben Whishaw, Brendan Gleeson, Michelle Fairley, Charlotte Riley, Joseph Mawle, Jordi Mollà, Andrew Crayford, Jamie Sives, Donald Sumpter, Paul Anderson, Frank Dillane</t>
  </si>
  <si>
    <t>Drama | Familia. Vejez/Madurez. Melodrama</t>
  </si>
  <si>
    <t>Henry Fonda, Katharine Hepburn, Jane Fonda, Doug McKeon, Dabney Coleman, William Lanteau</t>
  </si>
  <si>
    <t>Thriller. Drama | Secuestros / Desapariciones. Crimen</t>
  </si>
  <si>
    <t>Alice Eve, Bryan Cranston, Logan Marshall-Green, Ursula Parker, Leo Fitzpatrick, Erin Cummings, Sarah Sokolovic, Marceline Hugot, Robin Taylor</t>
  </si>
  <si>
    <t>Terror. Thriller | Casas encantadas</t>
  </si>
  <si>
    <t>Michael Vartan, Erin Moriarty, Blake Jenner, Nadine Velazquez, Teagan Sirset, Steele Stebbins, Tom Wright, Ronnie Gene Blevins, Misty Upham, Katy Stoll, Dorian Kingi, Alex Daniels, Andrew Fiscella, Adam Powell, Terry Myers</t>
  </si>
  <si>
    <t>Daniel Day-Lewis, Emma Thompson, Pete Postlethwaite, John Lynch, Beatie Edney, Mark Sheppard, Don Baker, Frank Harper, Saffron Burrows, Tom Wilkinson, Gerard McSorley</t>
  </si>
  <si>
    <t>Acción. Drama | Catástrofes. Metraje encontrado</t>
  </si>
  <si>
    <t>Richard Armitage, Sarah Wayne Callies, Jeremy Sumpter, Nathan Kress, Matt Walsh, Arlen Escarpeta, Jon Reep, London Elise Moore, Kyle Davis, Alycia Debnam-Carey</t>
  </si>
  <si>
    <t>Thriller | Terrorismo. Historias cruzadas</t>
  </si>
  <si>
    <t>Dennis Quaid, Matthew Fox, William Hurt, Forest Whitaker, Sigourney Weaver, Eduardo Noriega, Saïd Taghmaoui, Edgar Ramirez, Zoe Saldana, Richard T. Jones, Rocío Verdejo, Dolores Heredia, Guillermo Iván, Lisa Owen, Holt McCallany, Bruce McGill, Ayelet Zurer, James Legros, Leonardo Nam, Alicia Jaziz, Justin Sundquist, Sean O'Bryan, José Carlos Rodríguez, Rodrigo Cachero, Xavier Massimi, Shelby Fenner, Ari Brickman, Brian McGovern, Marisa Rubio</t>
  </si>
  <si>
    <t>Drama. Intriga | Guerra de Iraq. Ejército</t>
  </si>
  <si>
    <t>Tommy Lee Jones, Charlize Theron, Susan Sarandon, Jason Patric, James Franco, Josh Brolin, Wes Chatham, Rick Gonzalez, Jonathan Tucker, Jake McLaughlin, Victor Wolf, Barry Corbin, Brent Briscoe, Mehcad Brooks, Wayne Duvall, Frances Fisher, Zoe Kazan, Brandon Weaver</t>
  </si>
  <si>
    <t>Bélico. Drama | Guerra del Golfo. Ejército</t>
  </si>
  <si>
    <t>Terror. Fantástico | Literatura</t>
  </si>
  <si>
    <t>Sam Neill, Julie Carmen, Jürgen Prochnow, Charlton Heston, David Warner, John Glover, Frances Bay, Wilhelm von Homburg, Kevin Rushton, Katherine Ashby, Marvin Scott, Hayden Christensen, Kevin Zegers</t>
  </si>
  <si>
    <t>Drama. Comedia. Intriga | Comedia dramática. Enseñanza. Familia. Drama psicológico. Colegios &amp; Universidad</t>
  </si>
  <si>
    <t>Fabrice Luchini, Ernst Umhauer, Kristin Scott Thomas, Emmanuelle Seigner, Diana Stewart, Denis Menochet, Jean-François Balmer, Fabrice Colson, Bastien Ughetto, Stéphanie Campion, Yolande Moreau</t>
  </si>
  <si>
    <t>Intriga. Thriller | Asesinos en serie. Policíaco. Crimen</t>
  </si>
  <si>
    <t>Clint Eastwood, Geneviève Bujold, Dan Hedaya, Alison Eastwood, Jenny Beck, Rebecca Perle, Marco St. John, Regina Richardson, Jamie Rose</t>
  </si>
  <si>
    <t>Sissy Spacek, Tom Wilkinson, Marisa Tomei, Nick Stahl, William Mapother, William Wise, Celia Weston, Karen Allen</t>
  </si>
  <si>
    <t>Intriga. Acción. Drama | Crimen</t>
  </si>
  <si>
    <t>Clint Eastwood, John Malkovich, René Russo, Dylan McDermott, Gary Cole, Fred Dalton Thompson, John Mahoney, Tobin Bell</t>
  </si>
  <si>
    <t>Thriller. Acción | Asesinos en serie. Thriller psicológico. Precuela. Crimen</t>
  </si>
  <si>
    <t>Tyler Perry, Matthew Fox, Edward Burns, Jean Reno, Rachel Nichols, John C. McGinley, Giancarlo Esposito, Cicely Tyson, Carmen Ejogo</t>
  </si>
  <si>
    <t>Drama | Años 60</t>
  </si>
  <si>
    <t>Saoirse Ronan, Billy Howle, Emily Watson, Anne-Marie Duff, Samuel West, Adrian Scarborough, Bebe Cave, David Olawale Ayinde, Philip Labey, Christopher Bowen, Ty Hurley, Bernardo Santos, Christian Wolf-La'Moy, Oliver Johnstone, Mike Ray, Jonjo O'Neill, Simon North, Claire Ashton</t>
  </si>
  <si>
    <t>Thriller | Catástrofes. Cine independiente USA. Pandemias</t>
  </si>
  <si>
    <t>Rory Cochrane, Mary McCormack, Tony Pérez, Scotty Noyd Jr., Jon Huertas, Will McCormack</t>
  </si>
  <si>
    <t>Drama | Terrorismo. Drama judicial / Abogados/as. Venganza</t>
  </si>
  <si>
    <t>Thriller. Fantástico. Romance. Terror</t>
  </si>
  <si>
    <t>Demi Moore, Therese Bradley, James Cosmo, Henry Ian Cusick, Jamie Edgell, Beans El-Balawi, Polly Frame, Nicholas Gleaves, Joanna Hole, Kate Isitt, Hans Matheson</t>
  </si>
  <si>
    <t>Drama. Comedia | Realismo mágico. Guerra de los Balcanes</t>
  </si>
  <si>
    <t>Monica Bellucci, Emir Kusturica, Sergej Trifunovic, Miki Manojlovic, Bajram Severdzan, Maria Darkina, Sloboda Micalovic, Zoran Cvijanovic, Davor Janjic, Novak Bilbija</t>
  </si>
  <si>
    <t>Luis Callejo, Jorge Andreu, Macarena Gómez, Magüi Mira, Kiti Mánver, María Morales, José Luis García Pérez, Ingrid García Jonsson, Álvaro Roig, Pablo Turégano, Liz Lobato, Toni Rodriguez, Saturnino García</t>
  </si>
  <si>
    <t>Fantástico. Ciencia ficción. Terror. Thriller | Sobrenatural. Monstruos. Película de episodios</t>
  </si>
  <si>
    <t>Dan Aykroyd, Albert Brooks, Scatman Crothers, John Lithgow, Vic Morrow, Kathleen Quinlan, Jeremy Licht, Abbe Lane, Kevin McCarthy, Patricia Barry, William Schallert, Nancy Cartwright, Bill Quinn, Martin Garner, Selma Diamond, Helen Shaw, Murray Matheson, Peter Brocco, Priscilla Pointer, Doug McGrath, Charles Hallahan, Dick Miller, Donna Dixon, John Dennis Johnston, Charles Knapp, Al Leong, John Larroquette</t>
  </si>
  <si>
    <t>Romance. Comedia | Internet/Informática</t>
  </si>
  <si>
    <t>Pierre Richard, Yaniss Lespert, Fanny Valette, Stéphanie Crayencour, Stéphane Bissot, Macha Méril, Gustave Kervern, Pierre Kiwitt, Anna Bederke</t>
  </si>
  <si>
    <t>Alison Brie, Dave Franco, Kate Micucci, Aubrey Plaza, John C. Reilly, Molly Shannon, Fred Armisen, Jemima Kirke, Nick Offerman, Jon Gabrus, Adam Pally, Lauren Weedman, Paul Weitz, Paul Reiser</t>
  </si>
  <si>
    <t>Mel Gibson, Helen Hunt, Marisa Tomei, Alan Alda, Lauren Holly, Mark Feuerstein, Ashley Johnson, Judy Greer, Bette Midler, Valerie Perrine, Delta Burke, Sarah Paulson, Ana Gasteyer, Lisa Edelstein, Loretta Devine, Diana-Maria Riva, Eric Balfour, T.J. Thyne</t>
  </si>
  <si>
    <t>Thriller. Drama | Secuestros / Desapariciones. Prostitución</t>
  </si>
  <si>
    <t>Joaquin Phoenix, Alessandro Nivola, John Doman, Judith Roberts, Alex Manette, Ekaterina Samsonov, Kate Easton, Jason Babinsky, Frank Pando, Ryan Martin Brown, Scott Price, Dante Pereira-Olson, Jonathan Wilde, Leigh Dunham, Vinicius Damasceno</t>
  </si>
  <si>
    <t>Aventuras. Drama | Drama social. Aventuras marinas</t>
  </si>
  <si>
    <t>François Cluzet, Samy Seghir, Guillaume Canet, Karine Vanasse, Arly Jover, Jean-Paul Rouve, Virginie Efira, Emmanuelle Bercot, José Coronado, Dana Prigent, Guillaume Nicloux, François Jerosme</t>
  </si>
  <si>
    <t>Kristin Scott Thomas, Pio Marmai, Jean-Philippe Ecoffey, Marie-Sohna Conde, Marie-Christine Orry, Vinciane Millereau, Sophie Fougère</t>
  </si>
  <si>
    <t>Cameron Diaz, Toni Collette, Shirley MacLaine, Mark Feuerstein, Ken Howard, Candice Azzara, Francine Beers, Brooke Smith, Andy Powers, Anson Mount, Richard Burgi, Nicole Randall Johnson, Kateri DeMartino, Brandon Karrer, Jason Peck, Mary-Pat Green, Carlease Burke, Eric Balfour, Karen Vicks, Carol Florence, Kevin Anthony Ryan, Jacquin DeLeon, Marcia Jean Kurtz, Alan Blumenfeld, Jackie Geary, April Stewart, Jerry Adler, Ivana Milicevic, Bill Miller, Ray Sullivan, Norman Lloyd, Benton Jennings, Dan Fitzgerald, David Shatraw, Jack Brown, Maureen Solomon</t>
  </si>
  <si>
    <t>Romance. Drama | Drama romántico. Historias cruzadas</t>
  </si>
  <si>
    <t>Liam Neeson, Mila Kunis, Adrien Brody, Olivia Wilde, James Franco, Moran Atias, Maria Bello, Kim Basinger, Riccardo Scamarcio, Caroline Goodall, David Harewood, Loan Chabanol</t>
  </si>
  <si>
    <t>Fantástico. Terror. Aventuras | Edad Media. Siglo XIV. Brujería. Capa y espada</t>
  </si>
  <si>
    <t>Nicolas Cage, Ron Perlman, Stephen Graham, Claire Foy, Stephen Campbell Moore, Robert Sheehan, Ulrich Thomsen</t>
  </si>
  <si>
    <t>Bruno Ganz, Alexander Fehling, Sylvester Groth, Pit Bukowski, Evgenia Dodina, Stephan Grossmann, Jean Denis Römer, Hildegard Schmahl, Sophie Pfennigstorf</t>
  </si>
  <si>
    <t>Drama | Basado en hechos reales. Trabajo/empleo. Drama social. Años 90. Feminismo</t>
  </si>
  <si>
    <t>Charlize Theron, Frances McDormand, Sissy Spacek, Woody Harrelson, Sean Bean, Richard Jenkins, Jeremy Renner, Michelle Monaghan, Amber Heard, Rusty Schwimmer, Thomas Curtis, James Cada, Linda Emond, Brad William Henke, Jillian Armenante, John Aylward, Xander Berkeley, Corey Stoll, Cole Williams, Chris Mulkey</t>
  </si>
  <si>
    <t>Comedia. Romance | Comedia romántica. Literatura</t>
  </si>
  <si>
    <t>Keri Russell, JJ Feild, Bret McKenzie, Jennifer Coolidge, Georgia King, James Callis, Jane Seymour, Ricky Whittle</t>
  </si>
  <si>
    <t>Bélico. Acción. Thriller. Drama | Guerra de Iraq. Cine independiente USA</t>
  </si>
  <si>
    <t>Jeremy Renner, Anthony Mackie, Brian Geraghty, Guy Pearce, Ralph Fiennes, David Morse, Christian Camargo, Evangeline Lilly, Sam Redford, Sam Spruell, Michael Desante, Malcolm Barrett, J.J. Kandel, Kristoffer Ryan Winters</t>
  </si>
  <si>
    <t>Drama | II Guerra Mundial</t>
  </si>
  <si>
    <t>Franz Rogowski, Paula Beer, Godehard Giese, Lilien Batman, Maryam Zaree, Barbara Auer, Matthias Brandt, Sebastian Hülk, Emilie de Preissac, Antoine Oppenheim, Louison Tresallet, Àlex Brendemühl</t>
  </si>
  <si>
    <t>Drama | Gran Depresión. Años 30. Pobreza. Racismo. Vida rural (Norteamérica)</t>
  </si>
  <si>
    <t>Sally Field, Lindsay Crouse, Ed Harris, Danny Glover, John Malkovich, Amy Madigan, Yankton Hatten, Gennie James, Lane Smith, Terry O'Quinn, Bert Remsen, Ray Baker, Jay Patterson, Toni Hudson</t>
  </si>
  <si>
    <t>Drama | Crimen. Años 70. Cine independiente USA</t>
  </si>
  <si>
    <t>Rooney Mara, Casey Affleck, Ben Foster, Nate Parker, Keith Carradine, Charles Baker, Heather Kafka, Frank Mosley, Rami Malek, Augustine Frizzell</t>
  </si>
  <si>
    <t>Drama | Inmigración. Trabajo/empleo</t>
  </si>
  <si>
    <t>Kierston Wareing, Juliet Ellis, Leslaw Zurek, Colin Caughlin, Joe Siffleet, Branko Tomovic</t>
  </si>
  <si>
    <t>Romance. Drama | Drama romántico. Literatura</t>
  </si>
  <si>
    <t>Joshua Jackson, Harvey Keitel, Claire Forlani, John Rhys-Davies, Giancarlo Giannini, Armando Pucci</t>
  </si>
  <si>
    <t>Sandrine Kiberlain, Adriana Ugarte, Gérard Depardieu, Daniel Auteuil, Brigitte Aubry</t>
  </si>
  <si>
    <t>Romance. Drama | Drama romántico. Colegios &amp; Universidad</t>
  </si>
  <si>
    <t>Andy García, Vera Farmiga, Taissa Farmiga, Spencer Lofranco, Nicholas Braun, Tom Skerritt, Peter Riegert, Mirjana Jokovic, Stephen Borrello IV, Daniella Garcia-Lorido</t>
  </si>
  <si>
    <t>Mandy Moore, Allison Janney, Alexandra Holden, Peter Gallagher, Trent Ford, Mackenzie Astin, Mary Catherine Garrison, Nina Foch, Ennis Esmer</t>
  </si>
  <si>
    <t>Intriga. Thriller. Cine negro | Espionaje. Nazismo. Thriller psicológico</t>
  </si>
  <si>
    <t>Cary Grant, Ingrid Bergman, Claude Rains, Louis Calhern, Leopoldine Konstantin, Reinhold Schünzel, Moroni Olsen, Ivan Triesault, Alex Minotis, Wally Brown, Charles Mendl, Ricardo Costa, Eberhard Krumschmidt, Fay Baker</t>
  </si>
  <si>
    <t>Fantástico. Aventuras. Romance. Musical | Cine familiar. Cuentos</t>
  </si>
  <si>
    <t>Amy Adams, Patrick Dempsey, Susan Sarandon, James Marsden, Timothy Spall, Rachel Covey, Idina Menzel, Isiah Whitlock Jr.</t>
  </si>
  <si>
    <t>Terror. Thriller | Sobrenatural. Fantasmas. Años 60</t>
  </si>
  <si>
    <t>Amber Heard, Danielle Panabaker, Mika Boorem, Lyndsy Fonseca, Jared Harris, Mamie Gummer, Laura-Leigh, Sydney Sweeney, Dan Anderson, Sali Sayler</t>
  </si>
  <si>
    <t>Acción. Drama | Drama carcelario</t>
  </si>
  <si>
    <t>Sylvester Stallone, Donald Sutherland, John Amos, Sonny Landham, William Allen Young, Tom Sizemore, Larry Romano, Frank McRae, Darlanne Fluegel, Danny Trejo, Frank Pesce, Jordan Lund, Bo Rucker</t>
  </si>
  <si>
    <t>William Holden, Audrey Hepburn, Noël Coward, Grégoire Aslan, Marlene Dietrich, Fred Astaire, Tony Curtis, Mel Ferrer, Raymond Bussières, Christian Duvallex, Thomas Michel, Dominique Boschero, Evi Marandi</t>
  </si>
  <si>
    <t>Ciencia ficción. Fantástico. Intriga | Extraterrestres</t>
  </si>
  <si>
    <t>Richard Dreyfuss, Teri Garr, Melinda Dillon, François Truffaut, Cary Guffey, George DiCenzo, Bob Balaban, J. Patrick McNamara, Shawn Bishop, Lance Henriksen</t>
  </si>
  <si>
    <t>Terror | Fantasmas. Sobrenatural. Falso documental</t>
  </si>
  <si>
    <t>Mackenzie Gray, Juan Riedinger, Merwin Mondesir, Shawn Macdonald, Sean Rogerson, Michele Cummins, Ashleigh Gryzko, Luis Javier, Ben Wilkinson, Arthur Corber, Bob Rathie</t>
  </si>
  <si>
    <t>Comedia. Fantástico | Familia</t>
  </si>
  <si>
    <t>Seth Rogen, Sarah Snook, Maya Erskine, Jorma Taccone, Sean Whalen, Joanna Adler, Jeff Daniel Phillips, Geoffrey Cantor, David Mattey, Kevin O'Rourke, Eliot Glazer, Nick Arapoglou, Jon Donahue, Trenton Hudson, Mike Ancas, Alyse Barker, Johnna Leary, Adam Ratcliffe, Tiffany Sander McKenzie, Charles Rogers, Estes Tarver, Chuck Filipov, Alexandre Chen, Efka Kvaraciejus, Patricia McBride, Jos Laniado, J Michael Grey, Al Nazemian, Ian Poake, Joseph Cannon, Brian Nahas, Stephen C. Poland, Gregory Bromfield, Kristin Cochell, John Walpole, Jessica Proia, Julie Mun, Tony Amen, David Lee Denny Jr., Amy Lyn Elliott, Amy Marsalis</t>
  </si>
  <si>
    <t>Jude Law, Joseph Fiennes, Rachel Weisz, Ed Harris, Bob Hoskins, Ron Perlman, Eva Mattes, Gabriel Thomson, Matthias Habich, Sophie Rois, Ivan Shvedoff, Mario Bandi, Hans Martin Stier, Clemens Schick, Mikhail Matveyev, Alexander Schwan</t>
  </si>
  <si>
    <t>Ciencia ficción. Aventuras | Extraterrestres. Amistad</t>
  </si>
  <si>
    <t>Dennis Quaid, Louis Gossett Jr., Brion James, Richard Marcus, Bumper Robinson, Carolyn McCormick, Lance Kerwin</t>
  </si>
  <si>
    <t>Thriller. Acción. Intriga</t>
  </si>
  <si>
    <t>Will Smith, Gene Hackman, Jon Voight, Lisa Bonet, Jason Lee, Ian Hart, Tom Sizemore, Regina King, Loren Dean, Jake Busey, Barry Pepper, Gabriel Byrne, Stuart Wilson, Jason Robards, Philip Baker Hall, Laura Cayouette, Seth Green, Scott Caan, Jack Black, Jamie Kennedy, Grant Heslov, Ivana Milicevic</t>
  </si>
  <si>
    <t>Thriller. Drama | Neo-noir. Crimen. Policíaco. Biográfico. Años 30</t>
  </si>
  <si>
    <t>Johnny Depp, Christian Bale, Marion Cotillard, Billy Crudup, Stephen Dorff, Stephen Lang, James Russo, David Wenham, Christian Stolte, Jason Clarke, Branka Katic, Wesley Walker, Stephen Graham, Giovanni Ribisi, Matt Craven, Leelee Sobieski, Channing Tatum, Emilie de Ravin, John Ortiz, Domenick Lombardozzi, Bill Camp, Lili Taylor, Rebecca Spence, Carey Mulligan</t>
  </si>
  <si>
    <t>Intriga. Drama | Drama psicológico</t>
  </si>
  <si>
    <t>Jake Gyllenhaal, Mélanie Laurent, Sarah Gadon, Isabella Rossellini, Joshua Peace, Tim Post, Kedar Brown, Darryl Dinn, Misha Highstead, Megan Mane, Alexis Uiga</t>
  </si>
  <si>
    <t>Pierce Brosnan, Liam Neeson, Michael Wincott, Anjelica Huston, Xander Berkeley, Ed Lauter, Tom Noonan, Angie Harmon, John Robinson, Robert Baker, Wes Studi</t>
  </si>
  <si>
    <t>Ciencia ficción. Terror | Internet/Informática</t>
  </si>
  <si>
    <t>Julie Christie, Fritz Weaver, Gerrit Graham, Berry Kroeger, Lisa Lu, Alfred Dennis, Larry J. Blake, Patricia Wilson, Peter Elbling</t>
  </si>
  <si>
    <t>Terror. Comedia | Comedia de terror</t>
  </si>
  <si>
    <t>Jo Hartley, James Doherty, Seamus O'Neill, James Burrows, Terry Haywood, Neil Leiper, Chris Waller, Nadine Rose Mulkerrin, Dominic Brunt, Emily Booth</t>
  </si>
  <si>
    <t>Dougray Scott, Kate Winslet, Saffron Burrows, Jeremy Northam, Corin Redgrave, Tom Hollander, Nikolaj Coster-Waldau, Donald Sumpter, Matthew Macfadyen</t>
  </si>
  <si>
    <t>Intriga. Comedia | Feminismo. Siglo XIX. Sherlock Holmes</t>
  </si>
  <si>
    <t>Millie Bobby Brown, Henry Cavill, Helena Bonham Carter, Sam Claflin, Burn Gorman, Fiona Shaw, Frances de la Tour, Adeel Akhtar, Susan Wokoma, Joakim Skarli, Jay Simpson, Rebecca Hanssen, Louis Partridge, Gianni Calchetti, Delroy Atkinson, Pierre Bergman, Steve Saunders, Adrian Mozzi, Hattie Jackson, Margaret Wheldon, Sonya Seva, Paul Parker</t>
  </si>
  <si>
    <t>Drama | Histórico. Siglo XV. Biográfico</t>
  </si>
  <si>
    <t>Laurence Olivier, Robert Newton, Leslie Banks, Felix Aylmer, Renée Asherson, Leo Genn</t>
  </si>
  <si>
    <t>Drama | Histórico. Siglo XV</t>
  </si>
  <si>
    <t>Kenneth Branagh, Emma Thompson, Paul Scofield, Derek Jacobi, Judi Dench, Ian Holm, Christian Bale, Robbie Coltrane, Michael Maloney, Michael Williams, Robert Stephens, Brian Blessed, Richard Clifford, Paul Gregory, Richard Briers, Alec McCowen, Geraldine McEwan, Danny Webb, John Sessions, Patrick Doyle</t>
  </si>
  <si>
    <t>Intriga. Thriller | Thriller psicológico. Secuestros / Desapariciones. Supervivencia</t>
  </si>
  <si>
    <t>Comedia. Terror | Comedia de terror. Zombis. Sobrenatural</t>
  </si>
  <si>
    <t>Anton Yelchin, Ashley Greene, Alexandra Daddario, Oliver Cooper, Katie Roberts, Mindy Robinson, Ozioma Akagha, Pandie Suicide, Archie Hahn, Tomoko Karina, Wyndoline Landry, Alexandra Vino, Stephanie Koenig</t>
  </si>
  <si>
    <t>Daniel Auteuil, Gérard Jugnot, François Berléand, Zabou Breitman, Mélanie Doutey, Isabelle Gélinas, Jean-Philippe Ricci, Justine Bruneau</t>
  </si>
  <si>
    <t>Paul Giamatti, Thomas Haden Church, Virginia Madsen, Sandra Oh, Marylouise Burke, Jessica Hecht, Missy Doty, M.C. Gainey, Shaun Duke, Robert Covarrubias, Patrick Gallagher, Shake Tukhmanyan</t>
  </si>
  <si>
    <t>Israel Gómez Romero, Francisco José Gómez Romero, Rocío Rendón, Yolanda Carmona, Lorrein Galea, Manuel González del Tanago</t>
  </si>
  <si>
    <t>Bélico | Guerra de Corea. Drama romántico</t>
  </si>
  <si>
    <t>Robert Mitchum, Robert Wagner, May Britt, Richard Egan, Lee Philips, John Gabriel, Stacy Harris, Larry Thor, Jay Jostyn</t>
  </si>
  <si>
    <t>Laurence Fishburne, Daniel Williams, Bill Cobbs, Natalie Cole, Laurie Metcalf, Alan Wilder, Cicely Tyson, Bridgid Coulter, Bill Nunn, Isaiah Washington</t>
  </si>
  <si>
    <t>Jenifer Bartoli, Camille Chamoux, Tania Garbarski, Stéphanie Crayencour, Arié Elmaleh, Laurent Capelluto, Fabrizio Rongione, Charlie Dupont, Clement Manuel, Brigitte Fossey</t>
  </si>
  <si>
    <t>Drama. Thriller | Siglo XIX. Literatura</t>
  </si>
  <si>
    <t>Mel Gibson, Sean Penn, Natalie Dormer, Stephen Dillane, Eddie Marsan, Jennifer Ehle, Ioan Gruffudd, Jeremy Irvine, Brendan Patricks, Adam Fergus, Kieran O'Reilly, Bryan Quinn, David Crowley, Olivia McKevitt, Steve Coogan, Malcolm Freeman, Robert McCormack, Abigail Coburn, Mark Quigley, Laurence Fox, Anthony Andrews, Sean Duggan, Bryan Murray, David O'Hara, Lars Brygmann, Nora Cooper</t>
  </si>
  <si>
    <t>Thriller | Espionaje. Telefilm</t>
  </si>
  <si>
    <t>Romance. Drama. Comedia</t>
  </si>
  <si>
    <t>Adam Brody, Meg Ryan, Olympia Dukakis, Kristen Stewart, Elena Anaya, Makenzie Vega, JoBeth Williams, Clark Gregg, Dustin Milligan, Graham Wardle, Elise Gatien, Ginnifer Goodwin, Kelsey Keel, Danielle Savre, Gia Mantegna</t>
  </si>
  <si>
    <t>Comedia | Bolsa &amp; Negocios. Buddy Film. Nochevieja / Año nuevo</t>
  </si>
  <si>
    <t>Eddie Murphy, Dan Aykroyd, Jamie Lee Curtis, James Belushi, Don Ameche, Giancarlo Esposito, Kristin Holby, Denholm Elliott, Ralph Bellamy</t>
  </si>
  <si>
    <t>Thriller. Intriga | Crimen. Discapacidad. Discapacidad visual</t>
  </si>
  <si>
    <t>Natalie Dormer, Ed Skrein, Emily Ratajkowski, James Cosmo, Joely Richardson, Amber Anderson, Neil Maskell, Jan Bijvoet, Daniel Eghan, Lexie Benbow-Hart, Bern Collaco, Anick Wiget, Olegar Fedoro, Stefan Kopiecki, Michael Bott, Kim Adis, Renars Latkovskis, Fatah Ghedi, Tracy Green</t>
  </si>
  <si>
    <t>Comedia | Comedia negra. Drogas. Religión. Sátira</t>
  </si>
  <si>
    <t>Cristina Sánchez Pascual, Julieta Serrano, Marisa Paredes, Carmen Maura, Lina Canalejas, Chus Lampreave, Mary Carrillo, Manuel Zarzo, Cecilia Roth</t>
  </si>
  <si>
    <t>Drama | Basado en hechos reales. Biográfico. Años 90. Deporte. Baloncesto. Enseñanza</t>
  </si>
  <si>
    <t>Samuel L. Jackson, Rob Brown, Channing Tatum, Robert Ri'chard, Debbi Morgan, Ashanti, Rick Gonzalez, Antwon Tanner, Nana Gbewonyo</t>
  </si>
  <si>
    <t>Terror. Fantástico. Drama | Vampiros. Siglo XVIII. Siglo XIX</t>
  </si>
  <si>
    <t>Joel McCrea, Laraine Day, Herbert Marshall, George Sanders, Albert Basserman, Robert Benchley, Edmund Gwenn, Eduardo Ciannelli, Martin Kosleck, Harry Davenport, Barbara Pepper, Charles Halton, Eddie Conrad, Charles Wagenheim, Ian Wolfe</t>
  </si>
  <si>
    <t>Ciencia ficción. Drama. Romance | Distopía. Cine independiente USA</t>
  </si>
  <si>
    <t>Kristen Stewart, Nicholas Hoult, Guy Pearce, Kate Lyn Sheil, Claudia Kim, Jacki Weaver, Toby Huss, Bel Powley, Rebecca Hazlewood, Rizwan Manji, Aurora Perrineau, David Selby, Scott Lawrence, Kai Lennox, Jai West</t>
  </si>
  <si>
    <t>Ciencia ficción. Thriller. Acción | Distopía. Artes marciales. Película de culto</t>
  </si>
  <si>
    <t>Christian Bale, Taye Diggs, Emily Watson, Angus MacFadyen, William Fichtner, Sean Bean, Sean Pertwee, Dominic Purcell, Matthew Harbour, John Keogh, David Hemmings, Kurt Wimmer</t>
  </si>
  <si>
    <t>Comedia | Deporte. Fútbol americano. Basado en hechos reales</t>
  </si>
  <si>
    <t>Keanu Reeves, Gene Hackman, Orlando Jones, Jon Favreau, Brooke Langton, Rhys Ifans, Faizon Love, Michael Taliferro, Troy Winbush, Art LaFleur, Laura L. Cottrel, Carolina Hoyos, David Denman, Gailard Sartain, Brett Cullen, Evan Parke, Jack Warden, Ace Yonamine</t>
  </si>
  <si>
    <t>Acción. Comedia. Thriller | Crimen. Secuestros / Desapariciones</t>
  </si>
  <si>
    <t>Mark Wahlberg, Lou Diamond Phillips, Christina Applegate, Bokeem Woodbine, Antonio Sabato Jr., Elliott Gould, Lela Rochon, Sab Shimono, Lainie Kazan, Avery Brooks</t>
  </si>
  <si>
    <t>Drama | Cine independiente USA. Bolsa &amp; Negocios</t>
  </si>
  <si>
    <t>Anna Gunn, James Purefoy, Sarah Megan Thomas, Alysia Reiner, Craig Bierko, Margaret Colin, Nathan Corddry, Nick Gehlfuss, Carrie Preston, Samuel Roukin, Tracie Thoms, Lee Tergesen, Sophie von Haselberg, James Naughton, Roe Hartrampf, Kyle Beltran</t>
  </si>
  <si>
    <t>Fantástico. Aventuras. Acción | Fantasía medieval. Dragones. Young Adult</t>
  </si>
  <si>
    <t>Ed Speleers, Jeremy Irons, Sienna Guillory, John Malkovich, Robert Carlyle, Djimon Hounsou, Garrett Hedlund, Gary Lewis, Joss Stone, Alun Armstrong</t>
  </si>
  <si>
    <t>Comedia. Terror | Comedia de terror. Vampiros. Zombis. Extraterrestres</t>
  </si>
  <si>
    <t>Mackenzie Davis, Ed Westwick, Vanessa Hudgens, Keegan-Michael Key, Joan Cusack, Bob Odenkirk, Denis Leary, Cerina Vincent, Derek Mears</t>
  </si>
  <si>
    <t>Comedia. Acción. Fantástico | Navidad. Superhéroes. Marvel Comics. Cómic</t>
  </si>
  <si>
    <t>Ryan Reynolds, Fred Savage, Josh Brolin, Morena Baccarin, Julian Dennison, Zazie Beetz, T.J. Miller, Leslie Uggams, Karan Soni, Brianna Hildebrand, Jack Kesy, Eddie Marsan, Shiori Kutsuna, Randal Reeder, Nikolai Witschl, Thayr Harris, Rob Delaney, Lewis Tan, Bill Skarsgård, Terry Crews, Brad Pitt, Paul Wu, Robert Maillet, Alan Tudyk, Matt Damon, Michasha Armstrong, Joe Doserro, Hayley Sales, Islie Hirvonen, Jagua Arneja, Mike Dopud, Luke Roessler, Tanis Dolman, Hunter Dillon, Sala Baker, Paul Wernick, Rhett Reese, David Leitch</t>
  </si>
  <si>
    <t>Drama | Mafia. Crimen. Amistad. Años 20. Años 30. Años 60</t>
  </si>
  <si>
    <t>Robert De Niro, James Woods, Elizabeth McGovern, Tuesday Weld, William Forsythe, Treat Williams, Jennifer Connelly, Burt Young, Joe Pesci, Danny Aiello, Clem Caserta, James Russo, Mario Brega, Brian Bloom, Chuck Low, James Hayden, Larry Rapp, Richard Bright, Rusty Jacobs, Scott Schutzman Tiler</t>
  </si>
  <si>
    <t>Thriller. Drama. Comedia | Años 60. Cine dentro del cine. Comedia negra. Crimen</t>
  </si>
  <si>
    <t>Leonardo DiCaprio, Brad Pitt, Margot Robbie, Emile Hirsch, Margaret Qualley, Al Pacino, Kurt Russell, Bruce Dern, Timothy Olyphant, Dakota Fanning, Damian Lewis, Luke Perry, Lorenza Izzo, Michael Madsen, Zoe Bell, Clifton Collins Jr., Scoot McNairy, Damon Herriman, Nicholas Hammond, Keith Jefferson, Spencer Garrett, Mike Moh, Clu Gulager, Martin Kove, James Remar, Lena Dunham, Austin Butler, Leslie Bega, Maya Hawke, Brenda Vaccaro, Penelope Kapudija, Rumer Willis, Dreama Walker, Madisen Beaty, Sydney Sweeney, Costa Ronin, Rafal Zawierucha, Julia Butters, Bridie Latona, HaleyRae Christian Cannell</t>
  </si>
  <si>
    <t>Arnold Schwarzenegger, Vanessa Williams, James Caan, James Coburn, Robert Pastorelli, Camryn Manheim, James Cromwell, Joe Viterelli, John Slattery, Mark Rolston, Andy Romano, Olek Krupa, Melora Walters, Nick Chinlund, Tony Longo, Roma Maffia, Michael Papajohn, Anthony Fusco</t>
  </si>
  <si>
    <t>Julia Roberts, Albert Finney, Aaron Eckhart, Peter Coyote, Marg Helgenberger, Cherry Jones, Scott Leavenworth, T.J. Thyne, Dawn Didawick, David Brisbin, Conchata Ferrell, Valente Rodriguez, Irene Olga López, Pat Skipper, Gemmenne de la Peña, Jack Gill, Adilah Barnes, Meredith Zinner, Randy Lowell, Scarlett Pomers, Jamie Harrold, Michael Harney, Mimi Kennedy, Joe Chrest, Erin Brockovich-Ellis, George Rocky Sullivan, Emily Marks, William Lucking, Scott Sowers, Kristina Malota, Wade Williams, Cordelia Richards, Tracey Walter, Gina Gallego, Veanne Cox, Scott Allen, Sheila Shaw, Matthew Kimbrough</t>
  </si>
  <si>
    <t>Melissa McCarthy, Kristen Bell, Peter Dinklage, Kathy Bates, Kristen Schaal, Margo Martindale, Tyler Labine, Timothy Simons, Ella Anderson, Annie Mumolo, Sharon Morris, Chandler Head, Brian Neal, Parker Allen, Dave Bautista</t>
  </si>
  <si>
    <t>José Coronado, Javier Cámara, Roberto Álamo, Pilar Castro, Carmen Ruiz, María Pujalte, Silvia Alonso, Georgina Amorós, Andrea Ros, Miki Esparbé, Luis Mottola, Miguel Bernardeau, Manolo Solo, Luis Callejo, Manuel Burque, María Hervás</t>
  </si>
  <si>
    <t>Comedia | Historias cruzadas. Comedia absurda</t>
  </si>
  <si>
    <t>Lorena Iglesias, Vito Sanz, Jorge Suquet, Miquel Insúa, David Pareja, Pietro Olivera, Bárbara Santa-Cruz, Juanan Lumbreras, José Luis Alcobendas, Carmela Lloret, Julián Génisson</t>
  </si>
  <si>
    <t>Comedia. Bélico | II Guerra Mundial</t>
  </si>
  <si>
    <t>Henry Fonda, James Cagney, Jack Lemmon, William Powell, Ward Bond, Betsy Palmer, Phil Carey</t>
  </si>
  <si>
    <t>Intriga. Drama | Crimen. Radio</t>
  </si>
  <si>
    <t>Clint Eastwood, Jessica Walter, Donna Mills, John Larch, Jack Ging, Irene Hervey, James McEachin, Clarice Taylor, Don Siegel, Duke Everts, George Fargo</t>
  </si>
  <si>
    <t>Terror. Thriller. Intriga | Religión. Infancia. Familia. Años 70</t>
  </si>
  <si>
    <t>Bill Paxton, Matthew McConaughey, Powers Boothe, Matt O'Leary, Jeremy Sumpter, Derk Cheetwood, Cynthia Ettinger</t>
  </si>
  <si>
    <t>Comedia. Romance | Comedia romántica. Televisión. Celos. Parodia</t>
  </si>
  <si>
    <t>Kevin Kline, Robert Downey Jr., Sally Field, Whoopi Goldberg, Elisabeth Shue, Cathy Moriarty, Teri Hatcher, Paul Johansson, Garry Marshall, Kathy Najimy, Carrie Fisher</t>
  </si>
  <si>
    <t>Sophia Loren, John Gavin, Isabel Jeans, Milly Vitale, Maurice Chevalier, Angela Lansbury, Tullio Carminati, Carlo Hinterman</t>
  </si>
  <si>
    <t>Acción. Ciencia ficción. Thriller | Thriller futurista</t>
  </si>
  <si>
    <t>Ray Liotta, Lance Henriksen, Stuart Wilson, Kevin Dillon, Ernie Hudson, Jack Shepherd, Don Henderson, Kevin J. O'Connor, Ian McNeice, Michael Lerner</t>
  </si>
  <si>
    <t>Taylor Russell, Deborah Ann Woll, Logan Miller, Tyler Labine, Jay Ellis, Nik Dodani, Adam Robitel, Kenneth Fok, Jessica Sutton, Vere Tindale, Cornelius Geaney Jr., Yorick Van Wageningen, Jamie-Lee Money, Paul Hampshire, Pete Sepenuk, Dan Gruenberg, Gino Lee, Russell Crous</t>
  </si>
  <si>
    <t>Bélico. Drama | II Guerra Mundial. Basado en hechos reales. Nazismo. Religión</t>
  </si>
  <si>
    <t>Gregory Peck, Christopher Plummer, John Gielgud, Raf Vallone, Kenneth Colley, Walter Gotell, Barbara Bouchet, Julian Holloway, Angelo Infanti, Olga Karlatos, Michael Byrne, T.P. McKenna</t>
  </si>
  <si>
    <t>Thriller. Romance | Biográfico. Drogas. Mafia</t>
  </si>
  <si>
    <t>Josh Hutcherson, Benicio del Toro, Brady Corbet, Claudia Traisac, Carlos Bardem, Ana Girardot, Laura Londoño, Micke Moreno</t>
  </si>
  <si>
    <t>Thriller. Drama. Comedia | Comedia negra. Asesinos en serie</t>
  </si>
  <si>
    <t>Colin Farrell, Brendan Gleeson, Ralph Fiennes, Clémence Poésy, Jordan Prentice, Jérémie Rénier, Thekla Reuten, Eric Godon, Zeljko Ivanek, Ciarán Hinds, Elizabeth Berrington, Anna Madeley</t>
  </si>
  <si>
    <t>Drama | Aviones. Biográfico. Cine dentro del cine. Ejército</t>
  </si>
  <si>
    <t>John Wayne, Maureen O'Hara, Dan Dailey, Ward Bond, Ken Curtis, Sig Ruman, Edmund Lowe, Kenneth Tobey</t>
  </si>
  <si>
    <t>Cliff Robertson, George Chakiris, Maria Perschy, Harry Andrews, Donald Houston, Michael Goodliffe, John Meillon</t>
  </si>
  <si>
    <t>Laurence Fishburne, Allen Payne, Malcolm-Jamal Warner, Courtney B. Vance, André Braugher, Christopher McDonald, Daniel Hugh Kelly, John Lithgow, Cuba Gooding Jr., Mekhi Phifer</t>
  </si>
  <si>
    <t>Acción | Policíaco. Crimen. Robos &amp; Atracos</t>
  </si>
  <si>
    <t>Jean Reno, Alban Lenoir, Caterina Murino, Oumar Diaw, Stefi Celma, Sebastien Lalanne, Thierry Neuvic, Jean-Toussaint Bernard, Jakob Cedergren</t>
  </si>
  <si>
    <t>Ed Stoppard, Tom Schilling, Bernadette Heerwagen, Bernard Hill, Michelle Gayle, Lea Mornar, Bernard Kay, Sean Chapman, Suzanne von Borsody, Thomas Darchinger, Levente Törköly</t>
  </si>
  <si>
    <t>Thriller. Fantástico. Acción | Superhéroes. Crimen. Cómic. DC Comics. 3-D</t>
  </si>
  <si>
    <t>Will Smith, Margot Robbie, Joel Kinnaman, Viola Davis, Jai Courtney, Jared Leto, Cara Delevingne, Adewale Akinnuoye-Agbaje, Jay Hernandez, Karen Fukuhara, Adam Beach, Scott Eastwood, Jim Parrack, Ike Barinholtz, Common, Ben Affleck, Corina Calderon, Alex Meraz, David Harbour, Ezra Miller</t>
  </si>
  <si>
    <t>Comedia | Adolescencia. Comedia juvenil</t>
  </si>
  <si>
    <t>Val Kilmer, Gabriel Jarret, Michelle Meyrink, William Atherton, Robert Prescott, Ed Lauter, Louis Giambalvo, Jon Gries</t>
  </si>
  <si>
    <t>Billy Bob Thornton, Jon Heder, Jacinda Barrett, Ben Stiller, Luis Guzmán, David Cross, Horatio Sanz, Sarah Silverman, Michael Clarke Duncan, Joanne Baron</t>
  </si>
  <si>
    <t>Phoebe Cates, Matthew Modine, Betsy Russell, Michael Zorek, Fran Ryan, Kathleen Wilhoite, Ray Walston, Sylvia Kristel, Jonathan Prince, Kari Lizer, Richard Stahl</t>
  </si>
  <si>
    <t>Terror | Abusos sexuales. Asesinos en serie. Venganza. Remake</t>
  </si>
  <si>
    <t>Sarah Butler, Jeff Branson, Chad Lindberg, Daniel Franzese, Tracey Walter, Rodney Eastman, Mollie Milligan, Saxon Sharbino, Amber Dawn Landrum</t>
  </si>
  <si>
    <t>Fernando Rey, Ángela Molina, Carole Bouquet, Julien Bertheau, André Weber, Milena Vukotic, María Asquerino, Ellen Bahl, Valérie Blanco, Auguste Carrière, Jacques Debary, Antonio Duque, André Lacombe, Lita Lluch-Peiro, Annie Monange</t>
  </si>
  <si>
    <t>Drama | Discapacidad. Discapacidad visual. Amistad. Remake</t>
  </si>
  <si>
    <t>Al Pacino, Chris O'Donnell, Gabrielle Anwar, James Rebhorn, Richard Venture, Philip Seymour Hoffman, Bradley Whitford, Ron Eldard, Frances Conroy, Rochelle Oliver, Margaret Eginton, Tom Riis Farrell, Nicholas Sadler, Todd Louiso, Gene Canfield, June Squibb, Sally Murphy, Michael Santoro, Alyson Feldman, Erika Feldman, Max Stein, Anh Duong, Leonard Gaines, David Lansbury, Joseph Palmas, Baxter Harris, Francie Swift, William Beckwith, Mansoor Najee-ullah, J.T. Cromwell, Peter Carew, Mike Lisenco, Divina Cook</t>
  </si>
  <si>
    <t>Ciencia ficción. Intriga | Drama psicológico. Aventuras marinas</t>
  </si>
  <si>
    <t>Drama | Edad Media. Siglo XV</t>
  </si>
  <si>
    <t>Charles Laughton, Maureen O'Hara, Cedric Hardwicke, Thomas Mitchell, Edmond O'Brien, Alan Marshal, Walter Hampden, Katharine Alexander, Harry Davenport, George Zucco, Arthur Hohl</t>
  </si>
  <si>
    <t>Aventuras. Acción. Drama | Antigua Roma. Esclavitud. Biográfico. Histórico. Cine épico</t>
  </si>
  <si>
    <t>Kirk Douglas, Tony Curtis, Laurence Olivier, Peter Ustinov, Charles Laughton, Jean Simmons, John Gavin, Nina Foch, Herbert Lom, John Ireland, John Dall, Charles McGraw, Joanna Barnes, Harold J. Stone, Woody Strode, Peter Brocco, Paul Lambert, Nick Dennis</t>
  </si>
  <si>
    <t>Ciencia ficción. Drama | Comedia dramática. Superhéroes. Cine independiente USA</t>
  </si>
  <si>
    <t>Michael Rapaport, Paul Blackthorne, Josh Peck, Robert Baker, Jack Kehler, Alexandra Holden, Ian Bohen, Christopher Darga, Erich Anderson, David Bear, Karyn Bryant, Amanda Carlin</t>
  </si>
  <si>
    <t>Drama | Basado en hechos reales. Discapacidad. Autismo. Comedia dramática</t>
  </si>
  <si>
    <t>Vincent Cassel, Reda Kateb, Aloïse Sauvage, Hélène Vincent, Bryan Mialoundama, Alban Ivanov, Benjamin Lesieur, Marco Locatelli, Catherine Mouchet, Frédéric Pierrot, Suliane Brahim, Lyna Khoudri, Djibril Yoni, Ahmed Abdel Laoui, Darren Muselet, Sophie Garric, Christian Benedetti, Pierre Diot, Fatou-Clo, Manda Touré, Pauline Clément, Anne Azoulay, Damien Zanoli, Marine Dupont, Mara Taquin, Fatouma Fofana, Aminata Ba, Hedi Bouchenafa, Husky Kihal, Nicky Marbot, Saïd Benchnafa, Myra Bitout, Boubacar Kabo, Diong-Kéba Tacu, Yuming Hey</t>
  </si>
  <si>
    <t>Gregory Peck, Diane Baker, Walter Matthau, Kevin McCarthy, Jack Weston, Leif Erickson, Walter Abel, George Kennedy</t>
  </si>
  <si>
    <t>Terror. Thriller | Slasher. Secuela. Asesinos en serie</t>
  </si>
  <si>
    <t>Drama. Comedia | Road Movie. Comedia dramática. Crisis económica 2008</t>
  </si>
  <si>
    <t>Tom Hanks, Tom Skerritt, Sarita Choudhury, Sidse Babett Knudsen, Tracey Fairaway, Jay Abdo, Jane Perry, Megan Maczko, Dhaffer L'Abidine, Lewis Rainer, David Menkin, Khalid Laith, Janis Ahern, Jon Donahue, Waleed Elgadi</t>
  </si>
  <si>
    <t>Comedia | Espionaje</t>
  </si>
  <si>
    <t>Chevy Chase, Dan Aykroyd, Steve Forrest, Donna Dixon, Bruce Davison, Frank Oz, Bernie Casey, William Prince, Tom Hatten, Charles McKeown, James Daughton, Jim Staahl, Vanessa Angel, Svetlana Plotnikova, Bjarne Thomsen, Terry Gilliam, Sergei Rusakov, Garrick Dombrovski, Heidi Sorenson, Mark Stewart</t>
  </si>
  <si>
    <t>Thriller. Drama | Terrorismo. Ejército</t>
  </si>
  <si>
    <t>Helen Mirren, Alan Rickman, Aaron Paul, Barkhad Abdi, Iain Glen, Phoebe Fox, Carl Beukes, Richard McCabe, Tyrone Keogh, Babou Ceesay, James Gracie, Lex King, Daniel Fox, John Heffernan, Luke Tyler, Jeremy Northam, Gavin Hood</t>
  </si>
  <si>
    <t>Bélico. Acción | II Guerra Mundial. Espionaje</t>
  </si>
  <si>
    <t>Sophie Marceau, Julie Depardieu, Marie Gillain, Déborah François, Moritz Bleibtreu, Maya Sansa, Julien Boisselier, Vincent Rottiers, David Capelle, Alexandre Jazédé, Conrad Cecil</t>
  </si>
  <si>
    <t>Melissa McCarthy, Jason Statham, Rose Byrne, Jude Law, Morena Baccarin, Bobby Cannavale, Allison Janney, Curtis '50 Cent' Jackson, Miranda Hart, Will Yun Lee, Peter Serafinowicz, Zach Woods, Alicia Vela-Bailey, Jessica Chaffin, Raad Rawi, Alessandro De Marco</t>
  </si>
  <si>
    <t>Robert Young, Randolph Scott, Dean Jagger, Virginia Gilmore, John Carradine, Slim Summerville, Chill Wills, Barton MacLane, Russell Hicks, Victor Kilian, Minor Watson, George Chandler, Chief John Big Tree, Chief Thundercloud, Dick Rich, Addison Richards, Irving Bacon</t>
  </si>
  <si>
    <t>Romance. Drama | Años 20. Años 30. Gran Depresión. Drama romántico. Melodrama. Vida rural (Norteamérica)</t>
  </si>
  <si>
    <t>Natalie Wood, Warren Beatty, Pat Hingle, Audrey Christie, Barbara Loden, Zohra Lampert, Sandy Dennis, Phyllis Dillier, Gary Lockwood</t>
  </si>
  <si>
    <t>Steve Martin, Goldie Hawn, Dana Delany, Julie Harris, Donald Moffat, Peter MacNicol, Roy Cooper, Laurel Cronin, Christopher Durang, Richard B. Shull</t>
  </si>
  <si>
    <t>Tom Hanks, Shelley Long, Alexander Godunov, Maureen Stapleton, Joe Mantegna, Philip Bosco, Josh Mostel, Yakov Smirnoff, Carmine Caridi, Brian Backer, Mia Dillon, John Van Dreelen, Douglass Watson, Tetchie Agbayani, Radu Gavor, Joey Balin, Wendell Pierce, Henry Judd Baker, Mary Louise Wilson, Irving Metzman, Frank Maraden, Michael Russo, Joe Ponazecki, Mike Starr, Frankie Faison, Jake Steinfeld, Matthew Cowles, Nestor Serrano, Michael Jeter, Afemo Omilami, Bruno Iannone, Ron Foster, Tzi Ma, J. Cynthia Brooks, Louise Robey</t>
  </si>
  <si>
    <t>Comedia. Drama | Comedia dramática. Ejército</t>
  </si>
  <si>
    <t>Brian Keith, Tony Curtis, Ernest Borgnine, Ivan Dixon, Suzanne Pleshette, Tom Ewell, Bradford Dillman, Arthur O'Connell, John Fiedler, Don Ameche, Jean Argyle, John James Bannon, Stan Barrett, Christopher Mitchum</t>
  </si>
  <si>
    <t>Randolph Scott, Nancy Gates, Claude Akins, Skip Homeier, Richard Rust, Rand Brooks</t>
  </si>
  <si>
    <t>Ciencia ficción. Comedia. Drama | Años 70</t>
  </si>
  <si>
    <t>Patrick Wilson, Liv Tyler, Matt Bomer, Marisa Coughlan, Jerry O'Connell, Kali Rocha, Sam Pancake, Katherine Ann McGregor, Keir Dullea, Michael Stoyanov</t>
  </si>
  <si>
    <t>Ciencia ficción. Acción | Aventura espacial</t>
  </si>
  <si>
    <t>Michael Paré, Lisa Eichhorn, Dean Devlin, Brian Thompson, Malcolm McDowell, Stephen Geoffreys, Leon Rippy, Jochen Nickel, Mehmet Yilmaz, John March, Drew Lucas</t>
  </si>
  <si>
    <t>Acción. Intriga | Espionaje. Submarinos. Guerra Fría</t>
  </si>
  <si>
    <t>Rock Hudson, Patrick McGoohan, Ernest Borgnine, Jim Brown, Tony Bill, Lloyd Nolan, Alf Kjellin</t>
  </si>
  <si>
    <t>Cine negro. Drama | Crimen. Policíaco. Secuestros / Desapariciones</t>
  </si>
  <si>
    <t>William Holden, Nancy Olson, Barry Fitzgerald, Lyle Bettger, Jan Sterling, Allene Roberts, Herbert Heyes, Fred Graff, James Seay, Parley Baer, Ralph Sanford, Richard Karlan, Bigelow Sayre, Charles Dayton, Jean Ruth</t>
  </si>
  <si>
    <t>Richard Widmark, Sidney Poitier, James MacArthur, Martin Balsam, Wally Cox, Eric Portman, Michael Kane, Colin Maitland, Donald Sutherland</t>
  </si>
  <si>
    <t>Acción | Terrorismo. Conflicto árabe-israelí</t>
  </si>
  <si>
    <t>Denzel Washington, Annette Bening, Bruce Willis, Tony Shalhoub, Sami Bouajila, David Proval, Craig Castaldo, Lianna Pai, Mark Valley, Jack Gwaltney, Lance Reddick, William Hill, Aasif Mandvi, Wood Harris, David Costabile, Glenn Kessler, Tom McDermott, Joey Naber, Said Faraj, Ali Afshar, Jacqueline Antaramian, Joseph Badalucco Jr., Ben Shenkman, Neal Jones, Donna Hanover, Chip Zien, Dakin Matthews, John Rothman, John Henry Cox, E. Katherine Kerr, Jimmie Ray Weeks, Will Lyman, Victor Slezak, Chris Messina, Matt Servitto, Susie Essman, Arianna Huffington, Sean Hannity</t>
  </si>
  <si>
    <t>Drama | Años 90. Historias cruzadas</t>
  </si>
  <si>
    <t>Julia Kijowska, Magdalena Cielecka, Dorota Kolak, Marta Nieradkiewicz, Andrzej Chyra</t>
  </si>
  <si>
    <t>Drama. Comedia | Basado en hechos reales. Feminismo</t>
  </si>
  <si>
    <t>Constance Wu, Jennifer Lopez, Julia Stiles, Keke Palmer, Lili Reinhart, Lizzo, Cardi B, Mercedes Ruehl, Trace Lysette, Vanessa Aspillaga, Mette Towley, Madeline Brewer, Wai Ching-Ho, Emma Batiz, Jay Oakerson, Marcy Richardson, G-Eazy, Brandon Keener, Devin Ratray, Frank Whaley, Jacqueline Frances, Georgia Ximenes Lifsher, Paul A Nielsen, Usher</t>
  </si>
  <si>
    <t>Drama. Thriller. Acción | Ejército. Enfermedad. Pandemias</t>
  </si>
  <si>
    <t>Dustin Hoffman, René Russo, Morgan Freeman, Kevin Spacey, Cuba Gooding Jr., Donald Sutherland, J.T. Walsh, Patrick Dempsey, Zakes Mokae, Malick Bowens, Dale Dye</t>
  </si>
  <si>
    <t>Ciencia ficción. Thriller | Cine independiente USA. Futuro postapocalíptico</t>
  </si>
  <si>
    <t>Peter Dinklage, Elle Fanning, Charlotte Gainsbourg, Paul Giamatti</t>
  </si>
  <si>
    <t>Benoît Poelvoorde, Valérie Bonneton, Dany Boon, Charlotte Gainsbourg, Grégory Gadebois, Denis Podalydès, Gilles Lellouche, François Damiens, Yvan Attal</t>
  </si>
  <si>
    <t>Ciencia ficción. Fantástico. Acción. Terror. Comedia | Extraterrestres. Comedia de terror. Sátira. Película de culto</t>
  </si>
  <si>
    <t>Roddy Piper, Keith David, Meg Foster, John Lawrence, George 'Buck' Flower, Peter Jason, Raymond St. Jacques, Susan Barnes, Sy Richardson, Norman Alden</t>
  </si>
  <si>
    <t>Comedia. Drama | Amistad. Familia</t>
  </si>
  <si>
    <t>Zach Galifianakis, Owen Wilson, Amy Poehler, Jenna Fischer, Laura Ramsey, Peter Bogdanovich, Melissa Rauch, Joel Gretsch, Lauren Lapkus, Dov Tiefenbach, Greg Cromer, Michael Yurchak, Stephanie Northrup</t>
  </si>
  <si>
    <t>Shelley Long, Judith Ivey, Gabriel Byrne, Corbin Bernsen, Sela Ward, Austin Pendleton, Madeleine Potter, Carrie Nye</t>
  </si>
  <si>
    <t>Comedia | Comedia juvenil</t>
  </si>
  <si>
    <t>Andrew McCarthy, Jonathan Silverman, Catherine Mary Stewart, Terry Kiser, Don Calfa, Catherine Parks, Louis Giambalvo, Ted Kotcheff</t>
  </si>
  <si>
    <t>Drama. Comedia | Biográfico. Años 60</t>
  </si>
  <si>
    <t>Comedia. Romance. Acción | Comedia romántica. Espionaje. Amistad. Celos</t>
  </si>
  <si>
    <t>Reese Witherspoon, Chris Pine, Tom Hardy, Til Schweiger, Chelsea Handler, Angela Bassett</t>
  </si>
  <si>
    <t>Comedia | Trabajo/empleo. Sátira</t>
  </si>
  <si>
    <t>Ian Carmichael, Peter Sellers, Terry-Thomas, Richard Attenborough, Victor Maddern, Liz Fraser, Dennis Price, Margaret Rutherford, Irene Handl, Marne Maitland, Miles Malleson, John Le Mesurier, Raymond Huntley, Malcolm Muggeridge</t>
  </si>
  <si>
    <t>Intriga. Drama | Road Movie. Thriller psicológico. Surrealismo</t>
  </si>
  <si>
    <t>Jessie Buckley, Jesse Plemons, Toni Collette, David Thewlis, Guy Boyd, Colby Minifie, Jason Ralph, Abby Quinn, Teddy Coluca, Ashlyn Alessi, Hadley Robinson, Dj Nino Carta, Austin Ferris, Dannielle Rose, Brooke Elardo, Varvara Cardenas, Monica Ayres, James Glorioso Jr., Thomas Hatz, Albert Skowronski, Liggera Edmonds-Allen, Julie Chateauvert, Kamran Saliani</t>
  </si>
  <si>
    <t>Western. Drama</t>
  </si>
  <si>
    <t>Elvis Presley, Barbara Eden, Steve Forrest, Dolores del Rio, John McIntire, Rodolfo Acosta, Karl Swenson, Ford Rainey, Richard Jaeckel, L.Q. Jones, Anne Benton</t>
  </si>
  <si>
    <t>Ciencia ficción. Comedia | Sátira. Aventura espacial. Cine independiente USA</t>
  </si>
  <si>
    <t>Dan O'Bannon, Brian Narelle, Cal Kuniholm, Dre Pahich, Nick Castle, Miles Watkins, Joe Saunders</t>
  </si>
  <si>
    <t>Ciencia ficción. Fantástico. Thriller. Acción | Thriller futurista</t>
  </si>
  <si>
    <t>Ryan Reynolds, Ben Kingsley, Matthew Goode, Natalie Martinez, Victor Garber, Derek Luke, Michelle Dockery, Teri Wyble, Sandra Ellis Lafferty, Gary Weeks, Brendan McCarthy, Raiden Integra</t>
  </si>
  <si>
    <t>Liam Neeson, Lesley Manville, David Wilmot, Amit Shah, Lalor Roddy, Maggie Cronin, Desmond Edwards, Melanie Clark Pullen, Stella McCusker, Geraldine McAlinden</t>
  </si>
  <si>
    <t>Troian Avery Bellisario, Tom Felton, Ben Winchell, James Remar, Paula Malcomson</t>
  </si>
  <si>
    <t>Romance. Comedia. Fantástico | Comedia romántica. Años 90</t>
  </si>
  <si>
    <t>Mel Gibson, Jamie Lee Curtis, Elijah Wood, Isabel Glasser, George Wendt, Joe Morton, Nicolas Surovy, David Marshall Grant, Walton Goggins, Millie Slavin, Veronica Lauren, Robert Gorman, Eric Pierpoint, Art LaFleur, Michael Goorjian, Amanda Foreman, Karla Tamburrelli, Richard Ryder, JD Cullum, Ava Lazar, Dean Hallo, Paul Ganus, Cody Burger, William Marquez, Jon Menick, Kenneth Ransom, Joel McKinnon Miller, Jason Rainwater</t>
  </si>
  <si>
    <t>Ciencia ficción. Thriller. Drama | Aventura espacial. Metraje encontrado</t>
  </si>
  <si>
    <t>Sharlto Copley, Michael Nyqvist, Daniel Wu, Anamaria Marinca, Christian Camargo, Karolina Wydra, Embeth Davidtz, Dan Fogler, Isiah Whitlock Jr.</t>
  </si>
  <si>
    <t>Drama | Teatro. Película de culto</t>
  </si>
  <si>
    <t>Bette Davis, Anne Baxter, George Sanders, Celeste Holm, Gary Merrill, Hugh Marlowe, Gregory Ratoff, Barbara Bates, Marilyn Monroe, Thelma Ritter</t>
  </si>
  <si>
    <t>Ciencia ficción. Fantástico. Drama | Robots. Distopía</t>
  </si>
  <si>
    <t>Daniel Brühl, Claudia Vega, Marta Etura, Alberto Ammann, Lluís Homar, Anne Canovas, Sara Rosa Losilla, Manel Dueso</t>
  </si>
  <si>
    <t>Bélico. Aventuras | II Guerra Mundial</t>
  </si>
  <si>
    <t>Roger Moore, Telly Savalas, David Niven, Stefanie Powers, Claudia Cardinale, Richard Roundtree, Sonny Bono, Elliott Gould, Anthony Valentine, William Holden, Siegfried Rauch, Michael Sheard, Richard Wren, Philip Locke, Steve Ubels, Paul Picerni, Paul Stassino</t>
  </si>
  <si>
    <t>Drama. Acción | II Guerra Mundial. Deporte. Fútbol. Drama carcelario</t>
  </si>
  <si>
    <t>Sylvester Stallone, Michael Caine, Max von Sydow, Daniel Massey, Carole Laure, Michael Cochrane, Arthur Brauss, Pelé, Osvaldo Ardiles, Bobby Moore</t>
  </si>
  <si>
    <t>Aventuras. Drama | Basado en hechos reales. Alpinismo/Escalada. Supervivencia. Años 90. 3-D</t>
  </si>
  <si>
    <t>Jason Clarke, Josh Brolin, Jake Gyllenhaal, Elizabeth Debicki, Keira Knightley, Sam Worthington, Robin Wright, Emily Watson, John Hawkes, Clive Standen, Michael Kelly, Martin Henderson, Vanessa Kirby, Tom Goodman-Hill, Chris Reilly, Mia Goth, Naoko Mori, Todd Boyce, Simon Harrison, Ingvar Eggert Sigurdsson, Demetri Goritsas, Chike Chan, Micah Hauptman, Justin Salinger, Mark Derwin, Tim Dantay, Charlotte Bøving</t>
  </si>
  <si>
    <t>Salma Hayek, Jennifer Blanc, Hiroyuki Watanabe, Uros Certic, Gabriella Wright, Caroline Chikezie, Togo Igawa, Akie Kotabe, Jelena Gavrilovic, Masashi Fujimoto, James Owen, Dragana Atlija, Laura Cepeda, Damijan Oklopdzic, Joe Lynch</t>
  </si>
  <si>
    <t>Romance. Drama | Drama romántico. Enfermedad. Adolescencia</t>
  </si>
  <si>
    <t>Amandla Stenberg, Nick Robinson, Anika Noni Rose, Ana de la Reguera, Taylor Hickson, Peter Benson, Farryn VanHumbeck, Danube R. Hermosillo, Robert Lawrenson</t>
  </si>
  <si>
    <t>Musical. Drama | Biográfico. Política. Años 30. Años 40. Años 50</t>
  </si>
  <si>
    <t>Madonna, Antonio Banderas, Jonathan Pryce, Jimmy Nail, Victoria Sus, Julian Littman, Peter Polycarpou, Andrea Corr, Adriá Collado</t>
  </si>
  <si>
    <t>Comedia. Ciencia ficción | Extraterrestres. Monstruos</t>
  </si>
  <si>
    <t>David Duchovny, Orlando Jones, Julianne Moore, Seann William Scott, Ted Levine, Dan Aykroyd, Katharine Towne, Sarah Silverman, Ty Burrell</t>
  </si>
  <si>
    <t>Ciencia ficción. Thriller. Drama | Robots. Thriller psicológico</t>
  </si>
  <si>
    <t>Domhnall Gleeson, Alicia Vikander, Oscar Isaac, Sonoya Mizuno, Corey Johnson, Chelsea Li, Tiffany Pisani</t>
  </si>
  <si>
    <t>Thriller. Drama | Thriller psicológico. Drama psicológico. Trabajo/empleo</t>
  </si>
  <si>
    <t>Luke Mably, Adar Beck, Chris Carey, Gemma Chan, Nathalie Cox, John Lloyd Fillingham, Chukwudi Iwuji, Pollyanna McIntosh, Jimi Mistry, Colin Salmon</t>
  </si>
  <si>
    <t>Aventuras. Fantástico. Drama | Fantasía medieval. Espada y brujería</t>
  </si>
  <si>
    <t>Nicol Williamson, Nigel Terry, Cherie Lunghi, Nicholas Clay, Helen Mirren, Paul Geoffrey, Gabriel Byrne, Robert Addie, Liam Neeson, Patrick Stewart, Clive Swift, Niall O'Brien, Corin Redgrave, Keith Buckley, Charley Boorman, Ciarán Hinds</t>
  </si>
  <si>
    <t>Terror | Comedia negra. Adolescencia. Gore. Remake</t>
  </si>
  <si>
    <t>AnnaLynne McCord, Traci Lords, Ariel Winter, Roger Bart, Jeremy Sumpter, John Waters, Malcolm McDowell, Marlee Matlin, Matthew Gray Gubler, Ray Wise, Molly McCook, Natalie Dreyfuss</t>
  </si>
  <si>
    <t>Acción. Thriller | Yakuza &amp; Triada. Secuela</t>
  </si>
  <si>
    <t>Anthony Wong, Francis Ng, Simon Yam, Nick Cheung, Richie Ren, Roy Cheung, Josie Ho, Lam Suet, Gordon Lam, Eddie Cheung</t>
  </si>
  <si>
    <t>Ciencia ficción. Thriller | Thriller futurista. Cyberpunk. Película de culto. Videojuego</t>
  </si>
  <si>
    <t>Jennifer Jason Leigh, Jude Law, Don McKellar, Willem Dafoe, Ian Holm, Robert A. Silverman, Christopher Eccleston, Oscar Hsu, Callum Keith Rennie, Sarah Polley, Kris Lemche, Vik Sahay, Kirsten Johnson, James Kirchner, Balázs Koós, Stephanie Belding, Gerry Quigley</t>
  </si>
  <si>
    <t>Drama | Bolsa &amp; Negocios. Trabajo/empleo</t>
  </si>
  <si>
    <t>Al Pacino, Ed Harris, Jack Lemmon, Jonathan Pryce, Alan Arkin, Alec Baldwin, Kevin Spacey, Bruce Altman, Jude Ciccolella, Paul Butler, Lori Tan Chinn, Neal Jones, Barry Rohrssen, Leigh French, George Cheung, Murphy Dunne, Dana Lee, Julie Payne, Gregory Snegoff</t>
  </si>
  <si>
    <t>Drama | Histórico. Cine épico</t>
  </si>
  <si>
    <t>Paul Newman, Eva Marie Saint, Ralph Richardson, Peter Lawford, Lee J. Cobb, Sal Mineo, John Derek, Hugh Griffith, Gregory Ratoff, Marius Goring, Jill Haworth, Alexandra Stewart, Michael Wager, Martin Benson, Betty Walker, John Crawford</t>
  </si>
  <si>
    <t>Aventuras. Drama | Antiguo Egipto. Biblia. Cine épico. 3-D</t>
  </si>
  <si>
    <t>Christian Bale, Joel Edgerton, Aaron Paul, Ben Kingsley, Ben Mendelsohn, Sigourney Weaver, John Turturro, María Valverde, Isaac Andrews, Tara Fitzgerald, Emun Elliott, Indira Varma, Ewen Bremner, Anton Alexander, Golshifteh Farahani, Hiam Abbass, Kevork Malikyan, Andrew Tarbet, Aaron Neil, Anna Savva, Barrie Martin, Gerard Monaco, Ghassan Massoud, Alejandro Naranjo</t>
  </si>
  <si>
    <t>Drama | Película de culto. Historias cruzadas. Drama psicológico</t>
  </si>
  <si>
    <t>Mia Kirshner, Bruce Greenwood, Elias Koteas, Arsinée Khanjian, Don McKellar, Victor Garber, David Hemblen, Sarah Polley</t>
  </si>
  <si>
    <t>Renée Zellweger, Jodelle Ferland, Ian McShane, Kerry O'Malley, Callum Keith Rennie, Bradley Cooper, Adrian Lester, Georgia Craig, Cynthia Stevenson, Alexander Conti, Vanesa Tomasino, Philip Cabrita, Mary Black, Domenico D'Ambrosio</t>
  </si>
  <si>
    <t>Thriller. Intriga | Años 80. Crimen. Policíaco. Secuela</t>
  </si>
  <si>
    <t>Nikolaj Lie Kaas, Fares Fares, Nicolas Bro, Anders Hove, Søren Pilmark, Morten Bjørn, Elliott Crosset Hove, Diêm Camille G., Anders Juul, Fanny Bornedal, Johanne Louise Schmidt, Clara Rosager, Amanda Radeljak, Nastja Arcel, Michael Brostrup, Per Tofte Nielsen, Marianne Høgsbro, Morten Feldt, Lennart Falk, Luise Skov, Birthe Neumann, Vibeke Hastrup, Trine Pallesen, Sofus Rønnov, Ulas Kilic, Camilla Lau, Joen Højerslev, Anders Nyborg, Henrik Vestergaard Nielsen, Lado Hadzic, Anders Brink Madsen, Jesper Groth, Bent Larsen, Regitze Estrup, Wanda Perdelwitz, Maria Esther Lemvigh</t>
  </si>
  <si>
    <t>Drama. Thriller | Terrorismo</t>
  </si>
  <si>
    <t>Reese Witherspoon, Jake Gyllenhaal, Meryl Streep, Alan Arkin, Peter Sarsgaard, Omar Metwally, J.K. Simmons</t>
  </si>
  <si>
    <t>Terror | Sobrenatural. Secuela. Casas encantadas. Basado en hechos reales. Años 70</t>
  </si>
  <si>
    <t>Vera Farmiga, Patrick Wilson, Frances O'Connor, Madison Wolfe, Lauren Esposito, Patrick McAuley, Benjamin Haigh, Maria Doyle Kennedy, Simon Delaney, Franka Potente, Simon McBurney, Javier Botet, Bonnie Aarons, Bob Adrian, Abhi Sinha, Steve Coulter, Sterling Jerins</t>
  </si>
  <si>
    <t>Terror | Sobrenatural. Casas encantadas. Basado en hechos reales. Posesiones/Exorcismos. Muñecos. Años 70</t>
  </si>
  <si>
    <t>Lili Taylor, Vera Farmiga, Patrick Wilson, Joey King, Ron Livingston, Mackenzie Foy, Shanley Caswell, Hayley McFarland, Sterling Jerins, Shannon Kook</t>
  </si>
  <si>
    <t>Ciencia ficción. Intriga. Fantástico | Sobrenatural. Extraterrestres</t>
  </si>
  <si>
    <t>David Duchovny, Gillian Anderson, Mitch Pileggi, William B. Davis, Martin Landau, Armin Mueller-Stahl, Blythe Danner, Terry O'Quinn</t>
  </si>
  <si>
    <t>Drama | Años 60. Biográfico. Basado en hechos reales</t>
  </si>
  <si>
    <t>Peter Sarsgaard, Winona Ryder, Taryn Manning, Kellan Lutz, Anton Yelchin, John Leguizamo, Dennis Haysbert, Lori Singer, Josh Hamilton, Anthony Edwards, Jim Gaffigan, Vondie Curtis-Hall, Gameela Wright</t>
  </si>
  <si>
    <t>Drama | Thriller psicológico. Años 70. Basado en hechos reales. Cine independiente USA</t>
  </si>
  <si>
    <t>Billy Crudup, Ezra Miller, Michael Angarano, Tye Sheridan, Johnny Simmons, Olivia Thirlby, Thomas Mann, Jesse Carere, Callan McAuliffe, Keir Gilchrist, Moises Arias, Ki Hong Lee, James Wolk, Nicholas Braun, Gaius Charles, Logan Miller, Nelsan Ellis, Matt Bennett, Brett Davern</t>
  </si>
  <si>
    <t>Drama. Comedia | Política</t>
  </si>
  <si>
    <t>Sandra Bullock, Billy Bob Thornton, Anthony Mackie, Joaquim de Almeida, Ann Dowd, Scoot McNairy, Zoe Kazan, Sam Medina, Starlette Miariaunii, Carmela Zumbado, John L. Armijo, Nancy Castro, Matilda Del Toro, Nina Leon, Michelle Torres</t>
  </si>
  <si>
    <t>Keira Knightley, James McAvoy, Romola Garai, Saoirse Ronan, Vanessa Redgrave, Brenda Blethyn, Harriet Walter, Patrick Kennedy, Benedict Cumberbatch, Juno Temple, Daniel Mays, Jérémie Rénier, Michelle Duncan, Gina McKee</t>
  </si>
  <si>
    <t>Ethan Hawke, River Phoenix, Jason Presson, Amanda Peterson, Dick Miller, Robert Picardo, James Cromwell, Georg Olden, Dana Ivey, Danny Nucci, Chance Schwass, Bradley Gregg, Taliesin Jaffe, Brooke Bundy, Tricia Bartholome, Eric Luke, Karen Mayo-Chandler, Robert F. Boyle, John P. Navin Jr., Mary Hillstead, Simone Blue, Meshach Taylor, Leslie Rickert, Frank Welker, Fred Newman, Joan Gerber, Belinda Balaski, Roger Behr, Roger Peltz, Neil Ross, Marilyn Schreffler, Bill Ratter, Jane Kean, Bob Holt, Jay Stewart</t>
  </si>
  <si>
    <t>Comedia. Romance. Acción | Comedia romántica</t>
  </si>
  <si>
    <t>Gerard Butler, Jennifer Aniston, Christine Baranski, Jason Sudeikis, Jeff Garlin, Ritchie Coster, Cathy Moriarty, Peter Greene, Joel Garland, Carol Kane, Siobhan Fallon</t>
  </si>
  <si>
    <t>Ciencia ficción. Thriller | Extraterrestres</t>
  </si>
  <si>
    <t>Michael Peña, Lizzy Caplan, Lilly Aspell, Mike Colter, Emma Booth, Israel Broussard, Erica Tremblay, Lex Shrapnel, Amelia Crouch, Dan Cade, Nikola Kent, Petar Cirica, Sandra Teles, Ivona Kustudic, Ivana Zivkovic, Joe Corrigall, Michael Absalom, Mina Obradovic, Tom Riley</t>
  </si>
  <si>
    <t>Thriller. Terror | Futuro postapocalíptico. Pandemias. Zombis</t>
  </si>
  <si>
    <t>Matthew Fox, Jeffrey Donovan, Quinn McColgan, Clara Lago, Valeria Vereau, Matt Devere, Alex Hafner, Jeremy Wheeler</t>
  </si>
  <si>
    <t>Aventuras. Drama | Crimen</t>
  </si>
  <si>
    <t>Bethany Joy Lenz, Eion Bailey, Danny Glover, Barkhad Abdi, Tim Griffin, Jorge Navarro, Mauricio Alemañy, James O. Beatty, Xavier Antonio Morales</t>
  </si>
  <si>
    <t>Comedia. Fantástico | Sobrenatural. Fantasmas</t>
  </si>
  <si>
    <t>Maeve Higgins, Barry Ward, Will Forte, Claudia O'Doherty, Jamie Beamish, Terri Chandler, Risteard Cooper, Emma Coleman, Carrie Crowley, Mary McEvoy, Sarah O'Farrell, Agatha Ellis, Jon Cheung, Valerie O'Connor, Siobhan McSweeney, Paul Holmes, Eamon Morrissey, Daniel Reardon, George Brennan</t>
  </si>
  <si>
    <t>Jason Bateman, Mila Kunis, Kristen Wiig, Ben Affleck, J.K. Simmons, Beth Grant, Dustin Milligan, Clifton Collins Jr., David Koechner, Gene Simmons, Lidia Porto</t>
  </si>
  <si>
    <t>Comedia | Comedia absurda</t>
  </si>
  <si>
    <t>Jason Schwartzman, Dustin Hoffman, Isabelle Huppert, Jude Law, Lily Tomlin, Mark Wahlberg, Naomi Watts, Ger Duany, Kevin Dunn, Jonah Hill, Isla Fisher, Tippi Hedren, Bob Gunton, Talia Shire, Richard Jenkins, Saïd Taghmaoui, Shania Twain, Darlene Hunt, Ben Hernandez Bray, Richard Appel, Jake Muxworthy, Matthew Muzio, Patrick M. Walsh, Altagracia Guzman, Jean Smart, Janet Grillo, Adam Clinton, John Rothman, Kamala Dawson, Saige Ryan Campbell, George Meyer, Maria Semple, Jeannie Epper, K.K. Barrett, Jake Hoffman</t>
  </si>
  <si>
    <t>Drama | Vida rural (Norteamérica). Familia</t>
  </si>
  <si>
    <t>Viggo Mortensen, David Morse, Dennis Hopper, Valeria Golino, Patricia Arquette, Charles Bronson, Benicio del Toro</t>
  </si>
  <si>
    <t>Intriga. Thriller. Cine negro | Crimen. Trenes/Metros. Película de culto</t>
  </si>
  <si>
    <t>Farley Granger, Ruth Roman, Robert Walker, Leo G. Carroll, Patricia Hitchcock, Howard St. John, Laura Elliott, Marion Lorne</t>
  </si>
  <si>
    <t>Freddie Stroma, Brittany Allen, Melanie Papalia, Jesse Moss, Anja Savcic, Sean Rogerson, Emily Perkins, Mike Kovac, Fred Keating, Jacob Tremblay, Gil Bellows</t>
  </si>
  <si>
    <t>Thriller. Drama | Crimen. Asesinos en serie. Años 70</t>
  </si>
  <si>
    <t>Zac Efron, Lily Collins, John Malkovich, Angela Sarafyan, Kaya Scodelario, Jeffrey Donovan, James Hetfield, Grace Victoria Cox, Kevin McClatchy, Carly Tamborski, William Cross, Jim Parsons, Haley Joel Osment, Terry Kinney, Dylan Baker, Sydney Vollmer, Morgan Pyle, Ken Strunk, Ryan Wesley Gilreath, Joe Berlinger, Brandon Trost, Tim Young, Chris Petty, Brian Geraghty, Michael Simkin, Caroline Hurwitz, James Harper, Grace Balbo, Ming Wang</t>
  </si>
  <si>
    <t>Drama. Intriga | Sectas. Erótico. Película de culto</t>
  </si>
  <si>
    <t>Tom Cruise, Nicole Kidman, Sydney Pollack, Marie Richardson, Leelee Sobieski, Rade Serbedzija, Todd Field, Vinessa Shaw, Alan Cumming, Sky Dumont, Fay Masterson, Thomas Gibson, Madison Eginton, Louise J. Taylor, Stewart Thorndike, Jackie Sawiris, Peter Benson, Paul Randall, Julienne Davis, Lisa Leone, Mariana Hewett, Chris Pare, Christian Clark, Togo Igawa, Eiji Kusuhara, Sam Douglas, Angus MacInnes, Abigail Good, Brian W. Cook, Leon Vitali, Carmela Marner, Phil Davies, Cindy Dolenc, Treva Etienne, Dan Travers</t>
  </si>
  <si>
    <t>Sylvester Stallone, Rod Steiger, Peter Boyle, Melinda Dillon, David Huffman, Kevin Conway, Tony Lo Bianco, Cassie Yates, Peter Donat, John Lehne, Henry Wilcoxon, Richard Herd, Stuart Gillard</t>
  </si>
  <si>
    <t>Ji Chang-wook, Shim Eun-kyung, Ahn Jae-hong, Kim Sang-ho, Oh Jung-se, Kim Min-kyo, Lee Ha-nui, Kim Seul-gi, Lee Soon-won, Kim Ho-jung</t>
  </si>
  <si>
    <t>Ciencia ficción | Videojuego. Telefilm</t>
  </si>
  <si>
    <t>Brian J. Smith, Robert Patrick, Danielle Nicolet, Kate Vernon, Tamzin Merchant, Devon Graye, Gareth David-Lloyd, Roger Ashton-Griffiths</t>
  </si>
  <si>
    <t>Documental | 11-S. Guerra de Iraq</t>
  </si>
  <si>
    <t>Documental, (intervenciones de: Michael Moore, George W. Bush, George Bush)</t>
  </si>
  <si>
    <t>Ciencia ficción | Literatura. Sátira. Distopía. Bomberos</t>
  </si>
  <si>
    <t>Julie Christie, Oskar Werner, Cyril Cusack, Anton Diffring, Jeremy Spenser, Ann Bell, Alex Scott, Bee Duffell, Caroline Hunt, Anna Palk</t>
  </si>
  <si>
    <t>Acción. Aventuras</t>
  </si>
  <si>
    <t>Thriller. Fantástico. Intriga | Sobrenatural. Posesiones/Exorcismos</t>
  </si>
  <si>
    <t>Denzel Washington, John Goodman, Donald Sutherland, James Gandolfini, Embeth Davidtz, Elias Koteas, Robert Joy, Barry Shabaka Henley, Aida Turturro</t>
  </si>
  <si>
    <t>Thriller. Intriga. Drama | Secuestros / Desapariciones</t>
  </si>
  <si>
    <t>Guy Pearce, Pierce Brosnan, Minnie Driver, Odeya Rush, Alexandra Shipp, Clark Gregg, Jamie Kennedy, Sterling Beaumon, Freya Tingley, Carlo Rota, Natasha Bassett, Annie Monroe, Sean Blakemore, RJ Walker, Rico E. Anderson, Michael Hyland, Jennie Fahn, Donna Rusch, P.J. King, Jeannie Austin, James Quach, Eliza Pryor, Myron McClure, Siena D'Addario</t>
  </si>
  <si>
    <t>Comedia | Mafia</t>
  </si>
  <si>
    <t>Bruce Willis, Matthew Perry, Rosanna Arquette, Michael Clarke Duncan, Natasha Henstridge, Amanda Peet, Kevin Pollak, Rumer Willis</t>
  </si>
  <si>
    <t>Intriga. Drama. Cine negro | Basado en hechos reales</t>
  </si>
  <si>
    <t>Henry Fonda, Vera Miles, Anthony Quayle, Harold J. Stone, Nehemiah Persoff, Charles Cooper, Richard Robbins, Tuesday Weld, José Campayo</t>
  </si>
  <si>
    <t>Musical. Drama | Baile. Ballet. Música. Colegios &amp; Universidad. Amistad</t>
  </si>
  <si>
    <t>Irene Cara, Lee Curreri, Laura Dean, Antonia Franceschi, Paul McCrane, Barry Miller, Gene Anthony Ray, Maureen Teefy, Meg Tilly</t>
  </si>
  <si>
    <t>Comedia | Familia. Adopción. Cine familiar. Maternidad</t>
  </si>
  <si>
    <t>Mark Wahlberg, Rose Byrne, Octavia Spencer, Isabela Merced, Gustavo Quiroz Jr., Julianna Gamiz, Iliza Shlesinger, Tom Segura, Tig Notaro, Margo Martindale, Joan Cusack, Eve Harlow, Julie Hagerty, Britt Rentschler, Gary Weeks, Allyn Rachel, Randy Havens, Carson Holmes</t>
  </si>
  <si>
    <t>Caroline Munro, Joe Spinell, Judd Hamilton, Devin Goldenberg, David Winters, Susanne Benton, Filomena Spagnuolo, Glenn Jacobson, Kris Kristofferson</t>
  </si>
  <si>
    <t>Thriller | Deporte. Béisbol</t>
  </si>
  <si>
    <t>Robert De Niro, Wesley Snipes, John Leguizamo, Benicio del Toro, Ellen Barkin, Chris Mulkey, Patti D'Arbanville, Dan Butler, Michael Jace, Don S. Davis, Tuesday Knight, Walter Addison, Kurt Fuller, Chante Moore, Frank Medrano, Edith Diaz</t>
  </si>
  <si>
    <t>Comedia. Aventuras. Drama | Star Wars. Amistad. Enfermedad. Road Movie. Años 90. Cine independiente USA</t>
  </si>
  <si>
    <t>Sam Huntington, Chris Marquette, Dan Fogler, Jay Baruchel, Kristen Bell, Seth Rogen, Danny Trejo, Christopher McDonald, Carrie Fisher, Jaime King, Ray Park, Billy Dee Williams, Ethan Suplee, William Shatner, Kevin Smith, Jason Mewes, Will Forte, Danny McBride, Isaac Kappy</t>
  </si>
  <si>
    <t>Ciencia ficción. Terror. Fantástico. Acción | Fantasmas. Western futurista</t>
  </si>
  <si>
    <t>Natasha Henstridge, Ice Cube, Jason Statham, Clea Duvall, Pam Grier, Rex Linn, Rosemary Forsyth, Joanna Cassidy, Richard Cetrone, Liam Waite, Lobo Sebastian, Rodney A. Grant, Duane Davis, Peter Jason, Wanda De Jesus, Rick Edelstein, Doug McGrath, Michael Krawic, Robert Carradine, Matt Nolan, Marjean Holden</t>
  </si>
  <si>
    <t>Thriller. Intriga | Crimen. Neo-noir. Comedia negra. Vida rural (Norteamérica). Años 80. Secuestros / Desapariciones</t>
  </si>
  <si>
    <t>Frances McDormand, William H. Macy, Steve Buscemi, Peter Stormare, Harve Presnell, John Carroll Lynch, Kristin Rudrud, Tony Denman, Steve Reevis</t>
  </si>
  <si>
    <t>Drama | Años 80. Inmigración. Racismo. Adolescencia</t>
  </si>
  <si>
    <t>Damson Idris, Kate Beckinsale, Gugu Mbatha-Raw, Genevieve Nnaji, John Dagleish, Jaime Winstone</t>
  </si>
  <si>
    <t>Drama | Inmigración. Familia. Drama social</t>
  </si>
  <si>
    <t>Soria Zeroual, Zita Hanrot, Mehdi Senoussi, Franck Andrieux, Yolanda Mpele</t>
  </si>
  <si>
    <t>Comedia | Comedia negra. Terrorismo. ETA</t>
  </si>
  <si>
    <t>Javier Cámara, Julián López, Miren Ibarguren, Gorka Otxoa, Ramón Barea, Luis Bermejo, Tina Sáinz, Bárbara Santa-Cruz, Josean Bengoetxea</t>
  </si>
  <si>
    <t>Acción | Artes marciales. Wuxia. Biográfico. Años 1900 (circa)</t>
  </si>
  <si>
    <t>Jet Li, Sun Li, Dong Yong, Yun Qu, Ailing Xu, Collin Chou, Nina Paw, Nathan Jones, Shido Nakamura, Brandon Rhea, Anthony De Longis, Jean Claude Leuyer, Chen Zhihui, Jacky Heung</t>
  </si>
  <si>
    <t>Terror. Acción. Fantástico | Monstruos. Comedia de terror</t>
  </si>
  <si>
    <t>Balthazar Getty, Henry Rollins, Navi Rawat, Judah Friedlander, Josh Zuckerman, Jason Mewes, Jenny Wade, Krista Allen, Clu Gulager, Anthony 'Treach' Criss, Eric Dane, Chauntae Davies, Diane Ayala Goldner, Somah Haaland, Tyler Patrick Jones, Mike J. Regan, Eileen Ryan, Hannah Schick, Gary J. Tunnicliffe, Duane Whitaker</t>
  </si>
  <si>
    <t>Drama | Comedia negra. Amistad</t>
  </si>
  <si>
    <t>Drama | Años 60. Años 90. Biográfico</t>
  </si>
  <si>
    <t>Valerio Mastandrea, Bérénice Bejo, Fabrizio Gifuni, Guido Caprino, Barbara Ronchi, Dario Dal Pero, Nicolò Cabras, Emmanuelle Devos, Mario Acampa, Pier Giorgio Bellocchio, Giulio Brogi, Roberto De Francesco, Piera Degli Esposti, Dylan Ferrario, Roberto Herlitzka, Miriam Leone, Manuela Mandracchia, Linda Messerklinger, Ferdinando Vetere</t>
  </si>
  <si>
    <t>Noël Wells, Ben Schwartz, Rahul Kohli, Joe Pantoliano, Annie Potts, Kristin Bauer van Straten, David Walton, Leonardo Nam, Kate Berlant, Sanchita Malik, Isidora Goreshter, Andy St. Clair, Tanner Goodstadt, Noreen O'Neill, Molly Schreiber, Helaine Lembeck, Jessica Lowe, Zedrick Restauro, James W. Hughes, Allan Havey, Boots</t>
  </si>
  <si>
    <t>Romance. Comedia | Historias cruzadas. Comedia romántica. Maternidad</t>
  </si>
  <si>
    <t>Julia Roberts, Jennifer Aniston, Kate Hudson, Jason Sudeikis, Britt Robertson, Hector Elizondo, Timothy Olyphant, Sarah Chalke, Shay Mitchell, Margo Martindale, Jon Lovitz, Aasif Mandvi, Jack Whitehall, Sandra Taylor, Ella Anderson, Jennifer Garner, Caleb Brown, Brandon Spink, Rob Nagle, Adreana Gonzalez, Cameron Esposito, Robert Pine, Ella Anderson, Jessi Case, Loni Love</t>
  </si>
  <si>
    <t>Terror. Intriga. Thriller | Viajes en el tiempo. Crimen. Slasher</t>
  </si>
  <si>
    <t>Jessica Rothe, Israel Broussard, Ruby Modine, Rachel Matthews, Charles Aitken, Jason Bayle, Phi Vu, Donna Duplantier, GiGi Erneta, Tenea Intriago, Rob Mello, Cariella Smith, Billy Slaughter, Julia Holt, Blaine Kern III, Ron M Patterson</t>
  </si>
  <si>
    <t>Drama. Bélico | Amistad. Drama carcelario. II Guerra Mundial. Años 40</t>
  </si>
  <si>
    <t>David Bowie, Ryuichi Sakamoto, Takeshi Kitano, Jack Thompson, Tom Conti, Yuya Uchida, Johnny Okura</t>
  </si>
  <si>
    <t>Drama | Años 50. Familia</t>
  </si>
  <si>
    <t>Denzel Washington, Viola Davis, Stephen Henderson, Jovan Adepo, Mykelti Williamson, Russell Hornsby, Saniyya Sidney</t>
  </si>
  <si>
    <t>Musical. Drama | Baile. Amistad</t>
  </si>
  <si>
    <t>John Travolta, Karen Lynn Gorney, Barry Miller, Joseph Cali, Paul Pape, Donna Pescow, Julie Bovasso, Bruce Ornstein, Val Bisoglio, Martin Shakar, Nina Hansen, Lisa Peluso</t>
  </si>
  <si>
    <t>Drama. Romance | Drama romántico. Racismo</t>
  </si>
  <si>
    <t>Annabella Sciorra, Wesley Snipes, Spike Lee, Debi Mazar, Samuel L. Jackson, Lonette McKee, John Turturro, Frank Vincent, Brad Dourif, Tim Robbins, Tyra Ferrell, Halle Berry, Queen Latifah, Ossie Davis, Anthony Quinn, Ruby Dee, Veronica Webb, Joe D'Onofrio, Michael Badalucco, Gina Mastrogiacomo, Michael Imperioli, Theresa Randle, Nicholas Turturro, Rick Aiello, Miguel Sandoval</t>
  </si>
  <si>
    <t>Jennifer Aniston, Jason Bateman, Olivia Munn, T.J. Miller, Courtney B. Vance, Jamie Chung, Kate McKinnon, Abbey Lee, Jillian Bell, Karan Soni, Randall Park, Matt Walsh, Vanessa Bayer, Rob Corddry, Adrian Martinez, Sam Richardson, Abbey Lee, Oliver Cooper, Andrew Leeds, Da'Vine Joy Randolph, Fortune Feimster</t>
  </si>
  <si>
    <t>Drama | Biográfico. Cine dentro del cine. Años 20</t>
  </si>
  <si>
    <t>Raquel Welch, James Coco, Perry King, Tiffany Bolling, Royal Dano, David Dukes, Dena Dietrich, Regis Cordic, Jennifer Lee, Mews Small, Bobo Lewis, Annette Ferra, Eddie Laurence, Tony Paxton, Martin Kove</t>
  </si>
  <si>
    <t>Aventuras. Drama</t>
  </si>
  <si>
    <t>Ava Gardner, Tyrone Power, Mel Ferrer, Errol Flynn, Eddie Albert, Robert Evans, Gregory Ratoff, Juliette Greco, Marcel Dalio, Henry Daniell, Bob Cunningham, Danik Patisson</t>
  </si>
  <si>
    <t>Drama | Años 60. Racismo. Comedia dramática. Matemáticas. Feminismo</t>
  </si>
  <si>
    <t>Taraji P. Henson, Octavia Spencer, Janelle Monáe, Kevin Costner, Jim Parsons, Mahershala Ali, Kirsten Dunst, Glen Powell, Rhoda Griffis, Ariana Neal, Maria Howell, Alkoya Brunson, Jaiden Kaine, Wilbur Fitzgerald, Saniyya Sidney, Bob Jennings, Lidya Jewett, Ron Clinton Smith, Aldis Hodge</t>
  </si>
  <si>
    <t>Thriller. Comedia | Comedia negra. Crimen. Drogas</t>
  </si>
  <si>
    <t>James McAvoy, Imogen Poots, Jamie Bell, Joanne Froggatt, Eddie Marsan, Jim Broadbent, Emun Elliott, Kate Dickie, Shirley Henderson, Ron Donachie, Martin Compston, Iain De Caestecker, Pollyanna McIntosh</t>
  </si>
  <si>
    <t>Kristin Chenoweth, Matthew Modine, Olesya Rulin, Joey King, Shirley Jones, Eddie Hassell, Chloe Bridges, Adam Saunders, Robbie Tucker, Peter Gail, Chase Maser, Lisa Lauren Smith</t>
  </si>
  <si>
    <t>Drama | Biográfico. Años 60. Pintura</t>
  </si>
  <si>
    <t>Geoffrey Rush, Armie Hammer, Clémence Poésy, Tony Shalhoub, James Faulkner, Sylvie Testud, Martyn Mayger, Takatsuna Mukai, Dolly Ballea, Begoña Fernández Martín</t>
  </si>
  <si>
    <t>Acción | Guerra Fría</t>
  </si>
  <si>
    <t>Clint Eastwood, Freddie Jones, David Huffman, Warren Clarke, Ronald Lacey, Kenneth Colley, Klaus Löwitsch, Nigel Hawthorne, Stefan Schnabel, Thomas Hill, Clive Merrison, Kai Wulff</t>
  </si>
  <si>
    <t>Andy Lau, Yao Chen, Gordon Lam, Hu Jun, Philip Keung, Ray Lui, Vincent Sze, Michael Wong, Lo Hoi-Pang, Gordon Lam</t>
  </si>
  <si>
    <t>Intriga. Thriller | Remake. Robos &amp; Atracos. Secuestros / Desapariciones</t>
  </si>
  <si>
    <t>Harrison Ford, Paul Bettany, Virginia Madsen, Robert Patrick, Mary Lynn Rajskub, Robert Forster, Alan Arkin, Carly Schroeder, Jimmy Bennett, Nikolaj Coster-Waldau, Kett Turton, Matthew Currie Holmes, Vince Vieluf</t>
  </si>
  <si>
    <t>Thriller. Acción. Comedia. Romance | Yakuza &amp; Triada. Comedia negra. Drogas. Crimen. Boxeo</t>
  </si>
  <si>
    <t>Masataka Kubota, Shôta Sometani, Nao Omori, Jun Murakami</t>
  </si>
  <si>
    <t>Aventuras. Drama | Años 60. Biográfico. Aventura espacial</t>
  </si>
  <si>
    <t>Ryan Gosling, Jason Clarke, Claire Foy, Kyle Chandler, Corey Stoll, Patrick Fugit, Lukas Haas, Pablo Schreiber, Brian d'Arcy James, Ciarán Hinds, Aurelien Gaya, Ethan Embry, Shea Whigham, Christopher Abbott, Cory Michael Smith, Brady Smith, Perla Middleton, J.D. Evermore</t>
  </si>
  <si>
    <t>Thriller. Drama | Neo-noir. Thriller psicológico</t>
  </si>
  <si>
    <t>Guy Pearce, Piper Perabo, Rick Gonzalez, J.K. Simmons, William Fichtner, Shea Whigham, Steven Michael Quezada, Nicholas Ballas, David House, Julie Gawkowski, Luce Rains</t>
  </si>
  <si>
    <t>Aventuras. Drama | Basado en hechos reales. Años 1900 (circa). Cine épico</t>
  </si>
  <si>
    <t>Klaus Kinski, Claudia Cardinale, Paul Hittscher, Miguel Ángel Fuentes, José Lewgoy, Grande Otélo</t>
  </si>
  <si>
    <t>Drama. Thriller. Bélico | II Guerra Mundial. Basado en hechos reales</t>
  </si>
  <si>
    <t>Thure Lindhardt, Mads Mikkelsen, Stine Stengade, Christian Berkel, Rasmus Bjerg, David Bjergsø, Rasmus Botoft, Jesper Christensen, Flemming Enevold, Martin Greis, Martin Hall, Claus Riis Østergaard, Mads Mikkelsen, Peter Mygind</t>
  </si>
  <si>
    <t>Fantástico. Ciencia ficción. Acción | Cómic</t>
  </si>
  <si>
    <t>Sam J. Jones, Melody Anderson, Max von Sydow, Topol, Ornella Muti, Timothy Dalton, Richard O'Brien, Philip Stone, Brian Blessed, Peter Wyngarde, Mariangela Melato, George Harris, John Osborne, Ted Carroll, John Hallam</t>
  </si>
  <si>
    <t>Drama. Romance | Drama romántico. Baile. Música</t>
  </si>
  <si>
    <t>Jennifer Beals, Michael Nouri, Lilia Skala, Sunny Johnson, Kyle T. Heffner, Lee Ving, Ron Karabatsos, Belinda Bauer, Philip Bruns, Malcom Danare, Cynthia Rhodes, Stacey Pickren, Lucy Lee Flippin, Don Brockett, Durga McBroom, Liz Sagal, Micole Mercurio</t>
  </si>
  <si>
    <t>Western. Drama. Romance. Aventuras | Basado en hechos reales. Amistad. Melodrama</t>
  </si>
  <si>
    <t>James Stewart, Jeff Chandler, Debra Paget, Will Geer, Jay Silverheels, Arthur Hunnicutt, Basil Ruysdael, Joyce Mackenzie, Chris Willow Bird, Argentina Brunetti</t>
  </si>
  <si>
    <t>Romance. Comedia. Drama | Años 50. Años 60. Adolescencia. Comedia romántica. Young Adult</t>
  </si>
  <si>
    <t>Madeline Carroll, Callan McAuliffe, Aidan Quinn, John Mahoney, Anthony Edwards, Rebecca De Mornay, Penelope Ann Miller, Cody Horn, Kevin Weisman, Israel Broussard, Morgan Lily, Ryan Ketzner, Ashley Taylor, Stefanie Scott, Michael Bolten</t>
  </si>
  <si>
    <t>Infantil. Aventuras | Animales. Delfines</t>
  </si>
  <si>
    <t>Paul Hogan, Elijah Wood, Chelsea Field, Isaac Hayes, Jessica Wesson, Jason Fuchs, Jonathan Banks, Robert Deacon, Ann Carey, Mark Casella, Luke Halpin, Bill Kelley, Lindsay Treco</t>
  </si>
  <si>
    <t>Comedia | Road Movie. Adopción. Familia</t>
  </si>
  <si>
    <t>Ben Stiller, Patricia Arquette, Téa Leoni, Alan Alda, Lily Tomlin, Richard Jenkins, Josh Brolin, Mary Tyler Moore, George Segal</t>
  </si>
  <si>
    <t>Drama | Biográfico. Moda. Inmigración. Feminismo</t>
  </si>
  <si>
    <t>Liya Kebede, Sally Hawkins, Craig Parkinson, Tim Seyfi, Anthony Mackie, Teresa Churcher, Soraya Omar-Scego, Juliet Stevenson, Safa Idriss Nour</t>
  </si>
  <si>
    <t>Comedia. Drama | Biográfico. Ópera</t>
  </si>
  <si>
    <t>Meryl Streep, Hugh Grant, Simon Helberg, Nina Arianda, Rebecca Ferguson, Neve Gachev, Dilyana Bouklieva, John Kavanagh, Jorge Leon Martinez, Danny Mahoney, Paola Dionisotti, David Menkin, Philip Rosch, Sid Phoenix</t>
  </si>
  <si>
    <t>Intriga. Drama. Terror | Drama psicológico. Familia</t>
  </si>
  <si>
    <t>Louise Fletcher, Victoria Tennant, Kristy Swanson, Jeb Stuart Adams, Ben Ryan Ganger, Lindsay Parker, Marshall Colt, Nathan Davis, Brooke Fries, Alex Koba, Leonard Mann, Bruce Neckels, Gus Peters, Clare Peck</t>
  </si>
  <si>
    <t>Bill Murray, Jeffrey Wright, Frances Conroy, Julie Delpy, Jessica Lange, Sharon Stone, Tilda Swinton, Chloë Sevigny, Alexis Dziena</t>
  </si>
  <si>
    <t>Drama | Historias cruzadas. Melodrama</t>
  </si>
  <si>
    <t>Comedia. Ciencia ficción. Fantástico. Infantil | Cine familiar. Remake</t>
  </si>
  <si>
    <t>Robin Williams, Marcia Gay Harden, Christopher McDonald, Raymond J. Barry, Clancy Brown, Ted Levine, Wil Wheaton, Edie McClurg, Leslie Stefanson, Malcolm Brownson, Benjamin Brock, Dakin Matthews, Sam Lloyd, Scott Michael Campbell, Tom Barlow, Bob Greene</t>
  </si>
  <si>
    <t>Acción. Aventuras | Siglo XIV. Edad Media</t>
  </si>
  <si>
    <t>Ingrid Bolsø Berdal, Hallvard Holmen, Tobias Santelmann, Bjørn Moan, Iren Reppen, Hans Jacob Sand, Martin Slaatto, Richard Skog</t>
  </si>
  <si>
    <t>Bélico. Acción | I Guerra Mundial. Basado en hechos reales. Aviones</t>
  </si>
  <si>
    <t>James Franco, Martin Henderson, Jean Reno, Philip Winchester, Abdul Salis, Jennifer Decker, Tyler Labine, Tim Pigott-Smith, David Ellison, Mac McDonald, Ian Rose</t>
  </si>
  <si>
    <t>Thriller | Crimen. Comedia romántica. Robos &amp; Atracos</t>
  </si>
  <si>
    <t>Will Smith, Margot Robbie, Rodrigo Santoro, Stephanie Honore, BD Wong, Adrian Martinez, Robert Taylor, Kate Adair, Joe Chrest, Dominic Fumusa, Nina Leon, Candice Michele Barley, Griff Furst, Brennan Brown, Juan Minujín</t>
  </si>
  <si>
    <t>Thriller | Crimen. Prostitución. Erótico. Abusos sexuales</t>
  </si>
  <si>
    <t>Karen Bach, Raffaëlla Anderson, Delphine MacCarty, Lisa Marshall, Estelle Isaac</t>
  </si>
  <si>
    <t>Drama. Romance | Adolescencia. Vida rural (Norteamérica). Música. Baile</t>
  </si>
  <si>
    <t>Kevin Bacon, Lori Singer, Sarah Jessica Parker, John Lithgow, Chris Penn, Dianne Wiest, John Laughlin, Lynne Marta, Elizabeth Gorcey, Frances Lee McCain</t>
  </si>
  <si>
    <t>Drama. Thriller | Basado en hechos reales. Crimen. Mafia</t>
  </si>
  <si>
    <t>Yhuda Levi, Edward Furlong, Paul Sorvino, James Caan, Jeffrey Tambor, Steven Bauer, Delphine Chanéac, Oded Fehr, Jonathan Lipnicki</t>
  </si>
  <si>
    <t>Keith Carradine, David Carradine, Dennis Quaid, James Keach, Stacy Keach, Robert Carradine, Randy Quaid, Christopher Guest, Nicholas Guest, Lin Shaye, Harry Carey Jr., Kevin Brophy, Amy Stryker, Fran Ryan, Pamela Reed, James Remar, Felice Orlandi, Shelby Leverington, John Bottoms, Martina Deignan, Chris Mulkey, Buck West, Savannah Smith Boucher, James Whitmore Jr., Glenn Robards, Gary Watkins, Allan Graf, Edward Bunker, Prentiss Rowe</t>
  </si>
  <si>
    <t>Cine negro. Intriga | Crimen. Robos &amp; Atracos</t>
  </si>
  <si>
    <t>Burt Lancaster, Ava Gardner, Edmond O'Brien, Albert Dekker, Sam Levene, Vince Barnett, Virginia Christine, Charles D. Brown, Jack Lambert, Donald MacBride, Charles McGraw, William Conrad, Phil Brown, Queenie Smith, Jeff Corey, Harry Hayden, Bill Walker</t>
  </si>
  <si>
    <t>Comedia. Aventuras | Remake</t>
  </si>
  <si>
    <t>Steve Martin, Goldie Hawn, John Cleese, Mark McKinney, Oliver Hudson, Valerie Perri, Randall Arney, William Duell, Anne Haney, Jordan Baker, Carlease Burke, Peggy Mannix, Steve Mittleman, Elizabeth Ziff, Diane Cheng, Charlie Dell, J.P. Bumstead, Mo Gaffney, Tom Riis Farrell, Mary Testa, Christopher Durang</t>
  </si>
  <si>
    <t>Bélico | I Guerra Mundial</t>
  </si>
  <si>
    <t>Johan Earl, Tim Pocock, Martin Copping, Denai Gracie, Sarah Mawbey, Barry Quin, Damian Sommerlad, Oliver Trajkovski, Igor Breakenback, Byron J. Brochmann, Alex Jewson, Steve Maxwell, James Shepherd</t>
  </si>
  <si>
    <t>Comedia. Drama. Romance | Años 60. Años 70. Discapacidad. Comedia dramática. Película de culto. Guerra de Vietnam. Nochevieja / Año nuevo. Ping-pong</t>
  </si>
  <si>
    <t>Tom Hanks, Robin Wright, Gary Sinise, Mykelti Williamson, Sally Field, Rebecca Williams, Michael Conner Humphreys, Haley Joel Osment, George Kelly, Bob Penny, John Randall, Sam Anderson, Margo Moorer, Ione M. Telech, Christine Seabrook, Charles Boswell</t>
  </si>
  <si>
    <t>Kiefer Sutherland, Donald Sutherland, Brian Cox, Demi Moore, Siobhan Williams, Michael Wincott, Landon Liboiron, Greg Ellis, Wesley Morgan, Aaron Poole, Michael Therriault, Christopher Rosamond</t>
  </si>
  <si>
    <t>Western. Romance. Comedia | Ejército</t>
  </si>
  <si>
    <t>Henry Fonda, John Wayne, Shirley Temple, Pedro Armendáriz, John Agar, George O'Brien, Anna Lee, Ward Bond, Victor McLaglen</t>
  </si>
  <si>
    <t>Bélico. Drama | Ejército. Guerra de Afganistán</t>
  </si>
  <si>
    <t>Michelle Monaghan, Ron Livingston, Emmanuelle Chriqui, Pablo Schreiber, Dash Mihok, Freddy Rodriguez, John Savage, Manolo Cardona, Oakes Fegley</t>
  </si>
  <si>
    <t>Ciencia ficción. Fantástico | Drama carcelario. Distopía. Thriller futurista</t>
  </si>
  <si>
    <t>Christopher Lambert, Kurtwood Smith, Loryn Locklin, Lincoln Kilpatrick, Clifton Collins Jr., Jeffrey Combs, Tom Towles, Vernon Wells, Alan Zitner, Denni Gordon, Eric Briant Wells, Dragicia Debert, Harry Nurmi, Peter Lamb</t>
  </si>
  <si>
    <t>Bélico. Acción | Años 40. II Guerra Mundial. Basado en hechos reales</t>
  </si>
  <si>
    <t>Bug Hall, Don Jeffcoat, Sean McGowan, Chris Owen, Edward Finlay, Manu Intiraymi, John Laughlin, Howard Gibson, Joe Williamson, Tony Elias, Tim Hade, Jeremy Ray Valdez, Jamie Martz, Mark Doerr, Matt Biedel</t>
  </si>
  <si>
    <t>Jasmine Trinca, Stefano Accorsi, Alessandro Borghi, Edoardo Pesce, Rosa Diletta Rossi, Liliana Fiorelli, Hanna Schygulla, Emanuela Aurizi</t>
  </si>
  <si>
    <t>Comedia | Comedia negra. Sátira. Terrorismo</t>
  </si>
  <si>
    <t>Riz Ahmed, Kayvan Novak, Nigel Lindsay, Adeel Akhtar, Arsher Ali, Preeya Kalidas, Julia Davis, Craig Parkinson, Wasim Zakir, Mohammad Aqil, Waleed Elgadi, Alex MacQueen, Marcus Garvey, Benedict Cumberbatch</t>
  </si>
  <si>
    <t>Comedia | Película de episodios. Nochevieja / Año nuevo</t>
  </si>
  <si>
    <t>Drama | Años 80. Wrestling/Lucha libre. Deporte. Basado en hechos reales. Drama psicológico</t>
  </si>
  <si>
    <t>Channing Tatum, Steve Carell, Mark Ruffalo, Sienna Miller, Anthony Michael Hall, Vanessa Redgrave, Sherry Hudak-Weinhardt, Guy Boyd, Brett Rice, Jackson Frazer, Samara Lee, Francis J. Murphy III, Jane Mowder, David Bennett, Lee Perkins, Robert Haramia</t>
  </si>
  <si>
    <t>Jodie Foster, Cherie Currie, Marilyn Kagan, Kandice Stroh, Scott Baio, Sally Kellerman, Randy Quaid, Adam Faith, Laura Dern</t>
  </si>
  <si>
    <t>Drama | Años 50. Adolescencia. Crimen</t>
  </si>
  <si>
    <t>Raven Adamson, Katie Coseni, Madeleine Bisson, Claire Mazerolle, Rachael Nyhuus, Paige Moyles, Lindsay Rolland-Mills, Alexandria Ferguson, Chelsee Livingston, Tamara Hope, Briony Glassco</t>
  </si>
  <si>
    <t>Drama | Ejército. Familia. Conflicto árabe-israelí</t>
  </si>
  <si>
    <t>Lior Ashkenazi, Sarah Adler, Shira Haas, Yonaton Shiray, Irit Kaplan, Dekel Adin, Eden Gamliel, Karin Ugowski, Yael Eisenberg, Yehuda Almagor</t>
  </si>
  <si>
    <t>Acción. Thriller | Crimen. Venganza. Blaxploitation. Serie B. Película de culto</t>
  </si>
  <si>
    <t>Pam Grier, Antonio Fargas, Kathryn Loder, Peter Brown, Terry Carter, Harry Holcombe, Sid Haig, Juanita Brown, Sally Ann Stroud</t>
  </si>
  <si>
    <t>Intriga. Thriller | Secuestros / Desapariciones. Thriller psicológico</t>
  </si>
  <si>
    <t>Sam Worthington, Lily Rabe, Stephen Tobolowsky, Adjoa Andoh, Stephanie Sy, Lucy Capri, Lauren Cochrane, Crystal Magian, Derek James Trapp, Dennis Scullard, Natalie Malaika, Will Woytowich, Erik Athavale, Megan Best, Chris Sigurdson, Ernesto Griffith, Dorothy Carroll, Chad Bruce, Mark Dann, Muriel Hogue, Jim Kirby, Lorrie Papadopoulos</t>
  </si>
  <si>
    <t>Intriga. Thriller | Drama judicial / Abogados/as. Thriller psicológico</t>
  </si>
  <si>
    <t>Anthony Hopkins, Ryan Gosling, David Strathairn, Rosamund Pike, Embeth Davidtz, Billy Burke, Cliff Curtis, Fiona Shaw, Bob Gunton, Zoe Kazan, Xander Berkeley</t>
  </si>
  <si>
    <t>Drama | Drama de época. Siglo XIX. Telefilm</t>
  </si>
  <si>
    <t>Sophia Loren, Giancarlo Giannini, Claudia Gerini, Raoul Bova, Carmen Femiano, Domenico Orsini, Vanessa Sabet, Moïra Grassi, Luciano De Crescenzo, Armando Pugliese, Massimo Wertmüller, Paolo De Giorgio</t>
  </si>
  <si>
    <t>Thriller. Intriga | Crimen. Supervivencia</t>
  </si>
  <si>
    <t>Sheridan Smith, Ralph Brown, Russell Tovey, Jack O'Connell, Jill Baker, Julie Graham, Christopher Fulford, Kane Robinson, Nabil Elouahabi, Harry McEntire, Montserrat Lombard, Ralph Laurila, Tony Jayawardena, Michael Legge, Jamie Thomas King</t>
  </si>
  <si>
    <t>Thriller. Drama | Crimen. Venganza</t>
  </si>
  <si>
    <t>Michael Shannon, Imogen Poots, Rosanna Arquette, Justin Long, Michael Nyqvist, Suteara Vaughn, Emmanuelle Devos, Alex Lombard, Lenna Karacostas, Sarah Molasky, Vladimir Consigny, Joel Virgel, Stella Schnabel, Joey Bell</t>
  </si>
  <si>
    <t>René Russo, Oliver Platt, Johnny Simmons, Jane Levy, Marc Maron, Jessica Garrison, Claire Titelman, Fabianne Therese</t>
  </si>
  <si>
    <t>Comedia. Drama | Música. Comedia dramática</t>
  </si>
  <si>
    <t>Domhnall Gleeson, Michael Fassbender, Maggie Gyllenhaal, Scoot McNairy, Lauren Poole, Hayley Derryberry, Mark Huberman, Travis Hammer, Matthew Page, Carla Azar, François Civil, Jordyn Aurora</t>
  </si>
  <si>
    <t>James Lorinz, Patty Mullen, Charlotte J. Helmkamp, Joanne Ritchie, J.J. Clark, Carissa Channing, Shirl Bernheim, Judy Grafe, Helmar Augustus Cooper, Louise Lasser, John Zacherle</t>
  </si>
  <si>
    <t>Terror. Ciencia ficción | Monstruos. Secuela</t>
  </si>
  <si>
    <t>Peter Cushing, Susan Denberg, Robert Morris, Thorley Walters, Peter Blythe, Derek Fowlds, Barry Warren, Alan MacNaughton, Duncan Lamont, Peter Madden, Philip Ray</t>
  </si>
  <si>
    <t>Terror. Fantástico | Siglo XVIII. Monstruos. Steampunk</t>
  </si>
  <si>
    <t>Robert De Niro, Kenneth Branagh, Helena Bonham Carter, Tom Hulce, Aidan Quinn, Ian Holm, Richard Briers, John Cleese, Robert Hardy, Cherie Lunghi, Trevyn McDowell, Hannah Taylor Gordon, Celia Imrie, Gerard Horan, Mark Hadfield, Jimmy Yuill, Richard Clifford, Hugh Bonneville, Patrick Doyle</t>
  </si>
  <si>
    <t>Al Pacino, Michelle Pfeiffer, Hector Elizondo, Kate Nelligan, Nathan Lane, Jane Morris, Greg Lewis, Glenn Plummer, Al Fann, Ele Keats, Fernando López, Tim Hopper, Harvey Miller, Sean O'Bryan, Phil Leeds, Calvin Jung, Allan Kent, Elizabeth Kerr, Marty Nadler, Ronny Hallin, Nick Gambella, Hope Alexander-Willis, Barbara London, Al Sapienza, Tracy Reiner, Shirley Kirkes, Frank Campanella, Shannon Wilcox, Dey Young, Paul Tinder, Barbara Marshall, Scott Marshall, Lorna Thayer, Zachary Weintraub, Lucinda Crosby, Richard Gillis, Robert Ball, K. Callan, Frank Buxton, Dedee Pfeiffer, Marc Raducci, Bill Applebaum, Sophie von Haselberg, Lori Marshall</t>
  </si>
  <si>
    <t>Ciencia ficción. Thriller. Romance | Thriller futurista. Distopía</t>
  </si>
  <si>
    <t>Ryan Phillippe, Eva Green, Sam Riley, Bernard Hill, Georgia Mackenzie, Susannah York</t>
  </si>
  <si>
    <t>Drama | Años 1910-1919. Remake</t>
  </si>
  <si>
    <t>Paula Beer, Pierre Niney, Johann von Bülow, Marie Gruber, Ernst Stötzner, Cyrielle Clair, Alice de Lencquesaing, Anton von Lucke</t>
  </si>
  <si>
    <t>Ciencia ficción. Thriller. Intriga | Familia</t>
  </si>
  <si>
    <t>Vince Vaughn, Paul Giamatti, Rachel Weisz, Kevin Spacey, Kathy Bates, Miranda Richardson, John Michael Higgins, Ludacris, Elizabeth Banks, Trevor Peacock</t>
  </si>
  <si>
    <t>Tom Green, Rip Torn, Julie Hagerty, Marisa Coughlan, Eddie Kaye Thomas, Harland Williams, Shaquille O'Neal, Drew Barrymore</t>
  </si>
  <si>
    <t>Thriller. Acción | Años 70. Comedia negra</t>
  </si>
  <si>
    <t>Armie Hammer, Brie Larson, Sharlto Copley, Cillian Murphy, Jack Reynor, Sam Riley, Noah Taylor, Enzo Cilenti, Michael Smiley, Patrick Bergin, Tom Davis, Babou Ceesay, Mark Monero</t>
  </si>
  <si>
    <t>Drama | Basado en hechos reales. Homosexualidad. Enfermedad</t>
  </si>
  <si>
    <t>Julianne Moore, Elliot Page, Michael Shannon, Steve Carell, Luke Grimes, Gabriel Luna, Anthony DeSando, Skipp Sudduth, Josh Charles, Kevin O'Rourke, Tom McGowan, William Sadler, Dennis Boutsikaris, Adam LeFevre, Jeannine Kaspar, Mary Birdsong, Kelly Deadmon, Traci Hovel, Mina Sundwall, Sahr Ngaujau, Stink Fisher, Portia Reiners, Karl Jacob, Suzanne Savoy, Henny Russell, Susan Merson, Jess Jacobs, Mary Joy</t>
  </si>
  <si>
    <t>Fantástico. Acción | Cyberpunk</t>
  </si>
  <si>
    <t>Emilio Estévez, Anthony Hopkins, Mick Jagger, René Russo, Jonathan Banks, David Johansen, Amanda Plummer</t>
  </si>
  <si>
    <t>Dylan McDermott, Yuliya Snigir, Peter Facinelli, Andrey Ivchenko, Markus Parilo, David McNally, Milan Malisic</t>
  </si>
  <si>
    <t>Meg Ryan, Kevin Kline, Jean Reno, Timothy Hutton, François Cluzet, Suzan Anbeh, Renee Humphrey</t>
  </si>
  <si>
    <t>Intriga | Asesinos en serie</t>
  </si>
  <si>
    <t>Jon Finch, Barry Foster, Alec McCowen, Anna Massey, Barbara Leigh-Hunt, Billie Whitelaw, Bernard Cribbins, Vivien Merchant, Jean Marsh, Michael Bates, Clive Swift</t>
  </si>
  <si>
    <t>Intriga. Drama | Secuestros / Desapariciones</t>
  </si>
  <si>
    <t>Harrison Ford, Emmanuelle Seigner, Betty Buckley, Gérard Klein, John Mahoney, Yves Renier, Robert Ground, Yorgo Voyagis, Dominique Pinon</t>
  </si>
  <si>
    <t>Comedia | Coches/Automovilismo</t>
  </si>
  <si>
    <t>Kurt Russell, Jack Warden, Gerrit Graham, Frank McRae, Deborah Harmon, Alfonso Arau, Joe Flaherty, David L. Lander, Michael McKean, Michael Talbott, Harry Northup, Al Lewis, Woodrow Parfrey</t>
  </si>
  <si>
    <t>Drama. Romance | Años 70</t>
  </si>
  <si>
    <t>Fantástico. Thriller | Asesinos en serie. Crimen. Años 60. Bomberos</t>
  </si>
  <si>
    <t>Dennis Quaid, Jim Caviezel, André Braugher, Elizabeth Mitchell, Noah Emmerich, Shawn Doyle, Jordan Bridges, Melissa Errico, Michael Cera</t>
  </si>
  <si>
    <t>Drama | Vejez/Madurez. Road Movie. Película de culto</t>
  </si>
  <si>
    <t>Victor Sjöström, Bibi Andersson, Ingrid Thulin, Gunnar Björnstrand, Folke Sundquist, Björn Bjelvenstam, Naima Wifstrand, Jullan Kindahl, Max von Sydow, Ake Fridell</t>
  </si>
  <si>
    <t>Drama | Cine independiente USA. Drama social. Drogas. Crimen. Ajedrez</t>
  </si>
  <si>
    <t>Sean Nelson, Giancarlo Esposito, Samuel L. Jackson, Ron Brice, José Zúñiga, Luis Lantigua, N'Bushe Wright</t>
  </si>
  <si>
    <t>Charles Bronson, Jan-Michael Vincent, Keenan Wynn, Jill Ireland, Linda Ridgeway, Frank DeKova, James Davidson, Lindsay Crosby, Steve Cory, Tak Kubota, Patrick O'Moore, Celeste Yarnall, Howard Morton, Enzo Fiermonte, Steve Vinovich, Robert Jaffe</t>
  </si>
  <si>
    <t>Drama | Biográfico. Discapacidad. Pintura. Homosexualidad</t>
  </si>
  <si>
    <t>Salma Hayek, Alfred Molina, Mía Maestro, Roger Rees, Geoffrey Rush, Ashley Judd, Antonio Banderas, Edward Norton, Patricia Reyes Spíndola, Valeria Golino, Saffron Burrows, Chavela Vargas, Diego Luna, Margarita Sanz, Loló Navarro, Aída López, Alejandro Usigli, Lila Downs, Enoc Leaño</t>
  </si>
  <si>
    <t>Thriller. Drama | Crimen. Venganza. Años 80</t>
  </si>
  <si>
    <t>Michael C. Hall, Sam Shepard, Don Johnson, Vinessa Shaw, Nick Damici, Wyatt Russell, Bill Sage, Brianda Agramonte, Kristin Griffith, Ken Holmes</t>
  </si>
  <si>
    <t>Cuba Gooding Jr., Omari Hardwick, Sharon Leal, Evan Ross, Dean Norris, Chris Browning, AMG, Dan Burkarth, Josh Coffman, Luce Rains, William Sterchi, Dave Colon, Genia Michaela, Jesus Jr., Z. Ray Wakeman</t>
  </si>
  <si>
    <t>Drama. Western | Crimen. Inmigración</t>
  </si>
  <si>
    <t>Ed Harris, Michael Peña, Eva Longoria, Amy Madigan, Kristen Rakes, Dylan Kenin, Matthew Page, Seth Adkins, Daniel Zacapa, Rebekah Wiggins, Aden Young,</t>
  </si>
  <si>
    <t>Thriller. Acción. Drama | Bomberos. Mafia</t>
  </si>
  <si>
    <t>Josh Duhamel, Rosario Dawson, Bruce Willis, Curtis '50 Cent' Jackson, Vincent D'Onofrio, Quinton 'Rampage' Jackson, Vinnie Jones, Richard Schiff, Eric Winter, Bonnie Somerville, Arie Verveen, Han Soto, Julian McMahon, Lydia Hull</t>
  </si>
  <si>
    <t>Ciencia ficción. Fantástico. Intriga. Drama | Extraterrestres. Años 70. Vida rural. Basado en hechos reales. Biográfico</t>
  </si>
  <si>
    <t>Craig Sheffer, D.B. Sweeney, Henry Thomas, James Garner, Kathleen Wilhoite, Robert Patrick, Bradley Gregg, Noble Willingham, Peter Berg</t>
  </si>
  <si>
    <t>Cine negro. Intriga | Neo-noir. Drama sureño. Crimen. Erótico</t>
  </si>
  <si>
    <t>William Hurt, Kathleen Turner, Richard Crenna, Ted Danson, J.A. Preston, Mickey Rourke, Kim Zimmer, Jane Hallaren, Lanna Saunders, Carola McGuinness, Michael Ryan, Larry Marko</t>
  </si>
  <si>
    <t>Van Johnson, John Hodiak, Ricardo Montalban, George Murphy, Marshall Thompson, Jerome Courtland, Don Taylor, Bruce Cowling, James Whitmore, Douglas Fowley, Leon Ames, Herbert Anderson, Thomas E. Breen, Denise Darcel, Richard Jaeckel</t>
  </si>
  <si>
    <t>Comedia. Drama | Cocina. Homosexualidad. Comedia dramática</t>
  </si>
  <si>
    <t>Javier Cámara, Lola Dueñas, Fernando Tejero, Benjamín Vicuña, Luis Varela, Chus Lampreave, Cristina Marcos, Alexandra Jiménez, Junio Valverde</t>
  </si>
  <si>
    <t>Sean Bean, Danny Dyer, Bob Hoskins, Rupert Friend, Lennie James, Sean Harris, Lennie James, Sally Bretton</t>
  </si>
  <si>
    <t>Lotta Kaihua, Eedit Patrakka, Jussi Vatanen, Ville Tiihonen, Antti Holma, Veera W. Vilo, Iina Kuustonen, Emilia Sinisalo, Roope Olenius</t>
  </si>
  <si>
    <t>Bélico. Aventuras. Acción | II Guerra Mundial. Secuela</t>
  </si>
  <si>
    <t>Robert Shaw, Harrison Ford, Barbara Bach, Edward Fox, Franco Nero, Carl Weathers, Richard Kiel, Alan Badel, Michael Byrne, Philip Latham, Angus MacInnes, Michael Sheard, Petar Buntic, Leslie Schofield, Anthony Langdon, Richard Hampton, Paul Humpoletz, Dicken Ashworth, Christopher Malcolm</t>
  </si>
  <si>
    <t>Johannes Kuhnke, Lisa Loven, Vincent Wettergren, Clara Wettergren, Kristofer Hivju, Fanni Metelius, Karin Myrenberg, Brady Corbet, Johannes Moustos, Jorge Lattof, Adrian Heinisch, Michael Breitenberger</t>
  </si>
  <si>
    <t>Acción. Drama. Thriller. Bélico | Guerra de Afganistán. Secuestros / Desapariciones. Periodismo</t>
  </si>
  <si>
    <t>Diane Kruger, Djimon Hounsou, Benoît Magimel, Denis Menochet, Raphaël Personnaz, Tchéky Karyo, Mehdi Nebbou, Raz Degan, Morjana Alaoui</t>
  </si>
  <si>
    <t>Drama. Acción | Basado en hechos reales. Drama carcelario. Años 60</t>
  </si>
  <si>
    <t>Clint Eastwood, Patrick McGoohan, Roberts Blossom, Jack Thibeau, Fred Ward, Larry Hankin, Paul Benjamin, David Cryer, Bruce M. Fischer, Madison Arnold, Fred Stuthman, Ray K. Goman, Jason Ronard, Al Dunlap, Hank Brandt, Stephen Bradley, Garry Goodrow</t>
  </si>
  <si>
    <t>Comedia | Comedia juvenil. Colegios &amp; Universidad. Secuela</t>
  </si>
  <si>
    <t>Adrián Lastra, Patricia Montero, Alberto Amarilla, Gorka Lasaosa, Pablo Penedo, Canco Rodríguez, David Hasselhoff, Mariano Peña, Loles León, Paula Prendes, Antonio Dechent, Paco Tous, Juan Manuel Montilla 'El Langui', Hannah New</t>
  </si>
  <si>
    <t>Comedia. Romance | Comedia juvenil. Colegios &amp; Universidad. Discapacidad</t>
  </si>
  <si>
    <t>Mario Casas, Alberto Amarilla, Amaia Salamanca, Canco Rodríguez, Gorka Lasaosa, Pablo Penedo, Blanca Suárez, Sarah Muehlhause, Álex Angulo, Asunción Balaguer, Joan Dalmau, David Fernández, José Luis Gil, Fernando Guillén, Loles León, Antonio Resines, Carlos Santos, Marilyn Torres, Simon Cohen, Brendan Price, Reg Wilson, Óscar Casas, Adrián Lastra, María León, Ken Appledorn</t>
  </si>
  <si>
    <t>Drama | Drama carcelario. Racismo. Basado en hechos reales</t>
  </si>
  <si>
    <t>Daniel Radcliffe, Ian Hart, Daniel Webber, Nathan Page, Stephen Hunter, Mark Leonard Winter, Jeanette Cronin, Paul Harvey, Ratidzo Mambo, Martin Ayles, PJ Oaten, Lliam Amor, Adam Ovadia, Adam Tuominen</t>
  </si>
  <si>
    <t>Laurence Fishburne, Stephen Baldwin, Salma Hayek, Will Patton, Robert Hooks, Robert John Burke, Victor Rivers, Ken Jenkins</t>
  </si>
  <si>
    <t>Drama. Thriller | Racismo</t>
  </si>
  <si>
    <t>Tony Curtis, Sidney Poitier, Theodore Bikel, Charles McGraw, Lon Chaney Jr., King Donovan, Claude Akins, Lawrence Dobkin, Whit Bissell, Carl 'Alfalfa' Switzer, Kevin Coughlin, Cara Williams, Ned Glass</t>
  </si>
  <si>
    <t>Comedia | Comedia dramática. Trabajo/empleo</t>
  </si>
  <si>
    <t>Robert Carlyle, Mark Addy, Tom Wilkinson, Lesley Sharp, Paul Barber, William Snape, Steve Huison, Hugo Speer, Emily Woof, Deirdre Costello, Paul Butterworth, Dave Hill, Bruce Jones, Vinny Dhillon, Kate Layden, June Broughton, Kate Rutter</t>
  </si>
  <si>
    <t>Comedia. Drama | Stand-Up</t>
  </si>
  <si>
    <t>Christine Bottomley, Maxine Peake, Stephen Graham, Paddy Considine, Alun Armstrong, Tony Pitts, Hannah Walters, Kevin Eldon, Vic Reeves, Diane Morgan, John Bishop, Hebe Beardsall, Adam Gillen, Bobby Knutt, Duggie Brown, Lindsey Coulson</t>
  </si>
  <si>
    <t>Thriller | Remake. Asesinos en serie. Crimen. Secuestros / Desapariciones. Thriller psicológico</t>
  </si>
  <si>
    <t>Naomi Watts, Tim Roth, Michael Pitt, Brady Corbet, Siobhan Fallon, Boyd Gaines, Devon Gearhart, Robert Lupone, Linda Moran</t>
  </si>
  <si>
    <t>Musical. Drama. Romance | Biográfico. Teatro</t>
  </si>
  <si>
    <t>Barbra Streisand, Omar Sharif, Kay Medford, Anne Francis, Walter Pidgeon, Gerald Mohr, Lee Allen, Mae Questel, Mittie Lawrence, Frank Faylen, Penny Santoni, Thordis Brandt, Bettina Brenna, Gertrude Flynn, John Harmon, Inga Neilsen, Karen Lee, Alena Johnston</t>
  </si>
  <si>
    <t>Acción. Thriller. Fantástico | Road Movie. Sobrenatural. 3-D. Secuestros / Desapariciones. Crimen. Venganza</t>
  </si>
  <si>
    <t>Nicolas Cage, Amber Heard, William Fichtner, Billy Burke, David Morse, Katy Mixon, Christa Campbell, Charlotte Ross, Nick Gomez, Todd Farmer, Tom Atkins, Jack McGee, Wanetah Walmsley, Robin McGee, Fabian C. Moreno, Edrick Browne, Marc Macaulay, Pruitt Taylor Vince, Julius Gregory, Jamie Teer, Bryan Massey, Kent Jude Bernard, Brent Phillip Henry, Arianne Martin, Con Schell, Joe Chrest, Oakley Lehman, Tim J. Smith, Jeffrey J. Dashnaw, James Landry Hébert, Kenneth Wayne Bradley, Kendrick Hudson, Michael Papajohn, Henry Kingi, Simona Williams, Kimberly Shannon Murphy</t>
  </si>
  <si>
    <t>Fantástico. Acción. Aventuras | Remake. Antigua Grecia. Mitología. 3-D</t>
  </si>
  <si>
    <t>Sam Worthington, Mads Mikkelsen, Liam Neeson, Ralph Fiennes, Gemma Arterton, Liam Cunningham, Pete Postlethwaite, Alexa Davalos, Polly Walker, Nicholas Hoult, Jason Flemyng, Ashraf Barhom, Danny Huston, Luke Evans, Agyness Deyn, Nathalie Cox, Tine Stapelfeldt, Izabella Miko, Hans Matheson, Mouloud Achour, Ian Whyte, Vincent Regan, Luke Treadaway, Elizabeth McGovern, Sinead Michael, Ross Mullan, Robin Berry, Martin McCann, Rory McCann, Kaya Scodelario, Alexander Siddig, Tamer Hassan, William Houston, Jamie Sives, Phil McKee, Geoffrey Beevers, Laura Kachergus, Adrian Bouchet, David Kennedy, Nina Young, Jane March, Paul Kynman, Natalia Vodianova, Charlotte Comer</t>
  </si>
  <si>
    <t>Acción. Drama | Artes marciales. Años 1900 (circa). Venganza</t>
  </si>
  <si>
    <t>Bruce Lee, James Tien, Robert Baker, San Chin, Fu Ching Chen, Maria Yi, Nora Miao, Han Ying-Chieh, Jun Katsumura, Riki Hashimoto</t>
  </si>
  <si>
    <t>Samuel L. Jackson, Luke Kirby, Ruth Negga, Tom Wilkinson, Gil Bellows, Aaron Poole, Deborah Kara Unger, Alan C. Peterson, Martha Burns, Tom McCamus, Rufus Crawford, Diana Leblanc, Rob Archer, Chris Gibbs, Jonas Chernick, Frank Moore, Andrew Butcher, Harrison Smith</t>
  </si>
  <si>
    <t>Acción. Intriga | Crimen. Cine dentro del cine. Mafia</t>
  </si>
  <si>
    <t>Bryan Brown, Brian Dennehy, Diane Venora, Cliff De Young, Mason Adams, Jerry Orbach, Joe Grifasi, Martha Gehman, Roscoe Orman, Trey Wilson, Tom Noonan, Paul D'Amato, Jossie DeGuzman, Jean De Baer</t>
  </si>
  <si>
    <t>Acción. Intriga | Policíaco. Secuela</t>
  </si>
  <si>
    <t>Bryan Brown, Brian Dennehy, Joanna Gleason, Rachel Ticotin, Kevin J. O'Connor, Philip Bosco, Tom Mason, Dominic Zamprogna, John Walsh, Phillip Jarrett</t>
  </si>
  <si>
    <t>Drama. Cine negro | Crimen</t>
  </si>
  <si>
    <t>James Cagney, Margaret Lindsay, Ann Dvorak, Robert Armstrong, Barton MacLane, Lloyd Nolan, William Harrigan, Russell Hopton, Edward Pawley, Noel Madison, Monte Blue, Regis Toomey, Addison Richards, Harold Huber, Raymond Hatton, Ward Bond</t>
  </si>
  <si>
    <t>Acción. Ciencia ficción | Secuela. 3-D</t>
  </si>
  <si>
    <t>Channing Tatum, Ray Park, Lee Byung-hun, Dwayne Johnson, RZA, Bruce Willis, Elodie Yung, Adrianne Palicki, Joseph Mazzello, Tiffany Lonsdale, Arnold Vosloo, D.J. Cotrona, Ray Stevenson, Walton Goggins, Jonathan Pryce, Luke Bracey, Matt Gerald, Robert Catrini, Dikran Tulaine, Joe Chrest</t>
  </si>
  <si>
    <t>Acción. Ciencia ficción. Aventuras</t>
  </si>
  <si>
    <t>Channing Tatum, Ray Park, Lee Byung-hun, Sienna Miller, Joseph Gordon-Levitt, Marlon Wayans, Brandon Soo Hoo, Karolina Kurkova, Adewale Akinnuoye-Agbaje, Rachel Nichols, Christopher Eccleston, Arnold Vosloo, Dennis Quaid, Leo Howard, Jonathan Pryce, Saïd Taghmaoui, Grégory Fitoussi, David Murray, Brendan Fraser</t>
  </si>
  <si>
    <t>Romance. Drama | Drama romántico. Discapacidad</t>
  </si>
  <si>
    <t>Gabrielle Marion-Rivard, Alexandre Landry, Vincent-Guillaume Otis, Mélissa Désormeaux-Poulin, Benoît Gouin, Sébastien Ricard, Isabelle Vincent, Marie Gignac, Véronique Beaudet, Robert Charlebois, Grégory Charles</t>
  </si>
  <si>
    <t>Drama | Biográfico. Años 60</t>
  </si>
  <si>
    <t>Yaroslav Zhalnin, Sergey Kalashnikov, Sergei Laktuynkin, Mikhail Filippov, Vladimir Steklov, Viktor Proskurin, Nadezhda Markina</t>
  </si>
  <si>
    <t>Bélico. Drama | I Guerra Mundial. Amistad</t>
  </si>
  <si>
    <t>Mel Gibson, Mark Lee, Bill Hunter, Robert Grubb, Tim McKenzie, David Argue, Bill Kerr, Harold Hopkins, Gerda Nicolson, Reg Evans, Steve Dodds, Dane Peterson, John Murphy, Les Dayman, Paul Sonkkila, Don Barker, Geoff Parry, Peter Ford</t>
  </si>
  <si>
    <t>Drama. Thriller | Venganza. Crimen</t>
  </si>
  <si>
    <t>Ben Foster, Elle Fanning, Lili Reinhart, María Valverde, Beau Bridges, Robert Aramayo, Adepero Oduye, Rob Steinberg, Jamel Chambers, Heidi Lewandowski, Jay DeVon Johnson, Michael Ray Escamilla, Rhonda Johnson Dents, Christopher Amitrano</t>
  </si>
  <si>
    <t>Comedia. Drama | Años 80. Béisbol</t>
  </si>
  <si>
    <t>Drama | Política. Basado en hechos reales. Telefilm</t>
  </si>
  <si>
    <t>Julianne Moore, Ed Harris, Woody Harrelson, Ron Livingston, Peter MacNicol, Sarah Paulson, Jamey Sheridan, Bruce Altman, Brian Howe, Ashlie Atkinson, Melissa Farman</t>
  </si>
  <si>
    <t>Adam DeVine, Anders Holm, Blake Anderson, Sugar Lyn Beard, Aya Cash, Neal McDonough, Chloe Bridges, Jere Burns, Emily Maddison, Geno Segers, Mac Brandt, Sam Richardson, Celeste Ziegler, Christie-Lee Britten, Andy Nez, Jamie Demetriou, Air Force Amy, Brad Kelly, Lauren McGibbon, Caroline Rich, Andrew Creightney, Leo Li Chiang, Byron Bertram, Lia Lam, Action Bronson, Shaggy</t>
  </si>
  <si>
    <t>Ciencia ficción. Thriller. Acción | Distopía. Videojuego</t>
  </si>
  <si>
    <t>Gerard Butler, Michael C. Hall, Alison Lohman, John Leguizamo, Amber Valletta, Aaron Yoo, Logan Lerman, Keith David, Ludacris, Michael Weston, Kyra Sedgwick, Noel Gugliemi, Terry Crews, Johnny Whitworth, Zoe Bell, Milo Ventimiglia, Dylan Kenin, Efren Ramirez, Stephanie Mace, Sam Witwer, Keith Jardine, Ramsey Moore, Jonathan Chase</t>
  </si>
  <si>
    <t>Drama | Biográfico. Colonialismo. Histórico. Religión. Años 40</t>
  </si>
  <si>
    <t>Ben Kingsley, Roshan Seth, Martin Sheen, Ian Charleson, Edward Fox, Candice Bergen, Saeed Jaffrey, Amrish Puri, Athol Fugard, Alyque Padamsee, Rohini Hattangadi, John Gielgud, Geraldine James, Trevor Howard, John Mills, Günther Maria Halmer, Richard Griffiths, Shreeram Lagoo, Michael Hordern, Om Puri, Nigel Hawthorne, Michael Bryant, Peter Cartwright, Ian Bannen, Bernard Hill, Daniel Day-Lewis</t>
  </si>
  <si>
    <t>Drama | Crimen. Siglo XIX. Venganza. Bandas/pandillas callejeras</t>
  </si>
  <si>
    <t>Daniel Day-Lewis, Leonardo DiCaprio, Cameron Diaz, Jim Broadbent, John C. Reilly, Henry Thomas, Brendan Gleeson, Liam Neeson, Stephen Graham, Gary Lewis, Cara Seymour, David Hemmings, Larry Gilliard Jr., Eddie Marsan, Alec McCowen, Roger Ashton-Griffiths, Michael Byrne, John Sessions, Lucy Davenport, Barbara Bouchet</t>
  </si>
  <si>
    <t>Acción. Cine negro. Intriga | Crimen. Mafia. Años 90</t>
  </si>
  <si>
    <t>Manoj Bajpayee, Richa Chadda, Nawazuddin Siddique, Tigmanshu Dhulia, Jameel Khan, Piyush Mishra, Jaideep Ahlawat, Huma Qureshi, Vipin Sharma, Mukesh Chhabra, Reema Sen, Satyakam Anand, Zeishan Quadri, Rajkummar Rao</t>
  </si>
  <si>
    <t>Acción. Cine negro. Intriga | Crimen. Mafia. Años 90. Secuela</t>
  </si>
  <si>
    <t>Nawazuddin Siddique, Huma Qureshi, Richa Chadda, Pankaj Tripathy, Rajkummar Rao, Zeishan Quadri, Aditya Kumar, Reema Sen, Piyush Mishra, Jameel Khan, Tigmanshu Dhulia, Satyakam Anand, Vipin Sharma, Vineet Kumar Singh, Manoj Bajpayee, Jaideep Ahlawat, Anurita Jha</t>
  </si>
  <si>
    <t>Cine negro | Neo-noir. Policíaco. Años 40. Años 50. Mafia</t>
  </si>
  <si>
    <t>Josh Brolin, Sean Penn, Ryan Gosling, Emma Stone, Robert Patrick, Michael Peña, Giovanni Ribisi, Anthony Mackie, Nick Nolte, Mireille Enos, Holt McCallany, Wade Williams, James Landry Hébert, Ambyr Childers, Jeff Wolfe, Jack McGee, Derek Mears, Derek Graf</t>
  </si>
  <si>
    <t>Thriller. Drama. Comedia | Crimen. Drogas</t>
  </si>
  <si>
    <t>Jeroen Perceval, Matteo Simoni, Dimitri Thivaios, Gene Bervoets, Hans Royaards, Axel Daeseleire, Eric Corton, Bond Mgebrishvili, Paloma Aguilera Valdebenito, Aza Declercq, Eduardo Almeida, Ali B., François Beukelaers, Said Boumazoughe, Vic de Wachter, Younes El Yakhloufi, Abdel Malik Farhouni, Noureddine Farihi, Hef Frans, Nora Gharib, Ludwig Hendrickx, Werner Kolf, Junes Lazaar, Nabil Mallat, Stefan Perceval, Carlos Schram, Julmar Simons, Mike Thivaios, Gunther Tyriard, Kobe Van Steenberghe, Donnya Zidan, Yakup Uzun</t>
  </si>
  <si>
    <t>Fantástico. Ciencia ficción. Acción | Extraterrestres. Monstruos. Manga. Live-Action</t>
  </si>
  <si>
    <t>Kazunari Ninomiya, Ken'ichi Matsuyama, Yuriko Yoshitaka, Kanata Hongô, Natsuna Watanabe, Takayuki Yamada, Ainosuke Shibata, Ayumi Ito, Chieko Ichikawa, Donpei Tsuchihira, Hidekazu Nagae, Kazuhide Kobayashi, Kazuyuki Asano, Kensuke Chisaka, Matsuri Hashimoto, Merii, Motoki Ochiai</t>
  </si>
  <si>
    <t>Fantástico. Acción. Ciencia ficción | Monstruos. Extraterrestres. Manga. Secuela. Live-Action</t>
  </si>
  <si>
    <t>Kazunari Ninomiya, Ken'ichi Matsuyama, Yuriko Yoshitaka, Kanata Hongô, Natsuna Watanabe, Takayuki Yamada</t>
  </si>
  <si>
    <t>Ciencia ficción. Intriga | Distopía. Película de culto</t>
  </si>
  <si>
    <t>Ethan Hawke, Uma Thurman, Jude Law, Loren Dean, Alan Arkin, Gore Vidal, Xander Berkeley, Elias Koteas, Ernest Borgnine, Tony Shalhoub, Blair Underwood, Maya Rudolph, Lindsey Ginter, Jayne Brook</t>
  </si>
  <si>
    <t>Drama | Biográfico. Pintura. Siglo XIX</t>
  </si>
  <si>
    <t>Vincent Cassel, Malik Zidi, Ian McCamy, Pernille Bergendorff</t>
  </si>
  <si>
    <t>Intriga. Cine negro. Thriller | Cine dentro del cine</t>
  </si>
  <si>
    <t>Lola Kirke, Zöe Kravitz, John Cho, Ricki Lake, Greta Lee, Michelle Forbes, Nelson Franklin, Jessica Parker Kennedy, Reeve Carney, Levy Tran</t>
  </si>
  <si>
    <t>Ciencia ficción. Acción. Thriller. Drama</t>
  </si>
  <si>
    <t>Will Smith, Clive Owen, Mary Elizabeth Winstead, Benedict Wong, Linda Emond, Kenny Sheard, Ralph Brown, Theodora Miranne, David Shae, Björn Freiberg, Alexandra Szucs, Daniel Salyers, Ashton Tatum, Douglas Hodge, Andrea Sooch, Tim Connolly, Ilia Volok, Shiquita James, Christopher T. Elliott, Justin James Boykin, Ilona McCrea</t>
  </si>
  <si>
    <t>Drama. Aventuras | Basado en hechos reales. Años 30. Esclavitud</t>
  </si>
  <si>
    <t>Everlyn Sampi, Tianna Sansbury, Laura Monaghan, Kenneth Branagh, David Gulpilil, Ningali Lawford, Deborah Mailman, Jason Clarke, Natasha Wanganeen, Garry McDonald, Roy Billing, Kate Roberts, Tamara Flanagan</t>
  </si>
  <si>
    <t>Terror | Zombis</t>
  </si>
  <si>
    <t>Dougray Scott, Jessica De Gouw, Martin McCann, Claire Goose, Elen Rhys, Jassa Ahluwalia, Sam Douglas, Robert Firth, Dionne Vincent, Manuela Maletta</t>
  </si>
  <si>
    <t>Aventuras. Drama | Biográfico. Siglo XIII</t>
  </si>
  <si>
    <t>Omar Sharif, Stephen Boyd, James Mason, Eli Wallach, Françoise Dorléac, Telly Savalas, Robert Morley, Yvonne Mitchell, Michael Hordern, Woody Strode, Kenneth Cope, Roger Croucher, Don Borisenko, Patrick Holt</t>
  </si>
  <si>
    <t>Drama | Familia. Adolescencia. Drama psicológico</t>
  </si>
  <si>
    <t>Donald Sutherland, Mary Tyler Moore, Judd Hirsch, Timothy Hutton, M. Emmet Walsh, Elizabeth McGovern, Dinah Manoff, James B. Sikking</t>
  </si>
  <si>
    <t>Acción. Thriller. Ciencia ficción | Catástrofes</t>
  </si>
  <si>
    <t>Gerard Butler, Jim Sturgess, Abbie Cornish, Ed Harris, Andy García, Zazie Beetz, Robert Sheehan, Alexandra Maria Lara, Mare Winningham, Arnold Chun, Sue-Lynn Ansari, Eugenio Derbez, Gregory Alan Williams, Drew Powell, David S. Lee, David Jensen, Amr Waked</t>
  </si>
  <si>
    <t>Acción. Fantástico. Terror. Intriga | Película de episodios. Gore</t>
  </si>
  <si>
    <t>Lola Gave, Axel Holst, Michael Zenner, Lila Lorane, Mucki, Andreas Pape, Matthan Harris, Annika Strauss, Denis Lyons, Martina Schöne-Radunski, Daniel Faust</t>
  </si>
  <si>
    <t>Western | Biográfico</t>
  </si>
  <si>
    <t>Gene Hackman, Robert Duvall, Jason Patric, Wes Studi, Matt Damon, Rodney A. Grant, Kevin Tighe, Steve Reevis, Carlos Palomino, Scott Wilson, Victor Aaron, Stuart Proud Eagle Grant, Steven McChattie, John Finn, Lee de Broux, Rino Thunder, Hoke Howell, Raliegh Wilson, Pato Hoffmann, Roger Callard, Juddson Keith Linn, Mark Boone Junior, M.C. Gainey, Michael Ruud, Michael Stein, Jonathan Ward, Luis Contreras, Walter Robles, Jim Beaver, Billy Brown, Mark Myers, Jesús Franco, George Lee, Peter P. Oliver, Kevin McNiven</t>
  </si>
  <si>
    <t>Western. Acción | Biográfico. Histórico</t>
  </si>
  <si>
    <t>Chuck Connors, Kamala Devi, Pat Conway, Armando Silvestre, Adam West, Lawrence Dobkin, John Anderson, Enid Jaynes, Ross Martin, Denver Pyle, Nancy Rodman, Amanda Ames</t>
  </si>
  <si>
    <t>Sylvester Stallone, Mickey Rourke, Michael Caine, Miranda Richardson, Rachael Leigh Cook, Alan Cumming, Rhona Mitra, Gretchen Mol, Tom Sizemore, John C. McGinley, John Cassini, Johnny Strong, Mark Boone Junior, Darryl Scheelar, Lauren Lee Smith, Garwin Sanford, Nathaniel DeVeaux, Tyler Labine, Rob Lee, Yves Cameron, Morgan Brayton, John Moore, Crystal Lowe</t>
  </si>
  <si>
    <t>Drama | Histórico. Racismo</t>
  </si>
  <si>
    <t>Richard Belzer, De'aundre Bonds, André Braugher, Isaiah Washington, Ossie Davis, Thomas Jefferson Byrd, Gabriel Casseus, Albert Hall, Bernie Mac, Charles S. Dutton, Gina Ravera, Kristen Wilson</t>
  </si>
  <si>
    <t>Drama | Drama judicial / Abogados/as. Familia</t>
  </si>
  <si>
    <t>Ronit Elkabetz, Simon Abkarian, Menashe Noy, Gabi Amrani, Dalia Beger, Roberto Pollack, Shmil Ben Ari, Abraham Celektar, Rami Danon, Sasson Gabai, Eli Gornstein, Evelin Hagoel, Albert Iluz, Keren Mor, David Ohayon</t>
  </si>
  <si>
    <t>Bélico | Cine épico. Guerra de Secesión. Siglo XIX. Ejército</t>
  </si>
  <si>
    <t>Tom Berenger, Jeff Daniels, Martin Sheen, Sam Elliott, Richard Jordan, Stephen Lang, C. Thomas Howell, Kevin Conway, Andrew Prine, John Diehl, Richard Anderson, Maxwell Caulfield, Timothy Scott, George Lazenby, Donal Logue, Kieran Mulroney, Cooper Huckabee, James Lancaster, William Morgan Sheppard, James Patrick Stuart, Bo Brinkman, Patrick Gorman, Royce D. Applegate</t>
  </si>
  <si>
    <t>Drama | Holocausto. II Guerra Mundial</t>
  </si>
  <si>
    <t>Sebastian Hülk, Jörg Lamprecht, Heino Ferch, Erika Marozsán</t>
  </si>
  <si>
    <t>Drama | Cine independiente USA. Mafia</t>
  </si>
  <si>
    <t>Ciencia ficción. Acción | Cyberpunk. Manga. Live-Action</t>
  </si>
  <si>
    <t>Scarlett Johansson, Takeshi Kitano, Michael Pitt, Pilou Asbæk, Juliette Binoche, Peter Ferdinando, Christopher Obi, Joseph Naufahu, Chin Han, Kaori Momoi, Yutaka Izumihara, Tawanda Manyimo, Lasarus Ratuere, Danusia Samal, Rila Fukushima, Michael Wincott</t>
  </si>
  <si>
    <t>Terror | Sobrenatural. Fantasmas. Slasher</t>
  </si>
  <si>
    <t>Gabriel Byrne, Julianna Margulies, Ron Eldard, Desmond Harrington, Isaiah Washington, Alex Dimitriades, Karl Urban, Emily Browning, Francesca Rettondini, Boris Brkic, Bob Ruggiero, Iain Gardiner, Jamie Giddens</t>
  </si>
  <si>
    <t>Comedia | Adolescencia. Cómic. Cine independiente USA</t>
  </si>
  <si>
    <t>Thora Birch, Scarlett Johansson, Steve Buscemi, Brad Renfro, Illeana Douglas, Bob Balaban, Dave Sheridan, Stacey Travis, T.J. Thyne, Pat Healy</t>
  </si>
  <si>
    <t>Romance. Drama. Fantástico | Drama romántico. Fantasmas. Sobrenatural</t>
  </si>
  <si>
    <t>Patrick Swayze, Demi Moore, Whoopi Goldberg, Tony Goldwyn, Vincent Schiavelli, Vivian Bonnell, Rick Aviles, Phil Leeds, Angelina Estrada, Stephen Root</t>
  </si>
  <si>
    <t>Terror. Comedia. Fantástico | Monstruos. Comedia de terror. Serie B</t>
  </si>
  <si>
    <t>Peter Liapis, Lisa Pelikan, Michael Des Barres, Jack Nance, Peter Risch, Tamara De Treaux, Scott Thomson, Ralph Seymour, Mariska Hargitay</t>
  </si>
  <si>
    <t>Drama | Biográfico. Moda. Drogas. Homosexualidad. Años 70. Años 80. Telefilm</t>
  </si>
  <si>
    <t>Angelina Jolie, Elizabeth Mitchell, Faye Dunaway, Eric Michael Cole, Mila Kunis, Kylie Travis, Mercedes Ruehl, Holly Baker, Louis Giambalvo, Holly Sampson, John Considine, Samantha Torre, Joe Basile, Scott Cohen</t>
  </si>
  <si>
    <t>Drama. Romance | Cine épico. Racismo. Melodrama. Vida rural (Norteamérica). Familia. Amistad</t>
  </si>
  <si>
    <t>Elizabeth Taylor, Rock Hudson, James Dean, Carroll Baker, Jane Withers, Chill Wills, Mercedes McCambridge, Sal Mineo, Dennis Hopper, Judith Evelyn, Paul Fix, Earl Holliman, Robert Nichols, Rod Taylor</t>
  </si>
  <si>
    <t>Comedia. Musical. Romance | Años 1900 (circa)</t>
  </si>
  <si>
    <t>Leslie Caron, Maurice Chevalier, Louis Jourdan, Hermione Gingold, Jacques Bergerac, Eva Gabor, John Abbott, Isabel Jeans</t>
  </si>
  <si>
    <t>Rob Schneider, William Forsythe, Eddie Griffin, Arija Bareikis, Oded Fehr, Bree Turner, Amy Poehler, Jacqueline Obradors, Richard Riehle, Gail O'Grady, Deborah Lemen, Jackie Sandler, Gabrielle Tuite, Torsten Voges, Charlie Curtis</t>
  </si>
  <si>
    <t>Cine negro. Drama. Romance. Thriller | Juego. Celos. Melodrama. Película de culto</t>
  </si>
  <si>
    <t>Rita Hayworth, Glenn Ford, George Macready, Joseph Calleia, Steven Geray, Rosa Rey, Joe Sawyer, Gerald Mohr, Mark Roberts, Ludwig Donath, Donald Douglas, Lionel Royce, Saul Martell</t>
  </si>
  <si>
    <t>Acción. Fantástico. Aventuras. Comedia. Drama. Ciencia ficción | Extraterrestres. Manga. Live-Action</t>
  </si>
  <si>
    <t>Masami Nagasawa, Shun Oguri, Masaki Okada, Yûya Yagira, Masaki Suda, Kanna Hashimoto, Ryô Yoshizawa, Kantarou Nakamura, Tsuyoshi Muro</t>
  </si>
  <si>
    <t>Drama. Thriller | Familia. Adolescencia. Basado en hechos reales</t>
  </si>
  <si>
    <t>Taylor Spreitler, Peter Coyote, Gil Bellows, Amy Price-Francis, Shane Graham, Elizabeth Peña, Amy Davidson, Rex Lee, Mackenzie Phillips, Niki Koss, David Meunier, Giselle Bonilla, Wilson Ramirez, Carla Jeffery, Ashley Drayton, Avriella Ford, Rachel Leah Cohen, Hayden Wyatt, Sydney Harris, Anne Elisabeth, Derrick White, Katie O'Connor, Jimmy Ortega, Amanda Lee Silverman</t>
  </si>
  <si>
    <t>Drama | Transexualidad / transgénero. Baile. Ballet</t>
  </si>
  <si>
    <t>Victor Polster, Arieh Worthalter, Valentijn Dhaenens, Oliver Bodart, Tijmen Govaerts, Angelo Tijssens, Chris Thys, Naomi Velissariou, Alexia Depicker</t>
  </si>
  <si>
    <t>Thriller | Policíaco. Neo-noir. Crimen. Road Movie</t>
  </si>
  <si>
    <t>Sean Penn, Jennifer Lopez, Nick Nolte, Billy Bob Thornton, Jon Voight, Powers Boothe, Claire Danes, Joaquin Phoenix, Bo Hopkins, Richard Rutowski, Abraham Benrubi, Brent Briscoe, Liv Tyler, Sean Stone, Julie Hagerty, Aida Linares, Valery Nikolayev, Ilia Volok, Laurie Metcalf, Sheri Foster</t>
  </si>
  <si>
    <t>Acción. Aventuras. Drama | Antigua Roma. Esclavitud. Venganza. Cine épico</t>
  </si>
  <si>
    <t>Russell Crowe, Joaquin Phoenix, Connie Nielsen, Oliver Reed, Richard Harris, Ralf Moeller, Derek Jacobi, Djimon Hounsou, David Schofield, John Shrapnel, Spencer Treat Clark, Tomas Arana, David Hemmings, Tommy Flanagan, Sven-Ole Thorsen, Tony Curran, Giorgio Cantarini, Omid Djalili, Giannina Facio, Nicholas McGaughey, Chris Kell, John Quinn, Alun Raglan, David Bailie, Chick Allan, David Nicholls, Al Ashton, Billy Dowd, Ray Calleja, Allan Corduner, Michael Mellinger, Said Amel, Adam Levy, Gilly Gilchrist, Graham Mullins</t>
  </si>
  <si>
    <t>Intriga. Thriller | Sobrenatural. Superhéroes. Secuela</t>
  </si>
  <si>
    <t>James McAvoy, Bruce Willis, Samuel L. Jackson, Sarah Paulson, Anya Taylor-Joy, Spencer Treat Clark, Shayna Ryan, Charlayne Woodard, Luke Kirby, Rob Yang, Brian Donahue, Adam David Thompson, Marisa Brown, Kyli Zion, Diana Silvers, M. Night Shyamalan, Nina Wisner, Serge Didenko, Russell Posner, Leslie Stefanson, Kimberly S. Fairbanks, Rosemary Howard, Johnny Hiram Jamison, Marc H. Glick, Brick Mason, Bostin Christopher, Ukee Washington, Brian Anthony Wilson, Tobias Segal, Tom DiNardo, Timothy Chivalette, Tim Duquette, Ursula Triplett</t>
  </si>
  <si>
    <t>Drama. Romance | Remake. Amistad</t>
  </si>
  <si>
    <t>Julianne Moore, John Turturro, Michael Cera, Jeanne Tripplehorn, Holland Taylor, Brad Garrett, Caren Pistorius, Sean Astin, Cassi Thomson, Tyson Ritter</t>
  </si>
  <si>
    <t>Drama. Thriller | Mafia</t>
  </si>
  <si>
    <t>Gena Rowlands, Buck Henry, John Adames, Julie Carmen, Lupe Garnica, Tony Knesich, Gregory Cleghorne, Jessica Castillo, Tom Noonan, Ronald Maccone</t>
  </si>
  <si>
    <t>Nick Jonas, Ben Schnetzer, James Franco, Gus Halper, Virginia Gardner, Danny Flaherty, Jake Picking, Austin Lyon, Chase Crawford, Trent Rowland, Patrick Murney, Jon Osbeck, Eric Staves, Will Pullen, Brock Yurich, William Cross, Angel Kerns</t>
  </si>
  <si>
    <t>Comedia | Familia. Cine independiente USA</t>
  </si>
  <si>
    <t>David Duchovny, Vera Farmiga, Graham Phillips, Keri Russell, Justin Kirk, Ty Burrell, Dakota Johnson, Anthony Anderson, Adelaide Kane, Nicholas Lobue, Ronnie Rubalcaba, Alan Ruck, Tommee May, Musashi Alexander, Ana Auther, Olga Segura, Geoff Ellsworth, Evan Boymel, Jake Duran, Tony Ford, Caleb Horst, Steve Almazan, Jacqui Getty, Amanda Crown</t>
  </si>
  <si>
    <t>Emily Browning, Olly Alexander, Hannah Murray, Cora Bissett, Pierre Boulanger, Sarah Swire, Mark Radcliffe, Stuart Maconie, Ann Scott-Jones, Josie Long, Pauline King, Kath Howden, Alex Klobouk, Paul Flanagan, Michael Drum</t>
  </si>
  <si>
    <t>Ciencia ficción. Acción. Drama | Monstruos. 3-D</t>
  </si>
  <si>
    <t>Aaron Taylor-Johnson, Ken Watanabe, Elizabeth Olsen, David Strathairn, Bryan Cranston, Sally Hawkins, Juliette Binoche, CJ Adams, Richard T. Jones, Al Sapienza, Patrick Sabongui</t>
  </si>
  <si>
    <t>Fantástico. Terror. Ciencia ficción | Monstruos. Película de culto</t>
  </si>
  <si>
    <t>Akira Takarada, Momoko Kôchi, Akihiko Hirata, Takashi Shimura, Fuyuki Murakami, Sachio Sakai, Toranosuke Ogawa, Raymond Burr, Ren Yamamoto, Seijirô Onda, Hiroshi Hayashi, Kokuten Kôdô</t>
  </si>
  <si>
    <t>Ciencia ficción. Acción. Fantástico | Monstruos. Secuela</t>
  </si>
  <si>
    <t>Vera Farmiga, Kyle Chandler, Millie Bobby Brown, Bradley Whitford, Charles Dance, Thomas Middleditch, Ken Watanabe, Sally Hawkins, Jonathan Howard, Zhang Ziyi, Randy Havens, David Strathairn, Aisha Hinds, Anthony Ramos, Vince Foster, O'Shea Jackson Jr., Marko Caka, Mitch Craft</t>
  </si>
  <si>
    <t>Ciencia ficción. Fantástico. Acción | Monstruos. Remake</t>
  </si>
  <si>
    <t>Matthew Broderick, Jean Reno, Maria Pitillo, Hank Azaria, Doug Savant, Kevin Dunn, Michael Lerner, Harry Shearer, Arabella Field, Vicki Lewis, Al Leong, Craig Castaldo, Malcom Danare, Lorry Goldman, Philippe Bergeron, Frank Bruynbroek, François Giroday, Robert Lesser, Ralph Manza, Greg Callahan, Chris Ellis, Nancy Cartwright, Richard Gant, Bodhi Elfman, Rich Grosso, Lloyd Kino, Toshi Toda, Clyde Kusatsu, Masaya Kato, Glenn Morshower, Derek Webster, Stuart Fratkin, David Pressman, Ali Afshar, Terence Paul Winter, Kirk Geiger, Pat Mastroianni, Eric Saiet, Seth Peterson, Nathan Anderson, Greg Collins, James Black, Daniel Pearce, Mark Fite, Lee Weaver, Leonard Termo, Joshua Taylor, Al Sapienza, Stoney Westmoreland, Ed Wheeler, Bill Hoag, Joseph Badalucco Jr.</t>
  </si>
  <si>
    <t>Drama | Años 80. Basado en hechos reales</t>
  </si>
  <si>
    <t>Matthew McConaughey, Edgar Ramirez, Bryce Dallas Howard, Corey Stoll, Toby Kebbell, Rachael Taylor, Bruce Greenwood, Stacy Keach, Bill Camp, Joshua Harto, Steve Larese, Catherine Haun, John Pirkis, Shad Adair, Jamie H. Jung, Craig T. Nelson</t>
  </si>
  <si>
    <t>Comedia. Musical | Antigua Roma</t>
  </si>
  <si>
    <t>Zero Mostel, Phil Silvers, Buster Keaton, Michael Crawford, Jack Gilford, Annette Andre, Michael Hordern, Leon Greene, Roy Kinnear, Alfie Bass, John Bluthal, Pamela Brown, Patricia Jessel, Beatrix Lehmann, Frank Thornton, Peter Butterworth, Ingrid Pitt</t>
  </si>
  <si>
    <t>Owen Wilson, Lake Bell, Pierce Brosnan, Sterling Jerins, Spencer Garrett, Claire Geare, Byron Gibson, Jim Lau, Sahajak Boonthanakit, Karen Gemma Dodgson, Bonnie Zellerbach</t>
  </si>
  <si>
    <t>Drama. Romance | Deporte. Béisbol. Vejez/Madurez. Familia</t>
  </si>
  <si>
    <t>Clint Eastwood, Amy Adams, Justin Timberlake, John Goodman, Matthew Lillard, Robert Patrick, Ed Lauter, Chelcie Ross, Bob Gunton, Scott Eastwood, Ricky Muse</t>
  </si>
  <si>
    <t>Aventuras. Acción. Comedia. Fantástico | Artes marciales. Magia</t>
  </si>
  <si>
    <t>Kurt Russell, Kim Cattrall, Dennis Dun, Kate Burton, Victor Wong, James Hong, Donald Li, Carter Wong, Suzee Pai, Craig Ng, Dawna Lee Heising, Chao Li Chi</t>
  </si>
  <si>
    <t>Drama | Mafia. Drogas</t>
  </si>
  <si>
    <t>Salvatore Cantalupo, Gianfelice Imparato, Maria Nazionale, Toni Servillo, Gigio Morra, Salvatore Abruzzese, Marco Macor, Ciro Petrone, Carmine Paternoster</t>
  </si>
  <si>
    <t>Thriller | Ejército</t>
  </si>
  <si>
    <t>Ethan Hawke, January Jones, Jake Abel, Zöe Kravitz, Bruce Greenwood, Stafford Douglas, Alma Sisneros, Kristen Rakes, Michael Sheets, Akshay Patel</t>
  </si>
  <si>
    <t>Bélico. Comedia. Drama | Comedia dramática. Guerra de Vietnam. Radio</t>
  </si>
  <si>
    <t>Robin Williams, Forest Whitaker, Bruno Kirby, Robert Wuhl, Noble Willingham, J.T. Walsh, Jintara Sugapat, Juney Smith, Richard Portnow, Danny Aiello III, Richard Edson, James McIntire, Peter MacKenzie</t>
  </si>
  <si>
    <t>Drama | Nazismo. Holocausto. Años 30</t>
  </si>
  <si>
    <t>Viggo Mortensen, Jason Isaacs, Mark Strong, Steven Mackintosh, Jodie Whittaker, Gemma Jones, Adrian Schiller, Guy Henry, Anastasia Hille, Anna Marie Cseh</t>
  </si>
  <si>
    <t>Comedia | Road Movie. Adolescencia. Amistad</t>
  </si>
  <si>
    <t>Tristan Göbel, Anand Batbileg, Aniya Wendel, Justina Humpf, Paul Busche, Jerome Hirthammer, Henning Peker, Max Kluge, Udo Samel, Anja Schneider, Nadine Dubois, Uwe Bohm, Katerina Poladjan, Sammy Scheuritzel</t>
  </si>
  <si>
    <t>Drama | Biográfico. Literatura. Infancia. Años 40</t>
  </si>
  <si>
    <t>Domhnall Gleeson, Margot Robbie, Will Tilston, Kelly MacDonald, Nico Mirallegro, Stephen Campbell Moore, Simon Williams, Phoebe Waller-Bridge, Geraldine Somerville, Richard McCabe, Richard Dixon, Lance C. Fuller, Tommy Rodger, Alex Lawther, Vicki Pepperdine, Shaun Dingwall, Robert Portal, Jason Matthewson, Bernardo Santos, Honey Holmes, Adam Lazarus</t>
  </si>
  <si>
    <t>Drama | África. Naturaleza. Animales. Simios. Basado en hechos reales</t>
  </si>
  <si>
    <t>Sigourney Weaver, John Omirah Miluwi, Bryan Brown, Julie Harris, Iain Cuthbertson, Iain Glen, Constantin Alexandrov, John Alexander</t>
  </si>
  <si>
    <t>Intriga | Guerra Fría. Espionaje</t>
  </si>
  <si>
    <t>William Hurt, Lee Marvin, Brian Dennehy, Joanna Pacula, Ian Bannen, Alexander Knox, Ian McDiarmid</t>
  </si>
  <si>
    <t>Thriller | Thriller psicológico. Espionaje</t>
  </si>
  <si>
    <t>Jennifer Lawrence, Joel Edgerton, Jeremy Irons, Charlotte Rampling, Mary-Louise Parker, Matthias Schoenaerts, Joely Richardson, Nicole O'Neill, Sergej Onopko, Sergei Polunin, Kristof Konrad, Simon Szabó, Ciarán Hinds, Thekla Reuten, Joel de la Fuente, Sakina Jaffrey, Douglas Hodge, Bill Camp, Sebastian Hülk, Ingeborga Dapkunaite, Sasha Frolova, Chris O'Hara, Judit Rezes, Hugh Quarshie, Karen Gagnon, Patrick McCullough, Louis Hofmann, Bálint Adorjáni, Zsolt Anger, Scott Alexander Young, Lauren Glazier</t>
  </si>
  <si>
    <t>Drama | Adolescencia. Familia</t>
  </si>
  <si>
    <t>Atli Oskar Fjalarsson, Ingvar Eggert Sigurdsson, Kristbjörg Kjeld, Rade Serbedzija, Jarkko Lahti, Nanna Kristín Magnúsdóttir, Arndís Hrönn Egilsdóttir, Pálmi Gestsson</t>
  </si>
  <si>
    <t>Intriga. Drama | Años 30. Caza</t>
  </si>
  <si>
    <t>Kelly MacDonald, Emily Watson, Maggie Smith, Alan Bates, Clive Owen, Ryan Phillippe, Jeremy Northam, Richard E. Grant, Kristin Scott Thomas, Helen Mirren, Michael Gambon, Tom Hollander, Charles Dance, Bob Balaban, Stephen Fry, Camilla Rutherford, Sophie Thompson, Derek Jacobi, Eileen Atkins, Teresa Churcher, Claudie Blakley, Geraldine Somerville, Adrian Scarborough, James Wilby, Jeremy Swift, Natasha Wightman, Laurence Fox, Trent Ford</t>
  </si>
  <si>
    <t>Terror. Thriller | Thriller psicológico. Fantasmas</t>
  </si>
  <si>
    <t>Halle Berry, Robert Downey Jr., Charles S. Dutton, John Carroll Lynch, Bernard Hill, Penélope Cruz, Dorian Harewood, Bronwen Mantel, Kathleen Mackey, Matthew G. Taylor, Michel Perron, Andrea Sheldon, Anana Rydvald, Laura Mitchell, Amy Sloan, Noel Burton, Benz Antoine, Andy Bradshaw, Jason Cavalier</t>
  </si>
  <si>
    <t>Ciencia ficción. Terror. Comedia | Comedia de terror. Extraterrestres</t>
  </si>
  <si>
    <t>Richard Coyle, Ruth Bradley, Russell Tovey, Lalor Roddy, Bronagh Gallagher, David Pearse, Pascal Scott, Louis Dempsey</t>
  </si>
  <si>
    <t>Drama | Biográfico. Años 50. Años 60</t>
  </si>
  <si>
    <t>Nicole Kidman, Tim Roth, Milo Ventimiglia, Derek Jacobi, Parker Posey, Paz Vega, Frank Langella, Geraldine Somerville, Robert Lindsay, Roger Ashton-Griffiths, Flora Nicholson, Jeanne Balibar</t>
  </si>
  <si>
    <t>Drama | Basado en hechos reales. Abusos sexuales. Religión</t>
  </si>
  <si>
    <t>Melvil Poupaud, Denis Menochet, Swann Arlaud, Eric Caravaca, François Marthouret, Bernard Verley, Josiane Balasko, Hélène Vincent, François Chattot, Frédéric Pierrot, Martine Erhel, Aurélia Petit, Julie Duclos, Jeanne Rosa, Amélie Daure</t>
  </si>
  <si>
    <t>Intriga. Thriller. Drama | Thriller psicológico. Música</t>
  </si>
  <si>
    <t>Isabelle Huppert, Jacques Dutronc, Anna Mouglalis, Rodolphe Pauly, Brigitte Catillon, Michel Robin, Mathieu Simonet</t>
  </si>
  <si>
    <t>Aaron Eckhart, Maria Bello, Cameron Bright, Adam Brody, Sam Elliott, Katie Holmes, David Koechner, William H. Macy, J.K. Simmons, Robert Duvall, Kim Dickens, Rob Lowe, Todd Louiso, Melora Hardin</t>
  </si>
  <si>
    <t>Drama | Melodrama. Historias cruzadas</t>
  </si>
  <si>
    <t>Greta Garbo, John Barrymore, Joan Crawford, Wallace Beery, Lionel Barrymore, Jean Hersholt, Robert McWade, Tully Marshall, Purnell Pratt</t>
  </si>
  <si>
    <t>Drama | Vejez/Madurez. Inmigración. Racismo. Amistad</t>
  </si>
  <si>
    <t>Clint Eastwood, Christopher Carley, Bee Vang, Ahney Her, John Carroll Lynch, Cory Hardrict, Brian Haley, Geraldine Hughes, Dreama Walker, Doua Moua, Chee Thao, Scott Eastwood, Brian Howe</t>
  </si>
  <si>
    <t>Danny Glover, Kevin Kline, Steve Martin, Mary McDonnell, Mary-Louise Parker, Alfre Woodard, Jeremy Sisto, Tina Lifford, Patrick Malone, Randle Mell, Sarah Trigger, Marley Shelton</t>
  </si>
  <si>
    <t>Thriller. Intriga | Música. Thriller psicológico</t>
  </si>
  <si>
    <t>Elijah Wood, John Cusack, Alex Winter, Kerry Bishé, Allen Leech, Tamsin Egerton, Dee Wallace, Mino Mackic</t>
  </si>
  <si>
    <t>Romance. Drama | Drama romántico. Años 80. Pintura</t>
  </si>
  <si>
    <t>Ethan Hawke, Gwyneth Paltrow, Anne Bancroft, Robert De Niro, Hank Azaria, Chris Cooper, Raquel Beaudene, Kim Dickens, Clem Caserta</t>
  </si>
  <si>
    <t>Drama. Romance | Drama de época. Drama romántico. Siglo XIX</t>
  </si>
  <si>
    <t>Jeremy Irvine, Ralph Fiennes, Helena Bonham Carter, Holliday Grainger, Robbie Coltrane, Olly Alexander, Jason Flemyng, David Walliams, Sally Hawkins, Jessie Cave, Toby Irvine, Ewen Bremner, Ralph Ineson, Richard James</t>
  </si>
  <si>
    <t>Mathieu Amalric, Guillaume de Tonquedec, Nicole García, Gilles Lellouche, André Dussollier, Karin Viard, Marine Vacth, Gemma Chan</t>
  </si>
  <si>
    <t>Comedia. Drama | Cine independiente USA. Comedia dramática. Road Movie. Vejez/Madurez. Homosexualidad. Familia</t>
  </si>
  <si>
    <t>Lily Tomlin, Julia Garner, Marcia Gay Harden, Judy Greer, Laverne Cox, Sam Elliott, Elizabeth Peña, Nat Wolff, Sarah Burns, John Cho, Mo Aboul-Zelof, Skya Chanadet</t>
  </si>
  <si>
    <t>Comedia. Musical | Película de culto. Música</t>
  </si>
  <si>
    <t>Dan Aykroyd, John Belushi, Henry Gibson, Carrie Fisher, James Brown, Kathleen Freeman, John Candy, Aretha Franklin, Ray Charles, Charles Napier, Cab Calloway, Steve Cropper, Donald "Duck" Dunn, Murphy Dunne, Willie Hall, Tom Malone, Lou Marini, Matt Murphy, Alan Rubin, John Lee Hooker, Twiggy, Steve Lawrence, Frank Oz, Jeff Morris, Steven Williams, Armand Cerami, Joe Walsh</t>
  </si>
  <si>
    <t>Thriller. Drama | Aventura espacial. Supervivencia. 3-D</t>
  </si>
  <si>
    <t>Sandra Bullock, George Clooney, Ed Harris</t>
  </si>
  <si>
    <t>Musical. Romance. Comedia | Comedia romántica. Comedia juvenil. Colegios &amp; Universidad. Adolescencia. Baile. Años 50. Película de culto</t>
  </si>
  <si>
    <t>John Travolta, Olivia Newton-John, Stockard Channing, Jeff Conaway, Barry Pearl, Michael Tucci, Kelly Ward, Didi Conn, Jamie Donnelly, Dinah Manoff, Eve Arden, Frankie Avalon, Joan Blondell, Edd Byrnes, Lorenzo Lamas, Sid Caesar</t>
  </si>
  <si>
    <t>Steve Coogan, Isla Fisher, Asa Butterfield, Shirley Henderson, David Mitchell, Sophie Cookson, Stephen Fry, Sarah Solemani, Asim Chaudhry, Pearl Mackie, Jonny Sweet, Stephen Evans, Dinita Gohil, Jamie Blackley, Shanina Shaik, Kate Margo, Christophe de Choisy, Jill Buchanan, Matt Bentley, Pierre Bergman, Michel Alexandre Gonzalez, Joe Tucker, Richard Attlee, Richard Betts</t>
  </si>
  <si>
    <t>Drama. Comedia | Basado en hechos reales. Comedia dramática. Drama sureño. Años 60. Racismo. Amistad. Buddy Film. Música. Navidad. Road Movie</t>
  </si>
  <si>
    <t>Viggo Mortensen, Mahershala Ali, Iqbal Theba, Linda Cardellini, Ricky Muse, David Kallaway, Montrel Miller, Harrison Stone, Mike Young, Jon Michael Davis, Don DiPetta, Mike Hatton, Dimiter D. Marinov, Craig DiFrancia, Gavin Lyle Foley, Randal Gonzalez, Shane Partlow</t>
  </si>
  <si>
    <t>Thriller | Crimen. Música. Cine independiente USA</t>
  </si>
  <si>
    <t>Patrick Stewart, Anton Yelchin, Imogen Poots, Alia Shawkat, Mark Webber, Taylor Tunes, Joe Cole, Brent Werzner, October Moore, Cody Burns, Mason Knight, Eric Edelstein, Audrey Walker, Samuel Summer, Kasey Brown, Kai Lennox, Macon Blair</t>
  </si>
  <si>
    <t>Bélico. Acción. Thriller | Guerra de Iraq. Política</t>
  </si>
  <si>
    <t>Matt Damon, Greg Kinnear, Brendan Gleeson, Amy Ryan, Jason Isaacs, Khalid Abdalla, Yigal Naor, Said Faraj, Antoni Corone, Raad Rawi</t>
  </si>
  <si>
    <t>Fantástico. Comedia. Aventuras. Terror | Monstruos. Secuela. Comedia juvenil. Comedia de terror</t>
  </si>
  <si>
    <t>Zach Galligan, Phoebe Cates, John Glover, Robert Prosky, Robert Picardo, Christopher Lee, Haviland Morris, Dick Miller, Jackie Joseph, Keye Luke, Kathleen Freeman, Paul Bartel, John Astin, Jason Presson, Page Hannah, Raymond Cruz, Gedde Watanabe, Don Stanton, Shawn Nelson, Archie Hahn, Leslie Neale, Ron Fassler, Time Winters, Heather Haase, Lisa Mende, Patrika Darbo, Jerry Goldsmith, Rick Ducommun, John Capodice, Belinda Balaski, Kenneth Tobey, Michael Salort, Diane Sainte-Marie, Sarah Lilly, Vladimir Bibic, Julia Sweeney, Charlie Haas, Dale Swann, Gray Daniels, Stephanie Menuez, Jacque Lynn Colton, Anthony Winters, Isiah Whitlock Jr., Dean Norris, Saachiko, Henry Gibson, Leonard Maltin, Hulk Hogan, Dick Butkus, Bubba Smith, Howie Mandel, Tony Randall, Frank Welker, Kirk R. Thatcher, Mark Dodson, Neil Ross, Jeff Bergman</t>
  </si>
  <si>
    <t>Fantástico. Comedia. Terror | Comedia juvenil. Comedia de terror. Navidad. Monstruos. Película de culto</t>
  </si>
  <si>
    <t>Zach Galligan, Phoebe Cates, Hoyt Axton, Frances Lee McCain, Dick Miller, Polly Holliday, Keye Luke, Corey Feldman, Glynn Turman, Judge Reinhold, Scott Brady, Harry Carey Jr., Jonathan Banks, John Louie, Don Steele, Susan Burgess, Arnie Moore, Donald Elson, Belinda Balaski, Edward Andrews, Lois Foraker, Chuck Jones, Kenny Davis, Nicky Katt, Tracy Wells, John C. Becher, Jackie Joseph, Jim McKrell, Frank Welker, Howie Mandel, Fred Newman, Mark Dodson, Michael Winslow, Peter Cullen, Michael Sheehan, Bob Holt</t>
  </si>
  <si>
    <t>Terror. Fantástico | Cuentos. Siglo XIV. Brujería</t>
  </si>
  <si>
    <t>Sophia Lillis, Samuel Leakey, Alice Krige, Jessica De Gouw, Fiona O'Shughnessy, Donncha Crowley, Jonathan Gunning, Charles Babalola, Giulia Doherty, Jonathan Delaney Tynan, Darlene Garr, Melody Carrillo, Nessa Last</t>
  </si>
  <si>
    <t>Tom Hanks, Stephen Graham, Elisabeth Shue, Rob Morgan, Manuel García-Rulfo, Josh Wiggins, Lee Norris, Karl Glusman, Tom Brittney, Alex Kramer, Jimi Stanton, Joseph Poliquin, Bill Martin Williams, Matthew Zuk, Devin Druid, Grayson Russell, Dave Randolph-Mayhem Davis, Michael Benz, David Maldonado, Adam Aalderks, Casey Bond, Jesse Gallegos, Parker Wierling, Maximilian Osinski, Craig Tate, Ian James Corlett, Stephan Goldbach, Jake Ventimiglia, John Frederick, Travis Quentin Young, Michael Carollo</t>
  </si>
  <si>
    <t>Aventuras. Drama. Romance | África. Siglo XIX. Años 1900 (circa)</t>
  </si>
  <si>
    <t>Christopher Lambert, Andie MacDowell, Ralph Richardson, James Fox, Ian Holm, Eric Langlois, Ian Charleson, Cheryl Campbell, Nigel Davenport, Nicholas Farrell, Paul Geoffrey, Richard Griffiths, John Alexander</t>
  </si>
  <si>
    <t>Dominic Purcell, Cody Hackman, Stephen Lang, Steve Byers, Trish Stratus, Danny Glover, Vinnie Jones, Saul Rubinek, Richard Gunn, James A. Woods, J.P. Manoux, Romano Orzari</t>
  </si>
  <si>
    <t>Terror. Thriller. Acción | Slasher. Comedia de terror. Asesinos en serie. Venganza</t>
  </si>
  <si>
    <t>Kurt Russell, Rosario Dawson, Vanessa Ferlito, Zoe Bell, Sydney Tamiia Poitier, Rose McGowan, Tracie Thoms, Mary Elizabeth Winstead, Jordan Ladd, Marcy Harriell, Michael Parks, Eli Roth, Omar Doom, Marley Shelton, Quentin Tarantino, James Parks</t>
  </si>
  <si>
    <t>Thriller. Comedia. Acción | Comedia negra. Drogas. Mafia</t>
  </si>
  <si>
    <t>David Oyelowo, Joel Edgerton, Charlize Theron, Amanda Seyfried, Thandie Newton, Sharlto Copley, Harry Treadaway, Michael Angarano, Alan Ruck, Paris Jackson, Kenneth Choi, Yul Vazquez, Melonie Diaz, Diego Cataño, Hector Kotsifakis, Charles E Tiedje, Carlos Corona, Rodrigo Corea, Hernán Mendoza</t>
  </si>
  <si>
    <t>Drama | Basado en hechos reales. Años 70. Racismo. Política. Amistad. África</t>
  </si>
  <si>
    <t>Kevin Kline, Penelope Wilton, Denzel Washington, John Hargreaves, Zakes Mokae, Ian Richardson, Alec McCowen, Kevin McNally</t>
  </si>
  <si>
    <t>Cine negro | Serie B</t>
  </si>
  <si>
    <t>Dick Powell, Rhonda Fleming, Richard Erdman, William Conrad, Regis Toomey, Jean Porter, Joan Banks, Jay Adler, Renny McEvoy, Lou Lubin, Benny Burt, Hy Averback, Gloria Saunders, Leon Alton, Robert Brice</t>
  </si>
  <si>
    <t>Western | Robos &amp; Atracos</t>
  </si>
  <si>
    <t>William Holden, Ernest Borgnine, Robert Ryan, Edmond O'Brien, Warren Oates, Jaime Sanchez, Ben Johnson, Emilio Fernández, Strother Martin, L.Q. Jones, Bo Hopkins, Alfonso Arau</t>
  </si>
  <si>
    <t>Steve Coogan, Garion Dowds, Andrea Riseborough, Robert Hobbs, Deon Lotz, Brett Williams, Carel Nel, Lauren Steyn, Matthew Dylan Roberts</t>
  </si>
  <si>
    <t>Ciencia ficción. Aventuras. Acción. Comedia | Aventura espacial. Superhéroes. Cómic. Marvel Comics. Secuela. 3-D</t>
  </si>
  <si>
    <t>Chris Pratt, Zoe Saldana, Dave Bautista, Bradley Cooper, Vin Diesel, Kurt Russell, Michael Rooker, Karen Gillan, Elizabeth Debicki, Tommy Flanagan, Sean Gunn, Pom Klementieff, Chris Sullivan, Sylvester Stallone, Stan Lee, Ving Rhames</t>
  </si>
  <si>
    <t>Ciencia ficción. Acción. Aventuras. Comedia | Aventura espacial. Superhéroes. Cómic. Marvel Comics. 3-D</t>
  </si>
  <si>
    <t>Chris Pratt, Zoe Saldana, Dave Bautista, Bradley Cooper, Vin Diesel, Lee Pace, Michael Rooker, Karen Gillan, John C. Reilly, Djimon Hounsou, Glenn Close, Benicio del Toro, Laura Haddock, Peter Serafinowicz, Ophelia Lovibond, Sean Gunn, Gregg Henry, Josh Brolin</t>
  </si>
  <si>
    <t>Fantástico. Terror. Acción | Vampiros. Película de culto</t>
  </si>
  <si>
    <t>Konstantin Khabenskiy, Vladimir Menshov, Valeri Zolotukhin, Mariya Poroshina, Galina Tyunina, Yuriy Kutsenko, Aleksey Chadov, Zhanna Friske, Mariya Mironova, Ilya Lagutenko, Anna Slyu, Dmitriy Martynov, Ekaterina Malikova, Anna Semenovich</t>
  </si>
  <si>
    <t>Fantástico. Terror. Acción | Vampiros. Secuela</t>
  </si>
  <si>
    <t>Konstantin Khabenskiy, Aleksey Chadov, Yuriy Kutsenko, Igor Lifanov, Zhanna Friske, Mariya Poroshina, Vladimir Menshov, Galina Tyunina</t>
  </si>
  <si>
    <t>Comedia | Policíaco</t>
  </si>
  <si>
    <t>Totò, Pina Piovani, Aldo Fabrizi, Ave Ninchi, Rossana Podestà, Ernesto Almirante, Aldo Giuffrè, William Tubbs, Pietro Carloni, Carlo Delle Piane, Mario Castellani, Gino Leurini, Paolo Modugno, Giulio Cali, Alida Cappellini, Gino Scotti, Ciro Berardi</t>
  </si>
  <si>
    <t>Aventuras. Acción | Cine épico. Siglo XVII. Histórico</t>
  </si>
  <si>
    <t>Park Hae-Il, Ryu Seung-ryong, Moon Chae-won, Kim Mu-yeol, Park Gi-woong, Lee Kyung-young, Kim Gu-Taek, Lee Jae-goo, David Lee</t>
  </si>
  <si>
    <t>Romance. Comedia | Comedia romántica. Amistad. Bodas</t>
  </si>
  <si>
    <t>Kate Hudson, Anne Hathaway, Bryan Greenberg, Chris Pratt, Candice Bergen, Steve Howey, Kristen Johnston, Michael Arden</t>
  </si>
  <si>
    <t>Comedia. Drama | Basado en hechos reales. Años 70. Cine independiente USA</t>
  </si>
  <si>
    <t>Alan Rickman, Chris Pine, Bill Pullman, Rachael Taylor, Freddy Rodriguez, Dennis Farina, Eliza Dushku, Bradley Whitford, Miguel Sandoval</t>
  </si>
  <si>
    <t>Acción. Ciencia ficción. Thriller. Terror | Pandemias. Zombis. 3-D</t>
  </si>
  <si>
    <t>Brad Pitt, Mireille Enos, Daniella Kertesz, David Morse, Matthew Fox, Eric West, James Badge Dale, David Andrews, Peter Capaldi, Fana Mokoena, Elyes Gabel, Pierfrancesco Favino, Moritz Bleibtreu, Ruth Negga, Michiel Huisman, Kingsley Ben-Adir, Sterling Jerins, Fabrizio Zacharee Guido, John Gordon Sinclair, Grégory Fitoussi, Jane Perry, Lucy Russell, Mark Holden, Tim Berrington, Konstantin Khabenskiy, Lee Nicholas Harris, Ann Ogbomo, Jonathan Howard, Mike Noble, Ernesto Cantu, Vicky Araico, Nick Bartlett, Ruari Cannon, Khalid Laith, Noa Bodner, Assaf Ben-Shimon, Yaniv Rokah, Shaul Azar, Maisam Masri, Renu Setna, Ori Pfeffer, Julia Levy-Boeken, Yousef Hayyan Jubeh, Josh Wingate, Troy Glasgow, Richard Thomson, Ewan Ross, Christian Wong, Nikola Djuricko, Elen Rhys, Lee Colley, Michael Jenn, Katalin Dombi, Tzafetaas, Maddox Jolie-Pitt</t>
  </si>
  <si>
    <t>Drama. Romance. Bélico | Cine épico. Siglo XIX. Guerras Napoleónicas</t>
  </si>
  <si>
    <t>Audrey Hepburn, Henry Fonda, Mel Ferrer, Vittorio Gassman, Herbert Lom, Oskar Homolka, Anita Ekberg, Helmut Dantine, Tullio Carminati, Barry Jones, Milly Vitale, Lea Seidl, Anna-Maria Ferrero, Wilfrid Lawson, May Britt, Jeremy Brett, Patrick Crean, Sean Barrett, John Mills, Marisa Allasio</t>
  </si>
  <si>
    <t>Drama | Racismo. Adolescencia. Basado en hechos reales</t>
  </si>
  <si>
    <t>Alina Levshin, Jella Haase, Sayed Ahmad, Gerdy Zint, Lukas Steltner, Uwe Preuss, Winnie Böwe, Rosa Enskat, Haymon Maria Buttinger, Klaus Manchen, Andreas Leupold, Najebullah Ahmadi</t>
  </si>
  <si>
    <t>Drama | Familia. Alcoholismo</t>
  </si>
  <si>
    <t>Acción. Aventuras | Wuxia</t>
  </si>
  <si>
    <t>Jiang Wen, Kiichi Nakai, Wang Xueqi, Zhao Wei, Zhou Yun</t>
  </si>
  <si>
    <t>Ciencia ficción. Acción. Fantástico | Futuro postapocalíptico</t>
  </si>
  <si>
    <t>Richard Jordan, Jami Gertz, Jason Patric, Lukas Haas, James Legros, Claude Brooks, Peter DeLuise, Peter Kowanko</t>
  </si>
  <si>
    <t>Ciencia ficción. Comedia. Aventuras | Aventura espacial. Extraterrestres. Robots. Parodia</t>
  </si>
  <si>
    <t>Martin Freeman, Mos Def, Sam Rockwell, Zooey Deschanel, Bill Nighy, John Malkovich, Anna Chancellor, Kelly MacDonald, Jason Schwartzman, Warwick Davis</t>
  </si>
  <si>
    <t>Walter Matthau, Robert Morse, Inger Stevens, Lucille Ball, Joey Bishop, Sid Caesar, Jayne Mansfield, Art Carney, Phil Silvers, Sue Ane Langdon, Carl Reiner, Claire Kelly, Eilane Devry, Jackie Russell, Aline Towne, Bobbie Jordan, Linda Harrison, Jeffrey Hunter</t>
  </si>
  <si>
    <t>Comedia | Comedia dramática. Basado en hechos reales. Biográfico. Homosexualidad</t>
  </si>
  <si>
    <t>Guillaume Gallienne, Françoise Fabian, Yves Jacques, André Marcon, Diane Kruger, Nanou Garcia, Yvon Back, Pierre Derenne, Catherine Salviat, Reda Kateb</t>
  </si>
  <si>
    <t>Aventuras | Amistad. Ejército. Colonialismo</t>
  </si>
  <si>
    <t>Cary Grant, Victor McLaglen, Douglas Fairbanks Jr., Joan Fontaine, Eduardo Ciannelli, Montagu Love, Sam Jaffe</t>
  </si>
  <si>
    <t>Acción. Comedia | Comedia negra. Crimen</t>
  </si>
  <si>
    <t>Daniel Radcliffe, Samara Weaving, Mark Rowley, Ned Dennehy, Natasha Liu Bordizzo, Hanako Footman, Bella Padden, Jacqueline Lee Geurts, Set Sjöstrand, Jack Riddiford, Ken Thomas, J. David Hinze, Janna Cachola, Racheal Ofori, Kim Girschner, Brandon Phillips, Milo Cawthorne</t>
  </si>
  <si>
    <t>Bélico. Thriller | II Guerra Mundial</t>
  </si>
  <si>
    <t>Michael Caine, Donald Sutherland, Robert Duvall, Donald Pleasence, Anthony Quayle, Jenny Agutter, Treat Williams, Larry Hagman, Jean Marsh, Sven-Bertil Taube, John Standing, Judy Geeson, Michael Byrne, Terence Plummer, Alexei Jawdokimov</t>
  </si>
  <si>
    <t>Drama. Romance | Música. Alcoholismo. Remake</t>
  </si>
  <si>
    <t>Bradley Cooper, Lady Gaga, Sam Elliott, Rafi Gavron, Andrew Dice Clay, Anthony Ramos, Bonnie Somerville, Dave Chappelle, Michael Harney, William Belli, Rebecca Field, D.J. 'Shangela' Pierce, Steven Ciceron, Andrew Michaels, Jacob Taylor, Geronimo Vela, Frank Anello, Ron Rifkin, Alec Baldwin, Connor Ryan, Halsey, Matthew Libatique</t>
  </si>
  <si>
    <t>Drama. Romance. Musical | Cine dentro del cine. Melodrama. Remake</t>
  </si>
  <si>
    <t>Judy Garland, James Mason, Jack Carson, Charles Bickford, Tommy Noonan, Amanda Blake, Lucy Marlow, Irving Bacon, Hazel Shermet, Paul Bryar, Mae Marsh, James Brown, Al Hill, John Saxon, Frank Ferguson, Pat O'Malley, Bess Flowers, Leon Alton, Willis Bouchey, Frank Puglia, Harold Miller, Joan Shawlee, Jack Mower</t>
  </si>
  <si>
    <t>Comedia. Fantástico | Sátira. Nazismo. Falso documental</t>
  </si>
  <si>
    <t>Oliver Masucci, Fabián Busch, Christoph Maria Herbst, Katja Riemann, Franziska Wulf, Lars Rudolph, Michael Kessler</t>
  </si>
  <si>
    <t>Ugo Tognazzi, Philippe Noiret, Gastone Moschin, Adolfo Celi, Duilio Del Prete, Renzo Montagnani, Milena Vukotic, Bernard Blier</t>
  </si>
  <si>
    <t>Drama. Comedia | Película de episodios</t>
  </si>
  <si>
    <t>Raúl Arévalo, Juan Diego Botto, Sergio Peris-Mencheta, María Botto, Marta Etura, Miguel Ángel Muñoz, Antonio de la Torre, Álex García, Petra Martínez, Secun De La Rosa, Melani Olivares, Nur Levi, Estefanía de los Santos, Carmen Balagué, Mercedes Sampietro, Goya Toledo, Astrid Jones, Dafnis Balduz, Juan Margallo</t>
  </si>
  <si>
    <t>Drama. Romance | Melodrama. Enfermedad. Discapacidad. Toros. Amistad</t>
  </si>
  <si>
    <t>Javier Cámara, Leonor Watling, Darío Grandinetti, Rosario Flores, Geraldine Chaplin, Mariola Fuentes, Ana Fernández, Cecilia Roth, Paz Vega, José Sancho, Loles León, Elena Anaya, Marisa Paredes, Chus Lampreave, Fele Martínez, Lola Dueñas, Pina Bausch, Caetano Veloso, Joserra Cadiñanos, Carmen Machi, Juan Fernández, Beatriz Santiago</t>
  </si>
  <si>
    <t>Kristin Scott Thomas, Elsa Zylberstein, Serge Hazanavicius, Laurent Grévill, Frédéric Pierrot, Lise Ségur, Jean-Claude Arnaud, Claire Johnston, Catherine Hosmalin, Olivier Cruveiller, Souad Mouchrik, Mouss Zouheyri</t>
  </si>
  <si>
    <t>Fantástico | Prehistoria. Dinosaurios. Remake</t>
  </si>
  <si>
    <t>Raquel Welch, John Richardson, Percy Herbert, Robert Brown, Martine Beswick, Jean Wladon, Lisa Thomas, Malya Nappi, William Lyon Brown, Richard James, Frank Hayden, Terence Maidment, Micky De Rauch, Yvonne Horner</t>
  </si>
  <si>
    <t>Comedia. Romance. Drama | Comedia romántica. Erótico. Cine dentro del cine. Sexualidad y pornografía</t>
  </si>
  <si>
    <t>Seth Rogen, Elizabeth Banks, Jason Mewes, Gerry Bednob, Traci Lords, Katie Morgan, Craig Robinson, Tom Savini, Jeff Anderson, Brandon Routh, Justin Long, Anne Wade, Jennifer Schwalbach Smith, David Early, Mattt Potter, Ricky Mabe</t>
  </si>
  <si>
    <t>Romance | Drama romántico. Cine dentro del cine. Discapacidad. Discapacidad visual</t>
  </si>
  <si>
    <t>Masatoshi Nagase, Ayame Misaki, Tatsuya Fuji, Kazuko Shirakawa, Misuzu Kanno, Mantarô Koichi, Nobumitsu Ônishi, Noémie Nakai, Chihiro Ohtsuka</t>
  </si>
  <si>
    <t>Aventuras. Drama | Basado en hechos reales. Años 90. Naturaleza. Supervivencia. Road Movie. Cine independiente USA</t>
  </si>
  <si>
    <t>Emile Hirsch, Marcia Gay Harden, William Hurt, Jena Malone, Brian Dierker, Vince Vaughn, Kristen Stewart, Catherine Keener, Hal Holbrook, Thure Lindhardt, Signe Egholm Olsen, Zach Galifianakis, Haley Ramm, R.D. Call</t>
  </si>
  <si>
    <t>Musical. Comedia | Remake. Años 60. Racismo. Baile</t>
  </si>
  <si>
    <t>John Travolta, Queen Latifah, Michelle Pfeiffer, Christopher Walken, Nikki Blonsky, James Marsden, Amanda Bynes, Zac Efron, Brittany Snow, Elijah Kelley, Allison Janney, Jerry Stiller</t>
  </si>
  <si>
    <t>Drama. Romance | Adolescencia. Skateboarding. Religión. Familia</t>
  </si>
  <si>
    <t>Geraldine Viswanathan, Jack Kilmer, Gabriel Luna, Purbi Joshi, Azad Khan, Anna Chlumsky, Jimmy Chung</t>
  </si>
  <si>
    <t>Acción | Crimen. Terrorismo. Policíaco</t>
  </si>
  <si>
    <t>Sylvester Stallone, Billy Dee Williams, Rutger Hauer, Lindsay Wagner, Nigel Davenport, Joe Spinell, Persis Khambatta, Edward Fox</t>
  </si>
  <si>
    <t>Ciencia ficción. Acción | Videojuego</t>
  </si>
  <si>
    <t>Daniel Cudmore, Anna Popplewell, Tom Green, Iain Belcher, Jenna Berman, Enisha Brewster, Max Carver, Ayelet Zurer, Masam Holden, Mike Dopud, Osric Chau, Katerina Katelieva, Alex Puccinelli, Chris Shields, Jen Taylor</t>
  </si>
  <si>
    <t>Acción. Drama. Thriller | Secuela</t>
  </si>
  <si>
    <t>Mikael Persbrandt, Seba Mubarak, Frida Hallgren, Reuben Sallmander, Nadja Christiansson, Lennart Hjulström, Peter Eggers, Steven Waddington, Cal Macaninch, John Light, Nigel Whitmey, Gustav Deinoff, Driss Roukhe, Milind Soman, Sven Ahlström</t>
  </si>
  <si>
    <t>Thriller. Acción. Drama | Crimen. Terrorismo. Mafia</t>
  </si>
  <si>
    <t>Mikael Persbrandt, Seba Mubarak, Pernilla August, Jason Flemyng, Dan Ekborg, Lennart Hjulström, Aleksandr Nosik, Ray Fearon, Fanny Risberg, Liv Mjönes</t>
  </si>
  <si>
    <t>Drama. Romance | Crimen</t>
  </si>
  <si>
    <t>Kenneth Branagh, Derek Jacobi, Kate Winslet, Julie Christie, Richard Briers, Michael Maloney, Nicholas Farrell, Brian Blessed, Charlton Heston, Billy Crystal, Jack Lemmon, Timothy Spall, Reece Dinsdale, Rufus Sewell, Gérard Depardieu, Robin Williams, Richard Attenborough, Rosemary Harris, Simon Russell Beale, John Gielgud, Judi Dench, John Mills, Ravil Isyanov, Ian McElhinney, Michael Bryant, David Yip, Jimi Mistry</t>
  </si>
  <si>
    <t>Cine negro | Crimen. Mafia</t>
  </si>
  <si>
    <t>Edward G. Robinson, Douglas Fairbanks Jr., Glenda Farrell, Stanley Fields, Sidney Blackmer, William Collier Jr., Ralph Ince</t>
  </si>
  <si>
    <t>Thriller | Mafia. Crimen. Años 30</t>
  </si>
  <si>
    <t>Tim Roth, Laurence Fishburne, Vanessa Williams, Andy García, Cicely Tyson, Chi McBride, Richard Bradford, Clarence Williams III, William Atherton, Loretta Devine, Queen Latifah, Mike Starr, Leonard Roberts</t>
  </si>
  <si>
    <t>Ciencia ficción. Aventuras. Fantástico | Aventura espacial. Star Wars. Spin-off</t>
  </si>
  <si>
    <t>Alden Ehrenreich, Emilia Clarke, Woody Harrelson, Donald Glover, Thandie Newton, Paul Bettany, Phoebe Waller-Bridge, Warwick Davis, Clint Howard, Richard Dixon, Joonas Suotamo, Sarah-Stephanie, Deepak Anand, Slim Khezri, Ian Kenny, Douglas Robson, Omar Alboukharey, Sean Gislingham, Nathaniel Lonsdale</t>
  </si>
  <si>
    <t>Takeshi Kitano, Kayoko Kishimoto, Tetsu Watanabe, Ren Osugi, Susumu Terajima, Yasuei Yakushiji, Tarô Itsumi, Makoto Ashikawa, Yuko Daike</t>
  </si>
  <si>
    <t>Fantástico. Comedia. Acción | Superhéroes</t>
  </si>
  <si>
    <t>Will Smith, Charlize Theron, Jason Bateman, Eddie Marsan, Jae Head, David Mattey, Maetrix Fitten, Thomas Lennon, Johnny Galecki, Michael Mann, Hayley Marie Norman, Akiva Goldsman, Brad Leland, Trieu Tran, Darrell Foster, Daeg Faerch, Jobeth Wagner</t>
  </si>
  <si>
    <t>Drama | Basado en hechos reales. Siglo XIX</t>
  </si>
  <si>
    <t>Joseba Usabiaga, Eneko Sagardoy, Ramón Agirre, Iñigo Aranburu, Aia Kruse, Iñigo Azpitarte</t>
  </si>
  <si>
    <t>Drama | Adolescencia. Colegios &amp; Universidad. Deporte. Rugby. Amistad. Homosexualidad</t>
  </si>
  <si>
    <t>Fionn O'Shea, Nicholas Galitzine, Andrew Scott, Moe Dunford, Michael McElhatton, Ruairi O'Connor, Mark Lavery, Jay Duffy, Jamie Hallahan, Amy Huberman, Ardal O'Hanlon, Norma Sheahan, Stephen Hogan, Lauterio Zamparelli, Hugh O'Conor, Mark Doherty</t>
  </si>
  <si>
    <t>Drama | Años 60. Nazismo. Holocausto. Basado en hechos reales</t>
  </si>
  <si>
    <t>Barbara Sukowa, Axel Milberg, Janet McTeer, Julia Jentsch, Ulrich Noethen, Michael Degen, Nicholas Woodeson, Victoria Trauttmansdorff, Klaus Pohl</t>
  </si>
  <si>
    <t>Comedia. Drama. Romance | Familia. Día de Acción de Gracias. Historias cruzadas</t>
  </si>
  <si>
    <t>Woody Allen, Mia Farrow, Michael Caine, Barbara Hershey, Dianne Wiest, Max von Sydow, Carrie Fisher, Lloyd Nolan, Maureen O'Sullivan, Sam Waterston, Daniel Stern, Richard Jenkins, Soon-Yi Previn</t>
  </si>
  <si>
    <t>Fantástico. Aventuras. Terror. Acción | Brujería. Cuentos. 3-D</t>
  </si>
  <si>
    <t>Jeremy Renner, Gemma Arterton, Peter Stormare, Famke Janssen, Pihla Viitala, Zoe Bell, Derek Mears, Ingrid Bolsø Berdal, Joanna Kulig, Thomas Mann</t>
  </si>
  <si>
    <t>Isabelle Huppert, Jean-Louis Trintignant, Mathieu Kassovitz, Fantine Harduin, Toby Jones, Franz Rogowski, Laura Verlinden, Aurélia Petit, Hille Perl, Hassam Ghancy, Nabiha Akkari, Joud Geistlich, Philippe du Janerand, Dominique Besnehard, Bruno Tuchszer, Alexandre Carriere, Nathalie Richard, David Yelland, Maryline Even, Frédéric Lampir, Jack Claudany, Waël Sersoub, Marie-Pierre Feringue, Maëlle Bellec, David El Hakim, Timothé 'Tim' Buquen</t>
  </si>
  <si>
    <t>Comedia. Drama. Romance | Historias cruzadas. Cine independiente USA</t>
  </si>
  <si>
    <t>Sally Hawkins, Alexis Zegerman, Eddie Marsan, Andrea Riseborough, Sinead Matthews, Sarah Niles, Joseph Kloska, Sylvestra Le Touzel</t>
  </si>
  <si>
    <t>Drama | Siglo XVII. Japón feudal. Samuráis. Película de culto</t>
  </si>
  <si>
    <t>Tatsuya Nakadai, Rentarô Mikuni, Akira Ishihama, Shima Iwashita, Tetsurô Tanba, Masao Mishima, Ichirô Nakatani, Kei Sato, Yoshio Inaba, Hisashi Igawa, Tôru Takeuchi, Yoshio Aoki, Tatsuo Matsumura, Akiji Kobayashi, Kôichi Hayashi, Ryutaro Gomi, Jo Azumi, Nakajirô Tomita, Shichisaburô Amatsu, Kenzô Tanaka, Shin Nakahara, Tsuneo Ikeda, Minoru Miyagi, Takaaki Kadota, Satoshi Nishida, Tetsurô Komiyama, Shûichirô Narita, Noboru Kasuga</t>
  </si>
  <si>
    <t>Drama | Siglo XVII. Japón feudal. Samuráis. Remake. 3-D</t>
  </si>
  <si>
    <t>Ebizo Ichikawa, Eita, Kôji Yakusho, Hikari Mitsushima, Munetaka Aoki, Naoto Takenaka, Hirofumi Arai, Kazuki Namioka, Takashi Sasano, Ayumu Saitô, Goro Daimon, Takehiro Hira, Baijaku Nakamura, Yoshihisa Amano, Ippei Takahashi</t>
  </si>
  <si>
    <t>Thriller. Terror. Drama | Thriller psicológico. Internet/Informática. Venganza. Abusos sexuales. Cine independiente USA</t>
  </si>
  <si>
    <t>Patrick Wilson, Elliot Page, Sandra Oh, Odessa Rae, G.J. Echternkamp</t>
  </si>
  <si>
    <t>Acción | Catástrofes</t>
  </si>
  <si>
    <t>Morgan Freeman, Christian Slater, Randy Quaid, Minnie Driver, Ed Asner, Richard Dysart, Betty White, Michael A. Goorjian, Dann Florek, Ricky Harris, Mark Rolston, Peter Murnik, Wayne Duvall, Ray Baker, Lisa Fuhrman, Jay Patterson, Michael Monks, Mackenzie Bryce</t>
  </si>
  <si>
    <t>Drama | Deporte. Béisbol</t>
  </si>
  <si>
    <t>Keanu Reeves, Diane Lane, John Hawkes, D.B. Sweeney, Bryan Hearne, Mike McGlone, A. Delon Ellis Jr., Julian Griffith, Michael B. Jordan, Michael Perkins</t>
  </si>
  <si>
    <t>Acción. Ciencia ficción | Robots. Gore. Película de culto</t>
  </si>
  <si>
    <t>Sharlto Copley, Danila Kozlovsky, Haley Bennett, Andrei Dementiev, Darya Charusha, Svetlana Ustinova, Oleg Poddubnyy, Cyrus Arnold, Ilya Naishuller, Will Stewart, Jack Hahn, Jake Karlen, Tim Roth</t>
  </si>
  <si>
    <t>Ciencia ficción. Terror. Thriller | Holocausto nuclear. Robots. Cyberpunk</t>
  </si>
  <si>
    <t>Dylan McDermott, Stacey Travis, John Lynch, William Hootkins, Iggy Pop, Carl McCoy, Mark Northover, Paul McKenzie, Lemmy</t>
  </si>
  <si>
    <t>Comedia. Drama | Comedia negra. Comedia dramática. Amistad. Vejez/Madurez. Película de culto</t>
  </si>
  <si>
    <t>Bud Cort, Ruth Gordon, Vivian Pickles, Cyril Cusack, Charles Tyner, Ellen Geer, Tom Skerritt, Eric Christmas, Gordon Devol, Ray K. Goman, Sonia Sorel</t>
  </si>
  <si>
    <t>Lena-Pia Bernhardsson, Björn Granath, Olaf Heggdal, Samuel Hellström, Andreas Hyttsten, Fanny Ketter, Evert Lindkvist, Vidar Magnussen, Veslemøy Mørkrid, Grethe Selius, Bjørn Sundquist, Ellen Birgitte Winther</t>
  </si>
  <si>
    <t>Intriga | Policíaco. Crimen. Neo-noir. Secuestros / Desapariciones</t>
  </si>
  <si>
    <t>Paul Newman, Lauren Bacall, Julie Harris, Shelley Winters, Robert Wagner, Janet Leigh, Arthur Hill, Pamela Tiffin, Robert Webber</t>
  </si>
  <si>
    <t>Drama | Biográfico. Esclavitud. Drama sureño. Siglo XIX</t>
  </si>
  <si>
    <t>Cynthia Erivo, Joe Alwyn, Janelle Monáe, Leslie Odom Jr., Deborah Ayorinde, Vondie Curtis-Hall, Tim Guinee, Clarke Peters, Vanessa Bell Calloway, Tory Kittles, Joseph Anderson, Omar Dorsey, Zackary Momoh, Jennifer Nettles, Antonio J Bell, Willie Raysor, Henry Hunter Hall, Nick Basta, Alexis Louder, Daphne Reid, Jenna Marie Hess</t>
  </si>
  <si>
    <t>Thriller. Drama | Vejez/Madurez. Drogas. Venganza</t>
  </si>
  <si>
    <t>Michael Caine, Emily Mortimer, Iain Glen, Jack O'Connell, Liam Cunningham, Sean Harris, Amy Steel, Ben Drew, David Bradley, Raza Jaffrey, Joseph Gilgun, Charlie Creed-Miles, Chris Wilson</t>
  </si>
  <si>
    <t>Aventuras. Drama | II Guerra Mundial</t>
  </si>
  <si>
    <t>Bernhard Bettermann, Michael Mendl, Irina Pantaeva, Anatoly Kotenyov, Iris Böhm, Andre Hennicke, Hans-Uwe Bauer</t>
  </si>
  <si>
    <t>Jason Patric, Jennifer Jason Leigh, Sam Elliott, Max Perlich, Gregg Allman, Tony Frank, William Sadler, Special K. McCray, Dennis Letts, Dennis Burkley, Glenn Wilson, Jimmy Ray Pickens, Suzanne Savoy, Cynthia Dale Scott</t>
  </si>
  <si>
    <t>Andrew Garfield, Sam Worthington, Hugo Weaving, Vince Vaughn, Teresa Palmer, Luke Bracey, Rachel Griffiths, Richard Roxburgh, Matt Nable, Nathaniel Buzolic, Ryan Corr, Goran D. Kleut, Firass Dirani, Milo Gibson, Ben O'Toole, Richard Pyros, Robert Morgan, Dennis Kreusler, Michael Sheasby, Ben Mingay, Damien Thomlinson, Nico Cortez, Darcy Bryce, Roman Guerriero, Thomas Unger</t>
  </si>
  <si>
    <t>Comedia. Drama | Discapacidad. Road Movie. Amistad</t>
  </si>
  <si>
    <t>Robrecht Vanden Thoren, Gilles De Schryver, Tom Audenaert, Isabelle de Hertogh, Kimke Desart, Johan Heldenbergh, Karlijn Sileghem, Katelijne Verbeke, Karel Vingerhoets, Marilou Mermans, Itziar Luengo</t>
  </si>
  <si>
    <t>Drama | Enfermedad. Cine independiente USA</t>
  </si>
  <si>
    <t>Lily Collins, Keanu Reeves, Rebekah Kennedy, Dana L. Wilson, Carrie Preston, Brooke Smith, Joanna Sanchez, Don O. Knowlton, Lili Taylor, Kathryn Prescott, Alanna Ubach, Liana Liberato, Ziah Colon, Michael B. Silver, Valerie Palincar, Ciara Bravo, Hana Hayes, Alex Sharp, Maya Eshet, Yindra Zayas</t>
  </si>
  <si>
    <t>Robin Williams, Mandy Moore, John Krasinski, Christine Taylor, Eric Christian Olsen, Peter Strauss, Josh Flitter, Cynthia Ettinger</t>
  </si>
  <si>
    <t>Pierce Brosnan, Julianne Moore, Parker Posey, Michael Sheen, Nora Dunn, Frances Fisher, Johnny Myers, Allan Houston, Vincent Marzello, Mike Doyle, Sara James, Annie Ryan, Brette Taylor, Marc Turtletaub, Brendan Morrissey, Annika Pergament, David Kelly, Sara Gilbert, Nuala Kelly, David Pearse, David Wilmot, Gordon Sterne, Peter Balance</t>
  </si>
  <si>
    <t>Comedia | Remake. Bodas</t>
  </si>
  <si>
    <t>Michael Douglas, Albert Brooks, Candice Bergen, Michael Bodnar, Vladimir Radian, Robin Tunney, Boyd Banks, Susan Aceron, Ryan Reynolds, Lindsay Sloane</t>
  </si>
  <si>
    <t>Henry Fonda, Charles Bronson, Claudia Cardinale, Gabriele Ferzetti, Frank Wolff, Al Mulock, Jason Robards, Woody Strode, Jack Elam, Lionel Stander, Paolo Stoppa, Keenan Wynn, Aldo Sambrell, Robert Hossein</t>
  </si>
  <si>
    <t>Drama | Familia. Años 70. Años 80. Años 90</t>
  </si>
  <si>
    <t>Ai Liya, Du Jiang, Zhao Yanguozhang, Li Jingjing, Qi Xi, Xu Cheng, Wang Jingchun, Roy Wang, Mei Yong</t>
  </si>
  <si>
    <t>Comedia | Adopción</t>
  </si>
  <si>
    <t>Aïssa Maiga, Lucien Jean-Baptiste, Zabou Breitman, Vincent Elbaz, Michel Jonasz, Naidra Ayadi, Marie-Philomène Nga, Bass Dhem, Delphine Théodore</t>
  </si>
  <si>
    <t>Aventuras | África. Caza</t>
  </si>
  <si>
    <t>John Wayne, Hardy Krüger, Elsa Martinelli, Bruce Cabot, Red Buttons, Michèle Girardon, Gérard Blain, Valentin de Vargas, Eduard Franz, Queenie Leonard</t>
  </si>
  <si>
    <t>Thriller. Drama | Internet/Informática. Política</t>
  </si>
  <si>
    <t>Maciej Musialowski, Vanessa Aleksander, Danuta Stenka, Jacek Koman, Agata Kulesza, Maciej Stuhr, Adam Gradowski, Piotr Biedron, Jedrzej Wielecki, Jan Hrynkiewicz, Martynika Kosnica, Wiktoria Filus, Iga Krefft, Viet Anh Do, Sebastian Szalaj, Kacper Dykban, Rafal Wasielkiewicz, Piotr Cyrwus, Krystian Redzeb, Rozalia Mierzicka, Katarzyna Straczek, Philippe Chauvin, Gustaw Bafeltowski, Aleksander Debicz, Jan Napieralski, Iwo Rajski, Mateusz Pacewicz, Julia Wieniawa-Narkiewicz, Katarzyna Bargielowska, Wieslaw Komasa, Rafal Cieluch, Aleksandra Górska</t>
  </si>
  <si>
    <t>Thriller. Drama. Terror | Crimen</t>
  </si>
  <si>
    <t>Synnøve Macody Lund, Eduardo Garcia-Drageseth, Pål Espen Kilstad, Ola Otnes, Ken Vedsegaard, Jorunn Kjellsby</t>
  </si>
  <si>
    <t>Comedia. Drama | Comedia dramática. Racismo. Cine independiente USA</t>
  </si>
  <si>
    <t>Danny Aiello, Ossie Davis, Ruby Dee, Giancarlo Esposito, Bill Nunn, Spike Lee, John Turturro, John Savage, Samuel L. Jackson, Rosie Pérez, Paul Benjamin, Martin Lawrence, Richard Edson, Frankie Faison, Robin Harris, Rick Aiello</t>
  </si>
  <si>
    <t>Adam Sandler, Seth Rogen, Leslie Mann, Jonah Hill, Jason Schwartzman, Eric Bana, Andy Dick, Maude Apatow, RZA, Aubrey Plaza, Steve Bannos, Carla Gallo, Eminem</t>
  </si>
  <si>
    <t>Thriller. Intriga | Crimen. Robos &amp; Atracos. Neo-noir</t>
  </si>
  <si>
    <t>Aksel Hennie, Synnøve Macody Lund, Nikolaj Coster-Waldau, Joachim Rafaelsen, Gunnar Skramstad Johnsen, Lars Skramstad Johnsen, Signe Tynning, Baard Owe</t>
  </si>
  <si>
    <t>Acción. Drama. Thriller | Artes marciales. Crimen</t>
  </si>
  <si>
    <t>Iko Uwais, Chelsea Islan, Sunny Pang, Julie Estelle, David Hendrawan, Epy Kusnandar, Zack Lee, Very Tri Yulisman, Ario Bayu, Yayu A.W. Unru</t>
  </si>
  <si>
    <t>Comedia. Romance | Años 70</t>
  </si>
  <si>
    <t>David Keith, Tuesday Weld, Charlie Schlatter, Angela Goethals, John Hawkes, Chris Mulkey, Karen Landry, Jerry Haynes, Jacque Lynn Colton, Dana Barron</t>
  </si>
  <si>
    <t>Drama | Homosexualidad. Adolescencia. Amistad</t>
  </si>
  <si>
    <t>Baldur Einarsson, Blær Hinriksson, Gunnar Jónsson, Søren Malling, Nína Dögg Filippusdóttir, Sveinn Ólafur Gunnarsson, Nanna Kristín Magnúsdóttir, Diljá Valsdóttir, Katla Njálsdóttir, Daniel Hans Erlendsson, Jónína Þórdís Karlsdóttir</t>
  </si>
  <si>
    <t>Thriller. Acción. Intriga | Robos &amp; Atracos. Policíaco. Neo-noir. Remake</t>
  </si>
  <si>
    <t>Robert De Niro, Al Pacino, Val Kilmer, Jon Voight, Tom Sizemore, Ashley Judd, Diane Venora, Amy Brenneman, Natalie Portman, Mykelti Williamson, William Fichtner, Wes Studi, Ted Levine, Dennis Haysbert, Tom Noonan, Kevin Gage, Hank Azaria, Danny Trejo, Jeremy Piven, Xander Berkeley, Susan Traylor, Kim Staunton, Henry Rollins, Jerry Trimble, Martin Ferrero, Ricky Harris, Tone Loc, Begonya Plaza, Hazelle Goodman, Ray Buktenica, Rick Avery, Max Daniels, Vince Deadrick Jr., Kimberly Flynn, Steven Ford, Farrah Forke, Niki Harris, Patricia Healy, Paul Herman, Cindy Katz, Brian Libby, Dan Martin, Rick Marzan, Terry Miller, Daniel O'Haco, Mario Roberts, Thomas Rosales Jr., Kai Soremekun, Rey Verdugo, Yvonne Zima</t>
  </si>
  <si>
    <t>Drama. Fantástico. Intriga. Romance</t>
  </si>
  <si>
    <t>Kate Beckinsale, Aidan Quinn, Anthony Andrews, John Gielgud, Anna Massey, Alex Lowe, Geraldine Somerville, Victoria Shalet, Linda Bassett, Liz Smith, Emily Hamilton, Alice Douglas, Edmund Moriarty, Peter England, Hilary Mason</t>
  </si>
  <si>
    <t>Cher, Nicolas Cage, Olympia Dukakis, Danny Aiello, Vincent Gardenia, John Mahoney, Julie Bovasso, Louis Guss, Anita Gillett, Nada Despotovich, Joe Grifasi, Gina DeAngeles, Feodor Chaliapin Jr., Helen Hanft, Paula Trueman, Robin Bartlett, Leonardo Cimino, David S. Howard, Tony Azito, Ann McDonough, Amy Aquino, Frank Gio, Cynthia Dale, Robert Weil, Louis Di Bianco, Lisa Howard</t>
  </si>
  <si>
    <t>Drama. Romance | Drama romántico. Años 50</t>
  </si>
  <si>
    <t>Timothy Hutton, Kelly McGillis, Maureen Stapleton, Ann Wedgeworth, James Gammon, Mare Winningham, Don Murray, Tim Daly, David Rasche, Amanda Plummer, Willard Pugh, Vyto Ruginis, Ellen Barkin</t>
  </si>
  <si>
    <t>Simon Pegg, Rosamund Pike, Toni Collette, Stellan Skarsgard, Christopher Plummer, Jean Reno, Tracy Ann Oberman, Veronica Ferres, Jakob Davies, Chris Gauthier, Michael Adamthwaite, Vincent Gale, Gabrielle Rose, Ming Zhao, Aaron Le, Togo Igawa, Barry Atsma, Dalias Blake, Hannah Longworth, Aiden Longworth, Chad Willett</t>
  </si>
  <si>
    <t>Majd Mastoura, Rym Ben Messaoud, Sabah Bouzouita, Hakim Boumessoudi, Omnia Ben Ghali</t>
  </si>
  <si>
    <t>Drama | Infancia. Cine familiar</t>
  </si>
  <si>
    <t>Acción. Drama. Thriller | Venganza. Serie B</t>
  </si>
  <si>
    <t>Larry Bishop, Eric Balfour, Dennis Hopper, Michael Madsen, Vinnie Jones, Kanin Howell, Michael Beach, Cassandra Hepburn, Leonor Varela, Laura Cayouette, Julia Jones, David Carradine, Bonnie Aarons</t>
  </si>
  <si>
    <t>Fantástico. Acción. Aventuras | Monstruos. Cómic. Secuela</t>
  </si>
  <si>
    <t>Ron Perlman, Selma Blair, Doug Jones, Luke Goss, Anna Walton, Jeffrey Tambor, John Alexander, John Hurt, Roy Dotrice, Brian Steele, Montse Ribé</t>
  </si>
  <si>
    <t>Fantástico. Acción. Aventuras | Monstruos. Nazismo. Cómic</t>
  </si>
  <si>
    <t>Ron Perlman, Selma Blair, Rupert Evans, John Hurt, Doug Jones, Jeffrey Tambor, Karel Roden, Ladislav Beran, Corey Johnson, Biddy Hodson, Kevin Trainor, Brian Caspe, James Babson, Brian Steele</t>
  </si>
  <si>
    <t>Musical | Jazz</t>
  </si>
  <si>
    <t>Barbra Streisand, Walter Matthau, Michael Crawford, Marianne McAndrew, E.J. Peaker, Tommy Tune, David Hurst, Louis Armstrong</t>
  </si>
  <si>
    <t>Drama. Romance | Biográfico. Telefilm. Años 40. Años 50</t>
  </si>
  <si>
    <t>Nicole Kidman, Clive Owen, Robert Duvall, Parker Posey, Connie Nielsen, Tony Shalhoub, Rodrigo Santoro, Mark Pellegrino, David Strathairn, Peter Coyote, Jeffrey Jones, Molly Parker, Santiago Cabrera, Brooke Adams</t>
  </si>
  <si>
    <t>Ciencia ficción. Romance. Drama | Drama romántico. Comedia dramática. Internet/Informática</t>
  </si>
  <si>
    <t>Joaquin Phoenix, Amy Adams, Rooney Mara, Olivia Wilde, Chris Pratt, Portia Doubleday, Matt Letscher, Brian Johnson, Pramod Kumar, Steve Zissis, Luka Jones, Claudia Choi, Lisa Cohen, Laura Kai Chen (Voz: Scarlett Johansson)</t>
  </si>
  <si>
    <t>Drama | Enfermedad</t>
  </si>
  <si>
    <t>Peter Kurth, Lina Wendel, Edin Hasanovic, Lena Lauzemis, Lola Liefers, Reiner Schöne, Kristin Suckow, Peter Schneider, Marko Dyrlich, Udo Kroschwald, Kida Khodr Ramadan, Manfred Möck, Henning Peker, Susanne Böwe, Atef Vogel, Wolfram von Stauffenberg, Clemens Meyer</t>
  </si>
  <si>
    <t>Aventuras. Comedia | Cine familiar. Deporte. Coches/Automovilismo</t>
  </si>
  <si>
    <t>Dean Jones, Don Knotts, Julie Sommars, Jacques Marin, Roy Kinnear, Bernard Fox, Eric Braeden, Xavier Saint-Macary, Alan Caillou, Gérard Jugnot</t>
  </si>
  <si>
    <t>Comedia. Infantil. Aventuras | Coches/Automovilismo. Cine familiar</t>
  </si>
  <si>
    <t>Helen Hayes, Ken Berry, Stefanie Powers, John McIntire, Keenan Wynn, Huntz Hall, Raymond Bailey, Dan Tobin, Eilane Devry</t>
  </si>
  <si>
    <t>Acción. Fantástico. Comedia | Mitología</t>
  </si>
  <si>
    <t>Arnold Schwarzenegger, Arnold Stang, Taina Elg, James Karen, Deborah Loomis, Ernest Graves</t>
  </si>
  <si>
    <t>Aventuras. Acción | Mitología. Antigua Grecia. Cómic</t>
  </si>
  <si>
    <t>Dwayne Johnson, Rufus Sewell, Ingrid Bolsø Berdal, Aksel Hennie, Ian McShane, Joseph Fiennes, Peter Mullan, Reece Ritchie, Rebecca Ferguson, John Hurt, Irina Shayk, Joe Anderson, Stephen Peacocke</t>
  </si>
  <si>
    <t>Terror | Sobrenatural. Familia. Cine independiente USA</t>
  </si>
  <si>
    <t>Toni Collette, Gabriel Byrne, Alex Wolff, Milly Shapiro, Ann Dowd, Christy Summerhays, Morgan Lund, Jarrod Phillips, Bus Riley, Austin R. Grant</t>
  </si>
  <si>
    <t>Drama. Romance | Erótico</t>
  </si>
  <si>
    <t>Jeremy Irons, Juliette Binoche, Miranda Richardson, Rupert Graves, Ian Bannen, Leslie Caron, Peter Stormare, Julian Fellowes, Gemma Clarke, David Thewlis, Roger Llewellyn, Ray Gravell, Tony Doyle, Susan Engel, Jeff Nuttall, Benjamin Whitrow, Jason Morell</t>
  </si>
  <si>
    <t>Intriga | Thriller psicológico</t>
  </si>
  <si>
    <t>Margot Kidder, Jennifer Salt, Charles Durning, William Finley, Lisle Wilson, Barnard Hughes, Mary Davenport, Dolph Sweet</t>
  </si>
  <si>
    <t>Tina Fey, Amy Poehler, Maya Rudolph, Ike Barinholtz, James Brolin, Dianne Wiest, John Cena, John Leguizamo, Bobby Moynihan, Greta Lee, Madison Davenport, Rachel Dratch, Santino Fontana, Britt Lower, Samantha Bee, Dan Byrd, Adrian Martinez, Tom Morrissey, Kate McKinnon, Matt Oberg, Jon Glaser, Renee Goldsberry, Ben Sinclair, Chris Parnell, Paula Pell, Daniel Breaker</t>
  </si>
  <si>
    <t>Drama | Animales. Aves/Pájaros. Adolescencia. Vida rural</t>
  </si>
  <si>
    <t>Jean Reno, Manuel Camacho, Tobias Moretti, Eva Kuen</t>
  </si>
  <si>
    <t>Will Ferrell, John C. Reilly, Mary Steenburgen, Richard Jenkins, Adam Scott, Kathryn Hahn, Andrea Savage, Elizabeth Yozamp, Lurie Poston, Rob Riggle, Seth Rogen</t>
  </si>
  <si>
    <t>Romance. Drama. Fantástico | Sobrenatural. Brujería. Drama sureño. Young Adult</t>
  </si>
  <si>
    <t>Acción. Drama | Artes marciales. Wuxia. Realismo mágico</t>
  </si>
  <si>
    <t>Jet Li, Tony Leung Chiu-Wai, Maggie Cheung, Zhang Ziyi, Chen Daoming, Donnie Yen, Liu Zhongyuan, Zheng Tianyong, Qin Yan, Hua Cao, James Hong</t>
  </si>
  <si>
    <t>Acción | Cómic. Aviones</t>
  </si>
  <si>
    <t>Benoît Magimel, Clovis Cornillac, Geraldine Pailhas, Philippe Torreton, Rey Reyes, Alice Taglioni, Peter Hudson, Jean-Baptiste Puech, Christophe Reymond, Fiona Curzon, Jean-Michel Tinivelli, Frédéric van den Driessche, Eric Poulain, Pierre Poirot, Jean-Yves Chilot, Omar Berdouni, Olivier Rabourdin, Arben Bajraktaraj, Oulage Abour, Joseph Beddelem, Ashley Wanninger, Ivan Franek</t>
  </si>
  <si>
    <t>Acción. Drama | Basado en hechos reales. Catástrofes. Bomberos. Buddy Film</t>
  </si>
  <si>
    <t>Comedia. Ciencia ficción | Parodia. Televisión. Aventura espacial. Extraterrestres</t>
  </si>
  <si>
    <t>Tim Allen, Sigourney Weaver, Alan Rickman, Tony Shalhoub, Sam Rockwell, Daryl Mitchell, Enrico Colantoni, Robin Sachs, Patrick Breen, Missi Pyle, Jed Rees, Justin Long, Kaitlin Cullum, Dian Bachar, Rainn Wilson</t>
  </si>
  <si>
    <t>Acción. Thriller | Crimen. Película de culto</t>
  </si>
  <si>
    <t>Chow Yun-Fat, Tony Leung Chiu-Wai, Teresa Mo, Philip Kwok, Anthony Wong, Bowie Lam, Jacky Leung, Philip Chan, Kwan Hoi-San, Stephen Tung, Ng Shui-Ting, Bobby Au-Yeung, Lo Meng, Lau Kong, Jun Kunimura, Perrie Lai</t>
  </si>
  <si>
    <t>Terror. Thriller. Ciencia ficción | Pandemias</t>
  </si>
  <si>
    <t>Alexander Skarsgård, Andrea Riseborough, Heather Doerksen, Emily Alyn Lind, William Ainscough</t>
  </si>
  <si>
    <t>Drama. Thriller | Crimen. Policíaco</t>
  </si>
  <si>
    <t>Peter Ferdinando, Stephen Graham, Neil Maskell, Elisa Lasowski, MyAnna Buring, Richard Dormer, Gordon Brown, Tony Pitts, Orli Shuka</t>
  </si>
  <si>
    <t>Drama | Deporte. Baloncesto</t>
  </si>
  <si>
    <t>André Holland, Kyle MacLachlan, Zazie Beetz, Caleb McLaughlin, Michelle Ang, Melvin Gregg, Jeryl Prescott, Zachary Quinto, Bill Duke, Sonja Sohn</t>
  </si>
  <si>
    <t>Ciencia ficción. Aventuras. Drama | Aventura espacial</t>
  </si>
  <si>
    <t>Robert Pattinson, Juliette Binoche, Mia Goth, André Benjamin, Lars Eidinger, Agata Buzek, Claire Tran, Ewan Mitchell, Gloria Obianyo, Victor Banerjee</t>
  </si>
  <si>
    <t>Comedia | Drogas. Colegios &amp; Universidad</t>
  </si>
  <si>
    <t>Adrien Brody, Sean Marquette, Matt Bush, Colin Hanks, Michael Chiklis, Adhir Kalyan, Mykelti Williamson, Luis Chávez, Max Van Ville</t>
  </si>
  <si>
    <t>Ciencia ficción. Thriller | Thriller psicológico. Distopía</t>
  </si>
  <si>
    <t>Tom Hiddleston, Sienna Miller, Jeremy Irons, Luke Evans, Elisabeth Moss, James Purefoy, Keeley Hawes, Reece Shearsmith, Peter Ferdinando, Sienna Guillory, Stacy Martin, Enzo Cilenti, Augustus Prew, Tony Way, Dan Renton Skinner</t>
  </si>
  <si>
    <t>Drama | Racismo. Drama social. Amistad. Telefilm</t>
  </si>
  <si>
    <t>Ashton Sanders, Margaret Qualley, Nick Robinson, KiKi Layne, Bill Camp, Sanaa Lathan, Ashleigh Morghan, Barbara Sukowa, Lamar Johnson, Stephen Henderson, Tara O. Horvath, Jerod Haynes</t>
  </si>
  <si>
    <t>Drama | Deporte. Guerra Fría. Basado en hechos reales. Juegos olímpicos. Años 50</t>
  </si>
  <si>
    <t>Iván Fenyö, Kata Dobó, Sándor Csányi, Károly Gesztesi, Ildikó Bánsági, Tamás Jordán, Viktória Szávai, Zsolt Huszár, Tamás Keresztes, Péter Haumann, Dániel Gábori, Róbert Marton, Kornél Simon, Krisztián Kolovratnik, Antal Czapkó</t>
  </si>
  <si>
    <t>Satya Bhabha, Shahana Goswami, Rajat Kapoor, Seema Biswas, Shriya Saran, Siddharth, Ronit Roy, Rahul Bose, Anita Majumdar, Zaib Shaikh, Anupam Kher, Charles Dance</t>
  </si>
  <si>
    <t>Ciencia ficción. Intriga. Thriller | Pandemias. Distopía</t>
  </si>
  <si>
    <t>Clive Owen, Julianne Moore, Michael Caine, Chiwetel Ejiofor, Peter Mullan, Danny Huston, Clare-Hope Ashitey, Pam Ferris, Charlie Hunnam, Oana Pellea, Jacek Koman, Ed Westwick, Paul Sharma</t>
  </si>
  <si>
    <t>Drama | Melodrama. Discapacidad auditiva. Enseñanza. Colegios &amp; Universidad</t>
  </si>
  <si>
    <t>William Hurt, Marlee Matlin, Piper Laurie, Philip Bosco, E. Katherine Kerr, Allison Gompf, Linda Bove, James Carrington, María Cellario</t>
  </si>
  <si>
    <t>Aventuras. Drama. Thriller | Catástrofes. Histórico. Años 30</t>
  </si>
  <si>
    <t>George C. Scott, Anne Bancroft, William Atherton, Roy Thinnes, Gig Young, Burgess Meredith, Charles Durning, Richard Dysart, Robert Clary, Rene Auberjonois, Peter Donat, Alan Oppenheimer, Katherine Helmond, Joanna Moore</t>
  </si>
  <si>
    <t>Drama | Medicina</t>
  </si>
  <si>
    <t>Vincent Lacoste, Reda Kateb, Félix Moati, Jacques Gamblin, Marianne Denicourt, Carole Franck, Philippe Rebbot</t>
  </si>
  <si>
    <t>Drama | Revolución Francesa. Siglo XVIII</t>
  </si>
  <si>
    <t>Ronald Colman, Elizabeth Allan, Edna May Oliver, Reginald Owen, Basil Rathbone, Blanche Yurka, Henry B. Walthall, Donald Woods, Claude Gillingwater, Walter Catlett, H.B. Warner, Fritz Leiber, Lucille La Verne, Mitchell Lewis, Isabel Jewell, Tully Marshall, Billy Bevan, E.E. Clive, Robert Warwick, Eily Malyon, Lawrence Grant, Ralf Harolde, Fay Chaldecott, John Davidson, Tom Ricketts, Donald Haines, Barlowe Borland</t>
  </si>
  <si>
    <t>Drama | Biográfico. Crimen. Años 50. Años 60. Literatura</t>
  </si>
  <si>
    <t>Toby Jones, Daniel Craig, Sandra Bullock, Sigourney Weaver, Jeff Daniels, Hope Davis, John Benjamin Hickey, Lee Pace, Peter Bogdanovich, Juliet Stevenson, Gwyneth Paltrow, Isabella Rossellini, Bethlyn Gerard, Frank G. Curcio</t>
  </si>
  <si>
    <t>Drama | Drama romántico. Teatro. Familia. Drama judicial / Abogados/as</t>
  </si>
  <si>
    <t>Scarlett Johansson, Adam Driver, Laura Dern, Azhy Robertson, Alan Alda, Julie Hagerty, Merritt Wever, Mary Hollis Inboden, Amir Talai, Ray Liotta, Wallace Shawn, Emily Cass McDonnell, Matthew Maher, Ayden Mayeri, Kyle Bornheimer, Mark O'Brien, Gideon Glick, Brooke Bloom, Matthew Shear, George Todd McLachlan, Annie Hamilton, Juan Alfonso, Justin Claiborne, Mickey Sumner</t>
  </si>
  <si>
    <t>Comedia. Drama | Sátira. Drogas. Secuestros / Desapariciones</t>
  </si>
  <si>
    <t>Jamie Bell, Glenn Close, Ralph Fiennes, Camilla Belle, Justin Chatwin, Rory Culkin, William Fichtner, John Heard, Lauren Holly, Allison Janney, Josh Janowicz, Carrie-Anne Moss, Lou Taylor Pucci, Rita Wilson, Max Van Ville</t>
  </si>
  <si>
    <t>Drama | Racismo. Años 40. Drama judicial / Abogados/as</t>
  </si>
  <si>
    <t>Howard E. Rollins Jr., Adolph Caesar, Art Evans, Denzel Washington, David Harris, Dennis Lipscomb, David Alan Grier, Robert Townsend</t>
  </si>
  <si>
    <t>Drama | Religión. Basado en hechos reales. África</t>
  </si>
  <si>
    <t>Audrey Hepburn, Peter Finch, Edith Evans, Peggy Ashcroft, Dean Jagger, Mildred Dunnock, Beatrice Straight, Patricia Collinge, Rosalie Crutchley, Ruth White, Barbara O'Neil, Margaret Phillips, Patricia Bosworth, Colleen Dewhurst, Stephen Murray, Lionel Jeffries, Niall MacGinnis</t>
  </si>
  <si>
    <t>Drama | Biográfico. Literatura. Siglo XIX</t>
  </si>
  <si>
    <t>Cynthia Nixon, Jennifer Ehle, Duncan Duff, Keith Carradine, Jodhi May, Joanna Bacon, Catherine Bailey, Emma Bell, Benjamin Wainwright, Annette Badland, Rose Williams, Noémie Schellens, Miles Richardson, Eric Loren</t>
  </si>
  <si>
    <t>Terror. Fantástico | Fantasmas. Casas encantadas</t>
  </si>
  <si>
    <t>Fred Astaire, Melvyn Douglas, Douglas Fairbanks Jr., John Houseman, Craig Wasson, Patricia Neal, Alice Krige, Jacqueline Brookes, Miguel Fernandes</t>
  </si>
  <si>
    <t>Terror. Drama | Sobrenatural</t>
  </si>
  <si>
    <t>Andy Nyman, Paul Whitehouse, Alex Lawther, Martin Freeman, Jill Halfpenny, Nicholas Burns, Daniel Hill, Kobna Holdbrook-Smith, Jake Davies, Ryan Oliva, Derren Brown, Samuel Bottomley, Lesley Harcourt, Oliver Woollford, Maggie McCarthy, Paul Warren, Emily Carding, Amy Doyle, Ramzan Miah, Louise Atkins, Christine Dalby, Benji Ming, Joe Osborne, Richard Waring</t>
  </si>
  <si>
    <t>Comedia. Romance | Comedia romántica. Comedia screwball. Comedia sofisticada. Bodas</t>
  </si>
  <si>
    <t>Cary Grant, Katharine Hepburn, James Stewart, Ruth Hussey, John Howard, Roland Young, John Halliday, Mary Nash, Virginia Weidler, Henry Daniell, Lionel Pape, Rex Evans</t>
  </si>
  <si>
    <t>John Kassir, Billy Zane, William Sadler, Jada Pinkett Smith, Brenda Bakke, CCH Pounder, Dick Miller, Thomas Haden Church, John Schuck, Gary Farmer, Charles Fleischer, Tim De Zarn, Sherrie Rose, Ryan O'Donohue, Tony Salome</t>
  </si>
  <si>
    <t>Terror | Película de episodios</t>
  </si>
  <si>
    <t>Clancy Brown, Caitlin Custer, Christine Kilmer, Jacob Elordi, Ema Horvath, Jennifer Irwin, James Bachman, Barak Hardley, Sarah Hay, Ben Hethcoat, Mike C. Nelson, Brennan Murray, Michael Bow, Tom Woodruff Jr., Anthony Fontana, Tristan Byon, Hannah R. Loyd, Eden Campbell, Phyllis Applegate, Fernanda Romero</t>
  </si>
  <si>
    <t>Comedia | Ejército. Cómic</t>
  </si>
  <si>
    <t>Comedia | Radio. Película de episodios</t>
  </si>
  <si>
    <t>Francisco Rabal, Margarita Andrey, Tony Leblanc, José Luis Ozores, José Isbert, Ángel de Andrés, Alberto Romea, Guadalupe Muñoz Sampedro, José María Lado, Alberto Romea, Juanjo Menéndez, Juan Calvo, Pedro Porcel, Adrián Ortega, José Orjas, Juan Vázquez, Gustavo Re, Nicolás Perchicot, Teresa del Río, Rafael Bardem, Xan das Bolas, Francisco Bernal, Alicia Altabella, Félix Briones, Isabel Pallarés, Carlos Acevedo, Antonio Fernández, Teófilo Palou, Manuel Guitián, Bobby Deglané, Luis Molowny, Rafael Gómez El Gallo, Gracia Montes, Carlos Osorio, José Luis Pecker</t>
  </si>
  <si>
    <t>Sarah Michelle Gellar, Alec Baldwin, Maggie Grace, James Naughton, Chris Carmack, Vanessa Branch, Peter Scolari, Marian Seldes, Ebon Moss-Bachrach, Jill Eikenberry</t>
  </si>
  <si>
    <t>Terror | Sobrenatural. Halloween. Años 60</t>
  </si>
  <si>
    <t>Zoe Margaret Colletti, Michael Garza, Austin Zajur, Gabriel Rush, Kathleen Pollard, Gil Bellows, Javier Botet, Dean Norris, Lorraine Toussaint, Austin Abrams, Mark Steger, Stephanie Belding, Jane Moffat, Natalie Ganzhorn, David Tompa, Divan Meyer, Troy James</t>
  </si>
  <si>
    <t>Drama. Comedia | Magia. Película de episodios</t>
  </si>
  <si>
    <t>Nick Nolte, Rosanna Arquette, Steve Buscemi, Patrick O'Neal, Deborah Harry, Talia Shire, Heather McComb, Giancarlo Giannini, Carole Bouquet, Woody Allen, Mia Farrow, Julie Kavner, Mae Questel, Larry David, Adrien Brody, Illeana Douglas, Mark Boone Junior</t>
  </si>
  <si>
    <t>Terror. Thriller. Intriga | Sobrenatural. Película de episodios</t>
  </si>
  <si>
    <t>Vincent Price, Peter Lorre, Basil Rathbone, Leona Gage, Debra Paget, Lennie Weinrib, Joyce Jameson, David Frankham, Edmund Cobb, Maggie Pierce, Wally Campo, Jack Kenny, Cosmo Sardo, Kenner G. Kemp, Paul Bradley, Jack Tornek</t>
  </si>
  <si>
    <t>Will Smith, Eva Mendes, Kevin James, Amber Valletta, Adam Arkin, Michael Rapaport, Ato Essandoh, Adam LeFevre, Paula Patton, Jeffrey Donovan, Julie Ann Emery, Kevin Sussman, Matt Malloy, Nathan Lee Graham, Robinne Lee</t>
  </si>
  <si>
    <t>Drama | Biográfico. Cine dentro del cine. Años 50. Años 60</t>
  </si>
  <si>
    <t>Anthony Hopkins, Helen Mirren, Scarlett Johansson, James D'Arcy, Jessica Biel, Toni Collette, Danny Huston, Michael Stuhlbarg, Kurtwood Smith, Richard Portnow, Ralph Macchio, Michael Wincott, Frank Collison</t>
  </si>
  <si>
    <t>Drama | Biográfico. Nazismo. Años 20. Años 30. Telefilm</t>
  </si>
  <si>
    <t>Robert Carlyle, Stockard Channing, Jena Malone, Julianna Margulies, Matthew Modine, Liev Schreiber, Peter Stormare, Friedrich von Thun, Peter O'Toole, Thomas Brodie-Sangster</t>
  </si>
  <si>
    <t>Acción. Thriller | Espionaje. Videojuego</t>
  </si>
  <si>
    <t>Rupert Friend, Zachary Quinto, Hannah Ware, Ciarán Hinds, Thomas Kretschmann, Emilio Rivera, Dan Bakkedahl, Jerry Hoffmann, David Brückner, Rolf Kanies, Melanie Benna, Joe Toedtling, Angelababy</t>
  </si>
  <si>
    <t>Acción. Thriller | Videojuego</t>
  </si>
  <si>
    <t>Timothy Olyphant, Dougray Scott, Olga Kurylenko, Robert Knepper, Ulrich Thomsen, Michael Offei, Henry Ian Cusick, James Faulkner</t>
  </si>
  <si>
    <t>Drama | Biográfico. Trabajo/empleo. Años 60</t>
  </si>
  <si>
    <t>Jack Nicholson, Danny DeVito, Armand Assante, J.T. Walsh, Robert Prosky, John C. Reilly, Frank Whaley, Kevin Anderson, Natalija Nogulich, John P. Ryan, Nicholas Pryor, Paul Guilfoyle, Karen Young, Cliff Gorman, Joe Greco, Don Brockett, Nicholas Giordano, Valentine Cimo, Tom Finnegan, Sam Nicotero, John Malloy, Louis Giambalvo, Robert Maffia, Gerry Becker, Shirley Prestia, John Hackett, Kevin Crowley, John Judd, Jeff Howell, Fred Scialla, William Cameron, Joanne Deak, Richard Schiff, Allison Robinson, Steve Witting, Philip Perlman, Peter Spellos, Tim Gamble, Thomas D. Mahard, Gary Houston, David Regal, Bill Dalzell, Samson Barkhordarian, Larry John Meyers, John 'Cha Cha' Ciarcia</t>
  </si>
  <si>
    <t>Thriller. Comedia | Crimen</t>
  </si>
  <si>
    <t>Katherine Heigl, Jordana Brewster, Patrick Wilson, Alyshia Ochse, Madison Wolfe, Kevin McKidd, James Belushi, A.J. Buckley, Bryce Johnson, Stephanie Grote, Aiden Flowers, Heath Freeman</t>
  </si>
  <si>
    <t>Thriller. Intriga. Drama | Thriller psicológico</t>
  </si>
  <si>
    <t>Javier Gutiérrez, Mario Casas, Bruna Cusí, Ruth Díaz, David Ramírez, David Selvas, David Verdaguer, Vicky Luengo, Ernesto Collado, Mireia Rey, Aleida Torrent, Josep Maria Alejandre, Raúl Ferrer</t>
  </si>
  <si>
    <t>Thriller. Comedia. Drama | Crimen. Drogas</t>
  </si>
  <si>
    <t>Edward Norton, Keri Russell, Melanie Lynskey, Susan Sarandon, Richard Dreyfuss, Tim Blake Nelson, Maggie Siff, Ty Burrell, Josh Pais, Randal Reeder</t>
  </si>
  <si>
    <t>Romance | Comedia romántica</t>
  </si>
  <si>
    <t>Sally Field, Max Greenfield, Beth Behrs, Wendi McLendon-Covey, Stephen Root, Elizabeth Reaser, Isabella Acres, Kyle Mooney, Natasha Lyonne, Kumail Nanjiani, Caroline Aaron, Tyne Daly, Peter Gallagher, Rebecca Wisocky, Amy Okuda</t>
  </si>
  <si>
    <t>Drama. Romance | Homosexualidad. Biográfico</t>
  </si>
  <si>
    <t>Ryan Corr, Craig Stott, Guy Pearce, Sarah Snook, Anthony LaPaglia, Kerry Fox, Ngaire Dawn Fair, Tom Hobbs, Gina Riley, Tessa de Josselin, Lee Cormie, PiaGrace Moon, Geoffrey Rush</t>
  </si>
  <si>
    <t>Lorenza Izzo, Clare Grant, Seth Green, Ruth Bradley, Michael Sun Lee, Andrew Bowen, Peter Campion, Megan Duffy, Savannah Kennick, Madeleine Coghlan, Glen Barry, Marilyn Flores, Izzy Watts, Kate Rachesky, Harley Quinn Smith, Rick Peters, Emily Haggins, Aimee Sagara, Britain Simons, Sierra Malo, Isolt McCaffrey, Guy Carleton, Jacqueline Wilson, Orlaith Shore, Jack Wilson, James MacKenzie, Ciara Cullen Shore, Robert Shore</t>
  </si>
  <si>
    <t>Acción. Comedia | Crimen. Policíaco. Buddy Film</t>
  </si>
  <si>
    <t>Harrison Ford, Josh Hartnett, Lena Olin, Bruce Greenwood, Isaiah Washington, Lolita Davidovich, Keith David, Master P, Gladys Knight, Lou Diamond Phillips, Meredith Scott Lynn, Tom Todoroff, James MacDonald, Kurupt, André Benjamin, Alan Dale, Clyde Kusatsu, Dwight Yoakam, Martin Landau, Eric Idle, Frank Sinatra Jr.</t>
  </si>
  <si>
    <t>Intriga. Thriller. Drama | Neo-noir. Años 50. Cine dentro del cine. Televisión. Basado en hechos reales</t>
  </si>
  <si>
    <t>Adrien Brody, Diane Lane, Ben Affleck, Bob Hoskins, Robin Tunney, Joe Spano, Molly Parker, Kathleen Robertson, Lois Smith, Phillip MacKenzie, Larry Cedar, Eric Kaldor, Caroline Dhavernas, Zach Mills</t>
  </si>
  <si>
    <t>Terror. Aventuras. Drama | Gore. Falso documental. Metraje encontrado. Película Mondo. Película de culto</t>
  </si>
  <si>
    <t>Robert Kerman, Francesca Ciardi, Perry Pirkanen, Luca Barbareschi, Salvatore Basile, Carl Gabriel Yorke, Ricardo Fuentes</t>
  </si>
  <si>
    <t>Drama. Acción | Racismo. Basado en hechos reales. Submarinismo. Ejército. Años 40. Años 50. Años 60</t>
  </si>
  <si>
    <t>Robert De Niro, Cuba Gooding Jr., Charlize Theron, Michael Rapaport, David Keith, Hal Holbrook, Joshua Leonard, Powers Boothe, David Conrad, Aunjanue Ellis, Ryan Honey, Scott Kraft, Holt McCallany, Dennis Troutman, Joshua Feinman</t>
  </si>
  <si>
    <t>John Wayne, Laraine Day, Cedric Hardwicke, Judith Anderson, James Gleason, Anthony Quinn, Grant Withers, Paul Fix, Fernando Alvarado, Charles Trowbridge, Harry Woods, Martin Garralaga, Argentina Brunetti, Michael Harvey, Frank Mills</t>
  </si>
  <si>
    <t>Bélico. Drama | Basado en hechos reales. Aventuras marinas. II Guerra Mundial. Supervivencia. Tiburones</t>
  </si>
  <si>
    <t>Nicolas Cage, Tom Sizemore, Thomas Jane, Matt Lanter, Weronika Rosati, Cody Walker, Brian Presley, Emily Tennant, Callard Harris, Emily Marie Palmer, Johnny Wactor, Stan Houston, Adam Scott Miller, Mandela Van Peebles, Joey Capone, Justin Nesbitt, James Remar</t>
  </si>
  <si>
    <t>Drama | Adolescencia. Familia. Historias cruzadas. Internet/Informática</t>
  </si>
  <si>
    <t>Adam Sandler, Jennifer Garner, Rosemarie Dewitt, Judy Greer, Katherine C. Hughes, Ansel Elgort, Dean Norris, J.K. Simmons, Kaitlyn Dever, Dennis Haysbert, David Denman, Olivia Crocicchia, Timothée Chalamet, Will Peltz, Elena Kampouris, Emma Thompson</t>
  </si>
  <si>
    <t>Drama | Discapacidad</t>
  </si>
  <si>
    <t>Marlon Brando, Teresa Wright, Everett Sloane, Jack Webb, Richard Erdman, Howard St. John</t>
  </si>
  <si>
    <t>Drama | Deporte. Béisbol. Alcoholismo. Cine independiente USA</t>
  </si>
  <si>
    <t>Scott Elrod, Vivica A. Fox, Dorian Brown, Charles Henry Wyson, Jim Devoti, Robert Peters, Nicole Leigh, Drew Waters</t>
  </si>
  <si>
    <t>Drama | Drama carcelario. Basado en hechos reales. Años 30</t>
  </si>
  <si>
    <t>Kevin Bacon, Christian Slater, Gary Oldman, William H. Macy, R. Lee Ermey, Embeth Davidtz, Brad Dourif, Kyra Sedgwick, Ben Slack, Mia Kirshner, Stephen Tobolowsky</t>
  </si>
  <si>
    <t>Western | 3-D</t>
  </si>
  <si>
    <t>John Wayne, Geraldine Page, Ward Bond, Michael Pate, James Arness, Rodolfo Acosta</t>
  </si>
  <si>
    <t>Acción. Thriller | Crimen. Secuela. Yakuza &amp; Triada</t>
  </si>
  <si>
    <t>Ti Lung, Chow Yun-Fat, Leslie Cheung, Dean Shek, Emily Chu, Kwan Hoi-San, Ng Man-Tat, Kenneth Tsang, Lau Siu-Ming, Shing Fui-On, John Lam, Tony Leung Ka-Fai, Sek Kin, Anita Mui, Kirk Wong, Tokito Saburo, Maggie Cheung Ho-Yee</t>
  </si>
  <si>
    <t>Fantástico. Aventuras. Infantil | Cine familiar. Piratas. Capa y espada. Cuentos</t>
  </si>
  <si>
    <t>Robin Williams, Dustin Hoffman, Julia Roberts, Bob Hoskins, Caroline Goodall, Maggie Smith, Dante Basco, Charlie Korsmo, Amber Scott, Arthur Malet, Jasen Fisher, Isaiah Robinson, Raushan Hammond, James Madio, Gwyneth Paltrow, Phil Collins, Glenn Close</t>
  </si>
  <si>
    <t>Drama | Fútbol. Bandas/pandillas callejeras</t>
  </si>
  <si>
    <t>Elijah Wood, Charlie Hunnam, Claire Forlani, Marc Warren, Leo Gregory, Geoff Bell, Kieran Bew, Henry Goodman, Christopher Hehir, Terence Jay, Rafe Spall</t>
  </si>
  <si>
    <t>Paul Walker, Génesis Rodriguez, Nancy Nave, Shane Jacobsen, Natalia Safran, TJ Hassan, Lena Clark, Kesha Bullard, Yohance Myles, Judd Lormand, Tony Bentley, Ian Hoch, Kerry Cahill, Oscar Gale, Christopher Matthew Cook, Nick Gomez, Renell Gibbs, Damon Lipari, J. Omar Castro</t>
  </si>
  <si>
    <t>Cine negro. Drama. Thriller</t>
  </si>
  <si>
    <t>Humphrey Bogart, Fredric March, Arthur Kennedy, Martha Scott, Dewey Martin, Gig Young, Mary Murphy, Robert Middleton, Alan Reed, Bert Freed, Ray Collins, Whit Bissell, Ray Teal</t>
  </si>
  <si>
    <t>Ciencia ficción. Terror | Aventura espacial</t>
  </si>
  <si>
    <t>Laurence Fishburne, Sam Neill, Kathleen Quinlan, Joely Richardson, Jason Isaacs, Peter Marinker, Jack Noseworthy, Richard T. Jones, Sean Pertwee, Holley Chant, Noah Huntley, Emily Booth, Robert Jezek, Barclay Wright</t>
  </si>
  <si>
    <t>Western. Romance | Cine épico. Venganza</t>
  </si>
  <si>
    <t>Gregory Peck, Jean Simmons, Charlton Heston, Burl Ives, Carroll Baker, Charles Bickford, Chuck Connors, Alfonso Bedoya, Chuck Hayward, Buff Brady, Dorothy Adams, Jim Burk</t>
  </si>
  <si>
    <t>Western. Aventuras | Película de culto</t>
  </si>
  <si>
    <t>James Stewart, Arthur Kennedy, Rock Hudson, Julie Adams, Lori Nelson, Harry Morgan, Jay C. Flippen, Chubby Johnson, Stepin Fetchit, Howard Petrie, Frances Bavier, Jack Lambert, Royal Dano, Frank Ferguson, Dal McKennon, Donald Kerr, Frank Chase, Cliff Lyons, Gregg Barton, Ethan Laidlaw, Jack Kenny, Cap Somers</t>
  </si>
  <si>
    <t>Aventuras. Fantástico. Drama | Años 30</t>
  </si>
  <si>
    <t>Ronald Colman, Jane Wyatt, John Howard, Edward Everett Horton, H.B. Warner, Thomas Mitchell, Isabel Jewell, Sam Jaffe</t>
  </si>
  <si>
    <t>Fantástico. Intriga. Thriller | Crimen. Sobrenatural. Amistad. Comedia de terror</t>
  </si>
  <si>
    <t>Daniel Radcliffe, Juno Temple, Max Minghella, Kelli Garner, Joe Anderson, James Remar, Kathleen Quinlan, Heather Graham, David Morse, Michael Adamthwaite, Nels Lennarson, Mitchell Kummen, Dylan Schmid, Sabrina Carpenter, Jared Ager-Foster, Erik McNamee, Laine MacNeil</t>
  </si>
  <si>
    <t>Alison Brie, Debby Ryan, John Reynolds, Molly Shannon, John Ortiz, Paul Reiser, Jay Duplass</t>
  </si>
  <si>
    <t>Bruce Willis, Kevin Pollak, Jimmy Bennett, Michelle Horn, Ben Foster, Kim Coates, Marshall Allman, Jonathan Tucker, Serena Scott Thomas, Rumer Willis, Robert Knepper, Tina Lifford, Ransford Doherty, Marjean Holden, Michel D. Roberts, Art LaFleur, Randy McPherson, Hector Luis Bustamante, Kathryn Joosten, Johnny Messner, John Ingle, Jamie McShane, Chad Smith, Jimmy 'Jax' Pinchak, Glenn Morshower, Scott Allan Campbell, Phil Shuman, Christina Cabot</t>
  </si>
  <si>
    <t>Christian Bale, Rosamund Pike, Wes Studi, Jesse Plemons, Rory Cochrane, Adam Beach, Ben Foster, Timothée Chalamet, Paul Anderson, Q'orianka Kilcher, Stephen Lang, Peter Mullan, Bill Camp, Ryan Bingham, Scott Wilson, Robyn Malcolm, Tanaya Beatty, John Benjamin Hickey, David Midthunder, Scott Shepherd, Cassandra Rochelle Fetters, Luce Rains, Scott G. Anderson, Christopher Hagen</t>
  </si>
  <si>
    <t>Comedia | Comedia absurda. Parodia. Secuela. Guerra del Golfo</t>
  </si>
  <si>
    <t>Charlie Sheen, Lloyd Bridges, Valeria Golino, Brenda Bakke, Richard Crenna, Miguel Ferrer, Rowan Atkinson, Jerry Haleva, David Wohl, Mitchell Ryan, Michael Colyar, Ryan Stiles, Ben Lemon, Larry Lindsey, Stuart Proud Eagle Grant, Bob Legionaire, Corey Rand, Tony Edwards, James Lew, Gerald Okamura, Chi Muoi Lo, Ron Pitts, Kelly Connell, Joseph V. Perry, Judith Kahan, Shaun Toub, Mark Steen, Scott Reeves, Nancy Steen, Raye Hollitt</t>
  </si>
  <si>
    <t>Comedia | Comedia absurda. Parodia. Aviones. Ejército</t>
  </si>
  <si>
    <t>Charlie Sheen, Valeria Golino, Cary Elwes, Lloyd Bridges, Kevin Dunn, Jon Cryer, William O'Leary, Efrem Zimbalist Jr., Bill Irwin, Kristy Swanson, Bruce A. Young, Ryan Stiles, Heidi Swedberg, Rino Thunder, Mark Arnott, Ryan Cutrona, Don Lake, Kelly Connell, Jeff Bright, Tony Simotes, Don Luce, Judith Kahan, Jimmy Lennon Jr., Lisa-Marie Thomas, Al Clegg, Pat Proft, Marc Shaiman, Jimmie Ray Weeks, Cylk Cozart, Charles Barkley, Annie O'Donnell, Bill Laimbeer, Eugene Greytak, Tony Lorea, Jerry Haleva, Richard Lasting, Christopher Doyle, Sean Wright</t>
  </si>
  <si>
    <t>Jodie Foster, Sterling K. Brown, Sofia Boutella, Jeff Goldblum, Brian Tyree Henry, Jenny Slate, Zachary Quinto, Charlie Day, Dave Bautista, Kenneth Choi, Lee Coc, Evan Jones, Noelle Therese Mulligan, Baldeep Singh, Kate Higgins, Sandra Rosko</t>
  </si>
  <si>
    <t>Thriller. Drama | Basado en hechos reales. Terrorismo. Secuestros / Desapariciones</t>
  </si>
  <si>
    <t>Snezana Markovic, Izudin Bajrovic, Vedrana Seksan, Muhamed Hadzovic, Faketa Salihbegovic, Edin Avdagic Koja, Jacques Weber, Aleksandar Seksan, Rijad Gvozden, Boris Ler, Luna Mijovic, Ermin Sijamija, Amar Selimovic, Mugdim Avdagic</t>
  </si>
  <si>
    <t>Drama | África. Basado en hechos reales. Años 90</t>
  </si>
  <si>
    <t>Don Cheadle, Sophie Okonedo, Desmond Dube, Hakeem Kae-Kazim, Nick Nolte, Joaquin Phoenix, Cara Seymour, Fana Mokoena, Antonio David Lyons, David O'Hara, Jean Reno</t>
  </si>
  <si>
    <t>Adil Hussain, Lalit Behl, Geetanjali Kulkarni, Palomi Ghosh, Navnindra Behl, Anil K. Rastogi</t>
  </si>
  <si>
    <t>Ciencia ficción. Comedia. Fantástico | Extraterrestres. Cómic. Marvel Comics</t>
  </si>
  <si>
    <t>Lea Thompson, Jeffrey Jones, Tim Robbins, Paul Guilfoyle, Liz Sagal, Dominique Davalos, Holly Robinson Peete, Tommy Swerdlow, Richard Edson, Miles Chapin, Richard McGonagle, Virginia Capers, Debbie Lee Carrington, Miguel Sandoval, David Paymer</t>
  </si>
  <si>
    <t>Terror | Hombres lobo. Trenes/Metros</t>
  </si>
  <si>
    <t>Ed Speleers, Holly Weston, Shauna Macdonald, Elliot Cowan, Amit Shah, Sam Gittins, Rosie Day, Duncan Preston, Ania Marson, Calvin Dean, Brett Goldstein, Sean Pertwee, Ryan Oliva, Robert Nairne, Ross Mullan</t>
  </si>
  <si>
    <t>Drama | Vida rural (Norteamérica). Drama sureño</t>
  </si>
  <si>
    <t>Paul Newman, Melvyn Douglas, Patricia Neal, Brandon De Wilde, Whit Bissell, Crahan Denton, John Ashley, Val Avery, George Petrie, Curt Conway, Sheldon Allman, Pitt Herbert, Carl Low, Robert Hinkle, Don Kennedy, Sharon Hillyer, Yvette Vickers</t>
  </si>
  <si>
    <t>Thriller. Drama | Crimen. Años 50. Neo-noir. Racismo</t>
  </si>
  <si>
    <t>Edward Norton, Bruce Willis, Willem Dafoe, Bobby Cannavale, Alec Baldwin, Leslie Mann, Gugu Mbatha-Raw, Ethan Suplee, Dallas Roberts, Michael Kenneth Williams, Fisher Stevens, Cherry Jones, Josh Pais, Robert Wisdom, Candace Smith, Doris McCarthy, Courtney Gonzalez, Joseph Siravo, Olli Haaskivi, Erica Sweany, Stephen Adly Guirgis, Peter Lewis, Corey Brown, Robert Myers, Julie Hays, Deborah Unger, Ezra Barnes</t>
  </si>
  <si>
    <t>Acción. Comedia | Road Movie. Mafia. Buddy Film</t>
  </si>
  <si>
    <t>Robert De Niro, Charles Grodin, Yaphet Kotto, John Ashton, Dennis Farina, Joe Pantoliano, Philip Baker Hall, Lois Smith, Wendy Phillips, Richard Forojny, Tom McCleister, Robert Miranda, Mary Gillis, Jack Kehoe, John Toles-Bey, Thomas J. Hageboeck, Fran Brill, Frank Pesce</t>
  </si>
  <si>
    <t>Fantástico. Acción. Ciencia ficción. Drama | Superhéroes. Cómic. Marvel Comics. Años 80</t>
  </si>
  <si>
    <t>Eric Bana, Jennifer Connelly, Sam Elliott, Josh Lucas, Nick Nolte, Paul Kersey, Cara Buono, Todd Tesen, Kevin Rankin, Celia Weston, Mike Erwin, Lou Ferrigno, Stan Lee, Craig Damon, Geoffrey Scott</t>
  </si>
  <si>
    <t>Liev Schreiber, Marisa Tomei, Peter Sarsgaard, Maya Hawke, Alex Wolff, Paul Sparks, Aasif Mandvi, Fredric Lehne, Betty Gabriel, Christiane Seidel, Daryl Edwards, Fred Hechinger, Amanda Barron, Dominic Colon, Eva Kaminsky, David Gibson, Greta Quispe, Maxwell Whittington-Cooper, Christine McCann, Lawrence Smith, Carson McCalley, Nick Yiakoumatos, Ronald Scott Maestri, Michael Wren Gucciardo, Alex Yiakoumatos, Julia Greer, Marko Caka</t>
  </si>
  <si>
    <t>Comedia. Romance. Ciencia ficción | Cine independiente USA</t>
  </si>
  <si>
    <t>Tim Robbins, Patricia Arquette, Rhys Ifans, Miranda Otto, Hilary Duff, Robert Forster, Ken Magee, Rosie Pérez, Sy Richardson, David Warshofsky, Peter Dinklage, Toby Huss, Nancy Lenehan, Mary Kay Place, Stanley DeSantis, Daryl Anderson, Bobby Harwell, Mary Portser, Laura Grady</t>
  </si>
  <si>
    <t>Terror. Ciencia ficción | Monstruos</t>
  </si>
  <si>
    <t>Doug McClure, Ann Turkel, Vic Morrow, Cindy Weintraub, Lynn Theel, Greg Travis, Anthony Pena, Denise Galik, Meegan King, Breck Costin, David Strassman</t>
  </si>
  <si>
    <t>Bélico. Acción | II Guerra Mundial. Basado en hechos reales</t>
  </si>
  <si>
    <t>Kenneth More, Dana Wynter, Carl Möhner, Laurence Naismith, Karel Stepanek, Maurice Denham, Mark Dignam, Michael Goodliffe, Jack Gwillim, Michael Hordern, Geoffrey Keen, Esmond Knight, Jack Watling, Edward R. Murrow, Ernest Clark, John Horsley, Peter Burton, Sydney Tafler, John Stuart, Walter Hudd, Sean Barrett, David Hemmings, Bernard Lee, Ian Hendry</t>
  </si>
  <si>
    <t>Comedia. Aventuras | Vida rural. Naturaleza. Amistad</t>
  </si>
  <si>
    <t>Sam Neill, Julian Dennison, Rachel House, Rima Te Wiata, Oscar Kightley, Rhys Darby, Cohen Holloway, Mike Minogue, Stan Walker, Taika Waititi</t>
  </si>
  <si>
    <t>Acción. Thriller | Submarinos. Secuestros / Desapariciones</t>
  </si>
  <si>
    <t>Gerard Butler, Gary Oldman, Common, Michael Nyqvist, Linda Cardellini, Michael Trucco, Caroline Goodall, Ryan McPartlin, Zane Holtz, Taylor John Smith, Cosmo Jarvis, Shane Taylor, Michael Jibson, Gabriel Chavarria, Will Attenborough, Jason Matthewson, Theo Barklem-Biggs, Aleksandr Dyachenko, Toby Stephens, Colin Stinton, Sarah Middleton</t>
  </si>
  <si>
    <t>Drama | Biográfico. Deporte. Boxeo. Drama carcelario. Años 60. Años 70</t>
  </si>
  <si>
    <t>Denzel Washington, Vicellous Reon Shannon, Deborah Kara Unger, John Hannah, Liev Schreiber, Dan Hedaya, Clancy Brown, Rod Steiger, Debbi Morgan, Harris Yulin, David Paymer, Garland Whitt, Badja Djola</t>
  </si>
  <si>
    <t>Western | Animales. Caballos</t>
  </si>
  <si>
    <t>Terror. Thriller | Slasher. Discapacidad. Discapacidad auditiva</t>
  </si>
  <si>
    <t>Kate Siegel, John Gallagher Jr., Samantha Sloyan, Michael Trucco, Emma Graves</t>
  </si>
  <si>
    <t>Comedia. Romance | Histórico. Siglo XIX. Basado en hechos reales. Medicina</t>
  </si>
  <si>
    <t>Hugh Dancy, Maggie Gyllenhaal, Felicity Jones, Rupert Everett, Anna Chancellor, Gemma Jones, Jonathan Pryce</t>
  </si>
  <si>
    <t>Terror. Acción. Comedia | Zombis. Gore. Comedia de terror. Manga</t>
  </si>
  <si>
    <t>Yo Oizumi, Masami Nagasawa, Miho Suzuki, Kasumi Arimura, Nana Katase, Yoshinori Okada, Hisashi Yoshizawa, Makita Sports, Kazunori Kaneko, Muga Tsukaji, Jin Katagiri, Yu Tokui, Natsu Andô, Toshifumi Muramatsu</t>
  </si>
  <si>
    <t>Ciencia ficción. Thriller | Robots. Maternidad. Familia. Futuro postapocalíptico</t>
  </si>
  <si>
    <t>Clara Rugaard, Hilary Swank, Luke Hawker, Tahlia Sturzaker, Jacob Nolan, Summer Lenton, Hazel Sandery, Maddie Lenton</t>
  </si>
  <si>
    <t>Thriller. Terror. Drama | Asesinos en serie</t>
  </si>
  <si>
    <t>Max Records, Christopher Lloyd, Laura Fraser, Karl Geary, Bruce Bohne, Matt Roy, Morgan Rysso, Ryan J. Gilmer, William Todd Jones, Tim Russell, Joel Thingvall, Lucy Lawton, Molly Gearen, Sally-Anne Hunt, Christina Baldwin, Dee Noah</t>
  </si>
  <si>
    <t>Drama | Biográfico. Música. Años 60. Años 70</t>
  </si>
  <si>
    <t>Drama. Fantástico | Infancia. Cine independiente USA</t>
  </si>
  <si>
    <t>Madison Wolfe, Zoe Saldana, Imogen Poots, Sydney Wade, Ciara O'Callaghan, Jennifer Ehle, Noel Clarke, Rory Jackson, Aideen Wylde, Amanda Stuart</t>
  </si>
  <si>
    <t>Musical | Biográfico. Música. Años 40. Años 50</t>
  </si>
  <si>
    <t>Tom Hiddleston, Elizabeth Olsen, Maddie Hasson, Wrenn Schmidt, Emily Marie Palmer, Joe Chrest, Charlie Talbert, Fred Parker Jr., Casey Bond, Vincent Stalba, Denise Gossett, Will Beinbrink, Richard Jackson, Jeff Pope</t>
  </si>
  <si>
    <t>Intriga. Thriller | Internet/Informática</t>
  </si>
  <si>
    <t>Pierce Brosnan, Anna Friel, Stefanie Scott, Michael Nyqvist, James Frecheville, Clare-Hope Ashitey, Jason Barry, Adam Fergus, Austin Swift, Rico Simonini, Bruce Johnson, David McSavage, Brian F. Mulvey, Eric Kofi-Abrefa, Melissa Veszi, John D. Hickman</t>
  </si>
  <si>
    <t>Ciencia ficción. Thriller. Acción | Crimen. Superhéroes</t>
  </si>
  <si>
    <t>Bill Milner, Maisie Williams, Miranda Richardson, Rory Kinnear, Charley Palmer Rothwell, Adam Lazarus, Susan Fordham, Jordan Bolger, McKell David, Jamie Roberts, Nick Thomas-Webster, Lindy Pieri, Aymen Hamdouchi, Jackson Kai, Cameron Jack, Samuel Kyi Ankrah</t>
  </si>
  <si>
    <t>Thriller. Acción | Crimen. Yakuza &amp; Triada. Gore. Manga. Live-Action. Película de culto</t>
  </si>
  <si>
    <t>Tadanobu Asano, Nao Omori, Shinya Tsukamoto, Pauline Suen, Susumu Terajima, Shun Sugata, Toru Tezuka, Yoshiki Arizono, Suzuki Matsuo, SABU, Jun Kunimura, Yoshiyuki Morishita</t>
  </si>
  <si>
    <t>Drama | Homosexualidad. Religión. Basado en hechos reales. Biográfico</t>
  </si>
  <si>
    <t>Lucas Hedges, Nicole Kidman, Russell Crowe, Joel Edgerton, Xavier Dolan, Troye Sivan, Ron Clinton Smith, Emily Hinkler, Jesse LaTourette, Madelyn Cline, Victor McCay, David Joseph Craig, Matt Burke, David Ditmore, William Ngo, Tim Ware, Flea, Randy Havens, Joe Alwyn, Matthew Eldridge, Frank Hoyt Taylor, Cherry Jones, Théodore Pellerin, Jason Davis, Cindy Hogan, Michael King, Lynne Ashe, Drew Scheid, Malerie Grady, Paige Henry, Joy Jacobson, Will Kindrachuk, Kevin Linehan, Frank Roberts, Jesse Malinowski, Brook Todd</t>
  </si>
  <si>
    <t>Thriller. Terror. Intriga | Thriller psicológico. Asesinos en serie</t>
  </si>
  <si>
    <t>John Cusack, Ray Liotta, Amanda Peet, Alfred Molina, Jake Busey, Clea Duvall, Rebecca De Mornay, John C. McGinley, John Hawkes, William Lee Scott, Pruitt Taylor Vince, Bret Loehr</t>
  </si>
  <si>
    <t>Comedia. Aventuras. Ciencia ficción | Distopía. Sátira. Viajes en el tiempo</t>
  </si>
  <si>
    <t>Luke Wilson, Maya Rudolph, Terry Crews, Dax Shepard, David Herman, Sara Rue, Stephen Root, Justin Long, Thomas Haden Church, Robert Musgrave</t>
  </si>
  <si>
    <t>Aventuras. Drama. Bélico | Biográfico. Religión. Siglo XVI</t>
  </si>
  <si>
    <t>Andreas Muñoz, Javier Godino, Julio Perillán, Gonzalo Trujillo, Isabel García Lorca, Lucas Fuica, Mario de la Rosa, Jonathan Mellor, Rick Zingale, Tacuara Casares, Ben Temple, Imanol Reta, Javier Tolosa, Samuel Pérez, Javier Abad, Aitor Beltrán</t>
  </si>
  <si>
    <t>Bélico | II Guerra Mundial. Telefilm</t>
  </si>
  <si>
    <t>Tom Selleck, James Remar, Timothy Bottoms, Gerald McRaney, Ian Mune, Bruce Phillips, John Bach, Nick Blake, Kevin J. Wilson</t>
  </si>
  <si>
    <t>Blythe Danner, Martin Starr, Sam Elliott, Malin Akerman, June Squibb, Rhea Perlman, Mary Kay Place, Reid Scott, John Beasley, Max Gail, Mark Adair-Rios, Jocelyn Ayanna, Ashley Spillers, Shoniqua Shandai, Patricia Belcher</t>
  </si>
  <si>
    <t>Drama | Holocausto. Remake</t>
  </si>
  <si>
    <t>Robin Williams, Alan Arkin, Bob Balaban, Michael Jeter, Armin Mueller-Stahl, Liev Schreiber, Hannah Taylor Gordon, Éva Igó, Stephan Balint, Justus von Dohnanyi, Kathleen Gati, Mark Margolis, János Gosztonyi, Ádám Rajhona, Antal Leisen, Mathieu Kassovitz, Péter Rudolf, Jan Becker, János Kulka, Gregg Bello, Nina Siemaszko, Grazyna Barszczewska, Judit Sagi, Ilona Psota, Ági Margitai, Iván Darvas, László Borbély, Zoltan Barabas, Miroslaw Zbrojewicz, Józef Mika, György Szkladányi, Zofia Saretok, Michael Mehlmann, Mirtill Micheller, Orsolya Pflum, Beatrix Bisztricsan</t>
  </si>
  <si>
    <t>Comedia. Drama. Fantástico</t>
  </si>
  <si>
    <t>Eddie Murphy, Bobb'e J. Thompson, Thomas Haden Church, Nicole Ari Parker, Ronny Cox, James Patrick Stuart, Vanessa Williams, Stephen Rannazzisi, Mel Harris, John DeVito, Timm Sharp</t>
  </si>
  <si>
    <t>Fantástico. Acción | Antigua Grecia. Mitología. Cine épico. 3-D</t>
  </si>
  <si>
    <t>Henry Cavill, Mickey Rourke, Freida Pinto, Luke Evans, John Hurt, Stephen Dorff, Kellan Lutz, Isabel Lucas, Robert Maillet, Anne Day-Jones, Mark Margolis, Joseph Morgan</t>
  </si>
  <si>
    <t>Jackie Chan, Jackson Lou, Annie Wu, Bill Tung, Yuri Petrov, Nonna Grishayeva, Nathan Jones, John Eaves, Kristopher Kazmarek, Terry Woo, Ailen Sit, Man-Ching Chan, Rocky Lai, Ken Lo, Oliver Muirhead</t>
  </si>
  <si>
    <t>Intriga. Thriller | Crimen. Cine dentro del cine. Película de culto</t>
  </si>
  <si>
    <t>John Travolta, Nancy Allen, John Lithgow, Dennis Franz, Peter Boyden, Curt May, Roger Wilson, John Aquino</t>
  </si>
  <si>
    <t>Acción. Thriller | Trenes/Metros. Catástrofes. Basado en hechos reales</t>
  </si>
  <si>
    <t>Denzel Washington, Chris Pine, Rosario Dawson, Ethan Suplee, Elizabeth Mathis, Kevin Dunn, Jessy Schram, Meagan Tandy, Kevin Chapman, David Warshofsky, Jeff Wincott</t>
  </si>
  <si>
    <t>John Boyega, Rotimi, Glenn Plummer, De'aundre Bonds, Keke Palmer, Fat Dog, Nora Zehetner, Todd Louiso, Sufe Bradshaw, Jernard Burks, Ethan Coach, Justin Coach, Kandiss Edmundson, Maximiliano Hernández, Wilfred Lopez, Zilah Mendoza</t>
  </si>
  <si>
    <t>Thriller | Basado en hechos reales. Policíaco</t>
  </si>
  <si>
    <t>Daniel Radcliffe, Toni Collette, Burn Gorman, Nestor Carbonell, Sam Trammell, Chris Sullivan, Tracy Letts, Linc Hand, Seth Numrich, Pawel Szajda, Jasson Finney, Devin Druid, Scott Christopher Kelly, Jennifer Marshall, Michael Aaron Milligan</t>
  </si>
  <si>
    <t>Thriller. Intriga. Drama | Crimen. Drama judicial / Abogados/as. Años 20. Basado en hechos reales</t>
  </si>
  <si>
    <t>Orson Welles, Diane Varsi, Dean Stockwell, Bradford Dillman, E.G. Marshall, Martin Milner, Richard Anderson, Robert F. Simon, Edward Binns, Robert Burton, Wilton Graff, Louise Lorimer, Gavin MacLeod</t>
  </si>
  <si>
    <t>Comedia | Sátira. Comedia negra. Política. Spin-off</t>
  </si>
  <si>
    <t>Chris Addison, Tom Hollander, Peter Capaldi, Anna Chlumsky, Gina McKee, James Gandolfini, Mimi Kennedy, David Rasche, Zach Woods, Olivia Poulet, James Smith, Paul Higgins, Steve Coogan, Alex MacQueen, Enzo Cilenti, Joanna Scanlan</t>
  </si>
  <si>
    <t>Justin Timberlake, Amanda Seyfried, Vincent Kartheiser, Cillian Murphy, Johnny Galecki, Olivia Wilde, Alex Pettyfer, Matt Bomer, Rachel Roberts, Yaya DaCosta, Emma Fitzpatrick, Shyloh Oostwald, Will Harris, Michael William Freeman, Jesse Lee Soffer, Aaron Perilo</t>
  </si>
  <si>
    <t>Drama. Intriga. Thriller | Road Movie. Familia. Guerra de Líbano</t>
  </si>
  <si>
    <t>Lubna Azabal, Mélissa Désormeaux-Poulin, Maxim Gaudette, Rémy Girard, Abdelghafour Elaaziz, Allen Altman, Mohamed Majd, Nabil Sawalha, Baya Belal, Bader Alami, Karim Babin, Yousef Shweihat</t>
  </si>
  <si>
    <t>Western. Drama | Crimen. Película de culto. Siglo XIX</t>
  </si>
  <si>
    <t>Drama | Guerra Civil Española. Años 30</t>
  </si>
  <si>
    <t>Marcel Borrás, Nuria Prims, Oriol Pla, Bruna Cusí, Luisa Gavasa, Terele Pávez, Juan Diego, Fernando Esteso, Bruno Bergonzini, Mario Alberto Díez, David Bages, Jorge Usón, Roger Casamajor, Rubén Jiménez Sanz</t>
  </si>
  <si>
    <t>Romance. Drama | Drama romántico. Basado en hechos reales</t>
  </si>
  <si>
    <t>Lynn Collins, Michael Ealy, Bruce McGill, Kwesi Boakye, Diego Klattenhoff, Cedric Pendleton, Emily Rollins, Danielle Lewis</t>
  </si>
  <si>
    <t>Ricky Gervais, Jennifer Garner, Rob Lowe, Jonah Hill, Louis C.K., Jeffrey Tambor, Fionnula Flanagan, Tina Fey, Jason Bateman, Martin Starr, Christopher Guest, Jimmi Simpson, Edward Norton, Philip Seymour Hoffman, Stephanie March (Voz: Patrick Stewart)</t>
  </si>
  <si>
    <t>Drama | Comedia negra. Drama social</t>
  </si>
  <si>
    <t>David Thewlis, Katrin Cartlidge, Lesley Sharp, Gregg Cruttwell, Claire Skinner, Peter Wight, Ewen Bremner, Susan Vidler, Toby Jones</t>
  </si>
  <si>
    <t>Ciencia ficción. Acción | Extraterrestres. Secuela. Fin del mundo</t>
  </si>
  <si>
    <t>Jeff Goldblum, Liam Hemsworth, Bill Pullman, Maika Monroe, Jessie T. Usher, Travis Tope, Judd Hirsch, Charlotte Gainsbourg, William Fichtner, Robert Loggia, Angelababy, Nicolas Wright, Deobia Oparei, Vivica A. Fox, Chin Han, Joey King, Garrett Wareing, John Storey, Brent Spiner, Sela Ward, Patrick St. Esprit, Gbenga Akinnagbe, Hays Wellford, Mckenna Grace, James A. Woods, Robert Neary, Joshua Mikel, Joel Virgel, Arturo del Puerto, Matt Munroe, Jacob Browne, Ryan Cartwright, Travis Hammer, Lance Lim, Stafford Douglas, Beth Bailey, Omar Diop, Ron Yuan, Grace Huang, Stephen Oyoung, Ben Wang, Nicholas Ballas, Ivan G'Vera, Brandon K. Hampton, Sam Quinn</t>
  </si>
  <si>
    <t>Ciencia ficción. Acción | Extraterrestres. Fin del mundo</t>
  </si>
  <si>
    <t>Will Smith, Jeff Goldblum, Bill Pullman, Mary McDonnell, Judd Hirsch, Randy Quaid, Margaret Colin, Robert Loggia, James Rebhorn, Harvey Fierstein, Vivica A. Fox, Harry Connick Jr., Dan Lauria, Adam Baldwin, Brent Spiner, Lisa Jakub, James Duval, Mae Whitman, Leland Orser, Erick Avari, Derek Webster</t>
  </si>
  <si>
    <t>Sladen Peltier, Forrest Goodluck, Ajuawak Kapashesit, Michiel Huisman, Martin Donovan, Michael Murphy, Edna Manitowabi, Melanie McLaren, Johnny Issaluk, Skye Pelletier, Evan Adams, Lisa Cromarty, Michael Lawrenchuk, Will Strongheart, Tristen Marty-Pahtaykan, Vance Banzo, Braeden Crouse, Nathan Alexis, Eva Greyeyes, Lisa Oopik Minich, Dylan Cook, Wayne St-George, Marcus Dias, Michael Vincent Dagostino, Wayne V. Johnson, Wayne Charles Baker</t>
  </si>
  <si>
    <t>Logan Lerman, Sarah Gadon, Tracy Letts, Ben Rosenfield, Linda Emond, Margo Kazaryan, Noah Robbins, Doris McCarthy, Pico Alexander, Danny Burstein, Joanne Baron, Philip Ettinger, Susan Varon</t>
  </si>
  <si>
    <t>Acción. Thriller | Cine independiente USA. Espionaje. Artes marciales. Venganza</t>
  </si>
  <si>
    <t>Gina Carano, Ewan McGregor, Michael Douglas, Channing Tatum, Michael Fassbender, Antonio Banderas, Bill Paxton, Michael Angarano, Mathieu Kassovitz, Debby Lynn Ross, Julian Alcaraz, Eddie J. Fernandez, Lluís Botella Pont, Aaron Cohen, Max Arciniega, Anthony Brandon Wong, James Flynn, Karl Shiels, Bobby Burns, Al Goto, R.A. Rondell, John Wylie, Todd Thatcher Cash, Edward A. Duran, J.J. Perry, Tim Connolly, Natascha Berg</t>
  </si>
  <si>
    <t>Drama. Terror. Ciencia ficción | Futuro postapocalíptico. Pandemias</t>
  </si>
  <si>
    <t>Chris Pine, Piper Perabo, Lou Taylor Pucci, Emily Vancamp, Christopher Meloni, Dylan Kenin, Dale Malley</t>
  </si>
  <si>
    <t>Thriller. Intriga | Secuela</t>
  </si>
  <si>
    <t>Tom Hanks, Felicity Jones, Ben Foster, Irrfan Khan, Omar Sy, Sidse Babett Knudsen, Ana Ularu, Jon Donahue, Xavier Laurent, Fausto Maria Sciarappa, Juan Ignacio Pita, Ida Darvish, Paolo Antonio Simioni, Alessandro Grimaldi, Robin Mugnaini</t>
  </si>
  <si>
    <t>Thriller. Drama | Remake. Celos. Familia</t>
  </si>
  <si>
    <t>Richard Gere, Diane Lane, Olivier Martínez, Erik Per Sullivan, Chad Lowe, Kate Burton, Margaret Colin, Dominic Chianese, Michelle Monaghan, Michael Emerson, Myra Lucretia Taylor, Damon Gupton, Joseph Badalucco Jr., Erich Anderson</t>
  </si>
  <si>
    <t>Thriller. Terror | Aventuras marinas. Tiburones. Supervivencia</t>
  </si>
  <si>
    <t>Blake Lively, Óscar Jaenada, Brett Cullen, Sedona Legge, Janelle Bailey, Angelo Lozano Corzo, José Manuel Trujillo Salas, Diego Espejel, Pablo Calva</t>
  </si>
  <si>
    <t>Terror | Cocodrilos. Catástrofes</t>
  </si>
  <si>
    <t>Kaya Scodelario, Barry Pepper, Morfydd Clark, Ross Anderson, George Somner, Anson Boon, Ami Metcalf, Annamaria Serda, Colin McFarlane, José Palma, Tina Pribicevic, Srna Vasiljevic, Cso-Cso, Savannah Steyn</t>
  </si>
  <si>
    <t>Aventuras. Drama | Supervivencia. Naturaleza. Animales. Perros/Lobos</t>
  </si>
  <si>
    <t>Liam Neeson, Frank Grillo, Dermot Mulroney, Dallas Roberts, Nonso Anozie, Joe Anderson, James Badge Dale, Ben Hernandez Bray, Anne Openshaw</t>
  </si>
  <si>
    <t>Clint Eastwood, Verna Bloom, Marianna Hill, Mitchell Ryan, Stefan Gierasch, Jack Ging, Geoffrey Lewis, Billy Curtis, Ted Hartley, Robert Donner, John Mitchum</t>
  </si>
  <si>
    <t>George Baker, Harry Andrews, Stanley Baker, Michael Medwin, Ronald Lewis, Stephen Boyd, Victor Maddern, Harry Andrews, Robert Brown, Barry Lowe, Robert Shaw, Charles Laurence, Percy Herbert, Michael Caine</t>
  </si>
  <si>
    <t>Drama | II Guerra Mundial. Supervivencia</t>
  </si>
  <si>
    <t>Lee Marvin, Toshirô Mifune</t>
  </si>
  <si>
    <t>Cine negro. Thriller. Drama | Policíaco. Crimen</t>
  </si>
  <si>
    <t>Alan Ladd, Edward G. Robinson, Joanne Dru, William Demarest, Paul Stewart, Perry Lopez, Fay Wray, Renata Vanni, Nestor Paiva, Stanley Adams, Willis Bouchey, Peter Hansen, Anthony Caruso, George J. Lewis, Tina Carver, Rod Taylor, Peter J. Votrian, Jayne Mansfield</t>
  </si>
  <si>
    <t>Thriller | Basado en hechos reales. Años 80. Crimen. Drogas</t>
  </si>
  <si>
    <t>John David Washington, Adam Driver, Topher Grace, Laura Harrier, Ryan Eggold, Corey Hawkins, Robert John Burke, Michael Buscemi, Paul Walter Hauser, Craig muMs Grant, Michael J. Burg, Chris Banks, Tom Stratford, Jasper Pääkkönen, Ashlie Atkinson, Ken Garito, Alec Baldwin</t>
  </si>
  <si>
    <t>Comedia. Acción | Policíaco. Colegios &amp; Universidad. Drogas. Buddy Film</t>
  </si>
  <si>
    <t>Jonah Hill, Channing Tatum, Brie Larson, Dave Franco, Rob Riggle, DeRay Davis, Ice Cube, Ellie Kemper, Chris Parnell, Caroline Aaron, Dax Flame, Dakota Johnson, Jake Johnson, Nick Offerman, Johnny Depp, Stanley Wong, Holly Robinson Peete, Johnny Pemberton, Justin Hires, Brett Lapeyrouse, Lindsey Broad, Joe Chrest, Geraldine Singer, Rye Rye, Valerie Tian, Jaren Mitchell, Johnny Simmons, Randal Reeder, Peter Epstein, Anthony Molinari, Luis Da Silva Jr., Dominic 'Taz' Alexander, Mike Seal, Spencer Boldman, Kevin Michael Murphy, Chanel Celaya, Carol Sutton, Andrea Frankle, Candi Brooks, Turner Crumbley, Haley Farris, Brittney Alger, Melissa Cordero</t>
  </si>
  <si>
    <t>Comedia. Acción | Buddy Film. Policíaco. Colegios &amp; Universidad. Secuela</t>
  </si>
  <si>
    <t>Jonah Hill, Channing Tatum, Ice Cube, Wyatt Russell, Amber Stevens, Jillian Bell, Jimmy Tatro, Dave Franco, Peter Stormare, Nick Offerman, Anna Faris, Rob Riggle, Queen Latifah, Seth Rogen, Stanley Wong</t>
  </si>
  <si>
    <t>Acción. Comedia | Buddy Film. Policíaco. Secuela</t>
  </si>
  <si>
    <t>Ice Cube, Kevin Hart, Tika Sumpter, Benjamin Bratt, Olivia Munn, Ken Jeong, Bruce McGill, Michael Rose, Sherri Shepherd, Arturo del Puerto, Eric Goins, Carlos Gómez, Utkarsh Ambudkar, Nadine Velazquez, Glen Powell</t>
  </si>
  <si>
    <t>Thriller. Drama. Acción | Mafia. Remake. Crimen. Policíaco</t>
  </si>
  <si>
    <t>Leonardo DiCaprio, Matt Damon, Jack Nicholson, Mark Wahlberg, Vera Farmiga, Alec Baldwin, Martin Sheen, Ray Winstone, Kevin Corrigan, James Badge Dale, David O'Hara, Anthony Anderson, Mark Rolston, Conor Donovan, Francesca Scorsese</t>
  </si>
  <si>
    <t>Nicholas Braun, Zoey Deutch, Ashley Judd, Mateo Arias, Julia Garner, Demian Bichir, Virginia Gardner, Kevin Chapman, Israel Broussard, Stephanie Fantauzzi, Dayo Okeniyi, Chaunty Spillane</t>
  </si>
  <si>
    <t>Comedia | Cine independiente USA. Comedia negra. Celos. Internet/Informática</t>
  </si>
  <si>
    <t>Aubrey Plaza, Elizabeth Olsen, O'Shea Jackson Jr., Wyatt Russell, Billy Magnussen, Pom Klementieff, Charlie Wright, Destiny Soria, Hannah Pearl Utt, Vincent van Hinte, Megan Griffey, Malika Williams, Aidan Wallace, Tina Lorraine</t>
  </si>
  <si>
    <t>Drama | Basado en hechos reales. Enfermedad. Años 60</t>
  </si>
  <si>
    <t>Winona Ryder, Angelina Jolie, Clea Duvall, Brittany Murphy, Elisabeth Moss, Jared Leto, Jeffrey Tambor, Vanessa Redgrave, Whoopi Goldberg, Joanna Kerns, Angela Bettis, Jillian Armenante, Bruce Altman, Kurtwood Smith, Kadee Strickland</t>
  </si>
  <si>
    <t>Intriga. Thriller | Crimen</t>
  </si>
  <si>
    <t>Derrick De Marney, Nova Pilbeam, Percy Marmont, Edward Rigby, Mary Clare, John Longden, George Curzon, Basil Radford</t>
  </si>
  <si>
    <t>Drama | Deporte</t>
  </si>
  <si>
    <t>Joseph Fiennes, Richard Sanderson, Shawn Dou, Jesse Kove, Augusta Xu-Holland, Simon Twu, Elizabeth Arends, Darren Grosvenor, Shigeo Kobayashi, Zach Ireland, Patrice Poujol, Laura Justine Friis Lodahl, Asta Friis Lodahl</t>
  </si>
  <si>
    <t>Drama. Thriller | Drama psicológico. Película de culto</t>
  </si>
  <si>
    <t>Terror | Sobrenatural. Casas encantadas. Posesiones/Exorcismos. Secuela</t>
  </si>
  <si>
    <t>Patrick Wilson, Rose Byrne, Lin Shaye, Ty Simpkins, Leigh Whannell, Barbara Hershey, Steve Coulter, Angus Sampson, Andrew Astor, Hank Harris, Jocelin Donahue, Lindsay Seim, Danielle Bisutti, Tyler Griffin, Garrett Ryan, Tom Fitzpatrick, J. LaRose, Stephanie Pearson, Michael Beach, Priscilla Garita</t>
  </si>
  <si>
    <t>Terror | Sobrenatural. Precuela</t>
  </si>
  <si>
    <t>Stefanie Scott, Dermot Mulroney, Lin Shaye, Hayley Kiyoko, Leigh Whannell, Angus Sampson, Michael Reid MacKay, Tate Berney, Anna Ross, Ashton Moio, Ele Keats, Steve Coulter, Tom Fitzpatrick, James Wan</t>
  </si>
  <si>
    <t>Terror | Sobrenatural. Fantasmas. Secuela</t>
  </si>
  <si>
    <t>Lin Shaye, Angus Sampson, Leigh Whannell, Josh Stewart, Caitlin Gerard, Bruce Davison, Kirk Acevedo, Javier Botet, Spencer Locke, Tessa Ferrer, Ava Kolker, Marcus Henderson</t>
  </si>
  <si>
    <t>Terror | Sobrenatural. Casas encantadas. Posesiones/Exorcismos</t>
  </si>
  <si>
    <t>Rose Byrne, Patrick Wilson, Ty Simpkins, Barbara Hershey, Andrew Astor, Lin Shaye, Leigh Whannell, Angus Sampson</t>
  </si>
  <si>
    <t>Intriga. Thriller | Policíaco. Crimen. Neo-noir. Thriller psicológico. Remake</t>
  </si>
  <si>
    <t>Al Pacino, Robin Williams, Hilary Swank, Maura Tierney, Martin Donovan, Nicky Katt, Paul Dooley, Jonathan Jackson, Katharine Isabelle, Crystal Lowe, Jay Brazeau, Oliver 'Ole' Zemen, Larry Holden, Lorne Cardinal, James Hutson, Paula Shaw, Tasha Simms, Malcolm Boddington, Kerry Sandomirsky, Chris Gauthier, Ian Tracey, Kate Robbins, Emily Perkins, Dean Wray</t>
  </si>
  <si>
    <t>Matthew Broderick, Rupert Everett, Joely Fisher, Michelle Trachtenberg, Cheri Oteri, Frances Bay, Mike Hagerty, Andy Dick, Mr. T, Dabney Coleman, Loralyn Peterson</t>
  </si>
  <si>
    <t>Thriller | Secuela</t>
  </si>
  <si>
    <t>Thriller. Intriga | Erótico. Crimen. Thriller psicológico. Película de culto</t>
  </si>
  <si>
    <t>Intriga. Drama. Thriller | Thriller psicológico. Simios</t>
  </si>
  <si>
    <t>Anthony Hopkins, Cuba Gooding Jr., Donald Sutherland, Maura Tierney, George Dzundza, John Ashton</t>
  </si>
  <si>
    <t>Ciencia ficción. Acción. Romance | Distopía. Secuela. 3-D. Young Adult</t>
  </si>
  <si>
    <t>Shailene Woodley, Theo James, Kate Winslet, Naomi Watts, Ansel Elgort, Miles Teller, Zöe Kravitz, Jai Courtney, Ray Stevenson, Octavia Spencer, Maggie Q, Suki Waterhouse, Mekhi Phifer, Daniel Dae Kim, Rosa Salazar, Jonny Weston, Emjay Anthony, Isaiah John, Ashley Judd, Dale Liner</t>
  </si>
  <si>
    <t>Ciencia ficción. Fantástico. Drama | Robots</t>
  </si>
  <si>
    <t>Haley Joel Osment, Jude Law, Frances O'Connor, Sam Robards, William Hurt, Brendan Gleeson, Jake Thomas, Ken Leung, Clark Gregg, Enrico Colantoni, Ashley Scott, Paula Malcomson, Ben Kingsley</t>
  </si>
  <si>
    <t>Drama. Thriller. Western | Amistad. Infancia. Posguerra española. Años 40</t>
  </si>
  <si>
    <t>Luis Tosar, Luis Callejo, Jaime López, Vicente Romero, Manolo Caro, Kandido Uranga, Mona Martínez, Miguel Flor De Lima, Yoima Valdés, María Alfonsa Rosso, Adriano Carvalho, Juanan Lumbreras, Carlos Cabra</t>
  </si>
  <si>
    <t>Gösta Ekman, Inga Tidblad, Ingrid Bergman, Erik Berglund, Hugo Björne, Anders Henrikson, Hasse Ekman, Britt Hagman</t>
  </si>
  <si>
    <t>Ciencia ficción. Drama. Aventuras | Aventura espacial. Futuro postapocalíptico. Viajes en el tiempo. Robots</t>
  </si>
  <si>
    <t>Matthew McConaughey, Anne Hathaway, David Gyasi, Jessica Chastain, Mackenzie Foy, Matt Damon, Michael Caine, John Lithgow, Casey Affleck, Timothée Chalamet, Wes Bentley, Ellen Burstyn, Topher Grace, David Oyelowo, Collette Wolfe, Leah Cairns, Elyes Gabel</t>
  </si>
  <si>
    <t>Drama | Entrevista. Remake</t>
  </si>
  <si>
    <t>Steve Buscemi, Sienna Miller, Tara Elders, Molly Griffith, Jackson Loo, David Schechter, Elizabeth Bracco, Katja Schuurman, Wayne Wilcox</t>
  </si>
  <si>
    <t>Thriller. Terror | Animales. Osos</t>
  </si>
  <si>
    <t>James Marsden, Thomas Jane, Scott Glenn, Billy Bob Thornton, Piper Perabo, Adam Beach, Michaela McManus, Patrick Sabongui, Luisa D'Oliveira, Bill Croft, Seth Isaac Johnson, Reese Alexander, Sarah Desjardins, Mark Acheson</t>
  </si>
  <si>
    <t>Drama. Bélico | Histórico. Biográfico. Política. Secuela. Telefilm</t>
  </si>
  <si>
    <t>Brendan Gleeson, Janet McTeer, Len Cariou, James D'Arcy, Iain Glen, Patrick Malahide, Robert Pugh, Emma Hamilton</t>
  </si>
  <si>
    <t>Musical. Fantástico. Comedia | Cuentos</t>
  </si>
  <si>
    <t>Meryl Streep, Emily Blunt, James Corden, Anna Kendrick, Chris Pine, Johnny Depp, Lucy Punch, Christine Baranski, Tammy Blanchard, Daniel Huttlestone, Tracey Ullman, Mackenzie Mauzy, Billy Magnussen, Lilla Crawford, Richard Glover, Simon Russell Beale, Joanna Riding, Annette Crosbie</t>
  </si>
  <si>
    <t>Comedia. Drama | Comedia dramática. Discapacidad. Amistad</t>
  </si>
  <si>
    <t>François Cluzet, Omar Sy, Anne Le Ny, Audrey Fleurot, Clotilde Mollet, Joséphine de Meaux, Alba Gaïa Bellugi, Cyril Mendy, Christian Ameri, Marie-Laure Descoureaux, Gregoire Oestermann</t>
  </si>
  <si>
    <t>Emilio Estévez, Kiefer Sutherland, Lou Diamond Phillips, Christian Slater, William Petersen, James Coburn, Balthazar Getty, Viggo Mortensen, Robert Knepper</t>
  </si>
  <si>
    <t>Robert Vaughn, Elke Sommer, Felicia Farr, Karlheinz Böhm, Luciana Paluzzi, Boris Karloff, Roger C. Carmel, Ed Asner, Joe De Santis</t>
  </si>
  <si>
    <t>Thriller. Drama. Intriga. Romance | Crimen. Espionaje. Nazismo</t>
  </si>
  <si>
    <t>Beth Riesgraf, Martin Starr, Jack Kesy, Rory Culkin, Leticia Jimenez, Timothy T. McKinney, Joshua Mikel, Tommy Sklavos</t>
  </si>
  <si>
    <t>Gabriella Wilde, Thomas Dekker, Luke Grimes, Richard Dreyfuss, Nancy Travis, Gia Mantegna, Evan Ross, Lolita Davidovich, Liana Mendoza, Cassandra Cruz</t>
  </si>
  <si>
    <t>Acción. Ciencia ficción | Live-Action</t>
  </si>
  <si>
    <t>Takeru Satō, Kanata Hongô, Fumi Nikaidou, Yusuke Iseya, Ayaka Miyoshi, Yuki Saito, Noritake Kinashi, Mari Hamada, Nayuta Fukuzaki</t>
  </si>
  <si>
    <t>Ciencia ficción. Acción | Extraterrestres. Ejército</t>
  </si>
  <si>
    <t>Aaron Eckhart, Ramon Rodriguez, Will Rothhaar, Cory Hardrict, Jim Parrack, Gino Anthony Pesi, Ne-Yo, James Hiroyuki Liao, Bridget Moynahan, Noel Fisher, Adetokumboh M'Cormack, Bryce Cass, Michael Peña, Michelle Rodriguez, Neil Brown Jr., Taylor Handley, Joey King, Lucas Till, Kenneth Brown Jr., Taryn Southern, Courtney Munch</t>
  </si>
  <si>
    <t>Jeff Chandler, Ty Hardin, Peter Brown, Andrew Duggan, Will Hutchins, Claude Akins, Luz Valdez, John Hoyt, Charlie Briggs, Chuck Roberson, Chuck Hayward, Jack C. Williams, Chuck Hicks, Vaughan Wilson, Enrique Magalona</t>
  </si>
  <si>
    <t>Terror. Comedia | Comedia de terror. Zombis</t>
  </si>
  <si>
    <t>Michelle Ryan, Georgia King, Alan Ford, Lee Asquith-Coe, Harry Treadaway, Honor Blackman, Richard Briers, Rasmus Hardiker, Scott Bradley</t>
  </si>
  <si>
    <t>Ciencia ficción. Intriga. Terror | Extraterrestres. Pandemias. Remake</t>
  </si>
  <si>
    <t>Ciencia ficción | Extraterrestres. Serie B. Película de culto</t>
  </si>
  <si>
    <t>Helena Carter, Arthur Franz, Jimmy Hunt, Leif Erickson, Hillary Brooke, Morris Ankrum, Max Wagner, William Phipps, Milburn Stone, Janine Perreau</t>
  </si>
  <si>
    <t>Ciencia ficción. Terror | Extraterrestres. Remake</t>
  </si>
  <si>
    <t>Drama | Biográfico. Supervivencia. Años 30. Juegos olímpicos. Años 40. II Guerra Mundial</t>
  </si>
  <si>
    <t>Drama | Deporte. Fútbol americano. Basado en hechos reales. Años 70</t>
  </si>
  <si>
    <t>Mark Wahlberg, Greg Kinnear, Elizabeth Banks, Michael Rispoli, Kevin Conway, Dov Davidoff, Kirk Acevedo, Nicoye Banks, Michael Kelly, Paige Turco</t>
  </si>
  <si>
    <t>Comedia. Thriller | Policíaco</t>
  </si>
  <si>
    <t>Daniel Aguirre, Sergio Cortina, Ingrid García Jonsson, Belén López-Valcárcel, Antonio Resines, Iñaki Cano</t>
  </si>
  <si>
    <t>Drama | Biográfico. Racismo. Deporte. Rugby. Basado en hechos reales. Años 90</t>
  </si>
  <si>
    <t>Morgan Freeman, Matt Damon, Tony Kgoroge, Julian Lewis Jones, Adjoa Andoh, Patrick Mofokeng, Matt Stern, Leleti Khumalo, Marguerite Wheatley, Scott Eastwood</t>
  </si>
  <si>
    <t>Drama | Pobreza</t>
  </si>
  <si>
    <t>Richard Gere, Ben Vereen, Jena Malone, Kyra Sedgwick, Jeremy Strong, Michael Kenneth Williams, Yul Vazquez, Colman Domingo, Geraldine Hughes, Steve Buscemi</t>
  </si>
  <si>
    <t>Yul Brynner, George Segal, Clifford David, Janice Rule, Alfred Ryder, Brad Dexter, Mike Kellin, John A. Alonzo, Pat Hingle, Curt Conway, Gerald Hiken, Olive Dunbar, Strother Martin, Clifton James, William Hickey, Gertrude Flynn, Herman Hack</t>
  </si>
  <si>
    <t>Drama | Familia. Road Movie</t>
  </si>
  <si>
    <t>Saleh Bakri, Mohammed Bakri, Maria Zreik</t>
  </si>
  <si>
    <t>Thriller | Espionaje</t>
  </si>
  <si>
    <t>Michael Caine, Nigel Green, Guy Doleman, Gordon Jackson, Sue Lloyd, Aubrey Richards, Frank Gatliff, Thomas Baptiste</t>
  </si>
  <si>
    <t>Fantástico. Aventuras. Acción | Mitología. Antigua Grecia. Secuela. 3-D</t>
  </si>
  <si>
    <t>Sam Worthington, Liam Neeson, Ralph Fiennes, Rosamund Pike, Toby Kebbell, John Bell, Edgar Ramirez, Danny Huston, Kathryn Carpenter, Sinead Cusack, Lily James, Alejandro Naranjo, Bill Nighy, Freddy Drabble, Spencer Wilding, Matt Milne, Kett Turton, Juan Reyes, Jorge Guimerá, Asier Macazaga, Daniel Galindo Rojas, Lamberto Guerra, George Blagden, Killian Burke, Alastair Cording, Caoilfhionn Dunne, Martin Bayfield</t>
  </si>
  <si>
    <t>Romain Duris, Charlotte Le Bon, Jalil Lespert, Camille Cottin, Adel Bencherif, Sophie Verbeeck, Hélène Barbry, Jalis Laleg</t>
  </si>
  <si>
    <t>Comedia | Prostitución. Comedia romántica</t>
  </si>
  <si>
    <t>Drama | Basado en hechos reales. Años 1910-1919. Feminismo. Política. Histórico. Telefilm</t>
  </si>
  <si>
    <t>Hilary Swank, Frances O'Connor, Julia Ormond, Anjelica Huston, Molly Parker, Patrick Dempsey, Vera Farmiga, Laura Fraser, Lois Smith, Bob Gunton</t>
  </si>
  <si>
    <t>Ciencia ficción. Comedia | Nazismo. Extraterrestres. Steampunk</t>
  </si>
  <si>
    <t>Julia Dietze, Christopher Kirby, Götz Otto, Tilo Prückner, Peta Sergeant, Stephanie Paul, Udo Kier, Kym Jackson, Yuki Iwamoto, George Koutros, Yu Fang, James Quinn</t>
  </si>
  <si>
    <t>Drama. Intriga. Comedia | Colegios &amp; Universidad</t>
  </si>
  <si>
    <t>Joaquin Phoenix, Emma Stone, Jamie Blackley, Parker Posey, Ethan Phillips, Julie Ann Dawson, Mark Burzenski, Gary Wilmes, Geoff Schuppert, David Pittu, Steven Howitt, Kaitlyn Bouchard, Kate McGonigle, Tamara Hickey, Joe Stapleton</t>
  </si>
  <si>
    <t>Intriga | Celos</t>
  </si>
  <si>
    <t>Susan Sarandon, Sam Neill, Emily Blunt, William McInnes, Charles Tingwell, Georgie Parker, Terry Norris, Joanna Hunt-Prokhovnik, Lauren Mikkor, Heather Mitchell, Jill Forster</t>
  </si>
  <si>
    <t>Santiago Segura, Florentino Fernández, El Gran Wyoming, Kira Miró, Miguel Ángel Rodríguez, Ruth Zanón, Arévalo, Germán Burgos, José Luis Coll, Juan Ramón Lucas, Fernando Chinarro, Lucía Lapiedra, Pilar Rubio</t>
  </si>
  <si>
    <t>Santiago Segura, Florentino Fernández, Jaydy Michel, Ana Risueño, Miguel Ángel Rodríguez, Manolo de Vega, José Luis Coll, Ruth Zanón, Elia Galera, El Gran Wyoming, Micky Nadal, Miriam Díaz Aroca, Máximo Valverde, Alberto Chaves, Joaquín Sabina</t>
  </si>
  <si>
    <t>Acción. Thriller | Drama carcelario</t>
  </si>
  <si>
    <t>Jackie Chan, Andy Lau, Tony Leung Ka-Fai, Sammo Hung, Jack Kao, Elsie Yeh, Ken Lo, Barry Wong, Wang Yu, Ko Chun-hsiung, Tou Chung-hua, Ken Lo, Teddy Yip</t>
  </si>
  <si>
    <t>Animación. Fantástico. Comedia. Aventuras | Stop Motion. Perros/Lobos. Distopía</t>
  </si>
  <si>
    <t>Intriga. Thriller | Secuela. Espionaje. Telefilm</t>
  </si>
  <si>
    <t>Bill Nighy, Helena Bonham Carter, Winona Ryder, Christopher Walken, Ralph Fiennes, Rupert Graves, Ewen Bremner, Dylan Baker, Meredith Eaton, Zach Grenier, James Naughton, Malik Yoba, Hansel Piper, Julie Hewlett, Sally Greenwood, Kobna Holdbrook-Smith</t>
  </si>
  <si>
    <t>Terror. Fantástico | Slasher. Payasos. Infancia. Amistad. Telefilm. Película de culto</t>
  </si>
  <si>
    <t>Richard Thomas, John Ritter, Annette O'Toole, Harry Anderson, Tim Curry, Jonathan Brandis, Brandon Crane, Emily Perkins, Dennis Christopher, Seth Green, Tim Reid, Richard Masur, Olivia Hussey, Adam Faraizl, Ben Heller, Marlon Taylor, Jarred Blancard, Michael Cole</t>
  </si>
  <si>
    <t>Terror | Sobrenatural. Adolescencia</t>
  </si>
  <si>
    <t>Maika Monroe, Keir Gilchrist, Daniel Zovatto, Jake Weary, Olivia Luccardi, Lili Sepe, Linda Boston, Caitlin Burt, Ruby Harris, Christopher Hohman, Bailey Spry, Rich Vreeland</t>
  </si>
  <si>
    <t>Terror. Fantástico | Secuela. Remake. Monstruos. Payasos. Sobrenatural. Amistad</t>
  </si>
  <si>
    <t>Terror. Fantástico | Sobrenatural. Años 80. Payasos. Infancia. Amistad. Remake</t>
  </si>
  <si>
    <t>Bill Skarsgård, Jaeden Martell, Sophia Lillis, Finn Wolfhard, Wyatt Oleff, Jeremy Ray Taylor, Jack Dylan Grazer, Chosen Jacobs, Nicholas Hamilton, Jake Sim, Logan Thompson, Owen Teague, Jackson Robert Scott, Javier Botet, Stephen Bogaert, Stuart Hughes, Geoffrey Pounsett, Megan Charpentier, Isabelle Nelisse, Tatum Lee, Pip Dwyer, Molly Atkinson, Steven Williams, Elizabeth Saunders, Joe Bostick, Ari Cohen, Anthony Ulc, Edie Inksetter, Martha Gibson, Donald Tripe, Liz Gordon, Neil Crone, Janet Porter</t>
  </si>
  <si>
    <t>Drama | II Guerra Mundial. Años 40. Adolescencia. Cine independiente USA</t>
  </si>
  <si>
    <t>Alex Neustaedter, Meg Ryan, Sam Shepard, Tom Hanks, Jack Quaid, Emily Marie Palmer, Christine Nelson, Nick Williams, Zachary Webber, Bridget Gethins, José Luis Muñoz, Spencer Howell</t>
  </si>
  <si>
    <t>Aventuras | Edad Media. Siglo XII. Capa y espada</t>
  </si>
  <si>
    <t>Robert Taylor, Elizabeth Taylor, Joan Fontaine, George Sanders, Emlyn Williams, Finlay Currie, Guy Rolfe, Robert Douglas</t>
  </si>
  <si>
    <t>Drama | Biográfico. Política. Histórico. Homosexualidad. Años 20. Años 30. Años 60. Basado en hechos reales</t>
  </si>
  <si>
    <t>Drama. Intriga | Años 60. Basado en hechos reales. Política</t>
  </si>
  <si>
    <t>Kevin Costner, Tommy Lee Jones, Gary Oldman, Joe Pesci, Kevin Bacon, Donald Sutherland, Jack Lemmon, Sissy Spacek, Michael Rooker, Jay O. Sanders, Wayne Knight, Laurie Metcalf, Gary Grubbs, Ed Asner, Brian Doyle-Murray, John Candy, Walter Matthau, Beata Pozniak, Vincent D'Onofrio, Pruitt Taylor Vince, Lolita Davidovich, Dale Dye, Ron Rifkin, Frank Whaley, Sean Stone, Tomas Milian, Bob Gunton, Sally Kirkland</t>
  </si>
  <si>
    <t>Drama | Biográfico. Transexualidad / transgénero</t>
  </si>
  <si>
    <t>Kristen Stewart, Laura Dern, Diane Kruger, Jim Sturgess, Kelvin Harrison Jr., Courtney Love, James Jagger, Arden Alfonso, David Brown, Alicia Johnston, Craig Haas, Will Woytowich, Adam Hurtig, Stella Maxwell</t>
  </si>
  <si>
    <t>Thriller | Biográfico. Crimen. Robos &amp; Atracos. Años 70. Secuela</t>
  </si>
  <si>
    <t>Vincent Cassel, Mathieu Amalric, Ludivine Sagnier, Samuel Le Bihan, Gérard Lanvin, Olivier Gourmet, Michel Duchaussoy, Myriam Boyer, Anne Consigny, Georges Wilson, Alain Fromager</t>
  </si>
  <si>
    <t>Trevor Matthews, Robert Englund, Rachel Skarsten, Daniel Kash, Andrew Butcher, David Fox, Stefanie Drummond, Meghanne Kessels</t>
  </si>
  <si>
    <t>Fantástico. Aventuras | Cuentos. 3-D</t>
  </si>
  <si>
    <t>Nicholas Hoult, Eleanor Tomlinson, Ewan McGregor, Stanley Tucci, Eddie Marsan, Ewen Bremner, Ian McShane, Christopher Fairbank, Bill Nighy, Warwick Davis, John Kassir, Simon Lowe, Mingus Johnston, Ralph Brown, Lee Boardman, Joy McBrinn, Chris Brailsford, Craig Salisbury, Peter Bonner</t>
  </si>
  <si>
    <t>Acción. Thriller | Crimen. Secuela</t>
  </si>
  <si>
    <t>Tom Cruise, Cobie Smulders, Danika Yarosh, Aldis Hodge, Sue-Lynn Ansari, Teri Wyble, Holt McCallany, Robert Knepper, Tilton Lipoma, Madalyn Horcher, Michael Papajohn, Patrick Heusinger, Judd Lormand, Christopher Berry, Hunter Burke, Jason Douglas, Lizeth Hutchings, Marisela Zumbado, Alexandra Lucchesi, Robert Catrini, Anthony Molinari, Theo Kypri, Talbott Lin, Nicole Barré, Jessica Stroup, Craig Henningsen, Ninja N. Devoe, Caroline Hebert, Martin Covert, Abbie Gayle, Rachel Varela, Lee Child, Robert Larriviere, Gordon Alexander, Sean Boyd, Zachary James Rukavina, Jared Bankens, Austin Hebert, Jesse Malinowski, Billy Slaughter, Ben VanderMey, Bennie Pete, Sabrina Gennarino</t>
  </si>
  <si>
    <t>Tom Cruise, Rosamund Pike, Richard Jenkins, Robert Duvall, Werner Herzog, David Oyelowo, Jai Courtney, Nicole Forester, Alexia Fast, Julia Yorks, Vladimir Sizov, Joe Sikora, Michael Raymond-James, Josh Helman, James Martin Kelly, Dylan Kussman, Denver Milord, Susan Angelo, Delilah Picart, Joe Coyle, Alicia Murton, David Whalen, Tristan Elma, Sophie Guest, Michael Minor, Scott A. Martin, Teri Clark, Sara Lindsey, Andrei Runtso, Efka Kvaraciejus, Lee Child, Tommy Lafitte, Kristen Dalton, Jordan Trovillion, Annie Kitral, Shane Callahan, Joshua Elijah Reese, Christopher Stadulis</t>
  </si>
  <si>
    <t>Chris Pine, Kevin Costner, Kenneth Branagh, Keira Knightley, Colm Feore, Gemma Chan, David Paymer, Nonso Anozie, Karen David, Lee Asquith-Coe</t>
  </si>
  <si>
    <t>Intriga. Thriller | Basado en hechos reales. Espionaje. Biográfico. Años 70</t>
  </si>
  <si>
    <t>Marcin Dorocinski, Maja Ostaszewska, Patrick Wilson, Dimitri Bilov, Dagmara Dominczyk, Oleg Maslennikov, Krzysztof Globisz, Ireneusz Czop, Miroslaw Baka, Pawel Malaszynski, Krzysztof Pieczynski, Zbigniew Bielawski</t>
  </si>
  <si>
    <t>Comedia. Drama | Comedia dramática. Enfermedad. Colegios &amp; Universidad</t>
  </si>
  <si>
    <t>Thriller. Drama | Crimen. Blaxploitation</t>
  </si>
  <si>
    <t>Pam Grier, Samuel L. Jackson, Robert De Niro, Robert Forster, Bridget Fonda, Michael Keaton, Michael Bowen, Chris Tucker, Lisa Gay Hamilton, Tommy 'Tiny' Lister, Sid Haig, Aimee Graham</t>
  </si>
  <si>
    <t>Drama | Años 60. Biográfico. Drama psicológico</t>
  </si>
  <si>
    <t>Natalie Portman, Peter Sarsgaard, Billy Crudup, John Hurt, Greta Gerwig, John Carroll Lynch, Richard E. Grant, Max Casella, Beth Grant, Caspar Phillipson, Julie Judd, Sara Verhagen, Sunnie Pelant, Hélène Kuhn, Deborah Findlay, Corey Johnson</t>
  </si>
  <si>
    <t>Comedia. Ciencia ficción | Viajes en el tiempo. Secuela</t>
  </si>
  <si>
    <t>Craig Robinson, Gillian Jacobs, Adam Scott, Chevy Chase, Rob Corddry, Collette Wolfe, Clark Duke, Rob Corddry, Angela Kerecz, Christine Bently, Vanessa Amaya, Jason Jones, Kellee Stewart, Bianca Haase, Melorine Adler, Adam Herschman</t>
  </si>
  <si>
    <t>Ciencia ficción. Comedia | Viajes en el tiempo. Años 80. Amistad</t>
  </si>
  <si>
    <t>John Cusack, Rob Corddry, Craig Robinson, Clark Duke, Lizzy Caplan, Crispin Glover, Chevy Chase, Sebastian Stan, Charlie McDermott, Collette Wolfe, Lyndsy Fonseca, Crystal Lowe, Jessica Paré</t>
  </si>
  <si>
    <t>Comedia. Drama. Romance | Vida rural. Melodrama</t>
  </si>
  <si>
    <t>Javier Bardem, Penélope Cruz, Stefania Sandrelli, Anna Galiena, Juan Diego, Jordi Mollà, Tomás Penco, Armando del Río, Diana Sassen, Chema Mazo, Nazaret Callao, Marianne Hermitte, Nadia Godoy, María Reniu, Susana Koska, Miguel García Borda, Roberto Bermejo</t>
  </si>
  <si>
    <t>Romance. Drama | Drama romántico. Drama de época. Siglo XIX</t>
  </si>
  <si>
    <t>Mia Wasikowska, Michael Fassbender, Judi Dench, Jamie Bell, Sally Hawkins, Simon McBurney, Imogen Poots, Holliday Grainger, Tamzin Merchant, Valentina Cervi, Harry Lloyd, Craig Roberts, Sophie Ward</t>
  </si>
  <si>
    <t>Drama | Biográfico. Caballos. Juegos olímpicos. Hípica. Años 80</t>
  </si>
  <si>
    <t>Guillaume Canet, Marina Hands, Daniel Auteuil, Lou de Laâge, Tchéky Karyo, Jacques Higelin, Marie Bunel, Joel Dupuch, Fred Epaud, Arnaud Henriet, Donald Sutherland</t>
  </si>
  <si>
    <t>Intriga. Thriller | Ajedrez. Asesinos en serie</t>
  </si>
  <si>
    <t>Christopher Lambert, Diane Lane, Tom Skerritt, Daniel Baldwin, Ferdy Mayne, Charles Bailey-Gates, Katharine Isabelle</t>
  </si>
  <si>
    <t>Drama | Ejército. Guerra de Vietnam</t>
  </si>
  <si>
    <t>James Caan, D.B. Sweeney, Anjelica Huston, James Earl Jones, Dean Stockwell, Mary Stuart Masterson, Dick Anthony Williams, Lonette McKee, Sam Bottoms, Elias Koteas, Laurence Fishburne, Casey Siemaszko, Peter Masterson, Carlin Glynn</t>
  </si>
  <si>
    <t>Bélico. Drama | Guerra del Golfo. Años 80. Años 90. Ejército</t>
  </si>
  <si>
    <t>Jake Gyllenhaal, Jamie Foxx, Peter Sarsgaard, Chris Cooper, Lucas Black, Brian Geraghty, Jacob Vargas, Laz Alonso, Evan Jones, Dennis Haysbert, Brianne Davis, Scott MacDonald, Ming Lo, Kevin Foster, Damion Poitier, Riad Galayini, Craig Coyne, Katherine Randolph, Rini Bell, Dendrie Taylor, James Morrison, Arman Zajic, Brian Casey, Tyler Sedustine, Jocko Sims, Kristin Richardson, Iván Fenyö, Tyler Jon Olson, Peter Gail, Jamie Martz, Jamal Grimes, Donna Kimball, Martin Papazian, Becky Boxer, John Krasinski, Kurt Larson, Ammar Daraiseh, Nasser Faris, V.J. Foster</t>
  </si>
  <si>
    <t>Fantástico. Aventuras | Mitología. Antigua Grecia. Stop Motion</t>
  </si>
  <si>
    <t>Todd Armstrong, Nancy Kovack, Gary Raymond, Michael Gwynne, Laurence Naismith, Niall MacGinnis, Douglas Wilmer, Honor Blackman, Patrick Troughton, Nigel Green</t>
  </si>
  <si>
    <t>Comedia | Sátira. Cine dentro del cine. Cómic. Road Movie</t>
  </si>
  <si>
    <t>Jason Mewes, Kevin Smith, Ben Affleck, Shannon Elizabeth, Will Ferrell, Jason Mewes, Chris Rock, Jeff Anderson, Matt Damon, Eliza Dushku, Ali Larter, Jennifer Schwalbach Smith, Seann William Scott, Carrie Fisher, George Carlin, Judd Nelson, Jon Stewart, Gus Van Sant, Wes Craven, Mark Hamill, Jamie Kennedy, Shannen Doherty, Jason Biggs, James Van Der Beek, Harley Quinn Smith</t>
  </si>
  <si>
    <t>Comedia. Drama | Adolescencia. Road Movie</t>
  </si>
  <si>
    <t>Max Megías, Claudia Vega, Àgata Roca, Pau Durà, Théo Cholbi, Eudald Font, Pepo Blasco, Matthieu Duret, Xavi Sáez, Enric Arquimbau, Eli Iranzo</t>
  </si>
  <si>
    <t>Luis Callejo, Juana Acosta, Carlo D'Ursi, Josean Bengoetxea, Bárbara Santa-Cruz, Dalila Carmo, Maika Barroso, Adam Jezierski, Sergio Quintana, Teo Planell, Diana Lázaro</t>
  </si>
  <si>
    <t>Jason Segel, Ed Helms, Judy Greer, Susan Sarandon, Katie Aselton, Steve Zissis, Ernest James, Zac Cino</t>
  </si>
  <si>
    <t>Drama. Romance. Fantástico | Drama romántico. Pintura</t>
  </si>
  <si>
    <t>Jennifer Jones, Joseph Cotten, Ethel Barrymore, Lillian Gish, Cecil Kellaway, David Wayne, Albert Sharpe, Henry Hull, Florence Bates, Felix Bressart, Clem Bevans, Maude Simmons, Nancy Olson</t>
  </si>
  <si>
    <t>Intriga. Thriller | Asesinos en serie. Policíaco. Discapacidad. Discapacidad visual</t>
  </si>
  <si>
    <t>Comedia. Drama. Romance | Comedia dramática. Deporte. Fútbol americano</t>
  </si>
  <si>
    <t>Tom Cruise, Cuba Gooding Jr., Renée Zellweger, Kelly Preston, Jerry O'Connell, Jay Mohr, Bonnie Hunt, Jonathan Lipnicki, Regina King, Todd Louiso, Mark Pellington, Jeremy Suarez, Benjamin Smith, Jann Wenner, Nada Despotovich, Alexandra Wentworth, Aries Spears, Kelly Coffield, Winnie Holzman, Susan Norfleet, Hynden Walch, Glenn Frey, Donal Logue, Tom Gallop, Angela Goethals, Rick Johnson, Lightfield Lewis, Jerry Cantrell, Toby Huss, Drake Bell, Christine Cavanaugh, Eric Stoltz, Lamont Johnson, Theo Greenly, Michael James Johnson, Jordan Ross, Andrea Ferrell, Anthony Natale, David Ursin, Reagan Gomez-Preston, Dennis Fitzgerald, Lucy Liu, Justina Vail, Samantha Smith, Ivana Milicevic, Lisa Rotondi, Lisa Stahl, Emily Procter, Amaryllis Borrego, Lauren Parker, Lisa Ann Hadley, Alison Armitage, Rebecca Riggs, Roy Firestone, Frank Gifford, Jeffrey Lurie, Katarina Witt, Dean Biasucci, Dallas Malloy</t>
  </si>
  <si>
    <t>Drama | Biográfico. Música. Años 50</t>
  </si>
  <si>
    <t>John Lloyd Young, Vincent Piazza, Erich Bergen, Michael Lomenda, Christopher Walken, Jeremy Luke, Joey Russo, Freya Tingley, Sean Whalen, Francesca Fisher-Eastwood, Kathrine Narducci, James Madio, Steve Schirripa</t>
  </si>
  <si>
    <t>Intriga. Acción. Drama | Policíaco. Telefilm</t>
  </si>
  <si>
    <t>Tom Selleck, Kathy Baker, Kohl Sudduth, Gloria Reuben, Stephen McHattie, William Sadler, Robert Carradine, Jeff Geddis, Saul Rubinek, William Devane</t>
  </si>
  <si>
    <t>Musical | Religión. Biográfico. Biblia</t>
  </si>
  <si>
    <t>Ted Neeley, Carl Anderson, Yvonne Elliman, Barry Dennen, Bob Bingham, Larry T. Marshall, Josh Mostel</t>
  </si>
  <si>
    <t>Jean Reno, Juliette Binoche, Sergi López, Scali Delpeyrat, Karine Belly, Raoul Billerey, Nadege Beausson-Diagne, Alice Taglioni, Jerome Keen, Sebastien Lalanne, Michel Lepriol, Rebecca Steele, Lucy Harrison, Laurence Colussi, Thiam Aïssatou</t>
  </si>
  <si>
    <t>Drama | II Guerra Mundial. Medicina</t>
  </si>
  <si>
    <t>Benicio del Toro, Mathieu Amalric, Gina McKee, Larry Pine, Joseph Cross, Elya Baskin, Gary Farmer, Michelle Thrush, Misty Upham, Jennifer Podemski, Michael Greyeyes, A Martinez</t>
  </si>
  <si>
    <t>Drama | Basado en hechos reales. Años 30. Política</t>
  </si>
  <si>
    <t>Barry Ward, Simone Kirby, Andrew Scott, Jim Norton, Brian F. O'Byrne, Shane Cullen, Paul Fox, Sorcha Fox, Aisling Franciosi, Karl Geary, Denise Gough</t>
  </si>
  <si>
    <t>Thriller. Acción. Drama | Policíaco</t>
  </si>
  <si>
    <t>Lee Seon-gyun, Young-yu Lee, Park Hae-jun, Luis Magno</t>
  </si>
  <si>
    <t>Comedia. Drama | Comedia negra</t>
  </si>
  <si>
    <t>Griffin Dunne, Rosanna Arquette, Linda Fiorentino, Bronson Pinchot, John Heard, Verna Bloom, Martin Scorsese, Teri Garr, Cheech Marin, Tommy Chong, Catherine O'Hara, Will Patton, Dick Miller, Larry Block, Rocco Sisto, Victor Argo, Rockets Redglare, Frank Aquilino, Henry Judd Baker, Rand Carr, Clarence Felder, Margo Winkler, Robin Johnson, Victor Bumbalo</t>
  </si>
  <si>
    <t>Drama | Biográfico. Internet/Informática. Trabajo/empleo. Años 70. Años 80. Años 90</t>
  </si>
  <si>
    <t>Ashton Kutcher, Dermot Mulroney, Josh Gad, Matthew Modine, James Woods, Amanda Crew, J.K. Simmons, Lukas Haas, Ava Acres, Abby Brammell, Masi Oka, Lesley Ann Warren, Ron Eldard, Ahna O'Reilly, Robert Pine, Ronnie Gene Blevins, Victor Rasuk, Annika Bertea, Elden Henson, Jim Turner, Laura Niemi, John Getz</t>
  </si>
  <si>
    <t>Comedia. Romance | Comedia romántica. Volcanes</t>
  </si>
  <si>
    <t>Tom Hanks, Meg Ryan, Lloyd Bridges, Robert Stack, Dan Hedaya, Amanda Plummer, Ossie Davis, Abe Vigoda, Barry McGovern</t>
  </si>
  <si>
    <t>Clint Eastwood, Robert Duvall, John Saxon, Don Stroud, Stella Garcia, James Wainwright, Gregory Walcott, Paul Koslo</t>
  </si>
  <si>
    <t>Western | Spaghetti Western. Robos &amp; Atracos. Venganza</t>
  </si>
  <si>
    <t>Burt Reynolds, Aldo Sambrell, Nicoletta Machiavelli, Fernando Rey, Tanya Lopert, Franca Polesello, Lucia Modugno, Pierre Cressoy</t>
  </si>
  <si>
    <t>Drama | Drama sureño. Vida rural (Norteamérica). Cine independiente USA. Alcoholismo</t>
  </si>
  <si>
    <t>Nicolas Cage, Tye Sheridan, Ronnie Gene Blevins, Gary Poulter, Adriene Mishler, Brian Mays, Aj Wilson McPhaul, Sue Rock, Heather Kafka, Brenda Isaacs Booth</t>
  </si>
  <si>
    <t>Fantástico. Acción. Ciencia ficción. Aventuras | Extraterrestres. 3-D</t>
  </si>
  <si>
    <t>Taylor Kitsch, Lynn Collins, Samantha Morton, Willem Dafoe, Mark Strong, Ciarán Hinds, Dominic West, James Purefoy, Thomas Haden Church, Bryan Cranston, Polly Walker, Daryl Sabara, Jonathan Hyde, Nicholas Woodeson, Holly Weston, Art Malik, Amanda Clayton, Jon Favreau, Pippa Nixon, Don Stark</t>
  </si>
  <si>
    <t>Fantástico. Comedia. Terror | Comedia de terror. Comedia negra. Drogas</t>
  </si>
  <si>
    <t>Chase Williamson, Rob Mayes, Paul Giamatti, Clancy Brown, Glynn Turman, Doug Jones, Daniel Roebuck, Fabianne Therese, Jonny Weston, Jimmy Wong, Tai Bennett, Allison Weissman</t>
  </si>
  <si>
    <t>Drama | Basado en hechos reales. Enfermedad</t>
  </si>
  <si>
    <t>Denzel Washington, Robert Duvall, James Woods, Anne Heche, Kimberly Elise, Ray Liotta, Eddie Griffin, Shawn Hatosy, Daniel E. Smith, Laura Elena Harring, David Thornton, Dina Waters, Ethan Suplee, Gabriela Oltean, Heather Wahlquist, Keram Malicki-Sánchez, Kevin Connolly, Larissa Laskin, Martha Chaves, Obba Babatundé, Paul Johansson, Philip Williams, Troy Winbush, Allegra Fulton</t>
  </si>
  <si>
    <t>Keanu Reeves, Riccardo Scamarcio, Bridget Moynahan, Ruby Rose, Peter Stormare, Ian McShane, Common, Alex Ziwak, Margaret Daly, Heidi Moneymaker, Laurence Fishburne, Lance Reddick, Claudia Gerini, John Leguizamo, Franco Nero</t>
  </si>
  <si>
    <t>Keanu Reeves, Halle Berry, Ian McShane, Anjelica Huston, Mark Dacascos, Laurence Fishburne, Lance Reddick, Asia Kate Dillon, Jason Mantzoukas, Yayan Ruhian, Cecep Arif Rahman, Robin Taylor, Tobias Segal, Saïd Taghmaoui, Jerome Flynn, Randall Duk Kim, Margaret Daly, Susan Blommaert, Boban Marjanovic, Unity Phelan, Andrea Sooch, Sergio Delavicci, Tiler Peck, Baily Jones, India Bradley, Olivia MacKinnon, Sarah Villwock, Eliza Blutt, Harrison Coll, Maxim Beloserkovsky, Charles Askegard, Stefaniya Makarova, Jeff G. Waxman, Aïssam Bouali, Mustapha Adidou, Alexey Golousenko</t>
  </si>
  <si>
    <t>Acción. Thriller | Crimen. Venganza</t>
  </si>
  <si>
    <t>Keanu Reeves, Michael Nyqvist, Alfie Allen, Willem Dafoe, Dean Winters, Adrianne Palicki, Omer Barnea, Toby Leonard Moore, Daniel Bernhardt, Bridget Moynahan, John Leguizamo, Ian McShane, Bridget Regan, Lance Reddick, Keith Jardine, Thomas Sadoski, Clarke Peters, Kevin Nash, Randall Duk Kim, David Patrick Kelly, Gameela Wright</t>
  </si>
  <si>
    <t>Drama | I Guerra Mundial. Discapacidad. Medicina. Cine independiente USA. Película de culto</t>
  </si>
  <si>
    <t>Timothy Bottoms, Jason Robards, Donald Sutherland, Marsha Hunt, Diane Varsi, Kathy Fields, Charles McGraw</t>
  </si>
  <si>
    <t>Comedia. Acción | Espionaje. Secuela. Parodia</t>
  </si>
  <si>
    <t>Comedia. Acción | Espionaje. Parodia. Secuela</t>
  </si>
  <si>
    <t>Rowan Atkinson, Olga Kurylenko, Emma Thompson, Jake Lacy, Ben Miller, Tuncay Gunes, Nick Owenford, Samantha Russell, David Mumeni, Eddie O'Connell, Pino Maiello, Junichi Kajioka, Lindy Barrett, Emma Bakare, Danielle Saunders</t>
  </si>
  <si>
    <t>Comedia. Acción | Parodia. Espionaje</t>
  </si>
  <si>
    <t>Western. Drama | Película de culto</t>
  </si>
  <si>
    <t>Joan Crawford, Sterling Hayden, Scott Brady, Mercedes McCambridge, Ward Bond, Ernest Borgnine, John Carradine, Royal Dano, Ben Cooper</t>
  </si>
  <si>
    <t>Ciencia ficción. Acción | Cyberpunk. Yakuza &amp; Triada</t>
  </si>
  <si>
    <t>Comedia. Drama | Comedia dramática. II Guerra Mundial. Sátira. Nazismo. Años 40</t>
  </si>
  <si>
    <t>Roman Griffin Davis, Scarlett Johansson, Thomasin McKenzie, Taika Waititi, Sam Rockwell, Rebel Wilson, Alfie Allen, Stephen Merchant, Archie Yates, Luke Brandon Field, Sam Haygarth, Stanislav Callas, Joe Weintraub, Brian Caspe, Gabriel Andrews, Billy Rayner, Christian Howlings, Gilby Griffin Davis, Hardy Griffin Davis, Curtis Matthew, Robert East</t>
  </si>
  <si>
    <t>Thriller. Drama | Crimen. DC Comics. Cómic. Payasos. Drama psicológico. Años 80</t>
  </si>
  <si>
    <t>Terror. Thriller | Crimen. Asesinos en serie. Payasos</t>
  </si>
  <si>
    <t>Martin Kove, Eric Roberts, Lacy Marie Meyer, Ari Boyland, Robert T. Bogue, Mandy Bruno Bogue, Eliza Roberts, Caroline Heinle, Matthew Douglas Goodrich, Ken Del Vecchio, Suzi Lorraine, Richard Lounello, Sabrina Machado, Seregon O'Dassey, David H. Cohen, Alan Angevine</t>
  </si>
  <si>
    <t>Western. Acción. Fantástico | Steampunk. Sobrenatural. Cómic. DC Comics</t>
  </si>
  <si>
    <t>Drama | Prostitución. Adolescencia</t>
  </si>
  <si>
    <t>Marine Vacth, Geraldine Pailhas, Frédéric Pierrot, Charlotte Rampling, Johan Leysen, Fantin Ravat, Nathalie Richard, Laurent Delbecque, Akéla Sari, Lucas Prisor, Djedje Apali</t>
  </si>
  <si>
    <t>Terror. Fantástico. Drama | Brujería. Adolescencia. Película de culto</t>
  </si>
  <si>
    <t>Drama. Comedia | Biográfico. Trabajo/empleo. Familia. Comedia dramática</t>
  </si>
  <si>
    <t>Jennifer Lawrence, Robert De Niro, Bradley Cooper, Isabella Rossellini, Diane Ladd, Edgar Ramirez, Virginia Madsen, Elisabeth Röhm, Dascha Polanco, Jimmy Jean-Louis, Madison Wolfe, Erica McDermott, Isabella Crovetti-Cramp, Arthur Hiou, Damien Di Paola</t>
  </si>
  <si>
    <t>Drama | Histórico. Biográfico. Siglo XV. Religión</t>
  </si>
  <si>
    <t>Milla Jovovich, John Malkovich, Faye Dunaway, Dustin Hoffman, Pascal Greggory, Vincent Cassel, Tchéky Karyo, Richard Ridings, Desmond Harrington, Timothy West, Gina McKee, Toby Jones</t>
  </si>
  <si>
    <t>Glenn Ford, Ernest Borgnine, Rod Steiger, Valerie French, Felicia Farr, Charles Bronson, Basil Ruysdael, Noah Beery Jr., John Dierkes, Jack Elam</t>
  </si>
  <si>
    <t>Drama. Comedia | Crimen</t>
  </si>
  <si>
    <t>Mia Wasikowska, Damon Herriman, Tom Budge, Benedict Hardie, Terry Norris, Eddie Baroo, Lucy Velik, Amy Christian, Don Bridges, Gillian Jones, Virginia Guy</t>
  </si>
  <si>
    <t>Drama | Biográfico. Años 60. Música</t>
  </si>
  <si>
    <t>Renée Zellweger, Jessie Buckley, Rufus Sewell, Finn Wittrock, Michael Gambon, Bella Ramsey, John Dagleish, Gemma Leah Devereux, Gaia Weiss, Andy Nyman, Fenella Woolgar, Phil Dunster, Julian Ferro, Royce Pierreson, Lucy Russell, Philippe Spall, Kate Margo</t>
  </si>
  <si>
    <t>Acción | Artes marciales. Cine dentro del cine. Venganza</t>
  </si>
  <si>
    <t>Bruce Lee, Colleen Camp, Dean Jagger, Tong Lung, Yuen Biao, Kareem Abdul-Jabbar, James Tien, Mel Novak, Hugh O´Brian, Gig Young</t>
  </si>
  <si>
    <t>Jean-Claude Van Damme, Scott Adkins, Kevin Chapman, Ivan Kaye, Bianca Brigitte VanDamme, Kris Van Damme, Valentin Teodosiu, Serban Celea, Michael Higgs, Marija Karan, Ioana Pavelescu, Alin Panc, George Remes</t>
  </si>
  <si>
    <t>Intriga. Acción | Espionaje. Años 90</t>
  </si>
  <si>
    <t>Drama | Deporte. Golf. Años 1910-1919. Basado en hechos reales</t>
  </si>
  <si>
    <t>Shia LaBeouf, Stephen Dillane, Josh Flitter, Peter Firth, Peyton List, Elias Koteas, Len Cariou, Stephen Marcus, Max Kasch, Mike 'Nug' Nahrgang, Marnie McPhail, Michael Weaver</t>
  </si>
  <si>
    <t>Thriller. Acción. Drama | Robos &amp; Atracos. Crimen. Policíaco</t>
  </si>
  <si>
    <t>Gerard Butler, Pablo Schreiber, O'Shea Jackson Jr., Curtis '50 Cent' Jackson, Sonya Balmores, Maurice Compte, Evan Jones, Brian Van Holt, Jordan Bridges, Eric Braeden, Jermaine Rivers, Meadow Williams, Michael Papajohn, Lewis Tan, Oleg Taktarov, Mo McRae, Kaiwi Lyman, Patti Schellhaas, Michael Bisping</t>
  </si>
  <si>
    <t>Drama. Romance. Thriller | Terrorismo. IRA. Transexualidad / transgénero. Amistad. Secuestros / Desapariciones</t>
  </si>
  <si>
    <t>Acción. Thriller | Terrorismo. IRA. Secuela</t>
  </si>
  <si>
    <t>Harrison Ford, Anne Archer, Patrick Bergin, Sean Bean, Richard Harris, James Fox, Samuel L. Jackson, Thora Birch, Polly Walker, James Earl Jones, J.E. Freeman, Alex Norton, Hugh Fraser, David Threlfall, Hugh Ross, Alun Armstrong, Berlinda Tolbert, Gerald Sim</t>
  </si>
  <si>
    <t>Thriller. Terror. Ciencia ficción | Slasher. Internet/Informática</t>
  </si>
  <si>
    <t>Edward Furlong, Frank Langella, T. Ryder Smith, Amy Hargreaves, Jamie Marsh, Victor Ertmanis, David Hemblen, Dom Fiore, Vlasta Vrana, Donna Baccala</t>
  </si>
  <si>
    <t>Thriller. Intriga | Crimen. Policíaco. Yakuza &amp; Triada. Thriller psicológico</t>
  </si>
  <si>
    <t>Tony Leung Chiu-Wai, Andy Lau, Eric Tsang, Kelly Chen, Sammi Cheng, Edison Chen, Anthony Wong, Gordon Lam, Shawn Yue, Elva Hsiao, Chapman To, Ting Yip Ng</t>
  </si>
  <si>
    <t>Romance. Comedia | Comedia romántica. Comedia juvenil. Adolescencia. Road Movie</t>
  </si>
  <si>
    <t>Intriga. Acción | Secuela</t>
  </si>
  <si>
    <t>Intriga. Thriller. Ciencia ficción | Holocausto nuclear. Internet/Informática</t>
  </si>
  <si>
    <t>Matthew Broderick, Dabney Coleman, John Wood, Ally Sheedy, Barry Corbin, Juanin Clay, Kent Williams, Dennis Lipscomb, Joe Dorsey, Irving Metzman, Michael Ensign, William Bogert, Susan Davis, James Tolkan, John Spencer, Michael Madsen, Maury Chaykin, Eddie Deezen, Art LaFleur, William H. Macy</t>
  </si>
  <si>
    <t>Acción. Drama. Ciencia ficción. Thriller | Magia. Secuestros / Desapariciones</t>
  </si>
  <si>
    <t>Jacob Latimore, Seychelle Gabriel, Dulé Hill, Storm Reid, Sasheer Zamata, Michael Villar, Brandon Johnson, Cameron Esposito, Andrew Fitzpatrick, Jay Walker, Frank Clem, Mane Andrew, Alex Hyner, Lyndsi LaRose, Jaye Rosenberg</t>
  </si>
  <si>
    <t>Drama. Romance | Drama romántico. Abusos sexuales. Historias cruzadas</t>
  </si>
  <si>
    <t>Kate Winslet, Patrick Wilson, Jennifer Connelly, Jackie Earle Haley, Ty Simpkins, Tom Perrotta, Noah Emmerich, Sadie Goldstein, Bruce Kirkpatrick, Phyllis Somerville, Gregg Edelman, Raymond J. Barry, Jane Adams, Helen Carey, Sarah Buxton, Mary B. McCann, Trini Alvarado, Marsha Dietlien, Will Lyman, Catherine Wolf, Chadwick Brown, Adam Mucci, Chance Kelly, Rebecca Schull, Crystal Field, Lola Pashalinski</t>
  </si>
  <si>
    <t>Thriller | Comedia negra. Crimen. Cine independiente USA</t>
  </si>
  <si>
    <t>Comedia | Fin del mundo. Amistad. Comedia negra</t>
  </si>
  <si>
    <t>Seth Rogen, Jay Baruchel, James Franco, Jonah Hill, Danny McBride, Rihanna, Craig Robinson, Emma Watson, Michael Cera, Christopher Mintz-Plasse, Channing Tatum, Mindy Kaling, David Krumholtz, Martin Starr, Paul Rudd, Kevin Hart, Aziz Ansari, Backstreet Boys, Howie Dorough, Nick Carter, Brian Littrell, A.J. McLean, Kevin Scott Richardson, Samantha Ressler, Douglas M. Griffin, Lo Graham, Carol Sutton, Yohance Myles</t>
  </si>
  <si>
    <t>Ciencia ficción. Acción. Fantástico | Cómic. Cyberpunk. Distopía</t>
  </si>
  <si>
    <t>Sylvester Stallone, Armand Assante, Diane Lane, Rob Schneider, Max von Sydow, Ewen Bremner, Joan Chen, Jürgen Prochnow, Joanna Miles, Balthazar Getty</t>
  </si>
  <si>
    <t>Romance. Comedia | Comedia romántica. Deporte. Baloncesto</t>
  </si>
  <si>
    <t>Queen Latifah, Common, Paula Patton, Pam Grier, Phylicia Rashad, Michael Landes, Mehcad Brooks, Laz Alonso, James Pickens Jr.</t>
  </si>
  <si>
    <t>Acción. Thriller. Drama | Crimen. Remake</t>
  </si>
  <si>
    <t>Jason Statham, Sofia Vergara, Stanley Tucci, Milo Ventimiglia, Anne Heche, Michael Angarano, Jason Alexander, Hope Davis, Max Casella, Elena Sanchez, Dominik García-Lorido, Chris Browning, Shanna Forrestall, Stephanie Grote, Lara Grice</t>
  </si>
  <si>
    <t>Ciencia ficción. Acción | Internet/Informática</t>
  </si>
  <si>
    <t>Christopher Obi, Dino Fazzani, Morfydd Clark, Max Deacon, Tom Benedict Knight, Parker Sawyers, Malcolm Modele, Adriana Randall, Ali Cook, Mac Pietowski, Greg Kolpakchi, Boris Ler, Stuart McNeil, Chris Cusick, Peter Sean Morris</t>
  </si>
  <si>
    <t>Comedia. Drama. Romance | Drama romántico</t>
  </si>
  <si>
    <t>Gillian Anderson, Ellen Burstyn, Sean Connery, Anthony Edwards, Angelina Jolie, Ryan Phillippe, Jay Mohr, Dennis Quaid, Gena Rowlands, Jon Stewart, Alec Mapa, Madeleine Stowe, Jim Abele, Michael Emerson, Chris Conner, Patricia Clarkson</t>
  </si>
  <si>
    <t>Drama | Basado en hechos reales. Años 30. Amistad. Literatura. Nazismo</t>
  </si>
  <si>
    <t>Comedia | Basado en hechos reales. Biográfico. Cocina. Años 60</t>
  </si>
  <si>
    <t>Amy Adams, Meryl Streep, Stanley Tucci, Chris Messina, Linda Emond, Jane Lynch, Vanessa Ferlito, Mary Lynn Rajskub, Helen Carey, Joan Juliet Buck</t>
  </si>
  <si>
    <t>Marine Discazeaux, Silvia Maya, Rikar Gil, Juan Martín Gravina, Emilio Linder, Mario Miñano, Javier Tolosa, Daniel Martín, Irene Ferradas</t>
  </si>
  <si>
    <t>Rose Byrne, Ethan Hawke, Chris O'Dowd, Megan Dodds, Jimmy O. Yang, Lily Newmark, Lily Brazier, Ayoola Smart, Johanna Thea, Azhy Robertson, Georgina Bevan, Laura Camberley, Michael Chapman, Begoña Fernández Martín, Karol Steele, Janine Catterall, Lee Byford, Florence Keith-Roach, Andrew Dunkelberger, Thomas Gray, Sascha Panknin</t>
  </si>
  <si>
    <t>Drama | Melodrama. Familia. Años 80. Drama psicológico</t>
  </si>
  <si>
    <t>Emma Suárez, Adriana Ugarte, Daniel Grao, Inma Cuesta, Darío Grandinetti, Rossy de Palma, Michelle Jenner, Pilar Castro, Susi Sánchez, Joaquín Notario, Ramón Agirre, Nathalie Poza, Mariam Bachir, Blanca Parés, Priscilla Delgado, Sara Jiménez, Tomás del Estal, Agustín Almodóvar, Bimba Bosé</t>
  </si>
  <si>
    <t>Drama | Histórico. Antigua Roma. Biográfico</t>
  </si>
  <si>
    <t>Marlon Brando, Louis Calhern, Deborah Kerr, James Mason, Greer Garson, John Gielgud, Edmond O'Brien, George Macready, Michael Pate, Richard Hale, Michael Ansara, Alan Napier, John Hoyt, Ian Wolfe, Rhys Williams, Edmund Purdom</t>
  </si>
  <si>
    <t>Aventuras. Fantástico. Comedia | Cine familiar. Videojuego</t>
  </si>
  <si>
    <t>Dwayne Johnson, Jack Black, Kevin Hart, Karen Gillan, Nick Jonas, Alex Wolff, Bobby Cannavale, Madison Iseman, Rhys Darby, Marc Evan Jackson, Morgan Turner, Missi Pyle, Maribeth Monroe, Colin Hanks, Rohan Chand, Ser'Darius William Blain</t>
  </si>
  <si>
    <t>Aventuras. Fantástico. Comedia. Acción | Secuela. Videojuego. Cine familiar</t>
  </si>
  <si>
    <t>Dwayne Johnson, Karen Gillan, Jack Black, Kevin Hart, Awkwafina, Danny DeVito, Alex Wolff, Nick Jonas, Danny Glover, Colin Hanks, Madison Iseman, Ashley Scott, Dania Ramirez, Rhys Darby, Rory McCann, Morgan Turner, Ser'Darius William Blain, Nick Gomez, Sarah Bennani, Charles Green, Shiquita James, Derek Russo, John Gettier, Massi Furlan, Michael Beasley, David Kallaway, Lewis Wright, Jennifer Patino, Shane Berengue, Sal Longobardo, Teo Ciltia, Ego Mikitas, James William Ballard, Ashley Black, Paul Pillsbury, Darin Ferraro, Sheril Rodgers</t>
  </si>
  <si>
    <t>Fantástico. Aventuras | Cine familiar. Juego</t>
  </si>
  <si>
    <t>Robin Williams, Kirsten Dunst, David Alan Grier, Bonnie Hunt, Jonathan Hyde, Bradley Pierce, Bebe Neuwirth, Adam Hann-Byrd, Patricia Clarkson</t>
  </si>
  <si>
    <t>Ciencia ficción. Thriller. Acción</t>
  </si>
  <si>
    <t>Hayden Christensen, Jamie Bell, Rachel Bilson, Diane Lane, Samuel L. Jackson, Michael Rooker, AnnaSophia Robb, Max Thieriot, Jesse James, Tom Hulce, Kristen Stewart, Teddy Dunn, Barbara Garrick, Michael Winther, Meredith Henderson, Christian Pikes, Nathalie Cox</t>
  </si>
  <si>
    <t>Comedia. Intriga</t>
  </si>
  <si>
    <t>Arnold Schwarzenegger, Emma Thompson, Danny DeVito, Frank Langella, Pamela Reed, Judy Collins, James Eckhouse, Aida Turturro, Megan Cavanagh, Welker White, Kathleen Chalfant, Christopher Meloni</t>
  </si>
  <si>
    <t>Elliot Page, Michael Cera, Jennifer Garner, Jason Bateman, Allison Janney, J.K. Simmons, Olivia Thirlby, Eileen Pedde, Rainn Wilson, Daniel Clark, Darla Fay, Aman Johal, Valerie Tian, Emily Perkins, Kaaren de Zilva, Sierra Pitkin, Candice Accola, Cameron Bright</t>
  </si>
  <si>
    <t>Joel McCrea, Virginia Mayo, Dorothy Malone, Henry Hull, John Archer, James Mitchell, Morris Ankrum, Basil Ruysdael, Frank Puglia, Ian Wolfe, Harry Woods, Houseley Stevenson</t>
  </si>
  <si>
    <t>Romance. Comedia | Comedia romántica. África. Familia</t>
  </si>
  <si>
    <t>Adam Sandler, Drew Barrymore, Wendi McLendon-Covey, Terry Crews, Bella Thorne, Joel McHale, Lauren Lapkus, Kevin Nealon, Alyvia Alyn Lind, Anna Colwell</t>
  </si>
  <si>
    <t>Fantástico. Drama | Inmigración</t>
  </si>
  <si>
    <t>Zsombor Jéger, Mónika Balsai, Merab Ninidze, György Cserhalmi, Natasa Stork, Vanessa Nagy, Sándor Terhes, Péter Haumann, Judit Meszléry</t>
  </si>
  <si>
    <t>Western | Siglo XIX</t>
  </si>
  <si>
    <t>Stephen Lang, Jamie-Lynn Sigler, Jackson Rathbone, Nathan Parsons, Lesley-Anne Down, Ellen Hollman, Quinton Aaron, Robert Carradine, Christopher Hagen, Howard Ferguson Jr., John Lewis, Richard Beal, Nathaniel Augustson, Keith Meriweather, Cassandra Rochelle Fetters, Cru Ennis, Sam Quinn, Boots Southerland, Chris Ranney</t>
  </si>
  <si>
    <t>Scott Adkins, Nick Chinlund, Caitlin Keats, Jake La Botz, Tony Pérez, Madison Lawlor, Javad Ramezani, Julien Cesario, Jimmy Chhiu, Ray Diaz, Robert Dill, Scott Evans, Anthony L. Fernandez, Eddie J. Fernandez, Randy Hall</t>
  </si>
  <si>
    <t>Drama | Drama judicial / Abogados/as. Sátira</t>
  </si>
  <si>
    <t>Al Pacino, Jack Warden, John Forsythe, Lee Strasberg, Christine Lahti, Craig T. Nelson, Jeffrey Tambor, Thomas G. Waites, Sam Levene, Robert Christian, Larry Bryggman, Dominic Chianese, Victor Arnold, Vincent Beck, Michael Gorrin, Baxter Harris, Joe Morton, Alan North, Tom Quinn, Beverly Sanders, Connie Sawyer, Charles Siebert, Robert Symonds, Keith Andes, Vasili Bogazianos, Terrence Currier, Rita Fredricks, Jack Hollander, Darrel Zwerling, J.G. Hertzler, John Aquino, Sidney Clute, Angus Duncan, Johnny Haymer, Kenneth Patterson</t>
  </si>
  <si>
    <t>Comedia. Drama | Comedia negra. Comedia de terror. Crimen. Vejez/Madurez. Asesinos en serie</t>
  </si>
  <si>
    <t>Saturnino García, Carlos Lucas, Marta Fernández-Muro, Juanjo Puigcorbé, Alicia Hermida, Carmen Segarra, Francisco Maestre, Concha Salinas, Carlos de Gabriel, Alicia Sánchez, Enrique Villén</t>
  </si>
  <si>
    <t>Thriller. Drama | Guerra Fría. Submarinos. Basado en hechos reales. Años 60</t>
  </si>
  <si>
    <t>Harrison Ford, Liam Neeson, Peter Sarsgaard, Joss Ackland, John Shrapnel, Donald Sumpter, Tim Woodward, Christian Camargo, Steve Nicolson, Ravil Isyanov, Sam Spruell, Peter Stebbings, Roman Podhora, Sam Redford, Lex Shrapnel, Shaun Benson, Kristen Holden-Ried, Dmitry Chepovetsky, Christopher Redman, Tygh Runyan, Austin Strugnell</t>
  </si>
  <si>
    <t>Drama | Siglo XVI. Japón feudal. Cine épico</t>
  </si>
  <si>
    <t>Tatsuya Nakadai, Tsutomu Yamazaki, Kenichi Hagiwara, Daisuke Ryû, Masayuki Yui, Jinpachi Nezu, Hideji Ôtaki, Kaori Momoi, Mitsuko Baisho, Hideo Murota, Takayuki Shiho, Kôji Shimizu, Noboru Shimizu, Sen Yamamoto, Shuhei Sugimori, Kota Yui, Yasuhito Yamanaka, Kumeko Otowa, Tetsuo Yamashita, Takashi Shimura, Kai Ato, Takashi Ebata, Hiroshi Shimada, Yû Shimaka, Toshiaki Tanabe, Eiichi Kanakubo, Yoshimitsu Yamaguchi</t>
  </si>
  <si>
    <t>Aventuras. Drama. Bélico | Guerra de Afganistán</t>
  </si>
  <si>
    <t>Mark Stanley, Malachi Kirby, David Elliot, Paul Luebke, Ali Cook, Bryan Parry, Grant Kilburn, Andy Gibbins, Scott Kyle, Jon-Paul Bell</t>
  </si>
  <si>
    <t>Acción. Drama. Thriller | Artes marciales. Drogas</t>
  </si>
  <si>
    <t>Bruce Lee, Maria Yi, James Tien, Han Ying-Chieh, Malalin Bonnak, Tony Liu, Lee Kwan, Nora Miao, San Chin, Lam Ching-Ying, Billy Chan, Peter Chan, Chia-Chen Tu, Chih Chen</t>
  </si>
  <si>
    <t>Acción. Drama | Remake. Artes marciales. Karate</t>
  </si>
  <si>
    <t>Drama | Deporte. Karate. Artes marciales. Secuela</t>
  </si>
  <si>
    <t>Ralph Macchio, Pat Morita, Yuji Okumoto, Nobu McCarthy, Danny Kamekona, Tamlyn Tomita, Charlie Tanimoto, Pat E. Johnson, BD Wong, Bruce Malmuth, Eddie Smith, Martin Kove, Will Hunt, Evan James, Sarah Kendall, Joey Miyashima, Raymond Ma, George O'Hanlon Jr., Arsenio Trinidad, Marc Hayashi, Robert Fernandez, Clarence Gilyard Jr., Jeffrey Rogers, Aaron Seville, William Zabka, Chad McQueen, Tony O'Dell, Ron Thomas, Rob Garrison</t>
  </si>
  <si>
    <t>Drama | Deporte. Karate. Artes marciales. Amistad. Acoso escolar/bullying. Adolescencia</t>
  </si>
  <si>
    <t>Ralph Macchio, Pat Morita, Elisabeth Shue, William Zabka, Randee Heller, Martin Kove, Ron Thomas, Rob Garrison, Chad McQueen, Tony O'Dell, Israel Juarbe, William Bassett, Larry B. Scott, Juli Fields, Dana Andersen, Jeff Fishman, Ken Daly, Tom Fridley, Pat E. Johnson, Bruce Malmuth, Frances Bay, Christopher Kriesa, Bernie Kuby, Joan Lemmo, Helen Siff, Larry Drake, David Abbott, Peter Jason, Todd Lookinland, Sam Scarber, Scott Strader</t>
  </si>
  <si>
    <t>Aventuras | Siglo XIX. Histórico. Colonialismo. África</t>
  </si>
  <si>
    <t>Charlton Heston, Laurence Olivier, Richard Johnson, Ralph Richardson, Alexander Knox, Johnny Sekka, Michael Hordern, Zia Mohyeddin, Marne Maitland, Nigel Green, Hugh Williams, Ralph Michael, Douglas Wilmer, Edward Underdown, Peter Arne</t>
  </si>
  <si>
    <t>Romance. Comedia. Fantástico | Comedia romántica. Viajes en el tiempo</t>
  </si>
  <si>
    <t>Meg Ryan, Hugh Jackman, Liev Schreiber, Breckin Meyer, Natasha Lyonne, Bradley Whitford, Philip Bosco, Charlotte Ayanna, Paxton Whitehead, Spalding Gray, Josh Stamberg, Matthew Sussman, Kristen Schaal, William Sanford, Viola Davis, Arthur J. Nascarella, Jonathan Fried, Francis Dumaurier, Cole Hawkins, Ebony Jo-Ann, Joseph Mosso, Brandon Parrish, Martha Madison, Brian Letscher, Stephanie Sanditz, Bill Corsair, John Rothman, Meg Gibson, Kevin Daniels</t>
  </si>
  <si>
    <t>Drama. Bélico | II Guerra Mundial. Basado en hechos reales</t>
  </si>
  <si>
    <t>Andrzej Chyra, Magdalena Cielecka, Artur Zmijewski, Danuta Stenka, Maja Komorowska, Wladyslaw Kowalski, Pawel Malaszynski, Stanislawa Celinska, Krzysztof Kolberger, Krzysztof Globisz</t>
  </si>
  <si>
    <t>Drama | Infancia. Animales. Aves/Pájaros</t>
  </si>
  <si>
    <t>Rick Lens, Loek Peters, Susan Radder, Cahit Ölmez, Ricky Koole</t>
  </si>
  <si>
    <t>Comedia. Acción | Amistad. Gatos. Buddy Film</t>
  </si>
  <si>
    <t>Keegan-Michael Key, Jordan Peele, Jason Mitchell, Luis Guzmán, Will Forte, Nia Long, Rob Huebel, Method Man, Madison Wolfe, Starlette Miariaunii, Tiffany Haddish, Sam Medina, Naomi Melton, Darrell Britt-Gibson</t>
  </si>
  <si>
    <t>Gerard Butler, Peter Mullan, Connor Swindells, Søren Malling, Ólafur Darri Ólafsson, Gary Lewis, Ken Drury, Emma King, John Taylor</t>
  </si>
  <si>
    <t>Franco Nero, Woody Strode, William Berger, Olga Karlatos, Donald O'Brien, Giovanni Cianfriglia, Orso Maria Guerrini, Gabriella Giacobbe</t>
  </si>
  <si>
    <t>Acción. Comedia | Comedia negra. Cómic. Superhéroes. Secuela</t>
  </si>
  <si>
    <t>Aaron Taylor-Johnson, Chloë Grace Moretz, Christopher Mintz-Plasse, Jim Carrey, John Leguizamo, Lyndsy Fonseca, Clark Duke, Claudia Lee, Donald Faison, Robert Emms, Morris Chestnut, Lindy Booth, Augustus Prew, Garrett M. Brown, Daniel Kaluuya, Andy Nyman, Olga Kurkulina, Monica Dolan, Steven Mackintosh, Ella Purnell, Tanya Fear, Charlie Clapham, Chuck Liddell, Tom Wu, King Lau, Iain Glen</t>
  </si>
  <si>
    <t>Acción. Comedia. Drama | Comedia negra. Cómic. Superhéroes</t>
  </si>
  <si>
    <t>Aaron Taylor-Johnson, Chloë Grace Moretz, Christopher Mintz-Plasse, Nicolas Cage, Mark Strong, Lyndsy Fonseca, Clark Duke, Evan Peters, Garrett M. Brown, Elizabeth McGovern, Adrian Martinez</t>
  </si>
  <si>
    <t>Drama | Cine independiente USA. Adolescencia</t>
  </si>
  <si>
    <t>Jahking Guillory, Christopher Jordan Wallace, Christopher Meyer, Kofi Siriboe, Mahershala Ali, Molly Shaiken, Donté Clark, Camille Elizabeth, Kyndall Ferguson, Tina Gilton, Justin Hall, Teresa Navarro, John Orantes, Shakeel Sherman</t>
  </si>
  <si>
    <t>Verónica Forqué, Peter Coyote, Victoria Abril, Rossy de Palma, Anabel Alonso, Bibiana Fernández, Àlex Casanovas, Jesús Bonilla, Karra Elejalde, Charo López, Santiago Lajusticia, Manuel Bandera</t>
  </si>
  <si>
    <t>Comedia | Comedia romántica. Sexualidad y pornografía. Historias cruzadas. Remake</t>
  </si>
  <si>
    <t>Paco León, Ana Katz, Belén Cuesta, Natalia de Molina, Álex García, Candela Peña, Luis Callejo, Luis Bermejo, Mari Paz Sayago, Alexandra Jiménez, David Mora, Maite Sandoval, Blanca Apilánez, Rea Gutiérrez, Yaël Belicha, Fernando Soto, Josele Román, Sergio Torrico</t>
  </si>
  <si>
    <t>Comedia. Drama | Comedia negra. Sátira. Música. Crimen. Años 90</t>
  </si>
  <si>
    <t>Nicholas Hoult, James Corden, Rosanna Arquette, Craig Roberts, Georgia King, Tom Riley, Joseph Mawle, Ed Skrein, Moritz Bleibtreu, Damien Molony, Jim Piddock</t>
  </si>
  <si>
    <t>Thriller. Drama | Comedia negra. Crimen. Neo-noir. Familia</t>
  </si>
  <si>
    <t>Matthew McConaughey, Emile Hirsch, Thomas Haden Church, Gina Gershon, Juno Temple, Marc Macaulay, Gralen Bryant Banks, Carol Sutton, Danny Epper, Jeff Galpin, Scott A. Martin, Gregory C. Bachaud, Charley Vance</t>
  </si>
  <si>
    <t>Comedia. Acción. Thriller. Romance</t>
  </si>
  <si>
    <t>Ashton Kutcher, Katherine Heigl, Tom Selleck, Catherine O'Hara, Alex Borstein, Katheryn Winnick, Larry Joe Campbell, Casey Wilson, Martin Mull, Usher, Kevin Sussman, Lisa Ann Walter, Rob Riggle, Letoya Luckett, Anna Colwell, Ariel Winter, Lauren Glazier, Mariann Gavelo, Mary Birdsong</t>
  </si>
  <si>
    <t>Acción. Comedia. Drama | Discapacidad</t>
  </si>
  <si>
    <t>Thriller. Acción. Drama | Crimen</t>
  </si>
  <si>
    <t>Diane Lane, Mickey Rourke, Thomas Jane, Rosario Dawson, Joseph Gordon-Levitt, Lois Smith, Don McManus, Hal Holbrook</t>
  </si>
  <si>
    <t>Fantástico | Remake. Animales. Simios</t>
  </si>
  <si>
    <t>Jeff Bridges, Jessica Lange, Charles Grodin, John Randolph, Rene Auberjonois, Julius Harris, Jack O'Halloran, Dennis Fimple</t>
  </si>
  <si>
    <t>Aventuras. Fantástico. Terror | Simios. Dinosaurios. Cine dentro del cine. Stop Motion</t>
  </si>
  <si>
    <t>Fay Wray, Robert Armstrong, Bruce Cabot, Noble Johnson, James Flavin, Sam Hardy, Frank Reicher</t>
  </si>
  <si>
    <t>Aventuras. Fantástico. Acción | Remake. Simios. Dinosaurios. Animales. Años 30</t>
  </si>
  <si>
    <t>Naomi Watts, Adrien Brody, Jack Black, Thomas Kretschmann, Jamie Bell, Lobo Chan, Kyle Chandler, Colin Hanks, Evan Parke, Andy Serkis, Ray Woolf, John Sumner, Craig Hall, Bill Johnson, Mark Hadlow, Geraldine Brophy</t>
  </si>
  <si>
    <t>Drama | Telefilm. Familia</t>
  </si>
  <si>
    <t>Anthony Hopkins, Emma Thompson, Florence Pugh, Emily Watson, Jim Broadbent, Jim Carter, Tobias Menzies, John Macmillan, Anthony Calf, John Standing, Simon Manyonda, Chukwudi Iwuji, Karl Johnson, Andrew Scott, Christopher Eccleston, Eric Kofi-Abrefa, Arinzé Kene, Raphael Desprez, Peter Forbes, Sam Redford, Liam McKenna, Paul Tinto</t>
  </si>
  <si>
    <t>Thriller. Terror</t>
  </si>
  <si>
    <t>Animación. Ciencia ficción | Futuro postapocalíptico. Monstruos. Manga. Animación para adultos</t>
  </si>
  <si>
    <t>Thriller. Acción. Comedia | Secuela. Espionaje. Cómic</t>
  </si>
  <si>
    <t>Taron Egerton, Colin Firth, Julianne Moore, Mark Strong, Halle Berry, Pedro Pascal, Channing Tatum, Thomas Turgoose, Jeff Bridges, Elton John, Bruce Greenwood, Emily Watson, Edward Holcroft, Hanna Alström, Sophie Cookson, Michael Gambon, Poppy Delevingne, Björn Granath, Samantha Womack, Tom Benedict Knight, Alessandro De Marco</t>
  </si>
  <si>
    <t>Thriller. Acción. Comedia | Espionaje. Cómic</t>
  </si>
  <si>
    <t>Taron Egerton, Colin Firth, Samuel L. Jackson, Mark Strong, Michael Caine, Sofia Boutella, Sophie Cookson, Geoff Bell, Mark Hamill, Jack Davenport, Tom Prior, Neve Gachev, Jordan Long, Edward Holcroft, Hanna Alström, Samantha Womack</t>
  </si>
  <si>
    <t>Joel Edgerton, Chiwetel Ejiofor, Sarah-Jane Potts, Jemima Rooper, Linda Bassett, Nick Frost, Robert Pugh, Ewan Hooper</t>
  </si>
  <si>
    <t>Drama | Biográfico. Sexualidad y pornografía. Homosexualidad. Años 1900 (circa). Años 1910-1919. Años 20. Años 30. Años 40. Años 50</t>
  </si>
  <si>
    <t>Liam Neeson, Laura Linney, Chris O'Donnell, Peter Sarsgaard, Timothy Hutton, John Lithgow, Oliver Platt, Tim Curry, Dylan Baker, Julianne Nicholson, William Sadler, John McMartin, Veronica Cartwright, David Harbour, Dagmara Dominczyk, Luke Macfarlane, Benjamin Walker</t>
  </si>
  <si>
    <t>Thriller. Intriga. Acción | Comedia negra. Neo-noir. Buddy Film</t>
  </si>
  <si>
    <t>Robert Downey Jr., Val Kilmer, Michelle Monaghan, Corbin Bernsen, Dash Mihok, Larry Miller, Rockmond Dunbar, Shannyn Sossamon</t>
  </si>
  <si>
    <t>Drama | Adolescencia. Colegios &amp; Universidad. Acoso escolar/bullying</t>
  </si>
  <si>
    <t>Vallo Kirs, Pärt Uusberg, Paula Solvak, Margus Prangel, Tiina Rebane, Merle Jääger, Leila Säälik, Marje Metsur, Lauri Pedaja</t>
  </si>
  <si>
    <t>Acción. Drama. Bélico | II Guerra Mundial. Basado en hechos reales</t>
  </si>
  <si>
    <t>Jack Finsterer, Travis McMahon, Simon Stone, Luke Ford, Tom Budge, Steve Le Marquand, Angus Sampson, Christopher Baker, Ewen Leslie, Ben Barrack, Shane Bourne, William McInnes</t>
  </si>
  <si>
    <t>Comedia. Drama | Música. Infancia. Melodrama. Comedia dramática</t>
  </si>
  <si>
    <t>Szedenk Sverák, Andrej Chalimon, Irina Livanova, Ondrej Vetchý, Lilian Malkina, Stella Zázvorková, Libuse Safránková</t>
  </si>
  <si>
    <t>Aventuras. Fantástico. Acción | Monstruos. Simios. Años 70. Guerra de Vietnam. Remake. 3-D</t>
  </si>
  <si>
    <t>Tom Hiddleston, Brie Larson, Samuel L. Jackson, John C. Reilly, John Goodman, Corey Hawkins, John Ortiz, Jing Tian, Toby Kebbell, Jason Mitchell, Thomas Mann, Shea Whigham, Eugene Cordero, Terry Notary, Marc Evan Jackson, Will Brittain, Takamasa Ishihara, Richard Jenkins, Allyn Rachel, Robert Taylor, James M. Connor</t>
  </si>
  <si>
    <t>Aventuras. Drama | Aventuras marinas. Años 40. Supervivencia. Basado en hechos reales</t>
  </si>
  <si>
    <t>Pål Sverre Hagen, Anders Baasmo Christiansen, Gustaf Skarsgård, Odd Magnus Williamson, Tobias Santelmann, Jakob Oftebro, Agnes Kittelsen, Eleanor Burke, Manuel Cauchi</t>
  </si>
  <si>
    <t>Fares Fares, Torkel Petersson, Sissela Kyle, Christian Fiedler, Eva Röse, Jan Fares, Göran Ragnerstam, Erik Ahrnbom, Harry Goldstein, Michael Fares, Viktor Friberg, Yngve Dahlberg, Kerstin Hellström, Paula McManus, Maj-Lis Hörne, Jennifer Behnan, Sven-Åke Gustavsson, Anna Reimar, Mathias Gullbrandson, Tomas Halling, Elisabet Svensson, Greta Andersson, Jerker Fahlström, Anneli Johansson, Carina Boberg, Fadi Fares, Tony Reinholm, Elias Abdul, Peter Kanat, Fredrik Reinholm, Tommy Reinholm, Emanuel Alp, Jacop Alp, André Hay, David Feucht</t>
  </si>
  <si>
    <t>Drama. Ciencia ficción. Fantástico. Intriga | Extraterrestres</t>
  </si>
  <si>
    <t>Kevin Spacey, Jeff Bridges, Alfre Woodard, Mary McCormack, David Patrick Kelly, Saul Williams, Peter Gerety, Celia Weston, Brian Howe, Conchata Ferrell, Ajay Naidu, Peter Maloney, Kimberly Scott, Clarke Peters, Aaron Paul</t>
  </si>
  <si>
    <t>Dustin Hoffman, Meryl Streep, Jane Alexander, JoBeth Williams, Justin Henry, Howard Duff, George Coe, Bill Moor</t>
  </si>
  <si>
    <t>Terror. Comedia. Fantástico | Comedia de terror. Monstruos. Navidad</t>
  </si>
  <si>
    <t>Allison Tolman, Emjay Anthony, Adam Scott, David Koechner, Toni Collette, Conchata Ferrell, Stefania Owen, Gareth Ruck, Leith Towers, Krista Stadler, Mark Atkin, Maverick Flack, Sophie Gannon, Queenie Samuel, Lolo Owen</t>
  </si>
  <si>
    <t>Ciencia ficción. Fantástico | Extraterrestres. Monstruos. Espada y brujería</t>
  </si>
  <si>
    <t>Acción. Thriller | Artes marciales. Venganza</t>
  </si>
  <si>
    <t>Donnie Yen, Wang Baoqiang, Charlie Yeung, Bai Bing, David Chiang, Alex Fong, Raymond Chow, Meng Hoi, Fan Siu-Wong, Xing Yu, Yu Kang, Steve Chan, Bey Logan, Wong Wai-Fai, Andrew Lau, Peter Kam, Kirk Wong, Bruce Law</t>
  </si>
  <si>
    <t>Stephen Chow, Feng Xiaogang, Yuen Wah, Dong Zhihua, Danny Chan, Lam Tze-Chung, Bruce Leung, Yuen Qiu, Tenky Tin, Eva Huang, Lam Suet, Kang Xi Jia, Yuen Cheung-Yan, Fung Hak-On, Chiu Chi-Ling</t>
  </si>
  <si>
    <t>Drama | Basado en hechos reales. Submarinos</t>
  </si>
  <si>
    <t>Matthias Schoenaerts, Léa Seydoux, Colin Firth, Max von Sydow, Michael Nyqvist, Magnus Millang, Peter Simonischek, Martin Brambach, Guido De Craene, Geoffrey Newland, August Diehl, Matthias Schweighöfer, Fedja Stukan, Miglen Mirtchev, Jehon Gorani</t>
  </si>
  <si>
    <t>Krysten Ritter, Kate Bosworth, Rachel Bilson, Geoff Stults, Justin Kirk, Rhys Coiro, Fallon Goodson, Jason Biggs, Kristen Johnston</t>
  </si>
  <si>
    <t>Cine negro. Intriga | Crimen. Años 50. Neo-noir</t>
  </si>
  <si>
    <t>Guy Pearce, Russell Crowe, Kevin Spacey, Kim Basinger, Danny DeVito, James Cromwell, David Strathairn, Ron Rifkin, Amber Smith, John Mahon, Graham Beckel, Simon Baker, Tomas Arana, Jim Metzler, Paolo Seganti, Jeremiah Birkett, Paul Guilfoyle, Matt McCoy, Salim Grant, Marisol Padilla Sánchez, Brenda Bakke, Darrell Sandeen, Jack Conley, Gene Wolande, Michael McCleery</t>
  </si>
  <si>
    <t>Comedia. Drama | Años 1910-1919. Comedia negra. Surrealismo</t>
  </si>
  <si>
    <t>Fabrice Luchini, Juliette Binoche, Valeria Bruni Tedeschi, Brandon Lavieville, Raph, Didier Després, Cyril Rigaux, Jean-Luc Vincent, Laura Dupré, Thierry Lavieville, Caroline Carbonnier, Manon Royère, Lauréna Thellier, Maya Sarac, Noah Noulard, Julian Teiten</t>
  </si>
  <si>
    <t>Ciencia ficción. Intriga | Pandemias. Catástrofes</t>
  </si>
  <si>
    <t>Arthur Hill, David Wayne, Kate Reid, James Olson, Paula Kelly, George Mitchell, Ramon Bieri</t>
  </si>
  <si>
    <t>Comedia | II Guerra Mundial. Comedia negra</t>
  </si>
  <si>
    <t>James Garner, Julie Andrews, James Coburn, Melvyn Douglas, Keenan Wynn</t>
  </si>
  <si>
    <t>Vincent Lindon, Galatéa Bellugi, Patrick D'Assumçao, Anatole Taubman, Aurore Broutin, Geoffroy De La Taille, Axelle Simon, Sandrine Ferraro</t>
  </si>
  <si>
    <t>Acción. Aventuras | Artes marciales. Secuela</t>
  </si>
  <si>
    <t>Jackie Chan, Carol Cheng, Eva Cobo, Shôko Ikeda, Daniel Mintz, Aldo Sambrell, Bozidar Smiljanic</t>
  </si>
  <si>
    <t>Acción. Aventuras. Comedia | Artes marciales. Secuestros / Desapariciones</t>
  </si>
  <si>
    <t>Jackie Chan, Alan Tam, Rosamund Kwan, Lola Forner, Bozidar Smiljanic, Ken Boyle, Anthony Chan</t>
  </si>
  <si>
    <t>Acción. Thriller | Remake</t>
  </si>
  <si>
    <t>Bridget Fonda, Gabriel Byrne, Dermot Mulroney, Miguel Ferrer, Anne Bancroft, Harvey Keitel, Olivia d'Abo, Richard Romanus, Lorraine Toussaint, Geoffrey Lewis</t>
  </si>
  <si>
    <t>Ciencia ficción. Fantástico. Aventuras | Spin-off. Star Wars. Telefilm</t>
  </si>
  <si>
    <t>Eric Walker, Warwick Davis, Fionnula Flanagan, Guy Boyd, Aubree Miller, Pam Grizz, Daniel Frishman, Debbie Lee Carrington, Tony Cox, Kevin Thompson, Bobby Bell</t>
  </si>
  <si>
    <t>Aventuras. Acción. Drama | Catástrofes. Aventuras marinas. Nochevieja / Año nuevo</t>
  </si>
  <si>
    <t>Gene Hackman, Ernest Borgnine, Red Buttons, Carol Lynley, Leslie Nielsen, Shelley Winters, Roddy McDowall, Stella Stevens, Jack Albertson, Pamela Sue Martin, Arthur O'Connell, Eric Shea, Fred Sadoff, Sheila Allen, Jan Arvan, Byron Webster, John Crawford, Bob Hastings, Erik Nelson, Charles Bateman</t>
  </si>
  <si>
    <t>Drama. Musical | Biográfico. Años 1900 (circa). Años 1910-1919. Años 20</t>
  </si>
  <si>
    <t>Soko, Lily-Rose Depp, Mélanie Thierry, Gaspard Ulliel, François Damiens, William Houston, David Bowles, Louis-Do de Lencquesaing, James Flynn, Petra Buckova, Frans Boyer, Charlie Morgan, Amanda Plummer, Denis Menochet</t>
  </si>
  <si>
    <t>Western. Drama. Comedia. Musical | Comedia negra. Discapacidad. Robos &amp; Atracos. Road Movie. Película de episodios</t>
  </si>
  <si>
    <t>Tim Blake Nelson, Zoe Kazan, Tom Waits, James Franco, Liam Neeson, Harry Melling, Bill Heck, Brendan Gleeson, Tyne Daly, Jonjo O'Neill, Saul Rubinek, Clancy Brown, Willie Watson, Ralph Ineson, Grainger Hines, David Krumholtz, Stephen Root, Sam Dillon, Jesse Luken, Chelcie Ross, Danny McCarthy, Thomas Wingate, Tim De Zarn, E.E. Bell, Alejandro Patino, Tom Proctor, Clinton Roberts, Matthew Willig, Jesse Youngblood, J.J. Dashnaw, Mike Watson, Brian Brown, Michael Cullen, Austin Rising, Paul Rae, Jefferson Mays, Prudence Wright Holmes, Eric Petersen, Doris Hargrave, Thea Lux, Rod Rondeaux</t>
  </si>
  <si>
    <t>Jason Robards, Stella Stevens, David Warner, L.Q. Jones, Strother Martin, Slim Pickens</t>
  </si>
  <si>
    <t>Western | Cine independiente USA</t>
  </si>
  <si>
    <t>Bill Pullman, Kathy Baker, Jim Caviezel, Tommy Flanagan, Peter Fonda, Joseph Anderson, Lewis Pullman, Adam O'Byrne, Diego Josef, Duel Farnes, Stephen Alan Seder, Travis W Bruyer, Scott McCauley, Erik P. Resel</t>
  </si>
  <si>
    <t>Drama. Musical | Biográfico. Música</t>
  </si>
  <si>
    <t>Lou Diamond Phillips, Esai Morales, Rosana De Soto, Elizabeth Peña, Joe Pantoliano, Danielle von Zerneck</t>
  </si>
  <si>
    <t>Drama | Adolescencia. Amistad. Drama psicológico</t>
  </si>
  <si>
    <t>Karidja Touré, Assa Sylla, Binta Diop, Lindsay Karamoh, Tatiana Rojo, Rabah Nait Oufella, Mariétou Touré, Idrissa Diabaté, Simina Soumaré, Dielika Coulibaly, Cyril Mendy, Djibril Gueye, Chance N'Guessan, Damien Chapelle, Nina Melo, Elyes Sabyani</t>
  </si>
  <si>
    <t>Jackie Chan, Sammo Hung, Yuen Biao, Richard Ng, Eric Tsang, Michael Miu, Stanley Fung, Sibelle Hu, Charlie Chin, Walter Tso, Bolo Yeung, Paul Chang, Lam Ching-Ying, Lau Kar-Wing, Dick Wei, Michiko Nishiwaki, Teresa Ha, James Tien, Law Ho-Kai, Teddy Yip, San Kuai, Huang Ha, Chin Kar-Lok</t>
  </si>
  <si>
    <t>Drama | Amistad. Familia</t>
  </si>
  <si>
    <t>Robert Mitchum, Peter Falk, Robert Ryan, Earl Holliman, Mark Damon, Arthur Kennedy, Reni Santoni, Thomas Hunter, Anthony Steel, Wayde Preston, Giancarlo Giannini, Elsa Albani, Elizabeth Thompson</t>
  </si>
  <si>
    <t>Bélico. Drama | Guerra de Iraq. Basado en hechos reales</t>
  </si>
  <si>
    <t>Elliot Ruiz, Yasmine Hanani, Andrew McLaren, Matthew Knoll, Thomas Hennessy, Vernon Gaines, Danny Martinez, Joe Chacon, Eric Mehalacopoulos, Jase Willette, Antonio Tostado, Tony Spencer, Nick Shakoour, Alysha Westlake</t>
  </si>
  <si>
    <t>Bélico | II Guerra Mundial. Aviones</t>
  </si>
  <si>
    <t>Harry Andrews, Michael Caine, Trevor Howard, Curd Jürgens, Ian McShane, Kenneth More, Laurence Olivier, Nigel Patrick, Christopher Plummer, Michael Redgrave, Ralph Richardson, Robert Shaw, Patrick Wymark, Susannah York, Barry Foster, Edward Fox, Karl-Otto Alberty</t>
  </si>
  <si>
    <t>Henry Fonda, Robert Ryan, Robert Shaw, Dana Andrews, George Montgomery, Ty Hardin, Pier Angeli, Charles Bronson, Telly Savalas</t>
  </si>
  <si>
    <t>Western. Comedia | Siglo XIX</t>
  </si>
  <si>
    <t>Burt Lancaster, Lee Remick, Jim Hutton, Pamela Tiffin, Brian Keith, Martin Landau, Donald Pleasence, Tom Stern, John Anderson, Robert J. Wilke, Hope Summers, Dub Taylor, Val Avery, Noam Pitlik, Whit Bissell, Eddie Littlesky, Marshall Reed, Jim Burk, Bing Russell, John McKee, Ted Markland, Jerry Gatlin, Herman Hack</t>
  </si>
  <si>
    <t>Drama. Comedia | Tenis. Basado en hechos reales. Años 70. Homosexualidad</t>
  </si>
  <si>
    <t>Emma Stone, Steve Carell, Andrea Riseborough, Elisabeth Shue, Bill Pullman, Austin Stowell, Sarah Silverman, Alan Cumming, Eric Christian Olsen, Jessica McNamee, Mickey Sumner, James Mackay, Agnes Olech, Chet Grissom, Chip Chinery, John C. McGinley</t>
  </si>
  <si>
    <t>Bélico | II Guerra Mundial. Años 40. Aviones. Ejército</t>
  </si>
  <si>
    <t>Charlton Heston, Henry Fonda, James Coburn, Glenn Ford, Hal Holbrook, Toshirô Mifune, Robert Mitchum, Cliff Robertson, Robert Wagner, Robert Webber, Ed Nelson, James Shigeta, Christina Kokubo, Monte Markham, Biff McGuire, Christopher George, Kevin Dobson, Glenn Corbett, Gregory Walcott, Edward Albert, Pat Morita, John Fujioka, Dale Ishimoto, Dabney Coleman, Erik Estrada, Larry Pennell, Clyde Kusatsu, Phillip R. Allen, Tom Selleck</t>
  </si>
  <si>
    <t>Paul Gross, Caroline Dhavernas, Gil Bellows, Joe Dinicol, Meredith Bailey, Michael Greyeyes, Jim Mezon</t>
  </si>
  <si>
    <t>Bélico. Drama | Histórico</t>
  </si>
  <si>
    <t>Toshirô Mifune, Tatsuya Nakadai, Yûzô Kayama, Chishu Ryu, Susumu Fujita, Mitsuko Kusabue, Ryutaro Tatsumi, Koshiro Matsumoto, Toshio Kurosawa, Yôko Tsukasa, Akira Kubo, Makoto Satô, Akihiko Hirata, Yoshio Tsuchiya, Kenji Sahara</t>
  </si>
  <si>
    <t>Ciencia ficción. Fantástico. Aventuras | Spin-off. Star Wars. Secuela. Telefilm</t>
  </si>
  <si>
    <t>Wilford Brimley, Warwick Davis, Aubree Miller, Sian Phillips, Carel Struycken, Niki Botelho, Paul Gleason, Eric Walker, Tony Cox, Pam Grizz, Roger Johnson</t>
  </si>
  <si>
    <t>Bélico. Acción | II Guerra Mundial. Aventuras marinas. Histórico</t>
  </si>
  <si>
    <t>Peter Finch, John Gregson, Anthony Quayle, Ian Hunter, Jack Gwillim, Bernard Lee, Lionel Murton, Anthony Bushell, Peter Illing, Michael Goodliffe, Patrick MacNee, John Chandos, Douglas Wilmer, William Squire, Roger Delgado, Andrew Cruickshank, Christopher Lee, Edward Atienza, April Olrich, John Schlesinger, John Le Mesurier</t>
  </si>
  <si>
    <t>Yul Brynner, Hardy Krüger, Franco Nero, Sylva Koscina, Orson Welles, Curd Jürgens, Anthony Dawson, Milena Dravic, Sergei Bondarchuk, Ljubisa Samardzic, Velimir 'Bata' Zivojinovic, Boris Dvornik, Oleg Vidov, Pavle Vujisic, Howard Ross, Lojze Rozman, Nikola-Kole Angelovski, Stole Arandjelovic, Miha Baloh, Faruk Begolli, Dusan Bulajic, Milena Dapcevic, Dragomir Felba, Hajrudin Hadzikaric, Sibina Mijatovic, Charles Millot, Ralph Persson, Vasa Pantelic, Spela Rozin, Bozidar Smiljanic, Fabijan Sovagovic, Abdurrahman Shala, Demeter Bitenc, Radko Polic, Nereo Scaglia, Antun Tudic, Zaim Muzaferija, Tomaz Sarc, Risto Siskov, Slobodan Velimirovic, Milos Kandic, Ranko Gucevac</t>
  </si>
  <si>
    <t>Bélico | II Guerra Mundial. Biográfico</t>
  </si>
  <si>
    <t>Yuliya Peresild, Yevgeni Tsyganov, Joan Blackham, Anatoliy Kot, Oleg Vasilkov, Nikita Tarasov, Stanislav Boklan, Sergey Anashkin, Natella Abeleva-Taganova, Polina Pakhomova</t>
  </si>
  <si>
    <t>Romance. Musical. Fantástico | Cuentos. Remake</t>
  </si>
  <si>
    <t>Emma Watson, Dan Stevens, Luke Evans, Kevin Kline, Emma Thompson, Ewan McGregor, Josh Gad, Ian McKellen, Gugu Mbatha-Raw, Audra McDonald, Stanley Tucci, Hattie Morahan, Adrian Schiller, Chris Andrew Mellon, Harriet Jones</t>
  </si>
  <si>
    <t>Fantástico. Romance | Cuentos. Siglo XIX</t>
  </si>
  <si>
    <t>Léa Seydoux, Vincent Cassel, André Dussollier, Eduardo Noriega, Audrey Lamy, Myriam Charleins, Sara Giraudeau, Jonathan Demurger, Yvonne Catterfeld, Dejan Bucin, Nicolas Gob, Louka Meliava, Wolfgang Menardi, Michey Hardt, Arthur Doppler, Elisabeth Bogdan, Marie Gruber, Gotthard Lange, Max Volkert Martens, Richard Sammel, Nora Huetz, Michael Bornhütter, Olivier Jurhs, Mike Möller, Thomas Hacikoglu, James Bomalick, Milos Reznicek, Pavel Novotny, Uli Richter, Roman Spacil, Kriss Fuss</t>
  </si>
  <si>
    <t>Fantástico. Romance. Drama | Cuentos</t>
  </si>
  <si>
    <t>Bélico. Acción | Guerra de Afganistán-URSS</t>
  </si>
  <si>
    <t>Jason Patric, George Dzundza, Steven Bauer, Stephen Baldwin, Don Harvey, Erick Avari, Kabir Bedi</t>
  </si>
  <si>
    <t>Comedia. Fantástico. Aventuras | Fantasía medieval. Edad Media. Monstruos. Dragones</t>
  </si>
  <si>
    <t>Michael Palin, Max Wall, Deborah Fallender, John Le Mesurier, Annette Badland, Warren Mitchell, Harry H. Corbett, Rodney Bewes, Bernard Bresslaw, Terry Jones, Brian Glover</t>
  </si>
  <si>
    <t>Drama | Religión. Biblia. Cine épico</t>
  </si>
  <si>
    <t>Michael Parks, Ulla Bergryd, Richard Harris, John Huston, Stephen Boyd, George C. Scott, Ava Gardner, Peter O'Toole, Zoe Sallis, Gabriele Ferzetti, Eleonora Rossi Drago, Franco Nero, Pupella Maggio, Robert Rietty, Peter Heinze, Roger Beaumont, Gianluigi Crescenzi, Maria Grazia Spina, Gabriella Pallotta</t>
  </si>
  <si>
    <t>Drama. Comedia. Intriga | Literatura</t>
  </si>
  <si>
    <t>Fabrice Luchini, Camille Cottin, Alice Isaaz, Bastien Bouillon, Josiane Stoléru, Astrid Whettnall, Marc Fraize, Hanna Schygulla, Marie-Christine Orry</t>
  </si>
  <si>
    <t>Romance. Comedia | Comedia romántica. Bodas. Amistad</t>
  </si>
  <si>
    <t>Julia Roberts, Dermot Mulroney, Cameron Diaz, Rupert Everett, Philip Bosco, Rachel Griffiths, Carrie Preston, Susan Sullivan, Paul Giamatti, Christopher Masterson, M. Emmet Walsh</t>
  </si>
  <si>
    <t>Patrick Dempsey, Michelle Monaghan, Sydney Pollack, Kathleen Quinlan, Kevin McKidd, Busy Philipps, Kelly Carlson, Chris Messina</t>
  </si>
  <si>
    <t>Comedia | Amistad. Bodas. Comedia dramática</t>
  </si>
  <si>
    <t>Toni Collette, Bill Hunter, Rachel Griffiths, Jeanine Drynan, Gennie Nevison, Matt Day, Daniel Lapaine, Sophie Lee</t>
  </si>
  <si>
    <t>Drama | Familia. Bodas</t>
  </si>
  <si>
    <t>Anne Hathaway, Rosemarie Dewitt, Bill Irwin, Debra Winger, Anna Deavere Smith, Anisa George, Mather Zickel, Tunde Adebimpe, Roger Corman, Sebastian Stan</t>
  </si>
  <si>
    <t>Thriller. Terror | Robos &amp; Atracos. Sobrenatural. Fantasmas</t>
  </si>
  <si>
    <t>James Franco, Taryn Manning, Francesca Fisher-Eastwood, Scott Haze, Q'orianka Kilcher, Jeff Gum, Clifton Collins Jr., Keith Loneker, Jill Jane Clements, Michael Milford, Debbie Sherman, Lee Broda, Aleksander Vayshelboym, Anthony DiRocco</t>
  </si>
  <si>
    <t>Fantástico. Comedia. Infantil. Animación. Aventuras | Cine familiar. Magia. II Guerra Mundial</t>
  </si>
  <si>
    <t>Animación, Angela Lansbury, David Tomlinson, Roddy McDowall, Sam Jaffe, John Ericson, Tessie O'Shea, Cindy O'Callaghan, Roy Snart, Ian Weighill, Reginald Owen, Bruce Forsyth</t>
  </si>
  <si>
    <t>Terror | Siglo XVII. Brujería. Religión. Drama psicológico. Cine independiente USA. Familia</t>
  </si>
  <si>
    <t>Anya Taylor-Joy, Ralph Ineson, Kate Dickie, Harvey Scrimshaw, Lucas Dawson, Ellie Grainger, Julian Richings, Bathsheba Garnett, Sarah Stephens, Jeff Smith</t>
  </si>
  <si>
    <t>Fantástico. Aventuras. Comedia. Acción | Cine familiar. Brujería</t>
  </si>
  <si>
    <t>Dakota Blue Richards, Nicole Kidman, Daniel Craig, Sam Elliott, Eva Green, Tom Courtenay, Simon McBurney, Jim Carter, Ben Walker, Charlie Rowe, Clare Higgins, Derek Jacobi, Liang Yang</t>
  </si>
  <si>
    <t>Drama. Ciencia ficción | Catástrofes. Supervivencia</t>
  </si>
  <si>
    <t>Romain Duris, Olga Kurylenko, Fantine Harduin, Michel Robin, Anna Gaylor</t>
  </si>
  <si>
    <t>Drama | Cine independiente USA. Inmigración. África</t>
  </si>
  <si>
    <t>Reese Witherspoon, Corey Stoll, Sarah Baker, Sope Aluko, Sharon Morris, Mike Pniewski, Arnold Oceng, Clifton Guterman, Ger Duany, Emmanuel Jal, Kuoth Wiel, Femi Oguns, Lindsey Garrett</t>
  </si>
  <si>
    <t>Paul Muni, Luise Rainer, Walter Connolly, Charley Grapewin, Jessie Ralph, Tilly Losch, Keye Luke</t>
  </si>
  <si>
    <t>Gemma Arterton, Dominic Cooper, Frances Barber, Marthe Keller, Montserrat Lombard, Jalil Lespert, Laura Donoughue</t>
  </si>
  <si>
    <t>Terror. Ciencia ficción. Fantástico | Monstruos. Comedia de terror. Zombis. Slasher. Película de culto</t>
  </si>
  <si>
    <t>Kristen Connolly, Chris Hemsworth, Fran Kranz, Richard Jenkins, Bradley Whitford, Anna Hutchison, Jessie Williams, Amy Acker, Brian J. White, Tim De Zarn, Dan Shea, Tom Lenk, Jodelle Ferland, Sigourney Weaver, Heather Doerksen, Terry Notary</t>
  </si>
  <si>
    <t>Sam Worthington, Octavia Spencer, Tim McGraw, Radha Mitchell, Graham Greene, Megan Charpentier, Ryan Robbins, Gage Munroe, Jordyn Ashley Olson, Alice Braga, Sumire Matsubara, Avraham Aviv Alush, Lane Edwards, Carolyn Adair</t>
  </si>
  <si>
    <t>Rod Paradot, Catherine Deneuve, Sara Forestier, Benoît Magimel, Aurore Broutin, Ludovic Berthillot, Catherine Salée, Diane Rouxel, Anne Suarez, Martin Loizillon, Michel Masiero, Christophe Meynet, Elisabeth Mazev, Enzo Trouillet</t>
  </si>
  <si>
    <t>Terror | Siglo XIX. Sobrenatural. Película de culto. Cine independiente USA</t>
  </si>
  <si>
    <t>Vincent Price, Mark Damon, Myrna Fahey, Harry Ellerbe, George Paul, Bill Borzage, Géraldine Paulette</t>
  </si>
  <si>
    <t>Alexandre Landry, Maripier Morin, Rémy Girard, Louis Morissette, Maxim Roy, Pierre Curzi, Vincent Leclerc, Yan England, Claude Legault, Florence Longpré, Paul Doucet, James Hyndman, Benoît Brière, Gaston Lepage, Geneviève Schmidt, Mathieu Lorain-Dignard, Denis Bouchard, Rose-Marie Perreault, Éric Bruneau</t>
  </si>
  <si>
    <t>Aventuras. Drama | Histórico. Antigua Roma. Cine épico</t>
  </si>
  <si>
    <t>Intriga. Drama | Nazismo</t>
  </si>
  <si>
    <t>Timothy Hutton, Lucía Jiménez, David Kelly, Gary Piquer, Georgia Mackenzie, Iván Morales, Annette Badland, Helena Carrión, Fede Celada</t>
  </si>
  <si>
    <t>Drama. Romance. Acción | Drama romántico. II Guerra Mundial</t>
  </si>
  <si>
    <t>Harrison Ford, Lesley-Anne Down, Christopher Plummer, Alec McCowen, Richard Masur, Michael Sacks, Patsy Kensit, Max Wall, Shane Rimmer, Keith Buckley, Sherrie Hewson, Cindy O'Callaghan, Suzanne Bertish, Keith Alexander, Jay Benedict, John Ratzenberger, Hugh Fraser, William Hootkins</t>
  </si>
  <si>
    <t>Cine negro. Thriller | Policíaco. Crimen. Secuela</t>
  </si>
  <si>
    <t>Mark Stevens, Richard Widmark, Lloyd Nolan, Barbara Lawrence, Ed Begley, Donald Buka, Joseph Pevney, John McIntire</t>
  </si>
  <si>
    <t>Drama | Drama psicológico. Remake. Homosexualidad</t>
  </si>
  <si>
    <t>Audrey Hepburn, Shirley MacLaine, James Garner, Miriam Hopkins, Fay Bainter, Karen Balkin, Veronica Cartwright, Mimi Gibson, Debbie Moldow, Diane Mountford, William Mims, Sally Brophy</t>
  </si>
  <si>
    <t>Jackie Chan, Doris Lung, Chin Kang, Chang Ping-Yu, Chang Yi-Fei, Chiu Lo-Kong, Wei-An Chen, Chiang Kam, Hsin Chin, Hsia Hou-Chun, Ho Kang, Wu Kuang, Li Hui, Lee Siu-Chung, Li Min-Lang, Liu Ping, Henry Lu, Ming Min, Miao Tian, Yuen Biao, Miu Tak-San</t>
  </si>
  <si>
    <t>Romance. Drama | Música</t>
  </si>
  <si>
    <t>Alan Powell, Ali Faulkner, Caitlin Nicol-Thomas, Danny Vinson, Kenda Benward, Jude Ramsey, Landon Marshall, Aaron Benward, Darla Pelton-Perez, Joy Whitten</t>
  </si>
  <si>
    <t>Drama | Religión. Feminismo</t>
  </si>
  <si>
    <t>Mila Al Zahrani, Nora Al Awadh, Dae Al Hilali, Khalid Abdulraheem, Shafi Alharthy, Tareq Al Khaldi, Khadeeja Mua'th</t>
  </si>
  <si>
    <t>Moritz Bleibtreu, Jürgen Prochnow, Nora von Waldstätten, Andre Hennicke, Nino Porzio, Doris Schretzmayer, Sabine Rossbach, Marco Lorenzini, Luc Feit, Yves Robert Schaaf, Ian T. Dickinson, Bartosch Lewandowski, Germain Wagner, Eugenie Anselin, Al Ginter, Timo Wagner</t>
  </si>
  <si>
    <t>Thriller. Intriga. Drama | Thriller psicológico. Celos</t>
  </si>
  <si>
    <t>Quim Gutiérrez, Clara Lago, Martina García, Marcela Mar, Alexandra Stewart, Juan Alfonso Baptista, Humberto Dorado, María Soledad Rodríguez</t>
  </si>
  <si>
    <t>Aventuras | Colonialismo. Ejército. Siglo XIX</t>
  </si>
  <si>
    <t>Errol Flynn, Olivia de Havilland, Patric Knowles, Nigel Bruce, David Niven, Donald Crisp, Henry Stephenson</t>
  </si>
  <si>
    <t>Acción. Ciencia ficción | Deporte. Coches/Automovilismo. Distopía. Serie B</t>
  </si>
  <si>
    <t>David Carradine, Simone Griffeth, Sylvester Stallone, Mary Woronov, Roberta Collins, Martin Kove, Louisa Moritz, Don Steele, Joyce Jameson, Carle Bensen, Sandy McCallum, John Landis, Paul Bartel, Charles B. Griffith, Lewis Teague</t>
  </si>
  <si>
    <t>Comedia. Aventuras | Road Movie. Coches/Automovilismo. Steampunk</t>
  </si>
  <si>
    <t>Tony Curtis, Jack Lemmon, Natalie Wood, Peter Falk, Vivian Vance, Keenan Wynn, Arthur O'Connell, Dorothy Provine, Larry Storch</t>
  </si>
  <si>
    <t>Drama | Futuro postapocalíptico. Supervivencia. Road Movie. Familia</t>
  </si>
  <si>
    <t>Viggo Mortensen, Kodi Smit-McPhee, Charlize Theron, Robert Duvall, Guy Pearce, Molly Parker, Michael Kenneth Williams, Garret Dillahunt</t>
  </si>
  <si>
    <t>Carmelo Gómez, Aitana Sánchez-Gijón, Enrico Lo Verso, Javier García Gallego, Gonzalo Cunill, Carlos Kaniowsky</t>
  </si>
  <si>
    <t>Rooney Mara, Vanessa Redgrave, Jack Reynor, Theo James, Eric Bana, Aidan Turner, Susan Lynch, Omar Sharif Jr., Tom Vaughan-Lawlor, Pauline McLynn, Elva Trill, John Connors, Nika McGuigan, Laurence O'Fuarain, Antony Acheampong</t>
  </si>
  <si>
    <t>Drama. Cine negro | Melodrama. Crimen. Remake</t>
  </si>
  <si>
    <t>Bette Davis, Herbert Marshall, James Stephenson, Frieda Inescort, Gale Sondergaard, Bruce Lester, Elizabeth Earl, Cecil Kellaway, Victor Sen Yung, Doris Lloyd, Willie Fung, Tetsu Komai</t>
  </si>
  <si>
    <t>Thriller. Terror. Intriga</t>
  </si>
  <si>
    <t>Jennifer Lawrence, Elisabeth Shue, Max Thieriot, Nolan Gerard Funk, Gil Bellows, Krista Bridges, Allie MacDonald, James Thomas, Jonathan Malen, Jon McLaren, Joy Tanner</t>
  </si>
  <si>
    <t>Terror | Slasher. Asesinos en serie. Remake</t>
  </si>
  <si>
    <t>Elisha Cuthbert, Chad Michael Murray, Brian Van Holt, Paris Hilton, Jared Padalecki, Robert Ri'chard, Jon Abrahams</t>
  </si>
  <si>
    <t>Thriller. Drama | Crimen. Asesinos en serie. Años 70. Comedia negra</t>
  </si>
  <si>
    <t>Matt Dillon, Bruno Ganz, Uma Thurman, Riley Keough, Sofie Gråbøl, Siobhan Fallon, Ed Speleers, Osy Ikhile, David Bailie, Yoo Ji-tae, Marijana Jankovic, Robert G. Slade</t>
  </si>
  <si>
    <t>Jessica Chastain, Daniel Brühl, Johan Heldenbergh, Iddo Goldberg, Shira Haas, Michael McElhatton, Goran Kostic, Anna Rust, Marian Mitas, Jakub Koudela, Slavko Sobin, Daniel Sidon, Val Maloku, Efrat Dor, Daniel Ratimorsky, Yaz Canli</t>
  </si>
  <si>
    <t>Acción. Romance. Fantástico | Artes marciales. Wuxia. Siglo IX</t>
  </si>
  <si>
    <t>Zhang Ziyi, Takeshi Kaneshiro, Andy Lau, Song Dandan, Hao Baijie, Liu Ying, Li Qiang, Wang Kun, Chen Liang, Yang Wen, Hongfei Zhao, Jun Guo, Shu Zhang, Jiusheng Wang, Zhengyong Zhang, Yongxin Wang, Qi Zi, Xuedong Qu, Liping Tian, Hongwei Zhao, Weina Huang, Dan Ge, Xiadong Yang, Yisha Shang, Jingwen Huang, Kejia Zhang, Tianyou Luo, Lin Zhu, Jiwei Hu, Jiajun Zhu, Ge Xu, Jingxiu Chou, Cuifang Guo, Chengyuan Li, Shuo Zhang, Jidong Zhang, Guang Yang, Xiuqiang Lin, Ming Dong, Xiaodong Zheng, Chacha Song, Xuanyi Wang, Xueying Huang</t>
  </si>
  <si>
    <t>Drama. Romance | Melodrama. Realismo mágico. Años 20. Años 70</t>
  </si>
  <si>
    <t>Jeremy Irons, Winona Ryder, Glenn Close, Meryl Streep, Antonio Banderas, Vanessa Redgrave, Sarita Choudhury, Maria Conchita Alonso, Armin Mueller-Stahl, Vincent Gallo, Jan Niklas, Hannah Taylor Gordon, António Assunção, Frank Baker, João Cabral, Rogério Claro, Carlos César, Miriam Colon, Teri Polo, Fran Fullenwider, Pedro Efe, Oscar Colón, Miguel Guilherme, Grace Gummer, Lone Lindorff</t>
  </si>
  <si>
    <t>Terror | Monstruos. Slasher</t>
  </si>
  <si>
    <t>Elizabeth Berridge, Cooper Huckabee, Miles Chapin, William Finley, Sylvia Miles, Kevin Conway, Shawn Carson, Jeanne Austin, Wayne Doba, Largo Woodruff</t>
  </si>
  <si>
    <t>Terror. Drama | Sobrenatural. Casas encantadas</t>
  </si>
  <si>
    <t>Emily Goss, Taylor Bottles, Cathy Barnett, Jim Korinke, Natalie Pellegrini, Tisha Swart-Entwistle, Keagon Ellison, Daniel Shirley</t>
  </si>
  <si>
    <t>Marlon Brando, Glenn Ford, Machiko Kyô, Eddie Albert, Paul Ford, Harry Morgan, Mitsuko Sawamura</t>
  </si>
  <si>
    <t>Romance. Drama | Drama romántico. Remake</t>
  </si>
  <si>
    <t>Keanu Reeves, Sandra Bullock, Christopher Plummer, Ebon Moss-Bachrach, Willeke van Ammelrooy, Dylan Walsh, Shohreh Aghdashloo, Lynn Collins, Mike Bacarella, Kevin M. Brennan, Frank Caeti, Aliyah Carr, Jennifer Clark</t>
  </si>
  <si>
    <t>Fantástico. Aventuras | Casas encantadas. Magia. Brujería</t>
  </si>
  <si>
    <t>Owen Vaccaro, Jack Black, Cate Blanchett, Kyle MacLachlan, Colleen Camp, Renee Goldsberry, Sunny Suljic, Ricky Muse, Braxton Bjerken, Perla Middleton, Charles Green, Demetri Landell, Alli Beckman, Van Marten, Chris Adams, Aaron Beelner</t>
  </si>
  <si>
    <t>Terror. Thriller | Halloween. Gore. Slasher</t>
  </si>
  <si>
    <t>Dan Grimaldi, Darcy Shean, Robert Osth, Ruth Dardick, Charles Bonet, Bill Ricci, Dennis Hunt, John Hedberg, Johanna Brushay</t>
  </si>
  <si>
    <t>Ariane Ascaride, Jean-Pierre Darroussin, Gérard Meylan, Jacques Boudet, Anaïs Demoustier, Robinson Stévenin, Yann Tregouët, Geneviève Mnich, Fred Ulysse</t>
  </si>
  <si>
    <t>Michelle Pfeiffer, Sean Connery, James Fox, John Mahoney, Roy Scheider, Klaus Maria Brandauer, David Threlfall, Ken Russell, J.T. Walsh, Michael Kitchen</t>
  </si>
  <si>
    <t>Max Irons, Glenn Close, Stefanie Martini, Terence Stamp, Christina Hendricks, Gillian Anderson, Amanda Abbington, Julian Sands, John Heffernan, Roger Ashton-Griffiths, Christian McKay, Honor Kneafsey, Preston Nyman, Jenny Galloway, David Cann, Jacob Fortune-Lloyd</t>
  </si>
  <si>
    <t>Intriga. Terror. Ciencia ficción | Monstruos</t>
  </si>
  <si>
    <t>Cole Hauser, Morris Chestnut, Lena Headey, Piper Perabo, Eddie Cibrian, Rick Ravanello, Marcel Iures, Kieran Darcy-Smith, Daniel Dae Kim, Vlad Radescu, Brian Steele</t>
  </si>
  <si>
    <t>Thriller. Acción. Terror. Comedia | Comedia negra</t>
  </si>
  <si>
    <t>Betty Gilpin, Hilary Swank, Ike Barinholtz, Wayne Duvall, Ethan Suplee, Amy Madigan, Emma Roberts, Justin Hartley, Glenn Howerton, Sylvia Grace Crim, Dean J. West, Macon Blair, Hans Marrero, Iyad Hajjaj, Ned Yousef, Teri Wyble, Steve Coulter, J.C. MacKenzie, Reed Birney, Hannah Culwell</t>
  </si>
  <si>
    <t>Acción. Intriga | Submarinos. Guerra Fría</t>
  </si>
  <si>
    <t>Alec Baldwin, Sean Connery, Sam Neill, Scott Glenn, Tim Curry, James Earl Jones, Richard Jordan, Courtney B. Vance, Stellan Skarsgard, Peter Firth, Joss Ackland, Jeffrey Jones, Timothy Carhart, Herman Sinitzyn, Larry Ferguson, Daniel Davis, Ned Vaughn, Anthony Peck, Mark Draxton, Tom Fisher, Pete Antico, Ronald Guttman, Tomas Arana, Anatoli Davydov, Ivan G'Vera, Artur Cybulski, Sven-Ole Thorsen, Michael Welden, Boris Lee Krutonog, Kenton Kovell, Radu Gavor, Ivan Ivanov, Fred Dalton Thompson, Ping Wu, Krzysztof Janczar, Vlado Benden, George Saunders, Don Oscar Smith, Rick Ducommun, Andrew Divoff, Peter Zinner, Ben Hartigan, Ray Reinhardt, F.J. O'Neil, A.C. Lyles Productions, David Sederholm, John Shepherd, Gates McFadden</t>
  </si>
  <si>
    <t>Jonathan Howard, Jonathan Demurger, Fanny Valette, Zakariya Gouram, Jess Liaudin, Moussa Sylla</t>
  </si>
  <si>
    <t>Jennifer Lopez, Vince Vaughn, Vincent D'Onofrio, Marianne Jean-Baptiste, Jake Weber, Dylan Baker, Tara Subkoff, Colton James, Catherine Sutherland</t>
  </si>
  <si>
    <t>Romance. Drama. Comedia | Siglo XV</t>
  </si>
  <si>
    <t>Intriga. Comedia | Crimen</t>
  </si>
  <si>
    <t>William Powell, Myrna Loy, Maureen O'Sullivan, Nat Pendleton, Cesar Romero, Pat Flaherty, Minna Gombell, Porter Hall, Henry Wadsworth, William Henry, Rolfe Sedan</t>
  </si>
  <si>
    <t>Drama. Intriga | Cine independiente USA</t>
  </si>
  <si>
    <t>Zhao Tao, Liao Fan, Xu Zheng, Casper Liang, Feng Xiaogang, Diao Yinan</t>
  </si>
  <si>
    <t>Thriller. Drama | Comedia negra</t>
  </si>
  <si>
    <t>Jean Dujardin, Adèle Haenel, Albert Delpy, Coralie Russier, Laurent Nicolas, Pierre Gommé, Panayotis Pascot, Franck Lebreton, Stéphane Jobert, Marie Bunel, Youssef Hajdi, Maryne Cayon, Thomas Blanchard, Maxim Driesen, Rio Vega, David Sztanke, Julia Faure, Géraldine Schitter, Caroline Piette</t>
  </si>
  <si>
    <t>Bélico. Drama | Guerra de Vietnam. Ejército. Película de culto</t>
  </si>
  <si>
    <t>Matthew Modine, Vincent D'Onofrio, R. Lee Ermey, Adam Baldwin, Arliss Howard, Dorian Harewood, Kevyn Major Howard, Ed O'Ross, Gary Landon Mills, Sal López, John Stafford, Kieron Jecchinis, Ngoc Le, Papillon Soo Soo, Bruce Boa</t>
  </si>
  <si>
    <t>Drama. Romance | Años 20. Transexualidad / transgénero. Pintura. Basado en hechos reales</t>
  </si>
  <si>
    <t>Eddie Redmayne, Alicia Vikander, Matthias Schoenaerts, Amber Heard, Ben Whishaw, Sebastian Koch, Victoria Emslie, Adrian Schiller, Richard Dixon, Paul Kerry, Helen Evans, Michael Gade Thomsen, Alicia Woodhouse</t>
  </si>
  <si>
    <t>Cynthia Nixon, Michael Angarano, Gina Gershon, Sunny Mabrey, Wyclef Jean, Matt Bush, Gideon Glick, Johnny Messner, Paula Rhodes, Jessica Bohl</t>
  </si>
  <si>
    <t>Gwyneth Paltrow, Martin Freeman, Danny DeVito, Penélope Cruz, Simon Pegg, Keith Allen, Michael Gambon, Stephen Graham, Meredith MacNeill, Kate Harper, Steffan Boje, Sonia Doubell, Gael Le Cornec, Bruno Lastra, Martino Lazzeri, Amber Sealey, Skye Bennett, Joyce Springer, Finty Williams, Juliana Kiehl</t>
  </si>
  <si>
    <t>Romance. Comedia. Drama | Adolescencia. Amistad. Colegios &amp; Universidad. Comedia juvenil. Comedia romántica</t>
  </si>
  <si>
    <t>Molly Ringwald, Andrew McCarthy, Harry Dean Stanton, Jon Cryer, Annie Potts, James Spader, Margaret Colin, Gina Gershon, Andrew Dice Clay, Maggie Roswell, Alexa Kenin, Kate Vernon, Emily Longstreth, Jamie Anders</t>
  </si>
  <si>
    <t>Richard Dreyfuss, Marsha Mason, Quinn Cummings, Paul Benedict, Barbara Rhoades, Theresa Merritt, Nicol Williamson, Gene Castle, Patricia Pearcy, Daniel Levans</t>
  </si>
  <si>
    <t>Comedia. Drama. Romance | Mafia. Policíaco. Crimen</t>
  </si>
  <si>
    <t>Robert De Niro, Uma Thurman, Bill Murray, Mike Starr, David Caruso, Kathy Baker, Tom Towles, Derek Annunciation, Evan Lionel, J.J. Johnston, Jack Wallace, Richard Belzer, Clem Caserta, Chuck Parello</t>
  </si>
  <si>
    <t>Thriller. Intriga | Trenes/Metros. Alcoholismo. Drama psicológico. Thriller psicológico</t>
  </si>
  <si>
    <t>Emily Blunt, Rebecca Ferguson, Haley Bennett, Luke Evans, Edgar Ramirez, Justin Theroux, Allison Janney, Lisa Kudrow, Laura Prepon, Lana Young, Marko Caka, Danielle M. Williamson, Sidney Beitz, Darren Goldstein</t>
  </si>
  <si>
    <t>Adèle Haenel, Jérémie Rénier, Olivier Bonnaud, Olivier Gourmet, Louka Minnella, Pierre Sumkay, Nadège Ouedraogo, Ben Hamidou, Thomas Doret, Fabrizio Rongione, Christelle Cornil</t>
  </si>
  <si>
    <t>Thriller. Drama | Secuestros / Desapariciones</t>
  </si>
  <si>
    <t>Toni Servillo, Alessio Boni, Lorenzo Richelmy, Jean Reno, Galatea Ranzi, Greta Scacchi, Michela Cescon, Lucrezia Guidone, Jacopo Olmo Antinori, Daniela Piazza, Marina Occhionero, Sabrina Martina, Antonio Gerardi</t>
  </si>
  <si>
    <t>Gregory Peck, Harry Guardino, Rip Torn, George Peppard, Carl Benton Reid, James Edwards, Bob Steele, Woody Strode, Robert Blake, Martin Landau, Harry Dean Stanton</t>
  </si>
  <si>
    <t>Drama. Intriga | Años 1910-1919</t>
  </si>
  <si>
    <t>Patrick Swayze, Pauline Collins, Om Puri, Shabana Azmi, Art Malik, Ayesha Dharker, Santu Chowdhury, Imran Badsah Khan, Shyamanand Jalan</t>
  </si>
  <si>
    <t>Musical. Romance. Comedia. Drama | Drama romántico. Música. Jazz. Cine dentro del cine</t>
  </si>
  <si>
    <t>Emma Stone, Ryan Gosling, John Legend, Rosemarie Dewitt, J.K. Simmons, Finn Wittrock, Sonoya Mizuno, Jessica Rothe, Jason Fuchs, Callie Hernandez, Trevor Lissauer, Phillip E. Walker, Hemky Madera, Kaye L. Morris, Lexie Contursi</t>
  </si>
  <si>
    <t>Paco Martínez Soria, Doris Coll, Cristina Galbó, Alfredo Landa, Eduardo Fajardo, Rafael Alcántara, Gregorio Alonso, Manuel Arbó, Miguel Armario, Marta Baizán, Ángel Calero, Gracita Morales, José Sazatornil, José Sacristán</t>
  </si>
  <si>
    <t>Ciencia ficción. Fantástico. Aventuras</t>
  </si>
  <si>
    <t>Vincent Price, David Tomlinson, Tab Hunter, Susan Hart, John Le Mesurier, Henry Oscar, Derek Newark, Roy Patrick</t>
  </si>
  <si>
    <t>Drama | Deporte. Esgrima. Años 50</t>
  </si>
  <si>
    <t>Märt Avandi, Ursula Ratasepp, Lembit Ulfsak, Kirill Käro, Carmen Mikiver, Kaie Mihkelson, Hendrik Toompere Sr.</t>
  </si>
  <si>
    <t>Nathalie Baye, Eric Caravaca, Isabelle Carré, Josiane Balasko, Catherine Hiegel, Marilou Berry, Félicité Wouassi, David Rousseau, Maria Schneider</t>
  </si>
  <si>
    <t>Drama | Años 40</t>
  </si>
  <si>
    <t>Sylvester Stallone, Lee Canalito, Armand Assante, Frank McRae, Anne Archer, Kevin Conway, Terry Funk, Joyce Ingalls, Joe Spinell, Tom Waits</t>
  </si>
  <si>
    <t>Comedia | Biográfico. Cocina</t>
  </si>
  <si>
    <t>Catherine Frot, Jean d'Ormesson, Hippolyte Girardot, Arthur Dupont, Jean-Marc Roulot, Arly Jover, Brice Fournier, Philippe Uchan, Laurent Poitrenaux, Hervé Pierre, Roch Leibovici, Thomas Chabrol</t>
  </si>
  <si>
    <t>Bélico | Guerra de Vietnam. Basado en hechos reales</t>
  </si>
  <si>
    <t>Dylan McDermott, Anthony Barrile, Don Cheadle, Steven Weber, Timothy Patrick Quill, Michael Dolan, Michael Boatman, Don James, Courtney B. Vance</t>
  </si>
  <si>
    <t>Robert Ryan, Aldo Ray, Robert Keith, Vic Morrow, James Edwards, L.Q. Jones, Phillip Pine, Scott Marlowe, Nehemiah Persoff</t>
  </si>
  <si>
    <t>Drama | II Guerra Mundial. Drama carcelario</t>
  </si>
  <si>
    <t>Sean Connery, Harry Andrews, Ian Bannen, Alfred Lynch, Ossie Davis, Ian Hendry, Roy Kinnear, Michael Redgrave, Jack Watson, Neil McCarthy, Norman Bird</t>
  </si>
  <si>
    <t>Woody Allen, Mia Farrow, José Ferrer, Julie Hagerty, Tony Roberts, Mary Steenburgen</t>
  </si>
  <si>
    <t>Trine Dyrholm, Ulrich Thomsen, Martha Sofie Wallstrøm Hansen, Helene Reingaard Neumann, Lars Ranthe, Fares Fares, Julie Agnete Vang, Lise Koefoed, Adam Fischer, Magnus Millang, Oliver Methling Søndergaard, Rasmus Lind Rubin, Sebastian Grønnegaard Milbrat</t>
  </si>
  <si>
    <t>Marlon Brando, Sophia Loren, Sydney Chaplin, Tippi Hedren, Charles Chaplin, Patrick Cargill, Margaret Rutherford, Michael Medwin, Geraldine Chaplin</t>
  </si>
  <si>
    <t>Drama. Romance. Intriga | Cine dentro del cine. Melodrama. Sátira</t>
  </si>
  <si>
    <t>Humphrey Bogart, Ava Gardner, Edmond O'Brien, Marius Goring, Valentina Cortese, Rossano Brazzi, Elizabeth Sellars, Warren Stevens, Franco Interlenghi, Mari Aldon, Bessie Love, Alberto Rabagliati, Enzo Staiola, Maria Zanoli, Renato Chiantoni, Bill Fraser, John Parrish, Jim Gerald, Diana Decker</t>
  </si>
  <si>
    <t>Terror | Vampiros. Siglo XVII</t>
  </si>
  <si>
    <t>Ingrid Pitt, Nigel Green, Sandor Elès, Maurice Denham, Patience Collier, Peter Jeffrey, Lesley-Anne Down, Leon Lissek, Jessie Evans, Andrea Lawrence, Susan Brodick, Ian Trigg, Nike Arrighi, Peter May, John Moore, Joan Haythorne, Marianne Stone, Charles Farrell, Anne Stallybrass</t>
  </si>
  <si>
    <t>Drama. Bélico | Años 40. II Guerra Mundial. Guerra Chino-Japonesa (II)</t>
  </si>
  <si>
    <t>Tatsuya Nakadai, Michiyo Aratama, Ineko Arima, Chikage Awashima, Keiji Sada, Sô Yamamura, Akira Ishihama, Koji Nambara, Seiji Miyaguchi, Toru Abe, Masao Mishima, Eitarô Ozawa</t>
  </si>
  <si>
    <t>Bélico. Drama | Ejército. Amistad. Drama psicológico. II Guerra Mundial. Años 40. Secuela</t>
  </si>
  <si>
    <t>Tatsuya Nakadai, Michiyo Aratama, Kei Sato, Minoru Chiaki, Keiji Sada, Kaneko Iwasaki, Kokinji Katsura, Michio Minami, Taketoshi Naitô, Kenjirô Uemura, Mayumi Kurata, Hideo Kidokoro, Yoshiaki Aoki, Rô Ose, Tamotsu Tamura, Ryôji Itô, Sen Hara, Sen Yano, Tôru Takeuchi, Mareo Abe, Akio Miyabe, Takashi Ebata</t>
  </si>
  <si>
    <t>Bélico. Drama | Ejército. Drama psicológico. II Guerra Mundial. Años 40. Secuela</t>
  </si>
  <si>
    <t>Tatsuya Nakadai, Michiyo Aratama, Yusuke Kawazu, Tamao Nakamura, Chishu Ryu, Taketoshi Naitô, Reiko Hitomi, Kyôko Kishida, Nobuo Kaneko, Fujio Suga, Keijiro Morozumi</t>
  </si>
  <si>
    <t>Julia Ormond, Jason Isaacs, Jürgen Prochnow, Jordi Mollà, Joaquim de Almeida, Juanjo Puigcorbé, Blanca Jara Fernández, Fabio Testi, Rosana Pastor, Pablo Puyol, William Miller, Tony Peck, Pilar Bastardés, Concha Cuetos</t>
  </si>
  <si>
    <t>Aventuras. Acción | 3-D</t>
  </si>
  <si>
    <t>Zhang Hanyu, Tony Leung Ka-Fai, Lin Gengxin, Yu Nan, Tong Liya, Han Geng, Chen Xiao, Zhang Yuxi, Hai Yitian, Lu Zhong</t>
  </si>
  <si>
    <t>Aventuras. Bélico. Acción | Histórico. Siglo XVIII</t>
  </si>
  <si>
    <t>Andrey Burkovskiy, Erkebulan Dairov, Evgeniy Dyatlov, Dmitriy Dyuzhev, Aleksandr Lazarev Ml., Yuliya Makarova, Ilya Malanin, Agata Mutsenietse, Dmitriy Nazarov, Philippe Reinhardt, Pavel Tabakov</t>
  </si>
  <si>
    <t>Western. Aventuras. Drama | Cine épico. Road Movie. Naturaleza. Guerra de Secesión. Trenes/Metros. Siglo XIX</t>
  </si>
  <si>
    <t>Carroll Baker, James Stewart, Debbie Reynolds, Gregory Peck, George Peppard, John Wayne, Henry Fonda, Richard Widmark, Eli Wallach, Lee J. Cobb, Karl Malden, Harry Morgan, Robert Preston, Walter Brennan, Agnes Moorehead, Russ Tamblyn, Raymond Massey, Spencer Tracy, Harry Dean Stanton, Lee Van Cleef</t>
  </si>
  <si>
    <t>Pierce Brosnan, Luke Bracey, Olga Kurylenko, Will Patton, Caterina Scorsone, Eliza Taylor, Bill Smitrovich, Patrick Kennedy, Lazar Ristovski</t>
  </si>
  <si>
    <t>Thriller. Acción. Intriga | Espionaje</t>
  </si>
  <si>
    <t>Thriller. Intriga. Acción</t>
  </si>
  <si>
    <t>Shane West, Edward Burns, Ving Rhames, Yuriy Kutsenko, Sergey Gubanov, Martin Sheen, Steven Elder, Sandra De Sousa, Greg Donaldson, Jonathan Pryce, Tamara Feldman, Mike Straub, Todd Jensen, Trevor White, Vee Vimolmal</t>
  </si>
  <si>
    <t>Drama | Años 60. Nazismo. Holocausto. Drama judicial / Abogados/as. Basado en hechos reales</t>
  </si>
  <si>
    <t>Alexander Fehling, André Szymanski, Friederike Becht, Johannes Krisch, Hansi Jochmann, Johann von Bülow, Robert Hunger-Bühler, Lukas Miko, Gert Voss</t>
  </si>
  <si>
    <t>Drama | Basado en hechos reales. Siglo XIX. Drama judicial / Abogados/as</t>
  </si>
  <si>
    <t>Thriller. Intriga | Thriller psicológico. Crimen</t>
  </si>
  <si>
    <t>Gene Hackman, John Cazale, Allen Garfield, Cindy Williams, Frederic Forrest, Teri Garr, Robert Duvall, Harrison Ford, Michael Higgins, Elizabeth MacRae, Mark Wheeler, Robert Shields</t>
  </si>
  <si>
    <t>Intriga. Drama | Política</t>
  </si>
  <si>
    <t>Ricardo Darín, Dolores Fonzi, Érica Rivas, Gerardo Romano, Paulina García, Alfredo Castro, Daniel Giménez Cacho, Elena Anaya, Leonardo Franco, Christian Slater, José María Marcos, Esteban Bigliardi, Luis Herrera, Claudia Cantero, Héctor Díaz</t>
  </si>
  <si>
    <t>Jeremy Irons, Olga Kurylenko, Shauna Macdonald, Darren Whitfield, Simon Meacock, Jerry Kwarteng, James Bloor, Rod Glenn, Stuart Adams, Anna Savva, Florian Schwienbacher, Colin MacDougall, Patricia Winker, Simon Johns, Jean-Luc Julien, James Warren</t>
  </si>
  <si>
    <t>Bélico. Acción. Drama | Biográfico. Periodismo. Guerra de Siria</t>
  </si>
  <si>
    <t>Dustin Hoffman, Robert De Niro, Anne Heche, Woody Harrelson, William H. Macy, Denis Leary, Willie Nelson, Andrea Martin, Kirsten Dunst, George Gaynes, Suzie Plakson, Suzanne Cryer</t>
  </si>
  <si>
    <t>Ciencia ficción. Terror. Fantástico | Extraterrestres. Remake. Película de culto</t>
  </si>
  <si>
    <t>Kurt Russell, Wilford Brimley, Keith David, David Clennon, Richard Dysart, Donald Moffat, Richard Masur, T.K. Carter, Charles Hallahan, Peter Maloney, Joel Polis, Thomas G. Waites</t>
  </si>
  <si>
    <t>Ciencia ficción. Terror. Intriga. Thriller | Precuela. Años 80. Extraterrestres</t>
  </si>
  <si>
    <t>Mary Elizabeth Winstead, Eric Christian Olsen, Joel Edgerton, Ulrich Thomsen, Jonathan Walker, Kim Bubbs, Stig Henrik Hoff, Trond Espen Seim, Jorgen Langhelle, Jan Gunnar Røise, Kristofer Hivju, Jo Adrian Haavind, Carsten Bjørnlund, Adewale Akinnuoye-Agbaje, Paul Braunstein, Ole Martin Aune Nilsen, Michael Brown</t>
  </si>
  <si>
    <t>Thriller. Cine negro. Comedia | Comedia negra. Mafia. Navidad. Robos &amp; Atracos. Neo-noir</t>
  </si>
  <si>
    <t>John Cusack, Billy Bob Thornton, Connie Nielsen, Randy Quaid, Oliver Platt, Mike Starr, Lara Phillips, Ned Bellamy, Brad Smith, Bill Noble</t>
  </si>
  <si>
    <t>Terror. Thriller. Fantástico | Biblia</t>
  </si>
  <si>
    <t>Hilary Swank, David Morrissey, Idris Elba, AnnaSophia Robb, Stephen Rea, John McConnell, William Ragsdale, Yvonne Landry, Lara Grice, Andrea Frankle</t>
  </si>
  <si>
    <t>Romance. Comedia | Comedia romántica. Comedia screwball. Drama judicial / Abogados/as. Comedia sofisticada</t>
  </si>
  <si>
    <t>Katharine Hepburn, Spencer Tracy, Judy Holliday, Tom Ewell, David Wayne, Jean Hagen, Hope Emerson, Eve March, Clarence Kolb, Emerson Treacy, Polly Moran, Will Wright, Elizabeth Flournoy</t>
  </si>
  <si>
    <t>Romance. Comedia | Comedia romántica. Periodismo. Televisión</t>
  </si>
  <si>
    <t>Gerard Butler, Katherine Heigl, Cheryl Hines, Bonnie Somerville, Bree Turner, Vicki Lewis, Eric Winter, Holly Weber, Nick Searcy, Jesse D. Goins, John Michael Higgins</t>
  </si>
  <si>
    <t>Bélico | II Guerra Mundial. Ejército</t>
  </si>
  <si>
    <t>James Coburn, James Mason, Maximilian Schell, David Warner, Senta Berger, Klaus Löwitsch</t>
  </si>
  <si>
    <t>Thriller. Comedia. Intriga | Crimen. Robos &amp; Atracos. Nochevieja / Año nuevo</t>
  </si>
  <si>
    <t>Frank Sinatra, Dean Martin, Sammy Davis Jr., Peter Lawford, Angie Dickinson, Richard Conte, Cesar Romero, Akim Tamiroff, Joey Bishop, Patrice Wymore, Henry Silva, Ilka Chase, George Raft, Brad Harris</t>
  </si>
  <si>
    <t>Ciencia ficción. Terror | Sobrenatural. Falso documental</t>
  </si>
  <si>
    <t>Milla Jovovich, Elias Koteas, Will Patton, Hakeem Kae-Kazim, Corey Johnson, Enzo Cilenti, Daphne Alexander, Alisha Seaton, Tyne Rafaeli, Eric Loren, Charlotte Milchard</t>
  </si>
  <si>
    <t>Terror. Romance. Fantástico. Thriller | Sobrenatural. Fantasmas. Casas encantadas</t>
  </si>
  <si>
    <t>Mia Wasikowska, Jessica Chastain, Tom Hiddleston, Charlie Hunnam, Doug Jones, Javier Botet, Jim Beaver, Burn Gorman, Leslie Hope, Kimberly-Sue Murray, Emily Coutts, Gillian Ferrier, Matia Jackett, Martin Julien</t>
  </si>
  <si>
    <t>Thriller. Intriga. Terror | Thriller psicológico</t>
  </si>
  <si>
    <t>Dane DeHaan, Jason Isaacs, Mia Goth, Susanne Wuest, Celia Imrie, Lisa Banes, Adrian Schiller, Ivo Nandi, Natalia Bobrich, Johannes Krisch, Jason Babinsky, Judith Hoersch, Jeff Burrell, Eric Todd, Godehard Giese, Craig Wroe</t>
  </si>
  <si>
    <t>Cine negro. Thriller | Crimen. Años 40. Mafia. Neo-noir</t>
  </si>
  <si>
    <t>Josh Hartnett, Scarlett Johansson, Aaron Eckhart, Hilary Swank, Mia Kirshner, Mike Starr, Fiona Shaw, Rose McGowan</t>
  </si>
  <si>
    <t>Drama. Romance. Terror | Siglo XIX. Drama romántico. Sobrenatural</t>
  </si>
  <si>
    <t>Anton Walbrook, Edith Evans, Yvonne Mitchell, Ronald Howard, Mary Jerrold, Anthony Dawson, Miles Malleson, Michael Medwin, Athene Seyler, Ivor Barnard</t>
  </si>
  <si>
    <t>Drama | Biográfico. Política. Histórico. Guerra de las Malvinas. Años 70. Años 80</t>
  </si>
  <si>
    <t>Meryl Streep, Jim Broadbent, Anthony Head, Richard E. Grant, Alexandra Roach, Iain Glen, Roger Allam, Olivia Colman, Nicholas Farrell, Harry Lloyd, Phoebe Waller-Bridge</t>
  </si>
  <si>
    <t>Drama. Romance | Siglo XIX. Prostitución. Drama romántico</t>
  </si>
  <si>
    <t>Greta Garbo, Robert Taylor, Lionel Barrymore, Elizabeth Allan, Jessie Ralph, Henry Daniell, Lenore Ulric, Laura Hope Crews</t>
  </si>
  <si>
    <t>Drama | Basado en hechos reales. Biográfico. Nazismo. Pintura. Años 90. Años 30</t>
  </si>
  <si>
    <t>Helen Mirren, Ryan Reynolds, Daniel Brühl, Tatiana Maslany, Charles Dance, Katie Holmes, Antje Traue, Max Irons, Elizabeth McGovern, Jonathan Pryce, Tom Schilling, Moritz Bleibtreu, Anthony Howell, Allan Corduner, Henry Goodman</t>
  </si>
  <si>
    <t>Orson Welles, Rita Hayworth, Everett Sloane, Glenn Anders, Ted de Corsia, Erskine Sanford, Gus Schilling, Carl Frank, Louis Merrill, Evelyn Ellis, Harry Shannon</t>
  </si>
  <si>
    <t>Drama | Familia. Enfermedad. Remake</t>
  </si>
  <si>
    <t>Susan Sarandon, Kate Winslet, Mia Wasikowska, Sam Neill, Rainn Wilson, Lindsay Duncan, Bex Taylor-Klaus, Anson Boon</t>
  </si>
  <si>
    <t>Emilie Piponnier, David Coburn, Etienne Guillou-Kervern, Chloé Boreham, Martin Swabey, Juliette Tresanini, Christophe Favre, Rébecca Finet, Philippe de Monts</t>
  </si>
  <si>
    <t>Drama. Romance | Enfermedad. Familia. Drama judicial / Abogados/as</t>
  </si>
  <si>
    <t>Drama. Romance | Holocausto. Años 40</t>
  </si>
  <si>
    <t>Meryl Streep, Kevin Kline, Peter MacNicol, Rita Karin, Stephen D. Newman, Greta Turken, Josh Mostel, John Rothman, Eugene Lipinski</t>
  </si>
  <si>
    <t>Bélico | II Guerra Mundial. Histórico</t>
  </si>
  <si>
    <t>Jesper Christensen, Anders Baasmo Christiansen, Tuva Novotny, Juliane Köhler, Katharina Schüttler, Erik Hivju, Andreas Lust, Karl Markovics, Jan Frostad</t>
  </si>
  <si>
    <t>Teresa Palmer, Benjamin Walker, Tom Wilkinson, Tom Welling, Maggie Grace, Alexandra Daddario, Wilbur Fitzgerald, Simone Griffeth, Brad James, Anna Enger, Jesse C. Boyd, Noree Victoria, Niki Davis, Ashley LeConte Campbell, Sharon Blackwood</t>
  </si>
  <si>
    <t>Bélico | II Guerra Mundial. Ejército. Años 40</t>
  </si>
  <si>
    <t>Sean Penn, Jim Caviezel, Nick Nolte, Elias Koteas, Ben Chaplin, Dash Mihok, John Cusack, Adrien Brody, John C. Reilly, Woody Harrelson, Miranda Otto, Jared Leto, Will Wallace, John Dee Smith, John Travolta, George Clooney, Nick Stahl, Thomas Jane, John Savage, Kirk Acevedo, Tim Blake Nelson, Larry Romano, Penelope Allen, Simon Billig, Mark Boone Junior, Don Harvey, Norman Patrick Brown, Arie Verveen, Jarrod Dean, Matt Doran, Travis Fine, Paul Gleeson, Danny Hoch, Robert Roy Hofmo, Michael McGrady</t>
  </si>
  <si>
    <t>Thriller. Intriga | Secuestros / Desapariciones. Crimen</t>
  </si>
  <si>
    <t>Gemma Arterton, Martin Compston, Eddie Marsan</t>
  </si>
  <si>
    <t>Jessica Chastain, James McAvoy, William Hurt, Isabelle Huppert, Viola Davis, Ciarán Hinds, Nina Arianda, Bill Hader, Ryan Eggold, Jess Weixler, Nikki M. James, Jeremy Shamos, Wyatt Ralff, Brendan Donaldson, Daron Stewart, Julee Cerda</t>
  </si>
  <si>
    <t>Comedia | Prostitución</t>
  </si>
  <si>
    <t>Lina Morgan, Florinda Chico, José Luis López Vázquez, Antonio Ozores, Laly Soldevila, Rafaela Aparicio, Antonio Ferrandis, Pilar Bardem, Rogelio Madrid</t>
  </si>
  <si>
    <t>Thriller | Política. Historias cruzadas</t>
  </si>
  <si>
    <t>Stephen Dorff, Alberto Ammann, Carlos Bardem, David Strathairn, Brooke Langton, Lucho Cáceres, Javier Valdez, Jesús Aranda, Nidia Bermejo, Liliana Trujillo, Delfina Paredes, Paco Varela</t>
  </si>
  <si>
    <t>Acción | Buddy Film. Artes marciales</t>
  </si>
  <si>
    <t>Scott Adkins, Louis Mandylor, Michael Paré, Tony Todd, Vladimir Kulich, Robert Rusler, Selina Lo, Rich Manley, Sara Finley, Nihan Gur, Marshal Hilton, David No, Danice Cabanela, Justin Gant, Essam Ferris</t>
  </si>
  <si>
    <t>Thriller. Drama | Espionaje. Nazismo. Años 60. Años 90. Remake</t>
  </si>
  <si>
    <t>Jessica Chastain, Sam Worthington, Helen Mirren, Tom Wilkinson, Marton Csokas, Ciarán Hinds, Jesper Christensen, Eli Zohar, Romi Aboulafia, Tomer Ben David, Ohev Ben David, Jonathan Uziel, Elana Kivity Davenport, Irén Bordán, Brigitte Kren, Christian Strasser, Alexander E. Fennon, Alexander Jagsch, Nitzan Sharron</t>
  </si>
  <si>
    <t>Trace Adkins, Kim Coates, Judd Nelson, Michelle Harrison, Helena Marie, Claude Duhamel, John Emmet Tracy, Garry Chalk</t>
  </si>
  <si>
    <t>John Wayne, Claire Trevor, Thomas Mitchell, Andy Devine, George Bancroft, Donald Meek, Louise Platt, John Carradine, Berton Churchill, Tom Tyler, Tim Holt</t>
  </si>
  <si>
    <t>Christanne de Bruijn, Benjamin Wainwright, Scott Turner Schofield, Seumas F. Sargent, Annet Malherbe, Raymond Thiry, Gijs Scholten van Aschat, Richard Sammel, Sian Thomas, Tim Ahern, Sara Visser, James Sobol Kelly, Anja Antonowicz, Kok-Hwa Lie, Ronald Armbrust, Judith van der Werff, Loes Schnepper, Chip Bray</t>
  </si>
  <si>
    <t>Drama | Música. Drama psicológico</t>
  </si>
  <si>
    <t>Irène Jacob, Halina Gryglaszewska, Kalina Jedrusik, Aleksander Bardini, Philippe Volter, Jan Sterninski, Jerzy Gudejko, Wladyslaw Kowalski, Guillaume de Tonquedec</t>
  </si>
  <si>
    <t>Drama | Basado en hechos reales. Medicina</t>
  </si>
  <si>
    <t>Sidse Babett Knudsen, Benoît Magimel, Charlotte Laemmel, Isabelle de Hertogh, Lara Neumann, Philippe Uchan, Patrick Ligardes, Olivier Pasquier, Gustave Kervern, Myriam Azencot, Pablo Pauly, Eddie Chignara, Raphaël Ferret, Christophe Meynet, Gilles Treton, Garance Mazureck</t>
  </si>
  <si>
    <t>Drama. Comedia | Periodismo. Cine dentro del cine</t>
  </si>
  <si>
    <t>Marcello Mastroianni, Anita Ekberg, Anouk Aimée, Yvonne Furneaux, Alain Cuny, Nadia Gray, Annibale Ninchi, Magali Noël, Lex Barker, Jacques Sernas, Adriano Celentano, Ida Galli</t>
  </si>
  <si>
    <t>Thriller. Drama. Romance | Años 30. Erótico. Homosexualidad. Drama romántico</t>
  </si>
  <si>
    <t>Kim Min-hee, Kim Tae-ri, Ha Jung-woo, Cho Jin-woong, Moon So-ri, Kim Hae-sook, Lee Yong-nyeo, Lee Dong-hwi, Yoo Min-chae</t>
  </si>
  <si>
    <t>Drama | Biográfico. Religión. Enfermedad. Siglo XIX</t>
  </si>
  <si>
    <t>Paul Bettany, Jennifer Connelly, Toby Jones, Jeremy Northam, Benedict Cumberbatch, Jim Carter, Martha West</t>
  </si>
  <si>
    <t>Drama. Intriga | Religión. Años 60. Abusos sexuales</t>
  </si>
  <si>
    <t>Meryl Streep, Philip Seymour Hoffman, Amy Adams, Viola Davis, Lloyd Clay Brown, Joseph Foster, Bridget Megan Clark, Lydia Jordan, Paulie Litt, Matthew Marvin, Evan Lewis, Amanda Marie Florian, Alice Drummond, Audrie Neenan, Susan Blommaert, Carrie Preston, John Costelloe</t>
  </si>
  <si>
    <t>Drama | Biográfico. Drama de época. Siglo XVIII</t>
  </si>
  <si>
    <t>Keira Knightley, Ralph Fiennes, Charlotte Rampling, Aidan McArdle, Dominic Cooper, Hayley Atwell, Simon McBurney</t>
  </si>
  <si>
    <t>Marc Labreche, Diane Kruger, Sylvie Léonard, Caroline Neron, Rufus Wainwright, Macha Grenon, Emma de Caunes, Didier Lucien, Rosalie Julien, Jean Rene Ouellet, Monia Chokri</t>
  </si>
  <si>
    <t>Romance. Drama | Drama romántico. Drama de época. Siglo XIX. Remake</t>
  </si>
  <si>
    <t>Michelle Pfeiffer, Daniel Day-Lewis, Winona Ryder, Richard E. Grant, Alec McCowen, Geraldine Chaplin, Mary Beth Hurt, Robert Sean Leonard, Stuart Wilson, Alexis Smith, Michael Gough, Miriam Margolyes, Sian Phillips, Jonathan Pryce, Martin Scorsese</t>
  </si>
  <si>
    <t>Drama. Romance | Siglo VIII. Basado en hechos reales</t>
  </si>
  <si>
    <t>Machiko Kyô, Masayuki Mori, Sô Yamamura, Eitarô Shindô, Eitarô Ozawa, Haruko Sugimura, Yôko Minamida, Bontarô Miake</t>
  </si>
  <si>
    <t>Bárbara Lennie, Susi Sánchez, Miguel Ángel Solá, Greta Fernández, Richard Bohringer, Fred Adenis, Abdelatif Hwidar, David Kammenos</t>
  </si>
  <si>
    <t>Thriller. Drama | Crimen. Mafia</t>
  </si>
  <si>
    <t>Tom Hardy, Noomi Rapace, James Gandolfini, Michael Esper, Lauren Susan, Erin Darke, Morgan Spector, Chris Sullivan, Michael Aronov, Matthias Schoenaerts, Alex Ziwak, Danny McCarthy, John Ortiz, Elizabeth Rodriguez, James Frecheville</t>
  </si>
  <si>
    <t>Emma Roberts, Kiernan Shipka, Lucy Boynton, Lauren Holly, James Remar, Peter J. Gray, Emma Holzer, Matthew Stefiuk, Greg Ellwand, Elana Krausz, Heather Tod Mitchell, Peter James Haworth, Rose Gagnon, Ronda Louis-Jeune, Cameron Preyde, Myranda Bingham</t>
  </si>
  <si>
    <t>Drama | Discapacidad. Basado en hechos reales. Biográfico</t>
  </si>
  <si>
    <t>Drama | Guerra de Afganistán. Ejército</t>
  </si>
  <si>
    <t>Tim Robbins, Elizabeth Peña, Danny Aiello, Matt Craven, Macaulay Culkin, Jason Alexander, Pruitt Taylor Vince, Ving Rhames, Patricia Kalember, Eriq La Salle, Brian Tarantina, Anthony Alessandro, Brent Hinkley, S. Epatha Merkerson, Suzanne Shepherd, Doug Barron, Jan Saint, Sam Coppola, Jaime Perry</t>
  </si>
  <si>
    <t>Drama | Racismo. Esclavitud. Siglo XIX</t>
  </si>
  <si>
    <t>Comedia | Caza. Comedia negra</t>
  </si>
  <si>
    <t>José Sazatornil, Luis Escobar, Antonio Ferrandis, José Luis López Vázquez, Rafael Alonso, Agustín González, Mónica Randall, Laly Soldevila, Félix Rotaeta, Amparo Soler Leal, Luis Ciges, Chus Lampreave, Bárbara Rey, Luis Politti</t>
  </si>
  <si>
    <t>Drama. Comedia | Amistad. Años 20. Vida rural. Naturaleza</t>
  </si>
  <si>
    <t>François Cluzet, Jean Scandel, Eric Elmosnino, François Berléand, Valérie Karsenti, Thomas Durand</t>
  </si>
  <si>
    <t>Acción. Aventuras | Artes marciales. Wuxia. Remake. 3-D</t>
  </si>
  <si>
    <t>Aventuras. Bélico | Siglo XVIII</t>
  </si>
  <si>
    <t>Dmitry Miller, Aleksandr Bukharov, Ksenia Knyazeva, V. Malikov, Darya Semenova, Aleksey Chadov, Nikolai Chindyajkin, Andrey Sukhov, Dmitriy Shilyaev, Andrei Ryklin, Flerov Eduard</t>
  </si>
  <si>
    <t>Drama. Romance | Biográfico. Espionaje. Basado en hechos reales</t>
  </si>
  <si>
    <t>Romance. Comedia | Comedia romántica. Homosexualidad. Navidad</t>
  </si>
  <si>
    <t>Kristen Stewart, Mackenzie Davis, Alison Brie, Dan Levy, Mary Steenburgen, Aubrey Plaza, Jake McDorman, Sarayu Blue, Victor Garber, Ana Gasteyer, Burl Moseley, Daniel Krell, Daina Griffith, Jenny Gulley, Anthony Garcia, Mary Holland, Caroline Harris</t>
  </si>
  <si>
    <t>Drama | Feminismo</t>
  </si>
  <si>
    <t>Adil Hussain, Radhika Apte, Surveen Chawla, Tannishtha Chatterjee, Sayani Gupta, Sumeet Vyas, Mahesh Balraj, Chandan Anand, Farrukh Jaffar, Tanya Sachdeva, Lehar Khan, Riddhi Sen</t>
  </si>
  <si>
    <t>Drama. Comedia | Basado en hechos reales. Comedia dramática</t>
  </si>
  <si>
    <t>Hugh Jackman, Allison Janney, Geraldine Viswanathan, Alex Wolff, Kathrine Narducci, Rafael Casal, Jimmy Tatro, Ray Romano, Kayli Carter, Annaleigh Ashford, Pat Healy, Stephanie Kurtzuba, Ray Abruzzo, Stephen Spinella, Catherine Curtin, Doris McCarthy, Finnerty Steeves, John Scurti, Jeremy Shamos, Hari Dhillon, Welker White, Lauren Yaffe, Kristoffe Brodeur, Peter Appel, Giuseppe Ardizzone, Victor Verhaeghe, Miriam Silverman, Hannah Kelsy, Kevin D. McGee, Gino Cafarelli</t>
  </si>
  <si>
    <t>Joachim Hansen, Marianne Koch, Hansjörg Felmy, Horst Frank, Peer Schmidt, Carl Lange, Werner Bruhns, Alexander Kerst, Albert Hehn, Johannes Grossmann, Gisela von Collande, Arno Paulsen, Christian Doermer, Siegfried Schürenberg</t>
  </si>
  <si>
    <t>Romance. Drama | Drama romántico. Años 50</t>
  </si>
  <si>
    <t>Alden Ehrenreich, Lily Collins, Warren Beatty, Haley Bennett, Candice Bergen, Martin Sheen, Taissa Farmiga, Alec Baldwin, Matthew Broderick, Ed Harris, Annette Bening, Oliver Platt, Amy Madigan, Steve Coogan, Patrick Fischler, Caitlin Carver</t>
  </si>
  <si>
    <t>Comedia | Película de culto</t>
  </si>
  <si>
    <t>Jack Lemmon, Walter Matthau, John Fiedler, Herb Edelman, David Sheiner, Larry Haines, Monica Evans, Carole Shelley, Iris Adrian</t>
  </si>
  <si>
    <t>Jodie Foster, Terrence Howard, Nicky Katt, Naveen Andrews, Mary Steenburgen, Ene Oloja, Luis Da Silva Jr., Blaze Foster, Rafael Sardina, Jane Adams, Gordon MacDonald, Zöe Kravitz, John Magaro, Victor Colicchio, Jermel Howard, Dennis L.A. White, Julia Garro, James Biberi</t>
  </si>
  <si>
    <t>Fantástico. Drama | Música. Familia. Cine familiar</t>
  </si>
  <si>
    <t>Jennifer Garner, Joel Edgerton, CJ Adams, Ron Livingston, Dianne Wiest, Rosemarie Dewitt, Michael Arden, Common, Lois Smith, Rhoda Griffis, Sharon Morris, Lin-Manuel Miranda, Odeya Rush, David Morse</t>
  </si>
  <si>
    <t>Fantástico. Comedia. Terror | Familia. Secuela. Cómic. Cine familiar. Comedia de terror. Asesinos en serie</t>
  </si>
  <si>
    <t>Anjelica Huston, Raul Julia, Christopher Lloyd, Christina Ricci, Joan Cusack, David Krumholtz, Peter MacNicol, Christine Baranski, Jimmy Workman, Carol Kane, Mercedes McNab, Carel Struycken, Dana Ivey, Nathan Lane, Peter Graves</t>
  </si>
  <si>
    <t>Fantástico. Comedia. Terror | Comedia de terror. Familia. Cómic. Cine familiar</t>
  </si>
  <si>
    <t>Anjelica Huston, Raul Julia, Christopher Lloyd, Christina Ricci, Elizabeth Wilson, Dan Hedaya, Jimmy Workman, Judith Malina</t>
  </si>
  <si>
    <t>Comedia. Drama | Comedia dramática. Familia. Música. Discapacidad auditiva. Adolescencia</t>
  </si>
  <si>
    <t>Louane Emera, Karin Viard, François Damiens, Luca Gelberg, Roxane Duran, Eric Elmosnino, Ilian Bergala, Clémence Lassalas, Bruno Gomila, Mar Sodupe</t>
  </si>
  <si>
    <t>Drama. Comedia | Comedia dramática. Familia. Secuestros / Desapariciones</t>
  </si>
  <si>
    <t>Nicole Kidman, Jason Bateman, Christopher Walken, Michael Chernus, Frank Harts, Josh Pais, Eugenia Kuzmina, Mackenzie Brooke Smith, Linda Emond, Grainger Hines, Maryann Plunkett, Taylor Rose, Kyle Donnery, Brian J. Carter, Edward Mitchell, Kathryn Hahn, Jason Butler Harner, Harris Yulin, Marin Ireland, Alexandra Wentworth, Charlie Saxton, Scott Shepherd, Steve Witting</t>
  </si>
  <si>
    <t>Drama. Comedia | Familia. Comedia negra</t>
  </si>
  <si>
    <t>Demi Moore, David Duchovny, Amber Heard, Ben Hollingsworth, Gary Cole, Glenne Headly, Chris Williams, Lauren Hutton, Christine Evangelista, Catherine Dyer, Ric Reitz, Justin Price, Jacob G. Akins</t>
  </si>
  <si>
    <t>Drama | Cine independiente USA. Wrestling/Lucha libre. Amistad. Discapacidad. Síndrome de Down</t>
  </si>
  <si>
    <t>Zack Gottsagen, Shia LaBeouf, Dakota Johnson, John Hawkes, Bruce Dern, Thomas Haden Church, Jon Bernthal, Mick Foley, Jake Roberts, Ann Owens, Tim Zajaros, Yelawolf, Jonathan D. Williams, Deja Dee, Lee Spencer, Mark Helms, Michael Berthold, Wayne Dehart</t>
  </si>
  <si>
    <t>Comedia. Drama | Familia. Comedia dramática. Cine independiente USA</t>
  </si>
  <si>
    <t>Philip Seymour Hoffman, Laura Linney, Philip Bosco, Peter Friedman, Gbenga Akinnagbe, Cara Seymour</t>
  </si>
  <si>
    <t>Drama. Comedia | Comedia negra. Siglo XVIII</t>
  </si>
  <si>
    <t>Olivia Colman, Emma Stone, Rachel Weisz, Nicholas Hoult, Joe Alwyn, James Smith, Mark Gatiss, Jenny Rainsford, Tim Ingall, Basil Eidenbenz, Timothy Innes, Jack Veal, James Melville, Hannah Morley, John Locke</t>
  </si>
  <si>
    <t>Romance. Drama | Siglo XIX</t>
  </si>
  <si>
    <t>Reese Witherspoon, Eileen Atkins, Jim Broadbent, Gabriel Byrne, Bob Hoskins, Romola Garai, Rhys Ifans, Jonathan Rhys Meyers, James Purefoy, Mathew Horne</t>
  </si>
  <si>
    <t>Musical. Romance | Remake</t>
  </si>
  <si>
    <t>Romance. Comedia | Comedia romántica. Comedia screwball. Comedia sofisticada</t>
  </si>
  <si>
    <t>Katharine Hepburn, Cary Grant, Charles Ruggles, May Robson, Walter Catlett, Barry Fitzgerald, Fritz Feld, Leona Roberts, Ward Bond</t>
  </si>
  <si>
    <t>Drama. Comedia | Comedia negra. Vejez/Madurez. Enfermedad. Comedia dramática. Homosexualidad</t>
  </si>
  <si>
    <t>Ze'ev Revach, Aliza Rosen, Levana Finkelstein, Raffi Tavor, Ilan Dar, Yosef Carmon, Hilla Sarjon</t>
  </si>
  <si>
    <t>Drama. Comedia | Literatura. Melodrama. Drama psicológico</t>
  </si>
  <si>
    <t>Marisa Paredes, Imanol Arias, Juan Echanove, Carme Elías, Rossy de Palma, Chus Lampreave, Kiti Mánver, Manuela Vargas, Gloria Muñoz, Juan José Otegui, Jordi Mollà, Nancho Novo, Alicia Agut, Joaquín Cortés, Teresa Ibáñez</t>
  </si>
  <si>
    <t>Fantástico. Drama. Romance. Thriller | Años 60</t>
  </si>
  <si>
    <t>Sally Hawkins, Doug Jones, Michael Shannon, Octavia Spencer, Richard Jenkins, Michael Stuhlbarg, Lauren Lee Smith, David Hewlett, Nick Searcy, Morgan Kelly, Dru Viergever, Maxine Grossman, Amanda Smith, Cyndy Day, Dave Reachill</t>
  </si>
  <si>
    <t>Romance. Comedia | Comedia romántica. Comedia dramática</t>
  </si>
  <si>
    <t>Sam Rockwell, Olivia Wilde, Michelle Monaghan, Ray Liotta, Jane Fonda, Peter Jacobson, Ben Schwartz, Ali Dash, Ken Howard, Jenn Harris, Patricia Mizen, Norbert Leo Butz, Harrison Holzer, Sonnie Brown, Ron Heneghan, Ken Arnold</t>
  </si>
  <si>
    <t>Terror | Roedores. Monstruos</t>
  </si>
  <si>
    <t>David Andrews, Kelly Wolf, Stephen Macht, Andrew Divoff, Vic Polizos, Brad Dourif, Robert Alan Beuth, Ilona Margolis, Jimmy Woodard, Jonathan Emerson, Minor Rootes, Kelly L. Goodman</t>
  </si>
  <si>
    <t>Aventuras. Drama | Aventuras marinas. Drama judicial / Abogados/as. Ejército. Siglo XVIII. Guerras Napoleónicas</t>
  </si>
  <si>
    <t>Robert Ryan, Peter Ustinov, Terence Stamp, Melvyn Douglas, Paul Rogers, John Neville, David McCallum, Ronald Lewis, Lee Montague, Thomas Heathcote, Ray McAnally, Robert Brown, John Meillon, Cyril Luckham, Niall MacGinnis, Victor Brooks, Barry Keegan</t>
  </si>
  <si>
    <t>Thriller | Basado en hechos reales. Secuestros / Desapariciones. Inmigración</t>
  </si>
  <si>
    <t>Romance. Drama. Ciencia ficción | Siglo XVI. Película de culto</t>
  </si>
  <si>
    <t>Hugh Jackman, Rachel Weisz, Ellen Burstyn, Sean Patrick Thomas, Donna Murphy, Cliff Curtis, Mark Margolis, Stephen McHattie, Ethan Suplee</t>
  </si>
  <si>
    <t>Aventuras. Drama | África. Racismo. Años 30. Años 40</t>
  </si>
  <si>
    <t>Stephen Dorff, Armin Mueller-Stahl, Morgan Freeman, John Gielgud, Fay Masterson, Robbie Bulloch, Marius Weyers, Clive Russell, Daniel Craig</t>
  </si>
  <si>
    <t>Drama. Comedia | Familia. Melodrama. Comedia dramática. Enfermedad</t>
  </si>
  <si>
    <t>Debra Winger, Shirley MacLaine, Jack Nicholson, Danny DeVito, Jeff Daniels, John Lithgow, Betty King, Lisa Hart Carroll, Troy Bishop, Huckleberry Fox, Norman Bennett, Tom Wees, F. William Parker, David Wohl, Sharisse Baker-Bernard, Judy Dickerson, Nancy Mette, Holly Holmberg Brooks, Albert Brooks, Michelle Watkins, Mary Kay Place</t>
  </si>
  <si>
    <t>Alex Kendrick, Ken Bevel, Kevin Downes, Ben Davies, T.C. Stallings, Eleanor Brown</t>
  </si>
  <si>
    <t>Ciencia ficción | Distopía</t>
  </si>
  <si>
    <t>Drama. Thriller | Drama carcelario. Basado en hechos reales. Años 80. IRA</t>
  </si>
  <si>
    <t>Tom Vaughan-Lawlor, Barry Ward, Martin McCann, Eileen Walsh, Aaron Monaghan, Niamh McGrady, Ross McKinney, Elva Trill, Tim Creed, Cillian O'Sullivan, Patrick Buchanan, Andy Kellegher, David Coakley, Will Irvine, Stefan Dunbar, James Browne, Ella Connolly, Michael Power, Seán T. Ó Meallaigh, Aidan O'Hare</t>
  </si>
  <si>
    <t>Acción | Artes marciales. Wuxia. Secuela</t>
  </si>
  <si>
    <t>David Chiang, Li Ching, Ku Feng, Ti Lung, Chen Sing, Wong Chung, Lau Gong, Wang Kuang-Yu, Cheng Kang-Yeh, Wong Ching-Ho, Leung Seung-Wan, Hsu Hsia, Cheng Lui, Lo Wai, Cheung Sek-Au, Chan Dik-Hak, Lan Wei-Lieh, Lau Kar-Wing, Shum Lo, Charlie Hu, Lin Jing, Lau Wai-Ling, Chin Chun, Sham Chin-Bo, Ping Woo</t>
  </si>
  <si>
    <t>Thriller. Intriga. Fantástico | Secuestros / Desapariciones. Venganza. Película de culto</t>
  </si>
  <si>
    <t>Amy Irving, Kirk Douglas, John Cassavetes, Carrie Snodgress, Charles Durning, Fiona Lewis, Andrew Stevens, Carol Eve Rossen, Rutanya Alda, Joyce Easton, William Finley, Jane Lambert, Dennis Franz, Daryl Hannah, Laura Innes</t>
  </si>
  <si>
    <t>Ciencia ficción. Terror | Extraterrestres. Serie B</t>
  </si>
  <si>
    <t>Edward Albert, Erin Moran, Ray Walston, Bernard Behrens, Zalman King, Robert Englund, Taaffe O'Connell, Sid Haig, Grace Zabriskie, Jack Blessing</t>
  </si>
  <si>
    <t>Drama | Melodrama. Familia. Drama sureño</t>
  </si>
  <si>
    <t>Elizabeth Taylor, Paul Newman, Burl Ives, Jack Carson, Judith Anderson, Madeleine Thornton-Sherwood, Larry Gates, Vaughn Taylor</t>
  </si>
  <si>
    <t>Annette Bening, Saoirse Ronan, Corey Stoll, Elisabeth Moss, Mare Winningham, Brian Dennehy, Billy Howle, Jon Tenney, Thomas Hettrick, Ben Thompson, Glenn Fleshler, Michael Zegen, Paul Krisikos, Barbara Tirrell</t>
  </si>
  <si>
    <t>Comedia. Aventuras | Cómic. Espionaje</t>
  </si>
  <si>
    <t>Pepe Viyuela, Benito Pocino, Paco Sagarzazu, Mariano Venancio, Janfri Topera, Berta Ojea, Dominique Pinon, María Isbert, Janusz Ziemniak, Emilio Gavira, German Montañer, Javier Aller, José Manuel Moya, Eduardo Gómez, Paco Hidalgo, Pablo Pinedo</t>
  </si>
  <si>
    <t>Drama. Infantil | Cine familiar. Animales. Delfines. Secuela</t>
  </si>
  <si>
    <t>Morgan Freeman, Ashley Judd, Harry Connick Jr., Kris Kristofferson, Nathan Gamble, Cozi Zuehlsdorff, Bethany Hamilton, Austin Highsmith, Austin Stowell, Juliana Harkavy, Betsy Landin, Carlos Gómez, Denisea Wilson, Tom Nowicki, Charles Martin Smith, Denis Arndt</t>
  </si>
  <si>
    <t>Comedia. Drama | Comedia dramática. Literatura. Vejez/Madurez</t>
  </si>
  <si>
    <t>Toni Servillo, Carlo Verdone, Sabrina Ferilli, Serena Grandi, Galatea Ranzi, Isabella Ferrari, Giulia Di Quilio, Luca Marinelli, Giorgio Pasotti, Massimo Popolizio</t>
  </si>
  <si>
    <t>Comedia. Romance | Comedia romántica. Bodas. Familia. Remake</t>
  </si>
  <si>
    <t>Robert De Niro, Katherine Heigl, Diane Keaton, Susan Sarandon, Amanda Seyfried, Topher Grace, Robin Williams, Ben Barnes, Christine Ebersole, David Rasche, Patricia Rae, Ana Ayora, Kyle Bornheimer, Megan Ketch</t>
  </si>
  <si>
    <t>Romance. Drama. Comedia | Comedia romántica. Comedia dramática. Enfermedad. Basado en hechos reales. Cine independiente USA</t>
  </si>
  <si>
    <t>Drama. Comedia. Intriga | Comedia negra. Años 70. Crimen</t>
  </si>
  <si>
    <t>Christian Bale, Amy Adams, Bradley Cooper, Jennifer Lawrence, Jeremy Renner, Louis C.K., Michael Peña, Jack Huston, Alessandro Nivola, Shea Whigham, Paul Herman, Elisabeth Röhm, Saïd Taghmaoui, Adrian Martinez, Robert De Niro</t>
  </si>
  <si>
    <t>Drama | Biográfico. Años 70. Basado en hechos reales</t>
  </si>
  <si>
    <t>Richard Gere, Alfred Molina, Marcia Gay Harden, Hope Davis, Julie Delpy, Stanley Tucci, Eli Wallach, David Aaron Baker, John Carter, Judi Barton, Raul S. Julia, James Biberi, Christopher Evan Welch, Okwui Okpokwasili, Carlton Wilborn, Mamie Gummer, John Rothman, Jimmy King, Daniel Okrent, Myk Watford, Zeljko Ivanek, Aurelio Lima, Peter McRobbie, John Bedford Lloyd, Susan Misner, Jennifer Layne Park, Tim Gallin, Jonathan Freeman, Marceline Hugot, Stuart Margolin, Ted Neustadt</t>
  </si>
  <si>
    <t>Drama. Aventuras | II Guerra Mundial. Drama carcelario. Nazismo. Basado en hechos reales</t>
  </si>
  <si>
    <t>Steve McQueen, James Garner, Charles Bronson, Richard Attenborough, James Coburn, James Donald, Donald Pleasence, David McCallum, Gordon Jackson, Angus Lennie, Hannes Messemer, John Leyton, Lawrence Montaigne, Nigel Stock</t>
  </si>
  <si>
    <t>Quim Gutiérrez, Antonio de la Torre, Patrick Criado, Verónica Echegui, Roberto Álamo, Héctor Colomé, Miquel Fernández, Arancha Martí, Sandra Martín, Sandy Gilberte, Raúl Arévalo, Pilar Castro, Rodrigo Poisón, Alicia Rubio</t>
  </si>
  <si>
    <t>Comedia. Drama | Familia. Navidad. Cine familiar</t>
  </si>
  <si>
    <t>Alberto Closas, Amparo Soler Leal, José Isbert, José Luis López Vázquez, Paula Martel, María José Alfonso, Jaime Blanch, Pedro Mari Sánchez</t>
  </si>
  <si>
    <t>Aventuras. Ciencia ficción. Thriller. Terror</t>
  </si>
  <si>
    <t>Dennis Quaid, Max von Sydow, Christopher Plummer, Eddie Albert, Kate Capshaw, David Patrick Kelly, George Wendt, Larry Gelman, Cory 'Bumper' Yothers, Redmond Gleeson, Peter Jason, Chris Mulkey, Jana Taylor, Madison Mason</t>
  </si>
  <si>
    <t>Drama | I Guerra Mundial. Drama carcelario. Realismo poético francés</t>
  </si>
  <si>
    <t>Jean Gabin, Erich von Stroheim, Pierre Fresnay, Marcel Dalio, Dita Parlo, Jean Dasté, Julien Carette, Georges Péclet, Werner Florian, Sylvain Itkine, Gaston Modot, Jacques Becker</t>
  </si>
  <si>
    <t>Comedia. Bélico | Parodia. II Guerra Mundial</t>
  </si>
  <si>
    <t>Louis de Funès, Bourvil, Terry-Thomas, Claudio Brook, Andrea Parisy, Colette Brosset, Mike Marshall, Mary Marquet, Pierre Bertin, Benno Sterzenbach, Marie Dubois, Sieghardt Rupp, Reinhard Kolldehoff, Helmuth Schneider, Paul Préboist, Hans Meyer, Guy Grosso, Michel Modo, Henri Génès</t>
  </si>
  <si>
    <t>Intriga. Drama. Comedia | Comedia dramática. Crimen</t>
  </si>
  <si>
    <t>Helen Mirren, Ian McKellen, Russell Tovey, Jim Carter, Mark Lewis Jones, Jóhannes Haukur Jóhannesson, Phil Dunster, Laurie Davidson, Michael Culkin, Aleksandar Jovanovic, Athena Strates, Bessie Carter, Celine Buckens, Sonia Goswami, Ruth Horrocks, Nell Williams, Stefan Kalipha, Dino Kelly, Jag Patel, Lily Dodsworth-Evans, Stella Stocker, Julian Ferro</t>
  </si>
  <si>
    <t>Acción. Fantástico | Siglo XV. Cine épico. Monstruos</t>
  </si>
  <si>
    <t>Matt Damon, Pedro Pascal, Willem Dafoe, Andy Lau, Jing Tian, Zhang Hanyu, Eddie Peng, Lu Han, Lin Gengxin, Ryan Zheng, Cheney Chen, Huang Xuan, Karry Wang, Vicky Yu, Liu Qiong, Pilou Asbæk</t>
  </si>
  <si>
    <t>Thriller. Comedia | Comedia negra. Crimen</t>
  </si>
  <si>
    <t>Simon Pegg, David Schwimmer, Alice Eve, Natascha McElhone, Jon Polito, Mimi Rogers, Billy Asher, Mitchell Mullen, Sarah Edmondson, Amber Sealey</t>
  </si>
  <si>
    <t>Thriller | Adolescencia. Bandas/pandillas callejeras</t>
  </si>
  <si>
    <t>Lori Loughlin, Shannon Presby, James Spader, Eric Stoltz, John Philbin, David H. MacDonald, Vince Grant, Theron Montgomery, Eddie Jones, Lucy Martin, Tom Atkins</t>
  </si>
  <si>
    <t>Comedia | Deporte. Boxeo. Vejez/Madurez</t>
  </si>
  <si>
    <t>Robert De Niro, Sylvester Stallone, Kevin Hart, Alan Arkin, Kim Basinger, Jon Bernthal, Judd Lormand, Han Soto, Nicole Andrews, LL Cool J, Paul Ben-Victor, Anthony Anderson, Barry Primus, Ireland Baldwin, Kate Reinders, Mike Tyson, Evander Holyfield</t>
  </si>
  <si>
    <t>Aventuras | I Guerra Mundial. Aviones</t>
  </si>
  <si>
    <t>Tom Selleck, Bess Armstrong, Jack Weston, Wilford Brimley, Robert Morley, Brian Blessed, Cassandra Gaviola</t>
  </si>
  <si>
    <t>Comedia | Vida rural (Norteamérica). Trabajo/empleo. Remake</t>
  </si>
  <si>
    <t>Brendan Gleeson, Taylor Kitsch, Gordon Pinsent, Liane Balaban, Mark Critch, Mary Walsh, Morgan T. Lee</t>
  </si>
  <si>
    <t>Ciencia ficción. Aventuras. Fantástico | Siglo XIX. Aventura espacial. Monstruos. Steampunk</t>
  </si>
  <si>
    <t>Edward Judd, Martha Hyer, Lionel Jeffries, Miles Malleson, Norman Bird, Gladys Henson, Hugh McDermott, Betty McDowall, Peter Finch, Laurence Herder, Sean Kelly, Marne Maitland</t>
  </si>
  <si>
    <t>Terror | Casas encantadas. Sobrenatural. Remake</t>
  </si>
  <si>
    <t>Tom Hanks, Julia Roberts, Philip Seymour Hoffman, Amy Adams, Ned Beatty, Emily Blunt, Om Puri, Brian Markinson, Rachel Nichols, John Slattery, Peter Gerety, Ken Stott, Erick Avari, Denis O'Hare, Jud Tylor, Christopher Denham, Tracy Phillips, Wynn Everett, Mary Bonner Baker, Shiri Appleby</t>
  </si>
  <si>
    <t>Bruce Willis, Colin Farrell, Terrence Howard, Cole Hauser, Marcel Iures, Vicellous Reon Shannon, Linus Roache, Sam Worthington, Maury Sterling, Adrian Grenier, Sam Jaeger, Scott Michael Campbell, Joe Spano, Rory Cochrane</t>
  </si>
  <si>
    <t>Drama | Siglo XIX. Biográfico</t>
  </si>
  <si>
    <t>Benedict Cumberbatch, Michael Shannon, Nicholas Hoult, Katherine Waterston, Tom Holland, Tuppence Middleton, Matthew Macfadyen, Celyn Jones, Tom Sweet, Damien Molony, Louis Serkis, Simon Kunz, Craig Conway, Amy Marston, Emma Davies, Woody Norman, Colin Stinton, Tom Bell, John Schwab, Abigail Johns, Conor MacNeill</t>
  </si>
  <si>
    <t>Aventuras. Comedia. Drama | Infancia. II Guerra Mundial. Remake</t>
  </si>
  <si>
    <t>Guillaume Canet, Laetitia Casta, Kad Merad, Gérard Jugnot, Jean Texier, François Morel, Marie Bunel, Thomas Goldberg, Théophile Baquet, Louis Dussol, Nathan Parent</t>
  </si>
  <si>
    <t>Ciencia ficción. Thriller | Extraterrestres. Serie B. Catástrofes. Película de culto</t>
  </si>
  <si>
    <t>Gene Barry, Ann Robinson, Les Tremayne, Henry Brandon, Robert Cornthwaite, Jack Kruschen, Sandro Giglio, Lewis Martin, Houseley Stevenson Jr., William Phipps, Cedric Hardwicke</t>
  </si>
  <si>
    <t>Ciencia ficción. Acción. Terror | Extraterrestres. Fin del mundo. Remake</t>
  </si>
  <si>
    <t>Tom Cruise, Dakota Fanning, Justin Chatwin, Tim Robbins, Miranda Otto, David Harbour, Ty Simpkins, Rick Gonzalez, Yul Vazquez, Lenny Venito, Lisa Ann Walter, Ann Robinson, Gene Barry, David Alan Basche, Camillia Monet, Marlon Young, Maggie Lacey</t>
  </si>
  <si>
    <t>Michael Douglas, Kathleen Turner, Danny DeVito, Marianne Sägebrecht, G.D. Spradlin, Sean Astin, Peter Donat, Heather Fairfield, Dan Castellaneta, Gloria Cromwell, Mary Fogarty, Patricia Allison, Peter Brocco, Philip Perlman, Susan Isaacs, Shirley Mitchell, Ellen Crawford, Michael Adler, Lisa Howard, Jaqueline Cassel, Vickilyn Reynolds, Eunice Suarez, Tony Crane, Roy Brocksmith, Peter Hansen, Robert Harper, Prince Hughes, Danitra Vance, David Wohl</t>
  </si>
  <si>
    <t>Intriga. Thriller | Thriller psicológico. Supervivencia. Matemáticas</t>
  </si>
  <si>
    <t>Alejo Sauras, Elena Ballesteros, Santi Millán, Lluís Homar, Federico Luppi, Helena Carrión, Ariadna Cabrol, Juanma Falcón, Alicia Fernández</t>
  </si>
  <si>
    <t>Thriller | Crimen. Asesinos en serie</t>
  </si>
  <si>
    <t>Barbara Steele, Heather Langenkamp, Ray Wise, Erica Leerhsen, Julia Putnam, Ellery Sprayberry</t>
  </si>
  <si>
    <t>Thriller. Intriga | Robos &amp; Atracos</t>
  </si>
  <si>
    <t>Jodie Foster, Kristen Stewart, Forest Whitaker, Dwight Yoakam, Jared Leto, Patrick Bauchau, Ian Buchanan, Paul Simon, Paul Schulze, Ann Magnuson, Ken Turner, Richard Conant, Andrew Kevin Walker, Mel Rodriguez</t>
  </si>
  <si>
    <t>Drama | Secuestros / Desapariciones. Familia. Infancia. Maternidad</t>
  </si>
  <si>
    <t>Nakhane Touré, Bongile Mantsai, Niza Jay Ncoyini</t>
  </si>
  <si>
    <t>Comedia. Drama. Romance | Cine independiente USA. Familia</t>
  </si>
  <si>
    <t>Hugh Laurie, Catherine Keener, Oliver Platt, Allison Janney, Alia Shawkat, Adam Brody, Leighton Meester, Tim Guinee, Boyd Holbrook, Lucas Papaelias, Aya Cash, Sam Rosen, Heidi Kristoffer, Cassidy Gard</t>
  </si>
  <si>
    <t>Drama. Romance | Años 1910-1919</t>
  </si>
  <si>
    <t>Sarah Miles, Robert Mitchum, Christopher Jones, Trevor Howard, John Mills, Leo McKern, Barry Foster, Marie Kean, Arthur O'Sullivan, Gerald Sim</t>
  </si>
  <si>
    <t>Drama | Drama social</t>
  </si>
  <si>
    <t>Greta Fernández, Eduard Fernández, Àlex Monner, Frank Feys, Borja Espinosa, Adela Silvestre, Anna Alarcón, Gerard Oms, Anabel Moreno</t>
  </si>
  <si>
    <t>Olivia de Havilland, John Forsythe, Myrna Loy, Adolphe Menjou, Tommy Noonan, Francis Lederer, Edward Arnold, Minor Watson</t>
  </si>
  <si>
    <t>Intriga | Ejército</t>
  </si>
  <si>
    <t>John Travolta, Madeleine Stowe, James Cromwell, Timothy Hutton, Clarence Williams III, James Woods</t>
  </si>
  <si>
    <t>Olivier Loustau, Christa Theret, Florence Thomassin, Patrick Descamps, Stéphane Rideau, Lola Dueñas, Pierre Berriau, Vincent Martínez, Ludovic Berthillot, Julien Meunier</t>
  </si>
  <si>
    <t>Documental. Comedia | Falso documental</t>
  </si>
  <si>
    <t>Documental, (intervenciones de: Chris Waitt, Danielle McLeod, Olivia Trench, Hilary Waitt)</t>
  </si>
  <si>
    <t>Drama. Musical | Biográfico</t>
  </si>
  <si>
    <t>Tyrone Power, Kim Novak, Victoria Shaw, James Whitmore, Rex Thompson, Mickey Maga, Shepperd Strudwick, Frieda Inescort</t>
  </si>
  <si>
    <t>Isabelle Carré, Ariana Rivoire, Brigitte Catillon, Gilles Treton, Laure Duthilleul, Sonia Laroze, Noémie Churlet, Martine Gautier, Patricia Legrand, Stéphane Margot</t>
  </si>
  <si>
    <t>Drama. Fantástico. Romance | Drama romántico</t>
  </si>
  <si>
    <t>Derek Jacobi, Sophie Nélisse, Gemma Arterton, Elliott Gould, Torri Higginson, Marko Caka, Alex Ozerov, Lynn Marocola, Mark Rendall, Jamie Bloch, Nancy Cejari, Masa Lizdek, Russell Yuen, Julian Bailey, William Ainscough</t>
  </si>
  <si>
    <t>Drama | Religión. Biblia</t>
  </si>
  <si>
    <t>Max von Sydow, Dorothy McGuire, Charlton Heston, Claude Rains, José Ferrer, Telly Savalas, Martin Landau, David McCallum, Donald Pleasence, Michael Anderson Jr., Roddy McDowall, Joanna Dunham, Joseph Schildkraut, Ed Wynn, Carroll Baker, Ina Balin, Pat Boone, Victor Buono, Angela Lansbury, Richard Conte, Van Heflin, Janet Margolin, Sal Mineo, Sidney Poitier, Robert Loggia, John Wayne, Shelley Winters</t>
  </si>
  <si>
    <t>Drama | Bolsa &amp; Negocios. Años 80</t>
  </si>
  <si>
    <t>Tom Hanks, Melanie Griffith, Bruce Willis, Morgan Freeman, F. Murray Abraham, John Hancock, Kim Cattrall, Saul Rubinek, Rita Wilson, Kurt Fuller, Kevin Dunn, Donald Moffat, Alan King, Robert Stephens, Kirsten Dunst, Clifton James, Adam LeFevre, Richard Libertini, Patrick Malone</t>
  </si>
  <si>
    <t>Thriller. Intriga | Secuestros / Desapariciones. Thriller psicológico</t>
  </si>
  <si>
    <t>Thriller | Venganza. Abusos sexuales</t>
  </si>
  <si>
    <t>Western | Basado en hechos reales. Siglo XIX</t>
  </si>
  <si>
    <t>James Garner, Jason Robards, Robert Ryan, Steve Ihnat, Michael Tolan, Frank Converse, Jon Voight, Albert Salmi, Larry Gates, Karl Swenson, Monte Markham, William Windom</t>
  </si>
  <si>
    <t>Aventuras. Acción. Drama | Basado en hechos reales. Aventuras marinas. Catástrofes. Años 50. Supervivencia</t>
  </si>
  <si>
    <t>Chris Pine, Casey Affleck, Ben Foster, Eric Bana, Holliday Grainger, John Ortiz, Kyle Gallner, John Magaro, Graham McTavish, Rachel Brosnahan, Michael Raymond-James, Josh Stewart, Abraham Benrubi, Beau Knapp</t>
  </si>
  <si>
    <t>Comedia | Política. Sátira</t>
  </si>
  <si>
    <t>Salvatore Ficarra, Valentino Picone, Vincenzo Amato, Antonio Catania, Sergio Friscia, Eleonora De Luca, Alessia D'Anna, Ersilia Lombardo, Leo Gullotta</t>
  </si>
  <si>
    <t>Drama. Intriga. Thriller</t>
  </si>
  <si>
    <t>Naomi Watts, Jennifer Ehle, Brennan Brown, Emory Cohen, Jeremy Bobb, Kelvin Harrison Jr., Pedro Hollywood, Maritza Veer, Justin Clarke, Ohene Cornelius, Richard Bird, Angel Christian Roman, John Palacio, Sean Pilz</t>
  </si>
  <si>
    <t>Drama | Catástrofes. Holocausto nuclear. Submarinos</t>
  </si>
  <si>
    <t>Gregory Peck, Ava Gardner, Fred Astaire, Anthony Perkins, John Meillon, Donna Anderson, John Tate, Lola Brooks</t>
  </si>
  <si>
    <t>Ciencia ficción. Terror | Extraterrestres. 3-D</t>
  </si>
  <si>
    <t>Intriga | Drama psicológico. Comedia negra</t>
  </si>
  <si>
    <t>Laurence Olivier, Michael Caine, Alec Cawthorne, John Matthews, Eve Channing, Teddy Martin</t>
  </si>
  <si>
    <t>Terror | Sobrenatural. Fantasmas. Remake</t>
  </si>
  <si>
    <t>Jennifer Connelly, John C. Reilly, Tim Roth, Pete Postlethwaite, Dougray Scott, Ariel Gade, Camryn Manheim, Perla Haney-Jardine, Debra Monk, Linda Emond, Bill Buell, J.R. Horne, Elina Löwensohn, Warren Belle, Alison Sealy-Smith, Simon Reynolds, Kate Hewlett, Jennifer Baxter, Diego Fuentes, Matthew Lemche, Craig muMs Grant, Edward Kennington, Zoe Heath</t>
  </si>
  <si>
    <t>Cine negro. Drama</t>
  </si>
  <si>
    <t>Laraine Day, Brian Aherne, Robert Mitchum, Gene Raymond, Sharyn Moffett, Ricardo Cortez, Henry Stephenson, Katherine Emery, Reginald Denny, Fay Helm, Helen Thimig, Nella Walker, Queenie Leonard, Lilian Fontaine, Myrna Dell, Johnny Clark</t>
  </si>
  <si>
    <t>Intriga. Thriller | Remake</t>
  </si>
  <si>
    <t>Michael Caine, Jude Law, Harold Pinter, Kenneth Branagh, Carmel O'Sullivan</t>
  </si>
  <si>
    <t>Terror. Thriller. Intriga | Thriller psicológico. Asesinos en serie. Adopción. Familia</t>
  </si>
  <si>
    <t>Thriller. Drama | Crimen. Día de Acción de Gracias</t>
  </si>
  <si>
    <t>Eric Bana, Olivia Wilde, Charlie Hunnam, Sissy Spacek, Kris Kristofferson, Jason Cavalier, Kate Mara, Treat Williams, Alain Goulem, Allison Graham, Patrick Kerton, Sarah Hansen, David Goff, Benoit Priest</t>
  </si>
  <si>
    <t>Acción. Drama. Thriller | Road Movie. Drama carcelario. Robos &amp; Atracos. Neo-noir. Crimen. Venganza</t>
  </si>
  <si>
    <t>Ciencia ficción. Terror. Fantástico | Serie B. Holocausto nuclear. Insectos. Monstruos</t>
  </si>
  <si>
    <t>James Whitmore, Edmund Gwenn, Joan Weldon, James Arness, Onslow Stevens, Chris Drake, Leonard Nimoy, Dub Taylor, Fess Parker</t>
  </si>
  <si>
    <t>Comedia. Drama. Romance | Siglo XIX</t>
  </si>
  <si>
    <t>Rupert Everett, Reese Witherspoon, Colin Firth, Judi Dench, Frances O'Connor, Anna Massey, Edward Fox, Tom Wilkinson</t>
  </si>
  <si>
    <t>Drama. Comedia | Biográfico. Años 1900 (circa). Literatura. Comedia dramática</t>
  </si>
  <si>
    <t>Drama | Literatura. Siglo XIX</t>
  </si>
  <si>
    <t>Chris O'Dowd, Noël Wells, Megan Ketch, Jessica Williams, Taliyah Whitaker, Evander Duck Jr., Anne Carney, Robert King, Eric Loscheider, McManus Woodend, Gavin Haag</t>
  </si>
  <si>
    <t>Lee Marvin, Jane Fonda, Michael Callan, Dwayne Hickman, Nat 'King' Cole, Stubby Kaye, John Marley, Tom Nardini</t>
  </si>
  <si>
    <t>Drama | Erótico. Años 60</t>
  </si>
  <si>
    <t>Daniel Day-Lewis, Juliette Binoche, Lena Olin, Stellan Skarsgard, Derek de Lint, Erland Josephson, Pavel Landovsky, Donald Moffat, Daniel Olbrychski</t>
  </si>
  <si>
    <t>Intriga. Thriller. Drama | Política</t>
  </si>
  <si>
    <t>Kevin McCarthy, Dana Wynter, Larry Gates, Carolyn Jones, King Donovan, Virginia Christine, Tom Fadden, Guy Way, Sam Peckinpah</t>
  </si>
  <si>
    <t>Ciencia ficción. Fantástico. Terror | Extraterrestres. Remake</t>
  </si>
  <si>
    <t>Donald Sutherland, Brooke Adams, Leonard Nimoy, Jeff Goldblum, Veronica Cartwright, Art Hindle, Lelia Goldoni, Kevin McCarthy, Don Siegel, Tom Luddy, Michael Chapman, Robert Duvall</t>
  </si>
  <si>
    <t>Aventuras. Drama. Fantástico. Intriga | Años 30. Cine dentro del cine. Steampunk. Cine familiar. 3-D. Amistad</t>
  </si>
  <si>
    <t>Thriller. Terror | Thriller psicológico. Sectas. Cine independiente USA</t>
  </si>
  <si>
    <t>Aventuras. Thriller. Terror | Supervivencia</t>
  </si>
  <si>
    <t>Michael Caine, David Warner, Jeffrey Frank, Angela Punch McGregor, Frank Middlemass, Don Henderson, Dudley Sutton, Colin Jeavons, Zakes Mokae, Brad Sullivan</t>
  </si>
  <si>
    <t>Aventuras | Piratas</t>
  </si>
  <si>
    <t>Acción. Thriller | Gore</t>
  </si>
  <si>
    <t>Steve Austin, Vinnie Jones, Robert Mammone, Victoria Mussett, Rick Hoffman, Christopher Baker, Samantha Healy, Madeleine West, Luke Pegler, Manu Bennett</t>
  </si>
  <si>
    <t>Aventuras | Siglo XVIII. Aventuras marinas. Piratas. Capa y espada</t>
  </si>
  <si>
    <t>Errol Flynn, Maureen O'Hara, Anthony Quinn, Mildred Natwick, Alice Kelley, Robert Warwick, Harry Cording, John Alderson, Phil Tully, Lester Matthews, Tudor Owen</t>
  </si>
  <si>
    <t>Drama | Drama carcelario. Años 1910-1919. Amistad. Basado en hechos reales</t>
  </si>
  <si>
    <t>Benjamin Helstad, Stellan Skarsgard, Kristoffer Joner, Trond Nilssen, Morten Løvstad, Daniel Berg, Odin Gineson Brøderud, Magnar Botten, Magnus Langlete</t>
  </si>
  <si>
    <t>Abigail Breslin, Jodie Foster, Gerard Butler, Michael Carman, Mark Brady, Anthony Simcoe, Christopher Baker, Maddison Joyce, Peter Callan, Bryan Probets, Jay Laga'aia, Marea Lambert Barker, Jon-Claire Lee, Craig Marriott, Cheryl Craig</t>
  </si>
  <si>
    <t>Ciencia ficción. Fantástico. Terror</t>
  </si>
  <si>
    <t>Aventuras. Fantástico | Cine familiar. Años 1900 (circa)</t>
  </si>
  <si>
    <t>Donald Sinden, David Hartman, Jacques Marin, Mako, David Gwillim, Agneta Eckemyr</t>
  </si>
  <si>
    <t>Bobby Driscoll, Robert Newton, Basil Sydney, Walter Fitzgerald, Denis O'Dea, Finlay Currie, Ralph Truman, Geoffrey Keen, Geoffrey Wilkinson, John Laurie, Francis De Wolff, David Davies, John Gregson, Andrew Blackett</t>
  </si>
  <si>
    <t>Raúl Arévalo, Javier Gutiérrez, Nerea Barros, Antonio de la Torre, Jesús Castro, Mercedes León, Manolo Solo, Jesús Carroza, Cecilia Villanueva, Salva Reina, Juan Carlos Villanueva, María Varod, Perico Cervantes, Jesús Ortiz, Ana Tomeno, Claudia Ubreva, Lucía Arias, Chelo Castro</t>
  </si>
  <si>
    <t>Fantástico. Aventuras | Siglo XIX</t>
  </si>
  <si>
    <t>Michael Craig, Herbert Lom, Joan Greenwood, Gary Merrill, Michael Callan, Beth Rogan, Percy Herbert, Dan Jackson</t>
  </si>
  <si>
    <t>Ciencia ficción. Thriller. Acción | Thriller futurista. Distopía</t>
  </si>
  <si>
    <t>Ewan McGregor, Scarlett Johansson, Djimon Hounsou, Sean Bean, Steve Buscemi, Michael Clarke Duncan, Ethan Phillips, Max Baker, Shawnee Smith, Brian Stepanek, Yvette Nicole Brown, Eric Stonestreet, Martin Papazian</t>
  </si>
  <si>
    <t>Comedia | Comedia romántica. Comedia sofisticada</t>
  </si>
  <si>
    <t>Loretta Young, Robert Williams, Jean Harlow, Don Dillaway, Reginald Owen, Edmund Breese</t>
  </si>
  <si>
    <t>Comedia | Inmigración. Familia</t>
  </si>
  <si>
    <t>Drama | Vida rural (Norteamérica). Racismo. Drama sureño. Melodrama</t>
  </si>
  <si>
    <t>Marlon Brando, Robert Redford, Angie Dickinson, Jane Fonda, Miriam Hopkins, E.G. Marshall, Robert Duvall, James Fox, Martha Hyer, Janice Rule, Richard Bradford, Jocelyn Brando, Katherine Walsh, Diana Hyland, Henry Hull, Clifton James</t>
  </si>
  <si>
    <t>Romance. Drama | Drama de época. Drama romántico. Biográfico. Siglo XVIII. Vida rural. Literatura</t>
  </si>
  <si>
    <t>Aventuras. Comedia | África. Secuela. Secuestros / Desapariciones</t>
  </si>
  <si>
    <t>Michael Douglas, Kathleen Turner, Danny DeVito, Spiros Focás, Avner Eisenberg, Paul David Magid, Howard Jay Patterson, Samuel Ross Williams, Holland Taylor, Guy Cuevas, Timothy Daniel Furst, Daniel Peacock</t>
  </si>
  <si>
    <t>Cine negro. Thriller | Crimen. Robos &amp; Atracos</t>
  </si>
  <si>
    <t>Sterling Hayden, Louis Calhern, Sam Jaffe, Jean Hagen, James Whitmore, John McIntire, Marc Lawrence, Marilyn Monroe, Barry Kelley, Anthony Caruso, Brad Dexter, Dorothy Tree, Jack Warden</t>
  </si>
  <si>
    <t>Clint Eastwood, Lee J. Cobb, Susan Clark, Tisha Sterling, Don Stroud, Betty Field, Tom Tully, Melodie Johnson, James Edwards, David Doyle, Seymour Cassel</t>
  </si>
  <si>
    <t>Aventuras. Drama | Basado en hechos reales. Biográfico. Supervivencia. Naturaleza. Años 80</t>
  </si>
  <si>
    <t>Daniel Radcliffe, Thomas Kretschmann, Alex Russell, Yasmin Kassim, Jacek Koman, Lily Sullivan, Angie Milliken, Joel Jackson, Luis Jose Lopez, Paris Moletti, Joey Vieira</t>
  </si>
  <si>
    <t>Drama | Vejez/Madurez. Amistad</t>
  </si>
  <si>
    <t>Michael Caine, Harvey Keitel, Rachel Weisz, Paul Dano, Jane Fonda, Tom Lipinski, Poppy Corby-Tuech, Madalina Ghenea, Emilia Jones, Mark Kozelek, Anabel Kutay, Rebecca Calder, Ian Keir Attard, Roly Serrano</t>
  </si>
  <si>
    <t>Drama | Nazismo. II Guerra Mundial. Infancia. Literatura. Años 30. Años 40</t>
  </si>
  <si>
    <t>Sophie Nélisse, Geoffrey Rush, Emily Watson, Nico Liersch, Ben Schnetzer, Sandra Nedeleff, Hildegard Schroedter, Gotthard Lange</t>
  </si>
  <si>
    <t>Terror. Fantástico | Zombis. Vudú. Película de culto</t>
  </si>
  <si>
    <t>Bela Lugosi, Madge Bellamy, Robert Frazer, Brandon Hurst, John Harron, Joseph Cawthorne</t>
  </si>
  <si>
    <t>Channing Tatum, Jamie Bell, Mark Strong, Donald Sutherland, Denis O'Hare, Tahar Rahim, James Hayes, Lukács Bicskey, Julian Lewis Jones, István Göz</t>
  </si>
  <si>
    <t>Western | Ejército</t>
  </si>
  <si>
    <t>John Wayne, Joanne Dru, John Agar, Ben Johnson, Harry Carey Jr., Victor McLaglen, Arthur Shields, George O'Brien, Mildred Natwick</t>
  </si>
  <si>
    <t>Drama | Enfermedad. Infancia</t>
  </si>
  <si>
    <t>Rolf Lassgård, Kjersti Tveterås, Rolf Kristian Larsen, Ole Johan Skjelbred-Knutsen, Karen-Lise Mynster, Ida Ursin- Holm, Ken Duken, Burghart Klaußner, John Lebar</t>
  </si>
  <si>
    <t>Drama. Romance | Drama romántico. Siglo XVIII</t>
  </si>
  <si>
    <t>Demi Moore, Gary Oldman, Robert Duvall, Edward Hardwicke, Robert Prosky, Joan Plowright, Jodhi May</t>
  </si>
  <si>
    <t>Drama | Mafia</t>
  </si>
  <si>
    <t>Alec Baldwin, Freddie Prinze Jr., Scott Caan, Jerry Ferrara, Mena Suvari, Monica Keena</t>
  </si>
  <si>
    <t>Drama | Adolescencia. Película de culto. Bandas/pandillas callejeras</t>
  </si>
  <si>
    <t>Matt Dillon, Mickey Rourke, Diane Lane, Dennis Hopper, Nicolas Cage, Vincent Spano, Diana Scarwid, Chris Penn, Tom Waits, Laurence Fishburne, Sofia Coppola, William Smith, Michael Higgins, Glenn Withrow, Herb Rice, Maybelle Wallace, S.E. Hinton, Tracey Walter, Kristi Somers</t>
  </si>
  <si>
    <t>Drama. Thriller. Romance | Homosexualidad. Familia. Celos. Transexualidad / transgénero. Melodrama</t>
  </si>
  <si>
    <t>Eusebio Poncela, Carmen Maura, Antonio Banderas, Micky Molina, Fernando Guillén, Rossy de Palma, Nacho Martínez, Helga Liné, Agustín Almodóvar, Manuela Velasco, Bibiana Fernández, Marta Fernández-Muro, Germán Cobos, Fernando Guillén Cuervo, Maruchi León, Angie Gray</t>
  </si>
  <si>
    <t>Thriller. Drama | Crimen. Vida rural (Norteamérica)</t>
  </si>
  <si>
    <t>Christian Bale, Casey Affleck, Woody Harrelson, Willem Dafoe, Forest Whitaker, Sam Shepard, Zoe Saldana, Boyd Holbrook, Dendrie Taylor, Tom Bower</t>
  </si>
  <si>
    <t>Drama | Trabajo/empleo</t>
  </si>
  <si>
    <t>Vincent Lindon, Yves Ory, Karine De Mirbeck, Matthieu Schaller, Xavier Mathieu, Noël Mairot, Catherine Saint- Bonnet, Roland Thomin</t>
  </si>
  <si>
    <t>Marlon Brando, Eva Marie Saint, Karl Malden, Lee J. Cobb, Pat Henning, James Westerfield, Rod Steiger, Leif Erickson, John Heldabrand, John Hamilton, Martin Balsam, Rudy Bond</t>
  </si>
  <si>
    <t>Western. Drama. Aventuras | Siglo XIX</t>
  </si>
  <si>
    <t>Richard Widmark, Felicia Farr, Susan Kohner, Tommy Rettig, James Drury, Timothy Carey, Nick Adams</t>
  </si>
  <si>
    <t>Drama | Años 30. Gran Depresión. Deporte. Golf</t>
  </si>
  <si>
    <t>Will Smith, Matt Damon, Charlize Theron, Bruce McGill, Joel Gretsch, Lane Smith, Dermot Crowley, Peter Gerety, Thomas Jay Ryan, J. Michael Moncrief, Michael O'Neill, Trip Hamilton, Harve Presnell, Danny Nelson, Jack Lemmon</t>
  </si>
  <si>
    <t>Comedia | Crimen. Comedia negra. Asesinos en serie</t>
  </si>
  <si>
    <t>Western. Acción. Drama | Biográfico. Crimen</t>
  </si>
  <si>
    <t>Jack Martin, Jamie Coffa, William Lee, Joanne Dobbin, Adam Willson, Erica Field, Callan McAuliffe, Arthur Angel, Jordan Fraser-Trumble, Gregory Quinn, Angus Pilakui, Andy McPhee, Zane Ciarma, Lauren Grimson, PiaGrace Moon, Lauren Gregory</t>
  </si>
  <si>
    <t>Aventuras. Acción | Adolescencia</t>
  </si>
  <si>
    <t>Helen Slater, Christian Slater, Keith Gordon, Peter Coyote, Richard Bradford, Dean Stockwell, Martha Gehman, Yeardley Smith</t>
  </si>
  <si>
    <t>Terror. Intriga | Sobrenatural. Casas encantadas. Fantasmas. Posesiones/Exorcismos</t>
  </si>
  <si>
    <t>Pamela Franklin, Roddy McDowall, Clive Revill, Gayle Hunnicutt, Roland Culver, Peter Bowles, Michael Gough</t>
  </si>
  <si>
    <t>Western. Musical. Comedia</t>
  </si>
  <si>
    <t>Lee Marvin, Clint Eastwood, Jean Seberg, Harve Presnell, Ray Walston, John Mitchum</t>
  </si>
  <si>
    <t>Aventuras | Naturaleza. Animales. 3-D</t>
  </si>
  <si>
    <t>Alexander Skarsgård, Margot Robbie, Christoph Waltz, Samuel L. Jackson, Djimon Hounsou, Jim Broadbent, Ella Purnell, Simon Russell Beale, Madeleine Worrall, Laurence Spellman, Lasco Atkins, Casper Crump, Guy Potter, Rory J. Saper, Cali Nelle, Mimi Ndiweni</t>
  </si>
  <si>
    <t>Terror. Fantástico</t>
  </si>
  <si>
    <t>Peter Cushing, Christopher Lee, Richard Pasco, Barbara Shelley, Michael Goodliffe, Patrick Troughton, Jack Watson, Joseph O'Conor</t>
  </si>
  <si>
    <t>Paul Newman, George Kennedy, Dennis Hopper, Harry Dean Stanton, Strother Martin, Lou Antonio, J.D. Cannon, Ralph Waite, Anthony Zerbe, Joe Don Baker, Wayne Rogers, Jo Van Fleet</t>
  </si>
  <si>
    <t>Jackie Chan, Ti Lung, Anita Mui, Felix Wong, Liu Chia-Liang, Ken Lo, Chin Kar-Lok, Pak Ho-sung, Cheung Chi-Kwong, Hon Yee-Sang, Andy Lau</t>
  </si>
  <si>
    <t>Drama | Música. Años 20. Años 40. Jazz</t>
  </si>
  <si>
    <t>Tim Roth, Pruitt Taylor Vince, Mélanie Thierry, Bill Nunn, Peter Vaughan, Niall O'Brien, Gabriele Lavia, Alberto Vázquez, Clarence Williams III</t>
  </si>
  <si>
    <t>Acción. Drama. Fantástico | Japón feudal. Samuráis. Siglo XVIII. Venganza. 3-D</t>
  </si>
  <si>
    <t>Aventuras. Acción | Secuela. Siglo XIX. Capa y espada</t>
  </si>
  <si>
    <t>Drama | Años 50. Literatura</t>
  </si>
  <si>
    <t>Fantástico. Acción. Ciencia ficción | Steampunk. Superhéroes. Cómic. DC Comics. Vampiros. Submarinos</t>
  </si>
  <si>
    <t>Sean Connery, Shane West, Naseeruddin Shah, Stuart Townsend, Peta Wilson, Jason Flemyng, Tony Curran, Richard Roxburgh, Max Ryan, Tom Goodman-Hill, David Hemmings, Terry O'Neill, Rudolf Pellar, Robert Willox, Ewart James Walters, Mariano Titanti, Neran Persaud, Robert Orr</t>
  </si>
  <si>
    <t>Drama | Nazismo. Holocausto. Basado en hechos reales. II Guerra Mundial</t>
  </si>
  <si>
    <t>Liam Neeson, Ben Kingsley, Ralph Fiennes, Caroline Goodall, Jonathan Sagall, Embeth Davidtz, Norbert Weisser, Martin S. Bergmann, Mark Ivanir, Malgorzata Gebel, Shmuel Levy, Michael Schneider, Joachim Paul Assböck, Branko Lustig, Götz Otto</t>
  </si>
  <si>
    <t>Hugh Jackman, Ewan McGregor, Michelle Williams, Maggie Q, Natasha Henstridge, Lynn Cohen, Malcolm Goodwin, Charlotte Rampling, Bill Camp</t>
  </si>
  <si>
    <t>Aventuras. Drama | Animales. Naturaleza. Perros/Lobos. Cine familiar. Siglo XIX. Remake</t>
  </si>
  <si>
    <t>Musical. Comedia | Religión. Adolescencia</t>
  </si>
  <si>
    <t>Macarena García, Anna Castillo, Belén Cuesta, Gracia Olayo, Secun De La Rosa, Richard Collins-Moore, María Isabel Díaz, Víctor Elías, Esty Quesada, Mar Corzo, Loli Pascua, Henry Méndez, Llum Barrera, Noemí Arribas, Olalla Hernández, Olga Romero, Trinidad Vaquero Mallol, Soledad Mallol, Angie, Susana Abaitua, Nuria Herrero, Claudia Traisac, Clara Alvarado, Sara Calvo, Mariona Terés</t>
  </si>
  <si>
    <t>Drama | Nazismo. Holocausto</t>
  </si>
  <si>
    <t>Kristin Scott Thomas, Mélusine Mayance, Niels Arestrup, Frédéric Pierrot, Aidan Quinn, Gisèle Casadesus</t>
  </si>
  <si>
    <t>Terror. Intriga | Drama sureño. Sobrenatural. Vudú</t>
  </si>
  <si>
    <t>Kate Hudson, Gena Rowlands, Peter Sarsgaard, John Hurt, Joy Bryant, Maxine Barnett, Fahnlohnee R. Harris, Marion Zinser</t>
  </si>
  <si>
    <t>Drama. Romance | Drama romántico. II Guerra Mundial</t>
  </si>
  <si>
    <t>William Holden, Sophia Loren, Trevor Howard, Oskar Homolka, Kieron Moore, Bernard Lee, Beatrix Lehmann, Noel Purcell, Michael Caine</t>
  </si>
  <si>
    <t>Ciencia ficción. Drama | Extraterrestres. Ejército</t>
  </si>
  <si>
    <t>Drama | Melodrama. Drama sureño. Siglo XIX</t>
  </si>
  <si>
    <t>Bette Davis, Teresa Wright, Herbert Marshall, Patricia Collinge, Carl Benton Reid, Richard Carlson, Russell Hicks, Charles Dingle, Lucien Littlefield, Hooper Atchley, Dan Duryea, Al Bridge, Charles R. Moore, Tex Driscoll, Lew Kelly, John Marriott</t>
  </si>
  <si>
    <t>Comedia. Ciencia ficción. Fantástico | Parodia. Star Wars. Comedia absurda. Extraterrestres. Aventura espacial</t>
  </si>
  <si>
    <t>Mel Brooks, John Candy, Rick Moranis, Bill Pullman, Daphne Zuniga, Dick Van Patten, George Wyner, Michael Winslow, Joan Rivers, John Hurt, Lorene Yarnell Jansson, Sal Viscuso, Ronny Graham, Jim J. Bullock, Leslie Bevis, Jim Jackman, Mike Pniewski, Sandy Helberg, Stephen Tobolowsky</t>
  </si>
  <si>
    <t>Comedia | Comedia absurda. Parodia. Prehistoria. Antigua Roma. Revolución Francesa. Siglo XV. Siglo XVIII</t>
  </si>
  <si>
    <t>Mel Brooks, Dom DeLuise, Madeline Kahn, Harvey Korman, Cloris Leachman, Ron Carey, Gregory Hines, Pamela Stephenson, Shecky Greene, Sid Caesar, Mary-Margaret Humes</t>
  </si>
  <si>
    <t>Drama. Ciencia ficción | Futuro postapocalíptico. Pandemias. Cine independiente USA</t>
  </si>
  <si>
    <t>Casey Affleck, Anna Pniowsky, Tom Bower, Elisabeth Moss, Hrothgar Mathews, Timothy Webber, Patrick Keating, Monk Serrell Freed, Lloyd Cunnington</t>
  </si>
  <si>
    <t>Drama | Drama de época. Melodrama. Años 20</t>
  </si>
  <si>
    <t>Michael Fassbender, Alicia Vikander, Rachel Weisz, Bryan Brown, Anthony Hayes, Caren Pistorius, Leon Ford, Benedict Hardie, Florence Clery, Thomas Unger</t>
  </si>
  <si>
    <t>Drama | Biográfico. Música. Racismo. Años 20</t>
  </si>
  <si>
    <t>Viola Davis, Chadwick Boseman, Glynn Turman, Colman Domingo, Joshua Harto, Taylour Paige, Jonny Coyne, Jeremy Shamos, Michael Potts, Scott Matheny, Dusan Brown, Phil Nardozzi, Daniel Johnson, Roger Petan, Ron L. Haynes, William Kania, Gregory Bromfield, Jordan Rhone, DaJuan Rippy, Antonio Fierro, Tony Amen, Shane McNair, Jacob Wright, Chris McCail, Malik Abdul Khaaliq, Sierra Stewart, Patrick Raffaele, Brent Feitl, Eric Sharpe, Remington Sinclair</t>
  </si>
  <si>
    <t>Jennifer Lopez, Jane Fonda, Michael Vartan, Wanda Sykes, Adam Scott, Annie Parisse, Monet Mazur, Will Arnett, Harriet Sansom Harris, Mark Moses, Elaine Stritch</t>
  </si>
  <si>
    <t>Javier Mendo, Laia Marull, Nieve de Medina, Ovidiu Crisan, Alexandru Stanciu, María Albiñana, Sergio Caballero, Jorge Motos, Pablo Ortega</t>
  </si>
  <si>
    <t>Drama | Melodrama. Homosexualidad. Cine dentro del cine. Religión. Abusos sexuales. Enseñanza</t>
  </si>
  <si>
    <t>Gael García Bernal, Fele Martínez, Javier Cámara, Juan Fernández, Daniel Giménez Cacho, Lluís Homar, Alberto Ferreiro, Fran Boira, Francisco Maestre, Nacho Pérez, Petra Martínez, Leonor Watling, Pol Monen</t>
  </si>
  <si>
    <t>Terror. Ciencia ficción | Monstruos. Siglo XIX</t>
  </si>
  <si>
    <t>Peter Cushing, Christopher Lee, Patrick Wymark, Jill Bennett, Nigel Green, Patrick Magee, Peter Woodthorpe, Michael Gough</t>
  </si>
  <si>
    <t>Drama. Acción. Aventuras. Romance | Drama de época. Siglo X. Wuxia</t>
  </si>
  <si>
    <t>Chow Yun-Fat, Gong Li, Jay Chou, Qin Junjie, Li Man, Chen Jin, Ye Liu, Ni Dahong, Aaron C. Shang, Ge Siran, Chen Xiaoyi</t>
  </si>
  <si>
    <t>Terror. Fantástico. Thriller</t>
  </si>
  <si>
    <t>Terence Morgan, Ronald Howard, Fred Clark, Jeanne Roland, George Pastell, Jack Gwillim, John Paul, Jill Mai Meredith</t>
  </si>
  <si>
    <t>Drama. Thriller | Crimen. Young Adult</t>
  </si>
  <si>
    <t>Thriller. Fantástico. Terror | Casas encantadas. Fantasmas. Sobrenatural. Años 20</t>
  </si>
  <si>
    <t>Rebecca Hall, Dominic West, Imelda Staunton, Isaac Hempstead Wright, John Shrapnel</t>
  </si>
  <si>
    <t>Terror | Hombres lobo</t>
  </si>
  <si>
    <t>Oliver Reed, Yvonne Romain, Catherine Feller, Clifford Evans, Anthony Dawson, Richard Wordsworth, Warren Mitchell</t>
  </si>
  <si>
    <t>Drama. Intriga | Telefilm</t>
  </si>
  <si>
    <t>Billie Piper, Julie Walters, Robert Glenister, David Harewood, Don Gilet, JJ Feild, Matt Smith, Hayley Atwell, Chloe Walker, Aidan McArdle</t>
  </si>
  <si>
    <t>Intriga. Drama | Celos</t>
  </si>
  <si>
    <t>Anthony Hopkins, Nicole Kidman, Ed Harris, Gary Sinise, Wentworth Miller, Jacinda Barrett, Anna Deavere Smith, Harry Lennix, Clark Gregg, Lizan Mitchell, Kerry Washington, Mili Avital</t>
  </si>
  <si>
    <t>Drama | Trabajo/empleo. Teatro</t>
  </si>
  <si>
    <t>Marta Larralde, Marina Salas, Josean Bengoetxea, José Luis Torrijo, Eduardo Ferrés, Bárbara Santa-Cruz, Daniel Pérez Prada, Esther Ortega, Christen Joulin, Mario Ayuso, Elisabet Gelabert, Alberto Velasco, Anahí Beholi</t>
  </si>
  <si>
    <t>Intriga. Thriller. Drama | Thriller psicológico. Venganza</t>
  </si>
  <si>
    <t>Rebecca De Mornay, Annabella Sciorra, Matt McCoy, Julianne Moore, Ernie Hudson, Madeline Zima, John de Lancie, Kevin Skousen, Mitchell Laurance</t>
  </si>
  <si>
    <t>Terror. Intriga | Sobrenatural. Casas encantadas</t>
  </si>
  <si>
    <t>Terror | Casas encantadas. Sobrenatural. Fantasmas</t>
  </si>
  <si>
    <t>Julie Harris, Claire Bloom, Richard Johnson, Russ Tamblyn, Fay Compton, Rosalie Crutchley, Lois Maxwell, Valentine Dyall</t>
  </si>
  <si>
    <t>Fantástico. Comedia. Terror. Infantil | Casas encantadas. Comedia de terror. Cine familiar</t>
  </si>
  <si>
    <t>Eddie Murphy, Terence Stamp, Wallace Shawn, Marsha Thomason, Jennifer Tilly, Dina Waters, Marc John Jefferies, Aree Davis, Rachael Harris, John Alexander</t>
  </si>
  <si>
    <t>Ciencia ficción. Aventuras | Viajes en el tiempo. Steampunk. Remake</t>
  </si>
  <si>
    <t>Guy Pearce, Samantha Mumba, Jeremy Irons, Orlando Jones, Mark Addy, Sienna Guillory, Phyllida Law, Omero Mumba</t>
  </si>
  <si>
    <t>Gerard Kearns, Matthew McNulty, Leo Gregory, Shaun Dooley, Shaun Dingwall, Naomi Bentley, Alistair Petrie, Brendan Coyle, Heather Craney</t>
  </si>
  <si>
    <t>Terror. Thriller | Gore. Brujería. Nazismo</t>
  </si>
  <si>
    <t>Henry Cavill, Dominic Purcell, Michael Fassbender, Emma Booth, Tony Barger, Rainer Winkelvoss, Matthew Benson, Albert Gherasim, László Mátray, Joy McBrinn, Lynn Collins, Gerard McSorley, Ana Popescu</t>
  </si>
  <si>
    <t>Aventuras. Drama | Histórico. Drama de época. Siglo XVII. Capa y espada. Telefilm</t>
  </si>
  <si>
    <t>Richard Chamberlain, Patrick McGoohan, Louis Jourdan, Jenny Agutter, Ian Holm, Ralph Richardson, Vivien Merchant, Brenda Bruce, Hugh Fraser, Terry Richards, Esmond Knight, Max Amyl, Stacy Davies, Geoffrey Quigley, Ann Zelda</t>
  </si>
  <si>
    <t>Terror | Edad Media. Brujería. Vampiros. Siglo XVII</t>
  </si>
  <si>
    <t>Barbara Steele, John Richardson, Andrea Checchi, Ivo Garrani, Arturo Dominici, Enrico Olivieri, Antonio Pierfederici, Tino Bianchi, Clara Bindi, Mario Passante, Renato Terra, Germana Dominici</t>
  </si>
  <si>
    <t>Aventuras. Romance | Siglo XIX. Capa y espada. Venganza</t>
  </si>
  <si>
    <t>Antonio Banderas, Anthony Hopkins, Catherine Zeta-Jones, Stuart Wilson, Matt Letscher, Pedro Armendáriz Jr., L.Q. Jones, Victor Rivers, Tony Amendola, William Marquez, José Pérez, Luisa Huertas, Julieta Rosen, José María de Tavira, Maury Chaykin</t>
  </si>
  <si>
    <t>Comedia. Fantástico | Mafia. Cómic. Película de culto</t>
  </si>
  <si>
    <t>Jim Carrey, Cameron Diaz, Peter Riegert, Peter Greene, Richard Jeni, Amy Yasbeck, Orestes Matacena, Denis Forest, Reg E. Cathey, Jim Doughan, Nancy Fish, Joely Fisher, Johnny Williams, Tim Bagley, Ben Stein</t>
  </si>
  <si>
    <t>Terror | Slasher. Asesinos en serie. Película de culto. Cine independiente USA</t>
  </si>
  <si>
    <t>Marilyn Burns, Paul A. Partain, Edwin Neal, Jim Siedow, Allen Danziger, Gunnar Hansen, William Vail, John Dugan, Teri McMinn, William Creamer</t>
  </si>
  <si>
    <t>John Hurt, Ray Winstone, Ian McShane, Tom Wilkinson, Stephen Dillane, Melvil Poupaud, Joanne Whalley</t>
  </si>
  <si>
    <t>Comedia. Drama | Artes marciales. Amistad. Comedia negra. Crimen</t>
  </si>
  <si>
    <t>Jesse Eisenberg, Alessandro Nivola, Imogen Poots, Steve Terada, Phillip Andre Botello</t>
  </si>
  <si>
    <t>Comedia | Ejército. Historias cruzadas</t>
  </si>
  <si>
    <t>Dudley Moore, Eddie Murphy, Kate Capshaw, George Dzundza, Helen Shaver, Tom Noonan, Mark Arnott, Peter Michael Goetz</t>
  </si>
  <si>
    <t>Intriga. Romance. Thriller. Drama | Drama romántico. Pintura</t>
  </si>
  <si>
    <t>Geoffrey Rush, Jim Sturgess, Sylvia Hoeks, Donald Sutherland, Philip Jackson, Dermot Crowley, Liya Kebede, Kiruna Stamell</t>
  </si>
  <si>
    <t>Jonathan Pryce, Philip Davis, Ian Hart, Malachi Kirby, Pauline Collins, Daniel Caltagirone, Joel Beckett, Paul Blackwell, Ben Bishop, Andrew Ellis, Matt Devere, Jerome Holder, Andy de la Tour, Daniel Ben Zenou, Garry Marriott</t>
  </si>
  <si>
    <t>Elena Anaya, Benjamín Vicuña, Néstor Cantillana, Pablo Cerda, Alba Flores, Sergio Hernández, Silvia Marty, Antonia Zegers</t>
  </si>
  <si>
    <t>Drama. Fantástico | Drama carcelario. Sobrenatural. Años 30</t>
  </si>
  <si>
    <t>Tom Hanks, Michael Clarke Duncan, David Morse, Doug Hutchison, Sam Rockwell, Barry Pepper, Jeffrey DeMunn, Michael Jeter, Bonnie Hunt, James Cromwell, Gary Sinise, Patricia Clarkson, Graham Greene, Harry Dean Stanton, William Sadler, Paula Malcomson, Dabbs Greer, Brian Libby, Bailey Drucker</t>
  </si>
  <si>
    <t>Sophia Loren, Peter Sellers, Alastair Sim, Vittorio De Sica, Dennis Price, Alfie Bass, Gary Raymond, Miriam Karlin, Noel Purcell, Virginia Vernon, Willoughby Goddard, Graham Stark, Pauline Jameson, Eleanor Summerfield, Allan Jeayes, John Tatham</t>
  </si>
  <si>
    <t>Annette Bening, Ed Harris, Robin Williams, Amy Brenneman, Jess Weixler, Linda Park, Jeffrey Vincent Parise, Deana Molle', Kim Farris, Christian Mendez</t>
  </si>
  <si>
    <t>Aventuras. Drama | Histórico. Siglo XVIII. América colonial. Religión</t>
  </si>
  <si>
    <t>Robert De Niro, Jeremy Irons, Ray McAnally, Aidan Quinn, Cherie Lunghi, Ronald Pickup, Liam Neeson, Chuck Low, Rolf Gray, Bercelio Moya, Daniel Berrigan</t>
  </si>
  <si>
    <t>Kim Novak, Jack Lemmon, Fred Astaire, Estelle Winwood, Maxwell Reed, Lionel Jeffries, Doris Lloyd, Philippa Bevans, Henry Daniell</t>
  </si>
  <si>
    <t>Terror. Intriga</t>
  </si>
  <si>
    <t>Timothy Hutton, Michael Rooker, Amy Madigan, Julie Harris, Robert Joy, Kent Broadhurst, Beth Grant, Rutanya Alda, Tom Mardirosian, Larry John Meyers, Patrick Brannan, Royal Dano, Glenn Colerider, Sarah Parker, John Ponzio, Chelsea Field, William Cameron, Rohn Thomas, Judy Grafe, Erik Jensen, Christine Forrest, Zachary Mott, Lamont Arnold, Rik Billock, Bruce Kirkpatrick, David Early, Jeff Monahan, Jeff Howell, J. Michael Hunter</t>
  </si>
  <si>
    <t>Drama. Comedia | Años 50. Comedia dramática. Moda</t>
  </si>
  <si>
    <t>Kate Winslet, Judy Davis, Liam Hemsworth, Hugo Weaving, Sarah Snook, Sacha Horler, Caroline Goodall, James Mackay, Kerry Fox, Alison Whyte, Barry Otto, Julia Blake, Rebecca Gibney, Shane Jacobson, Geneviève Lemon, Shane Bourne, Hayley Magnus</t>
  </si>
  <si>
    <t>Terror. Aventuras | Siglo XIX. Antiguo Egipto</t>
  </si>
  <si>
    <t>Peter Cushing, Christopher Lee, Yvonne Furneaux, Eddie Byrne, Felix Aylmer, Raymond Huntley, George Pastell, Michael Ripper</t>
  </si>
  <si>
    <t>Ciencia ficción. Aventuras | Cine familiar. Extraterrestres. Sobrenatural. Remake</t>
  </si>
  <si>
    <t>Dwayne Johnson, AnnaSophia Robb, Alexander Ludwig, Carla Gugino, Ciarán Hinds, Tom Everett Scott, Chris Marquette, Billy Brown, Garry Marshall, Kim Richards, Robert Torti, John Kassir, Christine Lakin, Natalina Maggio</t>
  </si>
  <si>
    <t>Aventuras. Drama. Romance | Supervivencia. Naturaleza</t>
  </si>
  <si>
    <t>Aventuras | Alpinismo/Escalada</t>
  </si>
  <si>
    <t>Spencer Tracy, Robert Wagner, Claire Trevor, William Demarest, Barbara Darrow, Richard Arlen, E.G. Marshall, Anna Kashfi, Richard Garrick, Harry Townes, Stacy Harris, Yves Brainville</t>
  </si>
  <si>
    <t>Terror | Sobrenatural. Casas encantadas. Basado en hechos reales. Remake</t>
  </si>
  <si>
    <t>Ryan Reynolds, Melissa George, Philip Baker Hall, Jimmy Bennett, Jesse James, Chloë Grace Moretz, Rachel Nichols, Isabel Conner, Lenore Thomas</t>
  </si>
  <si>
    <t>Ciencia ficción. Terror. Drama | Monstruos. Serie B. Película de culto</t>
  </si>
  <si>
    <t>David Hedison, Patricia Owens, Vincent Price, Herbert Marshall, Kathleen Freeman, Betty Lou Gerson, Charles Herbert, Torben Meyer, Bess Flowers, Charles Tannen</t>
  </si>
  <si>
    <t>Terror. Ciencia ficción. Fantástico | Secuela. Monstruos</t>
  </si>
  <si>
    <t>Eric Stoltz, Daphne Zuniga, Lee Richardson, John Getz, Frank C. Turner, Anne Marie Lee, Garry Chalk, Saffron Henderson, Harley Cross, Matthew Moore, Rob Roy, Andrew Rhodes, Pat Bermel, William S. Taylor, Jerry Wasserman, Duncan Fraser, Janet Hodgkinson, Sean O'Byrne, Mike Winlaw, Allan Lysell, Suzanne Ristic, Danny Virtue, Kimelly Anne Warren, Ken Camroux, Bruce Harwood, Lorena Gale, Bill Dow, David Mylrea, Robert Metcalfe, Garwin Sanford, Tom Heaton, Cecilia Warren, Andrea Mann, Sterling Cottingham, Rodney Clough Jr.</t>
  </si>
  <si>
    <t>Ciencia ficción. Fantástico. Terror | Remake. Monstruos. Película de culto</t>
  </si>
  <si>
    <t>Jeff Goldblum, Geena Davis, John Getz, Joy Boushel, Leslie Carlson, George Chuvalo, Michael Copeman, David Cronenberg, Carol Lazare, Shawn Hewitt</t>
  </si>
  <si>
    <t>Thriller. Intriga. Terror | Giallo</t>
  </si>
  <si>
    <t>Leticia Roman, John Saxon, Valentina Cortese, Titti Tomaino, Luigi Bonos, Milo Quesada, Robert Buchanan, Gustavo De Nardo, Lucia Modugno, Mario Bava</t>
  </si>
  <si>
    <t>Comedia | Política. Sátira. Años 50</t>
  </si>
  <si>
    <t>Steve Buscemi, Simon Russell Beale, Jeffrey Tambor, Michael Palin, Andrea Riseborough, Dermot Crowley, Jason Isaacs, Rupert Friend, Olga Kurylenko, Paddy Considine, Adrian McLoughlin, Paul Whitehouse, Paul Chahidi, Tom Brooke, Justin Edwards, Richard Brake, Jonathan Aris</t>
  </si>
  <si>
    <t>Comedia. Fantástico | Comedia negra. Sobrenatural. Película de culto</t>
  </si>
  <si>
    <t>Meryl Streep, Goldie Hawn, Bruce Willis, Isabella Rossellini, Sydney Pollack, Ian Ogilvy, Adam Storke, Michelle Johnson, Nancy Fish, Alaina Reed-Hall, John Ingle, Mary Ellen Trainor, William Frankfather, Paulo Tocha</t>
  </si>
  <si>
    <t>Thriller. Drama | Thriller psicológico. Secuestros / Desapariciones. Venganza</t>
  </si>
  <si>
    <t>Acción. Thriller | Policíaco. Secuela</t>
  </si>
  <si>
    <t>Frank Sinatra, Raquel Welch, Richard Conte, Martin Gabel, Lainie Kazan, Pat Henry, Steve Peck, Virginia Wood, Richard Deacon, Dan Blocker</t>
  </si>
  <si>
    <t>Terror | Secuela. Sobrenatural. Fantasmas. Casas encantadas. Años 40</t>
  </si>
  <si>
    <t>Helen McCrory, Jeremy Irvine, Phoebe Fox, Oaklee Pendergast, Adrian Rawlins, Ned Dennehy, Faith Elizabeth, Jorge Leon Martinez, Leanne Best</t>
  </si>
  <si>
    <t>Terror. Drama | Años 1910-1919. Casas encantadas. Fantasmas. Remake</t>
  </si>
  <si>
    <t>Gina Lollobrigida, Sean Connery, Ralph Richardson, Johnny Sekka, Peter Madden, Alexander Knox, Laurence Hardy, Danny Daniels, Noel Howlett, Georgina Cookson</t>
  </si>
  <si>
    <t>Gene Wilder, Kelly LeBrock, Charles Grodin, Joseph Bologna, Judith Ivey, Michael Huddleston, Gilda Radner, Kyle T. Heffner, Michael Zorek, Billy Beck</t>
  </si>
  <si>
    <t>Cine negro. Intriga. Thriller | Crimen. Pintura</t>
  </si>
  <si>
    <t>Edward G. Robinson, Joan Bennett, Raymond Massey, Edmund Breon, Dan Duryea, Thomas E. Jackson, Dorothy Peterson, Arthur Loft, Frank Dawson</t>
  </si>
  <si>
    <t>Comedia. Fantástico | Comedia juvenil. Adolescencia. Cómic</t>
  </si>
  <si>
    <t>Anthony Michael Hall, Kelly LeBrock, Ilan Mitchell-Smith, Bill Paxton, Suzanne Snyder, Judie Aronson, Robert Downey Jr., Robert Rusler, Vernon Wells, Britt Leach, Barbara Lang, Michael Berryman, Jill Whitlow</t>
  </si>
  <si>
    <t>Romance. Drama | Drama romántico. Biográfico. Literatura. Siglo XIX</t>
  </si>
  <si>
    <t>Ralph Fiennes, Felicity Jones, Michelle Fairley, Kristin Scott Thomas, Tom Hollander, Perdita Weeks, Tom Burke</t>
  </si>
  <si>
    <t>Drama. Thriller. Intriga | Años 30</t>
  </si>
  <si>
    <t>Drama | Biográfico. Crimen</t>
  </si>
  <si>
    <t>Melissa Leo, Juno Temple, Josh Lucas, Adam Scott, Vincent Kartheiser, Brandon Mychal Smith, Rory Cochrane, Peter Fonda, Sally Kirkland, Michael Chernus, Alex Frost, José Zúñiga, Marco Sanchez, Alycen Malone, Anthony Vitale, Andy Walken</t>
  </si>
  <si>
    <t>Drama. Western | Biográfico. Histórico</t>
  </si>
  <si>
    <t>Jessica Chastain, Sam Rockwell, Ciarán Hinds, Michael Greyeyes, Chaske Spencer, Bill Camp, Luce Rains, Rod Rondeaux, Louisa Krause, Boots Southerland, Kindall Charters, Jacob Browne, Rulan Tangen, Monika Crowfoot, Debbie Black Lance, David Midthunder</t>
  </si>
  <si>
    <t>Drama. Romance | Siglo XIX</t>
  </si>
  <si>
    <t>Geraldine Pailhas, Pauline Burlet, Iliana Zabeth, Alban Lenoir, Françoise Lebrun</t>
  </si>
  <si>
    <t>Terror. Aventuras. Ciencia ficción | Monstruos. 3-D. Serie B. Película de culto</t>
  </si>
  <si>
    <t>Richard Carlson, Julie Adams, Richard Denning, Antonio Moreno, Whit Bissell, Nestor Paiva, Ricou Browning</t>
  </si>
  <si>
    <t>Drama | Música. Cine independiente USA. Discapacidad</t>
  </si>
  <si>
    <t>J.K. Simmons, Julia Ormond, Mía Maestro, Lou Taylor Pucci, Cara Seymour, Tammy Blanchard, Scott Adsit</t>
  </si>
  <si>
    <t>Drama | Crimen. Distopía. Thriller futurista. Thriller psicológico. Película de culto. Bandas/pandillas callejeras</t>
  </si>
  <si>
    <t>Fantástico. Musical | Navidad</t>
  </si>
  <si>
    <t>Terror. Fantástico | Sobrenatural. Fantasmas. Venganza</t>
  </si>
  <si>
    <t>Adrienne Barbeau, Tom Atkins, Jamie Lee Curtis, Hal Holbrook, Janet Leigh, Charles Cyphers, Nancy Loomis, Ty Mitchell, John Houseman</t>
  </si>
  <si>
    <t>Quim Gutiérrez, Verónica Echegui, Aura Garrido, Roberto Álamo, Marián Álvarez, Paola Bontempi, Sanny Van Heteren, Isak Férriz, Cristóbal Pinto, Santi López, Quique Medina, Beneharo Hernández, Jorge Kent, Elena Di Felice Benito, Fernando Navas, Adrián Galván</t>
  </si>
  <si>
    <t>Terror. Intriga | Sobrenatural. Monstruos</t>
  </si>
  <si>
    <t>Thomas Jane, Marcia Gay Harden, Laurie Holden, André Braugher, Toby Jones, William Sadler, Jeffrey DeMunn, Alexa Davalos, Frances Sternhagen, Nathan Gamble, Sam Witwer, Chris Owen, Melissa Suzanne McBride, Brian Libby</t>
  </si>
  <si>
    <t>Drama. Comedia | Comedia dramática. Cine dentro del cine</t>
  </si>
  <si>
    <t>Jean-Pierre Léaud, Jacqueline Bisset, Nathalie Baye, Alexandra Stewart, Jean-Pierre Aumont, François Truffaut, Valentina Cortese, Dani, Jean Champion, Nike Arrighi, Maurice Seveno, David Markham, Bernard Menez, Gaston Joly, Zénaïde Rossi, Xavier Saint-Macary, Marc Boyle, Walter Bal, Jean-François Stévenin, Pierre Zucca</t>
  </si>
  <si>
    <t>Drama | Basado en hechos reales. Drama carcelario. Años 70. Dictadura uruguaya</t>
  </si>
  <si>
    <t>Antonio de la Torre, Chino Darín, Alfonso Tort, César Troncoso, Soledad Villamil, Sílvia Pérez Cruz, Mirella Pascual, Nidia Telles</t>
  </si>
  <si>
    <t>Tom Berenger, Greta Scacchi, Bob Hoskins, Joanne Whalley, Corbin Bernsen, Scott Getlin, Theodore Bikel</t>
  </si>
  <si>
    <t>Intriga. Bélico | II Guerra Mundial. Policíaco. Crimen</t>
  </si>
  <si>
    <t>Peter O'Toole, Omar Sharif, Tom Courtenay, Donald Pleasence, Joanna Pettet, Philippe Noiret, Christopher Plummer, Harry Andrews, Charles Gray, Nicole Courcel, Howard Vernon, Pierre Mondy, Juliette Greco, Gordon Jackson</t>
  </si>
  <si>
    <t>Gregory Peck, Eva Marie Saint, Robert Forster, Noland Clay, Russell Thorson, Frank Silvera, Lonny Chapman, Lou Frizzell, Henry Beckman, Charles Tyner, Richard Bull</t>
  </si>
  <si>
    <t>Terror. Ciencia ficción. Thriller | Gore. Zombis. Remake</t>
  </si>
  <si>
    <t>Tony Todd, Patricia Tallman, Tom Towles, McKee Anderson, William Butler, Katie Finneran, Bill Moseley, Heather Mazur</t>
  </si>
  <si>
    <t>Terror | Gore. Zombis. Película de culto. Cine independiente USA</t>
  </si>
  <si>
    <t>Judith O'Dea, Duane Jones, Marilyn Eastman, Karl Hardman, Judith Ridley, Keith Wayne, Kyra Schon, Russell Streiner, S. William Hinzman, George Kosana, George A. Romero</t>
  </si>
  <si>
    <t>Terror | Hombres lobo. Vampiros. Serie B</t>
  </si>
  <si>
    <t>Intriga. Drama. Cine negro. Thriller | Vida rural (Norteamérica). Drama sureño. Infancia</t>
  </si>
  <si>
    <t>Robert Mitchum, Billy Chapin, Sally Ann Bruce, Shelley Winters, Lillian Gish, Peter Graves, Evelyn Varden, James Gleason</t>
  </si>
  <si>
    <t>Robert Beltran, Catherine Mary Stewart, Kelli Maroney, Sharon Farrell, Mary Woronov, Geoffrey Lewis, Peter Fox, John Achorn, Michael Bowen, Devon Ericson, Lissa Layng</t>
  </si>
  <si>
    <t>Michael Caine, Jane Fonda, Faye Dunaway, John Phillip Law, Robert Hooks, Burgess Meredith, George Kennedy, Diahann Carroll, Robert Reed, Frank Converse, Loring Smith, Beah Richards, Madeleine Thornton-Sherwood, Rex Ingram, Steve Sanders, John Mark, Doro Merande, Luke Askew, Donna Danton, Jim Backus</t>
  </si>
  <si>
    <t>Terror. Drama | Zombis. Supervivencia</t>
  </si>
  <si>
    <t>Anders Danielsen Lie, Golshifteh Farahani, Denis Lavant, Sigrid Bouaziz, David Kammenos, Jean-Yves Cylly, Léo Poulet, Déborah Marique, Marie Bourjala, Jonathan Henry, Jérôme Gaspard</t>
  </si>
  <si>
    <t>Thriller. Drama | Crimen. Mafia. Años 80</t>
  </si>
  <si>
    <t>Thriller. Acción. Drama | Terrorismo. 11-S. Basado en hechos reales</t>
  </si>
  <si>
    <t>Jessica Chastain, Joel Edgerton, Taylor Kinney, Kyle Chandler, Jennifer Ehle, Mark Strong, Chris Pratt, James Gandolfini, Stephen Dillane, Mark Duplass, Harold Perrineau, Jason Clarke, Edgar Ramirez, Scott Adkins, Frank Grillo, Lee Asquith-Coe, Fredric Lehne, Reda Kateb, Fares Fares, Homayoun Ershadi, Henry Garrett, Alexander Karim, John Barrowman, Mike Colter, Callan Mulvey</t>
  </si>
  <si>
    <t>Terror. Intriga. Thriller | Giallo. Drama psicológico. Thriller psicológico</t>
  </si>
  <si>
    <t>Comedia. Thriller | Comedia negra</t>
  </si>
  <si>
    <t>Belén Rueda, Eduard Fernández, Diego Peretti, María Pujalte, Fele Martínez, Patricia Montero, Alejandra Yu Pastor Pedreros, Claudia Nortes, Lucas Paris, Andrés Poveda, Lucrecia Cervelló, Jaime Linares</t>
  </si>
  <si>
    <t>Intriga. Thriller | Literatura. Sobrenatural</t>
  </si>
  <si>
    <t>Johnny Depp, Lena Olin, Frank Langella, Emmanuelle Seigner, James Russo, Allen Garfield, Barbara Jefford, José López Rodero, Jack Taylor, Willy Holt, Tony Amoni</t>
  </si>
  <si>
    <t>Terror. Ciencia ficción | Secuela. Monstruos</t>
  </si>
  <si>
    <t>Boris Karloff, Colin Clive, Valerie Hobson, Elsa Lanchester, Ernest Thesiger, Dwight Frye, Walter Brennan</t>
  </si>
  <si>
    <t>Terror. Fantástico. Comedia | Comedia de terror. Secuela</t>
  </si>
  <si>
    <t>Jeffrey Combs, Bruce Abbott, Claude Earl Jones, Fabiana Udenio, Kathleen Kinmont, Mel Stewart, Mary Sheldon, Marge Turner, Johnny Legend</t>
  </si>
  <si>
    <t>Romance. Comedia | Comedia romántica. Ejército</t>
  </si>
  <si>
    <t>Cary Grant, Ann Sheridan, Marion Marshall, Randy Stuart, Bill Neff, Kenneth Tobey, Edward Platt, Robert Stevenson, Bill Murphy</t>
  </si>
  <si>
    <t>Terror. Intriga. Drama | Siglo XIX. Serie B</t>
  </si>
  <si>
    <t>Ray Milland, Hazel Court, Richard Ney, Heather Angel, Alan Napier, John Dierkes, Dick Miller, Clive Halliday, Brendan Dillon</t>
  </si>
  <si>
    <t>Acción. Thriller | Catástrofes. Supervivencia</t>
  </si>
  <si>
    <t>Drama | Basado en hechos reales. Enseñanza. Colegios &amp; Universidad. Adolescencia. Sectas. Nazismo</t>
  </si>
  <si>
    <t>Jürgen Vogel, Frederick Lau, Jennifer Ulrich, Max Riemelt, Christiane Paul, Elyas M'Barek, Jacob Matschenz, Cristina Do Rego, Maximilian Mauff, Maximilian Vollmar, Ferdinand Schmidt-Modrow, Tim Oliver Schultz, Amelie Kiefer, Fabian Preger, Odine Johne</t>
  </si>
  <si>
    <t>Comedia | Crimen. Parodia. Robos &amp; Atracos</t>
  </si>
  <si>
    <t>Ángel de Andrés, Manolo Gómez Bur, José Isbert, Rafael Luis Calvo, Juanjo Menéndez, Antonio Ozores, Antonio Riquelme, Julio Riscal, Adolfo Marsillach, Margot Cottens</t>
  </si>
  <si>
    <t>Infantil. Comedia | Cine familiar. Secuela</t>
  </si>
  <si>
    <t>Doris Roberts, Greg Germann, Lex Medlin, Valerie Azlynn, Jet Jurgensmeyer, Drew Justice, Connor Berry, Jenna Ortega, Isaiah Fredericks, Camden Gray, Eden Wood, Grant Palmer, Chase Vacnin, Rio Mangini, French Stewart, James Hallett, Bug Hall, Steve Monroe, Brian Stepanek, Mindy Sterling, Robert Torti</t>
  </si>
  <si>
    <t>Comedia. Drama | Drama social</t>
  </si>
  <si>
    <t>Paul Brannigan, Roger Allam, John Henshaw, William Ruane, Daniel Portman, Paul Donnelly, Lorne MacFadyen, John Joe Hay, Siobhan Reilly, Barrie Hunter, David Goodall, Jim Sweeney, Gary Maitland</t>
  </si>
  <si>
    <t>Drama | Religión. Biblia. Gore</t>
  </si>
  <si>
    <t>Jim Caviezel, Monica Bellucci, Maia Morgenstern, Francesco Cabras, Rosalinda Celentano, Claudia Gerini, Sergio Rubini, Christo Jivkov</t>
  </si>
  <si>
    <t>Ana Belén, Georges Corraface, Silvia Munt, Laura Mañá, Ramon Madaula, Loles León, Francis Lorenzo, Blanca Apilánez</t>
  </si>
  <si>
    <t>Bélico | Guerra de Vietnam</t>
  </si>
  <si>
    <t>Burt Lancaster, Craig Wasson, Jonathan Goldsmith, Marc Singer, Joe Unger, Dennis Howard, Evan C. Kim</t>
  </si>
  <si>
    <t>Comedia | Cine familiar. Infancia</t>
  </si>
  <si>
    <t>James Belushi, Kelly Lynch, Alisan Porter, John Getz, Fred Dalton Thompson, Cameron Thor, Ely Pouget</t>
  </si>
  <si>
    <t>Musical. Comedia. Terror | Monstruos. Remake. Comedia de terror. Años 60</t>
  </si>
  <si>
    <t>Rick Moranis, Ellen Greene, Steve Martin, Vincent Gardenia, James Belushi, John Candy, Bill Murray, Miriam Margolyes, Christopher Guest</t>
  </si>
  <si>
    <t>Terror | Thriller psicológico. Música</t>
  </si>
  <si>
    <t>Allison Williams, Logan Browning, Alaina Huffman, Steven Weber, Glynis Davies, Winnie Hung, Stephen Chang, Graeme Duffy, Mark Kandborg, Doralynn Mui, Evelyn Chew, Sharon Crandall, Alex Lee</t>
  </si>
  <si>
    <t>Drama. Romance. Comedia | Pesca</t>
  </si>
  <si>
    <t>Ewan McGregor, Emily Blunt, Kristin Scott Thomas, Rachael Stirling, Amr Waked, Tom Mison</t>
  </si>
  <si>
    <t>Cary Grant, Irene Dunne, Ralph Bellamy, Alexander D'Arcy, Cecil Cunningham, Molly Lamont, Esther Dale, Joyce Compton, Robert Allen, Mary Forbes, Al Bridge, Robert Warwick, Claud Allister, Bess Flowers, Sarah Edwards, Bert Moorhouse</t>
  </si>
  <si>
    <t>Fantástico. Terror | Monstruos. Supervivencia</t>
  </si>
  <si>
    <t>David Oakes, Ray Stevenson, Aura Garrido, John Benfield, Iván González, Ben Temple</t>
  </si>
  <si>
    <t>Thriller. Drama | Thriller psicológico. Drama psicológico. Melodrama. Secuestros / Desapariciones</t>
  </si>
  <si>
    <t>Antonio Banderas, Elena Anaya, Marisa Paredes, Jan Cornet, Blanca Suárez, Bárbara Lennie, Eduard Fernández, Roberto Álamo, José Luis Gómez, Fernando Cayo, Susi Sánchez, Ana Mena</t>
  </si>
  <si>
    <t>Aventuras. Intriga. Drama | Naturaleza</t>
  </si>
  <si>
    <t>Leonardo DiCaprio, Tilda Swinton, Virginie Ledoyen, Guillaume Canet, Robert Carlyle, Hélène de Fougerolles</t>
  </si>
  <si>
    <t>Aventuras | Siglo XIX. África</t>
  </si>
  <si>
    <t>Cornel Wilde, Gert Van den Bergh, Ken Gampu, Patrick Mynhardt, Bella Randles, Morrison Gampu, Horace Gilman</t>
  </si>
  <si>
    <t>Acción. Bélico. Thriller | Vida rural (Norteamérica). Años 70. Supervivencia</t>
  </si>
  <si>
    <t>Keith Carradine, Powers Boothe, Fred Ward, Peter Coyote, Franklyn Seales, T.K. Carter, Lewis Smith, Les Lannom, Alan Autry, Brion James, Sonny Landham, Allan Graf, Ned Dowd, Rob Ryder, Greg Guirard, June Borel, Orel Borel, Jeannie Spector, Marc Savoy, Frank Savoy, Dewey Balfa, John Stelly</t>
  </si>
  <si>
    <t>Paula Brunner, Hilde Dalik, Zita Gaier, Konstantin Khabenskiy, Lissy Pernthaler, Peter Schorn, Krista Stadler, Ursula Strauss, Gerald Votava</t>
  </si>
  <si>
    <t>Drama | Enfermedad. Alzheimer</t>
  </si>
  <si>
    <t>Isabel Ampudia, Sebastián Haro, Mercedes Hoyos, Víctor Clavijo, Mario Ayuso, Darío Paso, Ana Cuesta, Daniel Morilla, Carlos Bernardino, Lucía Hoyos, Andrea Haro, Paqui Montoya, Ana Carvajal, Juan Carlos Sánchez, Eduardo Trías, Abel Portilla, Alicia Moruno, Lucía Paredes, Manu Yuste, María Ángeles Herrera, Pablo Gil de Montes, Carlos Cano, Sandra Cardesín</t>
  </si>
  <si>
    <t>Thriller. Terror. Acción | Distopía. Thriller futurista. Crimen. Precuela</t>
  </si>
  <si>
    <t>Y'lan Noel, Lex Scott Davis, Joivan Wade, Lauren Vélez, Marisa Tomei, Melonie Diaz, Mo McRae, Steve Harris, Chyna Layne, Patch Darragh, Aaron V. Williamson, Qurrat Ann Kadwani, David Breda, Jessica Bell, Jermel Howard, Maria Rivera, Katina Forte, Christian Robinson, Katherine Fudge, Allen Wall, Christopher Fortin, Mugga, Robert Bozek, Justin Clarke, Rotimi Paul, Geoff Schuppert, Cloé Xhauflaire, John P. McGinty, Caitlyn Stephenson, Brandyn T. Williams, Peter Johnson, Gabriel Robere, Eric Witkowski</t>
  </si>
  <si>
    <t>Aventuras. Romance. Comedia. Fantástico | Comedia romántica. Fantasía medieval. Capa y espada. Magia. Brujería. Película de culto</t>
  </si>
  <si>
    <t>Liesel Matthews, Eleanor Bron, Liam Cunningham, Rusty Schwimmer, Arthur Malet, Vanessa Lee Chester, Errol Sitahal, Heather DeLoach, Taylor Fry, Darcie Bradford, Rachael Bella, Alexandra Rea-Baum, Camilla Belle, Alison Moir, Kelsey Mulrooney</t>
  </si>
  <si>
    <t>Terror. Thriller | Sobrenatural. Remake. Fin del mundo</t>
  </si>
  <si>
    <t>Seamus Davey-Fitzpatrick, Liev Schreiber, Julia Stiles, Mia Farrow, David Thewlis, Michael Gambon, Pete Postlethwaite, Predrag Bjelac, Harvey Stephens, Carlo Delmi, Giovanni Lombardo, MyAnna Buring, Kammy Darweish, Reggie Austin, Janet Henfrey, Pavel Cajzl, Richard Rees, Nikki Amuka-Bird, Federico Pacifici, Alessandra Vanzi, Massimo Bellinzoni, Vee Vimolmal, Joe Towne, Curtis Matthew</t>
  </si>
  <si>
    <t>Drama | Colegios &amp; Universidad. Adolescencia. Enseñanza. Holocausto</t>
  </si>
  <si>
    <t>Ariane Ascaride, Ahmed Dramé, Geneviève Mnich, Xavier Maly, Martin Cannavo, Noémie Merlant, Stéphane Bak, Léon Zyguel</t>
  </si>
  <si>
    <t>Drama | Enseñanza. Literatura. Remake</t>
  </si>
  <si>
    <t>Maggie Gyllenhaal, Parker Sevak, Rosa Salazar, Anna Barynishikov, Michael Chernus, Gael García Bernal, Anna Baryshnikov, Ajay Naidu, Daisy Tahan, Haley Murphy, Sam Jules, Samrat Chakrabarti, Douglas Taurel, Carson Grant, Aamira Martinez, Stefaniya Makarova, Nikhil Melnechuk</t>
  </si>
  <si>
    <t>Corinna Harfouch, Tom Schilling, Volkmar Kleinert, André Jung, Gudrun Ritter, Rainer Bock</t>
  </si>
  <si>
    <t>Drama | Basado en hechos reales. Años 80. Enseñanza. Colegios &amp; Universidad</t>
  </si>
  <si>
    <t>Zuzana Mauréry, Zuzana Konecná, Csongor Kassai, Tamara Fischer, Martin Havelka, Éva Bandor, Oliver Oswald, Peter Bebjak, Richard Labuda, Ina Gogálová, Monika Certezni, Peter Bartak, Jozef Domonkos, Judita Hansman</t>
  </si>
  <si>
    <t>Albert Dupontel, Alice Taglioni, Stéphane Debac, Natacha Régnier, Sergi López, Caterina Murino, Olivier Schneider, Serge Hazanavicius, Zinedine Soualem, Jean-Marie Winling</t>
  </si>
  <si>
    <t>Drama. Romance | Crimen. Años 20</t>
  </si>
  <si>
    <t>Oscar Isaac, Charlotte Le Bon, Christian Bale, Shohreh Aghdashloo, Alicia Borrachero, James Cromwell, Daniel Giménez Cacho, Jean Reno, Angela Sarafyan, Numan Acar, Chico Kenzari, Abel Folk, Yigal Naor, Jean Claude Ricquebourg, André Marques, Lino M. Gomes, João Sirgado, Julián Villagrán, Luis Callejo, Alain Hernández, Simón Andreu</t>
  </si>
  <si>
    <t>Romance. Drama | Drama romántico. Años 1910-1919</t>
  </si>
  <si>
    <t>Rebecca Hall, Alan Rickman, Richard Madden, Maggie Steed, Christelle Cornil, Shannon Tarbet, Toby Murray, Jean-Louis Sbille, Jonathan Sawdon</t>
  </si>
  <si>
    <t>Sandra Bullock, Ryan Reynolds, Malin Akerman, Craig T. Nelson, Mary Steenburgen, Betty White, Denis O'Hare, Oscar Nuñez, Aasif Mandvi, Michael Nouri, Gregg Edelman</t>
  </si>
  <si>
    <t>Western. Acción | Siglo XIX</t>
  </si>
  <si>
    <t>Guy Pearce, Ray Winstone, Danny Huston, David Wenham, John Hurt, Emily Watson, Richard Wilson</t>
  </si>
  <si>
    <t>Àlex Monner, Emma Suárez, Sergi López, Bruno Todeschini, Igor Szpakowski, Mikel Iglesias, Greta Fernández, David Arribas, Pablo Rosset, Guillem Jorba</t>
  </si>
  <si>
    <t>Thriller. Drama | Policíaco. Asesinos en serie. Años 70. Crimen. Basado en hechos reales. Thriller psicológico. Drama psicológico</t>
  </si>
  <si>
    <t>Guillaume Canet, Ana Girardot, Jean-Yves Berteloot, Patrick Azam, Arnaud Henriet, Douglas Attal, Pierick Tournier, Alexandre Carriere, François-Dominique Blin, Franck Andrieux, Arthur Dujardin, Alice de Lencquesaing, Cédric Le Maoût</t>
  </si>
  <si>
    <t>Thriller | Mafia. Neo-noir</t>
  </si>
  <si>
    <t>Paul Walker, Cameron Bright, Vera Farmiga, Chazz Palminteri, Karel Roden, Johnny Messner, Ivana Milicevic, Elizabeth Mitchell, John Noble, Michael Cudlitz, Alex Neuberger, Bruce Altman, Arthur J. Nascarella</t>
  </si>
  <si>
    <t>Colin Farrell, Al Pacino, Bridget Moynahan, Gabriel Macht, Mike Realba, Dom Fiore, Karl Pruner, Ron Lea, Jeanie Calleja, Jessica Greco, Richard Fitzpatrick, Kenneth Mitchell, Jenny Levine, Angelo Tsarouchas, Veronica Hurnick, Eugene Lipinski, Mark Ellis, Chris Owens, Sam Kalilieh, Merwin Mondesir, Elisa Moolecherry, Sheldon Davis, Oscar Hsu, Arlene Mazerolle, Brian Rhodes, Steve Behal, Jane Moffat, Bart Bedford, Tony Craig, David Boyce, Tova Smith, Michael Rubenfeld, Steve Lucescu, Neil Crone, Ray Paisley, Janet Bailey, Scott McCord, Shaun Verreault, Safwan Javed, Earl Pereira, Conrad Bergschneider, John Wayne Shafer, Stephen Lee Wright</t>
  </si>
  <si>
    <t>Comedia. Drama | Comedia dramática. Prostitución</t>
  </si>
  <si>
    <t>Carmen Machi, Terele Pávez, Asier Etxeandia, Lucía Balas, Sonia Almarcha, Paco Tous, Emilio Palacios, Mar Saura, Christian Sánchez, Yoima Valdés, Monika Kowalska, Hugo Ndiaye</t>
  </si>
  <si>
    <t>Intriga. Drama | Trabajo/empleo</t>
  </si>
  <si>
    <t>Maribel Verdú, Carmelo Gómez, Fernando Cayo, Bárbara Goenaga, Jesús Castejón, Carlo D'Ursi, Juan Fernández, Álex García, Jorge Calvo, Ginés García Millán, Nieve de Medina, Oriol Vila, Itziar Atienza, Zoe Berriatúa, Fermín Fernández</t>
  </si>
  <si>
    <t>Scarlett Johansson, Erika Christensen, Chris Evans, Bryan Greenberg, Darius Miles, Leonardo Nam, Tyra Ferrell, Matthew Lillard, Vanessa Angel, Bill Mackenzie, Sonja Bennett, Lorena Gale</t>
  </si>
  <si>
    <t>Comedia. Drama. Aventuras | Cine mudo. Años 1900 (circa). Comedia dramática. Nochevieja / Año nuevo</t>
  </si>
  <si>
    <t>Charles Chaplin, Mack Swain, Georgia Hale, Tom Murray, Malcom Waite, Henry Bergman, Betty Morrisey</t>
  </si>
  <si>
    <t>Álvaro de Luna, Carmen Pérez, Joan Borrás, Pep Munné, Juan Manuel Montesinos, Ricard Borrás, Arnau Vilardebó, Fernando Rubio</t>
  </si>
  <si>
    <t>Ciencia ficción | Extraterrestres. Catástrofes. Supervivencia. Young Adult</t>
  </si>
  <si>
    <t>Acción. Comedia. Terror. Ciencia ficción</t>
  </si>
  <si>
    <t>Emilio Estévez, Pat Hingle, Laura Harrington, Christopher Murney, Yeardley Smith, John Short, Ellen McElduff, J.C. Quinn, Holter Graham, Frankie Faison, Giancarlo Esposito, Stephen King</t>
  </si>
  <si>
    <t>Goldie Hawn, Eileen Brennan, Armand Assante, Robert Webber, Sam Wanamaker, Barbara Barrie, Harry Dean Stanton, Albert Brooks, Mary Kay Place</t>
  </si>
  <si>
    <t>Itsaso Arana, Francesco Carril, Aura Garrido, Candela Recio, Pablo Hoyos, Rafael Berrio</t>
  </si>
  <si>
    <t>Drama | Biográfico. Drama judicial / Abogados/as. Colegios &amp; Universidad. Adolescencia. Internet/Informática</t>
  </si>
  <si>
    <t>Jesse Eisenberg, Andrew Garfield, Justin Timberlake, Armie Hammer, Max Minghella, Josh Pence, Joseph Mazzello, Rashida Jones, Brenda Song, Rooney Mara, Malese Jow, Trevor Wright, Dakota Johnson, Emma Fitzpatrick, Caleb Landry Jones, Aaron Sorkin, Dustin Fitzsimons, Bryan Barter, Patrick Mapel, Toby Meuli, Jami Owen, Scotty Crowe, Marcella Lentz-Pope, Barry Livingston</t>
  </si>
  <si>
    <t>Thriller. Acción. Intriga | Internet/Informática</t>
  </si>
  <si>
    <t>Sandra Bullock, Jeremy Northam, Dennis Miller, Diane Baker, Ken Howard, Ray McKinnon, Wendy Gazelle, Kristina Krofft, Robert Gossett</t>
  </si>
  <si>
    <t>Jean Reno, Mélanie Laurent, Gad Elmaleh, Raphaëlle Agogué, Hugo Leverdez, Udo Schenk, Joseph Weismann, Sylvie Testud, Anne Brochet, Denis Menochet, Roland Copé, Jean-Michel Noirey, Rebecca Marder, Adèle Exarchopoulos, Caroline Raynaud, Thierry Frémont, Marc Rioufol, Thomas Darchinger, Tamás Lengyel, Iván Fenyö, Gyula Mesterházy</t>
  </si>
  <si>
    <t>Drama. Comedia. Romance | Caza. Realismo poético francés</t>
  </si>
  <si>
    <t>Marcel Dalio, Nora Gregor, Jean Renoir, Roland Toutain, Mila Parély, Paulette Dubost, Julien Carette, Gaston Modot, Pierre Magnier, Eddie Debray</t>
  </si>
  <si>
    <t>Drama | Histórico. Siglo XVII. Biográfico</t>
  </si>
  <si>
    <t>Greta Garbo, John Gilbert, Ian Keith, Lewis Stone, Elizabeth Young, C. Aubrey Smith, Reginald Owen, Georges Renavent, David Torrence, Gustav von Seyffertitz, Ferdinand Munier, Akim Tamiroff</t>
  </si>
  <si>
    <t>Aventuras. Romance | I Guerra Mundial. África. Supervivencia</t>
  </si>
  <si>
    <t>Drama. Comedia | Secuela. Cine dentro del cine. Años 50</t>
  </si>
  <si>
    <t>Aventuras. Drama | Biográfico. Histórico. Años 1900 (circa). Años 1910-1919</t>
  </si>
  <si>
    <t>Nicole Kidman, James Franco, Robert Pattinson, Damian Lewis, Christopher Fulford, Holly Earl, Mark Lewis Jones, Jay Abdo, Michael Jenn, Christina Low</t>
  </si>
  <si>
    <t>Drama. Comedia | Histórico. Siglo XIX. Amistad. Comedia dramática</t>
  </si>
  <si>
    <t>Judi Dench, Ali Fazal, Eddie Izzard, Adeel Akhtar, Paul Higgins, Michael Gambon, Tim Pigott-Smith, Olivia Williams, Robin Soans, Jonathan Harden, Sukh Ojla, Kemaal Deen-Ellis</t>
  </si>
  <si>
    <t>Romance. Drama | Drama de época. Drama romántico. Histórico. Siglo XIX</t>
  </si>
  <si>
    <t>Emily Blunt, Rupert Friend, Paul Bettany, Miranda Richardson, Jim Broadbent, Mark Strong, Thomas Kretschmann, Jesper Christensen, Michael Maloney, Julian Glover, Harriet Walter, Genevieve O'Reilly, Jeanette Hain, Michiel Huisman, John Pirkis, Tom Fisher, Malcolm Sinclair, Morven Christie, Tom Brooke, Rachael Stirling, Robert Cambrinus, Josef Altin, Jo Hartley, Bernard Lloyd, Shaun Dingwall, David Horovitch, Iain Mitchell, Richard Quine, David Robb, Julie McDonnell, Mark Beesley, Julia St John</t>
  </si>
  <si>
    <t>Drama | Siglo XVIII. Religión</t>
  </si>
  <si>
    <t>Pauline Etienne, Isabelle Huppert, Louise Bourgoin, Martina Gedeck, Françoise Lebrun, Agathe Bonitzer, Alice de Lencquesaing, Gilles Cohen, Marc Barbe, François Négret, Lou Castel, Nicolas Jouhet, Pascal Bongard, Pierre Nisse, Fabrizio Rongione</t>
  </si>
  <si>
    <t>Terror. Intriga | Asesinos en serie. Siglo XIX</t>
  </si>
  <si>
    <t>Lilli Palmer, Cristina Galbó, John Moulder-Brown, Cándida Losada, Maribel Martín, Pauline Challoner, Mary Maude, Paloma Pages, Teresa Hurtado, Blanca Sendino</t>
  </si>
  <si>
    <t>Catherine Tate, Iain Glen, Brittany Ashworth, Heike Makatsch, Jessica Barden, Christian Brassington, Nigel Betts, Ottilia Borbáth, Béla Fesztbaum, Fanni Futár, Imola Gáspár, Ákos Horváth, Barna Illyés, Arndt Schwering-Sohnrey, Susan Tordoff, Stephan Wolf-Schönburg</t>
  </si>
  <si>
    <t>Drama | Años 50. Colegios &amp; Universidad. Adolescencia</t>
  </si>
  <si>
    <t>Sean Connery, Nicolas Cage, Ed Harris, Michael Biehn, William Forsythe, John Spencer, David Morse, Vanessa Marcil, John C. McGinley, Jim Caviezel, Tony Todd, Bokeem Woodbine, Gregory Sporleder, Jim Maniaci, Greg Collins, Brendan Kelly, Steve Harris, Danny Nucci, Claire Forlani, Todd Louiso, David Bowe, Raquel Krells, Marshall R. Teague, Carlos Sandoval, Jack Yates, Joseph Patrick Kelly, John Laughlin, Howard Platt, Willie Garson, Jack Ford, Ralph Peduto, Anthony Clark, Andy Ryan, Raymond O'Connor, Luenell, John W. Love Jr., Sam Whipple, Tom Towles, Anthony Guidera, John Enos III, Fred Salvallon, Buck Kartalian, Matthew James Gulbranson</t>
  </si>
  <si>
    <t>Drama | Biográfico. Siglo XVII. Pintura</t>
  </si>
  <si>
    <t>Martin Freeman, Emily Holmes, Eva Birthistle, Jodhi May, Toby Jones, Natalie Press, Michael Teigen, Fiona O'Shaughnessy</t>
  </si>
  <si>
    <t>Mia Farrow, Jeff Daniels, Danny Aiello, Dianne Wiest, Van Johnson, Irving Metzman, Stephanie Farrow, Zoe Caldwell, John Wood, Milo O'Shea, Edward Herrmann, Peter Von Berg, David Kieserman, Elaine Grollman, Victoria Zussin, Mark Hammond</t>
  </si>
  <si>
    <t>Charley Grapewin, Marjorie Rambeau, Gene Tierney, William Tracy, Elizabeth Patterson, Dana Andrews, Ward Bond, Russell Simpson, Zeffie Tilbury</t>
  </si>
  <si>
    <t>Drama | Drama romántico. Drama de época. Siglo XIX. Guerra de Secesión</t>
  </si>
  <si>
    <t>Colin Farrell, Nicole Kidman, Kirsten Dunst, Elle Fanning, Oona Laurence, Angourie Rice, Addison Riecke, Wayne Pére, Emma Howard, Matt Story</t>
  </si>
  <si>
    <t>Aventuras. Drama | Naturaleza. Basado en hechos reales</t>
  </si>
  <si>
    <t>Powers Boothe, Charley Boorman, Meg Foster, Dira Paes, William Rodríguez, Yara Vaneau, Estee Chandler</t>
  </si>
  <si>
    <t>Thriller. Terror | Asesinos en serie. Gore</t>
  </si>
  <si>
    <t>Vicente Parra, Eusebio Poncela, Emma Cohen, Vicky Lagos, Lola Herrera, Fernando Sánchez Polack, Charly Bravo, Rafael Hernández, Ismael Merlo, Ángel Blanco, Manuel Clavo, José Franco, Antonio Corencia</t>
  </si>
  <si>
    <t>Terror. Drama | Sobrenatural. Posesiones/Exorcismos. Drama psicológico. Película de culto. Brujería. Maternidad. Nochevieja / Año nuevo</t>
  </si>
  <si>
    <t>Mia Farrow, John Cassavetes, Ruth Gordon, Ralph Bellamy, Sidney Blackmer, Maurice Evans, Victoria Vetri, Patsy Kelly, Elisha Cook Jr., Charles Grodin, D'Urville Martin, Emmaline Henry, Hanna Landy, Phil Leeds, Hope Summers, Marianne Gordon, Wende Wagner</t>
  </si>
  <si>
    <t>Cine negro. Thriller | Policíaco. Crimen</t>
  </si>
  <si>
    <t>Ciencia ficción. Intriga. Thriller | Secuestros / Desapariciones. Internet/Informática. Cine independiente USA</t>
  </si>
  <si>
    <t>Brenton Thwaites, Laurence Fishburne, Olivia Cooke, Beau Knapp, Lin Shaye, Robert Longstreet, Jeffrey Grover</t>
  </si>
  <si>
    <t>Terror. Intriga. Thriller | J-Horror. Remake</t>
  </si>
  <si>
    <t>Naomi Watts, Martin Henderson, Brian Cox, David Dorfman, Daveigh Chase, Sara Rue, Lindsay Frost, Amber Tamblyn, Rachael Bella, Shannon Cochran, Stephanie Erb, Pauley Perrette, Sasha Barrese, Chuck Hicks</t>
  </si>
  <si>
    <t>Drama | II Guerra Mundial. Propaganda. Familia</t>
  </si>
  <si>
    <t>Intriga | Telefilm</t>
  </si>
  <si>
    <t>Angela Lansbury, Thomas Ian Griffith, Ed Bishop, Paul Birchard, Michelle Read, Tommy O'Neill, Paul Kennedy, Joseph Long, Gerry O'Brien, John Light, Todd Boyce, Patricia Martin</t>
  </si>
  <si>
    <t>Jessica Chastain, Colin Farrell, Samantha Morton, Nora McMenamy</t>
  </si>
  <si>
    <t>Thriller. Terror | Religión</t>
  </si>
  <si>
    <t>Demi Moore, Michael Biehn, Jürgen Prochnow, Peter Friedman, John Taylor, Manny Jacobs</t>
  </si>
  <si>
    <t>Ciencia ficción. Acción. Romance | Distopía. Young Adult. Secuela</t>
  </si>
  <si>
    <t>Terror | Vudú. Zombis</t>
  </si>
  <si>
    <t>Bill Pullman, Cathy Tyson, Zakes Mokae, Paul Winfield, Badja Djola, Brent Jennings, Conrad Roberts, Theresa Merritt, Michael Gough</t>
  </si>
  <si>
    <t>Aventuras. Romance</t>
  </si>
  <si>
    <t>Alan Ladd, Clifton Webb, Sophia Loren, Alex Minotis, Jorge Mistral, Laurence Naismith, Piero Giagnoni, Gertrude Flynn</t>
  </si>
  <si>
    <t>Drama. Romance | Años 40. Literatura. II Guerra Mundial</t>
  </si>
  <si>
    <t>Lily James, Michiel Huisman, Glen Powell, Jessica Brown Findlay, Matthew Goode, Tom Courtenay, Penelope Wilton, Tim Ingall, Katherine Parkinson, Kit Connor, Dilyana Bouklieva, Andy Gathergood, Marek Oravec</t>
  </si>
  <si>
    <t>John Wayne, George Kennedy, Gary Grimes, Neville Brand, Clay O’Brien, Marie Windsor, Morgan Paull, Dan Vadis</t>
  </si>
  <si>
    <t>Intriga | Crimen. Basado en hechos reales</t>
  </si>
  <si>
    <t>James Stewart, John Dall, Farley Granger, Cedric Hardwicke, Joan Chandler, Douglas Dick, Constance Collier, Dick Hogan</t>
  </si>
  <si>
    <t>Drama | Adolescencia. Discapacidad. Acoso escolar/bullying. Matemáticas</t>
  </si>
  <si>
    <t>Alba Rohrwacher, Luca Marinelli, Isabella Rossellini, Arianna Nastro, Vittorio Lomartire, Martina Albano, Tommaso Neri, Aurora Ruffino, Giorgia Pizzio, Maurizio Donadoni, Roberto Sbaratto, Giorgia Senesi</t>
  </si>
  <si>
    <t>Drama | Drama carcelario. Atletismo. Deporte. Free Cinema</t>
  </si>
  <si>
    <t>Tom Courtenay, Michael Redgrave, James Bolam, Avis Bunnage, Alec McCowen, Dervis Ward, Joe Robinson, Julia Foster, Frank Finlay, Topsy Jane, Edward Fox, Peter Madden, John Thaw, James Fox, Joe Robinson, John Bull</t>
  </si>
  <si>
    <t>Drama | Nazismo. Holocausto. II Guerra Mundial. Telefilm</t>
  </si>
  <si>
    <t>Kenneth Branagh, Stanley Tucci, Colin Firth, Nicholas Woodeson, Barnaby Kay, Ben Daniels, David Threlfall, Kevin McNally, Jonathan Coy, Owen Teale, Pete Sullivan, Brendan Coyle, Ian McNeice, Brian Pettifer, Ewan Stewart, Tom Hiddleston</t>
  </si>
  <si>
    <t>Thriller. Drama | Años 20. Policíaco</t>
  </si>
  <si>
    <t>Luis Tosar, Michelle Jenner, Vicente Romero, Ernesto Alterio, Paco Tous, Manolo Solo, Jaime Lorente, Pep Tosar, Fernando Cayo, William Miller, Adriana Torrebejano, Xosé Barato, Ricardo de Barreiro, José Manuel Poga, Elías Pelayo, Paula del Río, Albert Pérez, Fredi Leis, Federico Pérez, Nacho Castaño, Santi Prego, Toni Salgado, Paula Morado, Laura Nuñez, Sonia Rúa, Sheyla Fariña, Mariña Sampedro, Covadonga Berdiñas, Machi Salgado, Mercedes Castro, Miguel Canalejo, David Jenner, César Souto Vilanova, Ademar Silvoso, Nuno Vilela, Julia Cortés de Juan, Tony Cayuela, Patricia Torres, Joan Serrats, Santos Mallagray, Richard Menchaca, Marc Udina, David Linares, Juan Antonio Ballesteros, David Martín Surroca, Marcos Javier Fernández Eimil</t>
  </si>
  <si>
    <t>Kevin Costner, Susanna Thompson, Joe Morton, Ron Rifkin, Linda Hunt, Kathy Bates</t>
  </si>
  <si>
    <t>Intriga | Remake. Asesinos en serie</t>
  </si>
  <si>
    <t>Ewan McGregor, Patricia Arquette, Nick Nolte, Josh Brolin, Brad Dourif, Lauren Graham, John C. Reilly, Anais Evans, Erich Anderson, Lonny Chapman, Scott Burkholder, Michael Matthys, Robert LaSardo, Mongo Brownlee, Candy Ann Brown, Alix Koromzay, Larry Cedar, Lennie Loftin, Nicholas Cascone</t>
  </si>
  <si>
    <t>Michael Douglas, Kiefer Sutherland, Kim Basinger, Eva Longoria, Martin Donovan, Gloria Reuben, David Rasche, Ritchie Coster, Blair Brown, Raynor Scheine, Kristin Lehman, Yanna McIntosh, Paul Calderon, Chuck Shamata, Clark Johnson</t>
  </si>
  <si>
    <t>Intriga. Drama. Thriller | Crimen. Espionaje</t>
  </si>
  <si>
    <t>Richard Gere, Topher Grace, Martin Sheen, Odette Yustman, Stephen Moyer, Tamer Hassan, Chris Marquette, Stana Katic, Yuri Sardarov, Ivan Fedorov, Ed Kelly, Jeffrey Pierce, Larry Gilliard Jr., Mike Kraft, Andy Manning, Nick Grosvenor</t>
  </si>
  <si>
    <t>Thriller. Terror | Thriller psicológico</t>
  </si>
  <si>
    <t>Julianne Moore, Jonathan Rhys Meyers, Jeffrey DeMunn, Frances Conroy, Brooklynn Proulx, Nathan Corddry, KatiAna Davis, Michael Graves</t>
  </si>
  <si>
    <t>Cine negro. Intriga. Thriller | Crimen. Asesinos en serie</t>
  </si>
  <si>
    <t>Drama | Teatro</t>
  </si>
  <si>
    <t>Al Pacino, Greta Gerwig, Dianne Wiest, Kyra Sedgwick, Charles Grodin, Dylan Baker, Dan Hedaya, Nina Arianda, Victor Cruz, Li Jun Li, Mary Louise Wilson, Billy Porter, Lance Roberts, Derrick Arthur, Steve Rosen, Andrea Barnes, Otoja Abit, Jennifer Regan, Andrew Polk, Peter Francis James, Emily Dorsch, Christopher Brian Roach, Adam Lubarsky, Ricky Paull Goldin, Zack Robidas, Anitha Gandhi, Rebecka Ray, Buzz Bovshow, Suzan Perry, TaiVon McKinney, Maria-Christina Oliveras, Annika Pergament, Lawrence Ballard, Mark Alhadeff</t>
  </si>
  <si>
    <t>Drama | Comedia negra. Periodismo. Televisión. Guerra de Bosnia</t>
  </si>
  <si>
    <t>Richard Gere, Terrence Howard, Jesse Eisenberg, Diane Kruger, James Brolin, Joy Bryant, Dylan Baker, Mark Ivanir</t>
  </si>
  <si>
    <t>Thriller. Intriga | Terrorismo. IRA</t>
  </si>
  <si>
    <t>Harrison Ford, Brad Pitt, Margaret Colin, Rubén Blades, Treat Williams, George Hearn, Mitchell Ryan, Natascha McElhone, Paul Ronan, Simon Jones, Julia Stiles, Ashley Carin, Kelly Singer, David O'Hara, David Wilmot, Anthony Brophy, Shane Dunne, Martin Dunne, Gabrielle Reidy, Samantha Conroy</t>
  </si>
  <si>
    <t>Thriller. Aventuras. Intriga | Telefilm. Secuela</t>
  </si>
  <si>
    <t>Jared Harris, Dona Croll, David Harewood, Hayley Atwell, JJ Feild, Matt Smith, Billie Piper, John Standing, Antonia Pemberton, Owen Roe, Julian Rhind-Tutt, Richard Clews, Phil Cornwell</t>
  </si>
  <si>
    <t>Drama. Thriller | Nazismo. Biográfico</t>
  </si>
  <si>
    <t>Sebastian Koch, Tom Schilling, Paula Beer, Lars Eidinger, Rainer Bock, Florian Bartholomäi, Oliver Masucci, Hanno Koffler, Ben Becker, Saskia Rosendahl, Ulrike C. Tscharre, Johanna Gastdorf, Pit Bukowski, Evgeniy Sidikhin, Martin Bruchmann, Jörg Schüttauf, David Schütter, Ina Weisse, Chris Theisinger, Antonia Bill, Hans-Uwe Bauer, Johannes Allmayer, Oleg Tikhomirov, Stefan Mehren, Mark Zak, Martin Baden, Matthias Faust, Andreas Nickl, Cai Cohrs, Viktor Bleischwitz</t>
  </si>
  <si>
    <t>Thriller. Intriga. Drama | Periodismo. Remake</t>
  </si>
  <si>
    <t>Russell Crowe, Ben Affleck, Rachel McAdams, Robin Wright, Jason Bateman, Helen Mirren, Jeff Daniels, Michael Berresse, Harry Lennix, Josh Mostel, Michael Weston, Barry Shabaka Henley, Viola Davis, Maria Thayer, Wendy Makkena, David Harbour, Steve Park, Brennan Brown, Zoe Lister Jones, Tuck Milligan, LaDell Preston, Rob Benedict, Michael Jace, Shane Edelman, Katy Mixon</t>
  </si>
  <si>
    <t>Jamie Foxx, Jennifer Garner, Jason Bateman, Chris Cooper, Jeremy Piven, Ashraf Barhom, Ali Suliman, Richard Jenkins, Kyle Chandler, Frances Fisher, Danny Huston, Tim McGraw, Kelly AuCoin, Anna Deavere Smith, Minka Kelly, Peter Berg</t>
  </si>
  <si>
    <t>Drama. Comedia | Colegios &amp; Universidad. Enseñanza. Años 50. Feminismo</t>
  </si>
  <si>
    <t>Drama | Cine independiente USA. Familia</t>
  </si>
  <si>
    <t>Brian Cox, Rosanna Arquette, JJ Feild, Thora Birch, Treat Williams, Tim Matheson, Peter Coyote, Emanuel Cohn, Clive Russell, Josh Stamberg, Sandra Santiago, Julie Ow, David Ashton, Vanessa Ross, Jeanne Young, Natalie Stephany Aguilar, Teresa Navarro, Steven Wiig, Gail Gamble, Anthony Snow</t>
  </si>
  <si>
    <t>Drama | Neorrealismo. Teatro. Road Movie</t>
  </si>
  <si>
    <t>Anthony Quinn, Giulietta Masina, Richard Basehart, Aldo Silvani, Marcella Rovere, Livia Venturini</t>
  </si>
  <si>
    <t>Terror. Ciencia ficción. Intriga | Zombis</t>
  </si>
  <si>
    <t>Fantástico. Terror. Comedia</t>
  </si>
  <si>
    <t>Paprika Steen, Ulrich Thomsen, Jonas Wandschneider, Nikolaj Falkenberg-Klok, Emma Juel Justesen, Mollie Maria Gilmartin, Josephine Gents, Emma Claudia Søndergaard, Jakob Fals Nygaard</t>
  </si>
  <si>
    <t>Comedia. Aventuras | Vida rural</t>
  </si>
  <si>
    <t>John Wayne, Lee Marvin, Elizabeth Allen, Jack Warden, Cesar Romero, Dick Foran, Dorothy Lamour, Marcel Dalio, Mike Mazurki, Jacqueline Malouf, Cherylene Lee, Tim Stafford, Edgar Buchanan, Jon Fong</t>
  </si>
  <si>
    <t>Intriga. Drama | Drama judicial / Abogados/as</t>
  </si>
  <si>
    <t>Tom Cruise, Gene Hackman, Jeanne Tripplehorn, Holly Hunter, Ed Harris, David Strathairn, Paul Sorvino, Joe Viterelli, Hal Holbrook, Gary Busey, Terry Kinney, Wilford Brimley, Steven Hill, Tobin Bell, Barbara Garrick, Jerry Weintraub, Jerry Hardin, Paul Calderon, Sullivan Walker, Karina Lombard, Margo Martindale, John Beal, Dean Norris, Lou Walker, Debbie Turner, Tommy Cresswell, Michael Allen, Brian Casey, David Dwyer, Mark W. Johnson, Jerry Chipman, Afemo Omilami, Jeffrey Buckner Ford, Jonathan Kaplan, Bill Booth</t>
  </si>
  <si>
    <t>Infantil. Fantástico | Animales. Cine familiar. Arañas</t>
  </si>
  <si>
    <t>Dakota Fanning, Beau Bridges, Kevin Anderson</t>
  </si>
  <si>
    <t>Drama. Bélico | Ejército</t>
  </si>
  <si>
    <t>Tom Ewell, Marilyn Monroe, Oskar Homolka, Carolyn Jones, Evelyn Keyes, Sonny Tufts, Robert Strauss, Marguerite Chapman, Victor Moore, Donald MacBride</t>
  </si>
  <si>
    <t>Drama | Biográfico. Años 60. Enfermedad. Discapacidad. Drama romántico. Matemáticas</t>
  </si>
  <si>
    <t>Eddie Redmayne, Felicity Jones, Charlie Cox, David Thewlis, Emily Watson, Simon McBurney, Charlotte Hope, Adam Godley, Harry Lloyd, Maxine Peake, Zac Rashid, Hugh O'Brien, George Hewer, Georg Nikoloff, John W.G. Harley</t>
  </si>
  <si>
    <t>Drama | Siglo XIX. Basado en hechos reales</t>
  </si>
  <si>
    <t>Tran Nu Yên-Khê, Mai Thu Hường, Nguyễn Phương Trà My, Nhu Quynh Nguyen</t>
  </si>
  <si>
    <t>Comedia. Drama. Romance | Comedia dramática. Basado en hechos reales</t>
  </si>
  <si>
    <t>Tom Hanks, Catherine Zeta-Jones, Stanley Tucci, Chi McBride, Diego Luna, Eddie Jones, Barry Shabaka Henley, Zoe Saldana, Kumar Pallana</t>
  </si>
  <si>
    <t>Terror. Comedia | Serie B. Monstruos. Comedia de terror. Película de culto</t>
  </si>
  <si>
    <t>Jonathan Haze, Mel Welles, Jackie Joseph, Dick Miller, Myrtle Vail, Leola Wendorff, Jack Nicholson, Tammy Windsor, Toby Michaels, Leola Wendorff, Lynn Storey</t>
  </si>
  <si>
    <t>Terror. Intriga. Fantástico | Sobrenatural. Vida rural (Norteamérica)</t>
  </si>
  <si>
    <t>Max von Sydow, Ed Harris, Bonnie Bedelia, J.T. Walsh, Amanda Plummer, Ray McKinnon, Shane Meier, Valri Bromfield, William Morgan Sheppard, Duncan Fraser, Don S. Davis, Frank C. Turner, Campbell Lane, Eric Schneider, Gillian Barber, Deborah Wakeham, Tamsin Kelsey, Lochlyn Munro, Bill Croft, Dee Jay Jackson, Ann Warn Pegg, Gary Paller, Sarah Sawatsky, Robert Easton, Mike Chute, Mel Allen, Trevor Denman, K. Gin</t>
  </si>
  <si>
    <t>Terror | Gore. Zombis. Sátira</t>
  </si>
  <si>
    <t>Simon Baker, John Leguizamo, Dennis Hopper, Asia Argento, Robert Joy, Eugene Clark, Shawn Roberts, Tony Nappo, Joanne Boland, Tom Savini, Simon Pegg, Edgar Wright, Greg Nicotero, Jennifer Baxter, Boyd Banks, Jasmin Geljo, Tony Munch, Maxwell McCabe-Lokos, Pedro Miguel Arce, Sasha Roiz, Alan Van Sprang, Krista Bridges, Phil Fondacaro, Bruce McFee, Earl Pastko, Jonathan Whittaker, Peter Outerbridge, Jonathan Walker, Lara Amersey</t>
  </si>
  <si>
    <t>Aventuras. Ciencia ficción. Fantástico | Prehistoria. Dinosaurios</t>
  </si>
  <si>
    <t>Doug McClure, John McEnery, Susan Penhaligon, Keith Barron, Anthony Ainley, Godfrey James, Bobby Parr, Declan Mulholland, Ben Howard, Roy Holder, Brian Hall, Andrew McCulloch, Steve James</t>
  </si>
  <si>
    <t>Drama | Años 70. Familia. Día de Acción de Gracias</t>
  </si>
  <si>
    <t>Kevin Kline, Joan Allen, Sigourney Weaver, Christina Ricci, Tobey Maguire, Elijah Wood, Henry Czerny, Adam Hann-Byrd, David Krumholtz, Jamey Sheridan, Katie Holmes, Michael Cumpsty, Kate Burton, William Cain, Colleen Camp, Larry Pine, Daniel McDonald</t>
  </si>
  <si>
    <t>Aventuras. Drama | Aventuras marinas. Pesca. Basado en hechos reales. Años 90</t>
  </si>
  <si>
    <t>George Clooney, Mark Wahlberg, Diane Lane, John C. Reilly, William Fichtner, John Hawkes, Allen Payne, Mary Elizabeth Mastrantonio, Karen Allen, Cherry Jones, Bob Gunton, Christopher McDonald, Michael Ironside, Rusty Schwimmer</t>
  </si>
  <si>
    <t>Drama | Bolsa &amp; Negocios</t>
  </si>
  <si>
    <t>William Holden, June Allyson, Barbara Stanwyck, Fredric March, Walter Pidgeon, Nina Foch, Shelley Winters, Paul Douglas, Louis Calhern, Dean Jagger, Dan Riss, Tim Considine, William Phipps, Harry Shannon, Dorothy Vernon, Bess Flowers, Lucy Knoch, Bert Stevens, Mary Adams, Virginia Brissac, Ann Tyrrell, Leon Alton</t>
  </si>
  <si>
    <t>Acción. Thriller | Catástrofes. Bomberos. 3-D</t>
  </si>
  <si>
    <t>Lau Ching-Wan, Louis Koo, Angelica Lee, Chen Sicheng, Natalie Tong, Eddie Cheung, Crystal Lee, Marc Ma, Zang Jinsheng</t>
  </si>
  <si>
    <t>Fantástico. Western. Ciencia ficción | Western futurista</t>
  </si>
  <si>
    <t>Idris Elba, Matthew McConaughey, Tom Taylor, Katheryn Winnick, Abbey Lee, Jackie Earle Haley, Fran Kranz, Claudia Kim, Michael Barbieri, José Zúñiga, Dennis Haysbert, Nicholas Hamilton, Ben Gavin</t>
  </si>
  <si>
    <t>Drama | Basado en hechos reales. Histórico. Siglo XIX</t>
  </si>
  <si>
    <t>Rory Kinnear, Maxine Peake, David Bamber, Marion Bailey, Kieran O'Brien, Adam Long, Tim McInnerny, Leo Bill, Nico Mirallegro, Teresa Mahoney, Karl Johnson, Laura Elphinstone, Pearce Quigley, Tom Meredith, Simona Bitmate, Robert Wilfort, Sam Troughton, Roger Sloman, Kenneth Hadley, Lizzy McInnerny, Sam MacKenzie, Neil Bell, Lisa Millett, Philip Jackson, John-Paul Hurley, Ian Mercer, Danny Kirrane, Johnny Byrom, Victor McGuire, Stephen Wight, Ryan Pope, Dorothy Atkinson, Vincent Franklin, Jeff Rawle, Eileen Davies, Philip Whitchurch, Martin Savage, Al Weaver, Fine Time Fontayne, Robert Gillespie, Jonathan Jaynes, Shaun Prendergast, Alan Williams, Dorothy Duffy, Christine Bottomley, Julie Hesmondhalgh, Kate Rutter, Joseph Kloska, Brian Fletcher, Gary Cargill, Patrick Kennedy, Guy Williams, Ben Crompton, Bryony Miller, Lee Boardman, Steve Garti, Michael Culkin, Rachel Davies, Noreen Kershaw, Adam Shaw, Bob Goody, Sam Graham, Tilly Vosburgh, David Hounslow, Steve Huison, Jeremy Todd Morehead, Paul Bown, Paul Popplewell, Moya Brady, Jane Hazlegrove, Kate O'Flynn, Gerard Kearns, John Branwell, Philip Martin Brown, Sidney Livingstone, David Walmsley, James Dryden, Bronwyn James, Polly Hemingway, Steve Cain, Sarah Crowden, Miles Richardson, Graham Seed, Tim Barker, Michael Cahill, Paul Greenwood, Paul Kynman, Alex McNally, Nick Moss, Mark Ryan, Mark Sheals, Michael Chadwick, Dan Poole, Lee Bainbridge, Ian Conningham, Andrew Jarvis, Simon Nock, Hamish Rush</t>
  </si>
  <si>
    <t>Thriller. Intriga. Drama | Crimen. Política</t>
  </si>
  <si>
    <t>Karen Black, Bruce Dern, Barbara Harris, William Devane, Ed Lauter, Cathleen Nesbitt, Katherine Helmond</t>
  </si>
  <si>
    <t>Wesley Snipes, Lena Headey, Ralph Brown, Charles Dance, Gemma Jones, Iain Robertson, Richard Harrington, Ryan McCluskey</t>
  </si>
  <si>
    <t>Thriller. Terror | Sobrenatural</t>
  </si>
  <si>
    <t>Acción. Intriga | Robos &amp; Atracos</t>
  </si>
  <si>
    <t>Sean Connery, Catherine Zeta-Jones, Will Patton, Maury Chaykin, Ving Rhames, Kevin McNally, Terry O'Neill, Madhav Sharma, David Yip, Tim Potter, Eric Meyers, William Marsh, Tony Xu, Rolf Saxon, Tom Clarke Hill, Stuart Ong, Ravin J. Ganatra, Rhydian Jai-Persad, Hari Dhillon</t>
  </si>
  <si>
    <t>Comedia. Drama | Comedia dramática. II Guerra Mundial. Nazismo</t>
  </si>
  <si>
    <t>Comedia | Comedia dramática. Baile</t>
  </si>
  <si>
    <t>Paco León, Carmen Machi, Luis Bermejo, Maribel del Pino, Arlette Torres, María José Sarrate, Maite Sandoval, Artur Busquets, Julián López, Bárbara Santa-Cruz, Marisol Aznar, Jorge Asín, Manuel Huedo, Rebeca Sala, Manel Fuentes, Horacio Colomé, Alfonso Lara, Julián Teurlais, Javier Perdiguero</t>
  </si>
  <si>
    <t>Antonio de la Torre, Belén Cuesta, Vicente Vergara, José Manuel Poga, Emilio Palacios, José María del Castillo, Carlos Bernardino, Adrián Fernández, Nacho Fortes, Marco Cáceres, Joaquín Gómez, Esperanza Guardado, Óscar Corrales, Enrique Asenjo, Estefanía Rueda</t>
  </si>
  <si>
    <t>Aventuras | Antigua Roma. Religión. Esclavitud. Cine épico</t>
  </si>
  <si>
    <t>Richard Burton, Jean Simmons, Victor Mature, Michael Rennie, Jay Robinson, Dean Jagger, Richard Boone, Dawn Addams, Michael Ansara</t>
  </si>
  <si>
    <t>Drama | Deporte. Baloncesto. Juego</t>
  </si>
  <si>
    <t>Michael Shannon, Carla Gugino, Taylor John Smith, Zazie Beetz, Jessica Rothe, Chris Bauer, Cindy Cheung, Luis Da Silva Jr., Wayne Duvall, Lynn Marocola, Jake Choi, Marko Caka, Nancy Cejari, Christopher Meyer, Danny Hoch, Matthew Porretta, Richard Kohnke, Ron Simons, Seth Barrish, Ralph Rodriguez</t>
  </si>
  <si>
    <t>Drama | Juego. Póker. Amistad. Cine independiente USA</t>
  </si>
  <si>
    <t>Ryan Reynolds, Ben Mendelsohn, Sienna Miller, Analeigh Tipton, Robin Weigert, Alfre Woodard, Stephanie Honore, Jane McNeill, Indigo, Teri Wyble, Wes Lagarde, Hunter Burke, Christopher Heskey, Jason Davis</t>
  </si>
  <si>
    <t>Kevin Kline, Susan Sarandon, Dakota Fanning, Bryan Batt, Max Casella, Sean Flynn, Patrick St. Esprit, Jane McNeill, Matt Kane, Ben Winchell, Amanda Dunn, Ava Knighten Santana, Judd Lormand, Emily Marie Palmer, Jason Davis, Kelly O'Neal</t>
  </si>
  <si>
    <t>Drama | Ejército. Amistad</t>
  </si>
  <si>
    <t>Steve Carell, Bryan Cranston, Laurence Fishburne, J. Quinton Johnson, Yul Vazquez, Deanna Reed-Foster</t>
  </si>
  <si>
    <t>Romance. Comedia | Comedia romántica. Cine independiente USA</t>
  </si>
  <si>
    <t>Rebecca Hall, Jason Sudeikis, Joe Manganiello, Dianna Agron, Blythe Danner, Beau Bridges, Griffin Dunne, Richard Masur, Maggie Castle, Bates Wilder, Alex Quijano, Mary Bonner Baker, Gabe Gibbs, Pepper Binkley, Meredith Prunty, Zachariah Supka, Haley Pine, Damien Jurado, Melanie Ehrlich, Emily Kokidko, Matthew Delamater, George J. Vezina, Mark Burzenski, Stanis Krista Ames, Josh Gunderson, Carl 'CJ' Tempesta, Hashim Lafond, Steven Dougherty, Tierre Diaz, Eva Senerchia, Lindsay Boffoli, Eddie Resendes, Claire Skowronek, Frank Omar, Melissa Jesser, Caroline Cronin, David Boston, Lily Gavin, Rosemary Howard, Stew Replogle, Gary Roscoe</t>
  </si>
  <si>
    <t>Miley Cyrus, Greg Kinnear, Kelly Preston, Liam Hemsworth, Stephanie Leigh Schlund, Nick Searcy, Kate Vernon, Rhoda Griffis, Melissa Ordway, Carly Chaikin, Bobby Coleman, Nick Lashaway</t>
  </si>
  <si>
    <t>Comedia | Vejez/Madurez</t>
  </si>
  <si>
    <t>Chevy Chase, Richard Dreyfuss, Andie MacDowell, Kate Micucci, Ritchie Montgomery, Amy Brassette, Isla Cervelli, Kit Willesee, Matthew McClain, Carol Sutton, Deneen Tyler, Jeff Caperton, Rusty Bourg, Randy Austin, Aaron Mitchell, Mike R. Moreau, Ronald Joe Vasquez, Rebecca Chulew, Tony Beard, Edward Parker, Jay Oliver, Rey Reynaud, Steve Kish, Eliot Preschutti, Ron M Patterson, Bob Hartnack, Julia Holt, Toney Chapman Steele</t>
  </si>
  <si>
    <t>Terror. Thriller | Remake. Gore. Asesinos en serie</t>
  </si>
  <si>
    <t>Drama | Biográfico. Siglo XIX</t>
  </si>
  <si>
    <t>Christopher Plummer, Paul Giamatti, James McAvoy, Helen Mirren, Anne-Marie Duff, Kerry Condon</t>
  </si>
  <si>
    <t>Tyrone Power, Cameron Mitchell, Thomas Gomez, Penny Edwards, Robert Horton, Anthony Numkena, Adeline De Walt Reynolds, Howard Petrie, Stuart Randall</t>
  </si>
  <si>
    <t>Acción. Drama | Drama carcelario. Ejército</t>
  </si>
  <si>
    <t>Intriga. Drama. Thriller | Colegios &amp; Universidad. Enseñanza. Thriller psicológico</t>
  </si>
  <si>
    <t>Laurent Lafitte, Luàna Bajrami, Pascal Greggory, Victor Bonnel, Emmanuelle Bercot, Claire Rochelle, Félix Lefebvre, Leopold Buchsbaum, Thomas Scimeca, Gringe, Iwen Casteret, Anne Loiret, Cyrille Hertel, Grégory Montel, Thomas Guy, Véronique Ruggia, Bertrand Houdin</t>
  </si>
  <si>
    <t>Aventuras. Acción. Bélico | Antigua Roma</t>
  </si>
  <si>
    <t>Thriller. Intriga | Crimen. Asesinos en serie. Secuestros / Desapariciones</t>
  </si>
  <si>
    <t>Halle Berry, Abigail Breslin, Morris Chestnut, Michael Eklund, David Otunga, Michael Imperioli, Justina Machado, José Zúñiga, Roma Maffia, Evie Thompson, Denise Dowse, Ella Rae Peck, Jenna Lamia, Ross Gallo</t>
  </si>
  <si>
    <t>Drama | Película de culto. 11-S</t>
  </si>
  <si>
    <t>Edward Norton, Philip Seymour Hoffman, Barry Pepper, Rosario Dawson, Anna Paquin, Brian Cox, Tony Siragusa, Isiah Whitlock Jr., Tony Devon, Misha Kuznetsov, Levan Uchaneishvili, Patrice O'Neal, Al Palagonia, Michael Genet, Marc H. Simon, Aaron Stanford, Keith Nobbs, Armando Riesco, Dania Ramirez, Michole Briana White, Vanessa Ferlito</t>
  </si>
  <si>
    <t>Intriga. Fantástico</t>
  </si>
  <si>
    <t>Richard Chamberlain, Olivia Hamnett, David Gulpilil, Frederick Parslow, Greg Rowe, Vivean Gray, Peter Carroll, Hedley Cullen</t>
  </si>
  <si>
    <t>Drama | Años 50. Vida rural (Norteamérica). Adolescencia. Drama sureño. Película de culto</t>
  </si>
  <si>
    <t>Timothy Bottoms, Jeff Bridges, Cybill Shepherd, Ben Johnson, Cloris Leachman, Ellen Burstyn, Randy Quaid, Sharon Taggart, John Hillerman, Clu Gulager</t>
  </si>
  <si>
    <t>Intriga. Cine negro. Thriller. Drama | Neo-noir</t>
  </si>
  <si>
    <t>Linda Fiorentino, Bill Pullman, Peter Berg, J.T. Walsh, Bill Nunn, Zack Phiffer, Dean Norris, Brian Varady, Donna Wilson</t>
  </si>
  <si>
    <t>Willem Dafoe, Harvey Keitel, Barbara Hershey, Victor Argo, Juliette Caton, Verna Bloom, Harry Dean Stanton, Randy Danson, Roberts Blossom, David Bowie, Irvin Kershner, Andre Gregory, Leo Burmester, Peggy Gormley, Tomas Arana, John Lurie, Gary Basaraba, Michael Been, Paul Herman, Barry Miller, Steve Shill, Doris von Thury, Robert Spafford, Donald Hodson, Del Russel, Peter Berling, Nehemiah Persoff, Alan Rosenberg</t>
  </si>
  <si>
    <t>Fantástico. Intriga. Romance | Secuela. Viajes en el tiempo. Adolescencia</t>
  </si>
  <si>
    <t>Maria Ehrich, Jannis Niewöhner, Peter Simonischek, Josefine Preuß, Florian Bartholomäi, Rufus Beck, Laura Berlin, Sandra Borgmann, Justine del Corte, Veronica Ferres</t>
  </si>
  <si>
    <t>Comedia | Animales</t>
  </si>
  <si>
    <t>Fatsah Bouyahmed, Lambert Wilson, Jamel Debbouze, Christian Ameri, Fehd Benchemsi, Malik Bentalha, François Bureloup, Abdellah Chakiri, Catherine Davenier, Pierre Diot, Amal El Atrache</t>
  </si>
  <si>
    <t>Comedia | Guerra Civil Española. Toros</t>
  </si>
  <si>
    <t>Comedia. Romance. Drama | Comedia juvenil. Adolescencia. Sexualidad y pornografía</t>
  </si>
  <si>
    <t>Comedia | Edad Media. Teatro. Capa y espada. Parodia</t>
  </si>
  <si>
    <t>Fernando Fernán Gómez, Paloma Valdés, Juanjo Menéndez, Antonio Garisa, Joaquín Roa, Lina Canalejas, María Luisa Ponte, José Vivó, Paula Martel, Naima Lamcharki, Lola Cardona, Francisco Camoiras</t>
  </si>
  <si>
    <t>Western | Secuela. Venganza. Crimen</t>
  </si>
  <si>
    <t>Henry Fonda, Gene Tierney, Jackie Cooper, Henry Hull, John Carradine, J. Edward Bromberg, Donald Meek</t>
  </si>
  <si>
    <t>Acción | Artes marciales. Crimen</t>
  </si>
  <si>
    <t>Christopher Lee, Douglas Wilmer, Tsai Chin, Horst Frank, Wolfgang Kieling, Maria Rohm, Howard Marion-Crawford</t>
  </si>
  <si>
    <t>Western. Drama | Venganza</t>
  </si>
  <si>
    <t>Burt Lancaster, Bruce Davison, Joaquín Martínez, Jorge Luke, Lloyd Bochner, Richard Jaeckel, Karl Swenson, Dran Hamilton, Douglass Watson, Gladys Holland</t>
  </si>
  <si>
    <t>Aventuras. Acción</t>
  </si>
  <si>
    <t>Aventuras. Drama | Histórico. Siglo XIX. Venganza</t>
  </si>
  <si>
    <t>Jim Caviezel, Guy Pearce, Richard Harris, Luis Guzmán, Michael Wincott, Dagmara Dominczyk, James Frain, Christopher Adamson, Alex Norton, Henry Cavill, Patrick Godfrey, JB Blanc, Freddie Jones, Helen McCrory</t>
  </si>
  <si>
    <t>Thriller. Acción. Drama | Inmigración. Yakuza &amp; Triada</t>
  </si>
  <si>
    <t>Jackie Chan, Naoto Takenaka, Daniel Wu, Xu Jinglei, Masaya Kato, Fan Bingbing, Jack Kao, Kenya Sawada, Lam Suet, Chin Kar-Lok, Hiro Hayama, Toru Minegishi, Paul Chun, Hiroyuki Nagato, Yasuaki Kurata, Ken Lo, Teddy Lin, Ringo Chan</t>
  </si>
  <si>
    <t>Thriller. Drama | Asesinos en serie</t>
  </si>
  <si>
    <t>Ken Ogata, Rentarô Mikuni, Mayumi Ogawa, Mitsuko Baisho, Nijiko Kiyokawa, Chocho Miyako, Taiji Tonoyama, Akira Hamada, Kazunaga Tsuji, Moeko Ezawa, Gorô Tarumi, Kazuo Kitamura, Frankie Sakai, Toshirô Ishidô, Yasuhisa Sonoda</t>
  </si>
  <si>
    <t>Domhnall Gleeson, Thomas Haden Church, Nina Dobrev, Christina Applegate, Vladimir Ruzich, Rohan Campbell, Donna Benedicto, Sunita Prasad, Balinder Johal, Seth Whittaker, Ben Jacobs</t>
  </si>
  <si>
    <t>Intriga | Espionaje. Película de culto. Fotografía</t>
  </si>
  <si>
    <t>Intriga. Terror. Thriller | Literatura</t>
  </si>
  <si>
    <t>Johnny Depp, John Turturro, Maria Bello, Timothy Hutton, Charles S. Dutton, Len Cariou</t>
  </si>
  <si>
    <t>Drama | Familia. Cine dentro del cine</t>
  </si>
  <si>
    <t>Catherine Deneuve, Juliette Binoche, Ethan Hawke, Clémentine Grenier, Manon Clavel, Alain Libolt, Christian Crahay, Roger Van Hool, Ludivine Sagnier, Laurent Capelluto, Maya Sansa, Jackie Berroyer, Sébastien Chassagne, Helmi Dridi, Virgile M'Foilou, Zoé Van Herck, Hannah Castel Chiche, Mailys Dumon, Damien Dorsaz, Claude Schmitz</t>
  </si>
  <si>
    <t>Drama | Medicina. Deporte. Fútbol americano. Basado en hechos reales</t>
  </si>
  <si>
    <t>Will Smith, Gugu Mbatha-Raw, Alec Baldwin, Albert Brooks, David Morse, Eddie Marsan, Stephen Moyer, Luke Wilson, Adewale Akinnuoye-Agbaje, Bitsie Tulloch, Matthew Willig, Paul Reiser, Richard T. Jones, Mike O'Malley, Arliss Howard, Holt McCallany</t>
  </si>
  <si>
    <t>Drama | Guerra de Bosnia. Abusos sexuales. Crimen. Política. Basado en hechos reales</t>
  </si>
  <si>
    <t>Rachel Weisz, Monica Bellucci, Benedict Cumberbatch, Vanessa Redgrave, David Strathairn, David Hewlett, Liam Cunningham, Nikolaj Lie Kaas, Sergej Trifunovic, Roxana Condurache, William Hope, Rayisa Kondracki, Jeanette Hain, Luke Treadaway, Anna Schafer, Vlad Ivanov, Victoria Raileanu, Rosabell Laurenti Sellers</t>
  </si>
  <si>
    <t>Drama | Enfermedad. Familia. Colegios &amp; Universidad. Matemáticas</t>
  </si>
  <si>
    <t>Gwyneth Paltrow, Anthony Hopkins, Hope Davis, Jake Gyllenhaal, Gary Houston, Roshan Seth</t>
  </si>
  <si>
    <t>Drama | Basado en hechos reales. Periodismo. Televisión</t>
  </si>
  <si>
    <t>Cate Blanchett, Robert Redford, Topher Grace, Elisabeth Moss, Dennis Quaid, Bruce Greenwood, Stacy Keach, John Benjamin Hickey, Martin Sacks, Nicholas Hope, Aaron Glenane, Steve Bastoni, Lewis Fitzgerald, Christopher Stollery, Elizabeth Saunders, Andrew Fritz</t>
  </si>
  <si>
    <t>Western. Acción | Crimen. Siglo XIX</t>
  </si>
  <si>
    <t>Drama | Colegios &amp; Universidad. Enseñanza</t>
  </si>
  <si>
    <t>Michael Redgrave, Jean Kent, Nigel Patrick, Ronald Howard, Brian Smith, Wilfrid Hyde-White</t>
  </si>
  <si>
    <t>Harold Lloyd, Adolphe Menjou, Helen Mack, Verree Teasdale, Lionel Stander, William Gargan, George Barbier, Dorothy Wilson, Marjorie Gateson, Charles Lane, Anthony Quinn</t>
  </si>
  <si>
    <t>Thriller. Terror. Drama</t>
  </si>
  <si>
    <t>Hilary Swank, Jeffrey Dean Morgan, Christopher Lee, Lee Pace, Aunjanue Ellis, Michael Massee, Penny Balfour, Peggy Miley, Kisha Sierra, Michael Showers, Alexandria Morrow, Cliff Gravel, Sandi K Shelby</t>
  </si>
  <si>
    <t>Romance. Drama | Drama romántico. Adolescencia. Erótico. Homosexualidad. Cómic</t>
  </si>
  <si>
    <t>Adèle Exarchopoulos, Léa Seydoux, Salim Kechiouche, Mona Walravens, Jeremie Laheurte, Alma Jodorowsky, Aurélien Recoing, Catherine Salée, Fanny Maurin, Benjamin Siksou, Sandor Funtek, Karim Saidi</t>
  </si>
  <si>
    <t>Comedia | Sátira. Parodia. Comedia absurda. Comedia negra. Religión. Película de culto</t>
  </si>
  <si>
    <t>Intriga. Drama. Thriller | Drama judicial / Abogados/as</t>
  </si>
  <si>
    <t>Kevin Spacey, Kate Winslet, Laura Linney, Gabriel Mann, Matt Craven, Leon Rippy, Rhona Mitra, Jim Beaver, Melissa McCarthy, Cleo King, Constance Jones, Lee Ritchey, Brandy Little, Jesse De Luna, Vernon Grote, Sean Hennigan, Charles Sanders, Marco Perella, Michael Crabtree, Julio Cedillo, Cliff Stephens, Christopher Meister, Jeff Gibbs, James Huston, Chris Warner, Julian Maurice Moore, Julia Lashae, Matthew Posey, Lynn Mathis, Jack Watkins, Robert Lott, Mark Voges, Katherine Willis, Pilar Ferreiro, Amparo Moreno, Barbara Petricini-Buxton, David Dahl, Asia De Marcos, Amparo Garcia, Kirk Sisco, Kathy Lamkin</t>
  </si>
  <si>
    <t>Drama. Thriller | Espionaje. Guerra Fría. Años 80</t>
  </si>
  <si>
    <t>Ulrich Mühe, Martina Gedeck, Sebastian Koch, Ulrich Tukur, Thomas Thieme, Hans-Uwe Bauer, Volkmar Kleinert, Matthias Brenner, Charly Hübner, Herbert Knaup, Marie Gruber, Bastian Trost, Thomas Arnold, Martin Brambach, Paul Faßnacht, Werner Daehn, Paul Maximilian Schüller, Susanna Kraus, Hubertus Hartmann, Volker Michalowski, Ludwig Blochberger, Hinnerk Schönemann, Michael Gerber, Hildegard Schroedter, Inga Birkenfeld, Gitta Schweighöfer, Fabian von Klitzing, Kai Ivo Baulitz</t>
  </si>
  <si>
    <t>Aventuras. Drama | Años 60. Años 70. Infancia. Aventuras marinas. Supervivencia. Religión. Animales. 3-D</t>
  </si>
  <si>
    <t>Suraj Sharma, Irrfan Khan, Rafe Spall, Tabu, Adil Hussain, Shravanthi Sainath, Ayush Tandon, Vibish Sivakumar, Gérard Depardieu</t>
  </si>
  <si>
    <t>Drama | Deporte. Fútbol americano. Drama carcelario. Basado en hechos reales</t>
  </si>
  <si>
    <t>Dwayne Johnson, Xzibit, Kevin Dunn, Leon Rippy, L. Scott Caldwell, Jade Yorker, David V. Thomas, Setu Taase, Kelli Dawn Hancock, Mo McRae, Trever O'Brien, James Earl, Brandon Mychal Smith, Joe Seo, Jurnee Smollett-Bell, Jamal Mixon</t>
  </si>
  <si>
    <t>Drama. Musical | Biográfico. Años 50. Años 60</t>
  </si>
  <si>
    <t>Marion Cotillard, Sylvie Testud, Pascal Greggory, Emmanuelle Seigner, Gérard Depardieu, Jean-Paul Rouve, Clotilde Courau, Jean-Pierre Martins, Catherine Allegret, Marc Barbe, Nathalie Cox</t>
  </si>
  <si>
    <t>Anne Hathaway, Johnny Flynn, Mary Steenburgen, Ben Rosenfield</t>
  </si>
  <si>
    <t>Spencer Tracy, Hedy Lamarr, John Garfield, Frank Morgan, Akim Tamiroff, Sheldon Leonard, John Qualen, Donald Meek</t>
  </si>
  <si>
    <t>Comedia. Drama | Comedia dramática. Nazismo. Holocausto. II Guerra Mundial. Años 30. Años 40</t>
  </si>
  <si>
    <t>Roberto Benigni, Nicoletta Braschi, Giorgio Cantarini, Marisa Paredes, Giustino Durano, Horst Buchholz, Sergio Bini Bustric</t>
  </si>
  <si>
    <t>Javier Cámara, Raúl Arévalo, Carmen Ruiz, Tammy Blanchard, Sarah Sokolovic, Gloria Muñoz, Juan Villareal</t>
  </si>
  <si>
    <t>Drama | Años 50. Familia. Melodrama</t>
  </si>
  <si>
    <t>Carol Duarte, Júlia Stockler, Fernanda Montenegro, Gregório Duvivier, Cristina Pereira, Flavio Bauraqui, Maria Manoella, Nikolas Antunes</t>
  </si>
  <si>
    <t>Drama | Inmigración</t>
  </si>
  <si>
    <t>Sophia Loren, Ibrahima Gueye, Renato Carpentieri, Abril Zamora, Babak Karimi, Massimiliano Rossi, Francesco Cassano</t>
  </si>
  <si>
    <t>Intriga. Comedia | Sherlock Holmes</t>
  </si>
  <si>
    <t>Robert Stephens, Colin Blakely, Geneviève Page, Christopher Lee, Clive Revill, Tamara Toumanova, Irene Handl, Mollie Maureen, Stanley Holloway, Catherine Lacey, Michael Balfour, Peter Madden</t>
  </si>
  <si>
    <t>Drama | Racismo. Familia. Años 60</t>
  </si>
  <si>
    <t>Dakota Fanning, Queen Latifah, Jennifer Hudson, Alicia Keys, Sophie Okonedo, Paul Bettany, Hilarie Burton, Nate Parker, Tristan Wilds, Bill Oberst Jr.</t>
  </si>
  <si>
    <t>Drama. Romance | Drama psicológico. Enfermedad</t>
  </si>
  <si>
    <t>Sarah Polley, Tim Robbins, Javier Cámara, Sverre Anker Ousdal, Steven Mackintosh, Julie Christie, Eddie Marsan, Daniel Mays, Dean Lennox Kelly, Danny Cunningham, Emmanuel Idowu, Reg Wilson, Leonor Watling</t>
  </si>
  <si>
    <t>Aventuras. Comedia | Road Movie. Fotografía. Remake</t>
  </si>
  <si>
    <t>Ben Stiller, Kristen Wiig, Adam Scott, Patton Oswalt, Shirley MacLaine, Kathryn Hahn, Sean Penn, Joey Slotnick, Toshiko Onizawa, Adrian Martinez, Jon Daly, Terence Bernie Hines, Paul Fitzgerald, Grace Rex</t>
  </si>
  <si>
    <t>Drama | Familia. Guerra de Iraq. Cine independiente USA</t>
  </si>
  <si>
    <t>John Cusack, Alessandro Nivola, Shélan O'Keefe, Gracie Bednarczyk, Mary Kay Place, Doug Dearth, Brian Patrick Farrell, Marisa Tomei, Doug James, Emily Churchill, Rebecca Spence</t>
  </si>
  <si>
    <t>Andrew Bleechington, Regina Williams, Robert Williams, Ry'nesia Chambers</t>
  </si>
  <si>
    <t>Drama. Romance | Histórico. I Guerra Mundial</t>
  </si>
  <si>
    <t>Philippe Noiret, Sabine Azéma, Pascale Vignal, Maurice Barrier, François Perrot, Jean-Pol Dubois, Daniel Russo, Michel Duchaussoy</t>
  </si>
  <si>
    <t>Fantástico. Acción | Cómic</t>
  </si>
  <si>
    <t>Charlize Theron, Chiwetel Ejiofor, KiKi Layne, Chico Kenzari, Matthias Schoenaerts, Luca Marinelli, Harry Melling, Veronica Ngo, Anamaria Marinca, Joey Ansah, Adam Collins, Jill Buchanan, Peter Brooke, Tuncay Gunes, Oliver Simms, Steve Healey, Natacha Karam, Russell Balogh, Adam Basil, Obie Matthew</t>
  </si>
  <si>
    <t>Kim Ok-bin, Shin Ha-kyun, Kim Seo-hyung, Sung-Jun, Jo Eun-ji, Jung Hae-Kyun, Park Chul-min, Ye-Ji Min, Son Min-Ji</t>
  </si>
  <si>
    <t>Terror. Thriller | Serie B. Película de culto. Gore. Abusos sexuales. Venganza. Cine independiente USA</t>
  </si>
  <si>
    <t>Camille Keaton, Eron Tabor, Richard Pace, Anthony Nichols, Gunter Kleemann</t>
  </si>
  <si>
    <t>Olivia DeJonge, Ed Oxenbould, Deanna Dunagan, Peter McRobbie, Kathryn Hahn, Celia Keenan-Bolger, Samuel Stricklen, Patch Darragh</t>
  </si>
  <si>
    <t>Terror | Halloween. Crimen. Payasos. Gore. Película de episodios</t>
  </si>
  <si>
    <t>Katie Maguire, Mike Giannelli, Catherine A. Callahan, Marie Maser, Kayla Lian, Cole Mathewson, Sydney Freihofer, Brandon deSpain, Robyn Kerr, Michael Chmiel, Daniel Rodas</t>
  </si>
  <si>
    <t>Comedia | Cine dentro del cine. Familia. Comedia romántica. Cine independiente USA</t>
  </si>
  <si>
    <t>Drama | Basado en hechos reales. Biográfico. Discapacidad. Discapacidad auditiva</t>
  </si>
  <si>
    <t>Aventuras. Comedia | Cine familiar</t>
  </si>
  <si>
    <t>Aventuras. Comedia | Steampunk. Remake</t>
  </si>
  <si>
    <t>Jackie Chan, Steve Coogan, Cécile De France, Jim Broadbent, Kathy Bates, Owen Wilson, John Cleese, Luke Wilson, Arnold Schwarzenegger, Karen Mok, Sammo Hung, Rob Schneider, Ian McNeice, Richard Branson, Macy Gray</t>
  </si>
  <si>
    <t>Reem Kherici, Nicolas Duvauchelle, Julia Piaton, Sylvie Testud, François-Xavier Demaison, Chantal Lauby, Ève Saint-Louis</t>
  </si>
  <si>
    <t>Drama | Nazismo. Holocausto. II Guerra Mundial. Basado en hechos reales</t>
  </si>
  <si>
    <t>David Arquette, Harvey Keitel, Daniel Benzali, David Chandler, Allan Corduner, Steve Buscemi, Mira Sorvino, Natasha Lyonne, Jessica Hecht, Michael Stuhlbarg</t>
  </si>
  <si>
    <t>Intriga. Ciencia ficción | Asesinos en serie. Política. Sobrenatural</t>
  </si>
  <si>
    <t>Christopher Walken, Martin Sheen, Brooke Adams, Tom Skerritt, Herbert Lom, Simon Craig, Anthony Zerbe, Colleen Dewhurst, Nicholas Campbell, Sean Sullivan, Jackie Burroughs, Géza Kovács, Roberta Weiss, Peter Dvorsky, Barry Flatman, Ken Pogue, Bill Copeland, Jack Messinger, Chapelle Jaffe, Cindy Hinds, Helene Udy, Ramon Estevez, Roger Dunn, Vladimir Bondarenko, Claude Rae, John Koensgen, Leslie Carlson, James Bearden, Hardee T. Lineham, William B. Davis, David Rigby</t>
  </si>
  <si>
    <t>Thriller. Acción | Robos &amp; Atracos. Neo-noir</t>
  </si>
  <si>
    <t>James Caan, Tuesday Weld, Willie Nelson, James Belushi, Tom Signorelli, Robert Prosky, Dennis Farina, Sam Cirone, Nick Nickeas, Walter Scott</t>
  </si>
  <si>
    <t>Wesley Snipes, Jacqueline Obradors, Adewale Akinnuoye-Agbaje, Kim Coates, Mark Sheppard, Stuart Wilson</t>
  </si>
  <si>
    <t>Western | Trenes/Metros</t>
  </si>
  <si>
    <t>John Wayne, Ann-Margret, Rod Taylor, Ben Johnson, Bobby Vinton, Christopher George, Ricardo Montalban</t>
  </si>
  <si>
    <t>Acción. Thriller | Crimen. Robos &amp; Atracos</t>
  </si>
  <si>
    <t>Matt Dillon, Paul Walker, Idris Elba, Hayden Christensen, Johnathon Schaech, Zoe Saldana, Jay Hernandez, Andrew Fiscella, Chris Brown, Tip Harris, Michael Ealy, Steve Harris, Marianne Jean-Baptiste, Isa Briones, Gideon Emery, Zulay Henao</t>
  </si>
  <si>
    <t>Comedia. Drama | Comedia dramática. Adolescencia. Cine independiente USA. Maternidad</t>
  </si>
  <si>
    <t>Saoirse Ronan, Laurie Metcalf, Lucas Hedges, John Karna, Beanie Feldstein, Tracy Letts, Timothée Chalamet, Danielle Macdonald, Bayne Gibby, Victor Wolf, Monique Edwards, Shaelan O'Connor, Marielle Scott, Ithamar Enriquez, Christina Offley, Odeya Rush, Kathryn Newton, Jake McDorman, Lois Smith, Andy Buckley, Daniel Zovatto, Laura Marano, Kristen Cloke, Stephen Henderson</t>
  </si>
  <si>
    <t>Drama | Años 1910-1919</t>
  </si>
  <si>
    <t>Marina Hands, Jean-Louis Coullo'ch, Hippolyte Girardot, Hélène Alexandridis, Hélène Fillières, Bernard Verley, Sava Lolov, Jean-Baptiste Montagut, Michel Vincent, Christelles Hes, Joël Vandaele, Jacques De Bock, Ninon Brétécher</t>
  </si>
  <si>
    <t>Aventuras. Romance. Fantástico | Fantasía medieval. Edad Media. Espada y brujería. Magia</t>
  </si>
  <si>
    <t>Michelle Pfeiffer, Matthew Broderick, Rutger Hauer, Leo McKern, John Wood, Alfred Molina, Ken Hutchison, Charles Borromel, Venantino Venantini</t>
  </si>
  <si>
    <t>Drama. Romance | Drama de época</t>
  </si>
  <si>
    <t>Cécile De France, Édouard Baer, Alice Isaaz, Natalia Dontcheva, Laure Calamy, Manon Kneusé, Arnaud Dupont, Juliette Laurent, Corinne Valancogne, Edith Proust, Gabrielle Atger, Jean-Michel Lahmi, Emilie Aubertot, Alban Casterman, Franck Guérin, Sébastien Laudenbach, Stéphane Roquet</t>
  </si>
  <si>
    <t>Comedia | Drama sureño. Comedia negra. Robos &amp; Atracos. Remake</t>
  </si>
  <si>
    <t>Tom Hanks, Marlon Wayans, Ryan Hurst, Irma P. Hall, J.K. Simmons, Tzi Ma, Diane Delano, George Wallace, Stephen Root, Greg Grunberg, Bruce Campbell, Jason Weaver</t>
  </si>
  <si>
    <t>Keira Knightley, Chloë Grace Moretz, Sam Rockwell, Gretchen Mol, Kaitlyn Dever, Ellie Kemper, Mark Webber, Jeff Garlin, Eric Riedmann, Daniel Zovatto, Sara Coates, Kirsten deLohr Helland, Dylan Arnold, Louis Hobson, Mari Nelson</t>
  </si>
  <si>
    <t>Intriga. Thriller | Crimen. Robos &amp; Atracos</t>
  </si>
  <si>
    <t>Rainn Wilson, Benjamin Walker, Wyatt Russell, Adam Pally, Stephanie Sigman, Ron Livingston, Rob Corddry, John Michael Higgins, Mark Rendall, Julie Khaner, Karl Campbell, Angela Vint, Matt Landry, Neil Whitely, Adam Saunders</t>
  </si>
  <si>
    <t>Bélico. Acción | África. Ejército</t>
  </si>
  <si>
    <t>Bruce Willis, Monica Bellucci, Cole Hauser, Tom Skerritt, Eamonn Walker, Nick Chinlund, Peter Mensah, Fionnula Flanagan, Malick Bowens, Johnny Messner, Chad Smith, Charles Ingram</t>
  </si>
  <si>
    <t>Terror | Slasher</t>
  </si>
  <si>
    <t>Mimosa Willamo, Nelly Hirst-Gee, Mikael Gabriel, Santeri Helinheimo Mäntylä, Ilkka Heiskanen, Sami Eerola, Pirjo Moilanen</t>
  </si>
  <si>
    <t>Ciencia ficción. Drama. Romance | Distopía. Comedia negra</t>
  </si>
  <si>
    <t>Colin Farrell, Rachel Weisz, Jessica Barden, Olivia Colman, Ashley Jensen, Ariane Labed, Angeliki Papoulia, John C. Reilly, Léa Seydoux, Michael Smiley, Ben Whishaw, Roger Ashton-Griffiths, Rosanna Hoult, Heidi Ellen Love</t>
  </si>
  <si>
    <t>Spencer Tracy, Robert Wagner, Jean Peters, Richard Widmark, Katy Jurado, Hugh O´Brian, Earl Holliman, E.G. Marshall</t>
  </si>
  <si>
    <t>Aventuras. Acción. Fantástico | Secuela. Videojuego</t>
  </si>
  <si>
    <t>Angelina Jolie, Gerard Butler, Chris Barrie, Ciarán Hinds, Djimon Hounsou, Noah Taylor, Robert Atiko, Andrew Joshi, Fabiano Martell, Til Schweiger, Simon Yam, Terence Yin, Daniel Caltagirone, Jonny Coyne, Robert Cavanah, Ronan Vibert, Vincent Mbaya, Ace Yonamine</t>
  </si>
  <si>
    <t>Aventuras. Acción. Fantástico | Videojuego</t>
  </si>
  <si>
    <t>Angelina Jolie, Jon Voight, Iain Glen, Noah Taylor, Daniel Craig, Richard Johnson, Chris Barrie, Julian Rhind-Tutt, Leslie Phillips, Robert Phillips, David Cheung</t>
  </si>
  <si>
    <t>Drama. Cine negro. Romance. Thriller | Crimen. IRA</t>
  </si>
  <si>
    <t>Comedia. Drama | Autismo. Road Movie. Star Trek</t>
  </si>
  <si>
    <t>Drama. Romance. Bélico | I Guerra Mundial. Drama romántico</t>
  </si>
  <si>
    <t>Thriller. Terror. Intriga | Naturaleza. Familia. Thriller psicológico</t>
  </si>
  <si>
    <t>John Hargreaves, Briony Behets, Mike McEwen, Roy Day, Michael Aitkens, Sue Kiss von Soly</t>
  </si>
  <si>
    <t>Thriller. Aventuras | Secuela. Cómic</t>
  </si>
  <si>
    <t>Tomer Sisley, Sharon Stone, Ulrich Tukur, Napakpapha Nakprasitte, Olivier Barthelemy, Laurent Terzieff, Nicolas Vaude, Clemens Schick, Nirut Sirichanya, Dmitriy Nazarov, François Montagut, Anatole Taubman, Miki Manojlovic, Praptpapol Suwanbang, Weronika Rosati, Carlo Brandt, Conan Stevens</t>
  </si>
  <si>
    <t>Aventuras. Thriller | Cómic</t>
  </si>
  <si>
    <t>Tomer Sisley, Kristin Scott Thomas, Karel Roden, Steven Waddington, Miki Manojlovic, Mélanie Thierry, Benedict Wong, Anne Consigny, Elizabeth Bennett, Ivan Marevich, Gilbert Melki</t>
  </si>
  <si>
    <t>Romance. Drama. Comedia | Comedia romántica. Crisis económica 2008</t>
  </si>
  <si>
    <t>Comedia. Drama. Romance | Comedia dramática. Cine independiente USA</t>
  </si>
  <si>
    <t>Ryan Gosling, Emily Mortimer, Paul Schneider, Kelli Garner, Patricia Clarkson, R.D. Reid, Nancy Beatty, Doug Lennox, Joe Bostick, Maxwell McCabe-Lokos</t>
  </si>
  <si>
    <t>Drama | Posguerra española. Años 30. Años 40. Feminismo</t>
  </si>
  <si>
    <t>Pilar López de Ayala, Verónica Sánchez, Marta Etura, Nadia de Santiago, Bárbara Lennie, José Manuel Cervino, Goya Toledo, Félix Gómez, Fran Perea, Enrico Lo Verso, Miren Ibarguren, Asier Etxeandia, Alberto Ferreiro, Luisa Martín, Secun De La Rosa, Adriano Giannini, Gabriella Pession, Patrick Criado, Leticia Sabater, Alberto Chaves</t>
  </si>
  <si>
    <t>Drama. Bélico | I Guerra Mundial. Aviones</t>
  </si>
  <si>
    <t>George Peppard, James Mason, Ursula Andress, Jeremy Kemp, Peter Woodthorpe, Karl Michael Vogler, Anton Diffring, Harry Towb, Friedrich von Ledebur, Carl Schell, Derek Newark, Loni von Friedl, Derren Nesbitt, Alex Scott, Roger Ostime</t>
  </si>
  <si>
    <t>Drama | Drama de época. Siglo XVIII. Venganza</t>
  </si>
  <si>
    <t>Glenn Close, John Malkovich, Michelle Pfeiffer, Keanu Reeves, Uma Thurman, Swoosie Kurtz, Mildred Natwick, Peter Capaldi, Valerie Gogan, Laura Benson</t>
  </si>
  <si>
    <t>Ciencia ficción. Aventuras. Comedia | Extraterrestres</t>
  </si>
  <si>
    <t>Peter Weller, John Lithgow, Ellen Barkin, Jeff Goldblum, Christopher Lloyd, Lewis Smith, Clancy Brown, Dan Hedaya, Vincent Schiavelli, Rosalind Cash, Robert Ito, Pepe Serna, Ronald Lacey, Matt Clark, Carl Lumbly</t>
  </si>
  <si>
    <t>Acción. Comedia | Música. Policíaco. Comedia absurda</t>
  </si>
  <si>
    <t>Andrew Dice Clay, Wayne Newton, Priscila Presley, Lauren Holly, Maddie Corman, Gilbert Gottfried, David Patrick Kelly, Robert Englund, Ed O'Neill, Morris Day, Brandon Call, Vince Neil, Sheila E., David Arnott, Cody Jarrett, William Shockley, Mark Zuelke, Steve White, Kari Wuhrer, Delia Sheppard, Kimber Sissons, Monique Mannen, Pamela Adlon, Hili Park, Gry Park, Kurt Loder, David Bowe, Willie Garson, Robert Mangiardi, Lori Pfeiffer, Diana Barrows, Lala Sloatman, Lee Lawrence, Connie Johnson, Jordan Lund, Allan Wasserman, Charlie Hawke, Rita Bland, John Hammond, Tone Loc, Hot Tub Johnny West, Rick Marotta</t>
  </si>
  <si>
    <t>Aventuras. Western | Naturaleza. Caza. Supervivencia</t>
  </si>
  <si>
    <t>Robert Redford, Will Geer, Allyn Ann McLerie, Stefan Gierasch, Matt Clark, Delle Bolton, Josh Albee, Joaquín Martínez, Richard Angarola, Paul Benedict</t>
  </si>
  <si>
    <t>Comedia. Drama | Comedia dramática. Transexualidad / transgénero. Road Movie. Homosexualidad</t>
  </si>
  <si>
    <t>Terence Stamp, Hugo Weaving, Guy Pearce, Bill Hunter, Sarah Chadwick, Mark Holmes, Rebel Penfold-Russell, John Casey, Julia Cortez, Murray Davies</t>
  </si>
  <si>
    <t>Animación. Aventuras | Cómic. 3-D</t>
  </si>
  <si>
    <t>Fantástico. Aventuras | Steampunk</t>
  </si>
  <si>
    <t>John Neville, Sarah Polley, Eric Idle, Uma Thurman, Robin Williams, Charles McKeown, Winston Dennis, Jack Purvis, Valentina Cortese, Oliver Reed, Jonathan Pryce, Bill Paterson, Sting</t>
  </si>
  <si>
    <t>Fantástico. Aventuras. Comedia | Animales. Cine familiar. Siglo XIX. Remake</t>
  </si>
  <si>
    <t>Fantástico. Aventuras | Fantasmas. Cine familiar</t>
  </si>
  <si>
    <t>Uwe Ochsenknecht, Herbert Knaup, Bettina Stucky, Stefan Merki, Jonas Holdenrieder, Emily Kusche, Nico Hartung</t>
  </si>
  <si>
    <t>Animación. Aventuras. Fantástico | Stop Motion. Cine mudo</t>
  </si>
  <si>
    <t>Comedia. Fantástico | Brujería. Comedia de terror. Sobrenatural</t>
  </si>
  <si>
    <t>Jack Nicholson, Michelle Pfeiffer, Cher, Susan Sarandon, Veronica Cartwright, Richard Jenkins, Carel Struycken, Keith Jochim, Helen Lloyd Breed</t>
  </si>
  <si>
    <t>Drama | Brujería. Siglo XVII. Telefilm</t>
  </si>
  <si>
    <t>Comedia. Fantástico. Terror | Comedia de terror. Brujería. Robos &amp; Atracos</t>
  </si>
  <si>
    <t>Hugo Silva, Mario Casas, Carmen Maura, Terele Pávez, Carolina Bang, Jaime Ordóñez, Gabriel Delgado, Pepón Nieto, Secun De La Rosa, Macarena Gómez, Enrique Villén, Javier Botet, Santiago Segura, Carlos Areces, Manuel Tallafé, María Barranco, Alexandra Jiménez, Julián Valcárcel</t>
  </si>
  <si>
    <t>Comedia | Vejez/Madurez. Feminismo</t>
  </si>
  <si>
    <t>Stephanie Glaser, Hanspeter Müller, Heidi Maria Glössner, Lilian Naef, Annemarie Düringer, Monika Niggeler, Monica Gubser, Manfred Liechti, Peter Wyssbrod</t>
  </si>
  <si>
    <t>Comedia | Años 60. Inmigración</t>
  </si>
  <si>
    <t>Fabrice Luchini, Natalia Verbeke, Sandrine Kiberlain, Carmen Maura, Lola Dueñas, Berta Ojea, Nuria Solé, Concha Galán, Muriel Solvay, Annie Mercier, Marie-Armelle Deguy, Audrey Fleurot, Camille Gigot, Jean-Charles Deval</t>
  </si>
  <si>
    <t>Adele Jergens, Marilyn Monroe, Rand Brooks, Nana Bryant, Eddie Garr, Steven Geray</t>
  </si>
  <si>
    <t>Terror | Supervivencia. Serie B. Película de culto</t>
  </si>
  <si>
    <t>Tamara Stafford, Kevin Spirtas, John Bloom, Colleen Riley, Michael Berryman, Robert Houston, Penny Johnson, Janus Blythe, John Laughlin, Willard Pugh</t>
  </si>
  <si>
    <t>Terror. Thriller | Slasher. Gore. Remake</t>
  </si>
  <si>
    <t>Aaron Stanford, Ted Levine, Kathleen Quinlan, Vinessa Shaw, Emilie de Ravin, Dan Byrd, Robert Joy, Maxime Giffard, Michael Bailey Smith, Tom Bower, Maisie Camilleri Preziosi, Laura Ortiz, Ezra Buzzington, Billy Drago, Greg Nicotero, Ivana Turchetto, Desmond Askew, Judith Jane Vallette, Adam Perrell</t>
  </si>
  <si>
    <t>Fantástico. Aventuras. Acción | Cuentos. Brujería. Fantasía medieval. Precuela</t>
  </si>
  <si>
    <t>Chris Hemsworth, Emily Blunt, Jessica Chastain, Charlize Theron, Sam Claflin, Nick Frost, Alexandra Roach, Sheridan Smith, Rob Brydon, Sam Hazeldine, Jadey Duffield, Mark Haldor, Madeleine Worrall, Lynne Wilmot, Conrad Khan</t>
  </si>
  <si>
    <t>Fantástico. Aventuras. Infantil | Cine familiar</t>
  </si>
  <si>
    <t>Freddie Highmore, Sarah Bolger, Mary-Louise Parker, Nick Nolte, David Strathairn, Kyle Switzer, Andrew McCarthy, Joan Plowright, Mariah Inger</t>
  </si>
  <si>
    <t>Aventuras. Drama | Histórico. Siglo XII. Edad Media</t>
  </si>
  <si>
    <t>Drama | Siglo XIX. Guerra de Secesión</t>
  </si>
  <si>
    <t>Katharine Hepburn, Joan Bennett, Paul Lukas, Frances Dee, Jean Parker, Edna May Oliver, Douglass Montgomery, Henry Stephenson, Spring Byington</t>
  </si>
  <si>
    <t>Aventuras | Colonialismo. África. Ejército. Siglo XIX</t>
  </si>
  <si>
    <t>John Clements, Ralph Richardson, C. Aubrey Smith, June Duprez, Allan Jeayes, Jack Allen, Donald Gray</t>
  </si>
  <si>
    <t>Aventuras. Drama. Romance | Remake</t>
  </si>
  <si>
    <t>Intriga. Thriller. Terror | Crimen. Thriller psicológico. Película de culto</t>
  </si>
  <si>
    <t>Simone Signoret, Véra Clouzot, Paul Meurisse, Charles Vanel, Jean Brochard, Thérèse Dorny, Georges Chamarat, Michel Serrault, Georges Poujouly</t>
  </si>
  <si>
    <t>Alexandra Jiménez, Miki Esparbé, Bruno Sevilla, Isak Férriz, María Ribera, Saskia Rosendahl, Matti Schmidt-Schaller, Marie Rathscheck</t>
  </si>
  <si>
    <t>Thriller. Intriga | Años 60. Thriller psicológico</t>
  </si>
  <si>
    <t>Viggo Mortensen, Oscar Isaac, Kirsten Dunst, David Warshofsky, Nikos Mavrakis, Daisy Bevan, Prometheus Aleifer, Yigit Özsener, Socrates Alafouzos, James Sobol Kelly, Omiros Poulakis</t>
  </si>
  <si>
    <t>Drama. Romance | Biográfico. Años 70</t>
  </si>
  <si>
    <t>Annette Bening, Jamie Bell, Julie Walters, Vanessa Redgrave, Stephen Graham, Leanne Best, Kenneth Cranham, Frances Barber, Tom Brittney, Ben Cura, Bentley Kalu, Adam Lazarus, Tim Ahern, Rick Bacon, Nicola-Jayne Wells</t>
  </si>
  <si>
    <t>Drama | Guerra de los Balcanes. Periodismo. Fotografía</t>
  </si>
  <si>
    <t>Christian Bale, Ni Ni, Xinyi Zhang, Shigeo Kobayashi, Atsuro Watabe, Tong Dawei, Tianyuan Huang, Paul Schneider, Bai Xue, Shawn Dou, Takashi Yamanaka, Kefan Cao, Hai-Bo Huang, Junichi Kajioka</t>
  </si>
  <si>
    <t>Romance. Comedia | Comedia romántica. Bodas. Road Movie</t>
  </si>
  <si>
    <t>Sandra Bullock, Ben Affleck, Maura Tierney, Steve Zahn, Blythe Danner, David Strickland, Ronny Cox, Meredith Scott Lynn, Richard Schiff, Anne Haney, Janet Carroll, Steve Hytner</t>
  </si>
  <si>
    <t>Drama | Años 1910-1919. I Guerra Mundial</t>
  </si>
  <si>
    <t>Nathalie Baye, Iris Bry, Olivier Rabourdin, Laura Smet, Yann Bean, Cyril Descours, Ophélie-Marion Debiais</t>
  </si>
  <si>
    <t>Drama | Drama de época. Histórico. Siglo XVI</t>
  </si>
  <si>
    <t>Errol Flynn, Bette Davis, Anita Louise, Ian Hunter, Donald Crisp, Beulah Bondi, Jane Bryan</t>
  </si>
  <si>
    <t>Emma Suárez, Ana Valeria Becerril, Enrique Arrizon, Joanna Larequi, Hernán Mendoza, Giovanna Zacarías, José Ángel García, Tony Dalton, Mónica del Carmen</t>
  </si>
  <si>
    <t>Juliette Binoche, Charles Berling, Jérémie Rénier, Edith Scob, Dominique Reymond, Valérie Bonneton, Isabelle Sadoyan, Kyle Eastwood, Alice de Lencquesaing, Emile Berling, Jean-Baptiste Malartre</t>
  </si>
  <si>
    <t>Drama | Homosexualidad. Años 20. Años 50. Historias cruzadas. Enfermedad. SIDA. Feminismo</t>
  </si>
  <si>
    <t>Meryl Streep, Julianne Moore, Nicole Kidman, Ed Harris, Toni Collette, Claire Danes, Allison Janney, Miranda Richardson, Jeff Daniels, Eileen Atkins, Stephen Dillane, John C. Reilly, Daniel Brocklebank</t>
  </si>
  <si>
    <t>Jakob Oftebro, Richard Ulfsäter, Claudia Galli, Amanda Ooms, Eva Fritjofson, Pamela Cortes Bruna, Lennart Jähkel, Amalia Holm Bjelke, Fanny Klefelt</t>
  </si>
  <si>
    <t>Drama | Basado en hechos reales. II Guerra Mundial. Abusos sexuales. Años 40. Religión. Medicina</t>
  </si>
  <si>
    <t>Comedia. Drama | Enfermedad. Amistad. Familia. Secuela</t>
  </si>
  <si>
    <t>Vito Sanz, Berta Vázquez, Chino Darín, Vicky Luengo, Irene Escolar, Josep Maria Pou, Andrea Ros, Juan Betancourt, Carlos Olalla</t>
  </si>
  <si>
    <t>Gregory Peck, Vincent Price, Thomas Mitchell, Rose Stradner, Roddy McDowall, Edmund Gwenn, Cedric Hardwicke, Peggy Ann Garner, Anne Revere</t>
  </si>
  <si>
    <t>Comedia | Terrorismo. Racismo. Religión. Road Movie</t>
  </si>
  <si>
    <t>Louis de Funès, Suzy Delair, Marcel Dalio, Claude Giraud, Claude Piéplu, Renzo Montagnani, Miou-Miou, Janet Brandt, Xavier Gélin, Henri Guybet, Popeck, Jacques François, Gérard Darmon, Jean-Jacques Moreau, André Penvern, Michel Robin, André Falcon, Denise Provence</t>
  </si>
  <si>
    <t>Comedia. Aventuras | Edad Media. Parodia. Siglo XIII</t>
  </si>
  <si>
    <t>Sabu, Jon Hall, Maria Montez, Leif Erickson, Billy Gilbert, Edgar Barrier, Richard Lane, Turhan Bey, John Qualen, William 'Wee Willie' Davis, Shemp Howard</t>
  </si>
  <si>
    <t>Aventuras | Siglo XIX. África. Amistad. Basado en hechos reales</t>
  </si>
  <si>
    <t>Patrick Bergin, Iain Glen, Fiona Shaw, Richard E. Grant, Peter Vaughan, Delroy Lindo, John Savident, Adrian Rawlins, Leslie Phillips, Anna Massey, Bernard Hill, Roshan Seth, James Villiers, Roger Ashton-Griffiths, Omar Sharif</t>
  </si>
  <si>
    <t>Ciencia ficción. Comedia. Drama. Intriga | Robots. Remake. Distopía</t>
  </si>
  <si>
    <t>Nicole Kidman, Bette Midler, Matthew Broderick, Christopher Walken, Faith Hill, Glenn Close, Roger Bart, Jon Lovitz, Kadee Strickland</t>
  </si>
  <si>
    <t>Aventuras | África. Guerra Civil Española. Años 30</t>
  </si>
  <si>
    <t>Drama. Romance | Adopción. Drama romántico</t>
  </si>
  <si>
    <t>Tobey Maguire, Charlize Theron, Michael Caine, Delroy Lindo, Paul Rudd, Jane Alexander, Kathy Baker, Kieran Culkin, Heavy D, Kate Nelligan, Erykah Badu, Paz de la Huerta</t>
  </si>
  <si>
    <t>Peter Cushing, Yvonne Monlaur, David Peel, Martita Hunt, Freda Jackson, Miles Malleson, Andree Melly, Mona Washbourne, Henry Oscar</t>
  </si>
  <si>
    <t>Comedia | Comedia romántica. Adolescencia</t>
  </si>
  <si>
    <t>Zac Efron, Miles Teller, Michael B. Jordan, Imogen Poots, Addison Timlin, Jessica Lucas, Alysia Reiner, Lola Glaudini, Emily Meade, Josh Pais, Mackenzie Davis</t>
  </si>
  <si>
    <t>Comedia. Romance. Drama | Comedia romántica</t>
  </si>
  <si>
    <t>Raúl Arévalo, Inma Cuesta, Alberto San Juan, Candela Peña, Jorge Bosch, Kiti Mánver, Irene Escolar, Pepo Oliva, Miguel Rellán, Pilar Castro, Petra Martínez</t>
  </si>
  <si>
    <t>Thriller. Intriga. Acción. Drama | Crimen</t>
  </si>
  <si>
    <t>Richard Burton, James Mason, Robert Newton, Robert Douglas, Torin Thatcher, Chips Rafferty, Ben Wright, Charles Davis</t>
  </si>
  <si>
    <t>Comedia. Drama. Romance | Drogas. Adolescencia</t>
  </si>
  <si>
    <t>James Van Der Beek, Shannyn Sossamon, Jessica Biel, Kip Pardue, Thomas Ian Nicholas, Clare Kramer, Ian Somerhalder, Faye Dunaway, Clifton Collins Jr., Kate Bosworth, Hayley Keenan, Swoosie Kurtz, Jay Baruchel, Alexis Krause</t>
  </si>
  <si>
    <t>Drama | Guerra Fría. Religión</t>
  </si>
  <si>
    <t>Anthony Quinn, Laurence Olivier, Oskar Werner, David Janssen, Barbara Jefford, Leo McKern, Vittorio De Sica, John Gielgud, Paul Rogers, Clive Revill</t>
  </si>
  <si>
    <t>Sigourney Weaver, Jennifer Love Hewitt, Gene Hackman, Ray Liotta, Jason Lee, Jeffrey Jones, Anne Bancroft, Carrie Fisher, Nora Dunn, Oleg Shtefanko, T.J. Thyne, Sarah Silverman, Zach Galifianakis</t>
  </si>
  <si>
    <t>John Hawkes, Helen Hunt, William H. Macy, Moon Bloodgood, Adam Arkin, Annika Marks, W. Earl Brown, Blake Lindsley, Ming Lo, Jennifer Kumiyama, Robin Weigert, Jarrod Bailey, Rusty Schwimmer</t>
  </si>
  <si>
    <t>Infantil. Acción | Superhéroes. Ninjas. Secuela. Cómic</t>
  </si>
  <si>
    <t>Paige Turco, David Warner, Michelan Sisti, Leaf Tilden, Ernie Reyes Jr., Mark Caso, Kevin Clash, Kenn Troum</t>
  </si>
  <si>
    <t>Ciencia ficción. Acción | Superhéroes. Cómic. Ninjas. 3-D</t>
  </si>
  <si>
    <t>Megan Fox, Alan Ritchson, Jeremy Howard, Pete Ploszek, Noel Fisher, Will Arnett, Danny Woodburn, William Fichtner, Whoopi Goldberg, Minae Noji, K. Todd Freeman, Malina Weissman, Derek Mears, Tohoru Masamune, Abby Elliott, Madison Mason, Taran Killam, Paul Fitzgerald, Venida Evans, Mikal Vega, Harley Pasternak, Braeson Herold, Chris Wylde, Chance Kelly, Rick Chambers, Leyna Nguyen</t>
  </si>
  <si>
    <t>Thriller. Drama | Fin del mundo</t>
  </si>
  <si>
    <t>Jessica De Gouw, Nathan Phillips, Sarah Snook, David Field, Angourie Rice, Daniel Henshall, Kathryn Beck, Lynette Curran, Lauren Thomas</t>
  </si>
  <si>
    <t>Comedia. Terror. Fantástico. Thriller | Comedia de terror. Slasher. Cine dentro del cine. Asesinos en serie. Parodia. Sátira. Adolescencia. Años 80</t>
  </si>
  <si>
    <t>Taissa Farmiga, Malin Akerman, Adam DeVine, Thomas Middleditch, Alia Shawkat, Alexander Ludwig, Nina Dobrev, Chloe Bridges, Angela Trimbur, Dave Randolph-Mayhem Davis, Patrick Kearns, Lauren Gros</t>
  </si>
  <si>
    <t>Drama | Pobreza. Gran Depresión. Vida rural (Norteamérica). Drama social. Road Movie</t>
  </si>
  <si>
    <t>Comedia | Familia. Road Movie</t>
  </si>
  <si>
    <t>Terror | Vampiros. Erótico. Homosexualidad. Serie B</t>
  </si>
  <si>
    <t>Soledad Miranda, Dennis Price, André Montchal, Ewa Strömberg, Paul Muller, Jesús Franco, Heidrun Kussin</t>
  </si>
  <si>
    <t>Acción. Drama | Deporte. Coches/Automovilismo</t>
  </si>
  <si>
    <t>Drama | Años 90. Adolescencia. Amistad. Homosexualidad. Colegios &amp; Universidad. Drama romántico. Young Adult</t>
  </si>
  <si>
    <t>Logan Lerman, Emma Watson, Ezra Miller, Mae Whitman, Paul Rudd, Erin Wilhelmi, Kate Walsh, Dylan McDermott, Melanie Lynskey, Nina Dobrev, Johnny Simmons, Joan Cusack, Nicholas Braun, Reece Thompson, Julia Garner, Tom Savini, Adam Hagenbuch, Zane Holtz</t>
  </si>
  <si>
    <t>Drama | Drama social. Adolescencia. Cine independiente USA. Abusos sexuales</t>
  </si>
  <si>
    <t>Brie Larson, John Gallagher Jr., Kaitlyn Dever, Stephanie Beatriz, Rami Malek, Alex Calloway, Melora Walters, Lakeith Stanfield, Silvia Curiel, Harold Cannon</t>
  </si>
  <si>
    <t>Jamie Dornan, Sarah Gadon, Aaron Paul, Aiden Longworth, Oliver Platt, Barbara Hershey, Molly Parker, Terry Chen, Anjali Jay, Lina Roessler, Luke Camilleri, Michael Adamthwaite, Beckham Skodje, Adam Abrams, Randi Lynne, John Hainsworth, Julian Wadham, Goldie Hoffman, Nels Lennarson, Ostara Gardy, Jennifer Derwojed, Jane McGregor, Sarah-Jane Redmond, Anthony Shudra, Alex Zahara, Fiona Vroom, Iris Paluly, David Lloyd</t>
  </si>
  <si>
    <t>Ciencia ficción. Drama. Fantástico. Romance | Película de culto</t>
  </si>
  <si>
    <t>Jared Leto, Sarah Polley, Diane Kruger, Linh Dan Pham, Rhys Ifans, Natasha Little, Toby Regbo, Juno Temple, Clare Stone, Catherine Demaiffe</t>
  </si>
  <si>
    <t>Drama | Adolescencia. Familia. Años 70. Cine independiente USA</t>
  </si>
  <si>
    <t>Kirsten Dunst, James Woods, Kathleen Turner, Josh Hartnett, Scott Glenn, Michael Paré, Danny DeVito, Chelsie Swain, A.J. Cook, Hanna Hall, Leslie Hayman, Hayden Christensen, Robert Schwartzman, Jonathan Tucker, Suki Kaiser</t>
  </si>
  <si>
    <t>Drama. Romance | Ballet. Melodrama</t>
  </si>
  <si>
    <t>Anton Walbrook, Moira Shearer, Marius Goring, Leonid Massine, Albert Basserman, Robert Helpmann, Ludmilla Tcherina, Esmond Knight</t>
  </si>
  <si>
    <t>Comedia | Trabajo/empleo. Televisión. Feminismo</t>
  </si>
  <si>
    <t>Emma Thompson, Mindy Kaling, Amy Ryan, Hugh Dancy, John Lithgow, Megalyn Echikunwoke, Max Casella, Paul Walter Hauser, Denis O'Hare, Reid Scott, John Early, Ike Barinholtz, Faith Logan, Doris McCarthy, Luke Slattery, David Neal Levin, Rupak Ginn</t>
  </si>
  <si>
    <t>Thriller | Secuestros / Desapariciones. Robos &amp; Atracos</t>
  </si>
  <si>
    <t>David Tennant, Kerry Condon, Jacqueline Byers, Robert Sheehan, Lisa Brenner, Carlito Olivero, Delpaneaux Wills, Chris Ihlenfeldt, Tony Doupe, P.E. Ingraham</t>
  </si>
  <si>
    <t>Western. Comedia | Parodia</t>
  </si>
  <si>
    <t>James Garner, Suzanne Pleshette, Jack Elam, Joan Blondell, Harry Morgan, Marie Windsor, John Dehner, Henry Jones, Chuck Connors, Dub Taylor</t>
  </si>
  <si>
    <t>Cine negro. Intriga. Drama | Película de culto</t>
  </si>
  <si>
    <t>Gene Tierney, Dana Andrews, Clifton Webb, Judith Anderson, Vincent Price, Dorothy Adams</t>
  </si>
  <si>
    <t>Aventuras. Drama. Bélico | Biográfico. Cine épico. I Guerra Mundial. Histórico</t>
  </si>
  <si>
    <t>Peter O'Toole, Omar Sharif, Alec Guinness, Jack Hawkins, Anthony Quinn, Anthony Quayle, Claude Rains, Arthur Kennedy, José Ferrer, Donald Wolfit, I.S. Johar, Gamil Ratib, Michel Ray, John Dimech, Zia Mohyeddin, Howard Marion-Crawford, Jack Gwillim, Fernando Sancho, Hugh Miller, Jack Hedley</t>
  </si>
  <si>
    <t>Intriga. Cine negro | Neo-noir. Mafia. Erótico. Homosexualidad</t>
  </si>
  <si>
    <t>Jennifer Tilly, Gina Gershon, Joe Pantoliano, John P. Ryan, Barry Kivel, Christopher Meloni, Richard C. Sarafian, Mary Mara, Susie Bright, Margaret Smith, Peter Spellos, Ivan Kane, Kevin Michael Richardson, Gene Borkan</t>
  </si>
  <si>
    <t>Jang Dong-gun, Won Bin, Lee Eun-ju, Ahn Gil-kang, Jin Jung, Jae-hyeong Jeon, Jang Min-ho, Jo Yoon-hee, Choi Min-sik</t>
  </si>
  <si>
    <t>Drama. Thriller | Crimen. Años 70. Remake</t>
  </si>
  <si>
    <t>Clive Owen, Billy Crudup, Marion Cotillard, Zoe Saldana, Mila Kunis, James Caan, Matthias Schoenaerts, Noah Emmerich, Lili Taylor, Charlie Tahan, Griffin Dunne, John Ventimiglia, Domenick Lombardozzi, Eve Hewson, Jamie Hector, Yul Vazquez</t>
  </si>
  <si>
    <t>Daniel Auteuil, Mathieu Kassovitz, Olivier Gourmet, Francis Renaud, Nicolas Briançon, Jérôme Pouly, Violante Plácido, Luca Argentero, Arly Jover, Christian Hecq, Michele Placido, Hocine Choutri, Géraldine Martineau</t>
  </si>
  <si>
    <t>Thriller. Drama. Fantástico | Superhéroes. Mafia</t>
  </si>
  <si>
    <t>Claudio Santamaria, Luca Marinelli, Stefano Ambrogi, Maurizio Tesei, Ilenia Pastorelli, Francesco Formichetti, Daniele Trombetti, Antonia Truppo, Salvatore Esposito, Gianluca Di Gennaro</t>
  </si>
  <si>
    <t>Western. Comedia | Spaghetti Western</t>
  </si>
  <si>
    <t>Terence Hill, Bud Spencer, Farley Granger, Elena Pedemonte, Steffen Zacharias, Gisela Hahn, Dan Sturkie, Ezio Marano, Luciano Rossi, Fortunato Arena, Riccardo Pizzuti, Ugo Sasso, Remo Capitani, Luigi Bonos, Paolo Magalotti, Franco Marletta</t>
  </si>
  <si>
    <t>Acción | Robos &amp; Atracos. Crimen. Surf</t>
  </si>
  <si>
    <t>Keanu Reeves, Patrick Swayze, Gary Busey, Lori Petty, James Legros, John Philbin, John C. McGinley, Lee Tergesen, Tom Sizemore, Mike Genovese, Bojesse Christopher, Chris Pedersen, Anthony Kiedis, Daniel Beer, Vincent Klyn, Julian Reyes, Christopher Pettiet, Sydney Walsh, Michael Kopelow, Jack Kehler, Julie Michaels, Betsy Lynn George</t>
  </si>
  <si>
    <t>Drama. Acción | Biográfico. Coches/Automovilismo. Amistad. Años 60. Basado en hechos reales</t>
  </si>
  <si>
    <t>Matt Damon, Christian Bale, Jon Bernthal, Caitriona Balfe, Noah Jupe, Josh Lucas, Tracy Letts, JJ Feild, Ray McKinnon, Rudolf Martin, Ward Horton, Bridie Latona, Lachlan Buchanan, Christopher Darga, Sean Carrigan, Ian Harding, Wallace Langham, Wyatt Nash, Jonathan LaPaglia, Stefania Spampinato, Jenelle McKee, Marisa Petroro, Benjamin Rigby, Brea Bee, Andrew Burlinson, Adam Stuart, Roberta Sparta, Remo Girone, Darin Cooper</t>
  </si>
  <si>
    <t>Western. Comedia | Spaghetti Western. Secuela</t>
  </si>
  <si>
    <t>Romance. Drama | Drama romántico. Vejez/Madurez</t>
  </si>
  <si>
    <t>Jim Broadbent, Lindsay Duncan, Jeff Goldblum, Olly Alexander, Judith Davis, Xavier De Guillebon, Brice Beaugier, Sébastien Siroux, Marie-France Alvarez, Charlotte Léo, Denis Sebbah, Lee Breton Michelsen</t>
  </si>
  <si>
    <t>Drama | Caballos. Adolescencia. Vida rural (Norteamérica)</t>
  </si>
  <si>
    <t>Charlie Plummer, Travis Fimmel, Steve Buscemi, Chloë Sevigny, Steve Zahn, Thomas Mann, Amy Seimetz, Justin Rain, Frank Gallegos, Rachael Perrell Fosket, Dana Millican, Chris Ihlenfeldt, Lewis Pullman, Julia Prud'homme, P.E. Ingraham, Bob Olin</t>
  </si>
  <si>
    <t>Terror. Thriller | Asesinos en serie. Precuela</t>
  </si>
  <si>
    <t>Sam Strike, James Bloor, Lili Taylor, Nicole Andrews, Stephen Dorff, Finn Jones, Jessica Madsen, Vanessa Grasse, Simona Williams, Julian Kostov</t>
  </si>
  <si>
    <t>Romance. Drama | Drama romántico. Alcoholismo. Prostitución</t>
  </si>
  <si>
    <t>Nicolas Cage, Elisabeth Shue, Julian Sands, Richard Lewis, Steven Weber, Valeria Golino, Laurie Metcalf, Vincent Ward, Danny Huston, Bob Rafelson, Mark Coppola, Carey Lowell, Julian Lennon, Lou Rawls, Mariska Hargitay, R. Lee Ermey</t>
  </si>
  <si>
    <t>Comedia. Drama | Comedia dramática. Colegios &amp; Universidad</t>
  </si>
  <si>
    <t>Clive Owen, Juliette Binoche, Keegan Connor Tracy, Bruce Davison, Adam DiMarco, Navid Negahban, Janet Kidder, Valerie Tian, David Lewis, Eva Bourne, Amy Brenneman</t>
  </si>
  <si>
    <t>Drama | Discapacidad auditiva</t>
  </si>
  <si>
    <t>Vincent Cassel, Emmanuelle Devos, Olivier Gourmet, Serge Boutleroff, Olivier Perrier, Olivia Bonamy, Olivier Perrier, Bernard Alane, Celine Samie, Pierre Diot, François Loriquet, Serge Boutleroff, Christophe Vandevelde, Bô Gaultier de Kermoal, Loïc Le Page, Nathalie Lacroix</t>
  </si>
  <si>
    <t>Thriller. Drama | Biográfico. Crimen. Mafia. Años 60</t>
  </si>
  <si>
    <t>Fantástico. Aventuras | Espada y brujería</t>
  </si>
  <si>
    <t>Tom Cruise, Mia Sara, Tim Curry, David Bennent, Alice Playten, Billy Barty, Cork Hubbert, Peter O'Farrell, Kiran Shah, Annabelle Lanyon, Robert Picardo, Tina Martin, Ian Longmur, Michael Crane, Liz Gilbert, Eddie Powell, Jeff Davies, Sally Dewhurst, Jane Devonshire, Joey Baxter, Sharon Brown, Nicky Dewhurst, Debbie Greenwell, Helene Holland, Anna Kipling, Samantha Newbury, Belinda Payne, Gabriel Piatrowski, Jerome Sax</t>
  </si>
  <si>
    <t>Fantástico. Terror. Thriller | Sobrenatural. Religión. Monstruos. Posesiones/Exorcismos</t>
  </si>
  <si>
    <t>Paul Bettany, Dennis Quaid, Lucas Black, Tyrese Gibson, Adrianne Palicki, Kevin Durand, Jon Tenney, Willa Holland, Kate Walsh, Charles S. Dutton, Jeanette Miller, Cameron Harlow, Doug Jones, Josh Stamberg, Yancey Arias</t>
  </si>
  <si>
    <t>Drama | Familia. Historias cruzadas</t>
  </si>
  <si>
    <t>Charlize Theron, Jennifer Lawrence, Kim Basinger, Joaquim de Almeida, Robin Tunney, José María Yazpik, Tessa Ia, Diego J. Torres, Danny Pino, Brett Cullen, TJ Plunkett, Martin Papazian</t>
  </si>
  <si>
    <t>Drama. Western | Años 50. Colonialismo. África</t>
  </si>
  <si>
    <t>Drama | Melodrama. Años 50. Familia. Homosexualidad. Racismo. Cine independiente USA</t>
  </si>
  <si>
    <t>Romance. Drama | Drama romántico. Drama de época. Vida rural. Siglo XIX</t>
  </si>
  <si>
    <t>Carey Mulligan, Matthias Schoenaerts, Michael Sheen, Tom Sturridge, Bradley Hall, Juno Temple, Sam Phillips, Tilly Vosburgh, Hilton McRae, Jody Halse, David Golt, Jessica Barden, Dorian Lough, Jamie Lee-Hill, Victor McGuire, Richard Dixon, Eloise Oliver, Mark Wingett, Chris Gallarus, Lilian Price</t>
  </si>
  <si>
    <t>Drama. Romance | Drama romántico. Drama de época. Siglo XIX. Free Cinema</t>
  </si>
  <si>
    <t>Julie Christie, Terence Stamp, Peter Finch, Alan Bates, Fiona Walker, John Barrett, Prunella Ransome, Alison Leggatt, Paul Dawkins, Julian Somers, Freddie Jones, Andrew Robertson, Brian Rawlinson, Vincent Harding, Victor Stone, Owen Berry, Lawrence Carter, Pauline Melville, Harriet Harper, Denise Coffey, Margaret Lacey, Marie Hopps, Peter Stone, Walter Gale, Leslie Anderson, Keith Hooper, Jonathan Newth, Derek Ware, John Donegal, Peggy Ann Clifford, Noel Henkel, Bryan Mosley, David Swarbrick, Alba, Frank Duncan, Hugh Walker</t>
  </si>
  <si>
    <t>Mira Sorvino, Olga Sutulova, Gabriel Byrne, Aleksandr Abdulov, Vladimir Ilyin, Mikhail Efremov, Mikhail Trukhin, Evgeniy Sidikhin, Kirill Lavrov, Armin Mueller-Stahl, Alexander Beyer, Aleksandr Filippenko, Mariya Golubkina, Sergei Nikonenko, Valentina Talyzina, Christian Berkel</t>
  </si>
  <si>
    <t>Drama | Infancia. Película de culto</t>
  </si>
  <si>
    <t>Acción. Thriller. Drama | Crimen. Venganza. Buddy Film</t>
  </si>
  <si>
    <t>Drama. Bélico | Guerra de Afganistán. Historias cruzadas</t>
  </si>
  <si>
    <t>Tom Cruise, Robert Redford, Meryl Streep, Derek Luke, Michael Peña, Andrew Garfield, Peter Berg, Louise Linton, Larry Bates, Kevin Dunn, Christopher May, David Pease, Heidi Janson, Christopher Carley, George Back, Kristy Wu, Bo Brown, Josh Zuckerman, Samantha Carro, Angela Stefanelli, John Brently Reynolds, Paula Rhodes, Muna Otaru, Clay Wilcox, Sarayu Blue, Amanda Loncar, Richard Burns, Candace Moon, Chris Hoffman, Wynonna Smith, Babar Peerzada, Jennifer Sommerfield, Wade Harlan, Michael T. Peoples</t>
  </si>
  <si>
    <t>Comedia. Drama. Romance | Ejército</t>
  </si>
  <si>
    <t>Kévin Azaïs, Adèle Haenel, Antoine Laurent, Brigitte Roüan, William Lebghil, Thibaut Berducat</t>
  </si>
  <si>
    <t>Rose Byrne, Anna Faris, Rafe Spall, Simon Baker, Minnie Driver, Stephen Merchant, Jason Flemyng, Olivia Colman, Alex MacQueen, Jane Asher, Terence Harvey, Nigel Planer, Clare Higgins, Kevin Moore, Alisha Bailey, Kerry Howar, Sue Wallace, Daisy Haggard, Tim Key, Djalenga Scott, Joseph Millson, Daisy Donovan, William Andrews, Derek Hutchinson, Hasina Haque, Clare Welch, Pandora Colin, Martin Trenaman, Anna Skellern, Dustin Demri-Burns, Audrey Nicholson</t>
  </si>
  <si>
    <t>Thriller | Robos &amp; Atracos. Crimen. Años 70. Basado en hechos reales</t>
  </si>
  <si>
    <t>Gérard Lanvin, Tchéky Karyo, Daniel Duval, Dimitri Storoge, Patrick Catalifo, François Levantal, Francis Renaud, Lionnel Astier, Valeria Cavalli, Estelle Skornik</t>
  </si>
  <si>
    <t>Ciencia ficción. Fantástico. Terror | Monstruos</t>
  </si>
  <si>
    <t>Peter Weller, Richard Crenna, Amanda Pays, Daniel Stern, Ernie Hudson, Hector Elizondo, Meg Foster, Lisa Eilbacher, Michael Carmine</t>
  </si>
  <si>
    <t>Terror | Slasher. Adolescencia. Asesinos en serie</t>
  </si>
  <si>
    <t>Jared Leto, Alicia Witt, Rebecca Gayheart, Michael Rosenbaum, Joshua Jackson, Loretta Devine, Tara Reid, Robert Englund, Natasha Gregson Wagner, Brad Dourif</t>
  </si>
  <si>
    <t>Romance. Drama. Aventuras | Años 1910-1919. Años 20. Vida rural (Norteamérica). Familia. I Guerra Mundial. Cine épico. Melodrama. Drama romántico</t>
  </si>
  <si>
    <t>Brad Pitt, Anthony Hopkins, Julia Ormond, Aidan Quinn, Henry Thomas, Karina Lombard, Tantoo Cardinal, Gordon Tootoosis, Paul Desmond, Kenneth Welsh, Christina Pickles, Robert Wisden, John Novak, Bill Dow, Sam Sarkar, Nigel Bennett, Keegan MacIntosh, Eric Johnson, Randall Slavin, Doug Hughes, Sekwan Auger, David Kaye, Christine Harder, Charles Andre, Weston McMillan, Aaron Goettel, Brian Stollery, Bill Croft, Ray Godshall, Marc Levy, Ken Kirzinger, Winnie Hung, Simon Sherwood, Rob Hrdlicka, Channing Knull, John D. Cameron, Bart the Bear</t>
  </si>
  <si>
    <t>Drama | Esclavitud. Siglo XVIII. Siglo XIX</t>
  </si>
  <si>
    <t>Cuba Gooding Jr., William Sadler, Sharon Leal, David Rasche, Terrence Mann, Michael Goodwin, Phyllis Bash, Phillip Boykin, Diane Salinger, Bart Shatto, Anna Sims, Tony Sheldon</t>
  </si>
  <si>
    <t>Thriller. Acción. Terror | Asesinos en serie. Sobrenatural. Policíaco. Posesiones/Exorcismos</t>
  </si>
  <si>
    <t>Eric Bana, Edgar Ramirez, Olivia Munn, Joel McHale, Sean Harris, Dorian Missick, Antoinette LaVecchia, Scott Johnsen, Valentina Rendón, Daniel Sauli, Olivia Horton, Chris Coy, Mike Houston, Sean Bennett, Lolita Foster, Lulu Wilson, Jenna Gavigan</t>
  </si>
  <si>
    <t>Acción. Thriller | Alpinismo/Escalada. Crimen</t>
  </si>
  <si>
    <t>Clint Eastwood, George Kennedy, Vonetta McGee, Michael A. Grimm, Jack Cassidy, Heidi Brühl, Thayer David, Reiner Schöne, Brenda Venus, Candice Rialson, Jean-Pierre Bernard, Gregory Walcott</t>
  </si>
  <si>
    <t>Ciencia ficción. Terror | Vampiros. Extraterrestres</t>
  </si>
  <si>
    <t>Steve Railsback, Peter Firth, Frank Finlay, Mathilda May, Patrick Stewart, Michael Gothard, Nicholas Bal, Aubrey Morris, Nancy Paul, John Hallam</t>
  </si>
  <si>
    <t>Thriller. Comedia | Crimen. Precuela</t>
  </si>
  <si>
    <t>Jennifer Aniston, Isla Fisher, Tim Robbins, Will Forte, John Hawkes, Mark Boone Junior, Charlie Tahan, Seana Kofoed, Jenna Nye, R. Marcus Taylor, Gail Yudain, Mos Def, Clea Lewis, Kevin Corrigan, Leonard Robinson, Kevin Porter Young, Alex Ladove, Florencia Lozano</t>
  </si>
  <si>
    <t>Drama | Biográfico. Años 50. Fotografía. Road Movie</t>
  </si>
  <si>
    <t>Dane DeHaan, Robert Pattinson, Alessandra Mastronardi, Joel Edgerton, Ben Kingsley, Kristen Hager, Kelly McCreary, Sara Waisglass, Kristian Bruun, Anton Corbijn, Anja Savcic, Michael Therriault</t>
  </si>
  <si>
    <t>Acción. Fantástico | Superhéroes. Cómic. DC Comics. Secuela</t>
  </si>
  <si>
    <t>Ben Affleck, Gal Gadot, Ezra Miller, Jason Momoa, Ray Fisher, Henry Cavill, Amy Adams, Ciarán Hinds, J.K. Simmons, Jeremy Irons, Connie Nielsen, Amber Heard, Diane Lane, Billy Crudup, Daniel Stisen, Jesse Eisenberg, Samantha Jo, Joe Morton, Holt McCallany, Gem Refoufi</t>
  </si>
  <si>
    <t>Jennifer Lopez, Viola Davis, Aml Ameen, Shea Whigham, Andre Royo, Chris Chalk, Yolonda Ross, Michole Briana White, Rey Hernandez, Atkins Estimond, Whitney Goin, Marisela Zumbado</t>
  </si>
  <si>
    <t>Hanna Schygulla, Giancarlo Giannini, Mel Ferrer, Karl Heinz von Hassel, Erik Schumann, Hark Bohm, Rainer Werner Fassbinder</t>
  </si>
  <si>
    <t>Nick Nolte, Eddie Murphy, Annette O'Toole, Frank McRae, James Remar, David Patrick Kelly, Sonny Landham, Brion James, Jonathan Banks, Denise Crosby, James Keane, Ola Ray, Kerry Sherman, Tara King, Greta Blackburn, Margot Rose, Olivia Brown, Todd Allen, Bill Dearth, Ned Dowd, Jim Haynie, Jack Thibeau, Jon St. Elwood, Clare Torao, Sandy Martin, Matt Landers, Peter Jason, Chris Mulkey, Marcelino Sánchez, Bennie E. Dobbins, Walter Scott, W.T. Zacha, Begonya Plaza, Loyd Catlett, B.G. Fisher, Reid Cruickshanks, R.D. Call, Brenda Venus, Gloria Gifford, Nick Dimitri, John Dennis Johnston, Rock A. Walker, Dave Moordigian, J. Wesley Huston, Gary Pettinger, Marquerita Wallace, Angela Robinson-Witherspoon, Jack Lightsy, John Hauk, Bob Yanez, Clint Smith, Luis Contreras, Suzanne M. Regard, Bjaye Turner, The Bus Boys</t>
  </si>
  <si>
    <t>Aventuras | Alpinismo/Escalada. Naturaleza. Supervivencia</t>
  </si>
  <si>
    <t>Chris O'Donnell, Bill Paxton, Robin Tunney, Scott Glenn, Izabella Scorupco, Temuera Morrison, Stuart Wilson, Augie Davis, Ben Mendelsohn, Steve Le Marquand, Nicholas Lea, Alexander Siddig</t>
  </si>
  <si>
    <t>Drama | Histórico. Esclavitud. Política. Siglo XIX. Guerra de Secesión. Biográfico</t>
  </si>
  <si>
    <t>Ciencia ficción. Thriller. Intriga. Drama | Thriller psicológico</t>
  </si>
  <si>
    <t>Kiefer Sutherland, Julia Roberts, Kevin Bacon, William Baldwin, Oliver Platt, Kimberly Scott, Joshua Rudoy, Benjamin Mouton, Aeryk Egan, Kesha Reed, Hope Davis, Jim Ortlieb, Patricia Belcher, Julie Warner, Beth Grant</t>
  </si>
  <si>
    <t>Ciencia ficción. Fantástico. Acción | Superhéroes. Extraterrestres. Cómic. DC Comics</t>
  </si>
  <si>
    <t>Ryan Reynolds, Blake Lively, Peter Sarsgaard, Mark Strong, Tim Robbins, Jay O. Sanders, Taika Waititi, Angela Bassett, Mike Doyle, Nick Jandl, Dylan James, Gattlin Griffith, Jon Tenney, Leanne Cochran, Temuera Morrison, Jeff Wolfe, Lena Clark, Jenna Craig, Deke Anderson, Griff Furst, Garrett Hines, Ritchie Montgomery, Laura Cayouette, Salome Jens, Bernard Hocke, Amy Carlson, Michael R. Long, Marcela Duarte Fonseca, Douglas M. Griffin, Armando Leduc</t>
  </si>
  <si>
    <t>Comedia. Romance | Comedia romántica. Maternidad</t>
  </si>
  <si>
    <t>Seth Rogen, Katherine Heigl, Leslie Mann, Paul Rudd, Jay Baruchel, Jonah Hill, Jason Segel, Martin Starr, Joanna Kerns, Harold Ramis, Kristen Wiig</t>
  </si>
  <si>
    <t>Romance. Comedia | Comedia romántica. Teatro. Prostitución</t>
  </si>
  <si>
    <t>Owen Wilson, Imogen Poots, Jennifer Aniston, Will Forte, Cybill Shepherd, Rhys Ifans, Lucy Punch, Tatum O'Neal, George Morfogen, Debi Mazar, Jake Hoffman, Joanna Lumley, Kathryn Hahn, Michael Shannon, Ahna O'Reilly, Austin Pendleton, Richard Lewis, Quentin Tarantino</t>
  </si>
  <si>
    <t>Drama | Infancia. Pobreza. Adopción. Trenes/Metros. Basado en hechos reales</t>
  </si>
  <si>
    <t>Dev Patel, Sunny Pawar, Nicole Kidman, Rooney Mara, David Wenham, Nawazuddin Siddique, Tannishtha Chatterjee, Deepti Naval, Priyanka Bose, Divian Ladwa</t>
  </si>
  <si>
    <t>Terror. Thriller. Drama</t>
  </si>
  <si>
    <t>Staci Keanan, Cheryl Ladd, Edan Gross, D.W. Moffett, Tanya Fenmore, Jeffrey Tambor, Julie Cobb, Frankie Thorn, Elizabeth Gracen, Tom Burke</t>
  </si>
  <si>
    <t>Drama. Bélico | Infancia. Años 40. II Guerra Mundia</t>
  </si>
  <si>
    <t>Jakob Salvati, Emily Watson, Kevin James, Tom Wilkinson, Cary-Hiroyuki Tagawa, Eduardo Verastegui, Ben Chaplin, David Henrie, Michael Rapaport, Ted Levine, Abraham Benrubi, Ali Landry, Candice Azzara, Toby Huss, Kelly Greyson, Matthew Scott Miller, Mary Stein, Matthew J Cates</t>
  </si>
  <si>
    <t>Comedia. Terror | Zombis. Comedia de terror</t>
  </si>
  <si>
    <t>Fantástico. Comedia | Comedia de terror. Monstruos. Amistad</t>
  </si>
  <si>
    <t>Fred Savage, Howie Mandel, Daniel Stern, Margaret Whitton, Rick Ducommun</t>
  </si>
  <si>
    <t>Comedia | Comedia negra. Sobrenatural</t>
  </si>
  <si>
    <t>Comedia. Fantástico. Musical | Comedia negra. Fantasmas. Crimen. Realismo mágico</t>
  </si>
  <si>
    <t>Mónika Balsai, Szabolcs Bede Fazekas, David Sakurai, Piroska Molnár, Mariann Kocsis, Zoltán Schmied, Antal Cserna, Lehel Kovács, Gábor Reviczky, István Göz</t>
  </si>
  <si>
    <t>Intriga. Acción. Drama | Asesinos en serie. Catástrofes. Bomberos</t>
  </si>
  <si>
    <t>Aventuras. Bélico | II Guerra Mundial</t>
  </si>
  <si>
    <t>Gregory Peck, Win Min Than, Bernard Lee, Maurice Denham, Brenda De Banzie, Ram Gopal, Anthony Bushell</t>
  </si>
  <si>
    <t>Intriga. Terror. Thriller. Drama | Pandemias. Supervivencia. Thriller psicológico</t>
  </si>
  <si>
    <t>Joel Edgerton, Kelvin Harrison Jr., Christopher Abbott, Carmen Ejogo, Riley Keough, Griffin Robert Faulkner</t>
  </si>
  <si>
    <t>Terror. Ciencia ficción | Monstruos. Extraterrestres</t>
  </si>
  <si>
    <t>Christopher S. Nelson, Jack Palance, Martin Landau, Tarah Nutter, Cameron Mitchell, Neville Brand, Ralph Meeker, Larry Storch, Kevin Peter Hall</t>
  </si>
  <si>
    <t>Comedia | Comedia juvenil. Amistad. Años 80</t>
  </si>
  <si>
    <t>Topher Grace, Anna Faris, Teresa Palmer, Michelle Trachtenberg, Nathalie Kelley, Chris Pratt, Dan Fogler, Michael Biehn, Lucy Punch, Candace Kroslak, Darla Haun, Michael Ian Black, Demetri Martin, Angie Everhart, Meghan Stansfield, Edwin Hodge, Jobeth Wagner</t>
  </si>
  <si>
    <t>Diane Kruger, Dany Boon, Alice Pol, Robert Plagnol, Jonathan Cohen, Bernardette Le Saché, Etienne Chicot, Laure Calamy, Malonn Lévana</t>
  </si>
  <si>
    <t>Drama | Drama social. Pobreza</t>
  </si>
  <si>
    <t>Bruce Jones, Julie Brown, Gemma Phoenix, Ricky Tomlinson, Tom Hickey, Mike Fallon, Jonathan James, Ronnie Ravey, Lee Brennan</t>
  </si>
  <si>
    <t>Comedia | Drogas. Remake</t>
  </si>
  <si>
    <t>David Verdaguer, Ernesto Sevilla, Carlos Santos, Ernesto Alterio, Cristina Castaño, Miren Ibarguren, Amaia Salamanca, Pedro Casablanc, Gracia Olayo, Luis Varela, Mero González, Roger Berruezo, Mario de la Rosa, Jorge Asín</t>
  </si>
  <si>
    <t>Comedia. Drama. Romance | Familia. Comedia dramática. Vida rural (Norteamérica)</t>
  </si>
  <si>
    <t>Drama | Basado en hechos reales. Catástrofes. Familia. Supervivencia</t>
  </si>
  <si>
    <t>Naomi Watts, Ewan McGregor, Tom Holland, Geraldine Chaplin, Oaklee Pendergast, Samuel Joslin, Dominic Power, Sönke Möhring, Olivia Jackson, Natalie Lorence, Nicola Harrison, Bruce Blain, Johan Sundberg, Teo Quintavalle, Marta Etura</t>
  </si>
  <si>
    <t>Fabrice Luchini, Patrick Bruel, Martina García, Thierry Godard, Pascale Arbillot, Zineb Triki, Lilou Fogli, André Marcon, Jean-Marie Winling, Marie Narbonne, Sébastien Pierre, Philippe Résimont, Rajat Kapoor, Marie-Julie Baup, Yang Yilin, Adèle Simphal, Guillaume Clérice, Laurent Dassault, Maud Le Guenedal, Jocelyne Vignon</t>
  </si>
  <si>
    <t>Drama | Racismo. Familia. Basado en hechos reales</t>
  </si>
  <si>
    <t>Kevin Costner, Octavia Spencer, Anthony Mackie, Jennifer Ehle, Gillian Jacobs, Bill Burr, André Holland, Jillian Estell, Mpho Koaho, Joe Chrest, Patrick Kearns, Paula Newsome, Kenneth Kynt Bryan, Indigo, David Jensen</t>
  </si>
  <si>
    <t>Drama | Familia. Años 60. Adolescencia. Vida rural (Norteamérica)</t>
  </si>
  <si>
    <t>Jake Gyllenhaal, Carey Mulligan, Ed Oxenbould, Bill Camp, Zoe Margaret Colletti, Travis W Bruyer, JR Hatchett, Russell Herrera Jr., Marshall Virden, Shane D. Davidson</t>
  </si>
  <si>
    <t>Drama | Vida rural</t>
  </si>
  <si>
    <t>Amador Arias, Benedicta Sánchez</t>
  </si>
  <si>
    <t>Drama. Comedia. Fantástico | Realismo mágico. Religión. Enfermedad</t>
  </si>
  <si>
    <t>Oliver Jackson-Cohen, Camilla Luddington, Kaitlyn Bernard, Jonathan Pryce, Jorge Garcia, Adrian G. Griffiths, Brian Downey, Suresh John, Richard Donat, Glenn Lefchak, Pasha Ebrahimi, Jackie Torrens, Nikki Barnett, Gay Hauser</t>
  </si>
  <si>
    <t>Romance. Drama | Años 30. Drama romántico. Cine épico</t>
  </si>
  <si>
    <t>Drama. Romance. Aventuras | Guerra de Secesión. Siglo XIX. Drama romántico. Drama sureño. Cine épico</t>
  </si>
  <si>
    <t>Vivien Leigh, Clark Gable, Olivia de Havilland, Leslie Howard, Hattie McDaniel, Thomas Mitchell, Barbara O'Neil, Butterfly McQueen, Ona Munson, Ann Rutherford, Evelyn Keyes, Mickey Kuhn, Ward Bond, George Reeves</t>
  </si>
  <si>
    <t>Intriga. Thriller. Drama | Neo-noir. Secuestros / Desapariciones</t>
  </si>
  <si>
    <t>Andrew Garfield, Riley Keough, Callie Hernandez, Topher Grace, Jimmi Simpson, Riki Lindhome, Summer Bishil, Zosia Mamet, Patrick Fischler, Laura-Leigh, Grace Van Patten, Allie MacDonald, Rex Linn, Sydney Sweeney, Adam Bartley, Don McManus, John Eddins, Jules Willcox, Nea Dune, Stephanie Moore, Pepi Sonuga, Izzie Coffey, Sky Elobar, Sibongile Mlambo, Jessica Makinson</t>
  </si>
  <si>
    <t>Comedia. Terror | Comedia de terror. Falso documental. Vampiros. Hombres lobo</t>
  </si>
  <si>
    <t>Jemaine Clement, Taika Waititi, Jonathan Brugh, Cori Gonzales-Macuer, Stu Rutherford, Ben Fransham, Rhys Darby, Jackie van Beek, Elena Stejko, Jason Hoyte, Chelsie Preston Crayford, Karen O'Leary, Mike Minogue</t>
  </si>
  <si>
    <t>Intriga. Terror | Sobrenatural. Casas encantadas</t>
  </si>
  <si>
    <t>Harrison Ford, Michelle Pfeiffer, Diana Scarwid, Joe Morton, James Remar, Victoria Bidewell, Katharine Towne, Miranda Otto, Amber Valletta, Eliott Goretsky, Wendy Crewson, Ray Baker, J.C. Brandy, Micole Mercurio</t>
  </si>
  <si>
    <t>Drama. Romance | Años 50</t>
  </si>
  <si>
    <t>José Luis López Vázquez, José Sacristán, Rafael Alonso, Nadiuska, Guadalupe Muñoz Sampedro, Trini Alonso, Manuel Zarzo, Pastor Serrador</t>
  </si>
  <si>
    <t>Terror. Fantástico | Hombres lobo</t>
  </si>
  <si>
    <t>Jack Nicholson, Michelle Pfeiffer, James Spader, Kate Nelligan, Richard Jenkins, Christopher Plummer, Eileen Atkins, David Hyde Pierce, Om Puri, Ron Rifkin, Prunella Scales, Brian Markinson, David Schwimmer, Oz Perkins, Lisa Emery, Peter Gerety, Stewart J. Zully, Tom Oppenheim, Bradford English, Thomas F. Duffy, Allison Janney, Cynthia O'Neal, Kirby Mitchell, William Hill, Alice Liu, Madhur Jaffrey</t>
  </si>
  <si>
    <t>Terror. Thriller | Hombres lobo</t>
  </si>
  <si>
    <t>Albert Finney, Diane Venora, Edward James Olmos, Gregory Hines</t>
  </si>
  <si>
    <t>Bélico. Aventuras | II Guerra Mundial. Submarinos. Aventuras marinas</t>
  </si>
  <si>
    <t>Gregory Peck, Roger Moore, David Niven, Trevor Howard, Barbara Kellerman, Wolf Kahler, Dan van Husen, Patrick MacNee, Kenneth Griffith, Patrick Allen, Bernard Archard, Percy Herbert, Martin Benson, George Mikell, Donald Houston</t>
  </si>
  <si>
    <t>Thriller. Aventuras | Basado en hechos reales. Años 40. II Guerra Mundial. Brujería. Nazismo</t>
  </si>
  <si>
    <t>Marián Álvarez, Manuela Vellés, Isak Férriz, Pierre Kiwitt, Thomas Coumans, Sam Louwyck, Ricardo de Barreiro, Xose M. Esperante</t>
  </si>
  <si>
    <t>Drama. Aventuras | Road Movie. Crimen. Años 60. Basado en hechos reales</t>
  </si>
  <si>
    <t>Goldie Hawn, William Atherton, Ben Johnson, Michael Sacks, Gregory Walcott, Louise Latham, Steve Kanaly</t>
  </si>
  <si>
    <t>John Murray, Jennifer Tilly, James Keach, Brian Backer, Ned Eisenberg, Clara Peller, Wendie Jo Sperber, Nedra Volz, Fred Willard, Lisa Hart Carroll, Nadine Van Der Velde, Ben Mittleman, Victor Campos, Willard Pugh, Sally Kellerman, Don Cheadle</t>
  </si>
  <si>
    <t>Comedia. Drama | Amistad. Road Movie. Comedia dramática</t>
  </si>
  <si>
    <t>Valeria Bruni Tedeschi, Micaela Ramazzotti, Anna Galiena, Valentina Carnelutti, Elena Lietti, Tommaso Ragno, Bob Messini, Carlotta Brentan, Francesca Della Ragione, Roberto Rondelli</t>
  </si>
  <si>
    <t>Thriller | Crimen. Mafia. Comedia negra. Neo-noir. Robos &amp; Atracos. Película de culto</t>
  </si>
  <si>
    <t>Nick Moran, Jason Flemyng, Jason Statham, Dexter Fletcher, Steven Mackintosh, Frank Harper, Lenny McLean, Vinnie Jones, Sting, P.H. Moriarty, Stephen Marcus, Vas Blackwood</t>
  </si>
  <si>
    <t>Drama | Drama psicológico. Road Movie. Trabajo/empleo</t>
  </si>
  <si>
    <t>Tom Hardy, Olivia Colman, Ruth Wilson, Andrew Scott, Ben Daniels, Tom Holland, Bill Milner</t>
  </si>
  <si>
    <t>Gene Wilder, Richard Pryor, Georg Stanford Brown, JoBeth Williams, Miguel Ángel Suárez, Craig T. Nelson, Barry Corbin, Charles Weldon, Nicolas Coster, Joel Brooks, Jonathan Banks, Erland Van Lidth</t>
  </si>
  <si>
    <t>Katharine Hepburn, Rossano Brazzi, Darren McGavin, Jane Rose, Mari Aldon, MacDonald Parke, Jeremy Spenser, Isa Miranda, Gaetano Autiero, Virginia Simeon, Tanya Lopert</t>
  </si>
  <si>
    <t>Thriller. Acción. Drama. Ciencia ficción. Western | Road Movie. Cómic. Marvel Comics. Superhéroes. Secuela. Distopía. Vejez/Madurez</t>
  </si>
  <si>
    <t>Hugh Jackman, Patrick Stewart, Dafne Keen, Boyd Holbrook, Stephen Merchant, Elizabeth Rodriguez, Richard E. Grant, Doris Morgado, Han Soto, Julia Holt, Elise Neal, Al Coronel</t>
  </si>
  <si>
    <t>Drama | Familia. Transexualidad / transgénero</t>
  </si>
  <si>
    <t>Fanny Ardant, Tewfik Jallab, Nadia Kaci, Lucie Debay, Lubna Azabal, Véronique Dumont, Raphaëlle Lubansu</t>
  </si>
  <si>
    <t>James Mason, Sue Lyon, Shelley Winters, Peter Sellers, Marianne Stone, Diana Decker, Jerry Stovin, Gary Cockrell, Suzanne Gibs, Roberta Shore, Cec Linder, Lois Maxwell, William Greene, Eric Lane, Shirley Douglas, Roland Brand, Colin Maitland, Irvin Allen</t>
  </si>
  <si>
    <t>Julie Delpy, Dany Boon, Vincent Lacoste, Karin Viard, Georges Corraface, Christophe Vandevelde, Antoine Lounguine, Jessica Cressy, Christophe Canard, Elise Larnicol, Xavier Alcan, Rudy Milstein, Juliette Lamet, Nicolas Wanczycki, Pierre Thoretton, China Moses, Fabienne Galula, Zoé Marchal, Karl Lagerfeld</t>
  </si>
  <si>
    <t>Thriller. Romance | Crimen</t>
  </si>
  <si>
    <t>Colin Farrell, Keira Knightley, Ray Winstone, Anna Friel, Jamie Campbell Bower, David Thewlis, Stephen Graham, Eddie Marsan, Ben Chaplin</t>
  </si>
  <si>
    <t>Thriller. Drama | Crimen. Mafia. Policíaco</t>
  </si>
  <si>
    <t>Gabriel Byrne, Rufus Sewell, Toby Stephens, Elsa Pataky, James Frain, Julian Sands</t>
  </si>
  <si>
    <t>Edward Burns, David Krumholtz, Max Baker, Kevin Kash, Chris Parnell, Rachel Dratch, Connie Britton, Elizabeth Regen</t>
  </si>
  <si>
    <t>Animación. Comedia. Infantil | Cine familiar. Cine dentro del cine. Looney Tunes</t>
  </si>
  <si>
    <t>Animación, Brendan Fraser, Jenna Elfman, Steve Martin, Timothy Dalton, Heather Locklear, Joan Cusack, Bill Goldberg, Don Stanton, Ron Perlman</t>
  </si>
  <si>
    <t>Ciencia ficción. Acción | Thriller futurista. Distopía. Viajes en el tiempo</t>
  </si>
  <si>
    <t>Joseph Gordon-Levitt, Bruce Willis, Emily Blunt, Pierce Gagnon, Paul Dano, Piper Perabo, Jeff Daniels, Garret Dillahunt, Tracie Thoms, Noah Segan, Summer Xu, Frank Brennan, Nick Gomez, Marcus Hester, Jon Eyez, Kevin Stillwell, Thirl Haston, James Landry Hébert, Kenneth Brown Jr., Cody Wood, Adam Boyer, Jeff Chase, Ritchie Montgomery, David Jensen, Kamden Beauchamp, Josh Perry, David Joseph Martinez, Wayne Dehart, Ian Patrick, Robert Harvey</t>
  </si>
  <si>
    <t>Drama. Romance | Histórico. Biográfico. Siglo XVI. Drama romántico</t>
  </si>
  <si>
    <t>Aventuras | Aventuras marinas. Drama psicológico</t>
  </si>
  <si>
    <t>Peter O'Toole, James Mason, Curd Jürgens, Eli Wallach, Jack Hawkins, Paul Lukas, Akim Tamiroff, Daliah Lavi, Jack MacGowran, Christian Marquand</t>
  </si>
  <si>
    <t>Drama | II Guerra Mundial. Nazismo</t>
  </si>
  <si>
    <t>Saskia Rosendahl, Nele Trebs, André Frid, Mika Seidel, Kai-Peter Malina, Nick Holaschke, Ursina Lardi, Hans-Jochen Wagner, Sven Pippig, Philip Wiegratz, Katrin Pollitt</t>
  </si>
  <si>
    <t>Aleksandr Ustyugov, Yakov Kucherevskiy, Azamat Nigmanov, Oleg Fyodorov, Aleksey Morozov</t>
  </si>
  <si>
    <t>Drama | Basado en hechos reales. Supervivencia</t>
  </si>
  <si>
    <t>Fantástico. Acción. Ciencia ficción | Superhéroes. Cómic. Marvel Comics. Secuela. Extraterrestres</t>
  </si>
  <si>
    <t>Ioan Gruffudd, Jessica Alba, Chris Evans, Michael Chiklis, Julian McMahon, Kerry Washington, André Braugher, Laurence Fishburne, Doug Jones, Beau Garrett, Brian Posehn, Zach Grenier, Dawn Chubai, Chris Gailus, Kevin McNulty, Andy Stahl, Stan Lee, Debbie Timuss, Moneca Delain</t>
  </si>
  <si>
    <t>Fantástico. Acción. Ciencia ficción | Superhéroes. Cómic. Marvel Comics</t>
  </si>
  <si>
    <t>Jessica Alba, Ioan Gruffudd, Michael Chiklis, Chris Evans, Julian McMahon, Kerry Washington, Stan Lee, Hamish Linklater, Laurie Holden, David Parker, Kevin McNulty, Maria Menounos, Michael Kopsa, Andrew Airlie, Pascale Hutton, G. Michael Gray, David Richmond-Peck, Penelope Corrin, Aonika Laurent</t>
  </si>
  <si>
    <t>Tim Matheson, Jennifer Runyon, Stephen Furst, Dan Monahan, Sandy Helberg, Jeff East, Blaine Novak, James B. Sikking, John Hillerman, Mark Andrews, Will Bledsoe</t>
  </si>
  <si>
    <t>Cine negro. Drama. Romance | Drama romántico. Años 30</t>
  </si>
  <si>
    <t>Cathy O'Donnell, Farley Granger, Howard Da Silva, Jay C. Flippen, Helen Craig, Will Wright, William Phipps, Ian Wolfe, Harry Harvey, Marie Bryant, Will Lee, James Nolan, Charles Meredith, Teddy Infuhr, Byron Foulger, Guy Beach</t>
  </si>
  <si>
    <t>Nastassja Kinski, John Savage, Robert Mitchum, Keith Carradine, Anita Morris, Karen Young, Vincent Spano, John Goodman, Tracy Nelson, Bud Cort, Anna Thomson</t>
  </si>
  <si>
    <t>Comedia | Comedia negra. Comedia absurda. Aviones. Homosexualidad</t>
  </si>
  <si>
    <t>Javier Cámara, Carlos Areces, Cecilia Roth, Lola Dueñas, Raúl Arévalo, Antonio de la Torre, Hugo Silva, Guillermo Toledo, Miguel Ángel Silvestre, Blanca Suárez, José Luis Torrijo, José María Yazpik, Paz Vega, Laya Martí, Cote Soler, Pepa Charro, Nasser Saleh, Concha Galán, Susi Sánchez, Carmen Machi, Violeta Pérez, Bárbara Santa-Cruz, María Morales, Antonio Banderas, Penélope Cruz</t>
  </si>
  <si>
    <t>Drama | Drama romántico. Amistad</t>
  </si>
  <si>
    <t>Blanca Parés, Ignacio Montes, Anna Coll Miller, Tusti de las Heras, Agustín Otón, David Mora</t>
  </si>
  <si>
    <t>Thriller. Drama | Crimen. Policíaco. Historias cruzadas</t>
  </si>
  <si>
    <t>Richard Gere, Don Cheadle, Ethan Hawke, Wesley Snipes, Jessie Williams, Lili Taylor, Ellen Barkin, Will Patton, Brian F. O'Byrne, Vincent D'Onofrio, Joseph Adams, Wade Allain-Marcus, Jas Anderson, Nicoye Banks, Diana Bologna, Logan Marshall-Green, Tawny Cypress, Michael Kenneth Williams, Shannon Kane</t>
  </si>
  <si>
    <t>Acción | Crimen. Bandas/pandillas callejeras. Película de culto</t>
  </si>
  <si>
    <t>Michael Beck, David Harris, James Remar, Deborah Van Valkenburgh, Thomas G. Waites, Dorsey Wright, Brian Tyler, David Patrick Kelly, Joel Weiss, Marvin Foster, Tom McKitterick, Marcelino Sánchez, Terry Michos, Roger Hill, Lynne Thigpen, Ginny Ortiz, John Snyder, Mercedes Ruehl</t>
  </si>
  <si>
    <t>Comedia | Periodismo. Años 80. Televisión. Secuela</t>
  </si>
  <si>
    <t>Will Ferrell, Steve Carell, Paul Rudd, David Koechner, Christina Applegate, Dylan Baker, Meagan Good, James Marsden, Fred Willard, Kristen Wiig, Josh Lawson, Chris Parnell, Greg Kinnear, Harrison Ford, Sacha Baron Cohen, Marion Cotillard, Will Smith, Kirsten Dunst, Jim Carrey, Amy Poehler, Tina Fey, Liam Neeson, John C. Reilly, Kanye West, Vince Vaughn, Brian Steele</t>
  </si>
  <si>
    <t>Ben Stiller, Vince Vaughn, Jonah Hill, Richard Ayoade, Rosemarie Dewitt, Nicholas Braun, Erin Moriarty, Billy Crudup, Will Forte, Doug Jones, Mel Rodriguez, R. Lee Ermey, Joe Nunez, Liz Cackowski, Johnny Pemberton, Sharon Gee</t>
  </si>
  <si>
    <t>Drama | Histórico. Años 1900 (circa). Siglo XIX</t>
  </si>
  <si>
    <t>Tahar Rahim, Adèle Exarchopoulos, Swann Arlaud, Guillaume Gouix, Karim Leklou, Cédric Kahn, Sarah Lepicard, Emilie de Preissac, Aurélia Poirier, Thibault Lacroix</t>
  </si>
  <si>
    <t>Acción. Aventuras. Comedia. Thriller | Secuela</t>
  </si>
  <si>
    <t>Cameron Diaz, Drew Barrymore, Lucy Liu, Demi Moore, Bernie Mac, Justin Theroux, Crispin Glover, Robert Patrick, John Cleese, John Forsythe, Matt LeBlanc, Rodrigo Santoro, Shia LaBeouf, Luke Wilson, Jaclyn Smith, Bruce Willis, Mary-Kate Olsen, Carrie Fisher</t>
  </si>
  <si>
    <t>Acción. Aventuras. Comedia. Thriller</t>
  </si>
  <si>
    <t>Cameron Diaz, Drew Barrymore, Lucy Liu, Bill Murray, Sam Rockwell, Tim Curry, Kelly Lynch, Crispin Glover, Luke Wilson, John Forsythe, Matt LeBlanc, Tom Green, LL Cool J, Melissa McCarthy, Alex Trebek, Sean Whalen, Raliegh Wilson, Guy Oseary, Mark Ryan, Reginald C. Hayes, Matthew Frauman, Ned Bellamy, Bob Stephenson, Michael Barryte, Jim Calloway</t>
  </si>
  <si>
    <t>Drama | Años 70. Periodismo. Basado en hechos reales</t>
  </si>
  <si>
    <t>Meryl Streep, Tom Hanks, Bruce Greenwood, Bob Odenkirk, Tracy Letts, Sarah Paulson, Matthew Rhys, Alison Brie, Carrie Coon, Jesse Plemons, Bradley Whitford, David Cross, Michael Stuhlbarg, Zach Woods, Pat Healy, Deirdre Lovejoy, Jessie Mueller, Rick Holmes, Philip Casnoff, Will Denton, Jennifer Dundas, Stark Sands, Michael Cyril Creighton, Michael Devine, Luke Slattery, Gary Wilmes, Justin Swain, Sasha Spielberg, Kenneth Tigar, Robert McKay, Dan Bittner, Bryan Burton, Coral Peña, Caleb Eberhardt</t>
  </si>
  <si>
    <t>Thriller. Acción. Drama</t>
  </si>
  <si>
    <t>James Caan, Robert Duvall, Arthur Hill, Bo Hopkins, Mako, Burt Young, Gig Young, Tom Clancy, Tiana Alexandra, Walter Kelley, Kate Heflin, Sondra Blake, Carole Mallory, George Cheung</t>
  </si>
  <si>
    <t>Comedia | Música. Road Movie. Cine familiar</t>
  </si>
  <si>
    <t>Tage Johansen Hogness, Jakob Dyrud, Jonas Hoff Oftebro, Tiril Marie Høistad Berger, Nils Ole Oftebro, Frank Kjosås, Ingar Helge Gimle, Ine F. Jansen, Stig Henrik Hoff, Zahid Ali, Vera Vitali</t>
  </si>
  <si>
    <t>Comedia | Trabajo/empleo. Internet/Informática</t>
  </si>
  <si>
    <t>Owen Wilson, Vince Vaughn, Rose Byrne, John Goodman, JoAnna Garcia Swisher, Dylan O'Brien, Max Minghella, Jessica Szohr, Bruno Amato, Josh Gad, Aasif Mandvi, Tiya Sircar, Chasty Ballesteros, Will Ferrell</t>
  </si>
  <si>
    <t>Aventuras. Drama | Siglo XV. Capa y espada. Histórico</t>
  </si>
  <si>
    <t>Aventuras | Piratas. Aventuras marinas. Remake. Siglo XIX</t>
  </si>
  <si>
    <t>Yul Brynner, Claire Bloom, Charlton Heston, Charles Boyer, Inger Stevens, Henry Hull, E.G. Marshall, Lorne Greene, Ted de Corsia, Douglass Dumbrille, Robert F. Simon, Mike Mazurki, Woody Strode</t>
  </si>
  <si>
    <t>Drama | Deporte. Béisbol. Comedia romántica</t>
  </si>
  <si>
    <t>Kevin Costner, Susan Sarandon, Tim Robbins, Trey Wilson, Robert Wuhl, William O'Leary, David Neidorf, Danny Gans, Max Patkin, Tom Silardi</t>
  </si>
  <si>
    <t>Comedia | Comedia absurda. Sátira. Edad Media. Película de culto</t>
  </si>
  <si>
    <t>John Cleese, Michael Palin, Terry Jones, Terry Gilliam, Graham Chapman, Eric Idle, Carol Cleveland, Connie Booth, Neil Innes, Bee Duffell</t>
  </si>
  <si>
    <t>Aventuras | Edad Media. Capa y espada</t>
  </si>
  <si>
    <t>Robert Taylor, Ava Gardner, Mel Ferrer, Anne Crawford, Stanley Baker, Felix Aylmer, Robert Urquhart, Maureen Swanson, Anthony Forwood</t>
  </si>
  <si>
    <t>Comedia. Musical | Comedia romántica</t>
  </si>
  <si>
    <t>Marilyn Monroe, Jane Russell, Charles Coburn, Tommy Noonan, George Winslow, Elliott Reid, Taylor Holmes, Marcel Dalio, Norma Varden, Steven Geray, Kip Behar, Bess Flowers, Harold Miller, Ed Fury, Jean Del Val, Steve Carruthers, Chuck Hicks, Noel Neill, Ray Montgomery, Joe Ploski, Steve Reeves, Paul Cristo, Dick Wessel</t>
  </si>
  <si>
    <t>Thriller. Cine negro. Drama | Crimen. Neo-noir. Drama psicológico. Venganza</t>
  </si>
  <si>
    <t>Toshirô Mifune, Takeshi Katô, Masayuki Mori, Takashi Shimura, Kô Nishimura, Kamatari Fujiwara, Gen Shimizu, Kyôko Kagawa, Tatsuya Mihashi, Chishu Ryu</t>
  </si>
  <si>
    <t>Bélico. Aventuras. Acción | II Guerra Mundial</t>
  </si>
  <si>
    <t>Gregory Peck, David Niven, Richard Harris, Anthony Quinn, Stanley Baker, Anthony Quayle, James Darren, Gia Scala, Irene Papas, James Robertson Justice</t>
  </si>
  <si>
    <t>Comedia. Ciencia ficción | Extraterrestres. Familia. Cine familiar</t>
  </si>
  <si>
    <t>Dan Aykroyd, Jason Alexander, Jane Curtin, Michelle Burke, Michael McKean, Lisa Jane Persky, Laraine Newman, Chris Farley, Dave Thomas, Jan Hooks, Phil Hartman, Jon Lovitz, David Spade, Sinbad, Michael Richards</t>
  </si>
  <si>
    <t>Western. Thriller | Serie B. Película de culto</t>
  </si>
  <si>
    <t>Drama. Romance | Adopción. Amistad. Adolescencia. Años 60</t>
  </si>
  <si>
    <t>Daniel Radcliffe, Teresa Palmer, Christian Byers, Lee Cormie, James Fraser, Jack Thompson, Kris McQuade</t>
  </si>
  <si>
    <t>Bélico | Ejército. Guerra de Vietnam</t>
  </si>
  <si>
    <t>Stan Shaw, Andrew Stevens, James Canning, Michael Lembeck, Craig Wasson, Noble Willingham, R. Lee Ermey, Scott Hylands, James Whitmore Jr., Drew Michaels, Santos Morales, Karen Hilger, Claude Wilson, Peggy O'Neal, Chuck Doherty, Israel Cisco Oliver</t>
  </si>
  <si>
    <t>Drama | Amistad. Película de culto. Bandas/pandillas callejeras</t>
  </si>
  <si>
    <t>Ice Cube, Cuba Gooding Jr., Morris Chestnut, Laurence Fishburne, Tyra Ferrell, Nia Long, Angela Bassett, Hudhail Al-Amir, Lexie Bigham, Kenneth A. Brown</t>
  </si>
  <si>
    <t>Drama. Comedia | Infancia. Enseñanza. Años 40. Colegios &amp; Universidad. Comedia dramática. Música. Remake</t>
  </si>
  <si>
    <t>Terror | Vida rural (Norteamérica). Sectas</t>
  </si>
  <si>
    <t>Peter Horton, Linda Hamilton, John Franklin, Courtney Gains, Robby Kiger, R.G. Armstrong, Julie Maddalena, John Philbin</t>
  </si>
  <si>
    <t>Comedia. Drama | Comedia dramática. Homosexualidad. Familia. Cine independiente USA. Maternidad</t>
  </si>
  <si>
    <t>Annette Bening, Julianne Moore, Mia Wasikowska, Mark Ruffalo, Josh Hutcherson, Yaya DaCosta, Rebecca Lawrence, Kunal Sharma, Amy Grabow, Eddie Hassell, Joaquín Garrido, Zosia Mamet</t>
  </si>
  <si>
    <t>Aventuras. Infantil. Intriga. Thriller</t>
  </si>
  <si>
    <t>Pasquale Aleardi, Valeria Eisenbart, Samuel Finzi, Özgür Karadeniz, Mehmet Kurtulus, Adnan Maral, Neele-Marie Nickel, Quirin Oettl, Justus Schlingensiepen, Ramin Yazdani</t>
  </si>
  <si>
    <t>Michael J. Fox, Kirk Douglas, Olivia d'Abo, Phil Hartman, Ed Begley Jr., Jere Burns, Colleen Camp, Bob Balaban, Joyce Hyser, Mary Ellen Trainor, Kevin McCarthy</t>
  </si>
  <si>
    <t>Western. Aventuras. Romance</t>
  </si>
  <si>
    <t>John Wayne, Stuart Whitman, Ina Balin, Nehemiah Persoff, Lee Marvin, Michael Ansara, Patrick Wayne, Bruce Cabot, Joan O'Brien, Jack Elam, Edgar Buchanan, Henry Daniell, Richard Devon, Bob Steele</t>
  </si>
  <si>
    <t>Thriller. Drama | Crimen. Años 80. Historias cruzadas</t>
  </si>
  <si>
    <t>Billy Bob Thornton, Kim Basinger, Mickey Rourke, Winona Ryder, Jon Foster, Amber Heard, Rhys Ifans, Chris Isaak, Austin Nichols, Lou Taylor Pucci, Mel Raido, Brad Renfro, Theo Rossi</t>
  </si>
  <si>
    <t>Comedia. Drama | Política. Amistad</t>
  </si>
  <si>
    <t>Fabrice Luchini, Anaïs Demoustier, Nora Hamzawi, Léonie Simaga, Antoine Reinartz, Maud Wyler, Alexandre Steiger, Pascal Rénéric, Thomas Rortais, Thomas Chabrol</t>
  </si>
  <si>
    <t>Acción. Thriller | Robos &amp; Atracos</t>
  </si>
  <si>
    <t>Christopher Meloni, Bruce Willis, Dave Bautista, Adrian Grenier, Lydia Hull, Tyler Jon Olson, Christopher Rob Bowen, Chris Hill, Danny A. Abeckaser, Texas Battle, Tara Holt, Alyshia Ochse, Carolyn Alise, Ryan O'Nan, Michael Urriquia, Johnathon Schaech, Ming Wang</t>
  </si>
  <si>
    <t>Aventuras | Piratas. Aventuras marinas. Siglo XVIII. Capa y espada</t>
  </si>
  <si>
    <t>Stewart Granger, George Sanders, Joan Greenwood, Viveca Lindfors, Jon Whiteley, Melville Cooper, Jack Elam, Ian Wolfe, Dan Seymour</t>
  </si>
  <si>
    <t>John Wayne, Roscoe Lee Browne, Bruce Dern, Colleen Dewhurst, Alfred Barker Jr., Nicolas Beauvy, Steve Benedict, Robert Carradine, Norman Howell Jr., Stephen R. Hudis, Sean Kelly, A Martinez, Clay O’Brien, Sam O’Brien, Mike Pyeatt</t>
  </si>
  <si>
    <t>Intriga. Thriller | Asesinos en serie. Años 90. Matemáticas</t>
  </si>
  <si>
    <t>Elijah Wood, John Hurt, Leonor Watling, Julie Cox, Burn Gorman, Anna Massey, Jim Carter, Dominique Pinon, Alex Cox, Alan David, Danny Sapani, James Weber Brown, Charlotte Asprey, Tim Wallers, Luing Andrews, Tom Frederic, Michael Mears, Ian East, Bill Weston, John Wark, Duane Henry, Sarah Crowden</t>
  </si>
  <si>
    <t>Ciencia ficción. Thriller | Viajes en el tiempo. Película de culto</t>
  </si>
  <si>
    <t>Karra Elejalde, Bárbara Goenaga, Candela Fernández, Nacho Vigalondo, Juan Inciarte, Nicole Dionne</t>
  </si>
  <si>
    <t>The Marx Brothers, Groucho Marx, Harpo Marx, Chico Marx, Zeppo Marx, Cyril Ring, Margaret Dumont, Kay Francis, Oscar Shaw, Mary Eaton, Basil Ruysdael</t>
  </si>
  <si>
    <t>Ciencia ficción. Fantástico. Acción | Superhéroes. Cómic. Marvel Comics</t>
  </si>
  <si>
    <t>Western | Familia</t>
  </si>
  <si>
    <t>John Wayne, Dean Martin, Martha Hyer, Michael Anderson Jr., Earl Holliman, Jeremy Slate, James Gregory, Paul Fix, George Kennedy, Dennis Hopper, Sheldon Allman, John Litel, John Doucette, James Westerfield, Rhys Williams, John Qualen, Rodolfo Acosta, Strother Martin, Percy Helton, Karl Swenson</t>
  </si>
  <si>
    <t>Drama | Nazismo</t>
  </si>
  <si>
    <t>Aventuras | Capa y espada. Siglo XVII</t>
  </si>
  <si>
    <t>Oliver Reed, Raquel Welch, Michael York, Richard Chamberlain, Frank Finlay, Geraldine Chaplin, Faye Dunaway, Charlton Heston, Jean-Pierre Cassel, Christopher Lee, Sybil Danning, Roy Kinnear, Simon Ward, Michael Gothard</t>
  </si>
  <si>
    <t>Drama | Nouvelle vague. Película de culto. Adolescencia. Enseñanza</t>
  </si>
  <si>
    <t>Jean-Pierre Léaud, Claire Maurier, Albert Rémy, Guy Decomble, Georges Flamant, Patrick Auffay, Jeanne Moreau</t>
  </si>
  <si>
    <t>Aventuras | África. Caza. Animales. Basado en hechos reales. Años 1900 (circa)</t>
  </si>
  <si>
    <t>Michael Douglas, Val Kilmer, Tom Wilkinson, Om Puri, Bernard Hill, John Kani, Brian McCardie, Emily Mortimer, Henry Cele, Nick Lorentz, Kurt Egelhof, Satchu Annamalai, Teddy Reddy, Raheem Khan, Jack Devnarain, Glen Gabela, Richard Nwamba, Alex Ferns, Kaycey Padayachee, Giles Masters, Patrick Gifford, Justin Gifford, George Middlekoop</t>
  </si>
  <si>
    <t>Drama. Comedia | Comedia dramática. Familia</t>
  </si>
  <si>
    <t>George Clooney, Shailene Woodley, Amara Miller, Nick Krause, Patricia Hastie, Matthew Lillard, Judy Greer, Beau Bridges, Robert Forster, Barbara L. Southern, Mary Birdsong, Rob Huebel, Michael Ontkean, Scott Morgan, Milt Kogan</t>
  </si>
  <si>
    <t>Comedia. Aventuras | Piratas. Comedia absurda</t>
  </si>
  <si>
    <t>Graham Chapman, Peter Boyle, Cheech Marin, Tommy Chong, Peter Cook, Marty Feldman, Martin Hewitt, Michael Hordern, Eric Idle, Madeline Kahn, James Mason, John Cleese, Kenneth Mars, Spike Milligan, Stacey Nelkin, David Bowie</t>
  </si>
  <si>
    <t>Robert Wagner, Terry Moore, Broderick Crawford, Buddy Ebsen, Robert Keith, Brad Dexter, Mark Damon, Ken Clark, Harvey Lembeck, L.Q. Jones, Skip Homeier, Tod Andrews, Biff Elliot, Boyd 'Red' Morgan, Scatman Crothers, Bart Burns</t>
  </si>
  <si>
    <t>Drama. Comedia | Literatura</t>
  </si>
  <si>
    <t>Johnny Depp, Amber Heard, Aaron Eckhart, Richard Jenkins, Giovanni Ribisi, Michael Rispoli, Amaury Nolasco, Bill Smitrovich, Marshall Bell, Karen Austin, Andy Umberger, Aaron Lustig</t>
  </si>
  <si>
    <t>Anthony Quinn, Yoko Tani, Peter O'Toole, Carlo Giustini, Marie Yang, Andy Ho, Kaida Horiuchi, Marco Guglielmi, Anthony Chin, Ed Devereaux</t>
  </si>
  <si>
    <t>Comedia | Comedia absurda. Sketches</t>
  </si>
  <si>
    <t>Drama | Religión. Biblia. Antiguo Egipto. Cine épico. Remake</t>
  </si>
  <si>
    <t>Charlton Heston, Yul Brynner, Anne Baxter, Edward G. Robinson, Yvonne De Carlo, Debra Paget, John Derek, Cedric Hardwicke, Nina Foch, Martha Scott, Julia Faye, Judith Anderson, Vincent Price, John Carradine, Douglass Dumbrille, Ian Keith, Olive Deering, Eduard Franz, Woody Strode, Frank DeKova, Keith Richards</t>
  </si>
  <si>
    <t>José Isbert, Sara García, Carlo Pisacane, Lola Gaos, Paolo Ferrara</t>
  </si>
  <si>
    <t>Drama | Religión. Amistad. Basado en hechos reales</t>
  </si>
  <si>
    <t>Jonathan Pryce, Anthony Hopkins, Juan Minujín, Cristina Banegas, Sidney Cole, Luis Gnecco, Federico Torre, María Ucedo, Thomas D Williams, Pablo Trimarchi</t>
  </si>
  <si>
    <t>Drama | Drama de época. Siglo XIX. Guerras Napoleónicas. Capa y espada. Esgrima</t>
  </si>
  <si>
    <t>Keith Carradine, Harvey Keitel, Edward Fox, Albert Finney, Cristina Raines, Robert Stephens, Tom Conti, Diana Quick, John McEnery</t>
  </si>
  <si>
    <t>Ciencia ficción. Intriga. Terror | Sobrenatural. Extraterrestres</t>
  </si>
  <si>
    <t>Keri Russell, Josh Hamilton, Dakota Goyo, Kadan Rockett, J.K. Simmons, Myndy Crist, L.J. Benet, Rich Hutchman, Annie Thurman, Jake Brennan</t>
  </si>
  <si>
    <t>Acción | Crimen. Mafia. Comedia negra</t>
  </si>
  <si>
    <t>Drama | Familia. Colegios &amp; Universidad. Medicina. Drama psicológico</t>
  </si>
  <si>
    <t>Adrian Titieni, Maria-Victoria Dragus, Vlad Ivanov, Ioachim Ciobanu, Gheorghe Ifrim, Emanuel Parvu, Valeriu Andriuta, Claudia Susanu, Adrian Vancica, Liliana Mocanu, Lia Bugnar, Tudor Smoleanu, Andrei Morariu, Rares Andrici, Constantin Cojocaru, Robert Emanuel</t>
  </si>
  <si>
    <t>Romance. Drama | Amistad. Road Movie. Drama romántico</t>
  </si>
  <si>
    <t>Vito Sanz, Francesco Carril, Luis E. Parés, Renata Antonante, Isabelle Stoffel, Vahina Giocante, Miren Iza</t>
  </si>
  <si>
    <t>Jeff Bridges, Michelle Pfeiffer, Beau Bridges, Jennifer Tilly, Ellie Raab, Xander Berkeley, Dakin Matthews</t>
  </si>
  <si>
    <t>Drama | Nazismo. Holocausto. Años 30. Basado en hechos reales</t>
  </si>
  <si>
    <t>Karl Markovics, August Diehl, Devid Striesow, Martin Brambach, August Zirner, Veit Stübner, Sebastian Urzendowsky, Andreas Schmidt</t>
  </si>
  <si>
    <t>Comedia. Fantástico | Navidad. Fantasmas</t>
  </si>
  <si>
    <t>Bill Murray, Robert Mitchum, Karen Allen, John Forsythe, John Glover, Michael J. Pollard, Alfre Woodard, John Murray, Robert Goulet, Lee Majors, Buddy Hackett, John Houseman, Bobcat Goldthwait, Sachi Parker</t>
  </si>
  <si>
    <t>Javier Bardem, Natalie Portman, Stellan Skarsgard, Randy Quaid, Blanca Portillo, Michael Lonsdale, Carlos Bardem, Unax Ugalde, Simón Andreu, José Luis Gómez, Fernando Tielve, Julian Wadham</t>
  </si>
  <si>
    <t>Romance. Comedia | Comedia romántica. Fantasmas</t>
  </si>
  <si>
    <t>Matthew McConaughey, Jennifer Garner, Michael Douglas, Emma Stone, Breckin Meyer, Robert Forster, Anne Archer, Lacey Chabert, Christina Milian, Noureen DeWulf, Emily Baldoni</t>
  </si>
  <si>
    <t>Intriga | Robos &amp; Atracos. Espionaje</t>
  </si>
  <si>
    <t>Robert Redford, Mary McDonnell, Sidney Poitier, Ben Kingsley, River Phoenix, Dan Aykroyd, David Strathairn, Timothy Busfield, Stephen Tobolowsky, Donal Logue, James Earl Jones</t>
  </si>
  <si>
    <t>Acción | Drama sureño</t>
  </si>
  <si>
    <t>Billy Bob Thornton, Eva Longoria, Clayne Crawford, Travis Fimmel, Daniel Cudmore, Paul Wesley, Thomas Brodie-Sangster, Michael Rapaport, Zoe Bell, André Braugher, Paul Wesley, Julio Oscar Mechoso, Serinda Swan</t>
  </si>
  <si>
    <t>Lee Van Cleef, Warren Oates, Forrest Tucker, Kerwin Mathews, Mariette Hartley, Marie Gómez</t>
  </si>
  <si>
    <t>Arnold Schwarzenegger, Danny DeVito, Kelly Preston, Chloe Webb, Trey Wilson, Bonnie Bartlett, Marshall Bell, David Caruso, Hugh O´Brian, Maury Chaykin, Tony Jay, Nehemiah Persoff, Tom McCleister, Cary-Hiroyuki Tagawa, Sven-Ole Thorsen, Richard Portnow, Heather Graham</t>
  </si>
  <si>
    <t>Sophia Loren, Marcello Mastroianni, Lyudmila Savelyeva, Galina Andreyeva, Anna Carena, Germano Longo, Silvano Tranquilli, Glauco Onorato, Marisa Traversi</t>
  </si>
  <si>
    <t>Aventuras | Adolescencia. Comedia juvenil. Amistad. Película de culto</t>
  </si>
  <si>
    <t>Sean Astin, Corey Feldman, Josh Brolin, Martha Plimpton, Joe Pantoliano, Kerri Green, Jeff Cohen, Jonathan Ke Quan, Anne Ramsey, John Matuszak, Robert Davi, Lupe Ontiveros, Steve Antin, Mary Ellen Trainor</t>
  </si>
  <si>
    <t>Drama | Periodismo. Fotografía. Basado en hechos reales. Años 70. Guerra Civil Camboyana. Drama carcelario</t>
  </si>
  <si>
    <t>Sam Waterston, Haing S. Ngor, John Malkovich, Julian Sands, Craig T. Nelson, Spalding Gray, Bill Paterson, Patrick Malahide, Athol Fugard</t>
  </si>
  <si>
    <t>Sarah Stern, Jean-Christophe Folly, Julia Piaton, Catherine Jacob, Richard Berry, Arié Elmaleh, Clémentine Poidatz, Stéphane Debac, David Houri, Lionel Lingelser, Marina Tomé, Keren Marciano, Yoli Fuller, Tatiana Rojo, Raymond Dikoumé, Jonathan Manzambi, Vladimir Zongo, Azize Diabaté Abdoulaye, Thierry Pietra, Marie-Philomène Nga, Jean Bediebe, Estelle Meyer, Louise Szpindel, Jeanne Cremer, Rémy Roubakha, Myriam Derbal, Philippe Kersalé, Bernard Destouches, Sylvie Belanger, Sophie Bredier, Jean-Christophe Frèche, Maïe Degove, Sophie Mounicot, Noël Sorrente, Ricky Tribord</t>
  </si>
  <si>
    <t>Terror. Drama | Zombis</t>
  </si>
  <si>
    <t>Marc-André Grondin, Monia Chokri, Charlotte St-Martin, Micheline Lanctôt, Marie-Ginette Guay, Brigitte Poupart, Édouard Tremblay-Grenier, Luc Proulx, Didier Lucien, Robert Brouillette, Martin Héroux, Patrick Hivon</t>
  </si>
  <si>
    <t>Aventuras. Comedia. Drama. Romance | Crimen. Cine independiente USA</t>
  </si>
  <si>
    <t>Rachel Weisz, Adrien Brody, Mark Ruffalo, Rinko Kikuchi, Robbie Coltrane, Maximilian Schell, Zachary Gordon, Max Records, Andy Nyman, Noah Segan, Joseph Gordon-Levitt, Lukas Haas</t>
  </si>
  <si>
    <t>Aventuras. Drama | Siglo XIX</t>
  </si>
  <si>
    <t>Moritz Bleibtreu, Richy Müller, Waldemar Kobus, Fynn Henkel, Oliver Ewy, Can Schneider, Javidan Imani, Jasper Smets, Sergen Ecin, Max Damisi, Andreas Warmbrunn, Leonardo Nigro</t>
  </si>
  <si>
    <t>Drama | Drama de época. Siglo XIX. Familia</t>
  </si>
  <si>
    <t>Yul Brynner, Claire Bloom, Maria Schell, Lee J. Cobb, Richard Basehart, William Shatner, Albert Salmi, Judith Evelyn, Edgar Stehli, Harry Townes, Miko Oscard, David Opatoshu, Simon Oakland, Frank DeKova, Jay Adler, Gage Clarke, Ann Morrison, Mel Welles</t>
  </si>
  <si>
    <t>Joaquin Phoenix, John C. Reilly, Jake Gyllenhaal, Riz Ahmed, Allison Tolman, Rebecca Root, Jóhannes Haukur Jóhannesson, Ian Reddington, Philip Rosch, Rutger Hauer, Carol Kane, Creed Bratton, Duncan Lacroix, Niels Arestrup</t>
  </si>
  <si>
    <t>Cole Carson, Lauren Bair, Michael J. Prosser, Sean McGrath, Eric Martin Reid, Brian Julian, Lee Selmyhr, Todd A. Robinson, Nico Izambard, Cecily Overman, Rick Magistrale, Chris Sharp, Thad Smith, Stepan Simek, Christian Miner, Brainard Brauer, Tasi Toeaina, Gavin Bristol, Kimberly Warner, George Fosgate, Anita Lugliani</t>
  </si>
  <si>
    <t>Bélico. Intriga | II Guerra Mundial</t>
  </si>
  <si>
    <t>Kirk Douglas, Richard Harris, Michael Redgrave, Mervyn Johns, Ulla Jacobsson, Eric Porter, Anton Diffring, David Weston</t>
  </si>
  <si>
    <t>Drama | Adolescencia. Acoso escolar/bullying. Venganza</t>
  </si>
  <si>
    <t>Jorge Clemente, Beatriz Medina, Emilio Palacios, Olivia Baglivi, Nacho Coronado, Macarena Gómez, Paula Soldevila, Roman Rymar, Laura Castillo, Javier Manrique</t>
  </si>
  <si>
    <t>Fantástico. Comedia. Aventuras | Viajes en el tiempo. Steampunk</t>
  </si>
  <si>
    <t>Acción. Bélico. Drama | Biográfico. Guerra de Secesión. Siglo XIX. Esclavitud</t>
  </si>
  <si>
    <t>Matthew McConaughey, Gugu Mbatha-Raw, Keri Russell, Mahershala Ali, Sean Bridgers, Jacob Lofland, Christopher Berry, Joe Chrest, Kurt Krause, Brian Lee Franklin, Martin Bats Bradford, Carlton Caudle, Kirk Bovill, Lawrence Turner, Donald Watkins</t>
  </si>
  <si>
    <t>Comedia | Ejército. Comedia negra. Guerra de Iraq</t>
  </si>
  <si>
    <t>Terror. Thriller | Sobrenatural. Casas encantadas</t>
  </si>
  <si>
    <t>Sara Paxton, Pat Healy, Kelly McGillis, Alison Bartlett, Jake Ryan, Lena Dunham, George Riddle, Brenda Cooney, John Speredakos</t>
  </si>
  <si>
    <t>Drama. Intriga | Política</t>
  </si>
  <si>
    <t>Ryan Gosling, George Clooney, Philip Seymour Hoffman, Paul Giamatti, Marisa Tomei, Evan Rachel Wood, Jeffrey Wright, Max Minghella, Jennifer Ehle</t>
  </si>
  <si>
    <t>Comedia. Drama | Comedia negra. Robos &amp; Atracos</t>
  </si>
  <si>
    <t>Nicolas Cage, Sam Rockwell, Alison Lohman, Bruce McGill, Bruce Altman, Melora Walters, Jenny O'Hara, Steve Eastin, Sheila Kelley, Tim Kelleher</t>
  </si>
  <si>
    <t>Comedia | Gran Depresión. Años 30</t>
  </si>
  <si>
    <t>Lily Collins, Sam Claflin, Tamsin Egerton, Jaime Winstone, Christian Cooke, Suki Waterhouse, Lily Laight, Jake Manley, Norma Sheahan, Nick Lee, David Walsh, Aris Athanasopoulos, Kris Edlund</t>
  </si>
  <si>
    <t>Aventuras. Western | Guerra de Independencia Americana. Siglo XVIII. Esclavitud</t>
  </si>
  <si>
    <t>Gary Cooper, Paulette Goddard, Howard Da Silva, Boris Karloff, Ward Bond, Cecil Kellaway, Henry Wilcoxon, C. Aubrey Smith, Lloyd Bridges, Mike Mazurki</t>
  </si>
  <si>
    <t>Comedia | Comedia juvenil. Cine familiar</t>
  </si>
  <si>
    <t>Bill Murray, Harvey Atkin, Kate Lynch, Chris Makepeace, Russ Banham, Matt Craven, Kristine DeBell, Sarah Torgov, Jack Blum, Keith Knight</t>
  </si>
  <si>
    <t>Fantástico. Aventuras | Siglo XVI. Fantasía medieval. Película de culto</t>
  </si>
  <si>
    <t>Christopher Lambert, Sean Connery, Roxanne Hart, Beatie Edney, Clancy Brown, Alan North, Jon Polito, Sheila Gish, Hugh Quarshie, Christopher Malcolm, James Cosmo, Billy Hartman, Celia Imrie, Edward Wiley, Anthony Fusco</t>
  </si>
  <si>
    <t>Drama. Comedia | Familia. Comedia dramática</t>
  </si>
  <si>
    <t>Ximena Ayala, Lisa Owen, Sonia Franco, Wendy Guillén, Andrea Baeza, Alejandro Ramírez Muñóz</t>
  </si>
  <si>
    <t>Cine negro. Acción. Thriller. Drama | Neo-noir. Policíaco. Mafia. Crimen. Años 20. Años 30</t>
  </si>
  <si>
    <t>Kevin Costner, Sean Connery, Robert De Niro, Andy García, Charles Martin Smith, Billy Drago, Patricia Clarkson, Brad Sullivan, Del Close, Michael Byrne, Richard Bradford, Clem Caserta</t>
  </si>
  <si>
    <t>Dani Rovira, María León, Antonio Dechent, Cinta Ramírez, Iker Castiñeira, Maya Murofushi, Boré Buika, Ryo Matsumoto, José Ramón Bocanegra, Álvaro Carrero, Wen Jun, Koshu Hirano, Marcos Zan, Iwao Ikenoya, Koichi Sugihara, Paco Calavera, Sergio Camúñez, Kao Chenmin, Motokazu Kawamura, Akihiko Serikawa, Chihiro Tomita, Andy Fukutome, Masahiro Tanabe, Suzuki Erika, Hiko Achiwa, Keiko Ooka, Keita Arai</t>
  </si>
  <si>
    <t>Drama | Crimen. Racismo. Drama judicial / Abogados/as</t>
  </si>
  <si>
    <t>Drama | Drama judicial / Abogados/as. Cine independiente USA</t>
  </si>
  <si>
    <t>Kate Beckinsale, Nick Nolte, Anna Schafer, James Cromwell, Taye Diggs, Clancy Brown, Mark Pellegrino, David Lyons, Dale Dickey, Isaiah Washington</t>
  </si>
  <si>
    <t>Romance. Comedia | Comedia romántica. Homosexualidad</t>
  </si>
  <si>
    <t>Heather Graham, Tom Cavanagh, Bridget Moynahan, Molly Shannon, Alan Cumming, Sissy Spacek, Rachel Shelley, Gloria Gaynor</t>
  </si>
  <si>
    <t>Kevin Spacey, Dallas Roberts, Keke Palmer, Jack Huston, Pell James, Andrew Sibner, Ashley Greene, Robin Williams, Saffron Burrows, Robert Loggia</t>
  </si>
  <si>
    <t>Acción. Aventuras. Comedia | Road Movie. Coches/Automovilismo</t>
  </si>
  <si>
    <t>Burt Reynolds, Roger Moore, Farrah Fawcett, Dean Martin, Peter Fonda, Sammy Davis Jr., Dom DeLuise, Jack Elam, Adrienne Barbeau, Terry Bradshaw, Alfie Wise, Jackie Chan, Bert Convy, Jamie Farr, Bianca Jagger, Mel Tillis, Valerie Perrine, Bianca Jagger, Molly Picon</t>
  </si>
  <si>
    <t>Acción. Aventuras. Comedia | Road Movie. Coches/Automovilismo. Secuela</t>
  </si>
  <si>
    <t>Burt Reynolds, Dom DeLuise, Dean Martin, Sammy Davis Jr., Jack Elam, Marilu Henner, Jamie Farr, Telly Savalas, Shirley MacLaine, Susan Anton, Catherine Bach, Foster Brooks, Sid Caesar, Jackie Chan, Tim Conway, Michael V. Gazzo, Richard Kiel, Don Knotts, Ricardo Montalban, Jim Nabors, Louis Nye, Charles Nelson Reilly, Alex Rocco, Henry Silva, Frank Sinatra, Tony Danza, Mel Tillis, Arte Johnson, Dub Taylor</t>
  </si>
  <si>
    <t>James Stewart, Henry Fonda, Inger Stevens, Gary Lockwood, Dean Jagger, Ed Begley, Jack Elam, Jay C. Flippen, Barbara Luna, James Best, Brooke Bundy, Morgan Woodward, John Qualen</t>
  </si>
  <si>
    <t>Drama | Familia. Discapacidad. II Guerra Mundial. Melodrama. Años 40</t>
  </si>
  <si>
    <t>Romance. Comedia. Musical | Comedia romántica</t>
  </si>
  <si>
    <t>Eduardo Noriega, Inma Cuesta, Alexandra Jiménez, Gorka Otxoa, William Miller, Andrea Duro, María León</t>
  </si>
  <si>
    <t>Damien Bonnard, Alexis Manenti, Djibril Zonga, Jeanne Balibar, Steve Tientcheu, Issa Perica, Al-Hassan Ly, Almamy Kanoute, Nizar Ben Fatma, Raymond Lopez, Luciano López, Jaihson Lopez, Sana Joachaim, Lucas Omiri, Rocco Lopez, Zordon Cauret, Steve Cauret, Omar Soumare, Abdelkader Hoggui, Arte Cofinova</t>
  </si>
  <si>
    <t>Musical. Drama. Romance | Drama de época. Pobreza. Siglo XIX</t>
  </si>
  <si>
    <t>Hugh Jackman, Russell Crowe, Eddie Redmayne, Anne Hathaway, Amanda Seyfried, Samantha Barks, Helena Bonham Carter, Sacha Baron Cohen, Aaron Tveit, Isabelle Allen, Daniel Huttlestone, Colm Wilkinson, Natalya Wallace, Michael Jibson, Bertie Carvel, Tim Downie, Marc Pickering, Patrick Godfrey, Killian Donnelly, Fra Fee, Gabriel Vick, George Blagden, Alistair Brammer, Charlotte Hope</t>
  </si>
  <si>
    <t>Drama | Drama de época. Siglo XIX. Pobreza</t>
  </si>
  <si>
    <t>Liam Neeson, Geoffrey Rush, Uma Thurman, Claire Danes, Hans Matheson, Reine Brynolfsson, Peter Vaughan, Kathleen Byron, Toby Jones</t>
  </si>
  <si>
    <t>Bill Nighy, Olivia Cooke, Douglas Booth, Daniel Mays, Eddie Marsan, María Valverde, Sam Reid, Morgan Watkins, Adam Brown, Pete Sullivan, Amelia Crouch, Damien Thomas, Mark Tandy, Michael Jenn, Simon Meacock</t>
  </si>
  <si>
    <t>Comedia | Comedia negra. Años 50. Familia</t>
  </si>
  <si>
    <t>Silvia Marsó, Carlos Iglesias, Blanca Romero, Mariola Fuentes, Carlos Álvarez-Novoa, Álex Angulo, Pepe Quero, Airas Bispo, Carlos Larrañaga, Javier Godino, María Galiana, Tina Sáinz</t>
  </si>
  <si>
    <t>Elizabeth Akingbade, Benjamin C. Akpa, Stephen Asare Amaning, Anthony Arinze, Kwesi Asmah, Edward Bruce, Genardo Campbell, Mark Chapman, Ben Crowe</t>
  </si>
  <si>
    <t>Michiyo Kogure, Ayako Wakao, Seizaburô Kawazu, Saburo Date, Sumao Ishihara, Midori Komatsu, Kanji Koshiba, Kikue Môri</t>
  </si>
  <si>
    <t>Drama | Guerra Chino-Japonesa (II). Histórico. Basado en hechos reales. Años 30</t>
  </si>
  <si>
    <t>Jonathan Rhys Meyers, Radha Mitchell, Chow Yun-Fat, Michelle Yeoh, Guang Li, Lin Ji, Matt Walker, Anastasia Kolpakova, Ping Su, Imai Hideaki, Shane Briant, David Wenham</t>
  </si>
  <si>
    <t>Drama | Basado en hechos reales. Amistad. Holocausto. Adolescencia. Años 40</t>
  </si>
  <si>
    <t>Iain Glen, Romola Garai, Thomas Kretschmann, Tim McInnerny, Philipp Christopher, Kuba Sprenger, Anna Schumacher, Marcel Sabat, B.J. Hogg, Tara Cush, Pascal Fischer, Jakub Jankiewicz, Ali White</t>
  </si>
  <si>
    <t>Intriga | Nazismo</t>
  </si>
  <si>
    <t>Gregory Peck, Laurence Olivier, James Mason, Lilli Palmer, Uta Hagen, Steve Guttenberg, Denholm Elliott, Rosemary Harris, Bruno Ganz, Michael Gough, Jeremy Black, John Dehner, John Rubinstein, Anne Meara, Linda Hayden</t>
  </si>
  <si>
    <t>Western. Intriga | Siglo XIX</t>
  </si>
  <si>
    <t>Samuel L. Jackson, Kurt Russell, Jennifer Jason Leigh, Walton Goggins, Tim Roth, Demian Bichir, Michael Madsen, Bruce Dern, James Parks, Channing Tatum, Dana Gourrier, Zoe Bell, Lee Horsley, Gene Jones, Keith Jefferson, Craig Stark, Belinda Owino</t>
  </si>
  <si>
    <t>Drama. Comedia. Romance</t>
  </si>
  <si>
    <t>Emmanuelle Béart, Julie Depardieu, Alice Isaaz, Jacques Weber, Patrick Bruel, Karole Rocher, Samuel Le Bihan, Edith Scob, Quim Gutiérrez</t>
  </si>
  <si>
    <t>Terror. Thriller. Fantástico. Comedia | Animales. Gatos. Película de episodios</t>
  </si>
  <si>
    <t>Drew Barrymore, James Woods, Alan King, Kenneth McMillan, Robert Hays, Candy Clark, Mary D'Arcy, James Rebhorn, James Naughton, Patricia Kalember, Mike Starr, Charles S. Dutton, Tony Munafo, Court Miller, Russell Horton, Tim Parati, Patricia Benson</t>
  </si>
  <si>
    <t>Terror | Gore. Slasher</t>
  </si>
  <si>
    <t>Comedia. Acción | Policíaco. Buddy Film</t>
  </si>
  <si>
    <t>Will Ferrell, Mark Wahlberg, Michael Keaton, Eva Mendes, Steve Coogan, Ray Stevenson, Dwayne Johnson, Samuel L. Jackson, Rob Riggle, Damon Wayans Jr., Lindsay Sloane, Brooke Shields, Rosie Pérez, Anne Heche, Thomas Middleditch</t>
  </si>
  <si>
    <t>Intriga. Terror | Sobrenatural. Casas encantadas. Fantasmas. Años 40</t>
  </si>
  <si>
    <t>Nicole Kidman, Fionnula Flanagan, Christopher Eccleston, Alakina Mann, James Bentley, Eric Sykes, Elaine Cassidy, Renée Asherson, Michelle Fairley</t>
  </si>
  <si>
    <t>Terror | Animales. Aves/Pájaros. Película de culto</t>
  </si>
  <si>
    <t>Tippi Hedren, Rod Taylor, Jessica Tandy, Suzanne Pleshette, Veronica Cartwright, Ethel Griffies, Charles McGraw, Doreen Lang, Ruth McDevitt, Joe Mantell, Alfred Hitchcock</t>
  </si>
  <si>
    <t>David Carradine, Bruce Davison, David Patrick Kelly, Oliver Reed, D.W. Moffett, Jay O. Sanders, Keith Szarabajka, Branko Vidakovic, Slavko Stimac</t>
  </si>
  <si>
    <t>Ciencia ficción. Fantástico. Thriller. Aventuras | Steampunk. Siglo XIX. Viajes en el tiempo. Asesinos en serie</t>
  </si>
  <si>
    <t>Malcolm McDowell, David Warner, Mary Steenburgen, Charles Cioffi, Corey Feldman, Laurie Main, Andonia Katsaros, Patti D'Arbanville, James Garrett, Leo Lewis, Keith McConnell</t>
  </si>
  <si>
    <t>Ciencia ficción. Terror. Comedia | Comedia negra. Comedia de terror. Serie B. Extraterrestres. Payasos</t>
  </si>
  <si>
    <t>Grant Cramer, Suzanne Snyder, John Allen Nelson, John Vernon, Michael Siegel, Peter Licassi, Royal Dano, Christopher Titus, Irene Michaels, Karla Sue Krull</t>
  </si>
  <si>
    <t>Comedia | Colegios &amp; Universidad. Adolescencia</t>
  </si>
  <si>
    <t>Griffin Gluck, Lauren Graham, Andrew Daly, Thomas Barbusca, Alexa Nisenson, Rob Riggle, Adam Pally, Isabela Merced, Efren Ramirez, Jacob Hopkins, Inder Kumar, Madeleine Stack</t>
  </si>
  <si>
    <t>Acción. Aventuras | Cómic. DC Comics</t>
  </si>
  <si>
    <t>Jeffrey Dean Morgan, Idris Elba, Chris Evans, Zoe Saldana, Jason Patric, Columbus Short, Holt McCallany, Óscar Jaenada, Peter Macdissi, Peter Francis James, Tanee McCall, Garrett Warren, Rey Hernandez</t>
  </si>
  <si>
    <t>Comedia. Infantil | Cine familiar. Prehistoria. Dinosaurios. Secuela</t>
  </si>
  <si>
    <t>Mark Addy, Stephen Baldwin, Kristen Johnston, Jane Krakowski, Joan Collins, Thomas Gibson, Alan Cumming, Harvey Korman, Tony Longo, Alex Meneses</t>
  </si>
  <si>
    <t>Comedia. Infantil. Aventuras | Cine familiar. Prehistoria. Dinosaurios</t>
  </si>
  <si>
    <t>John Goodman, Elizabeth Perkins, Rick Moranis, Rosie O'Donnell, Kyle MacLachlan, Elizabeth Taylor, Halle Berry, Richard Moll</t>
  </si>
  <si>
    <t>Acción. Comedia | Artes marciales. Siglo XIX. Piratas</t>
  </si>
  <si>
    <t>Jackie Chan, Sammo Hung, Yuen Biao, Dick Wei, Mars, Winnie Wong, Tai Bo, John Cheung, Lee Hoi-Sang, Kwan Hoi-San</t>
  </si>
  <si>
    <t>Drama | Comedia dramática. Cine independiente USA. Road Movie. Discapacidad</t>
  </si>
  <si>
    <t>Paul Rudd, Craig Roberts, Selena Gomez, Jennifer Ehle, Megan Ferguson, Ashley White, Patti Schellhaas, Blake Sewell, Walter Hendrix III, Robert Walker Branchaud, Julia Denton, Kristi Von, James Donadio, Alan Boell, Bill Murphey, Tarik Chernet, Bobby Cannavale</t>
  </si>
  <si>
    <t>Western. Aventuras | Secuestros / Desapariciones. Revolución Mexicana</t>
  </si>
  <si>
    <t>Burt Lancaster, Lee Marvin, Robert Ryan, Jack Palance, Claudia Cardinale, Ralph Bellamy, Woody Strode, Joe De Santis, Rafael Bertrand, Jorge Martínez de Hoyos, Marie Gómez</t>
  </si>
  <si>
    <t>Thriller. Acción. Intriga | Policíaco. Abusos sexuales. Asesinos en serie. Venganza. Crimen</t>
  </si>
  <si>
    <t>Takao Osawa, Nanako Matsushima, Tatsuya Fujiwara, Goro Kishitani, Masatô Ibu, Kento Nagayama, Tsutomu Yamazaki, Hirotarô Honda, Kimiko Yo</t>
  </si>
  <si>
    <t>Thriller. Drama | Remake</t>
  </si>
  <si>
    <t>Meryl Streep, Clint Eastwood, Annie Corley, Victor Slezak, Jim Haynie, Sarah Kathryn Schmitt, Christopher Kroon, Phyllis Lyons, Debra Monk, Richard Lage</t>
  </si>
  <si>
    <t>William Holden, Grace Kelly, Fredric March, Mickey Rooney, Robert Strauss, Charles McGraw, Keiko Awaji, Earl Holliman</t>
  </si>
  <si>
    <t>Western. Drama | Racismo. Familia</t>
  </si>
  <si>
    <t>Brian Keith, Helmut Griem, Ian Hendry, Jack Watson, Patrick O'Connell, Horst Janson, Alexander Allerson, John Abineri</t>
  </si>
  <si>
    <t>Acción. Comedia | Buddy Film. Siglo XIX. Secuela</t>
  </si>
  <si>
    <t>Michel Blanc, Annie Cordy, Mathieu Spinosi, Chantal Lauby, William Lebghil, Flore Bonaventura, Audrey Lamy, Jean-Paul Rouve, Jacques Boudet, Xavier Briere, Yvan Garouel, Daniel Morin</t>
  </si>
  <si>
    <t>Comedia. Drama. Romance | Deporte</t>
  </si>
  <si>
    <t>C. Thomas Howell, Peter Horton, Courtney Thorne-Smith, Harley Jane Kozak, Christopher Rydell, Terry Kiser, Randy Stoklos, Sinjin Smith, Tony Burton, Kathy Ireland, Martha Velez, Bebe Louie, Lynna Hopwood, Ollie Lake, Skip O'Brien</t>
  </si>
  <si>
    <t>Kurt Russell, Kevin Costner, Courteney Cox, Christian Slater, Kevin Pollak, Thomas Haden Church, David Arquette, Howie Long, Jon Lovitz, Ice-T, Bokeem Woodbine, David Kaye, Louis Lombardi, Shawn Michael Howard</t>
  </si>
  <si>
    <t>Yul Brynner, George Chakiris, Shirley Anne Field, Richard Basehart, Brad Dexter, Leo Gordon, Barry Morse, Armando Silvestre</t>
  </si>
  <si>
    <t>Thriller. Acción. Intriga | Secuela</t>
  </si>
  <si>
    <t>Jean Reno, Benoît Magimel, Christopher Lee, Camille Natta, Johnny Hallyday, Gabrielle Lazure, Augustin Legrand, Serge Riaboukine, André Penvern, Jo Prestia, Cyril Raffaelli, Mylène Jampanoï, Eriq Ebouaney, Michael Abiteboul</t>
  </si>
  <si>
    <t>Aventuras | Piratas. Aventuras marinas. Supervivencia. Remake. Cine familiar</t>
  </si>
  <si>
    <t>John Mills, Dorothy McGuire, James MacArthur, Janet Munro, Andy Ho, Sessue Hayakawa, Tommy Kirk, Kevin Corcoran, Cecil Parker</t>
  </si>
  <si>
    <t>Nicole Kidman, Aaron Eckhart, Dianne Wiest, Tammy Blanchard, Sandra Oh, Miles Teller, Giancarlo Esposito, Jon Tenney, Phoenix List, Roberta Wallach, Stephen Mailer, Patricia Kalember, Ali Marsh, Yetta Gottesman, Julie Lauren</t>
  </si>
  <si>
    <t>Romain Duris, Vanessa Paradis, Julie Ferrier, François Damiens, Héléna Noguerra, Andrew Lincoln, Jacques Frantz, Amandine Dewasmes, Jean-Yves Lafesse</t>
  </si>
  <si>
    <t>Western. Acción | Remake. Venganza. Buddy Film</t>
  </si>
  <si>
    <t>Denzel Washington, Chris Pratt, Ethan Hawke, Vincent D'Onofrio, Lee Byung-hun, Manuel García-Rulfo, Martin Sensmeier, Haley Bennett, Peter Sarsgaard, Matt Bomer, Luke Grimes, Cam Gigandet, Kevin Wayne, Thomas Blake Jr., Miles Doleac, Jonathan Joss</t>
  </si>
  <si>
    <t>Ciencia ficción. Aventuras | Extraterrestres. Remake</t>
  </si>
  <si>
    <t>Richard Thomas, Robert Vaughn, John Saxon, George Peppard, Darlanne Fluegel, Sybil Danning, Sam Jaffe, Jeff Corey, Marta Kristen, Lanny Broyles</t>
  </si>
  <si>
    <t>Western. Aventuras | Remake. Amistad. Buddy Film</t>
  </si>
  <si>
    <t>Yul Brynner, Steve McQueen, Charles Bronson, Eli Wallach, James Coburn, Horst Buchholz, Robert Vaughn, Brad Dexter, Whit Bissell, Vladimir Sokoloff, Jorge Martínez de Hoyos, Enrique Lucero, Rosenda Monteros</t>
  </si>
  <si>
    <t>Aventuras. Drama | Japón feudal. Siglo XVI. Samuráis. Película de culto</t>
  </si>
  <si>
    <t>Toshirô Mifune, Takashi Shimura, Yoshio Inaba, Seiji Miyaguchi, Minoru Chiaki, Daisuke Kato, Isao Kimura, Kamatari Fujiwara, Keiko Tsushima, Yoshio Tsuchiya, Kokuten Kôdô</t>
  </si>
  <si>
    <t>Cine negro. Intriga. Thriller | Policíaco. Crimen</t>
  </si>
  <si>
    <t>Glenn Ford, Gloria Grahame, Lee Marvin, Jocelyn Brando, Alexander Scourby, Jeanette Nolan, Peter Whitney, Willis Bouchey, Robert Burton, Adam Williams, Howard Wendell, Chris Alcaide</t>
  </si>
  <si>
    <t>Ciencia ficción. Acción. Intriga | Robots. Cómic. Cyberpunk. Thriller futurista</t>
  </si>
  <si>
    <t>Drama. Acción | Drama romántico</t>
  </si>
  <si>
    <t>Burt Lancaster, Deborah Kerr, Gene Hackman, Scott Wilson, William Windom, Bonnie Bedelia, Sheree North</t>
  </si>
  <si>
    <t>Comedia. Drama | Comedia dramática. Familia. Cine independiente USA</t>
  </si>
  <si>
    <t>Gene Hackman, Anjelica Huston, Ben Stiller, Luke Wilson, Gwyneth Paltrow, Owen Wilson, Danny Glover, Bill Murray, Seymour Cassel, Kumar Pallana, Grant Rosenmeyer, Jonah Meyerson, Aram Aslanian-Persico, Irene Gorovaia, Amedeo Turturro, James Fitzgerald</t>
  </si>
  <si>
    <t>Acción. Comedia | Artes marciales. Siglo XIX. Secuela</t>
  </si>
  <si>
    <t>Jackie Chan, Maggie Cheung, Rosamund Kwan, Carina Lau, David Lam, Bill Tung, Ray Lui, Regina Kent, Charlie Chan, Kenny Ho, Mars, Chris Lee, Ben Lam, John Cheung, Mickey Ng, Chan Dik-Hak</t>
  </si>
  <si>
    <t>Bélico. Drama | II Guerra Mundial. Biográfico</t>
  </si>
  <si>
    <t>James Cagney, Dennis Weaver, Ward Costello, Vaughn Taylor, Richard Jaeckel, Les Tremayne, Walter Sande, Karl Swenson, Leon Lontoc, Robert Burton, Carleton Young, Raymond Bailey, Harry Landers, Richard Carlyle, James Yagi, James T. Goto, Carl Benton Reid</t>
  </si>
  <si>
    <t>Comedia. Acción. Thriller</t>
  </si>
  <si>
    <t>Robert Redford, Faye Dunaway, Cliff Robertson, Max von Sydow, John Houseman, Addison Powell, Tina Chen, Walter McGinn</t>
  </si>
  <si>
    <t>Aventuras. Acción. Comedia. Romance | Capa y espada. Siglo XVII. Steampunk. 3-D</t>
  </si>
  <si>
    <t>Logan Lerman, Luke Evans, Ray Stevenson, Matthew Macfadyen, Milla Jovovich, Orlando Bloom, Christoph Waltz, Juno Temple, Mads Mikkelsen, Til Schweiger, James Corden, Freddie Fox, Carsten Norgaard, Gabriella Wilde, Susanne Wolff, Dexter Fletcher, Jane Perry, Hannes Wegener</t>
  </si>
  <si>
    <t>Aventuras. Acción | Drama romántico. Siglo XVII. Capa y espada</t>
  </si>
  <si>
    <t>Gene Kelly, Lana Turner, June Allyson, Frank Morgan, Van Heflin, Robert Coote, Angela Lansbury, Vincent Price, Reginald Owen, Gig Young, Keenan Wynn</t>
  </si>
  <si>
    <t>Comedia | Navidad. Amistad</t>
  </si>
  <si>
    <t>Aventuras. Acción | Venganza. Edad Media</t>
  </si>
  <si>
    <t>Musical. Romance | Drama romántico</t>
  </si>
  <si>
    <t>Anna Kendrick, Jeremy Jordan, Natalie Knepp, Nic Novicki, Meg Hudson, Sherie Rene Scott, Alan Simpson, Ashley Spencer, Stephanie Corbett, Gina Sarno, Laura Harrier, Randy Redd, Betsy Wolfe, Allison Macri, Cat Lynch</t>
  </si>
  <si>
    <t>Ciencia ficción. Thriller. Terror | Aventura espacial. Supervivencia. Zombis</t>
  </si>
  <si>
    <t>Liev Schreiber, Romola Garai, Olivia Williams, Elias Koteas, Tom Cullen, Johnny Harris, Goran Kostic, Yusra Warsama</t>
  </si>
  <si>
    <t>Comedia | Guerra Fría. Telefilm</t>
  </si>
  <si>
    <t>Marlene Dietrich, Randolph Scott, John Wayne, Margaret Lindsay, Harry Carey, Richard Barthelmess, George Cleveland, Samuel S. Hinds, Russell Simpson, William Farnum, Marietta Canty, Jack Norton, Ray Bennett, Forrest Taylor, Art Miles</t>
  </si>
  <si>
    <t>Western | Años 50. Amistad. Caballos</t>
  </si>
  <si>
    <t>Kirk Douglas, Gena Rowlands, Walter Matthau, Michael Kane, Carroll O'Connor, William Schallert, George Kennedy, Karl Swenson, William Mims</t>
  </si>
  <si>
    <t>Acción. Ciencia ficción | Espionaje</t>
  </si>
  <si>
    <t>Ralph Fiennes, Uma Thurman, Sean Connery, Jim Broadbent, Fiona Shaw, Eddie Izzard, Eileen Atkins, John Wood, Carmen Ejogo, Keeley Hawes, Shaun Ryder</t>
  </si>
  <si>
    <t>Fantástico. Acción. Ciencia ficción | Superhéroes. Cómic. Marvel Comics. 3-D</t>
  </si>
  <si>
    <t>Aventuras. Fantástico. Comedia | Cuentos. 3-D. Cine familiar</t>
  </si>
  <si>
    <t>Jack Black, Emily Blunt, Jason Segel, Amanda Peet, Billy Connolly, James Corden, Romany Malco, T.J. Miller, Chris O'Dowd, Catherine Tate, Luoc Lee</t>
  </si>
  <si>
    <t>Aventuras. Comedia | Comedia screwball. Comedia romántica. Cine dentro del cine. Gran Depresión. Road Movie. Comedia sofisticada</t>
  </si>
  <si>
    <t>Joel McCrea, Veronica Lake, Robert Warwick, William Demarest, Franklin Pangborn, Porter Hall, Eric Blore, Robert Greig, Jimmy Conlin, Ray Milland</t>
  </si>
  <si>
    <t>Aventuras | Vikingos. Siglo IX. Edad Media</t>
  </si>
  <si>
    <t>Kirk Douglas, Tony Curtis, Ernest Borgnine, Janet Leigh, Alexander Knox, Frank Thring, James Donald, Maxine Audley</t>
  </si>
  <si>
    <t>Cine negro. Thriller | Crimen. Mafia. Años 20</t>
  </si>
  <si>
    <t>Bélico. Aventuras. Comedia | II Guerra Mundial</t>
  </si>
  <si>
    <t>Clint Eastwood, Donald Sutherland, Telly Savalas, Don Rickles, Carroll O'Connor, Stuart Margolin, Harry Dean Stanton, Gavin MacLeod</t>
  </si>
  <si>
    <t>Comedia. Fantástico | Secuela. Viajes en el tiempo. Revolución Francesa. Familia</t>
  </si>
  <si>
    <t>Comedia. Fantástico | Viajes en el tiempo. Edad Media. Secuela</t>
  </si>
  <si>
    <t>Jean Reno, Christian Clavier, Muriel Robin, Marie-Anne Chazel, Claire Nadeau, Christian Bujeau, Jean-Paul Muel, Christian Pereira, Arielle Sémenoff, Pierre Vial, Marie Guillard, Jacques François, Sylvie Joly, Jacques Mathou, Michel Crémadès</t>
  </si>
  <si>
    <t>Comedia. Fantástico | Viajes en el tiempo. Edad Media</t>
  </si>
  <si>
    <t>Jean Reno, Christian Clavier, Valerie Lemercier, Marie-Anne Chazel, Christian Bujeau, Isabelle Nanty, Gérard Sety, Didier Pain, Jean-Paul Muel, Arielle Sémenoff, Michel Peyrelon, Pierre Vial, François Lalande, Didier Bénureau</t>
  </si>
  <si>
    <t>Drama. Comedia | Comedia dramática. Película de culto</t>
  </si>
  <si>
    <t>Bill Murray, Scarlett Johansson, Giovanni Ribisi, Anna Faris, Fumihiro Hayashi, Akiko Takeshita, Catherine Lambert, Akiko Monou</t>
  </si>
  <si>
    <t>Drama | Familia. Pobreza. Cine independiente USA</t>
  </si>
  <si>
    <t>Drama | Biográfico. Siglo XIX. Años 1900 (circa)</t>
  </si>
  <si>
    <t>Nicole Heesters, Katharina Lorenz, Liv Lisa Fries, Helena Pieske, Matthias Lier, Katharina Schüttler, Julius Feldmeier, Peter Simonischek</t>
  </si>
  <si>
    <t>Drama | Biográfico. Música. Años 60. Años 80. Cine independiente USA</t>
  </si>
  <si>
    <t>Romance. Comedia | Comedia romántica. Navidad. Historias cruzadas</t>
  </si>
  <si>
    <t>Drama | Música. Hip Hop</t>
  </si>
  <si>
    <t>Azealia Banks, Jill Scott, Lucien Laviscount, Hana Mae Lee, Common, John David Washington, Method Man, Lorraine Toussaint, Daniella De Jesús, Craig muMs Grant, Jeremie Harris, Nancy Cejari, Mary Christina Brown, Jin Auyeung, Jas Anderson, Bryan Burton, Esperanza Spalding, Nikhil Melnechuk, Ryan Metcalf, Melissa Jackson, Caleb Eberhardt, Scott Martin</t>
  </si>
  <si>
    <t>Western. Musical</t>
  </si>
  <si>
    <t>Elvis Presley, Richard Egan, Debra Paget, Bruce Bennett, Neville Brand, Robert Middleton, William Campbell, Mildred Dunnock</t>
  </si>
  <si>
    <t>Romance. Drama | Melodrama. Drama romántico. Colegios &amp; Universidad. Enfermedad</t>
  </si>
  <si>
    <t>Ali MacGraw, Ryan O'Neal, Ray Milland, John Marley, Russell Nype, Katherine Balfour, Tommy Lee Jones, Robert Modica, Sydney Walker, Andrew Duncan, Sudie Blond, Kevin O'Neal, Julie Garfield, Milo Boulton</t>
  </si>
  <si>
    <t>Romance. Drama | Erótico. 3-D. Drama romántico</t>
  </si>
  <si>
    <t>Karl Glusman, Aomi Muyock, Klara Kristin, Benoît Debie, Vincent Maraval, Gaspar Noé, Juan Saavedra, Déborah Révy, Ugo Fox</t>
  </si>
  <si>
    <t>Romance. Comedia | Comedia romántica. Comedia juvenil. Adolescencia</t>
  </si>
  <si>
    <t>Patrick Dempsey, Kate Jackson, Kirstie Alley, Carrie Fisher, Barbara Carrera, Robert Ginty, Robert Picardo, Nancy Valen, Dylan Walsh</t>
  </si>
  <si>
    <t>Drama | Biográfico. Drogas. Años 80</t>
  </si>
  <si>
    <t>Javier Bardem, Penélope Cruz, Peter Sarsgaard, Julieth Restrepo, Óscar Jaenada, David Ojalvo, David Valencia, Lillian Blankenship, Giselle Da Silva, Nathan Cooper, Pedro Calvo, Manuel José Chaves, Joavany Alvarez, Mark Basnight, Diego Landaeta, Mihail Stoyanov</t>
  </si>
  <si>
    <t>Animación. Drama | Biográfico. Pintura</t>
  </si>
  <si>
    <t>Animación, Douglas Booth, Helen McCrory, Saoirse Ronan, Aidan Turner, Eleanor Tomlinson, Chris O'Dowd, Jerome Flynn, John Sessions, Holly Earl, Robert Gulaczyk, James Greene, Bill Thomas, Martin Herdman, Josh Burdett, Richard Banks, Shaun Newnham</t>
  </si>
  <si>
    <t>Drama. Romance | Melodrama. Años 50. Años 60. Racismo. Basado en hechos reales. Cine independiente USA</t>
  </si>
  <si>
    <t>Joel Edgerton, Ruth Negga, Michael Shannon, Marton Csokas, Nick Kroll, Jon Bass, Bill Camp, David Jensen, Alano Miller, Sharon Blackwood, Chris Greene</t>
  </si>
  <si>
    <t>Drama | Biográfico. Años 70. Cine independiente USA</t>
  </si>
  <si>
    <t>John Hawkes, Elle Fanning, Glenn Close, Lena Headey, Peter Dinklage, Caleb Landry Jones, Flea, Taryn Manning, Tim Daly, Burn Gorman, Linda Wang, Ronnie Rodriguez, Mark Casimir Dyniewicz, Eddie Rouse</t>
  </si>
  <si>
    <t>Ethel Merman, Dan Dailey, Donald O´Connor, Marilyn Monroe, Johnnie Ray, Mitzi Gaynor, Hugh O´Brian, Frank McHugh</t>
  </si>
  <si>
    <t>Comedia. Romance | Cine mudo. Pobreza. Comedia romántica. Comedia dramática</t>
  </si>
  <si>
    <t>Charles Chaplin, Virginia Cherrill, Florence Lee, Harry Myers, Allan Garcia, Hank Mann, Jack Alexander, Tom Dempsey, Henry Bergman</t>
  </si>
  <si>
    <t>Comedia | Vida rural</t>
  </si>
  <si>
    <t>Isabelle Huppert, Jean-Pierre Darroussin, Michael Nyqvist, Pio Marmai, Marina Foïs, Audrey Dana, Anaïs Demoustier, Clément Métayer, Jean-Charles Clichet</t>
  </si>
  <si>
    <t>Intriga. Thriller | Sobrenatural</t>
  </si>
  <si>
    <t>Cillian Murphy, Sigourney Weaver, Robert De Niro, Elizabeth Olsen, Toby Jones, Joely Richardson, Leonardo Sbaraglia, Craig Roberts, Burn Gorman</t>
  </si>
  <si>
    <t>Comedia | Enseñanza</t>
  </si>
  <si>
    <t>Leïla Bekhti, Édouard Baer, Ramzy Bedia, Laurent Capelluto, Eye Haidara, Xavier Alcan, Claudia Tagbo, Vincent Furic, Sébastien Chassagne, Oussama Kheddam, Pascal Tantot, Ian McCamy, Rachel Berges</t>
  </si>
  <si>
    <t>Aventuras. Bélico. Drama | II Guerra Mundial. Submarinismo</t>
  </si>
  <si>
    <t>Richard Widmark, Dana Andrews, Gary Merrill, Jeffrey Hunter, Warren Stevens, Robert Wagner, Harvey Lembeck, Ed Donovan, Jack Warden, Rush Williams</t>
  </si>
  <si>
    <t>Ryan Reynolds, Willem Dafoe, Emily Watson, Julia Roberts, Carrie-Anne Moss, Hayden Panettiere, Ioan Gruffudd, Shannon Lucio, Cayden Boyd, George Newbern, Chase Ellison, Brooklynn Proulx</t>
  </si>
  <si>
    <t>Drama. Romance | Juego. Póker. Familia</t>
  </si>
  <si>
    <t>Eric Bana, Drew Barrymore, Robert Duvall, Debra Messing, Jean Smart, Charles Martin Smith, Robert Downey Jr., Horatio Sanz, Phyllis Somerville, Delaine Yates, Michael Shannon</t>
  </si>
  <si>
    <t>Harry Dean Stanton, Ed Begley Jr., Beth Grant, James Darren, Barry Shabaka Henley, Yvonne Huff, David Lynch, Hugo Armstrong, Bertila Damas, Ron Livingston, Ana Mercedes, Sarah Cook, Amy Claire, Ulysses Olmedo, Mikey Kampmann, Otti Feder, Mouse, Pam Sparks, Tom Skerritt</t>
  </si>
  <si>
    <t>Acción. Ciencia ficción. Thriller. Fantástico | Drogas. Crimen</t>
  </si>
  <si>
    <t>Scarlett Johansson, Morgan Freeman, Choi Min-sik, Amr Waked, Jan Oliver Schroeder, Julian Rhind-Tutt, Pilou Asbæk, Analeigh Tipton, Nicolas Phongpheth, Luca Angeletti, Loïc Brabant, Pierre Grammont, Pierre Poirot, Bertrand Quoniam, Pascal Loison, Pierre Gérard, Isabelle Cagnat, Frédéric Chau</t>
  </si>
  <si>
    <t>Drama | Biográfico. Siglo XIX. Histórico</t>
  </si>
  <si>
    <t>Helmut Berger, Romy Schneider, Trevor Howard, Silvana Mangano, Gert Fröbe, Helmut Griem, Izabella Telezynska, Umberto Orsini, John Moulder-Brown, Sonia Petrovna, Adriana Asti</t>
  </si>
  <si>
    <t>Comedia. Drama | Comedia dramática. Road Movie. Gran Depresión. Robos &amp; Atracos. Años 30</t>
  </si>
  <si>
    <t>Ryan O'Neal, Tatum O'Neal, Madeline Kahn, John Hillerman, James N. Harrell, Lila Waters, P.J. Johnson, Jessie Lee Fulton, Noble Willingham, Randy Quaid, Bob Young, Dejah Moore</t>
  </si>
  <si>
    <t>Romance. Drama | Biográfico. Drama romántico. Homosexualidad. Años 50</t>
  </si>
  <si>
    <t>Glória Pires, Miranda Otto, Tracy Middendorf, Marcello Airoldi, Lola Kirke, Tânia Costa, Marianna Mac Niven, Marcio Ehrlich, Treat Williams, Anna Bella</t>
  </si>
  <si>
    <t>Acción. Ciencia ficción. Thriller</t>
  </si>
  <si>
    <t>Tommy Lee Jones, Linda Hamilton, Robert Vaughn, Richard Jaeckel, Lee Ving, Bubba Smith, Dan Shor, Keenan Wynn</t>
  </si>
  <si>
    <t>Romance. Comedia | Comedia screwball. Comedia romántica. Periodismo. Remake</t>
  </si>
  <si>
    <t>Cary Grant, Rosalind Russell, Ralph Bellamy, Gene Lockhart, Porter Hall, Ernest Truex, Cliff Edwards, Clarence Kolb, Roscoe Karns, Frank Jenks, Regis Toomey, Abner Biberman, Frank Orth, John Qualen, Helen Mack, Alma Kruger, Billy Gilbert, Pat West, Edwin Maxwell</t>
  </si>
  <si>
    <t>Drama | Erótico. Celos. Película de culto</t>
  </si>
  <si>
    <t>Peter Coyote, Emmanuelle Seigner, Hugh Grant, Kristin Scott Thomas, Victor Banerjee, Sophie Patel, Patrick Albenque</t>
  </si>
  <si>
    <t>Drama | Biográfico. Religión. Siglo XVI</t>
  </si>
  <si>
    <t>Intriga. Drama | Drama psicológico. Siglo XIX</t>
  </si>
  <si>
    <t>Diana Wynyard, Anton Walbrook, Frank Pettingell, Cathleen Cordell, Robert Newton, Minnie Rayner, Jimmy Hanley, Marie Wright, Aubrey Dexter, Mary Hinton, Angus Morrison, Jack Barty</t>
  </si>
  <si>
    <t>Thriller. Intriga | Crimen. Asesinos en serie. Expresionismo alemán. Película de culto</t>
  </si>
  <si>
    <t>Peter Lorre, Otto Wernicke, Gustaf Gründgens, Theo Lingen, Theodor Loos, Georg John, Ellen Widman, Inge Landgut</t>
  </si>
  <si>
    <t>Comedia. Drama. Bélico | Guerra de Corea. Medicina. Sátira</t>
  </si>
  <si>
    <t>Donald Sutherland, Elliott Gould, Tom Skerritt, Sally Kellerman, Robert Duvall, Jo Ann Pflug, Rene Auberjonois, Bud Cort, Fred Williamson, John Schuck,</t>
  </si>
  <si>
    <t>Drama | Enfermedad. Familia. Melodrama</t>
  </si>
  <si>
    <t>Penélope Cruz, Luis Tosar, Asier Etxeandia, Teo Planell, Silvia Abascal, Mónica Sagrera, Àlex Brendemühl, Ciro Miró, Jon Urrutia</t>
  </si>
  <si>
    <t>Bélico | II Guerra Mundial. Guerra de Corea. Biográfico. Ejército</t>
  </si>
  <si>
    <t>Gregory Peck, Dan O'Herlihy, Ed Flanders, Sandy Kenyon, Dick O´Neill, Kenneth Tobey, Art Fleming, Ward Costello, Marj Dusay</t>
  </si>
  <si>
    <t>Drama | Edad Media</t>
  </si>
  <si>
    <t>Michael Fassbender, Marion Cotillard, Sean Harris, Paddy Considine, David Thewlis, Elizabeth Debicki, Jack Reynor, David Hayman, James Michael Rankin, Barrie Martin, Ross Anderson</t>
  </si>
  <si>
    <t>Acción. Aventuras. Comedia | Parodia</t>
  </si>
  <si>
    <t>Will Forte, Kristen Wiig, Val Kilmer, Ryan Phillippe, Rhys Coiro, Maya Rudolph, Chris Jericho, Derek Mears, Powers Boothe, Andy Mackenzie, Timothy V. Murphy, Brandon Trost</t>
  </si>
  <si>
    <t>Acción. Thriller | Venganza. Comedia negra. Secuela</t>
  </si>
  <si>
    <t>Acción. Thriller | Comedia negra. Crimen. Gore. Inmigración. Venganza. Spin-off</t>
  </si>
  <si>
    <t>Drama | II Guerra Mundial. Vejez/Madurez</t>
  </si>
  <si>
    <t>Tatsuo Matsumura, Kyôko Kagawa, Hisashi Igawa, George Tokoro, Masayuki Yui, Akira Terao, Asei Kobayashi</t>
  </si>
  <si>
    <t>Drama | Drama de época. Vida rural</t>
  </si>
  <si>
    <t>Mia Wasikowska, Ezra Miller, Paul Giamatti, Rhys Ifans, Logan Marshall-Green, Laura Carmichael, Henry Lloyd-Hughes, Olivier Gourmet, Morfydd Clark, Richard Cordery, Simon Paisley Day, Luke Tittensor, Wendy Nottingham, Simon Muller, Roméo Fidanza</t>
  </si>
  <si>
    <t>Drama. Comedia | Comedia dramática. Ópera. Años 20</t>
  </si>
  <si>
    <t>Catherine Frot, André Marcon, Christa Theret, Michel Fau, Denis M'Punga, Sylvain Dieuaide, Aubert Fenoy, Sophie Leboutte, Théo Cholbi, Astrid Whettnall, Vincent Schmitt</t>
  </si>
  <si>
    <t>Comedia. Drama | Comedia dramática. Sátira</t>
  </si>
  <si>
    <t>Harvey Keitel, Toni Collette, Rossy de Palma, Michael Smiley, Tom Hughes, Violaine Gillibert, Stanislas Merhar, Sue Cann, Ariane Seguillon, Amélie Grace Zhurkin, James Foley, Brendan Patricks, Tim Fellingham, Joséphine de La Baume, Sonia Rolland</t>
  </si>
  <si>
    <t>Whoopi Goldberg, Ted Danson, Will Smith, Nia Long, Frances Bergen, Jennifer Tilly, Phyllis Avery, Paul Rodriguez</t>
  </si>
  <si>
    <t>Drama | Familia. Crimen. Maternidad</t>
  </si>
  <si>
    <t>Thriller. Drama. Terror | Thriller psicológico. Maternidad</t>
  </si>
  <si>
    <t>Jennifer Lawrence, Javier Bardem, Ed Harris, Michelle Pfeiffer, Domhnall Gleeson, Kristen Wiig, Brian Gleeson, Cristina Rosato, Marcia Jean Kurtz, Ambrosio De Luca, Hamza Haq, Anana Rydvald, Arthur Holden, Bineyam Girma, Jaa Smith-Johnson, Xiao Sun, Jovan Adepo, Eric Davis, Emily Hampshire</t>
  </si>
  <si>
    <t>Terror. Drama. Thriller | Zombis. Drama psicológico</t>
  </si>
  <si>
    <t>Arnold Schwarzenegger, Abigail Breslin, Joely Richardson, J.D. Evermore, Laura Cayouette, Amy Brassette, Dana Gourrier, John L. Armijo, Aiden Flowers</t>
  </si>
  <si>
    <t>Comedia. Drama. Romance | Drama romántico. Cine independiente USA</t>
  </si>
  <si>
    <t>Comedia. Romance | Comedia romántica. Años 20. Magia</t>
  </si>
  <si>
    <t>Comedia. Drama | Basado en hechos reales. Baile</t>
  </si>
  <si>
    <t>Channing Tatum, Alex Pettyfer, Matthew McConaughey, Cody Horn, Olivia Munn, Matt Bomer, Joe Manganiello, Riley Keough, Adam Rodriguez, James Martin Kelly, Reid Carolin, Kevin Nash, Gabriel Iglesias, Kate Easton</t>
  </si>
  <si>
    <t>Drama | Crimen. Enfermedad. Historias cruzadas. Drama psicológico</t>
  </si>
  <si>
    <t>Luis Bermejo, Bárbara Lennie, José Sacristán, Israel Elejalde, Lucía Pollán, Alberto Chaves, Teresa Soria Ruano, Miquel Insúa, Elisabet Gelabert, Javier Botet, Eva Llorach, David Pareja, Marina Andruix</t>
  </si>
  <si>
    <t>Drama | Melodrama. Historias cruzadas. Película de culto</t>
  </si>
  <si>
    <t>Tom Cruise, John C. Reilly, Philip Baker Hall, William H. Macy, Jeremy Blackman, Melora Walters, Jason Robards, Julianne Moore, Philip Seymour Hoffman, Melinda Dillon, April Grace, Henry Gibson, Michael Bowen, Alfred Molina, Emmanuel Johnson, Felicity Huffman, Michael Murphy, Don McManus, Luis Guzmán, Patton Oswalt, Miriam Margolyes, Pat Healy, Ricky Jay, Genevieve Zweig, Neil Flynn, Rod McLachlan, Allan Graf, Brad Hunt, Jim Meskimen, Clement Blake, Jim Ortlieb, Thomas Jane, Veronica Hart, James Kiriyama-Lem, Cleo King, Michael Shamus Wiles, Jason Andrews, John Davies, Kevin Breznahan, Miguel Pérez, Lionel Mark Smith, Annette Helde, Scott Burkett, Danny Wells, Eileen Ryan, Meagen Fay, Patricia Forte, Patrick Warren, Orlando Jones, Craig Kvinsland, Patricia Scanlon, Natalie Elizabeth Marston, Bobby Brewer, Clark Gregg, Matt Gerald, Paul F. Tompkins, Mary Lynn Rajskub, Jim Beaver, Ezra Buzzington, Robert Downey Sr., William Mapother, Lillian Adams, Dale Gibson, Scott Alan Smith</t>
  </si>
  <si>
    <t>Drama. Comedia | Drama sureño. Amistad. Enfermedad</t>
  </si>
  <si>
    <t>Sally Field, Julia Roberts, Daryl Hannah, Dolly Parton, Shirley MacLaine, Olympia Dukakis, Janine Turner, Tom Skerritt, Kevin J. O'Connor, Dylan McDermott, Jonathan Ward, Sam Shepard</t>
  </si>
  <si>
    <t>Drama | Histórico. Siglo VII. Religión. Cine épico</t>
  </si>
  <si>
    <t>Comedia | Ejército. Remake</t>
  </si>
  <si>
    <t>Damon Wayans, Karyn Parsons, William Hickey, Michael Ironside, Albert Hall, Dean Lorey, Chris Owen</t>
  </si>
  <si>
    <t>Drama. Romance | Años 60. Cine dentro del cine. Biográfico</t>
  </si>
  <si>
    <t>Louis Garrel, Stacy Martin, Bérénice Bejo, Grégory Gadebois, Micha Lescot, Louise Legendre, Félix Kysyl, Arthur Orcier, Marc Fraize, Romain Goupil, Jean-Pierre Mocky, Guido Caprino, Emmanuele Aita, Matteo Martari, Tanya Lopert</t>
  </si>
  <si>
    <t>Comedia. Drama | Comedia dramática. Drama social</t>
  </si>
  <si>
    <t>Kheiron, Catherine Deneuve, André Dussollier, Louison Blivet, Adil Dehbi, Hakou Benosmane, Youssouf Wague, Ouassima Zrouki, Joseph Jovanovic, Alban Lenoir, Leila Boumedjane</t>
  </si>
  <si>
    <t>Drama | Crisis económica 2008. Bolsa &amp; Negocios. Política. Basado en hechos reales. Telefilm</t>
  </si>
  <si>
    <t>William Hurt, Ed Asner, Billy Crudup, Paul Giamatti, Topher Grace, Cynthia Nixon, Bill Pullman, Tony Shalhoub, James Woods, Matthew Modine, John Heard, Michael O'Keefe, Ayad Akhtar, Kathy Baker, Amy Carlson, Evan Handler, Chance Kelly, Dan Hedaya, Peter Hermann, Tom Mason, Ajay Mehta, Laila Robins, Victor Slezak, Joey Slotnick, Peter Benson</t>
  </si>
  <si>
    <t>Drama | Cine independiente USA. Vida rural (Norteamérica). Años 50. Crimen. Basado en hechos reales. Película de culto</t>
  </si>
  <si>
    <t>Martin Sheen, Sissy Spacek, Warren Oates, Ramon Bieri, Alan Vint, Gary Littlejohn, Bryan Montgomery, Charles Fitzpatrick, Ben Bravo, Terrence Malick</t>
  </si>
  <si>
    <t>Thriller. Comedia | Comedia negra. Crimen. Mafia</t>
  </si>
  <si>
    <t>Drama | Biográfico. Racismo</t>
  </si>
  <si>
    <t>Bélico. Acción. Comedia | II Guerra Mundial. Nazismo. Venganza</t>
  </si>
  <si>
    <t>Brad Pitt, Christoph Waltz, Mélanie Laurent, Diane Kruger, Michael Fassbender, Daniel Brühl, Eli Roth, Til Schweiger, B.J. Novak, August Diehl, Mike Myers, Omar Doom, Sylvester Groth, Denis Menochet, Richard Sammel, Jacky Ido, Martin Wuttke, Julie Dreyfus, Samm Levine, Gedeon Burkhard, Rod Taylor, Christian Berkel, Léa Seydoux, Eva Löbau</t>
  </si>
  <si>
    <t>Comedia | Colegios &amp; Universidad. Familia</t>
  </si>
  <si>
    <t>Seth Rogen, Zac Efron, Rose Byrne, Christopher Mintz-Plasse, Dave Franco, Jake Johnson, Lisa Kudrow, Ike Barinholtz, Fahim Anwar, Amber Sharae Topsy, Ori Kalmus, Alanna Dergan, Jorma Taccone, Jerrod Carmichael, Brian Huskey, Carla Gallo, Halston Sage, Andy Samberg, Akiva Schaffer</t>
  </si>
  <si>
    <t>Fantástico. Aventuras | Cine familiar. Cuentos. Secuela</t>
  </si>
  <si>
    <t>Terror. Thriller | Sobrenatural. Casas encantadas. Posesiones/Exorcismos. Siglo XIX</t>
  </si>
  <si>
    <t>Donald Sutherland, Sissy Spacek, James D'Arcy, Rachel Hurd-Wood, Matthew Marsh, Thom Fell, Zoe Thorne, Gaye Brown, Sam Alexander, Miquel Brown</t>
  </si>
  <si>
    <t>Terror. Thriller | Drama judicial / Abogados/as</t>
  </si>
  <si>
    <t>Robert John Burke, Joe Mantegna, Lucinda Jenney, Michael Constantine, Kari Wuhrer, Bethany Joy Lenz, Stephen King, Time Winters, Howard Erskine, Terrence Garmey, Randy Jurgenson, Jeff Ware, Ruth Miller II, John Horton, Daniel Von Bargen, Irma St. Paule, Sam Freed, Elizabeth Franz, Patrick Farrelly, Bridget Marks, Mitchell Greenberg, Angela Pietropinto, Ed Wheeler, Peter Maloney, Robert Fitch, Sean Hewitt, Josh Holland, Allelon Ruggiero</t>
  </si>
  <si>
    <t>Drama. Romance. Comedia | Años 40. II Guerra Mundial. Adolescencia. Celos. Vida rural. Prostitución. Drama romántico</t>
  </si>
  <si>
    <t>Alec Baldwin, Nicole Kidman, Bill Pullman, Bebe Neuwirth, Peter Gallagher, George C. Scott, Anne Bancroft, Noah Emmerich, Gwyneth Paltrow, Josef Sommer, David Bowe, Tobin Bell, William Duff-Griffin, Debrah Farentino, Diana Bellamy, Paula Plum, Sara Melson, Ken Cheeseman, Joshua Malina, Tom Kemp, Patricia Dunnock, Brenda Strong, Michael Bofshever, Ann Cusack</t>
  </si>
  <si>
    <t>Comedia | Película de culto. Cine independiente USA</t>
  </si>
  <si>
    <t>Shannen Doherty, Jeremy London, Jason Lee, Claire Forlani, Ben Affleck, Joey Lauren Adams, Renee Humphrey, Kevin Smith, Brian O'Halloran, Ethan Suplee, Priscilla Barnes, Michael Rooker, Stan Lee</t>
  </si>
  <si>
    <t>Thriller | Crimen. Comedia negra</t>
  </si>
  <si>
    <t>Jeff Bridges, Cynthia Erivo, Dakota Johnson, Chris Hemsworth, Jon Hamm, Cailee Spaeny, Lewis Pullman, Jonathan Whitesell, Nick Offerman, Mark O'Brien, Manny Jacinto, Bethany Brown, Sarah Smyth, Hannah Zirke, Sophia Lauchlin Hirt, John Specogna, Austin Abell, Minn Vo, Vincent Washington, James Quach, Billy Wickman, Xavier Dolan</t>
  </si>
  <si>
    <t>Comedia. Terror. Thriller | Comedia de terror. Comedia negra. Pandemias. Familia</t>
  </si>
  <si>
    <t>Nicolas Cage, Selma Blair, Anne Winters, Zackary Arthur, Joseph D. Reitman, Olivia Crocicchia, Lance Henriksen, Brionne Davis, Tyler Sopland, Bishop Stevens, Matthew W. Allen, Dale Miller, Ellen Marguerite Cullivan, George Griffith, Marilyn Dodds Frank, Michelle Poole, Rachel Melvin, Michael Yurchak</t>
  </si>
  <si>
    <t>Terror. Thriller | Sobrenatural. Fantasmas</t>
  </si>
  <si>
    <t>Jessica Chastain, Nikolaj Coster-Waldau, Megan Charpentier, Isabelle Nelisse, Daniel Kash, Javier Botet, Jane Moffat, David Fox, Dominic Cuzzocrea, Christopher Marren, Julia Chantrey, Ray Kahnert, Matthew Edison, Hannah Cheesman, Elva Mai Hoover, Chrys Hobbs, Laura Guiteras, Melina Matthews</t>
  </si>
  <si>
    <t>Musical. Comedia. Romance | Música. Bodas</t>
  </si>
  <si>
    <t>Meryl Streep, Pierce Brosnan, Colin Firth, Amanda Seyfried, Julie Walters, Stellan Skarsgard, Christine Baranski, Dominic Cooper, Rachel McDowall, Nancy Baldwin, Heather Emmanuel, Mia Soteriou, Ricardo Montez, Taylor James</t>
  </si>
  <si>
    <t>Comedia. Drama | Biográfico. Comedia dramática</t>
  </si>
  <si>
    <t>Jim Carrey, Danny DeVito, Courtney Love, Jim Ross, Paul Giamatti, Marilu Henner, Judd Hirsch, Christopher Lloyd, Norm MacDonald, George Shapiro, Brent Briscoe, Christina Cabot, Michael Villani, Vincent Schiavelli, Gerry Becker, Michael Kelly, Chuck Zito, Richard Belzer, Melanie Vesey, Molly Schaffer</t>
  </si>
  <si>
    <t>Jennifer Aniston, Steve Zahn, Woody Harrelson, Margo Martindale, Fred Ward, Tzi Ma, Katie O'Grady</t>
  </si>
  <si>
    <t>Drama | Familia. Cine independiente USA</t>
  </si>
  <si>
    <t>Drama. Bélico | Años 90. Vida rural</t>
  </si>
  <si>
    <t>Lembit Ulfsak, Giorgi Nakashidze, Misha Meskhi, Elmo Nüganen, Raivo Trass</t>
  </si>
  <si>
    <t>Drama | Biográfico. África. Racismo. Años 70. Años 80. Años 90</t>
  </si>
  <si>
    <t>Idris Elba, Naomie Harris, Tony Kgoroge, Riaad Moosa, Jamie Bartlett, Lindiwe Matshikiza, Terry Pheto, Deon Lotz, Mark Elderkin, Michelle Scott</t>
  </si>
  <si>
    <t>Thriller. Acción. Terror | Venganza. Sectas. Gore. Sobrenatural. Años 80. Surrealismo. Película de culto</t>
  </si>
  <si>
    <t>Nicolas Cage, Andrea Riseborough, Linus Roache, Bill Duke, Richard Brake, Hayley Saywell, Line Pillet, Ned Dennehy, Clément Baronnet</t>
  </si>
  <si>
    <t>Aventuras. Drama | Histórico. Siglo XIX. Colonialismo</t>
  </si>
  <si>
    <t>Aamir Khan, Rani Mukherjee, Kiron Kher, Toby Stephens, Coral Beed, Tom Alter, Amisha Patel, Ben Nealon, Kenneth Cranham, Shahbaaz Khan, Mukesh Tiwari</t>
  </si>
  <si>
    <t>Thriller | Neo-noir. Crimen</t>
  </si>
  <si>
    <t>Adrien Brody, Yvonne Strahovski, Jennifer Beals, Steven Berkoff, Linda Lavin, Campbell Scott, Kevin Breznahan, Thomas Bair, Will Beinbrink, Frank Deal, Michael G. Chin, Amelie McKendry, Chinasa Ogbuagu, Uzimann, Madison Elizabeth Lagares, Carl Ducena</t>
  </si>
  <si>
    <t>Thriller. Drama. Acción | Crimen. Policíaco</t>
  </si>
  <si>
    <t>Chadwick Boseman, Sienna Miller, Taylor Kitsch, J.K. Simmons, Stephan James, Keith David, Victoria Cartagena, Gary Carr, Shayna Ryan, Toby Hemingway, Dale Pavinski, Louis Cancelmi, Christian Isaiah, Morocco Omari, Katie McClellan, Jamaal Burcher, Adam Desautels, Lucky Harmon, Kevin D. Benton, Suzette Gunn, Wesley Green, Gina Destra, Jamie Neumann</t>
  </si>
  <si>
    <t>Woody Allen, Diane Keaton, Mariel Hemingway, Michael Murphy, Meryl Streep, Anne Byrne, Karen Ludwig, Michael O'Donoghue, Wallace Shawn</t>
  </si>
  <si>
    <t>Terror | Thriller psicológico. Asesinos en serie. Slasher. Gore. Remake</t>
  </si>
  <si>
    <t>Elijah Wood, Nora Arnezeder, America Olivo, Liane Balaban, Genevieve Alexandra, Brian Ames, Jan Broberg, Aaron Colom, Megan Duffy</t>
  </si>
  <si>
    <t>Comedia. Romance. Fantástico | Comedia romántica. Adolescencia. Comedia juvenil</t>
  </si>
  <si>
    <t>Andrew McCarthy, Kim Cattrall, Estelle Getty, James Spader, Carole Davis, G.W. Bailey, Christopher Maher, Steve Vinovich</t>
  </si>
  <si>
    <t>Drama. Comedia | Biográfico. Años 30. Años 40. Cine dentro del cine</t>
  </si>
  <si>
    <t>Gary Oldman, Amanda Seyfried, Arliss Howard, Charles Dance, Tom Burke, Lily Collins, Tuppence Middleton, Tom Pelphrey, Ferdinand Kingsley, Jamie McShane, Joseph Cross, Sam Troughton, Toby Leonard Moore, Leven Rambin, Madison West, Adam Shapiro, Monika Gossmann, Paul Fox, Jessie Cohen, Amie Farrell, Alex Leontev, Stewart Skelton, Craig Robert Young, Derek Petropolis, Jaclyn Bethany, Arlo Mertz</t>
  </si>
  <si>
    <t>Drama. Romance | Biográfico. Toros</t>
  </si>
  <si>
    <t>Adrien Brody, Penélope Cruz, Santiago Segura, Juan Echanove, Ann Mitchell, Nacho Aldeguer, Omar Muñoz</t>
  </si>
  <si>
    <t>Dany Boon, Laurence Arné, Noémie Schmidt, Patrick Ridremont, Christophe Canard, Sébastien Chabal, Christophe Favre, Yvonne Gradelet, Karina Marimon, Isabelle Ziental, Audrey Rhodes-Greig, Marc de Panda, Pierre Diot, Laurent Fernandez, Matthieu Kassimo, Jérémy Lopez, Jean-Luc Porraz</t>
  </si>
  <si>
    <t>Comedia. Drama | Remake. Comedia dramática. Infancia. Familia. Cine dentro del cine</t>
  </si>
  <si>
    <t>Aventuras. Acción. Drama | Adolescencia. Young Adult</t>
  </si>
  <si>
    <t>Rachel Hurd-Wood, Phoebe Tonkin, Caitlin Stasey, Lincoln Lewis, Masa Yamaguchi, Deniz Akdeniz, Ashleigh Cummings, Chris Pang, Matthew Dale, Andy Minh Trieu</t>
  </si>
  <si>
    <t>Drama. Romance. Thriller</t>
  </si>
  <si>
    <t>Rinko Kikuchi, Sergi López, Min Tanaka, Manabu Oshio, Takeo Nakahara, Hideo Sakaki</t>
  </si>
  <si>
    <t>Drama | Sátira. Comedia negra. Familia. Cine dentro del cine</t>
  </si>
  <si>
    <t>Julianne Moore, Mia Wasikowska, Robert Pattinson, John Cusack, Olivia Williams, Carrie Fisher, Evan Bird, Sarah Gadon, Emilia McCarthy, Jayne Heitmeyer, Justin Kelly, Amanda Brugel, Ari Cohen, Clara Pasieka, Joe Pingue, Donald Burda, Niamh Wilson, Allegra Fulton</t>
  </si>
  <si>
    <t>Drama. Comedia | Guerra de Afganistán. Sátira</t>
  </si>
  <si>
    <t>Brad Pitt, Anthony Hayes, John Magaro, Anthony Michael Hall, Emory Cohen, Topher Grace, Daniel Betts, Aymen Hamdouchi, RJ Cyler, Alan Ruck, Nicholas Jones, Will Poulter, Lakeith Stanfield, Ben Kingsley, Meg Tilly, Tilda Swinton, Griffin Dunne, Josh Stewart, Kola Bokinni</t>
  </si>
  <si>
    <t>Drama | Basado en hechos reales. Discapacidad. Biográfico. Años 90</t>
  </si>
  <si>
    <t>Javier Bardem, Belén Rueda, Lola Dueñas, Mabel Rivera, Clara Segura, Joan Dalmau, Tamar Novas, Josep Maria Pou, Celso Bugallo, Francesc Garrido</t>
  </si>
  <si>
    <t>Intriga. Thriller | Policíaco. Crimen. Atletismo. Nazismo</t>
  </si>
  <si>
    <t>Dustin Hoffman, Laurence Olivier, Roy Scheider, William Devane, Marthe Keller, Marc Lawrence, Fritz Weaver, Richard Bright, Allen Joseph, Lou Gilbert, James Wing Woo, Ben Dova, Lotte Palfi Andor, Jacques Marin, Tito Goya</t>
  </si>
  <si>
    <t>Drama | Biográfico. Deporte. Boxeo</t>
  </si>
  <si>
    <t>Cuba Gooding Jr., Cole Hauser, Jonathan LaPaglia, Ginny Weirick, Sean Cook, Drew Waters, Michael Papajohn, Brandon O'Neill, J.P. O'Shaughnessy, David Andriole</t>
  </si>
  <si>
    <t>Drama | Religión. Siglo XIX</t>
  </si>
  <si>
    <t>Pablito Calvo, Rafael Rivelles, Antonio Vico, Juan Calvo, Fernando Rey, José Nieto, José Marco Davó, Juanjo Menéndez</t>
  </si>
  <si>
    <t>Aventuras. Bélico | África</t>
  </si>
  <si>
    <t>Gene Hackman, Terence Hill, Catherine Deneuve, Max von Sydow, Ian Holm, Jack O'Halloran, Rufus Magloire, Marcel Bozzuffi, André Penvern</t>
  </si>
  <si>
    <t>Aventuras | Biográfico. Siglo XIII. Telefilm</t>
  </si>
  <si>
    <t>Ian Somerhalder, Brian Dennehy, BD Wong, Alan Shearman, Mark Jax, Desiree Ann Siahaan, Daxing Zhang, Keagan Kang</t>
  </si>
  <si>
    <t>Acción. Drama | Basado en hechos reales. Catástrofes. Supervivencia</t>
  </si>
  <si>
    <t>Mark Wahlberg, Kurt Russell, Kate Hudson, John Malkovich, Dylan O'Brien, Gina Rodriguez, Ethan Suplee, Brad Leland, J.D. Evermore, Joe Chrest, Chris Ashworth, Jeremy Sande, Stella Allen, Michael D. Anglin, Ilan Srulovicz, Graham McGinnis, James DuMont, Douglas M. Griffin, David Maldonado</t>
  </si>
  <si>
    <t>Acción | Submarinos</t>
  </si>
  <si>
    <t>Gene Hackman, Denzel Washington, George Dzundza, Viggo Mortensen, James Gandolfini, Ryan Phillippe, Lillo Brancato, Jason Robards, Rick Schroder, Matt Craven, Danny Nucci, Steve Zahn, Marcello Thedford</t>
  </si>
  <si>
    <t>Anna Paquin, Matt Damon, Mark Ruffalo, J. Smith-Cameron, Jeannie Berlin, Matthew Broderick, Jean Reno, Kieran Culkin, Allison Janney, Olivia Thirlby, Michael Ealy, Kenneth Lonergan, Rosemarie Dewitt, Josh Hamilton, Krysten Ritter, John Gallagher Jr., Sarah Steele</t>
  </si>
  <si>
    <t>Drama | Crisis económica 2008. Bolsa &amp; Negocios. Cine independiente USA</t>
  </si>
  <si>
    <t>Kevin Spacey, Paul Bettany, Jeremy Irons, Zachary Quinto, Penn Badgley, Simon Baker, Mary McDonnell, Demi Moore, Stanley Tucci, Susan Blackwell, Jimmy Palumbo, Grace Gummer, Oberon K.A. Adjepong, Al Sapienza, Ashley Williams, Peter Y. Kim, Aasif Mandvi, Maria Dizzia</t>
  </si>
  <si>
    <t>Comedia | Colegios &amp; Universidad. Cine independiente USA. Amistad</t>
  </si>
  <si>
    <t>Eden Sher, Victoria Justice, Peyton List, Frank Whaley, Avan Jogia, Ashley Rickards, Ted McGinley, Claudia Lee, Will Peltz, Katie Chang, David W. Thompson, Noah Robbins, Anthony Atamanuik, Inna Muratova, Bettina Skye, Nick Bailey</t>
  </si>
  <si>
    <t>Drama. Comedia | Familia. Bodas. Comedia dramática. Cine independiente USA</t>
  </si>
  <si>
    <t>Nicole Kidman, Jack Black, Jennifer Jason Leigh, Ciarán Hinds, John Turturro, Zane Pais, Flora Cross, Seth Barrish, Enid Graham, Matthew Arkin</t>
  </si>
  <si>
    <t>Drama | Biográfico. Años 40. Nazismo</t>
  </si>
  <si>
    <t>Mélanie Thierry, Benoît Magimel, Benjamin Biolay, Shulamit Adar, Grégoire Leprince-Ringuet, Emmanuel Bourdieu, Elsa Amiel, Anne-Lise Heimburger, Patrick Lizana, Joanna Grudzinska, Caroline Ducey, Salomé Richard, Bertrand Schefer, François Prodromidès, Stanislas Nordey</t>
  </si>
  <si>
    <t>Drama | Drama de época. Biográfico. Siglo XVIII. Histórico. Revolución Francesa</t>
  </si>
  <si>
    <t>Kirsten Dunst, Jason Schwartzman, Rose Byrne, Judy Davis, Rip Torn, Asia Argento, Marianne Faithfull, Aurore Clément, Guillaume Gallienne, Clémentine Poidatz, Molly Shannon, Steve Coogan, Jamie Dornan, Shirley Henderson, Tom Hardy, Mary Nighy, Danny Huston, Sebastian Armesto, Al Weaver, James Lance, Céline Sallette, Natasha Fraser-Cavassoni, Alexia Landeau</t>
  </si>
  <si>
    <t>Rooney Mara, Joaquin Phoenix, Chiwetel Ejiofor, Tahar Rahim, Denis Menochet, Shira Haas, Hadas Yaron, Tawfeek Barhom, Charles Babalola, Zohar Shtrauss, Uri Gavriel, Michael Moshonov, Lior Raz</t>
  </si>
  <si>
    <t>Bárbara Lennie, José Ángel Egido, Pablo Derqui, Vito Sanz, Julián Villagrán, María Vázquez, Rocío León, Marina Skell, Alexandra Piñeiro, Miguel de Lira, Aixa Villagrán</t>
  </si>
  <si>
    <t>Drama | Drama de época. Biográfico. Histórico. Siglo XVI</t>
  </si>
  <si>
    <t>Saoirse Ronan, Margot Robbie, Joe Alwyn, Jack Lowden, David Tennant, Guy Pearce, Ian Hart, Martin Compston, Brendan Coyle, Gemma Chan, Eileen O'Higgins, Liah O'Prey, James McArdle, Benny Bereal, Maria-Victoria Dragus, Ismael Cruz Cordova, Kadiff Kirwan</t>
  </si>
  <si>
    <t>Uma Thurman, Colin Firth, Jeffrey Dean Morgan, Sam Shepard, Lindsay Sloane, Justina Machado, Keir Dullea, Ajay Naidu, Jeffrey Tedmori, Nick Sandow, Michael Mosley, Brooke Adams, Lindsey Kraft, Sarita Choudhury, Yolande Bavan, Kristina Klebe, Isabella Rossellini</t>
  </si>
  <si>
    <t>Drama | Biográfico. Años 1900 (circa). Años 1910-1919</t>
  </si>
  <si>
    <t>Thriller | Secuestros / Desapariciones. Remake</t>
  </si>
  <si>
    <t>Antonio Banderas, Jonathan Rhys Meyers, Piper Perabo, Nathalie Rapti Gomez, Abel Ferrara, Vincent Riotta, Nicholas Aaron, Katie McGovern, Timothy Martin, Cristina Moglia, Cherish Gaines, Alexandra Klim</t>
  </si>
  <si>
    <t>Drama | Histórico. Biográfico. Periodismo. Años 70</t>
  </si>
  <si>
    <t>Intriga. Drama | Robos &amp; Atracos</t>
  </si>
  <si>
    <t>Tippi Hedren, Sean Connery, Diane Baker, Martin Gabel, Louise Latham, Bob Sweeney, Milton Selzer, Mariette Hartley, Alan Napier, Bruce Dern, Henry Beckman, S. John Launer, Edith Evanson, Meg Wyllie</t>
  </si>
  <si>
    <t>Ciencia ficción. Comedia | Parodia. Extraterrestres. Comedia negra. Película de culto</t>
  </si>
  <si>
    <t>Ciencia ficción. Drama | Aventura espacial. Supervivencia. 3-D</t>
  </si>
  <si>
    <t>Musical. Infantil. Fantástico. Comedia. Animación | Cine familiar. Años 1900 (circa)</t>
  </si>
  <si>
    <t>Animación, Julie Andrews, Dick Van Dyke, David Tomlinson, Glynis Johns, Ed Wynn, Hermione Baddeley, Karen Dotrice, Elsa Lanchester, Arthur Treacher, Reginald Owen, Matthew Garber</t>
  </si>
  <si>
    <t>Drama. Romance | Biográfico. Literatura. Siglo XIX</t>
  </si>
  <si>
    <t>Elle Fanning, Douglas Booth, Bel Powley, Maisie Williams, Joanne Froggatt, Tom Sturridge, Stephen Dillane, Ben Hardy, Ciara Charteris, Hugh O'Conor, Dean Gregory, Gilbert Johnston, Jack Hickey, Sarah Lamesch, Michael Cloke</t>
  </si>
  <si>
    <t>Cine negro. Intriga. Drama | Crimen</t>
  </si>
  <si>
    <t>Dana Andrews, Joan Fontaine, Sidney Blackmer, Arthur Franz, Philip Bourneuf, Edward Binns, Shepperd Strudwick, Robin Raymond, Barbara Nichols, William F. Leicester, Dan Seymour, Rusty Lane</t>
  </si>
  <si>
    <t>Intriga. Thriller | Drama judicial / Abogados/as. Remake</t>
  </si>
  <si>
    <t>Michael Douglas, Amber Tamblyn, Jesse Metcalfe, Joel David Moore, David Jensen, Randal Reeder, Orlando Jones, Lawrence P. Beron, Sewell Whitney, Sharon K. London, Krystal Kofie, Grant James, Carl Savering, Kelvin Payton, Michele Williams, Arlando Smith, Dan Harville, Fred Ellis, Wallace Merck, Robert Larriviere, Juli Erickson, Edrick Browne, David Born, Michael P. Flannigan, Jeff Ferrell, Derek Wayne Johnson, Megan Brown, Tony Bentley, Illana Diamant, Andrei Constantinescu, John McConnell, Robin McGee, Sigal Diamant</t>
  </si>
  <si>
    <t>Bélico. Acción | II Guerra Mundial. Años 40</t>
  </si>
  <si>
    <t>Mathias Alstadsäter, Robert Follin, Johan Hedenberg, Jens Hultén, Jonas Karlström, Fredrik Nilsson, Henrik Norlén, Marie Robertson, André Sjöberg, Bjørn Sundquist, Rasmus Troedsson, Martin Wallström</t>
  </si>
  <si>
    <t>Marie-France Pisier, John Beck, Susan Sarandon, Raf Vallone, Clu Gulager, Christian Marquand, Michael Lerner, Sorrell Booke, Howard Hesseman</t>
  </si>
  <si>
    <t>Liam Neeson, Christina Ricci, Justin Long, Josh Charles, Celia Weston, Chandler Canterbury</t>
  </si>
  <si>
    <t>Drama. Intriga | Melodrama. Historias cruzadas. Sobrenatural. Catástrofes</t>
  </si>
  <si>
    <t>Matt Damon, Cécile De France, George McLaren, Frankie McLaren, Lyndsey Marshall, Bryce Dallas Howard, Jay Mohr, Thierry Neuvic, Richard Kind, Rebekah Staton, Declan Conlon, Stéphane Freiss, Marthe Keller, Derek Jacobi, Steve Schirripa</t>
  </si>
  <si>
    <t>Zhao Tao, Zhang Yi, Liang Jingdong, Dong Zijian, Sylvia Chang</t>
  </si>
  <si>
    <t>Drama | Familia. Infancia. Enfermedad. Basado en hechos reales</t>
  </si>
  <si>
    <t>Adelaide Kane, David Duchovny, Timothy Hutton, Xander Berkeley, Craig Bierko, Hope Davis, Scott Cohen, Victoria Tennant, Ben Rosenfield, Morgan Griffin, Olivia Steele-Falconer, Alex Ziwak, Arabella Field, Cassidy Hinkle, Gary Wilmes</t>
  </si>
  <si>
    <t>Robin Williams, Cuba Gooding Jr., Annabella Sciorra, Max von Sydow, Jessica Brooks Grant, Josh Paddock, Rosalind Chao, Lucinda Jenney</t>
  </si>
  <si>
    <t>Robert Mitchum, Julie London, Gary Merrill, Pedro Armendáriz, Albert Dekker, Charles McGraw, Jack Oakie</t>
  </si>
  <si>
    <t>Romance | Drama romántico. Remake</t>
  </si>
  <si>
    <t>Gabriella Wilde, Alex Pettyfer, Bruce Greenwood, Joely Richardson, Robert Patrick, Rhys Wakefield, Emma Rigby, Dayo Okeniyi, Anna Enger, Dayo Okeniyi, Paisley Scott Dickey, Fabianne Therese, Kristi Lauren, Sharon Morris, Chance Bartels, Patrick Johnson</t>
  </si>
  <si>
    <t>Romance. Drama. Ciencia ficción | Drama romántico. Viajes en el tiempo</t>
  </si>
  <si>
    <t>Eric Bana, Rachel McAdams, Ron Livingston, Arliss Howard, Alex Ferris, Stephen Tobolowsky, Jane McLean, Brooklynn Proulx, Hailey McCann, Tatum McCann, Philip Craig</t>
  </si>
  <si>
    <t>Bélico. Aventuras | Guerra de Vietnam</t>
  </si>
  <si>
    <t>Gene Hackman, Fred Ward, Reb Brown, Randall "Tex" Cob, Harold Sylvester, Robert Stack, Patrick Swayze</t>
  </si>
  <si>
    <t>Cine negro. Drama | Deporte. Boxeo. Periodismo</t>
  </si>
  <si>
    <t>Humphrey Bogart, Rod Steiger, Jan Sterling, Mike Lane, Max Baer, Jersey Joe Walcott, Edward Andrews, Harold J. Stone, Carlos Montalbán, Nehemiah Persoff, Felice Orlandi, Herbie Faye, Rusty Lane, Jack Albertson</t>
  </si>
  <si>
    <t>Comedia. Drama. Fantástico. Romance | Literatura</t>
  </si>
  <si>
    <t>Comedia. Thriller | Secuela. Crimen. Mafia</t>
  </si>
  <si>
    <t>Bruce Willis, Matthew Perry, Amanda Peet, Kevin Pollak, Natasha Henstridge, Tasha Smith, Elisa Gallay, Frank Collison</t>
  </si>
  <si>
    <t>Intriga. Acción | Ejército</t>
  </si>
  <si>
    <t>Sean Connery, Mark Harmon, Meg Ryan, Jack Warden, Mark Blum, Dana Gladstone, Marvin J. McIntyre, Jenette Goldstein</t>
  </si>
  <si>
    <t>Clint Walker, Vincent Price, Anne Francis, Paul Hampton, Craig Littler, Mike Henry, Clark Gordon, Beverly Powers, William Woodson, Harry Lauter, Eric Matthews, Robert Foulk, Frank Baxter, Andy Albin, Emile Meyer</t>
  </si>
  <si>
    <t>Romance. Comedia | Comedia romántica. Amistad. Religión</t>
  </si>
  <si>
    <t>Edward Norton, Ben Stiller, Jenna Elfman, Anne Bancroft, Eli Wallach, Ron Rifkin, Milos Forman, Holland Taylor, Lisa Edelstein, Rena Sofer, Ken Leung, Brian George, Catherine Lloyd Burns, Susie Essman, Stuart Blumberg, Blythe Auffarth, Dagmara Dominczyk</t>
  </si>
  <si>
    <t>Comedia. Drama | Road Movie</t>
  </si>
  <si>
    <t>Renée Zellweger, Kevin Bacon, Logan Lerman, Mark Rendall, Nick Stahl, Steven Weber, Troy Garity, David Koechner, Eric McCormack, Chris Noth, Robin Weigert, Molly C. Quinn, J.C. MacKenzie, Phoebe Strole</t>
  </si>
  <si>
    <t>Richa Chadda, Sanjay Mishra, Vicky Kaushal, Shweta Tripathi, Bhupesh Singh, Bhagwan Tiwari, Nikhil Sahni, Pankaj Tripathy</t>
  </si>
  <si>
    <t>Drama | Enfermedad. Drogas. Familia. Amistad. Basado en hechos reales</t>
  </si>
  <si>
    <t>Aventuras. Acción | Siglo XIX. Aventuras marinas. Guerras Napoleónicas. Capa y espada. Cine épico</t>
  </si>
  <si>
    <t>Russell Crowe, Paul Bettany, James D'Arcy, Max Pirkis, Lee Ingleby, Robert Pugh, David Threlfall, Edward Woodall, Ian Mercer, Billy Boyd, Joseph Morgan, Richard McCabe, Chris Larkin, George Innes, Mark Lewis Jones, Bryan Dick, Alex Palmer, John DeSantis, Patrick Gallagher, Ousmane Thiam, Thierry Segall</t>
  </si>
  <si>
    <t>Hao Ran Sun, Li Letian, Yang Liao, Chen Zhihui, Hou Xu, Zhou Xiamfei, Yu Yankai, Zhang Heli, Xie Ning</t>
  </si>
  <si>
    <t>Fantástico. Acción. Ciencia ficción. Aventuras. Infantil | Espada y brujería</t>
  </si>
  <si>
    <t>Dolph Lundgren, Frank Langella, Meg Foster, Billy Barty, Courteney Cox, Robert Duncan McNeill, James Tolkan, Christina Pickles, Jon Cypher, Chelsea Field, Tony Carroll, Pons Maar, Anthony De Longis, Robert Towers</t>
  </si>
  <si>
    <t>Acción. Thriller. Drama | Crimen. Mafia. Basado en hechos reales. Años 60. Años 70</t>
  </si>
  <si>
    <t>Cine negro. Thriller | Mafia. Robos &amp; Atracos. Neo-noir. Crimen. Cine independiente USA</t>
  </si>
  <si>
    <t>Brad Pitt, Scoot McNairy, Ben Mendelsohn, Richard Jenkins, James Gandolfini, Ray Liotta, Vincent Curatola, Trevor Long, Max Casella, Slaine, Sam Shepard, Linara Washington, Christopher Berry, Ross Brodar, Kenneth Brown Jr.</t>
  </si>
  <si>
    <t>Comedia | Comedia negra. Fin del mundo</t>
  </si>
  <si>
    <t>Eduardo Antuña, Itziar Castro, Boris Ruiz, David Pareja, Emilio Gavira, Francesc Orella</t>
  </si>
  <si>
    <t>Drama | Drama judicial / Abogados/as. Drama sureño. Racismo. Infancia. Vida rural (Norteamérica)</t>
  </si>
  <si>
    <t>Gregory Peck, Mary Badham, Brock Peters, Phillip Alford, John Megna, Frank Overton, Rosemary Murphy, Robert Duvall</t>
  </si>
  <si>
    <t>Drama. Thriller | Años 90. Drogas. Periodismo. Basado en hechos reales</t>
  </si>
  <si>
    <t>Jeremy Renner, Mary Elizabeth Winstead, Ray Liotta, Michael Sheen, Barry Pepper, Andy García, Rosemarie Dewitt, Richard Schiff, Tim Blake Nelson, Oliver Platt, Paz Vega, Michael Kenneth Williams, Gil Bellows, Lucas Hedges</t>
  </si>
  <si>
    <t>Drama. Romance | Tenis. Drama romántico</t>
  </si>
  <si>
    <t>Jonathan Rhys Meyers, Scarlett Johansson, Emily Mortimer, Matthew Goode, Brian Cox, Penelope Wilton, Alexander Armstrong, Ewen Bremner, James Nesbitt, John Fortune, Rupert Penry-Jones, Paul Kaye</t>
  </si>
  <si>
    <t>Comedia. Fantástico. Infantil | Familia. Cine familiar</t>
  </si>
  <si>
    <t>Comedia. Fantástico | Años 60. Cine dentro del cine. Guerra Fría</t>
  </si>
  <si>
    <t>John Goodman, Cathy Moriarty, Simon Fenton, Omri Katz, Kellie Martin, Lisa Jakub, Naomi Watts, Kevin McCarthy, John Sayles</t>
  </si>
  <si>
    <t>Romance. Comedia | Remake. Comedia romántica</t>
  </si>
  <si>
    <t>Ben Stiller, Michelle Monaghan, Jerry Stiller, Malin Akerman, Carlos Mencia, Rob Corddry, Stephanie Courtney, Ali Hillis, Kathy Lamkin, Nicol Paone, Joel Bryant, Amy Sloan, Polly Holliday, Eva Longoria</t>
  </si>
  <si>
    <t>Drama | Pintura. Discapacidad. Biográfico. Basado en hechos reales</t>
  </si>
  <si>
    <t>Ethan Hawke, Sally Hawkins, Kari Matchett, Gabrielle Rose, Zachary Bennett, Billy MacLellan, Marthe Bernard, Lawrence Barry, David Feehan, Mike Daly, Nik Sexton, Greg Malone, Brian Marler, Judy Hancock, Denise Sinnott</t>
  </si>
  <si>
    <t>Western. Comedia | Juego. Póker. Remake</t>
  </si>
  <si>
    <t>Aventuras. Drama | Perros/Lobos</t>
  </si>
  <si>
    <t>Josh Wiggins, Thomas Haden Church, Luke Kleintank, Lauren Graham, Robbie Amell, Mia Xitlali, Dejon LaQuake, Jay Hernandez, Owen Harn, Joseph Julian Soria, Raymond W. Beal, Edgar Arreola</t>
  </si>
  <si>
    <t>Thriller. Acción. Fantástico | Crimen. Videojuego. Drogas</t>
  </si>
  <si>
    <t>Mark Wahlberg, Mila Kunis, Beau Bridges, Ludacris, Chris O'Donnell, Donal Logue, Amaury Nolasco, Nelly Furtado, Olga Kurylenko</t>
  </si>
  <si>
    <t>Ciencia ficción. Acción | Superhéroes</t>
  </si>
  <si>
    <t>Ben Winchell, Ana Villafañe, Andy García, Maria Bello, Josh Brener, Mike Doyle, Al Mitchell, Phillip DeVona, Billy Slaughter, Megan Hayes</t>
  </si>
  <si>
    <t>Drama | Biográfico. Nazismo</t>
  </si>
  <si>
    <t>John Cusack, Noah Taylor, Molly Parker, Leelee Sobieski, David Horovitch, Janet Suzman, Ulrich Thomsen, Peter Capaldi, Yuliya Vysotskaya</t>
  </si>
  <si>
    <t>Acción. Aventuras. Thriller | Alpinismo/Escalada. Naturaleza</t>
  </si>
  <si>
    <t>Drama | II Guerra Mundial. Años 40. Nazismo</t>
  </si>
  <si>
    <t>August Diehl, Olivier Gourmet, Mathilde Seigner, Alice Isaaz, Matthew Rhys, Joshio Marlon, Thomas Schmauser, Laurent Gerra, Jacques Bonnaffé</t>
  </si>
  <si>
    <t>Charlton Heston, Richard Harris, James Coburn, Jim Hutton, Senta Berger, Warren Oates, Michael Anderson Jr., L.Q. Jones, Mario Adorf, Brock Peters, Ben Johnson</t>
  </si>
  <si>
    <t>Drama | Basado en hechos reales. Deporte. Atletismo. Años 80. Enseñanza</t>
  </si>
  <si>
    <t>Acción. Drama. Western</t>
  </si>
  <si>
    <t>Chuck Norris, David Carradine, Barbara Carrera, Leon Isaac Kennedy, Robert Beltran, William Sanderson, Aaron Norris, L.Q. Jones, Dana Kimmell, R.G. Armstrong, Jorge Cervera Jr.</t>
  </si>
  <si>
    <t>Thriller | Drama carcelario. Basado en hechos reales</t>
  </si>
  <si>
    <t>Roger Daltrey, Adam Faith, Cheryl Campbell, Billy Murray, Georgina Hale, Steven Berkoff, Brian Hall, Ian Hendry</t>
  </si>
  <si>
    <t>Comedia | Comedia romántica. Brujería</t>
  </si>
  <si>
    <t>Fredric March, Veronica Lake, Robert Benchley, Susan Hayward, Cecil Kellaway, Elizabeth Patterson</t>
  </si>
  <si>
    <t>Comedia. Romance | Comedia romántica. Brujería</t>
  </si>
  <si>
    <t>Comedia. Fantástico | Sobrenatural. Fantasmas. Comedia romántica</t>
  </si>
  <si>
    <t>Ricky Gervais, Téa Leoni, Greg Kinnear, Bill Campbell, Kristen Wiig, Dequina Moore, Julia Murney, Aasif Mandvi, Deborah S. Craig, Jordan Carlos, Aaron Tveit, Betty Gilpin, Danai Gurira</t>
  </si>
  <si>
    <t>Drama | Deporte. Fútbol americano. Discapacidad. Basado en hechos reales</t>
  </si>
  <si>
    <t>Cuba Gooding Jr., Ed Harris, Debra Winger, Alfre Woodard, S. Epatha Merkerson, Riley Smith, Sarah Drew, Chris Mulkey, Brent Sexton, Patrick Breen, Bill Roberson, Michael Harding, Rebecca Koon, Mark Robert Ellis, Shelley Reid</t>
  </si>
  <si>
    <t>Drama | Biográfico. Discapacidad. Discapacidad auditiva. Discapacidad visual. Adopción</t>
  </si>
  <si>
    <t>Gennet Corcuera, Miriam Díaz Aroca, Ángela Molina, Miguel Ángel Tobías, Zewdu W. Mariam</t>
  </si>
  <si>
    <t>Cary Grant, Ginger Rogers, Charles Coburn, Marilyn Monroe, Hugh Marlowe, Henri Letondal, Robert Cornthwaite, Larry Keating, George Winslow, Esther Dale, Douglas Spencer</t>
  </si>
  <si>
    <t>Thriller. Acción | Policíaco. Buddy Film</t>
  </si>
  <si>
    <t>Vincent Lindon, Gilles Lellouche, Nadine Labaki, Gilles Cohen, Max Baissette de Malglaive, Medi Sadoun, Velibor Topic, Cyril Lecomte, Gilles Bellomi, Sacha Petronijevic, Pierre Benoist, Alexis Manenti, Tomi May, Sofia Essaïdi</t>
  </si>
  <si>
    <t>Jason Statham, Jessica Alba, Tommy Lee Jones, Michelle Yeoh, Natalie Burn, Rhatha Phongam, Sam Hazeldine, Raicho Vasilev, John Cenatiempo, Aaron Brumfield, Tomer Oz, Eoin O'Brien, Geoffrey Giuliano, Teo Quintavalle</t>
  </si>
  <si>
    <t>Thriller. Intriga. Drama | Drama sureño. Crimen. Homosexualidad. Drama judicial / Abogados/as. Literatura</t>
  </si>
  <si>
    <t>John Cusack, Kevin Spacey, Jude Law, Irma P. Hall, Lady Chablis, Alison Eastwood, Paul Hipp, Jack Thompson, Kim Hunter, Geoffrey Lewis</t>
  </si>
  <si>
    <t>Comedia | Comedia romántica. Comedia screwball. Comedia sofisticada</t>
  </si>
  <si>
    <t>Claudette Colbert, Don Ameche, John Barrymore, Mary Astor, Francis Lederer, Hedda Hopper, Monty Woolley, Elaine Barrie, Rex O´Malley, Armand Kaliz, Lionel Pape, Ferdinand Munier, Gennaro Curci</t>
  </si>
  <si>
    <t>Drama | Medicina. Enfermedad. Basado en hechos reales</t>
  </si>
  <si>
    <t>Drama. Thriller | Crimen. Drogas</t>
  </si>
  <si>
    <t>Samuel L. Jackson, Luke Wilson, Leslie Bibb, Peyton List, Muse Watson, Tracie Thoms, Bret Roberts, Jason Alan Smith, Samantha Sitzman, Laura Flannery</t>
  </si>
  <si>
    <t>Acción. Terror. Ciencia ficción | Tiburones. Monstruos</t>
  </si>
  <si>
    <t>Jason Statham, Li Bingbing, Rainn Wilson, Ruby Rose, Winston Chao, Cliff Curtis, Robert Taylor, Masi Oka, Ólafur Darri Ólafsson, Jessica McNamee, Page Kennedy</t>
  </si>
  <si>
    <t>Drama | Basado en hechos reales. Guerra de Iraq. Ejército. Perros/Lobos</t>
  </si>
  <si>
    <t>Romance. Comedia | Comedia romántica. Adolescencia. Colegios &amp; Universidad. Enseñanza</t>
  </si>
  <si>
    <t>Emma Roberts, Natasha Richardson, Aidan Quinn, Alex Pettyfer, Georgia King, Nick Frost, Hallie Kate Eisenberg, Juno Temple, Kimberley Nixon, Sophie Wu, Lexi Ainsworth, Shelby Young, Johnny Pacar, Daisy Donovan, Hazel Calderon</t>
  </si>
  <si>
    <t>Comedia | Nazismo. II Guerra Mundial</t>
  </si>
  <si>
    <t>Helge Schneider, Ulrich Mühe, Sylvester Groth, Adriana Altaras, Stefan Kurt, Ulrich Noethen, Lambert Hamel, Udo Kroschwald, Torsten Michaelis, Axel Werner, Lars Rudolph</t>
  </si>
  <si>
    <t>Pierce Brosnan, Toni Collette, Aaron Paul, Imogen Poots, Rosamund Pike, Sam Neill, Tuppence Middleton, Joe Cole, Diana Kent, George Hewer, Enrique Arce, Zara White, Evelyn Duah, Therese Bradley, Priyanga Burford, Josef Altin, Ilan Goodman</t>
  </si>
  <si>
    <t>Comedia. Acción | Día de Acción de Gracias. Road Movie</t>
  </si>
  <si>
    <t>Steve Martin, John Candy, Laila Robins, Lyman Ward, Michael McKean, Dylan Baker, Martin Ferrero, Edie McClurg, Kevin Bacon, Larry Hankin, John Randolph Jones, Matthew Lawrence, Charles Tyner, Olivia Burnette, Carol Bruce, Diana Douglas, Susan Kellermann, Richard Herd, Gary Riley, George Petrie, Lulie Newcomb, Susan Isaacs, Bill Erwin</t>
  </si>
  <si>
    <t>Comedia. Drama. Romance | Comedia romántica. Comedia dramática. Homosexualidad</t>
  </si>
  <si>
    <t>Dakota Johnson, Rebel Wilson, Alison Brie, Leslie Mann, Anders Holm, Damon Wayans Jr., Nicholas Braun, Jake Lacy, Jason Mantzoukas, Colin Jost, Mickey Gooch Jr., Sarah Ramos, Vanessa Rubio, Judith Lightfoot Clarke, Patrick Boll, Ali Marsh, Brent Morin, Kay Cannon, Anna Eilinsfeld, Kevin Yamada, Richie Moriarty, Sipiwe Moyo, Genevieve Adams, Murf Meyer, Jonathan Braylock, Allan Greenberg, Tony Cheng</t>
  </si>
  <si>
    <t>Drama. Ciencia ficción | Drama psicológico. Bodas. Fin del mundo</t>
  </si>
  <si>
    <t>Ciencia ficción. Terror. Thriller | Futuro postapocalíptico. Distopía. Zombis. Pandemias</t>
  </si>
  <si>
    <t>Sennia Nanua, Paddy Considine, Gemma Arterton, Glenn Close, Anamaria Marinca, Dominique Tipper, Anthony Welsh, Fisayo Akinade, Yusuf Bassir, Daniel Eghan, Elise Reed, Richard Price, Amy Newey, Matthew Smallwood, Lobna Futers</t>
  </si>
  <si>
    <t>Intriga. Thriller. Drama | Crimen. Policíaco. Neo-noir. Asesinos en serie. Thriller psicológico. Alcoholismo</t>
  </si>
  <si>
    <t>Al Pacino, Ellen Barkin, John Goodman, William Hickey, Michael Rooker, Richard Jenkins, Paul Calderon, Gene Canfield, James Kidnie, John Spencer, Larry Joshua, Christine Estabrook, Barbara Baxley, Patricia Barry, Mark Phelan, Michael O'Neill, Luis Antonio Ramos, Rafael Báez, Samuel L. Jackson, Damien Leake, John Thaddeus, Joshua Nelson, Jacqueline Brookes, Fred Sanders, Thomas Wagner, Manny Alfaro, Brian Paul, Nancy Beatty, Tony De Santis, Jackie Laidlaw, Paul Hubbard, Franz Fridal, James O'Regan, Wayne Best, John Bourgeois, Hugh Thompson, Miranda de Pencier</t>
  </si>
  <si>
    <t>Musical | Teatro</t>
  </si>
  <si>
    <t>Fred Astaire, Cyd Charisse, Oscar Levant, Nanette Fabray, Ava Gardner, Jack Buchanan, James Mitchell</t>
  </si>
  <si>
    <t>Thriller. Intriga | Crimen. Venganza. Neo-noir. Película de culto. Cine independiente USA</t>
  </si>
  <si>
    <t>Guy Pearce, Carrie-Anne Moss, Joe Pantoliano, Mark Boone Junior, Stephen Tobolowsky, Harriet Sansom Harris, Jorja Fox</t>
  </si>
  <si>
    <t>Drama. Romance | Vejez/Madurez. Prostitución</t>
  </si>
  <si>
    <t>Romance. Aventuras. Drama | Basado en hechos reales. Drama romántico. África. Colonialismo. Años 1910-1919</t>
  </si>
  <si>
    <t>Comedia. Acción | Secuestros / Desapariciones</t>
  </si>
  <si>
    <t>Kevin James, Andy García, Kim Coates, Kelen Coleman, Zulay Henao, Emilie Ullerup, Yul Vazquez, Maurice Compte, P.J. Byrne, Jeff Chase, Lauren Shaw, Cheyanna Lavon Zubas, Sam Medina, Anthony Belevtsov, Jay Amor, Chanel Young, Andrew Howard, Ron Rifkin, Leonard Earl Howze, Rob Riggle, Daniel Zacapa</t>
  </si>
  <si>
    <t>Song Kang-ho, Kim Sang-Kyung, Kim Roe-ha, Song Jae-ho, Byeon Hie-bong, Koh Seo-hee, Park No-Sik, Park Hae-Il, Choi Jong-ryol, Jeon Mi-seon, Tae-ho Ryu, Seo Young-hwa, Woo Go-na, Lee Ok-joo, Yoo Seung-mok, Lee Hun-kyung, Hyeon-jong Sin, Lee Jae-eung, Jung In-sun, Byung-Gil Kwun</t>
  </si>
  <si>
    <t>Bélico. Drama | II Guerra Mundial. Ejército. Aviones. Amistad</t>
  </si>
  <si>
    <t>Matthew Modine, Eric Stoltz, Tate Donovan, D.B. Sweeney, Billy Zane, Sean Astin, Harry Connick Jr., Courtney Gains, David Strathairn, Jane Horrocks, John Lithgow, Neil Giuntoly, Reed Diamond, Mac McDonald, Jodie Wilson, Keith Edwards</t>
  </si>
  <si>
    <t>Romance. Drama | Melodrama. Drama romántico</t>
  </si>
  <si>
    <t>Kevin Costner, Robin Wright, Paul Newman, John Savage, Illeana Douglas, Robbie Coltrane, Jesse James, Tom Aldredge, Bethel Leslie, Steven Eckholdt, Viveka Davis, Raphael Sbarge, Richard Hamilton, Rosemary Murphy, Steven Eckholdt</t>
  </si>
  <si>
    <t>Aventuras. Ciencia ficción | Western futurista. Futuro postapocalíptico. Distopía</t>
  </si>
  <si>
    <t>Toni Collette, Anthony LaPaglia, Liev Schreiber, Rebecca Gibney, Caroline Goodall, Kerry Fox, Deborah Mailman, Lily Sullivan</t>
  </si>
  <si>
    <t>Drama | Colegios &amp; Universidad. Enseñanza. Medicina. Amistad</t>
  </si>
  <si>
    <t>Drama | Adolescencia. Colegios &amp; Universidad. Enseñanza</t>
  </si>
  <si>
    <t>Michelle Pfeiffer, George Dzundza, Renoly Santiago, Wade Domínguez, Courtney B. Vance, Bruklin Harris, Robin Bartlett, Marcello Thedford, Karina Arroyave</t>
  </si>
  <si>
    <t>Acción. Comedia | Espionaje. Remake</t>
  </si>
  <si>
    <t>Arnold Schwarzenegger, Jamie Lee Curtis, Tom Arnold, Charlton Heston, Art Malik, Bill Paxton, Tia Carrere, Eliza Dushku, Grant Heslov, Marshall Manesh, Uzi Gal</t>
  </si>
  <si>
    <t>Comedia | Drama judicial / Abogados/as. Cine familiar. Familia</t>
  </si>
  <si>
    <t>Jim Carrey, Maura Tierney, Jennifer Tilly, Cary Elwes, Swoosie Kurtz, Amanda Donohoe, Justin Cooper, Anne Haney</t>
  </si>
  <si>
    <t>Vince Vaughn, Cobie Smulders, Chris Pratt, Britt Robertson, Jack Reynor, Erin Gerasimovich, Bobby Moynihan, Camille Kitt, Ben Bailey, Glenn Fleshler</t>
  </si>
  <si>
    <t>Michael Caine, Nigel Davenport, Nigel Green, Harry Andrews, Patrick Jordan, Daniel Pilon, Martin Burland, George McKeenan, Bridget Espeet, Bernard Archard</t>
  </si>
  <si>
    <t>Drama | Rugby. Deporte</t>
  </si>
  <si>
    <t>Toki Pilioko, Iliana Zabeth, Mikaele Tuugahala, Laurent Pakihivatau, Petelo Sealeu, Bessarion Udesiani, Omar Hasan, Mathias Dufaud, Dominique Pozzer, Nicolas Grelon, Karim Moumen, Mathieu Maillard, Fouad El Kaisouni, Teotola Maka, Maoni Talalua, Oscar Suta</t>
  </si>
  <si>
    <t>Constance Barron, Michael Donovan, Caitlin Fitzgerald, Michael Godere, Dion Graham, Tom Lipinski, James Wolk, Dan Ziskie</t>
  </si>
  <si>
    <t>Anna Kendrick, Amanda Crew, Lisa Kudrow, Wyatt Russell, Stephen Merchant, Tony Revolori, Craig Robinson, Maria Thayer, June Squibb, Carlos Aviles, Elizabeth Ludlow, Rya Meyers, Tommy O'Brien, Omer Mughal, Nick Arapoglou</t>
  </si>
  <si>
    <t>David Niven, Burt Lancaster, Rita Hayworth, Deborah Kerr, Wendy Hiller, Gladys Cooper, Rod Taylor, Audrey Dalton, Cathleen Nesbitt, Felix Aylmer</t>
  </si>
  <si>
    <t>Drama. Acción. Ciencia ficción | Catástrofes</t>
  </si>
  <si>
    <t>Ciencia ficción. Drama | Distopía. Steampunk. Robots. Expresionismo alemán. Película de culto. Cine mudo</t>
  </si>
  <si>
    <t>Gustav Fröhlich, Brigitte Helm, Alfred Abel, Rudolf Klein-Rogge, Fritz Rasp, Theodor Loos, Heinrich George, Fritz Alberti, Grete Berger, Heinrich Gotho, Georg John, Olaf Storm</t>
  </si>
  <si>
    <t>Infantil. Ciencia ficción | Extraterrestres. Amistad. Cine familiar. Mockbuster. Serie B</t>
  </si>
  <si>
    <t>Christine Ebersole, Jonathan Ward, Tina Caspary, Lauren Stanley, Jade Calegory, Vinnie Torrente, Martin West, Jorge Rado, Danny Cooksey</t>
  </si>
  <si>
    <t>Michael Caine, Gillian Anderson, Clémence Poésy, Justin Kirk, Jane Alexander, Richard Hope, Anne Alvaro, Michelle Goddet, Yannick Choirat, Laurie Grard</t>
  </si>
  <si>
    <t>Aventuras. Infantil. Acción | Cine familiar. Crimen</t>
  </si>
  <si>
    <t>Drama. Romance | Drama psicológico</t>
  </si>
  <si>
    <t>Comedia. Aventuras | Años 1900 (circa). Comedia absurda. Parodia</t>
  </si>
  <si>
    <t>Ann-Margret, Marty Feldman, Michael York, Peter Ustinov, James Earl Jones, Trevor Howard, Henry Gibson, Terry-Thomas, Roy Kinnear, Spike Milligan, Avery Schreiber, Hugh Griffith, Irene Handl, Sinead Cusack</t>
  </si>
  <si>
    <t>Comedia. Drama. Romance | Comedia dramática. Drama romántico</t>
  </si>
  <si>
    <t>Kevin Kline, Maggie Smith, Kristin Scott Thomas, Dominique Pinon, Michael Burstin, Elie Wajeman, Raphaële Moutier, Sophie Touitou, Christian Rauth, Delphine Lanson, Noémie Lvovsky, Stéphane De Groodt</t>
  </si>
  <si>
    <t>Peter Dinklage, Jamie Dornan, Oona Chaplin, Mireille Enos, Daniel Mays, Harriet Walter, Robert Curtis Brown, Jim Sturgeon, Robert Isaac Harker, Frida Munting, Laurence Ubong Williams, Andy García, Sabina Franklyn, Orlando Goldsmith, Rafferty Goldsmith</t>
  </si>
  <si>
    <t>Comedia. Ciencia ficción | Cine familiar. Colegios &amp; Universidad</t>
  </si>
  <si>
    <t>Kurt Russell, Cesar Romero, Joe Flynn, William Schallert, Alan Hewitt, Richard Bakalyan, Debbie Paine, Frank Webb, Michael McGreevey, Jon Provost, Frank Welker</t>
  </si>
  <si>
    <t>Drama. Comedia | Años 70. Amistad. Cine familiar. Comedia dramática</t>
  </si>
  <si>
    <t>Macaulay Culkin, Dan Aykroyd, Jamie Lee Curtis, Anna Chlumsky, Richard Masur, Griffin Dunne, Ann Nelson, Jane Hallaren, Tom Villard, Kristian Truelsen, Peter Michael Goetz, Robert V. Girolami, Kurt Smildsin, Edgar Allan Poe II, Jody Wilson, David Caprita, Ray Buktenica, Lara Steinick</t>
  </si>
  <si>
    <t>Gregory Peck, Lauren Bacall, Dolores Gray, Tom Helmore, Mickey Shaughnessy, Edward Platt, Jack Cole, Chuck Connors, Sam Levene</t>
  </si>
  <si>
    <t>Dany Boon, Line Renaud, Valérie Bonneton, Laurence Arné, Guy Lecluyse, François Berléand, Pierre Richard, Juliane Lepoureau</t>
  </si>
  <si>
    <t>Virna Lisi, Marisa Paredes, Angela Finocchiaro, Valeria Bruni Tedeschi, Candela Peña, Pihla Viitala, Nadeah Miranda, Francesco Scianna, Neri Marcorè, Jordi Mollà, Lluís Homar, Toni Bertorelli, Claudio Gioè</t>
  </si>
  <si>
    <t>Romance. Comedia | Comedia romántica. Bodas. Secuela</t>
  </si>
  <si>
    <t>Nia Vardalos, John Corbett, Elena Kampouris, John Stamos, Alex Wolff, Rita Wilson, Louis Mandylor, Ian Gomez, Joey Fatone, Kolton Stewart, Ashleigh Rains, Robert Bellissimo, Leonidas Castrounis, Hershel Blat</t>
  </si>
  <si>
    <t>Nia Vardalos, John Corbett, Michael Constantine, Lainie Kazan, Andrea Martin, Joey Fatone, Christina Eleusiniotis, Kaylee Vieira, Louis Mandylor, Jayne Eastwood</t>
  </si>
  <si>
    <t>Musical. Comedia | Remake</t>
  </si>
  <si>
    <t>Janet Leigh, Jack Lemmon, Betty Garrett, Bob Fosse, Kurt Kasznar, Dick York, Lucy Marlow, Tommy Rall, Barbara Brown</t>
  </si>
  <si>
    <t>Comedia. Drama. Romance | Discapacidad. Discapacidad visual</t>
  </si>
  <si>
    <t>Adam Scott, Nick Kroll, Jenny Slate, Zoe Kazan, Talia Tabin, Conner McVicker, Heidi Lewandowski, Yassie Hawkes, Kenny Santiago Marrero, Branislav R. Tatalovic, Charlie Hewson, Ryan Phoenix, Kellen Boyle, Maryanne Nagel, Connie Kincer, Jeffrey Grover</t>
  </si>
  <si>
    <t>Drama | Secuestros / Desapariciones. Familia. Racismo</t>
  </si>
  <si>
    <t>Leone Frisa, Francesco Migliore, Paolo Vaccarino, Albrecht Weimer, Alessandro Pepe</t>
  </si>
  <si>
    <t>Drama | Homosexualidad. Prostitución. Película de culto. Cine independiente USA. Road Movie</t>
  </si>
  <si>
    <t>River Phoenix, Keanu Reeves, James Russo, William Richert, Rodney Harvey, Chiara Caselli, Udo Kier, Grace Zabriskie, Jim Caviezel, Tom Troupe</t>
  </si>
  <si>
    <t>Comedia. Romance | Amistad. Homosexualidad. Adolescencia</t>
  </si>
  <si>
    <t>Nicholas Braun, Hunter Cope, Dakota Johnson, Zach Cregger, Sarah Hyland, Nick Offerman, Gary Cole, Megan Mullally, Quinn Lord, Darien Provost, Jennifer Clement, Dustin Ybarra, Larry Wilmore, Cainan Wiebe, Hailey Wiebe, Ray Santiago, Samuel Patrick Chu, Adam DiMarco, William C. Vaughan, Harris Allan, Brian Geraghty, Harrison MacDonald, Peter Breeze, Michael Brock, Paul Lazenby, Rob Huebel, Luis Javier, Scotty Mac, Fraser Aitcheson, Aziz Ansari, Bryce Hodgson, Wendi McLendon-Covey, Rob Carpenter</t>
  </si>
  <si>
    <t>Aventuras. Fantástico | Familia. Cine familiar. Monstruos</t>
  </si>
  <si>
    <t>Bruce Allpress, Eddie Campbell, Ben Chaplin, Peter Corrigan, Brian Cox, Emily Watson, Carl Dixon, Alex Etel, Craig Hall, David Morrissey</t>
  </si>
  <si>
    <t>Drama | Política. Biográfico. Homosexualidad. Años 70</t>
  </si>
  <si>
    <t>Romance. Drama | Drama romántico. Enfermedad. Terrorismo. 11-S. Discapacidad. Racismo</t>
  </si>
  <si>
    <t>Shahrukh Khan, Kajol, Christopher B. Duncan, Katie A. Keane, Benny Nieves, Parvin Dabas, Arjun Mathur, Mackenzie Firgens, Natasha Marc, Kenton Duty, Tanay Chheda, Zarina Wahab, Sheetal Menon, Jimmy Shergill, Kevin Oestenstad</t>
  </si>
  <si>
    <t>Q'orianka Kilcher, Gil Birmingham, Graham Greene, Mackenzie Astin, Brigid Brannagh, Cindy Pickett, Jenni Mabrey, Marissa Skell, Boriana Williams, Don Taylor, Robert Ousley, Gordon Fox</t>
  </si>
  <si>
    <t>Comedia. Ciencia ficción. Fantástico | Extraterrestres</t>
  </si>
  <si>
    <t>Acción. Thriller. Comedia. Romance | Comedia romántica. Robos &amp; Atracos</t>
  </si>
  <si>
    <t>Antonio Banderas, Meg Ryan, Colin Hanks, Selma Blair, Trevor Morgan, John Valdetero, Eli Danker, Tom Adams, Keith David, Enrico Colantoni, Marco St. John, Aki Avni, Mark Meade, Tarri Markell</t>
  </si>
  <si>
    <t>Drama | Adolescencia. Enfermedad</t>
  </si>
  <si>
    <t>Rebecka Josephson, Amy Diamond, Annika Hallin, Henrik Norlén, Maxim Mehmet, Hugo Wijk, Emelie Strömberg, Karin de Frumerie, Bahador Foladi, Åsa Janson, Ellen Lindbom, Noam Asseraf</t>
  </si>
  <si>
    <t>Drama | Biográfico. Enfermedad. Discapacidad. Pintura</t>
  </si>
  <si>
    <t>Daniel Day-Lewis, Brenda Fricker, Ray McAnally, Fiona Shaw, Ruth McCabe, Alison Whelan, Cyril Cusack, Adrian Dunbar, Hugh O'Conor</t>
  </si>
  <si>
    <t>Drama. Romance | Drama de época. Venganza. Remake</t>
  </si>
  <si>
    <t>Rachel Weisz, Sam Claflin, Holliday Grainger, Iain Glen, Pierfrancesco Favino, Andrew Havill, Poppy Lee Friar, Vicki Pepperdine, Katherine Pearce, Chris Gallarus, Adam Loxley</t>
  </si>
  <si>
    <t>Drama | Wrestling/Lucha libre. Feminismo. Adolescencia</t>
  </si>
  <si>
    <t>Elvire Emanuelle, Mugga, Yahya Abdul-Mateen II, Colman Domingo, Jharrel Jerome, Kim Ramirez, Jared Kemp, Eisa Davis, Allen Maldonado, Travis Raeburn, Antonio Ortiz, Jimmy Gary Jr.</t>
  </si>
  <si>
    <t>Comedia | Drama judicial / Abogados/as</t>
  </si>
  <si>
    <t>Joe Pesci, Marisa Tomei, Ralph Macchio, Mitchell Whitfield, Fred Gwynne, Lane Smith, Austin Pendleton, Maury Chaykin, Bruce McGill</t>
  </si>
  <si>
    <t>Comedia | Religión. Comedia dramática. Feminismo</t>
  </si>
  <si>
    <t>Gloria Muñoz, Pepa Aniorte, Carmen Flores, Juan Gea, Rocío Molina, Joaquín Núñez, Alejandro Albarracin, Manuel Morón, Rosario Pardo</t>
  </si>
  <si>
    <t>Drama | Años 70. Road Movie. Homosexualidad</t>
  </si>
  <si>
    <t>Paul Bettany, Sophia Lillis, Peter Macdissi, Steve Zahn, Judy Greer, Margo Martindale, Stephen Root, Burgess Jenkins, Lois Smith, Jane McNeill, Cole Doman, Colton Ryan, Hannah Black, Dave Blamy, Michael Perez, Caity Brewer, Voltaire Colin Council, Rochelle Aycoth, Sherri Robinson, Britt Rentschler</t>
  </si>
  <si>
    <t>Shirley MacLaine, Amanda Seyfried, Anne Heche, Thomas Sadoski, Joel Murray, AnnJewel Lee Dixon, Adina Porter, Tom Everett Scott, Steven Culp, Valeri Ross, Gedde Watanabe, Philip Baker Hall, Yvette Freeman, Joshua Harto, Todd Louiso, Sarah Baker, Juan Jose Dubon, Nikki McCauley, Brooke Trantor, Alanna Ubach</t>
  </si>
  <si>
    <t>Thriller. Drama. Romance | Distopía. Young Adult</t>
  </si>
  <si>
    <t>Saoirse Ronan, Tom Holland, Anna Chancellor, George MacKay, Corey Johnson, Sabrina Dickens, Sophie Ellis, Harley Bird, Natasha Jonas, Boyd Rogers</t>
  </si>
  <si>
    <t>Drama | Familia. Terrorismo</t>
  </si>
  <si>
    <t>Vincent Lacoste, Isaure Multrier, Stacy Martin, Ophélia Kolb Kasapoglu, Marianne Basler, Jonathan Cohen, Nabiha Akkari, Greta Scacchi, Bakary Sangaré, Claire Tran, Elli Medeiros, Zoe Bruneau, Lily Bensliman, Raphaël Thierry, Leah Lapiower, Luke Haines, Lawrence Valin, Carole Rochet, Jeanne Candel, Lisa Wisznia, Missia Piccoli, David Olivier Fischer, Christopher Koderisch, Lennart Zynga</t>
  </si>
  <si>
    <t>Aaron Eckhart, Jessica Alba, Elizabeth Banks, Logan Lerman, Holmes Osborne, Todd Louiso, Timothy Olyphant, Reed Diamond, Kristen Wiig, Jason Sudeikis, Andy Zou, Constance Barron, Julia Pace Mitchell, Ana Lucasey, Marisa Coughlan, Matt Thomas</t>
  </si>
  <si>
    <t>Drama | Melodrama. Enfermedad</t>
  </si>
  <si>
    <t>Michael Keaton, Nicole Kidman, Bradley Whitford, Haing S. Ngor, Richard Schiff, Michael Constantine, Queen Latifah, Billy L. Sullivan</t>
  </si>
  <si>
    <t>Drama | Cine dentro del cine. Familia. Enfermedad</t>
  </si>
  <si>
    <t>Margherita Buy, Nanni Moretti, John Turturro, Giulia Lazzarini, Beatrice Mancini, Stefano Abbati, Enrico Ianniello, Anna Bellato, Tony Laudadio, Lorenzo Gioielli, Pietro Ragusa, Tatiana Lepore, Monica Samassa, Vanessa Scalera, Davide Iacopini, Rossana Mortara, Antonio Zavatteri, Camilla Semino Favro, Domenico Diele, Renato Scarpa, Francesco Acquaroli, Francesco Brandi, Gianluca Gobbi</t>
  </si>
  <si>
    <t>Aventuras | África. Animales</t>
  </si>
  <si>
    <t>Daniah De Villiers, Mélanie Laurent, Langley Kirkwood, Ryan Mac Lennan, Lionel Newton, Lillian Dube, Brandon Auret</t>
  </si>
  <si>
    <t>Romance. Comedia | Comedia romántica. Gatos</t>
  </si>
  <si>
    <t>Dani Rovira, Michelle Jenner, Antonio Dechent, Will Shephard, Vito Sanz, Pablo Carbonell, Maite Sandoval, Daniel Pérez Prada, Veki G. Velilla, Santiago Alverú, Antonio Resines, María Hinojosa, Pilar Calvo Morillas, Almar G. Sato, Andrea Noceda, Virginia Riezu, David Pareja, Lucía Delgado, Agustín Jiménez, Joaquín Reyes, Rocío León, Antón Lofer</t>
  </si>
  <si>
    <t>George Clooney, Tom Wilkinson, Tilda Swinton, Sydney Pollack, Michael O'Keefe, Ken Howard, Denis O'Hare, Robert Prescott, Austin Williams, Sean Cullen, Merritt Wever, David Lansbury, Terry Serpico, David Zayas, Douglas McGrath</t>
  </si>
  <si>
    <t>Drama | Biográfico. Terrorismo. IRA</t>
  </si>
  <si>
    <t>Liam Neeson, Aidan Quinn, Stephen Rea, Alan Rickman, Julia Roberts, Ian Hart, Brendan Gleeson, Sean McGinley, Charles Dance, Gerard McSorley, Owen Roe, Frank O'Sullivan, Stuart Graham, Jonathan Rhys Meyers</t>
  </si>
  <si>
    <t>Romance. Drama | Drama romántico. Años 80. Biográfico</t>
  </si>
  <si>
    <t>Parker Sawyers, Tika Sumpter, Vanessa Bell Calloway, Taylar Fondren, Donald Paul, Tom McElroy, Phillip Edward Van Lear, Deanna Reed-Foster, Jerod Haynes</t>
  </si>
  <si>
    <t>Aventuras. Acción | Histórico. Biográfico. Aventuras marinas. Siglo XVII</t>
  </si>
  <si>
    <t>Frank Lammers, Charles Dance, Rutger Hauer, Daniel Brocklebank, Barry Atsma, Filip Peeters, Egbert Jan Weeber, Derek de Lint, Aurélie Meriel, Sanne Langelaar, Tygo Gernandt, Nils Verkooijen</t>
  </si>
  <si>
    <t>Dany Boon, André Dussollier, Nicolas Marié, Jean-Pierre Marielle, Yolande Moreau, Julie Ferrier, Omar Sy, Dominique Pinon, Michel Crémadès, Marie-Julie Baup, Urbain Cancelier, Patrick Paroux, Jean-Pierre Becker, Stéphane Butet, Philippe Girard, Doudou Masta</t>
  </si>
  <si>
    <t>Comedia. Drama | Crimen. Mafia. Internet/Informática. Basado en hechos reales</t>
  </si>
  <si>
    <t>Luke Wilson, Giovanni Ribisi, Gabriel Macht, James Caan, Kelsey Grammer, Laura Ramsey, Jacinda Barrett, Robert Forster, Kevin Pollak, Rade Serbedzija, Terry Crews, Jason Antoon, Bubba Ganter, Dexter Jasper</t>
  </si>
  <si>
    <t>Albrecht Schuch, Florian David Fitz, Karl Markovics, Vicky Krieps, Jérémy Kapone, Àlex Brendemühl, David Kross, Katharina Thalbach, Leander Haussmann, Detlev Buck, Anastasiia Kyryliuk, Georg Friedrich</t>
  </si>
  <si>
    <t>Comedia. Romance. Fantástico | Comedia romántica. Viajes en el tiempo. Años 20</t>
  </si>
  <si>
    <t>Ciencia ficción. Drama | Sobrenatural</t>
  </si>
  <si>
    <t>Michael Shannon, Jaeden Martell, Joel Edgerton, Kirsten Dunst, Adam Driver, Sam Shepard, Paul Sparks, David Jensen, Scott Haze, Garrett Hines, Bill Camp, James Moses Black</t>
  </si>
  <si>
    <t>Aventuras | Cine familiar. Animales. Osos</t>
  </si>
  <si>
    <t>Dakota Goyo, Goran Visnjic, Bridget Moynahan, Racine Bebamikawe, Matt Connors, Jacqueline Loewen, Duane Murray, Kendra Leigh Timmins, Russell Yuen</t>
  </si>
  <si>
    <t>Bélico. Drama. Acción | Basado en hechos reales. II Guerra Mundial. Cine épico. Pearl Harbor. Histórico. Años 40. Aviones. Ejército</t>
  </si>
  <si>
    <t>Romance. Comedia | Comedia romántica. Navidad. Familia. Nochevieja / Año nuevo</t>
  </si>
  <si>
    <t>Sandra Bullock, Bill Pullman, Peter Gallagher, Peter Boyle, Glynis Johns, Jack Warden, Micole Mercurio, Monica Keena, Jason Bernard, Michael Rispoli, Ally Walker, Marcia Wright</t>
  </si>
  <si>
    <t>Karra Elejalde, Eduard Fernández, Santi Prego, Patricia López Arnaiz, Inma Cuevas, Nathalie Poza, Luis Bermejo, Mireia Rey, Tito Valverde, Luis Callejo, Luis Zahera, Carlos Serrano-Clark, Ainhoa Santamaría, Itziar Aizpuru, Pep Tosar, Jorge Andreu</t>
  </si>
  <si>
    <t>Takeshi Kitano, Shiori Kutsuna, Hidetoshi Nishijima, Sayuri Oyamada</t>
  </si>
  <si>
    <t>Ethan Hawke, James Cromwell, Richard Jenkins, Youki Kudoh, James Rebhorn, Sam Shepard, Rick Yune, Max von Sydow, Cary-Hiroyuki Tagawa</t>
  </si>
  <si>
    <t>Comedia. Drama | Sátira. Cine dentro del cine. Comedia dramática. Cine independiente USA</t>
  </si>
  <si>
    <t>Ben Stiller, Naomi Watts, Amanda Seyfried, Adam Driver, Charles Grodin, Brady Corbet, Maria Dizzia, Dree Hemingway, Adam Horovitz, Adam Senn, James Saito, Ryan Serhant, Greta Lee, Ashley James, Matthew Maher</t>
  </si>
  <si>
    <t>Aventuras | Histórico. Siglo XIX</t>
  </si>
  <si>
    <t>Curd Jürgens, Geneviève Page, Jacques Dacqmine, Sylva Koscina, Gerard Buhr, Louis Arbessier, Sylvie, Henri Nassiet, Valery Inkijinoff, Jean Paredes, Françoise Fabian</t>
  </si>
  <si>
    <t>Comedia | Comedia juvenil. Bodas. Familia</t>
  </si>
  <si>
    <t>Zac Efron, Anna Kendrick, Adam DeVine, Aubrey Plaza, Stephen Root, Sam Richardson, Alice Wetterlund, Sugar Lyn Beard</t>
  </si>
  <si>
    <t>Comedia. Western | Comedia absurda. Parodia</t>
  </si>
  <si>
    <t>Seth MacFarlane, Charlize Theron, Liam Neeson, Amanda Seyfried, Sarah Silverman, Giovanni Ribisi, Neil Patrick Harris, Bill Maher, Wes Studi, Christopher Hagen, Christopher Lloyd, Ewan McGregor, John Michael Higgins, Ryan Reynolds</t>
  </si>
  <si>
    <t>Drama | Prostitución. Vejez/Madurez</t>
  </si>
  <si>
    <t>Angélique Litzenburger, Joseph Bour, Mario Theis, Samuel Theis, Séverine Litzenburger, Cynthia Litzenburger</t>
  </si>
  <si>
    <t>Comedia. Drama. Fantástico | Literatura. Familia</t>
  </si>
  <si>
    <t>Eddie Murphy, Ariel Winter, Cliff Curtis, Kerry Washington, Clark Duke, Jill Basey, Allison Janney, Emanuel Ragsdale, Greg Collins, Edi Patterson, Kamala Jones, Mitchell Fink, John Gatins, Lou Saliba, Ruby Dee, Sara Holden, Raquel Bell</t>
  </si>
  <si>
    <t>Drama | Fotografía. Periodismo</t>
  </si>
  <si>
    <t>Juliette Binoche, Nikolaj Coster-Waldau, Maria Doyle Kennedy, Larry Mullen Jr., Lauryn Canny, Adrianna Cramer Curtis, Mads Ousdal</t>
  </si>
  <si>
    <t>Ayelet Zurer, Robert Gant, Daniel Rchichev, Karina Rchichev, Tatjana Medvecká, Vica Kerekes, Igor Orozovic, Jaromír Dulava, Alena Mihulová, Vladimír Javorský, Marian Mitas, Anna Geislerová, Ivana Chýlková, Dagmar Bláhová, Jitka Smutná, Hana Vagnerová, Karel Dobrý, Jirí Vyorálek, Jan Nemejovsky, David Bowles, Philipp Schenker, Halka Tresnáková, Martin Pechlát, Jaromír Nosek, Ondrej Malý, Petr Meissel, Radek Bruna, Brian Caspe, Jakub Kohl, Robert Jasków, Dan Macek, Tomás Mechácek, Leos Jurácek, Markéta Hrubesová, Ted Otis, Jan Preucil, Petr Lnonicka, Jeff Fritz, Jirí Bábek, Jirí Strébl, Zuzana Hodkova, Anna Stropnická, Jakub Smid, Zdenek Pecha, Jan Holík, Daniel Rous, Natasa Burger, Daniela Drtinová, Lenka Andelová, Ondrej Novák, Sára Arnsteinová, Stána Hosková, Sára Hybesová, Annie King, Madeleine King, Peter King, Kamila Hesová, Klára Fajfrová, Matej Capek, Dmitrij Vecer</t>
  </si>
  <si>
    <t>Comedia. Drama. Fantástico | Pobreza. Neorrealismo. Realismo mágico</t>
  </si>
  <si>
    <t>Francesco Golisano, Emma Gramatica, Paolo Stoppa, Guglielmo Barnabò, Flora Cambi, Brunella Bovo, Alba Arnova, Anna Carena, Virgilio Riento, Arturo Bragaglia</t>
  </si>
  <si>
    <t>Drama | Biográfico. Música. Años 70. Años 80. Jazz</t>
  </si>
  <si>
    <t>Don Cheadle, Ewan McGregor, Michael Stuhlbarg, Emayatzy Corinealdi, Lakeith Stanfield, Morgan Wolk, Austin Lyon</t>
  </si>
  <si>
    <t>Mark Wahlberg, John Malkovich, Ronda Rousey, Iko Uwais, Lauren Cohan, Carlo Alban, Natasha Goubskaya, CL, Sam Medina, Terry Kinney</t>
  </si>
  <si>
    <t>Thriller. Drama. Intriga | Crimen. Secuela</t>
  </si>
  <si>
    <t>Claire Foy, Sverrir Gudnason, Vicky Krieps, Sylvia Hoeks, Claes Bang, Stephen Merchant, Lakeith Stanfield, Cameron Britton, Synnøve Macody Lund, Christopher Convery, Andreja Pejic, Beau Gadsdon, Carlotta von Falkenhayn, Alexander Yassin, Sonja Chan, Felix Quinton, Johan Eriksson, Martin Müller</t>
  </si>
  <si>
    <t>Musical. Comedia | Años 20</t>
  </si>
  <si>
    <t>Julie Andrews, James Fox, Mary Tyler Moore, Carol Channing, John Gavin, Jack Soo, Pat Morita, Philip Ahn, Anthony Dexter, Cavada Humphrey</t>
  </si>
  <si>
    <t>Clint Eastwood, Hilary Swank, Morgan Freeman, Anthony Mackie, Jay Baruchel, Mike Colter, Lucia Rijker, Brian F. O'Byrne, Margo Martindale, Riki Lindhome, Michael Peña, Benito Martinez, Bruce McVittie, David Powledge, Joe D'Angerio, Marcus Chait, Tom McCleister, Erica Grant, Morgan Eastwood, Jamison Yang, Dean Familton, Louis Moret, V.J. Foster, Steven M. Porter, Ming Lo, Miguel Pérez, Jim Cantafio, Ted Grossman, Ned Eisenberg, Marco Rodríguez, Mark Thomason, Brian T. Finney, Spice Williams-Crosby, Kim Strauss, Susan Krebs</t>
  </si>
  <si>
    <t>James Belushi, Charles Grodin, Anne DeSalvo, Loryn Locklin, Stephen Elliott, Hector Elizondo, Veronica Hamel, Mako, Gates McFadden, John de Lancie, Thom Sharp, Ken Foree, John Marshall Jones</t>
  </si>
  <si>
    <t>Terror. Fantástico | Monstruos. Insectos. Pandemias</t>
  </si>
  <si>
    <t>Mira Sorvino, Jeremy Northam, Josh Brolin, F. Murray Abraham, Charles S. Dutton, Giancarlo Giannini, Alexander Goodwin, Alix Koromzay, James Kidnie, James Costa, Javon Barnwell, Norman Reedus, Ho Pak-Kwong, Glenn Bang, Margaret Ma, Warna Fisher, Charles Hayter, Julian Richings, Doug Jones, Roger Clown</t>
  </si>
  <si>
    <t>Aventuras. Fantástico. Infantil | Cine familiar. Infancia</t>
  </si>
  <si>
    <t>Timothy Hutton, Joely Richardson, Michael Clarke Duncan, Rainn Wilson, Chris O'Neil, Rhiannon Leigh Wryn, Kathryn Hahn, Kirsten Williamson</t>
  </si>
  <si>
    <t>Thriller. Intriga. Drama. Ciencia ficción | Thriller psicológico</t>
  </si>
  <si>
    <t>Mark Strong, Taissa Farmiga, Brian Cox, Indira Varma, Noah Taylor, Saskia Reeves, Clare Calbraith, Jessica Barden, Alberto Ammann, Julio Perillán, Hovik Keuchkerian, Bruno Sevilla</t>
  </si>
  <si>
    <t>Thriller. Bélico | Thriller psicológico</t>
  </si>
  <si>
    <t>Armie Hammer, Tom Cullen, Clint Dyer, Annabelle Wallis, Juliet Aubrey, Geoff Bell, Luka Peros, Inés Píñar Mille, Agustín Rodríguez López, Yesarela Arzumendi</t>
  </si>
  <si>
    <t>Stjepan Peric, Drazen Kuhn, Ecija Ojdanic, Olga Pakalovic, Milan Strljic, Ksenija Marinkovic, Alma Prica, Oleg Tomac</t>
  </si>
  <si>
    <t>Ciencia ficción. Thriller. Acción. Intriga | Thriller futurista. Distopía. Crimen</t>
  </si>
  <si>
    <t>Tom Cruise, Colin Farrell, Samantha Morton, Max von Sydow, Tim Blake Nelson, Kathryn Morris, Peter Stormare, Steve Harris, Neal McDonough, Patrick Kilpatrick, Jessica Capshaw, Meredith Monroe, Richard Coca, Keith Campbell, Kirk B.R. Woller, Klea Scott, Frank Grillo, Anna Maria Horsford, Eugene Osment, Vene L. Arcoraci, Keith Flippen, Radmar Agana Jao, Karina Logue, Victoria Garcia-Kelleher, Jim Rash, Stephen Ramsey, Tom Choi, Daniel London, Lois Smith, George Wallace, Ann Ryerson, Tyler Patrick Jones, Dominic Scott Kay, Arye Gross, Ashley Crow, Mike Binder, Joel Gretsch, Jessica Harper, Jason Antoon, William Mesnik, Scott Frank, Rocael Leiva, Caroline Lagerfelt, Danny Parker-Lopes, Katy Boyer, Fiona Hale, Clement Blake, Victor Raider-Wexler, Nancy Linehan Charles, William Mapother, Andrew Sandler, Bonnie Morgan, Ana Maria Quintana, Lucille M. Oliver, David Stifel, Kurt Sinclair, Rebecca Ritz, John Bennett, Blake Bashoff, David Doty, Gina Gallego, David Hornsby, Anne Judson-Yager, Shannon O'Hurley, Jorge-Luis Pallo</t>
  </si>
  <si>
    <t>Thriller | Celos</t>
  </si>
  <si>
    <t>Rosario Dawson, Katherine Heigl, Geoff Stults, Cheryl Ladd, Whitney Cummings, Isabella Kai Rice, Robert Wisdom, Jayson Blair, Simon Kassianides, Aline Elasmar, Mitch Silpa, Alex Quijano, Kincaid Walker, James Augustus Lee</t>
  </si>
  <si>
    <t>Comedia | Cine familiar. Familia. Remake</t>
  </si>
  <si>
    <t>Dennis Quaid, René Russo, Jerry O'Connell, Linda Hunt, Rip Torn, Sean Faris, Katija Pevec, Dean Collins, Tyler Patrick Jones, Haley Ramm, Brecken Palmer, Drake Bell, Bridger Palmer, Danielle Panabaker, Andrew Vo, Miranda Cosgrove, Ty Panitz, Lil JJ, Miki Ishikawa, Slade Pearce, Nicholas Roget-King, Lisa Waltz</t>
  </si>
  <si>
    <t>Comedia | Animales. Secuela</t>
  </si>
  <si>
    <t>Kirstie Alley, John Travolta, Olympia Dukakis, George Segal, Lysette Anthony, David Gallagher, Tabitah Lupien</t>
  </si>
  <si>
    <t>Comedia. Romance | Infancia. Comedia romántica</t>
  </si>
  <si>
    <t>Kirstie Alley, John Travolta, Olympia Dukakis, George Segal, Louis Heckerling, Abe Vigoda, Bruce Willis</t>
  </si>
  <si>
    <t>Romance. Drama | Drama romántico. Policíaco</t>
  </si>
  <si>
    <t>Jennifer Lopez, Jim Caviezel, Jeremy Sisto, Terrence Howard, Sônia Braga, Victor Argo, Monet Mazur, Shirley Knight, Daniel Magder</t>
  </si>
  <si>
    <t>Fanny Ardant, Laurent Lafitte, Patrick Chesnais, Feodor Atkine, Émilie Caen, Alain Cauchi, Marc Chapiteau, Fanny Cottençon, Catherine Lachens</t>
  </si>
  <si>
    <t>Comedia. Ciencia ficción. Romance | Cine familiar</t>
  </si>
  <si>
    <t>Michael Keaton, Andie MacDowell, Harris Yulin, Richard Masur, Eugene Levy, Zack Duhame, Katie Schlossberg, Ann Cusack</t>
  </si>
  <si>
    <t>Comedia | Política. Sátira. Road Movie</t>
  </si>
  <si>
    <t>Jack Lemmon, James Garner, Dan Aykroyd, John Heard, Lauren Bacall, Sela Ward, Bradley Whitford, Wilford Brimley, Everett McGill, James Rebhorn, Connie Ray, Tom Everett</t>
  </si>
  <si>
    <t>Drama. Comedia | Amistad. Vejez/Madurez</t>
  </si>
  <si>
    <t>Josh Duhamel, Al Pacino, Anthony Hopkins, Malin Akerman, Julia Stiles, Alice Eve, Glen Powell, Lee Byung-hun, Chris Marquette, Sue-Lynn Ansari, Jaiden Kaine, Gregory Alan Williams, Micheal K. Douglas, Rio Hackford, Marcus Lyle Brown</t>
  </si>
  <si>
    <t>Intriga. Thriller | Crimen. Policíaco. Neo-noir. Secuestros / Desapariciones</t>
  </si>
  <si>
    <t>Terror. Drama | Drama psicológico. Secuestros / Desapariciones. Literatura</t>
  </si>
  <si>
    <t>Ken Ogata, Kenji Sawada, Yasosuke Bando, Hiroshi Mikami, Masayuki Shionoya</t>
  </si>
  <si>
    <t>Ciencia ficción. Aventuras | Aventura espacial. Extraterrestres</t>
  </si>
  <si>
    <t>Gary Sinise, Don Cheadle, Tim Robbins, Connie Nielsen, Jerry O'Connell, Kim Delaney, Armin Mueller-Stahl, Tracy Waterhouse</t>
  </si>
  <si>
    <t>Bélico. Western. Aventuras | Guerra de Secesión</t>
  </si>
  <si>
    <t>John Wayne, William Holden, Constance Towers, Althea Gibson, Hoot Gibson, Russell Simpson, Anna Lee</t>
  </si>
  <si>
    <t>Tom Berenger, William McNamara, Erika Eleniak, Crispin Glover, Matthew Glave, Grand L. Bush, Dean Stockwell, Gary Busey, Seymour Cassel, Frederic Forrest, Marilu Henner, Dennis Hopper</t>
  </si>
  <si>
    <t>Tony Curtis, Frank Lovejoy, Mary Murphy, Eduard Franz, Skip Homeier, John Doucette, Alan Wells, Akira Fukunaga, Dan Aoki, Steamboat Mokuahi</t>
  </si>
  <si>
    <t>Comedia. Acción | Crimen. Policíaco</t>
  </si>
  <si>
    <t>Sandra Bullock, Michael Caine, Benjamin Bratt, William Shatner, Melissa De Sousa, Jessica Holcomb, Candice Bergen, Pam Green, Heather Burns, John DiResta, Steve Monroe, Asia De Marcos, Deirdre Quinn, Wendy Raquel Robinson, Ernie Hudson</t>
  </si>
  <si>
    <t>Drama. Comedia | Enseñanza. Colegios &amp; Universidad. Comedia dramática</t>
  </si>
  <si>
    <t>Julianne Moore, Greg Kinnear, Nathan Lane, Michael Angarano, Lily Collins, Nikki Blonsky, Norbert Leo Butz, Jessica Hecht, Charlie Saxton</t>
  </si>
  <si>
    <t>Drama. Comedia | Comedia dramática. Amistad. Enfermedad</t>
  </si>
  <si>
    <t>Drew Barrymore, Toni Collette, Dominic Cooper, Paddy Considine, Jacqueline Bisset, Honor Kneafsey, Noah Huntley, Mem Ferda, Joanna Bobin, Eileen Davies, Eleanor Stagg, Lucy Morton, Ryan Lennon Baker</t>
  </si>
  <si>
    <t>Danny Glover, Linda Hamilton, Ron Perlman, David Strathairn, Zoe Weizenbaum, Timothy Webber, Gabrielle Rose, Frank C. Turner, Ty Olsson</t>
  </si>
  <si>
    <t>Drama | Política. Basado en hechos reales. Dictadura chilena. Años 70</t>
  </si>
  <si>
    <t>Jack Lemmon, Sissy Spacek, Melanie Mayron, John Shea, Charles Cioffi, Richard Bradford, Janice Rule, David Clennon, Jerry Hardin, Martin Lasalle</t>
  </si>
  <si>
    <t>Jon Foster, Sienna Miller, Peter Sarsgaard, Jeremy Moon, David Morse, Nick Nolte, Mena Suvari, Joe Pawlenko, Omid Abtahi, Seth Adams, Jack Baun, Aaron Bernard, Nicholas Brady</t>
  </si>
  <si>
    <t>Julianne Moore, Dominic West, Gary Sinise, Anthony Edwards, Alfre Woodard, Kathryn Faughnan, Tim Kang, Christopher Kovaleski, Kathrina Miccio, Linus Roache, Ken Abraham, Jessica Hecht, Lee Tergesen</t>
  </si>
  <si>
    <t>Diane Keaton, Woody Allen, Alan Alda, Anjelica Huston, Jerry Adler, Lynn Cohen, Joy Behar, Ron Rifkin, William Addi, John Doumanian, Sylvia Kauders</t>
  </si>
  <si>
    <t>Comedia | Amistad. Comedia dramática. Cine independiente USA</t>
  </si>
  <si>
    <t>Greta Gerwig, Lola Kirke, Matthew Shear, Jasmine Cephas-Jones, Heather Lind, Michael Chernus, Cindy Cheung, Kathryn Erbe, Dean Wareham, Shana Dowdeswell, Shelby Rebecca Wong, Alfred Macadam, Amy Warren, Sharon Washington, Morgan Lynch, Andrea McKinnon, Shoba Narayan, Colin Stokes, Juliet Brett, Amber Coffman, Steve Marion, Rebecca Naomi Jones, Mickey Sumner, Clare Foley, Rebecca Henderson, Taryn Simon, Seth Barrish</t>
  </si>
  <si>
    <t>Aventuras. Drama | Siglo XIX. Aventuras marinas. Animales</t>
  </si>
  <si>
    <t>Gregory Peck, Richard Basehart, Leo Genn, James Robertson Justice, Harry Andrews, Friedrich von Ledebur, Bernard Miles, Noel Purcell, Edric Connor, Orson Welles</t>
  </si>
  <si>
    <t>Aventuras. Drama | África. Caza. Remake</t>
  </si>
  <si>
    <t>Clark Gable, Ava Gardner, Grace Kelly, Donald Sinden, Eric Pohlmann, Denis O'Dea, Philip Stainton, Laurence Naismith</t>
  </si>
  <si>
    <t>Comedia | Teatro. Comedia dramática</t>
  </si>
  <si>
    <t>Fabrice Luchini, Lambert Wilson, Maya Sansa, Camille Japy, Ged Marlon, Stéphan Wojtowicz, Joseane Stoleru, Philippe du Janerand, Annie Mercier, Christine Murillo, Patrick Bonnel</t>
  </si>
  <si>
    <t>Drama | Póker. Biográfico. Basado en hechos reales</t>
  </si>
  <si>
    <t>Jessica Chastain, Idris Elba, Kevin Costner, Michael Cera, Samantha Isler, Chris O'Dowd, Graham Greene, Jeremy Strong, Bill Camp, Brian d'Arcy James, Claire Rankin, J.C. MacKenzie</t>
  </si>
  <si>
    <t>Olga Kurylenko, Morgan Freeman, James Purefoy, Karl Thaning, Jenna Saras, Marian Frizelle, Brendan Murray, Lee Raviv, Daniel Fox, E.M. Fredric, Joe Vaz, Anneli Muller, Greg Kriek</t>
  </si>
  <si>
    <t>Drama | Familia. Distopía. Adolescencia. Maternidad</t>
  </si>
  <si>
    <t>Anne Dorval, Antoine-Olivier Pilon, Suzanne Clément, Alexandre Goyette, Patrick Huard</t>
  </si>
  <si>
    <t>Radost Bokel, Mario Adorf, Armin Mueller-Stahl, Leopoldo Trieste, Ninetto Davoli, Bruno Stori, Elide Melli, Francesco De Rosa, Sylvester Groth, John Huston</t>
  </si>
  <si>
    <t>Anna Jimskaia, Riccardo Marino, Max Parodi, Nela Lucic, Lucia Lucchesino</t>
  </si>
  <si>
    <t>Thriller. Drama | Televisión. Secuestros / Desapariciones. Bolsa &amp; Negocios</t>
  </si>
  <si>
    <t>Drama | Deporte. Béisbol. Basado en hechos reales</t>
  </si>
  <si>
    <t>Brad Pitt, Jonah Hill, Philip Seymour Hoffman, Robin Wright, Stephen Bishop, Chris Pratt, Tammy Blanchard, Glenn Morshower, Erin Pickett, Sergio Garcia, Jack McGee, Brent Jennings, Ken Medlock, Kerris Dorsey, Vyto Ruginis</t>
  </si>
  <si>
    <t>Drama. Aventuras. Bélico | Biográfico. Siglo XIII</t>
  </si>
  <si>
    <t>Tadanobu Asano, Aliya, Tegen Ao, Khulan Chuluun, Bao Di, Bayertsetseg Erdenebat, Deng Ba Te Er, Sun Honglei, Baasanjav Mijid, Amadu Mamadakov, He Qi, Ben Hon Sun, Ji Ri Mu Tu, You Er, Huntun Batu</t>
  </si>
  <si>
    <t>Drama. Comedia | Biográfico. Circo. Racismo. Siglo XIX. Años 1900 (circa). Años 1910-1919</t>
  </si>
  <si>
    <t>Omar Sy, James Thiérrée, Clotilde Hesme, Olivier Gourmet, Frédéric Pierrot, Noémie Lvovsky, Alice de Lencquesaing, Olivier Rabourdin, Alex Descas</t>
  </si>
  <si>
    <t>Aventuras. Comedia. Ciencia ficción | Cine familiar. Secuela</t>
  </si>
  <si>
    <t>Tony Leung Chiu-Wai, Bai Baihe, Jing Boran, Li Yuchun, Tony Yang, Sandra Ng, Eric Tsang</t>
  </si>
  <si>
    <t>Fantástico. Acción. Comedia. Aventuras | Monstruos. 3-D</t>
  </si>
  <si>
    <t>Eric Tsang, Wallace Chung, Bai Baihe, Sandra Ng, Yan Ni, Wu Jiang, Elaine Jin, Yao Chen, Guo Xiaodong, Kang Kai, Ludi Lin, Jing Boran, Tang Wei, Bao Jianfeng, Chen Taisheng, Yuexin Wang, Li Jingjing, Cindy Tian, Yuexuan Zhang, Chunxia Liu</t>
  </si>
  <si>
    <t>Scoot McNairy, Whitney Able, Annalee Jefferies, Paul Archer, Kerry Valderrama, Ricky Catter</t>
  </si>
  <si>
    <t>Ciencia ficción. Terror | Catástrofes. Monstruos. Metraje encontrado</t>
  </si>
  <si>
    <t>Michael Stahl-David, Mike Vogel, Jessica Lucas, Lizzy Caplan, Odette Yustman, T.J. Miller, Margot Farley, Theo Rossi</t>
  </si>
  <si>
    <t>Richard Widmark, George Segal, Henry Fonda, Timothy Bottoms, Harry Guardino, Susan Strasberg, Dorothy Tristan, Helen Hunt</t>
  </si>
  <si>
    <t>Western | Amistad</t>
  </si>
  <si>
    <t>George Clooney, Matt Damon, Bill Murray, John Goodman, Cate Blanchett, Bob Balaban, Jean Dujardin, Hugh Bonneville, Dimitri Leonidas, Justus von Dohnanyi, Zahary Baharov, Serge Hazanavicius, Alexandre Desplat, Lee Asquith-Coe, Grant Heslov, Nick Clooney, Christian Rodska, Michael Dalton, James Payton</t>
  </si>
  <si>
    <t>Ciencia ficción. Intriga | Aventura espacial. Distopía</t>
  </si>
  <si>
    <t>Sam Rockwell, Kaya Scodelario, Matt Berry, Malcolm Stewart, Benedict Wong, Dominique McElligott, Robin Chalk, Kevin Spacey</t>
  </si>
  <si>
    <t>Drama | Infancia. Adolescencia. Acoso escolar/bullying. Homosexualidad. Drogas. Años 80. Años 90. Cine independiente USA</t>
  </si>
  <si>
    <t>Trevante Rhodes, Naomie Harris, Mahershala Ali, Ashton Sanders, André Holland, Alex R. Hibbert, Janelle Monáe, Jharrel Jerome, Shariff Earp, Duan Sanderson, Edson Jean</t>
  </si>
  <si>
    <t>Comedia. Drama. Romance | Años 60. Cine independiente USA. Comedia dramática. Infancia. Adolescencia</t>
  </si>
  <si>
    <t>Jared Gilman, Kara Hayward, Bruce Willis, Edward Norton, Bill Murray, Frances McDormand, Tilda Swinton, Jason Schwartzman, Bob Balaban, Harvey Keitel, Seamus Davey-Fitzpatrick, Lucas Hedges, Gabriel Rush</t>
  </si>
  <si>
    <t>Ciencia ficción | Robots</t>
  </si>
  <si>
    <t>Walter Koenig, Bruce Campbell, Leigh Lombardi, Robert Kurcz, John J. Saunders, Reavis Graham, Tom Case, Judy Levit, Reuben Yabuku, Doug Childs, Mariafae Mytnyk</t>
  </si>
  <si>
    <t>Musical. Documental | Conciertos. Documental sobre música</t>
  </si>
  <si>
    <t>Documental, (intervenciones de: Michael Jackson, Joe Pesci, Brandon Quintin Adams, Sean Lennon, Kellie Parker, Cindera Che, Scott Benson, Patrick Alan Davis, Jeff Adkins, Brenda Barrett, Bonnie Beutler, Lindell Blake, Kim Blank, Shelby Brown, Geron Canidate)</t>
  </si>
  <si>
    <t>Comedia. Acción | Años 70</t>
  </si>
  <si>
    <t>Comedia. Drama. Bélico | Secuela. Años 60. Guerra de Vietnam. Adolescencia. Historias cruzadas</t>
  </si>
  <si>
    <t>Ron Howard, Paul Le Mat, Candy Clark, Charles Martin Smith, Cindy Williams, Bo Hopkins, Mackenzie Phillips, Anna Bjorn, Richard Bradford, Naomi Judd, Scott Glenn, Harrison Ford</t>
  </si>
  <si>
    <t>Ciencia ficción. Thriller. Terror | Internet/Informática</t>
  </si>
  <si>
    <t>Intriga. Thriller | Crimen. Historias cruzadas. Años 40</t>
  </si>
  <si>
    <t>Emma Thompson, Kenneth Branagh, Andy García, Robin Williams, Derek Jacobi, Hanna Schygulla, Campbell Scott, Wayne Knight, Richard Easton</t>
  </si>
  <si>
    <t>Marián Álvarez, Andrés Gertrudix, Edu Rejón, Pablo Gomez Pando, Francesco Carril, César Sarachu, Itziar Ituño</t>
  </si>
  <si>
    <t>Bélico | II Guerra Mundial. Espionaje</t>
  </si>
  <si>
    <t>Marlon Brando, Yul Brynner, Janet Margolin, Trevor Howard, Martin Benrath, Hans Christian Blech, Wally Cox, Max Haufler, Rainer Penkert, William Redfield, Oscar Beregi, Martin Brandt, Charles De Vries, Carl Esmond, Martin Kosleck, Norbert Schiller, Robert Sorrells, Rick Traeger, Ivan Triesault</t>
  </si>
  <si>
    <t>Comedia | Periodismo. Televisión. Trabajo/empleo. Comedia romántica</t>
  </si>
  <si>
    <t>Rachel McAdams, Harrison Ford, Diane Keaton, Patrick Wilson, Jeff Goldblum, Ty Burrell, John Pankow, Patti D'Arbanville, Matt Malloy, Noah Bean, Adrian Martinez, Curtis '50 Cent' Jackson, Vanessa Aspillaga, J. Elaine Marcos, Linda Powell</t>
  </si>
  <si>
    <t>Comedia. Acción. Ciencia ficción | Cómic. Viajes en el tiempo</t>
  </si>
  <si>
    <t>Eduard Soto, Pepe Viyuela, Berta Ojea, Mariano Venancio, Janfri Topera, Carlos Santos, Emilio Gavira, Carmen Ruiz</t>
  </si>
  <si>
    <t>Ciencia ficción. Acción. Aventuras | Futuro postapocalíptico. Distopía. Steampunk</t>
  </si>
  <si>
    <t>Hugo Weaving, Hera Hilmar, Robert Sheehan, Jihae, Ronan Raftery, Leila George, Patrick Malahide, Stephen Lang, Joel Tobeck, Frankie Adams, Colin Salmon, Caren Pistorius, Stephen Ure, Andrew Lees, Mark Mitchinson, Calum Gittins, Nathaniel Lees, Mark Hadlow, Sarah Peirse, Regé-Jean Page, Menik Gooneratne</t>
  </si>
  <si>
    <t>Acción. Comedia | Pintura</t>
  </si>
  <si>
    <t>Johnny Depp, Ewan McGregor, Gwyneth Paltrow, Olivia Munn, Paul Bettany, Jeff Goldblum, Carly Steel, Jamie Bernadette, Camilla Marie Beeput, Jonny Pasvolsky, Guy Burnet, Michael Culkin, Ulrich Thomsen, Alec Utgoff</t>
  </si>
  <si>
    <t>Bélico. Drama | Basado en hechos reales. Terrorismo</t>
  </si>
  <si>
    <t>Thaer Al-Shayei, Waleed Elgadi, Hayat Kamille, Suhail Dabbach, Mehdi Lamrini, Ben Affan, Adam Bessa, Abbas Abdulghani, Mohamed Attougui, Youssef Tounzi, Mohimen Mahbuba, Qutaiba Abdelhaq, Isaac Elias, Ahmed Ghanem, Faycal Zeglat</t>
  </si>
  <si>
    <t>Thriller. Intriga. Terror. Drama. Fantástico | Sobrenatural. Thriller psicológico. Basado en hechos reales</t>
  </si>
  <si>
    <t>Richard Gere, Laura Linney, Will Patton, Debra Messing, David Eigenberg, Alan Bates, Lucinda Jenney, Bob Tracey, Tom Stoviak, Bill Laing, Yvonne Erickson, Ann McDonough, Zachary Mott, Tom Tully, Nesbitt Blaisdell, Dan Callahan, Shane Callahan, Rohn Thomas, Matt Miller, Sam Nicotero, Murphy Dunne, Pete Handelman, Tim Hartman</t>
  </si>
  <si>
    <t>Aventuras | Aventuras marinas. Siglo XVIII. Histórico</t>
  </si>
  <si>
    <t>Mel Gibson, Anthony Hopkins, Laurence Olivier, Edward Fox, Daniel Day-Lewis, Liam Neeson, Dexter Fletcher, Philip Davis, Bernard Hill</t>
  </si>
  <si>
    <t>Neville Brand, Emile Meyer, Frank Faylen, Leo Gordon, Robert Osterloh, Paul Frees, Don Keefer, Alvy Moore, Dabbs Greer, Whit Bissell, James Anderson</t>
  </si>
  <si>
    <t>Acción | Crimen. Coches/Automovilismo</t>
  </si>
  <si>
    <t>Anthony Wong, Shawn Yue, Guo Xiaodong, Gordon Lam, Barbie Hsu, Josie Ho, Michelle Ye, Li Hai-Tao, Li Guangjie, Wilfred Lau, Anson Leung, Frank M. Ahearn, John Au, Peter Wai-Hung Lau, Iva Law, Tracy Chui-Si Leung, Julius Brian Siswojo, Ben Yuen, Frank Zong-Ji Liu, Auston Lam Si-Kit, Kathy Wu</t>
  </si>
  <si>
    <t>Musical. Drama. Romance | Drama romántico. Celos. Prostitución. Teatro. Años 1900 (circa)</t>
  </si>
  <si>
    <t>Comedia | Comedia negra. Sketches. Película de episodios</t>
  </si>
  <si>
    <t>Daniel Auteuil, Olivia Bonamy, Gérald Laroche, Catherine Marchal, Francis Renaud, Philippe Nahon, Guy Lecluyse, Louise Monot, Virginia Anderson, Maxim Nucci</t>
  </si>
  <si>
    <t>Thriller. Intriga | Asesinos en serie. Crimen</t>
  </si>
  <si>
    <t>Kevin Costner, William Hurt, Demi Moore, Dane Cook, Marg Helgenberger, Danielle Panabaker, Lindsay Crouse, Ruben Santiago-Hudson, Aisha Hinds</t>
  </si>
  <si>
    <t>Comedia. Fantástico | Cine familiar</t>
  </si>
  <si>
    <t>Comedia | Comedia absurda. Secuela</t>
  </si>
  <si>
    <t>Adam Sandler, Winona Ryder, John Turturro, Peter Gallagher, Steve Buscemi, Jared Harris, Allen Covert, Erick Avari, Harve Presnell, John McEnroe</t>
  </si>
  <si>
    <t>Intriga. Drama | Sherlock Holmes. Años 40</t>
  </si>
  <si>
    <t>Ian McKellen, Milo Parker, Laura Linney, Hattie Morahan, Hiroyuki Sanada, Patrick Kennedy, Roger Allam, Frances de la Tour, Nicholas Rowe, Philip Davis, Takako Akashi, Frances Barber, Charles Maddox, John Sessions</t>
  </si>
  <si>
    <t>Drama. Thriller | Basado en hechos reales. Años 40. Periodismo</t>
  </si>
  <si>
    <t>James Norton, Vanessa Kirby, Peter Sarsgaard, Joseph Mawle, Kenneth Cranham, Michalina Olszanska, Beata Pozniak, Celyn Jones, Richard Elfyn, Krzysztof Pieczynski, Edward Wolstenholme, Christopher Bloswick, Oleh Drach, Patricia Volny, Julian Lewis Jones, Billy Holland</t>
  </si>
  <si>
    <t>Drama. Bélico | Enseñanza. Años 90</t>
  </si>
  <si>
    <t>Hugh Laurie, Xzannjah Matsi, Healesville Joel, Eka Darville, Kerry Fox, Florence Korokoro, David Kaumara, Kausibona Mel, Sam Simina, Marcellin Ampa'oi</t>
  </si>
  <si>
    <t>Comedia. Thriller | Comedia negra. Asesinos en serie</t>
  </si>
  <si>
    <t>Sam Rockwell, Anna Kendrick, Tim Roth, RZA, Michael Eklund, James Ransone, Alec Rayme, Elena Sanchez, Luis Da Silva Jr., Sue Rock, Wendy McColm, Christopher Matthew Cook, Garrett Kruithof, Katie Nehra</t>
  </si>
  <si>
    <t>Timothy Spall, Dorothy Atkinson, Marion Bailey, Paul Jesson, Martin Savage, Lesley Manville, Ruth Sheen, Roger Ashton-Griffiths</t>
  </si>
  <si>
    <t>Comedia. Musical | Teatro. Años 30. II Guerra Mundial. Basado en hechos reales</t>
  </si>
  <si>
    <t>Judi Dench, Bob Hoskins, Christopher Guest, Kelly Reilly, Will Young, Thelma Barlow, Anna Brewster, Rosalind Halstead, Sarah Solemani, Natalia Tena, Thomas Allen, Camille O'Sullivan, Toby Jones</t>
  </si>
  <si>
    <t>Ciencia ficción. Acción | Drama carcelario. Aventura espacial. Distopía</t>
  </si>
  <si>
    <t>Guy Pearce, Maggie Grace, Peter Stormare, Joseph Gilgun, Vincent Regan, Lennie James, Jacky Ido, Tim Plester, Anne-Solenne Hatte, Mark Tankersley, Peter Hudson, Nick Hardin</t>
  </si>
  <si>
    <t>Musical | Navidad</t>
  </si>
  <si>
    <t>Albert Finney, Alec Guinness, Edith Evans, Kenneth More, Michael Medwin, Laurence Naismith, David Collings, Anton Rodgers, Suzanne Neve</t>
  </si>
  <si>
    <t>Comedia. Romance | Siglo XVII</t>
  </si>
  <si>
    <t>Kenneth Branagh, Emma Thompson, Robert Sean Leonard, Denzel Washington, Keanu Reeves, Michael Keaton, Kate Beckinsale, Richard Briers, Phyllida Law, Imelda Staunton, Brian Blessed, Gerard Horan, Richard Clifford, Jimmy Yuill, Ben Elton, Alex Lowe, Patrick Doyle</t>
  </si>
  <si>
    <t>Drama. Aventuras | Vida rural (Norteamérica). Adolescencia. Cine independiente USA</t>
  </si>
  <si>
    <t>Drama | Racismo. Años 40. Drama sureño</t>
  </si>
  <si>
    <t>Ciencia ficción. Thriller | Neo-noir. Cyberpunk. Thriller futurista. Discapacidad</t>
  </si>
  <si>
    <t>Terror. Fantástico | Sobrenatural. Música. Adolescencia. Halloween. Posesiones/Exorcismos</t>
  </si>
  <si>
    <t>Marc Price, Tony Fields, Lisa Orgolini, Doug Savant, Gene Simmons, Elaine Joyce, Ozzy Osbourne</t>
  </si>
  <si>
    <t>Alfonso Freeman, Rick D. Wasserman, Rayne Guest, Jenya Lano, Thomas Kopache, Daniel Hagen, Dylan Kussman, Jennifer Hill, George Williams, Daniel Nathan Spector</t>
  </si>
  <si>
    <t>Intriga | Años 30</t>
  </si>
  <si>
    <t>Peter Ustinov, Jane Birkin, Colin Blakely, Nicholas Clay, James Mason, Roddy McDowall, Sylvia Miles, Denis Quilley, Diana Rigg, Maggie Smith, Emily Hone, John Alderson, Paul Antrim, Cyril Conway, Barbara Hicks</t>
  </si>
  <si>
    <t>Cine negro. Drama | Crimen. Drama psicológico. Melodrama. Drama romántico</t>
  </si>
  <si>
    <t>Thriller | Crimen. Policíaco. Neo-noir</t>
  </si>
  <si>
    <t>Alain Delon, Ornella Muti, Stéphane Audran, Klaus Kinski, Mireille Darc, Mireille Darc, Maurice Ronet, Michel Aumont, Jean Bouise, Daniel Ceccaldi, Julien Guiomar</t>
  </si>
  <si>
    <t>Intriga | Crimen. Años 30</t>
  </si>
  <si>
    <t>Peter Ustinov, Bette Davis, Mia Farrow, David Niven, Angela Lansbury, Jane Birkin, George Kennedy, Jack Warden, Lois Chiles, Maggie Smith, Olivia Hussey</t>
  </si>
  <si>
    <t>Cine negro. Drama | Mafia. Neo-noir. Crimen. Años 20</t>
  </si>
  <si>
    <t>Gabriel Byrne, Marcia Gay Harden, Albert Finney, Jon Polito, J.E. Freeman, John Turturro, Steve Buscemi, Mike Starr, Richard Woods, Al Mancini, Sam Raimi, Frances McDormand</t>
  </si>
  <si>
    <t>Comedia. Acción. Drama</t>
  </si>
  <si>
    <t>Tom Wilkinson, Aneurin Barnard, Freya Mavor, Nigel Lindsay, Christopher Eccleston, Gethin Anthony, Velibor Topic, Marcia Warren, Marion Bailey, Emma Campbell-Jones, Nathalie Buscombe, Orion Lee, Carol MacReady, Harry Collett, Cecilia Noble, Keir Charles, Eileen Nicholas, Tim Steed, Gioacchino Jim Cuffaro, Parth Thakerar, Mark Penfold, James Kermack, Ashton Henry-Reid, Louis Harrison, Neelam Bakshi, Margaret Robson</t>
  </si>
  <si>
    <t>Terror. Intriga. Ciencia ficción | Vida rural (Norteamérica). Policíaco. Película de culto</t>
  </si>
  <si>
    <t>Mateusz Kosciukiewicz, Agnieszka Podsiadlik, Malgorzata Gorol, Roman Gancarczyk, Dariusz Chojnacki, Robert Talarczyk, Anna Tomaszewska, Martyna Krzysztofik</t>
  </si>
  <si>
    <t>Bridget Fonda, Jennifer Jason Leigh, Steven Weber, Peter Friedman, Stephen Tobolowsky, Frances Bay, Michele Farr, Tara Karsian, Jessica Lundy</t>
  </si>
  <si>
    <t>Drama | Melodrama. Remake. Siglo XIX</t>
  </si>
  <si>
    <t>Winona Ryder, Susan Sarandon, Gabriel Byrne, Trini Alvarado, Samantha Mathis, Kirsten Dunst, Christian Bale, Claire Danes, Eric Stoltz, John Neville, Mary Wickes</t>
  </si>
  <si>
    <t>Drama. Romance | Drama romántico. Vida rural (Norteamérica). Familia. Siglo XIX</t>
  </si>
  <si>
    <t>June Allyson, Elizabeth Taylor, Peter Lawford, Janet Leigh, Margaret O'Brien, Mary Astor, Lucile Watson, C. Aubrey Smith, Leon Ames, Rossano Brazzi</t>
  </si>
  <si>
    <t>Comedia. Drama | Comedia negra. Historias cruzadas</t>
  </si>
  <si>
    <t>Carmen Maura, Antonio Banderas, Julieta Serrano, Rossy de Palma, María Barranco, Chus Lampreave, Guillermo Montesinos, Fernando Guillén, Kiti Mánver, Loles León, Ángel de Andrés López, Francisca Caballero, Agustín Almodóvar, José Antonio Navarro, Imanol Uribe</t>
  </si>
  <si>
    <t>Drama. Comedia | Años 70. Familia. Cine independiente USA. Comedia dramática. Adolescencia</t>
  </si>
  <si>
    <t>Annette Bening, Elle Fanning, Greta Gerwig, Billy Crudup, Lucas Jade Zumann, John Billingsley, Matty Cardarople, Thea Gill, Waleed Zuaiter, Cameron Protzman, Randy Ryan, Finn Roberts, Kirk Bovill, Victoria Bruno, Curran Walters</t>
  </si>
  <si>
    <t>Intriga. Comedia | Teatro</t>
  </si>
  <si>
    <t>Drama | Familia. Vejez/Madurez. Drogas. Basado en hechos reales</t>
  </si>
  <si>
    <t>Clint Eastwood, Bradley Cooper, Dianne Wiest, Michael Peña, Taissa Farmiga, Laurence Fishburne, Ignacio Serricchio, Alison Eastwood, Andy García, Diego Cataño, Robert LaSardo, Lobo Sebastian, Clifton Collins Jr., Manny Montana, Jill Flint, Noel Gugliemi, Loren Dean, Katie Gill, Daniel Moncada, Victor Rasuk, Devon Ogden, Ashani Roberts, Lee Coc, Rey Hernandez, Joe Knezevich, Derek Russo</t>
  </si>
  <si>
    <t>Aventuras. Acción. Bélico. Drama | Wuxia. Cine épico. Cine familiar. Remake</t>
  </si>
  <si>
    <t>Intriga. Drama. Thriller. Romance | Drama psicológico. Thriller psicológico. Surrealismo. Homosexualidad. Cine dentro del cine. Película de culto. Cine independiente USA</t>
  </si>
  <si>
    <t>Naomi Watts, Laura Elena Harring, Justin Theroux, Ann Miller, Robert Forster, Brent Briscoe, Jeannie Bates, Melissa George, Dan Hedaya, Lori Heuring, Billy Ray Cyrus, Rena Riffel, Katharine Towne, Bonnie Aarons</t>
  </si>
  <si>
    <t>Cine negro. Thriller | Años 50. Policíaco. Neo-noir. Mafia</t>
  </si>
  <si>
    <t>Nick Nolte, Melanie Griffith, Chazz Palminteri, Michael Madsen, Chris Penn, John Malkovich, Andrew McCarthy, Jennifer Connelly, Treat Williams, Daniel Baldwin, Bruce Dern, William Petersen, Rob Lowe, Titus Welliver</t>
  </si>
  <si>
    <t>Thriller. Intriga | Thriller psicológico. Secuestros / Desapariciones</t>
  </si>
  <si>
    <t>Eric Bana, Daniel Craig, Ciarán Hinds, Mathieu Kassovitz, Hanns Zischler, Geoffrey Rush, Mathieu Amalric, Ayelet Zurer, Michael Lonsdale, Lynn Cohen, Gila Almagor, Marie-Josée Croze, Yvan Attal, Valeria Bruni Tedeschi, Makram Khoury, Yigal Naor, Moritz Bleibtreu, Ami Weinberg, Omar Metwally</t>
  </si>
  <si>
    <t>Western. Bélico | Biográfico. Guerra de Secesión. Ejército</t>
  </si>
  <si>
    <t>Errol Flynn, Olivia de Havilland, Arthur Kennedy, Charley Grapewin, Anthony Quinn, Gene Lockhart, Stanley Ridges, John Litel, Sydney Greenstreet, Regis Toomey, Frank Wilcox, G.P. Huntley, Walter Hampden, Hattie McDaniel, Joe Sawyer</t>
  </si>
  <si>
    <t>Cary Grant, Jeanne Crain, Finlay Currie, Hume Cronyn, Walter Slezak, Sidney Blackmer, Basil Ruysdael, Katherine Locke, Irene Seidner</t>
  </si>
  <si>
    <t>Terror. Thriller. Drama | Años 50. Familia. Thriller psicológico</t>
  </si>
  <si>
    <t>Macarena Gómez, Nadia de Santiago, Hugo Silva, Luis Tosar, Gracia Olayo, Lucía González, Carolina Bang, Silvia Alonso, Asier Etxeandia, Tomás del Estal, Jesús Ángel Castrodeza, Pedro Ruigómez</t>
  </si>
  <si>
    <t>Masatô Ibu, Mikako Ichikawa, Tomomi Maruyama, Shûhei Nomura, Shun Oguri, Nao Omori, Machiko Ono, Tomoko Tabata</t>
  </si>
  <si>
    <t>Drama. Musical | Biográfico. Música. Jazz</t>
  </si>
  <si>
    <t>James Stewart, June Allyson, Harry Morgan, Barton MacLane, George Tobias, Charles Drake, Sig Ruman, James Bell, Irving Bacon, Louis Armstrong, Katherine Warren, Frances Langford, Kathleen Lockhart, Ben Pollack, Gene Krupa</t>
  </si>
  <si>
    <t>Drama | Familia. Adolescencia</t>
  </si>
  <si>
    <t>Günes Sensoy, Doga Zeynep Doguslu, Tugba Sunguroglu, Elit Iscan, Ilayda Akdogan, Nihal G. Koldas, Ayberk Pekcan</t>
  </si>
  <si>
    <t>Comedia. Terror. Ciencia ficción | Monstruos. Comedia de terror. Serie B</t>
  </si>
  <si>
    <t>Romance. Drama | Road Movie. Drama romántico. Alcoholismo. Póker</t>
  </si>
  <si>
    <t>Norah Jones, Jude Law, Natalie Portman, Rachel Weisz, David Strathairn, Hector A. Leguillow, Frankie Faison, Chad R. Davis</t>
  </si>
  <si>
    <t>Musical. Romance. Comedia | Comedia romántica. Años 1910-1919</t>
  </si>
  <si>
    <t>Audrey Hepburn, Rex Harrison, Stanley Holloway, Wilfrid Hyde-White, Gladys Cooper, Jeremy Brett, Theodore Bikel</t>
  </si>
  <si>
    <t>Comedia. Acción | Superhéroes. Cómic</t>
  </si>
  <si>
    <t>Ben Stiller, William H. Macy, Hank Azaria, Janeane Garofalo, Paul Reubens, Geoffrey Rush, Claire Forlani, Greg Kinnear, Kel Mitchell, Eddie Izzard, Tom Waits, Wes Studi, Lena Olin</t>
  </si>
  <si>
    <t>Sean Penn, Tim Robbins, Kevin Bacon, Laurence Fishburne, Marcia Gay Harden, Laura Linney, Eli Wallach, Tom Guiry, Spencer Treat Clark, Emmy Rossum, Kevin Chapman, Adam Nelson, Cameron Bowen, Connor Paolo, John Doman</t>
  </si>
  <si>
    <t>Acción. Thriller | Artes marciales. Crimen. Buddy Film. Secuestros / Desapariciones</t>
  </si>
  <si>
    <t>Jet Li, DMX, Anthony Anderson, Kelly Hu, Mark Dacascos, Gabrielle Union, Paige Hurd, Tom Arnold, Chi McBride, Drag-On, Paolo Seganti, Ron Yuan, Michael Jace, Lester Speight, Randy Couture, Hector Echavarria</t>
  </si>
  <si>
    <t>Judy Holliday, William Holden, Broderick Crawford, Howard St. John, Frank Otto, Larry Oliver</t>
  </si>
  <si>
    <t>Tom Cruise, Willem Dafoe, Raymond J. Barry, Caroline Kava, Kyra Sedgwick, Bryan Larkin, Stephen Baldwin, Bruce McVittie, Tom Sizemore, Vivica A. Fox, Frank Whaley, Jerry Levine, Lili Taylor, Tom Berenger, James Legros, William Baldwin, Holly Marie Combs</t>
  </si>
  <si>
    <t>Thriller | Comedia negra. Adolescencia. Amistad. Feminismo. Internet/Informática. Cine independiente USA</t>
  </si>
  <si>
    <t>Odessa Young, Abra, Danny Ramirez, Hari Nef, Bella Thorne, Bill Skarsgård, Suki Waterhouse, Susan Misner, Joel McHale, Anika Noni Rose, Maude Apatow, Cody Christian, Colman Domingo, J.D. Evermore, Noah Galvin, Joe Chrest, Kelvin Harrison Jr., Cullen Moss, Lukas Gage, Jeff Pope, Jennifer Morrison</t>
  </si>
  <si>
    <t>Thriller | Periodismo. Drama carcelario. Espionaje. Basado en hechos reales</t>
  </si>
  <si>
    <t>Kate Beckinsale, Matt Dillon, Alan Alda, Angela Bassett, Vera Farmiga, David Schwimmer, Noah Wyle</t>
  </si>
  <si>
    <t>Comedia | Años 90</t>
  </si>
  <si>
    <t>Benoît Poelvoorde, Dany Boon, Julie Bernard, Karin Viard, François Damiens, Bouli Lanners, Olivier Gourmet, Chritel Pedrinelli, Joachim Ledeganck, Eric Godon, Zinedine Soualem, Laurent Capelluto, Sinead Shannon Roche, Guy Lecluyse</t>
  </si>
  <si>
    <t>Tim Robbins, Martin Lawrence, John C. McGinley, Kelly Preston, Giancarlo Esposito, Michael McKean, Rebecca Gayheart, Irma P. Hall, Samaria Graham, Susan Barnes</t>
  </si>
  <si>
    <t>Drama. Comedia | Homosexualidad. Discapacidad. Amistad</t>
  </si>
  <si>
    <t>Robert De Niro, Philip Seymour Hoffman, Barry Miller, Chris Bauer, Skipp Sudduth, Wilson Jermaine Heredia, Rory Cochrane, Daphne Rubin-Vega, John Enos III, Karina Arroyave, Mina Bern, Mark Margolis, Vincent Laresca, Jude Ciccolella, Wanda De Jesus</t>
  </si>
  <si>
    <t>Intriga. Thriller. Drama | Años 70. Crimen. Asesinos en serie. Bandas/pandillas callejeras</t>
  </si>
  <si>
    <t>John Leguizamo, Adrien Brody, Mira Sorvino, Jennifer Esposito, Michael Rispoli, Saverio Guerra, Brian Tarantina, Al Palagonia, Ken Garito, Bebe Neuwirth, Patti LuPone, Mike Starr, Anthony LaPaglia, Roger Guenveur Smith, Ben Gazzara, Joe Lisi, James Reno, Arthur J. Nascarella, Spike Lee, Lucia Grillo, Michael Imperioli, Michael Badalucco, John Savage</t>
  </si>
  <si>
    <t>Aventuras. Drama | Supervivencia. Años 1910-1919. Basado en hechos reales</t>
  </si>
  <si>
    <t>Juliette Binoche, Rinko Kikuchi, Gabriel Byrne, Matt Salinger, Velizar Binev, Ciro Miró, Reed Brody, Alberto Jo Lee</t>
  </si>
  <si>
    <t>Terror. Thriller | Asesinos en serie</t>
  </si>
  <si>
    <t>Luke Evans, Adelaide Clemens, Lee Tergesen, Laura Ramsey, Lindsey Shaw, America Olivo, Derek Magyar, Beau Knapp, Gary Grubbs, Chris Carnel</t>
  </si>
  <si>
    <t>Drama. Fantástico | Fantasmas. Familia</t>
  </si>
  <si>
    <t>Sayuri Yoshinaga, Kazunari Ninomiya, Haru Kuroki, Tadanobu Asano, Isao Hashizume, Yuriko Hirooka, Miyu Honda, Kenichi Katô, Nenji Kobayashi, Christopher McCombs, Wade Reed, Kazunaga Tsuji</t>
  </si>
  <si>
    <t>Thriller | Crimen. Años 80. Yakuza &amp; Triada</t>
  </si>
  <si>
    <t>Choi Min-sik, Ha Jung-woo, Cho Jin-woong, Ma Dong-seok, Kwak Do-won, Kim Sung-kyun, Kim Jong-soo, Kim Jong-gu, Kwon Tae-won, Song Young-chang, Kim Hye-eun, Kim Young-sun, Ko In-beom, Lee Cheol-min, Park Sang-gyu</t>
  </si>
  <si>
    <t>Sophia Lillis, Andrea Anders, Laura Wiggins, Linda Lavin, Sam Trammell, Jesse C. Boyd, Jennifer Riker, James William Ballard, Evan Castelloe, Jon Briddell, Zoe Renee, Mackenzie Graham, Jay DeVon Johnson, Melanie Leanne Miller, Linzy Clifton, Andrew Matthew Welch</t>
  </si>
  <si>
    <t>Aventuras. Intriga | Adolescencia</t>
  </si>
  <si>
    <t>Emma Roberts, Josh Flitter, Max Thieriot, Rachael Leigh Cook, Tate Donovan, Laura Elena Harring, Kay Panabaker</t>
  </si>
  <si>
    <t>Drama | Biográfico. Drama de época. Siglo XVIII. Música</t>
  </si>
  <si>
    <t>Marie Féret, Marc Barbe, Delphine Chulliot, David Moreau, Clovis Fouin, Lisa Féret</t>
  </si>
  <si>
    <t>Drama | Nazismo. Colegios &amp; Universidad. Adolescencia. II Guerra Mundial. Boxeo</t>
  </si>
  <si>
    <t>Max Riemelt, Tom Schilling, Jonas Jägermeyr, Leon A. Kersten, Thomas Drechsel, Martin Goeres, Florian Stetter, Michael Schenk, Justus von Dohnanyi, Devid Striesow</t>
  </si>
  <si>
    <t>Comedia | Comedia negra. Colegios &amp; Universidad. Adolescencia. Película de culto. Cine independiente USA</t>
  </si>
  <si>
    <t>Jon Heder, Efren Ramirez, Jon Gries, Aaron Ruell, Tina Majorino, Haylie Duff, Ellen Dubin, Emily Kennard, Sandy Martin, Diedrich Bader, Shondrella Avery, Carmen Brady</t>
  </si>
  <si>
    <t>Comedia | Histórico. Siglo XIX</t>
  </si>
  <si>
    <t>Daniel Auteuil, Elio Germano, Monica Bellucci, Sabrina Impacciatore, Valerio Mastandrea, Francesca Inaudi, Massimo Ceccherini, Omero Antonutti, Margarita Lozano, José Ángel Egido, Achille Brunini, Vincent Lo Monaco, Vittorio Amandola, Emanuele Barresi, Carlo Monni</t>
  </si>
  <si>
    <t>Thriller. Drama | Policíaco. Crimen. Drogas</t>
  </si>
  <si>
    <t>Jason Patric, Ray Liotta, Busta Rhymes, Chi McBride, Dan Leis, Lloyd Adams, Lina Giornofelice, Alan Van Sprang, John Ortiz, Alan C. Peterson, Karen Robinson, Booth Savage, Krista Bridges, Paulino Nunes, Donna Croce, Stacey Farber, Anne Openshaw, Carly Marie Alves, Bishop Brigante, Thomas Patrice, Mallory Mahoney</t>
  </si>
  <si>
    <t>Tom Hanks, Helen Hunt, Nick Searcy, Chris Noth, Lari White, Geoffrey Blake, Paul Sanchez, Jenifer Lewis, David Allen Brooks, Viveka Davis, Jennifer Choe, Peter Von Berg, Leonid Citer, Yelena Popovic, Valentina Ananina</t>
  </si>
  <si>
    <t>Intriga | Supervivencia. II Guerra Mundial</t>
  </si>
  <si>
    <t>Tallulah Bankhead, John Hodiak, William Bendix, Hume Cronyn, Mary Anderson, Walter Slezak, Henry Hull, Canada Lee, Heather Angel</t>
  </si>
  <si>
    <t>Ciencia ficción. Aventuras. Drama | Aventura espacial. Robots. Distopía. Película de culto</t>
  </si>
  <si>
    <t>Bruce Dern, Cliff Potts, Ron Rifkin, Jesse Vint, Steven Brown, Larry Whisenhunt, Cheryl Sparks, Mark Persons</t>
  </si>
  <si>
    <t>Romance. Drama | Drama romántico. Navidad. Telefilm</t>
  </si>
  <si>
    <t>Andy García, Mandy Moore, Mary-Louise Parker, Andrea Powell, Cheri Oteri, Riley Smith, Mark Jeffrey Miller, Ric Reitz, Barbara Weetman, Kristal Renwick</t>
  </si>
  <si>
    <t>Vincent D'Onofrio, Jessica Alba, Dax Shepard, Tim Allen, Kurtwood Smith, Luke Grimes, Michelle Mylett, Emilio Rivera, Kimberly Quinn, John Posey, Jimmy O. Yang, TJ Myers, Carlo Sciortino, Yimmy Yim, Kurt Krause, Beatrice Hernandez, Cooper Thornton, Shashawnee Hall, Hope Diaz, Caine Sinclair, Daniel R. Lawson, Emmet Flores, Darrell Keith Harris, LynNita Ellis, Ashton Essex Bright, Graham Brown, Diondre Jones, Christian Rapp</t>
  </si>
  <si>
    <t>Comedia | Familia. Navidad</t>
  </si>
  <si>
    <t>Joel McHale, Robin Williams, Lauren Graham, Pierce Gagnon, Wendi McLendon-Covey, Candice Bergen, Clark Duke, Matt Jones, Oliver Platt, Tim Heidecker, Mark Proksch, Ryan Lee, William Sanderson, Amara Miller, Bebe Wood (Voz: Jeffrey Tambor)</t>
  </si>
  <si>
    <t>Comedia | Navidad. Familia. Cine familiar</t>
  </si>
  <si>
    <t>Alan Arkin, John Goodman, Ed Helms, Diane Keaton, Jake Lacy, Anthony Mackie, Amanda Seyfried, June Squibb, Marisa Tomei, Olivia Wilde, Jon Tenney, Timothée Chalamet, Maxwell Simkins, Kanani Rose Rogers, Blake Baumgartner</t>
  </si>
  <si>
    <t>Drama. Comedia | Road Movie. Vejez/Madurez. Familia. Comedia dramática. Vida rural (Norteamérica)</t>
  </si>
  <si>
    <t>Bruce Dern, Will Forte, Stacy Keach, Bob Odenkirk, June Squibb, Missy Doty, Kevin Kunkel, Angela McEwan, Melinda Simonsen</t>
  </si>
  <si>
    <t>Western. Acción | Remake. Siglo XIX. Robos &amp; Atracos</t>
  </si>
  <si>
    <t>Heath Ledger, Orlando Bloom, Naomi Watts, Geoffrey Rush, Rachel Griffiths, Joel Edgerton, Laurence Kinlan, Philip Barrantini, Kerry Condon, Kris McQuade, Emily Browning, Kiri Paramore</t>
  </si>
  <si>
    <t>Acción | Coches/Automovilismo. Videojuego. 3-D</t>
  </si>
  <si>
    <t>Aaron Paul, Dominic Cooper, Imogen Poots, Michael Keaton, Scott Mescudi, Han Soto, Dakota Johnson, Rami Malek, Nick Chinlund, Ramon Rodriguez, Carmela Zumbado, Harrison Gilbertson, Stevie Ray Dallimore, Brian L. Keaulana, Chad Randall, Buddy Joe Hooker, Kanin Howell, Michael Rose, E. Roger Mitchell, Antoni Corone, Frank Brennan, Tara Jones, Jill Jane Clements, Rick Shuster, John Gatins, Charles Black, Tierre Turner, John Meier, Thomas Rosales Jr.</t>
  </si>
  <si>
    <t>Drama | Drama judicial / Abogados/as. Nazismo. Holocausto. Basado en hechos reales. Años 90</t>
  </si>
  <si>
    <t>Rachel Weisz, Tom Wilkinson, Timothy Spall, Andrew Scott, Caren Pistorius, Alex Jennings, Jack Lowden, Will Attenborough, Michael Epp, Jack Gover, Sally Messham, Laura Evelyn, Ziggy Heath</t>
  </si>
  <si>
    <t>Comedia. Drama | Terrorismo. ETA. Basado en hechos reales</t>
  </si>
  <si>
    <t>Ramón Barea, Josean Bengoetxea, Carlos Areces, Melina Matthews, Jöns Pappila, María Cruickshank, Óscar Ladoire, Raúl Arévalo, Secun De La Rosa, Alejandro Tejería, Santi Ugalde, Gorka Aguinagalde, Nagore Aranburu</t>
  </si>
  <si>
    <t>Thriller. Acción. Intriga | Secuestros / Desapariciones. Policíaco</t>
  </si>
  <si>
    <t>Samuel L. Jackson, Kevin Spacey, David Morse, Ron Rifkin, John Spencer, J.T. Walsh, Siobhan Fallon, Paul Giamatti, Regina Taylor, Michael Cudlitz, Carlos Gómez, Tim Kelleher, Doug Spinuzza, Bruce Beatty, Dean Norris, Nestor Serrano, Leonard Thomas, Stephen Lee, Lily Nicksay, Lauri Johnson, Sabi Dorr, Gene Wolande, Rhonda Dotson, John McDonald, Jack McLaughlin-Gray, John Lordan, Jack Shearer, Donna Ponterotto, Michael Shamus Wiles, Mik Scriba, Joey Perillo, Mary Page Keller, Kelsey Mulrooney, Brad Blaisdell, Bruce Wright, Robert David Hall, Bernard Hocke, Tony Mockus Jr., Geoff Morrell, Mark Giangreco, Rick Scarry, McNally Sagal, Edwina Moore, Carla Sánchez, Steven Maines</t>
  </si>
  <si>
    <t>Vince Vaughn, Tom Wilkinson, Dave Franco, Sienna Miller, June Diane Raphael, James Marsden, Nick Frost, Ella Anderson, Melissa McMeekin, Susan Garibotto, Elaine Victoria Grey, Stephanie Atkinson, Clement von Franckenstein, Jil Funke, Jeffrey Corazzini, Anastasia Mousis Sanidopoulos, Jim Boyd, Melanie Benna</t>
  </si>
  <si>
    <t>Intriga. Comedia | Familia. Mafia</t>
  </si>
  <si>
    <t>Sean Connery, Dustin Hoffman, Matthew Broderick, Rosana De Soto, Janet Carroll, Victoria Jackson, Bill McCutcheon, Deborah Rush, Marilyn Cooper, Salem Ludwig, Rex Everhart, Wendell Pierce, Joe Lisi, Jack O'Connell, Luis Guzmán, BD Wong</t>
  </si>
  <si>
    <t>Acción. Comedia. Thriller | Sátira. Política</t>
  </si>
  <si>
    <t>John Cusack, Hilary Duff, Marisa Tomei, John Cusack, Dan Aykroyd, Sergej Trifunovic, Ned Bellamy, John McLaughlin, Ben Kingsley</t>
  </si>
  <si>
    <t>Drama. Thriller | Inmigración</t>
  </si>
  <si>
    <t>Audrey Tautou, Chiwetel Ejiofor, Sergi López, Sophie Okonedo, Benedict Wong, Zlatko Buric, Kriss Dosanjh</t>
  </si>
  <si>
    <t>Drama | Naturaleza</t>
  </si>
  <si>
    <t>Jodie Foster, Liam Neeson, Natasha Richardson, Richard Libertini, Nick Searcy, Robin Mullins, Jeremy Davies</t>
  </si>
  <si>
    <t>Drama | Biográfico. Años 40. Literatura. Realismo mágico</t>
  </si>
  <si>
    <t>Luis Gnecco, Gael García Bernal, Mercedes Morán, Alfredo Castro, Pablo Derqui, Marcelo Alonso, Alejandro Goic, Jaime Vadell, Diego Muñoz, Francisco Reyes, Michael Silva, Victor Montero</t>
  </si>
  <si>
    <t>Thriller | Internet/Informática. Adolescencia</t>
  </si>
  <si>
    <t>Drama | Sátira. Periodismo. Televisión</t>
  </si>
  <si>
    <t>Faye Dunaway, William Holden, Peter Finch, Robert Duvall, Beatrice Straight, Wesley Addy, Ned Beatty, Arthur Burghardt, Bill Burrows, John Carpenter, Jordan Charney, Kathy Cronkite, Ed Crowley, Jerome Dempsey, Conchata Ferrell, Gene Gross, Darryl Hickman</t>
  </si>
  <si>
    <t>Western. Intriga | Trenes/Metros</t>
  </si>
  <si>
    <t>Charles Bronson, Ben Johnson, Ed Lauter, Jill Ireland, Charles Durning, Richard Crenna, Archie Moore, John Mitchum</t>
  </si>
  <si>
    <t>Intriga | Policíaco. Crimen. Drogas. Bandas/pandillas callejeras</t>
  </si>
  <si>
    <t>Wesley Snipes, Ice-T, Chris Rock, Mario Van Peebles, Allen Payne, Judd Nelson, Vanessa Williams, Tracy Camilla Johns, Bill Nunn</t>
  </si>
  <si>
    <t>Thriller | Crimen. Mafia. Policíaco. Neo-noir</t>
  </si>
  <si>
    <t>Lee Jung-jae, Choi Min-sik, Hwang Jung-min, Jang Gwang, Song Ji-hyo, Park Sung-woong, Park Sang-gyu, Kim Yoon-seong, Choi Il-hwa, Joo Jin-mo, Kwon Tae-won, Kim Hong-fa, Kim Byung-ok, Woo Jung-kook, Young-ki Jung, Min-sung Jung, In-ho Tae, Lee Hee-Seok, Kwak Jin-seok, Sang-hun Park, Jin Mo, Seung-Ik Baek, Han Dong-Wook, Hye-jeong Sin, Seong-jae Lee, Lee Kyung-young, Ryu Seung-beom, Ma Dong-seok</t>
  </si>
  <si>
    <t>Romance. Drama | Cine independiente USA. Drama romántico. Celos</t>
  </si>
  <si>
    <t>Nicholas Hoult, Laia Costa, Courtney Eaton, Matthew Gray Gubler, Pom Klementieff, Jessica Henwick, Danny Huston, Albert Hammond Jr., Josh Thrower, Lianna Swearingen, Emily Ruhl, Elsa Cocquerel, Evvelyne Alisha H., Luke Baybak, Rene Cadet, Eva Ceja</t>
  </si>
  <si>
    <t>Ciencia ficción. Acción. Thriller</t>
  </si>
  <si>
    <t>Nicolas Cage, Julianne Moore, Jessica Biel, Thomas Kretschmann, Peter Falk, Tory Kittles, José Zúñiga, Jim Beaver, Jason Butler Harner, Nicolas Pajon, Michael Trucco, Enzo Cilenti</t>
  </si>
  <si>
    <t>Jay Baruchel, Alice Eve, T.J. Miller, Kim Shaw, Nate Torrence, Mike Vogel, Krysten Ritter, Lindsay Sloane, Debra Jo Rupp, Jasika Nicole, Geoff Stults, Hayes MacArthur, Trevor Eve</t>
  </si>
  <si>
    <t>Comedia. Drama | Comedia dramática. Familia. Vejez/Madurez</t>
  </si>
  <si>
    <t>Paul Newman, Jessica Tandy, Bruce Willis, Melanie Griffith, Pruitt Taylor Vince, Dylan Walsh, Gene Saks, Josef Sommer, Philip Seymour Hoffman, Philip Bosco, Catherine Dent, Alexander Goodwin, Jerry Mayer, Angelica Page, John Matusovich, Jay Patterson, Angela Pietropinto, Alice Drummond, Shannah Laumeister, Margo Martindale, Richard Mawe, Joe Paparone, John Leighton, Kenneth Frawley, Marcus Powell, Page Johnson, Gerry Robert Byrne</t>
  </si>
  <si>
    <t>Thriller. Intriga | Secuestros / Desapariciones. Robos &amp; Atracos. Discapacidad</t>
  </si>
  <si>
    <t>Michael Douglas, Sean Bean, Brittany Murphy, Jennifer Esposito, Famke Janssen, Oliver Platt, Guy Torry, Skye McCole Bartusiak, Shawn Doyle, Victor Argo, Conrad Goode, Paul Schulze, Lance Reddick</t>
  </si>
  <si>
    <t>Cine negro. Intriga. Drama | Melodrama. Celos</t>
  </si>
  <si>
    <t>Marilyn Monroe, Joseph Cotten, Jean Peters, Denis O'Dea, Max Showalter, Lurene Tuttle, Richard Allan, Bert Stevens, Will Wright, Arch Johnson, Don Wilson, Harry Carey Jr., Bill Coontz, Henry Beckman, Minerva Urecal, Sean McClory, Nina Varela</t>
  </si>
  <si>
    <t>Drama. Acción. Bélico | II Guerra Mundial</t>
  </si>
  <si>
    <t>Rock Hudson, Sylva Koscina, Sergio Fantoni, Giacomo Rossi-Stuart, Jacques Sernas, Mark Colleano, Mauro Gravina, John Fordyce, Giuseppe Cassuto, Amedeo Castracane, Giancarlo Colombaioni, Ronald Colombaioni, Valerio Colombaioni</t>
  </si>
  <si>
    <t>Drama | Nazismo. II Guerra Mundial. Infancia</t>
  </si>
  <si>
    <t>Ivo Pietzcker, Sebastian Koch, Thomas Schubert, Fritzi Haberlandt, Henriette Confurius, Branko Samarovski, David Bennent, Jule Hermann, Niklas Post, Karl Markovics</t>
  </si>
  <si>
    <t>Drama | Inmigración. Aventuras marinas. Drama psicológico. Basado en hechos reales</t>
  </si>
  <si>
    <t>Kim Yoon-seok, Park Yoo-chun, Han Ye-ri, Mun Seong-kun, Kim Sang-ho, Lee Hee-jun, Yoo Seung-mok, Jung In-gi, Kyung-Sook Jo</t>
  </si>
  <si>
    <t>Drama. Intriga. Thriller | Familia. Thriller psicológico. Naturaleza</t>
  </si>
  <si>
    <t>Leonardo Sbaraglia, Ricardo Darín, Laia Costa, Federico Luppi, Dolores Fonzi, Biel Montoro, Mikel Iglesias, Liah O'Prey, Andrés Herrera, Iván Luengo</t>
  </si>
  <si>
    <t>Thriller | Crimen. Periodismo. Televisión. Thriller psicológico</t>
  </si>
  <si>
    <t>Drama | Drama psicológico. Telefilm</t>
  </si>
  <si>
    <t>David Oyelowo, Barlow Jacobs, Heather Storm</t>
  </si>
  <si>
    <t>Acción. Thriller | Película de culto</t>
  </si>
  <si>
    <t>Anne Parillaud, Jean-Hugues Anglade, Tchéky Karyo, Jeanne Moreau, Jean Bouise, Jean Reno, Philippe Leroy, Roland Blanche, Jacques Boudet</t>
  </si>
  <si>
    <t>Musical. Drama | Remake. Baile. Cine dentro del cine</t>
  </si>
  <si>
    <t>Daniel Day-Lewis, Marion Cotillard, Penélope Cruz, Kate Hudson, Nicole Kidman, Judi Dench, Fergie, Sophia Loren, Sandro Dori, Ricky Tognazzi</t>
  </si>
  <si>
    <t>Acción. Thriller | Yakuza &amp; Triada. Venganza. Ninjas. Secuela</t>
  </si>
  <si>
    <t>Scott Adkins, Kane Kosugi, Vithaya Pansringarm, Tim Man, Ron Smoorenburg, Charlie Ruedpokanon, Mika Hijii, Erika Nagamine, Shun Sugata, Mukesh Bhatt</t>
  </si>
  <si>
    <t>Ciencia ficción. Acción | Superhéroes. Cómic. Ninjas. Secuela</t>
  </si>
  <si>
    <t>Megan Fox, Will Arnett, Laura Linney, Tyler Perry, Alan Ritchson, Jeremy Howard, Pete Ploszek, Noel Fisher, Brian Tee, Tony Shalhoub, Stephen Amell, Brittany Ishibashi, Stephen Farrelly, Gary Anthony Williams, Opal Alladin, Connor Fox, Alessandra Ambrosio, Stan Demidoff, Greg Hildreth, Dean Winters, Antoinette Kalaj, Jane Wu, Steve Lacy, Carmelo Anthony, Robert Clohessy, Alexis Suarez, John Palladino, Meredith Travers, Kevin Eastman, Peter D. Badalamenti</t>
  </si>
  <si>
    <t>Greta Garbo, Melvyn Douglas, Bela Lugosi, Ina Claire, Sig Ruman, Felix Bressart, Alexander Granach, Rolfe Sedan, Gregory Gaye, Edwin Maxwell, Richard Carle</t>
  </si>
  <si>
    <t>Comedia. Romance | Amistad. Comedia romántica</t>
  </si>
  <si>
    <t>Drama | Infancia. Pobreza. Familia</t>
  </si>
  <si>
    <t>Mohammad Amir Naji, Amir Farrokh Hashemian, Bahare Sediqi, Fereshte Sarabandi, Kamal Mirkarimi, Behzad Rafi</t>
  </si>
  <si>
    <t>Drama | Telefilm. Secuestros / Desapariciones</t>
  </si>
  <si>
    <t>Benedict Cumberbatch, Kelly MacDonald, Stephen Campbell Moore, Saskia Reeves, Anna Madeley, Lucy Liemann, Geraldine Alexander, John Hopkins, Richard Durden, Elliot Levey, Karen Bryson, Eloise Henwood, Beatrice White, Laurence Spellman, Gerard Monaco, Chase Collard, Tony Walker, Franc Ashman, Gehane Strehler, Jim Creighton, Natasha Brown, Doreene Blackstock, Benjamin Branchett, Andrea Hall, Lindy Barrett, Rosa-Marie Lewis</t>
  </si>
  <si>
    <t>Comedia | Familia. Secuela</t>
  </si>
  <si>
    <t>Adam Sandler, Chris Rock, Kevin James, David Spade, Salma Hayek, Taylor Lautner, Maria Bello, Maya Rudolph, David Henrie, Andy Samberg, Shaquille O'Neal, Jake Goldberg, Cameron Boyce, Alexander Ludwig, Nick Swardson, Steve Buscemi, Colin Quinn, Tim Meadows, Jon Lovitz, Milo Ventimiglia, Steve Austin</t>
  </si>
  <si>
    <t>Adam Sandler, Kevin James, Chris Rock, Salma Hayek, Maria Bello, Tim Meadows, Rob Schneider, David Spade, Maya Rudolph, Steve Buscemi, Joyce Van Patten, Madison Riley, Jamie Chung, Ebony Jo-Ann, Colin Quinn, China Anne McClain, Cameron Boyce, Di Quon, Nadji Jeter, Jackie Sandler</t>
  </si>
  <si>
    <t>Acción. Comedia | 3-D</t>
  </si>
  <si>
    <t>Travis Pastrana, Tommy Passemante, Jeremy Rawle, Gregg Godfrey, Erik Roner, Tommy Passemante, Jim DeChamp, Greg Powell</t>
  </si>
  <si>
    <t>Ciencia ficción. Intriga. Fantástico | Cyberpunk</t>
  </si>
  <si>
    <t>Craig Bierko, Gretchen Mol, Vincent D'Onofrio, Dennis Haysbert, Armin Mueller-Stahl, Steven Schub, Jeremy Roberts, Rif Hutton, Leon Rippy, Janet MacLachlan, Alison Lohman</t>
  </si>
  <si>
    <t>Drama | Biográfico. Política</t>
  </si>
  <si>
    <t>Anthony Hopkins, Joan Allen, James Woods, Paul Sorvino, Bob Hoskins, J.T. Walsh, E.G. Marshall, Ed Harris, Powers Boothe, David Paymer, David Hyde Pierce, Mary Steenburgen, Tom Bower, John Diehl, Kevin Dunn, Madeline Kahn, Saul Rubinek, Larry Hagman, Annabeth Gish, Tony Lo Bianco, Dan Hedaya, Joanna Going, Tony Goldwyn, Edward Herrmann, Marley Shelton, Ric Young, Bridgette Wilson, John C. McGinley, Michael Chiklis, Bai Ling, Angie Gray, Alexander Butterfield</t>
  </si>
  <si>
    <t>Nicole Kidman, Colin Firth, Mark Strong, Anne-Marie Duff, Dean-Charles Chapman, Jing Lusi, Adam Levy, Llewella Gideon, Rosie MacPherson, Ben Crompton</t>
  </si>
  <si>
    <t>Sienna Guillory, Gregg Sulkin, Garrett Clayton, Bella Dayne, Parker Sawyers, Jack Brett Anderson, Michael Bodie, Robert Goodman, Chris Wilson, Philip Desmeules, Connie Wilkins, Alex Dee, Jane Ryall, Edward Killingback, Chantal Eder</t>
  </si>
  <si>
    <t>Verónica Echegui, Álex García, Alba Galocha, David Verdaguer, Jordi Sánchez, James Williams, Elvira Mínguez, Cecilia Freire, Lucía Caraballo, Iván Montes, César Maroto, Elena Coronel, Denisse Peña, Uma Karina, Sara Sierra, Karina Kolokolchykova</t>
  </si>
  <si>
    <t>Drama | Cine independiente USA. Naturaleza. Supervivencia. Familia</t>
  </si>
  <si>
    <t>Ben Foster, Thomasin McKenzie, Jeff Kober, Dale Dickey, Peter James DeLuca, Ayanna Berkshire, Isaiah Stone, Dana Millican, Lane Stiemsma, Michael Draper, Kyle Stoltz, Tony Ruiz, Eric Sahlstrom</t>
  </si>
  <si>
    <t>Alfredo Landa, Jean Sorel, Ira von Fürstenberg, Isabel Garcés, Guadalupe Muñoz Sampedro, Franco Balducci, Malisa Longo, Rubén García</t>
  </si>
  <si>
    <t>Émilie Dequenne, Loïc Corbery, Sandra Nkake, Charlotte Talpaert, Anne Coesens, Charline Bourgeois-Tacquet, Daniela Bisconti, Didier Sandre, Martine Chevallier, Florian Thiriet, Annelise Hesme, Amira Casar, Tom Burgeat, Kamel Zidouri, Christophe Moyer, Philippe Le Guay, Orjan Wikström, Michel Masiero, Tiffany Coulombel, Floriane Potiez, Luc Samaille, Philippe Vilain, Marie-José Billet, Laure Josnin, Sarah Lecarpentier, Christophe Leys, Jacky Detaille</t>
  </si>
  <si>
    <t>Comedia | Adolescencia. Comedia absurda. Comedia juvenil. Parodia</t>
  </si>
  <si>
    <t>Thriller. Drama | Road Movie. Años 80. Asesinos en serie</t>
  </si>
  <si>
    <t>Josh Brolin, Tommy Lee Jones, Javier Bardem, Kelly MacDonald, Woody Harrelson, Stephen Root, Garret Dillahunt, Tess Harper, Barry Corbin, Rodger Boyce, Beth Grant, Caleb Landry Jones</t>
  </si>
  <si>
    <t>Meryl Streep, Alec Baldwin, Steve Martin, John Krasinski, Lake Bell, Rita Wilson, Mary Kay Place, Alexandra Wentworth, Hunter Parrish, Zoe Kazan, Caitlin Fitzgerald, Nora Dunn, Bruce Altman, Robert Curtis Brown, James Patrick Stuart, Emily Kinney</t>
  </si>
  <si>
    <t>Thriller | Policíaco. Crimen. Neo-noir</t>
  </si>
  <si>
    <t>José Coronado, Rodolfo Sancho, Helena Miquel, Juanjo Artero, Younes Bachir, Pedro Mari Sánchez, Nadia Casado, Karim El-Kerem, Abdel Ali El Aziz, Walter Gamberini, Nasser Saleh, Juan Pablo Shuk, Eduard Farelo, Olga Alamán</t>
  </si>
  <si>
    <t>Romance. Comedia | Comedia romántica. Venganza</t>
  </si>
  <si>
    <t>Cameron Diaz, Leslie Mann, Kate Upton, Nikolaj Coster-Waldau, Don Johnson, Nicki Minaj, Taylor Kinney, Alyshia Ochse, Madison McKinley, Jessica Shea Alverson, Xiren Wang, Maria-Christina Oliveras, Nancy De Mayo</t>
  </si>
  <si>
    <t>Thriller. Intriga | Crimen. Ejército. Neo-noir. Thriller psicológico. Remake</t>
  </si>
  <si>
    <t>Kevin Costner, Sean Young, Gene Hackman, Will Patton, George Dzundza, Howard Duff, Iman, Fred Dalton Thompson, Jason Bernard, David Paymer, Chris D., Dennis Burkley, Michael Shillo, Leo Geter, Leon Russom, Matthew Barry, Marshall Bell, John D'Aquino, Nicholas Worth, Darryl Henriques</t>
  </si>
  <si>
    <t>Jennifer Connelly, Mélanie Laurent, Cillian Murphy, William Shimell, Zen McGrath, Nancy Drake, Winta McGrath, Erika Marxx, Oona Chaplin</t>
  </si>
  <si>
    <t>Comedia | Comedia de terror</t>
  </si>
  <si>
    <t>Tom Hanks, Carrie Fisher, Bruce Dern, Rick Ducommun, Corey Feldman, Wendy Schaal, Henry Gibson, Brother Theodore, Courtney Gains, Gale Gordon, Dick Miller, Robert Picardo, Cory Danziger, Franklyn Ajaye, Rance Howard, Heather Haase, Nicky Katt, Billy Stevenson, Gary Hays, Kevin Gage, Dana Olsen, Brenda Benner, Patrika Darbo, Sonny Carl Davis, Moosie Drier, Leigh French, Archie Hahn, Billy Jayne, Phyllis Katz, Jeffrey C. Kramer, Tracy Newman, Lynne Marie Stewart, Arnold F. Turner, Gigi Vorgan</t>
  </si>
  <si>
    <t>Comedia | Crimen. Discapacidad. Discapacidad auditiva. Discapacidad visual</t>
  </si>
  <si>
    <t>Richard Pryor, Gene Wilder, Joan Severance, Anthony Zerbe, Kevin Spacey, Alan North, Louis Giambalvo, Hardy Rawls, Lauren Tom, Tonya Pinkins, Audrie Neenan, George Bartenieff, Alexandra Neil, Bernie McInerney, John Capodice, Alan Pottinger, Bill Luhrs, Keith Langsdale, Lisby Larson, Alice Spivak</t>
  </si>
  <si>
    <t>Christian Clavier, Carole Bouquet, Valérie Bonneton, Rossy de Palma, Stéphane De Groodt, Sébastien Castro, Christian Charmetant, Arnaud Henriet, Ricardo Arciaga, Elisha Camacho, Martine Borg, Brigitte Lucas, Jean-Pierre Marielle</t>
  </si>
  <si>
    <t>Drama | Basado en hechos reales. Colegios &amp; Universidad. Enseñanza</t>
  </si>
  <si>
    <t>Maggie Gyllenhaal, Viola Davis, Holly Hunter, Oscar Isaac, Ving Rhames, Lance Reddick, Rosie Pérez, Emily Alyn Lind, Marianne Jean-Baptiste, Bill Nunn</t>
  </si>
  <si>
    <t>Comedia | Cine familiar</t>
  </si>
  <si>
    <t>Doris Day, David Niven, Janis Paige, Spring Byington, Richard Haydn, Patsy Kelly, Jack Weston, John Harding, Margaret Lindsay, Carmen Phillips, Mary Patton, Charles Herbert, Stanley Livingston, Flip Mark</t>
  </si>
  <si>
    <t>Terror. Ciencia ficción | Zombis. Policíaco. Película de culto</t>
  </si>
  <si>
    <t>Arthur Kennedy, Cristina Galbó, Jeannine Mestre, Raymond Lovelock, Aldo Massasso, Giorgio Trestini, Roberto Posse, Jose Lifante, Gengher Gatti, Fernando Hilbeck</t>
  </si>
  <si>
    <t>Thriller. Terror | Crimen. Robos &amp; Atracos. Thriller psicológico. Discapacidad. Discapacidad visual</t>
  </si>
  <si>
    <t>Jane Levy, Dylan Minnette, Stephen Lang, Daniel Zovatto, Sergej Onopko, Jane May Graves, Katia Bokor, Christian Zagia, Emma Bercovici, Brak Little, Michael Haase, Franciska Töröcsik</t>
  </si>
  <si>
    <t>Comedia. Drama | Comedia dramática. Familia. Infancia. Cine dentro del cine</t>
  </si>
  <si>
    <t>Eugenio Derbez, Loreto Peralta, Jessica Lindsey, Daniel Raymont, Alessandra Rosaldo, Hugo Stiglitz, Sammy Pérez, Arcelia Ramírez, Agustín Bernal, Karla Souza, Margarita Wynne, Arap Bethke, Roger Cudney, Ari Brickman, Jeannine Derbez, Jesús Ochoa, Franklin Ruehl, Julian Sedgwick, Laura Krystine, Jake Koenig, Ricardo Mestre, Melissa Temme, Sebastián Mitre, Iván Salazar, Rosa Gloria Chagoyan</t>
  </si>
  <si>
    <t>Thriller. Drama. Intriga | Crimen. Policíaco. Thriller psicológico</t>
  </si>
  <si>
    <t>François Cluzet, André Dussollier, Marie-Josée Croze, Kristin Scott Thomas, Nathalie Baye, François Berléand, Jean Rochefort, Guillaume Canet, Gilles Lellouche, Olivier Marchal, Florence Thomassin, Marina Hands, Jalil Lespert, Jean-Noël Brouté, Philippe Lefebvre, Anne Marivin, Maxim Nucci</t>
  </si>
  <si>
    <t>Sally Field, Alfred Molina, Sheila Rosenthal, Roshan Seth, Georges Corraface, Mony Rey, Sarah Badel, Ed Grady, Sasson Gabai</t>
  </si>
  <si>
    <t>Comedia | Siglo XIX. Navidad</t>
  </si>
  <si>
    <t>Humphrey Bogart, Peter Ustinov, Aldo Ray, Joan Bennett, Basil Rathbone, Leo G. Carroll</t>
  </si>
  <si>
    <t>Comedia | Feminismo. Sátira</t>
  </si>
  <si>
    <t>Vincent Elbaz, Marie-Sophie Ferdane, Pierre Bénézit, Blanche Gardin, Moon Dailly, Céline Menville, Camille Landru-Girardet</t>
  </si>
  <si>
    <t>Comedia | Colegios &amp; Universidad. Acoso escolar/bullying</t>
  </si>
  <si>
    <t>Owen Wilson, Leslie Mann, Danny McBride, Josh Peck, Alex Frost, David Dorfman, Troy Gentile, Nate Hartley, Stephen Root</t>
  </si>
  <si>
    <t>Drama | Basado en hechos reales. Discapacidad. Años 70. Pintura. Alcoholismo</t>
  </si>
  <si>
    <t>Joaquin Phoenix, Rooney Mara, Jonah Hill, Jack Black, Mark Webber, Peter Banifaz, Udo Kier, Nolan Gross, Connor Skific, Karen Nitsche, Beth Ditto, Olivia Hamilton, Kim Gordon, Carrie Brownstein, Emilio Rivera, Ken Tatafu, Angelique Rivera, Rebecca Rittenhouse, Anne Lane, Rebecca Field, Alexandra W.B. Malick, Amir Talai</t>
  </si>
  <si>
    <t>Adam Goldberg, Ahna O'Reilly, Emily Osment, Gillian Jacobs, Franka Potente, Pat Healy, Brendan Hines, Anna Belknap, Eric Siegel, Kit Willesee, Greg Pritikin, Yousef Abu-Taleb, Lesley Wolff, Lola Palermo, Zoe McGaha-Schletter</t>
  </si>
  <si>
    <t>Gijs Scholten van Aschat, Jacob Derwig, Rifka Lodeizen, Zeb Troostwijk, Juda Goslinga, Elisabeth Hesemans, Joosje Duk, Sander van Amsterdam, Houk van Warmerdam, Thomas Cammaert, Leon Voorberg, John Leddy, Tobias Kersloot, Peter Blankenstein</t>
  </si>
  <si>
    <t>Comedia. Acción | Comedia negra. Comedia absurda. Secuestros / Desapariciones</t>
  </si>
  <si>
    <t>Jason Bateman, Rachel McAdams, Kyle Chandler, Sharon Horgan, Jesse Plemons, Billy Magnussen, Kylie Bunbury, Lamorne Morris, Danny Huston, Michael C. Hall, Michael Cyril Creighton, Camille Chen, Chelsea Peretti, Jeffrey Wright</t>
  </si>
  <si>
    <t>Thriller | Secuestros / Desapariciones. Perros/Lobos</t>
  </si>
  <si>
    <t>Jeffrey Wright, Alexander Skarsgård, Riley Keough, Beckam Crawford, James Bloor, Michael Tayles, James Badge Dale, Tantoo Cardinal, Julian Black Antelope, Macon Blair</t>
  </si>
  <si>
    <t>Comedia | Comedia juvenil. Adolescencia. Amistad</t>
  </si>
  <si>
    <t>Miles Teller, Justin Chon, Jonathan Keltz, Sarah Wright, Skylar Astin, Daniel Booko, Basil Harris, François Chau, Bonnie Bentley, Samantha Futerman, Christiann Castellanos, Dustin Ybarra, Craig Cackowski, Grace Arends, Ashley Platz, Adara Toop</t>
  </si>
  <si>
    <t>Terror. Comedia | Vampiros. Secuela. Comedia de terror</t>
  </si>
  <si>
    <t>Roddy McDowall, William Ragsdale, Traci Lind, Julie Carmen, Jon Gries, Russell Clark, Brian Thompson, Merritt Butrick, Ernie Sabella, Matt Landers, Josh Richman, Karen Anders, Rochelle Ashana, Blair Tefkin, Alexander Folk, Scanlon Gail, Grant Owens, John Lafayette, Gary Allen, Brad Koepenick, Neith Hunter, Ed Quinlan, Jennifer Joan Taylor, David Efron</t>
  </si>
  <si>
    <t>Terror. Comedia | Comedia de terror. Vampiros. Película de culto</t>
  </si>
  <si>
    <t>Chris Sarandon, William Ragsdale, Amanda Bearse, Roddy McDowall, Stephen Geoffreys, Jonathan Stark, Dorothy Fielding, Art Evans</t>
  </si>
  <si>
    <t>Dean Martin, George Peppard, Jean Simmons, John McIntire, Slim Pickens, Don Galloway, Brad Weston</t>
  </si>
  <si>
    <t>Acción. Thriller | Policíaco. Secuestros / Desapariciones. Remake</t>
  </si>
  <si>
    <t>Jamie Foxx, Michelle Monaghan, Gabrielle Union, Tip Harris, Dermot Mulroney, Scoot McNairy, David Harbour, Kimberly Battista, Sala Baker, Octavius J. Johnson, Tim Connolly, Drew Sheer, Tim Rigby, Elijah Everett, Tess Malis Kincaid, Steve Coulter, Matt Mercurio, Chan Ta Rivers, Brooke Boxberger, Chelsea Hayes, Holly Morris, Leonardo Santaiti, Stephen Shelton, Jamie Hill, Richard Nunez, Anthony Michael Lopez, Gabrielle Lexa, Ric Reitz, RJ Shearer, Brian Durkin, Alex Collins, Reuben Langdon</t>
  </si>
  <si>
    <t>Thriller. Acción | Crimen. Secuestros / Desapariciones. Drogas</t>
  </si>
  <si>
    <t>Tomer Sisley, Serge Riaboukine, Julien Boisselier, Joey Starr, Laurent Stocker, Birol Ünel, Lizzie Brocheré, Samy Seghir, Dominique Bettenfeld, Adel Bencherif, Catalina Denis, Pom Klementieff, Vincent Bersoulle, Olivier Massart</t>
  </si>
  <si>
    <t>Comedia. Drama | Fútbol</t>
  </si>
  <si>
    <t>Paprika Steen, Anders W. Berthelsen, Jamie Morton, Adriana Mascialino, Sebastián Estevanez, Dafne Schiling, Mikael Bertelsen, Miguel Dedovich</t>
  </si>
  <si>
    <t>Comedia. Fantástico | Secuela. Cine familiar</t>
  </si>
  <si>
    <t>Ben Stiller, Amy Adams, Hank Azaria, Owen Wilson, Ricky Gervais, Robin Williams, Bill Hader, Steve Coogan, Christopher Guest, Jonah Hill, Jon Bernthal, Alain Chabat, Patrick Gallagher, Jake Cherry, Jay Baruchel, Craig Robinson, George Foreman, Ed Helms, Crystal the Monkey</t>
  </si>
  <si>
    <t>Comedia. Aventuras. Fantástico | Cine familiar. Secuela</t>
  </si>
  <si>
    <t>Ben Stiller, Robin Williams, Owen Wilson, Steve Coogan, Ricky Gervais, Patrick Gallagher, Dan Stevens, Rami Malek, Rebel Wilson, Ben Kingsley, Skyler Gisondo, Anjali Jay, Matthew Harrison, Bill Cobbs, Dick Van Dyke, Mickey Rooney, James Neate, Mizuo Peck, Rachael Harris, Matt Frewer, Crystal the Monkey</t>
  </si>
  <si>
    <t>Comedia. Acción. Fantástico. Aventuras | Cine familiar</t>
  </si>
  <si>
    <t>Ben Stiller, Carla Gugino, Dick Van Dyke, Mickey Rooney, Bill Cobbs, Jake Cherry, Ricky Gervais, Robin Williams, Kim Raver, Patrick Gallagher, Rami Malek, Charles Q. Murphy, Pierfrancesco Favino, Steve Coogan, Mizuo Peck, Owen Wilson, Crystal the Monkey</t>
  </si>
  <si>
    <t>Comedia | Cine independiente USA. Mumblecore</t>
  </si>
  <si>
    <t>Taylor Schilling, Adam Scott, Jason Schwartzman, R.J. Hermes, Max Moritt, Judith Godrèche</t>
  </si>
  <si>
    <t>Romance. Comedia. Acción | Comedia romántica</t>
  </si>
  <si>
    <t>Comedia. Drama. Romance | Años 40</t>
  </si>
  <si>
    <t>Sarah Gadon, Emily Watson, Jack Reynor, Rupert Everett, Bel Powley, Roger Allam, Jack Laskey, Ruth Sheen, Jack Gordon, Geoffrey Streatfield, Sophia Di Martino, Mark Hadfield, Tim Potter, Annabel Leventon, Debra Penny, Ricky Champ, Jack Brady</t>
  </si>
  <si>
    <t>Acción. Aventuras. Comedia. Romance | Espionaje</t>
  </si>
  <si>
    <t>Comedia. Drama | Crimen. Años 20</t>
  </si>
  <si>
    <t>Eddie Murphy, Richard Pryor, Redd Foxx, Michael Lerner, Danny Aiello, Della Reese, Jasmine Guy, Arsenio Hall, Berlinda Tolbert, Stan Shaw, Vic Polizos, Lela Rochon, David Marciano, Thomas Mikal Ford, Michael Goldfinger, Joe Pecoraro, Robin Harris, Charles Q. Murphy, Miguel A. Núñez Jr., Desi Arnez Hines II, Ji-Tu Cumbuka, Bobby McGee, Reynaldo Rey, Johnny Lee Smith, Ty Granderson Jones, Dan Tullis Jr., Don Blakely, Roy Lee Jones, Rudy Challenger, Steve White, Nona Gaye, Mike Genovese, Michael Buffer, Roberto Durán</t>
  </si>
  <si>
    <t>Diane Lane, Richard Gere, James Franco, Scott Glenn, Christopher Meloni, Mae Whitman, Viola Davis, Pablo Schreiber, Charlie Tahan, Becky Ann Baker, Ato Essandoh</t>
  </si>
  <si>
    <t>Comedia. Intriga | Años 90. Comedia negra</t>
  </si>
  <si>
    <t>Intriga. Terror | Secuestros / Desapariciones</t>
  </si>
  <si>
    <t>Adrián Lastra, Álex González, Esteban Piñero, Ernesto Alarcón, Raquel Arroyo, María Beltrán, Almudena Casado, Germán Conde, Neus Cortés, Marina Fernández, Irene Ferradas, Jaume Fuster, Mercé García Dopico, Mikel Hennet, Mariam Hernández, Diego Ingold, Sara López, Victoria Maldi, Alicia Melchor, Carles Molinet, Carla Nieto, Pere Pau, David Salinas</t>
  </si>
  <si>
    <t>Fantástico. Aventuras. Drama | Biblia. Religión. Cine épico. Catástrofes. Animales</t>
  </si>
  <si>
    <t>Russell Crowe, Jennifer Connelly, Emma Watson, Anthony Hopkins, Ray Winstone, Logan Lerman, Douglas Booth, Marton Csokas, Nick Nolte, Mark Margolis, Leo McHugh Carroll, Kevin Durand, Madison Davenport, Dakota Goyo, Gavin Casalegno, Nolan Gross, Skylar Burke, Finn Wittrock, Sami Gayle</t>
  </si>
  <si>
    <t>Acción. Thriller | Terrorismo. Aviones. Thriller psicológico</t>
  </si>
  <si>
    <t>Liam Neeson, Julianne Moore, Scoot McNairy, Michelle Dockery, Lupita Nyong'o, Nate Parker, Corey Stoll, Linus Roache, Omar Metwally, Jason Butler Harner, Shea Whigham, Anson Mount, Bar Paly, Quinn McColgan, Jon Abrahams</t>
  </si>
  <si>
    <t>Drama | Política. Trabajo/empleo. Basado en hechos reales</t>
  </si>
  <si>
    <t>Sally Field, Beau Bridges, Ron Leibman, Pat Hingle, Barbara Baxley, Gail Strickland, Robert Broyles, John Calvin, Morgan Paull, Booth Colman</t>
  </si>
  <si>
    <t>Drama. Thriller | Cine independiente USA</t>
  </si>
  <si>
    <t>Richard Gere, Lior Ashkenazi, Michael Sheen, Charlotte Gainsbourg, Dan Stevens, Steve Buscemi, Jonathan Avigdori, Yehuda Almagor, Caitlin O'Connell, Hank Azaria, Harris Yulin, Miranda Bailey, Andrew Polk, Jorge Pupo, Maryann Urbano, Jay Patterson</t>
  </si>
  <si>
    <t>Drama | Música. Años 70</t>
  </si>
  <si>
    <t>Steve Coogan, Antonia Thomas, Elliot James Langridge, Christian McKay, Ricky Tomlinson, Lisa Stansfield, Jack Gordon, Claire Garvey, Tina Harris</t>
  </si>
  <si>
    <t>Aventuras. Acción | Siglo IX. Vikingos</t>
  </si>
  <si>
    <t>Tom Hopper, Ryan Kwanten, Ken Duken, Charlie Murphy, Ed Skrein, Anatole Taubman, Johan Hegg, James Norton, Leo Gregory, Nic Rasenti, Danny Keough, Darrell D'Silva</t>
  </si>
  <si>
    <t>Richard Pryor, Beverly Todd, Stacey Dash, Rapahel Harris, Ishmael Harris, Randy Quaid, Tony Rolan, Claire Malis, John Wesley, Alan Oppenheimer, Robert LaSardo, Dana Carvey, Patrick Cranshaw, Rif Hutton, Leslie Jordan, Rodney Dangerfield</t>
  </si>
  <si>
    <t>Albert Dupontel, Nahuel Pérez Biscayart, Niels Arestrup, Émilie Dequenne, Laurent Lafitte, Mélanie Thierry, Frans Boyer, Travis Kerschen</t>
  </si>
  <si>
    <t>Terror | Expresionismo alemán. Cine mudo. Película de culto. Vampiros. Siglo XIX</t>
  </si>
  <si>
    <t>Max Schreck, Alexander Granach, Gustav von Wangenheim, Greta Schröeder, GH Schnell, Ruth Landshoff, John Gottowt, Gustav Botz</t>
  </si>
  <si>
    <t>Romance | Vejez/Madurez. Drama romántico</t>
  </si>
  <si>
    <t>Jane Fonda, Robert Redford, Bruce Dern, Matthias Schoenaerts, Judy Greer, Iain Armitage</t>
  </si>
  <si>
    <t>Thriller. Terror | Thriller psicológico. Familia</t>
  </si>
  <si>
    <t>Lupita Nyong'o, Winston Duke, Elisabeth Moss, Tim Heidecker, Yahya Abdul-Mateen II, Anna Diop, Kara Hayward, Evan Alex Cole, Dustin Ybarra, Napiera Groves, Shahadi Wright Joseph</t>
  </si>
  <si>
    <t>Tchéky Karyo, Amanda Plummer, Julia Ormond, Assumpta Serna, Rutger Hauer, F. Murray Abraham, Michael Gough, Diana Quick, Anthony Higgins</t>
  </si>
  <si>
    <t>Max Minghella, JJ Feild, Eloise Mumford, Christian Clemenson, Tom Gallop, Molly Hagan, Marina Black, Tim Griffin</t>
  </si>
  <si>
    <t>Drama | Años 90. Hip Hop. Música. Biográfico</t>
  </si>
  <si>
    <t>Jamal Woolard, Angela Bassett, Derek Luke, Anthony Mackie, Marc John Jefferies, Cyrus Farmer, Naturi Naughton</t>
  </si>
  <si>
    <t>Drama | Siglo XV. Edad Media</t>
  </si>
  <si>
    <t>Gina Lollobrigida, Anthony Quinn, Jean Carmet, Alain Cuny, Robert Hirsch, Danielle Dumont, Pierre Fresnay</t>
  </si>
  <si>
    <t>Hugh Grant, Julia Roberts, Rhys Ifans, Hugh Bonneville, Emma Chambers, James Dreyfus, Tim McInnerny, Gina McKee, Dylan Moran, Matthew Modine, Emily Mortimer, Alec Baldwin, Richard McCabe, Roger Frost, Henry Goodman, Julian Rhind-Tutt, Lorelei King, John Shrapnel, Clarke Peters, Arturo Venegas, Yolanda Vazquez, Mischa Barton, Dorian Lough, Sanjeev Bhaskar, Paul Chahidi, Melissa Wilson, Tony Armatrading, Phillip Manikum, Samuel West, Dennis Matsuki, Patrick Barlow, Andy de la Tour, Maureen Hibbert, Rupert Procter, Ann Beach</t>
  </si>
  <si>
    <t>Drama | Años 1900 (circa). Años 1910-1919. Años 20. Años 30. Años 40. Amistad. Histórico</t>
  </si>
  <si>
    <t>Gérard Depardieu, Robert De Niro, Dominique Sanda, Stefania Sandrelli, Donald Sutherland, Burt Lancaster, Sterling Hayden, Francesca Bertini, Laura Betti, Werner Bruhns, Stefania Casini, Anna Henkel, Ellen Schwiers, Alida Valli, Romolo Valli</t>
  </si>
  <si>
    <t>Mo McRae, Tatyana Ali, La La Anthony, DJ Qualls, Rick Gonzalez, Joyful Drake, Jay Ellis, Victoria Rowell, Barry Bostwick, Faizon Love, Macy Gray, Nellie Perez, Kali Hawk, Starshell, Maria Conchita Alonso, Tyga, Bridget McManus, Polina Boyd</t>
  </si>
  <si>
    <t>Julia Roberts, Richard Gere, Hector Elizondo, Joan Cusack, Rita Wilson, Paul Dooley, Laurie Metcalf, Jane Morris, Christopher Meloni, Sela Ward, Donal Logue, Yul Vazquez, Lisa Roberts Gillan, Kathleen Marshall, Reg Rogers, Tom Hines, Tom Mason, John Goldman, Van Thong Nguyen, Sandra Taylor, Patrick Richwood, Marty Nadler</t>
  </si>
  <si>
    <t>Matthew McConaughey, Sarah Jessica Parker, Kathy Bates, Bradley Cooper, Justin Bartha, Terry Bradshaw, Zooey Deschanel, Jessica Stone, Patton Oswalt, Stephen Tobolowsky, Katheryn Winnick, Rob Corddry, Aubrey Dollar, Peter Jacobson</t>
  </si>
  <si>
    <t>Jessica Alba, Dane Cook, Dan Fogler, Ben Ayres, Chelan Simmons, Connor Price, Troy Gentile, Sasha Pieterse</t>
  </si>
  <si>
    <t>Drama | Años 60. Religión. Cine independiente USA</t>
  </si>
  <si>
    <t>Margaret Qualley, Melissa Leo, Julianne Nicholson, Dianna Agron, Morgan Saylor, Denis O'Hare, Liana Liberato, Maddie Hasson, Eline Powell, Chris Zylka, Ashley Bell, Rebecca Dayan, Lucie Carroll, Kamryn Boyd, Marco St. John, Chelsea Lopez</t>
  </si>
  <si>
    <t>Drama | Discapacidad. Road Movie. Amistad. Música</t>
  </si>
  <si>
    <t>Renée Zellweger, Forest Whitaker, Elias Koteas, Nick Nolte, Madeline Zima, Annie Parisse, Andrea Powell, Lara Grice, Chandler Frantz, Tim Parati, Chris McGinn, Jordan Carlos, Alec Rayme, Marcus Lyle Brown, Jay Patterson, Adam Vernier, Michael Harding</t>
  </si>
  <si>
    <t>Drama | Familia. Manga. Live-Action</t>
  </si>
  <si>
    <t>Haruka Ayase, Masami Nagasawa, Suzu Hirose, Kaho, Ryo Kase, Ryôhei Suzuki, Lily Franky, Shin'ichi Tsutsumi, Kentarô Sakaguchi, Jun Fubuki</t>
  </si>
  <si>
    <t>Catherine Keener, Anton Yelchin, Kaitlyn Dever, Maya Rudolph, Riley Keough, Annie Starke, Justin Chatwin, Molly Shannon, Cary Elwes, Austin Abrams, Michelle Hurd, Sarah Ramos, Adrian Enscoe, Mary Quick, Mark Famiglietti, Debra Mooney</t>
  </si>
  <si>
    <t>Comedia. Drama | Comedia dramática. Familia. Enfermedad</t>
  </si>
  <si>
    <t>Rosamund Pike, David Tennant, Billy Connolly, Celia Imrie, Emilia Jones, Ben Miller, Amelia Bullmore, Bobby Smalldridge, Alexia Barlier, Imogen Toner, Kirstin Murray, Ben Presley</t>
  </si>
  <si>
    <t>Fantástico. Ciencia ficción. Comedia | Extraterrestres. Cine familiar. Vejez/Madurez</t>
  </si>
  <si>
    <t>Hume Cronyn, Michael Carmine, Jessica Tandy, Frank McRae, Elizabeth Peña, Dennis Boutsikaris</t>
  </si>
  <si>
    <t>Comedia. Drama. Romance | Secuela. Amistad. Familia. Comedia dramática. Comedia romántica</t>
  </si>
  <si>
    <t>Terror | Zombis. Gore. Vudú. Película de culto</t>
  </si>
  <si>
    <t>Tisa Farrow, Ian McCulloch, Richard Johnson, Al Cliver, Auretta Gay, Stefania D'Amario, Olga Karlatos, Lucio Fulci, James Sampson, Ugo Bologna, Dakar, Ottaviano Dell'Acqua</t>
  </si>
  <si>
    <t>Romance. Comedia | Comedia romántica. Periodismo</t>
  </si>
  <si>
    <t>Simon Pegg, Kirsten Dunst, Danny Huston, Jeff Bridges, Megan Fox, Gillian Anderson, Max Minghella, Thandie Newton, Miriam Margolyes, James Corden, Daniel Craig, Kate Winslet, Nathalie Cox</t>
  </si>
  <si>
    <t>Hugh Grant, Julianne Moore, Tom Arnold, Joan Cusack, Jeff Goldblum, Robin Williams, Joey Simmrin, Ashley Johnson, Mia Cottet, Alexa PenaVega, Aislin Roche, Priscilla Alden, Edward Ivory, James Brady, Charles Martinet, Zelda Williams, Betsy Monroe, Tim Moffett, Val Diamond, Cody Dorkin, Kristin Davis, Emily Yancy, Shawn Cady, Paul Simon, Morgan Miller, Susan Ilene Johnson, Maureen McVerry, Sue Murphy, Diane Amos, Betsy Aidem, Terence McGovern</t>
  </si>
  <si>
    <t>Thriller. Intriga. Drama | Robos &amp; Atracos. Película de culto</t>
  </si>
  <si>
    <t>Ricardo Darín, Gastón Pauls, Leticia Brédice, Tomás Fonzi, Ignasi Abadal, Roly Serrano, Alejandro Awada, Antonio Ugo, Elsa Berenguer, Celia Juárez, Leo Dyzen, Graciela Tenenbaum, Oscar Nuñez, María Mercedes Villagra, Gabo Correa, Luis Armesto, Pochi Ducasse, Ernesto Arias, Amancay Espíndola, Jorge Noya, Carlos Lanari, Roberto Rey II, Carlos Falcone, Ricardo Díaz Mourelle, Emanuel Mercado, Ulises Celestino, Norberto Arcusín, Gabriel Molinelli, Claudio Rissi</t>
  </si>
  <si>
    <t>Terror | Sobrenatural. Remake</t>
  </si>
  <si>
    <t>Teresa Palmer, Maria Bello, Gabriel Bateman, Alexander DiPersia, Billy Burke, Alicia Vela-Bailey, Amiah Miller, Andi Osho, Maria Russell, Elizabeth Pan, Ava Cantrell, Rolando Boyce, Emily Alyn Lind, Lotta Losten</t>
  </si>
  <si>
    <t>Comedia | Siglo XIX</t>
  </si>
  <si>
    <t>Gérard Jugnot, Jean Dujardin, Mélanie Doutey, Marie-France Santon, Patrick Haudecoeur, Michèle Garcia, Arno Chevrier, Philippe Magnan, Hubert SaintMacary, Henri Garcin, Jacques Herlin, Jean-Luc Porraz, Lorella Cravotta</t>
  </si>
  <si>
    <t>Comedia. Romance | Comedia romántica. Amistad. Cine independiente USA</t>
  </si>
  <si>
    <t>Jason Sudeikis, Alison Brie, Adam Scott, Amanda Peet, Jason Mantzoukas, Natasha Lyonne, Marc Blucas, Daniella Pineda, Andrea Savage, Remy Nozik, Megan Guinan, Jordan Carlos</t>
  </si>
  <si>
    <t>Romance. Drama | Drama romántico. Bodas</t>
  </si>
  <si>
    <t>Dustin Hoffman, Emma Thompson, Eileen Atkins, Kathy Baker, Richard Schiff, James Brolin, Liane Balaban, Tim Howar, Wendy Mae Brown, Bronagh Gallagher, Jeremy Sheffield</t>
  </si>
  <si>
    <t>Comedia. Drama | Música. Vejez/Madurez. Basado en hechos reales</t>
  </si>
  <si>
    <t>Al Pacino, Annette Bening, Jennifer Garner, Bobby Cannavale, Christopher Plummer, Josh Peck, Katarina Cas, Cassandra Starr, Melissa Benoist, Giselle Eisenberg, Brian Thomas Smith, Scott Lawrence, Michael Patrick McGill</t>
  </si>
  <si>
    <t>Comedia | Años 20. Remake</t>
  </si>
  <si>
    <t>Robert De Niro, Sean Penn, Demi Moore, Hoyt Axton, John C. Reilly, Bruno Kirby, Ray McAnally, James Russo, Wallace Shawn</t>
  </si>
  <si>
    <t>Intriga. Romance. Thriller | Crimen</t>
  </si>
  <si>
    <t>ebecca De Mornay, Antonio Banderas, Dennis Miller, Len Cariou, Beau Starr, Tim Kelleher, Harry Dean Stanton, Eugene Lipinski, Phillip Jarrett, Martha Burns, Reg Dreger, Joseph R. Gannascoli, Susan Coyne, John Bourgeois, Frances Hyland, Tony Meyler, Bret Pearson, Rodger Barton, Bruce Beaton</t>
  </si>
  <si>
    <t>Thriller. Terror | Slasher. Road Movie. Asesinos en serie</t>
  </si>
  <si>
    <t>Steve Zahn, Paul Walker, Leelee Sobieski, Jessica Bowman, Stuart Stone, Basil Wallace, Rachel Singer, Brian Leckner, Michael McCleery, Kenneth White, Jim Beaver, Dell Yount, Terry Leonard</t>
  </si>
  <si>
    <t>Drama. Ciencia ficción. Romance | Años 70. Distopía. Años 80. Años 90</t>
  </si>
  <si>
    <t>Carey Mulligan, Andrew Garfield, Keira Knightley, Charlotte Rampling, Sally Hawkins, Izzy Meikle-Small, Charlie Rowe, Ella Purnell, Nathalie Richard, Andrea Riseborough, Domhnall Gleeson, Oliver Parsons</t>
  </si>
  <si>
    <t>Comedia. Drama. Romance | Comedia romántica. Adolescencia. Periodismo. Colegios &amp; Universidad</t>
  </si>
  <si>
    <t>Drew Barrymore, David Arquette, Michael Vartan, Leelee Sobieski, Jeremy Jordan, Molly Shannon, Garry Marshall, John C. Reilly, Marley Shelton, Jessica Alba, Jordan Ladd, Cory Hardrict, James Franco</t>
  </si>
  <si>
    <t>Drama | Erótico. Drama psicológico</t>
  </si>
  <si>
    <t>Charlotte Gainsbourg, Stellan Skarsgard, Stacy Martin, Shia LaBeouf, Connie Nielsen, Christian Slater, Nicolas Bro, Jesper Christensen, Uma Thurman, Caroline Goodall, Kate Ashfield, Saskia Reeves, Jens Albinus, Sophie Kennedy Clark, Omar Shargawi</t>
  </si>
  <si>
    <t>Drama | Erótico. Drama psicológico. Secuela</t>
  </si>
  <si>
    <t>Charlotte Gainsbourg, Stellan Skarsgard, Shia LaBeouf, Willem Dafoe, Jamie Bell, Uma Thurman, Connie Nielsen, Christian Slater, Mia Goth, Jean-Marc Barr, Caroline Goodall, Kate Ashfield, Stacy Martin, Omar Shargawi, Severin von Hoensbroech, Shanti Roney, Laura Christensen, Tania Carlin, Daniela Lebang</t>
  </si>
  <si>
    <t>Comedia. Aventuras | Crimen. Años 30. Road Movie. Gran Depresión</t>
  </si>
  <si>
    <t>George Clooney, John Turturro, Tim Blake Nelson, Charles Durning, John Goodman, Holly Hunter, Michael Badalucco, Daniel Von Bargen, Wayne Duvall, Del Pentecost, Frank Collison, Brian Reddy, J.R. Horne, Ray McKinnon, Stephen Root, Lee Weaver</t>
  </si>
  <si>
    <t>Comedia. Drama | Basado en hechos reales. Inmigración. Años 80</t>
  </si>
  <si>
    <t>Kheiron, Leïla Bekhti, Gérard Darmon, Zabou Breitman, Alexandre Astier, Kyan Khojandi, Arsène Mosca, Jonathan Cohen</t>
  </si>
  <si>
    <t>Drama | Drama carcelario. Telefilm</t>
  </si>
  <si>
    <t>Jeffrey Wright, William Fichtner, Boyd Holbrook, Mare Winningham, David Patrick Kelly, Yul Vazquez, Bahni Turpin, Ryan Cutrona, Ato Essandoh, Kevin Jackson</t>
  </si>
  <si>
    <t>Comedia | Basado en hechos reales</t>
  </si>
  <si>
    <t>Nicolas Cage, Russell Brand, Denis O'Hare, Wendi McLendon-Covey, Rainn Wilson, Adrian Martinez, Paul Scheer, Hilary Jardine, Fiona Vroom, Graeme Duffy, Toby Hargrave, Karim Saidi, Mark Brandon, Amer Chadha-Patel, Tammy Hui</t>
  </si>
  <si>
    <t>Gerard Butler, Aaron Eckhart, Morgan Freeman, Angela Bassett, Robert Forster, Dylan McDermott, Cole Hauser, Finley Jacobsen, Melissa Leo, Radha Mitchell, Rick Yune, Ashley Judd, Han Soto, Arden Cho, Sean O'Bryan, Tory Kittles, Jason Yee, Amber Dawn Landrum</t>
  </si>
  <si>
    <t>Thriller. Drama | Crimen. Terrorismo</t>
  </si>
  <si>
    <t>Malik Zidi, Dimitri Storoge, François Civil, Nassim Si Ahmed, Ahmed Dramé, Nailia Harzoune, Nicolas Grandhomme, Assaad Bouab, Malek Oudjail, Laurent Alexandre, Franck Gastambide, Judith Davis</t>
  </si>
  <si>
    <t>Acción. Thriller | Terrorismo. Secuela</t>
  </si>
  <si>
    <t>Gerard Butler, Aaron Eckhart, Morgan Freeman, Jackie Earle Haley, Angela Bassett, Charlotte Riley, Radha Mitchell, Melissa Leo, Robert Forster, Colin Salmon, Shivani Ghai, Waleed Zuaiter</t>
  </si>
  <si>
    <t>Ben Kingsley, Ben Cross, Patrick Rutnam, Kian O'Grady, Frederick James Lobato, Ashan Dias, Mohamed Adamaly</t>
  </si>
  <si>
    <t>Errol Flynn, James Brown, William Prince, George Tobias, Warner Anderson, Henry Hull, Mark Stevens, Richard Erdman, John Alvin</t>
  </si>
  <si>
    <t>Gerard Butler, Morgan Freeman, Piper Perabo, Lance Reddick, Jada Pinkett Smith, Tim Blake Nelson, Nick Nolte, Chris Browning, Michael Landes, Sapir Azulay, Danny Huston, Mark Arnold, Joseph Millson, Sarah-Stephanie, Sophia Del Pizzo, Frederick Schmidt, Mark Rhino Smith, Brendan Kelly, Kerry Shale, Ori Pfeffer, Bryan Larkin, Colin Stinton, Atanas Srebrev, Greg Orvis, Joelle Koissi, Ryan Oliva, Deborah Rock, Daniel Eghan, Nina Kumar, Bernardo Santos, Laurel Lefkow, Chris Dodd, Clayton Adams, Hadrian Howard, Halima Nagori, Nathan Cooper, Ty Hurley, Paul Blackwell, Osi Okerafor, Michael Bodie, Ian Porter, Laura Matassa, Haley Bishop</t>
  </si>
  <si>
    <t>Ciencia ficción. Intriga | Futuro postapocalíptico. Distopía. Cómic</t>
  </si>
  <si>
    <t>Tom Cruise, Andrea Riseborough, Olga Kurylenko, Morgan Freeman, Nikolaj Coster-Waldau, Zoe Bell, Melissa Leo, Jaylen Moore, Julie Hardin, Paul Gunawan, Jay Oliver, Jason Stanly, Abigail Lowe, Isabelle Lowe</t>
  </si>
  <si>
    <t> Jean-Pierre Castaldi, Didier Flamand, Françoise Brion, Gisèle Casadesus, Aldo Maccione, Marcial Di Fonzo Bo, Alvaro Llanos, Carlos Gasca, Alejandro Piñeros, Lassina Touré</t>
  </si>
  <si>
    <t>Drama. Romance. Intriga | Remake</t>
  </si>
  <si>
    <t>Josh Hartnett, Diane Kruger, Rose Byrne, Matthew Lillard, Christopher Cousins, Jessica Paré, Amy Sobol, Vlasta Vrana, Ted Whittall, Isabel Dos Santos, Joanna Noyes</t>
  </si>
  <si>
    <t>Thriller. Drama | Celos</t>
  </si>
  <si>
    <t>Idris Elba, Beyoncé, Ali Larter, Christine Lahti, Bruce McGill, Scout Taylor-Compton, Ron Roggé, Jerry O'Connell, Richard Ruccolo, Meredith Roberts, Monica Ford, Janora McDuffie, Dana Cuomo, Matthew Humphreys, Bonnie Perlman, Nathan Myers, Nicolas Myers, Bryan Ross, Nelson Mashita</t>
  </si>
  <si>
    <t>Romance. Comedia | Cine independiente USA. Comedia romántica</t>
  </si>
  <si>
    <t>Jenny Slate, Jake Lacy, Gaby Hoffmann, Paul Briganti, Stephen Singer, Jennifer Kim, Polly Draper, Richard Kind, Gabe Liedman, Cindy Cheung, Emily Tremaine</t>
  </si>
  <si>
    <t>Aventuras. Acción | Basado en hechos reales. Biográfico. Siglo XIX. Animales. Caballos</t>
  </si>
  <si>
    <t>Viggo Mortensen, Omar Sharif, Zuleikha Robinson, Louise Lombard, Saïd Taghmaoui, Adam Alexi-Malle, Elizabeth Berridge, Malcolm McDowell, Kimberly Norris Guerrero, J.K. Simmons</t>
  </si>
  <si>
    <t>Thriller. Comedia | Crimen. Robos &amp; Atracos</t>
  </si>
  <si>
    <t>Sandra Bullock, Cate Blanchett, Anne Hathaway, Helena Bonham Carter, Mindy Kaling, Rihanna, Awkwafina, Sarah Paulson, Dakota Fanning, Eric West, Denisa Juhos, Leonardo Collaguazo, Bridget Gabbe, Abigail Rich, Douglas Cafran, Olivia Munn, Richard Armitage, Katie Holmes, Common, James Corden, Kim Kardashian, Carl Reiner, Adriana Lima, Anna Wintour, Marko Caka, Carlo Sciortino, Doris McCarthy, Kylie Jenner, Shaobo Qin, Stefan Ackermann</t>
  </si>
  <si>
    <t>Comedia. Romance | Comedia romántica. Secuela. Bodas</t>
  </si>
  <si>
    <t>Dani Rovira, Clara Lago, Karra Elejalde, Carmen Machi, Berto Romero, Belén Cuesta, Rosa María Sardà, Alfonso Sánchez, Alberto López, Agustín Jiménez, Esperanza Pedreño, Josep Maria Riera, César Maroto, Betsy Túrnez, Javi Chou, Alain Hernández, María Forqué, Ylenia Baglietto, Manolo Monteagudo, Carmen Rigole, José Chaves, Sayago Ayuso, Cesc Casanovas, Jordi Llordella, Iolanda Muíños, Txabi Franquesa, Pep Sais</t>
  </si>
  <si>
    <t>Dani Rovira, Clara Lago, Carmen Machi, Karra Elejalde, Alfonso Sánchez, Alberto López, Aitor Mazo, Lander Otaola, Abel Mora, Aitziber Garmendia, Miriam Cabeza, Iñaki Beraetxe, Egoitz Lasa, Mikel Román, Santi Ugalde, Telmo Esnal, Itziar Atienza</t>
  </si>
  <si>
    <t>Drama. Comedia | Cine dentro del cine. Surrealismo. Película de culto</t>
  </si>
  <si>
    <t>Marcello Mastroianni, Claudia Cardinale, Anouk Aimée, Sandra Milo, Rossella Falk, Barbara Steele, Mario Pisu, Guido Alberti, Madeleine LeBeau, Caterina Boratto, Annibale Ninchi, Giuditta Rissone, Eddra Gale, Tito Masini, Nadine Sanders, Georgia Simmons, Hazel Rogers, Riccardo Guglielmi, Giulio Paradisi, Maria Antonietta Beluzzi, Polidor, Maria Wertmuller, Rossella Como, Nino Rota</t>
  </si>
  <si>
    <t>Rachel Hendrix, Jason Burkey, Robert Amaya, Jasmine Guy, John Schneider, Shari Rigby, Colleen Trusler, Jennifer Price, Lance E. Nichols, Joy Brunson</t>
  </si>
  <si>
    <t>Terror. Thriller. Intriga | Sobrenatural. Fantasmas. Familia</t>
  </si>
  <si>
    <t>Karen Gillan, Brenton Thwaites, Katee Sackhoff, Rory Cochrane, Annalise Basso, Garrett Ryan, Catherine Parker</t>
  </si>
  <si>
    <t>Drama | Guerra de Corea. Familia</t>
  </si>
  <si>
    <t>Hwang Jung-min, Kim Yoon-jin, Oh Dal-su, Jeong Jin-yeong, Jang Yeongnam, Ra Mi-ran, Kim Seul-gi, Stella Choe</t>
  </si>
  <si>
    <t>Fantástico | Comedia de terror. Sobrenatural. Fantasmas</t>
  </si>
  <si>
    <t>Anton Yelchin, Willem Dafoe, Nico Tortorella, Addison Timlin, Patton Oswalt, Gugu Mbatha-Raw, Leonor Varela, Melissa Ordway, Shuler Hensley, Kellie Matteson, Matthew Page, Lilly Roberson, Grizelda Quintana, Alma Sisneros, Jermaine Washington, Michael Arata</t>
  </si>
  <si>
    <t>Thriller | Nazismo</t>
  </si>
  <si>
    <t>Jon Voight, Maximilian Schell, Maria Schell, Mary Tamm, Derek Jacobi, Peter Jeffrey, Klaus Löwitsch</t>
  </si>
  <si>
    <t>Ciencia ficción. Terror. Thriller | Gore</t>
  </si>
  <si>
    <t>Bruce Campbell, Angus Scrimm, Marta Martin, Elizabeth Kent, Mary Becker, Wendy Sandow, Brian Brill</t>
  </si>
  <si>
    <t>Acción | Cómic</t>
  </si>
  <si>
    <t>Aventuras | Internet/Informática. Comedia juvenil. Videojuego</t>
  </si>
  <si>
    <t>Moritz Jahn, Mala Emde, Ugur Ekeroglu, David Schütter, Yung Ngo, Mark Zwinz, Hannes Wegener, Dana Golombek, Henning Peker, Vilmar Bieri, Dominik Weber, Florence Kasumba, Amelie Plaas-Link, Siir Eloglu, Michael Gaedt</t>
  </si>
  <si>
    <t>Romance. Drama | Drama romántico. Ejército. Amistad</t>
  </si>
  <si>
    <t>Richard Gere, Debra Winger, Louis Gossett Jr., David Caruso, Lisa Blount, David Keith, Robert Loggia, Lisa Eilbacher, Victor French, Tony Plana, Grace Zabriskie</t>
  </si>
  <si>
    <t>Marta Etura, Leonardo Sbaraglia, Elvira Mínguez, Benn Northover, Francesc Orella, Carlos Librado, Marta Larralde, Álvaro Cervantes, Ana Wagener, Imanol Arias, Paco Tous, Patricia López Arnaiz, Carlos Serrano-Clark, Alfredo Villa, Eduardo Rosa, Iñigo de la Iglesia, Itziar Aizpuru, Alicia Sánchez, Tomás del Estal, Susi Sánchez, Pedro Casablanc</t>
  </si>
  <si>
    <t>Saïd Taghmaoui, JJ Feild, Patrick Bruel, Ian Holm, Maria Papas, Tovah Feldshuh, Cécile Cassel</t>
  </si>
  <si>
    <t>Comedia. Drama | Comedia dramática. Familia. Religión. Cine independiente USA</t>
  </si>
  <si>
    <t>Zach Braff, Josh Gad, Ashley Greene, Kate Hudson, Joey King, Mandy Patinkin, Jim Parsons, Donald Faison, James Avery, Michael Weston, McKaley Miller, Pierce Gagnon, Bob Clendenin</t>
  </si>
  <si>
    <t>Romance. Comedia. Fantástico. Drama | Comedia romántica. Fantasmas</t>
  </si>
  <si>
    <t>Reese Witherspoon, Mark Ruffalo, Donal Logue, Jon Heder, Dina Waters, Ben Shenkman, Ivana Milicevic, Rosalind Chao, Caroline Aaron, Ron Canada, Willie Garson, Gabrielle Made, William Caploe, Shulie Cowen, Billy Beck, Diego Sebastian, Cristian Cruz, Benjamin Hughes, Catherine Taber, Kerris Dorsey, Alyssa Shafer, Paul Cassell, Drew Letchworth, Raymond O'Connor, Lucille Soong, Joel McKinnon Miller, Victor Yerrid, Kara Hamilton, Nicole Wilder, Lorna Scott, Jeffrey Marcus, Ken Takemoto, Chaim Girafi, Ingrid Coree, Lee Burns, Tim Conolly, Tony Brubaker, Tim Sitarz, Jimmy Ortega, Ken Clark</t>
  </si>
  <si>
    <t>Drama. Thriller | Crimen. Venganza</t>
  </si>
  <si>
    <t>Sally Field, Ed Harris, Kiefer Sutherland, Olivia Burnette, Joe Mantegna, Beverly D'Angelo, Alexandra Kyle, Charlayne Woodard, Philip Baker Hall, Darrell Larson, Keith David, Wanda Acuna, Geoffrey Rivas, Armin Shimerman, Natalija Nogulich, Nicholas Cascone, Stella Garcia, Justine Johnston</t>
  </si>
  <si>
    <t>Thriller. Intriga | Policíaco</t>
  </si>
  <si>
    <t>Nicolas Cage, Gary Sinise, Carla Gugino, John Heard, Stan Shaw, Kevin Dunn, Michael Rispoli, Joel Fabiani, Luis Guzmán, Tamara Tunie, Mark Camacho</t>
  </si>
  <si>
    <t>Fantástico. Aventuras. Drama | Amistad</t>
  </si>
  <si>
    <t>Ahn Seo-Hyun, Tilda Swinton, Jake Gyllenhaal, Paul Dano, Devon Bostick, Lily Collins, Giancarlo Esposito, Steven Yeun, Byeon Hie-bong, Shirley Henderson, Daniel Henshall, Yoon Je-Moon, Choi Woo-sik, Kathryn Kirkpatrick, Lee Jeong-eun, Moon Choi, Bong-ryeon Lee, Yoon Kyung-Ho, Wan-gi Jo, Kwak Jin-seok, Moonhak Kim, Park Keun-rok, Daehyun Kim, Milo Shandel, Yoon Jeong-ro, Seong-Bong Ahn, David Bloom, Cory Gruter-Andrew, Barbara Wallace, Waris Ahluwalia, T. Sahara Meer, J.C. Williams, María José Vargas, Luis Javier, Phillip Garcia, Andreas Fronk</t>
  </si>
  <si>
    <t>Musical. Western. Romance | Años 1900 (circa)</t>
  </si>
  <si>
    <t>Gordon MacRae, Shirley Jones, Charlotte Greenwood, Rod Steiger, Gloria Grahame, Eddie Albert, James Whitmore, Gene Nelson, Barbara Lawrence, Jay C. Flippen, Roy Barcroft, Ben Johnson</t>
  </si>
  <si>
    <t>Louise Lasser, Paul Smith, Brion James, Sheree J. Wilson, Edward R. Pressman Production, Bruce Campbell, Reed Birney, Richard Bright, Antonio Fargas, Frances McDormand</t>
  </si>
  <si>
    <t>Thriller. Drama | Secuestros / Desapariciones. Venganza. Manga. Remake</t>
  </si>
  <si>
    <t>Josh Brolin, Elizabeth Olsen, Sharlto Copley, Samuel L. Jackson, Michael Imperioli, Pom Klementieff, James Ransone, Max Casella, Linda Emond, Elvis Nolasco, Rami Malek, Lance Reddick, Hannah Ware, Richard Portnow, Hannah Simone, Ciera Payton, Cinqué Lee, Steven Hauck, Caitlin Dulany</t>
  </si>
  <si>
    <t>Drama | Pobreza. Infancia. Siglo XIX</t>
  </si>
  <si>
    <t>Barney Clark, Ben Kingsley, Harry Eden, Jamie Foreman, Mark Strong, Leanne Rowe, Edward Hardwicke, Lewis Chase, Alun Armstrong</t>
  </si>
  <si>
    <t>Musical. Drama | Infancia. Pobreza. Siglo XIX</t>
  </si>
  <si>
    <t>Mark Lester, Ron Moody, Shani Wallis, Oliver Reed, Jack Wild, Harry Secombe, Hugh Griffith, Clive Moss, Peggy Mount, Leonard Rossiter, Megs Jenkins, Kenneth Cranham, Sheila White</t>
  </si>
  <si>
    <t>Ingrid Bolsø Berdal, Katja Riemann, Lucie Pohl, Haluk Bilginer, Susan Duerden, Cosima Shaw, Robert Seeliger, Harvey Friedman, Fredrik Wagner, Anne Alexander Sieder</t>
  </si>
  <si>
    <t>Mario de la Rosa, Fernando Albizu, Paco Manzanedo, Marta Flich, Celine Tyll, Rebeca Moreno, Ismael Fritschi</t>
  </si>
  <si>
    <t>Drama. Aventuras | Road Movie. Años 40. Años 50. Amistad</t>
  </si>
  <si>
    <t>Garrett Hedlund, Sam Riley, Kristen Stewart, Amy Adams, Tom Sturridge, Viggo Mortensen, Alice Braga, Danny Morgan, Elisabeth Moss, Kirsten Dunst, Terrence Howard, Steve Buscemi, Madison Wolfe, Sarah Allen, Kim Bubbs, Kaniehtiio Horn</t>
  </si>
  <si>
    <t>Brian Presley, Taraji P. Henson, Ed Harris, Amy Madigan, Peter Weller, Ash Adams, Chad Lindberg, Sharon Gless, Keegan Thomas, Jesse D. Goins, Richard Tyson, Dennis Volochkov, Evan Lake Schelton, Peter Greene, Thad Luckinbill</t>
  </si>
  <si>
    <t>Fantástico. Drama. Romance | Pesca. Vida rural</t>
  </si>
  <si>
    <t>Colin Farrell, Alicja Bachleda, Dervla Kirwan, Stephen Rea, Tony Curran, Marion O'Dwyer, Helen Norton, Alison Barry, Emil Hostina, Peter Gowen</t>
  </si>
  <si>
    <t>Romance. Drama | Amistad. Drama romántico. Años 90</t>
  </si>
  <si>
    <t>Anne Hathaway, Jim Sturgess, Patricia Clarkson, Romola Garai, Rafe Spall, Ken Stott, Jodie Whittaker, Tom Mison</t>
  </si>
  <si>
    <t>Western. Romance | Venganza</t>
  </si>
  <si>
    <t>Kevin Costner, Robert Duvall, Annette Bening, Abraham Benrubi, James Russo, Michael Gambon, Diego Luna, Michael Jeter, Dean McDermott, Kim Coates</t>
  </si>
  <si>
    <t>Thriller | Internet/Informática. Secuestros / Desapariciones. Thriller psicológico</t>
  </si>
  <si>
    <t>Elijah Wood, Sasha Grey, Neil Maskell, Adam Quintero, Iván González, Jaime Olías, Rachel Arieff, Jake Klamburg, Carlos Areces, Trevante Rhodes, Daniel Pérez Prada, Michelle Jenner, Julián Villagrán, Raúl Cimas, Nacho Vigalondo</t>
  </si>
  <si>
    <t>Comedia. Musical | Cine independiente USA</t>
  </si>
  <si>
    <t>Topher Grace, Lauren Lapkus, Alona Tal, Anne Heche, Taye Diggs, Rob Riggle, Paul Scheer, Brian Huskey, J.C. Chasez, Johnny Ray Gill, Lesli Margherita, Ricardo Mestre</t>
  </si>
  <si>
    <t>Bélico. Thriller | Nazismo. II Guerra Mundial. Basado en hechos reales. Histórico</t>
  </si>
  <si>
    <t>Cillian Murphy, Jamie Dornan, Charlotte Le Bon, Toby Jones, Harry Lloyd, Bill Milner, Sam Keeley, Mish Boyko, Sean Mahon, Anna Geislerová, Martin Hofmann, Jan Budar, Alena Mihulová, Václav Neuzil, Ondrej Malý, Marcin Dorocinski</t>
  </si>
  <si>
    <t>Aventuras | Cine familiar</t>
  </si>
  <si>
    <t>Kaisa Gurine Antonsen, Lars Arentz-Hansen, Nicolai Cleve Broch, Ida Leonora Valestrand Eike, Leonard Valestrand Eike, Kristofer Hivju, Per Kjerstad, Evy Kasseth Røsten, Oddrun Valestrand, Line Verndal</t>
  </si>
  <si>
    <t>Bélico. Acción. Drama | Histórico. Guerra de Corea</t>
  </si>
  <si>
    <t>Liam Neeson, Lee Jung-jae, Sean Dulake, Lee Beom-soo, Dean Dawson, Justin Rupple, Jon Gries, Josie Bissett, Mathew Darcy, Jin Se-Yeon, Jeong Jun-ho, Sunghoon Choo, Troy Zitzelsberger, Damien Furtado, Ron Roman, Andrew William Brand, Matthew Dauma, István Medvigy, Howard Neilson-Sewell, Schandall Peder Ericson, Garan Fitzgerald, Karsen Henely, Daniel Kennedy</t>
  </si>
  <si>
    <t>Bélico. Aventuras | II Guerra Mundial. Espionaje</t>
  </si>
  <si>
    <t>Sophia Loren, George Peppard, Trevor Howard, John Mills, Richard Johnson, Tom Courtenay, Jeremy Kemp, Paul Henreid, Anthony Quayle, Lilli Palmer, Barbara Rutting, Sylvia Syms, Patrick Wymark, Helmut Dantine, Richard Todd</t>
  </si>
  <si>
    <t>Bruce Lee, John Saxon, Ahna Capri, Sek Kin, Jim Kelly, Robert Wall, Angela Mao, Betty Chung, Bolo Yeung, Hao Li-Jen, Allan Kent, Marlene Clark, Jackie Chan</t>
  </si>
  <si>
    <t>Acción. Aventuras. Comedia | Remake</t>
  </si>
  <si>
    <t>Hrithik Roshan, Katrina Kaif, Ron Smoorenburg, Danny Denzongpa, Jawed El Berni, Jimmy Shergill, Jaaved Jaaferi, Teo Quintavalle, Arsha Aghdasi, Deepti Naval, Pavan Malhotra, Vikram Gokhale, Kanwaljit Singh, Damian Mavis, Parth Akerkar, Pradeep Kabra, Pratik Dixit, Frank M. Ahearn</t>
  </si>
  <si>
    <t>Comedia. Bélico | II Guerra Mundial. Submarinos</t>
  </si>
  <si>
    <t>Cary Grant, Tony Curtis, Joan O'Brien, Dina Merrill, Gene Evans, Dick Sargent, Virginia Gregg, Robert F. Simon, Robert Gist, Gavin MacLeod, George Dunn, Dick Crockett, Arthur O'Connell</t>
  </si>
  <si>
    <t>Thriller. Intriga | Robos &amp; Atracos. Navidad. Thriller psicológico</t>
  </si>
  <si>
    <t>Ben Affleck, Charlize Theron, Gary Sinise, Dennis Farina, Danny Trejo, Ron Sauvé, James Frain, Tom Heaton, Donal Logue, Dana Stubblefield, Mark Acheson, Ashton Kutcher, Douglas Arthurs, Isaac Hayes, Dean Wray, Ron Jeremy, Hrothgar Mathews</t>
  </si>
  <si>
    <t>Acción. Thriller | Robos &amp; Atracos. Crimen. Internet/Informática</t>
  </si>
  <si>
    <t>John Travolta, Hugh Jackman, Halle Berry, Don Cheadle, Sam Shepard, Vinnie Jones, Drea de Matteo, Rudolf Martin, Zach Grenier, Camryn Grimes, Angelo Pagan, Carmen Argenziano, William Mapother, Timothy Omundson, Tate Donovan</t>
  </si>
  <si>
    <t>Acción | Artes marciales. Deporte. Coches/Automovilismo</t>
  </si>
  <si>
    <t>Jackie Chan, Anita Yuen, Michael Wong, Thorsten Nickel, Mike Lambert, Ken Lo</t>
  </si>
  <si>
    <t>Acción. Thriller | Espionaje. Años 60. Guerra Fría. Buddy Film</t>
  </si>
  <si>
    <t>Henry Cavill, Armie Hammer, Alicia Vikander, Elizabeth Debicki, Hugh Grant, Jared Harris, Luca Calvani, Sylvester Groth, Christian Berkel, Misha Kuznetsov, Guy Williams, David Beckham, Marianna Di Martino, Julian Michael Deuster, Andrea Cagliesi, Riccardo Calvanese, Peter Stark, David Menkin, Pablo Scola, Cesare Taurasi, Riccardo Flammini, Francesco De Vito, Luca Della Valle, Simona Caparrini, Alexander Ananasso, Joana Metrass, Gabriel Lo Giudice, Elbio Bonsaglio, Michael Peluso, Alan Turkington, Sérgio Marini</t>
  </si>
  <si>
    <t>Bélico | II Guerra Mundial. Nazismo. Histórico. Basado en hechos reales. Telefilm</t>
  </si>
  <si>
    <t>Sebastian Koch, Christopher Buchholz, Ulrich Tukur, Hardy Krüger Jr., Axel Milberg, Olli Dittrich, Stefania Rocca, Enrico Mutti</t>
  </si>
  <si>
    <t>Aventuras. Bélico. Comedia. Romance | II Guerra Mundial. Comedia romántica</t>
  </si>
  <si>
    <t>Cary Grant, Leslie Caron, Trevor Howard, Jack Good, Verina Greenlaw, Pip Sparke, Stephanie Berrington, Jennifer Berrington, Laurelle Felsette, Nicole Felsette</t>
  </si>
  <si>
    <t>Thriller. Drama. Intriga | Basado en hechos reales. Histórico. Biográfico. Años 60. Nazismo</t>
  </si>
  <si>
    <t>Oscar Isaac, Ben Kingsley, Mélanie Laurent, Joe Alwyn, Nick Kroll, Greta Scacchi, Lior Raz, Michael Aronov, Ohad Knoller, Greg Hill, Torben Liebrecht, Peter Strauss, Haley Lu Richardson, Pepe Rapazote, Rainer Reiners, Simon Russell Beale, Rita Pauls, Ezequiel Campa, Antonia Desplat, Jano Seitun, Nicolás Levin, Iván Steinhardt, Allan Corduner, Sabrina Macchi, Agustín Díaz Yanes, Luis Alejandro Prieto</t>
  </si>
  <si>
    <t>Jack Lemmon, Ernie Kovacs, Kathryn Grant, Arthur O'Connell, Mickey Rooney, Dick York, James Darren, Roger Smith, William Leslie, Sheridan Comerate, L.Q. Jones, Jeanne Manet</t>
  </si>
  <si>
    <t>Sigourney Weaver, Ryan Kelley, Austin Nichols, Carly Schroeder, Henry Czerny, Scott Bailey, Rebecca Louise Miller, Susan Ruttan, Lee Garlington, Dan Butler</t>
  </si>
  <si>
    <t>Colin Hanks, Jack Black, Catherine O'Hara, Schuyler Fisk, John Lithgow, Lily Tomlin, Monica Keena, Kyle Howard, Bret Harrison, Leslie Mann, Carly Pope, Mike White, Chevy Chase, Garry Marshall, Dana Ivey, Harold Ramis, Kevin Kline, Ben Stiller, Jane Adams, Alexandra Breckenridge, Lizzy Caplan</t>
  </si>
  <si>
    <t>Ciencia ficción. Romance | Thriller futurista</t>
  </si>
  <si>
    <t>Álex González, Clara Lago, Belén Rueda, Andrés Parra, Kristina Lilley, John Alex Castillo</t>
  </si>
  <si>
    <t>Aventuras | Animales. Orcas</t>
  </si>
  <si>
    <t>Richard Harris, Charlotte Rampling, Bo Derek, Will Sampson, Keenan Wynn, Scott Walker, Robert Carradine</t>
  </si>
  <si>
    <t>Billie Joe Armstrong, Selma Blair, Judy Greer, Madisyn Shipman, Dallas Roberts, Chris Messina, Fred Armisen, John Doman, Mia Dillon, Brian Baumgartner, Sean Gunn, Valentine Miele, Kevin Corrigan, Rick Younger, Lucas Papaelias, Ron Simons</t>
  </si>
  <si>
    <t>Terror. Comedia | Comedia de terror. Comedia negra. Zombis. Siglo XIX</t>
  </si>
  <si>
    <t>Lily James, Sam Riley, Bella Heathcote, Douglas Booth, Jack Huston, Charles Dance, Lena Headey, Matt Smith, Emma Greenwell, Janet Henfrey, Sally Phillips, Dolly Wells, Hermione Corfield, Millie Brady, Suki Waterhouse</t>
  </si>
  <si>
    <t>Rock Hudson, Barbara Rush, Jeff Morrow, Kathleen Ryan, Finlay Currie, Denis O'Dea, Geoffrey Toone, Hilton Edwards</t>
  </si>
  <si>
    <t>Brandon Routh, Gil Birmingham, Krista Allen, Chelsea Ricketts, Lee M. Cunningham, Kachina Dechert, Tom Kemp, Kelby Turner Akin, Cindy Lentol, Lonnie Farmer, Michael Hudson, Dennis Ambriz, Robert Coffie, Matthew Eriksen</t>
  </si>
  <si>
    <t>Romance. Drama | Drama romántico. Drama de época. Siglo XVIII</t>
  </si>
  <si>
    <t>Keira Knightley, Matthew Macfadyen, Brenda Blethyn, Donald Sutherland, Judi Dench, Rosamund Pike, Jena Malone, Tom Hollander, Penelope Wilton, Simon Woods, Rupert Friend, Carey Mulligan, Kelly Reilly, Talulah Riley</t>
  </si>
  <si>
    <t>Ciencia ficción. Thriller. Intriga. Acción | Thriller futurista. Robos &amp; Atracos</t>
  </si>
  <si>
    <t>Leonardo DiCaprio, Joseph Gordon-Levitt, Elliot Page, Ken Watanabe, Marion Cotillard, Tom Hardy, Cillian Murphy, Tom Berenger, Michael Caine, Dileep Rao, Lukas Haas, Pete Postlethwaite, Talulah Riley, Miranda Nolan</t>
  </si>
  <si>
    <t>Thriller | Asesinos en serie. Superhéroes</t>
  </si>
  <si>
    <t>Javier Rey, Verónica Echegui, Brays Efe, Antonio Resines, Ernesto Alterio, Carlos Areces, Leonardo Sbaraglia, Álex García, Roman Rymar, Fran Bleu, Mario Mayo, Axel Amores, Rodrigo Poisón, Daniel Pérez Prada, Frank T.</t>
  </si>
  <si>
    <t>Drama. Romance. Ciencia ficción | Cine independiente USA. Drama romántico. Religión</t>
  </si>
  <si>
    <t>Michael Pitt, Brit Marling, Astrid Bergès-Frisbey, Steven Yeun, Archie Panjabi, Kashish, Cara Seymour, William Mapother, Venida Evans, Ako, Dorien Makhloghi, Charles W. Gray, John Schiumo, Farasha Baylock, Christopher Santamaria, Sebastian Santamaria, Rhonda Ayers, Crystal Anne Dickinson, Venida Evans</t>
  </si>
  <si>
    <t>Alec Guinness, Stanley Holloway, Sid James, Alfie Bass, Marjorie Fielding, John Gregson, Clive Morton, Robert Shaw, Audrey Hepburn</t>
  </si>
  <si>
    <t>Lee Van Cleef, William Berger, Ignazio Spalla, Aldo Canti, Franco Ressel, Antonio Gradoli</t>
  </si>
  <si>
    <t>Aventuras. Drama | Histórico. Siglo XVI</t>
  </si>
  <si>
    <t>Raúl Arévalo, José Coronado, Bárbara Lennie, Óscar Jaenada, Luis Callejo, Juan José Ballesta, Antonio Dechent, Andrés Gertrudix, Juan Diego, Anna Castillo, José Manuel Cervino, Juan Carlos Aduviri, Diego Paris, Josean Bengoetxea, José Manuel Poga</t>
  </si>
  <si>
    <t>Comedia | Bodas. Amistad. Bomberos. Homosexualidad</t>
  </si>
  <si>
    <t>Drama | Drama de época</t>
  </si>
  <si>
    <t>Ralph Fiennes, Cate Blanchett, Tom Wilkinson, Ciarán Hinds, Richard Roxburgh, Clive Russell, Bille Brown</t>
  </si>
  <si>
    <t>Louis de Funès, Claude Rich, Mario David, Germaine Delbat, Claude Gensac, Agathe Natanson, Dominique Page, Paul Préboist, Sylvia Saurel, Philippe Vallauris, Roger Van Hool</t>
  </si>
  <si>
    <t>Drama. Intriga | Años 90. Homosexualidad. Abusos sexuales. Prostitución. Película de culto. Cine independiente USA</t>
  </si>
  <si>
    <t>Joseph Gordon-Levitt, Brady Corbet, Michelle Trachtenberg, Elisabeth Shue, Bill Sage, Chase Ellison, David Lee Smith, George Webster, Richard Riehle, Trieste Kelly Dunn, Jeffrey Licon</t>
  </si>
  <si>
    <t>Drama | Cine independiente USA. Enfermedad. Homosexualidad. Familia</t>
  </si>
  <si>
    <t>Jesse Plemons, Molly Shannon, Bradley Whitford, Maude Apatow, Madisen Beaty, Zach Woods, June Squibb, Retta, Kerri Kenney, Paul Dooley, J.J. Totah, Toni French, Kanoa Goo, Waymond Lee, John Early</t>
  </si>
  <si>
    <t>Comedia | Mafia. Secuela</t>
  </si>
  <si>
    <t>Robert De Niro, Billy Crystal, Lisa Kudrow, Joe Viterelli, Cathy Moriarty, Anthony LaPaglia, Joe D'Onofrio, Joey Diaz, Callie Thorne, Gina Lynn</t>
  </si>
  <si>
    <t>Ciencia ficción. Drama. Romance | Drama romántico. Cine independiente USA</t>
  </si>
  <si>
    <t>Brit Marling, William Mapother, Jordan Baker, Flint Beverage, Robin Taylor, Kumar Pallana</t>
  </si>
  <si>
    <t>Comedia | Cine familiar. Venganza. Acoso escolar/bullying</t>
  </si>
  <si>
    <t>Kristen Bell, Jamie Lee Curtis, Sigourney Weaver, Odette Yustman, Victor Garber, Betty White, James Wolk, Kristin Chenoweth, Sean Wing, Kyle Bornheimer, William Brent, Christine Lakin, Meagan Holder, Patrick Duffy, Anna A. White, Brytni Sarpy, Gelsey Weiss, Tammy To, Dwayne Johnson</t>
  </si>
  <si>
    <t>Terror | Sobrenatural. Posesiones/Exorcismos. Años 60. Precuela</t>
  </si>
  <si>
    <t>Ciencia ficción. Acción. Aventuras | Vikingos. Monstruos. Extraterrestres. Siglo VIII</t>
  </si>
  <si>
    <t>Chad Michael Murray, Teri Polo, Luke Wilson, Francesca Fisher-Eastwood, Frances Fisher, Ben Browder, Steven Michael Quezada, Madisen Beaty, Luce Rains, Reka Rene, Keith Loneker, Beatrice Hernandez, Nathan Russell, Chris Ranney, Marty Lindsey, Lela Rose Allen</t>
  </si>
  <si>
    <t>Thriller | Yakuza &amp; Triada. Secuela</t>
  </si>
  <si>
    <t>Takeshi Kitano, Toshiyuki Nishida, Tomokazu Miura, Ryo Kase, Hideo Nakano, Yutaka Matsushige, Fumiyo Kohinata, Katsunori Takahashi, Kenta Kiritani, Hirofumi Arai, Sansei Shiomi, Akira Nakao, Shigeru Kôyama</t>
  </si>
  <si>
    <t>Thriller. Drama | Crimen. Yakuza &amp; Triada. Secuela</t>
  </si>
  <si>
    <t>Takeshi Kitano, Toshiyuki Nishida, Tatsuro Nadaka, Ken Mitsuishi, Hakuryu, Okuji Nakamura, Sansei Shiomi, Yutaka Matsushige</t>
  </si>
  <si>
    <t>Thriller | Yakuza &amp; Triada. Crimen</t>
  </si>
  <si>
    <t>Takeshi Kitano, Tomokazu Miura, Kippei Shiina, Ryo Kase, Soichiro Kitamura, Renji Ishibashi, Jun Kunimura, Fumiyo Kohinata, Tadashi Sakata, Kenji Morinaga, Masaki Miura, Tokio Emoto, Tetta Sugimoto, Hideo Nakano, Takashi Tsukamoto</t>
  </si>
  <si>
    <t>Thriller | Basado en hechos reales. Bolsa &amp; Negocios</t>
  </si>
  <si>
    <t>Arthur Dupont, François-Xavier Demaison, Sabrina Ouazani, Tewfik Jallab, Thomas Coumans, Sören Prévost, Franz-Rudolf Lang, Luc Schiltz, Sophie-Charlotte Husson, Roby Schinasi, Sofiene Mamdi, Marc de Panda, Mathieu Naert</t>
  </si>
  <si>
    <t>Bélico. Acción. Terror. Thriller. Ciencia ficción | II Guerra Mundial. Nazismo. Gore</t>
  </si>
  <si>
    <t>Jovan Adepo, Wyatt Russell, Mathilde Ollivier, Pilou Asbæk, John Magaro, Iain De Caestecker, Jacob Anderson, Dominic Applewhite, Bokeem Woodbine, Erich Redman, Mark McKenna, Hayley Carmichael, Marc Rissmann, Gianny Taufer, Joseph Quinn, Meg Foster, Sarah Finigan, Gunther Wurger, Bart Lambert, Michael Epp, Tom Mothersdale, Ross Tomlinson, Alison Thea-Skot, Ben Tavassoli, Shubham Saraf, Andy Wareham, Nick Roeten, Patrick Brammall</t>
  </si>
  <si>
    <t>Ciencia ficción. Thriller | Extraterrestres. Matemáticas</t>
  </si>
  <si>
    <t>Alex Sharp, Gillian Anderson, David Strathairn, Ella Purnell, Angela Duggins, Brian Wolfman Black Bowman, Megan Chelf Fisher, Lea Hutton Beasmore, Carly Tamborski, James Siderits, Charles Poole, Michelle Poole, Dylan Keith Adams, Jack Norman, Ming Wang</t>
  </si>
  <si>
    <t>Fantástico. Aventuras | Precuela. Cuentos</t>
  </si>
  <si>
    <t>James Franco, Mila Kunis, Rachel Weisz, Michelle Williams, John Paxton, Abigail Spencer, Zach Braff, Joey King, Bill Cobbs, Stephen R. Hart, Martin Klebba, Tony Cox, Otis Winston, Bruce Campbell, Ted Raimi, Tim Holmes, Toni Wynne, Rob Crites, William Dick, Suzanne Keilly, Ralph Lister, John Manfredi, Gene Jones, Robert Stromberg, Shannon Murray, Russell Bobbitt, Dan Nelson</t>
  </si>
  <si>
    <t>Aventuras. Fantástico | Cuentos. Cine familiar. Secuela</t>
  </si>
  <si>
    <t>Fairuza Balk, Nicol Williamson, Jean Marsh, Piper Laurie, Matt Clark, Michael Sundin, John Alexander</t>
  </si>
  <si>
    <t>Ciencia ficción. Acción | Robots. Monstruos. Secuela</t>
  </si>
  <si>
    <t>John Boyega, Scott Eastwood, Cailee Spaeny, Jing Tian, Adria Arjona, Levi Meaden, Charlie Day, Rinko Kikuchi, Burn Gorman, Ivanna Sakhno, Nick Tarabay, Dustin Clare, Karan Brar, Daniel Feuerriegel, Madeleine McGraw, Shyrley Rodriguez, Rahart Adams, Max Zhang, Jaime Slater, Lily Ji, Luke Judy, Mackenyu</t>
  </si>
  <si>
    <t>Ciencia ficción. Acción | Robots. Monstruos. Extraterrestres</t>
  </si>
  <si>
    <t>Charlie Hunnam, Idris Elba, Rinko Kikuchi, Charlie Day, Diego Klattenhoff, Burn Gorman, Max Martini, Robert Kazinsky, Clifton Collins Jr., Ron Perlman, Brad William Henke, Larry Joe Campbell, Mana Ashida, Santiago Segura, Joe Pingue</t>
  </si>
  <si>
    <t>Intriga. Terror | Drama judicial / Abogados/as. Sobrenatural</t>
  </si>
  <si>
    <t>Keanu Reeves, Al Pacino, Charlize Theron, Jeffrey Jones, Judith Ivey, Debra Monk, Craig T. Nelson, Connie Nielsen, Delroy Lindo, Ruben Santiago-Hudson, Tamara Tunie, Vyto Ruginis, Laura Harrington, Chris Bauer, Pamela Gray, Don King, Heather Matarazzo, Monica Keena, George Wyner, Murphy Guyer, Leo Burmester, Bill Moor, Neal Jones, Mark Deakins, Hampton Clanton, George Gore II, Alan Manson, Daniel Oreskes, Kim Chan, Caprice Benedetti, Ray Garvey, Susan Kellermann, James Saito, Harsh Nayyar, Mohammed Ghaffari, Gino Lucci, Novella Nelson, Vincent Laresca, Benny Nieves, Gloria Lynne Henry, Tomatito, Linda Atkinson, William Hill, Juan Carlos Hernández, E. Katherine Kerr, Liza Harris, Bill Boggs, Bo Rucker, Michael Lombard, John Rothman, George Sperdakos, Edward Seamon, Patrick Joseph Byrnes, Socorro Santiago, Marcia DeBonis, Tom Riis Farrell, Harold Surratt, Alan Grubman</t>
  </si>
  <si>
    <t>Kirk Douglas, Walter Matthau, Elsa Martinelli, Diana Douglas, Walter Abel, Lon Chaney Jr., Elisha Cook Jr., Alan Hale Jr., Eduard Franz, Ray Teal, Frank Cady</t>
  </si>
  <si>
    <t>Terror | Sobrenatural. Monstruos</t>
  </si>
  <si>
    <t>Lance Henriksen, Jeff East, John D'Aquino, Kimberly Ross, Joel Hoffman, Cynthia Bain, Kerry Remsen, Florence Schauffler, Brian Bremer, George 'Buck' Flower, Matthew Hurley, Lee de Broux, Peggy Walton-Walker, Chance Michael Corbitt, Dick Warlock</t>
  </si>
  <si>
    <t>Thriller | Política. Periodismo</t>
  </si>
  <si>
    <t>Robert Redford, Shia LaBeouf, Nick Nolte, Julie Christie, Richard Jenkins, Chris Cooper, Susan Sarandon, Sam Elliott, Anna Kendrick, Brendan Gleeson, Terrence Howard, Brit Marling, Stephen Root, Stanley Tucci, Keegan Connor Tracy</t>
  </si>
  <si>
    <t>Cine negro. Intriga. Thriller | Thriller psicológico</t>
  </si>
  <si>
    <t>Claudette Colbert, Robert Cummings, Don Ameche, Rita Johnson, George Coulouris, Queenie Smith, Ralph Morgan, Raymond Burr, Keye Luke, Fred Nurney, Hazel Brooks</t>
  </si>
  <si>
    <t>Comedia. Fantástico. Infantil | Cine familiar. Secuela</t>
  </si>
  <si>
    <t>Hugh Grant, Hugh Bonneville, Sally Hawkins, Brendan Gleeson, Jim Broadbent, Peter Capaldi, Julie Walters, Samuel Joslin, Daniel Stisen, Ben Miller, Sanjeev Bhaskar, Louis Partridge</t>
  </si>
  <si>
    <t>Infantil. Aventuras. Comedia | Osos. Cine familiar</t>
  </si>
  <si>
    <t>Hugh Bonneville, Sally Hawkins, Nicole Kidman, Madeleine Harris, Samuel Joslin, Peter Capaldi, Julie Walters, Jim Broadbent, Matt Lucas, Matt King, Tim Downie, Kayvan Novak, Alice Lowe</t>
  </si>
  <si>
    <t>Drama | Amistad. Enfermedad</t>
  </si>
  <si>
    <t>Ray Romano, Mark Duplass, Ravi Patel, Christine Woods, Jen Sung, Stephen Oyoung, Sierra Fisk</t>
  </si>
  <si>
    <t>Comedia | Secuela. Familia</t>
  </si>
  <si>
    <t>Santiago Segura, Toni Acosta, Loles León, Martina D'Antiochia, Calma Segura, Luna Fulgencio, Carlos González Morollón, Sirena Segura, Leo Harlem, Silvia Abril, Wendy Ramos, Lorena Berdún, José Mota, Florentino Fernández, Cristina Pardo, Carlos Areces, Alberto Chicote, Ainhoa Arteta, Lorenzo Caprile</t>
  </si>
  <si>
    <t>Santiago Segura, Toni Acosta, Silvia Abril, Leo Harlem, Luna Fulgencio, Carlos González Morollón, Calma Segura, Sirena Segura, Martina D'Antiochia, Anabel Alonso, Pepa Charro, Wendy Ramos, Fernando Gil, Goizalde Núñez, Marta González de Vega, Carlo D'Ursi, Pilar Calvo Morillas, Alberto Casado, Carlos Baute, Boris Izaguirre, Rosa López, El Rubius</t>
  </si>
  <si>
    <t>Comedia | Familia. Buddy Film</t>
  </si>
  <si>
    <t>Will Ferrell, Mark Wahlberg, Linda Cardellini, Thomas Haden Church, Bobby Cannavale, Hannibal Buress, Paul Scheer, LaMonica Garrett, Jamie Denbo, JoAnna Wortham, Christopher Heskey, Billy Slaughter, Nikki Fuega, Mark L. Young, John Cena, Scarlett Estevez, Owen Vaccaro, Bill Burr, Kobe Bryant</t>
  </si>
  <si>
    <t>Gorka Otxoa, Sabrina Garciarena, Julián López, Kiti Mánver, Óscar Ladoire, María Asquerino, Michel Brown, Teresa Hurtado de Ory, Bárbara Santa-Cruz, Ernesto Sevilla, Santi Ugalde</t>
  </si>
  <si>
    <t>Romance. Comedia | Comedia romántica. Comedia screwball. Celos</t>
  </si>
  <si>
    <t>Cary Grant, Deborah Kerr, Robert Mitchum, Jean Simmons, Moray Watson, Joan Benham, Elisabeth Orion, Gwen Watford</t>
  </si>
  <si>
    <t>Comedia. Drama | Comedia dramática. Drama social. Basado en hechos reales. Años 60. Trabajo/empleo. Feminismo</t>
  </si>
  <si>
    <t>Sally Hawkins, Bob Hoskins, Miranda Richardson, Geraldine James, Rosamund Pike, Andrea Riseborough, Daniel Mays, Jaime Winstone, Kenneth Cranham, Rupert Graves, John Sessions</t>
  </si>
  <si>
    <t>Serie de TV. Ciencia ficción. Acción | Cómic</t>
  </si>
  <si>
    <t>Kristanna Loken, Rob Stewart, Stephen Lobo, Noah Dalton Danby, Sean O. Roberts, Alaina Huffman, Tom Butler, Nathaniel DeVeaux, Melanie Papalia, John Reardon, Adrian Holmes, Sonya Salomaa, Chris Britton, Lucia Oskerova, Garwin Sanford, Sonja Bennett, Ada Tai, Matt Devere, Arlene Tai, Meghan Ory, Ildiko Ferenczi</t>
  </si>
  <si>
    <t>Acción. Thriller. Aventuras | Drogas. Crimen. Buddy Film</t>
  </si>
  <si>
    <t>Nicolas Cage, Tommy Lee Jones, Sean Young, Bryan Kestner, Dale Dye, Mary Ellen Trainor, Peter Onorati, J.A. Preston</t>
  </si>
  <si>
    <t>Drama | Drogas. Mafia. Familia. Años 60. Años 70</t>
  </si>
  <si>
    <t>Carmiña Martínez, José Acosta, Natalia Reyes, Jhon Narváez, Greider Meza, José Vicente Cote, Juan Bautista Martínez</t>
  </si>
  <si>
    <t>Drama. Romance | África. Colonialismo. Años 50. Drama romántico</t>
  </si>
  <si>
    <t>Fantástico. Acción. Aventuras | Cuentos. 3-D. Precuela</t>
  </si>
  <si>
    <t>Levi Miller, Garrett Hedlund, Hugh Jackman, Rooney Mara, Amanda Seyfried, Adeel Akhtar, Nonso Anozie, Cara Delevingne, Kathy Burke, Lewis MacDougall, Jack Lowden, Jimmy Vee, Phill Martin, Ami Metcalf, Jack Charles, Louis Partridge</t>
  </si>
  <si>
    <t>Francesc Colomer, Nora Navas, Roger Casamajor, Marina Comas, Laia Marull, Eduard Fernández, Sergi López, Lluïsa Castell, Mercè Arànega, Marina Gatell, Elisa Crehuet, Joan Carles Suau, Jordi Pla, Pep Tosar</t>
  </si>
  <si>
    <t>James Mason, Ava Gardner, Nigel Patrick, Sheila Sim, Harold Warrender, Mario Cabré, Marius Goring, John Laurie</t>
  </si>
  <si>
    <t>Thriller. Acción | Catástrofes</t>
  </si>
  <si>
    <t>Kim Nam-gil, Kim Yeong-ae, Moon Jung-hee, Jeong Jin-yeong, Lee Kyoung-Young, Kang Shin-il, Kim Dae Myeong, Yoo Seung-mok, Kim Nam-gil, Kim Nam-gil, Kwak In-joon, Park Sun-Hee, Eo Sung-Wook, Joo Jin-mo, Kim Myeong-min, Kim Nam-gil, Song Young-chang</t>
  </si>
  <si>
    <t>Ciencia ficción. Terror. Acción | Aventura espacial</t>
  </si>
  <si>
    <t>Ben Foster, Antje Traue, Dennis Quaid, Cung Le, Cam Gigandet, Norman Reedus, Niels-Bruno Schmidt, Yangzom Brauen, Eddie Rouse, Andre Hennicke, Friederike Kempter, Asia Luna Mohmand, Delphine Chulliot, Wotan Wilke Möhring, Julian Rappe, Domenico D'Ambrosio, Jon Foster, Jeff Burrell, Neelesha BaVora, Marco Albrecht, Dawid Szatarski, Nico Marquardt</t>
  </si>
  <si>
    <t>Thriller | Crimen. Deporte. Fútbol americano</t>
  </si>
  <si>
    <t>Charlton Heston, John Cassavetes, Martin Balsam, Beau Bridges, Marilyn Hassett, David Janssen, Jack Klugman, Gena Rowlands, Walter Pidgeon, Brock Peters, David Groh, Mitchell Ryan, Joe Kapp, Pamela Bellwood, Jon Korkes</t>
  </si>
  <si>
    <t>Thriller. Drama | Catástrofes. Trenes/Metros. Supervivencia</t>
  </si>
  <si>
    <t>Sergey Puskepalis, Anatoli Belyj, Svetlana Khodchenkova, Aleksey Bardukov, Stanislav Duzhnikov, Aleksandr Fisenko, Aleksei Gavrilov, Anfisa Vistingauzen, Katerina Shpitsa, Elena Panova, Sergey Sosnovskiy, Nikolay Ryabkov, Yaroslav Zhalnin, Mikhail Fateyev, Aleksandr Yakovlev, Ivan Makarevich, Vladimir Sterzhakov</t>
  </si>
  <si>
    <t>Sylvester Stallone, Amy Brenneman, Viggo Mortensen, Claire Bloom, Stan Shaw, Jay O. Sanders, Dan Hedaya, Karen Young, Vanessa Bell Calloway, Colin Fox, Marcello Thedford, Sage Stallone, Danielle Harris</t>
  </si>
  <si>
    <t>Acción. Thriller | Policíaco. Blaxploitation</t>
  </si>
  <si>
    <t>Anthony Quinn, Yaphet Kotto, Anthony Franciosa, Paul Benjamin, Ed Bernard, Richard Ward, Antonio Fargas</t>
  </si>
  <si>
    <t>Intriga. Thriller | Crimen. Thriller psicológico</t>
  </si>
  <si>
    <t>Marlene Dietrich, Jane Wyman, Michael Wilding, Richard Todd, Alastair Sim, Sybil Thorndike, Kay Walsh, Miles Malleson, André Morell, Patricia Hitchcock, Hector Mac Gregor, Joyce Grenfell</t>
  </si>
  <si>
    <t>Thriller. Acción. Aventuras | Holocausto nuclear. Terrorismo. Secuela</t>
  </si>
  <si>
    <t>Ben Affleck, Morgan Freeman, James Cromwell, Liev Schreiber, Bridget Moynahan, Alan Bates, Ciarán Hinds, Philip Baker Hall, Ron Rifkin, Bruce McGill, Colm Feore, Josef Sommer, Ken Jenkins, Michael Byrne, Jamie Harrold, John Beasley</t>
  </si>
  <si>
    <t>Corey Haim, Corey Feldman, Carol Kane, Richard Masur, Heather Graham, Michael Manasseri, Harvey Miller, Nina Siemaszko, Helen Hanft, James Avery</t>
  </si>
  <si>
    <t>Laurent Lafitte, Marina Foïs, Anne Le Ny, Judith El Zein, Michel Vuillermoz, Michael Abiteboul, Jonathan Louis, Anna Lemarchand, Alexandre Desrousseaux</t>
  </si>
  <si>
    <t>Comedia | Deporte. Fútbol americano. Cine familiar</t>
  </si>
  <si>
    <t>Dwayne Johnson, Kyra Sedgwick, Roselyn Sanchez, Christine Lakin, Brian J. White, Morris Chestnut, Paige Turco, Kate Nauta, Madison Pettis, Lauren Storm, Robert Torti, Elizabeth Chambers</t>
  </si>
  <si>
    <t>Drama | Religión. Moda. Años 90. Feminismo</t>
  </si>
  <si>
    <t>Marwan Zeghbib, Lyna Khoudri, Shirine Boutella, Amira Hilda Douaouda, Yasin Houicha, Zahra Manel Doumandji, Aida Ghechoud, Nadia Kaci, Meriem Medjkrane, Samir El Hakim, Khaled Benaissa, Abderrahmane Boudia, Malek Ghellamat, Ahmed Benaïssa, Amine Mentseur</t>
  </si>
  <si>
    <t>Aventuras. Drama | Drama carcelario. Remake</t>
  </si>
  <si>
    <t>Charlie Hunnam, Rami Malek, Tommy Flanagan, Roland Møller, Eve Hewson, Ian Beattie, Michael Socha, Yorick Van Wageningen, Nina Senicar, Joel Basman, Antonio de la Cruz, Nikola Kent, Máté Haumann, Slavko Sobin, Cali Nelle, Jason Ryan, Roy McCrerey, Andre Flynn, Reshad Strik, Renne Gjoni, Goran Navojec, Olja Hrustic, Dan Cade, Zak Rowlands</t>
  </si>
  <si>
    <t>Aventuras. Drama | Drama carcelario. Amistad</t>
  </si>
  <si>
    <t>Steve McQueen, Dustin Hoffman, Victor Jory, Don Gordon, Anthony Zerbe, Robert Deman, Bill Mumy, George Coulouris, Woodrow Parfrey</t>
  </si>
  <si>
    <t>Ari Graynor, Lauren Miller Rogen, Justin Long, Seth Rogen, Mimi Rogers, Nia Vardalos, Mark Webber, Vanessa Britting</t>
  </si>
  <si>
    <t>Comedia. Romance. Drama | Historias cruzadas. Comedia dramática. Comedia romántica</t>
  </si>
  <si>
    <t>Anne Alvaro, Jean-Pierre Bacri, Alain Chabat, Agnès Jaoui, Gérard Lanvin, Anne Le Ny, Christiane Millet, Wladimir Yordanoff, Xavier De Guillebon, Raphaël Defour, Brigitte Catillon</t>
  </si>
  <si>
    <t>Ciencia ficción | Colegios &amp; Universidad. Adolescencia</t>
  </si>
  <si>
    <t>Emma Roberts, Danielle Macdonald, Awkwafina, Milla Jovovich, Eiza González, Jeremy Irvine, Arnaud Valois, Hunter Tremayne, Liliana Cabal, Daniel Horvath, Gary Anthony Stennette, Johnny Melville, Julius Cotter, James Giblin, Eric Goode, Gaile Butvilayte, Cooper Crafar, Ricardo Mena, Sarah Ann Shaw, Karina Kolokolchykova</t>
  </si>
  <si>
    <t>Acción | Policíaco. Secuestros / Desapariciones. Spin-off</t>
  </si>
  <si>
    <t>Louis Koo, Wu Yue, Tony Jaa, Chris Collins, Gordon Lam, Michelle Saram, Ken Lo, Stephy Tang, Hanna Chan, Vithaya Pansringarm</t>
  </si>
  <si>
    <t>Drama | Historias cruzadas. II Guerra Mundial. Holocausto. Nazismo. Drama carcelario</t>
  </si>
  <si>
    <t>Yuliya Vysotskaya, Christian Clauss, Philippe Duquesne, Peter Kurth, Jakob Diehl, Viktor Sukhorukov, Vera Voronkova, Jean Denis Römer, Caroline Piette</t>
  </si>
  <si>
    <t>Terror | Secuela. Sobrenatural. Falso documental. Fantasmas. 3-D</t>
  </si>
  <si>
    <t>Chris J. Murray, Brit Shaw, Ivy George, Dan Gill, Olivia Taylor Dudley, Chloe Csengery, Jessica Tyler Brown, Don McManus, Michael Krawic, Hallie Foote, Aiden Lovekamp, Cara Pifko, Mark Steger, Rebecca Larsen</t>
  </si>
  <si>
    <t>Ciencia ficción | Extraterrestres. Secuela. Manga. Live-Action</t>
  </si>
  <si>
    <t>Shôta Sometani, Eri Fukatsu, Ai Hashimoto</t>
  </si>
  <si>
    <t>Ciencia ficción | Extraterrestres. Manga. Live-Action</t>
  </si>
  <si>
    <t>Shôta Sometani, Eri Fukatsu, Ai Hashimoto, Kazuki Kitamura, Masahiro Higashide, Tadanobu Asano, Jun Kunimura, Hirofumi Arai, Pierre Taki, Kimiko Yo, Nao Omori</t>
  </si>
  <si>
    <t>Intriga. Comedia. Drama. Thriller | Comedia negra. Drama social. Familia</t>
  </si>
  <si>
    <t>Song Kang-ho, Lee Seon-gyun, Jang Hye-jin, Cho Yeo-jeong, Choi Woo-sik, Park So-dam, Park Seo-joon, Lee Jeong-eun, Park Keun-rok, Hyun Seung-Min, Andreas Fronk, Park Myeong-hoon, Jung Hyun-jun, Ji-hye Lee, Joo-hyung Lee, Jeong Esuz, Ik-han Jung, Seong-Bong Ahn, Dong-yong Lee, Hyo-shin Pak</t>
  </si>
  <si>
    <t>Christian Slater, Elisha Cuthbert, William H. Macy, Sascha Knopf, Jamison Jones</t>
  </si>
  <si>
    <t>Drama | Adolescencia. Familia. Amistad. Homosexualidad. Cine independiente USA</t>
  </si>
  <si>
    <t>Adepero Oduye, Pernell Walker, Kim Wayans, Charles Parnell, Aasha Davis, Sahra Mellesse, Shamika Cotton, Zabryna Guevara, Loren Lillian</t>
  </si>
  <si>
    <t>Comedia | Juego</t>
  </si>
  <si>
    <t>Terence Hill, Bud Spencer, Luciano Catenacci, Marisa Laurito, Kim McKay, Salvatore Borghese, Jerry Lester, Woody Woodbury</t>
  </si>
  <si>
    <t>Comedia | Inmigración</t>
  </si>
  <si>
    <t>Romance. Comedia | Comedia romántica. Road Movie</t>
  </si>
  <si>
    <t>Diane Lane, Alec Baldwin, Arnaud Viard, Elise Tielrooy, Linda Gegusch, Élodie Navarre, Cédric Monnet</t>
  </si>
  <si>
    <t>Musical. Comedia | Teatro. Melodrama</t>
  </si>
  <si>
    <t>Gérard Jugnot, Clovis Cornillac, Kad Merad, Nora Arnezeder, Pierre Richard, Bernard-Pierre Donnadieu, Maxence Perrin, François Morel, Elisabeth Vitali, Philippe du Janerand</t>
  </si>
  <si>
    <t>Drama | Road Movie. Película de culto</t>
  </si>
  <si>
    <t>Harry Dean Stanton, Nastassja Kinski, Dean Stockwell, Aurore Clément, Hunter Carson, Bernhard Wicki, Socorro Valdez, John Lurie, Sally Norvell, Sharon Menzel, Tom Farrell, Viva</t>
  </si>
  <si>
    <t>Alice Taglioni, Patrick Bruel, Marine Delterme, Michel Aumont, Woody Allen, Louis-Do de Lencquesaing, Marie-Christine Adam, Yannick Soulier, Margaux Châtelier, Arsène Mosca, Gladys Cohen, Julie Martel</t>
  </si>
  <si>
    <t>Jason Statham, Jennifer Lopez, Michael Chiklis, Wendell Pierce, Clifton Collins Jr., Bobby Cannavale, Patti LuPone, Carlos Carrasco, Emma Booth, Nick Nolte, Micah Hauptman, Sala Baker, Sharon Landry, Alyshia Ochse, Kip Gilman</t>
  </si>
  <si>
    <t>Drama | Histórico. Basado en hechos reales. Años 60</t>
  </si>
  <si>
    <t>Paul Giamatti, James Badge Dale, Zac Efron, Colin Hanks, David Harbour, Marcia Gay Harden, Ron Livingston, Jeremy Strong, Billy Bob Thornton, Jacki Weaver, Tom Welling, Jackie Earle Haley, Mark Duplass</t>
  </si>
  <si>
    <t>Jeremy Chabriel, Vincent Cassel, Florence Mezzara, Sapidah Kian, Kai Caster, Esther Blaser-Tokarev</t>
  </si>
  <si>
    <t>Drama. Aventuras | II Guerra Mundial</t>
  </si>
  <si>
    <t>Humphrey Bogart, Claude Rains, Michèle Morgan, Philip Dorn, Sydney Greenstreet, Peter Lorre, George Tobias, Helmut Dantine, John Loder, Victor Francen, Vladimir Sokoloff, Eduardo Ciannelli</t>
  </si>
  <si>
    <t>Acción | Terrorismo. Aviones. Secuestros / Desapariciones</t>
  </si>
  <si>
    <t>Wesley Snipes, Bruce Payne, Tom Sizemore, Elizabeth Hurley, Michael Horse, Alex Datcher, Bruce Greenwood, Robert Hooks</t>
  </si>
  <si>
    <t>Derek Haugen, Whitney Moore, Jacob Givens, Noel Carroll, Arlan Godthaab, Nathan Lorch, Talya Carroll, Megan O'Neil, Peter Story, Nate Lane, Anita Vora, Kelly Stadum, Jayson Speters, Cody Ward, Milena Ferreira, Dylan Williams</t>
  </si>
  <si>
    <t>José Luis Gómez, Paca Ojea, Héctor Alterio, Diana Pérez de Guzmán, Eduardo Calvo, Joaquín Hinojosa, Maribel Ferrero, Eduardo Bea, Francisco Casares, Eugenio Navarro, Carlos Oller</t>
  </si>
  <si>
    <t>Drama. Comedia | Comedia dramática. Vejez/Madurez. Amistad. Años 50. Años 60. Drama sureño</t>
  </si>
  <si>
    <t>Morgan Freeman, Jessica Tandy, Dan Aykroyd, Patti LuPone, Esther Rolle, Joann Havrilla, Crystal R. Fox, Muriel Moore</t>
  </si>
  <si>
    <t>Jimi Mistry, Kristin Kreuk, Neve Campbell, John Light, Irrfan Khan, Madhur Jaffrey, Aarya Babbar, Lushin Dubey, Chenier Hundal, Jesse Moss, Jaden Rain</t>
  </si>
  <si>
    <t>Comedia. Romance. Drama | Comedia romántica. Comedia dramática</t>
  </si>
  <si>
    <t>Jason Segel, Kristen Bell, Mila Kunis, Russell Brand, Bill Hader, Kala Alexander, Jonah Hill, Paul Rudd, William Baldwin, Carla Gallo, Liz Cackowski, Maria Thayer, Taylor Wily, Jason Bateman, Kristen Wiig, Jack McBrayer, Kalani Robb</t>
  </si>
  <si>
    <t>Ciencia ficción. Aventuras. Drama. Romance | Aventura espacial. 3-D. Robots</t>
  </si>
  <si>
    <t>Chris Pratt, Jennifer Lawrence, Michael Sheen, Laurence Fishburne, Andy García, Julee Cerda, Kara Flowers, Conor Brophy</t>
  </si>
  <si>
    <t>Anne Hathaway, Patrick Wilson, David Morse, André Braugher, Dianne Wiest, Clea Duvall, William B. Davis, Ryan Robbins, Don Thompson, Andrew Wheeler, Chelah Horsdal</t>
  </si>
  <si>
    <t>Thriller. Intriga | Crimen. Thriller psicológico. Remake</t>
  </si>
  <si>
    <t>Rachel McAdams, Noomi Rapace, Karoline Herfurth, Paul Anderson, Rainer Bock, Benjamin Sadler, Dominic Raacke</t>
  </si>
  <si>
    <t>Virginie Efira, Benjamin Lavernhe, Lucie Fagedet, Léo Lorléac'h, Hervé Pierre, Hiam Abbass, Laurent Bateau, Natalie Beder</t>
  </si>
  <si>
    <t>James Coburn, Kris Kristofferson, Jason Robards, L.Q. Jones, Bob Dylan, Richard Jaeckel, Katy Jurado, Slim Pickens, Chill Wills, Harry Dean Stanton, Barry Sullivan, Charles Martin Smith, Jack Elam, Luke Askew, Elisha Cook Jr., Bruce Dern, John Beck</t>
  </si>
  <si>
    <t>Comedia. Drama | Biográfico. Basado en hechos reales. Medicina</t>
  </si>
  <si>
    <t>Robin Williams, Monica Potter, Philip Seymour Hoffman, Bob Gunton, Daniel London, Peter Coyote, Irma P. Hall, Richard Kiley, Barry Shabaka Henley, Frances Lee McCain</t>
  </si>
  <si>
    <t>Drama | Telefilm. Basado en hechos reales. Biográfico. Fútbol americano. Abusos sexuales</t>
  </si>
  <si>
    <t>Al Pacino, Annie Parisse, Riley Keough, Kathy Baker, Greg Grunberg, Faith Logan, Adam Ratcliffe, Jock McKissic, Tess Frazer, Darren Goldstein, Benjamin Cook, Midori Francis, Kristen Bush, Steve Coulter, Tess Soltau, Celia Au, Tatum Price, Karen Morris, Nicholas Sadler, Jim Johnson, Delanie Wheeler, Tom Kemp</t>
  </si>
  <si>
    <t>Drama | Literatura. Drama psicológico. Cine independiente USA</t>
  </si>
  <si>
    <t>Adam Driver, Golshifteh Farahani, Sterling Jerins, Luis Da Silva Jr., Frank Harts, William Jackson Harper, Jorge Vega, Trevor Parham, Masatoshi Nagase, Owen Asztalos, Jaden Michael, Chasten Harmon, Brian McCarthy, Jared Gilman, Kara Hayward</t>
  </si>
  <si>
    <t>Richard Burton, Roger Moore, Richard Harris, Hardy Krüger, Stewart Granger, Jack Watson, Winston Ntshona, John Kani, Frank Finlay, Kenneth Griffith, Barry Foster, Jeff Corey</t>
  </si>
  <si>
    <t>Comedia. Drama | Cine independiente USA. Hip Hop</t>
  </si>
  <si>
    <t>Danielle Macdonald, Bridget Everett, Siddharth Dhananjay, Mamoudou Athie, Cathy Moriarty, McCaul Lombardi, Patrick Brana, Dylan Blue, Ray Iannicelli, Yair Koas, Faith Logan, Alexandra Moruzzi, Adam Scarimbolo, Wass Stevens</t>
  </si>
  <si>
    <t>Bélico. Drama | II Guerra Mundial. Biográfico. Ejército</t>
  </si>
  <si>
    <t>George C. Scott, Karl Malden, Stephen Young, Michael Bates, Michael Strong, James Edwards, Frank Latimore, Morgan Paull, Jack Gwillim, Edward Binns, Peter Barkworth, Karl Michael Vogler</t>
  </si>
  <si>
    <t>Comedia. Aventuras. Ciencia ficción | Extraterrestres. Road Movie. Años 80. Amistad</t>
  </si>
  <si>
    <t>Simon Pegg, Nick Frost, Jane Lynch, Kristen Wiig, Jason Bateman, Sigourney Weaver, Bill Hader, Joe Lo Truglio, Jeffrey Tambor, Blythe Danner, John Carroll Lynch</t>
  </si>
  <si>
    <t>Drama | Años 1900 (circa). Pintura. Biográfico</t>
  </si>
  <si>
    <t>Carla Juri, Albrecht Schuch, Roxane Duran, Joel Basman, Stanley Weber, Michael Abendroth, Bella Bading, Laura Bartels, Guido Beilmann, Vera Lara Beilmann, Peter Brachschoss, Klara Deutschmann, Enrico Di Giovanni</t>
  </si>
  <si>
    <t>Michael Chiklis, Common, Marton Csokas, Sean Faris, Stephen Lang, Ray Liotta, Nikki Reed, Jessica Szohr, Forest Whitaker</t>
  </si>
  <si>
    <t>Thriller. Acción | Venganza. Remake. Crimen</t>
  </si>
  <si>
    <t>Mel Gibson, Gregg Henry, Maria Bello, David Paymer, James Coburn, Deborah Kara Unger, Kris Kristofferson, William Devane, Lucy Liu, John Glover, Jack Conley, Bill Duke, Kate Buddeke, Elizabeth Berridge, Kwame Amoaku, Marc Vann</t>
  </si>
  <si>
    <t>Ciencia ficción. Thriller. Acción | Viajes en el tiempo. Cyberpunk. Thriller futurista</t>
  </si>
  <si>
    <t>Ben Affleck, Uma Thurman, Aaron Eckhart, Colm Feore, Paul Giamatti, Joe Morton, Michael C. Hall, Emily Holmes, Krista Allen, John Cassini, Fulvio Cecere, Joe Coyle, Richard Cummins</t>
  </si>
  <si>
    <t>Chace Crawford, Jeffrey Dean Morgan, Catherine Keener, Jane Fonda, Kyle MacLachlan, Rosanna Arquette, Elizabeth Olsen, Poorna Jagannathan, Nat Wolff, Maddie Corman</t>
  </si>
  <si>
    <t>Bélico. Acción. Drama. Romance | II Guerra Mundial. Pearl Harbor. Drama romántico. Aviones</t>
  </si>
  <si>
    <t>Ben Affleck, Josh Hartnett, Kate Beckinsale, Cuba Gooding Jr., Alec Baldwin, Jon Voight, Tom Sizemore, Dan Aykroyd, Colm Feore, Cary-Hiroyuki Tagawa, Matthew Davis, Ewen Bremner, Jaime King, William Fichtner, John Diehl, Leland Orser, Tomas Arana, Jennifer Garner, Eric Christian Olsen, Sara Rue, Lindsey Ginter, Pat Healy</t>
  </si>
  <si>
    <t>Drama. Intriga. Thriller | Celos</t>
  </si>
  <si>
    <t>Antonio Banderas, Angelina Jolie, Thomas Jane, Jack Thompson, Gregory Itzin, Allison Mackie, Joan Pringle, Cordelia Richards, James Haven</t>
  </si>
  <si>
    <t>Aventuras. Comedia | Telefilm</t>
  </si>
  <si>
    <t>Paul Reubens, Joe Manganiello, Alia Shawkat, Janina Gavankar, David Arquette, Leo Fitzpatrick, Brad William Henke, Tara Buck, Lynne Marie Stewart, Lindsay Hollister, Monica Horan, Richard Riehle, Doug Cox, Linda Porter, Brian Palermo, Dave Power, Josh Meyers, Corey Craig, Paul Rust, Robert R. Shafer, Frank Collison, Darrin Dewitt Henson, Cooper Huckabee, Darryl Stephens (Voz: Jordan Black</t>
  </si>
  <si>
    <t>Drama | Biográfico. Deporte. Fútbol</t>
  </si>
  <si>
    <t>Kevin de Paula, Leonardo Lima Carvalho, Rodrigo Santoro, Vincent D'Onofrio, Diego Boneta, Seu Jorge, Colm Meaney, Milton Gonçalves</t>
  </si>
  <si>
    <t>Comedia | Enseñanza. Colegios &amp; Universidad</t>
  </si>
  <si>
    <t>Ice Cube, Charlie Day, Dean Norris, Jillian Bell, Dennis Haysbert, Tracy Morgan, Christina Hendricks, JoAnna Garcia Swisher, Kym Whitley, Max Carver, Charlie Carver, Stephnie Weir, Beth Keener, Autumn Dial, Alie Craig, Austin Zajur, Alexa Nisenson, Kumail Nanjiani, Gordon Danniels, Bill Kottkamp, Jose Diaz</t>
  </si>
  <si>
    <t>Thriller | Policíaco. Trenes/Metros. Crimen. Secuestros / Desapariciones</t>
  </si>
  <si>
    <t>Walter Matthau, Robert Shaw, Martin Balsam, Hector Elizondo, Tony Roberts, James Broderick, Earl Hindman, Jerry Stiller, Doris Roberts, Gene Gross</t>
  </si>
  <si>
    <t>Harrison Ford, Willem Dafoe, Anne Archer, Joaquim de Almeida, Henry Czerny, Harris Yulin, Jorge Luke, Donald Moffat, Miguel Sandoval, Benjamin Bratt, Raymond Cruz, Dean Jones, Thora Birch, Ann Magnuson, Hope Lange, Tom Tammi, Tim Grimm, Belita Moreno, James Earl Jones</t>
  </si>
  <si>
    <t>Drama | Crimen. Drama carcelario. Religión. Basado en hechos reales</t>
  </si>
  <si>
    <t>Susan Sarandon, Sean Penn, Robert Prosky, Margo Martindale, Celia Weston, Raymond J. Barry, R. Lee Ermey, Scott Wilson, Jack Black</t>
  </si>
  <si>
    <t>Christina Ricci, James McAvoy, Catherine O'Hara, Reese Witherspoon, Peter Dinklage, Richard E. Grant, Simon Woods, Nick Frost</t>
  </si>
  <si>
    <t>Demi Moore, Bruce Willis, Glenne Headly, Harvey Keitel, John Pankow, Billie Neal, Frank Vincent</t>
  </si>
  <si>
    <t>Drama. Romance | Policíaco. Melodrama. Realismo poético francés</t>
  </si>
  <si>
    <t>Jean Gabin, Mireille Balin, Gabriel Gabrio, Lucas Gridoux, Gilbert Gil, Line Noro, Saturnin Fabre, Fernand Charpin, Marcel Dalio, Charles Granval, Gaston Modot, René Bergeron, Paul Escoffier, Roger Legris, Jean Témerson</t>
  </si>
  <si>
    <t>Comedia | Amistad. Homosexualidad. Película de culto</t>
  </si>
  <si>
    <t>Carmen Maura, Olvido Gara "Alaska", Eva Siva, Kiti Mánver, Cecilia Roth, Julieta Serrano, Félix Rotaeta, Ricardo Franco, Concha Grégori, Pedro Almodóvar, Mercedes Guillamón</t>
  </si>
  <si>
    <t>Abigail Breslin, Steve Carell, Toni Collette, Greg Kinnear, Alan Arkin, Paul Dano, Beth Grant, Bryan Cranston, Jill Talley, Brenda Canela, Justin Shilton, Gordon Thomson</t>
  </si>
  <si>
    <t>Comedia. Terror | Comedia de terror. Sobrenatural</t>
  </si>
  <si>
    <t>Adam Scott, Evangeline Lilly, Bridget Everett, Clancy Brown, Tyler Labine, Donald Faison, Chris D'Elia, Kyle Bornheimer, Anita Farmer Bergman, Kim Evans, Brad Williams, Sasha Craig, Brian Wolfman Black Bowman, Shawn Weston Thacker, Chip Zien</t>
  </si>
  <si>
    <t>Aventuras. Acción. Comedia</t>
  </si>
  <si>
    <t>Jackie Chan, Wang Leehom, Steve Yoo, Ling Peng, Du Yuming, Jin Song, Xu Dongmei, Ken Lo, Yu Rongguang, Wu Yue, Wang Baoqiang, Niu Ben, Jerry Liau</t>
  </si>
  <si>
    <t>Western. Aventuras. Drama</t>
  </si>
  <si>
    <t>Dustin Hoffman, Faye Dunaway, Martin Balsam, Richard Mulligan, Chief Dan George, Jeff Corey, Amy Eccles, Kelly Jean Peters, Alan Howard</t>
  </si>
  <si>
    <t>Fantástico. Acción. Animación | Cine familiar. Muñecos</t>
  </si>
  <si>
    <t>Animación, Gregory Smith, Kirsten Dunst, Jay Mohr, Phil Hartman, Kevin Dunn, Denis Leary, Dick Miller, David Cross, Alexandra Wilson, Jacob Smith, Ann Magnuson, Wendy Schaal, Tommy Lee Jones</t>
  </si>
  <si>
    <t>Fantástico. Aventuras. Comedia. Infantil | Extraterrestres. Cine familiar</t>
  </si>
  <si>
    <t>Ashley Tisdale, Robert Hoffman, Kevin Nealon, Doris Roberts, Carter Jenkins, Tim Meadows, Gillian Vigman, Austin Butler, Ashley Boettcher, Henry Young, Regan Young</t>
  </si>
  <si>
    <t>Drama | Drama romántico. Familia</t>
  </si>
  <si>
    <t>Émilie Dequenne, Tahar Rahim, Niels Arestrup, Stéphane Bissot, Mounia Raoui, Redouane Behache, Baya Belal, Nathalie Boutefeu, Yannick Renier</t>
  </si>
  <si>
    <t>Cine negro. Intriga. Thriller | Crimen</t>
  </si>
  <si>
    <t>Fred MacMurray, Barbara Stanwyck, Edward G. Robinson, Tom Powers, Porter Hall, Jean Heather, Byron Barr, Richard Gaines, Fortunio Bonanova, John Philliber, Bess Flowers, Miriam Franklin</t>
  </si>
  <si>
    <t>Luisana Lopilato, Amaia Salamanca, Rafael Spregelburd, Nicolás Furtado, Oriana Sabatini, Julián Serrano, María Onetto, Carlos Alcántara, Arancha Martí, Pedro Casablanc, Sara Sálamo</t>
  </si>
  <si>
    <t>Ciencia ficción. Aventuras | Familia. Robots. Cine familiar. Aventura espacial</t>
  </si>
  <si>
    <t>Bélico. Drama | Basado en hechos reales. II Guerra Mundial. Supervivencia. Histórico. Amistad. Años 40</t>
  </si>
  <si>
    <t>Florian Lukas, Lachlan Nieboer, Rupert Grint, David Kross, Stig Henrik Hoff, Sondre Krogtoft Larsen, Knut Joner, Kim Haugen, Morten Faldaas</t>
  </si>
  <si>
    <t>Julián López, Miki Esparbé, Carmen Machi, Younes Bachir, Leo Harlem, Eduard Soto, Silvia Alonso, Malena Alterio, Tom So, Chacha Huang, Marcos Zhang, Malena Gutiérrez, Fele Martínez, Javier Cámara</t>
  </si>
  <si>
    <t>Muriel Robin, Artus de Penguern, Jean-Pierre Darroussin, Pascal Légitimus, Marie Bunel, Marie Kremer, Flore Vannier-Moreau, Aymen Saïdi, Nicolas Cazalé, Rodolfo De Souza</t>
  </si>
  <si>
    <t>Drama. Romance. Ciencia ficción | Drama romántico. Enfermedad. Discapacidad. Pandemias</t>
  </si>
  <si>
    <t>Ewan McGregor, Eva Green, Connie Nielsen, Ewen Bremner, Stephen Dillane, Denis Lawson, Anamaria Marinca</t>
  </si>
  <si>
    <t>Comedia | Amistad. Remake</t>
  </si>
  <si>
    <t>Belén Rueda, Eduard Fernández, Ernesto Alterio, Juana Acosta, Eduardo Noriega, Dafne Fernández, Pepón Nieto, Beatriz Olivares</t>
  </si>
  <si>
    <t>Comedia. Aventuras. Fantástico | Comedia negra. Televisión. Parodia</t>
  </si>
  <si>
    <t>Intriga | Comedia negra</t>
  </si>
  <si>
    <t>Edmund Gwenn, John Forsythe, Shirley MacLaine, Mildred Natwick, Jerry Mathers, Mildred Dunnock, Royal Dano</t>
  </si>
  <si>
    <t>Drama | Animales. Perros/Lobos. Racismo. Amistad. Drama psicológico</t>
  </si>
  <si>
    <t>Kristy McNichol, Paul Winfield, Burl Ives, Jameson Parker, Lynne Moody, Marshall Thompson, Christa Lang, Paul Bartel, Dick Miller, Samuel Fuller</t>
  </si>
  <si>
    <t>Drama. Thriller | Vida rural. Venganza. Película de culto</t>
  </si>
  <si>
    <t>Dustin Hoffman, Susan George, David Warner, Peter Vaughan, T.P. McKenna, Del Henney, Sally Thomsett, Peter Arne, Colin Welland, Donald Webster, Jim Norton, Ken Hutchison, Len Jones</t>
  </si>
  <si>
    <t>Thriller. Drama | Vida rural (Norteamérica). Venganza. Drama sureño. Remake</t>
  </si>
  <si>
    <t>James Marsden, Kate Bosworth, Alexander Skarsgård, Dominic Purcell, James Woods, Rhys Coiro, Billy Lush, Laz Alonso, Willa Holland, Walton Goggins, Anson Mount, Drew Powell, Kristen Shaw, Megan Adelle, Randall Newsome, Tim J. Smith, Richard Folmer</t>
  </si>
  <si>
    <t>Drama. Terror</t>
  </si>
  <si>
    <t>Kamil Polnisiak, Nicolas Przygoda, Sonia Mietielica, Danuta Stenka</t>
  </si>
  <si>
    <t>Thriller. Acción | Robos &amp; Atracos. Crimen. Remake</t>
  </si>
  <si>
    <t>Lambert Wilson, François Arnaud, Franck Gastambide, Guillaume Gouix, Gabrielle Lazure, Virginie Ledoyen, Hedi Rian, Nathaly Thibault, Christopher Tyson, Robert Maillet</t>
  </si>
  <si>
    <t>John Cena, Kelly Carlson, Robert Patrick, Anthony Ray Parker, Abigail Bianca, Jerome Ehlers, Manu Bennett, Drew Powell</t>
  </si>
  <si>
    <t>Bruce Willis, Sarah Jessica Parker, Dennis Farina, Brion James, Tom Sizemore, Robert Pastorelli, Timothy Busfield, John Mahoney, Tom Atkins, André Braugher, Mike Hodge, Jodi Long, Roscoe Orman, Robert Gould, Gareth Williams, Ed Hooks, Lawrence Mandley, Julianna McCarthy, Sally Wiggin, Andrea Martin, Ken Rice, Suzanne Vafiadis, Michael Canavan, Scott Klace, Bruce Kirkpatrick, Edward Gero, Elva Branson, Erik Jensen, Vince Deadrick Jr., John Bower, Janette Allyson</t>
  </si>
  <si>
    <t>John Cusack, Robert Loggia, Jerry Stiller, Ben Stiller, Wendy Gazelle, Monte Markham, Shelley Fabares, Keith David</t>
  </si>
  <si>
    <t>Ciencia ficción. Acción | Thriller futurista. Distopía. Sátira</t>
  </si>
  <si>
    <t>Arnold Schwarzenegger, Maria Conchita Alonso, Yaphet Kotto, Jesse Ventura, Jim Brown, Erland Van Lidth, Marvin J. McIntyre, Richard Dawson, Toru Tanaka, Gus Rethwisch, Mick Fleetwood, Sven-Ole Thorsen, Dey Young, Kurt Fuller</t>
  </si>
  <si>
    <t>Comedia. Romance. Drama | Comedia dramática. Comedia romántica. Película de culto. Cine independiente USA. Homosexualidad</t>
  </si>
  <si>
    <t>Ben Affleck, Joey Lauren Adams, Kevin Smith, Dwight Ewell, Jason Lee, Matt Damon, Illeana Douglas, Casey Affleck, Guinevere Turner, Carmen Llywelyn, Scott Mosier, Jason Mewes</t>
  </si>
  <si>
    <t>Drama | Deporte. Surf. Basado en hechos reales</t>
  </si>
  <si>
    <t>Jonny Weston, Gerard Butler, Elisabeth Shue, Abigail Spencer, Leven Rambin, Scott Eastwood, Taylor Handley, Jenica Bergere, Alexander Kanellakos, Channon Roe, Harley Graham, Cooper Timberline, Devin Crittenden, Steven Wiig, Keegan Boos</t>
  </si>
  <si>
    <t>Drama. Fantástico | Fantasmas. Moda</t>
  </si>
  <si>
    <t>Kristen Stewart, Lars Eidinger, Nora von Waldstätten, Anders Danielsen Lie, Pamela Betsy Cooper, Sigrid Bouaziz, David Bowles, Ty Olwin, Leo Haidar, Benoit Peverelli, Fabrice Reeves, Abigail Millar</t>
  </si>
  <si>
    <t>Comedia. Drama | Cine independiente USA. Comedia dramática</t>
  </si>
  <si>
    <t>Jemaine Clement, Regina Hall, Stephanie Allynne, Jessica Williams, Gia Gadsby, Aundrea Gadsby</t>
  </si>
  <si>
    <t>Cine negro. Drama | Remake. Crimen. Pintura</t>
  </si>
  <si>
    <t>Edward G. Robinson, Joan Bennett, Dan Duryea, Jess Baker, Margaret Lindsay, Rosalind Ivan, Samuel S. Hinds, Vladimir Sokoloff</t>
  </si>
  <si>
    <t>Fantástico. Aventuras. Terror | Comedia de terror. Sobrenatural. Monstruos. 3-D</t>
  </si>
  <si>
    <t>Comedia. Acción | Colegios &amp; Universidad. Artes marciales</t>
  </si>
  <si>
    <t>Kevin James, Salma Hayek, Henry Winkler, Melissa Peterman, Reggie Lee, Joe Rogan, Greg Germann, Jake Zyrus, Bas Rutten, Philippe Stella, Frank Coraci, Gary Valentine, Natalie Boss, Nikki Tyler-Flynn, Arianny Celeste</t>
  </si>
  <si>
    <t>Aventuras. Fantástico. Infantil | Piratas. Magia. Infancia. Cuentos. Cine familiar</t>
  </si>
  <si>
    <t>Jeremy Sumpter, Jason Isaacs, Rachel Hurd-Wood, Olivia Williams, Richard Briers, Harry Newell, Freddie Popplewell, Ludivine Sagnier, Lynn Redgrave, Carsen Gray, George MacKay, Harry Eden, Bruce Spence</t>
  </si>
  <si>
    <t>Thriller | Submarinos. Guerra Fría. Años 60</t>
  </si>
  <si>
    <t>d Harris, David Duchovny, William Fichtner, Lance Henriksen, Johnathon Schaech, Jason Beghe, Sean Patrick Flanery, Jason Gray-Stanford, Julian Adams</t>
  </si>
  <si>
    <t>Terror | Monstruos</t>
  </si>
  <si>
    <t>Peter O'Toole, Ben Affleck, Rose McGowan, Joanna Going, Liev Schreiber, Nicky Katt, Clifton Powell, Michael DeLorenzo</t>
  </si>
  <si>
    <t>Romance. Fantástico. Drama</t>
  </si>
  <si>
    <t>John Travolta, Kyra Sedgwick, Forest Whitaker, Robert Duvall, Bruce A. Young, Jeffrey DeMunn, Richard Kiley, David Gallagher, Ashley Buccille, Tony Genaro, Sean O'Bryan, Troy Evans, Brent Spiner</t>
  </si>
  <si>
    <t>Drama | Biográfico. Crimen. Telefilm</t>
  </si>
  <si>
    <t>Al Pacino, Helen Mirren, Jeffrey Tambor, Rebecca Pidgeon, Chiwetel Ejiofor, James Tolkan, John Pirruccello, David Aaron Baker, Matt Malloy, Jack Wallace, Dominic Hoffman, Grim Reaper Q., Vernon Campbell, Adalgiza Chermont, Gail Silver, Jenn Lyon, Steve Park, Ella Dershowitz, Geisha Otero, Kate Blumberg, Gordon Devol, Mary B. McCann, Lauren Schacher, Clara Mamet, Natalija Nogulich, Tony Mamet, Martin Jarvis, Bob Jennings, Matthew Rauch, Yolonda Ross, Joey Auzenne, Alfredo Narciso, Stephen Tyrone Williams, Lizza Monet Morales, George Aguilar, Chris Cenatiempo</t>
  </si>
  <si>
    <t>Drama | Enfermedad. SIDA. Homosexualidad</t>
  </si>
  <si>
    <t>Tom Hanks, Denzel Washington, Antonio Banderas, Ron Vawter, Robert Ridgely, Joanne Woodward, Jason Robards, Charles Napier, Roberta Maxwell, Buzz Kilman, Karen Finley, Roger Corman, Lisa Summerour, Chandra Wilson, Adam LeFevre, Mary Steenburgen, Anna Deavere Smith, Bradley Whitford, Stephanie Roth Haberle</t>
  </si>
  <si>
    <t>Drama | Basado en hechos reales. Comedia dramática. Adopción. Road Movie. Periodismo. Religión. Familia</t>
  </si>
  <si>
    <t>Judi Dench, Steve Coogan, Sophie Kennedy Clark, Charlie Murphy, Barbara Jefford, Mare Winningham, Sean Mahon, Michelle Fairley, Peter Hermann, Wunmi Mosaku, Amy McAllister</t>
  </si>
  <si>
    <t>Drama | Años 40. Holocausto. Nazismo. Drama psicológico</t>
  </si>
  <si>
    <t>Nina Hoss, Ronald Zehrfeld, Uwe Preuss, Nina Kunzendorf, Michael Maertens, Uwe Preuss, Imogen Kogge, Eva Bay, Kirsten Block, Megan Gay, Valerie Koch</t>
  </si>
  <si>
    <t>Comedia. Romance | Cómic. Comedia romántica</t>
  </si>
  <si>
    <t>Sam Rockwell, Frances O'Connor, Tom Wilkinson, Brenda Blethyn, Allison Janney, Austin Pendleton, Hugh Bonneville, Tom Hollander</t>
  </si>
  <si>
    <t>William Holden, Kim Novak, Rosalind Russell, Susan Strasberg, Arthur O'Connell, Cliff Robertson, Betty Field, Verna Felton, Phyllis Newman</t>
  </si>
  <si>
    <t>Drama | Drama romántico. Melodrama. Drama sureño</t>
  </si>
  <si>
    <t>Marlon Brando, Anna Magnani, Joanne Woodward, Maureen Stapleton, R.G. Armstrong, Victor Jory, Madame Spivy, Virgilia Chew, Ben Yaffee, Joe Brown Jr., Mary Perry, John Baragrey, Sally Gracie, Lucille Benson, Emory Richardson, Neil Harrison, Janice Mars</t>
  </si>
  <si>
    <t>Comedia. Drama | Comedia negra. Discapacidad. Historias cruzadas</t>
  </si>
  <si>
    <t>Candela Peña, Ana Polvorosa, Macarena Gómez, Carmen Machi, Eloi Costa, Secun De La Rosa, Itziar Castro, Carolina Bang, Jon Kortajarena, Joaquín Climent, Enrique Martínez, Ana María Ayala, Adolfo Fernández, Javier Bódalo, Antonio Durán, Alberto Bang, María Jesús Hoyos</t>
  </si>
  <si>
    <t>Romance. Comedia | Comedia romántica. Comedia screwball</t>
  </si>
  <si>
    <t>Rock Hudson, Doris Day, Tony Randall, Edie Adams, Jack Oakie, Jack Kruschen, Ann B. Davis, Joe Flynn, Jack Albertson</t>
  </si>
  <si>
    <t>Comedia | Años 80. Deporte. Ping-pong. Cine independiente USA</t>
  </si>
  <si>
    <t>Susan Sarandon, Lea Thompson, Amy Sedaris, John Hannah, Judah Friedlander, Quinn McColgan, Robert Longstreet, Emmi Shockley, Maddie Howard, Joseph McCaughtry, Andy Riddle, Terry McConnaughey, Logan Bennett, Marcello Conte, Helena May Seabrook, Robert Hambury</t>
  </si>
  <si>
    <t>Jeanne Crain, Ethel Barrymore, Ethel Waters, William Lundigan</t>
  </si>
  <si>
    <t>Fantástico. Aventuras. Musical. Infantil | Cuentos. Cine familiar</t>
  </si>
  <si>
    <t>Martin Landau, Jonathan Taylor Thomas, Geneviève Bujold, Udo Kier, Bebe Neuwirth, Rob Schneider, Corey Carrier, Marcello Magni, Dawn French, Griff Rhys Jones, John Sessions, Jean-Claude Drouot, Jean-Claude Dreyfus, Teco Celio</t>
  </si>
  <si>
    <t>Krysten Ritter, Alison Brie, Shannon Woodward, Adam Pally, Stephanie Grote, T.J. Miller, Lance Reddick, J.B. Smoove, Jason Mantzoukas, Jon Glaser, Rosa Salazar, Taryn Terrell, Brian Huskey, Thomas Middleditch, David Stephen Mitchell</t>
  </si>
  <si>
    <t>Terror. Comedia. Thriller | Animales. Naturaleza. Ejército. Parodia. Comedia de terror. Serie B. Película de culto. Cine independiente USA</t>
  </si>
  <si>
    <t>Bradford Dillman, Heather Menzies, Kevin McCarthy, Keenan Wynn, Dick Miller, Melody Thomas, Belinda Balaski, Barbara Steele, Paul Bartel, Barry Brown, Bruce Gordon, Shannon Collins, Shawn Nelson, Richard Deacon, Janie Squire, Roger Richman, Bill Smillie, Guich Koock, Jack Pauleson, Eric Henshaw, Robert Vinson, Bruce Paul Barbour, Robyn Ray, Mike Sullivan</t>
  </si>
  <si>
    <t>Aventuras. Comedia | Piratas</t>
  </si>
  <si>
    <t>Walter Matthau, Cris Campion, Damien Thomas, Ferdy Mayne, David Kelly, Charlotte Lewis, Roy Kinnear, Richard Pearson, Bill Fraser</t>
  </si>
  <si>
    <t>The Marx Brothers, Groucho Marx, Harpo Marx, Chico Marx, Zeppo Marx, Ruth Hall, Thelma Todd, Harry Woods, Rockcliffe Fellowes, Tom Kennedy, Evelyn Pierce</t>
  </si>
  <si>
    <t>Comedia. Ciencia ficción | Extraterrestres. Videojuego. Fin del mundo. Remake</t>
  </si>
  <si>
    <t>Adam Sandler, Michelle Monaghan, Peter Dinklage, Kevin James, Sean Bean, Josh Gad, Ashley Benson, Jane Krakowski, Brian Cox, Jared Sandler, Matt Lintz, Lainie Kazan, Rob Archer, Denis Akiyama, Jackie Sandler, Rose Rollins, Serena Williams, Dan Aykroyd, Affion Crockett, Tom McCarthy, Martha Stewart, Tim Herlihy, William S. Taylor, Tucker Smallwood, Tōru Iwatani</t>
  </si>
  <si>
    <t>José García, Marie Gillain, Lucas Belvaux, Olivier Gourmet, Nicolas Cazalé, Linh Dan Pham, Michel Serrault, Nadine Alari, Laëtitia Lacroix, Jean-Gilles Barbier, Lana Ettinger, Sophie Aubry, Jacques Collard, Dominique Bettenfeld</t>
  </si>
  <si>
    <t>Sylvester Stallone, Arnold Schwarzenegger, Jim Caviezel, Vinnie Jones, Amy Ryan, Vincent D'Onofrio, Curtis '50 Cent' Jackson, Faran Tahir, Sam Neill, Caitriona Balfe</t>
  </si>
  <si>
    <t>Thriller. Cine negro | Robos &amp; Atracos. Crimen. Policíaco</t>
  </si>
  <si>
    <t>Alain Hernández, Javier Gutiérrez, Alba Galocha, Itziar Atienza, Luis Tosar, Florín Opritescu, Jaroslaw Bielski, Peter Nikolas, Miguel García Borda, Abel Mora, José Manuel Yebes, Ales Furundarena, Daniel Martos, Tomás del Estal, César Vea, Israel Elejalde, Ramón Agirre</t>
  </si>
  <si>
    <t>Thriller. Intriga | Aviones. Secuestros / Desapariciones</t>
  </si>
  <si>
    <t>Jodie Foster, Peter Sarsgaard, Sean Bean, Erika Christensen, Marlene Lawston, Kate Beahan, Michael Irby, Assaf Cohen, Greta Scacchi, Matt Bomer</t>
  </si>
  <si>
    <t>Comedia. Drama | Amistad. Vejez/Madurez. Bodas</t>
  </si>
  <si>
    <t>Thriller. Comedia. Terror | Crimen. Robos &amp; Atracos</t>
  </si>
  <si>
    <t>David Heap, Alan Smyth, Stephen Dorff, Sean Pertwee, Igor Chistol, Greg Jeloudov</t>
  </si>
  <si>
    <t>Intriga. Thriller | Robos &amp; Atracos. Secuestros / Desapariciones</t>
  </si>
  <si>
    <t>Denzel Washington, Clive Owen, Jodie Foster, Willem Dafoe, Christopher Plummer, Chiwetel Ejiofor, Carlos Andrés Gómez, Kim Director, James Ransone, Bernie Rachelle, Peter Gerety, Victor Colicchio, Cassandra Freeman, Peter Frechette</t>
  </si>
  <si>
    <t>Ciencia ficción | Película de culto. Extraterrestres. Monstruos</t>
  </si>
  <si>
    <t>Walter Pidgeon, Anne Francis, Leslie Nielsen, Warren Stevens, Jack Kelly, Richard Anderson, Earl Holliman, George Wallace</t>
  </si>
  <si>
    <t>Ciencia ficción | Aventura espacial</t>
  </si>
  <si>
    <t>Ciencia ficción. Terror | Vampiros. Serie B</t>
  </si>
  <si>
    <t>John Saxon, Basil Rathbone, Judi Meredith, Dennis Hopper, Florence Marly, Robert Boon, Don Eitner</t>
  </si>
  <si>
    <t>Bélico | Guerra de Vietnam. Ejército</t>
  </si>
  <si>
    <t>Charlie Sheen, Tom Berenger, Willem Dafoe, Kevin Dillon, Forest Whitaker, Johnny Depp, John C. McGinley, Francesco Quinn, Richard Edson, Reggie Johnson, Keith David, David Neidorf, Mark Moses, Chris Pedersen, Tony Todd, Dale Dye</t>
  </si>
  <si>
    <t>Cornel Wilde, Rip Torn, Burr DeBenning, Patrick Wolfe, Jean Wallace, Jaime Sanchez, Dale Ishimoto, Genki Koyama, Gene Blakely, Michael Parsons, Fred Galang, Norman Pak, Dewey Stringer, John Allen, Bill Dunbar</t>
  </si>
  <si>
    <t>Comedia. Drama. Fantástico. Romance | Vida rural (Norteamérica). Años 50</t>
  </si>
  <si>
    <t>Tobey Maguire, Jeff Daniels, Reese Witherspoon, Joan Allen, William H. Macy, J.T. Walsh, Paul Walker, Don Knotts, Marley Shelton, Natalie Ramsey, Jane Kaczmarek, Marc Blucas, Kevin Connors, Denise Dowse, McNally Sagal, Giuseppe Andrews, Marissa Ribisi, Jenny Lewis, Justin Nimmo, Kai Lennox, Jason Behr, John Ganun, Maggie Lawson, Andrea Baker, Lela Ivey, Gerald Emerick, Charles C. Stevenson Jr., Nancy Lenehan, Weston Blakesley, Jim Antonio, Danny Strong, Kristin Rudrud, Laura Carney, Erik MacArthur, David Tom, Johnny Moran, Jeanine Jackson, James Keane, Patrick Thomas O'Brien</t>
  </si>
  <si>
    <t>Robert Wagner, John Lund, Debra Paget, Jeffrey Hunter, Eduard Franz, Noah Beery Jr., Virginia Leith, Emile Meyer, Hugh O´Brian</t>
  </si>
  <si>
    <t>Buster Keaton, Charlotte Greenwood, Reginald Denny, Cliff Edwards, Dorothy Christy, Joan Peers, Sally Eilers, Natalie Moorhead, Edward Brophy, Walter Merrill, Sidney Bracey</t>
  </si>
  <si>
    <t>Clint Eastwood, Gene Hackman, Ed Harris, Laura Linney, Judy Davis, Scott Glenn, Dennis Haysbert, E.G. Marshall, Alison Eastwood, Melora Hardin, Richard Jenkins</t>
  </si>
  <si>
    <t>Ciencia ficción. Terror. Acción | Años 90. Cine independiente USA</t>
  </si>
  <si>
    <t>Graham Skipper, Lauren Ashley Carter, John Speredakos, Larry Fessenden, Noah Segan, Matt Mercer, Michael A. LoCicero, Jeremy Gardner, Patrick M. Walsh, Brian Morvant, Josh Ethier, Susan T. Travers</t>
  </si>
  <si>
    <t>Drama | Biográfico. Literatura. Años 90. Homosexualidad. Alcoholismo. Amistad. Basado en hechos reales</t>
  </si>
  <si>
    <t>Melissa McCarthy, Richard E. Grant, Julie Ann Emery, Jane Curtin, Anna Deavere Smith, Marc Evan Jackson, Dolly Wells, Christian Navarro, Alice Kremelberg, Shae D'Lyn, Michael Cyril Creighton, Brandon Scott Jones, Tim Cummings, Pun Bandhu, Joanna Adler, Marcus Choi</t>
  </si>
  <si>
    <t>Thriller. Acción | Robos &amp; Atracos. Remake. 3-D. Surf</t>
  </si>
  <si>
    <t>Luke Bracey, Edgar Ramirez, Teresa Palmer, Delroy Lindo, Ray Winstone, Bojesse Christopher, Tobias Santelmann, Matías Varela, Clemens Schick, Nikolai Kinski, Glynis Barber, Jaymes Butler, Judah Lewis</t>
  </si>
  <si>
    <t>Animación. Aventuras. Fantástico. Infantil | Navidad. 3-D. Trenes/Metros</t>
  </si>
  <si>
    <t>Animación, Tom Hanks, Nona Gaye, Michael Jeter, Peter Scolari, Leslie Zemeckis, Eddie Deezen</t>
  </si>
  <si>
    <t>Comedia | Secuestros / Desapariciones. Remake</t>
  </si>
  <si>
    <t>Martin Short, Danny Glover, Sheila Kelley, Sam Wanamaker, Scott Wilson, Harry Shearer, Jorge Russek, Rodrigo Puebla, John H. Brennan</t>
  </si>
  <si>
    <t>Comedia. Drama. Acción | Cine familiar. Colegios &amp; Universidad</t>
  </si>
  <si>
    <t>Arnold Schwarzenegger, Penelope Ann Miller, Pamela Reed, Linda Hunt, Richard Tyson, Carroll Baker, Cathy Moriarty, Joseph Cousins, Christian Cousins, Park Overall, Jayne Brook, Richard Portnow, Miko Hughes, Sarah Rose Karr, Adam Wylie, Ross Malinger, Angela Bassett</t>
  </si>
  <si>
    <t>Aventuras | Siglo XIX</t>
  </si>
  <si>
    <t>Gary Cooper, Madeleine Carroll, Paulette Goddard, Preston Foster, Robert Preston, Akim Tamiroff, Lynne Overman, George Bancroft, Lon Chaney Jr., Walter Hampden</t>
  </si>
  <si>
    <t>Nicolas Cage, Elijah Wood, Kevin Weisman, Jerry Lewis, Steven Williams, Sky Ferreira, Keston John, Tom Bonello, Christie Beran, Tommie Vegas, Jay Hieron, Lisa Gardner, Phillip Allen Hall III, Mark Roman, Vanessa Christelle</t>
  </si>
  <si>
    <t>Thriller. Acción | Crimen. Policíaco</t>
  </si>
  <si>
    <t>Channing Tatum, Tracy Morgan, Katie Holmes, Ray Liotta, Juliette Binoche, Al Pacino, James Ransone, Ursula Parker, Brian Gilbert, Jake Cherry, Simone Joy Jones, Lemon Andersen, Roger Guenveur Smith, Michael Rivera, Sean Cregan, Karen Christie-Ward, Peter Tambakis, Marilyn Dobrin, Decorte Snipes, Craig Walker, Johnnie Mae, Oberon K.A. Adjepong, Malik Cherry, Tevon Flemming, Tony Vasquez, Pat Kiernan, Gisella Marengo, Ralph Rodriguez, Paul Bearer, Michelle Wanum, Iesha Richardson, Dito Montiel</t>
  </si>
  <si>
    <t>Aventuras. Drama | Antigua Roma. Histórico. Catástrofes. Volcanes. 3-D</t>
  </si>
  <si>
    <t>Kit Harington, Carrie-Anne Moss, Emily Browning, Adewale Akinnuoye-Agbaje, Jessica Lucas, Jared Harris, Joe Pingue, Kiefer Sutherland, Currie Graham, Dylan Schombing, Maxime Savaria, Ron Kennell</t>
  </si>
  <si>
    <t>Comedia | Cine familiar. Adolescencia. Remake</t>
  </si>
  <si>
    <t>Jamie Lee Curtis, Lindsay Lohan, Mark Harmon, Harold Gould, Stephen Tobolowsky, Chad Michael Murray, Christina Vidal, Ryan Malgarini, Haley Hudson, Lucille Soong, Rosalind Chao, Willie Garson, Dina Waters, Julie Gonzalo, Christina Marie Walter, Lu Elrod, Heather Hach, Lorna Scott, Chris Carlberg, Danny Rubin, Hayden Tank, Cayden Boyd, Marc McClure, Chris Heuisler, Jeffrey Marcus, Jacqueline Heinze, Mary Ellen Trainor, Erica Gimpel, Zoe Waters, William Caploe, Daniel Raymont, Veronica Brooks, Lee Burns, Amir Derakh</t>
  </si>
  <si>
    <t>Comedia | Música</t>
  </si>
  <si>
    <t>Andy Samberg, Imogen Poots, Sarah Silverman, Jorma Taccone, Tim Meadows, Mike Birbiglia, James Buckley, Lili Sepe, Akiva Schaffer, Madeleine Wade, Justin Timberlake, Emma Stone, Mariah Carey, Adam Levine, Martin Sheen, Jimmy Fallon, RZA, Bill Hader, Snoop Dogg, Usher, Curtis '50 Cent' Jackson, Max Jenkins, Katy Perry</t>
  </si>
  <si>
    <t>Comedia | Años 50. Comedia romántica</t>
  </si>
  <si>
    <t>Romain Duris, Déborah François, Bérénice Bejo, Shaun Benson, Mélanie Bernier, Nicolas Bedos, Feodor Atkine, Eddy Mitchell, Miou-Miou, Jeanne Cohendy, Frédéric Pierrot, Marius Colucci</t>
  </si>
  <si>
    <t>Acción. Comedia | Crimen. Policíaco</t>
  </si>
  <si>
    <t>Hwang Jung-min, Yoo Ah-in, Yoo Hae-jin, Oh Dal-su, Jeong Man-shik, Joeng Woong-in, Jang Yoon-ju, Kim Shi-hoo, Jin Kyung, Yu In-yeong, Ahn Gil-kang, Jeon Ho-jin, Ma Dong-seok</t>
  </si>
  <si>
    <t>Steven Seagal, Pam Grier, Sharon Stone, Daniel Faraldo, Ron Dean, Jack Wallace, Henry Silva, Joe Greco, Chelcie Ross, Nicholas Kusenko, Gregory Alan Williams</t>
  </si>
  <si>
    <t>Michèle Laroque, Jacques Gamblin, Wladimir Yordanoff, Tom Morton, Valérie Mairesse, Claire Nadeau, Eva Darlan, Caroline Raynaud, Paul Crauchet, Michel Lagueyrie</t>
  </si>
  <si>
    <t>Jason Bateman, Melissa McCarthy, John Cho, Jon Favreau, Amanda Peet, Génesis Rodriguez, Robert Patrick, Eric Stonestreet, Jonathan Banks, Carmela Zumbado</t>
  </si>
  <si>
    <t>Thriller. Comedia | Comedia negra</t>
  </si>
  <si>
    <t>Aleksandr Kuznetsov, Vitali Khayev, Evgeniya Kregzhde, Michael Gorevoy, Yelena Shevchenko, Igor Grabuzov, Aleksandr Domogarov</t>
  </si>
  <si>
    <t>Romance. Drama | Drama romántico. Edad Media</t>
  </si>
  <si>
    <t>Drew Barrymore, Anjelica Huston, Dougray Scott, Jeanne Moreau, Jeroen Krabbé, Patrick Godfrey, Megan Dodds, Melanie Lynskey, Timothy West, Judy Parfitt, Lee Ingleby, Toby Jones</t>
  </si>
  <si>
    <t>Western | Spaghetti Western. Remake</t>
  </si>
  <si>
    <t>Clint Eastwood, Marianne Koch, Gian Maria Volonté, Wolfgang Lukschy, Sieghardt Rupp, Joseph Egger, Antonio Prieto, José Calvo, Margarita Lozano, Daniel Martín, Benito Stefanelli, Mario Brega, Bruno Carotenuto, Aldo Sambrell, Raf Baldassarre, Luis Barboo, Frank Braña, José Canalejas, Juan Cortés, Álvaro de Luna, Nino Del Arco, Jose Halufi, Lee Miller, Antonio Molino Rojo</t>
  </si>
  <si>
    <t>Comedia | Adolescencia. Comedia juvenil. Años 50</t>
  </si>
  <si>
    <t>Dan Monahan, Mark Herrier, Wyatt Knight, Roger Wilson, Cyril O'Reilly, Tony Ganios, Kaki Hunter, Kim Cattrall, Nancy Parsons, Scott Colomby, Boyd Gaines, Doug McGrath, Susan Clark, Art Hindle, Wayne Maunder, Jill Whitlow</t>
  </si>
  <si>
    <t>Drama | Años 50. Nazismo. II Guerra Mundial. Erótico. Drama psicológico. Película de culto</t>
  </si>
  <si>
    <t>Charlotte Rampling, Dirk Bogarde, Philippe Leroy, Gabriele Ferzetti, Piero Vida, Nora Ricci, Isa Miranda, Giuseppe Addobbati</t>
  </si>
  <si>
    <t>Thriller. Drama | Piratas</t>
  </si>
  <si>
    <t>Charles Laughton, Maureen O'Hara, Horace Hodges, Hay Petrie, Frederick Piper, Leslie Banks, Marie Ney, Herbert Lomas, Clare Greet, Wylie Watson</t>
  </si>
  <si>
    <t>Romance. Drama. Comedia | Drama romántico</t>
  </si>
  <si>
    <t>Hilary Swank, Gerard Butler, Lisa Kudrow, Harry Connick Jr., Gina Gershon, Jeffrey Dean Morgan, Kathy Bates, James Marsters, Christopher Whalen, Dean Winters</t>
  </si>
  <si>
    <t>Christie Burke, Jesse Moss, Rebecca Olson, Jenn Griffin, Sheila McCarthy, Sean Rogerson, Dylan Playfair, Praneet Akilla, Pat Chau, Grace Christensen, Michael Ironside, Maddox Laloge, Paige Laloge, Naddine Madell, Barb Mitchell</t>
  </si>
  <si>
    <t>Aventuras. Acción | Aventuras marinas. Catástrofes. Remake. Nochevieja / Año nuevo</t>
  </si>
  <si>
    <t>Josh Lucas, Kurt Russell, Emmy Rossum, Jacinda Barrett, Richard Dreyfuss, Mía Maestro, Kevin Dillon, Mike Vogel, Jimmy Bennett, André Braugher, Freddy Rodriguez, Fergie</t>
  </si>
  <si>
    <t>Comedia. Terror | Comedia de terror. Parodia. Cine dentro del cine. Serie B. Cine independiente USA</t>
  </si>
  <si>
    <t>Bruce Campbell, Ted Raimi, Mike Richardson, Casey Larios, Dani Kelly, Jeff Hunter, Adam Boyd, Mike Estes, Janelle Farber, Kieran Henthorn, Dan Hicks, Michael Kallio, David Moore, Ellen Sandweiss, Grace Thorsen</t>
  </si>
  <si>
    <t>Terror. Fantástico | Sobrenatural. Casas encantadas. Posesiones/Exorcismos. Gore. Remake</t>
  </si>
  <si>
    <t>Jane Levy, Shiloh Fernandez, Lou Taylor Pucci, Elizabeth Blackmore, Jessica Lucas, Phoenix Connolly, Jim McLarty, Sian Davis</t>
  </si>
  <si>
    <t>Gwyneth Paltrow, Aaron Eckhart, Jeremy Northam, Jennifer Ehle, Lena Headey, Holly Aird, Toby Stephens, Tom Hollander, Anna Massey, Trevor Eve</t>
  </si>
  <si>
    <t>Comedia. Acción | Comedia negra. Terrorismo. Videojuego</t>
  </si>
  <si>
    <t>Zack Ward, Dave Foley, Chris Coppola, Jackie Tohn, J.K. Simmons, Ralf Moeller, Verne Troyer, Larry Thomas, David Huddleston, Seymour Cassel, Uwe Boll, Chris Spencer, Michael Paré, Erick Avari, Lindsay Hollister, Brent Mendenhall, Rick Hoffman, Michael Benyaer</t>
  </si>
  <si>
    <t>Mary Steenburgen, Sean Patrick Flanery, Lance Henriksen, Jeff Goldblum, Brandon Smith, Bradford Tatum, Susan Tyrrell, Ray Wise, Missy Crider</t>
  </si>
  <si>
    <t>Ciencia ficción. Acción | Superhéroes. Robots</t>
  </si>
  <si>
    <t>Dacre Montgomery, Naomi Scott, RJ Cyler, Ludi Lin, Becky G., Elizabeth Banks, Bryan Cranston, Bill Hader, Matt Shively, Cody Kearsley, David Denman, Robert Moloney, Anjali Jay, Sarah Grey, Morgan Taylor Campbell, Caroline Cave, Emily Maddison, Kayden Magnuson, Lisa Berry, Wesley MacInnes, John Stewart, Clayton Chitty, Austin Obiajunwa, Kenneth Tynan, Amitai Marmorstein, Garry Chalk, Donald Adams, Patrick Sabongui, Erica Cerra, Drew Tanner, Fiona Vroom, Sophie Lui, Phillip Reed, Jason David Frank, Amy Jo Johnson, Jason Tremblay</t>
  </si>
  <si>
    <t>Drama | Histórico. Años 20. Vida rural (Norteamérica)</t>
  </si>
  <si>
    <t>Daniel Day-Lewis, Paul Dano, Kevin J. O'Connor, Ciarán Hinds, Russell Harvard, Dillon Freasier, Sydney McCallister, David Willis, David Warshofsky, Colton Woodward, Colleen Foy</t>
  </si>
  <si>
    <t>Cary Elwes, Brian Cox, Andie MacDowell, Matt Dallas, Nicole Ansari-Cox, Frank Whaley, Jess Weixler, Clark Middleton, Mario D'Leon, Crispian Belfrage, Heidi Jo Markel, Elissa Middleton, Claudine Oriol, Juliette Bennett</t>
  </si>
  <si>
    <t>Ciencia ficción. Thriller. Intriga | Viajes en el tiempo</t>
  </si>
  <si>
    <t>Ethan Hawke, Sarah Snook, Noah Taylor, Elise Jansen, Freya Stafford, Christopher Kirby, Alexis Fernandez, Cate Wolfe, Madeleine West, Jim Knobeloch</t>
  </si>
  <si>
    <t>Drama. Romance | Años 30. Drama romántico</t>
  </si>
  <si>
    <t>Colin Farrell, Salma Hayek, Donald Sutherland, Eileen Atkins, Idina Menzel, Justin Kirk, Dion Basco, Jeremy Crutchley, Ronald France</t>
  </si>
  <si>
    <t>Ciencia ficción. Comedia | Viajes en el tiempo. Distopía</t>
  </si>
  <si>
    <t>Chris O'Dowd, Dean Lennox Kelly, Marc Wotton, Anna Faris, Meredith MacNeill, Ray Gardner, Nick Ewans, Arthur Nightingale</t>
  </si>
  <si>
    <t>Intriga. Romance. Drama. Thriller | Sobrenatural</t>
  </si>
  <si>
    <t>Romain Duris, John Malkovich, Evangeline Lilly, Pascale Bussières, Sara Waisglass, Reece Thompson, Bruno Verdoni, Joan Gregson, Mark Camacho, Robin Wilcock, Edward Yankie, Carlo Mestroni, Glenda Braganza</t>
  </si>
  <si>
    <t>Thriller. Intriga | Asesinos en serie. Crimen. Policíaco</t>
  </si>
  <si>
    <t>Anthony Hopkins, Abbie Cornish, Colin Farrell, Jeffrey Dean Morgan, Xander Berkeley, Janine Turner, Marley Shelton, Kenny Johnson, José Pablo Cantillo, Angela Kerecz, Sharon Lawrence, Autumn Dial</t>
  </si>
  <si>
    <t>Intriga | Sobrenatural</t>
  </si>
  <si>
    <t>Cate Blanchett, Giovanni Ribisi, Keanu Reeves, Katie Holmes, Greg Kinnear, Hilary Swank, Kim Dickens, Michael Jeter, Gary Cole, Rosemary Harris, J.K. Simmons, Chelcie Ross</t>
  </si>
  <si>
    <t>Thriller. Drama | Sobrenatural</t>
  </si>
  <si>
    <t>Sandra Bullock, Julian McMahon, Nia Long, Amber Valletta, Peter Stormare, Jason Douglas, Kate Nelligan, Shyann McClure, Courtney Taylor Burness</t>
  </si>
  <si>
    <t>Thriller | Submarinismo. Submarinos</t>
  </si>
  <si>
    <t>Danny Huston, Matthew Goode, Joe Cole, Alan Mckenna, Ian Pirie, Daisy Lowe, Gemita Samarra, Richard Bitta</t>
  </si>
  <si>
    <t>Intriga. Drama. Thriller | Drama judicial / Abogados/as. Crimen</t>
  </si>
  <si>
    <t>Harrison Ford, Greta Scacchi, Bonnie Bedelia, Brian Dennehy, Raul Julia, Paul Winfield, Joe Grifasi, Joseph Mazzello, Jesse Bradford, John Spencer, Anna Maria Horsford, Bradley Whitford, Christine Estabrook, Sab Shimono, Tom Mardirosian, Michael Tolan, Madison Arnold, Ron Frazier, David Wohl, Tucker Smallwood, Peter Appel, Bo Rucker</t>
  </si>
  <si>
    <t>Romance. Comedia | Comedia romántica. Prostitución. Película de culto</t>
  </si>
  <si>
    <t>Julia Roberts, Richard Gere, Hector Elizondo, Jason Alexander, Ralph Bellamy, Laura San Giacomo, Hank Azaria, Larry Miller, Patrick Richwood, Elinor Donahue, Amy Yasbeck, Alex Hyde-White, Billy Gallo, Judith Baldwin, Bill Applebaum</t>
  </si>
  <si>
    <t>Terror. Comedia | Comedia de terror. Comedia negra. Asesinos en serie. Venganza</t>
  </si>
  <si>
    <t>Alice Lowe, Kayvan Novak, Kate Dickie, Jo Hartley, Gemma Whelan, Tom Davis, Dan Renton Skinner, Mike Wozniak, Eileen Davies, Grace Calder, Tom Meeten, Leila Hoffman, Sara Dee, David Puckridge, Jacqueline Wright, Della Moon Synnott</t>
  </si>
  <si>
    <t>Comedia. Drama | Drama social. Comedia dramática. Basado en hechos reales. Años 80. Homosexualidad</t>
  </si>
  <si>
    <t>Ben Schnetzer, Monica Dolan, George MacKay, Bill Nighy, Andrew Scott, Imelda Staunton, Dominic West, Paddy Considine, Joseph Gilgun, Russell Tovey, Sophie Evans, Jessie Cave, Freddie Fox, Faye Marsay</t>
  </si>
  <si>
    <t>Drama | Sátira. Política</t>
  </si>
  <si>
    <t>John Travolta, Emma Thompson, Billy Bob Thornton, Kathy Bates, Adrian Lester, Maura Tierney, Paul Guilfoyle, Larry Hagman, Allison Janney, Tony Shalhoub</t>
  </si>
  <si>
    <t>Gemma Arterton, Fabrice Luchini, Jason Flemyng, Isabelle Candelier, Mel Raido, Pip Torrens, Elsa Zylberstein, Edith Scob, Niels Schneider, Kacey Mottet Klein, Pascale Arbillot</t>
  </si>
  <si>
    <t>Adam Godley, Saskia Reeves, Koen De Bouw, Truus de Boer, Nathan Wiley, Véronique Seghers, Jeroen Van der Ven, Charlotte Vandermeersch, Dirk Roofthooft, Sid Van Oerle, Torsten Colijn, Wim Willaert, Stijn Van Opstal, Tine Reymer, Norman Baert, Frédéric Van Overmeeren</t>
  </si>
  <si>
    <t>Ciencia ficción. Thriller | Cine independiente USA. Película de culto. Viajes en el tiempo. Matemáticas</t>
  </si>
  <si>
    <t>David Sullivan, Shane Carruth, Casey Gooden, Carrie Crawford, Anand Upadhyaya, Samantha Thomson</t>
  </si>
  <si>
    <t>Comedia | Sátira. Periodismo. Años 20. Remake</t>
  </si>
  <si>
    <t>Jack Lemmon, Walter Matthau, Susan Sarandon, Vincent Gardenia, David Wayne, Allen Garfield, Austin Pendleton, Charles Durning, Herb Edelman, Martin Gabel, Harold Gould, Cliff Osmond, Dick O´Neill, Jon Korkes, Lou Frizzell, Paul Benedict, Doro Merande, Noam Pitlik, Joshua Shelley, Allen Jenkins, John Furlong, Biff Elliot, Barbara Davis, Leonard Bremen, Carol Burnett</t>
  </si>
  <si>
    <t>Drama | II Guerra Mundial. Ejército. Pearl Harbor</t>
  </si>
  <si>
    <t>John Wayne, Kirk Douglas, Patricia Neal, Tom Tryon, Paula Prentiss, Brandon De Wilde, Jill Haworth, Burgess Meredith, Henry Fonda, Dana Andrews, Stanley Holloway, Franchot Tone, Patrick O'Neal, Carroll O'Connor, Slim Pickens, James Mitchum, George Kennedy, Bruce Cabot, Barbara Bouchet, Larry Hagman, Hugh O´Brian</t>
  </si>
  <si>
    <t>Comedia. Romance | Amistad</t>
  </si>
  <si>
    <t>Quim Gutiérrez, Raúl Arévalo, Adrián Lastra, Inma Cuesta, Antonio de la Torre, Clara Lago, Nuria Gago, Alicia Rubio, Marcos Ruiz</t>
  </si>
  <si>
    <t>Aventuras. Fantástico | Cine épico. Viajes en el tiempo. Videojuego</t>
  </si>
  <si>
    <t>Jake Gyllenhaal, Gemma Arterton, Ben Kingsley, Alfred Molina, Steve Toussaint, Toby Kebbell, Richard Coyle, Ronald Pickup, Reece Ritchie, Gísli Örn Garðarsson</t>
  </si>
  <si>
    <t>Drama | Colegios &amp; Universidad. Adolescencia. Amistad. Drama social</t>
  </si>
  <si>
    <t>Chun Woo-hee, Jung In-sun, Kim So-Young, Yeong-Ran Lee, Kim Hyun-joon, Yoo Seung-mok</t>
  </si>
  <si>
    <t>Thriller. Drama | Crimen. Policíaco. Secuestros / Desapariciones. Venganza</t>
  </si>
  <si>
    <t>Hugh Jackman, Jake Gyllenhaal, Viola Davis, Maria Bello, Terrence Howard, Melissa Leo, Paul Dano, David Dastmalchian, Dylan Minnette, Erin Gerasimovich, Kyla Drew Simmons, Zoe Borde, Len Cariou, Wayne Duvall, Sandra Ellis Lafferty</t>
  </si>
  <si>
    <t>Drama. Bélico | Biográfico. II Guerra Mundial</t>
  </si>
  <si>
    <t>Kenneth More, Muriel Pavlow, Lyndon Brook, Lee Patterson, Alexander Knox, Dorothy Alison, Michael Warre, Sydney Tafler, Howard Marion-Crawford, Michael Gough</t>
  </si>
  <si>
    <t>Romance. Comedia | Comedia romántica. Adopción. Colegios &amp; Universidad</t>
  </si>
  <si>
    <t>Tina Fey, Paul Rudd, Michael Sheen, Wallace Shawn, Gloria Reuben, Lily Tomlin, Nat Wolff, Sonya Walger, Tina Benko, Brian d'Arcy James, Barbara Vincent, Dan Levy, Ben Levin, Jeremy Frutkin, Ken Barnett, Michael Genadry, Robert Sobieski, Ann Harada, Sarita Choudhury, Elaine Kussack, Christopher Evan Welch, John Brodsky, Juliet Brett, Olek Krupa, Lisa Emery, Zachary Unger, Tanisha Long, Gameela Wright</t>
  </si>
  <si>
    <t>Intriga. Thriller | Crimen. Policíaco. Neo-noir. Secuela</t>
  </si>
  <si>
    <t>Nikolaj Lie Kaas, Fares Fares, Danica Curcic, Pilou Asbæk, David Dencik, Sarah-Sofie Boussnina, Johanne Louise Schmidt, Marco Ilsø, Søren Pilmark, Camilla Gottlieb, Adam Ild Rohweder, Morten Kirkskov, Beate Bille, Peter Christoffersen, Michael Brostrup, Anton Honik, Kristian Høgh Jeppesen, Katrine Greis-Rosenthal, Hans Henrik Voetmann, Hans Henrik Clemensen, Dan Zahle, Henning Valin Jakobsen, Diana Axelsen, Kasper Løfvall Stensbirk, Sevik Perl, Peter Damm-Ottesen, Nikolaj Groth, Emma Sehested Høeg, Lars Thiesgaard, Elena Arndt-Jensen, Frederikke Thomassen, Anders Budde Christensen, Mads Rømer, Peder Bille, Divya Das, Martin Hylander Brucker, Albert Rosin Harson, Sebastian Teschemacher, Thomas Voss, Morten Hemmingsen, Adam Brix</t>
  </si>
  <si>
    <t>Drama | Vida rural. Enseñanza</t>
  </si>
  <si>
    <t>Anders Hvidegaard, Asser Boassen, Thomasine Jonathansen, Gert Jonathansen, Julius Nielsen, Tobias Ignatiussen, Ina-Miriam Rosenbaum, Berge Hvidegaard, Hanne Hvidegaard, Flavia Kristiansen, Rosalia Korneliussen</t>
  </si>
  <si>
    <t>Drama | Enseñanza. Discapacidad auditiva. Años 70. Colegios &amp; Universidad</t>
  </si>
  <si>
    <t>Richard Dreyfuss, Glenne Headly, Olympia Dukakis, William H. Macy, Jay Thomas, Alicia Witt, Jean Louisa Kelly, Terrence Howard, Balthazar Getty</t>
  </si>
  <si>
    <t>Drama | Enseñanza. Colegios &amp; Universidad. Inmigración</t>
  </si>
  <si>
    <t>Mohamed Fellag, Sophie Nélisse, Émilien Néron, Marie-Ève Beauregard, Vincent Millard, Seddik Benslimane, Louis-David Leblanc, Danielle Proulx, Brigitte Poupart, Jules Philip, Louis Champagne, Daniel Gadouas, Francine Ruel, Sophie Sanscartier</t>
  </si>
  <si>
    <t>Ciencia ficción. Thriller. Acción. Drama. Terror. Romance | Monstruos. Submarinismo</t>
  </si>
  <si>
    <t>Taurean Blacque, Nancy Everhard, Greg Evigan, Miguel Ferrer, Nia Peeples, Matt McCoy, Cindy Pickett, Marius Weyers, Elya Baskin, Thom Bray, Ronn Carroll</t>
  </si>
  <si>
    <t>Steve Martin, Claire Danes, Jason Schwartzman, Rachel Nichols, Bridgette Wilson, Frances Conroy, Sam Bottoms, Rebecca Pidgeon, Samantha Shelton, Joshua Snyder</t>
  </si>
  <si>
    <t>Ciencia ficción. Aventuras | Viajes en el tiempo. Metraje encontrado. Amistad</t>
  </si>
  <si>
    <t>Jonny Weston, Sofia Black-D'Elia, Sam Lerner, Allen Evangelista, Virginia Gardner, Amy Landecker, Gary Weeks, Macsen Lintz, Gary Grubbs, Michelle DeFraites, Curry Stone, Jamila Thompson</t>
  </si>
  <si>
    <t>Comedia | Adolescencia. Comedia juvenil. Falso documental. Cine independiente USA</t>
  </si>
  <si>
    <t>Thomas Mann, Oliver Cooper, Jonathan Daniel Brown, Kirby Bliss Blanton, Dax Flame, Miles Teller, Alexis Knapp, Martin Klebba, Rick Shapiro, Caitlin Dulany, Peter MacKenzie, Brady Hender, Nick Nervies</t>
  </si>
  <si>
    <t>Terror | Slasher. Asesinos en serie. Colegios &amp; Universidad</t>
  </si>
  <si>
    <t>Leslie Nielsen, Jamie Lee Curtis, Casey Stevens, Anne-Marie Martin, Antoinette Bower, Michael Tough, Robert A. Silverman, Jeff Wincott, George Touliatos</t>
  </si>
  <si>
    <t>Charlotte Gainsbourg, Pierre Niney, Didier Bourdon, Jean-Pierre Darroussin, Catherine McCormack, Finnegan Oldfield, Pawel Puchalski, Nemo Schiffman, Pascal Gruselle, Alexandre Picot, Zoe Boyle, Lou Chauvain</t>
  </si>
  <si>
    <t>Thriller. Drama | Mafia. Crimen</t>
  </si>
  <si>
    <t>Viggo Mortensen, Naomi Watts, Vincent Cassel, Armin Mueller-Stahl, Sinead Cusack, Donald Sumpter, Jerzy Skolimowski, Josef Altin, Mina E. Mina, Aleksandar Mikic, Tatiana Maslany, Sarah-Jeanne Labrosse, Lalita Ahmed, Badi Uzzman, Dona Croll, Raza Jaffrey, Mia Soteriou, Radoslaw Kaim, Tereza Srbova, Elisa Lasowski, Cristina Catalina, Alice Henley, Tamer Hassan, Michael Sarne, Yuri Klimov, Olegar Fedoro</t>
  </si>
  <si>
    <t>Uros Milovanovic, Marija Petronijevic, Aleksandar Bercek, Miki Manojlovic, Ljiljana Blagojevic, Ivan Maksimovic, Kosanka Djekic, Stribor Kusturica, Vladan Milojevic, Stanoje Bogicevic, Slavko Tosic, Zeljko Terzic, Nenad Filipovic</t>
  </si>
  <si>
    <t>Sophie Thatcher, Pedro Pascal, Jay Duplass, Andre Royo, Sheila Vand, Anwan Glover, Trick Danneker, Luke Pitzrick</t>
  </si>
  <si>
    <t>Samuel L. Jackson, Patrick Wilson, Kerry Washington, Jay Hernandez, Justin Chambers, Ron Glass, Regine Nehy, Keith Loneker, Jaishon Fisher, Robert Pine</t>
  </si>
  <si>
    <t>Taraji P. Henson, Neal McDonough, Danny Glover, Xander Berkeley, Billy Brown, Margaret Avery, Jahi Di'Allo Winston, Alex Ziwak, Owen Burke, David Chen, Jose Guns Alves, Arthur Hiou, Jim Ford, Joseph Oliveira, Adrian M. Mompoint, Jeffery Kincannon, Rob Lévesque, Therese Plaehn, Marinko Radakovic</t>
  </si>
  <si>
    <t>Eva Green, Matt Dillon, Lars Eidinger, Sandra Hüller, Jan Oliver Schroeder, Nancy Tate, Marc Fischer, Zélie Boulant, Alexey Fateev, Vitaly Jay, Birger Frehse</t>
  </si>
  <si>
    <t>Ciencia ficción. Thriller | Cyberpunk</t>
  </si>
  <si>
    <t>Christopher Walken, Natalie Wood, Louise Fletcher, Cliff Robertson, Jordan Christopher, Donald Hotton, Alan Fudge, Joe Dorsey, Bill Morey, Jason Lively</t>
  </si>
  <si>
    <t>Ciencia ficción. Drama | Enfermedad. Drama romántico</t>
  </si>
  <si>
    <t>Tom Hughes, Charlotte Le Bon, Oona Chaplin, Barry Ward, Julio Perillán, Rafael Cebrián, Bruno Sevilla, Daniel Horvath, Alex Hafner, Godeliv Van den Brandt, Efrain Anglès, Sebastian R. Bugge, Tony Corvillo, Jordi Cots, Oscar Dorta, Mark Schardan</t>
  </si>
  <si>
    <t>Paul Walker, Linda Cardellini, Malcolm Goodwin, Tony Curran, Bob Gunton, Onalee Ames, Piper Perabo, Lambert Wilson</t>
  </si>
  <si>
    <t>Ciencia ficción. Acción | Crimen. Drogas</t>
  </si>
  <si>
    <t>Jamie Foxx, Joseph Gordon-Levitt, Dominique Fishback, Machine Gun Kelly, Jim Klock, Rodrigo Santoro, Mike Seal, Courtney B. Vance, Amy Landecker, Azhar Khan, Michelle Torres, Allen Maldonado, Tait Fletcher, Yoshua Sudarso, Casey Neistat, Kyanna Simone Simpson, Andrene Ward-Hammond, C.J. LeBlanc, Christopher Winchester, Theodus Crane, Rose Bianco, Chip Carriere, Luke Hawx, Joseph Poliquin, Peter Jaymes Jr., Kim Baptiste, CG Lewis, Cory DeMeyers, Sam Malone, Toney Chapman Steele, Michael Wozniak, Justin Carmouche, Kaleb Williams, Eric Scarabin, Gordon Dexheimer, Aaron Mitchell, Mike R. Moreau</t>
  </si>
  <si>
    <t>Acción. Ciencia ficción | Monstruos. Videojuego</t>
  </si>
  <si>
    <t>Dwayne Johnson, Naomie Harris, Jeffrey Dean Morgan, Malin Akerman, Joe Manganiello, Marley Shelton, Jake Lacy, Jack Quaid, Breanne Hill, Matt Gerald, P.J. Byrne, Jason Liles, Allyssa Brooke, Mac Wells, Will Yun Lee, Demetrius Grosse, Urijah Faber, Bruce Blackshear, Stephen Dunlevy</t>
  </si>
  <si>
    <t>Drama | Drogas. Adolescencia. Drama psicológico. Basado en hechos reales</t>
  </si>
  <si>
    <t>Christina Ricci, Anne Heche, Michelle Williams, Jason Biggs, Rob Freeman, Jesse Moss, Jonathan Rhys Meyers, Cindy Lentol, Jessica Lange, Devon Diep</t>
  </si>
  <si>
    <t>Romance. Drama | Drama romántico. Bomberos</t>
  </si>
  <si>
    <t>Kirk Cameron, Erin Bethea, Ken Bevel, Alex Kendrick, Bailey Cave, Harris Malcom, Jason McLeod, Phyllis Malcom</t>
  </si>
  <si>
    <t>Acción. Drama. Romance. Thriller | Secuestros / Desapariciones</t>
  </si>
  <si>
    <t>Russell Crowe, Meg Ryan, David Morse, Pamela Reed, David Caruso, Anthony Heald, Stanley Anderson, Gottfried John, Flora Martínez</t>
  </si>
  <si>
    <t>Acción. Terror. Intriga. Thriller</t>
  </si>
  <si>
    <t>Klaus Kinski, Donna Wilkes, Marianna Hill, Craig Wasson, Richard Herd, Joe Regalbuto, Christopher Lloyd, Flo Lawrence, Katherine Herrington, Claude Duvernoy, Cindy Donlan</t>
  </si>
  <si>
    <t>Terror. Thriller. Intriga | Secuela. Slasher. Thriller psicológico</t>
  </si>
  <si>
    <t>Anthony Perkins, Vera Miles, Meg Tilly, Robert Loggia, Dennis Franz, Hugh Gillin, Claudia Bryar, Robert Alan Browne, Ben Hartigan, Lee Garlington, Tim Maier, Jill Carroll, Chris Hendrie, Tom Holland, Michael Lomazow, Oz Perkins</t>
  </si>
  <si>
    <t>Terror. Thriller. Intriga | Secuela</t>
  </si>
  <si>
    <t>Anthony Perkins, Diana Scarwid, Jeff Fahey, Roberta Maxwell, Hugh Gillin, Lee Garlington, Robert Alan Browne, Gary Bayer, Patience Cleveland, Juliette Cummins, Steve Guevara, Kay Heberle, Donovan Scott, Karen Hensel, Jack Murdock</t>
  </si>
  <si>
    <t>Terror. Thriller. Intriga | Secuela. Precuela. Telefilm</t>
  </si>
  <si>
    <t>Terror. Intriga. Thriller | Película de culto. Asesinos en serie. Slasher. Thriller psicológico</t>
  </si>
  <si>
    <t>Fantástico. Musical | Cuentos</t>
  </si>
  <si>
    <t>Russ Tamblyn, Alan Young, June Thorburn, Terry-Thomas, Peter Sellers, Bernard Miles, Jessie Matthews, Ian Wallace, Peter Bull, Barbara Ferris</t>
  </si>
  <si>
    <t>Thriller | Crimen. Historias cruzadas. Película de culto. Comedia negra</t>
  </si>
  <si>
    <t>John Travolta, Samuel L. Jackson, Uma Thurman, Bruce Willis, Ving Rhames, Harvey Keitel, Tim Roth, Amanda Plummer, María de Medeiros, Eric Stoltz, Rosanna Arquette, Christopher Walken, Paul Calderon, Bronagh Gallagher, Peter Greene, Stephen Hibbert, Angela Jones, Phil LaMarr, Robert Ruth, Julia Sweeney, Quentin Tarantino, Frank Whaley, Duane Whitaker, Steve Buscemi, Burr Steers</t>
  </si>
  <si>
    <t>Acción. Thriller | Venganza. Crimen. Cómic. Marvel Comics</t>
  </si>
  <si>
    <t>Ray Stevenson, Dominic West, Julie Benz, Dash Mihok, Doug Hutchison, Wayne Knight, Colin Salmon, Keram Malicki-Sánchez, T.J. Storm, Bjanka Murgel, Larry Day, David Vadim, Romano Orzari, Tony Calabretta, Jon Barton</t>
  </si>
  <si>
    <t>Thriller. Drama. Bélico | Holocausto nuclear. Guerra Fría</t>
  </si>
  <si>
    <t>Dan O'Herlihy, Henry Fonda, Walter Matthau, Fritz Weaver, Larry Hagman, Frank Overton, Edward Binns, Frieda Altman, Sorrell Booke, Russell Hardie, William Hansen, John Connell, Russell Collins, Frank Simpson, Dana Elcar, Louise Larabee, Dom DeLuise, Hildy Parks, Nancy Berg, Janet Ward</t>
  </si>
  <si>
    <t>Gil Bellows, Bitsie Tulloch, Michael Eklund, Slaine, Brit Shaw, Jim Dougherty, Andy Ahrens, Aaron Crippen, Faust Checho</t>
  </si>
  <si>
    <t>Intriga | Crimen. Comedia negra</t>
  </si>
  <si>
    <t>Daniel Craig, Ana de Armas, Chris Evans, Jamie Lee Curtis, Toni Collette, Don Johnson, Michael Shannon, Christopher Plummer, Lakeith Stanfield, Katherine Langford, Jaeden Martell, Riki Lindhome, Edi Patterson, Raúl Castillo, Frank Oz, M. Emmet Walsh</t>
  </si>
  <si>
    <t>Acción | Boxeo</t>
  </si>
  <si>
    <t>Channing Tatum, Terrence Howard, Zulay Henao, Michael Rivera, Flaco Navaja, Peter Tambakis, Luis Guzmán, Anthony DeSando, Roger Guenveur Smith, Brian J. White, Ivan Martin, Danny Mastrogiorgio, Dante Nero, Altagracia Guzman, Gabrielle Pelucco, Angelic Zambrana, Jim Coope, Melody Herman</t>
  </si>
  <si>
    <t>Thriller. Drama | Cine independiente USA. Comedia negra. Amistad. Adolescencia</t>
  </si>
  <si>
    <t>Anya Taylor-Joy, Olivia Cooke, Anton Yelchin, Kaili Vernoff, Stephanie Atkinson, Daniel Martignetti, Paul Sparks, Francie Swift, Svetlana Orlova, Alyssa Fishenden</t>
  </si>
  <si>
    <t>Comedia. Intriga | Años 70. Drogas. Neo-noir. Comedia negra</t>
  </si>
  <si>
    <t>Joaquin Phoenix, Josh Brolin, Katherine Waterston, Owen Wilson, Reese Witherspoon, Benicio del Toro, Joanna Newsom, Martin Short, Hong Chau, Jena Malone, Jordan Christian Hearn, Michael Kenneth Williams, Martin Donovan, Peter McRobbie, Serena Scott Thomas, Belladonna, Eric Roberts, Maya Rudolph, Jeannie Berlin, Sasha Pieterse, Keith Jardine</t>
  </si>
  <si>
    <t>Prince, Apollonia Kotero, Morris Day, Clarence Williams III, Olga Karlatos, Jerome Benton, Billy Sparks, Charles Huntsberry, Jill Jones, Dez Dickerson, Brenda Bennett, Susan Moonsie, Sandra Claire Gershman, Kim Upsher, Alan Leeds, Israel Gordon, Gil Jacobson, Joseph A. Ferraro, Joseph E. Ferraro, Wendy Melvoin, Lisa Coleman, Bobby 'Z' Rivkin, Matt Fink, Brown Mark, Garry Johnson, Mark Cardenas, Gerald E. Hubbard Jr., Paul Peterson, Jesse Johnson</t>
  </si>
  <si>
    <t>Dakota Fanning, Camilla Belle, Chris Evans, Djimon Hounsou, Maggie Siff, Cliff Curtis, Joel Gretsch, Neil Jackson, Nate Mooney, Scott Michael Campbell, Colin Ford, Corey Stoll, Brandon Rhea, Hal Yamanouchi</t>
  </si>
  <si>
    <t>Kelly MacDonald, David Denman, Austin Abrams, Daniel Stewart Sherman, Bubba Weiler, Mandela Bellamy, Myrna Cabello, Sebastian Chacon, Helen Coxe, Abigail Friend, Barry Godin, Collin Grubbs, Lori Hammel, Liv Hewson, Irrfan Khan, Steven G. Lawrence, Alison Linkov, Ronald Scott Maestri, Ruben Navarro, Annie Pisapia, Vin Scialla, Josselyn Wolf</t>
  </si>
  <si>
    <t>Drama | Motos. Música. Años 60. Película de culto. Bandas/pandillas callejeras</t>
  </si>
  <si>
    <t>Phil Daniels, Mark Wingett, Sting, Philip Davis, Leslie Ash, Ray Winstone, Michael Elphick, Toyah Willcox, Timothy Spall, Garry Cooper</t>
  </si>
  <si>
    <t>Terror | Remake. Pandemias. Zombis. Metraje encontrado. Bomberos</t>
  </si>
  <si>
    <t>Jennifer Carpenter, Jay Hernandez, Columbus Short, Johnathon Schaech, Andrew Fiscella, Rade Serbedzija, Marin Hinkle, Greg Germann, Steve Harris, Denis O'Hare, Joey King, Stacy Chbosky, Dania Ramirez, Jane Park Smith, Doug Jones</t>
  </si>
  <si>
    <t>Ciencia ficción. Terror | Extraterrestres. Secuela</t>
  </si>
  <si>
    <t>Brian Donlevy, John Longden, Sid James, Bryan Forbes, Vera Day, William Franklyn, Charles Lloyd Pack, Michael Ripper</t>
  </si>
  <si>
    <t>José Sacristán, Laia Marull, Sergi López, Julián Villagrán, Xavi Mira, Pep Ricart, Eric Francés, Mingo Rafols, Rosana Espinós, Joan Faneca, María Mas Capo, Sara Vallés, Joan Segalés</t>
  </si>
  <si>
    <t>Comedia | Pobreza. Drama social</t>
  </si>
  <si>
    <t>Mel Brooks, Lesley Ann Warren, Jeffrey Tambor, Stuart Pankin, Howard Morris, Rudy De Luca, Teddy Wilson, Billy Barty, Carmine Caridi</t>
  </si>
  <si>
    <t>Comedia | Religión. Fútbol</t>
  </si>
  <si>
    <t>Karra Elejalde, Alain Hernández, Juan Manuel Montilla 'El Langui', Macarena García, Tito Valverde, Joel Bosqued, Paco Rueda, Txema Blasco, Paco Sagarzazu, Guillermo Furiase, Joaquín Núñez, Antonio Durán, Julián Valcárcel, Alberto Bang, Gonzalo de Santiago, Enrico Vecchi, Bruno Squarcia, Chiqui Maya, Javier Losán</t>
  </si>
  <si>
    <t>Drama. Fantástico | Cine familiar. Navidad. Comedia dramática</t>
  </si>
  <si>
    <t>James Stewart, Donna Reed, Lionel Barrymore, Thomas Mitchell, Henry Travers, Beulah Bondi, Frank Faylen, Ward Bond, Gloria Grahame, H.B. Warner, Frank Albertson, Todd Karns, Samuel S. Hinds, Mary Treen, Virginia Patton, Charles Williams, Argentina Brunetti, Karolyn Grimes</t>
  </si>
  <si>
    <t>Thriller. Drama | Policíaco. Asesinos en serie. Crimen. Neo-noir</t>
  </si>
  <si>
    <t>Antonio de la Torre, Roberto Álamo, Javier Pereira, Luis Zahera, Raúl Prieto, María de Nati, María Ballesteros, José Luis García Pérez, Mónica López, Rocío Muñoz-Cobo, Teresa Lozano, Francisco Nortes, Andrés Gertrudix, Jesús Caba, Alfonso Bassave, Raquel Pérez, Javier Tolosa, Josean Bengoetxea, Aitor Calderón</t>
  </si>
  <si>
    <t>Romance. Comedia | Comedia romántica. Familia. Historias cruzadas. Maternidad</t>
  </si>
  <si>
    <t>Cameron Diaz, Matthew Morrison, Dennis Quaid, Elizabeth Banks, Anna Kendrick, Jennifer Lopez, Rodrigo Santoro, Chris Rock, Brooklyn Decker, Chace Crawford, Ben Falcone, Joe Manganiello, Rob Huebel, Thomas Lennon, Amir Talai, Rebel Wilson, Wendi McLendon-Covey, Dwyane Wade, Whitney Port, Megan Mullally, Cheryl Cole, Tyce Diorio, Taboo, Kim Fields, Jesse Burch, Génesis Rodriguez, Taylor Kowalski, Aerli Austen, Katie Kneeland, Kelley Hinman, Mimi Gianopoulos, John Stafford, Rhoda Griffis, Elizabeth Becka, Catherine Dyer, Sharon Morris, Eric Mendenhall, Maria Howell, Sharon Gee, Scott Poythress, Cynthia Evans, Pam Smith, Jasmine Kaur, Jessie Ward, Hannah Kasulka, Wilbur Fitzgerald, Matt Lintz, David Thwaites, Steve Coulter, Macsen Lintz, Chelsea Cardwell, Bart Hansard, Michael H. Cole, Megan Hayes, Julie Ivey</t>
  </si>
  <si>
    <t>Drama | Drama psicológico. Vejez/Madurez. Discapacidad. Familia</t>
  </si>
  <si>
    <t>Bette Davis, Joan Crawford, Victor Buono, Wesley Addy, Julie Allred, Anne Barton, Marjorie Bennett, Bert Freed, Anna Lee, Maidie Norman, Dave Willock, William Aldrich, Russ Conway, Maxine Cooper, Robert Cornthwaite, Michael Fox, Gina Gillespie, Barbara Merrill, Don Ross</t>
  </si>
  <si>
    <t>Drama. Comedia | Cine independiente USA. Amistad</t>
  </si>
  <si>
    <t>Ben Stiller, Austin Abrams, Jenna Fischer, Michael Sheen, Luke Wilson, Jemaine Clement, Erin Agostino, Denisa Juhos, Pamela Figueiredo, Bruce Dawson, Nathaly Thibault, Shazi Raja, Larry Eudene, Meghan Gabruch, Richard Jutras, Dawn Ford, Xavier Pérez Grobet, Mike White</t>
  </si>
  <si>
    <t>ugh Grant, Sarah Jessica Parker, Sam Elliott, Mary Steenburgen, Elisabeth Moss, Michael Kelly, Wilford Brimley, Kim Shaw, David Call, Seth Gilliam, Natalia Klimas, Vincenzo Amato, Jesse Liebman, Sándor Técsy, Kevin Brown, Steven Boyer, Sharon Wilkins, Dana Ivey, Gracie Lawrence, Beth Fowler, Bobbie Bates, Brad Dulin, Laura Fremont, Michael Higgins, Brent Keast, Anthony Marciona, Sarah Mitchell, Mandy Moore, Chris Moss, Nikole Smith, Carey Ysais</t>
  </si>
  <si>
    <t>Julianne Moore, Steve Coogan, Onata Aprile, Alexander Skarsgård, Diana García, Samantha Buck, Joanna Vanderham, Stephen Mailer, Joel Garland, James Colby, Trevor Long, Robert C. Kirk, Zachary Unger</t>
  </si>
  <si>
    <t>Comedia. Drama | Comedia negra. Familia. Cine quinqui</t>
  </si>
  <si>
    <t>Carmen Maura, Verónica Forqué, Luis Hostalot, Gonzalo Suárez, Kiti Mánver, Cecilia Roth, Ángel de Andrés López, Amparo Soler Leal, Chus Lampreave, Emilio Gutiérrez Caba, Javier Gurruchaga, Francisca Caballero, Pedro Almodóvar</t>
  </si>
  <si>
    <t>James Coburn, Aldo Ray, Dick Shawn, Sergio Fantoni, Giovanna Ralli, Harry Morgan, Carroll O'Connor, Kurt Kreuger, Leon Askin</t>
  </si>
  <si>
    <t>Romance. Comedia | Comedia romántica. Historias cruzadas</t>
  </si>
  <si>
    <t>Scarlett Johansson, Drew Barrymore, Jennifer Aniston, Jennifer Connelly, Ben Affleck, Justin Long, Bradley Cooper, Ginnifer Goodwin, Kevin Connolly, Kris Kristofferson, Luis Guzmán</t>
  </si>
  <si>
    <t>Barbra Streisand, Ryan O'Neal, Madeline Kahn, Kenneth Mars, Austin Pendleton, Sorrell Booke, Michael Murphy, Liam Dunn, Philip Roth, Stefan Gierasch, Mabel Albertson, John Hillerman, George Morfogen, Graham Jarvis, Randy Quaid, M. Emmet Walsh</t>
  </si>
  <si>
    <t>Comedia. Musical | Música</t>
  </si>
  <si>
    <t>The Beatles, John Lennon, Paul McCartney, George Harrison, Ringo Starr, Wilfrid Brambell, Victor Spinetti, Anna Quayle, Pattie Boyd, Phil Collins, Susan Hampshire, Charlotte Rampling, Carol White</t>
  </si>
  <si>
    <t>Jack Lemmon, Juliet Mills, Clive Revill, Edward Andrews, Gianfranco Barra, Franco Angrisano, Pippo Franco, Franco Acampora, Giselda Castrini</t>
  </si>
  <si>
    <t>Thriller | Comedia negra. Crimen</t>
  </si>
  <si>
    <t>Santiago Molero, Rulo Pardo</t>
  </si>
  <si>
    <t>Michael Caine, Carol Burnett, Denholm Elliott, Julie Hagerty, Marilu Henner, Mark Linn-Baker, Christopher Reeve, John Ritter, Nicollette Sheridan</t>
  </si>
  <si>
    <t>Comedia | Comedia dramática. Comedia romántica. Vida rural</t>
  </si>
  <si>
    <t>Comedia. Drama | Ejército. Comedia dramática</t>
  </si>
  <si>
    <t>Kristin Scott Thomas, Sharon Horgan, Amy James-Kelly, Robert Whitelock, India Ria Amarteifio, Jason Flemyng, Sophie Dix, Davina Sitaram, Greg Wise, Colin Mace, Karen Sampford, Charlie Hiscock, Shafali Rani Chung, Monica Wong, Mike Capozzola, Anna Benamati, Hannah Whiteoak, Dian Cathal, Charlie Price, Beverly Longhurst, Roxy Faridany</t>
  </si>
  <si>
    <t>Woody Allen, Peter O'Toole, Romy Schneider, Howard Vernon, Peter Sellers, Ursula Andress, Capucine, Paula Prentiss, Eddra Gale, Katrin Schaake, Richard Burton, Jess Hahn, Tanya Lopert</t>
  </si>
  <si>
    <t>Gérard Depardieu, Jean Reno, André Dussollier, Jean-Pierre Malo, Richard Berry, Jean-Michel Noirey, Laurent Gamelon, Aurélien Recoing, Vincent Moscato, Ticky Holgado, Leonor Varela, Guillaume de Tonquedec</t>
  </si>
  <si>
    <t>Drama | Melodrama. Familia. Vida rural</t>
  </si>
  <si>
    <t>Walter Pidgeon, Maureen O'Hara, Roddy McDowall, Donald Crisp, John Loder, Anna Lee, Arthur Shields, Barry Fitzgerald, Patric Knowles</t>
  </si>
  <si>
    <t>Burt Lancaster, Susan Clark, Frank Silvera, Jon Cypher, Richard Jordan, Barton Heyman, Hector Elizondo, Phil Brown, Ralph Brown</t>
  </si>
  <si>
    <t>Comedia | Submarinos. Guerra Fría</t>
  </si>
  <si>
    <t>Alan Arkin, Eva Marie Saint, Paul Ford, Brian Keith, Carl Reiner, Jonathan Winters, Theodore Bikel, Tessie O'Shea, John Phillip Law</t>
  </si>
  <si>
    <t>Drama | Vejez/Madurez. Vida rural (Norteamérica). Alzheimer</t>
  </si>
  <si>
    <t>James Cromwell, Geneviève Bujold, Campbell Scott, Julie Stewart, Rick Roberts, George R. Robertson, Barbara Gordon, Jonathan Potts, Zachary Bennett</t>
  </si>
  <si>
    <t>Drama | Biográfico. Deporte. Ajedrez. África</t>
  </si>
  <si>
    <t>Lupita Nyong'o, David Oyelowo, Madina Nalwanga, Charity Rose Pimer, Ntare Mwine, Taryn Kyaze, Esther Tebandeke, Peter Odeke, Nikita Waligwa</t>
  </si>
  <si>
    <t>Comedia | Crimen. Comedia negra</t>
  </si>
  <si>
    <t>George Clooney, Frances McDormand, Brad Pitt, John Malkovich, Tilda Swinton, Richard Jenkins, Elizabeth Marvel, David Rasche, J.K. Simmons, Olek Krupa, Michael Countryman, Kevin Sussman, J.R. Horne, Hamilton Clancy, Armand Schultz, Pun Bandhu</t>
  </si>
  <si>
    <t>Comedia | Matemáticas</t>
  </si>
  <si>
    <t>James Stewart, Fabian, Glynis Johns, Cindy Carol, Bill Mumy, John Williams, Jack Kruschen, Charles Robinson, Howard Freeman</t>
  </si>
  <si>
    <t>Intriga. Romance. Thriller. Comedia | Policíaco. Crimen. Neo-noir</t>
  </si>
  <si>
    <t>Dennis Quaid, Ellen Barkin, Ned Beatty, Ebbe Roe Smith, Lisa Jane Persky, John Goodman, Tom O'Brien, Charles Ludlam, Grace Zabriskie, Gailard Sartain, Solomon Burke, Marc Lawrence, Robert Lesser</t>
  </si>
  <si>
    <t>Drama | Ciclismo</t>
  </si>
  <si>
    <t>Kevin Bacon, Jami Gertz, Laurence Fishburne, Paul Rodriguez, Rudy Ramos, Andrew Smith, Gerald S. O'Loughlin, Louis Anderson, Charles McCaughan, David Harris</t>
  </si>
  <si>
    <t>Thriller. Drama | Discapacidad. Cine independiente USA</t>
  </si>
  <si>
    <t>Nick Stahl, Vera Farmiga, Ashlie Atkinson, Rachel Black, Dylan Bruno, Kate Burton, Jeane Fournier, James Frain, Tia Dionne Hodge, Aimee Mullins</t>
  </si>
  <si>
    <t>Thriller | Drogas. Venganza</t>
  </si>
  <si>
    <t>Luis Tosar, Xan Cejudo, Enric Auquer, Ismael Martínez, María Vázquez, Dani Currás, Pablo Guisa Koestinger, Marcos Javier Fernández Eimil, María Luisa Mayol, Víctor Duplá, Alberto Abuín</t>
  </si>
  <si>
    <t>Animación. Comedia. Infantil. Aventuras | Neo-noir. Cine familiar. Cine dentro del cine. Años 40. Looney Tunes. Película de culto</t>
  </si>
  <si>
    <t>Animación, Bob Hoskins, Christopher Lloyd, Joanna Cassidy, Mike Edmonds, Joel Silver, Richard LeParmentier</t>
  </si>
  <si>
    <t>Christian Slater, Portia de Rossi, Tim Allen, Richard Dreyfuss, RuPaul, Billy Connolly</t>
  </si>
  <si>
    <t>Comedia. Fantástico | Marionetas. Policíaco. Comedia negra</t>
  </si>
  <si>
    <t>Comedia | Comedia negra. Secuestros / Desapariciones. Crimen. Remake</t>
  </si>
  <si>
    <t>Quim Gutiérrez, Ernesto Alterio, Julián Villagrán, Enrico Vecchi, Clara Lago, Úrsula Corberó, Joaquín Núñez, José Ángel Egido, Carmina Barrios, Pedro Mari Sánchez, Belén Ponce de León, Manolo Solo, Andrés Iniesta</t>
  </si>
  <si>
    <t>Comedia | Animales. Perros/Lobos</t>
  </si>
  <si>
    <t>Ryan Kwanten, Alicia Silverstone, Randall Batinkoff, Matty Ryan, Rachel Cerda, Devin Bethea, Amy J. Carle, Patrick Zielinski, Maury Cooper, Lorena Diaz, Felicia Fields</t>
  </si>
  <si>
    <t>Drama. Intriga | Música. Melodrama</t>
  </si>
  <si>
    <t>Najwa Nimri, Eva Llorach, Carme Elías, Natalia de Molina, Julián Villagrán, Vicenta N'Dongo, Inma Cuevas, Ignacio Mateos, Catalina Sopelana</t>
  </si>
  <si>
    <t>Elizabeth Taylor, Richard Burton, Sandy Dennis, George Segal</t>
  </si>
  <si>
    <t>Comedia. Aventuras. Acción</t>
  </si>
  <si>
    <t>Guillaume Canet, Marion Cotillard, Thibault Verhaeghe, Joséphine Lebas-Joly, Gérard Watkins, Emmanuelle Grönvold, Gilles Lellouche, Julia Faure</t>
  </si>
  <si>
    <t>Acción. Aventuras. Thriller. Romance | Crimen. Road Movie. Película de culto</t>
  </si>
  <si>
    <t>Warren Oates, Isela Vega, Gig Young, Kris Kristofferson, Jorge Russek, Don Levy, Robert Webber, Helmut Dantine, Emilio Fernández, Chano Urueta, Mónica Miguel, Whitey Hughes, Janine Maldonado, Chalo González, Enrique Lucero</t>
  </si>
  <si>
    <t>Drama | Años 50. Televisión. Basado en hechos reales</t>
  </si>
  <si>
    <t>Ralph Fiennes, Rob Morrow, John Turturro, Paul Scofield, Mira Sorvino, Allan Rich, David Paymer, Hank Azaria, Christopher McDonald, Johann Carlo, Elizabeth Wilson, George Martin, Paul Guilfoyle, Griffin Dunne, Martin Scorsese, Barry Levinson, Illeana Douglas, Ethan Hawke, Anthony Fusco</t>
  </si>
  <si>
    <t>Aventuras. Drama | Cine épico. Antigua Roma. Histórico. Religión</t>
  </si>
  <si>
    <t>Robert Taylor, Deborah Kerr, Peter Ustinov, Leo Genn, Patricia Laffan, Finlay Currie, Abraham Sofaer, Buddy Baer, Marina Berti, Felix Aylmer, Nora Swinburne, Ralph Truman, Norman Wooland, Peter Miles, Nicholas Hannen, Geoffrey Dunn, John Ruddock, Elspeth March, Strelsa Brown, Alfredo Varelli, Adrienne Corri, Sophia Loren, Bud Spencer, Elizabeth Taylor</t>
  </si>
  <si>
    <t>Drama. Thriller | Basado en hechos reales. Años 70. Terrorismo</t>
  </si>
  <si>
    <t>Fantástico. Comedia. Acción | Policíaco. Sobrenatural. Cómic. Buddy Film</t>
  </si>
  <si>
    <t>Ryan Reynolds, Jeff Bridges, Kevin Bacon, Mary-Louise Parker, James Hong, Robert Knepper, Stephanie Szostak, Devin Ratray, Mike O'Malley, Larry Joe Campbell, Lonnie Farmer, Ben Sloane, Piper Mackenzie Harris, Bill Mootos, Michael Yebba, Georgia Lyman, Kachina Dechert, Catherine Kresge, John Burke, Joe Stapleton, Michael Tow</t>
  </si>
  <si>
    <t>Terror. Thriller | Comedia negra. Slasher. Gore</t>
  </si>
  <si>
    <t>Lior Ashkenazi, Danny Geva, Ania Bukstein, Yael Grobglas, Henry David, Ran Danker, Liat Harlev, Menashe Noy, Ofer Shechter</t>
  </si>
  <si>
    <t>Terror. Thriller | Pandemias</t>
  </si>
  <si>
    <t>Marilyn Chambers, Frank Moore, Joe Silver, Susan Roman, Allan Moyle, Howard Ryshpan, Patricia Gage, Julie-Anna Mass, Lynne Deragon, Roger Periard, Victor Désy, Gary McKeehan, Miguel Fernandes, Jérôme Tiberghien, Richard W. Farrell, John Boylan, Vlasta Vrana, Jack Messinger, John Gilbert, Peter MacNeill, Una Kay, Mark Walker, Robert A. Silverman, Ronald Mlodzik, Louis Negin, Robert V. Girolami, Harry Hill, Valda Dalton, Riva Spier, Denis Lacroix</t>
  </si>
  <si>
    <t>Comedia | Radio. Años 60</t>
  </si>
  <si>
    <t>Tom Sturridge, Philip Seymour Hoffman, Bill Nighy, Nick Frost, Rhys Ifans, Chris O'Dowd, Talulah Riley, Kenneth Branagh, Katherine Parkinson, Jack Davenport, Emma Thompson, Rhys Darby, Gemma Arterton, January Jones, Tom Wisdom, Will Adamsdale, Tom Brooke, Ralph Brown, Olivia Llewellyn, Amanda Fairbank-Hynes</t>
  </si>
  <si>
    <t>John Goodman, Peter O'Toole, John Hurt, Camille Coduri, Leslie Phillips, Richard Griffiths, James Villiers, Joely Richardson, Julian Glover, Judy Parfitt</t>
  </si>
  <si>
    <t>Alan Ladd, Jean Arthur, Van Heflin, Brandon De Wilde, Jack Palance, Ben Johnson, Edgar Buchanan, Elisha Cook Jr., John Dierkes, Emile Meyer</t>
  </si>
  <si>
    <t>Drama | Familia. Enfermedad. Autismo</t>
  </si>
  <si>
    <t>Dustin Hoffman, Tom Cruise, Valeria Golino, Bonnie Hunt, Gerald R. Molen, Jack Murdock, Michel D. Roberts, Ralph Seymour, Lucinda Jenney, Kim Robillard, Beth Grant, Michael C. Hall, Ralph Tabakin, Ray Baker, Jocko Marcellino, Jake Hoffman, Royce D. Applegate, June Christopher, Anna Mathias, Archie Hahn, Luisa Leschin, Ira Miller, Chris Mulkey, Julie Payne, Reni Santoni, Bridget Sienna, Jonathan Stark, Lynne Marie Stewart, Arnold F. Turner, Gigi Vorgan</t>
  </si>
  <si>
    <t>Acción. Drama. Thriller | Crimen. Asesinos en serie</t>
  </si>
  <si>
    <t>Brendan Fletcher, Shaun Sipos, Lynda Boyd, Robert Clarke, Katey Grace, Brent Hodge, Katharine Isabelle, Michael Paré, Malcolm Stewart, Pale Christian Thomas, Eduardo Noda</t>
  </si>
  <si>
    <t>Drama | Vejez/Madurez. Animales. Familia. Vida rural</t>
  </si>
  <si>
    <t>Sigurður Sigurjónsson, Theódór Júlíusson, Charlotte Bøving, Jon Benonysson, Gunnar Jónsson, Sveinn Ólafur Gunnarsson, Þorleifur Einarsson, Ingrid Jónsdóttir, Jörundur Ragnarsson, Viktor Már Bjarnason, Jenný Lára Arnórsdóttir</t>
  </si>
  <si>
    <t>Drama. Bélico | Japón feudal. Siglo XVI. Familia. Cine épico</t>
  </si>
  <si>
    <t>Drama. Romance | Drama romántico. Siglo XVIII. Naturaleza</t>
  </si>
  <si>
    <t>Jason Scott Lee, Esai Morales, Sandrine Holt, Pete Smith, Cliff Curtis, Eru Potaka Dewes, Hori Ahipene, Rawiri Paratene, Rena Owen, Lawrence Makoare</t>
  </si>
  <si>
    <t>Comedia | Música. Hip Hop</t>
  </si>
  <si>
    <t>Radha Blank, Jacob Ming-Trent, T.J. Atoms, Reed Birney, Peggy J. Scott, Peter Y. Kim, Mina Joo, Imani Lewis, Michael Izquierdo, Julius Caba, Haskiri Velazquez, Ashlee Brian, Corwin C. Tuggles, Dyme-A-Duzin, William Oliver Watkins, Frank DiLella, Oswin Benjamin, Nathaly Lopez, Tracy Wilder, Samantha Browne-Walters, Welker White</t>
  </si>
  <si>
    <t>Brandon Lee, Nick Mancuso, Powers Boothe, Raymond J. Barry, Kate Hodge, Tzi Ma, Tony Longo, Michael Paul Chan, Dustin Nguyen</t>
  </si>
  <si>
    <t>Western. Acción | Venganza</t>
  </si>
  <si>
    <t>Sharon Stone, Gene Hackman, Russell Crowe, Leonardo DiCaprio, Kevin Conway, Tobin Bell, Lance Henriksen, Roberts Blossom, Gary Sinise, Mark Boone Junior, Keith David, Pat Hingle, Olivia Burnette, Woody Strode, Fay Masterson</t>
  </si>
  <si>
    <t>Fantástico. Comedia. Aventuras | Navidad. Caza. Comedia negra</t>
  </si>
  <si>
    <t>Intriga. Drama | Crimen. Japón feudal. Siglo XII. Samuráis. Película de culto</t>
  </si>
  <si>
    <t>Toshirô Mifune, Machiko Kyô, Masayuki Mori, Takashi Shimura, Minoru Chiaki, Kichijiro Ueda, Noriko Honma, Daisuke Kato</t>
  </si>
  <si>
    <t>Thriller. Intriga | Crimen. Policíaco. Asesinos en serie. Internet/Informática</t>
  </si>
  <si>
    <t>Diane Lane, Colin Hanks, Billy Burke, Joseph Cross, Mary Beth Hurt, Peter Lewis, Ty Giordano, Perla Haney-Jardine, Tim De Zarn, Daniel Liu, John Breen, Jesse Tyler Ferguson, Erin Carufel, Betty Moyer, Brynn Baron</t>
  </si>
  <si>
    <t>Rowan Atkinson, Breckin Meyer, Cuba Gooding Jr., John Cleese, Jon Lovitz, Seth Green, Whoopi Goldberg, Amy Smart, Kathy Najimy, Vince Vieluf, Lanei Chapman, Wayne Knight, Christopher Peterson, Dean Cain, Colleen Camp, Kathy Bates</t>
  </si>
  <si>
    <t>Terror. Fantástico. Western | Siglo XIX. Gore. Asesinos en serie</t>
  </si>
  <si>
    <t>Guy Pearce, Robert Carlyle, Jeffrey Jones, Neal McDonough, Jeremy Davies, David Arquette, John Spencer, Stephen Spinella</t>
  </si>
  <si>
    <t>Drama | Biográfico. Música. Jazz. Años 40. Años 50. Años 60. Drogas. Discapacidad. Discapacidad visual</t>
  </si>
  <si>
    <t>Jamie Foxx, Kerry Washington, Regina King, Clifton Powell, Harry Lennix, Terrence Howard, Larenz Tate, Richard Schiff, David Krumholtz, Curtis Armstrong, Bokeem Woodbine, Warwick Davis, Patrick Bauchau</t>
  </si>
  <si>
    <t>Fantástico. Ciencia ficción | Superhéroes</t>
  </si>
  <si>
    <t>Grigoriy Dobrygin, Juozas Budraitis, Mikhail Efremov, Sergey Garmash, Yuliya Pankratova, Igor Savochkin, Yekaterina Starshova, Yekaterina Vasilyeva, Viktor Verzhbitskiy, Ekaterina Vilkova, Ivan Zhidkov, Valeri Zolotukhin</t>
  </si>
  <si>
    <t>Keanu Reeves, Morgan Freeman, Rachel Weisz, Fred Ward, Kevin Dunn, Brian Cox, Joanna Cassidy, Chelcie Ross, Tzi Ma, Krzysztof Pieczynski, Michael Shannon</t>
  </si>
  <si>
    <t>Ciencia ficción. Aventuras. Acción | Distopía. Internet/Informática. Videojuego</t>
  </si>
  <si>
    <t>Tye Sheridan, Olivia Cooke, Ben Mendelsohn, Mark Rylance, Simon Pegg, T.J. Miller, Hannah John-Kamen, Win Morisaki, Philip Zhao, Julia Nickson, Kae Alexander, Lena Waithe, Ralph Ineson, David Barrera, Michael Wildman, Lynne Wilmot, Carter Hastings, Daniel Eghan, Gem Refoufi</t>
  </si>
  <si>
    <t>Drama. Intriga | Película de culto</t>
  </si>
  <si>
    <t>Laurence Olivier, Joan Fontaine, George Sanders, Judith Anderson, Nigel Bruce, Reginald Denny, C. Aubrey Smith, Gladys Cooper</t>
  </si>
  <si>
    <t>Drama | Biográfico. Literatura. Años 30. Años 40. Años 50</t>
  </si>
  <si>
    <t>Nicholas Hoult, Kevin Spacey, Zoey Deutch, Sarah Paulson, Hope Davis, Victor Garber, Brian d'Arcy James, Lucy Boynton, Evan Hall, James Urbaniak, Amy Rutberg, Eric Bogosian, Adam Busch, Bernard White, David Berman</t>
  </si>
  <si>
    <t>Drama | Adolescencia. Crimen</t>
  </si>
  <si>
    <t>James Dean, Natalie Wood, Sal Mineo, Jim Backus, Ann Doran, Corey Allen, William Hopper, Edward Platt, Nick Adams, Dennis Hopper</t>
  </si>
  <si>
    <t>Drama | Adolescencia. Amistad. Cine independiente USA. Bandas/pandillas callejeras. Young Adult</t>
  </si>
  <si>
    <t>C. Thomas Howell, Matt Dillon, Ralph Macchio, Diane Lane, Rob Lowe, Patrick Swayze, Emilio Estévez, Tom Cruise, Glenn Withrow, Leif Garrett, Michelle Meyrink, Darren Dalton, Tom Waits, Gailard Sartain, William Smith, Tom Hillmann, Hugh Walkinshaw, Sofia Coppola, S.E. Hinton</t>
  </si>
  <si>
    <t>Aventuras | Aventuras marinas. Siglo XVIII</t>
  </si>
  <si>
    <t>Charles Laughton, Clark Gable, Franchot Tone, Herbert Mundin, Eddie Quillan, Dudley Digges, Donald Crisp, Henry Stephenson, Francis Lister, Spring Byington, Movita, Mamo Clark, Byron Russell, Percy Waram, David Torrence, John Harrington, Douglas Walton, Ian Wolfe, DeWitt Jennings, Ivan Simpson, Vernon Downing, Bill Bambridge, Marion Clayton Anderson, David Niven</t>
  </si>
  <si>
    <t>Aventuras | Aventuras marinas. Siglo XVIII. Remake</t>
  </si>
  <si>
    <t>Marlon Brando, Trevor Howard, Richard Harris, Hugh Griffith, Richard Haydn, Tarita, Percy Herbert, Duncan Lamont, Gordon Jackson, Chips Rafferty, Noel Purcell, Ashley Cowan, Eddie Byrne, Frank Silvera, Tim Seely, Keith McConnell</t>
  </si>
  <si>
    <t>Comedia. Romance | Adolescencia</t>
  </si>
  <si>
    <t>Michael Cera, Portia Doubleday, Zach Galifianakis, Justin Long, Steve Buscemi, Ray Liotta, Jean Smart, Rooney Mara, Ari Graynor, Fred Willard, M. Emmet Walsh, Erik Knudsen, Christa B. Allen, Adhir Kalyan</t>
  </si>
  <si>
    <t>Sidney Poitier, Christian Roberts, Judy Geeson, Suzy Kendall, Lulu, Christopher Chittell, Adrienne Posta, Gareth Robinson, Lynn Sue Moon, Anthony Villaroel, Richard Willson, Michael Des Barres, Faith Brook, Geoffrey Bayldon, Ann Bell, Patricia Routledge, Edward Burnham, Rita Webb, Fred Griffiths</t>
  </si>
  <si>
    <t>Serie de TV. Drama | Miniserie de TV. II Guerra Mundial. Nazismo. Holocausto</t>
  </si>
  <si>
    <t>Leelee Sobieski, Hank Azaria, David Schwimmer, Donald Sutherland, Jon Voight, Sadie Frost, Radha Mitchell, Stephen Moyer, Alexandra Holden</t>
  </si>
  <si>
    <t>Comedia. Fantástico | Cine dentro del cine</t>
  </si>
  <si>
    <t>Jack Black, Mos Def, Danny Glover, Mia Farrow, Melonie Diaz, Irv Gooch, Chandler Parker, Arjay Smith, Quinton Aaron, Sigourney Weaver, P.J. Byrne, Matt Walsh, Paul Dinello, Anthony Guerino</t>
  </si>
  <si>
    <t>Ashton Kutcher, Brittany Murphy, Christian Kane, David Moscow, Monet Mazur, David Rasche, Thad Luckinbill, Taran Killam, Raymond J. Barry, Toshi Toda, George Gaynes, Valeria Andrews, Alex Thomas, Veronica Cartwright, David Agranov, Massimo Schina, Jill Parker-Jones, Sandy McCormack, Timmy Fitzpatrick, Francesco Fantasia, Alex Ardenti, Robert Branco, Joe Vassallo, Roberto Tagliapietra, Clement von Franckenstein, Anderson Goncalves, Guido Föhrweißer, Lorenzo Caccialanza</t>
  </si>
  <si>
    <t>Alexis Bledel, Michael Keaton, Zach Gilford, Rodrigo Santoro, Jane Lynch, Carol Burnett, J.K. Simmons, Bobby Coleman, Catherine Reitman, Vanessa Branch, Jeanie Hackett, Oscar Dillon, Michael Grant Terry, Craig Robinson, Brandon Phillips, Fred Armisen, Don Stroud, Melissa Tang, Parisa Fitz-Henley, Desean Terry, Alexandra Holden, Anna Khaja, Andrew Daly, Patrick O'Connor, Angel Oquendo, Kirk Fox</t>
  </si>
  <si>
    <t>Comedia. Drama | Años 70. Comedia dramática. Homosexualidad. Literatura. Biográfico</t>
  </si>
  <si>
    <t>Annette Bening, Gwyneth Paltrow, Brian Cox, Joseph Fiennes, Jill Clayburgh, Evan Rachel Wood, Alec Baldwin, Joseph Cross, Kristin Chenoweth, Beth Grant, Colleen Camp, Dagmara Dominczyk, Gabrielle Union</t>
  </si>
  <si>
    <t>Intriga. Romance | Medicina</t>
  </si>
  <si>
    <t>Ingrid Bergman, Gregory Peck, Michael Chekhov, Leo G. Carroll, Rhonda Fleming, John Emery, Norman Lloyd, Bill Goodwin, Steven Geray, Donald Curtis, Wallace Ford, Art Baker, Regis Toomey, Paul Harvey</t>
  </si>
  <si>
    <t>Drama. Romance | Drama romántico. Familia</t>
  </si>
  <si>
    <t>Robert Pattinson, Emilie de Ravin, Chris Cooper, Lena Olin, Pierce Brosnan, Martha Plimpton, Amy Rosoff, Peyton List, Meghan Markle, Ruby Jerins, Gregory Jbara, Tate Ellington</t>
  </si>
  <si>
    <t>Acción. Comedia | Cómic. Secuela. Espionaje. DC Comics</t>
  </si>
  <si>
    <t>Bruce Willis, John Malkovich, Mary-Louise Parker, Helen Mirren, Lee Byung-hun, Catherine Zeta-Jones, Anthony Hopkins, David Thewlis, Neal McDonough, Xavier Laurent, Garrick Hagon, Tim Pigott-Smith, Brian Cox, Philip Arditti, Mitchell Mullen, Martin Sims, Tristan D. Lalla, Khalid Laith, Tom Wu, Emilio Doorgasingh, Dan Jeannotte, Aleksandar Mikic, Nathalie Buscombe, Titus Welliver, Vincent Hoss-Desmarais, Tony Pritchard, Kirris Riviere, Wahab Sheikh, Steven Berkoff, Paul Hopkins, Vlasta Vrana, Rob David, Adam Shaw, Tom Hodgkins, Moe Jeudy-Lamour, Penny Bunton, Nathan Wiley, Eric Davis, Andrew Byron, Michael Hearn, Bentley Kalu, Georg Nikoloff, Bianca Bellange, Kevin Woodhouse, Thomas Thoroe, George Georgiou, Waj Ali</t>
  </si>
  <si>
    <t>Bélico. Acción. Aventuras. Drama | Histórico. Cine épico</t>
  </si>
  <si>
    <t>Tony Leung Chiu-Wai, Zhao Wei, Takeshi Kaneshiro, Chang Chen, Shido Nakamura, Zhang Fengyi, Hu Jun, Lin Chi-ling</t>
  </si>
  <si>
    <t>Acción. Thriller. Intriga | Espionaje. Terrorismo</t>
  </si>
  <si>
    <t>Leonardo DiCaprio, Russell Crowe, Mark Strong, Michael Gaston, Ali Suliman, Golshifteh Farahani, Sami Samir, Alon Aboutboul, Kais Nashif, Oscar Isaac, Simon McBurney, Michael Stuhlbarg</t>
  </si>
  <si>
    <t>Aventuras. Drama. Comedia | Perros/Lobos. Basado en hechos reales. Años 70. Cine familiar</t>
  </si>
  <si>
    <t>Thriller | Religión. Sectas. Homosexualidad. Crimen</t>
  </si>
  <si>
    <t>Michael Parks, John Goodman, Melissa Leo, Kevin Pollak, Michael Angarano, Kerry Bishé, Nicholas Braun, Kyle Gallner, Stephen Root, Matt Jones, Cooper Thornton, Kevin Alejandro, Marc Blucas, Ralph Garman, James Parks, Betty Aberlin, Jennifer Schwalbach Smith, Patrick Fischler, Damian Young, Anna Gunn</t>
  </si>
  <si>
    <t>Bélico | II Guerra Mundial. Ejército. Histórico. Aviones. Racismo. Basado en hechos reales</t>
  </si>
  <si>
    <t>Acción. Comedia | Cómic. Espionaje. DC Comics</t>
  </si>
  <si>
    <t>Acción. Thriller | Crimen. Artes marciales. Mafia. Secuela</t>
  </si>
  <si>
    <t>Iko Uwais, Arifin Putra, Alex Abbad, Oka Antara, Tio Pakusodewo, Julie Estelle, Cecep Arif Rahman, Cok Simbara, Yayan Ruhian</t>
  </si>
  <si>
    <t>Iko Uwais, Doni Alamsyah, Joe Taslim, Yayan Ruhian, Pierre Gruno, Ray Sahetapy, Tegar Satrya, Iang Darmawan, Verdi Solaiman</t>
  </si>
  <si>
    <t>Drama | Drama social. Amistad</t>
  </si>
  <si>
    <t>Peter Mullan, Olivia Colman, Eddie Marsan, Ned Dennehy, Sally Carman, Samuel Bottomley, Paul Popplewell, Sian Breckin</t>
  </si>
  <si>
    <t>Thriller. Drama | Crimen. Secuela</t>
  </si>
  <si>
    <t>Nikolaj Lie Kaas, Fares Fares, Johanne Louise Schmidt, Jakob Oftebro, Pål Sverre Hagen, Lotte Andersen, Søren Pilmark, Jakob Ulrik Lohmann, Amanda Collin, Signe Anastassia Mannov, Michael Brostrup, Morten Kirkskov, Benjamin Kitter, Maria Rossing, Laura Bro, Jeanette Lindbæk, Mercedes Claro Schelin, Armin Rohde, Betina Grove Ankerdal, Peder Holm Johansen, Ulla Vejby, Niels Weyde, Zeino Macauley, Jacob Højlev Jørgensen, Johannes Lassen, Divya Das</t>
  </si>
  <si>
    <t>hriller. Acción | Crimen. Venganza</t>
  </si>
  <si>
    <t>Jason Statham, Agata Buzek, Benedict Wong, Siobhan Hewlett, Jason Wong, Ian Pirie, Lee Nicholas Harris, Vicky McClure, Michelle Lee, Senem Temiz, Aaron Ly, Ger Ryan, Lee Asquith-Coe, Andrew Crayford, Danny Webb</t>
  </si>
  <si>
    <t>Drama. Acción | Deporte. Boxeo. Familia</t>
  </si>
  <si>
    <t>ake Gyllenhaal, Forest Whitaker, Rachel McAdams, Oona Laurence, Naomie Harris, Curtis '50 Cent' Jackson, Miguel Gómez, Victor Ortiz, David Whalen, Caitlin O'Connor, Dominic Colon, Rita Ora, Malcolm M. Mays, Adam Ratcliffe, Jeremy Long, Skylan Brooks</t>
  </si>
  <si>
    <t>Vinnie Jones, Scot Williams, Gil Darnell, Oliver Jackson, Anthony Strachan, Andrius Ziurauskas, Vytautas Sapranauskas, Artur Smolyaninov, Vita Siauciunaite, Monika Vaiciulyte, Daniel-John Williams, Daniel Nehme, Daniel Bowker, Andrew McHale, Aurimas Meliesius</t>
  </si>
  <si>
    <t>Devon Gummersall, Derek Richardson, Tina Illman, Scott Whyte, Arielle Kebbel, Michael Ironside, Eric Mabius, Marcia Strassman, David Hadinger, Les Jankey</t>
  </si>
  <si>
    <t>Drama. Intriga. Fantástico | Drama psicológico</t>
  </si>
  <si>
    <t>Nicole Kidman, Cameron Bright, Danny Huston, Lauren Bacall, Anne Heche, Peter Stormare, Arliss Howard, Ted Levine, Cara Seymour, Alison Elliott</t>
  </si>
  <si>
    <t>Jake Johnson, Rosemarie Dewitt, Orlando Bloom, Brie Larson, Mike Birbiglia, Jane Adams, Jeff Baena, Steve Berg, Tom Bower, Padraic Cassidy, Sam Elliott, Anna Kendrick, Judith Light, Ron Livingston, Melanie Lynskey, Chris Messina</t>
  </si>
  <si>
    <t>William Hurt, Kevin Kline, Tom Berenger, Glenn Close, Jeff Goldblum, Meg Tilly, JoBeth Williams, Mary Kay Place, Jonathan Kasdan, Muriel Moore, Patricia Gaul, Don Galloway, Jake Kasdan, Meg Kasdan</t>
  </si>
  <si>
    <t>Drama | Drama sureño. Ejército. Homosexualidad</t>
  </si>
  <si>
    <t>Elizabeth Taylor, Marlon Brando, Brian Keith, Julie Harris, Robert Forster, Zorro David, Irvin Dugan, Fay Sparks, Ed Metzger, Ted Beniades, Jed Curtis, Gordon Mitchell</t>
  </si>
  <si>
    <t>Terror. Thriller | Sobrenatural. Fantasmas. Remake</t>
  </si>
  <si>
    <t>Kiefer Sutherland, Paula Patton, Cameron Boyce, Erica Gluck, Amy Smart, Mary Beth Peil, Jason Flemyng, John Shrapnel, Tim Ahern, Julian Glover, Josh Cole, Ezra Buzzington, Aida Doina, Ioana Abur, Darren Kent, Roz McCutcheon, Adina Rapiteanu, William Meredith, Bart Sidles, Cai Man, Jingdong Qin, Anca Damacus, Tudor Stroescu, Liliana Donici, Aurelia Radulescu, George Dumitrescu, Irina Saulescu, Valeriu Pavel</t>
  </si>
  <si>
    <t>Bélico. Drama | I Guerra Mundial. Biográfico. Histórico</t>
  </si>
  <si>
    <t>Jonathan Pryce, James Wilby, Jonny Lee Miller, Stuart Bunce, Tanya Allen, John Neville, David Hayman, Dougray Scott</t>
  </si>
  <si>
    <t>Drama. Intriga | Ejército. Drama judicial / Abogados/as. Guerra del Golfo</t>
  </si>
  <si>
    <t>Samuel L. Jackson, Tommy Lee Jones, Guy Pearce, Ben Kingsley, Bruce Greenwood, Anne Archer, Blair Underwood, Philip Baker Hall, Dale Dye, Amidou, Mark Feuerstein</t>
  </si>
  <si>
    <t>Thriller. Intriga | Policíaco. Años 90. Abusos sexuales. Sectas. Basado en hechos reales</t>
  </si>
  <si>
    <t>Ethan Hawke, Emma Watson, David Thewlis, Aaron Ashmore, Devon Bostick, Dale Dickey, Aaron Abrams, Adam Butcher, David Dencik, Kristian Bruun, Matija Matovic Mondi, Janet Porter, Goran Stjepanovic</t>
  </si>
  <si>
    <t>Drama | Revolución cultural china. Años 70. Enfermedad. Alzheimer. Familia</t>
  </si>
  <si>
    <t>Emma Thompson, Anthony Hopkins, Samuel West, Helena Bonham Carter, James Wilby, Vanessa Redgrave, Adrian Ross Magenty, Nicola Duffett, Prunella Scales, Joseph Bennett, Jo Kendall, Jemma Redgrave, Susie Lindeman, Simon Callow, Barbara Hicks</t>
  </si>
  <si>
    <t>Comedia | Colegios &amp; Universidad</t>
  </si>
  <si>
    <t>Rodney Dangerfield, Sally Kellerman, Burt Young, Keith Gordon, Robert Downey Jr., Paxton Whitehead, Terry Farrell, M. Emmet Walsh, Adrienne Barbeau, William Zabka, Ned Beatty, Severn Darden, Sam Kinison, Robert Picardo</t>
  </si>
  <si>
    <t>Ciencia ficción | Extraterrestres</t>
  </si>
  <si>
    <t>Jeff Morrow, Faith Domergue, Rex Reason, Lance Fuller, Russell Johnson, Douglas Spencer, Robert Nichols, Karl Ludwig Lindt</t>
  </si>
  <si>
    <t>Stellan Skarsgard, Nina Hoss, Niels Arestrup, Robert Seeliger, Susanne Wolff, Ray Wiederhold, Olga Lezhneva, Bronagh Gallagher, Rebecca Knox, Isi Laborde-Edozien, Alexander Yassin, Matthew Sanders, Erik Hansen</t>
  </si>
  <si>
    <t>Samuel L. Jackson, Jessica Biel, Curtis '50 Cent' Jackson, Brian Presley, Chad Michael Murray, Christina Ricci</t>
  </si>
  <si>
    <t>Drama | Remake. Amistad</t>
  </si>
  <si>
    <t>Vince Vaughn, Anne Heche, Joaquin Phoenix, David Conrad, Jada Pinkett Smith, Vera Farmiga</t>
  </si>
  <si>
    <t>Bélico. Acción | II Guerra Mundial. Biográfico</t>
  </si>
  <si>
    <t>Drama | Basado en hechos reales. Años 80. Secuestros / Desapariciones</t>
  </si>
  <si>
    <t>Merab Ninidze, Darejan Kharshiladze, Avtandil Makharadze, Tinatin Dalakishvili, Misha Gomiashvili, Irakli Kvirikadze</t>
  </si>
  <si>
    <t>Drama | Guerra de Corea. Secuela. Años 50</t>
  </si>
  <si>
    <t>Callum Turner, Caleb Landry Jones, David Thewlis, Richard E. Grant, Tamsin Egerton, Vanessa Kirby, Sinead Cusack, David Hayman, Brian F. O'Byrne, Gerran Howell</t>
  </si>
  <si>
    <t>Al Pacino, Kim Basinger, Téa Leoni, Ryan O'Neal, Richard Schiff, Sophie Dahl, Bill Nunn, Robert Klein, Mark Webber, Paulina Porizkova, Eldon Bullock, Juliet Papa, Ramsey Faragallah, Brian McConnachie, Frank Wood, Rex Reed, Lewis Dodley, Angélique Kidjo, William J. Bratton, Peter Gerety, Daniel Whitner, Jonathan Walker, Ivan Martin, Kaity Tong, Keith Siglinger, Regis Philbin, Joy Philbin, Cynthia Santana, Joe Duer, Laurine Towler, Polly Adams, Betsy Aidem, Greg Stebner, Tina Sloan, Peter Van Wagner, Pat Kiernan, Ajay Mehta, Tirlok Malik, Ben Shenkman, William E. Corcoran, Irina Pantaeva, David Marshall Grant, Ted Neustadt, Michael Graves, Lisa Emery, Andrew Davoli, Uzi Parnes, Shelley Kirk, William Hill, Geraldine Bartlett, Steven Randazzo, Jon Hendricks, Terry Walters, T. Scott Cunningham, Roland Algrant</t>
  </si>
  <si>
    <t>Comedia. Drama | Comedia negra. Película de episodios</t>
  </si>
  <si>
    <t>Ricardo Darín, Darío Grandinetti, Leonardo Sbaraglia, Érica Rivas, Oscar Martínez, Julieta Zylberberg, Rita Cortese, María Onetto, Osmar Nuñez, Nancy Dupláa, María Marull, Germán de Silva, Marcelo Pozzi, Diego Gentile, Alan Daicz, Liliana Weimer, Claudio Delan, Lucila Mangone, Federico Liss, Walter Donado, Diego Velázquez, Margarita Molfino, César Bordón, Mónica Villa</t>
  </si>
  <si>
    <t>Charles Laughton, Elsa Lanchester, Gertrude Lawrence, Edward Chapman, Wilfrid Hyde-White</t>
  </si>
  <si>
    <t>Drama | Holocausto. Nazismo. Enfermedad. Alzheimer. Venganza</t>
  </si>
  <si>
    <t>Christopher Plummer, Dean Norris, Martin Landau, Henry Czerny, Jürgen Prochnow, Bruno Ganz, Peter DaCunha, James Cade, T.J. McGibbon, Kim Roberts</t>
  </si>
  <si>
    <t>Drama. Aventuras</t>
  </si>
  <si>
    <t>Daniel Auteuil, Maleaume Paquin, Virginie Ledoyen, Jonathan Zaccaï, Jacques Perrin, Ludivine Sagnier, Albane Masson, Zoe Boyle, Nicholas Rowe, Nicola Duffett, Simon Armstrong, Fleur Geffrier, Jérôme Cachon, Xavier Lafitte, Elliot Bousson, Océane Le Caoussin, Margaux Le Caoussin, Saïd Alami, Xavier Pottier, Carmen Ferland, Benoît Berthon, Régis Maynard, Cédric Weber, Xavier Maly</t>
  </si>
  <si>
    <t>Terror. Thriller | Secuestros / Desapariciones</t>
  </si>
  <si>
    <t>Ciencia ficción. Thriller. Acción | Distopía</t>
  </si>
  <si>
    <t>Jude Law, Forest Whitaker, Liev Schreiber, Alice Braga, Carice van Houten, John Leguizamo, Yvette Nicole Brown, RZA, Liza Lapira, Chandler Canterbury, Lina So, Tanya Clarke, Joe Pingue, Tiffany Espensen, Wayne Ward</t>
  </si>
  <si>
    <t>Comedia. Drama | Basado en hechos reales. Guerra de Afganistán. Periodismo. Comedia dramática</t>
  </si>
  <si>
    <t>Tina Fey, Martin Freeman, Margot Robbie, Billy Bob Thornton, Josh Charles, Alfred Molina, Nicholas Braun, Sheila Vand, Christopher Abbott, Stephen Peacocke, Ava Del Cielo, Monique Candelaria, Evan Jonigkeit, Dylan Kenin, Martin Palmer, Katyia Shurkin, Fahim Anwar, Scott Takeda, Di Zhu, Eli Goodman, David Stanford</t>
  </si>
  <si>
    <t>Terror. Thriller. Drama | Drama psicológico. Surrealismo</t>
  </si>
  <si>
    <t>Thriller | Terrorismo. IRA</t>
  </si>
  <si>
    <t>Mickey Rourke, Bob Hoskins, Liam Neeson, Alan Bates, Sammi Davis, Christopher Fulford, Leonard Termo, Camille Coduri, Alison Doody, Anthony Head, Maurice O'Connell, Karl Johnson</t>
  </si>
  <si>
    <t>Drama | Drogas. Prostitución. Película de culto. Cine independiente USA</t>
  </si>
  <si>
    <t>Jared Leto, Jennifer Connelly, Ellen Burstyn, Marlon Wayans, Christopher McDonald, Louise Lasser, Marcia Jean Kurtz, Janet Sarno, Suzanne Shepherd, Dylan Baker, Keith David, Peter Maloney</t>
  </si>
  <si>
    <t>Comedia | Comedia romántica. Comedia dramática</t>
  </si>
  <si>
    <t>Leticia Dolera, Manuel Burque, Jordi Llodrà, Silvia Munt, Miki Esparbé, Alexandra Jiménez, Blanca Apilánez, Jorge Suquet, Carmen Machi, David Verdaguer, Nuria Gago, Irene Visedo</t>
  </si>
  <si>
    <t>Thriller | Policíaco. Secuestros / Desapariciones</t>
  </si>
  <si>
    <t>Andy Lau, Ye Liu, Wang Qianyuan, Wu Ruofu, Zhao Xiaorui, Meng Li, Cai Lu, Lam Suet, Meng Li, Na Wei, Yu Ailei, Yang Xu, Zheng Wang, Li Longjun, Sandra Ma, Zhong Yi, Sang Ping, Guo Mingyu, Chen Xingyu, Liu Wenbo, Zhang Dong, Yan Xiang, Ye Liu, Chen Jiuhan</t>
  </si>
  <si>
    <t>Aventuras. Bélico. Drama | Guerra de Vietnam. Drama carcelario. Supervivencia. Años 60</t>
  </si>
  <si>
    <t>Christian Bale, Steve Zahn, Jeremy Davies, Pat Healy, Evan Jones, Craig Gellis, François Chau, Marshall Bell, Toby Huss, Zach Grenier</t>
  </si>
  <si>
    <t>Aventuras. Thriller | Aventuras marinas. Submarinismo. Secuestros / Desapariciones</t>
  </si>
  <si>
    <t>Roger Moore, James Mason, Anthony Perkins, Michael Parks, David Hedison, Jack Watson</t>
  </si>
  <si>
    <t>Thriller. Drama | Basado en hechos reales. Años 80. África</t>
  </si>
  <si>
    <t>Chris Evans, Alessandro Nivola, Haley Bennett, Michiel Huisman, Ben Kingsley, Michael Kenneth Williams, Greg Kinnear, Mark Ivanir, Alex Hassell, Alona Tal, Chris Chalk, Vere Tindale, Patrick Lyster, Danny Keough, Connor Dowds, Karl Thaning, Philip Waley, Lawrence Joffe, Schelaine Bennett, Anthony Oseyemi, Clayton Boyd, Chad Phillips, Barbara Marie Immelman, Tuks Tad Lungu, Brett Williams, Dorothy Ann Gould, Hope Thangata</t>
  </si>
  <si>
    <t>Kellan Lutz, Daniel MacPherson, Isabel Lucas, Luke Ford, Rachel Griffiths, Temuera Morrison, Bren Foster, Dwaine Stevenson, Teagan Croft, Grace Huang, Firass Dirani, Harry Pavlidis, Paul Winchester, Zoe Ventoura, Brendan Clearkin, Vincent Andriano</t>
  </si>
  <si>
    <t>Acción. Aventuras. Drama | Catástrofes. Aviones. Volcanes. Remake</t>
  </si>
  <si>
    <t>Danila Kozlovsky, Vladimir Mashkov, Agne Grudyte, Sergey Kempo, Sergey Shakurov, Sergey Romanovich, Elena Yakovleva, Sergey Gazarov, Yang Ge, Rayanna Dibs, Vera Ivanova, Katerina Shpitsa</t>
  </si>
  <si>
    <t>Intriga | Secuestros / Desapariciones. Remake</t>
  </si>
  <si>
    <t>Mel Gibson, René Russo, Gary Sinise, Delroy Lindo, Lili Taylor, Liev Schreiber, Evan Handler, Paul Guilfoyle, Dan Hedaya, José Zúñiga, Donnie Wahlberg, Brawley Nolte</t>
  </si>
  <si>
    <t>Thriller. Acción | Crimen. Neo-noir. Robos &amp; Atracos. Cine independiente USA. Película de culto</t>
  </si>
  <si>
    <t>Tim Roth, Harvey Keitel, Chris Penn, Steve Buscemi, Michael Madsen, Lawrence Tierney, Randy Brooks, Kirk Baltz, Edward Bunker, Quentin Tarantino, Burr Steers</t>
  </si>
  <si>
    <t>Acción. Ciencia ficción | Viajes en el tiempo. Secuestros / Desapariciones</t>
  </si>
  <si>
    <t>Yang Mi, Wallace Huo, Chin Shih-Chieh, Liu Chang, Fursenko Alexander Jr., Yihan Zhang</t>
  </si>
  <si>
    <t>Bélico. Drama | II Guerra Mundial. Holocausto. Basado en hechos reales</t>
  </si>
  <si>
    <t>Daniel Craig, Liev Schreiber, Jamie Bell, Alexa Davalos, Allan Corduner, Mark Feuerstein, Mia Wasikowska, George MacKay, Iben Hjejle, Tomas Arana, Jodhi May</t>
  </si>
  <si>
    <t>Jesse Eisenberg, Clémence Poésy, Alicia von Rittberg, Bella Ramsey, Matthias Schweighöfer, Ed Harris, Vica Kerekes, Karl Markovics, Géza Röhrig, Aurélie Bancilhon, Félix Moati, Edgar Ramirez, Karina Beuthe, Steffen Jung, Philip Lenkowsky, Christian Clark, Tobias Gareth Elman, Kue Lawrence, Arndt Schwering-Sohnrey, Ryan Hadaller, Louise Morell, Michael Koschorek, Iva Sindelková</t>
  </si>
  <si>
    <t>Julia Ormond, Bill Paxton, Sandrine Bonnaire, Philippe Volter, Jean-Michel Vovk, Antoine Van Lierde, Ariane Schluter, Filip Peeters, Angelo Bison, Elie Lison</t>
  </si>
  <si>
    <t>Terror. Intriga. Thriller | Cine independiente USA</t>
  </si>
  <si>
    <t>Peter Cilella, Vinny Curran, Zahn McClarnon, Bill Oberst Jr., Kurt David Anderson, Emily Montague, Skyler Meacham, Carmel Benson, Justin Benson</t>
  </si>
  <si>
    <t>Terror. Ciencia ficción | Gore. Medicina. Comedia de terror. Cine independiente USA. Película de culto</t>
  </si>
  <si>
    <t>Jeffrey Combs, Barbara Crampton, Ken Foree, Ted Sorel, Carolyn Purdy-Gordon, Bunny Summers, Bruce McGuire, Del Russel, Dale Wyatt, Karen Christenfeld</t>
  </si>
  <si>
    <t>Drama | Familia. Secuestros / Desapariciones</t>
  </si>
  <si>
    <t>Jördis Triebel, Chara Mata Giannatou, Benjamin Sadler, Apostolis Totsikas, Nike Maria Vassil, Pinelopi Sergounioti, Mary Nanou, Akilas Karazisis, Richard van Weyden</t>
  </si>
  <si>
    <t>Intriga. Thriller. Romance | II Guerra Mundial. Espionaje</t>
  </si>
  <si>
    <t>Adrien Brody, Elise Neal, David Moscow, Simon Baker, Catherine Kellner, Malcolm-Jamal Warner, John Carroll Lynch, Jesse L. Martin, Sybil Temchen, Lori Heuring, Lauryn Hill</t>
  </si>
  <si>
    <t>Drama | Antigua Roma. Biblia. Religión</t>
  </si>
  <si>
    <t>Joseph Fiennes, Tom Felton, Cliff Curtis, Peter Firth, Stewart Scudamore, Luis Callejo, María Botto, Mish Boyko, Mark Killeen, Stephen Hagan, Stephen Greif, Jan Cornet, Joe Manjón, Antonio Gil, Richard Atwill, Andy Gathergood, Pepe Lorente, Selva Rasalingam, Stavros Demetraki, Manu Fullola, Mario Tardón, Alex Maruny, Paco Manzanedo, Frida Cauchi, Tomás Pozzi</t>
  </si>
  <si>
    <t>Guy Pearce, Cobie Smulders, Kevin Corrigan, Giovanni Ribisi, Anthony Michael Hall, Brooklyn Decker</t>
  </si>
  <si>
    <t>Thriller. Drama | Cine independiente USA</t>
  </si>
  <si>
    <t>James Franco, Amber Heard, Ed Harris, Christian Slater, Wilmer Valderrama, Cynthia Nixon, Jim Parrack, Timothée Chalamet, Danny Flaherty, Tonya Glanz, Casper Andreas, Alex Maizus</t>
  </si>
  <si>
    <t>Cine negro. Thriller | Crimen. Policíaco</t>
  </si>
  <si>
    <t>Alan Ladd, Phyllis Calvert, Paul Stewart, Jan Sterling, Jack Webb, Stacy Harris, Harry Morgan, David Wolfe, Dan Riss, Geraldine Wall, George J. Lewis, Paul Lees, Sid Tomack, Murray Alper</t>
  </si>
  <si>
    <t>Thriller. Drama | Zombis. Enfermedad</t>
  </si>
  <si>
    <t>Emily Hampshire, Kristen Holden-Ried, Shawn Doyle, Claudia Bassols, Emily Alatalo, Paulino Nunes, Melina Matthews, Jamie Lyle, Stephen Chambers</t>
  </si>
  <si>
    <t>Drama. Romance | Drama de época. Homosexualidad. Alcoholismo</t>
  </si>
  <si>
    <t>Michael Gambon, Emma Thompson, Matthew Goode, Ben Whishaw, Greta Scacchi, Hayley Atwell, Felicity Jones, Patrick Malahide, Joseph Beattie</t>
  </si>
  <si>
    <t>Cine negro. Intriga | Crimen. Película de culto</t>
  </si>
  <si>
    <t>Robert Mitchum, Jane Greer, Kirk Douglas, Rhonda Fleming, Richard Webb, Steve Brodie, Virginia Huston, Paul Valentine, Ken Niles, Dickie Moore</t>
  </si>
  <si>
    <t>Comedia. Drama | Día de Acción de Gracias. Cine independiente USA. Familia</t>
  </si>
  <si>
    <t>Katie Holmes, Patricia Clarkson, Derek Luke, Sean Hayes, Oliver Platt, Sisqó, Alison Pill, Alice Drummond, John Gallagher Jr., Lillias White, Isiah Whitlock Jr., Vitali Baganov, Adrian Martinez, Susan Bruce, Stephen Chen, Armando Riesco, Rusty De Wees</t>
  </si>
  <si>
    <t>Nicole Kidman, John Malkovich, Barbara Hershey, Martin Donovan, Christian Bale, Mary-Louise Parker, Shelley Winters, Richard E. Grant, Viggo Mortensen, John Gielgud, Valentina Cervi, Shelley Duvall</t>
  </si>
  <si>
    <t>Drama. Romance | Siglo XVIII. Pintura. Drama de época. Homosexualidad. Drama romántico</t>
  </si>
  <si>
    <t>Noémie Merlant, Adèle Haenel, Luàna Bajrami, Valeria Golino, Christel Baras, Cécile Morel, Armande Boulanger, Michèle Clément</t>
  </si>
  <si>
    <t>Drama. Intriga | Biográfico. Fotografía. Cine independiente USA</t>
  </si>
  <si>
    <t>Nicole Kidman, Robert Downey Jr., Ty Burrell, Harris Yulin, Jane Alexander, Emmy Clarke, Genevieve McCarthy</t>
  </si>
  <si>
    <t>Thriller. Intriga | Thriller psicológico. Fotografía</t>
  </si>
  <si>
    <t>Robin Williams, Connie Nielsen, Michael Vartan, Gary Cole, Eriq La Salle, Dylan Smith</t>
  </si>
  <si>
    <t>Terror | Sobrenatural. Fantasmas. Fotografía. Remake</t>
  </si>
  <si>
    <t>Joshua Jackson, Rachael Taylor, James Kyson-Lee, David Denman, John Hensley, Megumi Okina, Maya Hazen, Yoshiko Miyazaki, Kei Yamamoto, Daisy Betts, Adrienne Pickering, Eri Otoguro, Maria Takagi, Tanya Allen, Takao Toji, Olga Alex, Shizuka Fujimoto, Yutaka Mishima, Maiko Asano, Akira Sato, Miyoko Yamaguchi</t>
  </si>
  <si>
    <t>Thriller | Thriller psicológico. Pandemias</t>
  </si>
  <si>
    <t>Cillian Murphy, Thandie Newton, Jamie Bell, Jimmy Yuill, Marilyn Mantle</t>
  </si>
  <si>
    <t>Kurt McKinney, Jean-Claude Van Damme, J.W. Fails, Kathie Sileno, Tong Lung, Kent Lipham, Ron Pohnel, Dale Jacoby, Peter Cunningham, Timothy D. Baker, Gloria Marziano, Joe Verroca, Farid Panahi, Tom Harris, John Andes, Wayne Yee, Mark Zacharatos, George Mason, Dave Robinson, Keith W. Strandberg</t>
  </si>
  <si>
    <t>Ciencia ficción. Fantástico. Acción | Extraterrestres. Viajes en el tiempo</t>
  </si>
  <si>
    <t>Takeshi Kaneshiro, Anne Suzuki, Kirin Kiki, Goro Kishitani, Yukiko Okamoto, Mitsu Murata, Kisuke Iida, Kazuya Shimizu, Chiharu Kawai</t>
  </si>
  <si>
    <t>Thriller | Venganza. Abusos sexuales. Gore. Caza</t>
  </si>
  <si>
    <t>Matilda Anna Ingrid Lutz, Kevin Janssens, Vincent Colombe, Guillaume Bouchède, Jean-Louis Tribes</t>
  </si>
  <si>
    <t>Drama. Romance | Crimen. Amistad. Venganza</t>
  </si>
  <si>
    <t>Kevin Costner, Anthony Quinn, Madeleine Stowe, Tomas Milian, Joaquín Martínez, James Gammon, Jesse Corti, Sally Kirkland, Luis de Icaza, Gerardo Zepeda, Miguel Ferrer, John Leguizamo, Joe Santos</t>
  </si>
  <si>
    <t>Leonardo DiCaprio, Kate Winslet, Kathy Bates, Michael Shannon, Kathryn Hahn, David Harbour, Dylan Baker, Richard Easton, Zoe Kazan, Jay O. Sanders, Max Casella, Ty Simpkins</t>
  </si>
  <si>
    <t>Ray Liotta, Jason Statham, André Benjamin, Vincent Pastore, Terence Maynard, Andrew Howard, Mark Strong, Francesca Annis, Bill Moody, Tom Wu, Hon Ping Tang</t>
  </si>
  <si>
    <t>Gregory Smith, Nicole Richie, Stephanie Sherrin, Caitlin Wachs, Julie Bowen, Adam Arkin, George Wendt</t>
  </si>
  <si>
    <t>Fantástico. Acción | Edad Media. Capa y espada. Espada y brujería</t>
  </si>
  <si>
    <t>Charlie Hunnam, Astrid Bergès-Frisbey, Jude Law, Djimon Hounsou, Eric Bana, Aidan Gillen, Freddie Fox, Craig McGinlay, Tom Wu, Kingsley Ben-Adir, Neil Maskell, Annabelle Wallis, Zac Barker, Oliver Barker, Geoff Bell, Poppy Delevingne, Jacqui Ainsley, Bleu Landau, Georgina Campbell, Rob Knighton, David Beckham, Katie McGrath, Michael McElhatton, Mikael Persbrandt</t>
  </si>
  <si>
    <t>Aventuras. Drama | Religión. Biblia. Cine épico</t>
  </si>
  <si>
    <t>Jeffrey Hunter, Hurd Hatfield, Siobhan McKenna, Robert Ryan, Rip Torn, Frank Thring, Harry Guardino, Viveca Lindfors, Rita Gam, Brigid Bazlen, Carmen Sevilla, Guy Rolfe, Royal Dano, Edric Connor, Maurice Marsac, Grégoire Aslan, George Coulouris, Luis Prendes, Conrado San Martín, Gerard Tichy, Antonio Mayans, José Nieto, Rubén Rojo, Fernando Sancho, Michael Wager, Félix de Pomés, Adriano Rimoldi, Barry Keegan, Rafael Luis Calvo, Tino Barrero, Paco Morán, Orson Welles</t>
  </si>
  <si>
    <t>Darri Ingolfsson, Ágústa Eva Erlendsdóttir, Ingvar Eggert Sigurdsson, Sigurður Sigurjónsson, Zlatko Krickic, Hilmir Snær Guðnason, JJ Feild, Leo Sankovic, Theódór Júlíusson, Elva Ósk Ólafsdóttir, Magnús Ragnarsson, Jón Viðar Arnþórsson</t>
  </si>
  <si>
    <t>Drama | Basado en hechos reales. Juegos olímpicos. Años 90. Periodismo</t>
  </si>
  <si>
    <t>Paul Walter Hauser, Sam Rockwell, Kathy Bates, Jon Hamm, Olivia Wilde, Wayne Duvall, Dexter Tillis, Desmond Phillips, Nina Arianda, Ian Gomez, Randy Havens, Mike Pniewski, Niko Nicotera, Dylan Kussman, Beth Keener, Billy Slaughter, David Shae, Shiquita James, Deja Dee, Kendrick Cross, Jill-Michele Melean, Mitchell Hoog, David Lengel, Marc Farley, Victoria Paige Watkins, Charles Green, Shawn Weston Thacker</t>
  </si>
  <si>
    <t>Drama. Comedia | Música. Comedia dramática. Familia</t>
  </si>
  <si>
    <t>Meryl Streep, Kevin Kline, Mamie Gummer, Sebastian Stan, Ben Platt, Charlotte Rae, Rick Springfield, Doris McCarthy, Josh Tobin, Hailey Gates, Marlon Perrier, Christian Frazier, Audra McDonald, Keala Settle</t>
  </si>
  <si>
    <t>Thriller. Acción | Policíaco</t>
  </si>
  <si>
    <t>Denzel Washington, John Lithgow, Kevin Pollak, Ice-T, Lindsay Wagner, Josh Evans, Victoria Dillard, Mary Ellen Trainor, John Amos, Linda Dona, John Cothran Jr., Starletta DuPois</t>
  </si>
  <si>
    <t>Acción. Comedia | Buddy Film. Policíaco</t>
  </si>
  <si>
    <t>Ice Cube, Kevin Hart, Tika Sumpter, John Leguizamo, Gary Weeks, Bruce McGill, Bryan Callen, Laurence Fishburne, Gary Owen, Lucius Baston, Julisita Salcedo, Jay Pharoah, Dragos Bucur, Aaron Saxton, Kenny Alfonso, John Kap</t>
  </si>
  <si>
    <t>Comedia | Surf</t>
  </si>
  <si>
    <t>Helen Hunt, Brenton Thwaites, Julie Dretzin, Jay Russell, Jordan Lane Price, Willie Carpenter, Richard Kind, Makena Lei Carnahan, Jay Huguley, Robert Knepper, Leonor Varela, Evan Williams, Jacob McCafferty, David Zayas, Luke Wilson</t>
  </si>
  <si>
    <t>Stephen Dorff, Natasha Henstridge, Bruce Payne, Steven Berkoff, Clé Bennett, Karen Cliche, Steven McCarthy, Alain Goulem, Tom McCamus</t>
  </si>
  <si>
    <t>Jean Servais, Carl Möhner, Robert Manuel, Jules Dassin, Magali Noël, Pierre Grasset, Robert Hossein, Janine Darcey, Marie Sabouret, Claude Sylvain</t>
  </si>
  <si>
    <t>John Wayne, Dean Martin, Ricky Nelson, Angie Dickinson, Walter Brennan, Ward Bond, John Russell, Pedro Gonzalez Gonzalez, Estelita Rodríguez, Claude Akins, Malcolm Atterbury, Harry Carey Jr., Bob Steele</t>
  </si>
  <si>
    <t>Western. Aventuras</t>
  </si>
  <si>
    <t>Richard Boone, Stuart Whitman, Anthony Franciosa, Jim Brown, Edmond O'Brien, Wende Wagner, Warner Anderson, Rodolfo Acosta, Barry Kelley, Vito Scotti, House Peters Jr., Kevin Hagen</t>
  </si>
  <si>
    <t>Western | Ejército. Familia</t>
  </si>
  <si>
    <t>John Wayne, Maureen O'Hara, Ben Johnson, Chill Wills, Ken Curtis, Claude Jarman Jr., Harry Carey Jr., J. Carrol Naish, Victor McLaglen</t>
  </si>
  <si>
    <t>Drama | Inmigración. Vida rural (Norteamérica). Cine independiente USA</t>
  </si>
  <si>
    <t>Melissa Leo, Misty Upham, Charlie McDermott, Michael O'Keefe, Mark Boone Junior</t>
  </si>
  <si>
    <t>Western. Aventuras. Romance | Guerra de Secesión. Cine independiente USA</t>
  </si>
  <si>
    <t>John Wayne, Jennifer O'Neill, Jorge Rivero, Jack Elam, Victor French, Christopher Mitchum, Jim Davis, Bill Williams, David Huddleston, Mike Henry</t>
  </si>
  <si>
    <t>John Wayne, Montgomery Clift, Walter Brennan, Joanne Dru, John Ireland, Coleen Gray, Harry Carey, Noah Beery Jr., Hank Worden, Davison Clark, Harry Carey, Paul Fix, Mickey Kuhn, Hal Taliaferro, Chief Yowlachie, Ray Hyke, Lee Phelps</t>
  </si>
  <si>
    <t>Acción. Aventuras. Thriller | Supervivencia. Naturaleza</t>
  </si>
  <si>
    <t>Meryl Streep, Kevin Bacon, David Strathairn, Joseph Mazzello, Stephanie Sawyer, John C. Reilly, Elizabeth Hoffman, William Lucking, Diane Delano, Benjamin Bratt</t>
  </si>
  <si>
    <t>Aventuras. Western</t>
  </si>
  <si>
    <t>Robert Mitchum, Marilyn Monroe, Rory Calhoun, Tommy Rettig, Murvyn Vye, Douglas Spencer</t>
  </si>
  <si>
    <t>Drama. Bélico | Biográfico. Nazismo. Años 40</t>
  </si>
  <si>
    <t>Jeroen van Koningsbrugge, Lisa Zweerman, Anna Raadsveld, Peter Blok, Sigrid ten Napel, Kay Greidanus, Bob Stoop, Jos Smit, Mark Rietman, Sieger Sloot, Michel Sluysmans, René Kortekaas, Michel den Hartog, Nirman Wolf</t>
  </si>
  <si>
    <t>Sammo Hung, Eddie Peng, Wang Luodan, Jing Boran, Wong Cho-Lam, Qin Junjie, Byron Mann, Gao Taiyu, Tony Leung Ka-Fai, Angelababy</t>
  </si>
  <si>
    <t>Drama. Comedia | Comedia juvenil</t>
  </si>
  <si>
    <t>Nick Offerman, Kiersey Clemons, Ted Danson, Toni Collette, Sasha Lane, Blythe Danner, Quincy Dunn-Baker, Alex Reznik, Andrea Morales, Michael Abbott Jr., Jesse Patch, Rafael Poueriet, Linda Lee McBride, Kim Ramirez, Will Rogers, Jeff Tweedy</t>
  </si>
  <si>
    <t>Drama | Siglo XIX. Colonialismo</t>
  </si>
  <si>
    <t>Samantha Morton, Kiefer Sutherland, Stephen Rea, Cliff Curtis, Temuera Morrison, Anton Lesser, Rawiri Pene</t>
  </si>
  <si>
    <t>Thriller. Drama | Road Movie. Venganza. Cine independiente USA</t>
  </si>
  <si>
    <t>Jason Momoa, Sarah Shahi, Lisa Bonet, Michael Raymond-James, Jill Wagner, Wes Studi, Timothy V. Murphy, Chris Browning, Kelly Noonan, Tye Alexander, Henree Alyse, Kenneth Dale Borill, Charlie Brumbly, Linden Chiles, Michael Raymond-James, Lance Henriksen, Robert Homer Mollohan, Megan Oliver, Tanoai Reed</t>
  </si>
  <si>
    <t>Aventuras. Drama | Histórico. Siglo XVIII. Venganza</t>
  </si>
  <si>
    <t>Liam Neeson, Jessica Lange, Tim Roth, John Hurt, Brian Cox, Eric Stoltz, Andrew Keir, Brian McCardie, David Hayman, Gilbert Martin, Vicki Masson, Jason Flemyng, Ewan Stewart, Brian McArthur</t>
  </si>
  <si>
    <t>Thriller. Drama | Crimen. Mafia. Basado en hechos reales</t>
  </si>
  <si>
    <t>Michael Pitt, Nina Arianda, Andy García, Ray Romano, Griffin Dunne, Michael Rispoli, Yul Vazquez, Frank Whaley, Samira Wiley, Brian Tarantina, Aida Turturro, Matthew Blumm, Luke Fava, Burt Young, Cathy Moriarty, Jeremy Allen White, Joseph R. Gannascoli, Adam Trese, Aimee Mullins, Ivy Jones, Maria Di Angelis</t>
  </si>
  <si>
    <t>Emory Cohen, William H. Macy, Paul Sparks, John Leguizamo, Heather Lind, Felicity Huffman, Mike Epps, Chance Kelly, Paul Borghese, Jeff Lima, Chris Caldovino, Martavious Gayles</t>
  </si>
  <si>
    <t>Aventuras | Edad Media. Capa y espada. Siglo XIII</t>
  </si>
  <si>
    <t>Errol Flynn, Olivia de Havilland, Basil Rathbone, Claude Rains, Patric Knowles, Ian Hunter, Una O'Connor, Alan Hale, Melville Cooper, Eugene Pallette, Herbert Mundin</t>
  </si>
  <si>
    <t>Aventuras | Edad Media. Siglo XIII. Capa y espada</t>
  </si>
  <si>
    <t>Kevin Costner, Mary Elizabeth Mastrantonio, Morgan Freeman, Alan Rickman, Christian Slater, Michael Wincott, Nick Brimble, Geraldine McEwan, Michael McShane, Walter Sparrow, Imogen Bain, Brian Blessed, Harold Innocent, Liam Halligan, Sean Connery</t>
  </si>
  <si>
    <t>Aventuras. Acción | Siglo XIII. Edad Media. Capa y espada. Cine épico</t>
  </si>
  <si>
    <t>Russell Crowe, Cate Blanchett, Oscar Isaac, Mark Strong, Max von Sydow, William Hurt, Kevin Durand, Danny Huston, Matthew Macfadyen, Léa Seydoux, Eileen Atkins, Mark Addy, Scott Grimes, Jonathan Zaccaï, Douglas Hodge, Arthur Darvill, Alan Doyle, Simon McBurney, Bronson Webb, Robert Pugh, Gerard McSorley, Velibor Topic, Denis Menochet, Luke Evans, Mark Lewis Jones</t>
  </si>
  <si>
    <t>Aventuras | Supervivencia</t>
  </si>
  <si>
    <t>Pierce Brosnan, Polly Walker, William Takaku, Ian Hart, James Frain, Damian Lewis, Ben Robertson, Tim McMullan, Martin Grace, Sean Brosnan</t>
  </si>
  <si>
    <t>Musical. Comedia. Drama | Música. Años 80</t>
  </si>
  <si>
    <t>Julianne Hough, Diego Boneta, Tom Cruise, Catherine Zeta-Jones, Alec Baldwin, Bryan Cranston, Mary J. Blige, Paul Giamatti, Russell Brand, Malin Akerman, Will Forte, Tyne Stecklein, Erica Frene, Aniela McGuinness, Carmela Zumbado, Anne Fletcher, Vivi Pineda, Denise Faye, Jordana DePaula, Veronica Berry, Lacey Toups, Eli Roth, Celina Beach, Elvire Emanuelle, Julie Anne Prescott</t>
  </si>
  <si>
    <t>Drama | Música. Años 80</t>
  </si>
  <si>
    <t>Mark Wahlberg, Jennifer Aniston, Jason Flemyng, Timothy Olyphant, Timothy Spall, Dominic West, Dagmara Dominczyk</t>
  </si>
  <si>
    <t>Bill Murray, Bruce Willis, Kate Hudson, Zooey Deschanel, Leem Lubany, Arian Moayed, Scott Caan, Danny McBride, Fahim Fazli, Jonas Khan, Sameer Ali Khan, Taylor Kinney</t>
  </si>
  <si>
    <t>Musical. Drama | Biográfico. Música. Homosexualidad. Años 60. Años 70</t>
  </si>
  <si>
    <t>Taron Egerton, Jamie Bell, Richard Madden, Bryce Dallas Howard, Steven Mackintosh, Gemma Jones, Tom Bennett, Kit Connor, Stephen Graham, Matthew Illesley,, Ophelia Lovibond, Charlotte Sharland, Layton Williams, Bern Collaco, Ziad Abaza, Jamie Bacon, Kamil Lemieszewski, Israel Ruiz, Graham Fletcher-Cook</t>
  </si>
  <si>
    <t>Thriller. Acción | Mafia. Crimen</t>
  </si>
  <si>
    <t>Gerard Butler, Tom Wilkinson, Thandie Newton, Mark Strong, Idris Elba, Tom Hardy, Karel Roden, Toby Kebbell, Jamie Campbell Bower, Gemma Arterton, Jeremy Piven, Jimi Mistry, Ludacris, Matt King, Geoff Bell</t>
  </si>
  <si>
    <t>Vincent Lindon, Izia Higelin, Séverine Caneele, Edward Akrout, Olivia Baes, Patricia Mazuy, Magdalena Malina, Anthony Bajon, Serge Nicolai, Lea Jackson, Zina Esepciuc, Serge Bagdassarian, Maxence Tual, Régis Royer, Pascal Casanova, Nathalie Bécue</t>
  </si>
  <si>
    <t>Drama | Política. Biográfico. Histórico. Revolución Rusa. Años 1910-1919. Cine épico</t>
  </si>
  <si>
    <t>Warren Beatty, Diane Keaton, Jack Nicholson, Edward Herrmann, Jerzy Kosinski, Paul Sorvino, Maureen Stapleton, Nicolas Coster, M. Emmet Walsh, Gene Hackman, Ian Wolfe, Bessie Love, George Plimpton</t>
  </si>
  <si>
    <t>Ciencia ficción. Acción | Deporte. Distopía. Película de culto</t>
  </si>
  <si>
    <t>James Caan, John Houseman, Ralph Richardson, Maud Adams, John Beck, Moses Gunn, Pamela Hensley, Barbara Trentham, Shane Rimmer</t>
  </si>
  <si>
    <t>Drama. Bélico | II Guerra Mundial. Neorrealismo. Basado en hechos reales</t>
  </si>
  <si>
    <t>Aldo Fabrizi, Anna Magnani, Marcello Pagliero, Maria Michi, Harry Feist, Vito Annichiarico, Francesco Grandjacquet, Giovanna Galletti, Carla Rovere</t>
  </si>
  <si>
    <t>Drama | Crimen. Drama judicial / Abogados/as</t>
  </si>
  <si>
    <t>Denzel Washington, Colin Farrell, Carmen Ejogo, Shelley Hennig, Tony Plana, Nazneen Contractor, Amanda Warren, Andrew Tinpo Lee, Cynthia Dallas, Niles Fitch, Dominic Pace, Pablo Ramos, Ludwig Manukian, Margaret Newborn, Elisa Perry, Jean-Pierre Mouzon, Jocelyn Ayanna, Vince Cefalu, Lynda Gravatt, Tarina Pouncy, Sam Gilroy, Hugo Armstrong, Amari Cheatom, DeRon Horton, Eli Bildner, Brittany Ishibashi</t>
  </si>
  <si>
    <t>Pauline Etienne, Taichi Inoue, Julie LeBreton, Alice de Lencquesaing, Akimi Ota, Hiroki Kageyama, Tokio Yokoi, Hiromi Asai, Shinnosuke Kasahara, Masaki Watanabe, Miho Suzuki</t>
  </si>
  <si>
    <t>Leonardo DiCaprio, Claire Danes, Pete Postlethwaite, Harold Perrineau, Brian Dennehy, John Leguizamo, Paul Sorvino, Diane Venora, Vondie Curtis-Hall, Paul Rudd, Gloria Silva, Miriam Margolyes, Paco Morayta, Jesse Bradford, M. Emmet Walsh, Margarita Wynne, Zak Orth, Jamie Kennedy, Dash Mihok, Vincent Laresca, Carlos Manzo Otalora, Christina Pickles, Pedro Altamirano, Harriet Sansom Harris, Michael Corbett, Edwina Moore, Mario Cimarro, Ricardo Barona, Jorge Abraham, Farnersio de Bernal</t>
  </si>
  <si>
    <t>Acción. Thriller | Artes marciales. Yakuza &amp; Triada</t>
  </si>
  <si>
    <t>Jet Li, Aaliyah, Isaiah Washington, Russell Wong, Delroy Lindo, D.B. Woodside, Henry O, Jon Kit Lee, Edoardo Ballerini, Anthony Anderson, DMX, Terry Chen, Matthew Harrison, Derek Lowe, Byron Lawson, Kendall Saunders</t>
  </si>
  <si>
    <t>Douglas Booth, Hailee Steinfeld, Paul Giamatti, Ed Westwick, Kodi Smit-McPhee, Christian Cooke, Lesley Manville, Damian Lewis, Stellan Skarsgard, Laura Morante, Tomas Arana</t>
  </si>
  <si>
    <t>Adrian Hoven, Elisabeth Müller, Peter van Eyck, Paul Klinger, Leila Iman, Herbert Tiede, Ernst Reinhold, Wolf Ackva, Til Kiwe, Saliman, Albert Hehn, Horst Uhse, Siegfrid Dornbusch, Gustl Weishappel, Manfred Andrae, Werner Stock</t>
  </si>
  <si>
    <t>Bélico. Acción | II Guerra Mundial. Biográfico. África</t>
  </si>
  <si>
    <t>James Mason, Cedric Hardwicke, Jessica Tandy, Luther Adler, Everett Sloane, Leo G. Carroll, George Macready, Richard Boone, Eduard Franz, Desmond Young, John Hoyt, Dan O'Herlihy, Peter van Eyck</t>
  </si>
  <si>
    <t>Drama. Bélico. Acción | Biográfico. Telefilm</t>
  </si>
  <si>
    <t>Ulrich Tukur, Tim Bergmann, Rolf Kanies, Arthur Klemt, Thomas Limpinsel, Patrick Mölleken, Robert Schupp, Peter Wolf, Hubertus Hartmann, Michael Kranz, Vicky Krieps</t>
  </si>
  <si>
    <t>Ciencia ficción. Thriller. Acción | Futuro postapocalíptico. Trenes/Metros. Cómic. Nochevieja / Año nuevo</t>
  </si>
  <si>
    <t>Chris Evans, Song Kang-ho, Tilda Swinton, Jamie Bell, Octavia Spencer, Ewen Bremner, Ko Ah-sung, John Hurt, Ed Harris, Alison Pill, Luke Pasqualino, Steve Park, Adnan Haskovic, Clark Middleton, Paul Lazar</t>
  </si>
  <si>
    <t>Drama | Racismo. Bandas/pandillas callejeras</t>
  </si>
  <si>
    <t>Russell Crowe, Daniel Pollock, Jacqueline McKenzie, Alex Scott, Leigh Russell, Dan Wyllie, James McKenna, Eric Mueck</t>
  </si>
  <si>
    <t>Comedia | Años 70. Basado en hechos reales. Feminismo. Moda</t>
  </si>
  <si>
    <t>Keira Knightley, Gugu Mbatha-Raw, Jessie Buckley, Greg Kinnear, Lesley Manville, Keeley Hawes, Phyllis Logan, Rhys Ifans, John Sackville, Suki Waterhouse, Emma Corrin, Charlotte Spencer, Lily Travers, Ruby Bentall, Lily Newmark, Clara Rosager, Alexa Davies, John Heffernan, Emma D'Arcy</t>
  </si>
  <si>
    <t>Drama. Romance | Discapacidad. Religión. Vida rural. Drama romántico. Película de culto</t>
  </si>
  <si>
    <t>Emily Watson, Stellan Skarsgard, Katrin Cartlidge, Jean-Marc Barr, Udo Kier, Adrian Rawlins, Mikkel Gaup, Jonathan Hackett, Sandra Voe, Roef Ragas, Phil McCall, Robert Robertson, Desmond Reilly, Sarah Gudgeon, Finlay Welsh, David Gallagher</t>
  </si>
  <si>
    <t>Sean Faris, Djimon Hounsou, Amber Heard, Cam Gigandet, Leslie Hope, Lauren Leech, Evan Peters, Affion Crockett, Ryan Watson, Rachael Thompson, Wyatt Smith, Neil Brown Jr., Steven Crowley, Tilky Jones, Chris Lindsay, Chele André, Tom Nowicki</t>
  </si>
  <si>
    <t>Drama | Biográfico. Familia</t>
  </si>
  <si>
    <t>Eric Bana, Franka Potente, Marton Csokas, Kodi Smit-McPhee, Russell Dykstra, Jacek Koman</t>
  </si>
  <si>
    <t>Acción. Thriller | Crimen. Espionaje. Robos &amp; Atracos</t>
  </si>
  <si>
    <t>Robert De Niro, Jean Reno, Natascha McElhone, Stellan Skarsgard, Skipp Sudduth, Jonathan Pryce, Sean Bean, Michael Lonsdale</t>
  </si>
  <si>
    <t>Comedia | Historias cruzadas</t>
  </si>
  <si>
    <t>Noémie Lvovsky, Kyan Khojandi, Alice Isaaz, Anémone, Philippe Rebbot, Sara Giraudeau, Camille Rutherford, Nicolas Bridet, Pierre Diot, Matthias Van Khache, Gregoire Oestermann, Jean-Michel Lahmi, Aude Pépin, Jaouen Gouevic, Vincent Colombe, Pierre Hancisse, Luna Picoli-Truffaut</t>
  </si>
  <si>
    <t>Drama | Basado en hechos reales. Drama carcelario</t>
  </si>
  <si>
    <t>Terror. Thriller | Thriller psicológico</t>
  </si>
  <si>
    <t>Lena Headey, Ulrich Thomsen, Melvil Poupaud, Michelle Duncan, Ash Newman, Richard Jenkins, Daren Elliott Holmes, Howard Ward, Damian O'Hare</t>
  </si>
  <si>
    <t>Drama | Juego. Póker</t>
  </si>
  <si>
    <t>Matt Damon, Edward Norton, Gretchen Mol, John Malkovich, John Turturro, Martin Landau, Famke Janssen, Michael Rispoli, Adam LeFevre, Goran Visnjic, Bill Camp, Chris Messina</t>
  </si>
  <si>
    <t>Drama. Thriller | Guerra de Iraq</t>
  </si>
  <si>
    <t>Mark Womack, Andrea Lowe, John Bishop, Trevor Williams, Talib Rasool, Stephen Lord, Craig Lundberg, Najwa Nimri, Gary Cargill</t>
  </si>
  <si>
    <t>Drama | Hip Hop. Cine independiente USA</t>
  </si>
  <si>
    <t>Chanté Adams, Mahershala Ali, Nia Long, Elvis Nolasco, Curtiss Cook, Tonye Patano, Sean Ringgold, Eden Duncan-Smith, Mitchell Edwards, Jermel Howard, Kevin Phillips, Meryl Jones Williams, Charlie Hudson III, Shenell Edmonds, Caleb Eberhardt</t>
  </si>
  <si>
    <t>Comedia. Romance | Comedia romántica. Bomberos</t>
  </si>
  <si>
    <t>Steve Martin, Daryl Hannah, Shelley Duvall, Rick Rossovich, Fred Willard, Max Alexander, Michael J. Pollard</t>
  </si>
  <si>
    <t>Romance. Comedia. Drama. Fantástico | Comedia romántica. Comedia dramática. Literatura. Cine independiente USA</t>
  </si>
  <si>
    <t>Paul Dano, Zoe Kazan, Chris Messina, Antonio Banderas, Annette Bening, Steve Coogan, Elliott Gould, Aasif Mandvi, Deborah Ann Woll, Toni Trucks, Alia Shawkat, Wallace Langham, John F. Beach, Jane Anne Thomas, Eleanor Seigler, Emma Jacobs</t>
  </si>
  <si>
    <t>Fantástico. Ciencia ficción. Aventuras. Romance. Drama | Viajes en el tiempo</t>
  </si>
  <si>
    <t>Maria Ehrich, Jannis Niewöhner, Veronica Ferres, Josefine Preuß, Gottfried John, Katharina Thalbach, Uwe Kockisch, Laura Berlin, Florian Bartholomäi, Johannes Silberschneider, Gerlinde Locker, Sibylle Canonica, Levin Henning, Rüdiger Vogler, Kostja Ullmann, Anna Böttcher, Thomas Limpinsel, Axel Milberg, Jennifer Lotsi</t>
  </si>
  <si>
    <t>Sean Astin, Ned Beatty, Charles S. Dutton, Lili Taylor, Robert Prosky, Jon Favreau, Scott Benjaminson</t>
  </si>
  <si>
    <t>Ciencia ficción. Drama. Thriller | Aventura espacial</t>
  </si>
  <si>
    <t>Mark Strong, Luke Wilson, Sanaa Lathan, Charles Baker, Anders Danielsen Lie, Bettina Skye, Harry L. Seddon, Laurent Rejto, Lorenzo Beronilla, Lora Lee Ecobelli, Tomas Uhliarik, Paul Jude Letersky, Julie E. Davis, Joe James, Pedro Tweed</t>
  </si>
  <si>
    <t>Karra Elejalde, Fernando Albizu, Carmen Machi, Ernesto Alterio, Pilar López de Ayala, Miki Esparbé, Nora Navas, Emilio Palacios, Rafa Ordorika, Chistopher Torres, Fanny de Castro, Pepa Aniorte, Julia Otero</t>
  </si>
  <si>
    <t>Drama. Thriller | Colegios &amp; Universidad. Periodismo</t>
  </si>
  <si>
    <t>James Marsden, Lena Headey, Norman Reedus, Kate Hudson, Marisa Coughlan, Eric Bogosian, Edward James Olmos, Joshua Jackson, Sharon Lawrence</t>
  </si>
  <si>
    <t>Comedia. Romance | Comedia romántica. Colegios &amp; Universidad. Adolescencia</t>
  </si>
  <si>
    <t>Emma Stone, Amanda Bynes, Cam Gigandet, Stanley Tucci, Penn Badgley, Lisa Kudrow, Malcolm McDowell, Patricia Clarkson, Thomas Haden Church, Aly Michalka, Dan Byrd, Juliette Goglia, Johanna Braddy, Stacey Travis, Jake Sandvig, Fred Armisen</t>
  </si>
  <si>
    <t>Ciencia ficción. Thriller | Robots</t>
  </si>
  <si>
    <t>Tom Selleck, Cynthia Rhodes, Kirstie Alley, Gene Simmons, Stan Shaw, G.W. Bailey, Chris Mulkey, Joey Cramer</t>
  </si>
  <si>
    <t>Thriller. Intriga. Drama | Crimen. Póker</t>
  </si>
  <si>
    <t>Ben Affleck, Justin Timberlake, Gemma Arterton, Anthony Mackie, Sam Palladio, David Costabile, Oliver Cooper, Ben Schwartz, Laurence Mason, Dayo Okeniyi, Yul Vazquez, Louis Lombardi, Carlos Sanz, Sam Upton, Bob Gunton</t>
  </si>
  <si>
    <t>Acción | Crimen. Secuela</t>
  </si>
  <si>
    <t>Lau Ching-Wan, Ekin Cheng, Kelly Lin, Hui Siu-Hung, Lam Suet, Ruby Wong, Ding Wan-San</t>
  </si>
  <si>
    <t>Andy Lau, Lau Ching-Wan, Yoyo Mung, Waise Lee, Hui Siu-Hung, Lam Suet, Ruby Wong, Ai Wai, Robert Sparks</t>
  </si>
  <si>
    <t>Acción. Drama | Coches/Automovilismo. Biográfico. Amistad. Años 70</t>
  </si>
  <si>
    <t>Chris Hemsworth, Daniel Brühl, Alexandra Maria Lara, Olivia Wilde, Pierfrancesco Favino, Natalie Dormer, Christian McKay, Stephen Mangan, David Calder, Alistair Petrie, Julian Rhind-Tutt, Colin Stinton, Jamie Sives, Joséphine de La Baume, Jay Simpson, Lee Asquith-Coe, Alessandro De Marco</t>
  </si>
  <si>
    <t>Acción. Thriller | Policíaco. Alcoholismo. Crimen. Prostitución. Road Movie</t>
  </si>
  <si>
    <t>Clint Eastwood, Sondra Locke, Pat Hingle, William Prince, Bill McKinney, Michael Cavanaugh, Carole Cook, Mara Corday, Doug McGrath, Jeff Morris, Samantha Doane, Roy Jenson</t>
  </si>
  <si>
    <t>Terror. Ciencia ficción | Monstruos. Serie B</t>
  </si>
  <si>
    <t>eter Cushing, Edward Judd, Carole Gray, Eddie Byrne, Sam Kydd, Niall MacGinnis, James Caffrey, Liam Gaffney, Roger Heathcote, Keith Bell, Shay Gorman, Peter Forbes-Robertson, Richard Bidlake, Joyce Hemson, Edward Ogden</t>
  </si>
  <si>
    <t>Acción. Thriller | Policíaco. Crimen</t>
  </si>
  <si>
    <t>Colin Farrell, Samuel L. Jackson, Michelle Rodriguez, Olivier Martínez, LL Cool J, Josh Charles, Brian Van Holt, Jeremy Renner, Larry Poindexter, Page Kennedy, Denis Arndt, Lindsey Ginter, Jeff Wincott, Reg E. Cathey, Domenick Lombardozzi, James DuMont, Lucinda Jenney, E. Roger Mitchell, Jay Acovone, Peter Allas, Frankie J. Allison, Ken Davitian, Reed Diamond, Jamal Duff, Colin Egglesfield, Steve Forrest, Matt Gerald, Bruce Gray, Michael Gregory, Noel Gugliemi, Clark Johnson, Benjamin King, Jenya Lano, Iris Little Thomas, Jay Montalvo, Michael Papajohn, Rod Perry, Ashley Scott, Octavia Spencer, Gregory Sporleder, Richard Steinmetz, David St. James, Shannon Sturges, Max Thayer, Andy Umberger</t>
  </si>
  <si>
    <t>Arnold Schwarzenegger, Sam Worthington, Olivia Williams, Terrence Howard, Joe Manganiello, Mireille Enos, Max Martini, Josh Holloway, Harold Perrineau, Kevin Vance, Martin Donovan</t>
  </si>
  <si>
    <t>Priscilla Lane, Robert Cummings, Otto Kruger, Alan Baxter, Clem Bevans, Norman Lloyd, Alma Kruger, Vaughan Glazer, Dorothy Peterson, Ian Wolfe</t>
  </si>
  <si>
    <t>Harrison Ford, Julia Ormond, Greg Kinnear, Nancy Marchand, John Wood, Richard Crenna, Angie Dickinson, Lauren Holly, Dana Ivey, Miriam Colon, Elizabeth Franz, Fanny Ardant, Valerie Lemercier, Patrick Bruel, Becky Ann Baker, Paul Giamatti, John C. Vennema, Gregory Chase, Margo Martindale</t>
  </si>
  <si>
    <t>Romance. Comedia | Comedia romántica. Comedia sofisticada</t>
  </si>
  <si>
    <t>Humphrey Bogart, Audrey Hepburn, William Holden, Walter Hampden, John Williams, Martha Hyer, Joan Vohs, Marcel Dalio, Marcel Hillaire, Nella Walker, Francis X. Bushman, Ellen Corby</t>
  </si>
  <si>
    <t>François Damiens, Cécile De France, André Wilms, Alice de Lencquesaing, Guy Marchand, Esteban, Perrette Souplex, Aylin Mikaelian</t>
  </si>
  <si>
    <t>Comedia | Vida rural (Norteamérica)</t>
  </si>
  <si>
    <t>Paul Rudd, Jennifer Aniston, Justin Theroux, Alan Alda, Malin Akerman, Ken Marino, Joe Lo Truglio, Kathryn Hahn, Kerri Kenney, Lauren Ambrose, Michaela Watkins, Jordan Peele, Linda Lavin, Jessica St. Clair, Todd Barry, Martin Thompson, Ian Patrick, John D'Leo, David Wain</t>
  </si>
  <si>
    <t>Miles Teller, Aaron Eckhart, Katey Sagal, Ted Levine, Ciarán Hinds, Tina Casciani, Amanda Clayton, Tom DeNucci, Chaunty Spillane, Stephanie McIntyre, Liz Carey, Remington Keyes, Adam Carbone, Joseph Oliveira, Arthur Hiou, Gary Galone, Jordan Gelber, Daniel Sauli, Christine Evangelista, Tim Fields, John Mirabella</t>
  </si>
  <si>
    <t>Acción | Crimen. Yakuza &amp; Triada. Mafia. Secuestros / Desapariciones. Matemáticas</t>
  </si>
  <si>
    <t>Jason Statham, Catherine Chan, Robert John Burke, James Hong, Anson Mount, Chris Sarandon, Sándor Técsy, Joe Sikora, Igor Jijikine, Reggie Lee, James Colby, Matt O'Toole, Jack Gwaltney, Barry Bradford, Jay Giannone, Danni Lang</t>
  </si>
  <si>
    <t>Bélico | II Guerra Mundial. África. Propaganda</t>
  </si>
  <si>
    <t>Humphrey Bogart, Bruce Bennett, Rex Ingram, J. Carrol Naish, Lloyd Bridges, Dan Duryea, Carl Harbord, Patrick O'Moore, Louis Mercier, Kurt Kreuger, John Wengraf, Peter Lawford</t>
  </si>
  <si>
    <t>Matthew McConaughey, Steve Zahn, Penélope Cruz, Lambert Wilson, William H. Macy, Delroy Lindo</t>
  </si>
  <si>
    <t>Bélico | Guerra de Vietnam. Policíaco</t>
  </si>
  <si>
    <t>Willem Dafoe, Gregory Hines, Amanda Pays, Fred Ward, Lim Kay Tong, Scott Glenn, David Alan Grier, Raymond O'Connor, Keith David</t>
  </si>
  <si>
    <t>Bélico. Drama | II Guerra Mundial. Secuela</t>
  </si>
  <si>
    <t>Corbin Allred, David Nibley, Jasen Wade, Lincoln Hoppe, Nichelle Aiden, Trenton James, Rick Macy, Virginie Fourtina Anderson, Lance Otto</t>
  </si>
  <si>
    <t>Comedia. Drama | Familia. Drama social. Adolescencia</t>
  </si>
  <si>
    <t>Kelly O'Sullivan, Ramona Edith-Williams, Lily Mojekwu, Charin Alvarez, Jim True-Frost, Max Lipchitz, Mary Beth Fisher, Bradley Grant Smith</t>
  </si>
  <si>
    <t>Bélico. Drama | II Guerra Mundial. Cine independiente USA</t>
  </si>
  <si>
    <t>Corbin Allred, Alexander Polinsky, Larry Bagby, Kirby Heyborne, Peter Holden, Melinda Renee, Jeff Birk, Ruby Chase, Ben Gourley, Christian Lee</t>
  </si>
  <si>
    <t>Western. Comedia | Spaghetti Western. Revolución Mexicana</t>
  </si>
  <si>
    <t>Franco Nero, Jack Palance, Tony Musante, Giovanna Ralli, Eduardo Fajardo, Álvaro de Luna</t>
  </si>
  <si>
    <t>Comedia | Comedia negra. Amistad. Road Movie</t>
  </si>
  <si>
    <t>Robert Downey Jr., Zach Galifianakis, Jamie Foxx, Michelle Monaghan, RZA, Brody Stevens, Juliette Lewis, Matt Walsh, Danny McBride, Charlie Sheen, Tymberlee Hill, Jon Cryer, Nathalie Fay, Emily Wagner, Paul Renteria, Mimi Kennedy, Tina Borek, Jakob Ulrich, Naiia Ulrich, Todd Phillips, Sharon Morris, Steven M. Gagnon, Marco Rodríguez, Keegan-Michael Key, Aaron Lustig</t>
  </si>
  <si>
    <t>Comedia | Deporte. Fútbol</t>
  </si>
  <si>
    <t>Guillermo Toledo, Javier Gutiérrez, Antonio de la Torre, Nathalie Poza, Lidia Navarro, Jimmy Barnatan, Chiqui Fernández</t>
  </si>
  <si>
    <t>Drama | Años 40. Erótico. Esclavitud. Homosexualidad. Película de culto</t>
  </si>
  <si>
    <t>Paolo Bonacelli, Giorgio Cataldi, Umberto Paolo Quintavalle, Aldo Valletti, Caterina Boratto, Elsa De Giorgi, Sonia Saviange, Laura Betti</t>
  </si>
  <si>
    <t>Drama | Biblia. Cine épico</t>
  </si>
  <si>
    <t>Rita Hayworth, Stewart Granger, Charles Laughton, Judith Anderson, Cedric Hardwicke, Alan Badel, Basil Sydney</t>
  </si>
  <si>
    <t>Drama. Aventuras | Biblia. Histórico</t>
  </si>
  <si>
    <t>Yul Brynner, Gina Lollobrigida, George Sanders, Marisa Pavan, David Farrar, John Crawford, Harry Andrews, Alejandro Rey, Laurence Naismith</t>
  </si>
  <si>
    <t>Angelina Jolie, Liev Schreiber, Chiwetel Ejiofor, Marion McCorry, Daniel Olbrychski, August Diehl, Daniel Pearce, Hunt Block, André Braugher, Olek Krupa, Cassidy Hinkle, Corey Stoll, Vladislav Koulikov, Olya Zueva, Kevin O'Donnell</t>
  </si>
  <si>
    <t>Jack Lemmon, Jack Gilford, Laurie Heineman, Norman Burton, Thayer David, Patricia Smith, William Hansen, Harvey Jason, Ned Glass</t>
  </si>
  <si>
    <t>Drama | Guerra Civil de El Salvador. Periodismo. Fotografía. Basado en hechos reales</t>
  </si>
  <si>
    <t>James Woods, John Savage, James Belushi, Michael Murphy, Elpidia Carrillo, Tony Plana, Colby Chester, Cynthia Gibb, José Carlos Ruiz, Jorge Luke, Salvador Sánchez, Roberto Sosa, Will MacMillan, Valerie Wildman, Juan Fernández, Rosario Zúñiga, Martín Fuentes, Gary Farr, Gilles Millinaire, Ramón Menéndez, John Doe, Leticia Valenzuela</t>
  </si>
  <si>
    <t>Robert Knepper, Kathleen Quinlan, Robert Davi, Maury Chaykin, Betty Buckley, Clark Johnson, Sean Hewitt, Theo Caesar, Cree Summer, Shawn Levy</t>
  </si>
  <si>
    <t>Drama | Motos</t>
  </si>
  <si>
    <t>Marlon Brando, Mary Murphy, Robert Keith, Lee Marvin, Jay C. Flippen, Peggy Maley, Hugh Sanders, Ray Teal, John Brown, Will Wright, Robert Osterloh, Robert Brice</t>
  </si>
  <si>
    <t>Thriller. Drama | Crimen. Drogas. Secuestros / Desapariciones</t>
  </si>
  <si>
    <t>Taylor Kitsch, Blake Lively, John Travolta, Salma Hayek, Aaron Taylor-Johnson, Emile Hirsch, Benicio del Toro, Joel David Moore, Trevor Donovan, Mía Maestro, Demian Bichir, Diego Cataño, Gonzalo Menéndez, Alexander Wraith, Jonathan Patrick Moore, Antonio Jaramillo, Aaron Kunitz, Jake McLaughlin, Matt Riedy, Joaquín Cosío, Sandra Echeverría, Diego Cataño</t>
  </si>
  <si>
    <t>Drew Barrymore, Justin Long, Charlie Day, Christina Applegate, Ron Livingston, Jim Gaffigan, Rob Riggle, Jason Sudeikis, Kelli Garner, Leighton Meester</t>
  </si>
  <si>
    <t>Tom Hanks, Tom Sizemore, Edward Burns, Matt Damon, Barry Pepper, Giovanni Ribisi, Adam Goldberg, Jeremy Davies, Vin Diesel, Ted Danson, Paul Giamatti, Max Martini, Dennis Farina, Harrison Young, Kathleen Byron, Harve Presnell, Dale Dye, Leland Orser, Bryan Cranston, Nathan Fillion, Ryan Hurst, Corey Johnson, Andrew Scott, Joerg Stadler, Dylan Bruno</t>
  </si>
  <si>
    <t>Aventuras. Drama | Aventura espacial. Basado en hechos reales. Años 80</t>
  </si>
  <si>
    <t>Vladimir Vdovichenkov, Pavel Derevyanko, Lyubov Novikova, Ilya Andryukov, Oksana Fandera, Vasiliy Ignatich, Vitali Khayev, Sergey Korenkov, Natalya Kudryashova, Vladimir Matveev, Mariya Mironova, Nikita Panfilov, Leonid Paranin, Stepan Patnikov, Roman Perelygin, Polina Rudenko, Aleksandr Samoylenko, Aleksandra Serebryakova, Oksana Syrtsova, Igor Ugolnikov</t>
  </si>
  <si>
    <t>Burt Reynolds, Angie Dickinson, Clint Walker, Ossie Davis, William Schallert, Woodrow Parfrey, Amanda Ames</t>
  </si>
  <si>
    <t>Comedia. Drama | Comedia dramática. Inmigración. Amistad</t>
  </si>
  <si>
    <t>Omar Sy, Charlotte Gainsbourg, Tahar Rahim, Izia Higelin, Issaka Sawadogo, Youngar Fall, Hélène Vincent, Liya Kebede</t>
  </si>
  <si>
    <t>Acción. Aventuras | Catástrofes. Terremotos. 3-D</t>
  </si>
  <si>
    <t>Dwayne Johnson, Alexandra Daddario, Carla Gugino, Paul Giamatti, Hugo Johnstone-Burt, Art Parkinson, Ioan Gruffudd, Will Yun Lee, Todd Williams, Natalie Stephany Aguilar, Kylie Minogue, Archie Panjabi, Colton Haynes, Simone Kessell, Marissa Neitling, Morgan Griffin</t>
  </si>
  <si>
    <t>Thriller. Drama | Policíaco. Crimen. Buddy Film</t>
  </si>
  <si>
    <t>Walter Matthau, Bruce Dern, Louis Gossett Jr., Albert Paulsen, Anthony Zerbe, Val Avery, Joanna Cassidy</t>
  </si>
  <si>
    <t>Terror | Slasher. Remake. 3-D. Asesinos en serie</t>
  </si>
  <si>
    <t>Jensen Ackles, Jaime King, Kerr Smith, Edi Gathegi, Andrew Larson, Kevin Tighe, Marc Macaulay, Richard John Walters, Betsy Rue, Tom Atkins, Megan Boone, Karen Baum, Joy de la Paz, Todd Farmer, Jeff Hochendoner, Bingo O'Malley, Liam Rhodes, Michael McKee, Jarrod DiGiorgi, Selene Luna, Cherie McClain, David Whalen, Denise Dal Vera, Sam Nicotero, Tim Hartman, Ruth Flaherty, Annie Kitral, Jerry Johnston, Rita Gregory, Brandi Engel, Mightie Louis Greenberg, Chris Carnel</t>
  </si>
  <si>
    <t>Adam Sandler, Jennifer Hudson, Kevin James, Rob Schneider, Terry Crews, Colin Quinn, Nick Swardson, Lamorne Morris, Arsenio Hall, Samantha Hoopes, David Spade</t>
  </si>
  <si>
    <t>Thriller. Cine negro | Neo-noir. Crimen. Película de culto. Cine independiente USA</t>
  </si>
  <si>
    <t>John Getz, Frances McDormand, Dan Hedaya, Samm-Art Williams, M. Emmet Walsh, Deborah Newmann</t>
  </si>
  <si>
    <t>Noël Coward, John Mills, Bernard Miles, Celia Johnson, Joyce Carey, Kay Walsh, Michael Wilding, Robert Sansom, Philip Friend, Derek Elphinstone, Ballard Berkeley, James Donald, Michael Whittaker, Richard Attenborough</t>
  </si>
  <si>
    <t>Aventuras. Drama. Romance | Biblia. Religión</t>
  </si>
  <si>
    <t>Victor Mature, Hedy Lamarr, George Sanders, Angela Lansbury, Henry Wilcoxon, Olive Deering, Russ Tamblyn, Fay Holden, Mike Mazurki</t>
  </si>
  <si>
    <t>Aventuras. Drama | Drama romántico. Religión. Años 50</t>
  </si>
  <si>
    <t>William Holden, Clifton Webb, France Nuyen, Athene Seyler, Martin Benson, Edith Sharpe, Robert Lee, Marie Yang, Andy Ho, Burt Kwouk, Weaver Lee</t>
  </si>
  <si>
    <t>Ciencia ficción. Thriller | Aventura espacial. Robots</t>
  </si>
  <si>
    <t>Kirk Douglas, Harvey Keitel, Farrah Fawcett, Douglas Lambert, Ed Bishop, Roy Dotrice, Christopher Muncke</t>
  </si>
  <si>
    <t>Terror. Drama | Sobrenatural. Posesiones/Exorcismos. Venganza</t>
  </si>
  <si>
    <t>Amanda Adrienne, Bobby Field, Brionne Davis, Dan Kiefer, Daniel Knight, Donnelle Russell, Ed Fletcher, Jason Gurvitz, John Charles Meyer</t>
  </si>
  <si>
    <t>Drama | Guerra de Corea</t>
  </si>
  <si>
    <t>Marlon Brando, Miiko Taka, Red Buttons, Miyoshi Umeki, James Garner, Ricardo Montalban, Patricia Owens, Dennis Hopper</t>
  </si>
  <si>
    <t>Ciencia ficción. Terror. Thriller | Gore. Película de culto</t>
  </si>
  <si>
    <t>Jennifer O'Neill, Stephen Lack, Patrick McGoohan, Lawrence Dane, Michael Ironside, Robert A. Silverman, Lee Broker, Mavor Moore, Murray Cruchley, Alfred Döderlein, Géza Kovács, Sonny Forbes, Jérôme Tiberghien, Denis Lacroix, Victor Désy, Louis Del Grande, Anthony Sherwood, Anne Anglin, Jock Brandis, Jack Messinger, Victor Knight, Steve Michaels, Nicholas Kilbertus, Roland Nincheri, Dean Hagopian, Alex Stevens, Neil Affleck</t>
  </si>
  <si>
    <t>Aventuras | Siglo XVIII. Capa y espada. Esgrima</t>
  </si>
  <si>
    <t>Stewart Granger, Eleanor Parker, Janet Leigh, Mel Ferrer, Henry Wilcoxon, Lewis Stone, Nina Foch, Robert Coote, Richard Anderson</t>
  </si>
  <si>
    <t>Cine negro. Thriller | Policíaco. Crimen. Mafia</t>
  </si>
  <si>
    <t>Paul Muni, Ann Dvorak, Karen Morley, Osgood Perkins, C. Henry Gordon, George Raft, Vince Barnett, Boris Karloff, Purnell Pratt, Tully Marshall, Inez Palange, Edwin Maxwell, Dennis O'Keefe</t>
  </si>
  <si>
    <t>Comedia. Terror | Comedia de terror. Parodia. Slasher. Asesinos en serie. Comedia absurda. Colegios &amp; Universidad</t>
  </si>
  <si>
    <t>Anna Faris, Jon Abrahams, Carmen Electra, Shannon Elizabeth, Kurt Fuller, Regina Hall, Lochlyn Munro, Cheri Oteri, Dave Sheridan, Marlon Wayans, Shawn Wayans, Andrea Nemeth, Dan Joffre, David L. Lander, Trevor Roberts, Keenen Ivory Wayans, James Van Der Beek</t>
  </si>
  <si>
    <t>Comedia. Romance | Comedia romántica. Magia</t>
  </si>
  <si>
    <t>Woody Allen, Scarlett Johansson, Hugh Jackman, Ian McShane, Romola Garai, Kevin McNally, Charles Dance, Richard Johnson, Toby Jones</t>
  </si>
  <si>
    <t>Thriller. Drama | Espionaje. Guerra Fría</t>
  </si>
  <si>
    <t>Burt Lancaster, Alain Delon, Paul Scofield, John Colicos, Gayle Hunnicutt, J.D. Cannon, Joanne Linville, William Smithers, Mel Stewart, Vladek Sheybal, Mary Maude</t>
  </si>
  <si>
    <t>Comedia. Fantástico. Acción. Romance | Adolescencia. Comedia romántica. Cómic. Videojuego. Cine independiente USA. Película de culto</t>
  </si>
  <si>
    <t>Michael Cera, Mary Elizabeth Winstead, Ellen Wong, Kieran Culkin, Alison Pill, Jason Schwartzman, Mark Webber, Johnny Simmons, Chris Evans, Anna Kendrick, Brie Larson, Brandon Routh, Aubrey Plaza, Satya Bhabha, Mae Whitman, Nelson Franklin, Keita Saitô, Thomas Jane, Shôta Saitô, Clifton Collins Jr., Ben Lewis</t>
  </si>
  <si>
    <t>Drama | Biográfico. Guerra Civil Camboyana. Años 70. Basado en hechos reales</t>
  </si>
  <si>
    <t>Sareum Srey Moch, Phoeung Kompheak, Sveng Socheata, Tharoth Sam, Mun Kimhak, Heng Dara, Sarun Nika, Khoun Sothea</t>
  </si>
  <si>
    <t>Terror | Slasher. Asesinos en serie. Adolescencia</t>
  </si>
  <si>
    <t>Comedia | Metraje encontrado</t>
  </si>
  <si>
    <t>Philippe Lacheau, Alice David, Vincent Desagnat, Tarek Boudali, Julien Arruti, Grégoire Ludig, David Marsais, Gérard Jugnot, Clotilde Courau, Enzo Tomasini, Philippe Duquesne, Charlotte Gabris, David Salles, Philippe Brigaud</t>
  </si>
  <si>
    <t>Drama | Gran Depresión. Años 30. Animales. Caballos. Deporte. Hípica</t>
  </si>
  <si>
    <t>Tobey Maguire, Jeff Bridges, Chris Cooper, Elizabeth Banks, William H. Macy, Gary Stevens, Eddie Jones, David McCullough, Michael Ensign, Valerie Mahaffey, Annie Corley, James Keane, Cameron Bowen, David Doty, Gianni Russo, Ed Lauter, Sam Bottoms, Royce D. Applegate, Noah Luke, Michael Angarano, Michael O'Neill, Dyllan Christopher, Michelle Arthur, Hans R. Howes, Camillia Monet, Danny Strong</t>
  </si>
  <si>
    <t>Thriller. Intriga | Secuestros / Desapariciones. Internet/Informática</t>
  </si>
  <si>
    <t>John Cho, Debra Messing, Joseph Lee, Michelle La, Sara Sohn</t>
  </si>
  <si>
    <t>Drama. Intriga | Biográfico. Años 60</t>
  </si>
  <si>
    <t>Kristen Stewart, Jack O'Connell, Vince Vaughn, Stephen Root, Zazie Beetz, Margaret Qualley, Anthony Mackie, Colm Meaney, Jade Pettyjohn, James Jordan, Ser'Darius William Blain, Robin Thomas, Yvan Attal, Fatimah Hassan, Victoria Barabas, Laura Campbell</t>
  </si>
  <si>
    <t>Stewart Granger, Raf Vallone, Mickey Rooney, Edd Byrnes, Henry Silva, Spela Rozin, William Campbell, Helmo Kindermann, Enzo Fiermonte, Peter Coe, Nan Morris</t>
  </si>
  <si>
    <t>Comedia. Romance | Comedia negra. Trabajo/empleo. Cine independiente USA. Drama psicológico. Comedia dramática. Drama romántico</t>
  </si>
  <si>
    <t>James Spader, Maggie Gyllenhaal, Jeremy Davies, Lesley Ann Warren, Stephen McHattie, Patrick Bauchau, Amy Locane, Jessica Tuck, Oz Perkins, Mary Joy, Michael Mantell</t>
  </si>
  <si>
    <t>Romance. Comedia | Comedia romántica. Pintura</t>
  </si>
  <si>
    <t>Meryl Streep, Uma Thurman, Bryan Greenberg, Jon Abrahams, Adriana Biasi, David Younger, Palmer Brown, Zak Orth, Annie Parisse, Aubrey Dollar, Jerry Adler, Naomi Aborn, Mini Anden, Jennifer Marlowe, Ato Essandoh, Doris Belack</t>
  </si>
  <si>
    <t>Thriller. Drama | Basado en hechos reales. Espionaje. Política. Guerra de Iraq</t>
  </si>
  <si>
    <t>Keira Knightley, Matt Smith, Ralph Fiennes, Matthew Goode, Indira Varma, Tamsin Greig, Conleth Hill, Kenneth Cranham, Lee Byford, Dave Simon, Jeremy Northam, Rhys Ifans, Adam Bakri, MyAnna Buring, Hattie Morahan, John Heffernan, Monica Dolan, Jack Farthing, Peter Guinness, Angus Wright</t>
  </si>
  <si>
    <t>Comedia | Comedia negra. Asesinos en serie</t>
  </si>
  <si>
    <t>Maggie Smith, Rowan Atkinson, Kristin Scott Thomas, Patrick Swayze, Tamsin Egerton, Toby Parkes, Emilia Fox, Liz Smith</t>
  </si>
  <si>
    <t>Drama. Bélico | II Guerra Mundial. Infancia</t>
  </si>
  <si>
    <t>Maas Bronkhuyzen, Joes Brauers, Pippa Allen, Luc Feit, Eva Duijvestein, Loek Peters, Annemarie Prins, Nils Verkooijen, Stefan de Walle, Juul Vrijdag</t>
  </si>
  <si>
    <t>Thriller | Thriller psicológico. Crimen. Secuestros / Desapariciones</t>
  </si>
  <si>
    <t>Diane Lane, Elizabeth Banks, Dakota Fanning, Nate Parker, Danielle Macdonald, Amy Tribbey, Renee Goldsberry, Bill Sage, Paige King, Sarah Sokolovic, Common</t>
  </si>
  <si>
    <t>Drama | Adopción</t>
  </si>
  <si>
    <t>Brenda Blethyn, Timothy Spall, Phyllis Logan, Marianne Jean-Baptiste, Lee Ross, Claire Rushbrook, Elizabeth Berrington, Michele Austin, Ron Cook, Lesley Manville, Emma Amos, Hannah Davis</t>
  </si>
  <si>
    <t>Intriga. Drama | Drama psicológico. Secuestros / Desapariciones. Remake</t>
  </si>
  <si>
    <t>Jeff Bridges, Kiefer Sutherland, Sandra Bullock, Nancy Travis, Park Overall, Maggie Linderman, Lisa Eichhorn</t>
  </si>
  <si>
    <t>Halle Berry, Patrick Kearns, Lew Temple, Dana Gourrier, Christopher Berry, Robert Walker Branchaud, Erica Curtis, Ritchie Montgomery, Kurt Krause, Michael D. Anglin, Jason Winston George, Chris McGinn, Arron Shiver, Taryn Terrell</t>
  </si>
  <si>
    <t>Ciencia ficción. Terror. Fantástico | Extraterrestres. Remake</t>
  </si>
  <si>
    <t>Gabrielle Anwar, Terry Kinney, Billy Wirth, Christine Elise, Meg Tilly, Forest Whitaker, Kathleen Doyle, G. Elvis Phillips, Tonea Stewart, R. Lee Ermey, Reilly Murphy</t>
  </si>
  <si>
    <t>Comedia. Thriller | Comedia negra. Adolescencia. Secuestros / Desapariciones</t>
  </si>
  <si>
    <t>Helen Mirren, Katie Holmes, Jeffrey Tambor, Barry Watson, Marisa Coughlan, Molly Ringwald, Vivica A. Fox, Liz Stauber, Michael McKean, Robert Gant</t>
  </si>
  <si>
    <t>Blanca Portillo, Antonio Dechent, José Coronado, Andrés Herrera, Sergi Subirà, Macarena Gómez, Marc Domenech, Vicente Romero, Nausicaa Bonnín, Josep Maria Pou, Dani el Rojo, Ramón Fontserè, Paco Manzanedo, Miguel Ángel Jenner</t>
  </si>
  <si>
    <t>Thriller. Drama | Secuestros / Desapariciones. Piratas. Aventuras marinas</t>
  </si>
  <si>
    <t>Pilou Asbæk, Søren Malling, Dar Salim, Roland Møller, Gary Skjoldmose Porter, Abdihakin Asgar, Amalie Alstrup, Amalie Vulff Andersen, Linda Laursen, Keith Pearson</t>
  </si>
  <si>
    <t>Antonio Banderas, Ben Kingsley, Liam McIntyre, Chad Lindberg, Gabriella Wright, Cung Le, Mark Rhino Smith, Bashar Rahal, Jiro Wang, Ivailo Dimitrov, Velimer Velev, Katherine de la Rocha, Lillian Blankenship, Mark Basnight</t>
  </si>
  <si>
    <t>Cine negro. Intriga | Crimen. Policíaco. Secuestros / Desapariciones</t>
  </si>
  <si>
    <t>Charlton Heston, Janet Leigh, Orson Welles, Marlene Dietrich, Joseph Calleia, Akim Tamiroff, Dennis Weaver, Ray Collins, Mercedes McCambridge, Joseph Cotten, Zsa Zsa Gabor</t>
  </si>
  <si>
    <t>Dwayne Johnson, Billy Bob Thornton, Carla Gugino, Maggie Grace, Jan Hoag, Oliver Jackson-Cohen, Tom Berenger, Adewale Akinnuoye-Agbaje, Michael Irby, Mike Epps, Jennifer Carpenter, Jack Wallace, Moon Bloodgood, Josh Clark</t>
  </si>
  <si>
    <t>Halle Berry, Bruce Willis, Giovanni Ribisi, Richard Portnow, Nicki Aycox, Florencia Lozano, Gary Dourdan, Heidi Klum, Tamara Feldman, Brandhyze Stanley, Kathleen Chalfant, Gordon MacDonald, Paula Miranda, Patti D'Arbanville, Clea Lewis, Gerry Becker, Jay Wilkison, Jane Bradbury, Jason Antoon, Todd Komarnicki, Michael Tolan, Vincent Lamberti, Maya N. Blake, Thomas Michael Sullivan, Mike O'Brien, Joe Paparone</t>
  </si>
  <si>
    <t>Ciencia ficción. Drama. Aventuras | Futuro postapocalíptico. Supervivencia</t>
  </si>
  <si>
    <t>Rachel Hurd-Wood, Ibrahim Mané, Sergi López, Andrés Batista, Philip Hurd-Wood, Marieta Orozco, Albert Prat</t>
  </si>
  <si>
    <t>Thriller. Ciencia ficción. Acción. Terror | Futuro postapocalíptico. Gore. Policíaco. Monstruos. Buddy Film</t>
  </si>
  <si>
    <t>Rutger Hauer, Neil Duncan, Kim Cattrall, Alun Armstrong, Pete Postlethwaite, Michael J. Pollard, Ian Dury, Tony Steedman, Roberta Eaton</t>
  </si>
  <si>
    <t>Acción. Comedia | Policíaco. Buddy Film. Crimen</t>
  </si>
  <si>
    <t>Martin Lawrence, Steve Zahn, Colm Feore, Bill Duke, Eric Roberts, Timothy Busfield, Robinne Lee, Matt McCoy, Brett Cullen, Mari Morrow</t>
  </si>
  <si>
    <t>Ciencia ficción. Comedia. Romance | Viajes en el tiempo. Periodismo. Cine independiente USA</t>
  </si>
  <si>
    <t>Aubrey Plaza, Mark Duplass, Jake Johnson, Karan Soni, Mary Lynn Rajskub, Lauren Carlos, Jeff Garlin, David Schultz, Kristen Bell, Lynn Shelton</t>
  </si>
  <si>
    <t>Aventuras. Comedia. Romance | Comedia romántica. Supervivencia</t>
  </si>
  <si>
    <t>Harrison Ford, Anne Heche, David Schwimmer, Jacqueline Obradors, Temuera Morrison, Allison Janney, Douglas Weston, Cliff Curtis, Danny Trejo, Ben Bode, Derek Basco, Amy Sedaris, Long Nguyen, Jake Feagai, John Koyama, Jen Sung, Michael Chapman, E. Kalani Flores, Ping Wu</t>
  </si>
  <si>
    <t>Louis de Funès, Jean Lefebvre, Guy Grosso, Michel Modo, Nicole Vervil, France Rumilly, Yves Vincent, Christian Marin, Claude Gensac, Michel Galabru</t>
  </si>
  <si>
    <t>Drama. Comedia | Comedia dramática. Homosexualidad</t>
  </si>
  <si>
    <t>Will Smith, Stockard Channing, Donald Sutherland, Ian McKellen, Bruce Davison, Heather Graham, Anthony Michael Hall, Eric Thal, Richard Masur, Anthony Rapp, Catherine Kellner, J.J. Abrams, Oz Perkins</t>
  </si>
  <si>
    <t>Terror. Thriller. Intriga | Giallo. Asesinos en serie</t>
  </si>
  <si>
    <t>Cameron Mitchell, Eva Bartok, Thomas Reiner, Ariana Gorini, Dante DiPaolo, Mary Arden, Franco Ressel, Claude Dantes, Luciano Pigozzi, Francesca Ungaro</t>
  </si>
  <si>
    <t>Comedia | Falso documental. Política</t>
  </si>
  <si>
    <t>Santiago Alverú, Macarena Sanz, Javier Carramiñana, Alicia Rubio, Pepe Ocio, Mariona Terés, Clara Alvarado, Isabel García Lorca, Jesús Hierónides, Verónica Fernández Rodríguez, Esther Regina, Álvaro Roig, Sergio Villanueva, Aurelia Mercedes Osorio Torres, Diego Rodríguez Toucedo, Pepa Zaragoza</t>
  </si>
  <si>
    <t>Drama | Años 60. Racismo. Política. Histórico. Basado en hechos reales</t>
  </si>
  <si>
    <t>Drama | Racismo. Colegios &amp; Universidad</t>
  </si>
  <si>
    <t>Laurence Fishburne, Kristy Swanson, Jennifer Connelly, Ice Cube, Omar Epps, Michael Rapaport, Tyra Banks, Jason Wiles, Bridgette Wilson</t>
  </si>
  <si>
    <t>Comedia | Deporte. Baloncesto. Años 70</t>
  </si>
  <si>
    <t>Will Ferrell, Woody Harrelson, André Benjamin, Maura Tierney, DeRay Davis, Josh Braaten, Jackie Earle Haley, Jay Phillips, Peter Cornell, Collette Wolfe, Kristen Wiig</t>
  </si>
  <si>
    <t>Bélico. Drama | I Guerra Mundial. Ejército. Película de culto</t>
  </si>
  <si>
    <t>Kirk Douglas, George Macready, Adolphe Menjou, Ralph Meeker, Wayne Morris, Joe Turkel, Richard Anderson, Timothy Carey, Peter Capell, Christiane Kubrick, Bert Freed, Emile Meyer</t>
  </si>
  <si>
    <t>Sam Claflin, Asa Butterfield, Paul Bettany, Toby Jones, Tom Sturridge, Stephen Graham, Robert Glenister, Miles Jupp, Theo Barklem-Biggs, Jake Curran, Andy Gathergood, Nicholas Agnew, Derek Barr, Rupert Wickham, Alaïs Lawson, Jack Riddiford, Elliot Balchin, Jack Holden, Harry Jardine, Oliver Dimsdale, Will Adamsdale, Eirik Bar, Trevor Poole, Andrew Upton, Huy Truong</t>
  </si>
  <si>
    <t>Alida Valli, Farley Granger, Massimo Girotti, Rina Morelli, Marcella Mariani, Christian Marquand</t>
  </si>
  <si>
    <t>Thriller. Drama | Venganza. Neo-noir</t>
  </si>
  <si>
    <t>Kevin Bacon, Garrett Hedlund, Kelly Preston, Jordan Garrett, Stuart Lafferty, Aisha Tyler, John Goodman, Matt O'Leary, Edi Gathegi, Hector Atreyu Ruiz, Kanin Howell, Dennis Keiffer, Freddy Bouciegues, Leigh Whannell, Casey Pieretti</t>
  </si>
  <si>
    <t>Intriga. Drama. Thriller | Drama carcelario</t>
  </si>
  <si>
    <t>Connie Nielsen, Kelly Preston, Aidan Quinn, Mark Holton, Tim Daly, Mark Ryan, Sara-Marie Maltha, Randy Colton, Robin Brooks Sullivan, Madison Mueller</t>
  </si>
  <si>
    <t>Drama. Romance | Drama romántico. Melodrama. Drama de época. Siglo XIX</t>
  </si>
  <si>
    <t>Emma Thompson, Kate Winslet, Hugh Grant, Alan Rickman, Greg Wise, Emilie François, Imogen Stubbs, Gemma Jones, Robert Hardy, Elizabeth Spriggs, Imelda Staunton, Hugh Laurie, Harriet Walter, James Fleet, Tom Wilkinson, Ian Brimble, Isabelle Amyes, Alexander John, Allan Mitchell, Josephine Gradwell, Richard Lumsden, Lone Madsen, Oliver Ford Davies, Eleanor McCready</t>
  </si>
  <si>
    <t>Thriller. Terror | Enfermedad</t>
  </si>
  <si>
    <t>Sam Waterston, Kathleen Quinlan, Yaphet Kotto, Jeffrey DeMunn, Richard Dysart, G.W. Bailey, Jerry Hardin, Rick Rossovich, Cynthia Carle, Scott Paulin, Jack Thibeau, Tom McFadden, Lori Hallier</t>
  </si>
  <si>
    <t>Acción | Vudú</t>
  </si>
  <si>
    <t>Steven Seagal, Joanna Pacula, Basil Wallace, Keith David, Tom Wright, Elizabeth Gracen, Jimmy Cliff, Bette Ford</t>
  </si>
  <si>
    <t>Ciencia ficción. Fantástico. Thriller | Catástrofes. Extraterrestres. Fin del mundo</t>
  </si>
  <si>
    <t>Nicolas Cage, Rose Byrne, Chandler Canterbury, Ben Mendelsohn, Adrienne Pickering, Tamara Donnellan, Brett Robson, Lara Robinson, Nadia Townsend, D.G. Maloney, Alan Hopgood, Danielle Carter, Liam Hemsworth</t>
  </si>
  <si>
    <t>Ciencia ficción. Fantástico. Intriga. Terror | Extraterrestres. Vida rural (Norteamérica)</t>
  </si>
  <si>
    <t>Mel Gibson, Joaquin Phoenix, Patricia Kalember, Cherry Jones, Rory Culkin, Abigail Breslin, M. Night Shyamalan, Ted Sutton, Merritt Wever, Lanny Flaherty, Marion McCorry, Michael Showalter, Kevin Pires, Clifford David, Greg Wood</t>
  </si>
  <si>
    <t>Al Pacino, Holly Hunter, Chris Messina, Harmony Korine, June Griffin Garcia, Sierra Scott, Kristin Miller White, Rebecca Franchione, Lara Shah, Skylar Gasper, Brian Mays, Herc Trevino, Angela Woods, Marisa Varela, Sandy Avila, Jazzmin Delgado, June Weber, Carolyn Wickwire, Tim Curry, Lamonica Lewis, Diane Perella, Jennifer Tidwell, Edrick Browne, Kay Epperson, Alvin Hysong, Andrea Guitierrez, Jamal Oliver, Jemal Delacruz, Gary Clarke, Larry Graugnard, Tyson Eberly, Aj Wilson McPhaul, Alice Belleman</t>
  </si>
  <si>
    <t>Comedia. Drama | Familia. Comedia dramática. Homosexualidad</t>
  </si>
  <si>
    <t>Jordi Sánchez, Megan Montaner, Eduardo Casanova, Silvia Alonso, Salva Reina, Boré Buika, David Guapo, Rossy de Palma, Paco Tous, Andrés Velencoso, Antonio Dechent, Diego Paris, Raúl Jiménez</t>
  </si>
  <si>
    <t>Lina Morgan, José Sacristán, Mari Carmen Prendes, Gemma Cuervo, Antonio Ozores, Nadiuska, Perla Cristal, Luis Sánchez Polack, Luis Barbero, Manuel Alexandre</t>
  </si>
  <si>
    <t>Comedia. Drama | Familia. Televisión. Cine familiar. Película de culto</t>
  </si>
  <si>
    <t>Robin Williams, Sally Field, Pierce Brosnan, Mara Wilson, Harvey Fierstein, Lisa Jakub, Polly Holliday, Robert Prosky, Matthew Lawrence, Anne Haney</t>
  </si>
  <si>
    <t>Chard Hayward, Louise Howitt, Deborah Coulls, Roger Ward, Les Foxcroft, James Elliott, Brian Hinzlewood, George Murray, Barry Donnelly, James Moss, Allen Scholz</t>
  </si>
  <si>
    <t>Morris Chestnut, Taraji P. Henson, Maeve Quinlan, Kevin Hart, Wood Harris, Eddie Cibrian, Jenifer Lewis, Niecy Nash, Cannon Jay, Albert Hall, Jeff Krebs, Nathaniel Carter, Brendon Terrell Ferguson, Kwame Boateng</t>
  </si>
  <si>
    <t>Thriller | Basado en hechos reales. Años 70</t>
  </si>
  <si>
    <t>Salma Hayek, Adrien Brody, Shohreh Aghdashloo, Gabriella Wright, Bashar Rahal, Alon Aboutboul, Nasser Memarzia, Anthony Azizi, Asli Bayram, Maggie Parto, Christina Mani, Ben Youcef</t>
  </si>
  <si>
    <t>Thriller. Intriga | Secuestros / Desapariciones</t>
  </si>
  <si>
    <t>Ricardo Darín, Belén Rueda, Luis Ziembrowski, Osvaldo Santoro, Guillermo Arengo, Jorge D'Elía, Andrea Carballo</t>
  </si>
  <si>
    <t>Comedia. Intriga | Sátira. II Guerra Mundial. Nazismo. Teatro. Comedia negra</t>
  </si>
  <si>
    <t>Carole Lombard, Jack Benny, Robert Stack, Stanley Ridges, Felix Bressart, Lionel Atwill, Sig Ruman, Tom Dugan, Charles Halton, George Lynn</t>
  </si>
  <si>
    <t>Drama | Biográfico. Enfermedad. Pintura. Homosexualidad</t>
  </si>
  <si>
    <t>Yolande Moreau, Ulrich Tukur, Anne Bennent, Geneviève Mnich, Nico Rogner</t>
  </si>
  <si>
    <t>Drama. Romance | Drama romántico. Melodrama. Años 20. Años 30. Gran Depresión</t>
  </si>
  <si>
    <t>Jennifer Lawrence, Bradley Cooper, Toby Jones, Rhys Ifans, Sean Harris, Blake Ritson, Sam Reid, Sean Harris, Kim Bodnia, Charity Wakefield, Ana Ularu, David Dencik, Ned Dennehy, Mark O'Neal, Michael Ryan, Jim High</t>
  </si>
  <si>
    <t>Drama. Comedia | Melodrama. Adopción</t>
  </si>
  <si>
    <t>Cary Grant, Irene Dunne, Edgar Buchanan, Ann Doran, Leonard Willey, Wallis Clark, Beulah Bondi, Walter Soderling, Dorothy Adams, Billy Bevan</t>
  </si>
  <si>
    <t>John Cusack, Kate Beckinsale, Jeremy Piven, Bridget Moynahan, John Corbett, Molly Shannon, Eugene Levy, David Sparrow, Lucy Gordon, Marcia Bennett</t>
  </si>
  <si>
    <t>Ciencia ficción. Aventuras. Acción | Aventura espacial. Western futurista. Distopía. Secuela</t>
  </si>
  <si>
    <t>Nathan Fillion, Summer Glau, Gina Torres, Alan Tudyk, Morena Baccarin, Chiwetel Ejiofor, Adam Baldwin, Jewel Staite, Sean Maher, Ron Glass, David Krumholtz, Michael Hitchcock, Sarah Paulson</t>
  </si>
  <si>
    <t>Drama | Basado en hechos reales. Policíaco. Crimen</t>
  </si>
  <si>
    <t>Al Pacino, John Randolph, Jack Kehoe, Tony Roberts, Biff McGuire, Cornelia Sharpe, Barbara Eda-Young, John Medici, Allan Rich, Ed Grover, Judd Hirsch, Norman Ornellas, Albert Henderson, Hank Garrett, Damien Leake, Joseph Bova, Gene Gross, John Stewart, Woodie King Jr., James Tolkan, Ed Crowley, Bernard Barrow, Sal Carollo, Mildred Clinton, Nathan George, Gus Fleming, Richard Forojny, Alan North, Lewis Stadlen, John McQuade, Ted Beniades, John Lehne, M. Emmet Walsh, George Ede, Charles White</t>
  </si>
  <si>
    <t>Andy García, Mick Jagger, Julianna Margulies, Olivia Williams, James Coburn, Anjelica Huston, Michael Des Barres, Richard Bradford, Xander Berkeley, Sherman Howard, Joe Santos, Susan Barnes, Tracey Walter, Asha Siewkumar, Kerry Li, Rosalind Chao, Elisa Gallay, Tommy Perna, Marianne Muellerleile, Ezra Buzzington, Hannah Sim, Mark Steger, Joe Drago, Joseph Paur</t>
  </si>
  <si>
    <t>Thriller. Intriga | Crimen. Policíaco. Asesinos en serie. Película de culto. Neo-noir</t>
  </si>
  <si>
    <t>Brad Pitt, Morgan Freeman, Gwyneth Paltrow, Kevin Spacey, John C. McGinley, Richard Roundtree, R. Lee Ermey, Leland Orser, Richard Schiff, Julie Araskog, Mark Boone Junior, Daniel Zacapa, Richard Portnow, Bob Stephenson, John Cassini, Lennie Loftin, Reg E. Cathey, Michael Massee</t>
  </si>
  <si>
    <t>Comedia | Adolescencia. Road Movie</t>
  </si>
  <si>
    <t>Josh Zuckerman, Amanda Crew, Clark Duke, James Marsden, Seth Green, Alice Greczyn, Katrina Bowden, Charlie McDermott, Mark L. Young, Cole Petersen, Dave Sheridan, Michael Cudlitz, Allison Weissman, Andrea Anders, Kim Ostrenko</t>
  </si>
  <si>
    <t>Haley Joel Osment, Laura Elena Harring, Glen Powell, Abby Elliott, Matt Walsh, Lorenza Izzo, Parker Young, Ally Rahn, Castille Landon, Kelly Gray, Abbe Meryl Feder, Retta, Kevin Hernández, Isaac White, Ray Santiago, Valdi-Agaelle Belizaire, George Eads, Monika Casey</t>
  </si>
  <si>
    <t>Comedia | Internet/Informática. Sexualidad y pornografía</t>
  </si>
  <si>
    <t>Cameron Diaz, Jason Segel, Rob Lowe, Jack Black, Rob Corddry, Ellie Kemper, Jolene Blalock, Randall Park, Timothy Brennen, Giselle Eisenberg, Nat Faxon, Nancy Lenehan, Harrison Holzer, Sebastian Hedges Thomas, Krisztina Koltai, Joe Stapleton, James Wilcox, Melissa Paulo, Erin Brehm, Kumail Nanjiani, Artemis Pebdani, Melvin Brown, Osmani Rodriguez</t>
  </si>
  <si>
    <t>Simon Baker, Winona Ryder, Leslie Bibb, Tanc Sade, Patton Oswalt, Mindy Cohn, Dash Mihok, Neil Flynn, Tarek Bishara, Corinne Reilly, Sophie Monk, Marshall Bell, Rob Benedict, Julie Bowen, Frances Fisher</t>
  </si>
  <si>
    <t>Sarah Jessica Parker, Kim Cattrall, Cynthia Nixon, Kristin Davis, Chris Noth, Jennifer Hudson, Jason Lewis, Evan Handler, Candice Bergen, David Eigenberg</t>
  </si>
  <si>
    <t>Drama. Comedia | Comedia dramática. Cine independiente USA. Película de culto</t>
  </si>
  <si>
    <t>James Spader, Andie MacDowell, Peter Gallagher, Laura San Giacomo, Steven Brill, Ron Vawter, Alexandra Root, Earl Taylor, David Foil</t>
  </si>
  <si>
    <t>Thriller. Drama | Crimen. Mafia. Robos &amp; Atracos</t>
  </si>
  <si>
    <t>Ray Winstone, Ben Kingsley, Ian McShane, Amanda Redman, Cavan Kendall, Julianne White, Álvaro Monje, James Fox</t>
  </si>
  <si>
    <t>Samuel L. Jackson, Vanessa Williams, Jeffrey Wright, Christian Bale, Pat Hingle, Busta Rhymes, Dan Hedaya, Toni Collette, Richard Roundtree, Philip Bosco, Josef Sommer, Ruben Santiago-Hudson, Sonja Sohn, Elizabeth Banks</t>
  </si>
  <si>
    <t>Romance. Comedia. Drama | Teatro. Siglo XVI. Comedia romántica</t>
  </si>
  <si>
    <t>Gwyneth Paltrow, Joseph Fiennes, Judi Dench, Geoffrey Rush, Tom Wilkinson, Colin Firth, Ben Affleck, Simon Callow, Jim Carter, Martin Clunes, Antony Sher, Imelda Staunton, Mark Williams, Daniel Brocklebank, Rupert Everett, Joe Roberts</t>
  </si>
  <si>
    <t>Romance. Comedia | Comedia romántica. Remake. Baile</t>
  </si>
  <si>
    <t>Richard Gere, Jennifer Lopez, Susan Sarandon, Stanley Tucci, Bobby Cannavale, Nick Cannon, Anita Gillett, Lisa Ann Walter, Mya, Omar Benson Miller, Richard Jenkins, Tamara Hope, Stark Sands, Karina Smirnoff, Onalee Ames, Kim Kindrick</t>
  </si>
  <si>
    <t>Drama | Erótico. Sexualidad y pornografía</t>
  </si>
  <si>
    <t>Michael Fassbender, Carey Mulligan, James Badge Dale, Nicole Beharie, Jake Richard Siciliano, Hannah Ware, Alex Manette, Anna Rose Hopkins, Lucy Walters, Elizabeth Masucci, Rachel Farrar</t>
  </si>
  <si>
    <t>Comedia | Años 60</t>
  </si>
  <si>
    <t>Thriller. Romance. Drama. Intriga | Pearl Harbor. Años 40. Espionaje</t>
  </si>
  <si>
    <t>John Cusack, Gong Li, Jeffrey Dean Morgan, Ken Watanabe, Chow Yun-Fat, Nicholas Rowe, Michael Culkin, Catherine Balavage, Gemma Chan, Franka Potente, David Morse, Rinko Kikuchi, Wolf Kahler, Hon Ping Tang, Hugh Bonneville, Benedict Wong</t>
  </si>
  <si>
    <t>Comedia. Fantástico | Deporte. Fútbol. Artes marciales. Película de culto</t>
  </si>
  <si>
    <t>Stephen Chow, Zhao Wei, Ng Man-Tat, Patrick Tse, Karen Mok, Cecilia Cheung, Wong Yat-Fei, Danny Chan, Lam Tze-Chung, Hui Li, Vincent Kok, Tenky Tin</t>
  </si>
  <si>
    <t>Acción. Drama | Artes marciales. Años 20</t>
  </si>
  <si>
    <t>Andy Lau, Nicholas Tse, Jackie Chan, Hung Yan-Yan, Yu Hai, Fan Bingbing, Xing Yu, Yu Shaoqun, Bai Bing, Chen Zhiui, Wu Jing</t>
  </si>
  <si>
    <t>Fantástico. Comedia. Acción | Superhéroes. Magia. Cómic. DC Comics. Familia</t>
  </si>
  <si>
    <t>Intriga | Sherlock Holmes</t>
  </si>
  <si>
    <t>Basil Rathbone, Nigel Bruce, Ida Lupino, George Zucco, Alan Marshal, Terry Kilburn, Henry Stephenson, E.E. Clive, Arthur Hohl, May Beatty, Peter Willes, Mary Gordon</t>
  </si>
  <si>
    <t>Intriga. Thriller | Crimen. II Guerra Mundial. Sherlock Holmes</t>
  </si>
  <si>
    <t>Basil Rathbone, Nigel Bruce, Marjorie Lord, Henry Daniell, George Zucco, John Archer, Gavin Muir, Edmund MacDonald, Don Terry, Bradley Page, Holmes Herbert, Thurston Hall</t>
  </si>
  <si>
    <t>Intriga. Drama | Sherlock Holmes. Telefilm</t>
  </si>
  <si>
    <t>Rupert Everett, Nicholas Palliser, Neil Dudgeon, Ian Hart, Anne Carroll, Tamsin Egerton, Perdita Weeks, Jennifer Moule, Michael Fassbender, John Cunningham, Rachel Hurd-Wood</t>
  </si>
  <si>
    <t>Acción. Intriga. Comedia. Aventuras | Sherlock Holmes. Steampunk. Secuela. Siglo XIX. Buddy Film</t>
  </si>
  <si>
    <t>Robert Downey Jr., Jude Law, Noomi Rapace, Jared Harris, Paul Anderson, Stephen Fry, Kelly Reilly, Rachel McAdams, Geraldine James, William Houston, Eddie Marsan, Wolf Kahler, Iain Mitchell, Jack Laskey, Karima McAdams, Richard Cunningham, Marcus Shakesheff, Mark Sheals, George Taylor, Michael Webber, Mike Grady, Alexandre Carril, Victor Carril, Affif Ben Badra, Daniel Naprous, Vladimir 'Furdo' Furdik, Alexander Devrient, Fatima Adoum, Thierry Neuvic, Peter Stark, Roman Jankovic, Fredrick Ruth, Carsten Hayes, Jonathan Christie, James McNeill, Laurence Possa, Maitland Chandler, Joe Egan, Clive Russell</t>
  </si>
  <si>
    <t>Intriga. Terror. Thriller | Sherlock Holmes</t>
  </si>
  <si>
    <t>Basil Rathbone, Nigel Bruce, Dennis Hoey, Evelyn Ankers, Miles Mander, Ian Wolfe, Charles Francis, Holmes Herbert, Richard Nugent, Mary Gordon, Rondo Hatton</t>
  </si>
  <si>
    <t>Intriga. Drama. Thriller | Sherlock Holmes</t>
  </si>
  <si>
    <t>Basil Rathbone, Nigel Bruce, Hillary Brooke, Henry Daniell, Paul Cavanagh, Matthew Boulton, Eve Amber, Frederick Worlock, Tom Bryson, Tom Bryson, Sally Shepherd, Mary Gordon</t>
  </si>
  <si>
    <t>Basil Rathbone, Nigel Bruce, Aubrey Mather, Dennis Hoey, Paul Cavanagh, Holmes Herbert, Harry Cording, Sally Shepherd, Gavin Muir, Florette Hillier, David Clyde</t>
  </si>
  <si>
    <t>Intriga. Thriller | Sherlock Holmes. Asesinos en serie</t>
  </si>
  <si>
    <t>Basil Rathbone, Nigel Bruce, Gerald Hamer, Paul Cavanagh, Arthur Hohl, Miles Mander, Kay Harding, David Clyde, Ian Wolfe, Victoria Horne</t>
  </si>
  <si>
    <t>Intriga. Thriller | Crimen. Sherlock Holmes</t>
  </si>
  <si>
    <t>Basil Rathbone, Nigel Bruce, Gale Sondergaard, Dennis Hoey, Vernon Downing, Alec Craig, Arthur Hohl, Mary Gordon</t>
  </si>
  <si>
    <t>Intriga | Sherlock Holmes. Crimen. Robos &amp; Atracos. Mediometraje</t>
  </si>
  <si>
    <t>Basil Rathbone, Nigel Bruce, Alan Mowbray, Renee Godfrey, Dennis Hoey, Billy Bevan, Frederick Worlock, Mary Forbes, Skelton Knaggs</t>
  </si>
  <si>
    <t>Acción. Intriga. Aventuras | Crimen. Asesinos en serie. Siglo XIX. Steampunk. Sherlock Holmes. Buddy Film</t>
  </si>
  <si>
    <t>Robert Downey Jr., Jude Law, Rachel McAdams, Mark Strong, Robert Maillet, Kelly Reilly, Eddie Marsan, Geraldine James, William Houston, Hans Matheson, James Fox, William Hope, Clive Russell, Kylie Hutchinson, Andrew Brooke, Tom Watt, Sebastian Abineri, James A. Stephens, Terry Taplin, Bronagh Gallagher, Ed Tolputt, Joe Egan, Jefferson Hall, Miles Jupp, Marn Davies, Andrew Greenough, Ned Dennehy, Martin Ewens, James Greene, Ben Cartwright, Michael Jenn, Guy Williams, Peter Miles</t>
  </si>
  <si>
    <t>Ciencia ficción. Acción. Drama. Fantástico | Monstruos. Catástrofes. Sátira</t>
  </si>
  <si>
    <t>Satomi Ishihara, Hiroki Hasegawa, Yutaka Takenouchi, Akira Emoto, Kengo Kora, Jun Kunimura, Ren Osugi, Mikako Ichikawa, Pierre Taki, Mark Chinnery</t>
  </si>
  <si>
    <t>Drama | Música. Familia. Enfermedad. Discapacidad. Basado en hechos reales</t>
  </si>
  <si>
    <t>Geoffrey Rush, Armin Mueller-Stahl, John Gielgud, Noah Taylor, Lynn Redgrave, Sonia Todd, Googie Withers, Nicholas Bell, Chris Haywood</t>
  </si>
  <si>
    <t>Acción. Fantástico. Romance. Aventuras | Japón feudal. Siglo XVII. Ninjas. Manga. Live-Action</t>
  </si>
  <si>
    <t>Yukie Nakama, Jô Odagiri, Tomoka Kurotani, Erika Sawajiri, Kippei Shiina, Takeshi Masu, Mitsuki Koga, Tak Sakaguchi, Renji Ishibashi, Hôka Kinoshita, Kenji Miyoshi</t>
  </si>
  <si>
    <t>Terror. Fantástico | Sobrenatural. Asesinos en serie. Comedia negra</t>
  </si>
  <si>
    <t>Michael Murphy, Mitch Pileggi, Camille Cooper, Keith Anthony-Lubow-Bellamy, Peter Berg, Sam Scarber, Ted Raimi, Heather Langenkamp</t>
  </si>
  <si>
    <t>Acción. Thriller. Comedia</t>
  </si>
  <si>
    <t>Clive Owen, Monica Bellucci, Paul Giamatti, Greg Bryk, Stephen McHattie, Ramona Pringle, Jane McLean, Julian Richings, David Ury</t>
  </si>
  <si>
    <t>Acción. Thriller. Drama. Bélico | Crimen. Venganza</t>
  </si>
  <si>
    <t>Mark Wahlberg, Michael Peña, Danny Glover, Kate Mara, Elias Koteas, Rhona Mitra, Tate Donovan, Jonathan Walker, Justin Louis, Rade Serbedzija, Alan C. Peterson, Ned Beatty, Lane Garrison, Zak Santiago, Michael-Ann Connor</t>
  </si>
  <si>
    <t>Drama | Erótico. Homosexualidad. Sexualidad y pornografía. Cine independiente USA</t>
  </si>
  <si>
    <t>Lee Sook-Yin, Paul Dawson, PJ DeBoy, Lindsay Beamish, Raphael Barker, Peter Stickles, Jay Brannan, Alan Mandell, Adam Hardman, Shanti Carson</t>
  </si>
  <si>
    <t>Thriller. Drama | Crimen. Drama carcelario</t>
  </si>
  <si>
    <t>Nikolaj Coster-Waldau, Lake Bell, Jon Bernthal, Jeffrey Donovan, Emory Cohen, Benjamin Bratt, Jessy Schram, Juan Pablo Raba, Omari Hardwick, Holt McCallany, Michael Landes, Evan Jones, Matt Gerald, Chris Browning, Keith Jardine, Sarah Minnich</t>
  </si>
  <si>
    <t>Drama | Erótico. Baile. Prostitución. Película de culto</t>
  </si>
  <si>
    <t>Elizabeth Berkley, Kyle MacLachlan, Gina Gershon, Glenn Plummer, Robert Davi, Alan Rachins, Gina Ravera, Rena Riffel, Al Ruscio, Patrick Bristow, Greg Travis, William Shockley, Lin Tucci, Dewey Weber, Michelle Johnston, Rena Riffel</t>
  </si>
  <si>
    <t>Acción. Comedia | Policíaco. Televisión. Buddy Film</t>
  </si>
  <si>
    <t>Robert De Niro, Eddie Murphy, René Russo, Frankie Faison, William Shatner, Alex Borstein, Mos Def, Marshall Manesh, Zaid Farid, James Roday, Drena De Niro, Linda Hart</t>
  </si>
  <si>
    <t>Thriller. Intriga | Thriller psicológico. Años 50</t>
  </si>
  <si>
    <t>Leonardo DiCaprio, Mark Ruffalo, Ben Kingsley, Emily Mortimer, Michelle Williams, Patricia Clarkson, Max von Sydow, Jackie Earle Haley, Elias Koteas, John Carroll Lynch, Ted Levine, Christopher Denham, Robin Bartlett, Nellie Sciutto, Ruby Jerins, Jill Larson</t>
  </si>
  <si>
    <t>Drama. Romance | Adolescencia. Familia. Música. Young Adult</t>
  </si>
  <si>
    <t>Chloë Grace Moretz, Jamie Blackley, Mireille Enos, Liana Liberato, Lauren Lee Smith, Aliyah O'Brien, Stacy Keach, Aisha Hinds, Joshua Leonard, Chelah Horsdal, Jakob Davies, Sarah Grey, Gabrielle Rose, Donnie MacNeil, Willa Milner, Gabrielle Cerys Haslett, Adam Solomonian, John Emmet Tracy, Christine Willes, Arielle Tuliao</t>
  </si>
  <si>
    <t>Comedia | Religión</t>
  </si>
  <si>
    <t>Marco Giallini, Alessandro Gassman, Laura Morante, Ilaria Spada, Edoardo Pesce, Enrico Oetiker, Giuseppina Cervizzi, Alex Cendron, Fabrizio Giannini, Silvia Munguia, Carlo De Luca Ruggieri</t>
  </si>
  <si>
    <t>Comedia | Spin-off. Familia</t>
  </si>
  <si>
    <t>Paul Rudd, Leslie Mann, Chris O'Dowd, Jason Segel, Melissa McCarthy, Megan Fox, Albert Brooks, John Lithgow, Iris Apatow, Maude Apatow, Ryan Lee, Lena Dunham, Tom Everett, Robert Smigel, Annie Mumolo, D.A. Sandoval, Charlyne Yi, Hugh Fink, Tom Yi, Mackenzie Aladjem, Michael Ian Black, Tatum O'Neal, Lisa Darr</t>
  </si>
  <si>
    <t>Larry David, Evan Rachel Wood, Patricia Clarkson, Conleth Hill, Michael McKean, Henry Cavill, Ed Begley Jr., Christopher Evan Welch, Lyle Kanouse, Jessica Hecht, Carolyn McCormick, Steve Antonucci, Chris Nuñez, John Gallagher Jr.</t>
  </si>
  <si>
    <t>Drama. Fantástico | Young Adult</t>
  </si>
  <si>
    <t>Zoey Deutch, Halston Sage, Jennifer Beals, Logan Miller, Elena Kampouris, Diego Boneta, Alyssa Lynch, Nicholas Lea, Medalion Rahimi, Kian Lawley, Liam Hall, Erica Tremblay, Claire Corlett, Cynthy Wu, Liv Hewson</t>
  </si>
  <si>
    <t>Thriller. Drama. Acción | Crimen. Secuela</t>
  </si>
  <si>
    <t>Benicio del Toro, Josh Brolin, Matthew Modine, Catherine Keener, Isabela Merced, Jeffrey Donovan, Elijah Rodriguez, Christopher Heyerdahl, Manuel García-Rulfo, Bruno Bichir</t>
  </si>
  <si>
    <t>Thriller. Acción. Drama | Crimen. Drogas. Policíaco</t>
  </si>
  <si>
    <t>Emily Blunt, Benicio del Toro, Josh Brolin, Victor Garber, Jon Bernthal, Jeffrey Donovan, Daniel Kaluuya, Maximiliano Hernández, Dylan Kenin, Frank Powers, Bernardo P. Saracino, Edgar Arreola, Marty Lindsey, Julio Cedillo</t>
  </si>
  <si>
    <t>Thriller | Crimen. Neo-noir</t>
  </si>
  <si>
    <t>Víctor Clavijo, Pedro Casablanc, Sebastián Haro, Carlos Olalla, Chete Lera, Alejandra Llorente, Mario Pardo, Roger Pera, Fernando Gil, Israel Elejalde, Nahia Laiz, María Cecilia Sánchez, Aníbal Soto</t>
  </si>
  <si>
    <t>Musical | Años 70. Biográfico. Música</t>
  </si>
  <si>
    <t>Gary Oldman, Chloe Webb, Courtney Love, David Hayman, Xander Berkeley, Perry Benson, Andrew Schofield</t>
  </si>
  <si>
    <t>Drama | Melodrama. Cine familiar. Amistad. Animales. Perros/Lobos. Remake. Basado en hechos reales</t>
  </si>
  <si>
    <t>Richard Gere, Joan Allen, Sarah Roemer, Jason Alexander, Cary-Hiroyuki Tagawa, Erick Avari, Davenia McFadden, Robert Capron, Kevin DeCoste, Bates Wilder, Robbie Sublett, Rob Degnan, Tora Hallstrom</t>
  </si>
  <si>
    <t>Drama | Enfermedad. Alzheimer. Discapacidad. Cine independiente USA</t>
  </si>
  <si>
    <t>Julianne Moore, Alec Baldwin, Kristen Stewart, Kate Bosworth, Hunter Parrish, Erin Darke, Shane McRae, Stephen Kunken, Eha Urbsalu, Kristin Macomber, Cat Lynch, José Báez, Jamie Lee Petronis</t>
  </si>
  <si>
    <t>Thriller | Thriller psicológico. Cine independiente USA</t>
  </si>
  <si>
    <t>Mackenzie Davis, Caitlin Fitzgerald, Lawrence Michael Levine, Alex Koch, Jane Adams, Khan Baykal, Colleen Camp, Michael Lowry, Marisa Takal, Simon Barrett, Mason Foster, Stella Foster, Jordan Kessler, Robert Longstreet</t>
  </si>
  <si>
    <t>Western | Siglo XIX. Caballos</t>
  </si>
  <si>
    <t>Marlon Brando, John Saxon, Anjanette Comer, Frank Silvera, Emilio Fernández, Miriam Colon, Rafael Campos, Larry D. Mann, Alex Montoya, Argentina Brunetti</t>
  </si>
  <si>
    <t>Drama. Romance | Drama romántico. Enfermedad. Thriller psicológico</t>
  </si>
  <si>
    <t>Will Smith, Rosario Dawson, Woody Harrelson, Barry Pepper, Elpidia Carrillo, Connor Cruise, Michael Ealy, Robinne Lee, Joe Nunez, Ivo Nandi</t>
  </si>
  <si>
    <t>Brad Pitt, David Thewlis, BD Wong, Lhakpa Tsamchoe, Jetsun Pema, Jamtsho Wangchuk, Mako, Ric Young, Danny Denzongpa, Victor Wong, Ingeborga Dapkunaite, Sonam Wangchuk, Ama Ashe Dongtse, Dorjee Tsering</t>
  </si>
  <si>
    <t>Terror. Fantástico | Sobrenatural</t>
  </si>
  <si>
    <t>Joey King, Ryan Phillippe, Elisabeth Röhm, Sherilyn Fenn, Shannon Purser, Ki Hong Lee, Sydney Park, Alice Lee, Daniela Barbosa, Michelle Alexander, Raegan Revord, Sean Jones, Natalie Prinzen-Klages, Josephine Langford, Mitchell Slaggert, Alexander Nunez</t>
  </si>
  <si>
    <t>Thriller. Intriga | Política. Ejército. Guerra Fría</t>
  </si>
  <si>
    <t>Kirk Douglas, Ava Gardner, Burt Lancaster, Fredric March, Edmond O'Brien, Martin Balsam, George Macready, John Houseman, Hugh Marlowe</t>
  </si>
  <si>
    <t>Acción | Siglo XVII. Cine épico. Artes marciales. Wuxia. Remake</t>
  </si>
  <si>
    <t>Leon Lai, Charlie Yeung, Donnie Yen, Sun Honglei, Lu Yi, Kim So-yeon, Liwu Dai, Liu Chia-Liang, Yao Bai-Ling, Zhang Jingchu, Duncan Lai, Michael Wong, Bo Bing</t>
  </si>
  <si>
    <t>Thriller. Ciencia ficción | Distopía. Secuestros / Desapariciones</t>
  </si>
  <si>
    <t>Noomi Rapace, Glenn Close, Willem Dafoe, Robert Wagner, Pål Sverre Hagen, Chico Kenzari, Adetomiwa Edun, Lara Decaro, Christian Rubeck, Vegar Hoel, Ioachim Ciobanu, Stig Frode Henriksen, Jeppe Beck Laursen, Edouard Philipponnat, Cameron Jack, Caroline Gombe</t>
  </si>
  <si>
    <t>Drama | Billar</t>
  </si>
  <si>
    <t>Maribel Verdú, Blanca Portillo, Amparo Baró, Enrique Villén, Ramón Barea, Jesús Castejón, Víctor Valdivia, Lorena Vindel, Raúl Arévalo, José Luis García Pérez, Natalia Mateo</t>
  </si>
  <si>
    <t>Anne Bancroft, Margaret Leighton, Sue Lyon, Flora Robson, Mildred Dunnock, Anna Lee, Betty Field, Woody Strode, Mike Mazurki, Eddie Albert</t>
  </si>
  <si>
    <t>Intriga. Thriller. Terror | Crimen. Giallo. Drama psicológico</t>
  </si>
  <si>
    <t>Jennifer O'Neill, Gabriele Ferzetti, Marc Porel, Gianni Garko, Ida Galli, Jenny Tamburi, Fabrizio Jovine, Riccardo Parisio Perrotti, Loredana Savelli, Salvatore Puntillo</t>
  </si>
  <si>
    <t>Musical. Comedia | Siglo XIX. Vida rural (Norteamérica). Familia. Comedia romántica</t>
  </si>
  <si>
    <t>Howard Keel, Jane Powell, Jeff Richards, Tommy Rall, Russ Tamblyn, Marc Platt, Matt Mattox, Jacques d'Amboise, Julie Newmar, Virginia Gibson</t>
  </si>
  <si>
    <t>Comedia | Cine mudo. Mediometraje. Bodas</t>
  </si>
  <si>
    <t>Buster Keaton, Ruth Dwyer, T. Roy Barnes, Snitz Edwards, Frances Raymond, Erwin Connelly, Jules Cowles</t>
  </si>
  <si>
    <t>Comedia. Thriller | Comedia negra. Crimen. Mafia. Cine dentro del cine</t>
  </si>
  <si>
    <t>Colin Farrell, Sam Rockwell, Christopher Walken, Woody Harrelson, Tom Waits, Abbie Cornish, Olga Kurylenko, Gabourey Sidibe, Harry Dean Stanton, Kevin Corrigan, Zeljko Ivanek, Michael Stuhlbarg, Michael Pitt</t>
  </si>
  <si>
    <t>Shirley MacLaine, Alan Arkin, Rossano Brazzi, Michael Caine, Lex Barker, Vittorio Gassman, Peter Sellers, Anita Ekberg, Elsa Martinelli, Patrick Wymark, Elspeth March, Robert Morley, Laurence Badie, Philippe Noiret, Adrienne Corri</t>
  </si>
  <si>
    <t>Comedia. Fantástico | Animales. Gatos</t>
  </si>
  <si>
    <t>Kevin Spacey, Robbie Amell, Jennifer Garner, Christopher Walken, Malina Weissman, Teddy Sears, Cheryl Hines, Mark Consuelos, Talitha Bateman, Serge Houde, Nathaly Thibault, Jay Patterson, Peter Andrianopoulos, Tristan D. Lalla, Meghan Gabruch, Ellen David</t>
  </si>
  <si>
    <t>Comedia. Fantástico | Animales. Biblia. Secuela</t>
  </si>
  <si>
    <t>Steve Carell, Morgan Freeman, Lauren Graham, John Goodman, Jimmy Bennett, Johnny Simmons, Jonah Hill, Wanda Sykes, Ed Helms, John Michael Higgins, Molly Shannon</t>
  </si>
  <si>
    <t>Frederic Forrest, Kathleen Lloyd, John P. Ryan, John Marley, Andrew Duggan, Eddie Constantine, James Dixon, Melissa Inger, Jill Gatsby, Bobby Ramsen, Glenda Young, Dennis O'Flaherty</t>
  </si>
  <si>
    <t>Adam Sandler, Jennifer Aniston, Brooklyn Decker, Nicole Kidman, Heidi Montag, Bailee Madison, Nick Swardson, Minka Kelly, Griffin Gluck, Lori Heuring, Mia Doran, Andy Roddick, Dave Matthews, Carol Ann Susi, Jackie Sandler, Yvette Nelson</t>
  </si>
  <si>
    <t>Drama. Thriller | Crimen. Policíaco. Abusos sexuales. Thriller psicológico</t>
  </si>
  <si>
    <t>Ulrich Thomsen, Wotan Wilke Möhring, Katrin Saß, Burghart Klaußner, Sebastian Blomberg, Karoline Eichhorn, Roeland Wiesnekker, Claudia Michelsen, Oliver Stokowski, Jule Böwe</t>
  </si>
  <si>
    <t>Terror | Brujería. Marionetas. Muñecos</t>
  </si>
  <si>
    <t>Ryan Kwanten, Amber Valletta, Donnie Wahlberg, Michael Fairman, Joan Heney, Bob Gunton, Laura Regan, Dmitry Chepovetsky, Judith Roberts, Keir Gilchrist, Steven Taylor, David Talbot</t>
  </si>
  <si>
    <t>Drama | Siglo XVII. Religión. Japón feudal</t>
  </si>
  <si>
    <t>Andrew Garfield, Adam Driver, Liam Neeson, Ciarán Hinds, Issei Ogata, Tadanobu Asano, Shinya Tsukamoto, Ryo Kase, SABU, Nana Komatsu, Yôsuke Kubozuka, Yoshi Oida, Ten Miyazawa</t>
  </si>
  <si>
    <t>Terror. Fantástico. Intriga | Sobrenatural. Videojuego</t>
  </si>
  <si>
    <t>Radha Mitchell, Laurie Holden, Sean Bean, Deborah Kara Unger, Tanya Allen, Alice Krige, Jodelle Ferland, Kim Coates, Colleen Williams, Ron Gabriel, Eve Crawford, Derek Ritschel, Amanda Hiebert, Nicky Guadagni, Chris Britton</t>
  </si>
  <si>
    <t>Terror. Thriller | Remake. Casas encantadas</t>
  </si>
  <si>
    <t>Elizabeth Olsen, Adam Trese, Eric Sheffer Stevens, Julia Taylor Ross, Haley Murphy, Adam Barnett</t>
  </si>
  <si>
    <t>Drama | Holocausto nuclear. Años 70. Basado en hechos reales</t>
  </si>
  <si>
    <t>Meryl Streep, Kurt Russell, Cher, Craig T. Nelson, Fred Ward, Diana Scarwid, Ron Silver, Josef Sommer, Bruce McGill, David Strathairn, Charles Hallahan, M. Emmet Walsh, James Rebhorn, Will Patton</t>
  </si>
  <si>
    <t>Comedia. Western | Racismo. Sátira. Parodia</t>
  </si>
  <si>
    <t>Gene Wilder, Cleavon Little, Slim Pickens, Madeline Kahn, David Huddleston, Jack Starrett, Liam Dunn, Harvey Korman, Mel Brooks, Burton Gilliam, Alex Karras, John Hillerman, George Furth, Jack Starrett, Carol Arthur, Richard Collier, Charles McGregor, Dom DeLuise, Anne Bancroft</t>
  </si>
  <si>
    <t>Kevin Kline, Scott Glenn, Kevin Costner, Danny Glover, Rosanna Arquette, Brian Dennehy, Brion James, John Cleese, Linda Hunt, Jeff Goldblum, Jeff Fahey, Marvin J. McIntyre, Todd Allen, Jonathan Kasdan, Richard Jenkins</t>
  </si>
  <si>
    <t>Toni Servillo, Elena Sofia Ricci, Riccardo Scamarcio, Kasia Smutniak, Euridice Axén, Fabrizio Bentivoglio, Roberto De Francesco, Dario Cantarelli, Anna Bonaiuto, Giovanni Esposito, Ugo Pagliai, Ricky Memphis, Duccio Camerini, Yann Gael, Alice Pagani, Caroline Tillette, Iaia Forte, Michela Cescon, Roberto Herlitzka, Anna Jimskaia</t>
  </si>
  <si>
    <t>Aventuras. Fantástico | Monstruos. Mitología. Dragones</t>
  </si>
  <si>
    <t>Kerwin Mathews, Kathryn Grant, Richard Eyer, Alec Mango, Torin Thatcher, Danny Green, Harold Kasket, Virgilio Teixeira</t>
  </si>
  <si>
    <t>Fantástico | Mitología. Cine independiente USA</t>
  </si>
  <si>
    <t>Cine negro. Acción. Thriller | Neo-noir. Secuela. Cómic. Venganza</t>
  </si>
  <si>
    <t>Cine negro. Thriller. Acción | Neo-noir. Cómic. Historias cruzadas. Asesinos en serie. Venganza. Película de culto</t>
  </si>
  <si>
    <t>Bruce Willis, Mickey Rourke, Clive Owen, Rosario Dawson, Jessica Alba, Benicio del Toro, Elijah Wood, Marley Shelton, Alexis Bledel, Michael Clarke Duncan, Carla Gugino, Josh Hartnett, Michael Madsen, Jaime King, Brittany Murphy, Nick Stahl, Rutger Hauer, Devon Aoki, Powers Boothe, Jude Ciccolella, Jason Douglas, Tommy Flanagan, Rick Gomez, Nicky Katt, Nick Offerman, Lisa Marie Newmyer, Arie Verveen, Jesse De Luna, Randal Reeder, Charissa Allen, Frank Miller</t>
  </si>
  <si>
    <t>Natalie Portman, Ashton Kutcher, Cary Elwes, Kevin Kline, Greta Gerwig, Lake Bell, Olivia Thirlby, Ludacris, Jake Johnson, Mindy Kaling, Talia Balsam, Gary David Goldberg, Ophelia Lovibond, Jennifer Irwin, Ben Lawson, Guy Branum, Adhir Kalyan, Brian Dierker, Abby Elliott, Vedette Lim, Armen Weitzman, Nealla Gordon, Seth Morris, Nasim Pedrad, Elizabeth Meriwether, Mollee Gray, Matthew Moy, Tyne Stecklein, Jennifer Hamilton Collins, Krystal Ellsworth, Katrina Norman, Britt Stewart, William T. Loftis, Kc Monnie, Tom Tangen, Tim Matheson, Rachael Markarian, Kherington Payne, Stefanie Scott</t>
  </si>
  <si>
    <t>Clive Owen, Jennifer Aniston, Vincent Cassel, RZA, Melissa George, Addison Timlin, Xzibit, Tom Conti, Giancarlo Esposito, David Morrissey, Georgina Chapman</t>
  </si>
  <si>
    <t>Idris Elba, Taraji P. Henson, Mark Rhino Smith, Kate del Castillo, Frank Brennan, Henry Simmons, Wilbur Fitzgerald, Kenny Alfonso, Alan D. Purwin, Walter Hendrix III, Gregory Marshall Smith, Dolan Wilson, Serrell K. Rollins, Tatom Pender, Gregory Cook</t>
  </si>
  <si>
    <t>Javier Rey, María León, Juan Carlos Sánchez, Mari Paz Sayago</t>
  </si>
  <si>
    <t>Acción. Thriller | Ciclismo. Crimen</t>
  </si>
  <si>
    <t>Joseph Gordon-Levitt, Jamie Chung, Michael Shannon, Aasif Mandvi, Dania Ramirez, Aaron Tveit, Anthony Chisholm, Wolé Parks, Lauren Ashley Carter, Nick Damici, Sebastian La Cause</t>
  </si>
  <si>
    <t>Comedia. Romance | Familia. Comedia romántica. Comedia dramática</t>
  </si>
  <si>
    <t>Diego Peretti, Maribel Verdú, Horacio Fontova, Guadalupe Manent, Guillermo Arengo, Martín Piroyansky, Marina Bellati, Pablo Rago, Jorgelina Aruzzi</t>
  </si>
  <si>
    <t>Liam Neeson, Diane Kruger, January Jones, Bruno Ganz, Aidan Quinn, Frank Langella, Sebastian Koch, Karl Markovics, Eva Löbau, Mido Hamada, Olivier Schneider, Stipe Erceg, Michael Baral</t>
  </si>
  <si>
    <t>Cliff Robertson, Robert Duvall, Luke Askew, R.G. Armstrong, Dana Elcar, Donald Moffat, John Pearce, Matt Clark, Wayne Sutherlin, Robert H. Harris, Jack Manning, Elisha Cook Jr., Royal Dano, Mary-Robin Redd</t>
  </si>
  <si>
    <t>Thriller. Drama | Neo-noir. Años 30. Gran Depresión. Basado en hechos reales. Familia</t>
  </si>
  <si>
    <t>Shia LaBeouf, Tom Hardy, Jason Clarke, Jessica Chastain, Guy Pearce, Mia Wasikowska, Gary Oldman, Noah Taylor, Dane DeHaan, Eric Mendenhall, Chris McGarry, Bill Camp, Alex Van, Lew Temple, Marcus Hester, Tom Proctor, Mark Ashworth, Bruce McKinnon</t>
  </si>
  <si>
    <t>Thriller | Drogas. Bolsa &amp; Negocios</t>
  </si>
  <si>
    <t>Bradley Cooper, Abbie Cornish, Robert De Niro, Anna Friel, Andrew Howard, Johnny Whitworth, Robert John Burke, Tomas Arana</t>
  </si>
  <si>
    <t>Bélico | I Guerra Mundial. Ejército. Amistad</t>
  </si>
  <si>
    <t>Lew Ayres, Louis Wolheim, John Wray, Arnold Lucy, Ben Alexander, Scott Kolk, Owen Davis Jr., Walter Browne Rogers, Slim Summerville, Russell Gleason, William Bakewell, Richard Alexander, Harold Goodwin, Pat Collins</t>
  </si>
  <si>
    <t>Geena Davis, Michael Keaton, Christopher Reeve, Bonnie Bedelia, Ernie Hudson, Mitchell Ryan, Charles Martin Smith, Gailard Sartain</t>
  </si>
  <si>
    <t>Western. Drama | Venganza. Vejez/Madurez</t>
  </si>
  <si>
    <t>Clint Eastwood, Gene Hackman, Morgan Freeman, Richard Harris, Jaimz Woolvett, Saul Rubinek, Frances Fisher, Anna Thomson, Anthony James, Rob Campbell, David Mucci, Liisa Repo-Martell, Beverley Elliott, Tara Frederick, Shane Meier, Robert Koons, Ron White, Mina E. Mina, Jefferson Mappin, John Pyper-Ferguson, Walter Marsh, Jeremy Ratchford, Lochlyn Munro</t>
  </si>
  <si>
    <t>Western | Telefilm</t>
  </si>
  <si>
    <t>John Cusack, John Goodman, Miranda Otto, L.Q. Jones, John C. McGinley, John Savage, Rodney A. Grant, Kurt Fuller, Rex Linn, Jay O. Sanders, Drake Bell, Nick Gillie</t>
  </si>
  <si>
    <t>Western. Drama | Biográfico</t>
  </si>
  <si>
    <t>Ethan Hawke, Dane DeHaan, Jake Schur, Leila George, Vincent D'Onofrio, Chris Pratt, Adam Baldwin, Tait Fletcher, Ben Dickey, Keith Jardine, MorningStar Angeline, Jenny Gabrielle, Stafford Douglas, Howard Ferguson Jr., Douglas Bennett, Jacob Browne, Rachel Singer, Rachel de la Torre, Christian Dalton, Chris Bylsma, J. Nathan Simmons, David Christian Welborn, Joe Berryman, Michael E. Stogner, Leslie Fleming-Mitchell, Rose Cordova</t>
  </si>
  <si>
    <t>Amanda Seyfried, Daniel Sunjata, Jennifer Carpenter, Sebastian Stan, Wes Bentley, Nick Searcy, Socratis Otto, Emily Wickersham, Michael Paré, Hunter Parrish</t>
  </si>
  <si>
    <t>Drama | Drogas. Crimen. Mafia. Años 30. Años 40. Basado en hechos reales. Bandas/pandillas callejeras</t>
  </si>
  <si>
    <t>Edward James Olmos, Sal López, Vira Montes, William Forsythe, Pepe Serna, Vic Trevino, Danny de la Paz, Evelina Fernández, Daniel Villarreal, Paul Bollen, Jaime Gomez, Cary-Hiroyuki Tagawa, Ron Thompson, Don Pugsley, Dyana Ortelli</t>
  </si>
  <si>
    <t>Romance. Comedia | Comedia romántica. Cocina. Remake</t>
  </si>
  <si>
    <t>Catherine Zeta-Jones, Aaron Eckhart, Abigail Breslin, Patricia Clarkson, Jenny Wade, Bob Balaban, Brian F. O'Byrne, Lily Rabe, Eric Silver, Arija Bareikis, John McMartin, Celia Weston, Zöe Kravitz, Matthew Rauch, Dearbhla Molloy, Ramon Fernandez</t>
  </si>
  <si>
    <t>Maribel Verdú, Diego Martín, Rafael Spregelburd, David Guapo, Cristina Pedroche, Santiago Segura, Cristina Castaño, Bárbara Santa-Cruz, Enrique San Francisco, Candela Peña, Daniel Medina, Toni Acosta, Olvido Gara "Alaska", Fernando Gil, Paco Collado, Marta González de Vega, Abi Power, Raúl D.G., Esperanza Gracia, Daniela Blume, Jenica Neacsu, Alejandro Arce, Iker Val, Paco Tomás, Cañita Brava, Luis Carlos Tortosa, Álvaro Tortosa, Florentino Fernández, El Gran Wyoming</t>
  </si>
  <si>
    <t>Acción. Thriller. Drama | Policíaco. Drogas. Bandas/pandillas callejeras. Buddy Film. Falso documental</t>
  </si>
  <si>
    <t>Jake Gyllenhaal, Michael Peña, Anna Kendrick, Frank Grillo, America Ferrera, Cle Sloan, Natalie Martinez, David Harbour, Jaime Fitzsimons, Cody Horn, Kevin Vance</t>
  </si>
  <si>
    <t>Adam Scott, Richard Jenkins, Catherine O'Hara, Amy Poehler, Jessica Alba, Jane Lynch, Mary Elizabeth Winstead, Clark Duke</t>
  </si>
  <si>
    <t>Comedia. Drama. Romance | Música. Años 80. Adolescencia. Amistad</t>
  </si>
  <si>
    <t>Ferdia Walsh-Peelo, Lucy Boynton, Jack Reynor, Aidan Gillen, Kelly Thornton, Maria Doyle Kennedy, Don Wycherley, Kyle Bradley, Lydia McGuinness, Ian Kenny, Ben Carolan, Mark McKenna, Des Keogh, Percy Chamburuka, Karl Rice</t>
  </si>
  <si>
    <t>Drama. Comedia. Romance | Comedia dramática. Historias cruzadas. Amistad</t>
  </si>
  <si>
    <t>Bridget Fonda, Campbell Scott, Kyra Sedgwick, Matt Dillon, Sheila Kelley, Jim True-Frost, Bill Pullman, James Legros, Devon Raymond, Eric Stoltz, Tom Skerritt, Ally Walker, Peter Horton, Jeremy Piven, Debi Mazar, Cameron Crowe, Tim Burton, Eddie Vedder</t>
  </si>
  <si>
    <t>Terror | Sobrenatural. Secuela</t>
  </si>
  <si>
    <t>James Ransone, Shannyn Sossamon, Robert Daniel Sloan, Dartanian Sloan, Lea Coco, Tate Ellington, John Beasley, Lucas Jade Zumann, Jaden Klein, Laila Haley, Caden M. Fritz, Olivia Rainey</t>
  </si>
  <si>
    <t>Terror. Thriller | Asesinos en serie. Sobrenatural</t>
  </si>
  <si>
    <t>Ethan Hawke, James Ransone, Juliet Rylance, Vincent D'Onofrio, Fred Dalton Thompson, Clare Foley, Michael Hall D'Addario, Victoria Leigh, Cameron Ocasio</t>
  </si>
  <si>
    <t>Drama | Histórico. Antiguo Egipto. Cine épico</t>
  </si>
  <si>
    <t>Jean Simmons, Victor Mature, Edmund Purdom, Gene Tierney, Peter Ustinov, Bella Darvi, Michael Wilding, John Carradine, Judith Evelyn, Henry Daniell, Mike Mazurki</t>
  </si>
  <si>
    <t>Comedia | Música. Enseñanza. Colegios &amp; Universidad. Secuela</t>
  </si>
  <si>
    <t>Whoopi Goldberg, Maggie Smith, Wendy Makkena, Kathy Najimy, Lauryn Hill, Devin Kamin, James Coburn, Michael Jeter, Mary Wickes, Barnard Hughes, Jennifer Love Hewitt, Thomas Gottschalk, Sheryl Lee Ralph, Robert Pastorelli, Alanna Ubach, Ryan Toby, Ron Johnson, Christian Fitzharris, Tanya Blount, Mehran Marcos Sedghi</t>
  </si>
  <si>
    <t>Comedia | Enseñanza. Música</t>
  </si>
  <si>
    <t>Whoopi Goldberg, Maggie Smith, Harvey Keitel, Bill Nunn, Kathy Najimy, Wendy Makkena, Richard Portnow, Robert Miranda, Mary Wickes, Pat Crawford Brown</t>
  </si>
  <si>
    <t>Drama | Cine independiente USA. Adolescencia. Skateboarding</t>
  </si>
  <si>
    <t>Jaden Smith, Elizabeth Rodriguez, Taylor Gray, Jules Lorenzo, Darlene Violette, Rachelle Vinberg, Samuel Smith, Tashiana Washington, Thaddeus Daniels, Judah Lang, John Palumbo, Nina Moran, Kabrina Adams, Ardelia Lovelace, Brenn Lorenzo</t>
  </si>
  <si>
    <t>Dolph Lundgren, Tony Jaa, Ron Perlman, Michael Jai White, Celina Jade, Peter Weller, Sahajak Boonthanakit, Leo Rano, Cary-Hiroyuki Tagawa</t>
  </si>
  <si>
    <t>Drama | Basado en hechos reales. Racismo. Amistad</t>
  </si>
  <si>
    <t>Jamie Bell, Vera Farmiga, Danielle Macdonald, Mike Colter, Bill Camp, Ari Barkan, Louisa Krause, Justin L. Wilson, Sean Cullen, Samantha Jones, Daniel Henshall, Zoe Margaret Colletti, Kylie Rogers, Colbi Gannett, Mary Stuart Masterson, Russell Posner, Jenna Leigh Green, Jaime Ray Newman</t>
  </si>
  <si>
    <t>Ciencia ficción. Acción. Aventuras | Aviones. Steampunk</t>
  </si>
  <si>
    <t>Jude Law, Gwyneth Paltrow, Angelina Jolie, Giovanni Ribisi, Michael Gambon, Bai Ling, Trevor Baxter, Omid Djalili, Julian Curry</t>
  </si>
  <si>
    <t>Comedia | Adolescencia. Skateboarding</t>
  </si>
  <si>
    <t>Ludovico Tersigni, Barbara Ramella, Jasmine Trinca, Luca Marinelli, Fiorenza Tessari, Pietro Ragusa</t>
  </si>
  <si>
    <t>Drama | Adolescencia. Drama judicial / Abogados/as. Años 60. Años 80</t>
  </si>
  <si>
    <t>Kevin Bacon, Robert De Niro, Dustin Hoffman, Jason Patric, Brad Pitt, Minnie Driver, Vittorio Gassman, Ron Eldard, Brad Renfro, Billy Crudup, Jonathan Tucker, Joseph Perrino, John Slattery, Terry Kinney, Bruno Kirby, Frank Medrano, Geoffrey Wigdor</t>
  </si>
  <si>
    <t>Intriga. Aventuras. Terror. Fantástico | Brujería. Fantasmas. Sobrenatural. Siglo XVIII</t>
  </si>
  <si>
    <t>Johnny Depp, Christina Ricci, Miranda Richardson, Michael Gambon, Casper Van Dien, Marc Pickering, Richard Griffiths, Ian McDiarmid, Jeffrey Jones, Christopher Walken, Michael Gough, Steven Waddington, Lisa Marie, Christopher Lee, Alun Armstrong, Claire Skinner, Martin Landau</t>
  </si>
  <si>
    <t>Drama | Surrealismo. Cine dentro del cine. Cine independiente USA</t>
  </si>
  <si>
    <t>Anthony Hopkins, John Turturro, Christian Slater, Stella Arroyave, Camryn Manheim, Lisa Pepper, Gavin Grazer, Monica Garcia, Michael Clarke Duncan, Fionnula Flanagan, Kevin McCarthy</t>
  </si>
  <si>
    <t>Western. Drama | Siglo XIX. Amistad</t>
  </si>
  <si>
    <t>Michael Fassbender, Kodi Smit-McPhee, Ben Mendelsohn, Brooke Williams, Rory McCann, Jeffrey Thomas, Caren Pistorius, Kalani Queypo, Stuart Martin, Tawanda Manyimo, Madeleine Sami, Michael Whalley, Andrew Robertt, Erroll Shand, Ken Blackburn</t>
  </si>
  <si>
    <t>Nikolaj Coster-Waldau, Molly Parker, Gary Cole, Robert Forster, Jacki Weaver, Macon Blair, Larry Fessenden, Pat Healy, Tara Yelland, Tyrone Benskin, Derek Barnes, Julia Dawi, Michael Kinney</t>
  </si>
  <si>
    <t>Comedia. Drama | Basado en hechos reales</t>
  </si>
  <si>
    <t>Christopher Meloni, Dean Norris, Devon Bostick, Bridget Moynahan, Kevin Nealon, Xander Berkeley, Ashley Jensen, Garcelle Beauvais, Amaury Nolasco, Ken Davitian, Gregory Itzin, Andrew James Allen, Misty Monroe, Barbara Gruen, Fidel Gomez, Ronnie Gene Blevins, Charles Halford, Jan Hoag, Brendan Patrick Connor, Carlo Rota</t>
  </si>
  <si>
    <t>Dennis Quaid, Sarah Jessica Parker, Elliot Page, Thomas Haden Church, Christine Lahti, Ashton Holmes, Camille Mana, David Denman, Don Wadsworth, Robert Haley, Patrick Sebes, Kevin James Doyle, Paul Huber, Iva Jean Saraceni, Richard John Walters, Scott A. Martin, Jane Mowder, Patrick Jordan, Rick Warner, Barret Hackney</t>
  </si>
  <si>
    <t>Drama | Cine independiente USA. Años 80. Historias cruzadas. Fotografía</t>
  </si>
  <si>
    <t>Harvey Keitel, William Hurt, Stockard Channing, Forest Whitaker, Harold Perrineau, Ashley Judd, Giancarlo Esposito, Victor Argo, Erica Gimpel, Clarice Taylor, José Zúñiga, Malik Yoba, Mary Ward, Jared Harris, Stephen Gevedon, Howie Rose</t>
  </si>
  <si>
    <t>Comedia | Película de episodios. Drogas. Artes marciales</t>
  </si>
  <si>
    <t>Rodrigo Poisón, Jimmy Castro, Natalia Mateo, Margarita Lascoiti, Edu Díaz, Ángela Chica, Clara Alvarado, Álvaro Lafora, Nuño Benito, Christian Reyes, Silvia Vacas, Marta Balón, Úrsula Gutiérrez</t>
  </si>
  <si>
    <t>Comedia | Comedia negra. Crimen. Mafia. Robos &amp; Atracos. Película de culto. Historias cruzadas</t>
  </si>
  <si>
    <t>Jason Statham, Stephen Graham, Brad Pitt, Alan Ford, Vinnie Jones, Rade Serbedzija, Dennis Farina, Benicio del Toro, Mike Reid, Ade, Robbie Gee, Lennie James, Ewen Bremner, Jason Flemyng, Andy Beckwith, William Beck, Nicola Collins, Charlesa Cork, James Cuningham, Sorcha Cusack, Sam Douglas, Adam Fogerty, Goldie, Chuck Julian, Dave Legeno, Eric Meyers, Jason Ninh Cao, Trevor Steedman, Mick Theo, Velibor Topic, Liam McMahon, James Warren, Tim Faraday</t>
  </si>
  <si>
    <t>Comedia | Secuestros / Desapariciones</t>
  </si>
  <si>
    <t>Amy Schumer, Goldie Hawn, Christopher Meloni, Ike Barinholtz, Randall Park, Wanda Sykes, Tom Bateman, Kevin Kane, Andre Pelzer, Óscar Jaenada, Damion Scandrick, Scott Wallace, John A Weaver, Cody Easterbrook, Pedro Haro, Joan Cusack</t>
  </si>
  <si>
    <t>Ciencia ficción. Comedia. Terror | Extraterrestres. Adolescencia</t>
  </si>
  <si>
    <t>Mary Nepi, Amy Landecker, Rich Fulcher, Gabrielle Elyse, Ashley Argota, Nick Gomez, Austin Fryberger, J.J. Nolan, Logan Rogan, Alex Skinner, Amy Arburn, Gabriella Gourdin, David Stevens, Mark Sande, David Christian Welborn, Cathleen Mason, Tod Huntington, Walter Platz, Mike Lee, Noelle Therese Mulligan, Coral Chambers, John-Paul Howard, Johnny Visotcky, Micah McNeil, Kelsey Leos Montoya, Sarah Minnich, Melissa Chambers, Joseph A. Garcia, Monique Candelaria, Ama Zathura, Catherine Urbanek, Frank L. Bare II, Matt Griff, Skip Carlsen, Houston Merrill, Duy Beck, Brian Finn, Damon Christensen</t>
  </si>
  <si>
    <t>Tom Berenger, Chad Michael Collins, Dennis Haysbert, Doug Allen, Alex Roe, Dominic Mafham, Mercedes Mason, Nestor Serrano, Yana Marinova, Vasil Enev</t>
  </si>
  <si>
    <t>Billy Zane, Chad Michael Collins, Dennis Haysbert, Stephanie Vogt, Nick Gomez, Presciliana Esparolini, Enoch Frost, Ravil Isyanov, Nigel Barber, Velislav Pavlov</t>
  </si>
  <si>
    <t>Thriller. Drama. Intriga | Biográfico. Basado en hechos reales. Espionaje</t>
  </si>
  <si>
    <t>Joseph Gordon-Levitt, Shailene Woodley, Melissa Leo, Zachary Quinto, Tom Wilkinson, Rhys Ifans, Nicolas Cage, Logan Marshall-Green, Timothy Olyphant, Scott Eastwood, Joely Richardson, Jaymes Butler, Ben Schnetzer, Ben Chaplin, Edward Snowden</t>
  </si>
  <si>
    <t>Bélico. Drama | Basado en hechos reales. Holocausto. Nazismo. II Guerra Mundial. Años 40</t>
  </si>
  <si>
    <t>Konstantin Khabenskiy, Christopher Lambert, Mariya Kozhevnikova, Michalina Olszanska, Philippe Reinhardt, Maximilian Dirr, Mindaugas Papinigis, Wolfgang Cerny</t>
  </si>
  <si>
    <t>Julia Louis-Dreyfus, James Gandolfini, Toni Collette, Catherine Keener, Ben Falcone, Tavi Gevinson, Tracey Fairaway, Eve Hewson, Anjelah Johnson-Reyes, Toby Huss</t>
  </si>
  <si>
    <t>Comedia. Romance | Comedia romántica. Discapacidad</t>
  </si>
  <si>
    <t>Franck Dubosc, Alexandra Lamy, Elsa Zylberstein, Gérard Darmon, Caroline Anglade, Laurent Bateau, Claude Brasseur, François-Xavier Demaison</t>
  </si>
  <si>
    <t>Terror. Intriga | Sátira. Comedia negra. Gore. Drama psicológico. Cine independiente USA</t>
  </si>
  <si>
    <t>Billy Warlock, Connie Danese, Ben Slack, Devin DeVasquez, Evan Richards, Patrice Jennings, Tim Bartell, Charles Lucia, Heidi Kozak, Brian Bremer, Ben Meyerson</t>
  </si>
  <si>
    <t>Comedia. Acción | Perros/Lobos. Buddy Film</t>
  </si>
  <si>
    <t>Tom Hanks, Mare Winningham, Reginald Veljohnson, Craig T. Nelson, J.C. Quinn, John McIntire, Scott Paulin, David Knell, Ebbe Roe Smith, Kevin Scannell, Joel Bailey, Mary McCusker, Ernie Lively, Clyde Kusatsu, Eda Reiss Merin, Victor DiMattia, Elden Henson, Cheryl Anderson, Sharon Madden, Jenny Drugan, Nick Dimitri, Scott N. Stevens, Andrew Walker, Frederick Ponzlov, Jim Beaver</t>
  </si>
  <si>
    <t>Oskar Keymer, Anja Kling, Lina Hüesker, Axel Stein, Justus von Dohnanyi, Johannes Zeiler, Michael Ostrowski</t>
  </si>
  <si>
    <t>Intriga. Thriller | Buddy Film. Crimen</t>
  </si>
  <si>
    <t>Sean Connery, Wesley Snipes, Harvey Keitel, Cary-Hiroyuki Tagawa, Kevin Anderson, Tia Carrere, Steve Buscemi, Tatjana Patitz, Mako, Daniel Von Bargen, Ray Wise, Stan Egi, Stan Shaw, Peter Crombie, Sam Lloyd, Alexandra Powers, Lauren Robinson, Amy Hill, Tom Dahlgren, Clyde Kusatsu, Michael Chapman, Joey Miyashima, Nelson Mashita, Tamara Tunie, Tony Ganios, James Oliver Bullock, Dan Butler, Toshishiro Obata, Shelley Michelle, Patricia Ayame Thomson, Jeff Imada, J. Max Kirishima, Larry O. Williams Jr., Cecil Brown, Meagen Fay, Max Grodénchik, Gunnar Peterson, Jessica Tuck, Minnie Summers Lindsey, Paul Fujimoto, Michael Leopard, Tak Kubota, Fumio Demura, Tadashi Yamashita</t>
  </si>
  <si>
    <t>Western. Acción | Spaghetti Western. Samuráis</t>
  </si>
  <si>
    <t>Charles Bronson, Toshirô Mifune, Ursula Andress, Alain Delon, Capucine, Anthony Dawson, Guido Lollobrigida, Barta Barri, Mónica Randall, Gianni Medici, Georges Lycan, Luc Merenda, Tetsu Nakamura, José Nieto, Julio Peña, Hiroshi Tanaka, John B. Vermont</t>
  </si>
  <si>
    <t>Intriga. Thriller | Discapacidad. Discapacidad visual</t>
  </si>
  <si>
    <t>Audrey Hepburn, Alan Arkin, Richard Crenna, Efrem Zimbalist Jr., Jack Weston, Samantha Jones, Julie Herrod</t>
  </si>
  <si>
    <t>Ciencia ficción. Romance. Intriga | Remake. Aventura espacial</t>
  </si>
  <si>
    <t>George Clooney, Natascha McElhone, Jeremy Davies, Viola Davis, Ulrich Tukur, John Cho</t>
  </si>
  <si>
    <t>Candice Bergen, Peter Strauss, Donald Pleasence, John Anderson, Jorge Rivero, Dana Elcar, Bob Carraway, Martin West, James Hampton, Mort Mills, Jorge Russek, Aurora Clavel</t>
  </si>
  <si>
    <t>Acción. Aventuras. Bélico | Años 20. Boxeo</t>
  </si>
  <si>
    <t>Jean-Claude Van Damme, Steven Berkoff, Ana Sofrenovic, Tom Delmar, David Hayman, Mario Kalli, Adewale Akinnuoye-Agbaje, Daniel Caltagirone, Jim Carter, Nicholas Farrell, Takis Triggelis</t>
  </si>
  <si>
    <t>Bélico. Drama | II Guerra Mundial. Telefilm</t>
  </si>
  <si>
    <t>Romance. Drama | Drama romántico. I Guerra Mundial</t>
  </si>
  <si>
    <t>Richard Griffiths, Jack O'Connell, Frances de la Tour, George MacKay, Alexandra Roach, John Lynch, Maxine Peake</t>
  </si>
  <si>
    <t>Kurt Russell, Connie Nielsen, Jason Scott Lee, Michael Chiklis, Gary Busey, Jason Isaacs, Sean Pertwee, James Black, Vladimir Orlov</t>
  </si>
  <si>
    <t>Romance. Comedia | Comedia romántica. Amistad. Comedia juvenil. Navidad</t>
  </si>
  <si>
    <t>Ryan Reynolds, Amy Smart, Anna Faris, Chris Klein, Chris Marquette, Julie Hagerty, Stephen Root, Fred Ewanuick, Amy Matysio, Barry Flatman</t>
  </si>
  <si>
    <t>Gary Cooper, Grace Kelly, Thomas Mitchell, Lloyd Bridges, Katy Jurado, Lee Van Cleef, Otto Kruger, Lon Chaney Jr., Harry Morgan, Ian MacDonald, Morgan Farley, Sheb Wooley, Robert J. Wilke, Harry Shannon, Eve McVeagh</t>
  </si>
  <si>
    <t>Aventuras. Drama. Bélico. Romance | II Guerra Mundial</t>
  </si>
  <si>
    <t>Deborah Kerr, Robert Mitchum</t>
  </si>
  <si>
    <t>Thriller. Drama | Mafia. Neo-noir. Crimen. Venganza</t>
  </si>
  <si>
    <t>Ryan Gosling, Kristin Scott Thomas, Vithaya Pansringarm, Rhatha Phongam, Gordon Brown, Tom Burke, Sahajak Boonthanakit, Pitchawat Petchayahon, Charlie Ruedpokanon, Kovit Wattanakul, Wannisa Peungpa, Byron Gibson</t>
  </si>
  <si>
    <t>Gaspard Ulliel, Nathalie Baye, Vincent Cassel, Léa Seydoux, Marion Cotillard, Antoine Desrochers, Sasha Samar</t>
  </si>
  <si>
    <t>Drama | Basado en hechos reales. Familia</t>
  </si>
  <si>
    <t>Clive Owen, Nicholas McAnulty, George MacKay, Laura Fraser, Emma Booth, Julia Blake, Natasha Little, Emma Lung, Erik Thomson</t>
  </si>
  <si>
    <t>Comedia. Infantil | Navidad. Secuela</t>
  </si>
  <si>
    <t>Macaulay Culkin, Joe Pesci, Daniel Stern, John Heard, Catherine O'Hara, Tim Curry, Devin Ratray, Brenda Fricker, Eddie Bracken, Rob Schneider, Donald Trump, Kieran Culkin, Hillary Wolf, Michael C. Maronna, Gerry Bamman, Terrie Snell, Senta Moses, Diana Rein, Anna Slotky, Dana Ivey, Leigh Zimmerman, Clare Hoak, Bob Eubanks, Rip Taylor, Jaye P. Morgan, Jimmie Walker, Joe Liss, Ally Sheedy, Harry Hutchinson, Rod Sell, Ron Canada, Cedric Young, James Cole, Abdoulaye NGom, Michael Goldfinger, Mario Todisco</t>
  </si>
  <si>
    <t>Comedia. Infantil | Navidad. Cine familiar. Película de culto</t>
  </si>
  <si>
    <t>Macaulay Culkin, Joe Pesci, Daniel Stern, John Heard, Roberts Blossom, Catherine O'Hara, John Candy, Angela Goethals, Devin Ratray, Kristin Minter, Gerry Bamman, Hillary Wolf, Larry Hankin, Michael C. Maronna, Diana Rein, Senta Moses, Kieran Culkin, Anna Slotky, Terrie Snell, Virginia Smith, Matt Doherty, Michael Guido, Ray Toler, Billie Bird, Bill Erwin, Gerry Becker, Alan Wilder, Hope Davis, Dianne B. Shaw, James Ryan, Ken Hudson Campbell, Mark Beltzman, Ann Whitney, Jim Ortlieb, Kate Johnson</t>
  </si>
  <si>
    <t>Cine negro. Intriga | Crimen. Thriller psicológico</t>
  </si>
  <si>
    <t>John Hodiak, Nancy Guild, Lloyd Nolan, Richard Conte, Charles Arnt, Richard Benedict, Whit Bissell, Clancy Cooper</t>
  </si>
  <si>
    <t>Drama. Romance. Aventuras | Aviones. Amistad</t>
  </si>
  <si>
    <t>Cary Grant, Jean Arthur, Rita Hayworth, Thomas Mitchell, Richard Barthelmess, Victor Kilian, Allyn Joslyn, Sig Ruman, Noah Beery Jr., John Carroll, Pat Flaherty, Pedro Regas, Don 'Red' Barry, Lucio Villegas, Pat West, Cecilia Callejo</t>
  </si>
  <si>
    <t>Salma Hayek, Matthew Perry, Jon Tenney, Jill Clayburgh, Carlos Gómez, Tomas Milian, John Bennett Perry, Siobhan Fallon, Suzanne Snyder, Stanley DeSantis, Angelina Torres, Anne Betancourt, Mark Adair-Rios, Shelley Morrison, Christopher Michael, Josh Cruze, Chris Bauer, Douglas Weston, Angela Lanza</t>
  </si>
  <si>
    <t>Drama | Baile. Homosexualidad</t>
  </si>
  <si>
    <t>Levan Gelbakhiani, Bachi Valishvili, Ana Javakishvili, Giorgi Tsereteli, Tamar Bukhnikashvili, Marika Gogichaishvili, Kakha Gogidze, Levan Gabrava, Ana Makharadze, Nino Gabisonia, Mate Khidasheli, Aleko Begalishvili, Nia Gvatua, Lucas Hesling, Ketie Danelia, Giorgi Aladashvili</t>
  </si>
  <si>
    <t>Sylvia Sidney, Henry Fonda, Barton MacLane, Jean Dixon, William Gargan, Jerome Cowan, Chic Sale, Margaret Hamilton, Warren Hymer, Guinn Williams, John Wray, Walter De Palma, Ward Bond</t>
  </si>
  <si>
    <t>Marisa Tomei, Robert Downey Jr., Bonnie Hunt, Joaquim de Almeida, Fisher Stevens, Billy Zane, Adam LeFevre, John Benjamin Hickey, Siobhan Fallon</t>
  </si>
  <si>
    <t>Fantástico. Aventuras. Acción | Espada y brujería. Siglo XVI. Siglo XVII. Cómic. Marvel Comics</t>
  </si>
  <si>
    <t>James Purefoy, Max von Sydow, Pete Postlethwaite, Rachel Hurd-Wood, Alice Krige, Mackenzie Crook, Ryan James, Kenny Mitchell, Stewart Moore, Mark O'Neal, Jason Flemyng, Robert Orr, Richard Ryan</t>
  </si>
  <si>
    <t>Ashley Judd, Patrick Wilson, Chris Sarandon, Whoopi Goldberg, Jane Krakowski, Jenna Elfman, Dagmara Dominczyk, Jasmine Guy, Anthony LaPaglia, John Benjamin Hickey, James Hampton, Judith Ivey</t>
  </si>
  <si>
    <t>Acción. Drama | Artes marciales. Wuxia</t>
  </si>
  <si>
    <t>Deng Chao, Sun Li, Ryan Zheng, Guan Xiaotong, Wang Jingchun, Wang Qianyuan, Hu Jun, Lei Wu</t>
  </si>
  <si>
    <t>Tatum O'Neal, Julian Sands, Tim Curry, Lacey Chabert, Eion Bailey, Patrick McCullough, Rudolf Martin, Lorna Farrar, Michael Arata, John McConnell, Lance Spellerberg, Kurt Gerard</t>
  </si>
  <si>
    <t>Comedia. Terror. Fantástico | Comedia de terror. Vampiros. Familia. Años 70</t>
  </si>
  <si>
    <t>Johnny Depp, Michelle Pfeiffer, Helena Bonham Carter, Eva Green, Jackie Earle Haley, Jonny Lee Miller, Chloë Grace Moretz, Bella Heathcote, Gulliver McGrath, Christopher Lee, Ray Shirley, Alice Cooper, Andrew Crayford, Thomas McDonell, Glen Mexted, Ivan Kaye, Susanna Cappellaro, Josephine Butler, William Hope, Shane Rimmer, Michael Shannon, Harry Taylor, Guy Flanagan, Nigel Whitmey, Philip Bulcock, Sophie Kennedy Clark, Hannah Murray, Victoria Bewick, Sean Mahon, Alexia Osborne, Richard Hollis, Felicity Brangan, Michael Anthony Brown, Charlotte Spencer, Gabriel Freilich, Thomas Grube, Jeff Mash, Raffey Cassidy, Jonathan Frid, Kathryn Leigh Scott, Lara Parker, David Selby, Janine Craig, Adelle Young, Dominika Van Santen, Josephine McGrail</t>
  </si>
  <si>
    <t>Comedia. Intriga | Crimen. Circo. Asesinos en serie</t>
  </si>
  <si>
    <t>Woody Allen, John Malkovich, Mia Farrow, Madonna, Kathy Bates, John Cusack, Jodie Foster, Lily Tomlin, Donald Pleasence, Fred Gwynne, Julie Kavner, Kenneth Mars, Kate Nelligan, Philip Bosco, Robert Joy, Wallace Shawn, Kurtwood Smith, Josef Sommer</t>
  </si>
  <si>
    <t>Alice Eve, Stanley Tucci</t>
  </si>
  <si>
    <t>Drama. Comedia | Cine dentro del cine</t>
  </si>
  <si>
    <t>Stephen Dorff, Elle Fanning, Chris Pontius, Michelle Monaghan, Kristina Shannon, Karissa Shannon, Alden Ehrenreich, Lala Sloatman, Alexander Nevsky, Maryna Linchuk</t>
  </si>
  <si>
    <t>Drama. Intriga | Siglo XIX. Vida rural (Norteamérica). Remake</t>
  </si>
  <si>
    <t>Richard Gere, Jodie Foster, Bill Pullman, James Earl Jones, William Windom, Lanny Flaherty, R. Lee Ermey, Wendell Wellman, Brett Kelley, Clarice Taylor, Frankie Faison, Richard Hamilton, Karen Kirschenbauer, Dean Whitworth</t>
  </si>
  <si>
    <t>Terror. Fantástico | Sobrenatural. Familia. Adopción</t>
  </si>
  <si>
    <t>Kate Bosworth, Thomas Jane, Jacob Tremblay, Annabeth Gish, Dash Mihok, Scottie Thompson, Jay Karnes, Kyla Deaver, Lance E. Nichols, Courtney Bell, Justin Gordon, Ginger McNamara</t>
  </si>
  <si>
    <t>Terror. Drama. Thriller | Crimen. Familia. Cine independiente USA. Remake</t>
  </si>
  <si>
    <t>Julia Garner, Ambyr Childers, Bill Sage, Kelly McGillis, Michael Parks, Wyatt Russell, Nick Damici, Vonia Arslanian, Annemarie Lawless, Reagan Leonard, Laurent Rejto, I.N. Sierros, Joel Nagle, Hollis Gilstrap</t>
  </si>
  <si>
    <t>Comedia | Drogas. Familia. Road Movie</t>
  </si>
  <si>
    <t>Jason Sudeikis, Jennifer Aniston, Will Poulter, Emma Roberts, Kathryn Hahn, Nick Offerman, Thomas Lennon, Ed Helms, Vickie Eng, Tait Fletcher, Molly C. Quinn, Tomer Sisley, Lunden De'Leon, Matt Cornwell, Luis Guzmán, Ashley Blankenship, Mark L. Young</t>
  </si>
  <si>
    <t>Thriller. Acción | Robos &amp; Atracos. Crimen. Drama carcelario</t>
  </si>
  <si>
    <t>Ewan McGregor, Brenton Thwaites, Alicia Vikander, Matt Nable, Damon Herriman, Nash Edgerton, Jacek Koman, Tom Budge, Eddie Baroo, David Partridge, Ben Weirheim, Tammie West, Rick Tonna, Isaac Money, Warwick Sadler</t>
  </si>
  <si>
    <t>Ciencia ficción. Comedia. Aventuras. Fantástico. Acción | Videojuego. Amistad. Extraterrestres. Road Movie. Cine familiar</t>
  </si>
  <si>
    <t>James Marsden, Jim Carrey, Neal McDonough, Tika Sumpter, Adam Pally, Leanne Lapp, Shannon Chan-Kent, Debs Howard, Bailey Skodje, Frank C. Turner, Dean Petriw, Natasha Rothwell, Elfina Luk, Emma Oliver, Breanna Watkins, Lee Majdoub, John Specogna, Nicholas Dohy, Lisa Chandler, Melody Nosipho Niemann, Jeanie Cloutier, Jeff Sanca, Michael Hogan</t>
  </si>
  <si>
    <t>Comedia. Romance | Años 1900 (circa). Vida rural. Drama de época. Celos. Historias cruzadas. Comedia romántica</t>
  </si>
  <si>
    <t>Eva Dahlbeck, Ulla Jacobsson, Harriet Andersson, Margit Carlqvist, Gunnar Björnstrand, Jarl Kulle, Bibi Andersson, Ake Fridell, Naima Wifstrand, Björn Bjelvenstam</t>
  </si>
  <si>
    <t>Musical. Drama | Familia. Años 30. Música</t>
  </si>
  <si>
    <t>Julie Andrews, Christopher Plummer, Richard Haydn, Eleanor Parker, Peggy Wood, Heather Menzies, Charmian Carr, Anna Lee, Marni Nixon</t>
  </si>
  <si>
    <t>Drama | Años 60. Adolescencia. Erótico</t>
  </si>
  <si>
    <t>Michael Pitt, Louis Garrel, Eva Green, Robin Renucci, Anna Chancellor, Florian Cadiou, Valentin Merlet, Jean-Pierre Léaud, Jean-Pierre Kalfon, Lola Peploe, Pierre Hancisse</t>
  </si>
  <si>
    <t>The Marx Brothers, Groucho Marx, Harpo Marx, Chico Marx, Zeppo Marx, Margaret Dumont, Louis Calhern, Raquel Torres, Edgar Kennedy, Dennis O'Keefe</t>
  </si>
  <si>
    <t>Julia Jentsch, Andre Hennicke, Gerald Alexander Held, Johanna Gastdorf, Fabian Hinrichs, Maximilian Brückner, Florian Stetter, Lilli Jung, Johannes Suhm, Petra Kelling</t>
  </si>
  <si>
    <t>Aventuras. Western | Celos</t>
  </si>
  <si>
    <t>Gary Cooper, Barbara Stanwyck, Ruth Roman, Anthony Quinn, Ward Bond, Ian MacDonald, Richard Karlan, Juan García</t>
  </si>
  <si>
    <t>Comedia. Drama | Religión</t>
  </si>
  <si>
    <t>Gracita Morales, José Luis López Vázquez, Juanjo Menéndez, Rafaela Aparicio, Mari Carmen Prendes, Rafael Alonso, Antonio Ferrandis, José Sacristán, Luis Sánchez Polack, Andrés Mejuto, Alfonso del Real</t>
  </si>
  <si>
    <t>Thriller. Acción. Drama. Western | Años 40. Posguerra española. Discapacidad auditiva. Cómic</t>
  </si>
  <si>
    <t>Asier Etxeandia, Aitor Luna, Hugo Silva, Marián Álvarez, Imanol Arias, Antonio Dechent, Olimpia Melinte, Cristóbal Suárez, Manuel de Blas, Ruth Díaz, Roberto Bonacini, Rocío Calvo, Jorge Basanta, Javier Ballesteros, Edu Mayo, Stephanie Gil, Íñigo Echevarría, Jaime Martín</t>
  </si>
  <si>
    <t>Ciencia ficción. Comedia. Fantástico</t>
  </si>
  <si>
    <t>Lakeith Stanfield, Tessa Thompson, Steven Yeun, Jermaine Fowler, Armie Hammer, Patton Oswalt, Omari Hardwick, David Cross, Terry Crews, Danny Glover, Michael X. Sommers, Kate Berlant, Robert Longstreet</t>
  </si>
  <si>
    <t>Kris Hitchen, Debbie Honeywood, Rhys Stone, Katie Proctor, Nikki Marshall, Harriet Ghost, Linda E Greenwood, Alfie Dobson, Mark Birch, Ross Brewster, Julian Ions, Charlie Richmond, Brad Hopper, Mark Burns, Stephen Clegg, Norman Sansom, Jack Berry</t>
  </si>
  <si>
    <t>Intriga. Romance</t>
  </si>
  <si>
    <t>Cary Grant, Joan Fontaine, Cedric Hardwicke, Nigel Bruce, Dame May Whitty, Isabel Jeans, Heather Angel, Auriol Lee, Reginald Sheffield, Leo G. Carroll</t>
  </si>
  <si>
    <t>Thriller. Intriga | Crimen. Neo-noir. Película de culto. Policíaco</t>
  </si>
  <si>
    <t>Kevin Spacey, Gabriel Byrne, Chazz Palminteri, Benicio del Toro, Stephen Baldwin, Pete Postlethwaite, Giancarlo Esposito, Dan Hedaya, Suzy Amis, Frank Medrano, Ron Gilbert, Kevin Pollak, Paul Bartel, Carl Bressler, Christine Estabrook</t>
  </si>
  <si>
    <t>Drama. Acción | Deporte. Surf. Basado en hechos reales. Tiburones</t>
  </si>
  <si>
    <t>AnnaSophia Robb, Dennis Quaid, Helen Hunt, Carrie Underwood, Ross Thomas, Lorraine Nicholson, Kevin Sorbo, Sonya Balmores</t>
  </si>
  <si>
    <t>Drama | Música. Discapacidad. Discapacidad auditiva. Cine independiente USA</t>
  </si>
  <si>
    <t>Riz Ahmed, Olivia Cooke, Paul Raci, Mathieu Amalric, Tom Kemp, Bill Thorpe, William Xifaras, David Arthur Sousa, Michael Tow, Marisa Defranco, Lauren Ridloff, Jamie Ghazarian, Chris Perfetti, Hillary Baack, Chelsea Bond</t>
  </si>
  <si>
    <t>Terror. Thriller | Historias cruzadas</t>
  </si>
  <si>
    <t>Kate Beahan, Matt Bettinelli-Olpin, Susan Burke, Zoe Cooper, Gerald Downey, Karla Droege, Larry Fessenden, Dana Gould, Hassie Harrison, Davey Johnson, Nathalie Love, Hannah Marks, Chad Villella, Kristina Pesic, Fabianne Therese, Anessa Ramsey, Mather Zickel, Justin Welborn, David Yow, Karina Fontes</t>
  </si>
  <si>
    <t>Acción. Ciencia ficción. Romance | Extraterrestres. Young Adult</t>
  </si>
  <si>
    <t>Alex Pettyfer, Timothy Olyphant, Dianna Agron, Teresa Palmer, Kevin Durand, Callan McAuliffe, Jake Abel, Garrett M. Brown, Brian Howe, Jeff Hochendoner, Patrick Sebes, Reuben Langdon, Emily Wickersham, Molly McGinnis, Andy Owen, Sophia Anne Caruso, Charles Carroll, L. Derek Leonidoff, Sabrina de Matteo, Cooper Thornton, Judith Hoag, Jack Walz, Beau Mirchoff, Cody Johns, Isabella Robbins, Damien Walters, Jon Braver, Kevin Cassidy, Nash Edgerton, Carrick O'Quinn, Steve Upton</t>
  </si>
  <si>
    <t>Acción. Aventuras. Comedia | Espionaje</t>
  </si>
  <si>
    <t>Eddie Murphy, Owen Wilson, Famke Janssen, Malcolm McDowell, Gary Cole, Viv Leacock, Phill Lewis, Darren Shahlavi</t>
  </si>
  <si>
    <t>Ciencia ficción. Acción. Terror | Supervivencia. Pandemias. Vampiros. Remake. Futuro postapocalíptico</t>
  </si>
  <si>
    <t>Will Smith, Alice Braga, Salli Richardson-Whitfield, Paradox Pollack, Charlie Tahan, Darrell Foster, Emma Thompson, Courtney Munch, Willow Smith</t>
  </si>
  <si>
    <t>Comedia. Drama. Romance | Comedia romántica. Drama romántico. Drama psicológico</t>
  </si>
  <si>
    <t>Lim Su-jeong, Rain, Choi Hee-jin, Lee Yong-nyeo, Yoo Ho-jung, Shon Young-soon, Lee Kyung-eun, Joo Hee, Lee Young-mi, Chun Choon-gi, Lee Yong-nyeo</t>
  </si>
  <si>
    <t>Cine negro. Drama | Crimen. Drama carcelario</t>
  </si>
  <si>
    <t>Paul Muni, Glenda Farrell, Helen Vinson, Preston Foster, Edward Ellis, Allen Jenkins, Sally Blane, Dennis O'Keefe</t>
  </si>
  <si>
    <t>Ciencia ficción. Aventuras. Acción. Drama | Aventura espacial. Manga. Live-Action</t>
  </si>
  <si>
    <t>Takuya Kimura, Meisa Kuroki, Toshirô Yanagiba, Naoto Ogata, Hiroyuki Ikeuchi, Shin'ichi Tsutsumi, Maiko, Reiko Takashima, Toshiyuki Nishida, Toshihiro Yashiba, Kazuki Namioka, Takumi Saito, Takahiro Miura, Kensuke Ohwada, Kana Harada, Junpei Uto, Saaya Ishikawa, Ippei Sasaki, Miyû Sawai, Bunki Sugiura, Natsuhi Ueno, Yuichiro Hirose, Megumi Shôji</t>
  </si>
  <si>
    <t>Aventuras. Drama | Aventura espacial. Vejez/Madurez. Amistad</t>
  </si>
  <si>
    <t>Clint Eastwood, Tommy Lee Jones, Donald Sutherland, James Garner, James Cromwell, Marcia Gay Harden, William Devane, Loren Dean, Courtney B. Vance, Barbara Babcock, Rade Serbedzija, Blair Brown, Jay Leno, Nils Allen Stewart, Toby Stephens, Eli Craig, John Asher, Matt McColm, Billie Worley, Chris Wylde, James MacDonald, Anne Stedman</t>
  </si>
  <si>
    <t>Animación. Comedia. Ciencia ficción. Fantástico. Infantil | Deporte. Baloncesto. Extraterrestres. Looney Tunes</t>
  </si>
  <si>
    <t>Animación, Michael Jordan, Wayne Knight, Theresa Randle, Bill Murray, Charles Barkley, Patrick Ewing, Larry Bird, Larry Johnson, Shawn Bradley, Tyrone Bogues</t>
  </si>
  <si>
    <t>Ciencia ficción. Comedia | Robots. Serie B</t>
  </si>
  <si>
    <t>Dennis Hopper, Shane Rimmer, Charles Dance, Stephen Dorff, Jason O'Mara, Debi Mazar, Roger Gregg, Denis Akiyama, Seamus Flavin, Graeme Wilkinson, George Wendt, Sean Lawlor, Tim Loane, Ian Beattie, Olwen Fouere, Dave Duffy, Vernon Wells, Mary Ann Schmidt, Pat Laffan, Barbara Crampton</t>
  </si>
  <si>
    <t>Aventuras. Drama | Basado en hechos reales. Aventura espacial. Años 60</t>
  </si>
  <si>
    <t>Aleksandr Ilyin, Vladimir Ilyin, Yuri Itskov, Konstantin Khabenskiy, Vitaliya Kornienko, Anatoly Kotenyov, Yevgeny Mironov, Yuriy Nifontov, Aleksandr Novin, Elena Panova, Gennadiy Smirnov, Aleksandra Ursulyak</t>
  </si>
  <si>
    <t>Comedia | Parodia. Comedia absurda</t>
  </si>
  <si>
    <t>Alexandra Jiménez, Silvia Abril, Carlos Areces, Laia Alda, Óscar Lara, Eduardo Gómez, Michelle Jenner, Joaquín Reyes, Joselito, Juana Cordero, Luis Zahera, Leticia Dolera, David Fernández, Jordi Vilches, Julián López, Ernesto Sevilla, Raúl Cimas, Fernando Gil, Leslie Nielsen, Álex de la Iglesia, Belén Rueda, Berto Romero, Andreu Buenafuente, Chiquito de la Calzada</t>
  </si>
  <si>
    <t>Val Kilmer, Derek Luke, William H. Macy, Ed O'Neill, Kristen Bell, Tia Texada, David Paymer, Geoff Pierson</t>
  </si>
  <si>
    <t>Comedia | Sátira. Periodismo. Radio. Remake</t>
  </si>
  <si>
    <t>Ricky Gervais, Eric Bana, Vera Farmiga, Benjamin Bratt, America Ferrera, Kelly MacDonald, Kevin Pollak, Meghan Heffern, Raúl Castillo, Mimi Kuzyk, Rachael Ancheril, Jim Norton, Pedro Miguel Arce, Ari Cohen, Steve Greenstein</t>
  </si>
  <si>
    <t>Ciencia ficción. Acción | Sobrenatural</t>
  </si>
  <si>
    <t>James Badge Dale, Emily Mortimer, Bruce Greenwood, Max Martini, Clayne Crawford, Ryan Robbins, Ursula Parker, Cory Hardrict, Jimmy Akingbola, Louis Ozawa Changchien, Gonzalo Menéndez, Parker Sawyers, Royce Pierreson, James D. Dever, Mark O'Neal, Brian Caspe, Aaron Serban, Stephen Root</t>
  </si>
  <si>
    <t>Comedia. Drama | Colegios &amp; Universidad. Homosexualidad. Teatro. Periodismo</t>
  </si>
  <si>
    <t>Liam James, Sarah Steele, Austin P. McKenzie, Janeane Garofalo, Kal Penn, Kimberly Williams-Paisley, Lin-Manuel Miranda</t>
  </si>
  <si>
    <t>Sandra Bullock, Jason Patric, Willem Dafoe, Glenn Plummer, Christine Firkins, Lois Chiles, Temuera Morrison, Brian McCardie, Mike Hagerty, Jennifer Badger, Connie Ray, Jeremy Hotz, Tim Conway, Jessica Diz, Joe Morton, Colleen Camp</t>
  </si>
  <si>
    <t>Ciencia ficción. Acción. Fantástico | Deporte. Coches/Automovilismo. Manga. Live-Action</t>
  </si>
  <si>
    <t>Emile Hirsch, Matthew Fox, Susan Sarandon, John Goodman, Christina Ricci, Roger Allam, Scott Porter, Kick Gurry, Rain, Park Joon Hyung, Nicholas Elia, Melissa Holroyd, Ariel Winter, Christian Oliver, Paulie Litt, Nayo Wallace, Ralph Herforth, Hiroyuki Sanada, Yu Nan, Richard Roundtree, Benno Fürmann, Melvil Poupaud, Togo Igawa, Ben Miles</t>
  </si>
  <si>
    <t>Keanu Reeves, Sandra Bullock, Dennis Hopper, Joe Morton, Jeff Daniels, Alan Ruck, Glenn Plummer, Richard Lineback, Beth Grant, Hawthorne James</t>
  </si>
  <si>
    <t>Ciencia ficción. Terror | Animales. Insectos. Arañas. 3-D</t>
  </si>
  <si>
    <t>Christa Campbell, Patrick Muldoon, William Hope, Shelly Varod, Sydney Sweeney, Jon Mack</t>
  </si>
  <si>
    <t>Ciencia ficción. Thriller. Terror</t>
  </si>
  <si>
    <t>Adrien Brody, Sarah Polley, Brandon McGibbon, David Hewlett, Abigail Chu, Delphine Chanéac, Simona Maicanescu, Doug Hicton</t>
  </si>
  <si>
    <t>Drama. Intriga | Crimen</t>
  </si>
  <si>
    <t>Agnieszka Mandat-Grabka, Jakub Gierszal, Katarzyna Herman, Andrzej Grabowski, Tomasz Kot, Borys Szyc, Miroslav Krobot, Marcin Bosak, Wiktor Zborowski, Piotr Zurawski</t>
  </si>
  <si>
    <t>Drama | Periodismo. Abusos sexuales. Basado en hechos reales</t>
  </si>
  <si>
    <t>Michael Keaton, Mark Ruffalo, Rachel McAdams, Liev Schreiber, John Slattery, Stanley Tucci, Brian d'Arcy James, Gene Amoroso, Billy Crudup, Elena Wohl, Doug Murray, Sharon McFarlane, Jamey Sheridan, Neal Huff, Robert B. Kennedy, Duane Murray, Brian Chamberlain, Michael Cyril Creighton, Paul Guilfoyle, Michael Countryman</t>
  </si>
  <si>
    <t>Romance. Terror. Ciencia ficción | Cine independiente USA</t>
  </si>
  <si>
    <t>Lou Taylor Pucci, Nadia Hilker, Francesco Carnelutti, Shane Brady, Kenzo Lee, Vanessa Bednar, Augie Duke, Holly Hawkins, Vinny Curran</t>
  </si>
  <si>
    <t>Robert Redford, Brad Pitt, Catherine McCormack, Stephen Dillane, Larry Bryggman, Charlotte Rampling, Marianne Jean-Baptiste, Matthew Marsh, Hon Ping Tang, David Hemmings, Todd Boyce, Michael Paul Chan, Garrick Hagon, Andrew Grainger, Bill Buell, Colin Stinton, Ted Maynard, Tom Hodgkins, Rufus Wright, Demetri Goritsas, Shane Rimmer, James Aubrey, In-Sook Chappel, Benedict Wong, Ken Leung, Adrian Pang, Ho Yi, Tony Xu, David Tse, Logan Wong, Daniel Tse, Vincent Wang, Stuart Milligan, Joseph Chanet, Freddie Joe Farnsworth, Joerg Stadler, Balázs Tardy, Pál Oberfrank, Géza Schramek, Károly Rékasi, Peter Linka, Omid Djalili, Amidou, Nabil Massad, Mohamed Quatib, Dale Dye, Tim Briggs, Ian Porter</t>
  </si>
  <si>
    <t>Acción. Comedia. Thriller. Romance | Espionaje</t>
  </si>
  <si>
    <t>Brad Pitt, Angelina Jolie, Vince Vaughn, Adam Brody, Michelle Monaghan, Kerry Washington, Keith David, Chris Weitz, Jennifer Morrison, Stephanie March, Perrey Reeves, Jerry T. Adams, Elijah Alexander, Ron Bottitta, Miguel Angel Caballero, Maree Cheatham, Noah Dahl, Patrika Darbo, Tyce Diorio, Sabi Dorr, Greg Ellis, Megan Gallagher, Amy Hathaway, Kathrine Herzer, Ravil Isyanov, Stephanie Ittleson, Mark Ivanir, Benton Jennings, Simon Kinberg, Peter Lavin, Deren Tadlock, Sean Mahon, Kevin Makely, Mike McCaul, Mark Newsom, Richie Ornelas, Leonard Robinson, Jimmy Shubert, Ali Marsh, Michael Winther, Michael-John Wolfe, Jeff Yagher, R.J. Durell, Carol Mack, Rachael Huntley, Melanie Tolbert, Theresa Barrera, Burke Armstrong, Lauryn Alvarez, Laine Collins, Merrilee Dale</t>
  </si>
  <si>
    <t>Drama | Road Movie. Vejez/Madurez. Animales</t>
  </si>
  <si>
    <t>Danny Glover, Maya Rudolph, José María Yazpik, Joel Murray, Angélica Aragón, Gabriela Araujo, Naian González Norvind, Juan Pablo Medina</t>
  </si>
  <si>
    <t>Drama | Amistad. Adolescencia</t>
  </si>
  <si>
    <t>Emilio Estévez, Rob Lowe, Andrew McCarthy, Demi Moore, Mare Winningham, Ally Sheedy, Judd Nelson, Andie MacDowell, Joyce Van Patten, Martin Balsam, Jenny Wright, Gina Hecht, Anna Maria Horsford, Blake Clark, James Carrington, Matthew Laurance, Kaaren Lee, Seth Jaffe, Judy Kain, Whip Hubley, Mario Machado, Jim Turner, Vincent J. Isaac, Scott Nemes, Elizabeth Arlen, Bernadette Birkett, Jeffrey Lampert, Dean R. Miller, David Lain Baker</t>
  </si>
  <si>
    <t>Bill Murray, Melissa McCarthy, Naomi Watts, Jaeden Martell, Chris O'Dowd, Terrence Howard, Nathan Corddry, Scott Adsit, Kimberly Quinn, Lenny Venito, Dario Barosso, Donna Mitchell, Ann Dowd</t>
  </si>
  <si>
    <t>Nick Damici, Connor Paolo, Laura Abramsen, Alan C. Peterson, Steven Williams, Bonnie Dennison, Kristina Hughes, Zane Clifford, Jaime Bird, Nicole Garies, Blaine Hart, Kathryn Bracht, Alex Arsenault, Dylan Sthamann, Tim Lynchuk, Larry Fessenden</t>
  </si>
  <si>
    <t>Terror. Ciencia ficción. Drama | Futuro postapocalíptico. Vampiros. Cine independiente USA. Road Movie</t>
  </si>
  <si>
    <t>Nick Damici, Connor Paolo, Danielle Harris, Kelly McGillis, Michael Cerveris, Bonnie Dennison, Sean Nelson, Traci Hovel, Marianne Hagan, Tim House</t>
  </si>
  <si>
    <t>Bélico. Acción. Drama | II Guerra Mundial. 3-D. Cine épico</t>
  </si>
  <si>
    <t>Thomas Kretschmann, Yanina Studilina, Philippe Reinhardt, Heiner Lauterbach, Pyotr Fyodorov, Aleksei Barabash, Georges Devdariani, Mariya Smolnikova, Andrey Smolyakov, Oleg Volku, Dmitriy Lysenkov</t>
  </si>
  <si>
    <t>Bélico. Drama | II Guerra Mundial. Cine épico. Ejército</t>
  </si>
  <si>
    <t>Dominique Horwitz, Thomas Kretschmann, Jochen Nickel, Sebastian Rudolph, Dana Vávrová, Martin Benrath, Karel Hermánek, Sylvester Groth, Oliver Broumis, Heinz Emigholz, Dieter Okras, Jophi Ries, Ulrike Arnold, Otto Sevcík, Karel Hábl, Karel Hlusicka, Hynek Cermák, Petr Skarke</t>
  </si>
  <si>
    <t>Ciencia ficción. Acción. Fantástico | Aventura espacial. Serie B. Mockbuster</t>
  </si>
  <si>
    <t>Marjoe Gortner, Caroline Munro, Christopher Plummer, David Hasselhoff, Robert Tessier, Joe Spinell, Nadia Cassini</t>
  </si>
  <si>
    <t>Comedia. Drama | Comedia dramática. Familia. Drama judicial / Abogados/as</t>
  </si>
  <si>
    <t>Patrick Huard, Julie LeBreton, Antoine Bertrand, Dominic Philie, Marc Bélanger, Igor Ovadis, Patrick Martin, David Michael, David Giguère, Sarah-Jeanne Labrosse</t>
  </si>
  <si>
    <t>Fantástico. Aventuras. Romance | Steampunk. Cuentos. Fantasía medieval. Magia. Brujería</t>
  </si>
  <si>
    <t>Charlie Cox, Claire Danes, Michelle Pfeiffer, Robert De Niro, Sienna Miller, Ricky Gervais, Mark Strong, Ben Barnes, Peter O'Toole, Jason Flemyng, Rupert Everett, Mark Heap, Julian Rhind-Tutt, David Walliams, Adam Buxton, Nathaniel Parker, Sarah Alexander, Kate Magowan, David Kelly, Mark Williams, Henry Cavill, Joanna Scanlan, Melanie Hill</t>
  </si>
  <si>
    <t>Ciencia ficción. Acción. Aventuras | Aventura espacial. Extraterrestres. Cine familiar</t>
  </si>
  <si>
    <t>Lance Guest, Dan O'Herlihy, Catherine Mary Stewart, Robert Preston, Chris Hebert, John O'Leary, George McDaniel, Ed Berke</t>
  </si>
  <si>
    <t>Ciencia ficción. Fantástico. Romance | Extraterrestres. Cine familiar</t>
  </si>
  <si>
    <t>Jeff Bridges, Karen Allen, Charles Martin Smith, Richard Jaeckel, Tony Edwards, Robert Phalen</t>
  </si>
  <si>
    <t>Acción. Comedia | Parodia. Años 70. Buddy Film</t>
  </si>
  <si>
    <t>Ben Stiller, Owen Wilson, Vince Vaughn, Juliette Lewis, Snoop Dogg, Will Ferrell, Carmen Electra, Amy Smart, Brande Roderick, Fred Williamson, Jason Bateman, Chris Penn, Molly Sims, Terry Crews, Paul Michael Glaser, David Pressman, Matt Walsh, Richard Edson, David Soul, Patton Oswalt, George Cheung</t>
  </si>
  <si>
    <t>Graham Phillips, Zack Pearlman, John DeLuca, Bobby Moynihan, Mike O’Brien, Will Forte, Fred Armisen, Cecily Strong, Ashley Greene, Kate Walsh, Gina Gershon, Colin Jost, Jim Gaffigan, Method Man, Mary Birdsong</t>
  </si>
  <si>
    <t>Ethan Hawke, Vincent D'Onofrio, Seymour Cassel, Maggie Moore, Lynn Cohen, Dennis Albanese, J.D. Daniels, John Sharian, Tom Stratford, David Vadim, Adrian Martinez, Dominic Fumusa, Larry Mitchell, Justin Rodgers Hall, Michael Hogan</t>
  </si>
  <si>
    <t>Acción | Aviones. Ejército</t>
  </si>
  <si>
    <t>Jamie Foxx, Jessica Biel, Josh Lucas, Sam Shepard, Richard Roxburgh, Ian Bliss, Wentworth Miller, Ebon Moss-Bachrach, Caroline de Souza Correa, Joe Morton</t>
  </si>
  <si>
    <t>Josef Hader, Aenne Schwarz, Tómas Lemarquis, Barbara Sukowa, Nicolau Breyner, Charly Hübner, Lenn Kudrjawizki, Ivan Shvedoff, Harvey Friedman, Nahuel Pérez Biscayart, André Szymanski, Matthias Brandt, Nathalie Lucia Hahnen, Oscar Ortega Sánchez, Vincent Nemeth, João Cabral, Márcia Breia, Arthur Igual</t>
  </si>
  <si>
    <t>Drama | Melodrama. Remake</t>
  </si>
  <si>
    <t>Barbara Stanwyck, John Boles, Anne Shirley, Alan Hale, Barbara O'Neil, Tim Holt, Marjorie Main</t>
  </si>
  <si>
    <t>Musical. Drama. Romance | Baile. Adolescencia</t>
  </si>
  <si>
    <t>Channing Tatum, Jenna Dewan, Rachel Griffiths, Mario, Drew Sidora, Heavy D, Damaine Radcliff, De'Shawn Washington, Josh Henderson, Deirdre Lovejoy, Alyson Stoner, Tim Lacatena, Ryan Sands, Frank Ferrara, Anne Fletcher, Isaiah Washington, Sheila Cutchlow, Michael Seresin, Caleb Landry Jones, Emily Bicks, A. Whitney Brown, Anthony Carr, Laura Edwards, Samantha Zweben, Steve Rodriguez, Derek Brown, Sarah Satow, Jamal Sims, Adam Shankman</t>
  </si>
  <si>
    <t>Jürgen Vogel, Moritz Bleibtreu, Rainer Bock, Petra Schmidt-Schaller, Adrian Can, Georg Friedrich, Mark Zak, Nicole Marischka, Gerdy Zint, Sophie Melbinger</t>
  </si>
  <si>
    <t>Drama | Biográfico. Trabajo/empleo. Internet/Informática</t>
  </si>
  <si>
    <t>Terror. Intriga | Religión. Posesiones/Exorcismos</t>
  </si>
  <si>
    <t>Patricia Arquette, Gabriel Byrne, Jonathan Pryce, Nia Long, Rade Serbedzija, Enrico Colantoni, Thomas Kopache, Dick Latessa, Portia de Rossi, Ann Cusack, Patrick Muldoon, Shaun Toub, Tom Hodges, Shaun Duke, Valarie Trapp, Frankie Thorn, Jack Donner, Marilyn Pitzer, Richard Conti, Vera Yell, Mark Adair-Rios</t>
  </si>
  <si>
    <t>Intriga. Thriller | Thriller psicológico. Drama psicológico. Familia</t>
  </si>
  <si>
    <t>Mia Wasikowska, Matthew Goode, Nicole Kidman, Jacki Weaver, Dermot Mulroney, Lucas Till, Ralph Brown, Alden Ehrenreich, Phyllis Somerville, Wendy Keeling, Lauren E. Roman, Tyler von Tagen, Judith Godrèche</t>
  </si>
  <si>
    <t>Intriga. Thriller. Drama | Crimen. Basado en hechos reales</t>
  </si>
  <si>
    <t>Josh Lucas, Jon Hamm, Jimmy Bennett, Rhona Mitra, James Van Der Beek, Jessica Chastain, Beth Grant, Rutanya Alda, Morena Baccarin, Christian Bender, Charity Beyer, Graham Phillips, Holt McCallany</t>
  </si>
  <si>
    <t>Ryan Phillippe, Joseph Gordon-Levitt, Abbie Cornish, Rob Brown, Channing Tatum, Victor Rasuk, Terry Quay, Matthew Scott Wilcox, Timothy Olyphant, Josef Sommer, Linda Emond, Ciarán Hinds, Alex Frost</t>
  </si>
  <si>
    <t>Drama | Música. Hip Hop. Años 80. Años 90. Basado en hechos reales</t>
  </si>
  <si>
    <t>Lakeith Stanfield, Aldis Hodge, Jason Mitchell, Paul Giamatti, Alexandra Shipp, Keith Powers, Orlando Brown, Corey Hawkins, O'Shea Jackson Jr., Natascha Hopkins, Neil Brown Jr., Marlon Yates Jr., R. Marcus Taylor, Carra Patterson, Elena Goode, Joshua Brockington, Sheldon A. Smith, Cleavon McClendon, Aeriél Miranda, Maria Sten</t>
  </si>
  <si>
    <t>Holly Hunter, Carrie Coon, Ransom Ashley, Walker Babington, Craig Boe, Kim Coates, Kim Collins, Turner Crumbley, Lucy Faust, Ted Ferguson, Susan Gallagher, Choppy Guillotte, Glenne Headly, Shane Jacobsen, Fred Jennings</t>
  </si>
  <si>
    <t>Dominic Cooper, Gemma Chan, Austin Stowell, Tyler Hoechlin, Connie Nielsen, Tom Felton, Thomas Kretschmann, Derek Jacobi, Yigal Naor, Mohammed Ali, Olegar Fedoro, Vince Taylor, David Terry, Richard Banks, Ilan Goodman</t>
  </si>
  <si>
    <t>Musical. Drama | Adolescencia. Baile. Secuela</t>
  </si>
  <si>
    <t>Terror. Comedia | Comedia de terror. Gore. Serie B</t>
  </si>
  <si>
    <t>Mike Lackey, Bill Chepil, Marc Sferrazza, Jane Arakawa, Nicole Potter, Pat Ryan, Clarenze Jarmon, Bernard Perlman</t>
  </si>
  <si>
    <t>Drama. Thriller | Erótico. Crimen</t>
  </si>
  <si>
    <t>Demi Moore, Armand Assante, Burt Reynolds, Robert Patrick, Ving Rhames, Paul Guilfoyle, Rena Riffel, Rumer Willis, Pandora Peaks, Daphne Duplaix</t>
  </si>
  <si>
    <t>Ingrid Bergman, Mario Vitale, Renzo Cesana, Mario Sponzo, Roberto Onorati, Gaetano Famularo</t>
  </si>
  <si>
    <t>Jake Gyllenhaal, Tatiana Maslany, Miranda Richardson, Frankie Shaw, Clancy Brown, Kristen Annese, Owen Burke, Jimmy LeBlanc, Josephine Cooper, Mark Burzenski, Leah Procito, Stephanie Atkinson, Michelle Romano, Bates Wilder, J.P. Valenti</t>
  </si>
  <si>
    <t>Drama | Años 70. Años 80. Música. Baile</t>
  </si>
  <si>
    <t>Ryan Phillippe, Neve Campbell, Salma Hayek, Mike Myers, Sela Ward, Breckin Meyer, Sherry Stringfield, Michael York, Heather Matarazzo, Lauren Hutton, Mark Ruffalo, Ellen Albertini Dow, Michael Pitt, Cameron Mathison, Noam Jenkins, Jay Goede, Patrick Taylor</t>
  </si>
  <si>
    <t>Eddie Murphy, Lane Smith, Joe Don Baker, Sheryl Lee Ralph, Victoria Rowell, Grant Shaud, Kevin McCarthy, Charles S. Dutton, James Garner</t>
  </si>
  <si>
    <t>Romance. Comedia | Comedia romántica. Comedia screwball. Pesca</t>
  </si>
  <si>
    <t>Rock Hudson, Paula Prentiss, Maria Perschy, John McGiver, Charlene Holt, Roscoe Karns, Regis Toomey, Norman Alden</t>
  </si>
  <si>
    <t>Burt Lancaster, Joan Rice, André Morell, Abraham Sofaer, Archie Savage, Benson Fong, Lloyd Berrell, Charles Horvath, Teresa Prendergast</t>
  </si>
  <si>
    <t>Romance. Comedia | II Guerra Mundial. Años 40. Cine dentro del cine. Comedia romántica</t>
  </si>
  <si>
    <t>Gemma Arterton, Sam Claflin, Jack Huston, Bill Nighy, Jake Lacy, Paul Ritter, Rachael Stirling, Richard E. Grant, Henry Goodman, Jake Lacy, Jeremy Irons, Eddie Marsan, Helen McCrory, Hubert Burton, Claudia Jessie, Stephanie Hyam</t>
  </si>
  <si>
    <t>Romance. Comedia | Comedia romántica. Internet/Informática</t>
  </si>
  <si>
    <t>Spencer Tracy, Katharine Hepburn, Gig Young, Joan Blondell, Neva Patterson, Dina Merrill, Harry Ellerbe, Nicholas Joy, Diane Jergens, Merry Anders, Ida Moore, Rachel Stephens</t>
  </si>
  <si>
    <t>Thriller. Drama | Erótico</t>
  </si>
  <si>
    <t>Heather Graham, Joseph Fiennes, Natascha McElhone, Ulrich Thomsen, Ian Hart, Helen Grace, Jason Hughes, Kika Markham, Ronan Vibert</t>
  </si>
  <si>
    <t>Clark Gable, Walter Pidgeon, Van Johnson, Brian Donlevy, Charles Bickford, John Hodiak, Edward Arnold, John McIntire, Cameron Mitchell</t>
  </si>
  <si>
    <t>Drama. Comedia. Romance | Comedia dramática. Adolescencia. Años 80</t>
  </si>
  <si>
    <t>Craig Roberts, Yasmin Paige, Sally Hawkins, Paddy Considine, Noah Taylor, Darren Evans, Elinor Crawley, Steffan Rhodri, Gemma Chan</t>
  </si>
  <si>
    <t>Thriller. Drama | Crimen. Neo-noir. Años 50. Racismo</t>
  </si>
  <si>
    <t>Matt Damon, Julianne Moore, Oscar Isaac, Glenn Fleshler, Michael D. Cohen, Noah Jupe, Steve Monroe, Gary Basaraba, George Todd McLachlan, Carter Hastings, Dash Williams, Alex Hassell, Lauren Burns, Tony Espinosa</t>
  </si>
  <si>
    <t>Pierfrancesco Favino, Elio Germano, Claudio Amendola, Alessandro Borghi, Greta Scarano, Giulia Gorietti, Antonello Fassari, Jean-Hugues Anglade, Adamo Dionisi, Giacomo Ferrara</t>
  </si>
  <si>
    <t>Jennifer Lopez, Ralph Fiennes, Tyler Posey, Natasha Richardson, Marissa Matrone, Chris Eigeman, Stanley Tucci, Seth William Meier, Bob Hoskins, Mirjana Jokovic, Amy Redford, Frances Conroy</t>
  </si>
  <si>
    <t>Romance. Comedia | Comedia screwball. Comedia romántica. Road Movie</t>
  </si>
  <si>
    <t>Clark Gable, Claudette Colbert, Walter Connolly, Roscoe Karns, Jameson Thomas, Ward Bond, Eddy Chandler, Arthur Hoyt, Alan Hale</t>
  </si>
  <si>
    <t>Fantástico. Acción. Thriller | Thriller psicológico. Años 50. Prostitución. Steampunk. Surrealismo</t>
  </si>
  <si>
    <t>Emily Browning, Vanessa Hudgens, Abbie Cornish, Jena Malone, Jamie Chung, Carla Gugino, Jon Hamm, Scott Glenn, Oscar Isaac, Danny Bristol, Vicky Lambert, Eli Snyder, Danielle Benton, Paula Giroday, Daniela Dib, Richard Cetrone</t>
  </si>
  <si>
    <t>Thriller. Ciencia ficción | Secuestros / Desapariciones</t>
  </si>
  <si>
    <t>Sul Kyoung-gu, Go Soo, Kang Hye-jung, Park Yoo-chun, Park In-hwan, Lee Shi-A, Jeon Ho-jin, Jun Suk-Ho, Kim Kang-Hoon, Hwa-Yeong Lim</t>
  </si>
  <si>
    <t>Szedenk Sverák, Tatiana Vilhelmová, Daniela Kolárová, Alena Vránová, Jirí Machácek, Mirosláv Táborský, Martin Pechlát</t>
  </si>
  <si>
    <t>Comedia | Cine dentro del cine. Parodia</t>
  </si>
  <si>
    <t>Woody Allen, Diane Keaton, Tony Roberts, Jerry Lacy, Susan Anspach, Jennifer Salt, Allelon Ruggiero, Joy Bang, Susanne Zenor, Viva, Diana Davila, Michael Greene, Ted Markland</t>
  </si>
  <si>
    <t>Ciencia ficción. Comedia. Romance | Comedia romántica. Internet/Informática</t>
  </si>
  <si>
    <t>Lenny von Dohlen, Virginia Madsen, Maxwell Caulfield, Don Fellows, Alan Polonsky, Wendy Miller, Miriam Margolyes, Harry Rabinowitz (Voz: Bud Cort)</t>
  </si>
  <si>
    <t>Drama | Histórico. Política. Años 1910-1919. Feminismo</t>
  </si>
  <si>
    <t>Carey Mulligan, Helena Bonham Carter, Anne-Marie Duff, Brendan Gleeson, Ben Whishaw, Meryl Streep, Romola Garai, Samuel West, Geoff Bell, Natalie Press, Lee Nicholas Harris, Richard Banks, Adrian Schiller, Judit Novotnik, Morgan Watkins</t>
  </si>
  <si>
    <t>Romance. Drama | Drama romántico. Años 40. II Guerra Mundial</t>
  </si>
  <si>
    <t>Michelle Williams, Matthias Schoenaerts, Kristin Scott Thomas, Sam Riley, Margot Robbie, Ruth Wilson, Alexandra Maria Lara, Tom Schilling, Eileen Atkins, Lambert Wilson</t>
  </si>
  <si>
    <t>Drama | Basado en hechos reales. Aviones</t>
  </si>
  <si>
    <t>Tom Hanks, Aaron Eckhart, Laura Linney, Anna Gunn, Autumn Reeser, Sam Huntington, Jerry Ferrara, Jeff Kober, Chris Bauer, Holt McCallany, Lynn Marocola, Max Adler, Valerie Mahaffey, Ashley Austin Morris, Michael Rapaport</t>
  </si>
  <si>
    <t>Tony Dalton, Jordi Mollà, Ana de la Reguera, Silverio Palacios, Celso Bugallo, Brian Maya, Rosa María Bianchi, Mario Alarcón, Juan Carlos Remolina, Coni Mariño, Marcelo Piraino</t>
  </si>
  <si>
    <t>Terror | Pandemias</t>
  </si>
  <si>
    <t>Diego Boneta, Maiara Walsh, Jocelin Donahue, Andrés Velencoso, Mark Schardan, Rick Zingale, Xavier Capdet, Àlex Monner</t>
  </si>
  <si>
    <t>Romance. Drama | Drama romántico. Biográfico</t>
  </si>
  <si>
    <t>Dominic Cooper, Emily Browning, Dan Stevens, Hattie Morahan, Mia Austen, Shaun Dingwall, Max Deacon, Michael Maloney, Nicholas Farrell, Roger Ashton-Griffiths</t>
  </si>
  <si>
    <t>Romance. Drama | Drama romántico. Años 1910-1919. I Guerra Mundial</t>
  </si>
  <si>
    <t>Agyness Deyn, Peter Mullan, Kevin Guthrie, Mark Bonnar, Ron Donachie, Stuart Bowman, Niall Greig Fulton, Daniela Nardini, Jack Greenlees</t>
  </si>
  <si>
    <t>Drama | Años 1900 (circa). Años 30. Años 50. Nazismo</t>
  </si>
  <si>
    <t>Ralph Fiennes, Rosemary Harris, Rachel Weisz, Deborah Kara Unger, William Hurt, Jennifer Ehle, Molly Parker, James Frain, John Neville, Miriam Margolyes, David de Keyser</t>
  </si>
  <si>
    <t>Amy Adams, Emily Blunt, Alan Arkin, Steve Zahn, Clifton Collins Jr., Kevin Chapman, Maddie Corman, Eric Christian Olsen, Amy Redford, Mary Lynn Rajskub</t>
  </si>
  <si>
    <t>Ciencia ficción. Thriller. Aventuras. Intriga | Aventura espacial. Supervivencia</t>
  </si>
  <si>
    <t>Cillian Murphy, Chris Evans, Michelle Yeoh, Rose Byrne, Troy Garity, Cliff Curtis, Hiroyuki Sanada, Benedict Wong, Mark Strong</t>
  </si>
  <si>
    <t>Ciencia ficción. Aventuras | Extraterrestres. Años 70. Adolescencia</t>
  </si>
  <si>
    <t>Joel Courtney, Riley Griffiths, Elle Fanning, Ryan Lee, Gabriel Basso, Zach Mills, Kyle Chandler, Ron Eldard, Noah Emmerich, David Gallagher, Glynn Turman, Amanda Michalka</t>
  </si>
  <si>
    <t>Infantil. Comedia | Perros/Lobos. Superhéroes. Cine familiar</t>
  </si>
  <si>
    <t>John Ratzenberger, Michael Teigen, Sam Adler, Darien Provost, Harley Graham, Kimberly Sustad, Toby Hargrave</t>
  </si>
  <si>
    <t>Drama. Thriller | Cine independiente USA. Adolescencia</t>
  </si>
  <si>
    <t>Owen Campbell, Charlie Tahan, Elizabeth Cappuccino, Max Talisman, Sawyer Barth, Amy Hargreaves, Adea Lennox, Ethan Botwick, Philip H. Ashley, Justin Rose, Kortnee Simmons, Samantha Jones, Anni Krueger, Jeffrey Alan Solomon, Bettina Skye, Bern Cohen</t>
  </si>
  <si>
    <t>Comedia | Comedia juvenil. Comedia negra. Adolescencia. Amistad. Colegios &amp; Universidad. Homosexualidad</t>
  </si>
  <si>
    <t>Kaitlyn Dever, Beanie Feldstein, Lisa Kudrow, Jason Sudeikis, Jessica Williams, Will Forte, Mike O'Brien, Molly Gordon, Billie Lourd, Skyler Gisondo, Noah Galvin, Diana Silvers, Mason Gooding, Victoria Ruesga, Austin Crute, Eduardo Franco, Nico Hiraga</t>
  </si>
  <si>
    <t>Comedia | Discapacidad. Discapacidad visual</t>
  </si>
  <si>
    <t>Chris Pine, Eddie Kaye Thomas, Anjali Jay, Stephen Tobolowsky, Jennifer Alden, Jane Seymour, Katy Mixon, Iqbal Theba, Steve Wellington, Pooch Hall</t>
  </si>
  <si>
    <t>Comedia | Secuela. Policíaco. Parodia</t>
  </si>
  <si>
    <t>Brian Cox, Marisa Coughlan, Jay Chandrasekhar, Kevin Heffernan, Steve Lemme, Tayla Fernandez, Chaunty Spillane, Erik Stolhanske, Paul Soter, Carrie Clifford, Jeffrey Marshall, Michael Yurchak, Paul Walter Hauser</t>
  </si>
  <si>
    <t>Comedia | Policíaco. Parodia</t>
  </si>
  <si>
    <t>Brian Cox, Daniel Von Bargen, Marisa Coughlan, Lynda Carter, Jim Gaffigan, John Bedford Lloyd, Amy DeLucia, Jay Chandrasekhar, Kevin Heffernan, Steve Lemme, Paul Soter, Erik Stolhanske</t>
  </si>
  <si>
    <t>Steve Carell, Anne Hathaway, Dwayne Johnson, Alan Arkin, Terence Stamp, Masi Oka, Dalip Singh, David Koechner, Dimitri Diatchenko, Terry Crews, James Caan, Bill Murray, Patrick Warburton, Nate Torrence, Ken Davitian, David S. Lee, Geoff Pierson, Kelly Karbacz, Arthur Darbinyan, Bill Romanowski, Mark Ivanir, Lindsay Hollister, Richard V. Licata, Greg Joung Paik, Joey Yu, John Abiskaron, Kerry Lai Fatt, David A. Parker, Bonnie Hellman, John Farley, Jonathan Loughran, Felisha Terrell, Jeff Tanner, David Schaap, Thomas Garner, Danielle Bisutti, Jessica Barth, David Fabrizio, John Eddins, Alex Kudrytsky, Moshana Halbert, Jane Gilchrist, Todd Sherry, David Aranovich, Ivy Bethune, Larry Miller, Kevin Nealon, Blake Clark, Cedric Yarbrough, James Moses Black, Bernie Kopell, Tim DeKay, Matthew Glave, Brad Grunberg, Leonard Stern, Karri Turner, Stephen Dunham, Ryan Seacrest</t>
  </si>
  <si>
    <t>Comedia. Romance | Superhéroes</t>
  </si>
  <si>
    <t>Brett Goldstein, Catherine Tate, Natalia Tena, Laura Haddock, Ruth Sheen, Camilla Marie Beeput, David Broughton, Pat Carney, Christian Contreras, Emily Corcoran, Jon Drever, Dexter Louca Godfrey, Ricky Grover, David Harewood</t>
  </si>
  <si>
    <t>Comedia | Medicina. Inmigración</t>
  </si>
  <si>
    <t>Dany Boon, Alice Pol, Kad Merad, Jean-Yves Berteloot, Judith El Zein, Marthe Villalonga, Valérie Bonneton, Bruno Lochet, Jérôme Commandeur</t>
  </si>
  <si>
    <t>Acción. Comedia. Thriller | Artes marciales. Secuela. Yakuza &amp; Triada. Crimen. Buddy Film</t>
  </si>
  <si>
    <t>Jackie Chan, Michelle Yeoh, Maggie Cheung, Kenneth Tsang, Yuen Wah, Bill Tung, Josephine Koo, Kelvin Wong</t>
  </si>
  <si>
    <t>Patrick Censoplano, Cheryl Dent, Sandra Staggs, Trish Coren, Sajen Corona, Salvatore Crivelo</t>
  </si>
  <si>
    <t>Comedia. Acción | Amistad. Drogas</t>
  </si>
  <si>
    <t>Seth Rogen, James Franco, Danny McBride, Kevin Corrigan, Craig Robinson, Gary Cole, Rosie Pérez, Amber Heard, Joe Lo Truglio, Ken Jeong, Bill Hader, James Remar, Mandy Henderson, Nora Dunn, Brian Scannell, Peter Lewis, Jonathan Spence, Adam Crosby, Sam Carson, Arthur Napiontek</t>
  </si>
  <si>
    <t>Sean Connery, Dyan Cannon, Martin Balsam, Christopher Walken, Alan King, Stan Gottlieb, Val Avery, Ralph Meeker, Garrett Morris, Paul Benjamin, Margaret Hamilton, Judith Lowry</t>
  </si>
  <si>
    <t>Comedia. Fantástico | Superhéroes. Cómic</t>
  </si>
  <si>
    <t>Dani Rovira, Alexandra Jiménez, Julián López, Maribel Verdú, Pedro Casablanc, Gracia Olayo, Ferran Rañé, Gonzalo de Castro, Mireia Portas, David Fernández, Jordi Colom, Xavi Colom, Teresa Rodríguez, Alejandro Serrano, Jorge Leon Martinez, Nao Albet, Borja Echevarría, Berto Romero</t>
  </si>
  <si>
    <t>Comedia | Robos &amp; Atracos. Trabajo/empleo. Cine familiar</t>
  </si>
  <si>
    <t>Kevin James, Keir O'Donnell, Shirley Knight, Jayma Mays, Bobby Cannavale, Peter Gerety, Stephen Rannazzisi, Adam Ferrara, Raini Rodriguez, Steffiana De La Cruz, Jamal Mixon, Mike Vallely, Natascha Hopkins, Adhir Kalyan, Rick Thorne, Erick Avari</t>
  </si>
  <si>
    <t>Thriller | Caza. Supervivencia. Naturaleza</t>
  </si>
  <si>
    <t>Pablo Schreiber, Aaron Staton, Wrenn Schmidt, Nick Saso, Cody Saintgnue, Michael Chacon</t>
  </si>
  <si>
    <t>Fantástico. Ciencia ficción | Monstruos</t>
  </si>
  <si>
    <t>Kenneth Tobey, Faith Domergue, Donald Curtis, Ian Keith, Dean Maddox Jr., Chuck Griffiths, Harry Lauter, Richard W. Peterson</t>
  </si>
  <si>
    <t>Pierce Brosnan, Milla Jovovich, Dylan McDermott, Angela Bassett, Robert Forster, James D'Arcy, Antonia Thomas, Sean Teale, Roger Rees, Royce Pierreson, Sabine Crossen, Corey Johnson</t>
  </si>
  <si>
    <t>José Luis Ozores, Elisa Montés, Antonio Ozores, Antonio Prieto, Matilde Muñoz Sampedro, Manuel Zarzo, José Orjas</t>
  </si>
  <si>
    <t>Terror. Intriga | Sobrenatural. Casas encantadas. Fantasmas</t>
  </si>
  <si>
    <t>Deborah Kerr, Peter Wyngarde, Megs Jenkins, Pamela Franklin, Martin Stephens, Michael Redgrave</t>
  </si>
  <si>
    <t>Terror. Fantástico. Thriller | Remake. Años 70</t>
  </si>
  <si>
    <t>Dakota Johnson, Tilda Swinton, Chloë Grace Moretz, Mia Goth, Jessica Harper, Sylvie Testud, Angela Winkler, Malgorzata Bela, Renée Soutendijk, Ingrid Caven, Lutz Ebersdorf, Vanda Capriolo, Toby Ashraf, Fabrizia Sacchi, Elena Fokina, Christine Leboutte, Olivia Ancona, Doris Hick, Alek Wek, Jessica Batut, Clémentine Houdart, Brigitte Cuvelier, Vincenza Modica, Marjolaine Uscotti, Charo Calvo, Elfriede Hock, Iaia Ferri, Gala Moody, Sara Sguotti, Anne-Lise Brevers, Halla Thordardottir, Stephanie McMann, Majon Van der Schot, Maria Bregianni, Josepha Madoki, Navala 'Niko' Chaudhari, Karina El Amrani, Mikael Olsson, Fred Kelemen, Greta Bohacek, Joel-Dennis Bienstock</t>
  </si>
  <si>
    <t>Terror | Sobrenatural. Casas encantadas. Brujería. Película de culto. Giallo</t>
  </si>
  <si>
    <t>Jessica Harper, Stefania Casini, Flavio Bucci, Udo Kier, Miguel Bosé, Rudolf Schündler, Joan Bennett, Alida Valli, Barbara Magnolfi, Susanna Javicoli, Eva Axén, Margherita Horowitz, Fulvio Mingozzi, Franca Scagnetti, Renato Scarpa, Renata Zamengo</t>
  </si>
  <si>
    <t>Aventuras. Drama | Cine familiar</t>
  </si>
  <si>
    <t>Kelly MacDonald, Andrew Scott, Rafe Spall, Harry Enfield, Jessica Hynes, Richard Bremmer, John Henshaw, Orla Hill, Jamie Darlington, Nicola Simonds, Teddie-Rose Malleson-Allen, Seren Hawkes, Dane Hughes, Bobby McCulloch, Hannah Jayne Thorp, Sophie Wardlow</t>
  </si>
  <si>
    <t>Musical. Thriller | Siglo XIX. Crimen. Asesinos en serie. Venganza</t>
  </si>
  <si>
    <t>Johnny Depp, Helena Bonham Carter, Alan Rickman, Sacha Baron Cohen, Timothy Spall, Jamie Campbell Bower, Jayne Wisener, Laura Michelle Kelly, Jody Halse, Lee Whitlock, Nick Haverson, Colin Higgins, Graham Bohea, Daniel Lusardi, Nicholas Hewetson, Marcus Cunningham, David McKail, Philip Philmar, Sue Maund, Buck Holland, Peter Mountain, Harry Taylor, Liza Sadovy, Gaye Brown</t>
  </si>
  <si>
    <t>Romance. Comedia | Comedia romántica. Vida rural (Norteamérica). Drama sureño</t>
  </si>
  <si>
    <t>Reese Witherspoon, Patrick Dempsey, Josh Lucas, Candice Bergen, Rhona Mitra, Mary Kay Place, Fred Ward, Ethan Embry, Jean Smart, Melanie Lynskey, Courtney Gains, Dakota Fanning, Mary Lynn Rajskub, Sean Bridgers, Nathan Lee Graham</t>
  </si>
  <si>
    <t>Ingrid García Jonsson, Bruno Sevilla, Oriol Tarrida, Eduardo Lloveras, Miguel Ángel Alarcón, Luka Peros, José María Blanco, Mariona Perrier</t>
  </si>
  <si>
    <t>Western. Thriller | Venganza</t>
  </si>
  <si>
    <t>January Jones, Ed Harris, Jason Isaacs, Eduardo Noriega, Chad Brummett, Jenny Gabrielle, Mia Stallard, Dylan Kenin</t>
  </si>
  <si>
    <t>Jon Bernthal, Imogen Poots, Rosemarie Dewitt, Jared Abrahamson, Christopher Abbott, Odessa Young, Joseph Lyle Taylor, Darcy Laurie, Victoria Bidewell, Cameron Hilts, Therés Amee, Scott A. McGillivray</t>
  </si>
  <si>
    <t>Guy Pearce, Kylie Minogue, Radha Mitchell, Julian McMahon, Asher Keddie, Jeremy Sims, Atticus Robb, Darcey Wilson, Jack Thompson</t>
  </si>
  <si>
    <t>Comedia. Aventuras. Fantástico | Amistad. Supervivencia. Comedia dramática</t>
  </si>
  <si>
    <t>Paul Dano, Daniel Radcliffe, Mary Elizabeth Winstead, Timothy Eulich, Richard Gross, Marika Casteel, Aaron Marshall, Antonia Ribero, Shane Carruth</t>
  </si>
  <si>
    <t>Thriller. Drama | Crimen. Juego. Cine independiente USA. Neo-noir</t>
  </si>
  <si>
    <t>Philip Baker Hall, John C. Reilly, Gwyneth Paltrow, Samuel L. Jackson, Philip Seymour Hoffman, F. William Parker</t>
  </si>
  <si>
    <t>Tessa Thompson, Nnamdi Asomugha, Wendi McLendon-Covey, Eva Longoria, Ryan Michelle Bathe, Regé-Jean Page, Aja Naomi King, Lance Reddick, Erica Gimpel, John Magaro, Jemima Kirke, Ron Funches, Tone Bell, MC Lyte, Alano Miller, Christian Lagadec, Hayley McCarthy, Kalina Vanska, Raquel Horsford, Nina Ashe, B.J. Clinkscales, Kareem Stroud, Lorenzo Hughes, Shane Stevens, Khafre King</t>
  </si>
  <si>
    <t>Ciencia ficción. Intriga. Thriller | Viajes en el tiempo</t>
  </si>
  <si>
    <t>Chad McKnight, Brianne Davis, AJ Bowen, Scott Poythress, Michael Ironside, Claire Bronson, Ashley Drayton, Derek Ryan Duke, Sergine Dumais, Elle Sunkara, Erik Thirsk</t>
  </si>
  <si>
    <t>Thriller. Intriga | Espionaje. Basado en hechos reales</t>
  </si>
  <si>
    <t>George Clooney, Matt Damon, Jeffrey Wright, Christopher Plummer, Chris Cooper, Amanda Peet, William Hurt, Tim Blake Nelson, Alexander Siddig, Robert Foxworth, Kayvan Novak, Amr Waked, Nicky Henson, Max Minghella, Mark Strong, David Clennon, Nicholas Art, Jocelyn Quivrin, Tom McCarthy, Peter Gerety, Akbar Kurtha, Nadim Sawalha, Viola Davis</t>
  </si>
  <si>
    <t>Drama. Thriller | Comedia dramática. Amistad. Drogas. Secuela</t>
  </si>
  <si>
    <t>Drama. Intriga | Melodrama. Familia</t>
  </si>
  <si>
    <t>Victoria Abril, Miguel Bosé, Marisa Paredes, Cristina Marcos, Feodor Atkine, Ana Lizarán, Bibiana Fernández, Miriam Díaz Aroca, Nacho Martínez, Pedro Díez del Corral, Mayrata O'Wisiedo, Paula Soldevila, Lupe Barrado, Gabriel Garbisu, Juan José Otegui, Javier Bardem, Lina Mira, Eva Siva, Carmen Navarro</t>
  </si>
  <si>
    <t>Acción. Comedia. Drama | Artes marciales</t>
  </si>
  <si>
    <t>Jet Li, Michelle Yeoh, Chin Siu-Ho, Fennie Yuen, Yuen Cheung-Yan, Lau Shun, Yu Hai, Chow Gam-Kong, Ho Wing-Cheung, Sun Jian-Kui</t>
  </si>
  <si>
    <t>Comedia | Crimen. Secuestros / Desapariciones</t>
  </si>
  <si>
    <t>Taylor Schilling, Pat Healy, Alycia Delmore, Jim O'Heir, Mark Kelly, Toby Huss, Alejandro Patino, Andrea Oliver</t>
  </si>
  <si>
    <t>Acción | Política</t>
  </si>
  <si>
    <t>Ha Jung-woo, Lee Seon-gyun, Jennifer Ehle, Kevin Durand, Malik Yoba, Spencer Daniels, Julián Juaquín, Jorge-Luis Pallo, Jeff Bosley, Jack Lyons, Warzecha Wyka, Paul Meixner, Liviu Covalschi, Yaqub Khurram, Kaden Vu, Robert Curtis Brown, Dean Dawson, Ines Laimins, Wook-Hyun Sun, Markina Brown, Amy Aleha, Ji-hye Yeoum, Shin-Chul Kang, Sang-won Lee, Moo-Je Min, Hong Zhao, Baek Kyung Yun, So-yun Lee, Michael Paul, Choi Sangjae, Bae Geonha, Seung Bum Cho, Seong-Bong Ahn, Kim Sun-Hyuk, Kim Kye Hyung, Hyun Ik-Chang, Yeon Woo Kim, Kahlid Elijah Tapia, Andreas Fronk, Barri Tsavaris, István Medvigy, Hyun-Bin Shin, Son Seong-Chan, Misty May-Treanor, Oh Jae-bin</t>
  </si>
  <si>
    <t>Drama | Drama psicológico. Cine independiente USA</t>
  </si>
  <si>
    <t>Michael Shannon, Jessica Chastain, Shea Whigham, Katy Mixon, Kathy Baker, Lisa Gay Hamilton</t>
  </si>
  <si>
    <t>Drama | Secuestros / Desapariciones. Cine independiente USA</t>
  </si>
  <si>
    <t>Elliot Page, Allison Janney, Tammy Blanchard, Uzo Aduba, Zachary Quinto, David Zayas, Fredric Lehne, John Benjamin Hickey, Jasson Finney, Evan Jonigkeit, Charlotte Ubben, Stacey Thunder, Jason Tottenham, Maddie Corman, Felix Solis, Eden Marryshow, Oberon K.A. Adjepong, J. Oscar Simmons, Tijuana Ricks, Mansoor Najee-ullah, Todd Alan Crain, Berto Colon</t>
  </si>
  <si>
    <t>Drama. Comedia | Vida rural. Cómic</t>
  </si>
  <si>
    <t>Gemma Arterton, Luke Evans, Dominic Cooper, Roger Allam, Bill Camp, Tamsin Greig, Jessica Barden, Charlotte Christie, James Naughtie, John Bett, Josie Taylor, Bronagh Gallagher, Pippa Haywood</t>
  </si>
  <si>
    <t>Western. Acción | Ejército. Naturaleza</t>
  </si>
  <si>
    <t>Gary Cooper, Mari Aldon, Richard Webb, Arthur Hunnicutt, Ray Teal, Robert Barrat, Clancy Cooper</t>
  </si>
  <si>
    <t>Melissa McCarthy, Susan Sarandon, Dan Aykroyd, Allison Janney, Mark Duplass, Kathy Bates, Nat Faxon, Toni Collette, Sarah Baker, Rey Hernandez, James Alcorn, David Pascua, Shelby Townsend, Ricky Muse, Kaitlyn Ervin, Lemuel Heida, Mark L. Young, Sandra Oh, Ben Falcone</t>
  </si>
  <si>
    <t>Romance. Comedia. Drama | Comedia dramática. Comedia romántica</t>
  </si>
  <si>
    <t>François Civil, Ana Girardot, Camille Cottin, François Berléand, Simon Abkarian, Satya Dusaugey, Rebecca Marder, Eye Haidara, Brune Renault, Quentin Faure, Pierre Niney, Zinedine Soualem, Virginie Hocq, Paul Hamy, Marie Bunel, Patrick D'Assumçao, Garance Clavel, Vincent Scalera, Emmanuelle Bouaziz, Candice Bouchet</t>
  </si>
  <si>
    <t>Drama | 11-S. Infancia. Melodrama</t>
  </si>
  <si>
    <t>Thomas Horn, Tom Hanks, Sandra Bullock, Max von Sydow, Viola Davis, Jeffrey Wright, John Goodman, Zoe Caldwell, Adrian Martinez, Paul Klementowicz, Dennis Hearn, Stephen Henderson, Hazelle Goodman, Bernadette Drayton, David Latham, Marty Krzywonos, Jim Norton, Carmen M. Herlihy, Brooke Bloom, Gregory Korostishevsky, Madison Arnold, William Youmans, Kit Flanagan, Jenson Smith, Ray Iannicelli, Malachi Weir, John Joseph Gallagher, Stephen Kunken, Eva Kaminsky, Chris Hardwick, Sarah Kate Levy, Stephanie Kurtzuba, Catherine Curtin</t>
  </si>
  <si>
    <t>Comedia. Fantástico | Secuela</t>
  </si>
  <si>
    <t>Ellen Muth, Madeleine Barbeau, Tyrone Benskin, Callum Blue, Justin Bradley, Cindy Busby, Jade Carpenter</t>
  </si>
  <si>
    <t>Kurt Russell, Sylvester Stallone, Jack Palance, Teri Hatcher, Michael J. Pollard, Geoffrey Lewis, Brion James, Robert Z'Dar</t>
  </si>
  <si>
    <t>Romance. Drama | Basado en hechos reales</t>
  </si>
  <si>
    <t>Mungau Dain, Marie Wawa, Marceline Rofit, Albi Nagia, Lingai Kowia, Mikum Tainakou</t>
  </si>
  <si>
    <t>Drama | Ejército</t>
  </si>
  <si>
    <t>George C. Scott, Timothy Hutton, Sean Penn, Ronny Cox, Tom Cruise, Brendan Ward, Evan Handler, John P. Navin Jr., Billy Van Zandt, Giancarlo Esposito, Donald Kimmel, Tim Wahrer, Wayne Tippit</t>
  </si>
  <si>
    <t>Andie MacDowell, Olivia Williams, Stephen Rea, Brenda Fricker, Iain Glen, Jean-Marc Barr, Ruby Wax, Bosco Hogan, John G. Brennan, Bronagh Gallagher, Virginia Cole, Heike Makatsch</t>
  </si>
  <si>
    <t>Aventuras | Siglo XVI. Biográfico</t>
  </si>
  <si>
    <t>Tony Curtis, Yul Brynner, Christine Kaufmann, Sam Wanamaker, Brad Dexter, Guy Rolfe, Ilka Windish</t>
  </si>
  <si>
    <t>Drama. Thriller | Crimen. Robos &amp; Atracos. Policíaco. Basado en hechos reales</t>
  </si>
  <si>
    <t>Al Pacino, John Cazale, Charles Durning, Carol Kane, Chris Sarandon, Sully Boyar, Penelope Allen, Beulah Garrick, James Broderick, Lance Henriksen, Sandra Kazan, Marcia Jean Kurtz</t>
  </si>
  <si>
    <t>Thriller | Venganza. Crimen</t>
  </si>
  <si>
    <t>Antonio de la Torre, Luis Callejo, Ruth Díaz, Manolo Solo, Alicia Rubio, Raúl Jiménez, Font García, Pilar Gómez, Chani Martín, Paco Benjumea, Berta Hernández, Alfonso Blanco, Ramiro Alonso, Inma Sancho, Chema Adeva, Juan Vinuesa, Chema del Barco</t>
  </si>
  <si>
    <t>Intriga. Thriller | Espionaje</t>
  </si>
  <si>
    <t>Gene Hackman, Matt Dillon, Gayle Hunnicutt, Viktoriya Fyodorova, Ilona Grübel, Josef Sommer, Herbert Berghof, Randy Moore, Tomas Hnevsa, Jean-Pol Dubois, Robert Ground, Véronique Guillaud, Guy Boyd, Robert Liensol, Ullrich Haupt, Charlotte Bailey, James Selby, Ray Fry, Jacques Mignot, Werner Pochath, Catherine Rethi, Richard Münch, Jany Holt</t>
  </si>
  <si>
    <t>Aventuras | Simios. Animales</t>
  </si>
  <si>
    <t>Johnny Weissmuller, Maureen O'Sullivan, Neil Hamilton, C. Aubrey Smith, Doris Lloyd, Forrester Harvey</t>
  </si>
  <si>
    <t>Aventuras | Secuela</t>
  </si>
  <si>
    <t>Johnny Weissmuller, Maureen O'Sullivan, Neil Hamilton, Paul Cavanagh, Forrester Harvey, Nathan Curry, Paul Porcasi, William Stack, Desmond Roberts</t>
  </si>
  <si>
    <t>Aventuras | África. Erótico</t>
  </si>
  <si>
    <t>Bo Derek, Miles O'Keeffe, Richard Harris, John Phillip Law, Steve Strong, Leonard Bailey</t>
  </si>
  <si>
    <t>Aventuras. Drama | Biográfico. Siglo XIX. Supervivencia</t>
  </si>
  <si>
    <t>Oscar Redding, Arthur Angel, Paul Ashcroft, Mark Leonard Winter, Torquil Neilson, Greg Stone, John Francis Howard, Jonathan Auf Der Heide, Jason Glover, Adrian Mulraney, Ben Plazzer</t>
  </si>
  <si>
    <t>Drama | Prostitución. Crimen. Película de culto</t>
  </si>
  <si>
    <t>Robert De Niro, Cybill Shepherd, Jodie Foster, Albert Brooks, Harvey Keitel, Peter Boyle, Leonard Harris, Martin Scorsese, Joe Spinell</t>
  </si>
  <si>
    <t>Documental. Drama | Road Movie. Drama social. Falso documental</t>
  </si>
  <si>
    <t>Documental, (intervenciones de: Jafar Panahi, Hana Saeidi, Nasrin Sotudé)</t>
  </si>
  <si>
    <t>Ambra Angiolini, Edoardo Leo, Paolo Calabresi, Susy Laude, Pia Engleberth</t>
  </si>
  <si>
    <t>Nicolas Cage, Bridget Fonda, Rosie Pérez, Isaac Hayes, Víctor Rojas, Seymour Cassel, Stanley Tucci, J.E. Freeman, Red Buttons, Wendell Pierce, Richard Jenkins</t>
  </si>
  <si>
    <t>Comedia. Ciencia ficción | Cine familiar. Colegios &amp; Universidad. Secuela</t>
  </si>
  <si>
    <t>Kurt Russell, Cesar Romero, Joe Flynn, Jim Backus, William Windom, Michael McGreevey, Richard Bakalyan, Joyce Menges, Alan Hewitt, Kelly Thordsen, Bing Russell, George O'Hanlon, John Myhers, Pat Delaney, Robert Rothwell, Frank Aletter, Dave Willock, Edward Andrews, Jack Bender, Frank Welker, Mike Evans, Ed Begley Jr., Paul Smith, Billy Casper, Dave Hill</t>
  </si>
  <si>
    <t>Intriga. Thriller. Terror | Secuestros / Desapariciones. Crimen</t>
  </si>
  <si>
    <t>Helen Hunt, Jon Tenney, Judah Lewis, Owen Teague, Libe Barer, Gregory Alan Williams, Allison King, Erika Alexander, Jennifer Grace, Adam Kern, Riley Caya, Sam Trammell, Nicole Forester, John Newberg, Teri Clark, Jeremy Gladen, Wyatt McClure, Brooks Roseberry, Cherie McClain, A.J. Ransom</t>
  </si>
  <si>
    <t>Deborah Kerr, John Kerr, Leif Erickson, Edward Andrews, Dean Jones, Darryl Hickman, Norma Crane</t>
  </si>
  <si>
    <t>Drama | Drama social. Crisis económica 2008. Pobreza</t>
  </si>
  <si>
    <t>Natalia de Molina, Mariana Cordero, Jaime López, Montse Torrent, Mercedes Hoyos, Gaspar Campuzano, Natalia Roig, Manuel Tallafé, Mauricio Morales</t>
  </si>
  <si>
    <t>Comedia. Fantástico | Secuela. Comedia negra. Osos. Amistad</t>
  </si>
  <si>
    <t>Mark Wahlberg, Seth MacFarlane, Amanda Seyfried, Giovanni Ribisi, Liam Neeson, Morgan Freeman, Patrick Warburton, Dennis Haysbert, Michael Dorn, Martin Klebba, Jessica Barth, Sam J. Jones, Bill Smitrovich, Maggie Geha, Jay Leno, John Carroll Lynch, John Slattery, Cocoa Brown, Ron Canada, Jimmy Kimmel, Kate McKinnon (Voz: Patrick Stewart</t>
  </si>
  <si>
    <t>Comedia. Fantástico | Comedia negra. Comedia romántica. Realismo mágico. Osos. Animales</t>
  </si>
  <si>
    <t>Mark Wahlberg, Mila Kunis, Seth MacFarlane, Giovanni Ribisi, Laura Vandervoort, Joel McHale, Patrick Warburton, Jessica Stroup, Sam J. Jones, Norah Jones, Ryan Reynolds, Tom Skerritt</t>
  </si>
  <si>
    <t>Nichole Bloom, Fabianne Therese, Pat Healy, Michelle Borth, Joshua Leonard, AJ Bowen, Zak Henri, Lou Wegner, River Alexander, Morgan Peter Brown, Danny Minnick, Laura Covelli, Eric D'Agostino, Kosta Kariotis, Shanna Malcolm</t>
  </si>
  <si>
    <t>Comedia. Bélico | Sátira. Comedia negra. Guerra Fría. Holocausto nuclear</t>
  </si>
  <si>
    <t>Peter Sellers, George C. Scott, Sterling Hayden, James Earl Jones, Keenan Wynn, Slim Pickens, Peter Bull, Tracy Reed, Jack Creley, Frank Berry, Glenn Beck, Shane Rimmer, Paul Tamarin, Gordon Tanner, Robert O'Neil, Roy Stephens</t>
  </si>
  <si>
    <t>Acción. Thriller. Drama | Crimen</t>
  </si>
  <si>
    <t>Milo Ventimiglia, Katee Sackhoff, Jason Lee, Robert Patrick, Alan Tudyk, John Michael Higgins, Faizon Love, Oscar Nuñez, Peter Reinert, Monica Young, Joseph O'Neill</t>
  </si>
  <si>
    <t>Bélico. Aventuras | Basado en hechos reales. II Guerra Mundial</t>
  </si>
  <si>
    <t>Richard Widmark, Don Taylor, Max Showalter, Murvyn Vye, Darryl Hickman, Martin Milner, Ross Bagdasarian, Judy Dan, Rodolfo Acosta, Russell Collins, Leonard Strong</t>
  </si>
  <si>
    <t>Aventuras. Acción | Siglo XIII. Edad Media. Capa y espada. Basado en hechos reales</t>
  </si>
  <si>
    <t>James Purefoy, Brian Cox, Kate Mara, Paul Giamatti, Jason Flemyng, Derek Jacobi, Charles Dance, Aneurin Barnard, Bree Condon, Mackenzie Crook, Jamie Foreman, Rhys Parry Jones, Vladimir Kulich, John Pierce Jones, Daniel O'Meara</t>
  </si>
  <si>
    <t>Nick Jonas, Isabel Lucas, Dermot Mulroney, Paul Sorvino, Graham Rogers, David Sherrill, Marc Macaulay, Kevin J. O'Connor, Alex Ter Avest, Fred Galle, Kiki Harris, Kaitlyn Ervin, Sue Thies, Marie Powell</t>
  </si>
  <si>
    <t>Intriga. Thriller. Drama | Thriller psicológico</t>
  </si>
  <si>
    <t>Russell Crowe, Laura Dern, Jon Foster, Sophie Traub, Alexis Dziena, Michael Kelly, Jake M. Smith</t>
  </si>
  <si>
    <t>Drama. Thriller | Drama psicológico. Familia. Maternidad</t>
  </si>
  <si>
    <t>Tilda Swinton, Ezra Miller, John C. Reilly, Jasper Newell, Siobhan Fallon, Ashley Gerasimovich, Rock Duer, Alex Manette, Leslie Lyles, Kenneth Franklin, Paul Diomede</t>
  </si>
  <si>
    <t>Romance. Comedia | Comedia romántica. Crisis económica 2008</t>
  </si>
  <si>
    <t>Michelle Jenner, Hugo Silva, Verónica Forqué, Belén Cuesta, Óscar Ladoire, Ernesto Sevilla, Ilay Kurelovic, Roberto Álamo</t>
  </si>
  <si>
    <t>Cine negro. Intriga. Thriller | II Guerra Mundial</t>
  </si>
  <si>
    <t>Humphrey Bogart, Walter Brennan, Lauren Bacall, Dolores Moran, Hoagy Carmichael, Sheldon Leonard, Walter Szurovy, Marcel Dalio, Walter Sande, Dan Seymour, Aldo Nadi</t>
  </si>
  <si>
    <t>Thriller. Acción. Ciencia ficción | Espionaje. Viajes en el tiempo</t>
  </si>
  <si>
    <t>John David Washington, Robert Pattinson, Elizabeth Debicki, Kenneth Branagh, Dimple Kapadia, Aaron Taylor-Johnson, Michael Caine, Clémence Poésy, Martin Donovan, Himesh Patel, Andrew Howard, Yuri Kolokolnikov, Fiona Dourif, Jonathan Camp, Wes Chatham, Marcel Sabat, Anthony Molinari, Rich Ceraulo, Katie McCabe, Mark Krenik, Denzil Smith, Bern Collaco, Laurie Shepherd</t>
  </si>
  <si>
    <t>Bryan Cranston, James Franco, Zoey Deutch, Megan Mullally, Griffin Gluck, Keegan-Michael Key, Andrew Rannells, Zack Pearlman, Adam DeVine, Cedric the Entertainer, Kaley Cuoco, Jacob Kemp, Steve Aoki, Gene Simmons, Paul Stanley, Elon Musk, Jee Young Han</t>
  </si>
  <si>
    <t>Amy Adams, Matthew Goode, John Lithgow, Adam Scott, Kaitlin Olson, Peter O'Meara, Michael J. Reynolds, Martin Sherman, Annika Hammerton, Flaminia Cinque, John Burke, Brian Milligan</t>
  </si>
  <si>
    <t>Thriller. Drama | Drogas. Remake</t>
  </si>
  <si>
    <t>Nicolas Cage, Eva Mendes, Val Kilmer, Xzibit, Shea Whigham, Fairuza Balk, Katie Chonacas, Brad Dourif, Jennifer Coolidge, Michael Shannon, Shawn Hatosy, Irma P. Hall, Vondie Curtis-Hall, Tom Bower</t>
  </si>
  <si>
    <t>Drama | Coches/Automovilismo. Melodrama. Serie B</t>
  </si>
  <si>
    <t>William Smith, Claudia Jennings, John Saxon, Nicholas Campbell, Don Francks, Cedric Smith, Judy Foster, Robert Haley, George Buza, David Petersen, Chuck Chandler, Cheri Hilsabeck, Sonya Ratke, Michael Bell, Douglas Main, Patricia Goodwin, L. Peter Feldman, Graham Light, Fred Hodgson, Michael Ouellette, Trevor Yacyshyn, Jerry Knowles</t>
  </si>
  <si>
    <t>Sarah Jessica Parker, Greg Kinnear, Pierce Brosnan, Christina Hendricks, Olivia Munn, Kelsey Grammer, Seth Meyers, Jane Curtin</t>
  </si>
  <si>
    <t>Drama. Acción. Thriller</t>
  </si>
  <si>
    <t>Jesus Lloveras, Sara Casasnovas, Javier Beltrán, Frank Feys, Miko Jarry, Ferran Lahoz, Johnny Melville, Jordi Llovet, Bruno Sevilla, Ricardo Mestres, Núria Casas, Cristóbal Olivares, Amaruk Kayshapanta, Nathalie Legosles, Geoffrey Cowper, Demian Sabini, Victor Solé</t>
  </si>
  <si>
    <t>Intriga. Cine negro. Drama | Neo-noir. Thriller psicológico. Película de culto. Cine independiente USA</t>
  </si>
  <si>
    <t>Kyle MacLachlan, Isabella Rossellini, Dennis Hopper, Laura Dern, Dean Stockwell, George Dickerson, Jack Nance, Hope Lange, Brad Dourif, Priscilla Pointer, Frances Bay</t>
  </si>
  <si>
    <t>Drama | Religión. Biográfico</t>
  </si>
  <si>
    <t>Paz Vega, Leonor Watling, Geraldine Chaplin, José Luis Gómez, Eusebio Poncela, Álvaro de Luna, Paula Errando, Ángel de Andrés López, Amparo Valle, Andrés Gertrudix, Javier Mejía, Francesc Garrido, Manuel Morón, Azucena de la Fuente, Gregorio A. Sebastián, Carolina Bona, William Miller, Paco Catalá</t>
  </si>
  <si>
    <t>Hailee Steinfeld, Vince Vaughn, Taraji P. Henson, Jon Favreau, Terrence Howard, Bill Paxton, Annabeth Gish, Jonathan Banks, Mike Epps, Cécile De France, Shea Whigham, William Levy, Jordi Mollà, Joshua Mikel, Anna Colwell, Daniel Bernhardt</t>
  </si>
  <si>
    <t>Rinko Kikuchi, Rila Fukushima, Kane Kosugi, Emi Takei, Shun Oguri, Takayuki Yamada, Tomohisa Yamashita, Hideaki Ito, Masaya Kato, Eiko Koike, Rina Ohta, Mariko Shinoda</t>
  </si>
  <si>
    <t>Acción. Drama. Thriller | Catástrofes. Terremotos. Secuela</t>
  </si>
  <si>
    <t>Kristoffer Joner, Hang Tran, Ane Dahl Torp, Jonas Hoff Oftebro, Edith Haagenrud-Sande, Ravdeep Singh Bajwa, Kathrine Thorborg Johansen</t>
  </si>
  <si>
    <t>Acción. Drama | Catástrofes. Terremotos</t>
  </si>
  <si>
    <t>Harrison Ford, Ray Liotta, Ashley Judd, Jim Sturgess, Cliff Curtis, Alice Braga, Alice Eve, Summer Bishil, Jacqueline Obradors, Justin Chon, Melody Zara, Merik Tadros, Marshall Manesh, Nina Nayebi, Naila Azad, Shelley Malil, Jamen Nanthakumar, Jaysha Patel, Leonardo Nam</t>
  </si>
  <si>
    <t>Terror. Ciencia ficción. Thriller</t>
  </si>
  <si>
    <t>Martha MacIsaac, Val Kilmer, Aaron Ashmore, Kyle Schmid, Steph Song, Alexandra Staseson, Brad Dryborough, William B. Davis, Garry Chalk, Peter Kelamis, Brenda Crichlow, Anne Marie DeLuise, John Callander, Lamech Kadloo, Evan Adams</t>
  </si>
  <si>
    <t>Terror | Sobrenatural. Casas encantadas. Fantasmas</t>
  </si>
  <si>
    <t>James Brolin, Margot Kidder, Rod Steiger, Don Stroud, Murray Hamilton, John Larch, Nitasha Ryan, K.C. Martel, Meeno Peluce, Michael Sacks, Helen Shaver, Amy Wright</t>
  </si>
  <si>
    <t>Ciencia ficción. Terror | Aventura espacial. Extraterrestres. Serie B</t>
  </si>
  <si>
    <t>Barry Sullivan, Norma Bengell, Ángel Aranda, Evi Marandi, Stelio Candelli, Franco Andrei, Ivan Rassimov</t>
  </si>
  <si>
    <t>Acción. Thriller. Intriga | Cómic</t>
  </si>
  <si>
    <t>Kate Beckinsale, Gabriel Macht, Tom Skerritt, Columbus Short, Alex O'Loughlin, Jesse Todd, Shawn Doyle, Joel Keller, Arthur Holden, Steve Lucescu, Erin Hicock</t>
  </si>
  <si>
    <t>Gene Wilder, Gilda Radner, Dom DeLuise, Jonathan Pryce, Bryan Pringle, Peter Vaughan, Eve Ferret, Paul Smith, Julann Griffin, Jim Carter</t>
  </si>
  <si>
    <t>Terror. Comedia. Fantástico | Comedia de terror. Posesiones/Exorcismos. Casas encantadas. Zombis. Secuela. Serie B. Película de culto</t>
  </si>
  <si>
    <t>Bruce Campbell, Sarah Berry, Dan Hicks, Kassie Wesley DePaiva, John Peakes, Ted Raimi, Denise Bixler, Richard Domeier, Lou Hancock</t>
  </si>
  <si>
    <t>Intriga. Thriller | Cine dentro del cine. Colegios &amp; Universidad. Asesinos en serie. Secuestros / Desapariciones. Película de culto</t>
  </si>
  <si>
    <t>Ana Torrent, Fele Martínez, Eduardo Noriega, Nieves Herranz, Rosa Campillo, Miguel Picazo, Xabier Elorriaga</t>
  </si>
  <si>
    <t>Ethan Hawke, Kyle MacLachlan, Eve Hewson, Jim Gaffigan, Hannah Gross, Josh Hamilton, Ebon Moss-Bachrach, Lucy Walters, James Urbaniak, Rebecca Dayan, David Kallaway, Vincent De Paul, Blake DeLong, Tom Farrell, Emma O'Connor, Ava Loren Tropeano, Gary Ayash, Christian Hicks, Rick Zahn, Megan Elizabeth Gaber, Robert John Gallagher, Joshuah Melnick, George Aloi, Charles Baran, Jameal Ali, Luna Jokic, Mike Dobbins</t>
  </si>
  <si>
    <t>Aventuras. Acción. Comedia | Buddy Film</t>
  </si>
  <si>
    <t>Dwayne Johnson, Seann William Scott, Rosario Dawson, Christopher Walken, Ewen Bremner, Jon Gries, William Lucking, Ernie Reyes Jr., Tony Lima, Stuart Wilson, Dennis Keiffer, Stephen Bishop, Garrett Warren, Arnold Schwarzenegger</t>
  </si>
  <si>
    <t>Shirley MacLaine, Nicolas Cage, Austin Pendleton, Edward Albert, James Rebhorn, Richard Griffiths, John Roselius, David Graf, Don Yesso, James Lally</t>
  </si>
  <si>
    <t>Bélico. Drama. Romance | I Guerra Mundial. Años 1910-1919. Años 20</t>
  </si>
  <si>
    <t>Alicia Vikander, Kit Harington, Emily Watson, Hayley Atwell, Dominic West, Colin Morgan, Miranda Richardson, Charlotte Hope, Anna Chancellor, Emily Bevan, Jonathan Bailey, Xavier Atkins, Amanda Fairbank-Hynes, Joanna Scanlan, Taron Egerton</t>
  </si>
  <si>
    <t>François Cluzet, Alba Rohrwacher, Simon Abkarian, Sami Bouajila, Denis Podalydès, Alexia Depicker</t>
  </si>
  <si>
    <t>Aventuras. Acción | Biográfico. Siglo XIX</t>
  </si>
  <si>
    <t>Eddie Redmayne, Felicity Jones, Tom Courtenay, Tim McInnerny, Phoebe Fox, Vincent Pérez, Rebecca Front, Anne Reid, Himesh Patel, Julian Ferro, Robert Glenister, Kamil Lemieszewski, Gianni Calchetti, Thomas Arnold, Lewin Lloyd, John Taylor, Mia Hemerling, Zander James, Abbey Marise Butler, Oliver Simms, Andy Mihalache, Mariia Legun, Elsa Alili, Guy Samuels, Connie Price, Rodrig Andrisan, Gunce Ates, Robert Jarvis, Jason Lines, Jay Vaisey</t>
  </si>
  <si>
    <t>Steve Coogan, Rebecca Romijn, Selma Blair, James Brolin, Sam Elliott, Jaime King, John Leguizamo, James Marsden, Jon Polito, Jerry O'Connell, Deborah Kara Unger, Debi Mazar, José Zúñiga</t>
  </si>
  <si>
    <t>Drama. Thriller | Basado en hechos reales</t>
  </si>
  <si>
    <t>Toby Kebbell, Chico Kenzari, Hannah Ware, Waleed Zuaiter, Ori Pfeffer, Sapir Azulay, Tsahi Halevi, Bern Collaco, Sasson Gabai, Bashar Rahal, Maisa Abd Elhadi, Mickey Leon, Slimane Dazi, Mali Levi, Leo Hunter, Oliver Trevena, Michael Chapman, Guy Adler, Tim Ingall, Gary Kiely, Neil Malik Abdullah</t>
  </si>
  <si>
    <t>Kurt Russell, Jay Baruchel, Katheryn Winnick, Chris Diamantopoulos, Kenneth Welsh, Jason Jones, Terence Stamp, Matt Dillon, Devon Bostick, Elle Downs, Durward Allan, Dax Ravina, Jasmin Geljo, Vieslav Krystyan, Steven McChattie, Eugene Lipinski, Mike Wilmot, James Collins, Alan C. Peterson, Rob Deleeuw</t>
  </si>
  <si>
    <t>Comedia. Drama. Romance | Melodrama. Cine dentro del cine. Años 20. Años 30. Gran Depresión. Cine mudo</t>
  </si>
  <si>
    <t>Jean Dujardin, Bérénice Bejo, James Cromwell, John Goodman, Penelope Ann Miller, Missi Pyle, Malcolm McDowell, Joel Murray, Ed Lauter, Beth Grant, Bitsie Tulloch, Ken Davitian, Bill Fagerbakke, Katie Nisa</t>
  </si>
  <si>
    <t>Drama. Acción | Artes marciales. Wuxia. Siglo VIII</t>
  </si>
  <si>
    <t>Shu Qi, Chang Chen, Satoshi Tsumabuki, Ethan Juan, Nikki Hsieh, Ni Dahong, Michael Chang, Jiang Wen, Zhou Yun, Mei Yong, Zhen Yu Lei, Fang-yi Sheu, Jacques Picoux</t>
  </si>
  <si>
    <t>Terror. Thriller. Drama | Posesiones/Exorcismos. Años 70. Falso documental</t>
  </si>
  <si>
    <t>William Mapother, Rya Kihlstedt, Hannah Cowley, John Rubinstein, Erich Lane, Gerald McCullouch, Sharon Maughan, Anton Narinskiy, Suzanne Jamieson, Jake Carpenter, Lauren Rubin, Ivar Brogger, Landall Goolsby</t>
  </si>
  <si>
    <t>Terror. Thriller | Sobrenatural. Monstruos. Cuentos. Thriller psicológico. Maternidad</t>
  </si>
  <si>
    <t>Comedia. Terror | Comedia de terror. Sectas</t>
  </si>
  <si>
    <t>Judah Lewis, Samara Weaving, Leslie Bibb, Bella Thorne, Robbie Amell, Hana Mae Lee, Emily Alyn Lind, Andrew Bachelor, Doug Haley, Chris Wylde, Samuel Gilbert, Jean Claude Leuyer, Jonathan Bray, Miles J. Harvey, Frederick Keeve, Zachary Alexander Rice, Mark Mammone, Ken Marino, Doc Duhame, Carl McDowell, Jimmy Warden, Ron Funches</t>
  </si>
  <si>
    <t>Ciencia ficción. Thriller. Drama | Distopía. Western futurista</t>
  </si>
  <si>
    <t>Suki Waterhouse, Keanu Reeves, Jason Momoa, Jim Carrey, Giovanni Ribisi, Diego Luna, Emily O'Brien, Jayda Fink, Rae Sunshine Lee, Alina Aliluykina, Cory Roberts, Yolonda Ross, Dakota Black, Almayvonne Dixon, Ashleigh Biller, Irene Guindal, Allison Gordon, E.R. Ruiz, Jayne Trcka, Stephanie Nauli</t>
  </si>
  <si>
    <t>Terror. Thriller | Falso documental. Metraje encontrado</t>
  </si>
  <si>
    <t>Kristen Connolly, Christopher Denham, Andy Stahl, Kether Donohue, Nansi Aluka, Michael Beasley, Stephen Kunken, Frank Deal, Will Rogers, Tim Parati</t>
  </si>
  <si>
    <t>Acción. Terror. Thriller</t>
  </si>
  <si>
    <t>Michael Rooker, Tony Goldwyn, Melonie Diaz, John Gallagher Jr., Sean Gunn, Adria Arjona, John C. McGinley, Owain Yeoman, Brent Sexton, Josh Brener, David Dastmalchian, David Del Rio, Gregg Henry, Rusty Schwimmer, Gail Bean, James Earl</t>
  </si>
  <si>
    <t>Ha Jung-woo, Jun Ji-hyun, Werner Daehn, Ryu Seung-beom, Numan Acar, John Keogh, Tayfun Bademsoy, Han Seok-gyu</t>
  </si>
  <si>
    <t>Terrence Howard, Harold Perrineau, Nia Long, Morris Chestnut, Taye Diggs, Sanaa Lathan, Eddie Cibrian, Regina Hall, Monica Calhoun, Melissa De Sousa, Millie Davis</t>
  </si>
  <si>
    <t>Jon Favreau, Kelsey Grammer, Rachael Leigh Cook, Daryl Hannah, Sean Bean, Joey Lauren Adams, Adam Beach, Gary Farmer, Melora Walters, Bud Cort, Danny Trejo, Jon Gries</t>
  </si>
  <si>
    <t>Drama | Comedia dramática. Crisis económica 2008. Bolsa &amp; Negocios. Historias cruzadas. Basado en hechos reales</t>
  </si>
  <si>
    <t>Christian Bale, Steve Carell, Ryan Gosling, John Magaro, Finn Wittrock, Brad Pitt, Hamish Linklater, Rafe Spall, Jeremy Strong, Marisa Tomei, Melissa Leo, Stanley Wong, Byron Mann, Tracy Letts, Karen Gillan, Max Greenfield, Margot Robbie, Selena Gomez, Richard Thaler, Anthony Bourdain</t>
  </si>
  <si>
    <t>Drama. Comedia | Comedia dramática. Robos &amp; Atracos. Basado en hechos reales. Adolescencia</t>
  </si>
  <si>
    <t>Israel Broussard, Katie Chang, Emma Watson, Leslie Mann, Taissa Farmiga, Erin Daniels, Nina Siemaszko, Gavin Rossdale, Stacy Edwards, Maika Monroe, Claire Julien, Joe Nieves, Halston Sage, Paris Hilton</t>
  </si>
  <si>
    <t>Fantástico. Comedia. Infantil</t>
  </si>
  <si>
    <t>John Goodman, Jim Broadbent, Mark Williams, Hugh Laurie, Celia Imrie, Bradley Pierce, Tom Felton</t>
  </si>
  <si>
    <t>Ciencia ficción. Intriga. Thriller. Fantástico | Sobrenatural. Años 70</t>
  </si>
  <si>
    <t>Cameron Diaz, James Marsden, Frank Langella, James Rebhorn, Holmes Osborne, Sam Oz Stone, Gillian Jacobs, Celia Weston, Deborah Rush, Lisa K. Wyatt, Mark S. Cartier, Kevin Robertson, Michele Durrett, Ian Kahn, John Magaro, Ryan Woodle, Basil Hoffman, Robert Harvey, Gentry Lee, Andrew Levitas, Gabriel Field, Frank Ridley, Daniel Stewart Sherman, Matthew C. Flynn, Patrick Canty, Sam Blumenfeld, Kevin DeCoste, Mary Klug, Allyssa Brooke, Danielle Heaton, Michael Zegen, Rachael Hunt, Cheryl McMahon, Evelina Turen, Bill Buell, Paul Marini, Donald Warnock, W. Kirk Avery, Don Hewitt, Floyd Richardson, David R. McDonough</t>
  </si>
  <si>
    <t>Drama. Romance | Terrorismo. IRA. Boxeo</t>
  </si>
  <si>
    <t>Daniel Day-Lewis, Emily Watson, Brian Cox, Ken Stott, Gerard McSorley, Kenneth Cranham</t>
  </si>
  <si>
    <t>Lauren Cohan, Rupert Evans, Ben Robson, Diana Hardcastle, Jim Norton, James Russell, Jett Klyne</t>
  </si>
  <si>
    <t>Comedia | Deporte. Boxeo. Falso documental</t>
  </si>
  <si>
    <t>Orlando Bloom, Mark Heap, Michael Lerner, Michael Peña, Julián Zapata, Alejandro Ramírez, Milton Hernández, Alberto Ramón, Rafe Spall</t>
  </si>
  <si>
    <t>Susan Sarandon, Gil Bellows, Ellen Burstyn, Topher Grace, Donald Sutherland, Katy Breier, Kristin Booth, Christopher Heyerdahl, Amanda Brugel, Jane Moffat, Ella Ballentine, Shane Daly, Darren Josephs, Courtney Lyons, Paulino Nunes, Kevin Parent, Janine Parkinson, Jonathan Watton</t>
  </si>
  <si>
    <t>Terror. Intriga | Sobrenatural. Crimen</t>
  </si>
  <si>
    <t>Rupert Evans, Antonia Campbell-Hughes, Hannah Hoekstra, Steve Oram, Anthony Murphy, Kelly Byrne, Maura Foley</t>
  </si>
  <si>
    <t>Intriga. Drama | Basado en hechos reales. II Guerra Mundial. Espionaje. Béisbol. Años 40</t>
  </si>
  <si>
    <t>Paul Rudd, Jeff Daniels, Sienna Miller, Guy Pearce, Mark Strong, Paul Giamatti, Tom Wilkinson, Giancarlo Giannini, Shea Whigham, Pierfrancesco Favino, Hiroyuki Sanada, William Hope, Jordan Long, Demetri Goritsas</t>
  </si>
  <si>
    <t>Intriga | Periodismo. Catástrofes. Holocausto nuclear</t>
  </si>
  <si>
    <t>Michael Douglas, Jane Fonda, Jack Lemmon, Scott Brady, James Hampton, Peter Donat, Wilford Brimley</t>
  </si>
  <si>
    <t>Ciencia ficción. Thriller | Supervivencia. Aventura espacial</t>
  </si>
  <si>
    <t>Gugu Mbatha-Raw, David Oyelowo, Daniel Brühl, Elizabeth Debicki, Zhang Ziyi, Chris O'Dowd, John Ortiz, Aksel Hennie, Roger Davies, Donal Logue</t>
  </si>
  <si>
    <t>Morgan Freeman, Antonio Banderas, Radha Mitchell, Rade Serbedzija, Robert Forster, Tom Hardy</t>
  </si>
  <si>
    <t>Terror. Thriller. Acción | Crimen. Gore. Asesinos en serie. Secuela</t>
  </si>
  <si>
    <t>Terror. Thriller | Crimen. Gore. Asesinos en serie</t>
  </si>
  <si>
    <t>Josh Stewart, Michael Reilly Burke, Andrea Roth, Juan Fernández, Karley Scott Collins, Madeline Zima, William Prael, Diane Ayala Goldner, Daniella Alonso, Haley Pullos, Robert Wisdom, Alex Feldman</t>
  </si>
  <si>
    <t>Drama | Crisis económica 2008. Trabajo/empleo. Cine independiente USA</t>
  </si>
  <si>
    <t>Ben Affleck, Tommy Lee Jones, Kevin Costner, Maria Bello, Chris Cooper, Craig T. Nelson, Rosemarie Dewitt, Anthony O'Leary, Suzanne Rico, Kathy Harum, Dana Eskelson, Cady Huffman</t>
  </si>
  <si>
    <t>Clive Owen, Jaeden Martell, Maria Bello, Robert Forster, Tim Blake Nelson, Patton Oswalt, Spencer Drever, Stephen Tobolowsky, Michael Eklund, Ryan Robbins, Matthew Modine, John Stewart</t>
  </si>
  <si>
    <t>John Cusack, Morgan Freeman, Jamie Anderson, Alice Krige, Megan Dodds, Bill Smitrovich, Ned Bellamy, Jonathan Hyde, Corey Johnson, Cory Hardrict</t>
  </si>
  <si>
    <t>Thriller. Drama | Juego. Mafia. Cine independiente USA</t>
  </si>
  <si>
    <t>William H. Macy, Alec Baldwin, Maria Bello, Shawn Hatosy, Ron Livingston, Paul Sorvino, Estella Warren, Joey Fatone, Ellen Greene, Tony Longo, Arthur J. Nascarella</t>
  </si>
  <si>
    <t>Acción. Thriller | Yakuza &amp; Triada. Buddy Film. Policíaco</t>
  </si>
  <si>
    <t>Chow Yun-Fat, Mark Wahlberg, Ric Young, Paul Ben-Victor, Elizabeth Lindsey, Byron Mann, Olivia Yap, Brian Cox, Jon Kit Lee, Andrew Pang, Tovah Feldshuh, Kim Chan, Beau Starr, Marie Matiko, Ho Chow, Lucille Soong, Susie Trinh</t>
  </si>
  <si>
    <t>Terror. Thriller | Pandemias. Gore. Vida rural (Norteamérica). Remake</t>
  </si>
  <si>
    <t>Timothy Olyphant, Radha Mitchell, Joe Anderson, Danielle Panabaker, Christie Lynn Smith, Brett Rickaby, Preston Bailey, John Aylward, Joe Reegan, Glenn Morshower, Chris Carnel</t>
  </si>
  <si>
    <t>Jack Black, James Marsden, Kathryn Hahn, Jeffrey Tambor, Mike White, Kyle Bornheimer, Russell Posner, Henry Zebrowski, Corrina Lyons, Donna Duplantier, Charlotte Gale, Denise Williamson, Han Soto, Danielle Greenup, Dermot Mulroney</t>
  </si>
  <si>
    <t>Drama | Años 60. Años 70. Deporte. Fútbol. Basado en hechos reales</t>
  </si>
  <si>
    <t>Michael Sheen, Timothy Spall, Colm Meaney, Jim Broadbent, Joe Dempsie, Stephen Graham, Maurice Roeves, John Savage</t>
  </si>
  <si>
    <t>Acción | Futuro postapocalíptico</t>
  </si>
  <si>
    <t>Shawn Ashmore, Ashley Bell, Cory Hardrict, Dominic Monaghan, Shannyn Sossamon, Michael Eklund, Brianna Barnes</t>
  </si>
  <si>
    <t>William H. Macy, Meg Ryan, Elliott Gould, LL Cool J, Jason Ritter, Fiona Glascott, Sharon Raginiano, John Carson, Kate Blumberg, David Hunt</t>
  </si>
  <si>
    <t>Christian Slater, Selma Blair, John Heard, Angie Harmon, Colm Feore, Robert Loggia, Kevin Tighe, Françoise Yip, Mike Dopud</t>
  </si>
  <si>
    <t>Drama. Comedia | Años 70. Adolescencia. Familia. Comedia dramática. Cine independiente USA</t>
  </si>
  <si>
    <t>Bel Powley, Alexander Skarsgård, Kristen Wiig, Christopher Meloni, Margarita Levieva, Madeleine Waters, Abby Wait, Quinn Nagle, Austin Lyon, Miranda Bailey, Natalie Stephany Aguilar</t>
  </si>
  <si>
    <t>Comedia. Drama | Biográfico. Música. Amistad. Años 80. Años 90</t>
  </si>
  <si>
    <t>Iwan Rheon, Douglas Booth, Machine Gun Kelly, Pete Davidson, Leven Rambin, Daniel Webber, David Costabile, Christian Gehring, Kabby Borders, Tony Cavalero, Joshua Mikel, Blaine Kern III, Joe Chrest, Rebekah Graf, Courtney Dietz, David Kallaway, Sylvia Grace Crim, Martin Bats Bradford, Mark Ashworth, Betsy Holt, Jordan Lane Price, Kristin Brock, Anthony Marble, Peter Jaymes Jr., Mike R. Moreau, Katherine Neff, Erin Ownbey, Rebecca Chulew, Meiyee Apple Tam, Toney Chapman Steele, Martin Covert, Lucius Falick, Edward Parker, Steve Kish, Gordon Dexheimer, Kaleb Williams</t>
  </si>
  <si>
    <t>Comedia | Cine dentro del cine. Basado en hechos reales. Biográfico. Amistad</t>
  </si>
  <si>
    <t>James Franco, Dave Franco, Seth Rogen, Alison Brie, Josh Hutcherson, Zac Efron, Jacki Weaver, Sharon Stone, Bryan Cranston, Kate Upton, Hannibal Buress, Nathan Fielder, Jerrod Carmichael, Zoey Deutch, Kristen Bell, Lizzy Caplan, Megan Mullally, Jason Mantzoukas, Adam Scott, Eliza Coupe, J.J. Abrams, Kevin Smith, Tommy Wiseau, Melanie Griffith, Judd Apatow, Christopher Mintz-Plasse, Zach Braff, Randall Park, Greg Sestero, Bob Odenkirk</t>
  </si>
  <si>
    <t>Ciencia ficción. Romance | Drama romántico</t>
  </si>
  <si>
    <t>Jason Segel, Rooney Mara, Robert Redford, Jesse Plemons, Riley Keough, Ron Canada, Mark Burzenski, Leah Procito, Jim Boyd, Kimleigh Smith, Connor Ratliff, Arthur Hiou, M.J. Karmi, Elaine Victoria Grey, Colin Allen</t>
  </si>
  <si>
    <t>Adam Sandler, David Spade, Paula Patton, Kathryn Hahn, Sean Astin, Catherine Bell, Michael Chiklis, Luis Guzmán, Natasha Leggero, Nick Swardson, Torsten Voges, Renée Taylor, Matt Walsh</t>
  </si>
  <si>
    <t>Comedia. Romance | Adolescencia. Comedia juvenil. Colegios &amp; Universidad</t>
  </si>
  <si>
    <t>Mae Whitman, Robbie Amell, Bella Thorne, Allison Janney, Ken Jeong, Skyler Samuels, Bianca A. Santos, Nick Eversman, Chris Wylde, Seth Meriwether, Mahaley Manning, Tony Cavalero, Erick Chavarria, Alexandra Ficken, Kurt Krause</t>
  </si>
  <si>
    <t>Drama. Romance | Drama psicológico. Erótico. Homosexualidad</t>
  </si>
  <si>
    <t>Sidse Babett Knudsen, Chiara D'Anna, Monica Swinn, Eugenia Caruso, Eszter Tompa, Zita Kraszkó, Fatma Mohamed, Kata Bartsch</t>
  </si>
  <si>
    <t>Thriller. Acción. Intriga. Drama | Sectas. Terrorismo. Espionaje</t>
  </si>
  <si>
    <t>Brit Marling, Alexander Skarsgård, Elliot Page, Toby Kebbell, Shiloh Fernandez, Aldis Hodge, Danielle Macdonald, Hillary Baack, Patricia Clarkson, Jason Ritter, Julia Ormond, Richard Zeringue</t>
  </si>
  <si>
    <t>Drama | Biográfico. Nazismo. Drama judicial / Abogados/as. Años 60. Telefilm</t>
  </si>
  <si>
    <t>Martin Freeman, Anthony LaPaglia, Ben Lloyd-Hughes, Samuel West, Anna-Louise Plowman, Rebecca Front, Nicholas Woodeson, Andy Nyman, Dylan Edwards, Ed Birch, Zora Bishop, Solomon Mousley</t>
  </si>
  <si>
    <t>Drama | Cine independiente USA. Literatura. Biográfico</t>
  </si>
  <si>
    <t>Jesse Eisenberg, Jason Segel, Anna Chlumsky, Joan Cusack, Mamie Gummer, Mickey Sumner, Chelsea Anne Lawrence, Noel Fletcher, Gina Ferwerda, Dan John Miller, Joel Thingvall, Punnavith Koy, Stephanie Cotton, Kelly Connaire</t>
  </si>
  <si>
    <t>Thriller | Secuela. Secuestros / Desapariciones</t>
  </si>
  <si>
    <t>Denzel Washington, Pedro Pascal, Bill Pullman, Melissa Leo, Ashton Sanders, Jonathan Scarfe, Sakina Jaffrey, Lexie Roth, Caroline Day, Donald Cerrone, Abigail Marlowe, Alin Halajian, Annie Pisapia, Joseph Oliveira</t>
  </si>
  <si>
    <t>Acción. Thriller | Crimen. Mafia. Prostitución. Venganza. Remake</t>
  </si>
  <si>
    <t>Denzel Washington, Marton Csokas, Chloë Grace Moretz, David Harbour, Melissa Leo, Bill Pullman, Haley Bennett, Dan Bilzerian, Vladimir Kulich, Johnny Messner, Meredith Prunty, Chanty Sok, David Meunier</t>
  </si>
  <si>
    <t>Lyndsy Fonseca, Michael Doneger, Rumer Willis, Bruce Campbell, Rachel Resheff, Tommy Dewey, Sonya Walger, Dan Bakkedahl, Iqbal Theba, Benita Robledo, Matt Nolan, Dean Chekvala</t>
  </si>
  <si>
    <t>Drama | Deporte. Fútbol americano. Racismo. Biográfico. Basado en hechos reales</t>
  </si>
  <si>
    <t>Rob Brown, Dennis Quaid, Darrin Dewitt Henson, Omar Benson Miller, Nelsan Ellis, Charles S. Dutton, Justin Martin, Justin Jones, Nicole Beharie, Aunjanue Ellis, Elizabeth Shivers, Clancy Brown, Danny McCarthy, Regina Hoyles, Chelcie Ross, Saul Rubinek, Craig Hawksley, Jeff Still, Derek Graf, Chadwick Boseman</t>
  </si>
  <si>
    <t>Terror. Intriga | Remake. Sobrenatural. Fantasmas</t>
  </si>
  <si>
    <t>Jessica Alba, Parker Posey, Alessandro Nivola, Tamlyn Tomita, Fernanda Romero, Chloë Grace Moretz, Rachel Ticotin, Obba Babatundé, Danny Mora, Esodie Geiger</t>
  </si>
  <si>
    <t>Terror. Ciencia ficción. Fantástico | Drogas. Extraterrestres. Colegios &amp; Universidad</t>
  </si>
  <si>
    <t>Elijah Wood, Jordana Brewster, Josh Hartnett, Laura Harris, Clea Duvall, Shawn Hatosy, Famke Janssen, Piper Laurie, Bebe Neuwirth, Robert Patrick, Usher, Jon Stewart, Salma Hayek, Danny Masterson, Daniel Von Bargen, Christopher McDonald, Tina Rodriguez, Duane Martin</t>
  </si>
  <si>
    <t>Fantástico | Años 20. Remake. Película de culto</t>
  </si>
  <si>
    <t>Lee Pace, Catinca Untaru, Justine Waddell, Julian Bleach, Robin Smith, Daniel Caltagirone, Leo Bill, Sean Gilder, Grant Swanby, Marcus Wesley, Jeetu Verma</t>
  </si>
  <si>
    <t>Drama | Basado en hechos reales. Deporte. Boxeo. Drogas. Familia. Años 80. Años 90</t>
  </si>
  <si>
    <t>Cuba Gooding Jr., Beyoncé, Mike Epps, Steve Harvey, LaTanya Richardson, T-Bone, Shirley Caesar, Faizon Love, Faith Evans, Angie Stone</t>
  </si>
  <si>
    <t>Drama | Drama social. Infancia. Pobreza. Crisis económica 2008. Cine independiente USA</t>
  </si>
  <si>
    <t>Brooklynn Prince, Willem Dafoe, Bria Vinaite, Caleb Landry Jones, Mela Murder, Valeria Cotto, Christopher Rivera, Macon Blair, Sandy Kane, Karren Karagulian, Lauren O'Quinn, Giovanni Rodriguez, Carl Bradfield, Betty Jeune, Cecilia Quinan, Andrew Romano, Samantha Parisi, Gary B. Gross</t>
  </si>
  <si>
    <t>Michael Douglas, Sean Penn, James Rebhorn, Deborah Kara Unger, Peter Donat, Carroll Baker, Armin Mueller-Stahl, Anna Katarina, Mark Boone Junior, Tommy Flanagan, Elizabeth Dennehy, Spike Jonze, Bob Stephenson, Charles Martinet, Florentine Mocanu, Caroline Barclay, John Aprea, Harrison Young, Kimberly Russell, Joe Frank, James Brooks, Gerry Becker, Jarion Monroe, Kathyjean Harris, John Cassini, Harris Savides, Victor Talmadge, Marc Siegler</t>
  </si>
  <si>
    <t>Comedia | Crimen. Mafia</t>
  </si>
  <si>
    <t>Jerry Orbach, Leigh Taylor-Young, Jo Van Fleet, Lionel Stander, Robert De Niro, Irving Selbst, Hervé Villechaize, Joe Santos, Carmine Caridi, Frank Campanella, Harry Basch</t>
  </si>
  <si>
    <t>Thriller. Acción. Comedia | Crimen. Drogas</t>
  </si>
  <si>
    <t>Matthew McConaughey, Charlie Hunnam, Hugh Grant, Colin Farrell, Eddie Marsan, Henry Golding, Michelle Dockery, Jeremy Strong, Jason Wong, Jordan Long, Russell Balogh, Chidi Ajufo, Lyne Renee, Max Bennett, Eugenia Kuzmina, Togo Igawa, Tom Wu, Simon. R. Barker, John Dagleish, Lily Frazer, Gershwyn Eustache Jnr, Samuel West, Geraldine Somerville, Franz Drameh</t>
  </si>
  <si>
    <t>Sasha Grey, Chris Santos, Peter Zizzo, Timothy J. Cox, Kimberly Magness, Timothy Davis, Jeff Grossman, Ken Myers, Bridget Storm, Ted Jessup</t>
  </si>
  <si>
    <t>Jennifer Aniston, Jake Gyllenhaal, John C. Reilly, Zooey Deschanel, Tim Blake Nelson, Mike White</t>
  </si>
  <si>
    <t>Drama. Acción | Artes marciales. Biográfico. Guerra Chino-Japonesa (II)</t>
  </si>
  <si>
    <t>Tony Leung Chiu-Wai, Zhang Ziyi, Zhao Benshan, Chang Chen, Brigitte Lin, Max Zhang, Song Hye-kyo, Wang Qingxiang, Cung Le, Lo Hoi-Pang, Bruce Leung, Julian Cheung, Elvis Tsui, Lau Ga-Yung, Chau Yee Tsang, Lau Shun, Xiaofei Zhou, Ting Yip Ng, Tony Ling</t>
  </si>
  <si>
    <t>Sophie Nélisse, Kathy Bates, Glenn Close, Octavia Spencer, Julia Stiles, Bill Cobbs, Clare Foley, Zachary Hernandez, Cameron Clifford, Cara Cooper, Connor Keegan Dosch, Victor R. Garcia, Billy Magnussen, Sammy Pignalosa, Salvatore Rossi</t>
  </si>
  <si>
    <t>Cine negro. Thriller. Drama. Intriga | Robos &amp; Atracos. Neo-noir. Comedia negra</t>
  </si>
  <si>
    <t>Anjelica Huston, Annette Bening, John Cusack, Pat Hingle, Henry Jones, J.T. Walsh, Charles Napier, Stephen Tobolowsky, Gailard Sartain</t>
  </si>
  <si>
    <t>Aventuras. Acción. Drama | Aventuras marinas. Ejército. Enseñanza</t>
  </si>
  <si>
    <t>Kevin Costner, Ashton Kutcher, Sela Ward, Melissa Sagemiller, Clancy Brown, Omari Hardwick, Bonnie Bramlett, Neal McDonough, John Heard, Brian Geraghty, Alex Daniels, Shelby Fenner, Adam Pena, Brian Patrick Wade, Joe Arquette, Peter Gail, Andrew Schanno, Dulé Hill, Jay Bingham, Eric Norris</t>
  </si>
  <si>
    <t>Thriller. Acción | Crimen. Familia. Cine independiente USA</t>
  </si>
  <si>
    <t>Dan Stevens, Maika Monroe, Leland Orser, Lance Reddick, Sheila Kelley, Brendan Meyer, Chase Williamson</t>
  </si>
  <si>
    <t>Jakob Cedergren, Jessica Dinnage, Omar Shargawi, Johan Olsen, Maria Gersby, Jakob Ulrik Lohmann, Laura Bro, Katinka Evers-Jahnsen, Jeanette Lindbæk, Simon Bennebjerg, Morten Suurballe, Guuled Abdi Youssef, Caroline Løppke, Peter Christoffersen, Nicolai Wendelboe, Morten Thunbo, Anders Brink Madsen</t>
  </si>
  <si>
    <t>Drama | Adolescencia. Racismo. Young Adult</t>
  </si>
  <si>
    <t>Amandla Stenberg, Russell Hornsby, Lamar Johnson, Issa Rae, K.J. Apa, Regina Hall, Anthony Mackie, Sabrina Carpenter, Common, Drew Starkey, Algee Smith, Dominique Fishback, Kaleigh Rivera</t>
  </si>
  <si>
    <t>Drama | Cine independiente USA. Enfermedad. Vejez/Madurez</t>
  </si>
  <si>
    <t>Sam Elliott, Krysten Ritter, Laura Prepon, Nick Offerman, Katharine Ross, Todd Giebenhain, Barbara Scolaro, Jackie Joyner, Christopher May, Doug Cox, Max Gail, Patrika Darbo, Frank Collison, Andy Allo, Ali Wong, Linda Lee McBride, Cameron Esposito, Demetrios Saites</t>
  </si>
  <si>
    <t>Samuel Anderson, Samuel Barnett, Dominic Cooper, James Corden, Sacha Dhawan, Richard Griffiths, Frances de la Tour, Stephen Campbell Moore, Clive Merrison, Andrew Knott</t>
  </si>
  <si>
    <t>Intriga. Terror. Drama | Thriller psicológico. Drama psicológico. Adolescencia</t>
  </si>
  <si>
    <t>Thora Birch, Embeth Davidtz, Desmond Harrington, Daniel Brocklebank, Laurence Fox, Keira Knightley, Emma Griffiths Malin, Jemma Powell, Kelly Hunter</t>
  </si>
  <si>
    <t>Cameron Diaz, Kate Winslet, Jude Law, Jack Black, Eli Wallach, Rufus Sewell, Edward Burns, John Krasinski, Shannyn Sossamon, Miffy Englefield, Emma Pritchard, Sarah Parish, Alex O'Loughlin, Odette Yustman, James Franco, Lindsay Lohan, Dustin Hoffman</t>
  </si>
  <si>
    <t>John Krasinski, Anna Kendrick, Margo Martindale, Sharlto Copley, Richard Jenkins, Mary Elizabeth Winstead, Josh Groban, Mary Kay Place, Ashley Dyke, Yvonne Angulo, Nancy Nave</t>
  </si>
  <si>
    <t>Thriller. Western | Crimen</t>
  </si>
  <si>
    <t>Patrick Wilson, Ian McShane, James Belushi, Lynn Collins, John Leguizamo, Nathan Stevens, Michael Flynn, Karli Hall, Heather Beers</t>
  </si>
  <si>
    <t>Ciencia ficción. Thriller. Romance | Extraterrestres. Young Adult</t>
  </si>
  <si>
    <t>Saoirse Ronan, Max Irons, Diane Kruger, William Hurt, Jake Abel, Frances Fisher, Boyd Holbrook, Bokeem Woodbine, Emily Browning, Rachel Roberts, Phil Austin, Alex Russell, Chandler Canterbury, Jhil McEntyre, Shyaam Karra, Stacey Carino</t>
  </si>
  <si>
    <t>Terror | II Guerra Mundial. Años 40</t>
  </si>
  <si>
    <t>Mats Reinhardt, Frederik von Lüttichau, Espen Edvartsen, Ingvild Flikkerud, Anita Ihler, Sondre Krogtoft Larsen, Heidi Ødegaard Mikkelsen, Evy Kasseth Røsten, Sofie, Sigmund Sæverud</t>
  </si>
  <si>
    <t>Ciencia ficción. Terror. Acción | Supervivencia. Secuestros / Desapariciones</t>
  </si>
  <si>
    <t>Drama | Abusos sexuales</t>
  </si>
  <si>
    <t>Mads Mikkelsen, Thomas Bo Larsen, Annika Wedderkopp, Alexandra Rapaport, Anne Louise Hassing, Lars Ranthe, Lasse Fogelstrøm, Susse Wold, Ole Dupont, Sebastian Bull Sarning</t>
  </si>
  <si>
    <t>Tommy Lee Jones, Benicio del Toro, Connie Nielsen, Jenna boyd, Leslie Stefanson, Robert Blanche, Mark Pellegrino</t>
  </si>
  <si>
    <t>Thriller | Crimen. Mafia. Asesinos en serie. Basado en hechos reales. Años 60. Años 70</t>
  </si>
  <si>
    <t>Michael Shannon, Winona Ryder, Ray Liotta, Chris Evans, David Schwimmer, Stephen Dorff, Robert Davi, Christa Campbell, Ryan O'Nan, Weronika Rosati, Danny A. Abeckaser, Brian Kinney, James Franco, John Ventimiglia, McKaley Miller, Hector Hugo, Zoran Radanovich</t>
  </si>
  <si>
    <t>Thriller. Drama | Biográfico. II Guerra Mundial. Años 40. Años 50. Homosexualidad. Matemáticas</t>
  </si>
  <si>
    <t>Benedict Cumberbatch, Keira Knightley, Mark Strong, Charles Dance, Matthew Goode, Matthew Beard, Allen Leech, Tuppence Middleton, Rory Kinnear, Tom Goodman-Hill, Hannah Flynn, Steven Waddington, Alex Lawther, Jack Bannon, James Northcote, Ancuta Breaban, Victoria Wicks</t>
  </si>
  <si>
    <t>Thriller | Crimen. Basado en hechos reales. Mafia. Drogas</t>
  </si>
  <si>
    <t>Gilles Lellouche, Tahar Rahim, Riccardo Scamarcio, Kate Drummond, Romano Orzari, Raphaëlle Agogué, Mélanie Bernier, Philippe Nahon, Aidan Devine, Vlasta Vrana, Joe Cobden, Youssef Hajdi, Jean-Philippe Puymartin, Christopher B. MacCabe, John Ralston, Alban Lenoir, Aymen Saïdi, Kahina Carina, Jorge Casalduero, Mohid Abid, Noel Burton, Patrick Baby, Hafid F. Benamar, Manuel Sinor, Fernando Soto, Conrad Pla, Joseph Bellerose, Pierre Chaves, Carlo Mestroni, Kathleen Fee, Andrew Simms, Christian de la Cortina, Pierre Lenoir, Patrick Choquette, Martin Roberts, Franck Sylvestre, Jean Latreille, Mario Geoffrey, Ted Pluviose, Jasson Finney, Patrick Kerton, Jason Cavalier, Diego Herberg, Christopher Farrell, Manuel Valenzuela</t>
  </si>
  <si>
    <t>Cobie Smulders, Alia Shawkat, Melanie Lynskey, Natasha Lyonne, Jason Ritter, Clea Duvall, Ben Schwartz, Vincent Piazza, Kira Pozehl, Melissa Lloyd-Wade, David Bernon, Sam Slater, Krista Mack, Merrik Foune</t>
  </si>
  <si>
    <t>Comedia. Acción | Comedia negra. Sátira. Televisión</t>
  </si>
  <si>
    <t>James Franco, Seth Rogen, Lizzy Caplan, Randall Park, Diana Bang, Timothy Simons, Reese Alexander, James Yi, Paul Bae, Geoff Gustafson, Anders Holm, Charles Rahi Chun, Eminem, Rob Lowe, Joseph Gordon-Levitt, Joe Seo</t>
  </si>
  <si>
    <t>Acción | Crimen. Robos &amp; Atracos. Venganza. Remake</t>
  </si>
  <si>
    <t>Mark Wahlberg, Edward Norton, Charlize Theron, Seth Green, Jason Statham, Donald Sutherland, Mos Def, Franky G., Boris Lee Krutonog, Olek Krupa, Fausto Callegarini, Stefano Petronelli, Jimmy Shubert, Mary Portser, Joel Homan, Erik Walker, Scott Adsit, Oscar Nuñez, Marty Ryan, Aaron Speiser</t>
  </si>
  <si>
    <t>Thriller. Fantástico. Terror. Ciencia ficción | Viajes en el tiempo. Años 90</t>
  </si>
  <si>
    <t>Adrien Brody, Keira Knightley, Kris Kristofferson, Jennifer Jason Leigh, Kelly Lynch, Brad Renfro, Daniel Craig, Steven Mackintosh, Brendan Coyle, Mackenzie Phillips, Laura Marano, Jason Lewis</t>
  </si>
  <si>
    <t>Acción. Thriller. Drama | Crimen. Amistad. Remake</t>
  </si>
  <si>
    <t>Chow Yun-Fat, Danny Lee, Sally Yeh, Paul Chu, Kenneth Tsang, Shing Fui-On, Teddy Yip, Ricky Yi, Barry Wong, Parkman Wong, Alan Ng</t>
  </si>
  <si>
    <t>Aventuras. Drama | Edad Media. Siglo XIV</t>
  </si>
  <si>
    <t>Timothée Chalamet, Joel Edgerton, Sean Harris, Robert Pattinson, Ben Mendelsohn, Lily-Rose Depp, Dean-Charles Chapman, Thomasin McKenzie, Tom Glynn-Carney, Edward Ashley, Andrew Havill, Cedric Cirotteau, Ivan Kaye, Nick Wittman, Philip Rosch</t>
  </si>
  <si>
    <t>Comedia. Drama | Adolescencia. Naturaleza. Cine independiente USA</t>
  </si>
  <si>
    <t>Nick Robinson, Gabriel Basso, Moises Arias, Nick Offerman, Megan Mullally, Alison Brie, Mary Lynn Rajskub, Thomas Middleditch, Erin Moriarty, Lili Reinhart, Craig Cackowski, Nathan Keyes, Marc Evan Jackson, Eugene Cordero, Gillian Vigman, Austin Abrams, Brian Sacca, Peter Karinen, Tony Hale, Hannibal Buress, Kumail Nanjiani, Jeffrey Grover, Nicholas Rutherford, Angela Trimbur, Michael Cipiti</t>
  </si>
  <si>
    <t>Drama. Comedia | Vejez/Madurez. Pobreza. Basado en hechos reales. Comedia dramática</t>
  </si>
  <si>
    <t>Maggie Smith, Alex Jennings, Jim Broadbent, Dominic Cooper, James Corden, Frances de la Tour, Samuel Anderson, Gwen Taylor, Rosalind Knight, George Taylor</t>
  </si>
  <si>
    <t>Comedia. Drama. Romance | Amistad. Años 80. Historias cruzadas. Música. Comedia dramática</t>
  </si>
  <si>
    <t>Chloë Sevigny, Kate Beckinsale, Robert Sean Leonard, Jennifer Beals, Chris Eigeman, Matt Keeslar, Mackenzie Astin, Matt Ross, Tara Subkoff, Burr Steers, David Thornton, Jaid Barrymore, Michael Weatherly</t>
  </si>
  <si>
    <t>Yvan Attal, Bérénice Bejo, Jean-François Stévenin, Antoine Basler, Jacques Spiesser, Annie Cordy, Michel Israel, Charlie Dupont, Issaka Sawadogo, Patrick Hastert</t>
  </si>
  <si>
    <t>Drama | Nochevieja / Año nuevo</t>
  </si>
  <si>
    <t>Monica Bellucci, Francesca D'Aloja, Giovanni Ferreri, Angela Finocchiaro, Beppe Fiorello, Max Mazzotta, Marco Giallini, Claudio Santamaria, Alessandro Haber, Ludovica Modugno, Piero Natoli, Iva Zanicchi, Giorgio Tirabassi, Maria Monti, Ricky Memphis, Natale Tulli, Antonella Steni, Franco Odoardi, Riccardo Rossi, Emanuela Grimalda, Orazio Stracuzzi</t>
  </si>
  <si>
    <t>Thriller | Secuestros / Desapariciones. Crimen</t>
  </si>
  <si>
    <t>Robert Englund, Finn Jones, Emily Berrington, Keith Allen, Malachi Kirby, Chris Geere, Paul Blackwell, Steve Garry, Allistair McNab, Dan Morgan, Nick Pearse, Serena Ryan, John Weaver</t>
  </si>
  <si>
    <t>Aaron Poole, Vanessa Redgrave, Julian Richings, Stephen McIntyre, Charlotte Sullivan, Mitch Markowitz</t>
  </si>
  <si>
    <t>Intriga. Thriller. Comedia | Basado en hechos reales. Periodismo. Historias cruzadas. Bolsa &amp; Negocios</t>
  </si>
  <si>
    <t>Meryl Streep, Gary Oldman, Antonio Banderas, David Schwimmer, Will Forte, James Cromwell, Matthias Schoenaerts, Nonso Anozie, Melissa Rauch, Robert Patrick, Jeffrey Wright, Amy Pemberton, Chris Parnell, Jessica Preddy</t>
  </si>
  <si>
    <t>Intriga. Drama | Años 40. Sobrenatural</t>
  </si>
  <si>
    <t>Domhnall Gleeson, Ruth Wilson, Charlotte Rampling, Will Poulter, Darren Kent, Kate Phillips, Lorne MacFadyen, Tim Plester, Dixie Egerickx, Jeremy Oliver, Stephen Samson, Archie Bradfield</t>
  </si>
  <si>
    <t>Thriller | Thriller psicológico. Remake</t>
  </si>
  <si>
    <t>Isabel Lucas, Karl Urban, Rachael Taylor, Wentworth Miller, James Marsden, Margarita Levieva, Rhona Mitra, Eric Stonestreet, Matthias Schoenaerts, Elaine Cassidy, Valerie Cruz, Kali Rocha, Kristin Lehman, Robert Wisdom, Ric Reitz</t>
  </si>
  <si>
    <t>Terror. Fantástico. Thriller | Thriller psicológico. Brujería</t>
  </si>
  <si>
    <t>Sheri Moon Zombie, Christopher Knight, Dee Wallace, Clint Howard, Udo Kier, Barbara Crampton, Maria Conchita Alonso, Lisa Marie, Sid Haig, Bruce Davison, Michael Berryman, Meg Foster, Billy Drago, Patricia Quinn, Ken Foree, Judy Geeson, Bonita Friedericy, Daniel Roebuck, Richard Lynch, Torsten Voges, Jeff Daniel Phillips, Richard Fancy, Andrew Prine, Jobeth Wagner</t>
  </si>
  <si>
    <t>Fantástico. Drama. Intriga | Crimen. Años 70</t>
  </si>
  <si>
    <t>Saoirse Ronan, Mark Wahlberg, Rachel Weisz, Stanley Tucci, Susan Sarandon, Michael Imperioli, Amanda Michalka, Rose McIver, Christian Ashdale, Reece Ritchie, Scott Evans, Carolyn Dando, Nikki SooHoo, Andrew James Allen, Jake Abel, Tom McCarthy, Stink Fisher, Evelyn Lennon, Stefania Owen, Marley McKay, Ashley Brimfield, Anna George, Richard Lambeth, William Zielinski, Glen Drake, Nick Baker, Greg Wood, Freya Milner, Bruce Phillips, Jack Hoffman, Nakia Dillard, Billy Jackson, Bob Burns, Kathy Burns</t>
  </si>
  <si>
    <t>Romance. Comedia. Drama | Cine independiente USA. Drama romántico. Comedia dramática</t>
  </si>
  <si>
    <t>Debra Winger, Tracy Letts, Tyler Ross, Aidan Gillen, Lesley Fera, Jessica Sula, Melora Walters, Vanessa Christelle, Wayne Alon Scott, Eric Satterberg</t>
  </si>
  <si>
    <t>Ciencia ficción. Thriller | Thriller futurista. Distopía. Internet/Informática</t>
  </si>
  <si>
    <t>Toby Stephens, Caity Lotz, Denis Lawson, Sam Hazeldine, Lee Nicholas Harris, Stuart Matthews, Helen Griffin, Sule Rimi, Ben McGregor, John Stylianou</t>
  </si>
  <si>
    <t>Drama | Años 50. Cine dentro del cine. Vida rural (Norteamérica)</t>
  </si>
  <si>
    <t>Jim Carrey, Martin Landau, Laurie Holden, Bob Balaban, Brent Briscoe, Jeffrey DeMunn, Amanda Detmer, Allen Garfield, Hal Holbrook, Ron Rifkin, David Ogden Stiers, James Whitmore, Daniel Von Bargen, Cliff Curtis, Gerry Black, Susan Willis, Catherine Dent</t>
  </si>
  <si>
    <t>Drama | Sectas. Religión. Años 50. Alcoholismo</t>
  </si>
  <si>
    <t>Joaquin Phoenix, Philip Seymour Hoffman, Amy Adams, Rami Malek, Laura Dern, Ambyr Childers, Jesse Plemons, Christopher Evan Welch, Kevin J. O'Connor, Amy Ferguson, Madisen Beaty, Lena Endre</t>
  </si>
  <si>
    <t>Jason Statham, Ben Foster, Donald Sutherland, Tony Goldwyn, Mini Anden, Christa Campbell</t>
  </si>
  <si>
    <t>Terror. Thriller | Sobrenatural. Fantasmas. Casas encantadas</t>
  </si>
  <si>
    <t>Kristen Stewart, Dylan McDermott, Penelope Ann Miller, John Corbett, Evan Turner, Theodore Turner, William B. Davis, Brent Briscoe, Dustin Milligan, Jodelle Ferland, Tatiana Maslany</t>
  </si>
  <si>
    <t>Comedia. Aventuras. Thriller | Crimen. Road Movie</t>
  </si>
  <si>
    <t>Brad Pitt, Julia Roberts, James Gandolfini, Gene Hackman, Bob Balaban, David Krumholtz, J.K. Simmons, Mayra Sérbulo, Salvador Sánchez, Alan Ciangherotti, Ernesto Gómez Cruz, Pedro Armendáriz Jr., Ariane Pellicer, Daniel Zacapa, Luis Felipe Tovar, Angelina Peláez, Gerardo Taracena</t>
  </si>
  <si>
    <t>Adam Sandler, Ben Stiller, Dustin Hoffman, Grace Van Patten, Elizabeth Marvel, Emma Thompson, Candice Bergen, Adam Driver, Sakina Jaffrey, Rebecca Miller, Danny Flaherty, Mickey Sumner, David Cromer, Andre Gregory, Matthew Shear, Annabelle Dexter-Jones, Adam David Thompson, Sigourney Weaver, Ronald Peet, Hannah Mitchell, Judd Hirsch, Josh Hamilton, Gibson Frasier, Jordan Carlos, Benjamin Thys, Lyne Renee, Gayle Rankin, Michael Chernus, Cindy Cheung, Mandy Siegfried, Victor Cruz, Joel Bernstein, Jerry Matz, Carlos Jacott</t>
  </si>
  <si>
    <t>Drama | Caballos</t>
  </si>
  <si>
    <t>Matthias Schoenaerts, Jason Mitchell, Bruce Dern, Connie Britton, Josh Stewart, Gideon Adlon, Kelly Richardson, Santina Muha, Heath Hensley, John Logsdon, Ronnie Yelverton</t>
  </si>
  <si>
    <t>Terror. Thriller | Moda. Celos. Thriller psicológico</t>
  </si>
  <si>
    <t>Elle Fanning, Karl Glusman, Jena Malone, Bella Heathcote, Abbey Lee, Desmond Harrington, Christina Hendricks, Keanu Reeves, Charles Baker, Jamie Clayton, Stacey Danger, Rebecca Dayan, Vanessa Martinez, Taylor Marie Hill, Alessandro Nivola</t>
  </si>
  <si>
    <t>Drama | Enfermedad. SIDA. Homosexualidad. Años 80. Telefilm</t>
  </si>
  <si>
    <t>Mark Ruffalo, Matt Bomer, Taylor Kitsch, Jim Parsons, Julia Roberts, Alfred Molina, Joe Mantello, BD Wong, Jonathan Groff, Stephen Spinella, Finn Wittrock, Denis O'Hare, Corey Stoll, Danielle Ferland, Chris Sullivan, Frank De Julio, William DeMeritt, Sean Meehan</t>
  </si>
  <si>
    <t>Drama. Comedia | Biográfico. Crimen. Robos &amp; Atracos. Vejez/Madurez. Basado en hechos reales</t>
  </si>
  <si>
    <t>Robert Redford, Sissy Spacek, Casey Affleck, Danny Glover, Tika Sumpter, Elisabeth Moss, Tom Waits, Isiah Whitlock Jr., Robert Longstreet, Keith Carradine, Jordan Trovillion, John David Washington, Augustine Frizzell, Barlow Jacobs, Gene Jones, Leah Roberts, Kevin McClatchy, Patrick Newall, Todd Terry, James Siderits, Christine Dye, Toby Halbrooks</t>
  </si>
  <si>
    <t>Romance. Drama. Fantástico. Ciencia ficción. Thriller | Drama romántico. Comedia dramática. Cine independiente USA</t>
  </si>
  <si>
    <t>Mark Duplass, Elisabeth Moss, Ted Danson, Marlee Matlin, Kiana Cason, Kaitlyn Dodson</t>
  </si>
  <si>
    <t>Comedia. Drama | Road Movie. Comedia dramática</t>
  </si>
  <si>
    <t>Justin Timberlake, Jeff Bridges, Kate Mara, Mary Steenburgen, Harry Dean Stanton, Allen O. Battle III, Paxton Brown, Geraldine Glenn, Ted Danson</t>
  </si>
  <si>
    <t>Bélico. Drama | Guerra de Afganistán. Basado en hechos reales. Ejército</t>
  </si>
  <si>
    <t>Scott Eastwood, Caleb Landry Jones, Orlando Bloom, Milo Gibson, Taylor John Smith, Celina Sinden, Cory Hardrict, Alexander Arnold, Bobby Lockwood, Will Attenborough, Kwame Patterson, Jacob Scipio, Aleksandar Aleksiev, Alfie Stewart, Scott Alda Coffey, Jonathan Yunger, Peter Petrov, Jack Kesy, Fahim Fazli, James Jagger, Jack Kalian</t>
  </si>
  <si>
    <t>Comedia. Drama | Comedia dramática. Comedia negra. Homosexualidad</t>
  </si>
  <si>
    <t>Timothy Spall, Patricia Clarkson, Bruno Ganz, Cherry Jones, Emily Mortimer, Cillian Murphy, Kristin Scott Thomas</t>
  </si>
  <si>
    <t>Comedia. Drama | Basado en hechos reales. Robos &amp; Atracos. Juego. Póker</t>
  </si>
  <si>
    <t>Daniel Brühl, Lluís Homar, Miguel Ángel Silvestre, Oriol Vila, Vicente Romero, Blanca Suárez, Eduard Fernández, Marina Salas, Hui Chi Chiu, Mark Ullod</t>
  </si>
  <si>
    <t>Fantástico. Acción | Cómic. Superhéroes. Años 30</t>
  </si>
  <si>
    <t>Billy Zane, Treat Williams, Kristy Swanson, Catherine Zeta-Jones, James Remar, Casey Siemaszko, Samantha Eggar, Patrick McGoohan, Bill Smitrovich, Cary-Hiroyuki Tagawa, Joseph Ragno, Jon Tenney, David Proval</t>
  </si>
  <si>
    <t>Valerio Mastandrea, Marco Giallini, Alessandro Borghi, Silvio Muccino, Alba Rohrwacher, Vittoria Puccini, Sabrina Ferilli, Silvia D'Amico, Rocco Papaleo, Giulia Lazzarini, Vinicio Marchioni</t>
  </si>
  <si>
    <t>Acción. Thriller | Crimen. Venganza. Cómic. Marvel Comics</t>
  </si>
  <si>
    <t>Thomas Jane, John Travolta, Rebecca Romijn, Laura Elena Harring, Samantha Mathis, Roy Scheider, Will Patton, Ben Foster, John Pinette, Mark Collie, Kevin Nash</t>
  </si>
  <si>
    <t>Thriller. Terror | Thriller futurista. Distopía. Crimen. Sátira. Supervivencia</t>
  </si>
  <si>
    <t>Ethan Hawke, Lena Headey, Max Burkholder, Adelaide Kane, Rhys Wakefield, Edwin Hodge, Tony Oller, Tom Yi, Tyler Jaye, Alicia Vela-Bailey, John Weselcouch</t>
  </si>
  <si>
    <t>Drama | Política. Biográfico. Basado en hechos reales</t>
  </si>
  <si>
    <t>Helen Mirren, James Cromwell, Michael Sheen, Alex Jennings, Sylvia Syms, Roger Allam, Laurence Burg, Tim McMullan, Michel Gay, Jake Taylor Shantos, Pat Laffan, Dash Barber, Helen McCrory, Joyce Henderson, Mark Bazeley, Paul Barrett</t>
  </si>
  <si>
    <t>Terror. Intriga | Monstruos</t>
  </si>
  <si>
    <t>Penelope Ann Miller, Tom Sizemore, Linda Hunt, James Whitmore, Clayton Rohner, Chi Muoi Lo, Thomas Ryan, Robert Lesser, Brian Steele</t>
  </si>
  <si>
    <t>Drama. Thriller | Política. Basado en hechos reales</t>
  </si>
  <si>
    <t>Adam Driver, Annette Bening, Jon Hamm, Ted Levine, Maura Tierney, Michael C. Hall, Tim Blake Nelson, Jennifer Morrison, Matthew Rhys, Ben McKenzie, Sarah Goldberg, Noah Bean, Carlos Gómez, Daniel London, Linda Powell, Victor Slezak, Joseph Siravo, Hope Blackstock, Jane May Graves, Evander Duck Jr., Julia Murney, Pun Bandhu, T. Ryder Smith, Jake Silbermann, Frances Eve, CJ Parson, Gregory Jones, Ratnesh Dubey, Corey Stoll, John Rothman, Alexander Chaplin, Guy Boyd, Dominic Fumusa, Ian Blackman, Fajer Al-Kaisi, Douglas Hodge, Scott Shepherd, Kate Beahan</t>
  </si>
  <si>
    <t>Drama. Western | Caballos. Cine independiente USA. Vida rural (Norteamérica)</t>
  </si>
  <si>
    <t>Brady Jandreau, Tim Jandreau, Lilly Jandreau, Terri Dawn Pourier, Cat Clifford, Lane Scott, Tanner Langdeau, James Calhoon, Derrick Janis</t>
  </si>
  <si>
    <t>Terror. Intriga | Sobrenatural. Fantasmas. Película de culto. J-Horror</t>
  </si>
  <si>
    <t>Nanako Matsushima, Miki Nakatani, Hiroyuki Sanada, Yuko Takeuchi, Hitomi Sato, Yoichi Numata</t>
  </si>
  <si>
    <t>Terror | Brujería</t>
  </si>
  <si>
    <t>Rafe Spall, Rob James-Collier, Sam Troughton, Arsher Ali, Jacob James Beswick, Paul Reid, Kerri McLean, Peter Liddell</t>
  </si>
  <si>
    <t>Ciencia ficción. Acción. Aventuras | Cómic. Superhéroes. Cine dentro del cine. Años 30</t>
  </si>
  <si>
    <t>Bill Campbell, Jennifer Connelly, Alan Arkin, Timothy Dalton, Paul Sorvino, Terry O'Quinn, Ed Lauter, James Handy, Tiny Ron, Jon Polito, Daniel O'Shea, Melora Hardin</t>
  </si>
  <si>
    <t>Musical. Comedia. Terror | Comedia de terror. Comedia negra. Película de culto</t>
  </si>
  <si>
    <t>Susan Sarandon, Tim Curry, Barry Bostwick, Richard O'Brien, Patricia Quinn, Nell Campbell, Jonathan Adams, Peter Hinwood, Meat Loaf, Charles Gray</t>
  </si>
  <si>
    <t>Val Kilmer, Vincent D'Onofrio, Adam Goldberg, Luis Guzmán, Doug Hutchison, Meat Loaf, Deborah Kara Unger, Glenn Plummer, Anthony LaPaglia, Danny Trejo, Peter Sarsgaard, BD Wong, Josh Todd, Chandra West, R. Lee Ermey</t>
  </si>
  <si>
    <t>Western. Drama | Siglo XIX. Venganza</t>
  </si>
  <si>
    <t>Mads Mikkelsen, Eva Green, Jeffrey Dean Morgan, Michael Raymond-James, Sivan Raphaely, Douglas Henshall, Mikael Persbrandt, Jonathan Pryce, Eric Cantona, Alexander Arnold, Nanna Øland Fabricius, Toke Lars Bjarke</t>
  </si>
  <si>
    <t>Intriga | Crimen. Robos &amp; Atracos</t>
  </si>
  <si>
    <t>Robert De Niro, Edward Norton, Marlon Brando, Angela Bassett, Gary Farmer, Paul Soles, Jamie Harrold, Serge Houde, Jean Rene Ouellet, Martin Drainville, Claude Despins</t>
  </si>
  <si>
    <t>Drama | Comedia dramática. Familia. Homosexualidad. Cine independiente USA</t>
  </si>
  <si>
    <t>Kristen Wiig, Bill Hader, Ty Burrell, Luke Wilson, Boyd Holbrook, Kathleen Rose Perkins, Joanna Gleason, Jennifer Lafleur, Ian Hyland, Genevieve Adams</t>
  </si>
  <si>
    <t>Drama. Romance. Intriga | Años 80</t>
  </si>
  <si>
    <t>Honor Swinton Byrne, Tom Burke, Tilda Swinton, Ariane Labed, Richard Ayoade, Jack McMullen, Jaygann Ayeh, Frankie Wilson, Jake Phillips Head, Chyna Terrelonge-Vaughan, Fabrizio Matteini, Hannah Ashby Ward, Richard Tree</t>
  </si>
  <si>
    <t>Claes Bang, Elisabeth Moss, Dominic West, Terry Notary, Christopher Læssø, Marina Schiptjenko, Elijandro Edouard, Daniel Hallberg, Martin Sööder, Linda Anborg, Emelie Beckius, Peter Diaz, Sarah Giercksky, Jan Lindwall</t>
  </si>
  <si>
    <t>James Stewart, June Allyson, Frank Morgan, Agnes Moorehead, Bill Williams, Bruce Cowling, Cliff Clark, Mary Lawrence, Dean White, Robert Gist</t>
  </si>
  <si>
    <t>Drama | Religión. Telefilm</t>
  </si>
  <si>
    <t>Tommy Lee Jones, Samuel L. Jackson</t>
  </si>
  <si>
    <t>Drama | Cine independiente USA. Telefilm</t>
  </si>
  <si>
    <t>Laura Dern, Isabelle Nelisse, Jason Ritter, Elizabeth Debicki, Ellen Burstyn, Common, Jaqueline Fleming, Matthew Rauch, Rebecca Chulew, Tarek Bishara, Scott Takeda, Gretchen Koerner, Isabelle Amara, Grant James, Juli Erickson, Rebecca Gamble, Frances Conroy, John Heard, Laura Allen</t>
  </si>
  <si>
    <t>Comedia | Comedia juvenil. Adolescencia. Años 90</t>
  </si>
  <si>
    <t>Aubrey Plaza, Rachel Bilson, Clark Gregg, Alia Shawkat, Donald Glover, Christopher Mintz-Plasse, Andy Samberg, Bill Hader, Connie Britton, Scott Porter, Johnny Simmons, Nolan Gould, Adam Pally</t>
  </si>
  <si>
    <t>Intriga. Drama | Remake</t>
  </si>
  <si>
    <t>Johnny Depp, Angelina Jolie, Paul Bettany, Timothy Dalton, Rufus Sewell, Bruno Wolkowitch, Steven Berkoff, Clement Sibony, Mhamed Arezki, Ralf Moeller, Alessio Boni, Christian De Sica, Raoul Bova</t>
  </si>
  <si>
    <t>Drama | Cine independiente USA. Secuestros / Desapariciones</t>
  </si>
  <si>
    <t>Logan Lerman, Elle Fanning, Blake Jenner, Michelle Monaghan, Kyle Chandler, Nathan Lane, Margaret Qualley, Tim Blake Nelson, Fredi Walker-Browne, Sasha Hutchings</t>
  </si>
  <si>
    <t>Ciencia ficción. Intriga | Años 50. Radio. Extraterrestres. Cine independiente USA</t>
  </si>
  <si>
    <t>Sierra McCormick, Jake Horowitz, Bruce Davis, Gail Cronauer, Mollie Milligan, Richard Jackson, Gary Teague, Mallorie Rodak, Brett Brock, Nicolette Doke, Brandon Stewart, Jessica Peterson, Pam Dougherty, Laura Griffin, Antoinette Anders, Rob Bullock, Shelley Kaehr</t>
  </si>
  <si>
    <t>Terror | Sectas</t>
  </si>
  <si>
    <t>Jessica Alba, Lily Rabe, Thomas Jane, Shannon Woodward, Aleksa Palladino, Reid Scott, Jack De Sena, Meegan Warner, Kyla Drew Simmons, David Sullivan, Nathan Clarkson, Stacey Turner, Laurine Price, Amber Friendly, Kira McLean, Mark Sande, Ashley Atwood, Chelsea Grant, Sandra Rosko</t>
  </si>
  <si>
    <t>Jay Chou, Nicholas Tse, Bai Bing, Andy On, Carl Ng, Liu Kai-Chi, Elaine Jin, Ling Peng, Steven Dasz</t>
  </si>
  <si>
    <t>Drama | Inmigración. Cine independiente USA</t>
  </si>
  <si>
    <t>Richard Jenkins, Hiam Abbass, Haaz Sleiman, Danai Gurira, Marian Seldes, Maggie Moore, Michael Cumpsty, Bill McHenry, Richard Kind, Tzahi Moskovitz, Amir Arison, Ramon Fernandez</t>
  </si>
  <si>
    <t>Comedia. Thriller | Comedia negra. Thriller psicológico. Crimen. Asesinos en serie</t>
  </si>
  <si>
    <t>Ryan Reynolds, Gemma Arterton, Anna Kendrick, Jacki Weaver, Ella Smith, Paul Chahidi, Stanley Townsend, Adi Shankar, Gulliver McGrath, Valerie Koch, Paul Brightwell</t>
  </si>
  <si>
    <t>Aaron Taylor-Johnson, John Cena, Spencer Thomas, Laith Nakli</t>
  </si>
  <si>
    <t>Drama | Racismo. Años 60. Bandas/pandillas callejeras</t>
  </si>
  <si>
    <t>Ken Wahl, John Friedrich, Karen Allen, Toni Kalem, Alan Rosenberg, Jim Youngs, Tony Ganios, Linda Manz, William Andrews, Erland Van Lidth, Val Avery, Dolph Sweet, Michael Wright, Danny Aiello III, Olympia Dukakis</t>
  </si>
  <si>
    <t>Acción. Drama. Bélico. Aventuras | Siglo XIX. Cine épico</t>
  </si>
  <si>
    <t>Jet Li, Andy Lau, Takeshi Kaneshiro, Xu Jinglei, Guo Xiaodong, Jacky Heung, Wei Zongwan, Ku Pao-ming, Wang Kuirong, Zhou Bo, Shi Zhaoqi, Wang Yachao, Wang Xiaoyun, Peng Guo, Yu Ailei, Aaron C. Shang, Oscar Sun, Tao Hai</t>
  </si>
  <si>
    <t>Drama | Deporte. Baloncesto. Alcoholismo</t>
  </si>
  <si>
    <t>Ben Affleck, Sal Velez Jr., Hayes MacArthur, Janina Gavankar, Rachael Carpani, Jay Abdo, T.K. Carter, Lukas Gage, Al Madrigal, Marlene Forte, Yeniffer Behrens, Chris Bruno, Caleb Thomas, Abraham D. Juste, Edelyn Okano, Cynthia Rose Hall, Jeremy Radin, Chad Mountain, Nico David, Shay Roundtree, Dan Gruenberg, Justice Alan, Fernando Luis Vega, Chieko Hidaka, Alfredo Tavares, Ryan Wicks, Christine Horn, Melvin Gregg, Jayne Taini, Emelia Golfieri, Will Ropp, Troy Brookins, Josh Latzer, Tom Archdeacon, Mike G., Carly Schneider, Christina Sergoyan, Az Rudman, Craig Reed, Ben Irving, R.J. Asher, Matthew Parry-Jones, Manny Streetz, Regan Talleh, Layla Golfieri</t>
  </si>
  <si>
    <t>Drama | Telefilm. Bolsa &amp; Negocios. Biográfico</t>
  </si>
  <si>
    <t>Robert De Niro, Michelle Pfeiffer, Kristen Connolly, Lily Rabe, Hank Azaria, Alessandro Nivola, Nathan Darrow, Kathrine Narducci, Michael Goorjian, Sophie von Haselberg, Kelly AuCoin, Michael Kostroff, Marta Milans, Reagan Grella, Geoffrey Cantor, Doris McCarthy</t>
  </si>
  <si>
    <t>Terror | Gore. Familia. Secuela</t>
  </si>
  <si>
    <t>Pollyanna McIntosh, Sean Bridgers, Angela Bettis, Lauren Ashley Carter, Brandon Gerald Fuller, Chris Krzykowski, Marcia Bennett, Zach Rand, Gordon Vincent, Shyla Molhusen, Carlee Baker, Shelby Mailloux, Lauren Petre</t>
  </si>
  <si>
    <t>Comedia. Drama | Remake. Amistad</t>
  </si>
  <si>
    <t>Meg Ryan, Annette Bening, Eva Mendes, Debra Messing, Jada Pinkett Smith, Candice Bergen, Bette Midler, Carrie Fisher, Debi Mazar, Cloris Leachman</t>
  </si>
  <si>
    <t>Thriller. Ciencia ficción | Futuro postapocalíptico</t>
  </si>
  <si>
    <t>Ali Suliman, Rakeen Saad, Maisa Abd Elhadi, Samer Ismail, Samer Al Masry, Mahmoud Al Atrash, Salah Hanoun, Mohammed Mostafa, Habib Ghuloom, Rashed Malhas, Manal Shomaly, Ruba Blal, Mohammad Al Ibrahimi</t>
  </si>
  <si>
    <t>Thriller. Cine negro | Crimen. Mafia. Inmigración. Thriller psicológico. Neo-noir</t>
  </si>
  <si>
    <t>Ha Jung-woo, Kim Yoon-seok, Jo Sung-ha, Lee Cheol-min, Kwak Byeong-gyu, Lim Ye-won, Tak Seong-eun, Lee El</t>
  </si>
  <si>
    <t>Ciencia ficción. Drama | Cyberpunk</t>
  </si>
  <si>
    <t>Christoph Waltz, Mélanie Thierry, David Thewlis, Lucas Hedges, Matt Damon, Tilda Swinton, Ben Whishaw, Peter Stormare, Sanjeev Bhaskar</t>
  </si>
  <si>
    <t>Drama | Road Movie. Crimen. Amistad. Feminismo</t>
  </si>
  <si>
    <t>Susan Sarandon, Geena Davis, Harvey Keitel, Michael Madsen, Brad Pitt, Christopher McDonald, Stephen Tobolowsky, Timothy Carhart, Lucinda Jenney, Jason Beghe, Sonny Carl Davis, Shelly Desai, Ken Swofford, Carol Mansell, Stephen Polk, Rob Roy Fitzgerald, Jack Lindine, Michael Delman, Kristel L. Rose</t>
  </si>
  <si>
    <t>Drama | Drama psicológico. Sobrenatural. Adolescencia. Homosexualidad. Religión</t>
  </si>
  <si>
    <t>Eili Harboe, Kaya Wilkins, Ellen Dorrit Petersen, Henrik Rafaelsen, Anders Mossling, Grethe Eltervåg, Ingrid Jørgensen Dragland, Vanessa Borgli</t>
  </si>
  <si>
    <t>Drama | Drama de época. Años 1900 (circa)</t>
  </si>
  <si>
    <t>Audrey Tautou, Gilles Lellouche, Anaïs Demoustier, Catherine Arditi, Isabelle Sadoyan, Francis Perrin, Jean-Claude Calon, Max Morel, Françoise Goubert, Stanley Weber</t>
  </si>
  <si>
    <t>Comedia. Drama | Adopción</t>
  </si>
  <si>
    <t>Carmen Machi, Adriana Ozores, Aitana Sánchez-Gijón, Dani Rovira, Pedro Casablanc, Eric Nguyen, Alberto Jo Lee, Pedro Miguel Martínez</t>
  </si>
  <si>
    <t>Drama | Crimen. Cine independiente USA</t>
  </si>
  <si>
    <t>Greg Kinnear, Alan Arkin, Billy Crudup, Lea Thompson, David Harbour, Bob Balaban, Michelle Arthur, Michelle Hutchison, Sue Scott</t>
  </si>
  <si>
    <t>Drama | Cine independiente USA. Adolescencia. Amistad</t>
  </si>
  <si>
    <t>Evan Rachel Wood, Holly Hunter, Nikki Reed, Jeremy Sisto, Deborah Kara Unger, Brady Corbet, Sarah Clarke, Jenicka Carey, Ulysses Estrada, Jasmine Di Angelo, Vanessa Hudgens, Cynthia Ettinger</t>
  </si>
  <si>
    <t>Drama. Comedia | Racismo. Adolescencia. Años 80. Bandas/pandillas callejeras</t>
  </si>
  <si>
    <t>Thomas Turgoose, Stephen Graham, Jo Hartley, Andrew Shim, Vicky McClure, Joseph Gilgun, Rosamund Hanson, Andrew Ellis, Perry Benson, George Newton, Frank Harper, Jack O'Connell, Kriss Dosanjh, Kieran Hardcastle, Chanel Cresswell, Danielle Watson, Sophie Ellerby</t>
  </si>
  <si>
    <t>Fantástico. Acción. Aventuras | Mitología. Superhéroes. Cómic. Marvel Comics. Extraterrestres. Secuela. 3-D</t>
  </si>
  <si>
    <t>Chris Hemsworth, Natalie Portman, Tom Hiddleston, Anthony Hopkins, Christopher Eccleston, Kat Dennings, Jaimie Alexander, Idris Elba, René Russo, Stellan Skarsgard, Jonathan Howard, Adewale Akinnuoye-Agbaje, Ray Stevenson, Zachary Levi, Chris O'Dowd, Tadanobu Asano, Alice Krige, Tony Curran, Andrew Crayford, Clive Russell, Benicio del Toro, Chris Evans, Stan Lee</t>
  </si>
  <si>
    <t>Fantástico. Acción. Aventuras. Comedia | Superhéroes. Cómic. Marvel Comics. Secuela. 3-D</t>
  </si>
  <si>
    <t>Chris Hemsworth, Tom Hiddleston, Cate Blanchett, Tessa Thompson, Mark Ruffalo, Idris Elba, Karl Urban, Jeff Goldblum, Anthony Hopkins, Benedict Cumberbatch, Sam Neill, Ray Stevenson, Tadanobu Asano, Stan Lee, Rob Mayes, Rachel House, Luke Hemsworth, Charlotte Nicdao, Matt Damon, Zachary Levi, Paris Moletti</t>
  </si>
  <si>
    <t>Fantástico. Acción. Aventuras | Mitología. Extraterrestres. Superhéroes. Cómic. Marvel Comics. 3-D</t>
  </si>
  <si>
    <t>Chris Hemsworth, Natalie Portman, Tom Hiddleston, Anthony Hopkins, Stellan Skarsgard, Jaimie Alexander, Ray Stevenson, Idris Elba, Kat Dennings, Colm Feore, Clark Gregg, Josh Dallas, Tadanobu Asano, René Russo, Maximiliano Hernández, Jeremy Renner, Samuel L. Jackson, Dakota Goyo, Isaac Kappy</t>
  </si>
  <si>
    <t>Ciencia ficción | Robots. Cyberpunk. Distopía. Película de culto</t>
  </si>
  <si>
    <t>Robert Duvall, Donald Pleasence, Don Pedro Colley, Maggie McOmie, Ian Wolfe, Marshall Efron, Sid Haig, John Pearce, Irene Forrest, Gary Alan Marsh, John Seaton, Eugene I. Stillman, Jack Walsh, Mark Lawhead</t>
  </si>
  <si>
    <t>Bélico. Drama | Submarinos. II Guerra Mundial</t>
  </si>
  <si>
    <t>Tyrone Power, Anne Baxter, Dana Andrews, James Gleason, Dame May Whitty, Harry Morgan, Ben Carter</t>
  </si>
  <si>
    <t>Cuba Gooding Jr., Neal McDonough, Austin Abrams, Danielle Nicolet, Nicki Aycox, Dane Rhodes, Yancey Arias, Adrianne Frost, Veronica Berry, Angelena Swords</t>
  </si>
  <si>
    <t>Bélico | II Guerra Mundial. Basado en hechos reales</t>
  </si>
  <si>
    <t>Sean Bean, Danny Dyer, Izabella Miko, James D'Arcy, Sebastian Street, William Houston, John Dagleish, Daniel Brocklebank, Guy Burnet, Aksel Hennie, Rosie Fellner, Stephen Walters, Jay Simpson</t>
  </si>
  <si>
    <t>Drama. Thriller | Drama judicial / Abogados/as. Drama sureño. Racismo</t>
  </si>
  <si>
    <t>Comedia. Fantástico | Futuro postapocalíptico. Comedia absurda</t>
  </si>
  <si>
    <t>Roberto Álamo, Miguel Rellán, Blanca Suárez, Arturo Valls, Carlos Areces, Manolo Solo, Gabino Diego, Miguel Herrán, Berto Romero, Daniel Pérez Prada, Antonio de la Torre, Joaquín Reyes, Raúl Cimas, Nerea Camacho, Pepe Ocio, Secun De La Rosa, Iñaki Ardanaz, María Ballesteros, Saturnino García, César Sarachu, Javier Bódalo, Joan Pera, Estefanía de los Santos, Martín Caparrós, Fernando González, Marcos Zan, María Caballero, Luis Pérezagua, Nacho López, Andreu Buenafuente, Eva Hache</t>
  </si>
  <si>
    <t>Bélico. Drama | Guerra de Secesión. Ejército. Racismo. Siglo XIX</t>
  </si>
  <si>
    <t>Matthew Broderick, Denzel Washington, Cary Elwes, Morgan Freeman, Bob Gunton, André Braugher, Jay O. Sanders, JD Cullum, Cliff De Young, Donovan Leitch, Jihmi Kennedy, Jane Alexander, Bill Nunn, Kevin Jarre</t>
  </si>
  <si>
    <t>Comedia | Sátira. Comedia dramática. Drama social. Trabajo/empleo. Cine mudo. Película de culto</t>
  </si>
  <si>
    <t>Charles Chaplin, Paulette Goddard, Henry Bergman, Chester Conklin, Stanley Stanford, Hank Mann, Louis Natheaux, Allan Garcia</t>
  </si>
  <si>
    <t>Brie Larson, Samuel L. Jackson, Joan Cusack, Bradley Whitford, Martha MacIsaac, Karan Soni, Hamish Linklater, Mary Holland, Emily Robinson, Mamoudou Athie, Deb Hiett, Chris Witaske, Cody Sullivan, Todd Jeffries, Fiona Landers, Annaleigh Ashford, Ryan Hansen, Toks Olagundoye, Susan Park, Kimia Behpoornia, Samantha McIntyre, Janie Haddad Tompkins, Susie Ross, Van Epperson, Ithamar Enriquez, Connor Williams, Bianca Rusu, Bobby T, Patrice Gibbs</t>
  </si>
  <si>
    <t>Romance. Comedia | Comedia romántica. Internet/Informática. Remake</t>
  </si>
  <si>
    <t>Tom Hanks, Meg Ryan, Greg Kinnear, Parker Posey, Steve Zahn, Jean Stapleton, Dave Chappelle, Dabney Coleman, Heather Burns, John Randolph, Hallee Hirsh, Cara Seymour, Michael Badalucco, Katie Finneran, Bruce Jay Friedman, Veanne Cox, Deborah Rush, Sara Ramirez, Chris Messina, Katie Sagona, Kathryn Meisle, Michelle Blakely, Dianne Dreyer</t>
  </si>
  <si>
    <t>Ciencia ficción. Aventuras | Extraterrestres. Metraje encontrado. Cine familiar</t>
  </si>
  <si>
    <t>Teo Halm, Astro, Reese Hartwig, Ella Wahlestedt, Jason Gray-Stanford, Cassius Willis, Drake Kemper, Samantha Elizondo, Peter MacKenzie, Mary Pat Gleason, Valerie Wildman, Chris Wylde, Tiffany Espensen, Arthur Darbinyan, Myk Watford</t>
  </si>
  <si>
    <t>Aventuras. Comedia | Road Movie. Vejez/Madurez. Amistad</t>
  </si>
  <si>
    <t>Paul Eenhoorn, Earl Lynn Nelson, Karrie Crouse, Daníel Gylfason, Þrúður Kristjánsdóttir, Karrie Crouse, Elizabeth McKee, Arnar Guðmundsson, Magnús Kr. Guðmundsson, Bjarni Tryggvason, Emmsjé Gauti, Benjamin Kasulke, Christina Jennings, Alice Olivia Clarke, Halldóra Guðjónsdóttir, Amy Yoder</t>
  </si>
  <si>
    <t>Thriller. Drama | Basado en hechos reales. Drama sureño. Asesinos en serie. Crimen</t>
  </si>
  <si>
    <t>Sam Worthington, Jessica Chastain, Chloë Grace Moretz, Jeffrey Dean Morgan, Stephen Graham, Jason Clarke, Annabeth Gish, Sheryl Lee, Leanne Cochran, Sean Michael Cunningham, Donna Duplantier, Deneen Tyler, Tony Bentley, Kirk Bovill, Jason Mitchell, Joe Chrest, James Landry Hébert</t>
  </si>
  <si>
    <t>Drama. Romance | Drama romántico. Vida rural. Homosexualidad</t>
  </si>
  <si>
    <t>Josh O'Connor, Alec Secareanu, Gemma Jones, Ian Hart, Harry Lister Smith, Melanie Kilburn, Liam Thomas, Patsy Ferran, Moey Hassan, Naveed Choudhry, Sarah White, John McCrea, Alexander Suvandjiev, Stefan Dermendjiev</t>
  </si>
  <si>
    <t>Aventuras | Histórico. Antiguo Egipto. Arquitectura</t>
  </si>
  <si>
    <t>Jack Hawkins, Joan Collins, Dewey Martin, Alex Minotis, Kerima, James Robertson Justice, Luisella Boni, Sydney Chaplin, James Hayter, Piero Giagnoni</t>
  </si>
  <si>
    <t>Acción. Aventuras | Venganza</t>
  </si>
  <si>
    <t>James Rolleston, Lawrence Makoare, Te Kohe Tuhaka, Xavier Horan, Raukura Turei, George Henare, Rena Owen, Pana Hema Taylor, Calvin Tuteao, Jamus Webster, Bianca Hyslop, Isabella Rakete</t>
  </si>
  <si>
    <t>Intriga. Thriller. Drama</t>
  </si>
  <si>
    <t>Dianna Agron, Shawn Ashmore, Rachelle Lefevre, Jared Abrahamson, Brent Stait, Sarah Dugdale, Jessica McLeod, Glynis Davies, Michael Rogers, Marilyn Norry, David Lennon, John C. MacDonald, G. Michael Gray, Cameron Hilts, John Sampson</t>
  </si>
  <si>
    <t>John Cusack, Emile Hirsch, Danny Webb, Antonia Campbell-Hughes, Déborah François, Paul Ronan, Blake Berris, Paul Reid, Sam Louwyck, Anne Coesens, Tim Ahern, Leila Schaus, Jean-François Wolff, Claire Johnston, Julie Kieffer, Nicolas de Lavergne, Manon Capelle, Sean Gormley, Éric Gigout, Nickel Bösenberg</t>
  </si>
  <si>
    <t>Drama | Vida rural (Norteamérica). Crisis económica 2008</t>
  </si>
  <si>
    <t>Matt Damon, Frances McDormand, John Krasinski, Rosemarie Dewitt, Hal Holbrook, Lucas Black, Titus Welliver, Tim Guinee, Scoot McNairy, Terry Kinney, Johnny Cicco, Rosemary Howard, Sara Lindsey, Lennon Wynn, John W. Iwanonkiw, Lexi Cowan, Kristin Slaysman, Joe Coyle, Jennifer Obed, Carla Bianco</t>
  </si>
  <si>
    <t>Bélico. Drama | Guerra Civil Española. Histórico</t>
  </si>
  <si>
    <t>Ian Hart, Icíar Bollaín, Rosana Pastor, Tom Gilroy, Marc Martínez, Frédéric Pierrot, Sergi Calleja, Raffaele Cantatore, Pascal Demolon, Paul Laverty, Josep Magen, Jürgen Müller</t>
  </si>
  <si>
    <t>Simon Baker, Callan Mulvey, Jack Thompson, Caren Pistorius, Ryan Corr, Jacob Junior Nayinggul, Witiyana Marika, Esmerelda Marimowa, Aaron Pedersen, Sean Mununggurr</t>
  </si>
  <si>
    <t>James Stewart, Ruth Roman, Corinne Calvet, Walter Brennan, John McIntire, Jay C. Flippen, Harry Morgan, Steve Brodie, Connie Gilchrist, Robert J. Wilke, Chubby Johnson, Royal Dano, Jack Elam, Kathleen Freeman, Connie Van</t>
  </si>
  <si>
    <t>Drama | Ejército. Guerra de Vietnam. Años 70</t>
  </si>
  <si>
    <t>Colin Farrell, Matthew Davis, Clifton Collins Jr., Cole Hauser, Nick Searcy, James MacDonald, Shea Whigham, Dane Northcutt, Michael Shannon, Tom Guiry, Russell Richardson, Afemo Omilami, Keith Ewell, Matt Gerald, Stephen Fulton, Tyler Cravens, Michael Edmiston, Arian Ash, Haven Gaston, Roger Floyd, Ronnie Schafer, Christy McKee, James Lessick Jr., Marc Macaulay, Neil Brown Jr., Tory Kittles, Rhynell Brumfield, Chris Huvane, Shamari Lewis, Gerald Jackson Jr., Karolyn Arnold, Jonathan Hill, Jeff Hephner, Drew Gardner, Dennis T. Benatar</t>
  </si>
  <si>
    <t>Acción. Aventuras. Drama. Fantástico | Artes marciales. Wuxia. Secuela</t>
  </si>
  <si>
    <t>Donnie Yen, Michelle Yeoh, Jason Scott Lee, Harry Shum Jr., Eugenia Yuan, Juju Chan, Roger Yuan, Chris Pang, Veronica Ngo, Darryl Quon, Natasha Liu Bordizzo, Gary Young, Park Woon-young, Andrew Stehlin, Trevor Sai Louie, Angela Chan</t>
  </si>
  <si>
    <t>Acción. Romance. Drama | Artes marciales. Wuxia. Siglo XIX</t>
  </si>
  <si>
    <t>Chow Yun-Fat, Michelle Yeoh, Zhang Ziyi, Chang Chen, Sihung Lung, Cheng Pei-Pei, Li Fazeng, Gao Xian, Hai Yan, Wang Deming</t>
  </si>
  <si>
    <t>Drama | Basado en hechos reales. Religión. África</t>
  </si>
  <si>
    <t>Abel Jafri, Hichem Yacoubi, Kettly Noël, Toulou Kiki, Ibrahim Ahmed, Layla Walet Mohamed, Mehdi A.G. Mohamed, Fatoumata Diawara, Adel Mahmoud Cherif, Salem Dendou, Mamby Kamissoko, Yoro Diakité, Cheik A.G. Emakni, Zikra Oualet Moussa, Weli Cleib</t>
  </si>
  <si>
    <t>Ciencia ficción. Fantástico. Acción | Viajes en el tiempo. Cómic</t>
  </si>
  <si>
    <t>Ciencia ficción. Aventuras. Fantástico | Viajes en el tiempo</t>
  </si>
  <si>
    <t>Paul Walker, Frances O'Connor, Gerard Butler, Billy Connolly, Ethan Embry, Rossif Sutherland, David Thewlis, Anna Friel, Neal McDonough, Matt Craven, Amy Sloan, David La Haye, Lambert Wilson, Marton Csokas, Vlasta Vrana, Michael Sheen</t>
  </si>
  <si>
    <t>Acción. Aventuras. Comedia. Western | Viajes en el tiempo</t>
  </si>
  <si>
    <t>Fred Ward, Belinda Bauer, Peter Coyote, Richard Masur, Tracey Walter, Ed Lauter, L.Q. Jones, Chris Mulkey, Macon McCalman, Jonathan Banks, Laurie O'Brien, Susan Dear, Bruce Gordon, Ben Zeller, William Dear, Tommy Leyba, Ernie Quintana</t>
  </si>
  <si>
    <t>Aventuras. Drama | Cómic</t>
  </si>
  <si>
    <t>Jean-Pierre Talbot, Georges Wilson, Charles Vanel, Ulvi Uraz, Dario Moreno, Dimos Starenios, Georges Loriot, Milo, Marcel Bozzuffi, Demetrios Myra, Henri Soya, Max Elloy, Serge Marquand, Thomas Michel, Dora Stratou</t>
  </si>
  <si>
    <t>Acción | Basado en hechos reales</t>
  </si>
  <si>
    <t>Danny Trejo, Ron Perlman, Charles S. Dutton, Joyful Drake, Patrick Fabian, John Duffy, Winter Ave Zoli, Jennifer Blanc</t>
  </si>
  <si>
    <t>Drama | Guerra de Iraq. Road Movie</t>
  </si>
  <si>
    <t>Rachel McAdams, Tim Robbins, Michael Peña, John Heard, Molly Hagan, Mark L. Young, Howard Platt</t>
  </si>
  <si>
    <t>Comedia. Acción | Vejez/Madurez. Amistad. Mafia</t>
  </si>
  <si>
    <t>Al Pacino, Christopher Walken, Alan Arkin, Julianna Margulies, Mark Margolis, Lucy Punch, Vanessa Ferlito, Addison Timlin, Bill Burr, Katheryn Winnick, Craig Sheffer, Yorgo Constantine, Weronika Rosati, Keone Young, Courtney Galiano, Lauriane Gilliéron, Arjun Gupta, Aliya Astaphan, Brandon Scott, Roland Feliciano, Andrew Staes, Jeffrey Cole, Eric Etebari, Susann Fletcher, Earl Carroll, Eve Brenner, Jay Bulger, Donnie Smith, Sam Upton, Buster Reeves, Rick Gomez, Sami Samvod</t>
  </si>
  <si>
    <t>Billy Crystal, Danny DeVito, Kim Greist, Anne Ramsey, Kate Mulgrew, Bruce Kirby, Annie Ross, Oprah Winfrey, Rob Reiner, Branford Marsalis, Joey DePinto, Raye Birk, Olivia Brown, Philip Perlman, Stu Silver, J. Alan Thomas, Randall Miller, Andre Rosey Brown, Tony Ciccone, William Ray Watson, Larry McCormick, Peter Brocco, Hettie Lynne Hurtes, Karen J. Westerfield, Stanley L. Gonsales, Fred Gephart, Ralph Penland, Tony Dumas, Ne Kaholokula</t>
  </si>
  <si>
    <t>Drama. Thriller. Comedia. Romance | Crimen. Música. Mafia. Melodrama. Neo-noir. Nouvelle vague. Película de culto</t>
  </si>
  <si>
    <t>Charles Aznavour, Marie Dubois, Nicole Berger, Albert Rémy, Claude Mansard, Daniel Boulanger, Michèle Mercier, Richard Kanayan</t>
  </si>
  <si>
    <t>Drama | Basado en hechos reales. Deporte. Fútbol americano. Racismo. Años 70</t>
  </si>
  <si>
    <t>Denzel Washington, Will Patton, Wood Harris, Ryan Hurst, Donald Faison, Craig Kirkwood, Ethan Suplee, Kip Pardue, Kate Bosworth, Nicole Ari Parker, Hayden Panettiere, Ryan Gosling, Earl Poitier, Burgess Jenkins, Preston Brant, John Michael Weatherly, Gregory Alan Williams, Brett Rice, Richard Fullerton, J. Don Ferguson, Afemo Omilami, Andrew Masset, Tim Ware, Tom Turbiville, Tom Nowicki, Jim Grimshaw</t>
  </si>
  <si>
    <t>Romance. Drama. Aventuras | Drama romántico. Basado en hechos reales. 3-D. Catástrofes. Titanic. Cine épico</t>
  </si>
  <si>
    <t>Leonardo DiCaprio, Kate Winslet, Billy Zane, Kathy Bates, Frances Fisher, Gloria Stuart, Bill Paxton, Bernard Hill, David Warner, Victor Garber, Jonathan Hyde, Suzy Amis, Danny Nucci, Jason Barry, Ewan Stewart, Ioan Gruffudd</t>
  </si>
  <si>
    <t>Ben Affleck, Olga Kurylenko, Rachel McAdams, Javier Bardem, Tatiana Chiline, Charles Baker, Romina Mondello</t>
  </si>
  <si>
    <t>Drama | Biográfico. Adolescencia. Cine independiente USA</t>
  </si>
  <si>
    <t>Kat Dennings, Chad Michael Murray, Rupert Friend, Juliana Harkavy, Whitney Goin, Mark Saul, Kaleigh Baugh, Rus Blackwell, Kristi Engelmann</t>
  </si>
  <si>
    <t>Rock Hudson, George Peppard, Nigel Green, Guy Stockwell, Jack Watson, Norman Rossington</t>
  </si>
  <si>
    <t>Comedia | Enfermedad</t>
  </si>
  <si>
    <t>Paco León, Rossy de Palma, Alexandra Jiménez, Oscar Martínez, Adrián Lastra, Nuria Herrero, Inma Cuevas, Ana Rujas, Carolina Lapausa, Verónica Forqué, Arturo Valls</t>
  </si>
  <si>
    <t>Thriller. Terror | Remake. Secuestros / Desapariciones. Thriller psicológico</t>
  </si>
  <si>
    <t>Keanu Reeves, Ana de Armas, Lorenza Izzo, Aaron Burns, Ignacia Allamand, Colleen Camp</t>
  </si>
  <si>
    <t>Drama | Drama social. Música</t>
  </si>
  <si>
    <t>Ewan McGregor, Tara Fitzgerald, Pete Postlethwaite, Jim Carter, Stephen Tompkinson, Philip Jackson, Sue Johnston, Melanie Hill, Peter Gunn, Peter Martin, Kenneth Colley, Lill Roughley, Toni Galacki, Stephen Moore, Mary Healey, Ken Kitson, Olga Grahame, Sally Sheridan, Bernard Wrigley, Adam Fogerty, Katherine Dow Blyton, Ronnie Stevens, Adrian Hood, Vanessa Knox-Mawer</t>
  </si>
  <si>
    <t>Drama | Cine independiente USA. Alcoholismo</t>
  </si>
  <si>
    <t>Mary Elizabeth Winstead, Aaron Paul, Octavia Spencer, Mary Kay Place, Nick Offerman, Megan Mullally, Mackenzie Davis</t>
  </si>
  <si>
    <t>Thriller. Drama | Drama judicial / Abogados/as. Cine independiente USA</t>
  </si>
  <si>
    <t>Keanu Reeves, Renée Zellweger, Gugu Mbatha-Raw, James Belushi, Jodi Lyn Brockton, Kenneth Choi, Gabriel Basso, Patrick Kearns, Christopher Berry, Jackie Tuttle, Lara Grice</t>
  </si>
  <si>
    <t>Thriller. Intriga | Drama judicial / Abogados/as. Crimen</t>
  </si>
  <si>
    <t>Ashley Judd, Morgan Freeman, Jim Caviezel, Amanda Peet, Adam Scott, Bruce Davison, Tom Bower, Juan Carlos Hernández, Michael Gaston, Michael Shannon, John Billingsley, Jude Ciccolella, Emilio Rivera, Dendrie Taylor, Paula Jai Parker, John Apicella, Dawn Hudson, Samuel Sheng, Florence Regina, Julie Remala, Kyle T. Heffner, Joe Mazza, Jesse Beaton, Wayne Terry, Maureen McVerry, Jake Gentry, Anthony C. Jackson, Julia Mendoza, Ray Hanis Jr., Don Bajema, Edith Bryson, Rusty Mahmood, Patsy Rust, Don J. Byron, Saiba Roberts, Adam Segen, Eddie Santiago, Arlen Escarpeta, Alex Nesic, Stephen Jared, Randy Mulkey, Karen Kahn, Elaine Corral Kendall, Lee Whittaker</t>
  </si>
  <si>
    <t>Comedia. Romance | Adolescencia. Colegios &amp; Universidad. Comedia juvenil. Comedia romántica</t>
  </si>
  <si>
    <t>Jesse Metcalfe, Brittany Snow, Ashanti, Sophia Bush, Arielle Kebbel, Taylor Kitsch, Penn Badgley, Jenny McCarthy, Fatso-Fasano, Samantha McLeod, Patricia Drake, Barbara Kottmeier, Kevin McNulty, Devon Weigel, Katya Virshilas, Amanda Crew, Chelan Simmons, Mercedes de la Zerda, Jeffrey Ballard, Meghan Ory, Steve Bacic</t>
  </si>
  <si>
    <t>Thriller. Drama. Intriga. Romance | Años 70. Años 80. Crimen. Thriller psicológico. Basado en hechos reales</t>
  </si>
  <si>
    <t>Ryan Gosling, Kirsten Dunst, Frank Langella, Lily Rabe, Nick Offerman, Philip Baker Hall, Diane Venora, Kristen Wiig</t>
  </si>
  <si>
    <t>Terror | Casas encantadas. Sobrenatural. Cine independiente USA</t>
  </si>
  <si>
    <t>Barbara Crampton, Andrew Sensenig, Lisa Marie, Larry Fessenden, Monte Markham, Susan Gibney, Michael Patrick Nicholson, Kelsea Dakota, Guy Gane, Elissa Dowling, Zorah Burress, Marvin Patterson</t>
  </si>
  <si>
    <t>Drama. Thriller | Secuestros / Desapariciones. Años 70. Basado en hechos reales</t>
  </si>
  <si>
    <t>Michelle Williams, Mark Wahlberg, Christopher Plummer, Romain Duris, Charlie Plummer, Timothy Hutton, Charlie Shotwell, Andrea Piedimonte, Marco Leonardi, Roy McCrerey, Kit Cranston, Maya Kelly, Stacy Martin, Olivia Grant, Adam Astill, Andrew Buchan, Charlotte Beckett, Francesca Inaudi, Giulio Base, Olivia Magnani, Maurizio Lombardi</t>
  </si>
  <si>
    <t>Comedia | Comedia juvenil. Película de culto. Amistad. Colegios &amp; Universidad</t>
  </si>
  <si>
    <t>Drama | Holocausto. Road Movie. Cine independiente USA</t>
  </si>
  <si>
    <t>Elijah Wood, Eugene Hutz, Boris Leskin, Zuzana Hodkova, Laryssa Lauret, Ljubomir Dezera</t>
  </si>
  <si>
    <t>Jason Biggs, Christina Ricci, Woody Allen, Stockard Channing, Danny DeVito, Jimmy Fallon, Kadee Strickland</t>
  </si>
  <si>
    <t>Comedia | Parodia. Comedia absurda. Sketches</t>
  </si>
  <si>
    <t>Woody Allen, Gene Wilder, Lynn Redgrave, Louise Lasser, John Carradine, Lou Jacobi, Tony Randall, Anthony Quayle, Heather MacRae, Burt Reynolds, Jack Barry, Titos Vandis, Erin Fleming</t>
  </si>
  <si>
    <t>Jake Johnson, Keegan-Michael Key, Aislinn Derbez, Cliff Chamberlain, José Antonio García, Brian Patrick Farrell, Katarina Garcia, Tiffany Yvonne Cox, Erica Alexandria Silverman, Abigail Garcia, Michael Braxton, Brandy Trafman, Edward Kaihatsu, Justin M. Tolliver, Hans Dieter Wolff</t>
  </si>
  <si>
    <t>Comedia. Drama | Sátira. Comedia negra. Televisión</t>
  </si>
  <si>
    <t>Nicole Kidman, Matt Dillon, Joaquin Phoenix, Alison Folland, Casey Affleck, Illeana Douglas, Dan Hedaya, Buck Henry, David Cronenberg, Wayne Knight, Kurtwood Smith, Holland Taylor, Maria Tucci, Susan Traylor, Michael Rispoli, Tim Hopper, Gerry Quigley</t>
  </si>
  <si>
    <t>Drama | 3-D</t>
  </si>
  <si>
    <t>James Franco, Rachel McAdams, Charlotte Gainsbourg, Marie-Josée Croze, Julia Sarah Stone, Patrick Bauchau, Robert Naylor, Lilah Fitzgerald, Jack Fulton, Peter Stormare</t>
  </si>
  <si>
    <t>Comedia | Música. Spin-off</t>
  </si>
  <si>
    <t>Jonah Hill, Russell Brand, Rose Byrne, Colm Meaney, Katy Perry, Elisabeth Moss, Christina Aguilera, Pink, Sean 'P. Diddy' Combs, Kali Hawk, Kristen Bell, Stephanie Faracy, Carla Gallo, Mario López, Aziz Ansari, Tom Felton</t>
  </si>
  <si>
    <t>Drama | Melodrama. Teatro. Drama social. Maternidad</t>
  </si>
  <si>
    <t>Cecilia Roth, Marisa Paredes, Penélope Cruz, Candela Peña, Antonia San Juan, Rosa María Sardà, Fernando Fernán Gómez, Fernando Guillén, Toni Cantó, Eloy Azorín, Carlos Lozano, Cayetana Guillén Cuervo</t>
  </si>
  <si>
    <t>Matthias Schweighöfer, Sibel Kekilli, Elyas M'Barek, Thomas Kretschmann, Milan Peschel, Mavie Hörbiger</t>
  </si>
  <si>
    <t>Randolph Scott, Robert Mitchum, Alan Curtis, Noah Beery Jr., J. Carrol Naish, Sam Levene, Walter Sande, David Bruce, Richard Lane, Louis Jean Heydt, Rod Cameron, Grace McDonald, Milburn Stone, Peter Coe, Harold Landon, Irving Bacon</t>
  </si>
  <si>
    <t>Comedia. Musical. Romance | Comedia romántica</t>
  </si>
  <si>
    <t>Ángel Aranda, María Mahor, Luis Prendes, Manuel Gil, José Marco Davó, Joseph Thelman, Marisol Ayuso, Francisco Cornet, Silvana Velasco</t>
  </si>
  <si>
    <t>Frank Sinatra, Tatsuya Mihashi, Takeshi Katô, Homare Suguro, Kenji Sahara, Mashahiko Tanimura, Tôru Ibuki, Ryucho Shunputei, Hisao Dazai, Susumu Kurobe, Takashi Inagaki, Kenichi Hata, Clint Walker, Tommy Sands, Brad Dexter, Tony Bill</t>
  </si>
  <si>
    <t>Drama. Comedia | Remake. Familia</t>
  </si>
  <si>
    <t>Robert De Niro, Kate Beckinsale, Sam Rockwell, Drew Barrymore, Katherine Moennig, James Frain, Melissa Leo, Lucian Maisel, Damian Young, Brendan Sexton III, Seamus Davey-Fitzpatrick</t>
  </si>
  <si>
    <t>Comedia. Intriga | Crimen. Comedia negra</t>
  </si>
  <si>
    <t>Danny DeVito, Bette Midler, Jamie Lee Curtis, Neve Campbell, Casey Affleck, Melissa McCarthy, William Fichtner, Marcus Thomas, Peter Dobson, Kathleen Wilhoite, Will Ferrell, Paul Ben-Victor, Paul Schulze, Mark Pellegrino, Raymond O'Connor, Tracey Walter, Lisa Rieffel</t>
  </si>
  <si>
    <t>Thriller. Drama | Thriller psicológico. Secuestros / Desapariciones. Familia. Vida rural. Bodas</t>
  </si>
  <si>
    <t>Penélope Cruz, Javier Bardem, Ricardo Darín, Eduard Fernández, Bárbara Lennie, Inma Cuesta, Elvira Mínguez, Ramón Barea, Carla Campra, Sara Sálamo, Roger Casamajor, José Ángel Egido, Sergio Castellanos, Iván Chavero, Tomás del Estal, Imma Sancho, Paco Pastor Gómez, Jaime Lorente, Jordi Bosch, Mari Carmen Sánchez, Vicente Vergara, Esteban Ciudad, Nella Rojas</t>
  </si>
  <si>
    <t>Rachel McAdams, Channing Tatum, Jessica Lange, Sam Neill, Jessica McNamee, Wendy Crewson, Tatiana Maslany, Lucas Bryant, Scott Speedman, Joey Klein, Joe Cobden, Jeananne Goossen</t>
  </si>
  <si>
    <t>Intriga. Drama | Periodismo. Política. Basado en hechos reales</t>
  </si>
  <si>
    <t>Robert Redford, Dustin Hoffman, Jason Robards, Martin Balsam, Hal Holbrook, Jack Warden, Jane Alexander, Ned Beatty, Stephen Collins, Penny Fuller, Robert Walden, Lindsay Crouse, Meredith Baxter</t>
  </si>
  <si>
    <t>Drama | Política. Remake</t>
  </si>
  <si>
    <t>Sean Penn, Jude Law, Kate Winslet, Patricia Clarkson, James Gandolfini, Anthony Hopkins, Mark Ruffalo, Talia Balsam, Kathy Baker, Jackie Earle Haley, Frederic Forrest</t>
  </si>
  <si>
    <t>Comedia | Años 80. Béisbol. Deporte. Colegios &amp; Universidad. Comedia juvenil. Cine independiente USA</t>
  </si>
  <si>
    <t>Blake Jenner, Juston Street, Ryan Guzman, Tyler Hoechlin, Wyatt Russell, Glen Powell, Temple Baker, J. Quinton Johnson, Will Brittain, Courtney Tailor, Taylor Murphy, Christina Burdette, Zoey Deutch, Sophia Taylor Ali, Austin Amelio, Asjha Cooper, Dora Madison</t>
  </si>
  <si>
    <t>Viggo Mortensen, Soledad Villamil, Daniel Fanego, Javier Godino, Sofía Gala Castiglione, Oscar Alegre, Carolina Román</t>
  </si>
  <si>
    <t>Aventuras. Drama | Basado en hechos reales. Naturaleza. Perros/Lobos. Pandemias. Años 20</t>
  </si>
  <si>
    <t>Willem Dafoe, Julianne Nicholson, Christopher Heyerdahl, Richard Dormer, Adrien Dorval, Madeline Wickins, Michael Greyeyes, Nive Nielsen, Nikolai Nikolaeff, Thorbjørn Harr, Catherine McGregor, Michael McElhatton, Brandon Oakes, Paul Piaskowski, Michael Gaston, Shaun Benson, Jamie McShane, Sean Hoy, Tom Carey, Chad Nobert, Malik McCall, Mark Krysko, Elena Porter, Dave Trimble, Barb Mitchell, Steven McCarthy, Sarah Wheeldon</t>
  </si>
  <si>
    <t>Acción. Thriller | Secuestros / Desapariciones. Crimen. Mafia. Venganza</t>
  </si>
  <si>
    <t>Nicolas Cage, Rachel Nichols, Peter Stormare, Max Ryan, Danny Glover, Judd Lormand, Max Fowler, Michael McGrady, Pasha D. Lychnikoff, Patrice Cols, Weston Cage, Aubrey Peeples, Jack Falahee, Ron Goleman, Michael Papajohn, Amir Zandi</t>
  </si>
  <si>
    <t>Drama. Romance. Bélico | Biográfico. I Guerra Mundial. Literatura. Años 1910-1919</t>
  </si>
  <si>
    <t>Nicholas Hoult, Lily Collins, Genevieve O'Reilly, Colm Meaney, Tom Glynn-Carney, Patrick Gibson, Anthony Boyle, Craig Roberts, David Puckridge, Pam Ferris, Derek Jacobi, Laura Donnelly, Mimi Keene, Harry Gilby, Albie Marber, Aaron Neil, Joel Phillimore, Jack Riley</t>
  </si>
  <si>
    <t>Drama | Biográfico. Homosexualidad</t>
  </si>
  <si>
    <t>Pekka Strang, Lauri Tilkanen, Seumas F. Sargent, Jessica Grabowsky, Taisto Oksanen, Jakob Oftebro, Niklas Hogner, Christian Sandström, Martin Bahne, Werner Daehn, Þorsteinn Bachmann, Jimmy Shaw, Kari Hietalahti, Jan Lindwall, Emanuel Claesson</t>
  </si>
  <si>
    <t>Aventuras | Cine familiar. Vida rural (Norteamérica). Infancia</t>
  </si>
  <si>
    <t>Louis Hofmann, Leon Seidel, Heike Makatsch, Benno Fürmann, Joachim Król, Peter Lohmeyer, Sylvester Groth, Hinnerk Schönemann, Thomas Schmauser, Adnan Maral</t>
  </si>
  <si>
    <t>Comedia | Crimen. Robos &amp; Atracos. Falso documental</t>
  </si>
  <si>
    <t>Woody Allen, Janet Margolin, Marcel Hillaire, Jacqueline Hyde, Jan Merlin, Lonny Chapman, James Anderson, Howard Storm, Mark Gordon, Louise Lasser</t>
  </si>
  <si>
    <t>Drama | Amistad. Drama sureño. Años 30. Racismo. Vida rural (Norteamérica)</t>
  </si>
  <si>
    <t>Kathy Bates, Jessica Tandy, Mary Stuart Masterson, Mary-Louise Parker, Chris O'Donnell, Cicely Tyson, Gailard Sartain, Gary Basaraba, Stan Shaw</t>
  </si>
  <si>
    <t>Aventuras. Acción | Supervivencia. Videojuego. 3-D</t>
  </si>
  <si>
    <t>Drama | Infancia. Transexualidad / transgénero</t>
  </si>
  <si>
    <t>Zoé Héran, Malonn Lévana, Jeanne Disson, Sophie Cattani, Mathieu Demy, Cheyenne Lainé</t>
  </si>
  <si>
    <t>Western | Histórico</t>
  </si>
  <si>
    <t>Kurt Russell, Val Kilmer, Sam Elliott, Bill Paxton, Powers Boothe, Dana Delany, Michael Biehn, Stephen Lang, Michael Rooker, Charlton Heston, Jason Priestley, Thomas Haden Church, Paula Malcomson, Joanna Pacula, Billy Bob Thornton, Jon Tenney, Billy Zane, Robert John Burke, Harry Carey Jr., John Corbett, Michelle Beauchamp, Terry O'Quinn, Frank Stallone, Pedro Armendáriz Jr., Tomas Arana</t>
  </si>
  <si>
    <t>Ciencia ficción. Aventuras | Robots</t>
  </si>
  <si>
    <t>Britt Robertson, George Clooney, Raffey Cassidy, Hugh Laurie, Thomas Robinson, Tim McGraw, Kathryn Hahn, Keegan-Michael Key, Pierce Gagnon, Judy Greer, Matthew MacCaull, Chris Bauer</t>
  </si>
  <si>
    <t>Comedia. Drama | Comedia dramática. Familia. Trabajo/empleo</t>
  </si>
  <si>
    <t>Peter Simonischek, Sandra Hüller, Lucy Russell, Trystan Pütter, Thomas Loibl, Hadewych Minis, Vlad Ivanov, Ingrid Bisu, John Keogh, Ingo Wimmer, Cosmin Padureanu, Anna Maria Bergold, Radu Banzaru, Alexandru Papadopol, Sava Lolov, Jürg Löw, Miriam Rizea, Michael Wittenborn</t>
  </si>
  <si>
    <t>Dustin Hoffman, Jessica Lange, Geena Davis, Charles Durning, George Gaynes, Teri Garr, Dabney Coleman, Sydney Pollack, Bill Murray, Doris Belack</t>
  </si>
  <si>
    <t>Chris Rock, Rosario Dawson, J.B. Smoove, Gabrielle Union, Tracy Morgan, Cedric the Entertainer, Kevin Hart, Jerry Seinfeld, Adam Sandler, Whoopi Goldberg, Sherri Shepherd, Jay Pharoah, Anders Holm, Michael Che</t>
  </si>
  <si>
    <t>Acción. Drama. Romance | Drama romántico. Aviones. Ejército</t>
  </si>
  <si>
    <t>Tom Cruise, Kelly McGillis, Tom Skerritt, Anthony Edwards, Val Kilmer, Meg Ryan, Michael Ironside, John Stockwell, Rick Rossovich, Tim Robbins, James Tolkan, Barry Tubb, Clarence Gilyard Jr., Whip Hubley, Adrian Pasdar, Randall Brady, Duke Stroud, Brian Sheehan, Frank Pesce, Pete Pettigrew, Troy Hunter, Linda Rae Jurgens, T.J. Cassidy</t>
  </si>
  <si>
    <t>Comedia | Comedia absurda. Parodia. Música. Espionaje. Película de culto</t>
  </si>
  <si>
    <t>Val Kilmer, Lucy Gutteridge, Omar Sharif, Christopher Villiers, Michael Gough, Jeremy Kemp, Warren Clarke, Harry Ditson, Jim Carter, Eddie Tagoe, Peter Cushing, Billy J. Mitchell, Ian McNeice</t>
  </si>
  <si>
    <t>Frederick Stafford, John Forsythe, Dany Robin, John Vernon, Karin Dor, Michel Piccoli, Philippe Noiret, Claude Jade, Michel Subor, Per-Axel Arosenius, Roscoe Lee Browne, Edmon Ryan, Sonja Kolthoff, Tina Hedström, John Van Dreelen, Donald Randolph</t>
  </si>
  <si>
    <t>Intriga | Robos &amp; Atracos. Wrestling/Lucha libre</t>
  </si>
  <si>
    <t>Melina Mercouri, Peter Ustinov, Maximilian Schell, Robert Morley, Jess Hahn, Gilles Segal, Akim Tamiroff</t>
  </si>
  <si>
    <t>Bélico | II Guerra Mundial. Pearl Harbor</t>
  </si>
  <si>
    <t>Martin Balsam, Sô Yamamura, Joseph Cotten, Tatsuya Mihashi, E.G. Marshall, James Whitmore, Takahiro Tamura, Eijirô Tono, Jason Robards, Wesley Addy, Shôgo Shimada, Frank Aletter, Koreya Senda, Leon Ames, Richard Anderson, Edward Andrews, Neville Brand, George Macready, Hank Jones, Ron Masak, Randall Duk Kim, G.D. Spradlin, George Tobias</t>
  </si>
  <si>
    <t>Aventuras | Aventuras marinas. Basado en hechos reales. Años 60. Amistad</t>
  </si>
  <si>
    <t>Jeff Bridges, David Lascher, Ryan Phillippe, Ethan Embry, Scott Wolf, Eric Michael Cole, Jeremy Sisto, Jason Marsden, Balthazar Getty, John Savage, Caroline Goodall, Peyton Thomas, Julio Oscar Mechoso, David Selby</t>
  </si>
  <si>
    <t>Lamis Ammar, Ruba Blal, Hitham Omari, Khadija Al Akel, Jalal Masrwa</t>
  </si>
  <si>
    <t>Robert De Niro, Cathy Moriarty, Joe Pesci, Frank Vincent, Nicholas Colasanto, Theresa Saldana, Mario Gallo, John Turturro, Frank Adonis, Martin Scorsese</t>
  </si>
  <si>
    <t>Thriller. Acción | Crimen. Neo-noir</t>
  </si>
  <si>
    <t>Mario Casas, Luis Tosar, José Sacristán, Ingrid García Jonsson, Claudia Canal, José Manuel Poga, Luichi Macías, Alberto López, Nya de la Rubia, Manuel Salas, Ignacio Herráez, Christian Mulas</t>
  </si>
  <si>
    <t>Acción | Basado en hechos reales. II Guerra Mundial. Submarinos</t>
  </si>
  <si>
    <t>Koen De Bouw, Thure Riefenstein, Ella-June Henrard, Joren Seldeslachts, Bert Haelvoet, Stefan Perceval, Sven De Ridder, Robrecht Vanden Thoren, Gilles De Schryver, Rudy Mukendi, Vic de Wachter</t>
  </si>
  <si>
    <t>Bélico. Drama | II Guerra Mundial. Submarinos</t>
  </si>
  <si>
    <t>Clark Gable, Burt Lancaster, Jack Warden, Brad Dexter, Don Rickles, Nick Cravat, Joe Maross, Mary LaRoche, Eddie Foy III, Rudy Bond, Jimmy Bates, John Bryant, John Close, Joel Fluellen, John Gibson, Ken Lynch</t>
  </si>
  <si>
    <t>Ciencia ficción. Acción. Comedia | Cine familiar. Cómic. Superhéroes. Ninjas</t>
  </si>
  <si>
    <t>Judith Hoag, Elias Koteas, Josh Pais, Michelan Sisti, David Forman, Leaf Tilden, Sam Rockwell</t>
  </si>
  <si>
    <t>Cole Hauser, Laurence Fishburne, James Cromwell, Emmanuelle Chriqui, Jon Cryer, James Denton, Michelle Boback, Jesse Bond</t>
  </si>
  <si>
    <t>Robin Williams, Robin Wright, Michael Gambon, Joan Cusack, LL Cool J, Jack Warden, Donald O´Connor, Jamie Foxx, Debi Mazar, Julio Oscar Mechoso, Shelly Desai</t>
  </si>
  <si>
    <t>Taylor Lautner, Marie Avgeropoulos, Adam Rayner, Rafi Gavron, Sam Medina, Scott Johnsen, Doua Moua, Amirah Vann, Josh Yadon, Doug Drucker</t>
  </si>
  <si>
    <t>Acción. Western</t>
  </si>
  <si>
    <t>Kris Kristofferson, Trace Adkins, Michael Paré, Tom Sizemore, Martin Kove, Brittany Elizabeth Williams, Constance Brenneman, Quinton Aaron, Natalia Cigliuti, Joshua LeBar, Kaiwi Lyman, Michael John Long, Kelly Kristofferson, Hunter Fischer</t>
  </si>
  <si>
    <t>Thriller. Drama | Drogas. Crimen. Historias cruzadas. Remake</t>
  </si>
  <si>
    <t>Paula Patton, Omar Epps, William Fichtner, Missi Pyle, Roselyn Sanchez, Dawn Olivieri, Luke Goss, Laz Alonso, Lorin McCraley, Claude Duhamel, Jeanne Young, William W. Barbour, Stacey Arwen Raab, September D'Angelo, Scott Anthony Leet, Rick Richardson, Priscilla Quintana, Ramsey Hanchette</t>
  </si>
  <si>
    <t>Intriga | Basado en hechos reales. Años 70. Telefilm</t>
  </si>
  <si>
    <t>James Spader, Claire Forlani, Paul Giamatti, Alan Arkin, Kenneth Welsh, Maria del Mar, Sean McCann, James Downing, Richard Fitzpatrick</t>
  </si>
  <si>
    <t>Bélico. Drama | II Guerra Mundial. Drama carcelario. Ejército</t>
  </si>
  <si>
    <t>William Holden, Don Taylor, Otto Preminger, Robert Strauss, Harvey Lembeck, Richard Erdman, Peter Graves, Neville Brand, Sig Ruman, Michael Moore, Peter Baldwin, Robinson Stone, Robert Shawley, William Pierson, Gil Stratton, Jay Lawrence, Erwin Kalser, Edmund Trzcinski</t>
  </si>
  <si>
    <t>Intriga. Thriller | Terrorismo</t>
  </si>
  <si>
    <t>Don Cheadle, Guy Pearce, Jeff Daniels, Neal McDonough, Archie Panjabi, Alyy Kahn, Saïd Taghmaoui, Mozhan Marnò</t>
  </si>
  <si>
    <t>Terror. Acción. Ciencia ficción. Drama | Trenes/Metros. Zombis. Familia</t>
  </si>
  <si>
    <t>Gong Yoo, Ma Dong-seok, Ahn So-hee, Kim Soo-an, Jeong Yu-mi, Kim Eui-sung, Choi Woo-sik, Shim Eun-kyung, Choi Gwi-hwa, Jang Hyuk-jin, Ye Soo-jung, Park Myeong-Shin, Jeong Seok-yong, Chang-hwan Kim, Kim Jae-rok, Seong-soo Han, Hye-Yeong Moon, Do-im Woo</t>
  </si>
  <si>
    <t>Drama | Drogas. Comedia dramática. Película de culto</t>
  </si>
  <si>
    <t>Ewan McGregor, Robert Carlyle, Jonny Lee Miller, Ewen Bremner, Kelly MacDonald, Kevin McKidd, Peter Mullan, James Cosmo, Eileen Nicholas, Susan Vidler, Pauline Lynch</t>
  </si>
  <si>
    <t>Comedia. Thriller | Crimen. Robos &amp; Atracos. Cine dentro del cine</t>
  </si>
  <si>
    <t>Tom Berenger, Rod Steiger, Burt Reynolds, Jacqueline Kim, Al Sapienza, Dominic Keating, Eric Bruskotter, David Proval, Kay E. Kuter, Raf Mauro, Kathleen Gati</t>
  </si>
  <si>
    <t>Callum Turner, Grace Van Patten, Michal Vondel, Mike Birbiglia, Margaret Colin, Louis Cancelmi, Rachel Zeiger-Haag, Dane Martinez, Jeszenia Jimenez, Tarina Milo, Jamund Washington, Caesar Barajas, Miguel Cervantes, Elleen Hannah, Ty Hickson, Michael Leon, Tashiana Washington</t>
  </si>
  <si>
    <t>Thriller | Thriller psicológico. Robos &amp; Atracos. Neo-noir</t>
  </si>
  <si>
    <t>James McAvoy, Vincent Cassel, Rosario Dawson, Tuppence Middleton, Danny Sapani, Wahab Sheikh, Lee Nicholas Harris, Gioacchino Jim Cuffaro, Matt Cross, Mark Poltimore, Simon Kunz, Michael Shaeffer, Tony Jayawardena, Vincent Montuel</t>
  </si>
  <si>
    <t>Ciencia ficción. Intriga. Acción. Drama | Internet/Informática</t>
  </si>
  <si>
    <t>Johnny Depp, Rebecca Hall, Paul Bettany, Kate Mara, Morgan Freeman, Cillian Murphy, Cole Hauser, Clifton Collins Jr., Josh Stewart, Olivia Taylor Dudley, Cory Hardrict, Falk Hentschel</t>
  </si>
  <si>
    <t>Jim Caviezel, James Frain, Elisabeth Röhm, Harold Perrineau, Diora Baird, Sterling Knight</t>
  </si>
  <si>
    <t>Ewan McGregor, Naomi Watts, Ryan Gosling, Janeane Garofalo, Bob Hoskins, BD Wong, Elizabeth Reaser, Kate Burton, Michael Devine, John Tormey, José Ramón Rosario, Becky Ann Baker, Lisa Kron, Jessica Hecht, Sterling K. Brown, Amy Sedaris, Jolly Abraham, Mark Margolis, Mary Testa, Angela Pietropinto</t>
  </si>
  <si>
    <t>Thriller. Intriga. Drama | Crimen. Trenes/Metros</t>
  </si>
  <si>
    <t>Woody Harrelson, Emily Mortimer, Kate Mara, Eduardo Noriega, Thomas Kretschmann, Ben Kingsley, Colin Stinton, Etienne Chicot, Mac McDonald</t>
  </si>
  <si>
    <t>Drama. Romance | Circo</t>
  </si>
  <si>
    <t>Burt Lancaster, Tony Curtis, Gina Lollobrigida, Katy Jurado, Thomas Gomez, Gérard Landry, Minor Watson</t>
  </si>
  <si>
    <t>Aventuras. Romance | Naturaleza. Comedia romántica. Secuestros / Desapariciones</t>
  </si>
  <si>
    <t>Michael Douglas, Kathleen Turner, Danny DeVito, Alfonso Arau, Zack Norman, Eve Smith, Manuel Ojeda, Holland Taylor, Evita Muñoz 'Chachita', Mary Ellen Trainor</t>
  </si>
  <si>
    <t>Mélanie Bernier, Clovis Cornillac, Lilou Fogli, Philippe Duquesne, Gregoire Oestermann, Oscar Copp, Boris Terral, Manu Payet, Arnaud Lechien, Stefan Godin, Harrison Arevalo, Olivier Bouana, Rudy Milstein, Claude Evrard, Sophie Le Tellier</t>
  </si>
  <si>
    <t>Aventuras. Drama. Thriller | Pobreza. Crimen</t>
  </si>
  <si>
    <t>Rickson Tevez, Eduardo Luis, Gabriel Weinstein, Rooney Mara, Martin Sheen, Wagner Moura, Selton Mello, André Ramiro, Jesuíta Barbosa, Daniel Zettel, José Dumont, Gisele Fróes, Nelson Xavier, Stepan Nercessian</t>
  </si>
  <si>
    <t>Acción. Drama | Deporte. Skateboarding. Patinaje sobre ruedas. Bandas/pandillas callejeras</t>
  </si>
  <si>
    <t>Josh Brolin, Robert Rusler, Pamela Gidley, Brooke McCarter, Josh Richman, Brett Marx, David T. Wagner, Chuck McCann, Tony Alva, Mark Munski, Sherilyn Fenn</t>
  </si>
  <si>
    <t>Drama | Histórico. Política. Años 60. Guerra Fría</t>
  </si>
  <si>
    <t>Kevin Costner, Bruce Greenwood, Steven Culp, Dylan Baker, Michael Fairman, Henry Strozier, Stephanie Romanov, Kevin Conway, Shawn Driscoll, Drake Cook, Tim Kelleher, Frank Wood, Bill Smitrovich, Len Cariou</t>
  </si>
  <si>
    <t>Bélico | II Guerra Mundial. Aviones. Basado en hechos reales. Propaganda</t>
  </si>
  <si>
    <t>Spencer Tracy, Van Johnson, Robert Walker, Robert Mitchum, Phyllis Thaxter, Scott McKay, Stephen McNally, Tim Murdock, Don DeFore</t>
  </si>
  <si>
    <t>Intriga. Thriller. Romance | Trenes/Metros. Literatura</t>
  </si>
  <si>
    <t>Jeremy Irons, Jack Huston, Christopher Lee, Mélanie Laurent, Charlotte Rampling, Lena Olin, Tom Courtenay, Bruno Ganz, August Diehl, Martina Gedeck, Beatriz Batarda, Burghart Klaußner, Nicolau Breyner, Filipe Vargas, Adriano Luz</t>
  </si>
  <si>
    <t>Drama. Comedia | II Guerra Mundial. Trenes/Metros. Nueva Ola Checoslovaca</t>
  </si>
  <si>
    <t>Václav Neckár, Josef Somr, Vlastimil Brodsky, Vladimír Valenta, Alois Vachek, Ferdinand Kruta, Jitka Bendová, Jitka Zelenohorská</t>
  </si>
  <si>
    <t>Aventuras. Comedia. Western | Años 1910-1919. Cine dentro del cine</t>
  </si>
  <si>
    <t>Steve Martin, Chevy Chase, Martin Short, Alfonso Arau, Tony Plana, Philip Gordon, Joe Mantegna, Patrice Martinez, Jon Lovitz, Michael Wren, Phil Hartman, Kai Wulff, Abel Franco, Norbert Weisser, Brian Thompson, Jorge Cervera Jr., Fred Asparagus, Betty Carvalho, Hector Elias, Benita Martinez, Rebecca Ferratti, Loyda Ramos</t>
  </si>
  <si>
    <t>Thriller. Drama. Comedia | Comedia negra. Racismo. Abusos sexuales</t>
  </si>
  <si>
    <t>Frances McDormand, Woody Harrelson, Sam Rockwell, John Hawkes, Peter Dinklage, Caleb Landry Jones, Lucas Hedges, Abbie Cornish, Brendan Sexton III, Samara Weaving, Kerry Condon, Nick Searcy, Lawrence Turner, Amanda Warren, Michael Aaron Milligan, William J. Harrison, Sandy Martin, Christopher Berry, Zeljko Ivanek, Alejandro Barrios, Darrell Britt-Gibson, Clarke Peters, Jason Ledford, Malaya Rivera Drew</t>
  </si>
  <si>
    <t>Didier Bourdon, Bernard Campan, Pascal Légitimus, Sofia Lesaffre, Antoine du Merle, Christian Hecq, Daniel Russo, Vivienne Vernes, Isabelle Coulombe, Mathilde Vitry, Mona Walravens, Fatima Adoum, Philippine Leroy-Beaulieu</t>
  </si>
  <si>
    <t>Comedia | Remake. Adopción</t>
  </si>
  <si>
    <t>Tom Selleck, Steve Guttenberg, Ted Danson, Nancy Travis, Margaret Colin, Alexandra Amini, Francine Beers, Lisa Blair, Michelle Blair, Philip Bosco, Barbara Budd, Michael Burgess, Claire Cellucci, Derek de Lint, Eugene Clark</t>
  </si>
  <si>
    <t>Jason Biggs, Steve Zahn, Jack Black, Amanda Peet, R. Lee Ermey, Amanda Detmer, Neil Diamond, Norman Armour, Kyle Gass, Chris Logan, Colin Foo, Esme Lambert, Tony Parsons, Brett Armstrong, Max Fomitchev, Patrick Pfrimmer, Andrew McIlroy, Frank L. Frazier, Oscar Goncalves, Lillian Carlson</t>
  </si>
  <si>
    <t>Gary Cooper, Franchot Tone, Richard Cromwell, Guy Standing, C. Aubrey Smith, Kathleen Burke, Douglass Dumbrille, Monte Blue, Colin Tapley, Akim Tamiroff, J. Carrol Naish, Noble Johnson, Lumsden Hare, Jameson Thomas</t>
  </si>
  <si>
    <t>Romance. Fantástico. Drama. Comedia</t>
  </si>
  <si>
    <t>Nicolás Pauls, Julieta Zylberberg, Antonella Costa, Natalia Amado, Lidia Catalano, Marcos Ferrante, Axel Pauls, Gonzalo Urtizberea, Horacio Peña, María Alché, María José Gabín, Franklin Caicedo, Claudio Martínez Bel, Felipe Urtizberea</t>
  </si>
  <si>
    <t>Comedia | Remake. Robos &amp; Atracos</t>
  </si>
  <si>
    <t>Diane Keaton, Queen Latifah, Katie Holmes, Ted Danson, Roger R. Cross, Adam Rothenberg, Peyton 'Alex' Smith, Meagen Fay, Christopher McDonald, Denise Lee, Stephen Root, Michael Showers</t>
  </si>
  <si>
    <t>Mathieu Amalric, Quentin Dolmaire, Lou Roy-Lecollinet, André Dussollier, Dinara Drukarova, Cécile Garcia-Fogel, Françoise Lebrun, Irina Vavilova, Olivier Rabourdin, Léonard Matton</t>
  </si>
  <si>
    <t>Bélico | Guerra del Golfo. Ejército. Sátira</t>
  </si>
  <si>
    <t>George Clooney, Mark Wahlberg, Ice Cube, Spike Jonze, Nora Dunn, Jamie Kennedy, Mykelti Williamson, Cliff Curtis, Saïd Taghmaoui, Judy Greer, Holt McCallany, Liz Stauber</t>
  </si>
  <si>
    <t>William Holden, William Bendix, Macdonald Carey, Mona Freeman, Stanley Ridges, Alfonso Bedoya, Ray Teal, Clem Bevans</t>
  </si>
  <si>
    <t>Kida Khodr Ramadan, Eko Fresh, Kostja Ullmann, Sabrina Klüber, Sami Nasser, Kayla Rybicka, Jytte-Merle Böhrnsen, Emrah Erdogru, Tim Grothe, Hülya Duyar, Sabine Wackernagel, Eva Marianne Kraiss</t>
  </si>
  <si>
    <t>Thriller. Acción | Crimen. Policíaco. Robos &amp; Atracos</t>
  </si>
  <si>
    <t>Casey Affleck, Chiwetel Ejiofor, Kate Winslet, Aaron Paul, Woody Harrelson, Anthony Mackie, Clifton Collins Jr., Norman Reedus, Luis Da Silva Jr., Gal Gadot, Teresa Palmer, Michael Kenneth Williams, Michelle Ang, Natalie Pero, Terri Abney, Dale Liner</t>
  </si>
  <si>
    <t>Oscar Isaac, Ben Affleck, Charlie Hunnam, Pedro Pascal, Garrett Hedlund, Adria Arjona, Sheila Vand, Reynaldo Gallegos, Christine Horn, Jason Quinn, Mohamed Hakeemshady, Pedro Lopez, Chellé Brooks</t>
  </si>
  <si>
    <t>Romance. Drama | Edad Media. Drama romántico</t>
  </si>
  <si>
    <t>James Franco, Sophia Myles, Rufus Sewell, Jamie Thomas King, David O'Hara, Henry Cavill, JB Blanc, Mark Strong, Bronagh Gallagher, Ronan Vibert, Lucy Russell, Graham Mullins, Leo Gregory, Dexter Fletcher, Richard Dillane, Hans Martin Stier, Thomas Morris, Wolfgang Müller, Cheyenne Rushing, Barbora Kodetova, Thomas Brodie-Sangster, Gordon Truefitt, Myles Taylor, Jack Montgomery, Marek Vasut, David Fisher, Bronwen Davies, Kevin Flood, Philip O'Sullivan, Nevan Finegan, Jón Ólafsson, Winter Ave Zoli, Miroslav Simunek</t>
  </si>
  <si>
    <t>Drama | Años 20. Drama psicológico. Sátira</t>
  </si>
  <si>
    <t>Catherine Deneuve, Fernando Rey, Franco Nero, Lola Gaos, Antonio Casas, Jesús Fernández, José Calvo, Vicente Solar</t>
  </si>
  <si>
    <t>Steve Coogan, Rob Brydon, Naomie Harris, Kelly MacDonald, Shirley Henderson, Jeremy Northam, Gillian Anderson, Dylan Moran, Kieran O'Brien, Mark Williams, Tony Wilson, Keeley Hawes, James Fleet, Ian Hart, Roger Allam, Ashley Jensen, Stephen Fry, Elizabeth Berrington, David Walliams, Benedict Wong</t>
  </si>
  <si>
    <t>Ciencia ficción. Acción | Cyberpunk. Internet/Informática. 3-D. Videojuego. Años 80. Secuela</t>
  </si>
  <si>
    <t>Garrett Hedlund, Jeff Bridges, Olivia Wilde, Michael Sheen, James Frain, Bruce Boxleitner, Beau Garrett, Anis Cheurfa, Conrad Coates, Daft Punk, Serinda Swan, Yaya DaCosta, Amy Esterle, Elizabeth Mathis, Michael Teigen, Steven Lisberger, Owen Best, Jeffrey Nordling, Cillian Murphy, Allen Jo</t>
  </si>
  <si>
    <t>Ciencia ficción. Fantástico. Acción | Internet/Informática. Cyberpunk. Película de culto</t>
  </si>
  <si>
    <t>Jeff Bridges, Bruce Boxleitner, David Warner, Cindy Morgan, Barnard Hughes, Dan Shor, Peter Jurasik, Tony Stephano, Craig Chudy, Michael Dudikoff</t>
  </si>
  <si>
    <t>Acción. Drama | Policíaco. Crimen</t>
  </si>
  <si>
    <t>Wagner Moura, Caio Junqueira, André Ramiro, Fernanda Machado, Milhem Cortaz, Fernanda de Freitas, Thelmo Fernandes, Maria Ribeiro, Paulo Vilela, Marcelo Valle, Fábio Lago, Emerson Gomes</t>
  </si>
  <si>
    <t>Comedia. Bélico. Acción | Sátira. Cine dentro del cine</t>
  </si>
  <si>
    <t>Ben Stiller, Robert Downey Jr., Jack Black, Brandon T. Jackson, Jay Baruchel, Nick Nolte, Tom Cruise, Danny McBride, Steve Coogan, Bill Hader, Brandon Soo Hoo, Matthew McConaughey, Tobey Maguire, Jennifer Love Hewitt, Jon Voight, Jason Bateman, Lance Bass, Alicia Silverstone, Tyra Banks, Miko Hughes, Reggie Lee, Jobeth Wagner</t>
  </si>
  <si>
    <t>Aventuras. Acción. Romance | Antigua Grecia. Cine épico. Mitología</t>
  </si>
  <si>
    <t>Terror. Thriller. Comedia. Drama | Halloween. Hombres lobo. Fantasmas. Comedia de terror. Historias cruzadas. Asesinos en serie</t>
  </si>
  <si>
    <t>Quinn Lord, Brian Cox, Dylan Baker, Leslie Bibb, Rochelle Aytes, Anna Paquin, Moneca Delain, Tahmoh Penikett, Lauren Lee Smith</t>
  </si>
  <si>
    <t>Philip Seymour Hoffman, Catherine Keener, Clifton Collins Jr., Mark Pellegrino, Bruce Greenwood, Chris Cooper, Bob Balaban</t>
  </si>
  <si>
    <t>Drama. Comedia | Amistad. Enfermedad. Perros/Lobos. Comedia dramática</t>
  </si>
  <si>
    <t>Javier Cámara, Ricardo Darín, Dolores Fonzi, Àlex Brendemühl, Javier Gutiérrez, Eduard Fernández, Elvira Mínguez, Silvia Abascal, Nathalie Poza, José Luis Gómez, Pedro Casablanc, Francesc Orella, Oriol Pla, Ana Gracia, Susi Sánchez, Àgata Roca, Carolina Meijer</t>
  </si>
  <si>
    <t>Drama | Biográfico. Cine dentro del cine. Años 40. Años 50. Comedia dramática</t>
  </si>
  <si>
    <t>Bryan Cranston, Diane Lane, Helen Mirren, John Goodman, Elle Fanning, Louis C.K., Michael Stuhlbarg, David James Elliott, Roger Bart, J.D. Evermore, Mark Harelik, Peter MacKenzie, Toby Nichols, Becca Nicole Preston, Elijah Miskowski</t>
  </si>
  <si>
    <t>Drama | Adolescencia. Abusos sexuales. Internet/Informática. Cine independiente USA</t>
  </si>
  <si>
    <t>Clive Owen, Liana Liberato, Catherine Keener, Jason Clarke, Viola Davis, Brandon Molale, Noah Emmerich</t>
  </si>
  <si>
    <t>Hayley Mills, Maureen O'Hara, Brian Keith, Charles Ruggles, Una Merkel, Leo G. Carroll, Joanna Barnes, Cathleen Nesbitt, John Mills</t>
  </si>
  <si>
    <t>William Baldwin, Angela Jones, Bruce Ramsay, Mel Gorham, Daisy Fuentes, Barry Corbin, Lois Chiles, Carmen López, Kelly Preston, Lupita Ferrer</t>
  </si>
  <si>
    <t>Terror. Thriller | Slasher. Comedia negra. Mumblecore. Cine independiente USA</t>
  </si>
  <si>
    <t>Sharni Vinson, Nicholas Tucci, Wendy Glenn, Joe Swanberg, AJ Bowen, Sarah Myers, Amy Seimetz, Rob Moran, Ti West, Simon Barrett, Lane Hughes, L.C. Holt, Barbara Crampton, Larry Fessenden</t>
  </si>
  <si>
    <t>Thriller. Drama | Venganza</t>
  </si>
  <si>
    <t>José Coronado, Pol Monen, Asia Ortega Leiva, Ana Wagener, Luis Bermejo, Ramiro Alonso, Sergio Castellanos, Ester Expósito, Paqui Montoya, Vicente Romero, Sauce Ena</t>
  </si>
  <si>
    <t>Romance. Comedia | Comedia romántica. Música</t>
  </si>
  <si>
    <t>Drew Barrymore, Hugh Grant, Campbell Scott, Brad Garrett, Kristen Johnston, Haley Bennett, Scott Porter, Zak Orth, Brooke Tansley, Daniel Stewart Sherman, Aasif Mandvi, Matthew Morrison, Jason Antoon, Adam Grupper, Charlotte Maier, Toni Trucks, Lanette Ware, Billy Griffith, Kathleen McNenny, Stevie Ray Dallimore, Lou Torres, Daniel Karaty, Ben Butler, Chris Moss, Nick Kenkel, Nina Lafarga, Carly Lang, Monique Gall, Sarah Mitchell, Seth Stewart, Reed Kelly</t>
  </si>
  <si>
    <t>Comedia | Basado en hechos reales. Amistad</t>
  </si>
  <si>
    <t>Jeremy Renner, Ed Helms, Jon Hamm, Annabelle Wallis, Isla Fisher, Leslie Bibb, Rashida Jones, Jake Johnson, Hannibal Buress, Brian Dennehy, Braxton Alexander, Curtis Gammage, Jaren Lewison, Al Mitchell, Nora Dunn, Joey Thurmond, Elijah Marcano, Laura Distin, Patti Schellhaas, William Walker, Kyle Jackson, Braxton Bjerken, Lucie Carroll, Marisol Correa</t>
  </si>
  <si>
    <t>Drama. Comedia | Perros/Lobos. Comedia dramática</t>
  </si>
  <si>
    <t>Dennis Quaid, Britt Robertson, Bryce Gheisa, Juliet Rylance, Luke Kirby, Josh Gad, K.J. Apa, Peggy Lipton, John Ortiz, Gabrielle Rose, Michael Bofshever, Kirby Howell-Baptiste, Pooch Hall, Nicole LaPlaca, Peter Kelamis, Caroline Cave, Michael Patric, Naomi Frenette, Robert Mann</t>
  </si>
  <si>
    <t>Terence Hill, Bud Spencer, Frank Wolff, Gina Rovere, José Manuel Martín, Luis Barboo, Joaquín Blanco, Tito García, Frank Braña</t>
  </si>
  <si>
    <t>Drama | Adolescencia. Drogas</t>
  </si>
  <si>
    <t>Jacopo Olmo Antinori, Tea Falco, Sonia Bergamasco, Veronica Lazar, Tommaso Ragno, Pippo Delbono, Francesca De Martini</t>
  </si>
  <si>
    <t>Drama. Romance | Drama romántico. Melodrama. Remake. Nochevieja / Año nuevo</t>
  </si>
  <si>
    <t>Cary Grant, Deborah Kerr, Richard Denning, Neva Patterson, Cathleen Nesbitt, Robert Q. Lewis, Charles Watts, Fortunio Bonanova</t>
  </si>
  <si>
    <t>Jerry Lewis, Marie McDonald, Sessue Hayakawa, Barton MacLane, Suzanne Pleshette, Nobu McCarthy, Robert Hirano, Ryuzo Demura, Carl Erskine</t>
  </si>
  <si>
    <t>Matt Dillon, Owen Wilson, Kate Hudson, Michael Douglas, Seth Rogen, Amanda Detmer, Todd Stashwick, Harry Dean Stanton, Lance Armstrong, Tasha Smith, Bill Hader, Jason Winer</t>
  </si>
  <si>
    <t>Drama. Comedia | Historias cruzadas. Cine independiente USA</t>
  </si>
  <si>
    <t>John Hawkes, Miranda July, Miles Thompson, Brandon Ratcliff, Carlie Westerman, Brad William Henke</t>
  </si>
  <si>
    <t>Comedia. Terror | Comedia negra. Comedia de terror. Gore. Slasher. Asesinos en serie</t>
  </si>
  <si>
    <t>Tyler Labine, Alan Tudyk, Katrina Bowden, Jesse Moss, Philip Granger, Brandon Jay McLaren, Christie Laing, Chelan Simmons, Travis Nelson, Alex Arsenault, Adam Beauchesne</t>
  </si>
  <si>
    <t>Drama | Biográfico. Coches/Automovilismo. Años 40</t>
  </si>
  <si>
    <t>Jeff Bridges, Joan Allen, Martin Landau, Frederic Forrest, Mako, Christian Slater, Lloyd Bridges, Elias Koteas, Nina Siemaszko, Jay O. Sanders, Dean Stockwell, Sofia Coppola</t>
  </si>
  <si>
    <t>Drama | Comedia dramática. Familia. Maternidad</t>
  </si>
  <si>
    <t>Charlize Theron, Mackenzie Davis, Ron Livingston, Mark Duplass, Elaine Tan, Asher Miles Fallica, Lia Frankland, Gameela Wright, Tattiawna Jones, Stormy Ent, Maddie Dixon-Poirier, Bella Star Choy, Dominic Good, Joshua Pak, Emily Haine, Marceline Hugot, Colleen Wheeler, Jess Tolon, Katie Hayashida, Steven Holmes, Elfina Luk, Xantha Radley, Michael Patrick Lane, John Shaw, Trish Allen, Candus Churchill, Jennifer March, Diane Lane, Kiff VandenHeuvel</t>
  </si>
  <si>
    <t>Thriller. Intriga | Comedia negra. Crimen. Amistad</t>
  </si>
  <si>
    <t>Ewan McGregor, Kerry Fox, Christopher Eccleston, Peter Mullan, Ken Stott, Gary Lewis, Keith Allen, Colin McCredie, Robert David MacDonald</t>
  </si>
  <si>
    <t>Ciencia ficción. Comedia. Acción | Futuro postapocalíptico. Gore. Años 90</t>
  </si>
  <si>
    <t>Munro Chambers, Laurence Leboeuf, Michael Ironside, Edwin Wright, Aaron Jeffery, Romano Orzari, Orphée Ladouceur, Steeve Léonard, Yves Corbeil, Anouk Whissell, Evan Manoukian, François Simard, Tyler Hall, Yoann-Karl Whissell, Éric S. Boisvert, Abdul Ayoola, Thomas Luccioni, Jean-François Ferland, Ara Ball, David Rigby, Jason Eisener, Marcello Bezina, Alex Stines, Patrick Kerton, Rob Deleeuw</t>
  </si>
  <si>
    <t>Terror. Thriller | Gore. Slasher</t>
  </si>
  <si>
    <t>Josh Duhamel, Melissa George, Olivia Wilde, Desmond Askew, Beau Garrett, Max Brown, Polly Brown, John Stockwell</t>
  </si>
  <si>
    <t>Comedia. Drama | Comedia negra. Road Movie. Asesinos en serie</t>
  </si>
  <si>
    <t>Alice Lowe, Steve Oram, Eileen Davies, Richard Glover, Jonathan Aris, Tony Way, Monica Dolan, Richard Lumsden, Rachel Austin, Sara Stewart</t>
  </si>
  <si>
    <t>Terror. Comedia. Thriller | Comedia de terror. Secuestros / Desapariciones. Asesinos en serie. Crimen</t>
  </si>
  <si>
    <t>Justin Long, Michael Parks, Haley Joel Osment, Génesis Rodriguez, Johnny Depp, Ralph Garman, Harley Morenstein, Bill Bennett, Jennifer Schwalbach Smith, Rob Koebel, Harley Quinn Smith, Lily-Rose Depp, Ashley Greene, Doug Banks, Matthew Shively</t>
  </si>
  <si>
    <t>Lucille Ball, Henry Fonda, Van Johnson, Jennifer Leak, Tom Bosley, Louise Troy, Tim Matheson, Gary Goetzman, Kevin Burchett, Sidney Miller, Morgan Brittany, Kimberly Beck, Mitch Vogel, Eric Shea, Greg Atkins, Ben Murphy, Eve Bruce</t>
  </si>
  <si>
    <t>Intriga. Thriller. Drama | Thriller psicológico. Drogas. Prostitución. Precuela. Película de culto. Cine independiente USA</t>
  </si>
  <si>
    <t>Sheryl Lee, Ray Wise, Moira Kelly, Chris Isaak, James Marshall, Dana Ashbrook, Kyle MacLachlan, Eric DaRe, Phoebe Augustine, Kiefer Sutherland, Frank Silva, Harry Dean Stanton, Michael J. Anderson, Al Strobel, Grace Zabriskie, David Lynch, David Bowie, Walter Olkewicz, Miguel Ferrer, Mädchen Amick, Heather Graham</t>
  </si>
  <si>
    <t>Llyr Evans, Rhys Ifans, Dorien Thomas, Dougray Scott, William Thomas, Sue Roderick</t>
  </si>
  <si>
    <t>Acción. Thriller. Drama | Catástrofes</t>
  </si>
  <si>
    <t>Helen Hunt, Bill Paxton, Cary Elwes, Jami Gertz, Philip Seymour Hoffman, Lois Smith, Alan Ruck, Todd Field, Zach Grenier, Jeremy Davies, Abraham Benrubi, Jake Busey, Sean Whalen, Scott Thomson, Joey Slotnick, Wendle Josepher, Gregory Sporleder, Anthony Rapp</t>
  </si>
  <si>
    <t>Heath Ledger, Bryan Brown, Rose Byrne, Susie Porter, Steven Vidler, David Field, Salvatore Coco</t>
  </si>
  <si>
    <t>Romance. Drama | Drama romántico. Familia. Nochevieja / Año nuevo</t>
  </si>
  <si>
    <t>Joaquin Phoenix, Gwyneth Paltrow, Vinessa Shaw, Isabella Rossellini, Elias Koteas, Moni Moshonov, Bob Ari, Julie Budd</t>
  </si>
  <si>
    <t>Kenneth Cranham, Leo Bill, Derek Jacobi, Rosanna Lavelle, Phyllida Law, James Fleet, Julian Glover, Anthony Valentine</t>
  </si>
  <si>
    <t>Romance. Comedia | Comedia romántica. Comedia juvenil</t>
  </si>
  <si>
    <t>Miles Teller, Analeigh Tipton, Leven Rambin, Jessica Szohr, Scott Mescudi, Josh Salatin, Kellyn Lindsay, Michael Showalter, Victor Cruz, Berto Colon, Brian Petsos, Chris Conroy, David Weiss, Michael Kincade</t>
  </si>
  <si>
    <t>Acción. Thriller | Crimen. Secuestros / Desapariciones</t>
  </si>
  <si>
    <t>Chris Hemsworth, Golshifteh Farahani, Rudhraksh Jaiswal, David Harbour, Chris Jai Alex, Patrick Newall, Rayna Campbell, Derek Luke, Randeep Hooda, Marc Donato, Pankaj Tripathy, Geetanjali, Hays Wellford, Shivam Vichare</t>
  </si>
  <si>
    <t>Tommy Lee Jones, Wesley Snipes, Robert Downey Jr., Irène Jacob, Joe Pantoliano, Kate Nelligan, Tom Wood, Patrick Malahide, Tracy Letts, Daniel Roebuck, LaTanya Richardson, Donald Li, Rick Snyder, Johnny Lee Davenport, Vaitiare Hirshon, Michael Paul Chan</t>
  </si>
  <si>
    <t>Bélico. Intriga | II Guerra Mundial. Submarinos</t>
  </si>
  <si>
    <t>Matthew McConaughey, Bill Paxton, Harvey Keitel, Jon Bon Jovi, David Keith, Thomas Kretschmann, Jake Weber, Jack Noseworthy, Will Estes</t>
  </si>
  <si>
    <t>Bélico. Acción | II Guerra Mundial. Submarinos</t>
  </si>
  <si>
    <t>William H. Macy, Til Schweiger, Thomas Kretschmann, Scott Caan, Lauren Holly, Jeremy Sisto, Chris Ellis, Xander Berkeley, Rene Heger, Matt Lindquist, Ian Somerhalder</t>
  </si>
  <si>
    <t>Aventuras. Fantástico | Mitología. Antigua Grecia</t>
  </si>
  <si>
    <t>Kirk Douglas, Silvana Mangano, Anthony Quinn, Rossana Podestà, Daniel Ivernel, Jacques Dumesnil, Franco Interlenghi, Elena Zareschi, Ludmilla Dudarova, Tania Weber, Umberto Silvestri, Evi Maltagliatim, Sylvie, Piero Lulli, Gualtiero Tumiati, Ferruccio Stagni, Alessandro Fersen, Oscar Andriani, Alberto Lupo</t>
  </si>
  <si>
    <t>Colin Farrell, Kiefer Sutherland, Forest Whitaker, Katie Holmes, Radha Mitchell, Paula Jai Parker, Richard T. Jones, Tia Texada, Julio Oscar Mechoso, John Enos III</t>
  </si>
  <si>
    <t>Drama | Años 50. Prostitución. Homosexualidad. Familia. Historias cruzadas</t>
  </si>
  <si>
    <t>Jennifer Jason Leigh, Stephen Lang, Stephen Baldwin, Burt Young, Peter Dobson, Jerry Orbach, Sam Rockwell, Jason Andrews</t>
  </si>
  <si>
    <t>Ciencia ficción. Drama | Extraterrestres. Robots</t>
  </si>
  <si>
    <t>Michael Rennie, Patricia Neal, Hugh Marlowe, Sam Jaffe, Billy Gray, Frances Bavier, Lock Martin</t>
  </si>
  <si>
    <t>Ciencia ficción | Extraterrestres. Remake</t>
  </si>
  <si>
    <t>Keanu Reeves, Jennifer Connelly, Kathy Bates, John Cleese, Jon Hamm, Jaden Smith, Kyle Chandler, Robert Knepper, James Hong, John Rothman, Tanya Champoux, David Lewis, Mousa Kraish, Juan Riedinger, Sunita Prasad, Kurt Max Runte, Daniel Bacon, Bill Mondy, Lloyd Adams, J.C. MacKenzie, Alisen Down, Rukiya Bernard, Richard Keats, Lorena Gale, Reese Alexander, Judith Maxie</t>
  </si>
  <si>
    <t>Ewan McGregor, Tye Sheridan, Ayelet Zurer, Ciarán Hinds, Susan Gray</t>
  </si>
  <si>
    <t>Ciencia ficción. Fantástico. Acción | Vampiros. Distopía</t>
  </si>
  <si>
    <t>Milla Jovovich, Cameron Bright, Nick Chinlund, Sebastien Andrieu, Ida Martin, William Fichtner, David E. Collier, Kieran O'Rorke, Digger Mesch, Ryan Martin, Steven Calcote, Ricardo Mamood-Vega, Mike Smith, Clay Cullen</t>
  </si>
  <si>
    <t>Drama | Neorrealismo. Vejez/Madurez. Perros/Lobos. Pobreza</t>
  </si>
  <si>
    <t>Carlo Battisti, Maria Pia Casilio, Lina Gennari, Memmo Carotenuto, Alberto Albani Barbieri</t>
  </si>
  <si>
    <t>Sophia Loren, Anthony Perkins, Gig Young, Jean-Pierre Aumont, Yolande Finch, Tommy Norden, Mathilde Casadesus, Billy Kearns, Barbara Nicot, Pascale Roberts</t>
  </si>
  <si>
    <t>Bélico. Romance | II Guerra Mundial</t>
  </si>
  <si>
    <t>Tyrone Power, Betty Grable, John Sutton, Reginald Gardiner, Donald Stuart, Morton Lowry, Ralph Byrd, Richard Fraser, Denis Green, Bruce Lester</t>
  </si>
  <si>
    <t>Musical. Romance | Pintura. Nochevieja / Año nuevo</t>
  </si>
  <si>
    <t>Gene Kelly, Leslie Caron, Oscar Levant, Georges Guétary, Nina Foch, Ernie Flatt, Alex Romero, Dickie Humphreys, Charles Mauu</t>
  </si>
  <si>
    <t>Drama | Biográfico. Amistad. Familia. Televisión</t>
  </si>
  <si>
    <t>Matthew Rhys, Tom Hanks, Chris Cooper, Susan Kelechi Watson, Noah Harpster, Tammy Blanchard, Wendy Makkena, Enrico Colantoni, Sakina Jaffrey, Maddie Corman, Crystal Lonneberg, Maryann Plunkett, Michael Masini</t>
  </si>
  <si>
    <t>Ciencia ficción. Comedia. Drama | Comedia dramática. Robots. Amistad</t>
  </si>
  <si>
    <t>Frank Langella, James Marsden, Liv Tyler, Susan Sarandon, Peter Sarsgaard, Jeremy Strong, Dario Barosso, Bonnie Bentley, James D. Compton, Ana Gasteyer, Kurt Grelak, Rachael Ma, Susan Mitchell, Dana Morgan, Joshua Ormond, Jeremy Sisto, Katherine Waterston, Jesse Newman</t>
  </si>
  <si>
    <t>Drama. Romance | Años 70. Homosexualidad. Amistad. Drama romántico. Feminismo</t>
  </si>
  <si>
    <t>Cécile De France, Izia Higelin, Noémie Lvovsky, Kévin Azaïs, Laetitia Dosch, Benjamin Bellecour, Patrice Tepasso, Jean-Henri Compère, Loulou Hanssen</t>
  </si>
  <si>
    <t>Ciencia ficción. Romance. Fantástico | Drama romántico</t>
  </si>
  <si>
    <t>Jim Sturgess, Kirsten Dunst, Timothy Spall, Blu Mankuma, Nicholas Rose, James Kidnie, Vlasta Vrana, Kate Trotter, Holly O'Brien, Elliott Larson, Maurane Arcand, Janine Theriault, Vincent Messina, Cole K. McKenzie, Paul Ahmarani, Carolyn Guillet, Pablo Veron, Don Jordan, Edward Langham, Holden Wong, Keir Cutler</t>
  </si>
  <si>
    <t>Comedia. Romance. Acción | Comedia negra. Crimen</t>
  </si>
  <si>
    <t>John Cusack, Minnie Driver, Alan Arkin, Dan Aykroyd, John Cusack, Hank Azaria, Jeremy Piven, Jenna Elfman, Brian Powell, John Cusack</t>
  </si>
  <si>
    <t>Drama. Romance | Drama romántico. Remake</t>
  </si>
  <si>
    <t>Warren Beatty, Annette Bening, Katharine Hepburn, Pierce Brosnan, Garry Shandling, Kate Capshaw, Chloe Webb, Paul Mazursky, Brenda Vaccaro, Glenn Shadix, Barry Miller, Harold Ramis, Linda Wallem, Meagen Fay, Ray Girardin, John Hostetter, Elya Baskin, Boris Lee Krutonog, Saveliy Kramarov, Oleg Vidov, Taylor Dayne, Carey Lowell, Ed McMahon, Dan Castellaneta, Jeffrey Nordling, Rosalind Chao, Rebecca Miller, Tom Signorelli, Cylk Cozart, Herman Sinitzyn, Robert Levine, Frank Campanella, Wendie Jo Sperber, McNally Sagal, Helena Carroll, Manu Tupou, Irene Olga López, Lisa Edelstein, Stefan Lysenko, Marek Probosz, Rosalind Allen, Jack Johnson, John Tesh, Barry Nolan, Karla Green, Monica Mikala, Danielle Wiener, Ray Charles</t>
  </si>
  <si>
    <t>Drama | Pobreza. Familia</t>
  </si>
  <si>
    <t>Kirin Kiki, Sôsuke Ikematsu, Lily Franky, Moemi Katayama, Sakura Ando, Mayu Matsuoka, Jyo Kairi, Miyu Sasaki, Yûki Yamada</t>
  </si>
  <si>
    <t>Drama. Romance | Siglo XVIII. Histórico. Drama de época. Drama romántico. Drama psicológico</t>
  </si>
  <si>
    <t>Mads Mikkelsen, Alicia Vikander, Mikkel Boe Følsgaard, Trine Dyrholm, David Dencik, Thomas W. Gabrielsson, Cyron Melville, Bent Mejding, Harriet Walter, Laura Bro, Søren Malling, Jakob Ulrik Lohmann, Søren Spanning, Rosalinde Mynster</t>
  </si>
  <si>
    <t>Acción. Comedia. Aventuras | Crimen. Road Movie. Amistad. Buddy Film. Robos &amp; Atracos</t>
  </si>
  <si>
    <t>Clint Eastwood, Jeff Bridges, George Kennedy, Geoffrey Lewis, Gary Busey, Catherine Bach, Jack Dodson, Dub Taylor, Vic Tayback, Roy Jenson</t>
  </si>
  <si>
    <t>Russell Crowe, Marion Cotillard, Albert Finney, Tom Hollander, Freddie Highmore, Valeria Bruni Tedeschi, Didier Bourdon, Abbie Cornish, Rafe Spall</t>
  </si>
  <si>
    <t>Intriga | Crimen. Asesinos en serie</t>
  </si>
  <si>
    <t>Theo Stockman, Joan Allen, Anthony LaPaglia, Stephen Lang, Kristen Connolly, Kris Lundberg, Brady Bryson, Cara Buono, Mike O'Malley, Will Rogers, Pun Bandhu, Terra Mackintosh, Robert Hogan, Sean Dugan</t>
  </si>
  <si>
    <t>Romance. Comedia | Comedia romántica. Deporte. Fútbol</t>
  </si>
  <si>
    <t>Gerard Butler, Jessica Biel, Catherine Zeta-Jones, Uma Thurman, Dennis Quaid, Judy Greer, Noah Lomax, James Tupper, Iqbal Theba, Aidan Potter, Sean O'Bryan, Jason Winston George, Emily Somers, Katia Gomez, Gisella Marengo, Nicky Buggs, Ritchie Montgomery, Grant Goodman, Jon Mack, Jesse De Luna, Joe Chrest, Shanna Forrestall, Aisha Kabia, Jody Lambert, Adam Kulbersh, Kimberly Hawthorne, Liann Pattison, Soumaya Akaaboune, Linda Leonard</t>
  </si>
  <si>
    <t>Comedia | Policíaco. Comedia absurda. Parodia</t>
  </si>
  <si>
    <t>Alec Guinness, David Niven, Peter Sellers, Peter Falk, Eileen Brennan, Maggie Smith, Truman Capote, James Coco, Elsa Lanchester, Nancy Walker, Estelle Winwood, James Cromwell</t>
  </si>
  <si>
    <t>Comedia. Fantástico | Animales. Perros/Lobos</t>
  </si>
  <si>
    <t>Dean Jones, Tim Conway, Suzanne Pleshette, Keenan Wynn, Jo Anne Worley, Hans Conried, Vic Tayback, Warren Berlinger, Dick Van Patten</t>
  </si>
  <si>
    <t>Vin Diesel, Lauren Graham, Faith Ford, Brittany Snow, Chris Potter, Brad Garrett, Carol Kane, Max Thieriot, Morgan York, Kegan Hoover, Catherine Burdon, Scott Thompson, Anne Fletcher, Tate Donovan</t>
  </si>
  <si>
    <t>Joyce Hyser, Clayton Rohner, Billy Jayne, Toni Hudson, William Zabka, Leigh McCloskey, Sherilyn Fenn, Deborah Goodrich, Arye Gross, Robert Fieldsteel, Stuart Charno, John Apicella, Kenneth Tigar, Steven Basil, J. Williams, Don Blanton</t>
  </si>
  <si>
    <t>Thriller. Intriga | Venganza</t>
  </si>
  <si>
    <t>Gerard Butler, Jamie Foxx, Colm Meaney, Leslie Bibb, Bruce McGill, Josh Stewart, Viola Davis, Regina Hall, Annie Corley, Michael Kelly, Gregory Itzin, Michael Irby, Emerald-Angel Young, Christian Stolte, Richard Portnow, Roger Bart, Dan Bittner, Evan Hart, Reno Laquintano, Jason Babinsky, Greg Young, Richard Barlow, Jim Gushue, Charlie Edward Alston, Anthony Lawton</t>
  </si>
  <si>
    <t>Til Schweiger, Nora Tschirner, Matthias Schweighöfer, Alwara Höfels, Jürgen Vogel, Rick Kavanian, Armin Rohde, Wolfgang Stumph, Barbara Rudnik, Yvonne Catterfeld, Stephan Hornung</t>
  </si>
  <si>
    <t>Angelina Jolie, Dan Futterman, Will Patton, Denis O'Hare, Archie Panjabi, Adnan Siddiqui, Gary Wilmes, Irrfan Khan, Mohammed Afzal Sofi, Mushtaq Khan, Arif Khan, Amit Dhawan, Zafar Karachiwala, Jeffry Kaplow, Demetri Goritsas, Zachary Coffin, Alyy Kahn, Sajid Hasan, William Hoyland, Sean Chapman, Azdin Zaman, Jillian Armenante, Hasan Ali Mete, Imran Hasnee, Chad Chenouga, Gigi Ledron</t>
  </si>
  <si>
    <t>Intriga. Thriller | Remake. Crimen</t>
  </si>
  <si>
    <t>Michael Douglas, Gwyneth Paltrow, Viggo Mortensen, David Suchet, Sarita Choudhury, Constance Towers, Michael P. Moran, Novella Nelson, Will Lyman, Maeve McGuire, David Eigenberg, Peter Benson</t>
  </si>
  <si>
    <t>Seth Rogen, Barbra Streisand, Adam Scott, Colin Hanks, Danny Pudi, Yvonne Strahovski, Miriam Margolyes, Creed Bratton, Kathy Najimy, Dale Dickey, Ari Graynor, Brett Cullen</t>
  </si>
  <si>
    <t>Comedia | Remake. Política</t>
  </si>
  <si>
    <t>Loretta Young, Joseph Cotten, Ethel Barrymore, Charles Bickford, Rose Hobart, Rhys Williams, Harry Davenport, Tom Powers, William Harrigan, Lex Barker, Harry Shannon, Keith Andes, Thurston Hall, Charles McGraw</t>
  </si>
  <si>
    <t>Drama | Drama social. Familia. Drama psicológico. Película de culto</t>
  </si>
  <si>
    <t>Michael Douglas, Robert Duvall, Barbara Hershey, Rachel Ticotin, Lois Smith, Tuesday Weld, Frederic Forrest, Kimberly Scott, Michael Paul Chan, D.W. Moffett, Dedee Pfeiffer, James Keane, Amy Morton, John Diehl, Jack Kehoe, Abbey Barthel, Karina Arroyave</t>
  </si>
  <si>
    <t>Comedia | Caballos. Hípica</t>
  </si>
  <si>
    <t>The Marx Brothers, Groucho Marx, Harpo Marx, Chico Marx, Margaret Dumont, Allan Jones, Maureen O'Sullivan, Sig Ruman, Douglass Dumbrille</t>
  </si>
  <si>
    <t>Musical. Comedia</t>
  </si>
  <si>
    <t>Gene Kelly, Frank Sinatra, Betty Garrett, Ann Miller, Jules Munshin, Vera-Ellen, Florence Bates, George Meader, Alice Pearce</t>
  </si>
  <si>
    <t>Michelle Pfeiffer, George Clooney, Mae Whitman, Alex D. Linz, Charles Durning, Joe Grifasi, Ellen Greene, Peter Hamill, Jon Robin Baitz, Amanda Peet, Sheila Kelley, George Martin, Holland Taylor, Anna Maria Horsford, Rachel York, Marianne Muellerleile, Sidney Armus, Gregory Jbara, Michael Massee, Robert Klein, Victor Truro, Michael Badalucco, Michael Genet</t>
  </si>
  <si>
    <t>Drama | Comedia dramática. Road Movie. Guerra de los Balcanes</t>
  </si>
  <si>
    <t>Tim Robbins, Benicio del Toro, Olga Kurylenko, Mélanie Thierry, Fedja Stukan, Eldar Residovic, Sergi López</t>
  </si>
  <si>
    <t>Romance. Comedia. Drama | Jazz. Música. Drama romántico</t>
  </si>
  <si>
    <t>Paul Newman, Joanne Woodward, Sidney Poitier, Diahann Carroll, Louis Armstrong, Serge Reggiani, Barbara Laage, André Luguet, Marie Versini, Moustache</t>
  </si>
  <si>
    <t>Kate Winslet, Christoph Waltz, Jodie Foster, John C. Reilly, Eliot Berger, Lexie Kendrick</t>
  </si>
  <si>
    <t>Drama | Medicina. Enfermedad. Vida rural</t>
  </si>
  <si>
    <t>François Cluzet, Marianne Denicourt, Patrick Descamps, Christophe Odent, Isabelle Sadoyan, Félix Moati</t>
  </si>
  <si>
    <t>Al Pacino, Cameron Diaz, Dennis Quaid, James Woods, Jamie Foxx, LL Cool J, Jim Brown, Matthew Modine, Aaron Eckhart, Lawrence Taylor, John C. McGinley, Bill Bellamy, Charlton Heston, Ann-Margret, Lauren Holly, Elizabeth Berkley, Lela Rochon, Andrew Bryniarski, Clifton Davis, Oliver Stone, James Karen, Gianni Russo, Duane Martin, Terrell Owens, Joe Schmidt, Jamie Williams, Greg Orvis, Rick Johnson, Eric Miller, Tyler Cravens, Allan Graf, Steve Raulerson, Mark Robert Ellis, Margaret Betts, Lester Speight, Mary Fanaro, Nikki Novak, Michelle Bernard, Cat Stone, Christy Tummond, Eva Tamargo, Dick Butkus, Johnny Unitas, Moet Meira, Gwendolyn Osborne, Michelle Beisner, Jeannie Garcia, Delia Sheppard, Jaime Bergman, Jack G. Spirtos, Sean Stone, Antoni Corone</t>
  </si>
  <si>
    <t>Drama | Infancia. Familia. Matemáticas</t>
  </si>
  <si>
    <t>Chris Evans, Jenny Slate, Octavia Spencer, Lindsay Duncan, Mckenna Grace, Keir O'Donnell, John Finn, Kelly Collins Lintz, Joe Chrest, Scott Christopher Kelly, Cameron Mills, Jeremy Ambler, Candace B. Harris, Jona Xiao, Michael Kendall Kaplan</t>
  </si>
  <si>
    <t>Drama | Deporte. Fútbol americano. Basado en hechos reales</t>
  </si>
  <si>
    <t>Jim Caviezel, Alexander Ludwig, Laura Dern, Michael Chiklis, Clancy Brown, Joe Massingill, Matthew Daddario, Stephan James, Anna Margaret, Teri Wyble, Jessie T. Usher, Richard Kohnke, Payton Bourgeois, Deneen Tyler, Ser'Darius William Blain, Gavin Casalegno, Terence Rosemore, Jesse Moore, James DuMont, Damon Lipari, J.D. Evermore, Christopher Berry, Mike Kimmel, Jim Klock, Judd Lormand, Dane Rhodes, Ricky Wayne, Billy Slaughter, Donna Duplantier</t>
  </si>
  <si>
    <t>Romance. Ciencia ficción | Drama romántico. Adolescencia</t>
  </si>
  <si>
    <t>Asa Butterfield, Britt Robertson, Carla Gugino, Gary Oldman, BD Wong, Janet Montgomery, Lora Martinez, David House, Luce Rains, Scott Takeda, Trey Tucker, Adande 'Swoozie' Thorne, Sarah Minnich, Ryan Jason Cook, Lauren Myers, Morse Bicknell, Beth Bailey, William Sterchi, Anthony Jarvis, Kristen Rakes (Voz: Peter Chelsom</t>
  </si>
  <si>
    <t>Comedia. Acción | Espionaje. Internet/Informática. Buddy Film</t>
  </si>
  <si>
    <t>Dwayne Johnson, Kevin Hart, Amy Ryan, Danielle Nicolet, Aaron Paul, Jason Bateman, Ryan Hansen, Tim Griffin, Timothy John Smith, Sione Kelepi, Dylan Boyack, Thomas Kretschmann, Megan Park, Slaine, Annie Kerins, Melissa McCarthy</t>
  </si>
  <si>
    <t>Matthew Macfadyen, Keeley Hawes, Andy Nyman, Ewen Bremner, Daisy Donovan, Alan Tudyk, Jane Asher, Kris Marshall, Rupert Graves, Peter Vaughan, Thomas Wheatley, Peter Egan, Peter Dinklage</t>
  </si>
  <si>
    <t>Comedia | Cine familiar. Remake</t>
  </si>
  <si>
    <t>Loretta Devine, Peter Dinklage, Danny Glover, Regina Hall, Martin Lawrence, James Marsden, Tracy Morgan, Chris Rock, Zoe Saldana, Columbus Short, Luke Wilson</t>
  </si>
  <si>
    <t>Glenn Ford, Bette Davis, Peter Falk, Hope Lange, Thomas Mitchell, Edward Everett Horton, Jack Elam, Ann-Margret, Arthur O'Connell, Mike Mazurki</t>
  </si>
  <si>
    <t>Drama | Basado en hechos reales. Comedia dramática. Animales. Gatos</t>
  </si>
  <si>
    <t>Luke Treadaway, Ruta Gedmintas, Joanne Froggatt, Anthony Head, Darren Evans, Tony Jayawardena, Adam Riches, Llewella Gideon, Akbar Kurtha, John Henshaw, Beth Goddard, Ivana Basic, Lorraine Ashbourne</t>
  </si>
  <si>
    <t>Drama. Comedia | Biográfico. Drogas. Sátira</t>
  </si>
  <si>
    <t>Thriller | Crimen. Robos &amp; Atracos. Basado en hechos reales</t>
  </si>
  <si>
    <t>Matthew Goode, Joely Richardson, Stephen Moyer, Clive Russell, Phil Daniels, David Calder, Larry Lamb, Jack Doolan, Mark Harris, Duncan Casey, Craig Russell, Luke Junior, Michael Chapman, Benny Bereal, Julian Gamm, Sen Monro</t>
  </si>
  <si>
    <t>Pierce Brosnan, Emma Thompson, Timothy Spall, Celia Imrie, Louise Bourgoin, Tuppence Middleton, Marisa Berenson, Laurent Lafitte, Jordan Jones, Christopher Craig, Adam Byron, Tom Morton, Jean-Louis Barcelona</t>
  </si>
  <si>
    <t>Comedia | Robos &amp; Atracos. Vejez/Madurez. Remake</t>
  </si>
  <si>
    <t>Michael Caine, Morgan Freeman, Alan Arkin, Matt Dillon, Joey King, Ann-Margret, Christopher Lloyd, John Ortiz, Maria Dizzia, Josh Pais, Katlyn Carlson, Nick Austin, Olli Haaskivi, Marlon Perrier, James Brickhouse, Marc Chouen, Joe Dolinsky, Nick Cordero</t>
  </si>
  <si>
    <t>Comedia. Acción | Crimen. Robos &amp; Atracos. Día de Acción de Gracias</t>
  </si>
  <si>
    <t>Ben Stiller, Téa Leoni, Eddie Murphy, Matthew Broderick, Casey Affleck, Michael Peña, Alan Alda, Gabourey Sidibe, Judd Hirsch, Marcia Jean Kurtz, Kate Upton, Stephen Henderson, Nina Arianda</t>
  </si>
  <si>
    <t>Comedia. Drama | Comedia negra. Crimen</t>
  </si>
  <si>
    <t>Robin Williams, Holly Hunter, Giovanni Ribisi, Woody Harrelson, Tim Blake Nelson, Alison Lohman</t>
  </si>
  <si>
    <t>Romance. Comedia | Comedia romántica. Comedia juvenil. Adolescencia. Colegios &amp; Universidad</t>
  </si>
  <si>
    <t>John Cusack, Ione Skye, John Mahoney, Lili Taylor, Amy Brooks, Pamela Adlon, Jason Gould, Loren Dean, Lois Chiles, Don 'The Dragon' Wilson, Jeremy Piven, Philip Baker Hall, Eric Stoltz, Bebe Neuwirth, Richard Portnow, Charles Walker, Polly Platt, Gloria Cromwell, Gregory Sporleder, Patrick O'Neill, Lisanne Falk, Chynna Phillips, Kim Walker, Johnny Green, Jonathan Chapin, Jaime Gomez, Billy Stevenson, Judy Prescott, Lenore Woodward, Mindy Feldman, Tom Lawrence, Joanna Frank, Montrose Hagins</t>
  </si>
  <si>
    <t>Frances McDormand, Amy Adams, Ciarán Hinds, Shirley Henderson, Tom Payne, Lee Pace</t>
  </si>
  <si>
    <t>José García, Omar Sy, Jean-Pierre Marielle, Franck Dubosc, Gad Elmaleh, Joey Starr, Ramzy Bedia, Sami Ameziane, Clémentine Baert, Frédérique Bel, Jean Reno</t>
  </si>
  <si>
    <t>Comedia | Periodismo. Comedia screwball</t>
  </si>
  <si>
    <t>Adolphe Menjou, Pat O'Brien, Mary Brian, Edward Everett Horton, Walter Catlett, George E. Stone, Mae Clarke, Slim Summerville, Matt Moore, Frank McHugh, Clarence Wilson, Fred Howard, Phil Tead, Eugene Strong, Spencer Charters, Maurice Black, Effie Ellsler, Dorothea Wolbert</t>
  </si>
  <si>
    <t>Intriga. Drama | Basado en hechos reales</t>
  </si>
  <si>
    <t>Meryl Streep, Sam Neill, Charles Tingwell, Kevin Miles, Jim Holt, Nick Tate, Bruce Mules</t>
  </si>
  <si>
    <t>Jean Dujardin, Virginie Efira, Cédric Kahn, César Domboy, Myriam Tekaïa, Jean-Michel Lahmi, François-Dominique Blin, Adonis Danieletto, Lionel Mur</t>
  </si>
  <si>
    <t>Drama | Trabajo/empleo. Familia. Enfermedad</t>
  </si>
  <si>
    <t>Gerard Butler, Alison Brie, Willem Dafoe, Gretchen Mol, Dustin Milligan, Alfred Molina, Kathleen Munroe, Anupam Kher, Stephen Bogaert, Max Jenkins, Sierra Wooldridge, Dwain Murphy, Russell Yuen, Julia Butters, Samuel Faraci, Mary Krohnert</t>
  </si>
  <si>
    <t>Louis Garrel, Laetitia Casta, Lily-Rose Depp, Joseph Engel, Diane Courseille, Vladislav Galard, Bakary Sangaré, Kiara Carrière, Dali Benssalah</t>
  </si>
  <si>
    <t>Richard Harris, Judith Anderson, Jean Gascon, Manu Tupou, Corinna Tsopei, Dub Taylor, Iron Eyes Cody, Eddie Littlesky, Michael Baseleon</t>
  </si>
  <si>
    <t>Drama. Comedia | Vejez/Madurez. Amistad. Comedia dramática. Comedia negra</t>
  </si>
  <si>
    <t>Rolf Lassgård, Bahar Pars, Filip Berg, Ida Engvoll, Tobias Almborg, Klas Wiljergård, Chatarina Larsson, Börje Lundberg, Stefan Gödicke, Johan Widerberg, Anna-Lena Brundin, Nelly Jamarani, Zozan Akgün, Viktor Baagøe, Simon Edenroth, Poyan Karimi, Maja Rung, Simeon Da Costa Maya, Jessica Olsson</t>
  </si>
  <si>
    <t>Terror. Comedia | Hombres lobo. Comedia de terror. Película de culto</t>
  </si>
  <si>
    <t>David Naughton, Jenny Agutter, Griffin Dunne, John Woodvine, Lila Kaye, Brian Glover, Frank Oz</t>
  </si>
  <si>
    <t>Terror. Comedia | Hombres lobo. Secuela. Comedia negra. Comedia de terror</t>
  </si>
  <si>
    <t>Tom Everett Scott, Julie Delpy, Vince Vieluf, Phil Buckman, Julie Bowen, Pierre Cosso, Tom Novembre, Thierry Lhermitte</t>
  </si>
  <si>
    <t>Drama | Histórico. Siglo XVI. Política. Religión. Biográfico</t>
  </si>
  <si>
    <t>Paul Scofield, Wendy Hiller, Leo McKern, Robert Shaw, Orson Welles, Susannah York, Nigel Davenport, John Hurt, Corin Redgrave, Colin Blakely, Cyril Luckham, Jack Gwillim, Thomas Heathcote, Yootha Joyce, Anthony Nicholls, John Nettleton, Eira Heath, Molly Urquhart, Paul Hardwick, Michael Latimer, Philip Brack, Martin Boddey, Eric Mason, Matt Zimmerman, Vanessa Redgrave</t>
  </si>
  <si>
    <t>Michael Douglas, Susan Sarandon, Danny DeVito, Mary-Louise Parker, Jesse Eisenberg, Jenna Fischer, Anastasia Griffith, Imogen Poots, Ben Shenkman, Alex Kaluzhsky, Arthur J. Nascarella</t>
  </si>
  <si>
    <t>Jack Palance, Anthony Perkins, Neville Brand, Robert Middleton, Elisha Cook Jr., John Doucette, Lee Van Cleef</t>
  </si>
  <si>
    <t>Drama | Homosexualidad. Años 60</t>
  </si>
  <si>
    <t>Colin Firth, Julianne Moore, Matthew Goode, Ginnifer Goodwin, Nicholas Hoult, Paulette Lamori, Jon Kortajarena, Keri Lynn Pratt</t>
  </si>
  <si>
    <t>Paul Newman, Fredric March, Richard Boone, Diane Cilento, Cameron Mitchell, Barbara Rush, Peter Lazer, Margaret Blye, Martin Balsam, James Ward, Frank Silvera, David Canary, Val Avery, Larry Ward</t>
  </si>
  <si>
    <t>Aventuras. Drama. Romance. Western | Siglo XIX. Inmigración</t>
  </si>
  <si>
    <t>Tom Cruise, Nicole Kidman, Thomas Gibson, Robert Prosky, Barbara Babcock, Cyril Cusack, Eileen Pollock, Colm Meaney, Michelle Johnson, Wayne Grace, Niall Toibin, Barry McGovern, Gary Lee Davis, Jared Harris, Steve O’Donnell, Peadar Lamb, Mark Mulholland, Jimmy Keogh, J.G. Devlin, Gerry Walsh, Brendan Cauldwell, Derry Power, Noel O'Donovan, Macdara Ó Fátharta, Eileen Colgan, Kate Flynn, Joan O'Hara, Frankie McCafferty, Pat Kinevane, Donncha Crowley, Todd Hallowell, Kenneth McCluskey, Clint Howard, Jeffrey Andrews, Judith McIntyre, Rynagh O'Grady, Brendan Gleeson, Frank Coughlan, Hoke Howell, Rocco Sisto, Michael Ruud, Donré Sampson, Harry Webster, Mark Wheeler, Rance Howard, William Preston, Pauline McLynn, Cara Wilder, Aedin Moloney, Cole S. McKay, James Jude Courtney, Anthony De Longis, Carl Clarfalio, Bob Dolman, Tom Lucy</t>
  </si>
  <si>
    <t>Romance. Comedia. Drama | Drama romántico. Comedia dramática. Literatura</t>
  </si>
  <si>
    <t>Greg Kinnear, Jennifer Connelly, Lily Collins, Logan Lerman, Nat Wolff, Kristen Bell, Rusty Joiner, Spencer Breslin, Stephen King, Liana Liberato, Patrick Schwarzenegger</t>
  </si>
  <si>
    <t>Comedia | Sátira. Trabajo/empleo</t>
  </si>
  <si>
    <t>Checco Zalone, Eleonora Giovanardi, Sonia Bergamasco, Maurizio Micheli, Lino Banfi, Massimiliano Montgomery, Angelica Napa, Adam Nour Marino, Fabio Casale, Ludovica Modugno, Ninni Bruschetta</t>
  </si>
  <si>
    <t>Drama | Sátira. Televisión</t>
  </si>
  <si>
    <t>Moritz Bleibtreu, Elsa Schultz Gambard, Milan Peschel, Gregor Bloéb, Simone Hanselmann, Us Conradi, Tom Jahn, Andreas Brandt, Robert Viktor Minich, Ralf Knicker, Irshad Panjatan, Doris Golpashin, Peer Jäger</t>
  </si>
  <si>
    <t>Intriga. Drama. Thriller | Neo-noir. Crimen. Policíaco</t>
  </si>
  <si>
    <t>Elliott Gould, Sterling Hayden, Nina Van Pallandt, Mark Rydell, Henry Gibson, David Arkin, Warren Berlinger, Jim Bouton, Arnold Schwarzenegger</t>
  </si>
  <si>
    <t>Drama | Biográfico. II Guerra Mundial. Trenes/Metros. Basado en hechos reales</t>
  </si>
  <si>
    <t>Colin Firth, Nicole Kidman, Jeremy Irvine, Stellan Skarsgard, Hiroyuki Sanada, Sam Reid, Marta Dusseldorp, Michael MacKenzie</t>
  </si>
  <si>
    <t>Comedia. Intriga | Comedia negra. Comedia absurda. Televisión. Amistad. Trabajo/empleo. Película de culto</t>
  </si>
  <si>
    <t>Jim Carrey, Matthew Broderick, Leslie Mann, George Segal, Diane Baker, Jack Black, Owen Wilson, Harry O'Reilly, David Cross, Janeane Garofalo, Andy Dick, Ben Stiller, Eric Roberts</t>
  </si>
  <si>
    <t>Drama. Comedia | Road Movie. Música. Holocausto</t>
  </si>
  <si>
    <t>Sean Penn, Eve Hewson, Frances McDormand, Judd Hirsch, Heinz Lieven, Kerry Condon, Olwen Fouere, Simon Delaney, Joyce Van Patten, Liron Levo, Harry Dean Stanton</t>
  </si>
  <si>
    <t>Romance. Drama. Thriller | Drama romántico</t>
  </si>
  <si>
    <t>ulianne Hough, Josh Duhamel, Cobie Smulders, David Lyons, Irene Ziegler, Red West, Noah Lomax, Mimi Kirkland, Robin Mullins, Cullen Moss, Ric Reitz</t>
  </si>
  <si>
    <t>Ashley Bratcher, Ben Davies, T.C. Stallings, Rusty Martin Sr., Karen Abercrombie, Elizabeth Becka, Perry Ball, Audrey Blackwelder, Stephen Hart, Scotty Curlee, Dave Blamy, Priscilla Evans Shirer</t>
  </si>
  <si>
    <t>Romance. Drama | Drama romántico. Melodrama. Remake</t>
  </si>
  <si>
    <t>Montgomery Clift, Elizabeth Taylor, Shelley Winters, Anne Revere, Keefe Brasselle, Fred Clark, Raymond Burr, Herbert Heyes</t>
  </si>
  <si>
    <t>Drama | Colegios &amp; Universidad. Familia. Política</t>
  </si>
  <si>
    <t>Christine Lahti, Judd Hirsch, River Phoenix, Martha Plimpton, Jonas Abry, Ed Crowley, L.M. Kit Carson, Augusta Dabney, Steven Hill</t>
  </si>
  <si>
    <t>Drama. Comedia | Cine familiar. Basado en hechos reales. Vida rural (Norteamérica). Animales</t>
  </si>
  <si>
    <t>Matt Damon, Scarlett Johansson, Colin Ford, Thomas Haden Church, Elle Fanning, Carla Gallo, Patrick Fugit, Stephanie Szostak, Angus MacFadyen, Peter Riegert, Crystal the Monkey</t>
  </si>
  <si>
    <t>Terror. Intriga. Thriller. Fantástico | Thriller psicológico. Supervivencia. Futuro postapocalíptico. Monstruos. Familia</t>
  </si>
  <si>
    <t>Emily Blunt, John Krasinski, Millicent Simmonds, Noah Jupe, Cade Woodward, Leon Russom, Doris McCarthy</t>
  </si>
  <si>
    <t>Acción. Thriller | Crimen. Yakuza &amp; Triada. Película de culto</t>
  </si>
  <si>
    <t>Ti Lung, Chow Yun-Fat, Leslie Cheung, Emily Chu, Waise Lee, Tien Feng, John Woo, Sek Yin-Tsi, Kenneth Tsang, Tsui Hark</t>
  </si>
  <si>
    <t>Comedia. Romance | Remake. Comedia romántica. Familia</t>
  </si>
  <si>
    <t>Eugenio Derbez, Anna Faris, Eva Longoria, John Hannah, Swoosie Kurtz, Mel Rodriguez, Fernando Luján, Cecilia Suárez, Mariana Treviño, Alyvia Alyn Lind, Hannah Nordberg, Emily Maddison, Garry Chalk, Omar Chaparro, Nils Hognestad, Eric Keenleyside, Jesús Ochoa, Michael Karl Richards, Adrian Uribe, Edgar Vivar, Payton Lepinski</t>
  </si>
  <si>
    <t>Goldie Hawn, Kurt Russell, Edward Herrmann, Katherine Helmond, Mike Hagerty, Roddy McDowall, Jared Rushton, Jamie Wild, Harvey Miller, Frank Campanella, Mona Lyden, Carol Williard, Doris Hess, Frank Buxton, Bing Russell, Ray Combs, Richard Stahl, Lucinda Crosby, Marvin Braverman, Bill Applebaum, Paul Tinder, Laura Fabian</t>
  </si>
  <si>
    <t>Drama | Biográfico. Drama de época. Drama psicológico. Drama romántico. Años 1900 (circa). Años 1910-1919</t>
  </si>
  <si>
    <t>Keira Knightley, Viggo Mortensen, Michael Fassbender, Vincent Cassel, Sarah Gadon, Katharina Palm, Christian Serritiello, Andrea Magro, Bjorn Geske, Franziska Arndt, Wladimir Matuchin, Clemens Giebel, Andre Hennicke, Arndt Schwering-Sohnrey, Mignon Remé, Mareike Carrière, André Dietz, Anna Thalbach, Sarah Marecek, Markus Haase, Theo Meller, Jost Grix, Severin von Hoensbroech, Torsten Knippertz, Dirk S. Greis, Nina Azizi, Julie Chevallier, Cynthia Cosima, Mirko Naeger-Guckeisen, Nadine Salomon, Naike Jaszczyk</t>
  </si>
  <si>
    <t>Comedia | Comedia negra. Literatura</t>
  </si>
  <si>
    <t>Simon Pegg, Paul Freeman, Clare Higgins, Amara Karan, Henry Lloyd-Hughes, Kerry Shale, Jay Taylor, Mo Idriss, Jane Stanness, Elliot Greene</t>
  </si>
  <si>
    <t>Drama. Romance | Adolescencia. Drama romántico. Familia</t>
  </si>
  <si>
    <t>Sterling K. Brown, Alexa Demie, Clifton Collins Jr., Lucas Hedges, Taylor Russell, Kelvin Harrison Jr., David Garelik, Elisa Lau, Vivi Pineda, Ellen Marguerite Cullivan, Avis-Marie Barnes, Steve Heinz, Kristin Wollett, Renee Goldsberry, Krisha Fairchild, Neal Huff</t>
  </si>
  <si>
    <t>Doona Bae, Jang Hee-jin, Song Sae-byeok, Kim Sae-ron, Mun Seong-kun, Kim Min-jae, Lee Jung-Eun, Gong Myung, Kim Jin-Goo</t>
  </si>
  <si>
    <t>Fantástico. Drama | Infancia. Monstruos. Enfermedad. Familia. Acoso escolar/bullying</t>
  </si>
  <si>
    <t>Lewis MacDougall, Sigourney Weaver, Felicity Jones, Liam Neeson, Toby Kebbell, Geraldine Chaplin, James Melville, Garry Marriott, Max Gabbay, Ben Moor</t>
  </si>
  <si>
    <t>Ondrej Vetchý, Tara Fitzgerald, Krystof Hádek, Charles Dance, Oldrich Kaiser, Hans-Jörg Assmann, David Novotny, Lynda Rybova, Jaromír Dulava, Radim Fiala, Anna Massey, Jeremy Swift, Sophie Wilcox, Jirí Lábus, Amy Huck, Viktor Preiss</t>
  </si>
  <si>
    <t>Comedia. Musical. Infantil | Cine familiar</t>
  </si>
  <si>
    <t>Gene Wilder, Jack Albertson, Peter Ostrum, Roy Kinnear, Michael Bollner, Aubrey Woods, Julie Dawn Cole, Leonard Stone, Denise Nickerson, Nora Denney</t>
  </si>
  <si>
    <t>Drama. Intriga | Road Movie. Años 60. Secuestros / Desapariciones. Vida rural (Norteamérica)</t>
  </si>
  <si>
    <t>Kevin Costner, Clint Eastwood, Laura Dern, T.J. Lowther, Keith Szarabajka, Leo Burmester, Paul Hewitt, Bradley Whitford, Bruce McGill, Jennifer Griffin, Kevin Jamal Woods, Mary Alice, Wayne Dehart</t>
  </si>
  <si>
    <t>omedia. Drama | Comedia dramática. Amistad. Infancia. Nochevieja / Año nuevo</t>
  </si>
  <si>
    <t>Hugh Grant, Nicholas Hoult, Toni Collette, Rachel Weisz, Victoria Smurfit, Sharon Small, Rosalind Knight, Augustus Prew, Natalia Tena, Jordan Cook, Nicholas Hutchison, Chris Webster, Ben Ridgeway, Russell Barr, Isabel Brook, Paulette P. Williams, Fritha Goodey, Susannah Doyle, Jonathan Franklin, Bethany Muir, Bruce Lawrence, Joyce Henderson, Jenny Galloway, Janine Duvitski, Edna Johnson, Sidney Livingstone, Cathy Murphy, Jason Salkey, Annabelle Apsion, Matt Wilkinson, Matthew James Thomas, Aaron Keeling, Scott Charles, Claire Harman, Mark Drewry, Denise Stephenson, Murray Lachlan Young, Alex Kew, Mark Heap, Roger Brierley</t>
  </si>
  <si>
    <t>Comedia | Drama carcelario</t>
  </si>
  <si>
    <t>Dax Shepard, Will Arnett, Chi McBride, Dylan Baker, David Koechner, Michael Shannon, Jay Whittaker, Miguel Nino, Amy Hill</t>
  </si>
  <si>
    <t>Adrián Suar, Valeria Bertuccelli, Gabriel Goity, Marcelo Xicarte, Luis Herrera, Martín Salazar, Oscar Nuñez, Benjamín Amadeo, Guillermo Francella</t>
  </si>
  <si>
    <t>Aventuras. Drama. Romance | Biográfico. Aventuras marinas. Vela. Años 60</t>
  </si>
  <si>
    <t>Colin Firth, Rachel Weisz, David Thewlis, Jonathan Bailey, Adrian Schiller, Tim Downie, Laurence Spellman, Finn Elliot, Oliver Maltman, Kit Connor, Eleanor Stagg, Alexia Traverse-Healy, Danny Jackson, Paul A Munday, Nick Owenford</t>
  </si>
  <si>
    <t>James Stewart, Maureen O'Hara, Lauri Peters, Fabian, Harold Miller, John Saxon, Lili Gentle, Marie Wilson, John McGiver, Reginald Gardiner, Natalie Trundy</t>
  </si>
  <si>
    <t>Comedia. Infantil | Navidad. Cine familiar</t>
  </si>
  <si>
    <t>Arnold Schwarzenegger, Sinbad, Phil Hartman, Rita Wilson, James Belushi, Robert Conrad, Jake Lloyd, Martin Mull</t>
  </si>
  <si>
    <t>Comedia | Comedia dramática. Adopción. Infancia</t>
  </si>
  <si>
    <t>Adam Sandler, Joey Lauren Adams, Jon Stewart, Rob Schneider, Steve Buscemi, Cole Sprouse, Dylan Sprouse, Leslie Mann, Josh Mostel, Allen Covert, Kristy Swanson, Joseph Bologna, Peter Dante, Jonathan Loughran, Tim Herlihy, Edmund Lyndeck, Larkin Malloy, Samantha Brown, Neal Huff, Geoffrey Horne, Greg Haberny, Jackie Sandler, George Hall, Peggy Shay, Alfonso Ramirez, Jared Sandler, Helen Lloyd Breed, Carmen De Lavallade, Steven Brill, Deborah S. Craig, Cole Hawkins, Steve Glenn</t>
  </si>
  <si>
    <t>Michael Caine, Steve Martin, Glenne Headly, Anton Rodgers, Barbara Harris, Ian McDiarmid, Dana Ivey, Frances Conroy, Aïna Walle, Meagen Fay, Louis Zorich</t>
  </si>
  <si>
    <t>Vanessa Redgrave, Ian Holm, Judi Dench, Marjorie Yates, Patrick Blackwell, Tom Wilkinson, Penny Downie, Marjorie Sudell, Robert Hines, Christopher Fulford, Stuart Wilson, Tim McInnerny, Suzanna Hamilton, Diane Whitley, Mike Kelly</t>
  </si>
  <si>
    <t>Dana Andrews, Richard Conte, George Tyne, John Ireland, Lloyd Bridges, Sterling Holloway, Norman Lloyd, Herbert Rudley, Richard Benedict, Huntz Hall, James Cardwell, George Offerman Jr., Steve Brodie, Matt Willis, Chris Drake</t>
  </si>
  <si>
    <t>Aventuras. Comedia | Road Movie. Amistad. Vejez/Madurez. Naturaleza</t>
  </si>
  <si>
    <t>Robert Redford, Emma Thompson, Kristen Schaal, Nick Nolte, Mary Steenburgen, Nick Offerman, Sandra Ellis Lafferty, Derek Krantz, Linds Edwards, Andrew Vogel, Hayley Lovitt, John Kap, Walter Hendrix III, R. Keith Harris, Alex Van</t>
  </si>
  <si>
    <t>Keanu Reeves, Aitana Sánchez-Gijón, Anthony Quinn, Giancarlo Giannini, Angélica Aragón, Evangelina Elizondo</t>
  </si>
  <si>
    <t>Romance. Drama. Comedia | Drama romántico. Enfermedad. Comedia dramática</t>
  </si>
  <si>
    <t>Kate Hudson, Gael García Bernal, Whoopi Goldberg, Kathy Bates, Lucy Punch, Peter Dinklage, Romany Malco, James Hébert, Treat Williams, Johann Urb, Rosemarie Dewitt</t>
  </si>
  <si>
    <t>Jennifer Aniston, Jason Bateman, Thomas Robinson, Juliette Lewis, Patrick Wilson, Jeff Goldblum, Scott Elrod, Caroline Dhavernas, Todd Louiso, Edward James Hyland, Kelli Barrett, Rebecca Naomi Jones, Victor Pagan</t>
  </si>
  <si>
    <t>Drama. Romance | Drama de época. Siglo XVII</t>
  </si>
  <si>
    <t>Kate Winslet, Matthias Schoenaerts, Jennifer Ehle, Alan Rickman, Stanley Tucci, Helen McCrory, Adam James, Danny Webb, Steven Waddington, Adrian Scarborough, Phyllida Law, Adrian Schiller, Alistair Petrie, Andrew Crayford, Henry Garrett, Morgan Watkins, Cathy Belton, Paulina Boneva, Christian Wolf-La'Moy</t>
  </si>
  <si>
    <t>Intriga. Drama. Comedia | Secuestros / Desapariciones. Crimen</t>
  </si>
  <si>
    <t>Anna Kendrick, Blake Lively, Henry Golding, Glenda Braganza, Zach Smadu, Rupert Friend, Eric Johnson, Sarah Baker, Kelly McCormack, Gia Sandhu, Joshua Satine, Andrew Rannells, Aparna Nancherla, Dustin Milligan, Danielle Bourgon, Andrew Moodie, Sugenja Sri, Bashir Salahuddin, Howard Hoover, Ronnie Rowe, Melody Johnson, Melissa O'Neil, Linda Cardellini, Paul Jurewicz, Jean Smart, Roger Dunn, Corinne Conley, Olivia Sandoval, Umed Amin, Lesleh Donaldson, Chris Owens, Jung-Yul Kim, Domenic Cina, Julio Benitez</t>
  </si>
  <si>
    <t>John Cleese, Kevin Kline, Jamie Lee Curtis, Michael Palin, Maria Aitken, Tom Georgeson, Patricia Hayes, Stephen Fry, Geoffrey Palmer</t>
  </si>
  <si>
    <t>Intriga. Drama. Thriller | Crimen. Años 60. Robos &amp; Atracos</t>
  </si>
  <si>
    <t>Demi Moore, Michael Caine, Lambert Wilson, Joss Ackland, Constantine Gregory, Nathaniel Parker, Rosalind March, Nicholas Jones, Shaughan Seymour, Natalie Dormer</t>
  </si>
  <si>
    <t>Comedia | Comedia dramática. Política. Vida rural (Norteamérica)</t>
  </si>
  <si>
    <t>Steve Carell, Rose Byrne, Mackenzie Davis, Natasha Lyonne, Topher Grace, Will Sasso, Chris Cooper, Debra Messing, Brent Sexton, Eve Gordon, Charles Green, Alan Aisenberg, Andrea Frankle, Jen Nikolaisen, Jason Davis, C.J. Wilson, William Tokarsky, Shane Berengue, Brandon Rush, Patti Schellhaas, Fred Galle, Kevin Mulhare, Richie Moriarty, Rick Yudt, Gretchen Koerner, Sasha Morfaw, Kathleen Hogan, Matt Lewis, Evan Cleaver, Richard Garner, Blake Jones, Zele Avradopoulos, Lauren Hendry, Cliff Weissman, Parker Chapin, Pete Burris, Lace Larrabee, Jason Vendryes, Nickolas Wolf, Lisa Finlayson, Skyler Knight</t>
  </si>
  <si>
    <t>Adam Scott, Jennifer Westfeldt, Megan Fox, Kristen Wiig, Jon Hamm, Maya Rudolph, Chris O'Dowd, Edward Burns, Loulou Sloss, Katie Foster, Robert Halpern</t>
  </si>
  <si>
    <t>Colin Firth, Cameron Diaz, Alan Rickman, Tom Courtenay, Stanley Tucci, Cloris Leachman, Anna Skellern, Togo Igawa, Sarah Goldberg</t>
  </si>
  <si>
    <t>Thriller. Intriga | Crimen. Vida rural (Norteamérica)</t>
  </si>
  <si>
    <t>Bill Paxton, Billy Bob Thornton, Bridget Fonda, Brent Briscoe, Gary Cole, Becky Ann Baker, Jack Walsh, Chelcie Ross</t>
  </si>
  <si>
    <t>Romance. Comedia | Comedia romántica. Cine dentro del cine</t>
  </si>
  <si>
    <t>Jean Dujardin, Elsa Zylberstein, Christopher Lambert, Alice Pol, Zinedine Soualem, Rahul Vohra, Venantino Venantini, Hélène Médigue, Krishna Abhishek, Laurent Couson, Shriya Pilgaonkar, Abhishek Kapur, Philippe Azoulay</t>
  </si>
  <si>
    <t>Comedia | Ejército. Trabajo/empleo. Literatura</t>
  </si>
  <si>
    <t>Danny DeVito, Gregory Hines, James Remar, Cliff Robertson, Richard T. Jones, Mark Wahlberg</t>
  </si>
  <si>
    <t>Thriller. Drama | Drama carcelario. Crimen</t>
  </si>
  <si>
    <t>Tahar Rahim, Niels Arestrup, Adel Bencherif, Reda Kateb, Hichem Yacoubi, Jean-Philippe Ricci, Gilles Cohen, Pierre Leccia, Antoine Basler, Foued Nassah, Jean-Emmanuel Pagni, Frederic Graziani, Leïla Bekhti, Alaa Safi</t>
  </si>
  <si>
    <t>Acción | Catástrofes. Volcanes</t>
  </si>
  <si>
    <t>Pierce Brosnan, Linda Hamilton, Charles Hallahan, Grant Heslov, Elizabeth Hoffman, Jamie Renée Smith, Jeremy Foley, Tzi Ma</t>
  </si>
  <si>
    <t>Fantástico. Drama. Aventuras. Romance | Adolescencia. Young Adult</t>
  </si>
  <si>
    <t>Josh Hutcherson, AnnaSophia Robb, Zooey Deschanel, Robert Patrick, Bailee Madison, Katrina Cerio, Devon Wood, Emma Fenton, Grace Brannigan, Latham Gaines, Judy McIntosh, Patricia Aldersley, Lauren Clinton, Isabelle Rose Kircher, Cameron Wakefield, Elliot Lawless</t>
  </si>
  <si>
    <t>Sean Connery, Edward Fox, James Caan, Dirk Bogarde, Michael Caine, Robert Redford, Anthony Hopkins, Liv Ullmann, Maximilian Schell, Gene Hackman, Ryan O'Neal, Laurence Olivier, Elliott Gould, Hardy Krüger, Siem Vroom, Marlies van Alcmaer, Wolfgang Preiss, Josephine Peeper, Paul Maxwell, Walter Kohut, Peter Faber, Frank Grimes, Jeremy Kemp, Donald Pickering, Donald Douglas, Peter Settelen, Stephen Moore, Michael Byrne, Paul Copley, Nicholas Campbell, Gerald Sim, Harry Ditson, Erik Chitty, Brian Hawksley, Colin Farrell, Christopher Good, Norman Gregory, Alun Armstrong, Anthony Milner, Barry McCarthy, Lex van Delden, Michael Wolf, Tim Beekman, Edward Seckerson, Tom van Beek, Arthur Hill, Erik van 't Wout, Hans von Borsody, Ben Cross</t>
  </si>
  <si>
    <t>Comedia | Roedores. Cine familiar</t>
  </si>
  <si>
    <t>Nathan Lane, Lee Evans, Christopher Walken, Vicki Lewis, Maury Chaykin, Eric Christmas, Michael Jeter, Debra Christofferson, Camilla Søeberg, Ian Abercrombie, Annabelle Gurwitch, Eric Poppick, Ernie Sabella</t>
  </si>
  <si>
    <t>Drama. Romance | Drama romántico. Biográfico. Racismo. Política. África. Años 40. Años 50</t>
  </si>
  <si>
    <t>David Oyelowo, Rosamund Pike, Jack Davenport, Laura Carmichael, Tom Felton, Charlotte Hope, Jessica Oyelowo, Nicholas Lyndhurst, Arnold Oceng, Jack Lowden, Terry Pheto, Vusi Kunene, Abena Ayivor, Donald Molosi, Gareth Matthews</t>
  </si>
  <si>
    <t>Clark Gable, Eleanor Parker, Jean Willes, Jo Van Fleet, Barbara Nichols, Sara Shane, Jay C. Flippen</t>
  </si>
  <si>
    <t>Rainn Wilson, Josh Gad, Christina Applegate, Emma Stone, Jane Lynch, Jeff Garlin, Aziz Ansari, Ennis Esmer, Jane Krakowski, Bradley Cooper, Jason Sudeikis, Will Arnett, Teddy Geiger</t>
  </si>
  <si>
    <t>Thriller. Romance. Drama | Crimen. Robos &amp; Atracos</t>
  </si>
  <si>
    <t>George Clooney, Jennifer Lopez, Ving Rhames, Don Cheadle, Dennis Farina, Albert Brooks, Michael Keaton, Catherine Keener, Isaiah Washington, Steve Zahn, Nancy Allen, Luis Guzmán, Samuel L. Jackson, Jim Robinson, Mike Malone, Donna Frenzel, Manny Suárez, Keith Hudson, Paul Soileau, Scott Allen, Susan Hatfield, James Black, Wendell B. Harris Jr., Chuck Castleberry, Chic Daniel, Connie Sawyer, Philip Perlman, Keith Loneker, Paul Calderon, Viola Davis, Mark Brown, Joe Hess, Betsy Monroe, Wayne Pére, Joe Chrest, Joe Coyle</t>
  </si>
  <si>
    <t>Drama | Televisión</t>
  </si>
  <si>
    <t>Andy Griffith, Patricia Neal, Lee Remick, Anthony Franciosa, Walter Matthau, Kay Medford, Burl Ives, Percy Waram, Charles Irving, Paul McGrath, Rip Torn</t>
  </si>
  <si>
    <t>Comedia. Romance | Siglo XIX. Drama de época</t>
  </si>
  <si>
    <t>Jean Dujardin, Mélanie Laurent, Noémie Merlant, Christophe Montenez, Evelyne Buyle, Christian Bujeau, Fabienne Galula, Laurent Bateau, Jean-Michel Lahmi, Feodor Atkine, Hugues Martel, Guillaume Denaiffe, Sophie Nicolas, Bruno Paviot, Gaëlle Jeantet, Fred Tousch, Mathilde Roehrich, Yannik Mazzilli, Nicolas Guillot, Laurent Saint-Gérard, Grégoire Vigneron</t>
  </si>
  <si>
    <t>Drama | Comedia dramática. Comedia romántica</t>
  </si>
  <si>
    <t>Juliette Binoche, Gérard Depardieu, Nicolas Duvauchelle, Josiane Balasko, Xavier Beauvois, Alex Descas, Bruno Podalydès, Paul Blain, Philippe Katerine, Sandrine Dumas, Laurent Grévill, Schemci Lauth, Charles Pépin, Tania de Montaigne, Bertrand Burgalat, Claire Tran, Lucie Borleteau, Julien Meunier, Walid Afkir, Suzanne Osborne, Valeria Bruni Tedeschi</t>
  </si>
  <si>
    <t>Drama | Basado en hechos reales. Deporte. Fútbol americano. Familia. Adopción</t>
  </si>
  <si>
    <t>Sandra Bullock, Quinton Aaron, Tim McGraw, Jae Head, Lily Collins, Kathy Bates, Kim Dickens, Ray McKinnon, Rhoda Griffis, Catherine Dyer, Andy Stahl, Tom Nowicki, Libby Whittemore</t>
  </si>
  <si>
    <t>Drama | Comedia dramática. Biográfico. Música. Televisión</t>
  </si>
  <si>
    <t>James Corden, Alexandra Roach, Julie Walters, Colm Meaney, Mackenzie Crook, Valeria Bilello, Trystan Gravelle, Sion Tudor Owen, Jemima Rooper, Alex MacQueen, Miriam Lucia, Stanley Townsend, Alessandro De Marco</t>
  </si>
  <si>
    <t>Lino Ventura, Charles Aznavour, Hardy Krüger, Maurice Biraud, Germán Cobos</t>
  </si>
  <si>
    <t>Michael Stuhlbarg, Richard Kind, Fred Melamed, Sari Lennick, Adam Arkin, Aaron Wolff, Jessica McManus, Simon Helberg, George Wyner, Fyvush Finkel</t>
  </si>
  <si>
    <t>Comedia | Comedia romántica. Comedia absurda</t>
  </si>
  <si>
    <t>Steve Martin, Charles Grodin, Judith Ivey, Robyn Douglass, Merv Griffin, Julie Payne</t>
  </si>
  <si>
    <t>Drama. Comedia | Cocina. Familia</t>
  </si>
  <si>
    <t>Georges Corraface, Ieroklis Michailidis, Renia Louzidou, Stelios Mainas, Dina Michailidou</t>
  </si>
  <si>
    <t>Acción. Comedia | Crimen. Robos &amp; Atracos. Venganza</t>
  </si>
  <si>
    <t>Michael Caine, Noël Coward, Benny Hill, Raf Vallone, Tony Beckley, Rossano Brazzi, Margaret Blye, Irene Handl, John Le Mesurier, Fred Emney, Robert Powell</t>
  </si>
  <si>
    <t>Ewan McGregor, Stellan Skarsgard, Damian Lewis, Naomie Harris, Alicia von Rittberg, Grigoriy Dobrygin, Jeremy Northam, Mark Gatiss, Mark Stanley, Pawel Szajda</t>
  </si>
  <si>
    <t>Vivien Leigh, Marlon Brando, Kim Hunter, Karl Malden, Rudy Bond, Nick Dennis, Peg Hillias, Richard Garrick, Ann Dere</t>
  </si>
  <si>
    <t>Tom Selleck, Laura San Giacomo, Alan Rickman, Chris Haywood, Ron Haddrick, Tony Bonner, Jerome Ehlers, Ben Mendelsohn</t>
  </si>
  <si>
    <t>Drama. Comedia | Comedia dramática. Cocina. Inmigración</t>
  </si>
  <si>
    <t>Helen Mirren, Manish Dayal, Charlotte Le Bon, Juhi Chawla, Om Puri, Rohan Chand, Amit Shah, Dillon Mitra, Farzana Dua Elahe, Malcolm Granath, Sanjay Sharma, Michel Blanc</t>
  </si>
  <si>
    <t>Drama | Naturaleza. Animales</t>
  </si>
  <si>
    <t>Bertille Noël-Bruneau, Thomas Laliberté, Isabelle Carré</t>
  </si>
  <si>
    <t>Aventuras. Drama. Romance | Basado en hechos reales. Animales. Años 80. Cine familiar</t>
  </si>
  <si>
    <t>Drew Barrymore, John Krasinski, Dermot Mulroney, Kristen Bell, Ted Danson, Vinessa Shaw, Stephen Root, Rob Riggle, Tim Blake Nelson, Andrew Daly, Mark Ivanir</t>
  </si>
  <si>
    <t>Acción. Thriller | Crimen. Cómic. Policíaco. Buddy Film</t>
  </si>
  <si>
    <t>Sylvester Stallone, Sung Kang, Jason Momoa, Sarah Shahi, Jon Seda, Don Yesso, Adewale Akinnuoye-Agbaje, Christian Slater, Marcus Lyle Brown, Weronika Rosati, Brian Van Holt, Dana Gourrier, Holt McCallany, Teri Wyble, Alyshia Ochse</t>
  </si>
  <si>
    <t>Drama | II Guerra Mundial. Nazismo. Holocausto. Familia</t>
  </si>
  <si>
    <t>Dorian Le Clech, Batyste Fleurial, Patrick Bruel, Elsa Zylberstein, Christian Clavier, César Domboy, Ilian Bergala, Kev Adams, Lucas Prisor, Bernard Campan</t>
  </si>
  <si>
    <t>Sarah Bolger, Edward Hogg, Andrew Simpson, Jane Brennan, Caolan Byrne, Packy Lee, Rudy Doherty, Macie McCauley, Susan Ateh, Siobhan Kelly, Sean Sloan, Nigel O'Neill, Daryl McCormack, Josh Bolt, James McCaffrey, Mary Lindsay, Rafaela Dias, Diego Calderón-Franco, Shireen Azarmi, Jo Donnelly, Garry Harper, Daniel Gosling</t>
  </si>
  <si>
    <t>Drama. Comedia | Comedia dramática. Cocina</t>
  </si>
  <si>
    <t>Bradley Cooper, Sienna Miller, Omar Sy, Daniel Brühl, Matthew Rhys, Lily James, Uma Thurman, Alicia Vikander, Emma Thompson, Sarah Greene, Riccardo Scamarcio, Christopher Heskey, Bernard Bullen, Sam Keeley, Henry Goodman, Stephen Campbell Moore, Lexie Benbow-Hart, Bo Bene, Elisa Lasowski, Julian Firth, John MacDonald, Raphael Acloque, Richard Rankin, Martin Trenaman, Jody Halse, Lewis Poll, Richard Cunningham, Richard Attlee, Charlotte Hawkins, Tony Pritchard, Natasha Alderslade</t>
  </si>
  <si>
    <t>John Ritter, Vincent Gardenia, Alyson Reed, Julianne Phillips, Chelsea Field, Joel Brooks, Nina Foch, Michael Kidd, Don Gordon, Peter Donat, Denise Crosby</t>
  </si>
  <si>
    <t>John Travolta, Scarlett Johansson, Deborah Kara Unger, Gabriel Macht, Dane Rhodes, David Jensen, Clayne Crawford, Sonny Shroyer</t>
  </si>
  <si>
    <t>Drama. Comedia | Enfermedad. Vejez/Madurez</t>
  </si>
  <si>
    <t>Vanessa Redgrave, Terence Stamp, Gemma Arterton, Christopher Eccleston, Barry Martin, Taru Devani, Anne Reid, Elizabeth Counsell, Ram John Holder, Denise Rubens, Arthur Nightingale, Jumayn Hunter, Orla Hill, Calita Rainford</t>
  </si>
  <si>
    <t>Musical. Comedia. Romance | Comedia romántica. Moda</t>
  </si>
  <si>
    <t>Audrey Hepburn, Fred Astaire, Kay Thompson, Michel Auclair, Robert Flemyng, Dovima, Suzy Parker, Sunny Hartnett, Jean Del Val, Virginia Gibson, Sue England, Ruta Lee, Alex Gerry</t>
  </si>
  <si>
    <t>Ben Affleck, Liv Tyler, Jason Biggs, Jennifer Lopez, George Carlin, Raquel Castro, S. Epatha Merkerson, Jennifer Schwalbach Smith, Jason Lee, Matt Damon, Will Smith</t>
  </si>
  <si>
    <t>Mina Farid, Zahia Dehar, Benoît Magimel, Clotilde Courau, Nuno Lopes, Lise Lomi, Loubna Abidar, Henri-Noël Tabary, Lakdhar Dridi</t>
  </si>
  <si>
    <t>Romance. Drama | Basado en hechos reales. Drama romántico</t>
  </si>
  <si>
    <t>Diane Keaton, Brendan Gleeson, Lesley Manville, James Norton, Simon Callow, Jason Watkins, Alistair Petrie, Mark Underwood, Elizabeth Conboy, Rosalind Ayres, Ruth Shaw, Jo Wheatley, Mario Demetriou, Josh Wichard</t>
  </si>
  <si>
    <t>Anna Faris, Emma Stone, Kat Dennings, Colin Hanks, Lauren Hill, Beverly D'Angelo, Dana Goodman, Kiely Williams, Hugh M. Hefner, Kimberly Makkouk, Rumer Willis, Sarah Wright, Katharine McPhee, Sara Jean Underwood, Kendra Wilkinson, Bridget Marquardt, Holly Madison, Hiromi Oshima, Monet Mazur, Rachel Specter, Nikki Deloach, Linsey Godfrey, Ashley Schneider, Eileen Rene Prudhont, Emily Wilson, Shaquille O'Neal, Jobeth Wagner</t>
  </si>
  <si>
    <t>Drama | Basado en hechos reales. Biográfico. Años 50. Años 60. Años 70. Años 90. Feminismo. Drama judicial / Abogados/as</t>
  </si>
  <si>
    <t>Felicity Jones, Armie Hammer, Kathy Bates, Sam Waterston, Justin Theroux, Jack Reynor, Stephen Root, Cailee Spaeny, Francis X. McCarthy, Gabrielle Graham, Angela Galuppo, John Ralston, Dawn Ford, Gary Werntz, Callum Shoniker, Paul Spera, Holly G. Frankel, Karl Graboshas, Michael Dickson, Joe Cobden, Arlen Aguayo-Stewart, Stephanie Costa</t>
  </si>
  <si>
    <t>Romance. Comedia. Fantástico | Comedia romántica. Viajes en el tiempo. Nochevieja / Año nuevo</t>
  </si>
  <si>
    <t>Domhnall Gleeson, Rachel McAdams, Bill Nighy, Lydia Wilson, Lindsay Duncan, Richard Cordery, Joshua McGuire, Tom Hollander, Margot Robbie, Vanessa Kirby, Will Merrick, Tom Hughes, Clemmie Dugdale, Harry Hadden-Paton, Mitchell Mullen, Lisa Eichhorn, Jenny Rainsford, Natasha Powell, Mark Healy, Philip Voss, Tom Godwin, Pal Aron, Catherine Steadman, Charlie Barnes, Matilda Sturridge, Tom Stourton, Jon Boden, Charlie Curtis</t>
  </si>
  <si>
    <t>James Franco, Kate Hudson, Omar Sy, Tom Wilkinson, Diarmaid Murtagh, Anna Friel, Sam Spruell, Lasco Atkins, Diana Hardcastle, Michael Jibson, Oliver Dimsdale, Maarten Dannenberg, Anick Wiget, Waj Ali, Nigel Genis, Michael Fox</t>
  </si>
  <si>
    <t>Thriller. Terror. Intriga | Slasher. Asesinos en serie</t>
  </si>
  <si>
    <t>Milla Jovovich, Steve Zahn, Timothy Olyphant, Kiele Sanchez, Marley Shelton, Chris Hemsworth, Anthony Ruivivar, Dale Dickey, Peter Navy Tuiasosopo, Wendy Braun, Angela Sun, Natalie Garza, Katie Chonacas, Amit Yogev, Mercedes Leggett, Holt McCallany</t>
  </si>
  <si>
    <t>Bárbara Lennie, Daniel Aráoz, Claudio Tolcachir, Yanina Ávila, Paula Cohen</t>
  </si>
  <si>
    <t>Comedia | Remake. Familia</t>
  </si>
  <si>
    <t>Jessica Biel, Colin Firth, Kristin Scott Thomas, Ben Barnes, Kimberley Nixon, Katherine Parkinson, Charlotte Riley, Jim McManus, Kris Marshall, Christian Brassington, Pip Torrens, Georgie Glen, Laurence Richardson</t>
  </si>
  <si>
    <t>Juliette Binoche, Camille Cottin, Lambert Wilson, Stefi Celma, Catherine Jacob, Jean-Luc Bideau</t>
  </si>
  <si>
    <t>Huub Stapel, Nelly Frijda, René van't Hof, Tatjana Simic, Horace Cohen, Nani Lehnhausen, Jan-Willem Hees, Lou Landré</t>
  </si>
  <si>
    <t>Drama | II Guerra Mundial. Drama social</t>
  </si>
  <si>
    <t>Viktoria Miroshnichenko, Vasilisa Perelygina, Konstantin Balakirev, Andrey Bykov, Olga Dragunova, Timofey Glazkov</t>
  </si>
  <si>
    <t>Comedia. Romance | Comedia romántica. Comedia juvenil. Adolescencia</t>
  </si>
  <si>
    <t>Katie Holmes, Marc Blucas, Michael Keaton, Ameriie, Margaret Colin, Lela Rochon, Toby Moore, Dwayne Adway, Marilyn McIntyre, Teck Holmes, Ken Moreno</t>
  </si>
  <si>
    <t>Comedia. Drama | Comedia dramática. Enfermedad. Young Adult</t>
  </si>
  <si>
    <t>Keir Gilchrist, Zach Galifianakis, Emma Roberts, Lauren Graham, Aasif Mandvi, Viola Davis, Zöe Kravitz, Jeremy Davies, Jim Gaffigan, Mary Birdsong, Adrian Martinez, Jee Young Han</t>
  </si>
  <si>
    <t>Drama | Biográfico. Conflicto árabe-israelí</t>
  </si>
  <si>
    <t>Amir Tessler, Natalie Portman, Makram Khoury, Shira Haas, Neta Riskin, Gilad Kahana</t>
  </si>
  <si>
    <t>Drama | Años 80. Terrorismo</t>
  </si>
  <si>
    <t>Ariane Ascaride, Syrus Shahidi, Grégoire Leprince-Ringuet, Simon Abkarian, Razane Jammal, Serge Avedikian, Lola Naymark</t>
  </si>
  <si>
    <t>Drama. Thriller | Venganza. Aviones. Basado en hechos reales</t>
  </si>
  <si>
    <t>Arnold Schwarzenegger, Scoot McNairy, Maggie Grace, Kevin Zegers, Bill Kelly, Hannah Ware, Glenn Morshower, Mariana Klaveno, Mo McRae, Theresa Cook, Debra Herzog, Ted Williams, Larry Sullivan, Kim Evans, Christopher Darga, Michael Lowry, Danny Mooney, Ming Wang</t>
  </si>
  <si>
    <t>Thriller. Drama | Mafia. Cómic. Vida rural (Norteamérica). Crimen</t>
  </si>
  <si>
    <t>Viggo Mortensen, Maria Bello, William Hurt, Ed Harris, Ashton Holmes, Heidi Hayes, Stephen McHattie, Greg Bryk, Peter MacNeill, Kyle Schmid, Gerry Quigley, Aidan Devine, Sumela Kay, Bill MacDonald, Ian Matthews, Deborah Drakeford, Martha Reilly, R.D. Reid, Jason Barbeck, Bruce Beaton, Morgan Kelly, Shawn Campbell, Don Allison, April Mullen, Brendan Connor, Neven Pajkic</t>
  </si>
  <si>
    <t>Drama | Mafia. Racismo. Años 60. Bandas/pandillas callejeras</t>
  </si>
  <si>
    <t>Robert De Niro, Chazz Palminteri, Lillo Brancato, Francis Capra, Taral Hicks, Kathrine Narducci, Joe Pesci, Clem Caserta</t>
  </si>
  <si>
    <t>Drama. Thriller | Periodismo. Basado en hechos reales</t>
  </si>
  <si>
    <t>Jonah Hill, James Franco, Felicity Jones, Ethan Suplee, Gretchen Mol, Robert John Burke, Maria Dizzia, Genevieve Angelson, Betty Gilpin</t>
  </si>
  <si>
    <t>Drama | Basado en hechos reales. Vida rural (Norteamérica). Road Movie. Vejez/Madurez. Cine independiente USA. Película de culto</t>
  </si>
  <si>
    <t>Richard Farnsworth, Sissy Spacek, Harry Dean Stanton, Everett McGill, John Farley, Jane Galloway Heitz, Dan Flannery, Kevin P. Farley, Wiley Harker, Tracey Maloney</t>
  </si>
  <si>
    <t>Drama | Drama judicial / Abogados/as. Basado en hechos reales</t>
  </si>
  <si>
    <t>Marina Foïs, Olivier Gourmet, Laurent Lucas, Philippe Uchan, Jean Benguigui, François Fehner, François Caron, Philippe Dormoy, Jean-Claude Leguay, Steve Tientcheu, Laurent Schilling, Arnaud Pépin, Frédéric Boismoreau, Thierry Calas, India Hair, Roger Souza</t>
  </si>
  <si>
    <t>Drama. Romance | Racismo</t>
  </si>
  <si>
    <t>James Mason, Joan Fontaine, Dorothy Dandridge, Joan Collins, Michael Rennie, Harry Belafonte, Diana Wynyard, John Williams, Stephen Boyd, Patricia Owens, Basil Sydney, John Justin, Ronald Squire, Hartley Power</t>
  </si>
  <si>
    <t>Comedia | Homosexualidad. Remake</t>
  </si>
  <si>
    <t>Robin Williams, Gene Hackman, Nathan Lane, Dianne Wiest, Hank Azaria, Calista Flockhart, Christine Baranski, Dan Futterman, Tom McGowan, Grant Heslov, Kirby Mitchell, James Lally, Luca Tommassini, Trina McGee</t>
  </si>
  <si>
    <t>Jason Sudeikis, Leslie Bibb, Lake Bell, Michelle Borth, Nick Kroll, Tyler Labine, Angela Sarafyan, Lindsay Sloane, Martin Starr, Lucy Punch, Will Forte</t>
  </si>
  <si>
    <t>Drama | Años 30. Trabajo/empleo</t>
  </si>
  <si>
    <t>James Franco, Selena Gomez, Vincent D'Onofrio, Robert Duvall, Ed Harris, Bryan Cranston, Sam Shepard, Nat Wolff, John Savage, Josh Hutcherson, Joel Garland, Dale Liner, Lola Sultan</t>
  </si>
  <si>
    <t>Drama | Neo-noir. Crimen. Policíaco. Prostitución. Serie B. Película de culto. Melodrama. Drama psicológico</t>
  </si>
  <si>
    <t>Constance Towers, Anthony Eisley, Michael Dante, Virginia Grey, Patsy Kelly, Bill Sampson, Marie Devereux, Karen Conrad, Linda Francis, Sheila Mintz</t>
  </si>
  <si>
    <t>Comedia. Drama | Comedia dramática. Comedia romántica. Amistad. Familia</t>
  </si>
  <si>
    <t>Susan Sarandon, Rose Byrne, J.K. Simmons, Lucy Punch, Jason Ritter, Michael McKean, Casey Wilson, Sarah Baker, Cecily Strong, Erica Lynne Marszalek, Lou Volpe, Frankie Sims, Dominic Flores, Richard Markman, Jerrod Carmichael</t>
  </si>
  <si>
    <t>Drama | Deporte. Baloncesto. Prostitución</t>
  </si>
  <si>
    <t>Denzel Washington, Ray Allen, Milla Jovovich, Rosario Dawson, Hill Harper, Zelda Harris, Ned Beatty, Jim Brown, Joseph Lyle Taylor, Bill Nunn, Michelle Shay, Thomas Jefferson Byrd, Roger Guenveur Smith, John Turturro, Lonette McKee, Travis Best, Arthur J. Nascarella, Jennifer Esposito</t>
  </si>
  <si>
    <t>Comedia | Cine familiar. Maternidad</t>
  </si>
  <si>
    <t>Uma Thurman, Anthony Edwards, Minnie Driver, Stephanie Szostak, Maya Ri Sanchez</t>
  </si>
  <si>
    <t>Romance. Drama. Comedia | Adolescencia. Comedia dramática</t>
  </si>
  <si>
    <t>Eric Stoltz, Mary Stuart Masterson, Lea Thompson, Craig Sheffer, John Ashton, Elias Koteas, Molly Hagan, Maddie Corman, Jane Elliot, Scott Coffey, Candace Cameron Bure</t>
  </si>
  <si>
    <t>Drama | Biográfico. Colegios &amp; Universidad. Enfermedad. Discapacidad. Años 40. Años 50. Años 80. Años 90. Guerra Fría. Drama psicológico. Matemáticas</t>
  </si>
  <si>
    <t>Russell Crowe, Jennifer Connelly, Ed Harris, Paul Bettany, Adam Goldberg, Judd Hirsch, Christopher Plummer, Josh Lucas, Anthony Rapp, Austin Pendleton, Jason Gray-Stanford, Vivien Cardone, Ron Howard</t>
  </si>
  <si>
    <t>Animación. Ciencia ficción. Fantástico. Drama. Thriller | Animación para adultos. Distopía. Drogas</t>
  </si>
  <si>
    <t>Animación, Keanu Reeves, Robert Downey Jr., Woody Harrelson, Winona Ryder, Rory Cochrane</t>
  </si>
  <si>
    <t>Drama | Transexualidad / transgénero</t>
  </si>
  <si>
    <t>Daniela Vega, Francisco Reyes, Luis Gnecco, Aline Küppenheim, Amparo Noguera, Alejandro Goic, Antonia Zegers</t>
  </si>
  <si>
    <t>Tim Allen, Jamie Lee Curtis, Dan Aykroyd, M. Emmet Walsh, Erik Per Sullivan, Jake Busey, Cheech Marin, Elizabeth Franz, Felicity Huffman, Austin Pendleton, Tom Poston, Julie Gonzalo, René Lavan, Kevin Chamberlin, Caroline Rhea</t>
  </si>
  <si>
    <t>J.K. Simmons, Emile Hirsch, Analeigh Tipton, Kristen Schaal, Hunter Parrish, Shannon Woodward, Taran Killam, Jon Daly, Bojesse Christopher, Xosha Roquemore, Tina Grimm, Tom Waite, Michael Q. Schmidt, Laura Lea</t>
  </si>
  <si>
    <t>Western. Drama | Road Movie. Familia</t>
  </si>
  <si>
    <t>Robert Duvall, Jeremy Irvine, Angie Cepeda, Luis Tosar, Joaquín Cosío, Michael Ray Escamilla, Jim Parrack, James Landry Hébert, Ray Perez, Ismael Salinas</t>
  </si>
  <si>
    <t>Comedia | Ópera</t>
  </si>
  <si>
    <t>The Marx Brothers, Groucho Marx, Harpo Marx, Chico Marx, Margaret Dumont, Kitty Carlisle, Allan Jones, Sig Ruman, Walter Woolf King, Edward Keane, Robert Emmett O'Connor, Lorraine Bridges</t>
  </si>
  <si>
    <t>Comedia | Comedia negra. Amistad</t>
  </si>
  <si>
    <t>Scarlett Johansson, Kate McKinnon, Zöe Kravitz, Jillian Bell, Ilana Glazer, Demi Moore, Enrique Murciano, Colton Haynes, Ty Burrell, Dean Winters, Ryan Cooper, Hasan Minhaj, Karan Soni, Natalie Gold, Paul W. Downs, Tony Rodriguez, Liz Celeste, Daniel Raymont, Doris McCarthy</t>
  </si>
  <si>
    <t>Thriller. Acción | Mafia. Crimen. Thriller psicológico</t>
  </si>
  <si>
    <t>Liam Neeson, Joel Kinnaman, Ed Harris, Vincent D'Onofrio, Génesis Rodriguez, Boyd Holbrook, Bruce McGill, Common, Holt McCallany, Malcolm Goodwin, James Martinez, Lois Smith, Nick Nolte</t>
  </si>
  <si>
    <t>Denise Richards, Luke Wilson, Ben Affleck, Jay Lacopo, Veena Bidasha, Phill Lewis, Matt Damon, Marcus de John, David Koechner, Matthew Maher, Melissa McCarthy, Deborah Theaker</t>
  </si>
  <si>
    <t>Romance. Comedia | Comedia romántica. Remake</t>
  </si>
  <si>
    <t>Dane Cook, Kate Hudson, Jason Biggs, Lizzy Caplan, Alec Baldwin, Diora Baird, Riki Lindhome, Mini Anden, Hilary Pingle, Nate Torrence, Malcolm Barrett, Taran Killam</t>
  </si>
  <si>
    <t>Comedia. Romance | Comedia negra</t>
  </si>
  <si>
    <t>Mike Myers, Nancy Travis, Anthony LaPaglia, Amanda Plummer, Charles Grodin, Alan Arkin</t>
  </si>
  <si>
    <t>Drama. Comedia | Comedia dramática. Transexualidad / transgénero</t>
  </si>
  <si>
    <t>Romain Duris, Anaïs Demoustier, Raphaël Personnaz, Isild Le Besco, Aurore Clément, Jean-Claude Bolle-Reddat, Bruno Pérard, Claudine Chatel, Anita Gillier, Alex Fondja, Zita Hanrot, Pierre Fabiani</t>
  </si>
  <si>
    <t>Drama. Intriga. Thriller | Neo-noir</t>
  </si>
  <si>
    <t>Claes Bang, Elizabeth Debicki, Donald Sutherland, Mick Jagger, Rosalind Halstead, Alessandro Fabrizi</t>
  </si>
  <si>
    <t>Terror. Aventuras. Comedia | Adolescencia. Monstruos</t>
  </si>
  <si>
    <t>Andre Gower, Robby Kiger, Stephen Macht, Duncan Regehr, Tom Noonan, Brent Chalem, Ryan Lambert, Ashley Bank, Michael Faustino, Mary Ellen Trainor, Leonardo Cimino, Jon Gries, Stan Shaw, Lisa Fuller, Jason Hervey</t>
  </si>
  <si>
    <t>Michael Keaton, Peter Boyle, Christopher Lloyd, Stephen Furst, Dennis Boutsikaris, Lorraine Bracco, Milo O'Shea, Philip Bosco, James Remar, Michael Lembeck, Jack Gilpin</t>
  </si>
  <si>
    <t>Comedia. Infantil | Infancia. Cine familiar</t>
  </si>
  <si>
    <t>Travis Tedford, Bug Hall, Brittany Ashton Holmes, Kevin Jamal Woods, Zachary Mabry, Ross Bagley, Sam Saletta, Blake Jeremy Collins, Blake McIver Ewing, Jordan Warkol, Courtland Mead, Juliette Brewer, Heather Karasek, Mel Brooks, Whoopi Goldberg, Daryl Hannah, Ashley Olsen, Mary-Kate Olsen, Raven-Symoné, Lea Thompson, Donald Trump</t>
  </si>
  <si>
    <t>Romance. Comedia. Drama | Comedia dramática. Comedia romántica. Animales. Perros/Lobos. Familia. Periodismo</t>
  </si>
  <si>
    <t>Owen Wilson, Jennifer Aniston, Alan Arkin, Eric Dane, Kathleen Turner, Nathan Gamble, Haley Bennett, Finley Jacobsen</t>
  </si>
  <si>
    <t>Drama | Cocina. Enfermedad</t>
  </si>
  <si>
    <t>Masatoshi Nagase, Kirin Kiki, Miyoko Asada, Etsuko Ichihara, Miki Mizuno, Kyara Uchida, Saki Takahashi</t>
  </si>
  <si>
    <t>Comedia | Comedia romántica. Película de episodios. Historias cruzadas</t>
  </si>
  <si>
    <t>Ricardo Darín, Luis Tosar, Javier Cámara, Leonor Watling, Eduardo Noriega, Leonardo Sbaraglia, Candela Peña, Eduard Fernández, Alberto San Juan, Cayetana Guillén Cuervo, Jordi Mollà, Clara Segura, Silvia Abril</t>
  </si>
  <si>
    <t>Alice Pol, Dany Boon, Michel Blanc, Yvan Attal, Patrick Mille, Sabine Azéma, Anne Marivin, Alain Doutey, François Levantal</t>
  </si>
  <si>
    <t>Robert Redford, Demi Moore, Woody Harrelson, Oliver Platt, Seymour Cassel, Billy Bob Thornton, Rip Taylor, Joel Brooks, Billy Connolly, Pamela Holt, Pierre Epstein, Kevin West, Danny Zorn, Mariclare Costello, Tommy Bush, Jedda Jones, Nicholas Georgiade, Ritamarie Kelly, James Migliore, Joe La Due, Joseph Ruskin</t>
  </si>
  <si>
    <t>Comedia | Colegios &amp; Universidad. Enseñanza. Comedia dramática</t>
  </si>
  <si>
    <t>Daniel Auteuil, Camélia Jordana, Jacques Brel, Serge Gainsbourg, Romain Gary, Yvonne Gradelet, Yasin Houicha, Nozha Khouadra, Jean-Baptiste Lafarge, Louise Loeb, Claude Lévi-Strauss, François Mitterrand, Yves Mourousi, Nicolas Vaude</t>
  </si>
  <si>
    <t>Andrew Garfield, Claire Foy, Tom Hollander, Hugh Bonneville, Diana Rigg, Miranda Raison, Dean-Charles Chapman, Kiera Bell, Camilla Rutherford, Ed Speleers, Ben Lloyd-Hughes, Emily Bevan, Roger Ashton-Griffiths, James Wilby, Amit Shah, Honey Holmes, Lasco Atkins</t>
  </si>
  <si>
    <t>Comedia | Colegios &amp; Universidad. Comedia juvenil</t>
  </si>
  <si>
    <t>Reese Witherspoon, Luke Wilson, Selma Blair, Raquel Welch, Matthew Davis, Victor Garber, Jennifer Coolidge, Holland Taylor, Ali Larter, Sasha Barrese, Linda Cardellini, Tane McClure, Oz Perkins</t>
  </si>
  <si>
    <t>Regina Casé, Camila Márdila, Karine Teles, Lourenço Mutarelli, Michel Joelsas, Helena Albergaria</t>
  </si>
  <si>
    <t>Nikolaj Coster-Waldau, Ulrich Thomsen, Maria Bonnevie, Nikolaj Lie Kaas, Roland Møller, Peter Haber, Thomas Bo Larsen, Ewa Fröling, Claus Riis Østergaard, Molly Blixt Egelind, Bodil Jørgensen, Ole Dupont, Charlotte Fich, May Andersen, Mille Lehfeldt, Sarah Juel Werner, Frederik Meldal Nørgaard, Ida Dwinger, Kirsten Lehfeldt, Benjamin Boe Rasmussen</t>
  </si>
  <si>
    <t>Romance. Comedia | Comedia romántica. Remake. Amistad</t>
  </si>
  <si>
    <t>Vincent Cassel, François Cluzet, Alice Isaaz, Lola Le Lann, Philippe Nahon, Louka Meliava, Romain Apelbaum, Noémie Merlant, Annelise Hesme</t>
  </si>
  <si>
    <t>Comedia. Fantástico | Steampunk. Comedia negra. Familia. Cine familiar</t>
  </si>
  <si>
    <t>Jim Carrey, Liam Aiken, Emily Browning, Kara Hoffman, Shelby Hoffman, Timothy Spall, Catherine O'Hara, Billy Connolly, Meryl Streep, Luis Guzmán, Jamie Harris, Jennifer Coolidge, Craig Ferguson, Jane Adams, Cedric the Entertainer, Bob Clendenin, Dustin Hoffman, Jane Lynch</t>
  </si>
  <si>
    <t>Robert De Niro, Billy Crystal, Lisa Kudrow, Chazz Palminteri, Joe Viterelli, Richard C. Castellano, Kyle Sabihy, Pat Cooper, Leo Rossi, Tony Darrow</t>
  </si>
  <si>
    <t>Comedia | Deporte. Baloncesto. África</t>
  </si>
  <si>
    <t>Kevin Bacon, Charles Gitonga Maina, Yolanda Vazquez, Winston Ntshona, Sean McCann, Dennis Patrick, Mabutho 'Kid' Sithole, Ilo Mutombo, Nigel Miguel, Eric Menyuk, Keith Gibbs, Miriam Owiti, Douglas Leboyare, Francis Mutei, Vusi Kunene, John Matshikiza, Ken Gampu, Fanyana H. Sidumo, Peter Kubheka, Falconer Abraham, Ramolao Makhene</t>
  </si>
  <si>
    <t>Bélico. Aventuras | II Guerra Mundial. Música</t>
  </si>
  <si>
    <t>Charlton Heston, Maximilian Schell, Kathryn Hays, Leslie Nielsen, Anton Diffring, Linden Chiles, Peter Masterson, Curt Lowens, Neva Patterson</t>
  </si>
  <si>
    <t>Andy García, Eva Longoria, Forest Whitaker, Kim Coates, Deborah Kara Unger, Kevin Durand, Devon Bostick, Lara Daans, Steven Bauer</t>
  </si>
  <si>
    <t>Ciencia ficción. Comedia. Drama | Comedia dramática. Distopía</t>
  </si>
  <si>
    <t>Matt Damon, Christoph Waltz, Hong Chau, Kristen Wiig, Jason Sudeikis, Udo Kier, Neil Patrick Harris, Laura Dern, Margo Martindale, Kerri Kenney, Maribeth Monroe, Niecy Nash, Donna Lynne Champlin, Joaquim de Almeida, Rolf Lassgård, Ingjerd Egeberg, Søren Pilmark, Jayne Houdyshell, James Van Der Beek, Patrick Gallagher, Kevin Kunkel, Kristen Thomson, Brendan Beiser, Don Lake, Mary Kay Place, Juan Carlos Velis, Veena Sood, Jeff Clarke, Pepe Serna</t>
  </si>
  <si>
    <t>Romance. Drama. Intriga | Años 80. Familia. Drama romántico. Melodrama</t>
  </si>
  <si>
    <t>Kate Winslet, Josh Brolin, Gattlin Griffith, Tom Lipinski, Clark Gregg, Tobey Maguire, Maika Monroe, James Van Der Beek, Brooke Smith, J.K. Simmons, Dylan Minnette, Brighid Fleming, Alexie Gilmore, Lucas Hedges, Micah Fowler, Chandra Thomas</t>
  </si>
  <si>
    <t>Demian Bichir, José Julián, Dolores Heredia, Joaquín Cosío, Carlos Linares, Bobby Soto, Chelsea Rendon, Nancy Lenehan, Tim Griffin, Rolando Molina</t>
  </si>
  <si>
    <t>Robert Redford, Jennifer Lopez, Morgan Freeman, Josh Lucas, Damian Lewis, Camryn Manheim, Becca Gardner, Lynda Boyd, Rob Hayter, P. Lynn Johnson, Byron Lucas, Trevor Moss</t>
  </si>
  <si>
    <t>Drama | Familia. Vejez/Madurez. Basado en hechos reales</t>
  </si>
  <si>
    <t>Deannie Yip, Andy Lau, Wang Fuli, Amanda Qin, Eman Lam, Anthony Wong, Hui Pik-Kei, Elena Kong, Chapman To, Sammo Hung, Tsui Hark, Ning Hao, Raymond Chow, John Sham, Angelababy, Lawrence Ah Mon</t>
  </si>
  <si>
    <t>Rooney Mara, Ben Mendelsohn, Indira Varma, Tobias Menzies, Riz Ahmed, Tara Fitzgerald, Natasha Little, Isobelle Molloy, Poppy Corby-Tuech, Ciarán McMenamin, Lasco Atkins, Darren Morfitt, Sophie Stanton, Richard Cunningham, Sydney Wade, David Shields</t>
  </si>
  <si>
    <t>Ciencia ficción. Drama. Thriller. Romance</t>
  </si>
  <si>
    <t>Mark Webber, Lucy Griffiths, David Clayton Rogers, Rainn Wilson</t>
  </si>
  <si>
    <t>Ciencia ficción. Drama | Drama psicológico. Extraterrestres. Película de culto</t>
  </si>
  <si>
    <t>Scarlett Johansson, Paul Brannigan, Robert J. Goodwin, Krystof Hádek, Scott Dymond, Michael Moreland, Jessica Mance, Jeremy McWilliams, Adam Pearson</t>
  </si>
  <si>
    <t>Intriga. Thriller. Drama. Romance | Drama romántico. Policíaco. Amish. Vida rural (Norteamérica)</t>
  </si>
  <si>
    <t>Harrison Ford, Kelly McGillis, Danny Glover, Lukas Haas, Jan Rubes, Ed Crowley, Josef Sommer, Alexander Godunov, Patti LuPone, Viggo Mortensen, John Garson</t>
  </si>
  <si>
    <t>Drama | Siglo XIX. Deporte. Fútbol. Basado en hechos reales</t>
  </si>
  <si>
    <t>Daniel Brühl, Burghart Klaußner, Justus von Dohnanyi, Kathrin von Steinburg, Thomas Thieme, Jürgen Tonkel</t>
  </si>
  <si>
    <t>Western. Drama | Trenes/Metros. Siglo XIX</t>
  </si>
  <si>
    <t>Barbara Stanwyck, Joel McCrea, Akim Tamiroff, Robert Preston, Brian Donlevy, Anthony Quinn, Lynne Overman, Robert Barrat, Stanley Ridges, Henry Kolker, Francis McDonald, Willard Robertson, Harold Goodwin, Evelyn Keyes, Richard Lane, Regis Toomey, Lon Chaney Jr., Julia Faye, Ward Bond</t>
  </si>
  <si>
    <t>Drama | 11-S. Basado en hechos reales. Terrorismo. Aviones. Secuestros / Desapariciones</t>
  </si>
  <si>
    <t>Christian Clemenson, Cheyenne Jackson, Ben Sliney, Khalid Abdalla, Corey Johnson, Trish Gates, Lewis Alsamari, David Alan Basche, J. J. Johnson, Gary Commock, Polly Adams, Opal Alladin, Nancy McDoniel, Starla Benford, Simon Poland, Olivia Thirlby, Chip Zien</t>
  </si>
  <si>
    <t>Jean-Paul Belmondo, Alain Delon, Vanessa Paradis, Eric Defosse, Aleksandr Yakovlev, Valeri Gatayev, Michel Aumont, Jacques Roman, Philippe Magnan, Olivier Parenty, Philippe Vieux</t>
  </si>
  <si>
    <t>Thriller. Drama | Mafia. Crimen. Años 70. Años 80. Película de culto. Basado en hechos reales</t>
  </si>
  <si>
    <t>Ray Liotta, Robert De Niro, Joe Pesci, Lorraine Bracco, Paul Sorvino, Chuck Low, Christopher Serrone, Debi Mazar, Gina Mastrogiacomo, Frank Sivero, Illeana Douglas, Tony Darrow, Frank DiLeo, Frank Vincent, Mike Starr, Catherine Scorsese, Michael Imperioli, Welker White, Suzanne Shepherd, Margo Winkler, Samuel L. Jackson, Elaine Kagan, Beau Starr, Kevin Corrigan, Bo Dietl, Julie Garfield, Henny Youngman</t>
  </si>
  <si>
    <t>Lee Marvin, Mark Hamill, Robert Carradine, Bobby Di Cicco, Stéphane Audran, Siegfried Rauch, Kelly Ward, Charles Macaulay, Alain Doutey, Maurice Marsac, Guy Marchand, Serge Marquand</t>
  </si>
  <si>
    <t>Drama | Basado en hechos reales. Racismo</t>
  </si>
  <si>
    <t>Renée Zellweger, Jon Voight, Djimon Hounsou, Greg Kinnear, Olivia Holt, Dana Gourrier, Ann Mahoney, Nyles Steele, David Jensen, Peyton Wich, Lara Grice, Mykel Shannon Jenkins, Daniel Zacapa, Stephanie Leigh Schlund, Ty Parker, Thomas Francis Murphy, Tonea Stewart, Theodus Crane, Kenda Benward</t>
  </si>
  <si>
    <t>Thriller | Comedia negra. Crimen. Venganza</t>
  </si>
  <si>
    <t>Stellan Skarsgard, Bruno Ganz, Pål Sverre Hagen, Kristofer Hivju, Birgitte Hjort Sørensen, Jakob Oftebro, Anders Baasmo Christiansen, Peter Andersson, Tobias Santelmann, Jan Gunnar Røise, Kåre Conradi, Gard B. Eidsvold, David Sakurai, Hildegun Riise</t>
  </si>
  <si>
    <t>Comedia | Sátira. Guerra Fría</t>
  </si>
  <si>
    <t>James Cagney, Pamela Tiffin, Horst Buchholz, Arlene Francis, Liselotte Pulver, Howard St. John, Hanns Lothar, Leon Askin, Ralf Wolter, Karl Lieffen, Hubert von Meyernick, Red Buttons</t>
  </si>
  <si>
    <t>Gérard Lanvin, Fred Testot, Jean-Pierre Darroussin, Swann Arlaud, Daniel Guichard, Anne-Sophie Lapix, Claudia Tagbo, Philippe Rebbot, Mona Jabeur, Louis-Do de Lencquesaing, Isabelle Candelier, Maurane</t>
  </si>
  <si>
    <t>Comedia. Drama | Adolescencia. Maternidad</t>
  </si>
  <si>
    <t>Haley Lu Richardson, Barbie Ferreira, Sugar Lyn Beard, Ramona Young, Alex MacNicoll, Jeryl Prescott, Meg Smith, Kirsten Foe, Marcos De Silvas, Noah Odegaard, Debra Toner</t>
  </si>
  <si>
    <t>Comedia. Drama | Comedia dramática. Trabajo/empleo. Crisis económica 2008</t>
  </si>
  <si>
    <t>George Clooney, Vera Farmiga, Anna Kendrick, Jason Bateman, Amy Morton, Melanie Lynskey, J.K. Simmons, Sam Elliott, Danny McBride, Zach Galifianakis, Chris Lowell, Steve Eastin, Marvin Young, Meagan Flynn, Dustin Miles</t>
  </si>
  <si>
    <t>Ciencia ficción. Thriller. Acción | Thriller futurista. Venganza</t>
  </si>
  <si>
    <t>Logan Marshall-Green, Betty Gabriel, Harrison Gilbertson, Simon Maiden, Benedict Hardie, Melanie Vallejo, Richard Cawthorne, Christopher Kirby, Linda Cropper, Steve Danielsen, Richard Anastasios, Kenny Low, Emily Havea, Ming-Zhu Hii, Stephanie Demkiw, Manjot Jassal, Esther Joseph, Sachin Joab, Clayton Jacobson, Arthur Angel, Puven Pather, Ri-Jie Kwok, Dave Mondon, Rosco Campbell, Kai Bradley, Michael M. Foster, Zia Kelly, Mark Doggett</t>
  </si>
  <si>
    <t>Ciencia ficción. Acción. Thriller | Venganza. Política. Distopía. Thriller futurista. Cómic. DC Comics</t>
  </si>
  <si>
    <t>Natalie Portman, Hugo Weaving, Stephen Rea, John Hurt, Rupert Graves, Stephen Fry, Tim Pigott-Smith, Roger Allam, Ben Miles, Sinead Cusack, Eddie Marsan, Billie Cook, Natasha Wightman, Selina Giles, Imogen Poots, Cosima Shaw</t>
  </si>
  <si>
    <t>Thriller. Acción | Venganza. Secuela</t>
  </si>
  <si>
    <t>Liam Neeson, Famke Janssen, Maggie Grace, Jonny Weston, Forest Whitaker, Dougray Scott, Jon Gries, Leland Orser, Andrew Howard, Don Harvey, Al Sapienza, Dale Liner, Sam Spruell, Dylan Bruno, David Warshofsky, Andrew Borba, Judi Beecher, Cedric Cirotteau, Catherine Dyer, Jimmy Palumbo, Robert Pralgo, Tony Williams, Al Vicente, Alexander Wraith, Shelley Calene-Black, Adam J. Smith, Jimmy Gonzales, David Clark, Michael Shikany, Robert Bryan Davis, Nazareth Dairian, Tony Demil, Stefanie Kleine, Johnny Harvill, Angie Dillard, Wallace Langham, Cédric Chevalme, Anton Yakovlev, Ellen Ho, Stephanie Honore, Steve Coulter, Mike Davies, Lauren Sivan, Kevin Fry, Chad Donella, Cedric Camus, Karim Benhadou, Scott Thrun, Laurent Desponds, Alex Disdier</t>
  </si>
  <si>
    <t>Mel Gibson, Kevin Hernández, Daniel Giménez Cacho, Jesús Ochoa, Dolores Heredia, Peter Gerety, Roberto Sosa, Peter Stormare, Mario Zaragoza, Gerardo Taracena, Dean Norris, Tenoch Huerta, Fernando Becerril, Scott Cohen, Bob Gunton, Stephanie Lemelin, Patrick Bauchau, Aaron Cohen, Sofía Sisniega, Gustavo Sánchez Parra, Dagoberto Gama, Mayahuel del Monte, Mayra Sérbulo</t>
  </si>
  <si>
    <t>Comedia. Romance | Comedia romántica. Periodismo</t>
  </si>
  <si>
    <t>Gregory Peck, Audrey Hepburn, Eddie Albert, Hartley Power, Harcourt Williams, Margaret Rawlings, Tullio Carminati, Paolo Carlini, Claudio Ermelli, Paola Borboni, Alfredo Rizzo, Laura Solari, Gorella Gori, Heinz Hindrich, John Horne, Andrea Esterhazy, Ugo De Pascale</t>
  </si>
  <si>
    <t>Comedia. Aventuras | Secuela. Road Movie</t>
  </si>
  <si>
    <t>Ed Helms, Christina Applegate, Skyler Gisondo, Steele Stebbins, Leslie Mann, Chris Hemsworth, Chevy Chase, Beverly D'Angelo, Keegan-Michael Key, Charlie Day, Elizabeth Gillies, Regina Hall, Jessica Lindsey Gilbert, Miles Doleac, Ron Livingston, Norman Reedus, Michael Peña, Colin Hanks, Nick Kroll, Catherine Missal, Emyri Crutchfield, Alkoya Brunson, Tim Heidecker, Kaitlin Olson, Hannah Jeter, David Clennon, Kirstin Ford, Ethan Maher, Cristina Squyres, Nadine Avola, Ryan Cartwright, Valerie Payton, O'Clair Alexander, Holly Gardner, R.F. Daley, Elizabeth Fendrick, Michael H. Cole, Brooke Jaye Taylor, Matt Cornwell, Mitchell Warren, John Francis Daley, Joe Seo</t>
  </si>
  <si>
    <t>Comedia. Terror | Comedia de terror. Gore. Cine independiente USA</t>
  </si>
  <si>
    <t>John Hensley, Nicole Swahn, Jess Weixler, Josh Pais, Hale Appleman, Ashley Springer, Vivienne Benesch, Lenny von Dohlen, Julia Garro, Adam Wagner</t>
  </si>
  <si>
    <t>Ciencia ficción. Acción. Romance | Aventura espacial. Cómic</t>
  </si>
  <si>
    <t>Dane DeHaan, Cara Delevingne, Clive Owen, Ethan Hawke, Rihanna, Herbert Hancock, Rutger Hauer, Kris Wu, Emilie Livingston, Aurelien Gaya, Alain Chabat, Ola Rapace, Sam Spruell, Sasha Luss, Eric Lampaert, Pauline Hoarau, Peter Hudson, Xavier Giannoli, Louis Leterrier, Eric Rochant, Benoît Jacquot, Olivier Megaton, Gérard Krawczyk, Pierre Cachia, David Saada, Pierre Ewudu, Aymeline Valade, Stefan Konarske, Mahamadou Coulibaly, Tom Hygreck, Gavin Drea, Marie Barrouillet, Abel Jafri, Paul Lefèvre, Patrick Cottet-Moine, Sam Douglas, Laurent Ferraro, Jean-Robert Lombard, Peter Eberst, Akim Chir, Laminé Ba, Tonio Descanvelle, Mathieu Kassovitz, Velvet, James Flynn, Doug Rand, Claire Tran, Anders Heinrichsen, Sissi Duparc, Philippe Rigot, Alexandre Willaume, Réginal Kudiwu, Peter Lamarque, Maximilien Seweryn, Zouheir Zerhouni, Jonas Bloquet, Tania Dessources, Cédric Chevalme</t>
  </si>
  <si>
    <t>Sean Patrick Flanery, Tom Sizemore, Kip Pardue, Stephen Lang, Rutger Hauer, Eric Ladin, Johannes Herrschmann, Pasha D. Lychnikoff, Tom Padley, Julie Engelbrecht, Michael Epp, Andrew Byron, Martin Bermoser, Nathan Cooper, Matt Lindquist</t>
  </si>
  <si>
    <t>Acción. Bélico | Histórico. II Guerra Mundial. Nazismo. Basado en hechos reales</t>
  </si>
  <si>
    <t>Tom Cruise, Kenneth Branagh, Bill Nighy, Tom Wilkinson, Terence Stamp, Eddie Izzard, Carice van Houten, Thomas Kretschmann, Tom Hollander, Kevin McNally, Christian Berkel, Jamie Parker, David Bamber, David Schofield, Kenneth Cranham, Danny Webb, Chris Larkin, Halina Reijn, Harvey Friedman, Ian McNeice, Bernard Hill</t>
  </si>
  <si>
    <t>Western. Aventuras | Venganza. Remake</t>
  </si>
  <si>
    <t>Jeff Bridges, Hailee Steinfeld, Matt Damon, Josh Brolin, Barry Pepper, Paul Rae, Ed Corbin, Domhnall Gleeson, Dakin Matthews, Jarlath Conroy, Elizabeth Marvel, Roy Lee Jones, Leon Russom, Bruce Green, Candyce Hinkle, Peter Leung, Don Pirl, Joe Stevens, David Lipman, Orlando Storm Smart, Ty Mitchell, Nicholas Sadler, Scott Sowers, Jonathan Joss, Maggie A. Goodman, Brandon Sanderson</t>
  </si>
  <si>
    <t>Comedia. Acción | Buddy Film. Policíaco</t>
  </si>
  <si>
    <t>Jake Johnson, Damon Wayans Jr., Andy García, Nina Dobrev, Angela Kerecz, Olia Voronkova, James D'Arcy, Jwaundace Candece, Rebecca Galarza, Elsi Eng, Libby Blanton, Karen Henning, Arayna Eison, Rob Riggle, Keegan-Michael Key, Jon Lajoie, Tom Mardirosian</t>
  </si>
  <si>
    <t>Musical | Gran Depresión. Remake</t>
  </si>
  <si>
    <t>Warren William, Joan Blondell, Aline MacMahon, Ruby Keeler, Dick Powell, Guy Kibbee, Ned Sparks, Ginger Rogers, Dennis O'Keefe</t>
  </si>
  <si>
    <t>Terror. Thriller. Western | Vampiros</t>
  </si>
  <si>
    <t>James Woods, Daniel Baldwin, Sheryl Lee, Thomas Ian Griffith, Maximilian Schell, Tim Guinee, Mark Boone Junior, Gregory Sierra, Cary-Hiroyuki Tagawa, Thomas Rosales Jr., Henry Kingi, David Rowden, Clarke Coleman, Mark Sivertsen, John Furlong, Angelina Torres, Jimmy Ortega, Gilbert Rosales, Danielle Burgio, Laura Cordova, Troy Robinson, Anita Hart, John Casino, Chad Stahelski, Steve Blalock, Marjean Holden, Cris Thomas-Palomino, Julia McFerrin, Lori Dillen, Jake Walker, Michael Huddleston, Todd Anderson, Luce Rains, Dennis E. Garber, Robert Lewis Bush, Frank Darabont, Mona García, Candice Kirkiles, Neva Lucero, Helen Moreno, Janice Richmond, Juanita Romano, Elisa Valdez, April Winters</t>
  </si>
  <si>
    <t>Willem Dafoe, Rupert Friend, Oscar Isaac, Mads Mikkelsen, Mathieu Amalric, Emmanuelle Seigner, Niels Arestrup, Anne Consigny, Amira Casar, Vincent Pérez, Lolita Chammah, Stella Schnabel, Vladimir Consigny, Arthur Jacquin, Solal Forte, Frank Molinaro, Alan Aubert, Vincent Grass, Clément Paul Lhuaire, Laurent Bateau, Montassar Alaya, Didier Jarre, Thierry Nenez, Johan Kugelberg, Alexis Michalik</t>
  </si>
  <si>
    <t>Terror. Fantástico. Acción. Aventuras | Monstruos. Hombres lobo. Vampiros. Siglo XIX. Steampunk</t>
  </si>
  <si>
    <t>Hugh Jackman, Kate Beckinsale, Richard Roxburgh, David Wenham, Shuler Hensley, Elena Anaya, Will Kemp, Kevin J. O'Connor, Silvia Colloca, Alun Armstrong, Josie Maran, Tom Fisher, Samuel West, Dana Moravkova</t>
  </si>
  <si>
    <t>Comedia | Adolescencia. Colegios &amp; Universidad. Comedia juvenil</t>
  </si>
  <si>
    <t>Ryan Reynolds, Tara Reid, Tim Matheson, Paul Gleason, Kal Penn, Teck Holmes, Daniel Cosgrove, Deon Richmond, Alex Burns, Emily Rutherfurd</t>
  </si>
  <si>
    <t>Drama. Comedia</t>
  </si>
  <si>
    <t>Ryan Reynolds, Emily Mortimer, Stuart Townsend, Sarah Chalke, Mike Erwin, Matreya Fedor</t>
  </si>
  <si>
    <t>Chiara Schoras, Daniel Brühl, Michael Gwisdek, Matthias Brenner, Traugott Buhre, Heinz Trixner, Christel Peters, Bettina Zimmermann</t>
  </si>
  <si>
    <t>Comedia | Deporte. Bolos. Amish</t>
  </si>
  <si>
    <t>Woody Harrelson, Randy Quaid, Vanessa Angel, Bill Murray, Chris Elliott, William Jordan, Richard Tyson, Lin Shaye, Zen Gesner, Prudence Wright Holmes, Rob Moran, Daniel Greene, Will Rothhaar, Sayed Badreya, Danny Murphy, David Shackelford</t>
  </si>
  <si>
    <t>Bruce Willis, Tracy Morgan, Michelle Trachtenberg, Seann William Scott, Jason Lee, Adam Brody, Kevin Pollak, Ana de la Reguera, Mark Consuelos, Fred Armisen, Guillermo Díaz, Jordan Carlos, Adrian Martinez</t>
  </si>
  <si>
    <t>Tom Riley, Tom Burke, Carmen Electra, Michelle Ryan, Eddie Marsan, Mackenzie Crook, Jimmy Carr, Simon Woods</t>
  </si>
  <si>
    <t>Comedia | Televisión. Periodismo</t>
  </si>
  <si>
    <t>Elizabeth Banks, James Marsden, Gillian Jacobs, Sarah Wright, Ethan Suplee, Oliver Hudson, Willie Garson, Kevin Nealon, Bill Burr, Tig Notaro, Vic Chao, Larry Gilliard Jr., P.J. Byrne, Ken Davitian, Alphonso McAuley</t>
  </si>
  <si>
    <t>Acción. Intriga</t>
  </si>
  <si>
    <t>Charlie Sheen, Nastassja Kinski, James Gandolfini, Christopher McDonald, Gary Bullock, Hans R. Howes, Melvin Van Peebles, Richard Sarafian</t>
  </si>
  <si>
    <t>Thriller. Intriga | Pintura</t>
  </si>
  <si>
    <t>Jake Gyllenhaal, René Russo, Zawe Ashton, Toni Collette, John Malkovich, Tom Sturridge, Natalia Dyer, Billy Magnussen, Daveed Diggs, Damon O'Daniel, Valentina Gordon, Peter Gadiot, Pisay Pao, Steven Williams, Kevin Carroll, James Paxton, Kassandra Voyagis, Pat Healy, John Fleck, Mark Steger, Andrea Marcovicci, Christopher Darga, Marco Rodríguez, Kristen Rakes, Sal López, Jasmin Marsters, Time Winters, Scott Peat, Mark Leslie Ford, Rebecca Klingler, Mike Ostroski, Ian Alda</t>
  </si>
  <si>
    <t>Elijah Wood, Stephen McHattie, Ona Grauer, Michael Smiley, Martin Donovan, Madeleine Sami, Simon Chin, Garfield Wilson, Raresh DiMofte, Alla Rouba</t>
  </si>
  <si>
    <t>Drama | Drama judicial / Abogados/as. Histórico. Nazismo. Holocausto. Años 40. II Guerra Mundial</t>
  </si>
  <si>
    <t>Spencer Tracy, Burt Lancaster, Richard Widmark, Marlene Dietrich, Maximilian Schell, Judy Garland, Montgomery Clift, Edward Binns, Werner Klemperer, Torben Meyer, Martin Brandt, William Shatner, Kenneth MacKenna, Alan Baxter, Ray Teal</t>
  </si>
  <si>
    <t>Ciencia ficción. Fantástico. Acción | Superhéroes. Viajes en el tiempo. Cómic. Marvel Comics. Secuela</t>
  </si>
  <si>
    <t>Robert Downey Jr., Chris Evans, Mark Ruffalo, Chris Hemsworth, Scarlett Johansson, Jeremy Renner, Don Cheadle, Paul Rudd, Brie Larson, Karen Gillan, Josh Brolin, Benedict Cumberbatch, Chadwick Boseman, Tom Holland, Zoe Saldana, Evangeline Lilly, Tessa Thompson, René Russo, Elizabeth Olsen, Anthony Mackie, Sebastian Stan, Tom Hiddleston, Danai Gurira, Benedict Wong, Pom Klementieff, Dave Bautista, Letitia Wright, John Slattery, Tilda Swinton, Jon Favreau, Hayley Atwell, Natalie Portman, Marisa Tomei, Taika Waititi, Michael Douglas, Angela Bassett, Michelle Pfeiffer, William Hurt, Cobie Smulders, Sean Gunn, Winston Duke, Linda Cardellini, Maximiliano Hernández, Frank Grillo, Hiroyuki Sanada, Tom Vaughan-Lawlor, James D'Arcy, Jacob Batalon, Vin Diesel, Bradley Cooper, Gwyneth Paltrow, Robert Redford, Chris Pratt, Samuel L. Jackson, Ross Marquand, Emma Fuhrmann, Michael James Shaw, Terry Notary, Yvette Nicole Brown, Callan Mulvey, Taylor Patterson, Ken Jeong, Ty Simpkins, Stan Lee</t>
  </si>
  <si>
    <t>Ciencia ficción. Fantástico. Acción | Superhéroes. Cómic. Marvel Comics. Secuela</t>
  </si>
  <si>
    <t>Robert Downey Jr., Chris Hemsworth, Benedict Cumberbatch, Chris Evans, Mark Ruffalo, Scarlett Johansson, Chris Pratt, Tom Holland, Josh Brolin, Elizabeth Olsen, Chadwick Boseman, Pom Klementieff, Terry Notary, Dave Bautista, Karen Gillan, Zoe Saldana, Gwyneth Paltrow, Tom Hiddleston, Cobie Smulders, Paul Bettany, Sebastian Stan, Peter Dinklage, Samuel L. Jackson, Benicio del Toro, Danai Gurira, Benedict Wong, Anthony Mackie, Don Cheadle, Idris Elba, Vin Diesel, Bradley Cooper, William Hurt, Stan Lee, Ross Marquand, Jacob Batalon,</t>
  </si>
  <si>
    <t>Fantástico. Acción. Ciencia ficción. Aventuras | Superhéroes. Cómic. Marvel Comics. Secuela. 3-D</t>
  </si>
  <si>
    <t>Robert Downey Jr., Chris Evans, Chris Hemsworth, Scarlett Johansson, Jeremy Renner, Mark Ruffalo, James Spader, Elizabeth Olsen, Aaron Taylor-Johnson, Paul Bettany, Samuel L. Jackson, Cobie Smulders, Linda Cardellini, Claudia Kim, Don Cheadle, Andy Serkis, Thomas Kretschmann, Stellan Skarsgard, Anthony Mackie, Julie Delpy, Idris Elba, Hayley Atwell, Stan Lee</t>
  </si>
  <si>
    <t>Acción | Secuestros / Desapariciones. Artes marciales</t>
  </si>
  <si>
    <t>Gina Carano, Cam Gigandet, Luis Guzmán, Danny Trejo, Amaury Nolasco, Treat Williams, Yvette Yates, Eloise Mumford, Hannah Cowley</t>
  </si>
  <si>
    <t>Acción. Thriller | Venganza. Secuestros / Desapariciones. Secuela</t>
  </si>
  <si>
    <t>Liam Neeson, Maggie Grace, Luke Grimes, Famke Janssen, Rade Serbedzija, Leland Orser, Jon Gries, Kevork Malikyan, Alain Figlarz, Ergun Kuyucu, Aclan Bates</t>
  </si>
  <si>
    <t>Thriller. Acción. Comedia | Venganza. Remake. Comedia negra. Mafia</t>
  </si>
  <si>
    <t>Charles Bronson, Lesley-Anne Down, Michael Parks, Chuck Shamata, Kevin Lund, Robert Joy, Saul Rubinek, Miguel Sandoval, Kenneth Welsh, Lisa Inouye</t>
  </si>
  <si>
    <t>Acción. Thriller | Secuestros / Desapariciones. Venganza</t>
  </si>
  <si>
    <t>Liam Neeson, Maggie Grace, Famke Janssen, Leland Orser, Holly Valance, Goran Kostic, Katie Cassidy, Olivier Rabourdin, Xander Berkeley, David Warshofsky</t>
  </si>
  <si>
    <t>Comedia | Comedia romántica. Comedia absurda. Parodia</t>
  </si>
  <si>
    <t>Paul Rudd, Amy Poehler, Cobie Smulders, Michael Shannon, Melanie Lynskey, Ed Helms, Max Greenfield, Michaela Watkins, Ellie Kemper, Bill Hader, Jeffrey Dean Morgan, Adam Scott, Norah Jones, Michael Ian Black, Gameela Wright, Noureen DeWulf, Jason Mantzoukas, Randall Park, Christopher Meloni, Teyonah Parris, David Wain, Jack McBrayer, Kenan Thompson, Ken Marino, John Rue, Erinn Hayes, Zandy Hartig, Skylar Gaertner, Zak Orth, John Stamos, Maureen Mueller, Michael Murphy, Alberto Vázquez, Lynn Cohen, Judy Sheindlin</t>
  </si>
  <si>
    <t>Ciencia ficción. Fantástico. Acción | Comedia negra. Cómic. Marvel Comics. Superhéroes</t>
  </si>
  <si>
    <t>Tom Hardy, Riz Ahmed, Michelle Williams, Jenny Slate, Reid Scott, Michelle Lee, Scott Haze, Mac Brandt, Sope Aluko, Wayne Pére, Jared Bankens, Al-Jaleel Knox, Sam Medina, Melora Walters, Peggy Lu, Woody Harrelson</t>
  </si>
  <si>
    <t>Thriller. Intriga. Comedia. Drama | Comedia negra. Historias cruzadas</t>
  </si>
  <si>
    <t>Luis Tosar, Pilar Castro, Ernesto Alterio, Quim Gutiérrez, Belén Cuesta, Macarena García, Javier Godino, Daniel Horvath, Paco Sagarzazu, Javier Botet, Ramón Barea, Gilbert Melki</t>
  </si>
  <si>
    <t>Drama. Romance | Vejez/Madurez</t>
  </si>
  <si>
    <t>Peter O'Toole, Leslie Phillips, Jodie Whittaker, Vanessa Redgrave, Richard Griffiths, Andrea Riseborough</t>
  </si>
  <si>
    <t>Western. Aventuras | Revolución Mexicana. Amistad. Buddy Film</t>
  </si>
  <si>
    <t>Gary Cooper, Burt Lancaster, Denise Darcel, Sara Montiel, Cesar Romero, George Macready, Ernest Borgnine, Jack Elam, Charles Bronson, Jack Lambert, James McCallion</t>
  </si>
  <si>
    <t>Drama | Adopción. Infancia. Familia. Basado en hechos reales</t>
  </si>
  <si>
    <t>Laia Artigas, Bruna Cusí, David Verdaguer, María Paula Robles, Paula Blanco, Etna Campillo, Jordi Figueras, Dolores Fortis, Titón Frauca, Cristina Matas, Berta Pipó, Quimet Pla, Fermí Reixach, Isabel Rocatti, Montse Sanz, Tere Solà, Josep Torrent</t>
  </si>
  <si>
    <t>Intriga | Crimen. Nazismo</t>
  </si>
  <si>
    <t>Brad Renfro, Ian McKellen, Bruce Davison, Elias Koteas, David Schwimmer, Joe Morton, Jan Tríska, Michael Byrne, Heather McComb, Ann Dowd, Joshua Jackson</t>
  </si>
  <si>
    <t>Satoshi Tsumabuki, Yû Aoi, Kazuko Yoshiyuki, Yui Natsukawa, Isao Hashizume, Takashi Sasano, Masahiko Nishimura, Jun Fubuki, Nenji Kobayashi, Tomoko Nakajima, Yuriko Hirooka, Kôen Kondô, Shôfukutei Tsurube, Fujita Okamoto, Katsumi Kiba, Shozo Hayashiya, Jiro Dan, Masayasu Kitayama, Yûki Tokunaga, Ayumu Maruyama, Takanosuke Nakamura</t>
  </si>
  <si>
    <t>Intriga. Thriller. Terror. Aventuras | Años 80. Asesinos en serie. Adolescencia</t>
  </si>
  <si>
    <t>Graham Verchere, Judah Lewis, Caleb Emery, Cory Gruter-Andrew, Tiera Skovbye, Rich Sommer, Jason Gray-Stanford, Shauna Johannesen, William MacDonald, Harrison Houde, Aren Buchholz, Susie Castillo, Reilly Jacob, Jaiven Natt, J. Alex Brinson, Patrick Keating, Patrick Lubczyk, Jordan Buhat, Mark Brandon</t>
  </si>
  <si>
    <t>Comedia. Drama | Comedia dramática. Años 90. Fútbol</t>
  </si>
  <si>
    <t>Ulrich Thomsen, Mikkel Boe Følsgaard, Cyron Melville, Esben Smed Jensen, Henning Jensen, Gustav Dyekjær Giese, Jon Lange, Allan Hyde, Johannes Lassen, Morten Vang Simonsen, Lene Maria Christensen, Birgitte Hjort Sørensen, Lars Brygmann, Hans Holtegaard, Julie Zangenberg, Niclas Vessel Kølpin</t>
  </si>
  <si>
    <t>Drama | Amistad. Adolescencia. Familia. Cine independiente USA</t>
  </si>
  <si>
    <t>Theo Taplitz, Michael Barbieri, Greg Kinnear, Jennifer Ehle, Paulina García, Alfred Molina, Talia Balsam, Mauricio Bustamante</t>
  </si>
  <si>
    <t>Drama | Drama judicial / Abogados/as. Alcoholismo</t>
  </si>
  <si>
    <t>Paul Newman, Charlotte Rampling, Jack Warden, James Mason, Milo O'Shea, Lindsay Crouse, Edward Binns, Julie Bovasso, Roxanne Hart, James Handy, Wesley Addy, Joe Seneca, Lewis Stadlen, Bruce Willis</t>
  </si>
  <si>
    <t>Comedia. Intriga. Drama</t>
  </si>
  <si>
    <t>Kristen Bell, Enrico Colantoni, Jason Dohring, Martin Starr, Krysten Ritter, Tina Majorino, Gaby Hoffmann, Percy Daggs III, Ryan Hansen, Francis Capra, Brandon Hillock, Sam Huntington, Chris Lowell, Max Greenfield, Daran Norris, Christine Lakin, Ken Marino, Dax Shepard, Eddie Jemison, Kevin Sheridan, Justin Long, Jamie Lee Curtis, James Franco</t>
  </si>
  <si>
    <t>Intriga | Drama psicológico. Thriller psicológico. Película de culto</t>
  </si>
  <si>
    <t>James Stewart, Kim Novak, Henry Jones, Barbara Bel Geddes, Tom Helmore, Raymond Bailey, Ellen Corby, Lee Patrick, Konstantin Shayne</t>
  </si>
  <si>
    <t>Comedia. Thriller | Comedia negra. Bodas</t>
  </si>
  <si>
    <t>Cameron Diaz, Christian Slater, Jon Favreau, Daniel Stern, Carla Scott, Tyler Cole Malinger, Leland Orser, Jeremy Piven, Jeanne Tripplehorn</t>
  </si>
  <si>
    <t>Intriga. Thriller | Crimen. Policíaco. Slasher. Asesinos en serie. Thriller psicológico. Cine independiente USA</t>
  </si>
  <si>
    <t>Michael Caine, Angie Dickinson, Nancy Allen, Keith Gordon, Dennis Franz, David Margulies</t>
  </si>
  <si>
    <t>Fantástico. Terror</t>
  </si>
  <si>
    <t>Stephen Lang, William Sadler, Martin Kove, David Patrick Kelly, Sierra McCormick, Dora Madison, George Wendt, Fred Williamson, Travis Hammer, Tom Williamson, Graham Skipper, Josh Ethier, TJ Garcia, Jessie Hobson, Kyle Ament, Preston Fassel, Emma Campbell, Joe Sanchez-Trapp, Devon Gilbert, Grace Beauchamp, Erica Shay Paschal, Riley Cusick, Brian Rawson, Jeremie White, Josh Gilbert, Seth Komito, Eric Lovell, Hank Slaughter, Andrew Wills, Jesse Kove</t>
  </si>
  <si>
    <t>Terror. Thriller | Metraje encontrado. Fantasmas. Sobrenatural. Zombis. Sectas. Extraterrestres. Película de episodios. Cine independiente USA</t>
  </si>
  <si>
    <t>Kelsy Abbott, L.C. Holt, Hannah Al Rashid, Fachry Albar, Oka Antara, Devon Brookshire, Samantha Gracie, Hannah Hughes, Kevin Hunt, John Karyus, Epy Kusnandar, Lawrence Michael Levine, Carly Robell, Mindy Robinson, Jay Saunders, Jeremie Saunders, Andrew Suleiman, Adam Wingard, John T. Woods</t>
  </si>
  <si>
    <t>Terror. Thriller | Metraje encontrado. Película de episodios. Cine independiente USA</t>
  </si>
  <si>
    <t>Joe Swanberg, Adam Wingard, Hannah Fierman, Sophia Takal, Kate Lyn Sheil, Calvin Reeder, Lane Hughes, Kentucker Audley, Frank Stack, Melissa Boatright, Andrew Droz Palermo, Simon Barrett, Mike Donlan, Joe Sykes, Drew Sawyer, Jas Sams, Nicholas Tecosky</t>
  </si>
  <si>
    <t>Ciencia ficción. Fantástico | Aventura espacial. Steampunk. Cine mudo. Orígenes del cine. Cortometraje</t>
  </si>
  <si>
    <t>Georges Méliès, Bleuette Bernon, Henri Delannoy, Jeanne d'Alcy</t>
  </si>
  <si>
    <t>Juliette Binoche, Kristen Stewart, Chloë Grace Moretz, Johnny Flynn, Lars Eidinger, Hanns Zischler, Claire Tran, Angela Winkler, Nora von Waldstätten, Steffen Mennekes, Brady Corbet, Aljoscha Stadelmann, Stuart Manashil, Peter Farkas</t>
  </si>
  <si>
    <t>Fantástico. Aventuras. Ciencia ficción | Volcanes. Steampunk</t>
  </si>
  <si>
    <t>Pat Boone, James Mason, Diane Baker, Arlene Dahl, Thayer David, Alan Napier, Red West, Peter Ronson, Bert Stevens, Alan Caillou</t>
  </si>
  <si>
    <t>Aventuras. Ciencia ficción. Fantástico | Cine familiar. 3-D. Secuela</t>
  </si>
  <si>
    <t>Josh Hutcherson, Dwayne Johnson, Michael Caine, Vanessa Hudgens, Luis Guzmán, Kristin Davis, Stephen Caudill, Anna Colwell, Branscome Richmond, Walter Bankson</t>
  </si>
  <si>
    <t>Aventuras. Ciencia ficción. Fantástico | Cine familiar. 3-D. Dinosaurios</t>
  </si>
  <si>
    <t>Brendan Fraser, Josh Hutcherson, Anita Briem, Seth Meyers, Jean Michel Paré, Jane Wheeler</t>
  </si>
  <si>
    <t>Lola Dueñas, Anna Castillo, Pedro Casablanc, Noemí Hopper, Marisol Membrillo, Susana Abaitua, Ana Mena, Silvia Casanova, Adelfa Calvo, Maika Barroso</t>
  </si>
  <si>
    <t>Aventuras. Ciencia ficción | Catástrofes. Submarinos</t>
  </si>
  <si>
    <t>Walter Pidgeon, Joan Fontaine, Barbara Eden, Peter Lorre, Robert Sterling, Michael Ansara, Frankie Avalon, Regis Toomey, John Litel, Howard McNear, Henry Daniell, James Ward, Mark Slade, Charles Tannen, Del Monroe</t>
  </si>
  <si>
    <t>Ciencia ficción. Aventuras | Prehistoria. Secuela</t>
  </si>
  <si>
    <t>Patrick Wayne, Doug McClure, Sarah Douglas, Dana Gillespie, Thorley Walters, Shane Rimmer, Tony Britton, John Hallam, David Prowse, Milton Reid, Kiran Shah, Richard LeParmentier, Jimmy Ray, Tony McHale</t>
  </si>
  <si>
    <t>Ciencia ficción. Fantástico</t>
  </si>
  <si>
    <t>Stephen Boyd, Raquel Welch, Donald Pleasence, Edmond O'Brien, Arthur O'Connell, Arthur Kennedy, William Redfield, Jean Del Val, James Brolin</t>
  </si>
  <si>
    <t>Kieu Chinh, Long Nguyen, Diem Lien, Jayvee Mai The Hiep, Khanh Doan, Cat Ly, Nguyen Thai Nguyen, Tam Thanh, Thuy Nguyen, Robert Beckman, Lam Nguyen</t>
  </si>
  <si>
    <t>Drama. Comedia | Comedia dramática. Comedia romántica</t>
  </si>
  <si>
    <t>Margherita Buy, Stefano Accorsi, Fabrizia Sacchi, Gianmarco Tognazzi, Alessia Barela, Lesley Manville, Aaron Hitz, Sara Tosti, Orlando Cinque, Monica Cervini, Alberto Basaluzzo, Alessandro Lombardo, Eirik Bar, Paolo De Giorgio, Jacopo Maria Bicocchi</t>
  </si>
  <si>
    <t>Comedia. Fantástico | Comedia juvenil</t>
  </si>
  <si>
    <t>Judge Reinhold, Fred Savage, Swoosie Kurtz, Corinne Bohrer, Jane Kaczmarek, William Prince, David Proval</t>
  </si>
  <si>
    <t>Comedia | Homosexualidad</t>
  </si>
  <si>
    <t>Rebecca Hall, Scarlett Johansson, Javier Bardem, Penélope Cruz, Patricia Clarkson, Kevin Dunn, Chris Messina, Carrie Preston</t>
  </si>
  <si>
    <t>Aventuras. Comedia. Acción | Vikingos. Cine familiar. Secuela. 3-D</t>
  </si>
  <si>
    <t>Jonas Hämmerle, Waldemar Kobus, Valeria Eisenbart, Günther Kaufmann, Olaf Krätke, Mercedes Jadea Diaz, Nic Romm, Sanne Schnapp, Jörg Moukaddam, Andreas Don Duering, Mike Maas, Christian Koch, Patrick Reichel, Hoang Dang-Vu, Paul Hahn</t>
  </si>
  <si>
    <t>Aventuras. Comedia. Infantil | Vikingos. Cine familiar</t>
  </si>
  <si>
    <t>Jonas Hämmerle, Waldemar Kobus, Nic Romm, Christian Koch, Olaf Krätke, Mike Maas, Patrick Reichel, Jörg Moukaddam, Ankie Beilke, Sanne Schnapp, Mercedes Jadea Diaz, Günther Kaufmann, Christoph Maria Herbst, Wolfgang Raach, Helmfried von Lüttichau, Bruno Schubert, Jürgen Vogel</t>
  </si>
  <si>
    <t>Aventuras. Thriller</t>
  </si>
  <si>
    <t>Drama. Terror. Ciencia ficción | Monstruos</t>
  </si>
  <si>
    <t>Daniel Radcliffe, James McAvoy, Jessica Brown Findlay, Mark Gatiss, Andrew Scott, Louise Brealey, Alistair Petrie, Daniel Mays, Freddie Fox, Adrian Schiller, Spencer Wilding, Charles Dance</t>
  </si>
  <si>
    <t>Comedia. Musical. Romance | Remake. Años 30. Homosexualidad</t>
  </si>
  <si>
    <t>Julie Andrews, James Garner, Robert Preston, Lesley Ann Warren, Alex Karras, Peter Arne, John Rhys-Davies, Graham Stark, Herb Tanney, Michael Robbins, Norman Chancer, David Gant, Malcolm Jamieson, John Cassady, Christopher Good, Maria Charles, Jay Benedict, George Silver, Olivier Pierre, Joanna Dickens, Matyelok Gibbs, Ina Skriver</t>
  </si>
  <si>
    <t>Drama | Años 50. Familia. Adolescencia. Melodrama. Biográfico</t>
  </si>
  <si>
    <t>Robert De Niro, Ellen Barkin, Leonardo DiCaprio, Jonah Blechman, Eliza Dushku, Chris Cooper, Carla Gugino, Zachary Ansley, Tracey Ellis</t>
  </si>
  <si>
    <t>Drama. Romance. Bélico | Biográfico. Nazismo. Familia. II Guerra Mundial. Años 40. Basado en hechos reales</t>
  </si>
  <si>
    <t>August Diehl, Matthias Schoenaerts, Valerie Pachner, Michael Nyqvist, Jürgen Prochnow, Bruno Ganz, Martin Wuttke, Karl Markovics, Franz Rogowski, Tobias Moretti, Florian Schwienbacher</t>
  </si>
  <si>
    <t>Drama | Adopción. Cine independiente USA</t>
  </si>
  <si>
    <t>Paul Giamatti, Kathryn Hahn, Kayli Carter, Molly Shannon, Siobhan Fallon, Emily Robinson, Desmin Borges, Tracee Chimo, Amy Russ, Jessica VanOss, Marmee Regine Cosico, Samantha Buck, Alyssa Cheatham, Danny Deferrari, Lisa Lakatos, Francesca Root-Dodson, Abigail Friend, Fenton Lawless, David Cale</t>
  </si>
  <si>
    <t>Roger Livesey, Anton Walbrook, Deborah Kerr, John Laurie, Roland Culver, James McKechnie, David Hutcheson, Ursula Jeans, Patrick MacNee</t>
  </si>
  <si>
    <t>Ciencia ficción. Thriller. Terror | Aventura espacial. Extraterrestres. Supervivencia</t>
  </si>
  <si>
    <t>Jake Gyllenhaal, Rebecca Ferguson, Ryan Reynolds, Hiroyuki Sanada, Ariyon Bakare, Olga Dykhovichnaya</t>
  </si>
  <si>
    <t>Thriller. Intriga | Crimen. Policíaco. Asesinos en serie</t>
  </si>
  <si>
    <t>Angelina Jolie, Ethan Hawke, Kiefer Sutherland, Olivier Martínez, Tchéky Karyo, Jean-Hugues Anglade, Gena Rowlands, Paul Dano, Justin Chatwin, André Lacoste, Billy Two Rivers, Richard Lemire, Julien Poulin, Christian Tessier, Dominique Briand, Alex Sol, Shawn Roberts, Henri Pardo, Marie-Josée Croze, Judith Baribeau, Emmanuel Bilodeau, Vince Grant, Andy Bradshaw, Marcel Jeannin, Brett Watson, David Eisner, Lois Dellar</t>
  </si>
  <si>
    <t>Thriller. Drama. Acción | Crimen</t>
  </si>
  <si>
    <t>Christian Bale, Freddy Rodriguez, Eva Longoria, Chaka Forman, Tammy Trull, Michael Monks, J.K. Simmons, Samantha Esteban, Tania Verafield, Abel Soto, Noel Gugliemi, Adriana Millan, Terry Crews, Kenneth Choi, Emilio Rivera</t>
  </si>
  <si>
    <t>Lana Turner, Lee Philips, Lloyd Nolan, Arthur Kennedy, Russ Tamblyn, Terry Moore, Hope Lange, Diane Varsi, David Nelson, Barry Coe, Betty Field, Mildred Dunnock, Leon Ames, Lorne Greene, Robert H. Harris, Tami Conner</t>
  </si>
  <si>
    <t>Drama | Animales. Caballos. Amistad. Drama psicológico. Drama romántico</t>
  </si>
  <si>
    <t>Clark Gable, Marilyn Monroe, Montgomery Clift, Eli Wallach, Thelma Ritter, Estelle Winwood, James Barton, Kevin McCarthy</t>
  </si>
  <si>
    <t>Ciencia ficción. Fantástico. Terror | Gore. Televisión. Película de culto</t>
  </si>
  <si>
    <t>James Woods, Deborah Harry, Sonja Smits, Jack Creley, Peter Dvorsky, Leslie Carlson, Lynne Gorman, Julie Khaner, Reiner Schwarz, David Bolt, Lally Cadeau, Henry Gomez, Harvey Chao, David Tsubouchi, Kay Hawtrey, Sam Malkin, Bob Church, Jayne Eastwood, Franciszka Hedland</t>
  </si>
  <si>
    <t>Fantástico. Terror | Steampunk. Siglo XIX. Asesinos en serie</t>
  </si>
  <si>
    <t>Gérard Depardieu, Inés Sastre, Guillaume Canet, André Dussollier, Moussa Maaskri, Isabelle Renauld, Jean-Pierre Gos, Jean-Pol Dubois, André Penvern, Gilles Arbona, Jean-Marc Thibault, Akonio Dolo, Edith Scob, François Chattot, Elsa Kikoine</t>
  </si>
  <si>
    <t>Jorge Perugorría, Juana Acosta, Yoima Valdés, Mariam Hernández, Pilar Mayo, Vladimir Cruz, Laura Ramos, Carlos Enrique Almirante, Enrique Molina, Alexis Diaz, Mario Guerra, Luis Alberto García, Reymond Miranda, Jorge Martínez, Héctor Medina</t>
  </si>
  <si>
    <t>Aventuras. Bélico | Histórico. Edad Media. Siglo X. Vikingos</t>
  </si>
  <si>
    <t>Danila Kozlovsky, Svetlana Khodchenkova, Maksim Sukhanov, Aleksandr Ustyugov, Joakim Nätterqvist, Igor Petrenko, Andrey Smolyakov, Vladimir Yepifantsev, Harald Rosenstrøm, Aleksandr Armer, Aleksandra Bortich, Pierre Bourel, Sergey Cherdantsev, Pawel Delag, Alexey Demidov, Oleg Dobrovan</t>
  </si>
  <si>
    <t>Western | Revolución Mexicana</t>
  </si>
  <si>
    <t>Yul Brynner, Robert Mitchum, Maria Grazia Buccella, Charles Bronson, Herbert Lom, Fernando Rey, John Ireland, Frank Wolff</t>
  </si>
  <si>
    <t>Craig Fairbrass, Robert Glenister, Nicholas Aaron, Izuka Hoyle, Tomi May, Jade Asha, Michael John Treanor, Mark Monero, Eloise Lovell Anderson, George Russo, Jennifer Matter, Taz Skylar, Jamie Crew, Hester Ruoff, Lee Nicholas Harris, David Savizon, Cassie Bancroft, Stephanie Fayerman, Selom Awadzi, Daniel Larkai, Chris Martin Hill, Jim Quirke, Lauryn Ajufo, Lautaro Tull, Andreina Sambucetti, Marcus Onilude, Steve Jones, Sergio Dondi, Ramage Lard</t>
  </si>
  <si>
    <t>Carmen Machi, Leo Harlem, Carlos Santos, Arturo Valls, Jorge Asín, Belén Cuesta, Macarena García, Jon Plazaola, Yolanda Ramos, Carmen Ruiz, Boré Buika, Salva Reina, Goizalde Núñez, Antonio Pagudo, Julieta Serrano, Miguel Rellán, Corinna Randazzo, Toni Sevilla, María Cruickshank, Alicia Fernández</t>
  </si>
  <si>
    <t>Terror. Ciencia ficción | Gore. Crimen. Película de culto</t>
  </si>
  <si>
    <t>Paul Hampton, Joe Silver, Barbara Steele, Lynn Lowry, Susan Petrie, Allan Migicovsky, Ronald Mlodzik, Barry Baldaro, Camil Ducharme, Hanka Posnanska, Wally Martin, Vlasta Vrana, Silvie Debois, Charles Perley, Al Rochman, Julie Wildman, Arthur Grosser, Edith Johnson, Dorothy Davis, Joy Coghill, Joan Blackman, Kirsten Bishop, Alfred Döderlein, Sonny Forbes, Nora Johnson, Cathy Graham, Robert Brennen, Felicia Shulman, Roy Wittan, Denis Payne, Kevin Fenlow</t>
  </si>
  <si>
    <t>Steve Carell, Catherine Keener, Paul Rudd, Seth Rogen, Romany Malco, Elizabeth Banks, Leslie Mann, Jane Lynch, Kat Dennings, Jordy Masterson, Shelley Malil, Chelsea Smith, Jonah Hill, Carla Gallo, Gerry Bednob, Marika Dominczyk, Mindy Kaling, Mo Collins, Gillian Vigman, Kimberly Page, David Koechner, Nancy Carell, Charlie Hartsock, Siena Goines, Cedric Yarbrough, Stormy Daniels, Nick Lashaway, Jeff Kahn</t>
  </si>
  <si>
    <t>Drama | Religión. Película de culto</t>
  </si>
  <si>
    <t>Silvia Pinal, Fernando Rey, Francisco Rabal, Margarita Lozano, José Calvo, Teresa Rabal, Luis Heredia, Victoria Zinny, Joaquín Roa, José Manuel Martín, Lola Gaos, Juan García Tienda, Sergio Mendizábal, María Isbert</t>
  </si>
  <si>
    <t>Ciencia ficción. Fantástico. Thriller | Robots. Thriller futurista. Cyberpunk</t>
  </si>
  <si>
    <t>Denzel Washington, Kelly Lynch, Russell Crowe, Stephen Spinella, William Forsythe, Louise Fletcher, William Fichtner, Costas Mandylor, Kevin J. O'Connor, Kaley Cuoco</t>
  </si>
  <si>
    <t>Terror. Thriller | Sectas. Años 70</t>
  </si>
  <si>
    <t>Jennifer Rubin, Bruce Abbott, Richard Lynch, Dean Cameron, Harris Yulin, Susan Barnes, John Scott Clough, Elizabeth Daily, Damita Jo Freeman, Louis Giambalvo, Sy Richardson, Susan Ruttan, Melissa Francis, Michael Joiner</t>
  </si>
  <si>
    <t>Bruno Ganz, Teo Gheorghiu, Julika Jenkins, Urs Jucker, Fabrizio Borsani, Eleni Haupt, Tamara Scarpellini, Kristina Lykowa, Heidy Forster</t>
  </si>
  <si>
    <t>Viola Davis, Michelle Rodriguez, Elizabeth Debicki, Colin Farrell, Brian Tyree Henry, Daniel Kaluuya, Liam Neeson, Robert Duvall, Cynthia Erivo, Jacki Weaver, Carrie Coon, Jon Bernthal, André Holland, Garret Dillahunt, Kevin J. O'Connor, Lukas Haas, Manuel García-Rulfo</t>
  </si>
  <si>
    <t>Toni Servillo, Valerio Mastandrea, Valeria Bruni Tedeschi, Michela Cescon, Anna Bonaiuto, Eric Nguyen, Judith Davis, Andrea Renzi</t>
  </si>
  <si>
    <t>Comedia. Western</t>
  </si>
  <si>
    <t>Brigitte Bardot, Jeanne Moreau, George Hamilton, Claudio Brook, Carlos López Moctezuma, Paulette Dubost, Gregor von Rezzori, Poldo Bendandi, José Ángel Espinosa 'Ferrusquilla', José Baviera, Francisco Reiguera, Adriana Roel, Fernando Wagner</t>
  </si>
  <si>
    <t>Drama | Biográfico. Revolución Mexicana</t>
  </si>
  <si>
    <t>Marlon Brando, Anthony Quinn, Jean Peters, Joseph Wiseman, Arnold Moss, Alan Reed, Margo, Harold Gordon, Lou Gilbert, Mildred Dunnock, Frank Silvera, Nina Varela, Henry Silva</t>
  </si>
  <si>
    <t>Ciencia ficción. Intriga. Terror | Distopía</t>
  </si>
  <si>
    <t>Imogen Poots, Jesse Eisenberg, Jonathan Aris, Olga Wehrly, Danielle Ryan, Senan Jennings, Molly McCann, Eanna Hardwicke, Shana Hart</t>
  </si>
  <si>
    <t>Comedia | Comedia screwball. Comedia sofisticada</t>
  </si>
  <si>
    <t>James Stewart, Jean Arthur, Lionel Barrymore, Edward Arnold, Mischa Auer, Ann Miller, Spring Byington, Ward Bond</t>
  </si>
  <si>
    <t>Drama. Aventuras | Supervivencia. Catástrofes. Basado en hechos reales. Naturaleza</t>
  </si>
  <si>
    <t>Ethan Hawke, Vincent Spano, Bruce Ramsay, John Malkovich, Josh Hamilton, John Haymes Newton, David Kriegel, Illeana Douglas, José Zúñiga</t>
  </si>
  <si>
    <t>Cine negro. Drama | Años 20. Años 30. Mafia. Crimen. Neo-noir</t>
  </si>
  <si>
    <t>Ben Affleck, Brendan Gleeson, Chris Messina, Zoe Saldana, Elle Fanning, Chris Cooper, Sienna Miller, Remo Girone, Robert Glenister, Matthew Maher, Miguel J. Pimentel, Anthony Michael Hall, Titus Welliver, Chris Sullivan, Max Casella, Kristen Annese, Larry Eudene, Derek Mears</t>
  </si>
  <si>
    <t>Drama. Comedia | Comedia dramática. Años 60. Road Movie. Basado en hechos reales</t>
  </si>
  <si>
    <t>Javier Cámara, Natalia de Molina, Francesc Colomer, Ramón Fontserè, Jorge Sanz, Ariadna Gil, Rogelio Fernández</t>
  </si>
  <si>
    <t>Comedia | Comedia screwball. Comedia romántica. Remake. Nochevieja / Año nuevo. Comedia sofisticada</t>
  </si>
  <si>
    <t>Cary Grant, Katharine Hepburn, Lew Ayres, Doris Dolan, Edward Everett Horton, Henry Daniell, Henry Kolker, Binnie Barnes</t>
  </si>
  <si>
    <t>Comedia | Cine dentro del cine. Sátira. Película de culto. Cine independiente USA</t>
  </si>
  <si>
    <t>Steve Buscemi, Catherine Keener, Dermot Mulroney, Danielle von Zerneck, James Legros, Michael Griffiths, Rica Martens, Peter Dinklage</t>
  </si>
  <si>
    <t>Drama | Deporte. Vejez/Madurez</t>
  </si>
  <si>
    <t>Dieter Hallervorden, Tatja Seibt, Heike Makatsch, Heinz W. Krückeberg, Frederick Lau, Otto Mellies, Mehdi Nebbou, Katrin Saß</t>
  </si>
  <si>
    <t>Acción. Thriller. Drama | Crimen. Policíaco. Neo-noir. Cine independiente USA</t>
  </si>
  <si>
    <t>William Petersen, Willem Dafoe, John Pankow, Debra Feuer, John Turturro, Dean Stockwell, Darlanne Fluegel, Steve James, Robert Downey Sr., Michael Greene, Christopher Allport, Gary Cole</t>
  </si>
  <si>
    <t>Cine negro. Thriller. Intriga | Thriller psicológico</t>
  </si>
  <si>
    <t>Barbara Stanwyck, Burt Lancaster, Ann Richards, Wendell Corey, Harold Vermilyea, Ed Begley, Leif Erickson, William Conrad, John Bromfield, Jimmy Hunt, Dorothy Neumann</t>
  </si>
  <si>
    <t>Terror. Intriga | Casas encantadas. Sobrenatural</t>
  </si>
  <si>
    <t>Rodolfo Sancho, Ramón Barea, Ana Fernández, Belén Fabra, Lucas de Blas, Nerea Barros, Rubén Corvo, Jorge Oubel, Alvaro Panadero, Viti Suárez, Peter Van Randen, Javier Botet</t>
  </si>
  <si>
    <t>Jamie Dornan, Numan Acar, Anthony Head, Max Pirkis, Ali Suliman, Sharon Maughan, Mitchell Mullen, Jan Decleir, Charlotte De Bruyne, Josse De Pauw, Gene Bervoets, Eline Van der Velden</t>
  </si>
  <si>
    <t>Aventuras. Drama | Basado en hechos reales. Aves/Pájaros</t>
  </si>
  <si>
    <t>Jean-Paul Rouve, Louis Vazquez, Mélanie Doutey, Lilou Fogli, Dominique Pinon, Philippe Magnan, Ariane Pirié, Gregori Baquet</t>
  </si>
  <si>
    <t>Drama | Familia. Animales. Naturaleza</t>
  </si>
  <si>
    <t>Anna Paquin, Jeff Daniels, Dana Delany, Terry Kinney, Jeremy Ratchford, Holter Graham</t>
  </si>
  <si>
    <t>Jeff Bridges, Tommy Lee Jones, Suzy Amis, Lloyd Bridges, Forest Whitaker, Stephi Lineburg, John Finn, Caitlin Clarke, Loyd Catlett</t>
  </si>
  <si>
    <t>Tommy Lee Jones, Anne Heche, Gaby Hoffmann, Don Cheadle, Jacqueline Kim, Keith David, Richard Schiff, John Corbett, Michael Rispoli, John Carroll Lynch, Marcello Thedford, Laurie Lathem, Robert Wisdom</t>
  </si>
  <si>
    <t>Drama. Comedia | Melodrama. Familia</t>
  </si>
  <si>
    <t>Penélope Cruz, Carmen Maura, Chus Lampreave, Lola Dueñas, Blanca Portillo, Yohana Cobo, Antonio de la Torre, María Isabel Díaz, Neus Sanz, Leandro Rivera, Carlos Blanco, Pepa Aniorte, Yolanda Ramos</t>
  </si>
  <si>
    <t>Louis de Funès, Annie Girardot, Maurice Risch, Jean-Jacques Moreau, Geneviève Fontanel, Jacques François, Georges Staquet, Mario David, Daniel Boulanger, Tanya Lopert, Julien Guiomar</t>
  </si>
  <si>
    <t>Drama | Familia. Drama social. Pobreza</t>
  </si>
  <si>
    <t>Hazel Doupe, Dara Devaney, Johnny Collins</t>
  </si>
  <si>
    <t>Thriller. Intriga | Aviones. Terrorismo</t>
  </si>
  <si>
    <t>Rachel McAdams, Cillian Murphy, Brian Cox, Jayma Mays, Laura Johnson, Jack Scalia, Mary Kathleen Gordon, Colby Donaldson, Robert Pine, Terry Press, Brittany Oaks, Carl Gilliard</t>
  </si>
  <si>
    <t>Josiane Balasko, Alexandra Lamy, Mathilde Seigner, Jérôme Commandeur, Philippe Lefebvre, Cécile Rebboah, Didier Flamand, Guilaine Londez</t>
  </si>
  <si>
    <t>Thriller. Fantástico | Distopía</t>
  </si>
  <si>
    <t>Aura Garrido, Rubén Ochandiano, José Sacristán, Jaime Olías, Silvia Abril, Ana Wagener, Miquel Fernández, Francesc Pagès, Ginés García Millán, Andrés Herrera, Borja Espinosa, Andreu Castro, Joan Carles Suau, Ignasi Vidal, Anna Gonzalvo</t>
  </si>
  <si>
    <t>Robert Wieckiewicz, Agnieszka Grochowska, Iwona Bielska, Zbigniew Bielawski, Maria Rosaria Omaggio, Ewa Kolasinska, Miroslaw Baka, Michal Czernecki</t>
  </si>
  <si>
    <t>Musical. Romance | Comedia romántica. Bodas</t>
  </si>
  <si>
    <t>Greg Wise, Leona Lewis, Annabel Scholey, Adrian Palmer, Hannah Arterton, Shane Salter, Val Monk, Terry Noble, Susan Fordham, Katy Brand, Giulio Berruti</t>
  </si>
  <si>
    <t>Drama | Secuela. Bolsa &amp; Negocios. Crisis económica 2008</t>
  </si>
  <si>
    <t>Shia LaBeouf, Michael Douglas, Carey Mulligan, Josh Brolin, Frank Langella, Susan Sarandon, Eli Wallach, Austin Pendleton, John Bedford Lloyd, Vanessa Ferlito, John Buffalo Mailer, Jason Clarke, Christian Baha, Oliver Stone, Charlie Sheen</t>
  </si>
  <si>
    <t>Michael Douglas, Charlie Sheen, Daryl Hannah, Terence Stamp, Martin Sheen, Hal Holbrook, John C. McGinley, Saul Rubinek, Tamara Tunie, Paul Guilfoyle, Sylvia Miles, Richard Dysart, Millie Perkins, Annie McEnroe, Sean Young, Anna Thomson, James Spader, Oliver Stone</t>
  </si>
  <si>
    <t>Acción. Thriller | Venganza. Cómic</t>
  </si>
  <si>
    <t>James McAvoy, Angelina Jolie, Morgan Freeman, Terence Stamp, Thomas Kretschmann, Common, Kristen Hager, Marc Warren, David O'Hara, Dato Bakhtadze, Chris Pratt</t>
  </si>
  <si>
    <t>Bélico. Drama | I Guerra Mundial. Animales. Caballos. Historias cruzadas. Cine épico. Años 1910-1919</t>
  </si>
  <si>
    <t>Jeremy Irvine, Emily Watson, Peter Mullan, Niels Arestrup, Tom Hiddleston, David Thewlis, Benedict Cumberbatch, Celine Buckens, Toby Kebbell, David Kross, Liam Cunningham, Nicolas Bro, Leonhard Carow, Eddie Marsan, Patrick Kennedy, Matt Milne, Robert Emms, Hinnerk Schönemann, Geoff Bell</t>
  </si>
  <si>
    <t>Alexander Skarsgård, Michael Peña, Theo James, Tessa Thompson, Caleb Landry Jones, Esodie Geiger, Rebekah Wiggins, Kyle T. Cowan, Jacob Browne, Jonathan David Dixon, Edric Ray, Richard Beal, Edward A. Duran, Geoffrey Pomeroy, Rodger Larance iser</t>
  </si>
  <si>
    <t>Fantástico. Aventuras | Fantasía medieval. Cine épico. Magia. Videojuego. 3-D</t>
  </si>
  <si>
    <t>Travis Fimmel, Toby Kebbell, Paula Patton, Ben Foster, Dominic Cooper, Ben Schnetzer, Robert Kazinsky, Clancy Brown, Daniel Wu, Ruth Negga, Anna Galvin, Callum Keith Rennie, Burkely Duffield, Ryan Robbins, Dean Redman, Glenn Ennis, Terry Notary, Elena Wurlitzer, Michael Adamthwaite, Anna Van Hooft, Callan Mulvey, Glenn Close</t>
  </si>
  <si>
    <t>Terror. Acción | Brujería. Viajes en el tiempo</t>
  </si>
  <si>
    <t>Julian Sands, Lori Singer, Richard E. Grant, Mary Woronov, Kevin O'Brien, Richard Kuss, Allan Miller, Anna Thomson, David Carpenter</t>
  </si>
  <si>
    <t>Acción. Thriller | Yakuza &amp; Triada</t>
  </si>
  <si>
    <t>Jean Reno, Michel Muller, Ryoko Hirosue, Carole Bouquet, Yoshi Oida, Christian Sinniger, Alexandre Brik, Véronique Balme, Elodie Frenck, Dorothée Brière</t>
  </si>
  <si>
    <t>Drama. Thriller. Comedia | Crimen. Venganza. Robos &amp; Atracos. Amistad</t>
  </si>
  <si>
    <t>Matthew Lewis, Vanessa Kirby, Timothy Spall, Iwan Rheon, Neil Maskell, Luke Treadaway, Gerard Kearns, Lewis Rainer</t>
  </si>
  <si>
    <t>Fantástico. Acción. Ciencia ficción. Thriller. Drama | Superhéroes. Cómic. DC Comics. Crimen. Años 80. Guerra Fría</t>
  </si>
  <si>
    <t>Jackie Earle Haley, Malin Akerman, Patrick Wilson, Billy Crudup, Matthew Goode, Jeffrey Dean Morgan, Carla Gugino, Matt Frewer, Stephen McHattie, Rob LaBelle, Laura Mennell, Gary Houston, James M. Connor, Mary Ann Burger, John Shaw, Robert Wisden, Jerry Wasserman, Don Thompson, Frank Novak, Ron Fassler, Stephanie Belding, Nhi Do, Walter Addison, Eli Snyder, J.R. Killigrew</t>
  </si>
  <si>
    <t>Comedia. Drama | Comedia dramática. Road Movie</t>
  </si>
  <si>
    <t>Leopold Witte, Tim Linde, Helen Belbin, Julie McLellan, Miles Jupp, Tom Mannion</t>
  </si>
  <si>
    <t>Bélico. Drama | Histórico. Guerras Napoleónicas. Siglo XIX</t>
  </si>
  <si>
    <t>Rod Steiger, Christopher Plummer, Orson Welles, Jack Hawkins, Virginia McKenna, Dan O'Herlihy, Rupert Davies, Philippe Forquet, Gianni Garko, Ivo Garrani, Ian Ogilvy</t>
  </si>
  <si>
    <t>Ciencia ficción. Aventuras. Acción | Futuro postapocalíptico. Aventuras marinas. Distopía</t>
  </si>
  <si>
    <t>Devi Couzigou, Mathis Crusson, Victor Le Blond, Sullivan Loyez, Pierre-François Martin-Laval, Arnaud Duléry, Simon Astier, Gaia Bermani Amaral, Isabelle Nanty, Liah O'Prey</t>
  </si>
  <si>
    <t>Musical. Romance. Drama | Drama romántico. Bandas/pandillas callejeras</t>
  </si>
  <si>
    <t>Natalie Wood, Richard Beymer, George Chakiris, Russ Tamblyn, Rita Moreno, Simon Oakland, Ned Glass, William Bramley, Tucker Smith, Tony Mordente, David Winters, Eliot Feld, Bert Michaels, David Bean, Robert Banas</t>
  </si>
  <si>
    <t>Acción. Thriller | Crimen. Robos &amp; Atracos. Coches/Automovilismo</t>
  </si>
  <si>
    <t>rank Grillo, Caitlin Carmichael, Garret Dillahunt, Wendy Moniz, John Cenatiempo, Slaine, William Xifaras, Precious White</t>
  </si>
  <si>
    <t>Drama | Música. Jazz. Cine independiente USA</t>
  </si>
  <si>
    <t>Miles Teller, J.K. Simmons, Melissa Benoist, Paul Reiser, Austin Stowell, Jayson Blair, Kavita Patil, Kofi Siriboe, Jesse Mitchell, Michael D. Cohen, Tian Wang, Jocelyn Ayanna, Tarik Lowe, Marcus Henderson, Keenan Henson</t>
  </si>
  <si>
    <t>Comedia. Romance | Años 40. Remake</t>
  </si>
  <si>
    <t>Ellie Kendrick, James Cosmo, Eddie Izzard, Sean Biggerstaff, Kevin Guthrie, Tim Pigott-Smith, Gregor Fisher, Fenella Woolgar, Naomi Battrick, Michael Nardone, Brian Pettifer, Kevin Mains, Ken Drury, Iain Robertson, Annie Louise Ross, Sean Scanlan, Matt Costello, Anthony Strachan, Ciaron Kelly, Alan Cuthbert, Andrew Dallmeyer, Mike Tibbetts, Doug Mathieson, Alex Mathieson, Holly Howden Gilchrist, John Sessions</t>
  </si>
  <si>
    <t>Drama | Crimen. Basado en hechos reales. Drama social. Drogas. Familia. Racismo</t>
  </si>
  <si>
    <t>Matthew McConaughey, Richie Merritt, Jennifer Jason Leigh, Jonathan Majors, Bruce Dern, Piper Laurie, Bel Powley, Rory Cochrane, Taylour Paige, Jason Gerrard, Eddie Marsan, RJ Cyler, Brian Tyree Henry, Brad Carter, Kyanna Simone Simpson</t>
  </si>
  <si>
    <t>Drama | Cine independiente USA. Drogas</t>
  </si>
  <si>
    <t>Morgan Saylor, Brian 'Sene' Marc, Justin Bartha, Chris Noth, Adrian Martinez, India Menuez, Annabelle Dexter-Jones, Ralph Rodriguez, Anthony Ramos, Eden Marryshow, Celia Au, Tamika Sonja Lawrence, Kyanna Simone Simpson, Jermel Howard, Stefano Villabona, Ralph Bracco</t>
  </si>
  <si>
    <t>Terror. Thriller | Secuela</t>
  </si>
  <si>
    <t>Nathan Fillion, Katee Sackhoff, Craig Fairbrass, Adrian Holmes, Kendall Cross, Teryl Rothery, William MacDonald, Joshua Ballard, David Milchard, Tegan Moss, Ryan Michael, Chris Shields, David Orth, Donna Yamamoto, Lexie Huber, Paul Wu, Vanesa Tomasino, Manoj Sood, Dean Redman, Aaron Pearl, Jared Keeso, Claire Riley, Cheryl Mullen, Malcom Scott, D. Harlan Cutshall, Sean Whale, Joseph May, Erika-Shaye Gair, Tammy Gillis, Cory Monteith, David Purvis, Michaela Mann, Kimani Ray Smith, Aidan Williamson, Quinn Lord, Suzanne Ristic, Trevor Roberts, Elan Ross Gibson, Roger Allford, Brad Turner</t>
  </si>
  <si>
    <t>Thriller. Intriga. Terror | Sobrenatural</t>
  </si>
  <si>
    <t>Michael Keaton, Deborah Kara Unger, Chandra West, Ian McNeice, Mike Dopud, Micki Maunsell, Suzanne Ristic, Nicholas Elia, Amber Rothwell, Keegan Connor Tracy</t>
  </si>
  <si>
    <t>Thriller | Internet/Informática. Thriller psicológico</t>
  </si>
  <si>
    <t>Tom Schilling, Elyas M'Barek, Wotan Wilke Möhring, Antoine Monot Jr., Tijan Marei, Hannah Herzsprung, Stephan Kampwirth, Trine Dyrholm, Katja Wagner, Max Hopp, Katharina Matz, Leopold Hornung, Arndt Schwering-Sohnrey, Leonhard Carow</t>
  </si>
  <si>
    <t>Jessie Buckley, Julie Walters, Sophie Okonedo, Jamie Sives, Ashley Shelton, James Harkness, Gemma McElhinney, Tracy Wiles, J. Thomas Bailey, Daniel Campbell, James McElvar, Janey Godley, Vanya Eadie, Jeffrey Wilkerson, Aly Bain, Marianne McIvor, Neil MacColl, Phil Cunningham, Stuart Nisbet</t>
  </si>
  <si>
    <t>Western. Ciencia ficción. Comedia | Steampunk. Western futurista. Buddy Film. Remake</t>
  </si>
  <si>
    <t>Will Smith, Kevin Kline, Kenneth Branagh, Salma Hayek, Ted Levine, Bai Ling, Musetta Vander, M. Emmet Walsh, Frederique Van Der Wal, Garcelle Beauvais, Buck Taylor, Rodney A. Grant, Sofia Eng, Debra Christofferson, Mik Scriba</t>
  </si>
  <si>
    <t>Terror | Monstruos. Metraje encontrado</t>
  </si>
  <si>
    <t>Alexie Gilmore, Bryce Johnson, Peter Jason, Laura Montagna, Bucky Sinister, Tom Yamarone</t>
  </si>
  <si>
    <t>Fantástico. Aventuras | Fantasía medieval. Espada y brujería. Brujería. Magia</t>
  </si>
  <si>
    <t>Warwick Davis, Val Kilmer, Joanne Whalley, Jean Marsh, Gavan O'Herlihy, Patricia Hayes, Billy Barty, Pat Roach, David Steinberg, Phil Fondacaro, Tony Cox, Robert Gillibrand, Mark Northover, Kevin Pollak, Rick Overton, Maria Holvoe, Ashley C. Williams</t>
  </si>
  <si>
    <t>Woody Harrelson, Laura Dern, Isabelle Amara, Judy Greer, Cheryl Hines, James Saito, Chris Carlson, Chelsea Anne Lawrence, Bruce Bohne, Bobby E. Erickson, Andrew Hawtrey</t>
  </si>
  <si>
    <t>Comedia. Drama | Comedia dramática. Deporte. Wrestling/Lucha libre. Cine independiente USA</t>
  </si>
  <si>
    <t>Paul Giamatti, Amy Ryan, Bobby Cannavale, Jeffrey Tambor, Burt Young, Melanie Lynskey, Alex Shaffer, Margo Martindale</t>
  </si>
  <si>
    <t>Western | Venganza. Amistad. Familia</t>
  </si>
  <si>
    <t>James Stewart, Shelley Winters, Dan Duryea, Stephen McNally, Charles Drake, Millard Mitchell, John McIntire, Jay C. Flippen, Will Geer, Rock Hudson, Tony Curtis</t>
  </si>
  <si>
    <t>Terror. Thriller | Casas encantadas. Fantasmas. Años 1900 (circa)</t>
  </si>
  <si>
    <t>Helen Mirren, Jason Clarke, Sarah Snook, Angus Sampson, Emily Wiseman, Laura Brent, Tyler Coppin, Dawayne Jordan, Jeffrey W. Jenkins, Thor Carlsson, John Lobato, Xavier Gouault, Jeff Lipary, Finn Scicluna-O'Prey, Homero Lopez</t>
  </si>
  <si>
    <t>Thriller. Intriga | Policíaco. Crimen. Basado en hechos reales</t>
  </si>
  <si>
    <t>Jeremy Renner, Elizabeth Olsen, Julia Jones, Graham Greene, Jon Bernthal, Matthew Del Negro, Kelsey Chow, Gil Birmingham, Ian Bohen, Martin Sensmeier, Hugh Dillon, Eric Lange, Mason D. Davis, James Jordan, Teo Briones, Tara Karsian</t>
  </si>
  <si>
    <t>Nicolas Cage, Adam Beach, Christian Slater, Peter Stormare, Noah Emmerich, Mark Ruffalo, Brian Van Holt, Martin Henderson, Roger Willie, Frances O'Connor, Jason Isaacs, Kevin Cooney</t>
  </si>
  <si>
    <t>Drama. Intriga. Thriller | Vida rural (Norteamérica). Cine independiente USA. Familia</t>
  </si>
  <si>
    <t>Jennifer Lawrence, John Hawkes, Lauren Sweetser, Sheryl Lee, Kevin Breznahan, Isaiah Stone, Ashlee Thompson, Shelley Waggener, Garret Dillahunt</t>
  </si>
  <si>
    <t>Terror | Slasher. Gore. Asesinos en serie. Secuela</t>
  </si>
  <si>
    <t>John Jarratt, Ryan Corr, Phillipe Klaus, Shannon Ashlyn, Chloé Boreham, Kate Englefield, Shane Feeney-Connor, Maria Volk, Sarah Roberts</t>
  </si>
  <si>
    <t>Terror | Slasher. Basado en hechos reales. Road Movie. Asesinos en serie</t>
  </si>
  <si>
    <t>John Jarratt, Cassandra Magrath, Kestie Morassi, Nathan Phillips, Guy O'Donnell, Andy McPhee, Geoff Revell</t>
  </si>
  <si>
    <t>Acción. Aventuras. Fantástico | Espada y brujería</t>
  </si>
  <si>
    <t>Aleksandr Bukharov, Oksana Akinshina, Aleksandr Domogarov, Igor Petrenko, Juozas Budraitis, Rezo Esadze, Artyom Semakin, Nina Usatova, Natalya Varley, Tatyana Lyutayeva, Anatoli Belyj, Lilian Navrozashvili, Andrei Rudensky, Evgenia Sviridova</t>
  </si>
  <si>
    <t>Drama | Años 50</t>
  </si>
  <si>
    <t>Kate Winslet, Justin Timberlake, Juno Temple, James Belushi, Jack Gore, Max Casella, Michael Zegarski, Tony Sirico, Debi Mazar, Geneva Carr, Steve Schirripa, David Krumholtz, Robert C. Kirk, Tommy Nohilly, John Doumanian, Tom Guiry, Bobby Slayton</t>
  </si>
  <si>
    <t>Fantástico. Acción. Bélico. Aventuras | Superhéroes. Cómic. DC Comics. I Guerra Mundial</t>
  </si>
  <si>
    <t>Gal Gadot, Chris Pine, David Thewlis, Danny Huston, Elena Anaya, Ewen Bremner, Saïd Taghmaoui, Eugene Brave Rock, Connie Nielsen, Robin Wright, Lucy Davis, Samantha Jo, Lisa Loven, Florence Kasumba, Mayling Ng, Emily Carey, Doutzen Kroes, Jemma Moore</t>
  </si>
  <si>
    <t>Drama. Comedia | Amistad. Infancia. Enfermedad. Familia. Acoso escolar/bullying</t>
  </si>
  <si>
    <t>Jacob Tremblay, Julia Roberts, Owen Wilson, Izabela Vidovic, Noah Jupe, Mandy Patinkin, Danielle Rose Russell, Millie Davis, Elle McKinnon, Bryce Gheisar, Daveed Diggs, Ty Consiglio, Kyle Harrison Breitkopf, Sônia Braga</t>
  </si>
  <si>
    <t>Drama | Años 20. Años 70. Infancia. Discapacidad auditiva</t>
  </si>
  <si>
    <t>Oakes Fegley, Julianne Moore, Millicent Simmonds, Michelle Williams, Jaden Michael, Amy Hargreaves, Cory Michael Smith, Tom Noonan, Marko Caka, James Urbaniak, Hays Wellford, Morgan Turner, Ekaterina Samsonov, Raul Torres, John P. McGinty, Mark A. Keeton</t>
  </si>
  <si>
    <t>Acción. Aventuras. Comedia | Wuxia</t>
  </si>
  <si>
    <t>Drama | Años 70. Deporte. Fútbol americano. Racismo. Basado en hechos reales</t>
  </si>
  <si>
    <t>Caleb Castille, Jon Voight, C. Thomas Howell, Sean Astin, Nic Bishop, Brando Eaton, Virginia Williams, Sherri Shepherd, Brett Rice, Rhoda Griffis, Jet Jurgensmeyer, Kelly Greyson, Jason Burkey</t>
  </si>
  <si>
    <t>Drama | Terrorismo. 11-S. Basado en hechos reales. Bomberos</t>
  </si>
  <si>
    <t>Nicolas Cage, Michael Peña, Maria Bello, Maggie Gyllenhaal, Jude Ciccolella, Stephen Dorff, Armando Riesco, Jay Hernandez, Michael Shannon, Donna Murphy, Nicholas Turturro, Jon Bernthal, Connor Paolo, Viola Davis, William Mapother</t>
  </si>
  <si>
    <t>Western. Drama | Basado en hechos reales. Biográfico</t>
  </si>
  <si>
    <t>Kevin Costner, Dennis Quaid, Gene Hackman, Michael Madsen, Joanna Going, Linden Ashby, David Andrews, Mare Winningham, Mark Harmon, Tom Sizemore, Jeff Fahey, Catherine O'Hara, Bill Pullman, Isabella Rossellini, Randle Mell, JoBeth Williams, Todd Allen, Annabeth Gish, Jim Caviezel, Adam Baldwin, James Gammon, Rex Linn, Téa Leoni</t>
  </si>
  <si>
    <t>Jay Gallagher, Bianca Bradey, Leon Burchill, Luke McKenzie, Yure Covich, Keith Agius, Catherine Terracini, Berryn Schwerdt, Beth Aubrey</t>
  </si>
  <si>
    <t>Intriga. Ciencia ficción. Drama. Thriller | Secuela. Sobrenatural</t>
  </si>
  <si>
    <t>David Duchovny, Gillian Anderson, Adam Godley, Amanda Peet, Billy Connolly, Callum Keith Rennie, Mitch Pileggi, Nicki Aycox</t>
  </si>
  <si>
    <t>Thriller | Crimen. Prostitución</t>
  </si>
  <si>
    <t>Viva Bianca, Hannah Mangan Lawrence, Eamon Farren, Peter Docker, Belinda McClory, Stephen Phillips, Rowan Witt</t>
  </si>
  <si>
    <t>Drama | Basado en hechos reales. Amistad. Enseñanza. Matemáticas</t>
  </si>
  <si>
    <t>Asa Butterfield, Rafe Spall, Sally Hawkins, Eddie Marsan, Jo Yang, Martin McCann, Jake Davies, Alex Lawther, Alexa Davies, Orion Lee, Edward Baker-Close, Percelle Ascott</t>
  </si>
  <si>
    <t>Ciencia ficción. Acción | Años 80. Secuela. Superhéroes. Cómic. Marvel Comics</t>
  </si>
  <si>
    <t>Ice Cube, Samuel L. Jackson, Willem Dafoe, Scott Speedman, Peter Strauss, Michael Roof, Sunny Mabrey, Xzibit, Nona Gaye</t>
  </si>
  <si>
    <t>Acción. Aventuras. Thriller | Secuela</t>
  </si>
  <si>
    <t>Vin Diesel, Deepika Padukone, Donnie Yen, Toni Collette, Nina Dobrev, Ruby Rose, Kris Wu, Rory McCann, Tony Jaa, Michael Bisping, Al Sapienza, Samuel L. Jackson, Ice Cube, Neymar Jr., Nicky Jam, Andrey Ivchenko, Hermione Corfield, Tony Gonzalez, Tommy James Murphy, Nigel Bennett, Terry Chen, Daniel Kash, Shawn Roberts, Charles Carroll, Héctor Aníbal, Helena-Alexis Seymour, Megan Soo, Kristen Kurnik, Rochelle Harrison, Sharon Riley, Grace Gayle, Ken Tran, Nyjah Huston, Betty Zhou, Jenny Itwaru</t>
  </si>
  <si>
    <t>Vin Diesel, Samuel L. Jackson, Marton Csokas, Asia Argento, Michael Roof, Eve, Danny Trejo, Tom Everett, Thomas Ian Griffith, Leila Arcieri</t>
  </si>
  <si>
    <t>Drama. Comedia. Musical | Comedia dramática. Religión. Vida rural. Feminismo</t>
  </si>
  <si>
    <t>Comedia. Drama. Romance | Comedia dramática. Comedia romántica</t>
  </si>
  <si>
    <t>Amy Schumer, Bill Hader, Tilda Swinton, Brie Larson, Colin Quinn, Vanessa Bayer, John Cena, Ezra Miller, LeBron James, Randall Park, Jon Glaser, Daniel Radcliffe, Marisa Tomei, Matthew Broderick, Leslie Jones, Devin Fabry, Norman Lloyd, Dan Soder</t>
  </si>
  <si>
    <t>Terence Hill, Gregory Walcott, Yanti Somer, Dominic Barto, Harry Carey Jr., Dan Sturkie, Enzo Fiermonte, Danika La Loggia, Riccardo Pizzuti</t>
  </si>
  <si>
    <t>Ben Stiller, Jennifer Aniston, Philip Seymour Hoffman, Debra Messing, Alec Baldwin, Hank Azaria, Bryan Brown, Masi Oka</t>
  </si>
  <si>
    <t>Drama. Comedia | Enfermedad</t>
  </si>
  <si>
    <t>Gugu Mbatha-Raw, Michiel Huisman, Steve Coogan, Jacki Weaver, Timothy Simons, Christopher Walken, Kate McKinnon, Zach Cherry, Jessie Ennis, Glenn Fleshler</t>
  </si>
  <si>
    <t>Romance. Comedia | Comedia romántica. Perros/Lobos</t>
  </si>
  <si>
    <t>Diane Lane, John Cusack, Dermot Mulroney, Elizabeth Perkins, Ali Hillis, Christopher Plummer, Stockard Channing, Julie Gonzalo, Kate McClafferty, Jordana Spiro, Glenn Howerton</t>
  </si>
  <si>
    <t>Comedia. Acción | Buddy Film. Mafia</t>
  </si>
  <si>
    <t>Terence Hill, Bud Spencer, Deogratias Huerta, John Sharp, Patty Shepard, Manuel de Blas, Luis Barbero, Donald Pleasence, Emilio Laguna</t>
  </si>
  <si>
    <t>Ingrid Bergman, Mathias Wiedman, Renate Mannhardt, Kurt Kreuger, Elise Aulinger, Klaus Kinski</t>
  </si>
  <si>
    <t>Thriller. Comedia | Comedia negra. Cine independiente USA</t>
  </si>
  <si>
    <t>Melanie Lynskey, Elijah Wood, David Yow, Jane Levy, Devon Graye, Christine Woods, Robert Longstreet, Derek Mears, Gary Anthony Williams, Macon Blair, Taylor Tunes, Jason Manuel Olazabal, Myron Natwick, Jana Lee Hamblin, Dana Millican, Lee Eddy</t>
  </si>
  <si>
    <t>Thriller | Crimen. Yakuza &amp; Triada</t>
  </si>
  <si>
    <t>Robert Mitchum, Ken Takakura, Brian Keith, Herb Edelman, Richard Jordan, Keiko Kishi, Eiji Okada, James Shigeta, Kyôsuke Machida, Christina Kokubo, Eiji Gô, Lee Chirillo, M. Hisaka, William Ross, Akiyama, Harada</t>
  </si>
  <si>
    <t>Richard Gere, Vanessa Redgrave, William Devane, Rachel Roberts, Chick Vennera, Lisa Eichhorn, Joan Hickson</t>
  </si>
  <si>
    <t>Musical. Drama. Romance | Drama romántico. Años 1900 (circa). Enseñanza</t>
  </si>
  <si>
    <t>Barbra Streisand, Mandy Patinkin, Amy Irving, Nehemiah Persoff, Steven Hill, Allan Corduner, Miriam Margolyes, Ruth Goring, David de Keyser</t>
  </si>
  <si>
    <t>Comedia. Fantástico. Romance | Música. Comedia romántica</t>
  </si>
  <si>
    <t>Himesh Patel, Lily James, Kate McKinnon, Ed Sheeran, Lamorne Morris, Ellise Chappell, Camille Chen, Alexander Arnold, Joel Fry, Sophia Di Martino, James Corden, Robert Carlyle</t>
  </si>
  <si>
    <t>Intriga | Policíaco. Religión</t>
  </si>
  <si>
    <t>Montgomery Clift, Anne Baxter, Karl Malden, Brian Aherne, O.E. Hasse, Dolly Haas, Roger Dann, Charles André, Judson Pratt</t>
  </si>
  <si>
    <t>Drama. Cine negro | Periodismo. Crimen. Basado en hechos reales</t>
  </si>
  <si>
    <t>James Stewart, Richard Conte, Lee J. Cobb, Helen Walker, Betty Garde, Kasia Orzazewski, Joanne De Bergh, John McIntire, E.G. Marshall, Lionel Stander</t>
  </si>
  <si>
    <t>M.E. Clifton-James, John Mills, Cecil Parker, Patrick Allen, Patrick Holt, Leslie Phillips, Michael Hordern, Marius Goring, Barbara Hicks, Duncan Lamont, Anthony Sagar, John Gale, Kenneth J. Warren, John Gale</t>
  </si>
  <si>
    <t>Jean-Paul Belmondo, Georges Géret, Jean-François Balmer, Claude Brosset, Julie Jézéquel, Michel Beaune, Marie Laforêt, Michel Galabru</t>
  </si>
  <si>
    <t>Fan Bingbing, Da Peng, Fan Wei, Guo Tao, Calvin Li, Zhang Yi, Liu Hua, Zhang Jiayi, Yu Hewei, Zhao Lixin, Feng Xiaogang</t>
  </si>
  <si>
    <t>Ivan Barnev, Oldrich Kaiser, Julia Jentsch, Martin Huba, Marián Labuda, Milan Lasica, Josef Abrhám, Jirí Lábus, Jaromír Dulava</t>
  </si>
  <si>
    <t>Comedia. Drama | Años 70. Cine dentro del cine. Basado en hechos reales. Blaxploitation. Stand-Up</t>
  </si>
  <si>
    <t>Eddie Murphy, London Worthy, Wesley Snipes, Craig Robinson, Chris Rock, Tituss Burgess, Mike Epps, Da'Vine Joy Randolph, Keegan-Michael Key, Ivo Nandi, Kodi Smit-McPhee, Chelsea Gilson, Tommie Earl Jenkins, Snoop Dogg, Tip Harris, Jamaal Lewis, Luenell, Li Eubanks, Fatimah Hassan, Aaron Craven, Toni Duclottni, Phil Abrams, Gerald Downey, Paige Annette, Denise Milfort, Jernard Burks, Ro Lott, Mark Krenik, Baker Chase, Knajula Edwards, Garland Whitt, Darrell Keith Harris, Bubba Ganter, Cheryl Francis Harrington, Jenny Schmidt, Aleksandar Filimonovic, Quartay Denaya, Adam Pepper, Saudia Rashed, Joshua Weinstein, Leonel Claude, Eric Shackelford, Khafre King, Henry Monfries, Justin Gant, Claude Phillips, Camryn Howard, A.J. Tannen, Stephaun Pender, Valerie Hall, Allen Rueckert, Anika C. McFall, Darryl Blalock, R.J. Asher, Tony Brown, Bernadine Durham, Phylicia Townes, Chris Reese, Monique StaTeena, Ashley Samuels, Bob Odenkirk</t>
  </si>
  <si>
    <t>Charles Bronson, Kay Lenz, John P. Ryan, Perry Lopez, George Dickerson, Oh Soon-tek, Dana Barron, Jesse Dabson, Peter Sherayko, James Purcell</t>
  </si>
  <si>
    <t>Charles Bronson, Jill Ireland, Vincent Gardenia, J.D. Cannon, Anthony Franciosa, Ben Frank, Robin Sherwood, Silvana Gallardo, Robert F. Lyons, Michael Prince, Drew Snyder, Paul Lambert, Thomas F. Duffy, Kevyn Major Howard, Stuart K. Robinson, Laurence Fishburne</t>
  </si>
  <si>
    <t>Drama | Discapacidad. Familia. Drama judicial / Abogados/as</t>
  </si>
  <si>
    <t>Sean Penn, Michelle Pfeiffer, Laura Dern, Dianne Wiest, Dakota Fanning, Joseph Rosenberg, Richard Schiff, Loretta Devine, Elle Fanning, Kathleen Robertson, Doug Hutchison, Mary Steenburgen, Rosalind Chao, Marin Hinkle</t>
  </si>
  <si>
    <t>Drama | Religión. Cine experimental. Drama psicológico. Familia</t>
  </si>
  <si>
    <t>Myriem Roussel, Thierry Rode, Philippe Lacoste, Juliette Binoche, Manon Andersen, Malachi Jara Kohan</t>
  </si>
  <si>
    <t>Drama | Basado en hechos reales. Drogas. Prostitución. Adolescencia. Película de culto. Años 70</t>
  </si>
  <si>
    <t>Natja Brunckhorst, Thomas Haustein, Jens Kuphal, Rainer Woelk, Jan Georg Effler, Christiane Reichelt, Daniela Jaeger, Kerstin Richter, David Bowie</t>
  </si>
  <si>
    <t>Drama | Drama social. Trabajo/empleo. Amistad</t>
  </si>
  <si>
    <t>Dave Johns, Hayley Squires, Briana Shann, Dylan McKiernan, Kate Rutter, Sharon Percy, Kema Sikazwe, Steven Richens, Amanda Payne</t>
  </si>
  <si>
    <t>Acción. Drama | Deporte. Familia</t>
  </si>
  <si>
    <t>Sylvester Stallone, David Mendenhall, Robert Loggia, Susan Blakely, Rick Zumwalt, Chris McCarthy, Terry Funk, Allan Graf, Magic Schwarz, John Braden</t>
  </si>
  <si>
    <t>Drama. Comedia | Comedia dramática. Adolescencia. Enfermedad. Amistad. Cine independiente USA</t>
  </si>
  <si>
    <t>Thomas Mann, Olivia Cooke, RJ Cyler, Nick Offerman, Connie Britton, Molly Shannon, Jon Bernthal, Katherine C. Hughes, Matt Bennett, Masam Holden, Bobb'e J. Thompson, Chelsea T. Zhang, Gavin Dietz, Edward DeBruce III</t>
  </si>
  <si>
    <t>Ciencia ficción. Thriller | Robots. Cyberpunk. Distopía</t>
  </si>
  <si>
    <t>Will Smith, Bridget Moynahan, Bruce Greenwood, Chi McBride, Alan Tudyk, James Cromwell, Jerry Wasserman, Shia LaBeouf, Adrian Ricard, Fiona Hogan, Peter Shinkoda, Terry Chen, David Haysom, Scott Heind, Sharon Wilkins, Craig March, Kyanna Cox, Darren Moore, Aaron Douglas, Shayla Dyson, Bobby Stewart, Nicola Crosbie, Emily Tennant, Michael St. John Smith, Travis Webster, Roger Haskett, Tiffany Lyndall-Knight, Angela Moore, Ryan Zwick, Essra Vischon, Kenyan Lewis, Aaron Joseph, Simon Baker, Marrett Green</t>
  </si>
  <si>
    <t>Drama | Biográfico. Deporte. Patinaje sobre hielo. Años 90</t>
  </si>
  <si>
    <t>Margot Robbie, Sebastian Stan, Allison Janney, Caitlin Carver, Julianne Nicholson, Bojana Novakovic, Mckenna Grace, Paul Walter Hauser, Bobby Cannavale, Renah Gallagher, Amy Fox, Ricky Russert, Jeffery Arseneau, Bobby Akers, Suehyla El-Attar, Kaleigh Brooke Clark, Catherine Dyer, Joshua Mikel, Jason Davis</t>
  </si>
  <si>
    <t>Jim Carrey, Renée Zellweger, Anthony Anderson, Mongo Brownlee, Jerod Mixon, Chris Cooper, Michael Bowman, Richard Jenkins, Robert Forster, Mike Cerrone, Rob Moran, Daniel Greene, Tony Cox, Zen Gesner, Traylor Howard, Natassia Malthe, Steve Sweeney, Anna Kournikova</t>
  </si>
  <si>
    <t>Acción. Drama | Japón feudal. Siglo XIX. Samuráis</t>
  </si>
  <si>
    <t>Toshirô Mifune, Tatsuya Nakadai, Yôko Tsukasa, Isuzu Yamada, Daisuke Kato, Seizaburô Kawazu, Takashi Shimura, Hiroshi Tachikawa, Yosuke Natsuki, Eijirô Tono, Kamatari Fujiwara, Ikio Sawamura, Atsushi Watanabe, Susumu Fujita, Kyû Sazanka, Kô Nishimura, Takeshi Katô, Ichirô Nakatani, Sachio Sakai, Akira Tani, Namigoro Rashomon</t>
  </si>
  <si>
    <t>Charlize Theron, Patton Oswalt, Patrick Wilson, Elizabeth Reaser, Collette Wolfe, Jill Eikenberry, Richard Bekins, Mary Beth Hurt, Kate Nowlin, Jenny Dare Paulin, Rebecca Hart, Hettienne Park, John Forest, Brian McElhaney, Brady Smith, Jee Young Han</t>
  </si>
  <si>
    <t>Ciencia ficción. Thriller. Western | Western futurista. Futuro postapocalíptico</t>
  </si>
  <si>
    <t>Kodi Smit-McPhee, Nicholas Hoult, Elle Fanning, Michael Shannon, Aimee Mullins, Alex McGregor, Robert Hobbs, Liah O'Prey, Carel Nel</t>
  </si>
  <si>
    <t>Animación. Drama. Romance. Fantástico | Drama romántico. Historias cruzadas. Adolescencia</t>
  </si>
  <si>
    <t>Drama | Biográfico. Baile</t>
  </si>
  <si>
    <t>Carlos Acosta, Santiago Alfonso, Keyvin Martínez, Edison Manuel Olvera, Laura de la Uz, Yerlin Pérez, Mario Elías, Andrea Doimeadiós, Carlos Enrique Almirante, Cesar Domínguez</t>
  </si>
  <si>
    <t>Rod Steiger, Sara Montiel, Brian Keith, Ralph Meeker, Jay C. Flippen, Charles Bronson, Olive Carey, H.M. Wynant, Neyle Morrow, Frank DeKova, Tim McCoy, Stuart Randall, Frank Warner, Billy Miller, Chuck Hayward, Chuck Roberson</t>
  </si>
  <si>
    <t>Drama | Biográfico. Moda. Homosexualidad. Años 50. Años 60. Años 70</t>
  </si>
  <si>
    <t>Pierre Niney, Guillaume Gallienne, Charlotte Le Bon, Laura Smet, Marie de Villepin, Nikolai Kinski, Ruben Alves, Astrid Whettnall, Marianne Basler, Adeline D'Hermy, Xavier Lafitte, Jean-Édouard Bodziak, Alexandre Steiger, Michèle Garcia, Olivier Pajot, Anne Alvaro</t>
  </si>
  <si>
    <t>Aventuras. Drama | Basado en hechos reales. Biográfico. Años 1900 (circa). Años 1910-1919. Años 20. Naturaleza</t>
  </si>
  <si>
    <t>Charlie Hunnam, Sienna Miller, Tom Holland, Robert Pattinson, Angus MacFadyen, Bobby Smalldridge, Edward Ashley, Tom Mulheron, Aleksandar Jovanovic, Siennah Buck, Stacy Shane, Bethan Coomber, Ian McDiarmid</t>
  </si>
  <si>
    <t>Drama | Política. Crimen. Basado en hechos reales</t>
  </si>
  <si>
    <t>Yves Montand, Jean-Louis Trintignant, Irene Papas, Jacques Perrin, François Périer, Pierre Dux, Charles Denner, Marcel Bozzuffi, Magali Noël, Renato Salvatori, Georges Géret</t>
  </si>
  <si>
    <t>Drama | Siglo XVII</t>
  </si>
  <si>
    <t>Daniel Giménez Cacho, Matheus Nachtergaele, Juan Minujín, Lola Dueñas, Rafael Spregelburd, Daniel Veronese, Vando Villamil</t>
  </si>
  <si>
    <t>Victor Mature, Michael Wilding, Anita Ekberg, Bonar Colleano, Eunice Gayson, Finlay Currie, Patrick McGoohan</t>
  </si>
  <si>
    <t>Ciencia ficción | Holocausto nuclear. Futuro postapocalíptico</t>
  </si>
  <si>
    <t>Sean Connery, Charlotte Rampling, Sara Kestelman, Sally Anne Newton, John Alderton, Niall Buggy</t>
  </si>
  <si>
    <t>Acción. Comedia | Japón feudal. Siglo XIX. Samuráis. Discapacidad. Discapacidad visual</t>
  </si>
  <si>
    <t>Takeshi Kitano, Tadanobu Asano, Michiyo Oguso, Yui Natsukawa, Guadalcanal Taka, Daigoro Tachibana, Yuko Daike, Ittoku Kishibe, Saburo Ishikura, Akira Emoto</t>
  </si>
  <si>
    <t>Comedia. Aventuras. Infantil | Cómic. Cine familiar</t>
  </si>
  <si>
    <t>Raúl Rivas, Daniel Cerezo, Javier Gutiérrez, Álex Angulo, Claudia Vega, Marcos Ruiz, Fran García, Javier Cifrián, Christian Mulas, Joseba Apaolaza, Santi Ugalde, Alberto López</t>
  </si>
  <si>
    <t>Comedia. Aventuras | Cine familiar. Secuela. Cómic</t>
  </si>
  <si>
    <t>Teo Planell, Toni Gómez, Elena Anaya, Iria Castellano, Máximo Pastor, Ana Blanco de Córdova, Fermí Reixach, Jorge Bosch, Carolina Lapausa, Goizalde Núñez, Juan Codina</t>
  </si>
  <si>
    <t>Thriller. Intriga | Crimen. Asesinos en serie. Años 60. Años 70. Años 80. Basado en hechos reales</t>
  </si>
  <si>
    <t>Jake Gyllenhaal, Robert Downey Jr., Mark Ruffalo, Anthony Edwards, Chloë Sevigny, Donal Logue, John Carroll Lynch, Brian Cox, Clea Duvall, Elias Koteas, Dermot Mulroney, Ciara Hughes, Philip Baker Hall, Ione Skye, John Terry, Bob Stephenson, David Lee Smith, John Mahon</t>
  </si>
  <si>
    <t>Ciencia ficción. Romance | Robots. Drama romántico</t>
  </si>
  <si>
    <t>Ewan McGregor, Léa Seydoux, Rashida Jones, Theo James, Matthew Gray Gubler, Miranda Otto, Christina Aguilera, Anthony Shim</t>
  </si>
  <si>
    <t>Comedia | Conflicto árabe-israelí</t>
  </si>
  <si>
    <t>Adam Sandler, John Turturro, Rob Schneider, Emmanuelle Chriqui, Nick Swardson, Lainie Kazan, Charlotte Rae, Ido Mosseri, Chris Rock, Mariah Carey, John McEnroe, Dave Matthews, Michael Buffer, Dina Doron, Shelley Berman, Daoud Heidami, Sayed Badreya, Robert Smigel, Kevin Nealon, George Takei</t>
  </si>
  <si>
    <t>Comedia. Terror | Comedia de terror. Zombis. Amistad. Adolescencia. Comedia juvenil</t>
  </si>
  <si>
    <t>Tye Sheridan, Logan Miller, Joey Morgan, Sarah Dumont, Jordan Fuller, Niki Koss, Halston Sage, David Koechner, Patrick Schwarzenegger, Lukas Gage, Laurel Harris, Cloris Leachman, Hiram A. Murray, Drew Droege, Missy Martinez, JoAnna Pallante, Britt Loren, Elle Evans, Becktoria, Dillon Francis, Arielle Raycene, Theo Kypri</t>
  </si>
  <si>
    <t>Comedia. Terror | Comedia de terror. Zombis. Road Movie. Secuela</t>
  </si>
  <si>
    <t>Jesse Eisenberg, Woody Harrelson, Emma Stone, Abigail Breslin, Zoey Deutch, Rosario Dawson, Luke Wilson, Avan Jogia, Bill Murray, Thomas Middleditch, Rachel Luttrell, MWW Michael Wilkerson, Julia Vasi, Jessica Medina, Otis Winston, Jess Durham, Timothy Carr, Kandis Hargrave, Isabelle Fretheim, Lewis Wright, Julian B Lin, Victoria Hall, Ian Gregg, Nathan W. Collins, Tim McAdams, Lauren Hendry, Sergio Briones, Jenin Gonzalez, Ari Loeb, Victor Rivera, Devin Mojica, Louie g Maldonado, Diezel Ramos, Al Roker, Lili Estefan</t>
  </si>
  <si>
    <t>Comedia. Terror. Romance | Comedia de terror. Sátira. Zombis. Película de culto</t>
  </si>
  <si>
    <t>Simon Pegg, Kate Ashfield, Nick Frost, Dylan Moran, Lucy Davis, Bill Nighy, Penelope Wilton, Peter Serafinowicz, Martin Freeman, Jessica Hynes, Rafe Spall, Nicola Cunningham</t>
  </si>
  <si>
    <t>Drama. Bélico | Historias cruzadas</t>
  </si>
  <si>
    <t>Paul Gross, Rossif Sutherland, David Richmond-Peck, Clark Johnson, Allan Hawco, Jennifer Pudavick, Christine Horne, Nabil Elouahabi, Karl Campbell, Darren Felbel, Robin Ruel, Aqqalu Meekis</t>
  </si>
  <si>
    <t>Acción. Drama. Thriller | Guerra de Vietnam. Telefilm</t>
  </si>
  <si>
    <t>Tommy Lee Jones, Helen Shaver, Yaphet Kotto, Lawrence Dane, Peter Dvorsky</t>
  </si>
  <si>
    <t>Bélico | Guerra de Afganistán. Ejército. Basado en hechos reales</t>
  </si>
  <si>
    <t>Ariadna Gil, Roberto Álamo, Raúl Mérida, Antonio Garrido, Ingrid García Jonsson, Jacobo Dicenta, Younes Bachir, Ismael Martínez, David de la Torre, Mariam Hernández, Berta Hernández, Ruth Gabriel, Javier Bódalo</t>
  </si>
  <si>
    <t>Drama | Cine familiar. Animales. II Guerra Mundial</t>
  </si>
  <si>
    <t>Toby Jones, Penelope Wilton, Art Parkinson, Ian McElhinney, Amy Huberman, Damian O'Hare, Stephen Hagan, Lalor Roddy, Seamus O'Hara, Maggie Cronin, Clare McMahon, Ian O'Reilly, Pauline Hutton, Geraldine McAlinden, James Stockdale, Frank Cannon, Ciaran Nolan, Donncha Crowley, Charlie Bonner, Colin Carnegie, Shane McCaffrey, Oliver Wilson</t>
  </si>
  <si>
    <t>Comedia | Parodia. Moda. Secuela</t>
  </si>
  <si>
    <t>Ben Stiller, Owen Wilson, Will Ferrell, Penélope Cruz, Kristen Wiig, Kyle Mooney, Milla Jovovich, Christine Taylor, Justin Theroux, Nathan Lee Graham, Cyrus Arnold, Billy Zane, Jon Daly, Sting, Benedict Cumberbatch, Justin Bieber, Ariana Grande, Susan Boyle, Katy Perry, Alexander Skarsgård, John Malkovich, Susan Sarandon, Anna Wintour, Jerry Stiller, Christina Hendricks, Marc Jacobs, Tommy Hilfiger, Valentino, Demi Lovato</t>
  </si>
  <si>
    <t>Anthony Quinn, Alan Bates, Irene Papas, Lila Kedrova, Sotiris Moustakas, Anna Kyriakou, Eleni Anousaki, Yorgo Voyagis, Takis Emmanuel, Giorgos Foundas, George Pan Cosmatos</t>
  </si>
  <si>
    <t>Thriller. Drama | Policíaco. Crimen. África. Racismo</t>
  </si>
  <si>
    <t>Orlando Bloom, Forest Whitaker, Tanya van Graan, Natasha Loring, Sven Ruygrok, Adrian Galley, Conrad Kemp, Roxanne Prentice, Tinarie van Wyk Loots, Dean Slater, Kelsey Egan, Richard Lothian</t>
  </si>
  <si>
    <t>Aventuras. Bélico | Histórico. Ejército. Colonialismo. África. Siglo XIX</t>
  </si>
  <si>
    <t>Stanley Baker, Michael Caine, Jack Hawkins, Ulla Jacobsson, James Booth, Nigel Green, Ivor Emmanuel, Paul Daneman, Glynn Edwards, Neil McCarthy, Gary Bond</t>
  </si>
  <si>
    <t>Comedia. Drama | Vejez/Madurez. Trabajo/empleo</t>
  </si>
  <si>
    <t>Fantástico. Aventuras | Aventuras marinas. Submarinos. Steampunk</t>
  </si>
  <si>
    <t>Thriller. Acción | Aventuras marinas. Basado en hechos reales. Piratas. Secuestros / Desapariciones</t>
  </si>
  <si>
    <t>Drama | Transexualidad / transgénero. Homosexualidad. Adolescencia. Familia</t>
  </si>
  <si>
    <t>Bélico. Thriller | II Guerra Mundial. Espionaje</t>
  </si>
  <si>
    <t>Romance. Comedia. Drama | Comedia romántica. Cine independiente USA</t>
  </si>
  <si>
    <t>Drama. Romance | Sobrenatural. Fantasmas. Casas encantadas. Cine independiente USA</t>
  </si>
  <si>
    <t>Bélico. Acción. Drama | Años 1910-1919. I Guerra Mundial. Aviones. Ejército. Amistad. Cine mudo</t>
  </si>
  <si>
    <t>Drama. Romance | Años 40. Biográfico. Literatura. Cine independiente USA. Basado en hechos reales. Homosexualidad</t>
  </si>
  <si>
    <t>Drama. Romance. Thriller | Crimen. Historias cruzadas. Drama romántico. Secuela</t>
  </si>
  <si>
    <t>Romance | Drama romántico. Discapacidad. Young Adult</t>
  </si>
  <si>
    <t>Animación. Ciencia ficción. Acción | Robots. Manga</t>
  </si>
  <si>
    <t>Comedia. Drama | Adolescencia. Comedia juvenil. Colegios &amp; Universidad. Película de culto</t>
  </si>
  <si>
    <t>Comedia. Drama | Comedia negra. Vida rural (Norteamérica). Años 90. Crimen. Basado en hechos reales. Comedia dramática. Drama judicial / Abogados/as. Cine independiente USA</t>
  </si>
  <si>
    <t>Aventuras | Edad Media. Siglo XIV. Capa y espada. Religión. Pandemias</t>
  </si>
  <si>
    <t>Drama. Comedia | Años 80. Música. Basado en hechos reales. Adolescencia. Inmigración. Familia</t>
  </si>
  <si>
    <t>Aventuras. Drama | Histórico. Edad Media. Siglo XIV. Biográfico. Venganza. Cine épico</t>
  </si>
  <si>
    <t>Ciencia ficción. Drama. Comedia | Steampunk. Cyberpunk. Neo-noir. Sátira. Película de culto. Distopía</t>
  </si>
  <si>
    <t>Comedia. Thriller | Comedia negra. Siglo XIX. Comedia de terror. Crimen. Pobreza. Asesinos en serie. Basado en hechos reales</t>
  </si>
  <si>
    <t>Comedia. Romance | Años 30. Cine dentro del cine. Drama romántico. Comedia romántica. Comedia dramática</t>
  </si>
  <si>
    <t>Comedia. Drama | Comedia dramática. Discapacidad. Síndrome de Down. Deporte. Baloncesto</t>
  </si>
  <si>
    <t>Romance. Drama | Años 50. Homosexualidad. Drama romántico. Melodrama. Nochevieja / Año nuevo</t>
  </si>
  <si>
    <t>Terror. Drama | Drama psicológico. Adolescencia. Colegios &amp; Universidad. Acoso escolar/bullying. Sobrenatural. Venganza. Película de culto</t>
  </si>
  <si>
    <t>Comedia. Drama. Romance | Comedia dramática. Comedia romántica. Drama romántico</t>
  </si>
  <si>
    <t>Aventuras. Comedia. Fantástico. Drama. Animación | Cine familiar. Amistad. Familia</t>
  </si>
  <si>
    <t>Bélico. Drama | II Guerra Mundial. Años 40. Histórico. Cine épico</t>
  </si>
  <si>
    <t>Thriller. Drama | Drama psicológico. Basado en hechos reales. Cine independiente USA</t>
  </si>
  <si>
    <t>Drama. Comedia. Thriller | Comedia dramática. Biográfico. Espionaje. Televisión</t>
  </si>
  <si>
    <t>Thriller. Intriga. Romance. Drama | Mafia. Neo-noir</t>
  </si>
  <si>
    <t>Comedia | Homosexualidad. Secuela</t>
  </si>
  <si>
    <t>Drama | Melodrama. Medicina. Enfermedad. Discapacidad. Años 60. Basado en hechos reales</t>
  </si>
  <si>
    <t>Ciencia ficción. Fantástico. Intriga | Futuro postapocalíptico. Pandemias. Distopía. Viajes en el tiempo. Película de culto. Remake</t>
  </si>
  <si>
    <t>Drama. Romance. Aventuras | Histórico. Revolución Rusa. Cine épico. Drama romántico</t>
  </si>
  <si>
    <t>Thriller. Drama | Crimen. Policíaco. Buddy Film. Robos &amp; Atracos. Neo-noir</t>
  </si>
  <si>
    <t>Acción. Comedia | Artes marciales. Bandas/pandillas callejeras. Mafia</t>
  </si>
  <si>
    <t>Comedia. Fantástico. Romance | Comedia screwball. Comedia romántica. Comedia sofisticada</t>
  </si>
  <si>
    <t>Aventuras. Acción. Drama | Histórico. Drama de época. Siglo XVII. Capa y espada</t>
  </si>
  <si>
    <t>Thriller. Acción | Crimen. Drogas. Yakuza &amp; Triada. Secuestros / Desapariciones. Amistad. Policíaco</t>
  </si>
  <si>
    <t>Drama | Basado en hechos reales. Años 60. Drama judicial / Abogados/as. Drama social</t>
  </si>
  <si>
    <t>Drama | Biográfico. Siglo XIX. Discapacidad. Pintura</t>
  </si>
  <si>
    <t>Drama | Basado en hechos reales. Histórico. Racismo. Años 50. Años 60. Años 70. Años 80</t>
  </si>
  <si>
    <t>Aventuras. Romance. Drama | Conquista de América. América colonial. Histórico. Siglo XVII. Naturaleza</t>
  </si>
  <si>
    <t>Romance. Drama. Aventuras | II Guerra Mundial. África. Melodrama. Drama romántico</t>
  </si>
  <si>
    <t>Terror. Intriga | Falso documental. Metraje encontrado. Cine independiente USA. Película de culto</t>
  </si>
  <si>
    <t>Fantástico. Aventuras. Comedia. Intriga. Drama | Siglo XIX. Monstruos. Cuentos. Steampunk</t>
  </si>
  <si>
    <t>Fantástico. Aventuras | Cine familiar. Posesiones/Exorcismos. Brujería. Magia. Siglo XVIII</t>
  </si>
  <si>
    <t>Comedia. Drama | Comedia dramática. II Guerra Mundial. Nazismo. Trenes/Metros. Parodia</t>
  </si>
  <si>
    <t>Drama | Basado en hechos reales. Terrorismo. IRA. Drama carcelario. Drama judicial / Abogados/as. Años 70. Biográfico</t>
  </si>
  <si>
    <t>Intriga. Drama. Romance | II Guerra Mundial. Espionaje. Internet/Informática. Matemáticas</t>
  </si>
  <si>
    <t>Drama. Bélico | Telefilm. Basado en hechos reales. II Guerra Mundial. Ejército. Racismo</t>
  </si>
  <si>
    <t>Thriller. Drama. Bélico | Guerra Fría. Submarinos. Holocausto nuclear. Aventuras marinas</t>
  </si>
  <si>
    <t>Romance. Drama. Bélico | Drama romántico. II Guerra Mundial. Cine épico. Años 30</t>
  </si>
  <si>
    <t>Aventuras. Comedia. Ciencia ficción | Comedia juvenil. Adolescencia. Aventura espacial. Extraterrestres</t>
  </si>
  <si>
    <t>Terror. Ciencia ficción. Comedia | Comedia de terror. Prostitución. Película de culto</t>
  </si>
  <si>
    <t>Bélico | II Guerra Mundial. Años 40. Basado en hechos reales. Submarinos. Aventuras marinas</t>
  </si>
  <si>
    <t>Drama. Aventuras. Romance</t>
  </si>
  <si>
    <t>Ciencia ficción. Thriller. Acción | Thriller futurista. Distopía. Crimen. Robos &amp; Atracos</t>
  </si>
  <si>
    <t>Drama. Comedia | Basado en hechos reales. Biográfico. Racismo. Años 70. Comedia negra</t>
  </si>
  <si>
    <t>Comedia | Adolescencia. Comedia juvenil. Colegios &amp; Universidad. Cine independiente USA</t>
  </si>
  <si>
    <t>Terror. Fantástico. Comedia | Monstruos. Comedia de terror. Serie B. Posesiones/Exorcismos</t>
  </si>
  <si>
    <t>Comedia | Adolescencia. Comedia dramática. Adopción. Cine independiente USA. Maternidad</t>
  </si>
  <si>
    <t>Fantástico. Thriller. Terror | Surrealismo. Asesinos en serie. Secuestros / Desapariciones</t>
  </si>
  <si>
    <t>Terror. Fantástico. Drama | Monstruos. Superhéroes. Cómic. DC Comics. Cine independiente USA</t>
  </si>
  <si>
    <t>Drama. Terror. Intriga | Surrealismo. Guerra de Vietnam. Película de culto. Drama psicológico. Thriller psicológico. Cine independiente USA</t>
  </si>
  <si>
    <t>Drama. Bélico | Biográfico. II Guerra Mundial. Aviones</t>
  </si>
  <si>
    <t>Comedia. Drama. Romance | Comedia romántica. Bodas. Fútbol. Familia. Comedia dramática</t>
  </si>
  <si>
    <t>Drama | Política. Guerra de Afganistán-URSS. Guerra Fría. Años 80. Años 90. Basado en hechos reales</t>
  </si>
  <si>
    <t>Drama | Drama judicial / Abogados/as. Ejército. II Guerra Mundial. Crimen. Drama carcelario</t>
  </si>
  <si>
    <t>Drama | Basado en hechos reales. Siglo XIX. Discapacidad. Discapacidad auditiva. Religión. Discapacidad visual</t>
  </si>
  <si>
    <t>Ciencia ficción. Fantástico. Terror | Vida rural (Norteamérica). Extraterrestres. Serie B. Película de culto</t>
  </si>
  <si>
    <t>Cine negro. Thriller | Policíaco. Años 80. Neo-noir. Crimen. Asesinos en serie. Secuestros / Desapariciones. Vida rural. Buddy Film</t>
  </si>
  <si>
    <t>Ciencia ficción. Terror. Comedia. Thriller | Futuro postapocalíptico. Zombis. Comedia de terror</t>
  </si>
  <si>
    <t>Romance. Comedia | Comedia screwball. Comedia romántica. Comedia sofisticada</t>
  </si>
  <si>
    <t>Drama. Infantil | Años 1910-1919. Infancia. Cine familiar. Remake</t>
  </si>
  <si>
    <t>Romance. Comedia | Comedia screwball. Comedia romántica. Periodismo. Comedia sofisticada</t>
  </si>
  <si>
    <t>Drama | Basado en hechos reales. Guerra Civil Española. Posguerra española. Años 30. Años 40</t>
  </si>
  <si>
    <t>Terror. Intriga | Comedia de terror. Metraje encontrado. Familia. Vejez/Madurez. Vida rural (Norteamérica). Cine independiente USA</t>
  </si>
  <si>
    <t>Bélico. Drama | Guerra Chino-Japonesa (II). Histórico. Prostitución. Basado en hechos reales</t>
  </si>
  <si>
    <t>Drama. Comedia. Romance | Basado en hechos reales. Comedia dramática. Discapacidad. Cine independiente USA</t>
  </si>
  <si>
    <t>Romance. Drama | Drama romántico. Vida rural (Norteamérica). Melodrama. Fotografía</t>
  </si>
  <si>
    <t>Intriga. Thriller | Crimen. Años 80. Policíaco. Asesinos en serie. Neo-noir. Basado en hechos reales</t>
  </si>
  <si>
    <t>Tom Hanks, Cristina Marsillach, Benedict Taylor, Anat Atzmon, Moni Moshonov, Gila Almagor, Avner Hizkiyahu, Esther Parnass, Orna Porat, Nissim Azikri, Moshe Ivgy, David Menachem, Avi Keidar, Alon Aboutboul, Dafna Armoni, Rivka Gur, Jacky Banian, Caroline Goodall, Orit Weisman, Ronit Lors, Jack Cohen, Dan Muggia, Gordy Mass, Ofera Ariav, Ilan Machoro, Anat Ben-Yehoshua</t>
  </si>
  <si>
    <t>Drama | Crimen. Prostitución. Asesinos en serie. Homosexualidad. Años 80. Años 90. Basado en hechos reales</t>
  </si>
  <si>
    <t>Bélico. Drama. Acción | II Guerra Mundial. Nazismo. Pintura. Basado en hechos reales. Años 40</t>
  </si>
  <si>
    <t>Thriller. Drama. Intriga | Basado en hechos reales. Años 70. Conflicto árabe-israelí. Terrorismo. Política. Juegos olímpicos</t>
  </si>
  <si>
    <t>Thriller | Manga. Asesinos en serie. Crimen. Policíaco. Secuestros / Desapariciones. Live-Action</t>
  </si>
  <si>
    <t>Bélico. Drama | Guerra de Vietnam. Basado en hechos reales. Discapacidad. Años 60. Años 70</t>
  </si>
  <si>
    <t>Drama. Romance. Comedia. Ciencia ficción | Cine independiente USA. Comedia dramática. Película de culto</t>
  </si>
  <si>
    <t>Drama | Basado en hechos reales. Años 70. Biográfico. Homosexualidad. Religión. Familia. Telefilm</t>
  </si>
  <si>
    <t>Comedia. Drama | Familia. Road Movie. Comedia dramática. Cine independiente USA</t>
  </si>
  <si>
    <t>Romance. Comedia. Drama | Comedia romántica. Familia</t>
  </si>
  <si>
    <t>Terror. Ciencia ficción | Gore. Medicina. Comedia de terror. Película de culto. Cine independiente USA</t>
  </si>
  <si>
    <t>Bélico. Drama | Sátira. Guerra de Iraq. Ejército. Abusos sexuales. Basado en hechos reales</t>
  </si>
  <si>
    <t>Drama. Romance | Pobreza. Años 90. Infancia. Amistad</t>
  </si>
  <si>
    <t>Drama | Basado en hechos reales. Nazismo. II Guerra Mundial</t>
  </si>
  <si>
    <t>Drama | Neorrealismo. Vida rural. Pesca</t>
  </si>
  <si>
    <t>Comedia. Drama | Religión. Enseñanza. Años 60. Comedia negra. Comedia dramática</t>
  </si>
  <si>
    <t>Paul Walker, Vin Diesel, Michelle Rodriguez, Jordana Brewster, Rick Yune, Chad Lindberg, Johnny Strong, Ted Levine, Matt Schulze, Delphine Pacific, Ja Rule, Doria Anselmo, Thom Barry</t>
  </si>
  <si>
    <t>Acción. Thriller | Coches/Automovilismo. Secuela</t>
  </si>
  <si>
    <t>Paul Walker, Tyrese Gibson, Eva Mendes, Cole Hauser, Ludacris, Devon Aoki, Amaury Nolasco, Thom Barry, James Remar, Mark Boone Junior, Mo Gallini, Roberto 'Sanz' Sanchez, John Cenatiempo, Eric Etebari</t>
  </si>
  <si>
    <t>Acción. Thriller | Secuela. Coches/Automovilismo</t>
  </si>
  <si>
    <t>Acción | Coches/Automovilismo. Secuela</t>
  </si>
  <si>
    <t>Vin Diesel, Paul Walker, Michelle Rodriguez, Jordana Brewster, Sung Kang, John Ortiz, Laz Alonso, Gal Gadot, Tego Calderón, Don Omar, Mirtha Michelle, Greg Cipes, Liza Lapira, Jack Conley, Frank Miranda, Ron Yuan, Greg Collins</t>
  </si>
  <si>
    <t>Acción | Coches/Automovilismo. Crimen. Robos &amp; Atracos. Secuela</t>
  </si>
  <si>
    <t>Vin Diesel, Paul Walker, Dwayne Johnson, Jordana Brewster, Tyrese Gibson, Elsa Pataky, Sung Kang, Matt Schulze, Ludacris, Joaquim de Almeida, Don Omar, Tego Calderón, Gal Gadot, Michael Irby, Jeirmarie Osorio, Arlene Santana</t>
  </si>
  <si>
    <t>Acción. Thriller | Crimen. Coches/Automovilismo. Terrorismo. Secuela</t>
  </si>
  <si>
    <t>Acción | Coches/Automovilismo. Crimen. Venganza. Secuela. Amistad</t>
  </si>
  <si>
    <t>Vin Diesel, Dwayne Johnson, Jason Statham, Charlize Theron, Michelle Rodriguez, Tyrese Gibson, Ludacris, Nathalie Emmanuel, Scott Eastwood, Kurt Russell, Kristofer Hivju, Helen Mirren, Elsa Pataky, Luke Evans, Don Omar, Tego Calderón, Patrick St. Esprit, Luke Hawx, Olek Krupa, Robert Jekabson, Alexander Babara, Nick Gracer, Eden Estrella, Gary Weeks, Matt Cornwell, Jeremy Anderson, Todd Cole, Celestin Cornielle, Lisandra Delgado, Dale Liner</t>
  </si>
  <si>
    <t>Acción. Ciencia ficción | Buddy Film. Familia. Coches/Automovilismo. Spin-off</t>
  </si>
  <si>
    <t>Thriller. Acción. Terror. Fantástico | Comedia de terror. Comedia negra. Secuestros / Desapariciones. Road Movie. Vampiros. Película de culto</t>
  </si>
  <si>
    <t>George Clooney, Harvey Keitel, Juliette Lewis, Quentin Tarantino, Salma Hayek, Fred Williamson, Cheech Marin, Danny Trejo, Tom Savini, Michael Parks, John Saxon, Kelly Preston, John Hawkes</t>
  </si>
  <si>
    <t>Terror. Acción | Vampiros. Secuela. Robos &amp; Atracos</t>
  </si>
  <si>
    <t>Terror. Acción. Western | Vampiros. Precuela</t>
  </si>
  <si>
    <t>Comedia | Comedia absurda. Parodia. Policíaco</t>
  </si>
  <si>
    <t>Leslie Nielsen, Priscila Presley, George Kennedy, Ricardo Montalban, O.J. Simpson, John Houseman, Nancy Marchand, Susan Beaubian, Jeannette Charles</t>
  </si>
  <si>
    <t>Comedia | Comedia absurda. Parodia. Policíaco. Secuela</t>
  </si>
  <si>
    <t>Leslie Nielsen, Priscila Presley, George Kennedy, O.J. Simpson, Robert Goulet, Richard Griffiths, Jacqueline Brookes, Anthony James, Lloyd Bochner</t>
  </si>
  <si>
    <t>Ciencia ficción. Terror | Extraterrestres. Aventura espacial. Película de culto</t>
  </si>
  <si>
    <t>Ciencia ficción. Acción | Extraterrestres. Secuela. Película de culto</t>
  </si>
  <si>
    <t>Sigourney Weaver, Paul Reiser, Lance Henriksen, Michael Biehn, Bill Paxton, Carrie Henn, William Hope, Jenette Goldstein, Al Matthews, Mark Rolston, Ricco Ross</t>
  </si>
  <si>
    <t>Sigourney Weaver, Charles S. Dutton, Charles Dance, Paul McGann, Ralph Brown, Brian Glover, Danny Webb, Lance Henriksen, Pete Postlethwaite, Niall Buggy, Vincenzo Nicoli, Philip Davis, Paul Brennen, Holt McCallany</t>
  </si>
  <si>
    <t>Sigourney Weaver, Winona Ryder, Ron Perlman, Dan Hedaya, J.E. Freeman, Brad Dourif, Michael Wincott, Leland Orser, Raymond Cruz, Dominique Pinon, Gary Dourdan, Kim Flowers, David St. James, Robert Faltisco, Cris D'Annunzio</t>
  </si>
  <si>
    <t>Ciencia ficción. Terror. Fantástico. Acción | Extraterrestres. Cómic. Spin-off</t>
  </si>
  <si>
    <t>Sanaa Lathan, Raoul Bova, Lance Henriksen, Ewen Bremner, Colin Salmon, Agathe De La Boulaye, Tommy Flanagan, Carsten Norgaard, Joseph Rye, Tom Woodruff Jr., Adrian Bouchet, Ian Whyte, Sam Troughton</t>
  </si>
  <si>
    <t>Ciencia ficción. Terror. Fantástico. Acción | Extraterrestres. Cómic. Spin-off. Secuela</t>
  </si>
  <si>
    <t>Steven Pasquale, Reiko Aylesworth, John Ortiz, Johnny Lewis, Ariel Gade, Kristen Hager, Sam Trammell, Robert Joy, David Paetkau, Chelah Horsdal</t>
  </si>
  <si>
    <t>Ciencia ficción | Aventura espacial. Extraterrestres. Precuela</t>
  </si>
  <si>
    <t>Noomi Rapace, Michael Fassbender, Charlize Theron, Idris Elba, Guy Pearce, Logan Marshall-Green, Sean Harris, Rafe Spall, Emun Elliott, Benedict Wong, Kate Dickie, Patrick Wilson, Lucy Hutchinson, Giannina Facio</t>
  </si>
  <si>
    <t>Ciencia ficción. Terror | Extraterrestres. Aventura espacial. Secuela</t>
  </si>
  <si>
    <t>Comedia | Adolescencia. Comedia juvenil. Colegios &amp; Universidad</t>
  </si>
  <si>
    <t>Comedia | Adolescencia. Comedia juvenil. Secuela</t>
  </si>
  <si>
    <t>Jason Biggs, Seann William Scott, Chris Klein, Alyson Hannigan, Eddie Kaye Thomas, Thomas Ian Nicholas, Natasha Lyonne, Shannon Elizabeth, Tara Reid, Mena Suvari, Eugene Levy, Chris Owen, John Cho, Denise Faye, Lisa Arturo, Justin Isfeld, Casey Affleck, Jennifer Coolidge</t>
  </si>
  <si>
    <t>Comedia | Adolescencia. Comedia juvenil. Secuela. Bodas</t>
  </si>
  <si>
    <t>Comedia | Adolescencia. Comedia juvenil. Colegios &amp; Universidad. Spin-off</t>
  </si>
  <si>
    <t>John White, Jake Siegel, Steve Talley, Eugene Levy, Christine Barger, Shannon Beckner, Angela Besharah, Pilar Cazares, Joe Eigo, Moshana Halbert, Christopher McDonald, Meghan Heffern, Ace Hicks, Lexie Galante, Erica Cox, Ashleigh Hubbard, Sarah Power, Italia Ricci, Andreja Punkris, Mei Lloyd, Rachel Skarsten, Sima Fisher</t>
  </si>
  <si>
    <t>Comedia | Comedia juvenil. Secuela</t>
  </si>
  <si>
    <t>Acción. Comedia | Policíaco. Buddy Film. Película de culto</t>
  </si>
  <si>
    <t>Mel Gibson, Danny Glover, Gary Busey, Mitchell Ryan, Tom Atkins, Darlene Love, Traci Wolfe, Jackie Swanson, Damon Hines, Ebonie Smith, Bill Kalmenson, Lycia Naff, Mary Ellen Trainor, Al Leong, Sven-Ole Thorsen, Gustav Vintas</t>
  </si>
  <si>
    <t>Acción | Policíaco. Secuela. Buddy Film</t>
  </si>
  <si>
    <t>Mel Gibson, Danny Glover, Joe Pesci, René Russo, Stuart Wilson, Steve Kahan, Darlene Love, Traci Wolfe, Damon Hines, Ebonie Smith, Gregory Millar, Nick Chinlund, Jason Rainwater, Alan Scarfe, Mary Ellen Trainor, Mark Pellegrino</t>
  </si>
  <si>
    <t>Acción. Comedia | Policíaco. Secuela. Yakuza &amp; Triada. Buddy Film</t>
  </si>
  <si>
    <t>Mel Gibson, Danny Glover, Joe Pesci, René Russo, Chris Rock, Jet Li, Steve Kahan, Kim Chan, Darlene Love, Traci Wolfe, Eddy Ko, Jack Kehler, Calvin Jung, Damon Hines, Ebonie Smith, Mary Ellen Trainor, Michael Chow</t>
  </si>
  <si>
    <t>Comedia. Aventuras. Infantil | Antigua Roma. Cómic. Cine familiar</t>
  </si>
  <si>
    <t>Gérard Depardieu, Christian Clavier, Roberto Benigni, Michel Galabru, Claude Piéplu, Daniel Prévost, Pierre Palmade, Laetitia Casta, Arielle Dombasle, Marianne Sägebrecht, Gottfried John, Jean-Pierre Castaldi, Jean-Roger Milo, Jean-Jacques Devaux, Michel Muller</t>
  </si>
  <si>
    <t>Comedia. Aventuras. Infantil | Antiguo Egipto. Cómic. Cine familiar</t>
  </si>
  <si>
    <t>Gérard Depardieu, Christian Clavier, Monica Bellucci, Alain Chabat, Édouard Baer, Gérard Darmon, Claude Rich, Jamel Debbouze, Marina Foïs, Mouss Diouf, Bernard Farcy, Diedonné, Jean-Paul Rouve, Michel Crémadès, Edouard Montoute, Jean Benguigui, Chantal Lauby, Fatou N'Diaye, Noémie Lenoir, Zinedine Soualem, Cyril Raffaelli, Dominique Besnehard</t>
  </si>
  <si>
    <t>Comedia. Aventuras | Antigua Roma. Cómic. Cine familiar. Juegos olímpicos</t>
  </si>
  <si>
    <t>Comedia. Aventuras | Cómic. Antigua Roma. Cine familiar. 3-D</t>
  </si>
  <si>
    <t>Comedia. Acción | Parodia. Espionaje. Comedia absurda</t>
  </si>
  <si>
    <t>Mike Myers, Elizabeth Hurley, Mimi Rogers, Michael York, Robert Wagner, Cindy Margolis, Rob Lowe, Neil Mullarkey, Seth Green, Paul Dillon, Charles Napier</t>
  </si>
  <si>
    <t>Comedia | Comedia absurda. Parodia. Espionaje. Secuela. Viajes en el tiempo</t>
  </si>
  <si>
    <t>Comedia | Parodia. Espionaje. Secuela. Viajes en el tiempo. Comedia absurda</t>
  </si>
  <si>
    <t>Fantástico. Acción. Comedia | Superhéroes. Cómic. DC Comics</t>
  </si>
  <si>
    <t>Adam West, Burt Ward, Lee Meriwether, Cesar Romero, Burgess Meredith, Frank Gorshin, Alan Napier, Neil Hamilton</t>
  </si>
  <si>
    <t>Fantástico. Thriller. Acción | Superhéroes. Cómic. DC Comics. Película de culto</t>
  </si>
  <si>
    <t>Fantástico. Thriller. Acción | Superhéroes. Cómic. DC Comics. Secuela</t>
  </si>
  <si>
    <t>Michael Keaton, Danny DeVito, Michelle Pfeiffer, Christopher Walken, Michael Gough, Michael Murphy, Cristi Conaway, Andrew Bryniarski, Pat Hingle, Vincent Schiavelli, Doug Jones, Steve Witting, Jan Hooks, John Strong, Rick Zumwalt, Anna Katarina, Gregory Scott Cummins, Travis McKenna, Branscome Richmond, Paul Reubens, Diane Salinger, Stuart Lancaster, Sean Whalen, Erik Onate, Joey DePinto, Steven Brill, Neal Lerner, Elizabeth Sanders, Henry Kingi, Lisa Guerrero, Biff Yeager, Robert Gossett, Adam Drescher, Bobby Bell, Niki Botelho, Felix Silla, Debbie Lee Carrington</t>
  </si>
  <si>
    <t>Ciencia ficción. Fantástico. Acción | Superhéroes. Cómic. DC Comics. Secuela</t>
  </si>
  <si>
    <t>Fantástico. Acción | Superhéroes. Cómic. DC Comics. Secuela</t>
  </si>
  <si>
    <t>George Clooney, Arnold Schwarzenegger, Uma Thurman, Chris O'Donnell, Alicia Silverstone, Michael Gough, Pat Hingle, Elle MacPherson, Vivica A. Fox, John Glover, Joe Sabatino, Coolio, Nicky Katt, Doug Hutchison, Kimberly Scott, Michael Paul Chan, Jeep Swenson, Harry Van Gorkum, Takis Triggelis</t>
  </si>
  <si>
    <t>Thriller. Acción. Drama. Fantástico | Superhéroes. Cómic. DC Comics</t>
  </si>
  <si>
    <t>Thriller. Acción. Drama | Superhéroes. Cómic. DC Comics. Secuela. Película de culto</t>
  </si>
  <si>
    <t>Christian Bale, Heath Ledger, Aaron Eckhart, Michael Caine, Gary Oldman, Morgan Freeman, Maggie Gyllenhaal, Eric Roberts, Cillian Murphy, Chin Han, Michael Jai White, William Fichtner, Monique Gabriela Curnen, Nestor Carbonell, Ritchie Coster, Keith Szarabajka, Colin McFarlane, Joshua Harto, Melinda McGraw, Ron Dean, Nathan Gamble, Tommy 'Tiny' Lister, David Dastmalchian</t>
  </si>
  <si>
    <t>Thriller. Acción. Drama | Superhéroes. Cómic. DC Comics. Secuela</t>
  </si>
  <si>
    <t>Christian Bale, Anne Hathaway, Tom Hardy, Joseph Gordon-Levitt, Michael Caine, Gary Oldman, Marion Cotillard, Ben Mendelsohn, Morgan Freeman, Matthew Modine, Josh Stewart, Tom Conti, Burn Gorman, Alon Aboutboul, Daniel Sunjata, Juno Temple, Nestor Carbonell, Aidan Gillen, Brett Cullen, Cillian Murphy, Chris Ellis, Liam Neeson, Wade Williams, Josh Pence, Mark Killeen, Joey King, Courtney Munch, Ming Wang</t>
  </si>
  <si>
    <t>Fantástico. Acción. Ciencia ficción | Superhéroes. Cómic. DC Comics. 3-D</t>
  </si>
  <si>
    <t>Ben Affleck, Henry Cavill, Amy Adams, Jesse Eisenberg, Gal Gadot, Diane Lane, Laurence Fishburne, Jeremy Irons, Holly Hunter, Scoot McNairy, Jena Malone, Callan Mulvey, Tao Okamoto, Brandon Spink, Lauren Cohan, Hugh Maguire, Jason Momoa, Ezra Miller, Ray Fisher, Kevin Costner, Jeffrey Dean Morgan, Joe Morton, Jade Chynoweth</t>
  </si>
  <si>
    <t>Fantástico. Terror. Acción | Vampiros. Superhéroes. Cómic. Marvel Comics</t>
  </si>
  <si>
    <t>Wesley Snipes, Stephen Dorff, Kris Kristofferson, Sanaa Lathan, Donal Logue, Traci Lords, Udo Kier, N'Bushe Wright, Arly Jover, Kevin Patrick Walls, Tim Guinee, Eric Edwards, Donna Wong, Carmen Thomas, Shannon Lee, Kenny Johnson, Clint Curtis, Judson Scott, Sidney S. Liufau, Andray Johnson, Marcus Aurelius, John Enos III, Freeman White, D.V. DeVincentis, Matt Schulze, Jenya Lano, Levan Uchaneishvili</t>
  </si>
  <si>
    <t>Fantástico. Acción. Terror | Vampiros. Superhéroes. Cómic. Marvel Comics. Secuela</t>
  </si>
  <si>
    <t>Wesley Snipes, Kris Kristofferson, Norman Reedus, Leonor Varela, Ron Perlman, Luke Goss, Matt Schulze, Thomas Kretschmann, Danny John Jules, Tony Curran, Donnie Yen, Marit Velle Kile, Daz Crawford, Santiago Segura, Ladislav Beran</t>
  </si>
  <si>
    <t>Acción. Fantástico. Terror | Superhéroes. Marvel Comics. Vampiros. Cómic. Secuela</t>
  </si>
  <si>
    <t>Wesley Snipes, Ryan Reynolds, Jessica Biel, Dominic Purcell, Parker Posey, Natasha Lyonne, James Remar, Eric Bogosian, Kris Kristofferson, Brian Steele</t>
  </si>
  <si>
    <t>Acción. Intriga. Thriller | Espionaje. Remake</t>
  </si>
  <si>
    <t>Matt Damon, Franka Potente, Chris Cooper, Brian Cox, Clive Owen, Adewale Akinnuoye-Agbaje, Gabriel Mann, Julia Stiles, Orso Maria Guerrini, Tim Dutton, Walton Goggins</t>
  </si>
  <si>
    <t>Acción. Thriller. Intriga | Secuela. Espionaje</t>
  </si>
  <si>
    <t>Matt Damon, Joan Allen, Brian Cox, Karl Urban, Julia Stiles, Franka Potente, Karel Roden, Gabriel Mann, Marton Csokas, Tom Gallop, John Bedford Lloyd, Michelle Monaghan, Ethan Sandler, Chris Cooper, Tomas Arana, Oksana Akinshina</t>
  </si>
  <si>
    <t>Acción. Thriller. Intriga | Espionaje. Secuela</t>
  </si>
  <si>
    <t>Matt Damon, Joan Allen, David Strathairn, Julia Stiles, Paddy Considine, Scott Glenn, Albert Finney, Joey Ansah, Edgar Ramirez, Colin Stinton, Corey Johnson, Daniel Brühl, Tom Gallop, Scott Adkins</t>
  </si>
  <si>
    <t>Acción | Espionaje. Spin-off</t>
  </si>
  <si>
    <t>Jeremy Renner, Rachel Weisz, Edward Norton, Allen Jo, Albert Finney, Oscar Isaac, Scott Glenn, Stacy Keach, David Strathairn, Corey Stoll, Donna Murphy, Paddy Considine</t>
  </si>
  <si>
    <t>Thriller. Acción | Secuela</t>
  </si>
  <si>
    <t>Matt Damon, Alicia Vikander, Julia Stiles, Tommy Lee Jones, Vincent Cassel, Ato Essandoh, Riz Ahmed, Scott Shepherd, Bill Camp, Vinzenz Kiefer, Stephen Kunken, Ben Stylianou, Kaya Yuzuki, Matthew O'Neill, Lizzie Phillips, Paris Stangl</t>
  </si>
  <si>
    <t>Acción. Fantástico | Superhéroes. Cómic. Marvel Comics. II Guerra Mundial. 3-D. Nazismo. Steampunk</t>
  </si>
  <si>
    <t>Chris Evans, Hugo Weaving, Hayley Atwell, Tommy Lee Jones, Sebastian Stan, Stanley Tucci, Dominic Cooper, Neal McDonough, Richard Armitage, David Bradley, Kenneth Choi, Natalie Dormer, Derek Luke, Jenna Coleman, JJ Feild, Bruno Ricci, Laura Haddock, Samuel L. Jackson, Toby Jones, Lex Shrapnel, Michael Brandon, Martin Sherman, Oscar Pearce, William Hope, Nicholas Pinnock, Marek Oravec, Sam Hoare, Simon Kunz, Sophie Colquhoun, Doug Cockle, Ben Batt, Mollie Fitzgerald, David McKail, Amanda Walker, Marcello Walton, Vincent Montuel, Fabrizio Santino, Anatole Taubman, Jan Pohl, Erich Redman, Rosanna Hoult, Kirsty Mather, James Payton, Ronan Raftery, Nick Hendrix, Luke Allen-Gale, Jack Gordon, Ben Uttley, Kevin Millington, Peter Stark, Amanda Righetti, Nicole Evans, Rai Quartley, Adam Kent</t>
  </si>
  <si>
    <t>Acción. Thriller | Espionaje. Superhéroes. Cómic. Marvel Comics. Secuela. 3-D</t>
  </si>
  <si>
    <t>Chris Evans, Scarlett Johansson, Anthony Mackie, Samuel L. Jackson, Robert Redford, Sebastian Stan, Frank Grillo, Cobie Smulders, Emily Vancamp, Jenny Agutter, Toby Jones, Garry Shandling, Hayley Atwell, Georges St-Pierre, Maximiliano Hernández, Pat Healy, Stan Lee, Callan Mulvey, Thomas Kretschmann, Raiden Integra, Elizabeth Olsen, Aaron Taylor-Johnson</t>
  </si>
  <si>
    <t>Acción. Thriller. Fantástico | Superhéroes. Cómic. Marvel Comics. Amistad. Secuela. 3-D</t>
  </si>
  <si>
    <t>Chris Evans, Robert Downey Jr., Sebastian Stan, Scarlett Johansson, Anthony Mackie, Daniel Brühl, Don Cheadle, Jeremy Renner, Chadwick Boseman, Paul Bettany, Elizabeth Olsen, Paul Rudd, William Hurt, Emily Vancamp, Tom Holland, Frank Grillo, Martin Freeman, Marisa Tomei, John Kani, John Slattery, Hope Davis, Alfre Woodard, Stan Lee, Heidi Moneymaker, Gene Farber, Florence Kasumba</t>
  </si>
  <si>
    <t>Aventuras. Acción. Fantástico | Fantasía medieval. Espada y brujería. Cómic</t>
  </si>
  <si>
    <t>Aventuras. Acción. Fantástico | Fantasía medieval. Espada y brujería. Cómic. Secuela</t>
  </si>
  <si>
    <t>Arnold Schwarzenegger, Grace Jones, Wilt Chamberlain, Tracey Walter, Sarah Douglas, Mako, Olivia d'Abo, André the Giant</t>
  </si>
  <si>
    <t>Fantástico. Acción. Aventuras | Fantasía medieval. Espada y brujería. Cómic. 3-D</t>
  </si>
  <si>
    <t>Jason Momoa, Rachel Nichols, Stephen Lang, Rose McGowan, Ron Perlman, Bob Sapp, Leo Howard, Saïd Taghmaoui, Steve O’Donnell, Raad Rawi, Nonso Anozie, Milton Welsh, Nathan Jones</t>
  </si>
  <si>
    <t>Ciencia ficción. Terror. Thriller. Intriga | Thriller psicológico. Supervivencia. Película de culto. Matemáticas</t>
  </si>
  <si>
    <t>Maurice Dean Wint, Nicole de Boer, Nicky Guadagni, David Hewlett, Andrew Miller, Wayne Robson, Julian Richings</t>
  </si>
  <si>
    <t>Terror. Thriller. Ciencia ficción | Thriller psicológico. Supervivencia. Secuestros / Desapariciones. Secuela. Matemáticas</t>
  </si>
  <si>
    <t>Kari Matchett, Geraint Wyn Davies, Grace Lynn Kung, Matthew Ferguson, Neil Crone, Barbara Gordon, Lindsey Connell, Greer Kent, Bruce Gray, Philip Akin, Paul Robbins, Andrew Scorer</t>
  </si>
  <si>
    <t>Ciencia ficción. Intriga. Terror | Secuestros / Desapariciones. Gore. Precuela. Matemáticas</t>
  </si>
  <si>
    <t>Zachary Bennett, Stephanie Moore, Michael Riley, Martin Roach, David Huband, Terri Hawkes, Richard McMillan, Mike 'Nug' Nahrgang, Tony Munch, Joshua Peace</t>
  </si>
  <si>
    <t>Acción. Aventuras. Ciencia ficción. Fantástico | Extraterrestres. Película de culto</t>
  </si>
  <si>
    <t>Arnold Schwarzenegger, Carl Weathers, Sonny Landham, Bill Duke, Elpidia Carrillo, Richard Chaves, Jesse Ventura, Shane Black, R.G. Armstrong, Kevin Peter Hall</t>
  </si>
  <si>
    <t>Ciencia ficción. Fantástico. Acción | Extraterrestres. Secuela</t>
  </si>
  <si>
    <t>Danny Glover, Gary Busey, Rubén Blades, Maria Conchita Alonso, Bill Paxton, Robert Davi, Adam Baldwin, Kent McCord, Kevin Peter Hall, Calvin Lockhart, Elpidia Carrillo</t>
  </si>
  <si>
    <t>Ciencia ficción. Acción | Extraterrestres. Secuela</t>
  </si>
  <si>
    <t>Adrien Brody, Alice Braga, Topher Grace, Walton Goggins, Oleg Taktarov, Mahershala Ali, Louis Ozawa Changchien, Danny Trejo, Laurence Fishburne, Derek Mears, Brian Steele</t>
  </si>
  <si>
    <t>Acción. Aventuras. Ciencia ficción | Extraterrestres. Secuela</t>
  </si>
  <si>
    <t>Terror | Sobrenatural. Aviones</t>
  </si>
  <si>
    <t>Devon Sawa, Ali Larter, Kerr Smith, Seann William Scott, Kristen Cloke, Daniel Roebuck, Roger Guenveur Smith, Chad Donella, Amanda Detmer, Tony Todd</t>
  </si>
  <si>
    <t>Ali Larter, A.J. Cook, Michael Landes, Jonathan Cherry, Sarah Carter, Lynda Boyd, Keegan Connor Tracy, T.C. Carson, David Paetkau, James Kirk, Tony Todd, Justina Machado, Alejandro Rae, Shaun Sipos, Andrew Airlie, Christina Jastrzembska, Eileen Pedde, Jill Krop, Marrett Green, Odessa Munroe, Noel Fisher, Benita Ha, Aaron Douglas, Eric Keenleyside, Enid-Raye Adams, Fred Henderson, Veena Sood, David Purvis, Marke Driesschen, Darcy Laurie, John R. Taylor, Alf Humphreys, Chilton Crane, Sarah J. Kamal, Klodyne Rodney, Rheta Hutton, John Stewart, Cam Cronin, Alison Matthews, Mark Lukyn, Lorne Stewart, Jenny Lang</t>
  </si>
  <si>
    <t>Mary Elizabeth Winstead, Ryan Merriman, Harris Allan, Alexz Johnson, Sam Easton, Kris Lemche, Texas Battle, Amanda Crew, Chelan Simmons, Crystal Lowe</t>
  </si>
  <si>
    <t>Terror. Thriller | Sobrenatural. Gore. Secuela. 3-D</t>
  </si>
  <si>
    <t>Bobby Campo, Shantel VanSanten, Nick Zano, Haley Webb, Mykelti Williamson, Krista Allen, Stephanie Honore, Andrew Fiscella, Justin Welborn, Lara Grice, Jackson Walker, Phil Austin, Cecile Monteyne, William Aguillard, Brendan Aguillard, Juan Kincaid, Monique Detraz, Tina Parker, Chris Fry</t>
  </si>
  <si>
    <t>Terror. Thriller | Sobrenatural. Precuela. Gore. 3-D</t>
  </si>
  <si>
    <t>Drama | Mafia. Crimen. Años 40. Años 50. Familia. Película de culto</t>
  </si>
  <si>
    <t>Marlon Brando, Al Pacino, James Caan, Robert Duvall, Diane Keaton, John Cazale, Talia Shire, Richard S. Castellano, Sterling Hayden, Gianni Russo, Rudy Bond, John Marley, Richard Conte, Al Lettieri, Abe Vigoda, Franco Citti, Lenny Montana, Al Martino, Joe Spinell, Simonetta Stefanelli, Morgana King, Alex Rocco, John Martino, Salvatore Corsitto, Richard Bright, Tony Giorgio, Vito Scotti, Jeannie Linero, Julie Gregg, Angelo Infanti, Corrado Gaipa, Saro Urzi</t>
  </si>
  <si>
    <t>Drama | Mafia. Crimen. Familia. Años 1910-1919. Años 20. Años 50. Secuela. Precuela. Nochevieja / Año nuevo</t>
  </si>
  <si>
    <t>Al Pacino, Robert De Niro, Diane Keaton, Robert Duvall, John Cazale, Lee Strasberg, Talia Shire, Gastone Moschin, Michael V. Gazzo, Marianna Hill, Bruno Kirby, Danny Aiello, Harry Dean Stanton, Troy Donahue, Roger Corman, Morgana King, Joe Spinell, Richard Bright, James Caan, Dominic Chianese, Francesca de Sapio, G.D. Spradlin, Frank Sivero, Oreste Baldini, Tom Rosqui, Leopoldo Trieste, Amerigo Tot, John Aprea, Abe Vigoda, Gianni Russo, Maria Carta, Mario Cotone, Fay Spain, James Murdock, Carmine Caridi, William Bowers, Joseph Della Sorte, Carmen Argenziano, Kathleen Beller, Ignazio Pappalardo, Peter Donat, Tom Dahlgren, Ivonne Coll, Richard Watson, Erica Yohn</t>
  </si>
  <si>
    <t>Drama | Mafia. Crimen. Familia. Años 70. Secuela</t>
  </si>
  <si>
    <t>Ciencia ficción. Aventuras | Aventura espacial. Simios. Película de culto. Futuro postapocalíptico</t>
  </si>
  <si>
    <t>Charlton Heston, Roddy McDowall, Kim Hunter, Maurice Evans, James Whitmore, James Daly, Linda Harrison</t>
  </si>
  <si>
    <t>Ciencia ficción. Acción | Secuela. Simios. Futuro postapocalíptico</t>
  </si>
  <si>
    <t>James Franciscus, Charlton Heston, Kim Hunter, Maurice Evans, Victor Buono, Linda Harrison</t>
  </si>
  <si>
    <t>Roddy McDowall, Kim Hunter, Bradford Dillman, Ricardo Montalban, Natalie Trundy, Sal Mineo, Albert Salmi, M. Emmet Walsh, Eric Braeden, William Windom, Jason Evers, John Randolph, Harry Lauter</t>
  </si>
  <si>
    <t>Ciencia ficción. Fantástico. Aventuras | Secuela. Simios</t>
  </si>
  <si>
    <t>Roddy McDowall, Don Murray, Natalie Trundy, Ricardo Montalban, Hari Rhodes, Severn Darden</t>
  </si>
  <si>
    <t>Ciencia ficción. Aventuras. Acción | Precuela. Simios</t>
  </si>
  <si>
    <t>James Franco, Andy Serkis, Freida Pinto, Brian Cox, John Lithgow, Tom Felton, David Oyelowo, Tyler Labine, Jamie Harris, David Hewlett, Terry Notary</t>
  </si>
  <si>
    <t>Ciencia ficción. Acción | Futuro postapocalíptico. Simios. Secuela. 3-D</t>
  </si>
  <si>
    <t>Jason Clarke, Gary Oldman, Andy Serkis, Keri Russell, Toby Kebbell, Kodi Smit-McPhee, Enrique Murciano, Kirk Acevedo, Judy Greer, Terry Notary, Nick Thurston, Karin Konoval, Jon Eyez</t>
  </si>
  <si>
    <t>Ciencia ficción. Aventuras. Bélico | Futuro postapocalíptico. Simios. Secuela. 3-D</t>
  </si>
  <si>
    <t>Andy Serkis, Woody Harrelson, Amiah Miller, Gabriel Chavarria, Steve Zahn, Karin Konoval, Ty Olsson, Judy Greer, Sara Canning, Devyn Dalton, Michael Adamthwaite, Aleks Paunovic, Toby Kebbell</t>
  </si>
  <si>
    <t>Elijah Wood, Ian McKellen, Viggo Mortensen, Sean Astin, Sean Bean, John Rhys-Davies, Orlando Bloom, Dominic Monaghan, Billy Boyd, Cate Blanchett, Hugo Weaving, Liv Tyler, Ian Holm, Christopher Lee, Lawrence Makoare, Craig Parker, Andy Serkis, Marton Csokas</t>
  </si>
  <si>
    <t>Fantástico. Aventuras. Acción | Fantasía medieval. Espada y brujería. Cine épico. Secuela. Película de culto</t>
  </si>
  <si>
    <t>Elijah Wood, Viggo Mortensen, Ian McKellen, Sean Astin, Andy Serkis, John Rhys-Davies, Orlando Bloom, Bernard Hill, Miranda Otto, David Wenham, Dominic Monaghan, Billy Boyd, Christopher Lee, Liv Tyler, Karl Urban, Brad Dourif, Hugo Weaving, Cate Blanchett, Craig Parker, John Leigh, Sean Bean, John Noble</t>
  </si>
  <si>
    <t>Fantástico. Aventuras. Acción | Fantasía medieval. Espada y brujería. 3-D. Precuela</t>
  </si>
  <si>
    <t>Fantástico. Aventuras. Acción | Fantasía medieval. Espada y brujería. Dragones. Secuela. Precuela. 3-D</t>
  </si>
  <si>
    <t>Fantástico. Aventuras. Acción | Fantasía medieval. Espada y brujería. Secuela. Precuela. 3-D</t>
  </si>
  <si>
    <t>Fantástico. Aventuras. Acción | Edad Media. Videojuego. Espada y brujería</t>
  </si>
  <si>
    <t>Jason Statham, Burt Reynolds, Ray Liotta, Leelee Sobieski, Claire Forlani, Matthew Lillard, John Rhys-Davies, Will Sanderson, Ron Perlman, Brian J. White, Kristanna Loken, Mike Dopud, Tania Saulnier, Gabrielle Rose, Terence Kelly, Colin Ford, Michelle Harrison, Eva Padberg, Darren Shahlavi, Aaron Pearl, Michael Eklund, Ron Selmour, Paul Wu, Stephen Park, Marcel Maillard, Daniel Boileau, Christopher Rosamond, Sage Brocklebank, Carrie Fleming, Jacqueline Ann Steuart, Travis MacDonald, Alana Kagan, Naomi Lazarus, Duncan Fraser, Aidan Williamson</t>
  </si>
  <si>
    <t>Fantástico. Aventuras. Acción | Edad Media. Viajes en el tiempo. Secuela. Videojuego. Espada y brujería</t>
  </si>
  <si>
    <t>Fantástico. Aventuras. Acción | Fantasía medieval. Espada y brujería. Viajes en el tiempo. Videojuego</t>
  </si>
  <si>
    <t>Dominic Purcell, Ralitsa Paskaleva, Bashar Rahal, Nikolai Sotirov, Petra Gocheva, Joan Mihailov, Daria Simeonova, Marina Dakova, Marian Valev, Tsvotoluyb Itlev, Fahradin Fahradinov, Shelly Varod, Yavor Vasellnov, Tatyana Pedersen, Ivo Tonchev, Valentin Balabanov, Stefan Spassov, Anatoli Netchev</t>
  </si>
  <si>
    <t>Comedia. Aventuras. Intriga</t>
  </si>
  <si>
    <t>Jean Marais, Louis de Funès, Mylène Demongeot, Jacques Dynam, Robert Dalban, Marie-Hélène Arnaud</t>
  </si>
  <si>
    <t>Comedia. Aventuras. Intriga | Secuela</t>
  </si>
  <si>
    <t>Jean Marais, Louis de Funès, Mylène Demongeot, Jacques Dynam, Robert Dalban, Albert Dagnant, Christian Toma, Michel Duplaix, Olivier de Funès, Florence Blot, Robert Le Béal, Pietro Tordi, Henri Attal, Dominique Zardi, Jacques Marin</t>
  </si>
  <si>
    <t>Jean Marais, Louis de Funès, Mylène Demongeot, Françoise Christophe, Jean-Roger Caussimon, Robert Dalban, André Dumas, Max Montavon, Rita Renoir</t>
  </si>
  <si>
    <t>Gene Hackman, Roy Scheider, Fernando Rey, Tony Lo Bianco, Marcel Bozzuffi, Frédéric de Pasquale, Bill Hickman, Ann Rebbot, Harold Gary, Arlene Farber, Eddie Egan, André Ernotte, Sonny Grosso, Ben Marino</t>
  </si>
  <si>
    <t>Acción. Drama. Thriller | Policíaco. Crimen. Drogas. Secuela</t>
  </si>
  <si>
    <t>Gene Hackman, Fernando Rey, Bernard Fresson, Jean-Pierre Castaldi, Charles Millot, Cathleen Nesbitt, Ed Lauter, Philippe Léotard</t>
  </si>
  <si>
    <t>Thriller | Cyberpunk. Internet/Informática</t>
  </si>
  <si>
    <t>Jonny Lee Miller, Angelina Jolie, Fisher Stevens, Lorraine Bracco, Jesse Bradford, Matthew Lillard, Renoly Santiago, Laurence Mason</t>
  </si>
  <si>
    <t>Thriller. Acción | Internet/Informática</t>
  </si>
  <si>
    <t>Skeet Ulrich, Tom Berenger, Jeremy Sisto, Russell Wong, Angela Featherstone, Donal Logue, Christopher McDonald, Master P, Amanda Peet, Cara Buono</t>
  </si>
  <si>
    <t>Terror | Slasher. Asesinos en serie. Halloween. Película de culto. Serie B. Cine independiente USA</t>
  </si>
  <si>
    <t>Jamie Lee Curtis, Donald Pleasence, Nancy Loomis, P.J. Soles, Charles Cyphers, Kyle Richards, John Michael Graham, Brian Andrews, Nick Castle</t>
  </si>
  <si>
    <t>Terror | Slasher. Halloween. Secuela. Años 70</t>
  </si>
  <si>
    <t>Jamie Lee Curtis, Donald Pleasence, Charles Cyphers, Jeffrey C. Kramer, Lance Guest, Pamela Susan Shoop, Hunter von Leer, Leo Rossi, Nancy Stephens, Ana Alicia, Gloria Gifford, Nancy Loomis</t>
  </si>
  <si>
    <t>Terror. Ciencia ficción | Halloween</t>
  </si>
  <si>
    <t>Tom Atkins, Stacey Nelkin, Dan O'Herlihy, Ralph Strait, Michael Currie, Jadeen Barbor, Bradley Schachter, Garn Stephens</t>
  </si>
  <si>
    <t>Terror | Slasher. Halloween. Secuela</t>
  </si>
  <si>
    <t>Danielle Harris, Ellie Cornell, Donald Pleasence, Michael Pataki, Beau Starr, Kathleen Kinmont, Sasha Jenson, George P. Wilbur</t>
  </si>
  <si>
    <t>Donald Pleasence, Ellie Cornell, Matthew Walker, Danielle Harris, Wendy Kaplan, Beau Starr, Tamara Glynn, Jeffrey Landman, Jonathan Chapin</t>
  </si>
  <si>
    <t>Donald Pleasence, Mitchell Ryan, Paul Rudd, Marianne Hagan, Mariah O'Brien, Leo Geter, George P. Wilbur, Susan Swift, J.C. Brandy, Sheri Hicks</t>
  </si>
  <si>
    <t>Jamie Lee Curtis, Josh Hartnett, Adam Arkin, Michelle Williams, Adam Hann-Byrd, Jodi Lyn O'Keefe, LL Cool J, Joseph Gordon-Levitt, Janet Leigh, Branden Williams, Nancy Stephens, Beau Billingslea, Matt Winston, Larisa Miller</t>
  </si>
  <si>
    <t>Terror. Thriller | Slasher. Halloween. Secuela</t>
  </si>
  <si>
    <t>Jamie Lee Curtis, Tyra Banks, Bianca Kajlich, Busta Rhymes, Sean Patrick Thomas, Thomas Ian Nicholas, Ryan Merriman, Daisy McCrackin, Katee Sackhoff, Luke Kirby, Billy Kay</t>
  </si>
  <si>
    <t>Terror | Slasher. Asesinos en serie. Halloween. Remake</t>
  </si>
  <si>
    <t>Scout Taylor-Compton, Tyler Mane, Malcolm McDowell, Brad Dourif, Danielle Harris, Sheri Moon Zombie, Chase Wright Vanek, Brea Grant, Angela Trimbur, Dayton Callie, Caroline Williams, Richard Brake, Octavia Spencer, Richard Riehle, Margot Kidder, Mary Birdsong, Mark Boone Junior, 'Weird Al' Yankovic,</t>
  </si>
  <si>
    <t>Terror | Slasher. Asesinos en serie. Halloween. Secuela. Cine independiente USA</t>
  </si>
  <si>
    <t>Jamie Lee Curtis, Nick Castle, Judy Greer, Miles Robbins, Virginia Gardner, Will Patton, Toby Huss, Haluk Bilginer, Jefferson Hall, Andi Matichak, Christopher Allen Nelson</t>
  </si>
  <si>
    <t>Thriller. Intriga | Crimen. Thriller psicológico. Policíaco. Película de culto. Asesinos en serie. Secuestros / Desapariciones</t>
  </si>
  <si>
    <t>Jodie Foster, Anthony Hopkins, Scott Glenn, Ted Levine, Anthony Heald, Diane Baker, Brooke Smith, Tracey Walter, Kasi Lemmons, Chris Isaak, Charles Napier, Roger Corman, Frankie Faison, Paul Lazar, Daniel Von Bargen, Cynthia Ettinger</t>
  </si>
  <si>
    <t>Thriller | Secuela. Asesinos en serie. Policíaco</t>
  </si>
  <si>
    <t>Intriga. Thriller | Crimen. Precuela. Asesinos en serie. Años 80. Remake. Policíaco</t>
  </si>
  <si>
    <t>Thriller | Precuela. Asesinos en serie. Samuráis</t>
  </si>
  <si>
    <t>Thriller. Acción | Policíaco. Crimen. Asesinos en serie</t>
  </si>
  <si>
    <t>Clint Eastwood, Harry Guardino, Reni Santoni, John Vernon, Andrew Robinson, John Larch, Mae Mercer, John Mitchum, Woodrow Parfrey, Josef Sommer</t>
  </si>
  <si>
    <t>Acción | Policíaco. Secuela</t>
  </si>
  <si>
    <t>Clint Eastwood, Hal Holbrook, Mitchell Ryan, David Soul, Felton Perry, Robert Urich, Tim Matheson, Kip Niven</t>
  </si>
  <si>
    <t>Acción | Policíaco. Terrorismo. Secuela</t>
  </si>
  <si>
    <t>Clint Eastwood, Tyne Daly, Harry Guardino, Bradford Dillman, John Mitchum, DeVeren Brookwalter</t>
  </si>
  <si>
    <t>Acción. Thriller | Policíaco. Crimen. Venganza. Secuela</t>
  </si>
  <si>
    <t>Clint Eastwood, Sondra Locke, Pat Hingle, Bradford Dillman, Paul Drake, Audrie Neenan, Jack Thibeau, Michael Currie, Albert Popwell, Mark Keyloun, Kevyn Major Howard, Bette Ford, Michael V. Gazzo</t>
  </si>
  <si>
    <t>Acción. Thriller | Policíaco. Crimen. Asesinos en serie. Cine dentro del cine. Secuela</t>
  </si>
  <si>
    <t>Fantástico. Aventuras. Infantil | Magia. Young Adult</t>
  </si>
  <si>
    <t>Fantástico. Aventuras | Magia. Young Adult. Secuela</t>
  </si>
  <si>
    <t>Daniel Radcliffe, Rupert Grint, Emma Watson, Kenneth Branagh, Richard Harris, Maggie Smith, Alan Rickman, Julie Walters, Mark Williams, Robbie Coltrane, Tom Felton, Bonnie Wright, Jason Isaacs, Shirley Henderson, Miriam Margolyes, Christian Coulson, Richard Griffiths, Fiona Shaw, David Bradley, Matthew Lewis, John Cleese, Robert Hardy, Warwick Davis, Gemma Jones, Harry Melling, James Phelps, Oliver Phelps, Sean Biggerstaff</t>
  </si>
  <si>
    <t>Fantástico. Aventuras. Drama | Magia. Viajes en el tiempo. Hombres lobo. Young Adult. Secuela</t>
  </si>
  <si>
    <t>Daniel Radcliffe, Rupert Grint, Emma Watson, David Thewlis, Michael Gambon, Robbie Coltrane, Alan Rickman, Gary Oldman, Tom Felton, Timothy Spall, Emma Thompson, Maggie Smith, Pam Ferris, Mark Williams, Richard Griffiths, Robert Hardy, Matthew Lewis, Lee Ingleby, Dawn French, Julie Christie, Fiona Shaw, Oliver Phelps, James Phelps, Devon Murray</t>
  </si>
  <si>
    <t>Fantástico. Aventuras. Drama | Magia. Young Adult. Secuela</t>
  </si>
  <si>
    <t>Daniel Radcliffe, Emma Watson, Rupert Grint, Imelda Staunton, Gary Oldman, Michael Gambon, Matthew Lewis, Alan Rickman, Tom Felton, Ralph Fiennes, Jason Isaacs, Helena Bonham Carter, Robbie Coltrane, Brendan Gleeson, Richard Griffiths, Fiona Shaw, Maggie Smith, David Thewlis, Emma Thompson, Julie Walters, Natalia Tena, Evanna Lynch, Bonnie Wright, David Bradley, Katie Leung, Warwick Davis, Mark Williams, James Phelps, Oliver Phelps, Afshan Azad, Shefali Chowdhury, Robert Hardy, Chris Rankin, Timothy Bateson, Robert Pattinson</t>
  </si>
  <si>
    <t>Daniel Radcliffe, Emma Watson, Rupert Grint, Alan Rickman, Ralph Fiennes, Bill Nighy, Helena Bonham Carter, Rhys Ifans, Michael Gambon, Jason Isaacs, Brendan Gleeson, David Thewlis, James Phelps, Oliver Phelps, Julie Walters, Robbie Coltrane, Helen McCrory, John Hurt, Natalia Tena, Imelda Staunton, Miranda Richardson, Domhnall Gleeson, Jamie Campbell Bower, Richard Griffiths, Fiona Shaw, Timothy Spall, Mark Williams, Bonnie Wright, Matthew Lewis, Tom Felton, Evanna Lynch, Warwick Davis, Michelle Fairley, Clémence Poésy, Peter Mullan, Nick Moran</t>
  </si>
  <si>
    <t>Fantástico. Aventuras. Drama | Secuela. Magia. Young Adult. 3-D. Cine épico</t>
  </si>
  <si>
    <t>Terror. Fantástico | Gore. Película de culto</t>
  </si>
  <si>
    <t>Andrew Robinson, Clare Higgins, Ashley Laurence, Sean Chapman, Oliver Smith, Robert Hines, Anthony Allen, Leon Davis, Michael Cassidy, Frank Baker, Kenneth Nelson, Doug Bradley, Nicholas Vince, Simon Bamford, Grace Kirby, Oliver Parker</t>
  </si>
  <si>
    <t>Fantástico. Terror | Secuela. Gore</t>
  </si>
  <si>
    <t>Clare Higgins, Ashley Laurence, Kenneth Cranham, Imogen Boorman, Sean Chapman, William Hope, Doug Bradley, Simon Bamford</t>
  </si>
  <si>
    <t>Terror. Fantástico | Secuela. Gore</t>
  </si>
  <si>
    <t>Kevin Bernhardt, Doug Bradley, Lawrence Mortorff, Terry Farrell, Ken Carpenter, Paula Marshall, Robert C. Treveiler, Aimée Leigh, Shanna Lynn, Peter Atkins</t>
  </si>
  <si>
    <t>Terror. Ciencia ficción | Secuela. Gore</t>
  </si>
  <si>
    <t>Terror | Secuela. Gore</t>
  </si>
  <si>
    <t>Craig Sheffer, Nicholas Turturro, James Remar, Doug Bradley, Nicholas Sadler, Noelle Evans, Lindsay Taylor, Matt George, Michael Shamus Wiles, Sasha Barrese, Kathryn Joosten</t>
  </si>
  <si>
    <t>Terror. Thriller | Secuela. Gore</t>
  </si>
  <si>
    <t>Dean Winters, Ashley Laurence, Doug Bradley, Rachel Hayward, Sarah-Jane Redmond, Jody Thompson, Kaaren de Zilva, William S. Taylor, Michael Rogers, Trevor White</t>
  </si>
  <si>
    <t>Ciencia ficción. Fantástico. Comedia. Acción | Extraterrestres. Cómic. Marvel Comics. Buddy Film</t>
  </si>
  <si>
    <t>Tommy Lee Jones, Will Smith, Linda Fiorentino, Vincent D'Onofrio, Rip Torn, Tony Shalhoub, Siobhan Fallon, Mike Nussbaum, Richard Hamilton, Carel Struycken, Sergio Calderon, David Cross, John Alexander</t>
  </si>
  <si>
    <t>Ciencia ficción. Fantástico. Comedia. Acción | Extraterrestres. Cómic. Marvel Comics. Secuela. Buddy Film</t>
  </si>
  <si>
    <t>Ciencia ficción. Comedia. Acción | Extraterrestres. Viajes en el tiempo. Años 60. Cómic. Marvel Comics. Secuela. 3-D. Buddy Film</t>
  </si>
  <si>
    <t>Will Smith, Josh Brolin, Jemaine Clement, Tommy Lee Jones, Michael Stuhlbarg, Emma Thompson, Alice Eve, Mike Colter, Michael Chernus, Nicole Scherzinger, Bill Hader, Keone Young, Will Arnett, David Rasche</t>
  </si>
  <si>
    <t>Ciencia ficción. Acción. Comedia | Extraterrestres. Cómic. Marvel Comics</t>
  </si>
  <si>
    <t>Chris Hemsworth, Tessa Thompson, Liam Neeson, Rebecca Ferguson, Emma Thompson, Kumail Nanjiani, Rafe Spall, Tuncay Gunes, Davina Sitaram, Nasir Jama, Viktorija Faith, Penelope Kapudija, Stephen Wight, Anatole Taubman, Natasha Culzac, Ruth Horrocks, Bern Collaco, Marcy Harriell, Hiten Patel, Rene Costa, Adrian Alvarado, John Kamau, Stephen Samson, Jeff Kim</t>
  </si>
  <si>
    <t>Acción. Comedia | Policíaco. Buddy Film. Yakuza &amp; Triada</t>
  </si>
  <si>
    <t>Jackie Chan, Chris Tucker, Tom Wilkinson, Chris Penn, Elizabeth Peña, Philip Baker Hall, Ken Leung, Barry Shabaka Henley, Rex Linn</t>
  </si>
  <si>
    <t>Jackie Chan, Chris Tucker, John Lone, Alan King, Roselyn Sanchez, Harris Yulin, Zhang Ziyi, Kenneth Tsang, Lisa LoCicero, Audrey Quock, Jeremy Piven, Maggie Q, Don Cheadle</t>
  </si>
  <si>
    <t>Acción. Comedia | Policíaco. Secuela. Buddy Film</t>
  </si>
  <si>
    <t>Chris Tucker, Jackie Chan, Max von Sydow, Yvan Attal, Hiroyuki Sanada, Noémie Lenoir, Roman Polanski, Youki Kudoh, Zhang Jingchu, Tzi Ma, Dana Ivey, Henry O, Mia Tyler, Michael Chow, Andrew Quang</t>
  </si>
  <si>
    <t>Terror | Gore. Secuestros / Desapariciones</t>
  </si>
  <si>
    <t>Jay Hernandez, Derek Richardson, Eythor Gudjonsson, Barbara Nedeljakova, Jana Kaderabkova, Jennifer Lim, Keiko Seiko, Lubomir Bukovy, Jana Havlickova, Philip Waley, Christopher Allen Nelson, Anne Bergstedt, Rick Hoffman, Takashi Miike, Eli Roth</t>
  </si>
  <si>
    <t>Terror | Gore. Secuela</t>
  </si>
  <si>
    <t>Lauren German, Bijou Phillips, Roger Bart, Jay Hernandez, Barbara Nedeljakova, Richard Burgi, Heather Matarazzo, Vera Jordanova, Stanislav Ianevski, Ivan Furak, Milan Knazko, Zuzana Geislerová, Jordan Ladd, Edwige Fenech, Susana Bequer</t>
  </si>
  <si>
    <t>Thomas Kretschmann, Kip Pardue, John Hensley, Barry Livingston, Skyler Stone, Sarah Habel, Brian Hallisay, Kelly Thiebaud, Danny Jacobs</t>
  </si>
  <si>
    <t>Terror. Fantástico. Comedia | Comedia de terror. Sobrenatural. Casas encantadas. Monstruos</t>
  </si>
  <si>
    <t>William Katt, George Wendt, Richard Moll, Kay Lenz, Mary Stavin, Michael Ensign, Erik Silver, Mark Silver, Susan French</t>
  </si>
  <si>
    <t>Terror. Fantástico. Comedia | Sobrenatural. Casas encantadas. Comedia de terror. Secuela</t>
  </si>
  <si>
    <t>Arye Gross, Jonathan Stark, Royal Dano, Bill Maher, John Ratzenberger, Lar Park-Lincoln, Amy Yasbeck, Gregory Walcott, Dwier Brown, Lenora May, Devin DeVasquez, Jayne Modean, Ronn Carroll, Dean Cleverdon</t>
  </si>
  <si>
    <t>Terror. Fantástico. Comedia | Sobrenatural. Comedia de terror. Casas encantadas. Secuela</t>
  </si>
  <si>
    <t>Lance Henriksen, Brion James, Rita Taggart, Dedee Pfeiffer, Aron Eisenberg, Thom Bray, Lawrence Tierney, David Oliver, Terry Alexander, Lewis Arquette, Matt Clark, Alvy Moore, Zane W. Levitt</t>
  </si>
  <si>
    <t>Aventuras. Acción | Nazismo. Años 30</t>
  </si>
  <si>
    <t>Harrison Ford, Karen Allen, Paul Freeman, Ronald Lacey, John Rhys-Davies, Vic Tablian, Denholm Elliott, Wolf Kahler, Alfred Molina, George Harris, Don Fellows, William Hootkins, Tutte Lemkov, Eddie Tagoe, Anthony Higgins, Frank Marshall</t>
  </si>
  <si>
    <t>Aventuras. Acción | Precuela. Años 30</t>
  </si>
  <si>
    <t>Aventuras. Acción | Secuela. Nazismo. Años 30</t>
  </si>
  <si>
    <t>Harrison Ford, Sean Connery, Alison Doody, Denholm Elliott, John Rhys-Davies, River Phoenix, Julian Glover, Michael Byrne, Kevork Malikyan, Robert Eddison, Alexei Sayle, Richard Young, J.J. Hardy, Bradley Gregg, Michael Sheard, Isla Blair, Vernon Dobtcheff, Pat Roach</t>
  </si>
  <si>
    <t>Aventuras. Acción. Ciencia ficción | Años 50. Guerra Fría. Secuela</t>
  </si>
  <si>
    <t>Harrison Ford, Cate Blanchett, Shia LaBeouf, Karen Allen, John Hurt, Ray Winstone, Jim Broadbent, Igor Jijikine, Alan Dale, Joel Stoffer, Neil Flynn, V.J. Foster, Dimitri Diatchenko, Ilia Volok, Andrew Divoff, Pasha D. Lychnikoff</t>
  </si>
  <si>
    <t>Acción | Biográfico. Histórico. Años 30. Artes marciales. Guerra Chino-Japonesa (II)</t>
  </si>
  <si>
    <t>Donnie Yen, Simon Yam, Fan Siu-Wong, Lynn Hung, Hiroyuki Ikeuchi, Xing Yu, Chen Zhihui, Wong You-Nam</t>
  </si>
  <si>
    <t>Acción | Biográfico. Artes marciales. Histórico. Años 50. Secuela</t>
  </si>
  <si>
    <t>Donnie Yen, Lynn Hung, Simon Yam, Sammo Hung, Huang Xiaoming, Fan Siu-Wong, Kent Cheng, Darren Shahlavi</t>
  </si>
  <si>
    <t>Acción | Artes marciales. Biográfico. Precuela</t>
  </si>
  <si>
    <t>Dennis To, Crystal Huang, Josie Xu, Fan Siu-Wong, Yuen Biao, Lam Suet, Bernice Liu, Ip Chun, Sammo Hung</t>
  </si>
  <si>
    <t>Acción. Drama | Biográfico. Artes marciales. Histórico. Enfermedad. Años 50. Secuela</t>
  </si>
  <si>
    <t>Donnie Yen, Patrick Tam, Max Zhang, Lynn Hung, Mike Tyson, Lo Meng, Tats Lau, Leung Kar-Yan, Kent Cheng, Karena Ng, Louis Cheung, Lê Y Lan, Danny Chan</t>
  </si>
  <si>
    <t>Acción. Drama | Biográfico. Histórico. Artes marciales. Años 60. Secuela</t>
  </si>
  <si>
    <t>Fantástico. Acción. Aventuras. Ciencia ficción | Superhéroes. Cómic. Marvel Comics</t>
  </si>
  <si>
    <t>Robert Downey Jr., Terrence Howard, Gwyneth Paltrow, Jeff Bridges, Stan Lee, Leslie Bibb, Clark Gregg, Shaun Toub, Faran Tahir, Samuel L. Jackson, Bill Smitrovich, Sayed Badreya, Jon Favreau, Peter Billingsley, Tim Guinee, Tom Morello, Marco Khan, Kevin Foster, Eileen Weisinger, Ahmed Ahmed, Fahim Fazli, Gerard Sanders, Russell Richardson, Nazanin Boniadi, Stacy Stas, Donna Evans, Sahar Bibiyan, Patrick O'Connell, Adam Harrington, Meera Simhan, Ben Newmark, Ricki Lander, Jeannine Kaspar, Lana Kinnear, Masha Lund, Gabrielle Tuite, Tim Griffin, Joshua Harto, Micah Hauptman</t>
  </si>
  <si>
    <t>Fantástico. Ciencia ficción. Acción | Cómic. Superhéroes. Marvel Comics. Robots. Secuela</t>
  </si>
  <si>
    <t>Fantástico. Ciencia ficción. Acción | Superhéroes. Cómic. Marvel Comics. Secuela. 3-D. Robots. Terrorismo</t>
  </si>
  <si>
    <t>Robert Downey Jr., Ben Kingsley, Gwyneth Paltrow, Don Cheadle, Guy Pearce, Rebecca Hall, James Badge Dale, Stephanie Szostak, Ty Simpkins, Wang Xueqi, Jon Favreau, William Sadler, Miguel Ferrer, Fan Bingbing, Yvonne Zima, Dale Dickey, Ashley Hamilton, Stan Lee</t>
  </si>
  <si>
    <t>Acción. Intriga | Espionaje. James Bond</t>
  </si>
  <si>
    <t>Sean Connery, Ursula Andress, Jack Lord, Joseph Wiseman, Anthony Dawson, Zena Marshall, John Kitzmiller, Bernard Lee</t>
  </si>
  <si>
    <t>Aventuras. Acción | James Bond. Espionaje. Trenes/Metros</t>
  </si>
  <si>
    <t>Sean Connery, Robert Shaw, Daniela Bianchi, Lotte Lenya, Bernard Lee, Lois Maxwell, Pedro Armendáriz, Vladek Sheybal</t>
  </si>
  <si>
    <t>Aventuras. Acción | James Bond. Espionaje</t>
  </si>
  <si>
    <t>Sean Connery, Honor Blackman, Gert Fröbe, Shirley Eaton, Tania Mallet, Harold Sakata, Bernard Lee, Cec Linder, Lois Maxwell, Martin Benson, Desmond Llewelyn</t>
  </si>
  <si>
    <t>Aventuras. Acción | James Bond. Espionaje. Submarinismo</t>
  </si>
  <si>
    <t>Sean Connery, Claudine Auger, Adolfo Celi, Luciana Paluzzi, Rik Van Nutter, Guy Doleman, Molly Peters, Martine Beswick, Bernard Lee, Desmond Llewelyn, Lois Maxwell, Roland Culver, Earl Cameron, Anthony Dawson, Jack Gwillim, Diane Hartford, John Le Mesurier</t>
  </si>
  <si>
    <t>Sean Connery, Donald Pleasence, Akiko Wakabayashi, Tetsurô Tanba, Mie Hama, Karin Dor, Lois Maxwell, Desmond Llewelyn, Charles Gray, Tsai Chin, Bernard Lee, Alexander Knox</t>
  </si>
  <si>
    <t>Comedia. Intriga | James Bond. Parodia. Espionaje</t>
  </si>
  <si>
    <t>Acción | James Bond. Espionaje</t>
  </si>
  <si>
    <t>George Lazenby, Diana Rigg, Telly Savalas, Ilse Steppat, Gabriele Ferzetti, Yuri Borienko, Bernard Horsfall, George Baker, Lois Maxwell, Desmond Llewelyn, Julie Ege, Joanna Lumley, Bessie Love, Virginia North</t>
  </si>
  <si>
    <t>Aventuras. Acción | James Bond. Espionaje. Vudú</t>
  </si>
  <si>
    <t>Roger Moore, Yaphet Kotto, Jane Seymour, Clifton James, Julius Harris, Geoffrey Holder, David Hedison, Gloria Hendry, Bernard Lee, Lois Maxwell</t>
  </si>
  <si>
    <t>Roger Moore, Christopher Lee, Britt Ekland, Maud Adams, Hervé Villechaize, Clifton James, Marc Lawrence, Bernard Lee, Oh Soon-tek, Lois Maxwell, James Cossins, Richard Loo, Desmond Llewelyn, Marne Maitland, Gerald James, Charlie Chan</t>
  </si>
  <si>
    <t>Roger Moore, Barbara Bach, Curd Jürgens, Richard Kiel, Caroline Munro, Walter Gotell, Geoffrey Keen, George Baker, Bernard Lee, Desmond Llewelyn</t>
  </si>
  <si>
    <t>Aventuras. Acción. Ciencia ficción | James Bond. Espionaje. Aventura espacial</t>
  </si>
  <si>
    <t>Roger Moore, Lois Chiles, Michael Lonsdale, Richard Kiel, Corinne Cléry, Bernard Lee, Lois Maxwell, Geoffrey Keen, Desmond Llewelyn, Toshirô Suga, Jean-Pierre Castaldi, Walter Gotell</t>
  </si>
  <si>
    <t>Roger Moore, Maud Adams, Louis Jourdan, Kristina Wayborn, Kabir Bedi, Steven Berkoff, David Meyer, Anthony Meyer, Desmond Llewelyn, Douglas Wilmer, Geoffrey Keen, Robert Brown, Bruce Boa, Richard LeParmentier</t>
  </si>
  <si>
    <t>Aventuras. Acción | James Bond. Espionaje. Remake</t>
  </si>
  <si>
    <t>Sean Connery, Klaus Maria Brandauer, Kim Basinger, Max von Sydow, Edward Fox, Barbara Carrera, Alec McCowen, Rowan Atkinson, Bernie Casey, Gavan O'Herlihy, Pamela Salem, Valerie Leon, Anthony Sharp, Ronald Pickup, Prunella Gee, Pat Roach, Billy J. Mitchell, Vincent Marzello, Manning Redwood, Guido Adorni, Robert Rietty, Sylvia Marriott, Saskia Cohen Tanugi, Jill Meager, Joanna Dickens, Tony Alleff, Lucy Hornak, Michael Medwin, Derek Deadman</t>
  </si>
  <si>
    <t>Roger Moore, Christopher Walken, Tanya Roberts, Grace Jones, Patrick MacNee, Patrick Bauchau, Alison Doody, Desmond Llewelyn, Lois Maxwell, Dolph Lundgren, Fiona Fullerton, David Yip, Robert Brown, Geoffrey Keen</t>
  </si>
  <si>
    <t>Acción. Aventuras | James Bond. Espionaje. Guerra de Afganistán-URSS</t>
  </si>
  <si>
    <t>Timothy Dalton, Maryam d'Abo, Jeroen Krabbé, Joe Don Baker, John Rhys-Davies, Art Malik, Desmond Llewelyn, Robert Brown, Andreas Wisniewski, Thomas Wheatley</t>
  </si>
  <si>
    <t>Pierce Brosnan, Famke Janssen, Izabella Scorupco, Sean Bean, Gottfried John, Joe Don Baker, Judi Dench, Tchéky Karyo, Alan Cumming, Minnie Driver, Robbie Coltrane, Samantha Bond, Desmond Llewelyn, Michael Kitchen, Serena Gordon, Billy J. Mitchell, Ravil Isyanov, Simon Kunz, Constantine Gregory, Michelle Arthur, Pavel Douglas, Trevor Byfield</t>
  </si>
  <si>
    <t>Pierce Brosnan, Michelle Yeoh, Jonathan Pryce, Teri Hatcher, Judi Dench, Joe Don Baker, Götz Otto, Desmond Llewelyn, Samantha Bond, Ricky Jay, Vincent Schiavelli, Colin Salmon, Geoffrey Palmer, Julian Fellowes, Pip Torrens, Cecilie Thomsen, Hugh Bonneville, Michael Byrne, Gerard Butler</t>
  </si>
  <si>
    <t>Pierce Brosnan, Sophie Marceau, Denise Richards, Robert Carlyle, Judi Dench, María Grazia Cucinotta, Desmond Llewelyn, Robbie Coltrane, John Cleese, Serena Scott Thomas, Samantha Bond, Ulrich Thomsen, Colin Salmon, Michael Kitchen, Goldie, Patrick Malahide, Omid Djalili, Justus von Dohnanyi, David Calder</t>
  </si>
  <si>
    <t>Acción. Aventuras. Thriller | James Bond. Espionaje</t>
  </si>
  <si>
    <t>Pierce Brosnan, Halle Berry, Judi Dench, Toby Stephens, John Cleese, Madonna, Rosamund Pike, Rick Yune, Kenneth Tsang, Will Yun Lee, Emilio Echevarría, Samantha Bond, Michael Madsen, Colin Salmon, Michael Gorevoy, Lawrence Makoare, Simón Andreu</t>
  </si>
  <si>
    <t>Acción. Thriller | James Bond. Espionaje. Póker</t>
  </si>
  <si>
    <t>Daniel Craig, Eva Green, Mads Mikkelsen, Jeffrey Wright, Judi Dench, Caterina Murino, Giancarlo Giannini, Simon Abkarian, Isaach de Bankole, Jesper Christensen, Ivana Milicevic, Sebastien Foucan</t>
  </si>
  <si>
    <t>Acción | James Bond. Espionaje. Secuela</t>
  </si>
  <si>
    <t>Daniel Craig, Judi Dench, Olga Kurylenko, Mathieu Amalric, Jesper Christensen, Joaquín Cosío, Jeffrey Wright, Giancarlo Giannini, Gemma Arterton, Fernando Guillén Cuervo, Rory Kinnear, Stana Katic, Oona Chaplin, Jesús Ochoa, David Harbour, Anatole Taubman, Tim Pigott-Smith, Lucrezia Lante della Rovere, Glenn Foster, Paul Ritter, Simon Kassianides, Neil Jackson, Brendan O'Hea, Rufus Wright, Kari Patrice Coley, Sarah Hadland, Jake Seal, Mark Wakeling</t>
  </si>
  <si>
    <t>Acción. Thriller | James Bond. Espionaje. Secuela</t>
  </si>
  <si>
    <t>Daniel Craig, Judi Dench, Javier Bardem, Ralph Fiennes, Naomie Harris, Bérénice Marlohe, Albert Finney, Ben Whishaw, Rory Kinnear, Ola Rapace, Helen McCrory, Nicholas Woodeson, Elize du Toit, Ben Loyd-Holmes, Tonia Sotiropoulou, Orion Lee, Liang Yang</t>
  </si>
  <si>
    <t>Acción. Aventuras. Thriller | James Bond. Espionaje. Secuela</t>
  </si>
  <si>
    <t>Daniel Craig, Christoph Waltz, Léa Seydoux, Ralph Fiennes, Monica Bellucci, Naomie Harris, Rory Kinnear, Ben Whishaw, Dave Bautista, Andrew Scott, Jesper Christensen, Stephanie Sigman, Tenoch Huerta, Adriana Paz, Domenico Fortunato, Marco Zingaro, Ian Bonar, Tam Williams, Pip Carter, Simon Lenagan, Alessandro Bressanello, Marc Zinga, Brigitte Millar, Adel Bencherif, Peppe Lanzetta, Francesco Arca, Matteo Taranto, Emilio Aniba, Benito Sagredo, George Lasha, Sargon Yelda, Andy Cheung, Erick Hayden, Antonio Salines, Nigel Barber, Patrice Naiambana, Stephane Cornicard, John Phillip Law, Joseph Balderrama, Eiji Mihara, Junichi Kajioka, Victor Schefé, Harald Windisch, Detlef Bothe, Bodo Friesecke, Noah Saavedra, Michael Glantschnig, Marlon Boess, Marie Fee Wohlmuth, Lili Epply, Lara Parmiani, Umit Ulgen, Amra Mallassi, Ziad Abaza, Nari Blair-Mangat, Judi Dench</t>
  </si>
  <si>
    <t>Drama. Acción | Samuráis. Siglo XIX. Japón feudal. Manga. Live-Action</t>
  </si>
  <si>
    <t>Takeru Satō, Emi Takei, Yû Aoi, Teruyuki Kagawa, Yôsuke Eguchi, Munetaka Aoki, Kôji Kikkawa, Taketo Tanaka, Masataka Kubota, Gou Ayano, Eiji Okuda, Genki Sudô</t>
  </si>
  <si>
    <t>Acción. Drama | Samuráis. Japón feudal. Siglo XIX. Manga. Live-Action. Secuela</t>
  </si>
  <si>
    <t>Takeru Satō, Emi Takei, Tatsuya Fujiwara, Kaito Oyagi, Kazufumi Miyazawa, Min Tanaka, Maryjun Takahashi, Ryosuke Miura, Yû Aoi, Ryunosuke Kamiki, Yôsuke Eguchi, Yukiyoshi Ozawa, Yusuke Iseya, Masaharu Fukuyama, Tao Tsuchiya, Ken'ichi Takitô, Tomomi Maruyama, Munetaka Aoki, Hidekazu Mashima, Tatsuya Nakamura, Hiroko Yashiki, Lisa Ulliel, Maya Fukuzawa, Ayumi Beppu, Tôru Kizu, Kentarô Shimazu, Mitsu Murata, Hihio Iwanaga, Terumasa Katsuki, Yûya Hara, Kôta Yamaguchi, Takao Yamada, Kazuhisa Kobayashi, Shinya Ueda</t>
  </si>
  <si>
    <t>Acción. Thriller | Artes marciales. Crimen. Venganza. Película de culto</t>
  </si>
  <si>
    <t>Uma Thurman, Lucy Liu, Daryl Hannah, Vivica A. Fox, Sonny Chiba, Chiaki Kuriyama, Michael Bowen, Julie Dreyfus, Michael Parks, David Carradine, Michael Madsen</t>
  </si>
  <si>
    <t>Acción. Thriller | Artes marciales. Crimen. Venganza. Secuela. Película de culto</t>
  </si>
  <si>
    <t>Uma Thurman, David Carradine, Lucy Liu, Vivica A. Fox, Gordon Liu, Michael Madsen, Daryl Hannah, Michael Parks, James Parks, Bo Svenson, Jeannie Epper, Caitlin Keats, Christopher Allen Nelson, Samuel L. Jackson, Laura Cayouette, Shana Stein, Clark Middleton</t>
  </si>
  <si>
    <t>Nicolas Cage, Sean Bean, Diane Kruger, Justin Bartha, Jon Voight, Harvey Keitel, Christopher Plummer, Mark Pellegrino, Oleg Taktarov, Annie Parisse, David Dayan Fisher, Erik King, Don McManus, Stewart Finlay-McLennan, Ron Canada</t>
  </si>
  <si>
    <t>Aventuras. Acción | Secuela</t>
  </si>
  <si>
    <t>Fantástico. Infantil. Aventuras | Dragones. Cine familiar. Película de culto</t>
  </si>
  <si>
    <t>Barret Oliver, Noah Hathaway, Moses Gunn, Tami Stronach, Patricia Hayes, Sydney Bromley, Thomas Hill, Deep Roy</t>
  </si>
  <si>
    <t>Fantástico. Infantil. Aventuras | Secuela. Cine familiar</t>
  </si>
  <si>
    <t>Jonathan Brandis, Kenny Morrison, Clarissa Burt, John Wesley Shipp, Martin Umbach, Alexandra Johnes, Thomas Hill, Helena Mitchell, Christopher Burton, Birge Schade, Claudio Maniscalco, Andreas Borcherding, Ralf Weikinger, Rob Morton, Frank Lenart, Robert Naegele, Markus Rupprecht</t>
  </si>
  <si>
    <t>Jason James Richter, Melody Kay, Jack Black, Carole Finn, Ryan Bollman, Freddie Jones, Julie Cox, Moya Brady, Tony Robinson, Nicole Parker</t>
  </si>
  <si>
    <t>Acción. Thriller | Terrorismo. Secuestros / Desapariciones. Navidad. Película de culto</t>
  </si>
  <si>
    <t>Bruce Willis, Bonnie Bedelia, Alan Rickman, Alexander Godunov, Paul Gleason, Reginald Veljohnson, William Atherton, Hart Bochner, De'voreaux White, Robert Davi, Grand L. Bush, Wilhelm von Homburg, James Shigeta, Bruno Doyon, Andreas Wisniewski, Clarence Gilyard Jr., Dennis Hayden, Al Leong, Gary Roberts, Bill Marcus, Matt Landers, Rick Ducommun, George Christy, Anthony Peck, Cheryl Baker, David Ursin, Mary Ellen Trainor, Diana James, Selma Archerd, Rebecca Broussard, Kate Finlayson, Kym Malin, Taylor Fry, Betty Carvalho, Tracy Reiner, Fred Lerner, Bob Jennings, Robert Lesser, Stella Hall</t>
  </si>
  <si>
    <t>Acción. Thriller | Secuela. Navidad. Terrorismo</t>
  </si>
  <si>
    <t>Bruce Willis, Bonnie Bedelia, Franco Nero, Dennis Franz, William Atherton, Reginald Veljohnson, William Sadler, John Amos, Colm Meaney, Robert Patrick, Fred Dalton Thompson, Art Evans, Sheila McCarthy, Tom Bower, Don Harvey, Tony Ganios, Peter Nelson, John Leguizamo, Tom Verica, John Costelloe, Vondie Curtis-Hall, Mark Boone Junior, Jeff Langton, Dale Jacoby, Patrick O'Neal, Ben Lemon, Jason Ross-Azikiwe, Anthony Droz, Michael Francis Clarke, Tom Everett, Sherry Bilsing, Karla Tamburrelli, Jeannie Bates, James Lancaster, Amanda Hillwood, Felicity Waterman, Alan Berger, Vance Valencia, Julian Reyes, Richard Domeier, Robert Lipton, Rob Steinberg, Paul Abascal, Dominique Jennings, Carol Barbee, Robert Sacchi, Dick McGarvin, Edward Gero, Stafford Morgan, Robert J. Bennett, Nick Angotti, Jim Hudson, Tom Finnegan, Thomas Tofel, Earl Houston Bullock, Wynn Irwin, Robert Costanzo, Ed DeFusco, Charles Lanyer, Bill Smillie, Paul Bollen, Joseph Michael Roth, Stephen Gregory Foster</t>
  </si>
  <si>
    <t>Acción. Thriller | Secuela. Terrorismo. Buddy Film</t>
  </si>
  <si>
    <t>Bruce Willis, Samuel L. Jackson, Jeremy Irons, Graham Greene, Colleen Camp, Larry Bryggman, Anthony Peck, Nicholas Wyman, Sam Phillips, Kevin Chamberlin, Sharon Washington, Stephen Pearlman, Aldis Hodge, Mischa Hausserman, Edwin Hodge, Robert Sedgwick, Bill Christ, Kent Faulcon, Akili Prince, Daryl Edwards, Aasif Mandvi, Bill Kux, Scott Nicholson, Charles Dumas, Michael Cristofer, Phylis Yvonne Stickney, J.R. Horne, Michael Tadross, Timothy Adams, John C. Vennema, Gerrit Vooren, Tony Travis, James Saito, Patrick Borriello, Víctor Rojas, Joe Zaloom, John Doman, Patricia Mauceri, Gerry Becker, Richard Council, John Robert Tillotson, Ray Aranha, John Hoyt, Bray Poor, Angela Amato, Paul Simon</t>
  </si>
  <si>
    <t>Acción. Aventuras. Thriller | Secuela. Terrorismo</t>
  </si>
  <si>
    <t>Bruce Willis, Timothy Olyphant, Maggie Q, Justin Long, Mary Elizabeth Winstead, Cliff Curtis, Kevin Smith, Jonathan Sadowski, Andrew Friedman, Yorgo Constantine, Cyril Raffaelli, Chris Palermo, Sung Kang, Zeljko Ivanek, Christina Chang, Jake McDorman, Rosemary Knower, Gerald Downey, Allen Maldonado, Chris Ellis, Jim Cantafio, Tony Colitti, Tim De Zarn, Kurt David Anderson, Matt O'Leary, Nadine Ellis, Ethan Flower, Nick Jaine, Tim Russ, Joe Gerety, Edward James Gage, Edoardo Costa, Yancey Arias, Rick Cramer, John Lacy, Diana Gettinger</t>
  </si>
  <si>
    <t>Bruce Willis, Jai Courtney, Sebastian Koch, Cole Hauser, Amaury Nolasco, Megalyn Echikunwoke, Yuliya Snigir, Melissa Tang, Pasha D. Lychnikoff, Radivoje Bukvic, Sergei Kolesnikov, Mary Elizabeth Winstead, Roman Luknár, Zolee Ganxsta, Péter Takátsy, Rico Simonini, Catherine Kresge, April Grace, Cooper Thornton, Ján Gallovic, Péter Kertész, Patrik Vrbovsky, Ferenc Elek, Zhe Lin, Iván Fenyö, Scott Michael Campbell, Aldis Hodge, Joe Massingill, Jesse Burch, Justin Smith, Attila Árpa, Sergej Onopko, László Keszég, Iván Kamarás</t>
  </si>
  <si>
    <t>Terror. Romance | Antiguo Egipto</t>
  </si>
  <si>
    <t>Boris Karloff, Zita Johann, David Manners, Edward Van Sloan, Arthur Byron, Noble Johnson, Leonard Mudie</t>
  </si>
  <si>
    <t>Aventuras. Acción. Fantástico | Cine épico. Antiguo Egipto. Años 20</t>
  </si>
  <si>
    <t>Brendan Fraser, Rachel Weisz, John Hannah, Arnold Vosloo, Jonathan Hyde, Oded Fehr, Kevin J. O'Connor, Stephen Dunham, Aharon Ipalé, Tuc Watkins, Omid Djalili, Erick Avari, Carl Chase, Corey Johnson, Bernard Fox, Patricia Velasquez, Ray Donn</t>
  </si>
  <si>
    <t>Aventuras. Acción. Fantástico | Cine épico. Antiguo Egipto. Años 30. Secuela</t>
  </si>
  <si>
    <t>Brendan Fraser, Rachel Weisz, John Hannah, Arnold Vosloo, Oded Fehr, Patricia Velasquez, Dwayne Johnson, Freddie Boath, Alun Armstrong, Joe Dixon, Aharon Ipalé, Quill Roberts, Donna Air, Adewale Akinnuoye-Agbaje, Tom Fisher, Shaun Parkes, Bruce Byron, Trevor Lovell</t>
  </si>
  <si>
    <t>Aventuras. Acción. Fantástico. Thriller | Secuela. Monstruos. Brujería</t>
  </si>
  <si>
    <t>Brendan Fraser, Maria Bello, Luke Ford, Jet Li, Michelle Yeoh, John Hannah, Liam Cunningham, Russell Wong, Isabella Leong, Anthony Wong, Albert Kwan, Liang Tian</t>
  </si>
  <si>
    <t>Acción. Aventuras. Fantástico | Sobrenatural. Antiguo Egipto</t>
  </si>
  <si>
    <t>Comedia | Crimen. Policíaco. Pantera rosa</t>
  </si>
  <si>
    <t>Peter Sellers, David Niven, Capucine, Robert Wagner, Claudia Cardinale, John Le Mesurier, Brenda De Banzie</t>
  </si>
  <si>
    <t>Comedia. Intriga | Secuela. Pantera rosa</t>
  </si>
  <si>
    <t>Comedia. Intriga | Spin-off. Pantera rosa</t>
  </si>
  <si>
    <t>Alan Arkin, Patrick Cargill, Beryl Reid, Delia Boccardo, Frank Finlay, Barry Foster, Clive Francis, Michael Ripper</t>
  </si>
  <si>
    <t>Comedia | Pantera rosa</t>
  </si>
  <si>
    <t>Peter Sellers, Christopher Plummer, Catherine Schell, Herbert Lom, Peter Arne, Peter Jeffrey, Grégoire Aslan, David Lodge, Graham Stark</t>
  </si>
  <si>
    <t>Peter Sellers, Herbert Lom, Lesley-Anne Down, Burt Kwouk, Colin Blakely, Leonard Rossiter, André Maranne, Richard Vernon, Byron Kane, Dick Crockett, Omar Sharif</t>
  </si>
  <si>
    <t>Peter Sellers, Herbert Lom, Dyan Cannon, Robert Webber, Alfie Bass, Paul Stewart, Robert Loggia, Graham Stark, Burt Kwouk</t>
  </si>
  <si>
    <t>Peter Sellers, David Niven, Herbert Lom, Richard Mulligan, Joanna Lumley, Capucine, Robert Loggia, Harvey Korman, Burt Kwouk, Graham Stark, Peter Arne, André Maranne, Denise Crosby, William Hootkins, Julie Andrews, Colin Blakely</t>
  </si>
  <si>
    <t>Comedia. Intriga | Pantera rosa</t>
  </si>
  <si>
    <t>Comedia. Aventuras. Intriga | Remake. Pantera rosa</t>
  </si>
  <si>
    <t>Steve Martin, Kevin Kline, Beyoncé, Jean Reno, Emily Mortimer, Henry Czerny, Kristin Chenoweth, Roger Rees, William Abadie, Philip Goodwin, Anna Katarina, Jean Dell, Clive Owen, Jason Statham</t>
  </si>
  <si>
    <t>Comedia. Aventuras. Intriga | Remake. Secuela. Pantera rosa</t>
  </si>
  <si>
    <t>Steve Martin, Jean Reno, Emily Mortimer, Andy García, Alfred Molina, Yuki Matsuzaki, Aishwarya Rai, John Cleese, Lily Tomlin, Jeremy Irons, Johnny Hallyday, Geoffrey Palmer, Philip Goodwin</t>
  </si>
  <si>
    <t>Terror. Intriga | Sobrenatural. Infancia. Fin del mundo</t>
  </si>
  <si>
    <t>Gregory Peck, Lee Remick, David Warner, Billie Whitelaw, Harvey Stephens, Leo McKern, Patrick Troughton, Robert Rietty, Martin Benson</t>
  </si>
  <si>
    <t>William Holden, Lee Grant, Jonathan Scott Taylor, Robert Foxworth, Nicholas Pryor, Lew Ayres, Sylvia Sidney, Lance Henriksen, Elizabeth Shepherd, Leo McKern, Ian Hendry</t>
  </si>
  <si>
    <t>Sam Neill, Rossano Brazzi, Don Gordon, Lisa Harrow, Barnaby Holm, Mason Adams, Robert Arden</t>
  </si>
  <si>
    <t>Fantástico. Aventuras | Cine familiar</t>
  </si>
  <si>
    <t>Georgie Henley, William Moseley, Skandar Keynes, Anna Popplewell, Tilda Swinton, Rupert Everett, Dawn French, James McAvoy, Shane Rangi, Patrick Kake, Elizabeth Hawthorne, Kiran Shah, James Cosmo, Judy McIntosh, Jim Broadbent, Stephen Ure, Ray Winstone, Liam Neeson</t>
  </si>
  <si>
    <t>Fantástico. Aventuras | Secuela. Cine familiar</t>
  </si>
  <si>
    <t>Fantástico. Aventuras | Adolescencia. Secuela. 3-D. Cine familiar. Aventuras marinas</t>
  </si>
  <si>
    <t>Ben Barnes, Skandar Keynes, Georgie Henley, William Moseley, Anna Popplewell, Will Poulter, Bruce Spence, Gary Sweet, Tilda Swinton</t>
  </si>
  <si>
    <t>Steve Guttenberg, Kim Cattrall, Bubba Smith, G.W. Bailey, Donovan Scott, George Gaynes, Andrew Rubin, David Graf, Leslie Easterbrook, Michael Winslow, Debralee Scott, Bruce Mahler, Ted Ross, Scott Thomson, Brant Von Hoffman</t>
  </si>
  <si>
    <t>Comedia | Policíaco. Crimen. Secuela</t>
  </si>
  <si>
    <t>Steve Guttenberg, Bubba Smith, David Graf, Michael Winslow, Bruce Mahler, Colleen Camp, Marion Ramsey, Howard Hesseman, Art Metrano, George Gaynes, Bobcat Goldthwait, Julie Brown, Peter Van Norden, Tim Kazurinsky, Ed Herlihy, Sandy Ward, Lance Kinsey</t>
  </si>
  <si>
    <t>Comedia | Policíaco. Secuela. Comedia absurda</t>
  </si>
  <si>
    <t>Bubba Smith, David Graf, G.W. Bailey, Michael Winslow, Marion Ramsey, Leslie Easterbrook, Janet Jones, George Gaynes, Rene Auberjonois, Lance Kinsey</t>
  </si>
  <si>
    <t>Bubba Smith, David Graf, Michael Winslow, Marion Ramsey, Leslie Easterbrook, Kenneth Mars, George Gaynes, Lance Kinsey, G.W. Bailey, Allison Mack</t>
  </si>
  <si>
    <t>George Gaynes, Michael Winslow, David Graf, Leslie Easterbrook, G.W. Bailey, Christopher Lee, Ron Perlman, Claire Forlani, Charlie Schlatter, Richard Israel</t>
  </si>
  <si>
    <t>Ciencia ficción. Aventuras. Thriller | Thriller futurista. Supervivencia. Televisión. Futuro postapocalíptico. Distopía. Young Adult</t>
  </si>
  <si>
    <t>Ciencia ficción. Aventuras. Acción | Thriller futurista. Supervivencia. Distopía. Young Adult. Secuela</t>
  </si>
  <si>
    <t>Jennifer Lawrence, Josh Hutcherson, Liam Hemsworth, Philip Seymour Hoffman, Julianne Moore, Stanley Tucci, Woody Harrelson, Elizabeth Banks, Donald Sutherland, Jeffrey Wright, Natalie Dormer, Sam Claflin, Robert Knepper, Stef Dawson, Elden Henson, Evan Ross, Mahershala Ali, Wes Chatham, Sarita Choudhury, Michael Garza, Willow Shields, Jena Malone, Paula Malcomson, Patina Miller, Nicholas Pryor, Donna Biscoe</t>
  </si>
  <si>
    <t>Ciencia ficción. Aventuras. Acción. Thriller | Thriller futurista. Supervivencia. Distopía. Young Adult. Secuela</t>
  </si>
  <si>
    <t>Sylvester Stallone, Jason Statham, Dolph Lundgren, Randy Couture, Jean-Claude Van Damme, Bruce Willis, Terry Crews, Jet Li, Arnold Schwarzenegger, Chuck Norris, Liam Hemsworth, Yu Nan, Scott Adkins, Charisma Carpenter, Amanda Ooms, Nikolette Noel, George Zlatarev</t>
  </si>
  <si>
    <t>Sylvester Stallone, Jason Statham, Wesley Snipes, Mel Gibson, Randy Couture, Dolph Lundgren, Arnold Schwarzenegger, Harrison Ford, Antonio Banderas, Kellan Lutz, Ronda Rousey, Victor Ortiz, Glen Powell, Terry Crews, Jet Li, Kelsey Grammer, Robert Davi, Natalie Burn, Sarai Givaty, Wendy Kay</t>
  </si>
  <si>
    <t>Robert De Niro, Ben Stiller, Blythe Danner, Teri Polo, James Rebhorn, Jon Abrahams, Owen Wilson, Nicole Dehuff</t>
  </si>
  <si>
    <t>Comedia | Secuela. Familia. Comedia dramática</t>
  </si>
  <si>
    <t>Comedia | Familia. Secuela. Navidad</t>
  </si>
  <si>
    <t>Robert De Niro, Ben Stiller, Jessica Alba, Teri Polo, Owen Wilson, Dustin Hoffman, Barbra Streisand, Blythe Danner, Harvey Keitel, Laura Dern, Kevin Hart, Daisy Tahan, Jordan Peele</t>
  </si>
  <si>
    <t>Acción. Ciencia ficción | Road Movie. Futuro postapocalíptico. Western futurista. Película de culto. Policíaco. Motos. Venganza</t>
  </si>
  <si>
    <t>Mel Gibson, Joanne Samuel, Steve Bisley, Hugh Keays-Byrne, Roger Ward, Tim Burns, Geoff Parry, Sheila Florence</t>
  </si>
  <si>
    <t>Acción. Ciencia ficción | Western futurista. Road Movie. Futuro postapocalíptico. Secuela. Película de culto</t>
  </si>
  <si>
    <t>Mel Gibson, Bruce Spence, Michael Preston, Vernon Wells, Emil Minty, Max Phipps, Kjell Nilsson, Virginia Hey, Steve J. Spears, Arkie Whiteley, William Zappa</t>
  </si>
  <si>
    <t>Acción. Ciencia ficción | Western futurista. Futuro postapocalíptico. Road Movie. Holocausto nuclear. Secuela</t>
  </si>
  <si>
    <t>Mel Gibson, Bruce Spence, Tina Turner, Adam Cockburn, Frank Thring, Robert Grubb, Paul Larsson, George Spartels, Edwin Hodgeman, Angelo Rossitto, Justine Clarke, Bob Hornery, Adam Willits, Rod Zuanic, Helen Buday</t>
  </si>
  <si>
    <t>Acción. Ciencia ficción | Futuro postapocalíptico. Road Movie. Western futurista. Película de culto</t>
  </si>
  <si>
    <t>Tom Hardy, Charlize Theron, Nicholas Hoult, Hugh Keays-Byrne, Angus Sampson, Zöe Kravitz, Rosie Huntington-Whiteley, Nathan Jones, Riley Keough, Abbey Lee, Courtney Eaton, Josh Helman, Megan Gale, Melissa Jaffer, Stephen Dunlevy</t>
  </si>
  <si>
    <t>Ciencia ficción. Fantástico. Acción. Thriller | Thriller futurista. Cyberpunk. Distopía. Internet/Informática. Artes marciales. Película de culto</t>
  </si>
  <si>
    <t>Keanu Reeves, Laurence Fishburne, Carrie-Anne Moss, Joe Pantoliano, Hugo Weaving, Marcus Chong, Gloria Foster, Matt Doran, Belinda McClory, Julian Arahanga, Anthony Ray Parker, Paul Goddard, Robert Taylor, Marc Aden Gray</t>
  </si>
  <si>
    <t>Ciencia ficción. Fantástico. Acción. Thriller | Thriller futurista. Cyberpunk. Distopía. Internet/Informática. Secuela</t>
  </si>
  <si>
    <t>Keanu Reeves, Laurence Fishburne, Carrie-Anne Moss, Hugo Weaving, Harold Perrineau, Jada Pinkett Smith, Anthony Zerbe, Lambert Wilson, Monica Bellucci, Harry Lennix, Helmut Bakaitis, Gloria Foster, Daniel Bernhardt, Randall Duk Kim, Nona Gaye, Collin Chou, Clayton Watson, Steve Bastoni, Ian Bliss</t>
  </si>
  <si>
    <t>Keanu Reeves, Laurence Fishburne, Carrie-Anne Moss, Hugo Weaving, Jada Pinkett Smith, Harold Perrineau, Nona Gaye, Clayton Watson, Mary Alice, Ian Bliss, Harry Lennix, Collin Chou, Bruce Spence, Lambert Wilson, Bernard White, Nathaniel Lees, Monica Bellucci, Anthony Zerbe, Robyn Nevin</t>
  </si>
  <si>
    <t>Thriller. Intriga | Asesinos en serie. Abusos sexuales. Secuestros / Desapariciones</t>
  </si>
  <si>
    <t>Michael Nyqvist, Noomi Rapace, Sven-Bertil Taube, Peter Andersson, Peter Haber, Marika Lagercrantz, Lena Endre, Ingvar Hirdwall</t>
  </si>
  <si>
    <t>Thriller. Intriga | Secuela. Asesinos en serie</t>
  </si>
  <si>
    <t>Noomi Rapace, Michael Nyqvist, Lena Endre, Georgi Staykov, Per Oscarsson, Sofia Ledarp, Hans Alfredson, Annika Hallin, Micke Spreitz, Paolo Roberto</t>
  </si>
  <si>
    <t>Thriller | Secuela. Crimen. Drama judicial / Abogados/as. Asesinos en serie</t>
  </si>
  <si>
    <t>Michael Nyqvist, Noomi Rapace, Michalis Koutsogiannakis, Anders Ahlbom, Lena Endre, Sofia Ledarp, Georgi Staykov, Per Oscarsson, Annika Hallin, Micke Spreitz, Agnes Kittelsen, Jacob Ericksson, Tina Berg, Alexandra Hummingson</t>
  </si>
  <si>
    <t>Thriller. Intriga. Drama | Crimen. Abusos sexuales. Asesinos en serie. Thriller psicológico. Remake</t>
  </si>
  <si>
    <t>Daniel Craig, Rooney Mara, Christopher Plummer, Stellan Skarsgard, Robin Wright, Steven Berkoff, Yorick Van Wageningen, Goran Visnjic, Geraldine James, Joely Richardson, Embeth Davidtz, Alan Dale, Inga Landgré, Mats Andersson, Eva Fritjofson, Donald Sumpter, Elodie Yung, Ulf Friberg, Julian Sands, Arly Jover, Joel Kinnaman, Bengt C.W. Carlsson, Tony Way, Per Myrberg, Josefin Asplund, Maya Hansson-Bergqvist, Moa Garpendal, Anna Björk, Gustaf Hammarsten, Simon Reithner, David Dencik, Mathilda von Essen, Martin Jarvis</t>
  </si>
  <si>
    <t>Acción. Intriga. Thriller | Espionaje</t>
  </si>
  <si>
    <t>Tom Cruise, Emmanuelle Béart, Jon Voight, Jean Reno, Vanessa Redgrave, Kristin Scott Thomas, David Schneider, Emilio Estévez, Henry Czerny, Ving Rhames, Ingeborga Dapkunaite, Marcel Iures, Marek Vasut, Valentina Yakunina, Nathan Osgood, John McLaughlin, Rolf Saxon, Karel Dobrý, Andreas Wisniewski, David Shaeffer, Ricco Ross, Mark Houghton, Annabel Mullion, Garrick Hagon, Jirina Trebická, Sam Douglas, Olegar Fedoro, Carmela Marner, Helen Lindsay, Pat Starr, Richard D. Sharp, Paul Randall, Sue Doucette, Graydon Gould, Tony Vogel, Michael Rogers, Morgan Deare, David Phelan, Melissa Knatchbull</t>
  </si>
  <si>
    <t>Acción | Espionaje. Secuela</t>
  </si>
  <si>
    <t>Tom Cruise, Dougray Scott, Thandie Newton, Richard Roxburgh, John Polson, Brendan Gleeson, Rade Serbedzija, Ving Rhames, Anthony Hopkins, William Mapother, Dominic Purcell, Mathew Wilkinson, Nicholas Bell, Cristina Brogeras, Kee Chan, Kim Fleming, Alan Lovell, Dan Luxton, Christian Manon, Karl McMillan, Lester Morris, Kelly Ons, Nicholas Papademetriou, Brett Partridge, Candice Partridge, Natalie Reis, Daniel Roberts, Adriana Rodríguez, Sandra Rodríguez, Nada Rogic, Antonio Vargas</t>
  </si>
  <si>
    <t>Acción | Secuela. Espionaje</t>
  </si>
  <si>
    <t>Tom Cruise, Philip Seymour Hoffman, Ving Rhames, Billy Crudup, Michelle Monaghan, Keri Russell, Jonathan Rhys Meyers, Laurence Fishburne, Maggie Q, Simon Pegg, Eddie Marsan, Bahar Soomekh, Carla Gallo, Kathryn Fiore, Greg Grunberg, José Zúñiga, Aaron Paul</t>
  </si>
  <si>
    <t>Acción. Thriller | Espionaje. Secuela</t>
  </si>
  <si>
    <t>Tom Cruise, Paula Patton, Jeremy Renner, Simon Pegg, Michael Nyqvist, Anil Kapoor, Léa Seydoux, Josh Holloway, Vladimir Mashkov, Tom Wilkinson, Samuli Edelmann, Ivan Shvedoff, Miraj Grbic, Ving Rhames, Ladislav Beran</t>
  </si>
  <si>
    <t>Tom Cruise, Rebecca Ferguson, Simon Pegg, Jeremy Renner, Sean Harris, Ving Rhames, Alec Baldwin, Simon McBurney, Jens Hultén, Tom Hollander, Hermione Corfield, Zhang Jingchu, Robert Maaser</t>
  </si>
  <si>
    <t>Thriller. Acción | Espionaje. Secuela</t>
  </si>
  <si>
    <t>Tom Cruise, Rebecca Ferguson, Henry Cavill, Simon Pegg, Ving Rhames, Vanessa Kirby, Michelle Monaghan, Alec Baldwin, Angela Bassett, Sian Brooke, Sean Harris, Wes Bentley, Frederick Schmidt, Liang Yang, Kristoffer Joner</t>
  </si>
  <si>
    <t>Terror | Slasher. Asesinos en serie. Muñecos. Película de culto. Vudú</t>
  </si>
  <si>
    <t>Catherine Hicks, Chris Sarandon, Alex Vincent, Brad Dourif, Dinah Manoff, Tommy Swerdlow, Jack Colvin</t>
  </si>
  <si>
    <t>Terror | Slasher. Asesinos en serie. Muñecos. Secuela</t>
  </si>
  <si>
    <t>Justin Whalin, Brad Dourif, Perrey Reeves, Jeremy Sylvers, Travis Fine, Dean Jacobson, Peter Haskell, Dakin Matthews, Andrew Robinson, Burke Byrnes</t>
  </si>
  <si>
    <t>Terror. Comedia. Thriller. Romance | Comedia de terror. Comedia negra. Slasher. Muñecos. Secuela</t>
  </si>
  <si>
    <t>Jennifer Tilly, Brad Dourif, Katherine Heigl, Nick Stabile, John Ritter, Alexis Arquette, Gordon Michael Woolvett, Lawrence Dane, Michael Johnson, James Gallanders, Janet Kidder, Vince Corazza, Kathy Najimy, Park Bench, Emily Weedon, Ben Bass, Roger McKeen, Sandi Stahlbrand</t>
  </si>
  <si>
    <t>Terror. Romance | Comedia de terror. Slasher. Muñecos. Secuela. Cine dentro del cine</t>
  </si>
  <si>
    <t>Brad Dourif, Jennifer Tilly, Hannah Spearritt, Redman, Debbie Lee Carrington, Stephanie Chambers, Hannah Spearritt, John Waters, Keith-Lee Castle, Steve West, Billy Boyd</t>
  </si>
  <si>
    <t>Terror | Slasher. Sobrenatural. Muñecos. Secuela</t>
  </si>
  <si>
    <t>Brad Dourif, Danielle Bisutti, Fiona Dourif, Brennan Elliott, A Martinez, Jennifer Tilly, Chantal Quesnelle, Maitland McConnell, Kally Berard, Kyle Nobess, Will Woytowich, Kevin Anderson, Adam Hurtig, Jordan Gavaris, Alex Vincent, Summer H. Howell</t>
  </si>
  <si>
    <t>Terror | Muñecos. Secuela</t>
  </si>
  <si>
    <t>Brad Dourif, Fiona Dourif, Michael Therriault, Zak Santiago, Elisabeth Rosen, Jennifer Tilly, Alex Vincent, Adam Hurtig, Grace Lynn Kung, Summer H. Howell, Ali Tataryn, Marina Stephenson Kerr</t>
  </si>
  <si>
    <t>Thriller. Intriga | Remake. Juego. Crimen. Robos &amp; Atracos</t>
  </si>
  <si>
    <t>George Clooney, Julia Roberts, Matt Damon, Andy García, Brad Pitt, Casey Affleck, Scott Caan, Elliott Gould, Bernie Mac, Carl Reiner, Don Cheadle, Eddie Jemison, Shaobo Qin, Topher Grace, Joshua Jackson, Holly Marie Combs, Shane West, Steven Soderbergh, Henry Silva, Mark Gantt, Timothy Paul Perez, Frank Patton, Tim Snay, Miguel Pérez, Lennox Lewis, Barry Brandt, William Patrick Johnson, Robert Peters, David Jensen, Joe La Due, Michael Delano, Robin Sachs, J.P. Manoux, Frankie J. Allison, Eydie Gormé, Angie Dickinson, Steve Lawrence, Wayne Newton, Jim Lampley, Richard Reed, David Sontag, Rusty Meyers, Joe Coyle, Scott L. Schwartz, Richard Steele, John Robotham, Vincent Ward, Scott Beringer, Jerry Weintraub</t>
  </si>
  <si>
    <t>Thriller. Intriga | Robos &amp; Atracos. Secuela</t>
  </si>
  <si>
    <t>George Clooney, Julia Roberts, Brad Pitt, Matt Damon, Catherine Zeta-Jones, Andy García, Casey Affleck, Don Cheadle, Bernie Mac, Scott Caan, Elliott Gould, Vincent Cassel, Eddie Jemison, Shaobo Qin, Jeroen Krabbé, Robbie Coltrane, Carl Reiner, Eddie Izzard, Martina Stella, Albert Finney, Bruce Willis, Mini Anden, Topher Grace, Mattia Sbragia, Ed Kross, Cherry Jones, Don Tiffany, Anne Jacques, David Sontag, Jennifer Liu, Jared Harris, Craig Susser, James Schneider, Nichelle Hines, Johan Widerberg, Jeroen Willems, Chris Tates, Michael Delano, David Lindsay-Abaire, Nasser Faris, Candice Azzara, Youma Diakite, Raquel Faria, Anne-Solenne Hatte, Denny Mendez, Jerry Weintraub, Luciano Miele, Antonio de Matteo, Ana Caterina Morariu, Adriano Giannini, Scott L. Schwartz, Giselda Volodi, Mathieu Simonet, Marc Bodnar</t>
  </si>
  <si>
    <t>Ciencia ficción. Aventuras | Dinosaurios. Supervivencia. Película de culto</t>
  </si>
  <si>
    <t>Ciencia ficción. Aventuras. Fantástico | Dinosaurios. Secuela</t>
  </si>
  <si>
    <t>Sam Neill, William H. Macy, Téa Leoni, Alessandro Nivola, Trevor Morgan, Michael Jeter, Laura Dern, Bruce A. Young, John Diehl, Julio Oscar Mechoso</t>
  </si>
  <si>
    <t>Ciencia ficción. Acción. Aventuras | Dinosaurios. Secuela. 3-D</t>
  </si>
  <si>
    <t>Chris Pratt, Bryce Dallas Howard, Nick Robinson, Vincent D'Onofrio, Ty Simpkins, Irrfan Khan, Jake Johnson, Omar Sy, BD Wong, Judy Greer, Lauren Lapkus, Brian Tee, Katie McGrath, Andy Buckley, Jimmy Fallon, James DuMont, Colin Trevorrow, Matt Burke, Eric Edelstein, Courtney J. Clark, Kelly Washington, Michael Papajohn, Anna Talakkottur, Chad Randall, Timothy Eulich, Brad Bird, Kevin Foster, Matty Cardarople, Chloe Perrin, Patrick Crowley, Yvonne Angulo, Isaac Keys, Gary Weeks</t>
  </si>
  <si>
    <t>Ciencia ficción. Aventuras. Acción | Dinosaurios. Volcanes. Secuela. 3-D</t>
  </si>
  <si>
    <t>Chris Pratt, Bryce Dallas Howard, James Cromwell, Rafe Spall, Toby Jones, Justice Smith, Daniella Pineda, Ted Levine, Geraldine Chaplin, Jeff Goldblum, BD Wong, David Olawale Ayinde, Bobbi Jo Hart, Daniel Stisen, Robert Emms, Kamil Lemieszewski, Michael Papajohn, Peter Jason, Sean Gislingham, Max Baker, Faith Fay, Kevin Layne, Daniel Eghan, Ronan Summers, Deborah Rock, Charlie Rawes, Manoj Anand, Cory Peterson, Fran Targ, John Heartstone</t>
  </si>
  <si>
    <t>Terror | Slasher. Surrealismo. Película de culto</t>
  </si>
  <si>
    <t>Heather Langenkamp, Robert Englund, Johnny Depp, John Saxon, Lin Shaye, Joe Unger, Charles Fleischer, Jsu Garcia, Amanda Wyss, Ronee Blakley, Mimi Craven</t>
  </si>
  <si>
    <t>Terror | Slasher. Secuela</t>
  </si>
  <si>
    <t>Robert Englund, Mark Patton, Kim Myers, Robert Rusler, Clu Gulager, Hope Lange, Marshall Bell</t>
  </si>
  <si>
    <t>Terror. Fantástico | Slasher. Secuela</t>
  </si>
  <si>
    <t>Heather Langenkamp, Patricia Arquette, Craig Wasson, Robert Englund, Ira Heiden, Ken Sagoes, Rodney Eastman, Jennifer Rubin, Laurence Fishburne, John Saxon, Priscilla Pointer, Brooke Bundy, Nan Martin, Bradley Gregg, Penelope Sudrow</t>
  </si>
  <si>
    <t>Robert Englund, Rodney Eastman, Danny Hassel, Andras Jones, Tuesday Knight, Toy Newkirtk, Lisa Wilcox, John Beckman, Kisha Brackel, Brooke Bundy, Wanda Bursey, Hope Marie Carlton, Kristen Clayton, Duane Davis, Richard Garrison, Jeff Levine, Joanna Lipari, Joie Magidow, Jacquelyn Masche, Nick Mele, Robert Shaye, Jody Montana, Pat O'Neal, Linnea Quigley, Cheryl Richardson, Ken Sagoes, Brooke Theiss, Mickey Yablans</t>
  </si>
  <si>
    <t>Robert Englund, Lisa Wilcox, Erika Anderson, Kelly Jo Minter, Danny Hassel, Nick Mele, Whitby Hertford</t>
  </si>
  <si>
    <t>Terror | Slasher. Secuela. 3-D</t>
  </si>
  <si>
    <t>Robert Englund, Lisa Zane, Yaphet Kotto, Shon Greenblatt, Leslie Deane, Ricky Dean Logan, Breckin Meyer, Roseanne, Tom Arnold, Johnny Depp</t>
  </si>
  <si>
    <t>Terror. Fantástico | Cine dentro del cine. Surrealismo. Secuela</t>
  </si>
  <si>
    <t>Heather Langenkamp, Robert Englund, Miko Hughes, John Saxon, Matt Winston, Rob LaBelle, David Newsome, Wes Craven</t>
  </si>
  <si>
    <t>Terror. Fantástico | Slasher. Secuela. Gore. Comedia de terror</t>
  </si>
  <si>
    <t>Robert Englund, Ken Kirzinger, Jason Ritter, Monica Keena, Kelly Rowland, Odessa Munroe, Chris Marquette, Lochlyn Munro, Katharine Isabelle, Zack Ward, Brendan Fletcher, Kyle Labine, Tom Butler, David Kopp, Paula Shaw, Jesse Hutch, Garry Chalk, Brent Chapman, Joëlle Antonissen, Alistair Abell, Robert Shaye, Chris Gauthier, Colby Johannson, Kimberley Warnat, Kevin Hansen, Alex Green</t>
  </si>
  <si>
    <t>Terror. Fantástico | Slasher. Sobrenatural. Remake</t>
  </si>
  <si>
    <t>Jackie Earle Haley, Kyle Gallner, Rooney Mara, Katie Cassidy, Thomas Dekker, Kellan Lutz, Clancy Brown, Connie Britton, Lia D. Mortensen</t>
  </si>
  <si>
    <t>Terror. Ciencia ficción. Fantástico | Sobrenatural. Gore. Familia. Película de culto. Cine independiente USA</t>
  </si>
  <si>
    <t>A. Michael Baldwin, Angus Scrimm, Bill Thornbury, Reggie Bannister, Kathy Lester, Terrie Kalbus</t>
  </si>
  <si>
    <t>Terror. Ciencia ficción | Secuela</t>
  </si>
  <si>
    <t>James Legros, Angus Scrimm, Reggie Bannister, Paula Irvine, Samantha Phillips, Kenneth Tigar</t>
  </si>
  <si>
    <t>Reggie Bannister, A. Michael Baldwin, Bill Thornbury, Gloria Lynne Henry, Kevin Connors</t>
  </si>
  <si>
    <t>A. Michael Baldwin, Angus Scrimm, Reggie Bannister, Bill Thornbury, Heidi Marnhout, Bob Ivy (Voz: Christopher L. Stone)</t>
  </si>
  <si>
    <t>Vin Diesel, Radha Mitchell, Cole Hauser, Keith David, Lewis Fitzgerald, Rhiana Griffith, Claudia Black, Sam Sari, John Moore, Simon Burke, Les Chantery, Firass Dirani, Ric Anderson</t>
  </si>
  <si>
    <t>Vin Diesel, Thandie Newton, Judi Dench, Karl Urban, Colm Feore, Linus Roache, Keith David, Yorick Van Wageningen, Alexa Davalos, Nick Chinlund, Mark Gibbon, Roger R. Cross, Terry Chen, Christina Cox, Nigel Vonas, Shawn Reis, Ty Olsson, Peter Williams, Darcy Laurie, John Mann, Adrien Dorval, Alexander Kalugin, Douglas Arthurs, Vitaly Kravchenko, Ron Selmour, Raoul Ganeev, Mark Acheson, Shohan Felber, Ben Cotton, Kimberly Hawthorne, Alexis Llewellyn, Charles Zuckermann, Andy Thompson, Cedric De Souza, Stefano DiMatteo, Mina E. Mina, John Prowse, Lorena Gale, Christopher Heyerdahl, Rob Daly, Michasha Armstrong, Aaron Douglas</t>
  </si>
  <si>
    <t>Ciencia ficción. Acción | Supervivencia. Monstruos. Extraterrestres. Secuela</t>
  </si>
  <si>
    <t>Vin Diesel, Jordi Mollà, Matt Nable, Katee Sackhoff, Dave Bautista, Keri Hilson, Bokeem Woodbine, Raoul Trujillo, Karl Urban, Nolan Gerard Funk, Antoinette Kalaj, Neil Napier, Jan Gerste, Alexandra Sokolovskaya</t>
  </si>
  <si>
    <t>Aventuras. Fantástico. Comedia. Acción | Piratas. Aventuras marinas. Sobrenatural. Capa y espada. Siglo XVIII</t>
  </si>
  <si>
    <t>Johnny Depp, Orlando Bloom, Keira Knightley, Geoffrey Rush, Jack Davenport, Kevin McNally, Jonathan Pryce, Mackenzie Crook, Lee Arenberg, Zoe Saldana, Giles New, Angus Barnett, Damian O'Hare, Michael Berry, Isaac C. Singleton, Treva Etienne, Lucinda Dryzek</t>
  </si>
  <si>
    <t>Aventuras. Fantástico. Acción. Comedia | Piratas. Aventuras marinas. Monstruos. Capa y espada. Secuela</t>
  </si>
  <si>
    <t>Johnny Depp, Orlando Bloom, Keira Knightley, Bill Nighy, Kevin McNally, Jack Davenport, Stellan Skarsgard, Lee Arenberg, Mackenzie Crook, Tom Hollander, Naomie Harris, Jonathan Pryce, David Schofield, Martin Klebba, Alex Norton, David Bailie</t>
  </si>
  <si>
    <t>Aventuras. Fantástico. Acción. Comedia | Piratas. Aventuras marinas. Capa y espada. Secuela</t>
  </si>
  <si>
    <t>Johnny Depp, Keira Knightley, Geoffrey Rush, Orlando Bloom, Bill Nighy, Kevin McNally, Chow Yun-Fat, Mackenzie Crook, Lee Arenberg, Naomie Harris, Tom Hollander, Stellan Skarsgard, Reggie Lee, Jack Davenport, David Schofield, Jonathan Pryce, Keith Richards, David Bailie, Martin Klebba</t>
  </si>
  <si>
    <t>Aventuras. Fantástico. Acción | Aventuras marinas. Piratas. Capa y espada. Secuela. 3-D</t>
  </si>
  <si>
    <t>Johnny Depp, Geoffrey Rush, Penélope Cruz, Ian McShane, Sam Claflin, Kevin McNally, Astrid Bergès-Frisbey, Óscar Jaenada, Robbie Kay, Keith Richards, Judi Dench, Stephen Graham, Richard Griffiths, Roger Allam, Paul Bazely, Gemma Ward, Andrew Crayford, Derek Mears</t>
  </si>
  <si>
    <t>Aventuras. Fantástico. Acción. Comedia | Aventuras marinas. Piratas. Venganza. Secuela</t>
  </si>
  <si>
    <t>Johnny Depp, Javier Bardem, Brenton Thwaites, Kaya Scodelario, Geoffrey Rush, Orlando Bloom, Kevin McNally, David Wenham, Stephen Graham, Adam Brown, Golshifteh Farahani, Martin Klebba, Goran D. Kleut, Jessica Green, Paul McCartney, Keira Knightley, Angus Barnett, Giles New, Delroy Atkinson, Juan Carlos Vellido, Danny Kirrane, Anthony De La Torre, Paris Moletti</t>
  </si>
  <si>
    <t>Terror. Fantástico | Casas encantadas. Sobrenatural. Fantasmas. Familia</t>
  </si>
  <si>
    <t>JoBeth Williams, Craig T. Nelson, Beatrice Straight, Heather O'Rourke, Oliver Robins, Zelda Rubinstein, Dominique Dunne, Richard Lawson, James Karen, Martin Casella, Michael McManus</t>
  </si>
  <si>
    <t>Terror. Fantástico | Sobrenatural. Fantasmas. Secuela</t>
  </si>
  <si>
    <t>JoBeth Williams, Craig T. Nelson, Heather O'Rourke, Oliver Robins, Julian Beck, Zelda Rubinstein, Will Sampson, Geraldine Fitzgerald, John P. Whitecloud</t>
  </si>
  <si>
    <t>Terror. Fantástico | Sobrenatural. Secuela</t>
  </si>
  <si>
    <t>Heather O'Rourke, Tom Skerritt, Nancy Allen, Zelda Rubinstein, Lara Flynn Boyle, Kipley Wentz, Richard Fire, Nathan Davis, Roger May, Paul Graham, Meg Weldon</t>
  </si>
  <si>
    <t>Terror. Fantástico | Casas encantadas. Fantasmas. Remake</t>
  </si>
  <si>
    <t>Kennedi Clements, Sam Rockwell, Rosemarie Dewitt, Kyle Catlett, Jared Harris, Nicholas Braun, Jane Adams, Saxon Sharbino, Susan Heyward, Soma Bhatia, Karen Ivany, L.A. Lopes</t>
  </si>
  <si>
    <t>Acción | Guerra de Vietnam</t>
  </si>
  <si>
    <t>Sylvester Stallone, Richard Crenna, Brian Dennehy, David Caruso, Jack Starrett, Michael Talbott, Chris Mulkey, Bill McKinney, John McLiam, Alf Humphreys, David L. Crowley, Don MacKay, Charles A. Tamburro, David Petersen</t>
  </si>
  <si>
    <t>Sylvester Stallone, Richard Crenna, Steven Berkoff, Charles Napier, Julia Nickson, Martin Kove</t>
  </si>
  <si>
    <t>Acción. Bélico | Guerra de Afganistán-URSS. Secuela</t>
  </si>
  <si>
    <t>Sylvester Stallone, Richard Crenna, Marc de Jonge, Kurtwood Smith, Spiros Focás, Doudi Shoua, Sasson Gabai</t>
  </si>
  <si>
    <t>Acción | Gore. Secuela</t>
  </si>
  <si>
    <t>Sylvester Stallone, Julie Benz, Matthew Marsden, Graham McTavish, Reynaldo Gallegos, Jake La Botz, Tim Kang, Maung Maung Khim, Ken Howard</t>
  </si>
  <si>
    <t>Acción. Thriller | Secuestros / Desapariciones. Prostitución. Venganza. Secuela</t>
  </si>
  <si>
    <t>Sylvester Stallone, Paz Vega, Sergio Peris-Mencheta, Adriana Barraza, Fenessa Pineda, Yvette Monreal, Óscar Jaenada, Marco de la O, Rick Zingale, Louis Mandylor, Jessica Madsen, Nick Wittman, Sheila Shah, Díana Bermudez, Atanas Srebrev, Aaron Cohen, Manuel Uriza, Owen Davis, Dimitri Thivaios, Genie Kim, Ricky del Castillo, Joaquín Cosío</t>
  </si>
  <si>
    <t>Terror | Zombis. Metraje encontrado. Bomberos</t>
  </si>
  <si>
    <t>Manuela Velasco, Ferrán Terraza, Jorge Serrano, Pablo Rosso, David Vert, Vicente Gil, Martha Carbonell, Carlos Vicente, María Teresa Ortega, Manuel Bronchud, Carlos Lasarte, Javier Botet</t>
  </si>
  <si>
    <t>Terror | Zombis. Secuela. Metraje encontrado. Posesiones/Exorcismos</t>
  </si>
  <si>
    <t>Manuela Velasco, Óscar Zafra, Juli Fàbregas, Javier Botet, Ferrán Terraza, Jonathan Mellor, Àlex Batllori, Andrea Ros, Pablo Rosso, Alejandro Casaseca, Ariel Casas, Pep Molina, Pau Poch, Claudia Silva, Martha Carbonell, Jorge Serrano, Ana Isabel Velásquez, Carlos Lasarte, Akemi Goto, David Vert, Carlos Olalla, Hector Vidales, Lazzaro E. Oertli Ortiz, Óscar Foronda, Jaume Balagueró, Paco Plaza</t>
  </si>
  <si>
    <t>Terror | Comedia de terror. Zombis. Gore. Bodas. Precuela</t>
  </si>
  <si>
    <t>Leticia Dolera, Diego Martín, Mireia Ros, Ismael Martínez, Emilio Mencheta, Àlex Monner, Javier Botet, Ana Isabel Velásquez, Blai Llopis, Itziar Castro, Claire Baschet, Xavier Ruano, Borja Glez. Santaolalla, Carme Contreras</t>
  </si>
  <si>
    <t>Terror. Acción | Zombis. Pandemias. Aventuras marinas. Secuela</t>
  </si>
  <si>
    <t>Manuela Velasco, Héctor Colomé, Mariano Venancio, Críspulo Cabezas, Paco Manzanedo, Emilio Buale, Ismael Fritschi, María Alfonsa Rosso, Carlos Zabala, Khaled Kouka, Paco Obregón, Javier Laorden, Carlos Lasarte</t>
  </si>
  <si>
    <t>Ciencia ficción. Comedia. Fantástico. Aventuras | Viajes en el tiempo. Comedia juvenil. Adolescencia. Cine familiar. Película de culto</t>
  </si>
  <si>
    <t>Michael J. Fox, Christopher Lloyd, Lea Thompson, Crispin Glover, Claudia Wells, Thomas F. Wilson, James Tolkan, Billy Zane, Sachi Parker, Marc McClure, George DiCenzo, Frances Lee McCain, Wendie Jo Sperber, Casey Siemaszko, J.J. Cohen, Donald Fullilove, Harry Waters Jr., Elsa Raven, Lisa Freeman, Will Hare, Ivy Bethune</t>
  </si>
  <si>
    <t>Ciencia ficción. Comedia. Fantástico. Aventuras | Viajes en el tiempo. Comedia juvenil. Cine familiar. Secuela</t>
  </si>
  <si>
    <t>Michael J. Fox, Christopher Lloyd, Lea Thompson, Thomas F. Wilson, Elisabeth Shue, Charles Fleischer, Joe Flaherty, Harry Waters Jr., Billy Zane, Jeffrey Weissman, James Tolkan</t>
  </si>
  <si>
    <t>Ciencia ficción. Comedia. Fantástico. Aventuras. Western | Viajes en el tiempo. Comedia juvenil. Cine familiar. Secuela</t>
  </si>
  <si>
    <t>Comedia | Comedia negra. Road Movie</t>
  </si>
  <si>
    <t>Bradley Cooper, Ed Helms, Zach Galifianakis, Justin Bartha, Heather Graham, Sasha Barrese, Jeffrey Tambor, Ken Jeong, Rachael Harris, Mike Tyson, Mike Epps, Jernard Burks, Rob Riggle, Cleo King, Bryan Callen, Ian Anthony Dale, Gillian Vigman, Todd Phillips, Matt Walsh, Michael Li, Sondra Currie, Nathalie Fay, Chuck Pacheco, Jesse Erwin, Dan Finnerty, Keith Lyle, Brody Stevens, Mike Vallely, James Martin Kelly, Andrew Astor, Casey Margolis, Joe Alexander, Floyd Levine, Chauntae Davies, Alisa Allapach, Nicholas Furu, Faleolo Alailima</t>
  </si>
  <si>
    <t>Zach Galifianakis, Bradley Cooper, Ed Helms, Justin Bartha, Ken Jeong, Paul Giamatti, Jamie Chung, Todd Phillips, Mike Tyson, Jeffrey Tambor, Crystal the Monkey, Mason Lee, Sasha Barrese, Gillian Vigman, Nirut Sirichanya, Nick Cassavetes, Sondra Currie, Schnitrnunt Busarakamwong, Bryan Callen, Brody Stevens, Nimit Luksameepong, Michael Berry, Andrew Howard, Danai Thiengdham, Penpak Sirikul, Chanicha Shindejanichakul, Aedin Mincks, Vithaya Pansringarm, Jenine Kim Lee, Tanner Maguire, Dylan Boyack</t>
  </si>
  <si>
    <t>Comedia. Acción | Road Movie. Secuela</t>
  </si>
  <si>
    <t>Bradley Cooper, Ed Helms, Zach Galifianakis, Ken Jeong, Justin Bartha, John Goodman, Heather Graham, Melissa McCarthy, Jeffrey Tambor, Gillian Vigman, Sasha Barrese, Jamie Chung, Mike Epps, Sondra Currie, Oliver Cooper, Mike Vallely, Grant Holmquist, Oscar Torres, Jonny Coyne, Silvia Curiel, Betty Murphy, Jim Lau, Lela Loren, Harrison Forsyth, Tim Sitarz, Scott Anthony Leet, Roger Schueller, Jenny Ladner, Emma Wetzel</t>
  </si>
  <si>
    <t>Comedia | Comedia absurda. Parodia</t>
  </si>
  <si>
    <t>Ross Nathan, Ben Begley, Herbert Russell, Rita Volk, Tara Reid, Robert Wagner, Kyle Richards, Jamie Kennedy, Chanel Gaines, Kayden Kross, John Livingston, Martin Klebba, Jonathan Silverman, Kirsty Hill, Bruce Jenner, Sam Pancake, Brandi Glanville, Ania Spiering, Damien Bray, Camille Grammer, Mark Harley, Ron Butler</t>
  </si>
  <si>
    <t>Desiree Hall, Samantha Colburn, Eddie Ritchard, Crista Flanagan, Steve West, Jenny Lin, Amin Joseph, Nick Steele, Andy Favreau, Lynette DuPree, Jason Beaubien, James Jordan</t>
  </si>
  <si>
    <t>Terror. Ciencia ficción. Acción | Zombis. Videojuego</t>
  </si>
  <si>
    <t>Acción. Ciencia ficción. Fantástico | Zombis. Videojuego. Secuela</t>
  </si>
  <si>
    <t>Milla Jovovich, Thomas Kretschmann, Jared Harris, Sandrine Holt, Mike Epps, Sienna Guillory, Oded Fehr, Zack Ward, Sophie Vavasseur, Iain Glen, Razaaq Adoti, Matthew G. Taylor, Dave Nichols</t>
  </si>
  <si>
    <t>Ciencia ficción. Thriller. Fantástico. Acción | Zombis. Videojuego. Secuela</t>
  </si>
  <si>
    <t>Milla Jovovich, Oded Fehr, Ali Larter, Iain Glen, Mike Epps, Spencer Locke, Ashanti, Gary Hudson, Matthew Marsden, Christopher Egan, Linden Ashby, Jason O'Mara, Joe Hursley, Brian Steele</t>
  </si>
  <si>
    <t>Acción. Ciencia ficción | Futuro postapocalíptico. Zombis. Secuela. Videojuego. 3-D</t>
  </si>
  <si>
    <t>Milla Jovovich, Ali Larter, Wentworth Miller, Spencer Locke, Boris Kodjoe, Kim Coates, Shawn Roberts, Sienna Guillory, Kacey Clarke, Norman Yeung, Sergio Peris-Mencheta</t>
  </si>
  <si>
    <t>Ciencia ficción. Acción | Futuro postapocalíptico. Zombis. Secuela. Videojuego. 3-D</t>
  </si>
  <si>
    <t>Milla Jovovich, Sienna Guillory, Boris Kodjoe, Johann Urb, Michelle Rodriguez, Oded Fehr, Kevin Durand, Li Bingbing, Shawn Roberts, Colin Salmon, Megan Charpentier, Robin Kasyanov, Aryana Engineer</t>
  </si>
  <si>
    <t>Acción. Ciencia ficción | Zombis. Videojuego. 3-D. Secuela</t>
  </si>
  <si>
    <t>Milla Jovovich, Iain Glen, Ali Larter, Shawn Roberts, Eoin Macken, Ruby Rose, Fraser James, William Levy, Rola, Ever Anderson, Mark Simpson, Milton Schorr, Siobhan Hodgson, Lee Joon-gi</t>
  </si>
  <si>
    <t>Animación. Acción. Terror | Zombis. Videojuego. Secuela</t>
  </si>
  <si>
    <t>Ciencia ficción. Acción | Película de culto. Robots. Distopía. Cyberpunk. Policíaco. Venganza</t>
  </si>
  <si>
    <t>Ciencia ficción. Fantástico. Acción | Robots. Cyberpunk. Distopía. Secuela</t>
  </si>
  <si>
    <t>Peter Weller, Nancy Allen, Dan O'Herlihy, Belinda Bauer, Dan O'Herlihy, Tom Noonan, Gabriel Damon, Willard Pugh, Patricia Charbonneau, Felton Perry</t>
  </si>
  <si>
    <t>Robert John Burke, Nancy Allen, Rip Torn, Remy Ryan, John Castle, Jill Hennessy, Mario Machado, CCH Pounder, Jodi Long, Mako, John Posey, Judson Vaughn</t>
  </si>
  <si>
    <t>Joel Kinnaman, Gary Oldman, Michael Keaton, Abbie Cornish, Samuel L. Jackson, Jackie Earle Haley, Michael Kenneth Williams, Jay Baruchel, Jennifer Ehle, Marianne Jean-Baptiste, Aimee Garcia, Douglas Urbanski, John Paul Ruttan, Zach Grenier, Maura Grierson</t>
  </si>
  <si>
    <t>Sylvester Stallone, Talia Shire, Burt Young, Carl Weathers, Burgess Meredith, Thayer David, Joe Spinell, Jimmy Gambina, Bill Baldwin, Al Silvani, Jodi Letizia, George Memmoli, George O'Hanlon, Larry Carroll, Stan Shaw, Don Sherman, Billy Sands, Simmy Bow, Tony Burton, Hank Rolike, Shirley O'Hara, Frank Stallone, Lloyd Kaufman, Jane Marla Robbins, Jack Hollander, Christopher Avildsen, Frankie Van, Lou Fillipo, Robert L. Tangrea, Peter Glassberg, Butkus Stallone</t>
  </si>
  <si>
    <t>Drama | Deporte. Boxeo. Secuela</t>
  </si>
  <si>
    <t>Sylvester Stallone, Carl Weathers, Talia Shire, Burgess Meredith, Burt Young, Joe Spinell, Tony Burton, Sylvia Meals, Leonard Gaines, Al Silvani, Frank McRae, John Pleshette, Stu Nahan, Bill Baldwin, Paul Micale, Earl Montgomery, Stuart K. Robinson, Frank Stallone, Charles 'Honi' Coles, Taurean Blacque, Roberto Durán, Lou Fillipo, Grainger Hines, Ava Lazar, René Le Vant, Paul McCrane, Tony Munafo, Brent Musburger, Ed Ness, Fred Pinkard, Jane Marla Robbins, Hank Rolike, David L. Ross, Fran Ryan, Whitney Rydbeck, Shepherd Sanders, Jeff Temkin, Allan Warnick, Charles Winkler</t>
  </si>
  <si>
    <t>Sylvester Stallone, Talia Shire, Burgess Meredith, Mr. T, Carl Weathers, Tony Burton, Hulk Hogan, Ian Fried, Burt Young, Al Silvani, Wally Taylor, Jim Hill, Don Sherman, Jim Healy, Stu Nahan, Bill Baldwin, Jimmy Lennon Sr., Marty Denkin, Lou Fillipo, Jeff Temkin, Mario Machado, Frank Stallone, Big Yank, Eddie Smith, Chino 'Fats' Williams, LeRoy Neiman, Bob Minor, Julius LeFlore, Tony Brubaker, Rex Pierson, Charles A. Tamburro, Jophery C. Brown, David Cadiente, J.D. Smith, Melvin Jones, David R. Ellis, Billy Hank Hooker, Mickey Gilbert, Fred Waugh, James M. Halty</t>
  </si>
  <si>
    <t>Sylvester Stallone, Talia Shire, Burt Young, Carl Weathers, Brigitte Nielsen, Dolph Lundgren, Tony Burton, Michael Pataki, Rocky Krakoff, Sylvia Meals, James Brown, Stu Nahan, R.J. Adams, Al Bandiero, Dominic Barto, Jack Carpenter, Mark De Alessandro, Marty Denkin, Lou Fillipo, Dwayne McGee, LeRoy Neiman, Richard Blum, Gerald Berns, Julie Inouye, Patrick Pankhurst, Jim Bullock, Jeff Austin, Leslie Morris, Bob Giovane</t>
  </si>
  <si>
    <t>Sylvester Stallone, Talia Shire, Burgess Meredith, Burt Young, Sage Stallone, Tommy Morrison, Richard Gant, Tony Burton, Jimmy Gambina, Delia Sheppard, Mike Girard Sheehan, Kevin Connolly, Elisebeth Peters, Nicky Blair, Jodi Letizia, Christopher Avildsen, Jonathan Avildsen, Don Sherman, Stu Nahan, Meade Martin, Michael Buffer, Jane Marla Robbins, Lou Fillipo, J.J. Clark, Mark Thompson, Patrick Cronin, Helena Carroll, Tony Munafo, LeRoy Neiman, Michael Pataki, Jennifer Flavin, Bob Giovane, Jeff Langton, Joe Sabatino, Danny Epper, Billy D. Lucas, Alex Garcia, Dale Jacoby</t>
  </si>
  <si>
    <t>Drama. Acción | Deporte. Boxeo. Secuela</t>
  </si>
  <si>
    <t>Sylvester Stallone, Burt Young, Antonio Tarver, Geraldine Hughes, Milo Ventimiglia, Tony Burton, James Francis Kelly III, Angela Boyd, A.J. Benza, Mike Tyson, Talia Shire, Lou DiBella, Henry G. Sanders, Pedro Lovell, Ana Gerena, Louis Giansante, Lahmard J. Tate, Charles Johnson, Johnnie Hobbs Jr., Barney Fitzpatrick, Jim Lampley, Larry Merchant, LeRoy Neiman, Gunnar Peterson, Michael Buffer, Vinod Kumar, Frank Stallone, Tobias Segal, Paul Dion Monte, Robert Michael Kelly, Nick Baker, Don Sherman</t>
  </si>
  <si>
    <t>Drama | Deporte. Boxeo. Amistad. Enfermedad. Spin-off. Secuela</t>
  </si>
  <si>
    <t>Michael B. Jordan, Sylvester Stallone, Tessa Thompson, Phylicia Rashad, Will Blagrove, J.P. Veizaga, Andre Ward, Tony Bellew, Philip Greene, Manny Ayala, Cory Kastle, Vincent Cucuzza, Christopher Weite</t>
  </si>
  <si>
    <t>Drama | Boxeo. Deporte. Secuela</t>
  </si>
  <si>
    <t>Michael B. Jordan, Sylvester Stallone, Tessa Thompson, Dolph Lundgren, Florian Munteanu, Phylicia Rashad, Wood Harris, Kristina Aponte, Andre Ward, Russell Hornsby, Gina Destra, Brigitte Nielsen, Milo Ventimiglia, Ivo Nandi</t>
  </si>
  <si>
    <t>Terror. Thriller. Intriga | Gore. Película de culto. Asesinos en serie. Secuestros / Desapariciones</t>
  </si>
  <si>
    <t>Cary Elwes, Leigh Whannell, Danny Glover, Monica Potter, Dina Meyer, Tobin Bell, Shawnee Smith, Ken Leung, Alexandra Bokyun Chun, Michael Emerson, Makenzie Vega, Mike Butters, Paul Gutrecht, Benito Martinez</t>
  </si>
  <si>
    <t>Terror. Intriga. Thriller | Gore. Asesinos en serie. Secuestros / Desapariciones. Secuela</t>
  </si>
  <si>
    <t>Donnie Wahlberg, Shawnee Smith, Tobin Bell, Franky G., Glenn Plummer, Dina Meyer, Emmanuelle Vaugier, Beverley Mitchell, Erik Knudsen, Tim Burd, Lyriq Bent</t>
  </si>
  <si>
    <t>Tobin Bell, Shawnee Smith, Angus MacFadyen, Bahar Soomekh, Dina Meyer, Lyriq Bent, Debra McCabe, Barry Flatman, Mpho Koaho, Donnie Wahlberg, Costas Mandylor, J. LaRose, Leigh Whannell, Betsy Russell</t>
  </si>
  <si>
    <t>Terror. Intriga. Thriller | Gore. Asesinos en serie. Secuela. Secuestros / Desapariciones</t>
  </si>
  <si>
    <t>Tobin Bell, Lyriq Bent, Costas Mandylor, Scott Patterson, Angus MacFadyen, Justin Louis, Sarain Boylan, Betsy Russell, Athena Karkanis, Simon Reynolds, Mike Realba, Marty Adams, Bahar Soomekh, Shawnee Smith</t>
  </si>
  <si>
    <t>Terror | Gore. Secuela. Asesinos en serie. Secuestros / Desapariciones</t>
  </si>
  <si>
    <t>Tobin Bell, Scott Patterson, Costas Mandylor, Betsy Russell, Mark Rolston, Julie Benz, Meagan Good, Greg Bryk, Carlo Rota, Laura Gordon, Mike Butters, Al Sapienza</t>
  </si>
  <si>
    <t>Terror | Gore. Asesinos en serie. Secuestros / Desapariciones. Secuela</t>
  </si>
  <si>
    <t>Tobin Bell, Costas Mandylor, Betsy Russell, Mark Rolston, Athena Karkanis, Peter Outerbridge, Shawnee Smith, Samantha Lemole, Caroline Cave, George Newbern, Darius McCrary, Shauna MacDonald, Devon Bostick, Tanedra Howard, Larissa Gomes</t>
  </si>
  <si>
    <t>Terror | Gore. Asesinos en serie. Secuestros / Desapariciones. 3-D. Secuela</t>
  </si>
  <si>
    <t>Tobin Bell, Costas Mandylor, Betsy Russell, Sean Patrick Flanery, Cary Elwes, Dean Armstrong, Chad Donella, Laurence Anthony, Gina Holden, Naomi Snieckus, Shauna MacDonald, Tanedra Howard, Greg Bryk, Chester Bennington, Jon Cor, Larissa Gomes</t>
  </si>
  <si>
    <t>Terror. Thriller | Gore. Secuela</t>
  </si>
  <si>
    <t>Comedia. Terror | Comedia de terror. Comedia absurda. Parodia. Posesiones/Exorcismos. Casas encantadas. Secuela</t>
  </si>
  <si>
    <t>Anna Faris, Marlon Wayans, Chris Elliott, Christopher Masterson, David Cross, Shawn Wayans, Regina Hall, Tim Curry, Kathleen Robertson, James Woods, Tori Spelling, Veronica Cartwright, Andy Richter, Natasha Lyonne</t>
  </si>
  <si>
    <t>Comedia. Terror | Comedia de terror. Comedia absurda. Parodia. Secuela</t>
  </si>
  <si>
    <t>Anna Faris, Charlie Sheen, Simon Rex, Denise Richards, Leslie Nielsen, Queen Latifah, Jeremy Piven, Regina Hall, Eddie Griffin, William Forsythe, Peter Boyle, Anthony Anderson, Camryn Manheim, Jenny McCarthy, Pamela Anderson, Ja Rule, George Carlin, Macy Gray, Kevin Hart</t>
  </si>
  <si>
    <t>Anna Faris, Regina Hall, Simon Rex, Leslie Nielsen, Carmen Electra, Shaquille O'Neal, Chris Elliott, Michael Madsen, Phillip McGraw, Bill Pullman, Charlie Sheen, Craig Bierko, Molly Shannon, Anthony Anderson, Henry Mah, Sarah Edmondson</t>
  </si>
  <si>
    <t>Ashley Tisdale, Simon Rex, Erica Ash, Kate Walsh, Molly Shannon, Heather Locklear, Lindsay Lohan, Charlie Sheen, J.P. Manoux, Snoop Dogg, Katt Williams, Terry Crews, Jerry O'Connell, Mac Miller, Sarah Hyland, Katrina Bowden, Tyler Posey, Sheree Whitfield, Mike Tyson, Gracie Whitton, Jasmine Guy, Marisa Saks, Suelyn Medeiros, Kendra Wilkinson</t>
  </si>
  <si>
    <t>Terror | Slasher. Sátira. Asesinos en serie. Película de culto</t>
  </si>
  <si>
    <t>Neve Campbell, David Arquette, Courteney Cox, Matthew Lillard, Rose McGowan, Skeet Ulrich, Drew Barrymore, Liev Schreiber, Jamie Kennedy, W. Earl Brown, David Booth, Linda Blair, Kevin Patrick Walls, Lawrence Hecht, Joseph Whipp, Frances Lee McCain, Wes Craven, Henry Winkler</t>
  </si>
  <si>
    <t>Terror | Slasher. Sátira. Secuela. Asesinos en serie</t>
  </si>
  <si>
    <t>Neve Campbell, Courteney Cox, David Arquette, Sarah Michelle Gellar, Jada Pinkett Smith, Jamie Kennedy, Luke Wilson, Jerry O'Connell, Liev Schreiber, Laurie Metcalf, Timothy Olyphant, Elise Neal, Heather Graham, Omar Epps, Duane Martin, Lewis Arquette, Rebecca Gayheart, Portia de Rossi, Tori Spelling, Joshua Jackson, David Warner, Adam Shankman, Kevin Williamson, Craig Shoemaker</t>
  </si>
  <si>
    <t>Terror | Slasher. Sátira. Secuela. Asesinos en serie. Cine dentro del cine</t>
  </si>
  <si>
    <t>Neve Campbell, Courteney Cox, David Arquette, Patrick Dempsey, Jenny McCarthy, Parker Posey, Deon Richmond, Scott Foley, Lance Henriksen, Matt Keeslar, Emily Mortimer, Patrick Warburton, Liev Schreiber, Carrie Fisher, Kelly Rutherford, Heather Matarazzo, Jamie Kennedy, Jason Mewes, Kevin Smith</t>
  </si>
  <si>
    <t>Terror. Thriller. Intriga | Slasher. Sátira. Comedia negra. Secuela. Asesinos en serie</t>
  </si>
  <si>
    <t>Neve Campbell, Courteney Cox, David Arquette, Emma Roberts, Marley Shelton, Hayden Panettiere, Adam Brody, Mary McDonnell, Anthony Anderson, Rory Culkin, Kristen Bell, Anna Paquin, Lucy Hale, Nico Tortorella, Erik Knudsen, Britt Robertson, Aimee Teegarden, Marielle Jaffe, Alison Brie, Shenae Grimes, Gordon Michaels, Nancy O'Dell</t>
  </si>
  <si>
    <t>Romance | Siglo XIX</t>
  </si>
  <si>
    <t>Romy Schneider, Karlheinz Böhm, Magda Schneider, Uta Franz, Gustav Knuth, Vilma Degischer, Josef Meinrad, Erich Nikowitz, Karl Fochler</t>
  </si>
  <si>
    <t>Drama. Romance | Secuela. Siglo XIX</t>
  </si>
  <si>
    <t>Romy Schneider, Karlheinz Böhm, Magda Schneider, Gustav Knuth, Vilma Degischer, Walther Reyer, Senta Wengraf, Josef Meinrad</t>
  </si>
  <si>
    <t>Romy Schneider, Karlheinz Böhm, Magda Schneider, Gustav Knuth, Uta Franz, Walther Reyer, Vilma Degischer, Josef Meinrad</t>
  </si>
  <si>
    <t>Ciencia ficción. Acción. Thriller | Thriller futurista</t>
  </si>
  <si>
    <t>Jean-Claude Van Damme, Dolph Lundgren, Ally Walker, Ed O'Ross, Jerry Orbach, Leon Rippy, Ralf Moeller, Tico Wells, Robert Trebor, Gene Davis, Drew Snyder, Tommy 'Tiny' Lister, Simon Rhee, Eric Norris, Michael Winther, Joseph Malone, Rance Howard, Lilyan Chauvin, Joanne Baron, Lupe Ontiveros, Jack Moore, John Storey, Bradford Bancroft, Thomas Rosales Jr., Tai Thai, Rachel Wagner, Ned Bellamy, Daniel Demorest, Eddie Braun, Walter Robles, Jophery C. Brown, Dona Hardy, Leon Delaney, George Fisher, David Efron, Rhino Michaels, Duane Davis, Shane Dixon, Joel Kramer, Michael Jai White, Mirron E. Willis, Allan Graf, Kamel Krifa, John DeMita, Jill Jaress</t>
  </si>
  <si>
    <t>Ciencia ficción. Thriller. Acción | Thriller futurista. Secuela</t>
  </si>
  <si>
    <t>Jean-Claude Van Damme, Michael Jai White, Kiana Tom, Daniel Von Bargen, Bill Goldberg, Heidi Schanz, Xander Berkeley, Justin Lazard, James Black, Karis Paige Bryant, Brent Anderson, Brent Hinkley, Woody Watson, Jacqueline Klein, Maria Arita, Sam Williamson, Dion Culberson, Pam Dougherty, Heidi Franz, Barbara Petricini-Buxton, Molly Moroney, Josh Berry, Mark W. Dalton</t>
  </si>
  <si>
    <t>Ciencia ficción. Acción | Secuela</t>
  </si>
  <si>
    <t>Jean-Claude Van Damme, Dolph Lundgren, Andrei Arlovski, Mike Pyle, Garry Cooper, Corey Johnson, Emily Joyce, Kerry Shale, Zahary Baharov, Aki Avni, Yonko Dimitrov, Violeta Markovska, Stanislav Pishtalov, Marianne Stanicheva, John Laskowski, Kris Van Damme, Franklin A. Vallette, Shelly Varod, Radina Kardjilova, Trayan Milenov-Troy, Jon Foo, Danko Jordanov, Dian Hristov</t>
  </si>
  <si>
    <t>Acción. Ciencia ficción. Thriller | Secuela. 3-D</t>
  </si>
  <si>
    <t>Scott Adkins, Dolph Lundgren, Jean-Claude Van Damme, Andrei Arlovski, Mariah Bonner, Rus Blackwell, Kris Van Damme, Audrey P. Scott, Tony Jarreau, Craig Walker, Andrew Sikking, James DuMont, David Jensen, Dane Rhodes, Susan Mansur, Sigal Diamant, Juli Erickson, Michelle Jones, Mike Seal, Casey Pieretti, Esteban Cueto, Park Woon-young, Dennis Keiffer, Luke Hawx, Jean Claude Leuyer, David Anthony Buglione, Andre McCoy, Trace Cheramie, Arnold Chon, Chris Bryant, Kerry Wong</t>
  </si>
  <si>
    <t>Natasha Henstridge, Ben Kingsley, Michael Madsen, Alfred Molina, Forest Whitaker, Marg Helgenberger, Michelle Williams</t>
  </si>
  <si>
    <t>Natasha Henstridge, Michael Madsen, Marg Helgenberger, Mykelti Williamson, George Dzundza, James Cromwell, Justin Lazard, Peter Boyle</t>
  </si>
  <si>
    <t>Robin Dunne, Robert Knepper, Sunny Mabrey, Amelia Cooke, John Paul Pitoc, Michael Warren, Christopher Neame, Patricia Bethune, Joel Stoffer, James Leo Ryan, Savanna Fields, Natasha Henstridge</t>
  </si>
  <si>
    <t>Helena Mattsson, Ben Cross, Marco Bacuzzi, Edy Arellano, Roger Cudney, Felipe de Lara, German Fabregat, Marlene Favela, Meagen Fay, Alejandra Gollas, Dominic Keating, Mauricio Martinez</t>
  </si>
  <si>
    <t>Fantástico. Acción | Superhéroes. Cómic. Marvel Comics</t>
  </si>
  <si>
    <t>Tobey Maguire, Kirsten Dunst, Willem Dafoe, James Franco, Rosemary Harris, Cliff Robertson, J.K. Simmons, Michael Papajohn, Jack Betts, Joe Manganiello, Gerry Becker, Bill Nunn, Randy Savage, Bruce Campbell, Stanley Anderson, Elizabeth Banks</t>
  </si>
  <si>
    <t>Fantástico. Acción | Superhéroes. Cómic. Marvel Comics. Secuela</t>
  </si>
  <si>
    <t>Tobey Maguire, Kirsten Dunst, Alfred Molina, Rosemary Harris, James Franco, J.K. Simmons, Donna Murphy, Daniel Gillies, Dylan Baker, Bill Nunn, Aasif Mandvi, Cliff Robertson, Elya Baskin, Mageina Tovah, Elizabeth Banks, Ted Raimi, Bruce Campbell, Willem Dafoe, Vanessa Ferlito</t>
  </si>
  <si>
    <t>Tobey Maguire, Kirsten Dunst, James Franco, Thomas Haden Church, Topher Grace, James Cromwell, Bryce Dallas Howard, Rosemary Harris, J.K. Simmons, Theresa Russell, Cliff Robertson, Bruce Campbell, Dylan Baker, Bill Nunn, Lucy Gordon, Elizabeth Banks, Stan Lee, John Paxton, Joe Manganiello, Perla Haney-Jardine, Ted Raimi, Mageina Tovah, Becky Ann Baker, Elya Baskin, Willem Dafoe</t>
  </si>
  <si>
    <t>Fantástico. Acción. Romance | Adolescencia. Superhéroes. Cómic. Marvel Comics. 3-D</t>
  </si>
  <si>
    <t>Fantástico. Acción. Aventuras | Superhéroes. Cómic. Marvel Comics. Secuela</t>
  </si>
  <si>
    <t>Fantástico. Acción. Comedia. Ciencia ficción | Superhéroes. Cómic. Marvel Comics. Adolescencia. 3-D</t>
  </si>
  <si>
    <t>Tom Holland, Michael Keaton, Robert Downey Jr., Jon Favreau, Marisa Tomei, Jacob Batalon, Zendaya, Tony Revolori, Laura Harrier, Angourie Rice, Kenneth Choi, Michael Barbieri, Logan Marshall-Green, Donald Glover, Tyne Daly, Martin Starr, Hannibal Buress, Abraham Attah, Michael Mando, Bokeem Woodbine, Chris Evans, Gwyneth Paltrow, Tiffany Espensen, Garcelle Beauvais, Stan Lee, Stewart Steinberg, Andy Powers</t>
  </si>
  <si>
    <t>Fantástico. Acción. Ciencia ficción | Superhéroes. Adolescencia. Secuela. Cómic. Marvel Comics</t>
  </si>
  <si>
    <t>Tom Holland, Samuel L. Jackson, Jake Gyllenhaal, Marisa Tomei, Jon Favreau, Zendaya, Jacob Batalon, Tony Revolori, Angourie Rice, Remy Hii, Martin Starr, J.B. Smoove, Jorge Lendeborg Jr., Cobie Smulders, Numan Acar, Yasmin Mwanza, Joshua Sinclair-Evans, Toni Garrn, Peter Billingsley, Nicholas Gleaves, Claire Rushbrook, Michael de Roos, Jeroen van Koningsbrugge, J.K. Simmons, Joseph Long, Hiten Patel</t>
  </si>
  <si>
    <t>Ciencia ficción. Fantástico. Aventuras. Acción | Extraterrestres</t>
  </si>
  <si>
    <t>James Spader, Kurt Russell, Jaye Davidson, Viveca Lindfors, Mili Avital, Alexis Cruz, Djimon Hounsou, Richard Kind, Erick Avari, John Diehl, French Stewart, Derek Webster, Christopher John Fields, Leon Rippy, Rae Allen, Carlos Lauchu, Gianin Loffler, Jack Moore, Steve Giannelli, David Pressman, Scott Alan Smith, Cecil Hoffman, John Storey, Lee Taylor-Allan, Kelly Vint Castro, Erik Holland, Nick Wilder, Sayed Badreya, Gladys Holland, Roger Til, Christopher West, Robert Ackerman</t>
  </si>
  <si>
    <t>Ciencia ficción. Aventuras. Acción</t>
  </si>
  <si>
    <t>Ben Browder, Michael Shanks, Amanda Tapping, Christopher Judge, Claudia Black, Beau Bridges, Spence Maybee, Martin Christopher, Morena Baccarin, Julian Sands, Sarah Strange, Tim Guinee, Currie Graham, Chris Gauthier</t>
  </si>
  <si>
    <t>Ciencia ficción. Acción. Aventuras</t>
  </si>
  <si>
    <t>Ben Browder, Michael Shanks, Amanda Tapping, Christopher Judge, Claudia Black, Beau Bridges, Richard Dean Anderson, Cliff Simon, Jacqueline Samuda</t>
  </si>
  <si>
    <t>Ciencia ficción. Fantástico. Acción | Sátira. Extraterrestres. Monstruos. Película de culto</t>
  </si>
  <si>
    <t>Casper Van Dien, Dina Meyer, Denise Richards, Clancy Brown, Jake Busey, Dean Norris, Neil Patrick Harris, Michael Ironside, Patrick Muldoon, Brenda Strong, Matt Levin, Anthony Ruivivar, Rue McClanahan, Marshall Bell, Amy Smart, Steven Ford</t>
  </si>
  <si>
    <t>Ciencia ficción. Acción. Terror | Extraterrestres. Secuela</t>
  </si>
  <si>
    <t>Richard Burgi, Ed Lauter, Sandrine Holt, Brenda Strong, Kelly Carlson, Billy Brown, Cy Carter, J.P. Manoux, Lawrence Monoson, Colleen Porch, Ed Quinn, Drew Powell, Jason-Shane Scott, Brian Tee, David Wells</t>
  </si>
  <si>
    <t>Ciencia ficción. Acción. Aventuras. Terror | Extraterrestres. Secuela</t>
  </si>
  <si>
    <t>Casper Van Dien, Jolene Blalock, Catherine Oxenberg, Marnette Patterson, Boris Kodjoe, Amanda Donohoe, Cécile Breccia, Stelio Savante, Garth Breytenbach, Stephen Hogan</t>
  </si>
  <si>
    <t>Animación. Acción. Ciencia ficción | Extraterrestres. Secuela</t>
  </si>
  <si>
    <t>Ciencia ficción. Acción | Aventura espacial. Star Trek</t>
  </si>
  <si>
    <t>William Shatner, Leonard Nimoy, DeForest Kelley, Persis Khambatta, Stephen Collins, James Doohan, George Takei, Nichelle Nichols, Majel Barrett, Walter Koenig, Grace Lee Whitney, David Gautreaux</t>
  </si>
  <si>
    <t>Ciencia ficción | Aventura espacial. Secuela. Star Trek</t>
  </si>
  <si>
    <t>William Shatner, Leonard Nimoy, DeForest Kelley, Ricardo Montalban, Bibi Besch, Walter Koenig, Kirstie Alley, Merritt Butrick, James Doohan, George Takei, Nichelle Nichols, Paul Winfield, Judson Scott</t>
  </si>
  <si>
    <t>William Shatner, DeForest Kelley, Christopher Lloyd, James Doohan, Walter Koenig, George Takei, Nichelle Nichols, Robin Curtis, Merritt Butrick, Mark Lenard, Judith Anderson, Cathie Shirriff, James B. Sikking, Robert Hooks, Leonard Nimoy, Miguel Ferrer, Scott McGinnis, John Larroquette</t>
  </si>
  <si>
    <t>Ciencia ficción | Aventura espacial. Viajes en el tiempo. Secuela. Star Trek</t>
  </si>
  <si>
    <t>William Shatner, Leonard Nimoy, DeForest Kelley, James Doohan, George Takei, Nichelle Nichols, Walter Koenig, Robin Curtis, Catherine Hicks, Mark Lenard, Jane Wyatt, Brock Peters, Robert Ellenstein, Majel Barrett, Grace Lee Whitney</t>
  </si>
  <si>
    <t>William Shatner, Leonard Nimoy, DeForest Kelley, Laurence Luckinbill, James Doohan, Walter Koenig, Nichelle Nichols, George Takei, David Warner, Charles Cooper, Cynthia Gouw, Spice Williams-Crosby, Harve Bennett</t>
  </si>
  <si>
    <t>William Shatner, Leonard Nimoy, DeForest Kelley, Walter Koenig, Nichelle Nichols, James Doohan, George Takei, Christopher Plummer, Kim Cattrall, David Warner, Christian Slater, Iman, Rosana De Soto, Michael Dorn, John Schuck, Grace Lee Whitney, Kurtwood Smith, Leon Russom, Mark Lenard, Brock Peters, Boris Lee Krutonog, Rene Auberjonois</t>
  </si>
  <si>
    <t>Ciencia ficción | Aventura espacial. Star Trek</t>
  </si>
  <si>
    <t>Patrick Stewart, Jonathan Frakes, Brent Spiner, LeVar Burton, Michael Dorn, Gates McFadden, Marina Sirtis, Malcolm McDowell, William Shatner, James Doohan, Walter Koenig, Jenette Goldstein, Thomas Kopache, Alan Ruck, Jacqueline Kim, Whoopi Goldberg</t>
  </si>
  <si>
    <t>Ciencia ficción | Aventura espacial. Secuela. Star Trek. Viajes en el tiempo</t>
  </si>
  <si>
    <t>Patrick Stewart, Jonathan Frakes, Brent Spiner, LeVar Burton, Michael Dorn, James Cromwell, Marina Sirtis, Gates McFadden, Alfre Woodard, Alice Krige, Neal McDonough, Dwight Schultz, Robert Picardo, Marnie McPhail, Jack Shearer</t>
  </si>
  <si>
    <t>Patrick Stewart, Jonathan Frakes, Brent Spiner, LeVar Burton, Michael Dorn, Marina Sirtis, Gates McFadden, F. Murray Abraham, Donna Murphy, Anthony Zerbe, Michael Welch, Daniel Hugh Kelly, Gregg Henry, Mark Deakins</t>
  </si>
  <si>
    <t>Ciencia ficción. Fantástico | Aventura espacial. Secuela. Star Trek</t>
  </si>
  <si>
    <t>Ciencia ficción. Aventuras. Fantástico. Acción | Aventura espacial. Viajes en el tiempo. Star Trek</t>
  </si>
  <si>
    <t>Chris Pine, Zachary Quinto, Zoe Saldana, Eric Bana, Simon Pegg, Karl Urban, Bruce Greenwood, Anton Yelchin, John Cho, Leonard Nimoy, Winona Ryder, Ben Cross, Chris Hemsworth, Jennifer Morrison, Rachel Nichols, Jimmy Bennett, Faran Tahir, Clifton Collins Jr., Tyler Perry, James Cawley, Wil Wheaton, Oz Perkins</t>
  </si>
  <si>
    <t>Ciencia ficción. Aventuras. Acción | Aventura espacial. Star Trek. Secuela. 3-D</t>
  </si>
  <si>
    <t>Chris Pine, Zachary Quinto, Zoe Saldana, Benedict Cumberbatch, Karl Urban, Simon Pegg, John Cho, Anton Yelchin, Alice Eve, Bruce Greenwood, Peter Weller, Noel Clarke, Leonard Nimoy, Nazneen Contractor, Christopher Doohan, Amanda Foreman, Jonathan Dixon, Aisha Hinds, Joseph Gatt, Deep Roy, Nolan North, Anjini Taneja Azhar, Sean Blakemore, Heather Langenkamp, Jay Scully, Nick Tarabay</t>
  </si>
  <si>
    <t>Ciencia ficción. Aventuras. Acción | Aventura espacial. Star Trek. Secuela</t>
  </si>
  <si>
    <t>Ciencia ficción. Aventuras | Precuela. Star Wars</t>
  </si>
  <si>
    <t>Liam Neeson, Ewan McGregor, Natalie Portman, Jake Lloyd, Samuel L. Jackson, Ian McDiarmid, Ray Park, Anthony Daniels, Kenny Baker, Pernilla August, Hugh Quarshie, Ahmed Best, Andy Secombe, Frank Oz, Terence Stamp, Keira Knightley, Oliver Ford Davies, Ralph Brown, Warwick Davis, Sofia Coppola, Dominic West, Silas Carson</t>
  </si>
  <si>
    <t>Ciencia ficción. Aventuras | Precuela. Secuela. Star Wars</t>
  </si>
  <si>
    <t>Hayden Christensen, Ewan McGregor, Natalie Portman, Ian McDiarmid, Samuel L. Jackson, Christopher Lee, Temuera Morrison, Pernilla August, Jimmy Smits, Anthony Daniels, Kenny Baker, Frank Oz, Andy Secombe, Rose Byrne, Oliver Ford Davies, Jack Thompson, Joel Edgerton, Ahmed Best, Silas Carson, Bonnie Piesse</t>
  </si>
  <si>
    <t>Ciencia ficción. Aventuras | Aventura espacial. Precuela. Secuela. Star Wars</t>
  </si>
  <si>
    <t>Hayden Christensen, Ewan McGregor, Natalie Portman, Ian McDiarmid, Samuel L. Jackson, Jimmy Smits, Anthony Daniels, Kenny Baker, Frank Oz, Christopher Lee, Peter Mayhew, Silas Carson, Keisha Castle-Hughes, Temuera Morrison, Trisha Noble, Bruce Spence, Ahmed Best, Joel Edgerton, Bonnie Piesse, George Lucas</t>
  </si>
  <si>
    <t>Ciencia ficción. Acción. Bélico | Aventura espacial. Spin-off. Star Wars. 3-D</t>
  </si>
  <si>
    <t>Felicity Jones, Diego Luna, Ben Mendelsohn, Donnie Yen, Riz Ahmed, Jiang Wen, Mads Mikkelsen, Alan Tudyk, Forest Whitaker, Valene Kane, Guy Henry, Alistair Petrie, Genevieve O'Reilly, Jimmy Smits, Daniel Mays, Jonathan Aris, Ben Daniels, Ian McElhinney, Spencer Wilding, Topo Wresniwiro, Ariyon Bakare, Beau Gadsdon</t>
  </si>
  <si>
    <t>Ciencia ficción. Aventuras | Aventura espacial. Película de culto. Star Wars</t>
  </si>
  <si>
    <t>Mark Hamill, Harrison Ford, Carrie Fisher, Alec Guinness, Peter Cushing, David Prowse, Peter Mayhew, Anthony Daniels, Kenny Baker, Phil Brown, Shelagh Fraser, Garrick Hagon, Denis Lawson, Alex McCrindle, Richard LeParmentier, Drewe Henley, Jack Purvis, Don Henderson, William Hootkins, Malcolm Tierney</t>
  </si>
  <si>
    <t>Ciencia ficción. Aventuras | Aventura espacial. Secuela. Película de culto. Star Wars</t>
  </si>
  <si>
    <t>Mark Hamill, Harrison Ford, Carrie Fisher, Frank Oz, Billy Dee Williams, David Prowse, Alec Guinness, Anthony Daniels, Kenny Baker, Peter Mayhew, Jeremy Bulloch, Kenneth Colley, Bruce Boa, Julian Glover, Denis Lawson, Michael Culver, John Ratzenberger, Michael Sheard</t>
  </si>
  <si>
    <t>Mark Hamill, Harrison Ford, Carrie Fisher, David Prowse, Ian McDiarmid, Billy Dee Williams, Frank Oz, Alec Guinness, Anthony Daniels, Kenny Baker, Peter Mayhew, Sebastian Shaw, Warwick Davis, Caroline Blakiston, Dermot Crowley, Kenneth Colley, Denis Lawson, Michael Pennington</t>
  </si>
  <si>
    <t>Ciencia ficción. Aventuras | Aventura espacial. Star Wars. Secuela. 3-D</t>
  </si>
  <si>
    <t>Daisy Ridley, John Boyega, Harrison Ford, Adam Driver, Oscar Isaac, Carrie Fisher, Peter Mayhew, Domhnall Gleeson, Max von Sydow, Gwendoline Christie, Lupita Nyong'o, Andy Serkis, Anthony Daniels, Mark Hamill, Greg Grunberg, Kenny Baker, Simon Pegg, Christina Chong, Miltos Yerolemou, Ken Leung, Thomas Brodie-Sangster, Harriet Walter, Iko Uwais, Yayan Ruhian, Warwick Davis, Jessica Henwick, Daniel Craig, Billie Lourd, Judah Friedlander, Liang Yang</t>
  </si>
  <si>
    <t>Ciencia ficción. Fantástico. Aventuras. Acción | Star Wars. Secuela. Aventura espacial</t>
  </si>
  <si>
    <t>Ciencia ficción. Aventuras. Fantástico. Acción | Aventura espacial. Star Wars. Secuela</t>
  </si>
  <si>
    <t>Daisy Ridley, Adam Driver, John Boyega, Oscar Isaac, Kelly Marie Tran, Joonas Suotamo, Domhnall Gleeson, Ian McDiarmid, Carrie Fisher, Anthony Daniels, Keri Russell, Billie Lourd, Lupita Nyong'o, Billy Dee Williams, Naomi Ackie, Richard E. Grant, Dominic Monaghan, Freddie Prinze Jr., Greg Grunberg, Jimmy Vee, Denis Lawson, Richard Bremmer, Amir El-Masry, Dave Chapman, Harrison Ford, Mark Hamill, Nasser Memarzia, Simon Paisley Day, Brian Herring, Philicia Saunders, Lin-Manuel Miranda, Jodie Comer, Billy Howle, Warwick Davis, Cailey Fleming, Ann Firbank, John Williams, Jacob Fortune-Lloyd</t>
  </si>
  <si>
    <t>Eddie Murphy, Judge Reinhold, John Ashton, Lisa Eilbacher, Ronny Cox, Steven Berkoff, James Russo, Jonathan Banks, Stephen Elliott, Bronson Pinchot, Paul Reiser, Darwyn Carson, Gilbert R. Hill, Joel Bailey, Michael Champion, Frank Pesce, Gene Borkan, Michael Gregory, Philip Levien, Karen Mayo-Chandler, Gerald Berns, William Wallace, Israel Juarbe, Randy Vasquez, Damon Wayans, Chuck Adamson, Chip Heller, Rick Overton, Rex Ryon, Mike Pniewski, Douglas Warhit, Paul Drake, Tom Everett, Jack Heller, David Wells, Scott Murphy, John Achorn, Nicholas Shields, Carl Weintraub, Mark E. Corry, Thomas J. Hageboeck</t>
  </si>
  <si>
    <t>Acción. Comedia | Secuela. Policíaco. Buddy Film</t>
  </si>
  <si>
    <t>Eddie Murphy, Judge Reinhold, Ronny Cox, Jürgen Prochnow, John Ashton, Brigitte Nielsen, Allen Garfield, Dean Stockwell, Ola Ray, Paul Reiser, Gilbert R. Hill, Paul Guilfoyle, Robert Ridgely, Brian Edward O'Connor, Eugene Butler, Glenn Withrow, Stephen Liska, Gilbert Gottfried, Tom Bower, Valerie Wildman, Hugh M. Hefner, Carrie Leigh, Frank Pesce, Vic Manni, Todd Susman, Chris Rock, Susan Lentini, Robert Pastorelli, Teal Roberts, Peggy McIntaggart, Larry Carroll, Carlos Cervantes, Dana Gladstone, Darryl Henriques, John Hostetter, Tommy 'Tiny' Lister, Ed Pansullo, Rudy Ramos, Ritch Shydner, John Lisbon Wood, Michael Francis Kelly, Venice Kong, Rebecca Ferratti, Kymberly Paige, Kari Whitman</t>
  </si>
  <si>
    <t>Eddie Murphy, Judge Reinhold, Hector Elizondo, Theresa Randle, Timothy Carhart, John Saxon, Steven McChattie, Jon Tenney, Joey Travolta, Jimmy Ortega, Ousaun Elam, Ray Lykins, Rick Avery, Gilbert R. Hill, Fred Asparagus, Louis Lombardi, Lindsey Ginter, Michael Bowen, David Parry, Al Green, Hattie Winston, Tracy Melchior, Gregory McKinney, Forrest Smith, Dan Martin, Steven Banks, George Lucas, Christina Venuti, Jonathan Hernandez, Yareli Arizmendi, Jeannie Epper, Bill Taylor, William S. Taylor, Nichole McAuley, Meadow Williams, Alan Young, Martha Coolidge, Bronson Pinchot, Symba, Julie Strain, Heather Elizabeth Parkhurst, George Schaefer, Joe Dante, Curtis Williams, Helen Martin, Theodore Borders, Albie Selznick, Charles Rahi Chun, Elaine Kagan, Tino Insana, John Rubinow, Peter Medak, Arthur Hiller, Ray Harryhausen, Robert B. Sherman, Eugene Elman, Jerry Dunphy, Barbet Schroeder, Philip Levien, John Singleton, Lisa Allen, Julie Dolan, Patricia Quinn, Sean Spence, Dave Myers, Matt Myers, Nick Hermz</t>
  </si>
  <si>
    <t>Ciencia ficción. Fantástico. Aventuras | Superhéroes. Cómic. DC Comics</t>
  </si>
  <si>
    <t>Ciencia ficción. Fantástico. Aventuras | Superhéroes. Cómic. DC Comics. Secuela</t>
  </si>
  <si>
    <t>Ciencia ficción. Fantástico. Aventuras. Comedia | Internet/Informática. Superhéroes. Cómic. DC Comics. Secuela</t>
  </si>
  <si>
    <t>Christopher Reeve, Richard Pryor, Jackie Cooper, Margot Kidder, Robert Vaughn, Annette O'Toole, Gavan O'Herlihy, Pamela Stephenson, Annie Ross, Marc McClure</t>
  </si>
  <si>
    <t>Christopher Reeve, Gene Hackman, Margot Kidder, Jackie Cooper, Marc McClure, Jon Cryer, Sam Wanamaker, Mark Pillow, Mariel Hemingway</t>
  </si>
  <si>
    <t>Ciencia ficción. Fantástico. Acción. Romance | Superhéroes. Cómic. DC Comics</t>
  </si>
  <si>
    <t>Brandon Routh, Kevin Spacey, Kate Bosworth, Eva Marie Saint, Frank Langella, Sam Huntington, Noel Neill, James Marsden, Stephan Bender, Parker Posey, David Fabrizio, Ian Roberts, Kal Penn, Peta Wilson, Raelee Hill</t>
  </si>
  <si>
    <t>Ciencia ficción. Fantástico. Acción | Superhéroes. Cómic. DC Comics. 3-D. Extraterrestres</t>
  </si>
  <si>
    <t>Henry Cavill, Amy Adams, Russell Crowe, Michael Shannon, Kevin Costner, Laurence Fishburne, Diane Lane, Ayelet Zurer, Christopher Meloni, Richard Schiff, Antje Traue, Jadin Gould, Tahmoh Penikett, Michael Kelly, Dylan Sprayberry, Harry Lennix, Tom Nagel, Cooper Timberline</t>
  </si>
  <si>
    <t>Acción. Comedia | Coches/Automovilismo. Buddy Film</t>
  </si>
  <si>
    <t>Samy Naceri, Frédéric Diefenthal, Marion Cotillard, Manuela Gourary, Emma Sjöberg, Bernard Farcy, Georges Neri, Sabine Bail, Dan Herzberg, Sébastien Thiery, Eric Berenger, Philippe du Janerand, Edouard Montoute, Tara Römer, Christian Mazucchini, Sébastien Pons, Malek Bechar, Gérard Dubouche, Richard Sammel, Niels Dubost, Franck Libert, Dominique Noé, Denis Braccini, Bernard Destouches, Jean-François Palaccio</t>
  </si>
  <si>
    <t>Acción. Comedia | Secuela</t>
  </si>
  <si>
    <t>Samy Naceri, Frédéric Diefenthal, Marion Cotillard, Emma Sjöberg, Bernard Farcy, Jean-Christophe Bouvet, Frédérique Tirmont, Michel Muller, Marc Faure, Tsuyu Shimizu, Yoshi Oida, Kentaro, Hiro Uchiyama, Edouard Montoute, François Cottrelle, Miren Pradier, Richard Guedj, Sébastien Thiery, Cyril Raffaelli, Dominique Chevalier, Nicky Naudé, Shirley Bousquet, Maïdi Roth, Philippe du Janerand, Eric Challier, Sébastien Pons, Malek Bechar, Michel Elias, Fédélé Papalia, Châu Belle Dinh, Williams Belle, Guylain N'Guba-Boyeke, Malik Diouf, Charles Perrière, Laurent Piemontesi, Yann Hnautra</t>
  </si>
  <si>
    <t>Acción. Comedia | Secuela. Navidad</t>
  </si>
  <si>
    <t>Samy Naceri, Frédéric Diefenthal, Bernard Farcy, Emma Sjöberg, Marion Cotillard, Sylvester Stallone, Bai Ling, Edouard Montoute, Jean-Christophe Bouvet, Bernard Llopis, Jean-Pierre Mas, Patrice Abbou, Claude Sésé, Cyril Brunet, Bernard Destouches, Philippe Paimblanc, David Gabison, Vincent Tulli, Gérard Krawczyk, Dara-Indo Oum, Bonnafet Tarbouriech, Eric Naggar, Laurent Desponds, Jennifer Herrera</t>
  </si>
  <si>
    <t>Terror. Ciencia ficción. Acción | Monstruos. Comedia de terror. Serie B</t>
  </si>
  <si>
    <t>Terror. Ciencia ficción. Acción | Secuela. Monstruos</t>
  </si>
  <si>
    <t>Fred Ward, Christopher Gartin, Helen Shaver, Michael Gross, Marcelo Tubert, Marco Hernandez, José Ramón Rosario, Thomas Rosales Jr.</t>
  </si>
  <si>
    <t>Terror. Ciencia ficción. Acción. Thriller | Secuela. Monstruos</t>
  </si>
  <si>
    <t>Michael Gross, Ariana Richards, Charlotte Stewart, Shawn Christian, Susan Chuang, Tony Genaro, Barry Livingston, John Pappas, Robert Jayne</t>
  </si>
  <si>
    <t>Terror. Ciencia ficción. Acción | Monstruos. Precuela</t>
  </si>
  <si>
    <t>Michael Gross, Sara Botsford, Billy Drago, Brent Roam, August Schellenberg, J.E. Freeman, Ming Lo, Lydia Look, Sam Ly, Neil Kopit</t>
  </si>
  <si>
    <t>Ciencia ficción. Acción. Terror | Monstruos. Secuela</t>
  </si>
  <si>
    <t>Michael Gross, Jamie Kennedy, Ernest Ndhlovu, Lawrence Joffe, Zak Hendrikz, Natalie Becker, Emmanuel Castis, Brandon Auret, Daniel Janks, Rea Rangaka, Ian Roberts</t>
  </si>
  <si>
    <t>Acción. Terror. Ciencia ficción | Secuela. Monstruos</t>
  </si>
  <si>
    <t>Jamie Kennedy, Michael Gross, Tanya van Graan, Greg Kriek, Jay Anstey, Jenna Upton, Jamie-Lee Money, Christie Peruso, Stephanie Schildknecht, Rob van Vuuren, Alistair Moulton Black, Kiroshan Naidoo</t>
  </si>
  <si>
    <t>Ciencia ficción. Acción | Robots. Viajes en el tiempo. Película de culto</t>
  </si>
  <si>
    <t>Arnold Schwarzenegger, Linda Hamilton, Michael Biehn, Paul Winfield, Lance Henriksen, Rick Rossovich, Bess Motta, Earl Boen, Dick Miller, Bill Paxton, Franco Columbu, Brian Thompson, Brad Rearden</t>
  </si>
  <si>
    <t>Ciencia ficción. Acción | Secuela. Robots. Viajes en el tiempo. Película de culto</t>
  </si>
  <si>
    <t>Arnold Schwarzenegger, Linda Hamilton, Edward Furlong, Robert Patrick, Earl Boen, Joe Morton, S. Epatha Merkerson, Danny Cooksey, Cástulo Guerra, Jenette Goldstein, Xander Berkeley, Michael Edwards, Dean Norris</t>
  </si>
  <si>
    <t>Ciencia ficción. Fantástico. Acción | Secuela. Robots. Viajes en el tiempo</t>
  </si>
  <si>
    <t>Arnold Schwarzenegger, Kristanna Loken, Nick Stahl, Claire Danes, David Andrews, Earl Boen, Mark Famiglietti, Moira Harris, Chopper Bernet, Brian Sites, M.C. Gainey</t>
  </si>
  <si>
    <t>Ciencia ficción. Fantástico. Acción | Futuro postapocalíptico. Viajes en el tiempo. Robots. Secuela</t>
  </si>
  <si>
    <t>Christian Bale, Sam Worthington, Anton Yelchin, Bryce Dallas Howard, Moon Bloodgood, Helena Bonham Carter, Michael Ironside, Common, Jane Alexander, Ivan G'Vera, Beth Bailey, Chris Browning, Brian Steele, Isaac Kappy, Dorian Nkono, Victor J. Ho, Buster Reeves, Kevin Wiggins, Greg Serano, Babak Tafti, Bruce McIntosh, Treva Etienne, Dylan Kenin, Michael Papajohn, Chris Ashworth, Omar Paz, Terry Crews, Zach McGowan, Boots Southerland, David Midthunder, Rafael Herrera, Maria Bethke, Anjul Nigam, Emerson Brooks, David Douglas, Joe Basile, Esodie Geiger, Roland Kickinger</t>
  </si>
  <si>
    <t>Ciencia ficción. Acción | Robots. Años 80. Viajes en el tiempo. Secuela</t>
  </si>
  <si>
    <t>Emilia Clarke, Arnold Schwarzenegger, Jason Clarke, Jai Courtney, J.K. Simmons, Dayo Okeniyi, Lee Byung-hun, Matt Smith, Michael Gladis, Sandrine Holt, Natalie Stephany Aguilar, Teri Wyble, Brett Azar, Starlette Miariaunii, Nolan Gross</t>
  </si>
  <si>
    <t>Ciencia ficción. Acción | Robots. Viajes en el tiempo. Secuela</t>
  </si>
  <si>
    <t>Terror. Drama | Animales. Tiburones. Película de culto</t>
  </si>
  <si>
    <t>Terror | Animales. Tiburones. Secuela</t>
  </si>
  <si>
    <t>Terror | Animales. Tiburones. Secuela. 3-D</t>
  </si>
  <si>
    <t>Dennis Quaid, Bess Armstrong, Simon MacCorkindale, John Putch, Louis Gossett Jr., Lea Thompson, P.H. Moriarty, Dan Blasko</t>
  </si>
  <si>
    <t>Lorraine Gary, Lance Guest, Mario Van Peebles, Michael Caine, Karen Young, Judith Barsi, Lynn Whitfield, Mitchell Anderson, Melvin Van Peebles</t>
  </si>
  <si>
    <t>Comedia | Policíaco. Película de culto</t>
  </si>
  <si>
    <t>Santiago Segura, Javier Cámara, Neus Asensi, Chus Lampreave, Tony Leblanc, Julio Sanjuán, Jimmy Barnatan, Darío Paso, Nuria Carbonell, Daniel Monzón, Carlos Lucas, Santiago Barullo, Carlos Perea, Antonio de la Torre, Jorge Sanz, Fernando Trueba, Manuel Manquiña, El Gran Wyoming, Javier Bardem, Carlos Bardem, Gabino Diego, Espartaco Santoni, Andreu Buenafuente, Cañita Brava, Manuel Tallafé, Mariola Fuentes, Poli Díaz, Carlos Faemino, Javier Cansado, Máximo Pradera, Santiago Urrialde, Luixy Toledo</t>
  </si>
  <si>
    <t>Comedia | Secuela. Policíaco</t>
  </si>
  <si>
    <t>Santiago Segura, Gabino Diego, Tony Leblanc, José Luis Moreno, Inés Sastre, Arturo Valls, Juanito Navarro, Eloi Yebra, Rosanna Walls, Carolina Bona, Jesús Bonilla, Rosa María Sardà, Cristina Tárrega, Pepe Navarro, Antonio Resines, Santi Millán, Richy Castellanos, Esther Cañadas, Pablo Carbonell, Luixy Toledo, El Gran Wyoming, José Luis López Vázquez, Ariadna Gil, Andreu Buenafuente, Antonio de la Torre, Manuel Tallafé</t>
  </si>
  <si>
    <t>Santiago Segura, Tony Leblanc, José Mota, Javier Gutiérrez, Carlos Latre, Yvonne Sció, Enrique Villén, Fabio Testi, Carlos Iglesias, Luis Larrodera, Silvia Gambino, Ruth Zanón, Xavier Deltell, Jimmy Barnatan, Alfonso Aragón 'Fofito', Florentino Fernández, Lucía Lapiedra, El Fary, Eduardo Gómez, Eduardo García, Fernando Torres, Iker Casillas, Guti, Iván Helguera, John Landis, Oliver Stone, Dani Martín, Pablo Pinedo, Cañita Brava, Damián Ramos, Jaime Ordóñez, Marisa Medina, Marcos Mundstock, Helga Liné, Carlos Pumares, Santiago Urrialde, Andreu Buenafuente, Torbe, Richy Castellanos, Barragán, José Manuel Moya, Usun Yoon, Luixy Toledo</t>
  </si>
  <si>
    <t>Comedia | Policíaco. Secuela. 3-D</t>
  </si>
  <si>
    <t>Comedia | Robos &amp; Atracos. Secuela</t>
  </si>
  <si>
    <t>Ciencia ficción. Acción | Extraterrestres. Robots</t>
  </si>
  <si>
    <t>Shia LaBeouf, Megan Fox, Josh Duhamel, Tyrese Gibson, Jon Voight, John Turturro, Bernie Mac, Anthony Anderson, Michael O'Neill, Julie White, Rachael Taylor, Kevin Dunn, Amaury Nolasco, Ronnie Sperling, Brian Stepanek</t>
  </si>
  <si>
    <t>Ciencia ficción. Acción | Extraterrestres. Robots. Secuela</t>
  </si>
  <si>
    <t>Shia LaBeouf, Megan Fox, Josh Duhamel, John Turturro, Tyrese Gibson, Isabel Lucas, Rainn Wilson, America Olivo, Kevin Dunn, Matthew Marsden, Julie White, John Benjamin Hickey, Ramon Rodriguez, Glenn Morshower</t>
  </si>
  <si>
    <t>Ciencia ficción. Acción | Secuela. 3-D. Robots. Extraterrestres</t>
  </si>
  <si>
    <t>Shia LaBeouf, Rosie Huntington-Whiteley, John Malkovich, Josh Duhamel, Patrick Dempsey, John Turturro, Frances McDormand, Ken Jeong, Peter Cullen, Tyrese Gibson, Kevin Dunn, Alan Tudyk, Lester Speight</t>
  </si>
  <si>
    <t>Ciencia ficción. Acción. Aventuras. Comedia | Robots. Extraterrestres. Secuela. 3-D</t>
  </si>
  <si>
    <t>Mark Wahlberg, Nicola Peltz, Jack Reynor, Stanley Tucci, Kelsey Grammer, Sophia Myles, Victoria Summer, T.J. Miller, Han Geng, Li Bingbing, Cleo King, Titus Welliver, Teresa Daley, Michael Wong, James Bachman, Thomas Lennon</t>
  </si>
  <si>
    <t>Acción. Aventuras. Ciencia ficción. Comedia | Robots. Extraterrestres. 3-D. Secuela</t>
  </si>
  <si>
    <t>Mark Wahlberg, Laura Haddock, Anthony Hopkins, Josh Duhamel, Isabela Merced, John Turturro, Stanley Tucci, Gil Birmingham, Santiago Cabrera, Liam Garrigan, Jason Matthewson, Mark Ryan, John Hollingworth, Andy Bean, Jerrod Carmichael, Martin McCreadie</t>
  </si>
  <si>
    <t>Jason Statham, Shu Qi, Matt Schulze, François Berléand, Ric Young, Doug Rand, Didier Saint Melin, Tonio Descanvelle, Laurent Desponds, Matthieu Albertini, Vincent Nemeth, Jean-Yves Bilien, Jean-Marie Paris, Adrian Dearnell, Alfred Lot, Audrey Hamm, Sebastien Migneau, Laurent Jumeaucourt, Christian Gazio, Frédéric Vallet, Stefan Gudju, Sandrine Rigaux, Cameron Watson</t>
  </si>
  <si>
    <t>Jason Statham, Alessandro Gassman, Amber Valletta, Kate Nauta, Matthew Modine, Jason Flemyng, Hunter Clary, Jeff Chase, Jay Amor, AnnaLynne McCord, François Berléand</t>
  </si>
  <si>
    <t>Jason Statham, Natalya Rudakova, Robert Knepper, François Berléand, Eriq Ebouaney, Katia Tchenko, Mike Powers, David Atrakchi, Jeroen Krabbé, Alex Kobold, Yann Sundberg, David Kammenos, Silvio Simac</t>
  </si>
  <si>
    <t>Ed Skrein, Loan Chabanol, Ray Stevenson, Lenn Kudrjawizki, Tatiana Pajkovic, Radivoje Bukvic, Mikael Buxton, Cédric Chevalme, Samir Guesmi, Mathieu Lardot, Robbie Nock, Anatole Taubman</t>
  </si>
  <si>
    <t>Bélico. Acción | Guerra de Bosnia</t>
  </si>
  <si>
    <t>Owen Wilson, Gene Hackman, Joaquim de Almeida, David Keith, Olek Krupa, Gabriel Macht, Geoff Pierson, Vladimir Mashkov</t>
  </si>
  <si>
    <t>Bélico. Acción. Thriller | Secuela</t>
  </si>
  <si>
    <t>Nicholas Gonzalez, Peter Coyote, Keith David, Matt Bushell, Ben Cross, Bruce McGill, Shane Edelman, Joseph Steven Yang, April Grace</t>
  </si>
  <si>
    <t>Bélico. Acción | Secuela</t>
  </si>
  <si>
    <t>Joe Manganiello, Ken Anderson, Channon Roe, Yancey Arias, Chris Johnson, Antony Matos, Keith David, Jennice Fuentes, Steven Bauer</t>
  </si>
  <si>
    <t>Acción. Bélico | África. Terrorismo</t>
  </si>
  <si>
    <t>Lex Shrapnel, Tom Sizemore, Bonnie Lee Bouman, Dylan Edy, Michael Everson, Anthony Oseyemi, Tanya van Graan, Darron Meyer, Colin Moss, Aurélie Meriel</t>
  </si>
  <si>
    <t>Thriller. Drama | Crimen. Enfermedad. Terrorismo. Venganza</t>
  </si>
  <si>
    <t>Song Kang-ho, Shin Ha-kyun, Doona Bae, Lim Ji-eun, Han Bo-bae, Kim Se-dong, Lee Dae-yeon</t>
  </si>
  <si>
    <t>Thriller. Intriga | Secuestros / Desapariciones. Venganza. Manga. Película de culto. Live-Action</t>
  </si>
  <si>
    <t>Choi Min-sik, Yoo Ji-tae, Kang Hye-jung, Ji Dae-han, Oh Dal-su, Kim Byung-ok, Lee Seung-shin, Yoon Jin-seo, Oh Tae-kyung, Yoo Yeon-seok, Lee Mi-mi, Lee Dae-yeon, Oh Kwang-rok, Il-han Oo, Su-hyeon Kim, Seung-jin Lee, Su-kyeong Yun, Park Myeong-Shin</t>
  </si>
  <si>
    <t>Thriller | Amistad. Drama carcelario. Venganza. Asesinos en serie. Drama psicológico. Thriller psicológico. Crimen</t>
  </si>
  <si>
    <t>Lee Young-ae, Choi Min-sik, Tony Barry, Anne Cordiner, Go Su-hee, Kim Bu-seon, Kim Shi-hoo, Yea-young Kwon, Song Kang-ho</t>
  </si>
  <si>
    <t>Fantástico. Terror. Acción | Vampiros. Hombres lobo</t>
  </si>
  <si>
    <t>Kate Beckinsale, Scott Speedman, Shane Brolly, Michael Sheen, Bill Nighy, Erwin Leder, Sophia Myles, Wentworth Miller, Brian Steele</t>
  </si>
  <si>
    <t>Fantástico. Acción. Terror | Vampiros. Hombres lobo. Secuela</t>
  </si>
  <si>
    <t>Kate Beckinsale, Scott Speedman, Bill Nighy, Shane Brolly, Michael Sheen, Derek Jacobi, Tony Curran, Zita Görög, Brian Steele, Steven Mackintosh</t>
  </si>
  <si>
    <t>Fantástico. Acción. Terror | Vampiros. Hombres lobo. Precuela</t>
  </si>
  <si>
    <t>Rhona Mitra, Bill Nighy, Michael Sheen, Shane Brolly, Steven Mackintosh, Kevin Grevioux, David Aston, Geraldine Brophy, Leighton Cardno, Alex Carroll, Elizabeth Hawthorne, Kate Beckinsale</t>
  </si>
  <si>
    <t>Acción. Fantástico. Terror | Vampiros. Hombres lobo. Secuela. 3-D</t>
  </si>
  <si>
    <t>Kate Beckinsale, Stephen Rea, Michael Ealy, Theo James, India Eisley, Sandrine Holt, Charles Dance, Kristen Holden-Ried, Jacob Blair</t>
  </si>
  <si>
    <t>Acción. Fantástico. Terror | Vampiros. Hombres lobo. Secuela</t>
  </si>
  <si>
    <t>Kate Beckinsale, Theo James, Charles Dance, Bradley James, Lara Pulver, Tobias Menzies, Alicia Vela-Bailey, James Faulkner, Oliver Stark, Peter Andersson, Daisy Head, Brian Caspe, Dan Bradford, David Bowles, Clementine Nicholson</t>
  </si>
  <si>
    <t>Terror | Slasher. Gore. Película de culto. Cine independiente USA</t>
  </si>
  <si>
    <t>Betsy Palmer, Adrienne King, Harry Crosby, Laurie Bartram, Kevin Bacon, Robbi Morgan, Mark Nelson, Tom Savini</t>
  </si>
  <si>
    <t>Amy Steel, John Furey, Adrienne King, Kirsten Baker, Betsy Palmer, Stuart Charno, Bill Randolph, Marta Kober, Russell Todd, Tom McBride, Warrington Gillette, Walt Gorney, Lauren-Marie Taylor, Jack Marks, Cliff Cudney, Steve Dash, Jerry Wallace, David Brand, China Chen, Jaime Perry, Tom Shea, Jill Voight</t>
  </si>
  <si>
    <t>Dana Kimmell, Paul Kratka, Tracie Savage, Jeffrey Rogers, Catherine Parks, Larry Zerner, David Katims, Rachel Howard, Richard Brooker</t>
  </si>
  <si>
    <t>Kimberly Beck, Corey Feldman, Erich Anderson, Peter Barton, Judie Aronson, Barbara Howard, Lawrence Monoson, Lisa Freeman, Crispin Glover, Camilla More, Carey More, Al Hayes</t>
  </si>
  <si>
    <t>Melanie Kinnaman, John Shepherd, Shavar Ross, Corey Feldman, Richard Young, Marco St. John, Juliette Cummins, Carol Locatell, Vernon Washington, Tiffany Helm, Corey Parker</t>
  </si>
  <si>
    <t>Terror | Slasher. Comedia de terror. Secuela</t>
  </si>
  <si>
    <t>Thom Mathews, Jennifer Cooke, David Kagen, Kerry Noonan, Renée Jones, Tom Fridley, C.J. Graham, Darcy DeMoss, Vincent Guastaferro, Tony Goldwyn, Alan Blumenfeld, Nancy McLoughlin, Ron Palillo, Michael Swan</t>
  </si>
  <si>
    <t>Lar Park-Lincoln, Susan Jennifer Sullivan, Kevin Spirtas, Terry Kiser, Susan Blu, Heidi Kozak, William Butler, Staci Greason, Diana Barrows, Larry Cox, Elizabeth Kaitan, Kane Hodder</t>
  </si>
  <si>
    <t>Kane Hodder, Todd Caldecott, Tiffany Paulsen, Tim Mirkovich, Jensen Daggett, Barbara Bingham, Alex Diakun, Peter Mark Richman, Warren Munson, Kelly Hu</t>
  </si>
  <si>
    <t>Kane Hodder, John D. LeMay, Kari Keegan, Steven Williams, Steven Culp, Rusty Schwimmer, Erin Gray, Richard Gant, Leslie Jordan, Billy Green Bush, Allison Smith, Kipp Marcus, Andrew Bloch, Adam Cranner</t>
  </si>
  <si>
    <t>Terror. Ciencia ficción. Fantástico | Slasher. Secuela. Comedia de terror</t>
  </si>
  <si>
    <t>Kane Hodder, Lexa Doig, Lisa Ryder, Jonathan Potts, Melyssa Ade, Peter Mensah, Dov Tiefenbach, Todd Farmer, David Cronenberg, Markus Parilo, Kristi Angus</t>
  </si>
  <si>
    <t>Terror | Gore. Slasher. Remake</t>
  </si>
  <si>
    <t>Derek Mears, Jared Padalecki, Danielle Panabaker, Amanda Righetti, Travis Van Winkle, Aaron Yoo, Julianna Guill, Arlen Escarpeta, Nana Visitor, Chris Coppola, Caleb Guss</t>
  </si>
  <si>
    <t>Ciencia ficción. Fantástico. Acción. Thriller | Superhéroes. Cómic. Marvel Comics</t>
  </si>
  <si>
    <t>Hugh Jackman, Patrick Stewart, Ian McKellen, Anna Paquin, Halle Berry, Famke Janssen, Bruce Davison, James Marsden, Rebecca Romijn, Tyler Mane, Ray Park, Sumela Kay, Shawn Ashmore, Katrina Florece, Alex Burton, Shawn Roberts, Stan Lee</t>
  </si>
  <si>
    <t>Hugh Jackman, Ian McKellen, Patrick Stewart, Brian Cox, Famke Janssen, Halle Berry, Alan Cumming, Anna Paquin, Shawn Ashmore, James Marsden, Aaron Stanford, Rebecca Romijn, Kelly Hu, Ty Olsson, Cotter Smith, Bruce Davison, Michael Reid MacKay, Daniel Cudmore, Katie Stuart, Kea Wong, Chiara Zanni, Michael Soltis, Michael David Simms, David Fabrizio, Roger R. Cross, Bryce Hodgson, Greg Rikaart, Shauna Kain, Alfonso Quijada, Rene Quijada, Brad Loree, Connor Widdows, Peter Wingfield, Charles Seigel, Steve Bacic, James Kirk, Jill Teed, Alf Humphreys, Michasha Armstrong, Mark Lukyn, Kendall Cross, Keely Purvis, Dylan Kussman, Aaron Pearl, Aaron Douglas, Colin Lawrence, Nolan Gerard Funk, Devin Douglas Drewitz, Kurt Max Runte, Ted Friend, Mi-Jung Lee, Marrett Green, Jill Krop, Brian Peck</t>
  </si>
  <si>
    <t>Ciencia ficción. Fantástico. Acción. Thriller | Superhéroes. Cómic. Marvel Comics. Secuela</t>
  </si>
  <si>
    <t>Hugh Jackman, Patrick Stewart, Ian McKellen, Halle Berry, Famke Janssen, Anna Paquin, Rebecca Romijn, Kelsey Grammer, Vinnie Jones, James Marsden, Elliot Page, Daniel Cudmore, Shawn Ashmore, Ben Foster, Eric Dane, Cameron Bright, Dania Ramirez, Aaron Stanford, Anthony Heald, Stan Lee, Ken Leung, Olivia Williams</t>
  </si>
  <si>
    <t>Fantástico. Acción. Ciencia ficción. Thriller | Superhéroes. Cómic. Marvel Comics. Precuela. Spin-off</t>
  </si>
  <si>
    <t>Hugh Jackman, Liev Schreiber, Danny Huston, Lynn Collins, Daniel Henney, Kevin Durand, Will I Am, Ryan Reynolds, Dominic Monaghan, Max Cullen, Taylor Kitsch, Michael-James Olsen, Tim Pocock, Julia Blake, Troye Sivan, Peter O'Brien, Aaron Jeffery, Alice Parkinson, Chris Sadrinna, Matthew Dale, James D. Dever, David Ritchie, Asher Keddie, Stephen Leeder, Tahyna Tozzi, Scott Adkins</t>
  </si>
  <si>
    <t>Ciencia ficción. Aventuras. Acción. Fantástico | Años 60. Guerra Fría. Superhéroes. Cómic. Marvel Comics. Precuela</t>
  </si>
  <si>
    <t>James McAvoy, Michael Fassbender, Kevin Bacon, Jennifer Lawrence, January Jones, Jason Flemyng, Rose Byrne, Oliver Platt, Nicholas Hoult, Álex González, Lucas Till, Zöe Kravitz, James Remar, Matt Craven, Rade Serbedzija, Michael Ironside, Laurence Belcher, Bill Milner, Beth Goddard, Morgan Lily, Caleb Landry Jones, Edi Gathegi, Ray Wise, Hugh Jackman, Katrine de Candole, Glenn Morshower</t>
  </si>
  <si>
    <t>Fantástico. Ciencia ficción. Acción | Superhéroes. Cómic. Marvel Comics. Spin-off. Samuráis. Ninjas</t>
  </si>
  <si>
    <t>Hugh Jackman, Tao Okamoto, Rila Fukushima, Hiroyuki Sanada, Svetlana Khodchenkova, Will Yun Lee, Famke Janssen, Hal Yamanouchi, Brian Tee, Ken Yamamura, Shinji Ikefuji, Conrad Coleby, Taris Tyler, Kimi, Louis Toshio Okada, Hiroshi Kasuga, Ian McKellen, Patrick Stewart</t>
  </si>
  <si>
    <t>Ciencia ficción. Fantástico. Acción | Superhéroes. Cómic. Marvel Comics. Viajes en el tiempo. Secuela</t>
  </si>
  <si>
    <t>Hugh Jackman, James McAvoy, Michael Fassbender, Jennifer Lawrence, Omar Sy, Nicholas Hoult, Ian McKellen, Patrick Stewart, Elliot Page, Lucas Till, Halle Berry, Shawn Ashmore, Peter Dinklage, Evan Peters, Daniel Cudmore, Booboo Stewart, Adan Canto, Fan Bingbing, Josh Helman, Larry Day, Gregg Lowe, Anna Paquin, Evan Jonigkeit, Mark Camacho, Famke Janssen, James Marsden, Kelsey Grammer, Tim Post, Zehra Leverman</t>
  </si>
  <si>
    <t>Ciencia ficción. Acción | Superhéroes. Cómic. Marvel Comics. Años 70. Años 90. Extraterrestres. Secuela</t>
  </si>
  <si>
    <t>Sophie Turner, James McAvoy, Michael Fassbender, Jennifer Lawrence, Jessica Chastain, Nicholas Hoult, Tye Sheridan, Kodi Smit-McPhee, Evan Peters, Alexandra Shipp, Scott Shepherd, Ato Essandoh, Halston Sage, Summer Fontana, Hannah Emily Anderson, Brian d'Arcy James, Lamar Johnson, Kota Eberhardt, Todd Hallowell, Julianne Jain, Karen Ivany, Lynne Adams, Alex Gravenstein, Daniel Rindress-Kay, Raphael Grosz-Harvey, Orphée Ladouceur, Dan Duran, Julian Bailey, Andre Bedard, Michael Lipka, Sebastian MacLean, David Patrick Green, Yanek Gadzala, Maurizio Terrazzano, Matt Keyes, Donny Quinn, Brady Allen, Dave Campbell, Andrew Stehlin, Tyler Elliot Burke, Danny Blanco Hall, Aalia Adam, Christopher B. MacCabe, Frank Fontaine, Sebastien Beaulac, Alain Chanoine, Douglas Chapman, Mark Warren Harris</t>
  </si>
  <si>
    <t>Lucas Black, Damien Marzette, Nathalie Kelley, Brian Tee, Sung Kang, Bow Wow, Trula M. Marcus, Zachery Ty Bryan, Amber Stevens, Kaila Yu, Aiko Tanaka, Nikki Griffin, Brian Goodman, Vin Diesel</t>
  </si>
  <si>
    <t>Vin Diesel, Paul Walker, Dwayne Johnson, Jordana Brewster, Luke Evans, Gina Carano, Michelle Rodriguez, Elsa Pataky, Sung Kang, Gal Gadot, Ludacris, Tyrese Gibson, John Ortiz, Shea Whigham, David Ajala, Kim Kold, Thure Lindhardt, Joe Taslim, Rita Ora</t>
  </si>
  <si>
    <t>Vin Diesel, Paul Walker, Jason Statham, Michelle Rodriguez, Tyrese Gibson, Ludacris, Dwayne Johnson, Kurt Russell, Jordana Brewster, Djimon Hounsou, Tony Jaa, Elsa Pataky, Nathalie Emmanuel, Romeo Santos, Ronda Rousey, Chelsea Pereira, Iggy Azalea, Lucas Black, Brittney Alger, Janell Islas, Luke Evans, Gal Gadot</t>
  </si>
  <si>
    <t>Dwayne Johnson, Jason Statham, Idris Elba, Vanessa Kirby, Eiza González, Eddie Marsan, Helen Mirren, Cliff Curtis, Joe Anoa'i, Joshua Mauga, John Tui, Lori Pelenise Tuisano, Ryan Reynolds, Rob Delaney, Kevin Hart, Stephanie Vogt, Viktorija Faith, David Mumeni, Conlan Casal, Ruth Horrocks, Sonia Goswami, Helena Holmes, Julian Ferro, Bernardo Santos, Eliana Sua, Daniel Eghan, Amar Adatia, Manoj Anand, James Merrill, Kyle Leatherberry, Matt Townsend, Leo Ayres, Kishore Bhatt, Adam Ganne, Antonio Mancino, Lampros Kalfuntzos, Martin Bratanov, Jay Waddell, Francesca Fraser, Tom Wu, John MacDonald</t>
  </si>
  <si>
    <t>Robert Patrick, Bo Hopkins, Duane Whitaker, Bruce Campbell, Tiffani Thiessen, Danny Trejo, María Checa, James Parks, Stacie Bourgeois, Raymond Cruz, Muse Watson, Brett Harrelson, Terri Norton, Lara Bye, Joe Virzi, Kevin Smith, Scott Spiegel, Troy Niemans, Jean Scott Rogers, James Ryan, Shaun Arnolds, Eddie Fiola, Timothy Patrick Quill, Liane Coyler, Lanon Prigge, Joel Jordan, Tania Kline</t>
  </si>
  <si>
    <t>Marco Leonardi, Michael Parks, Rebecca Gayheart, Ara Celi, Temuera Morrison, Sônia Braga, Lennie Loftin, Orlando Jones, Danny Trejo, Jordana Spiro, Kevin Smith, Terence Bridgett, Mickey Giacomazzi, Graham Weir, Richard Thomson, Danny Keough, Peter Butler, Melissa Gilbert, Lynne Anne Rodgers, P.J. Pesce, Ivan D. Lucas, Tom Berto, Carlos Vilela, Lance Kadish, Pierre Neethling, Louis Kiss, Josephine Liederman, Skye Blue, Marguerite Steven, Leigh-Anne Belport, Mimmika, Sabina Bonvillain</t>
  </si>
  <si>
    <t>Leslie Nielsen, Priscila Presley, Fred Ward, George Kennedy, Anna Nicole Smith, O.J. Simpson, Kathleen Freeman, Ed Williams, Raquel Welch, Ellen Greene, Raye Birk, R. Lee Ermey</t>
  </si>
  <si>
    <t>Sigourney Weaver, John Hurt, Yaphet Kotto, Tom Skerritt, Veronica Cartwright, Harry Dean Stanton, Ian Holm</t>
  </si>
  <si>
    <t>Ciencia ficción. Terror | Aventura espacial. Extraterrestres. Drama carcelario. Secuela</t>
  </si>
  <si>
    <t>Michael Fassbender, Katherine Waterston, Billy Crudup, Demian Bichir, Danny McBride, Carmen Ejogo, Jussie Smollett, Amy Seimetz, Callie Hernandez, Benjamin Rigby, Alexander England, Uli Latukefu, Tess Haubrich, Guy Pearce, Noomi Rapace, James Franco, Andrew Crawford</t>
  </si>
  <si>
    <t>Jason Biggs, Chris Klein, Thomas Ian Nicholas, Alyson Hannigan, Shannon Elizabeth, Tara Reid, Eddie Kaye Thomas, Seann William Scott, Eugene Levy, Natasha Lyonne, Mena Suvari, Jennifer Coolidge, Chris Owen, Eric Lively, Molly Cheek, Lawrence Pressman, Eden Riegel, Justin Isfeld, John Cho, Veronica Lauren, Eli Marienthal, Casey Affleck, Tara Subkoff, Christina Milian, Crystal the Monkey</t>
  </si>
  <si>
    <t>Jason Biggs, Seann William Scott, Alyson Hannigan, Eddie Kaye Thomas, Thomas Ian Nicholas, January Jones, Eugene Levy, Fred Willard, Molly Cheek, Deborah Rush, Angela Paton, Eric Allan Kramer, Amanda Swisten, Nikki Schieler Ziering, John Cho, Justin Isfeld, Jennifer Coolidge</t>
  </si>
  <si>
    <t>Tad Hilgenbrink, Eugene Levy, Tara Killian, Jason Earles, Arielle Kebbel, Crystle Lightning, Jun Hee Lee, Chris Owen, Lauren C. Mayhew, Angela Little, Matt Barr, Ginger Lynn Allen, Carla Alapont, Rachel Veltri, Colleen McDermott, Kathleen LaGue</t>
  </si>
  <si>
    <t>Jason Biggs, Alyson Hannigan, Chris Klein, Thomas Ian Nicholas, Tara Reid, Seann William Scott, Mena Suvari, Eddie Kaye Thomas, John Cho, Jennifer Coolidge, Eugene Levy, Natasha Lyonne, Dania Ramirez, Katrina Bowden, Jay Harrington, Ali Cobrin, Chuck Hittinger, Shannon Elizabeth, Chris Owen, Justin Isfeld, Charlene Amoia, Rebecca De Mornay, Neil Patrick Harris</t>
  </si>
  <si>
    <t>Mel Gibson, Danny Glover, Joe Pesci, Joss Ackland, Derrick O'Connor, Patsy Kensit, Darlene Love, Traci Wolfe, Steve Kahan, Mark Rolston, Jenette Goldstein, Dean Norris, Juney Smith, Nestor Serrano</t>
  </si>
  <si>
    <t>Gérard Depardieu, Clovis Cornillac, Alain Delon, Elric Thomas, Jean-Pierre Cassel, Santiago Segura, Benoît Poelvoorde, Vanessa Hessler, José García, Zinedine Zidane, Tony Parker, Michael Schumacher, Adriana Karembeu, Mónica Cruz, Nathan Jones, Dorothée Jemma, Tony Gaultier, Mouloud Achour, Franck Dubosc, Stéphane Rousseau</t>
  </si>
  <si>
    <t>Gérard Depardieu, Édouard Baer, Fabrice Luchini, Catherine Deneuve, Guillaume Gallienne, Vincent Lacoste, Valerie Lemercier, Charlotte Le Bon, Jean Rochefort, Gérard Jugnot, Dany Boon, Bouli Lanners, Götz Otto, Michel Duchaussoy, Dolores Chaplin, Luca Zingaretti, Filippo Timi, Neri Marcorè, Javivi, Tristán Ulloa</t>
  </si>
  <si>
    <t>Mike Myers, Heather Graham, Seth Green, Verne Troyer, Robert Wagner, Mindy Sterling, Michael York, Kristen Johnston, Elizabeth Hurley, Rob Lowe, Gia Carides, Will Ferrell, Tim Robbins, Jerry Springer, Burt Bacharach, Elvis Costello, Rebecca Romijn, Charles Napier, Clint Howard, Jennifer Coolidge, Woody Harrelson, Willie Nelson</t>
  </si>
  <si>
    <t>Mike Myers, Beyoncé, Michael Caine, Seth Green, Verne Troyer, Mindy Sterling, Robert Wagner, Michael York, Fred Savage, Nobu Matsuhisa, Nathan Lane, Aaron Himelstein, Josh Zuckerman, Diane Mizota, Carrie Ann Inaba, Tom Cruise, Gwyneth Paltrow, Kevin Spacey, Danny DeVito, John Travolta, Steven Spielberg, Quincy Jones, Britney Spears, Ozzy Osbourne, Masi Oka, Clint Howard, Burt Bacharach, Jeannette Charles</t>
  </si>
  <si>
    <t>Michael Keaton, Jack Nicholson, Kim Basinger, Robert Wuhl, Pat Hingle, Billy Dee Williams, Michael Gough, Jack Palance, Jerry Hall, Tracey Walter, Lee Wallace, William Hootkins, Philip Tan, Richard Strange, Carl Chase, Mac McDonald, George Lane Cooper, Terence Plummer, John Sterland, Edwin Craig, Vincent Wong, Joel Cutrara, John Dair, Christopher Fairbank, Kate Harper, Bruce McGuire, Richard Durden, Lachele Carl, Wayne Michaels, Valentino Musetti, Rocky Taylor, Keith Edwards, Leon Herbert, Steve Plytas, Amir M. Korangy, Hugo Blick, Philip O'Brien, Michael Balfour, Liza Ross, Garrick Hagon, David Baxt, Sam Douglas, Denis Lill, Paul Birchard</t>
  </si>
  <si>
    <t>Val Kilmer, Nicole Kidman, Chris O'Donnell, Tommy Lee Jones, Jim Carrey, Debi Mazar, Michael Gough, Pat Hingle, Don 'The Dragon' Wilson, Drew Barrymore, Jon Favreau, Kimberly Scott, Michael Paul Chan</t>
  </si>
  <si>
    <t>Christian Bale, Liam Neeson, Katie Holmes, Cillian Murphy, Michael Caine, Morgan Freeman, Gary Oldman, Ken Watanabe, Tom Wilkinson, Rutger Hauer, Mark Boone Junior, Gus Lewis, Linus Roache, Colin McFarlane, Rade Serbedzija, Richard Brake, Christine Adams, Larry Holden, Jack Gleeson</t>
  </si>
  <si>
    <t>Arnold Schwarzenegger, James Earl Jones, Sandahl Bergman, Max von Sydow, Ben Davidson, Sven-Ole Thorsen, Cassandra Gaviola, Gerry Lopez, Mako, Valérie Quennessen, William Smith, Nadiuska, Jorge Sanz, Franco Columbu, Pilar Alcón</t>
  </si>
  <si>
    <t>Boyd Holbrook, Olivia Munn, Trevante Rhodes, Sterling K. Brown, Jacob Tremblay, Jake Busey, Yvonne Strahovski, Thomas Jane, Keegan-Michael Key, Kyle Strauts, Alfie Allen, Niall Matter, Paul Lazenby, Crystal Mudry, Devielle Johnson, Augusto Aguilera, Andrew Jenkins, Dean Redman, Rhys Williams, Steve Wilder, J.C. Williams</t>
  </si>
  <si>
    <t>Nicholas D'Agosto, Emma Bell, Miles Fisher, Arlen Escarpeta, Ellen Wroe, Jacqueline MacInnes Wood, P.J. Byrne, David Koechner, Courtney B. Vance, Tony Todd, June B. Wilde</t>
  </si>
  <si>
    <t>Al Pacino, Diane Keaton, Talia Shire, Andy García, Eli Wallach, Joe Mantegna, George Hamilton, Bridget Fonda, Sofia Coppola, Raf Vallone, Donal Donnelly, Richard Bright, Al Martino, Helmut Berger, Don Novello, John Savage, Franco Citti, Mario Donatone, Vittorio Duse, Enzo Robutti, Robert Cicchini, Rogerio Miranda, Carlos Miranda, Vito Antuofermo, Jeannie Linero, Carmine Caridi, Don Costello, Al Ruscio, Mickey Knox, Rick Aviles, Michael Bowen, Brett Halsey, John Abineri, Brian Freilino, Gregory Corso, Marino Masé, Dado Ruspoli, Valeria Sabel, Remo Remotti, Giuseppe Pianviti, Simonetta Stefanelli, Paco Reconti, Mimmo Cuticchio, Nicky Blair, Diana Agostini, Jessica DiCicco, Catherine Scorsese</t>
  </si>
  <si>
    <t>Ciencia ficción. Fantástico. Aventuras. Acción | Simios. Remake. Futuro postapocalíptico</t>
  </si>
  <si>
    <t>Mark Wahlberg, Helena Bonham Carter, Tim Roth, Estella Warren, Paul Giamatti, Michael Clarke Duncan, Kris Kristofferson, Cary-Hiroyuki Tagawa, David Warner, Charlton Heston, Erick Avari, Glenn Shadix, Lisa Marie, John Alexander</t>
  </si>
  <si>
    <t>Ciencia ficción. Fantástico. Aventuras | Secuela. Simios. Futuro postapocalíptico. Viajes en el tiempo</t>
  </si>
  <si>
    <t>Roddy McDowall, Claude Akins, Natalie Trundy, Severn Darden, Lew Ayres, Paul Williams</t>
  </si>
  <si>
    <t>Fantástico. Aventuras. Acción | Fantasía medieval. Espada y brujería. Cine épico. Película de culto</t>
  </si>
  <si>
    <t>Elijah Wood, Viggo Mortensen, Ian McKellen, Sean Astin, Andy Serkis, John Rhys-Davies, Orlando Bloom, John Noble, Miranda Otto, David Wenham, Bernard Hill, Billy Boyd, Dominic Monaghan, Liv Tyler, Karl Urban, Christopher Lee, Brad Dourif, Ian Holm, Hugo Weaving, Cate Blanchett, Lawrence Makoare, Marton Csokas, Sean Bean</t>
  </si>
  <si>
    <t>Martin Freeman, Ian McKellen, Richard Armitage, Ken Stott, Graham McTavish, Aidan Turner, James Nesbitt, Dean O'Gorman, Peter Hambleton, Stephen Hunter, John Callen, Adam Brown, William Kircher, Jed Brophy, Mark Hadlow, Ian Holm, Sylvester McCoy, Andy Serkis, Hugo Weaving, Cate Blanchett, Christopher Lee, Elijah Wood, Barry Humphries, Manu Bennett, Bret McKenzie, Terry Notary</t>
  </si>
  <si>
    <t>Martin Freeman, Richard Armitage, Ian McKellen, Aidan Turner, Luke Evans, Evangeline Lilly, Ken Stott, Orlando Bloom, Graham McTavish, James Nesbitt, Cate Blanchett, Jed Brophy, Stephen Hunter, John Callen, Adam Brown, Dean O'Gorman, William Kircher, Peter Hambleton, Mark Hadlow, Lee Pace, Ryan Gage, Stephen Fry, Mikael Persbrandt, Sylvester McCoy, Manu Bennett, Terry Notary</t>
  </si>
  <si>
    <t>Martin Freeman, Ian McKellen, Richard Armitage, Luke Evans, Orlando Bloom, Aidan Turner, Evangeline Lilly, Lee Pace, Ryan Gage, Ken Stott, Graham McTavish, James Nesbitt, Jed Brophy, Stephen Hunter, John Callen, Adam Brown, Dean O'Gorman, William Kircher, Peter Hambleton, Mark Hadlow, Cate Blanchett, Hugo Weaving, Billy Connolly, Christopher Lee, Stephen Fry, Ian Holm, Sylvester McCoy, Manu Bennett</t>
  </si>
  <si>
    <t>Dolph Lundgren, Natassia Malthe, Lochlyn Munro, Heather Doerksen, Michael Adamthwaite, Aleks Paunovic, Elisabeth Rosen, Michael Teigen, Christopher Rosamond, Natalie Burn, Jamie Switch, Mike Antonakos, Christina Jastrzembska, Michaela Mann, Noah Beggs, Adam Bloch, Reese Alexander, Sean Campbell, Alexandra Robinson</t>
  </si>
  <si>
    <t>Tyler Mane, Scout Taylor-Compton, Malcolm McDowell, Sheri Moon Zombie, Daeg Faerch, William Forsythe, Danielle Harris, Kristina Klebe, Danny Trejo, Bill Moseley, Tom Towles, Brad Dourif, Clint Howard, Udo Kier, Dee Wallace, Daryl Sabara, Ken Foree, Sybil Danning, Sid Haig, Max Van Ville, Skyler Gisondo</t>
  </si>
  <si>
    <t>Anthony Hopkins, Julianne Moore, Gary Oldman, Ray Liotta, Giancarlo Giannini, Zeljko Ivanek, Frankie Faison, Francesca Neri, Enrico Lo Verso, Ivano Marescotti, David Andrews, Hazelle Goodman, Francis Guinan, Fabrizio Gifuni, Alex Corrado, Don McManus, Danielle de Niese, Terry Serpico, Boyd Kestner, Peter Shaw, Mark Margolis, Giannina Facio</t>
  </si>
  <si>
    <t>Anthony Hopkins, Edward Norton, Ralph Fiennes, Harvey Keitel, Emily Watson, Mary-Louise Parker, Philip Seymour Hoffman, Anthony Heald, Ken Leung, Frankie Faison, Bill Duke</t>
  </si>
  <si>
    <t>Gaspard Ulliel, Gong Li, Rhys Ifans, Dominic West, Kevin McKidd, Richard Brake, Aaran Thomas, Helena-Lia Tachovská, Denis Menochet, Richard Leaf, Michelle Wade, Martin Hub, Ingeborga Dapkunaite, Joerg Stadler, Stephen Walters, Ivan Marevich, Timothy Walker, Goran Kostic, Charles Maquingnon, Radek Bruna, Seon Rogers, Toby Alexander, Ladislav Hampl, Joe Sheridan, Dominique Bettenfeld, Nancy Bishop, Zdenek Dvoracek, Vladimír Kulhavý, Jan Nemejovsky, Václav Chalupa, Martin Hancock, Tomás Palatý, Hugh Ross, Elsa Mollien, Paul Ritter, Robert Russell, Ivo Novák, John Early, Brian Caspe, Vitezslav Bouchner, Robbie Kay, Marek Vasut, Veronika Bellová, Marko Igonda, Petra Lustigova</t>
  </si>
  <si>
    <t>Clint Eastwood, Patricia Clarkson, Liam Neeson, Evan C. Kim, David Hunt, Michael Currie, Michael Goodwin, Darwin Gillett, Jim Carrey, Anthony Charnota, Nicholas Love, John X. Heart, Victoria Bastel, Maureen McVerry, Ronnie Claire Edwards, Scott Vance, Wallace Choy, Kristopher Logan, Karen Kahn</t>
  </si>
  <si>
    <t>Daniel Radcliffe, Rupert Grint, Emma Watson, Robbie Coltrane, Richard Harris, Maggie Smith, Alan Rickman, Richard Griffiths, Tom Felton, Ian Hart, John Hurt, Harry Melling, John Cleese, Matthew Lewis, Warwick Davis, David Bradley, Fiona Shaw, Sean Biggerstaff, Devon Murray, Alfred Enoch, Zoe Wanamaker, James Phelps, Oliver Phelps, Julie Walters</t>
  </si>
  <si>
    <t>Daniel Radcliffe, Rupert Grint, Emma Watson, Robbie Coltrane, Michael Gambon, Alan Rickman, Ralph Fiennes, Tom Felton, Miranda Richardson, Brendan Gleeson, Gary Oldman, Maggie Smith, Jason Isaacs, Shefali Chowdhury, Afshan Azad, Angelica Mandy, Robert Pattinson, David Tennant, Bonnie Wright, Matthew Lewis, Stanislav Ianevski, Clémence Poésy, David Bradley, Devon Murray, Mark Williams, Timothy Spall, James Phelps, Oliver Phelps, Robert Hardy, Katie Leung, Warwick Davis, Alfred Enoch, Jamie Waylett, Josh Herdman, Shirley Henderson, Roger Lloyd-Pack, Adrian Rawlins, Geraldine Somerville, Frances de la Tour, Predrag Bjelac, Eric Sykes</t>
  </si>
  <si>
    <t>Daniel Radcliffe, Emma Watson, Rupert Grint, Michael Gambon, Jim Broadbent, Alan Rickman, Tom Felton, Maggie Smith, Robbie Coltrane, Bonnie Wright, Jessie Cave, Helena Bonham Carter, Evanna Lynch, Helen McCrory, Mark Williams, Julie Walters, David Thewlis, Natalia Tena, Warwick Davis, David Bradley, Matthew Lewis, Dave Legeno, Oliver Phelps, James Phelps, Freddie Stroma, Frank Dillane</t>
  </si>
  <si>
    <t>Daniel Radcliffe, Emma Watson, Rupert Grint, Alan Rickman, Ralph Fiennes, Helena Bonham Carter, Michael Gambon, Jason Isaacs, Maggie Smith, David Thewlis, Julie Walters, Robbie Coltrane, Gary Oldman, Kelly MacDonald, Helen McCrory, John Hurt, Natalia Tena, Ciarán Hinds, Jim Broadbent, Emma Thompson, Bonnie Wright, Matthew Lewis, Tom Felton, Evanna Lynch, Warwick Davis, Clémence Poésy, Miriam Margolyes, Gemma Jones, David Bradley, Geraldine Somerville, Adrian Rawlins, George Harris, James Phelps, Oliver Phelps, Mark Williams, Jessie Cave, Katie Leung, Devon Murray, Afshan Azad, Sean Biggerstaff, Dave Legeno, Domhnall Gleeson, Chris Rankin, Nick Moran</t>
  </si>
  <si>
    <t>Bruce Ramsay, Valentina Vargas, Charlotte Chatton, Doug Bradley, Adam Scott, Kim Myers, Christine Harnos, Mickey Cottrell, Louis Turenne, Louis Mustillo, Pat Skipper, Courtland Mead, Tom Dugan, Paul Perri</t>
  </si>
  <si>
    <t>Tommy Lee Jones, Will Smith, Rip Torn, Lara Flynn Boyle, Johnny Knoxville, Rosario Dawson, Tony Shalhoub, Patrick Warburton, Jack Kehler, David Cross, Michael Bailey Smith, Doug Jones, Michael Jackson, John Alexander, Brian Steele</t>
  </si>
  <si>
    <t>Harrison Ford, Kate Capshaw, Jonathan Ke Quan, Amrish Puri, Roshan Seth, Roy Chiao, Philip Stone, Raj Singh, David Yip, Ric Young, Dan Aykroyd, D.R. Nanayakkara, Pat Roach</t>
  </si>
  <si>
    <t>Donnie Yen, Scott Adkins, Danny Chan, Vanness Wu, Nathan Head, Jim Liu, Kent Cheng, Mark Strange, Nicola Stuart-Hill, David Johnson Wood, Linda-Jean Barry, Jason Redshaw, Wu Yue, Steven Dasz, Grace Englert, Chris Collins, Adrian Wheeler, Ka-nin Ngo, Mark Hugh-Williams, David Charles-Cully, Debra Tennant, Archibald C. McColl IV, Khariis Ubiaro, John F. Cruz, T. Mark Owens, Dale Grant, Troy Sandford, Diego Dati, Darren Leung, Janine Bromhead, Maksim Garbuzov, Awale Abdillahi, Winson Ting, Vicky Crooke, Hannah Templeton-Cox, Zachary Ladkin, Harley Anderson, Bethan Talbot, Amin Jaafoura, Sue Foxcroft, Letizia De'Nai, Jamie Vee, Christy Louise Cormack, Ianthe Shirley, Omar Kalik, Nico Amedeo, Jacqui Rowen, Stacey Fox</t>
  </si>
  <si>
    <t>Robert Downey Jr., Mickey Rourke, Gwyneth Paltrow, Don Cheadle, Sam Rockwell, Scarlett Johansson, Samuel L. Jackson, Paul Bettany, Jon Favreau, Clark Gregg, Leslie Bibb, John Slattery, Garry Shandling, Kate Mara, Christiane Amanpour, Philippe Bergeron, James Bethea, Michael Bruno, Kate Clark, DJ AM, Tim Guinee, Eric L. Haney, Yevgeni Lazarev, Jean-François Duhamel, Stan Lee, Helena Mattsson, Anya Monzikova, Olivia Munn, Elon Musk, Bill O’Reilly, Alejandro Patino, Karim Saleh, Brian Schaeffer, Phillipe Simon, Krystal Ellsworth, Jennifer D. Johnson, Rachele Brooke Smith, Nadine Ellis</t>
  </si>
  <si>
    <t>Peter Sellers, Ursula Andress, David Niven, Woody Allen, Joanna Pettet, Orson Welles, Deborah Kerr, William Holden, Charles Boyer, Daliah Lavi, Jean-Paul Belmondo, George Raft, John Huston, Terence Cooper, Barbara Bouchet, Jacqueline Bisset, Ronnie Corbett, Bernard Cribbins, Peter O'Toole, Burt Kwouk, David Prowse, Anjelica Huston, Geraldine Chaplin, Mireille Darc, John Le Mesurier</t>
  </si>
  <si>
    <t>Sean Connery, Jill St. John, Charles Gray, Lana Wood, Jimmy Dean, Bruce Cabot, Bernard Lee</t>
  </si>
  <si>
    <t>Roger Moore, Carole Bouquet, Topol, Lynn-Holly Johnson, Julian Glover, Cassandra Harris, Jill Bennett, Michael Gothard, John Wyman, Jack Hedley, Lois Maxwell, Desmond Llewelyn, Geoffrey Keen, Walter Gotell, James Villiers, Charles Dance</t>
  </si>
  <si>
    <t>Timothy Dalton, Carey Lowell, Robert Davi, Talisa Soto, Anthony Zerbe, Benicio del Toro, Frank McRae, David Hedison, Everett McGill, Pedro Armendáriz Jr., Claudio Brook, Jorge Russek, Sergio Corona, Juan Peláez, Humberto Elizondo, Edna Bolkan</t>
  </si>
  <si>
    <t>Takeru Satō, Emi Takei, Tatsuya Fujiwara, Yû Aoi, Min Tanaka, Yôsuke Eguchi, Munetaka Aoki, Ryunosuke Kamiki, Masaharu Fukuyama, Yusuke Iseya, Nayuta Fukuzaki, Tao Tsuchiya, Maryjun Takahashi, Ryosuke Miura, Yukiyoshi Ozawa, Ken'ichi Takitô, Tomomi Maruyama, Hidekazu Mashima, Hiroko Yashiki, Lisa Ulliel, Maya Fukuzawa, Ayumi Beppu, Tôru Kizu, Kentarô Shimazu, Mitsu Murata, Kazufumi Miyazawa, Cillian Joe, Yûya Hara, Kôta Yamaguchi, Kaito Oyagi, Takao Yamada</t>
  </si>
  <si>
    <t>Nicolas Cage, Jon Voight, Harvey Keitel, Ed Harris, Diane Kruger, Helen Mirren, Justin Bartha, Bruce Greenwood, Alicia Coppola, Joel Gretsch, Ty Burrell, Michael Maize, Timothy V. Murphy, Armando Riesco, Albert Hall, Christian Camargo, Brent Briscoe, William Brent, Michael Manuel, Brad Rowe, Zachary Gordon, Peter Woodward, Oliver Muirhead, Larry Cedar, Troy Winbush, William R. Johnson, Richard Cutting, Alicia Leigh Willis, Rachel Cora Wood, Natalie Dreyfuss, Grant Thompson, Eric Carlson, Randy Travis, Emerson Brooks, Stephen Hibbert, Emily Joyce, Glenn Beck, Demetri Goritsas, David Ury, Ben Homewood, Michael McCafferty, John Travis</t>
  </si>
  <si>
    <t>Tom Cruise, Russell Crowe, Annabelle Wallis, Sofia Boutella, Jake Johnson, Courtney B. Vance, Chico Kenzari, Javier Botet, Shina Shihoko Nagai, Solomon Taiwo Justified, Emily Ng, Jason Matthewson, Dylan Smith, Rez Kempton, Neil Maskell</t>
  </si>
  <si>
    <t>Peter Sellers, Elke Sommer, Herbert Lom, George Sanders, Tracy Reed, Graham Stark, Moira Redmond, Vanda Godsell, Maurice Kaufmann, Ann Lynn, David Lodge, Martin Benson</t>
  </si>
  <si>
    <t>Ted Wass, David Niven, Robert Wagner, Herbert Lom, Joanna Lumley, Capucine, Robert Loggia, Harvey Korman, Burt Kwouk, Roger Moore, Graham Stark, Bill Nighy, André Maranne, William Hootkins, Joe Morton</t>
  </si>
  <si>
    <t>Ben Barnes, William Moseley, Skandar Keynes, Anna Popplewell, Georgie Henley, Sergio Castellitto, Alicia Borrachero, Peter Dinklage, Warwick Davis, Pierfrancesco Favino, Cornell John, Simón Andreu, Predrag Bjelac, Vincent Grass, Damián Alcázar, Juan Diego Montoya Garcia, Tilda Swinton</t>
  </si>
  <si>
    <t>Steve Guttenberg, Bubba Smith, David Graf, Michael Winslow, Marion Ramsey, Leslie Easterbrook, Art Metrano, Tim Kazurinsky, Bobcat Goldthwait, George Gaynes, Shawn Weatherly, Scott Thomson, Brant Von Hoffman, Bruce Mahler, Ed Nelson, Debralee Scott, Lance Kinsey, Brian Tochi, Andrew Paris</t>
  </si>
  <si>
    <t>Steve Guttenberg, Bubba Smith, Michael Winslow, David Graf, Tim Kazurinsky, Sharon Stone, Leslie Easterbrook, Marion Ramsey, Lance Kinsey, G.W. Bailey, Bobcat Goldthwait, George Gaynes, Derek McGrath, Scott Thomson, Billie Bird, George R. Robertson, Brian Tochi, Brian Backer, David Spade</t>
  </si>
  <si>
    <t>Jennifer Lawrence, Josh Hutcherson, Elizabeth Banks, Woody Harrelson, Donald Sutherland, Stanley Tucci, Liam Hemsworth, Toby Jones, Lenny Kravitz, Wes Bentley, Paula Malcomson, Isabelle Fuhrman, Sandra Ellis Lafferty, Kimiko Gelman, Nelson Ascencio, Brooke Bundy, Amandla Stenberg, Dayo Okeniyi, Leven Rambin, Jack Quaid, Latarsha Rose, Alexander Ludwig, Jacqueline Emerson</t>
  </si>
  <si>
    <t>Ciencia ficción. Aventuras | Thriller futurista. Supervivencia. Distopía. Young Adult. Secuela</t>
  </si>
  <si>
    <t>Jennifer Lawrence, Josh Hutcherson, Liam Hemsworth, Philip Seymour Hoffman, Stanley Tucci, Woody Harrelson, Elizabeth Banks, Toby Jones, Donald Sutherland, Jeffrey Wright, Amanda Plummer, Lenny Kravitz, Jena Malone, Jack Quaid, Taylor St. Clair, Sam Claflin, Alan Ritchson, Paula Malcomson, Sandra Ellis Lafferty, Willow Shields, Nelson Ascencio, Raiden Integra</t>
  </si>
  <si>
    <t>Jennifer Lawrence, Josh Hutcherson, Sam Claflin, Liam Hemsworth, Donald Sutherland, Julianne Moore, Natalie Dormer, Gwendoline Christie, Philip Seymour Hoffman, Robert Knepper, Stef Dawson, Elden Henson, Evan Ross, Mahershala Ali, Wes Chatham, Omid Abtahi, Woody Harrelson, Elizabeth Banks, Stanley Tucci, Toby Jones</t>
  </si>
  <si>
    <t>Sylvester Stallone, Jason Statham, Jet Li, Randy Couture, Dolph Lundgren, Mickey Rourke, Terry Crews, Giselle Itié, David Zayas, Eric Roberts, Steve Austin, Gary Daniels, Charisma Carpenter, Lauren Jones, Bruce Willis, Arnold Schwarzenegger, Antonio Rodrigo Nogueira, Amin Joseph, Senyo Amoaku, Ronn Surels</t>
  </si>
  <si>
    <t>Ben Stiller, Robert De Niro, Dustin Hoffman, Barbra Streisand, Blythe Danner, Teri Polo, Alanna Ubach, Owen Wilson, Ray Santiago</t>
  </si>
  <si>
    <t>Brad Dourif, Alex Vincent, Jenny Agutter, Gerrit Graham, Christine Elise, Grace Zabriskie, Peter Haskell, Beth Grant, Greg Germann</t>
  </si>
  <si>
    <t>George Clooney, Brad Pitt, Matt Damon, Al Pacino, Ellen Barkin, Andy García, Bernie Mac, Casey Affleck, Scott Caan, Elliott Gould, Shaobo Qin, Don Cheadle, Eddie Jemison, Scott L. Schwartz, Carl Reiner, Vincent Cassel, Eddie Izzard, David Paymer, Julian Sands, Michael Harney, James Martin Kelly, James DuMont, Noureen DeWulf, Michael Mantell, Ray Xifo, Adam Lazarre-White, Maggie Rowe, Kris Kane, Soledad St. Hilaire, Olga Sosnovska, Jerry Weintraub, Luis Chávez, Ivar Brogger, Alex Procopio, Armen Weitzman, Steven Lambert, Don McManus, Jon Wellner, Mesan Richardson, Adrian Neil, Bob Einstein, Michael Miranda, Oprah Winfrey, Angel Oquendo, Bernie Yuman, Wayne Pére, Joe Chrest, Tim Conlon, Moira Squier, Steve Hai, Charles Austin, Margaret Travolta, Jacquie Barnbrook, Tommy Hinkley, Kasey Mahaffy, Paull Walia, Jorge Luis Abreu, Michi Yamato, Bayanbat Davaadalai, Byambajav Ulambayar, Ren Urano, Musashimaru, Tarô Akebono, Doug Purcell, Ashlee Vingle, Andrea Tiede, Matt Duggan, Adam Kaiz, Nick Puga, Mike Meldman, Diana Donaldson, Shae Wilson</t>
  </si>
  <si>
    <t>Sam Neill, Laura Dern, Jeff Goldblum, Richard Attenborough, Ariana Richards, Joseph Mazzello, Wayne Knight, Samuel L. Jackson, Bob Peck, Martin Ferrero, BD Wong, Miguel Sandoval, Gerald R. Molen</t>
  </si>
  <si>
    <t>Jeff Goldblum, Julianne Moore, Vince Vaughn, Pete Postlethwaite, Arliss Howard, Vanessa Lee Chester, Richard Schiff, Peter Stormare, Richard Attenborough, Thomas F. Duffy, Harvey Jason, Camilla Belle, Thomas Rosales Jr., Joseph Mazzello, Ariana Richards</t>
  </si>
  <si>
    <t>Michael J. Fox, Christopher Lloyd, Mary Steenburgen, Thomas F. Wilson, Lea Thompson, Elisabeth Shue, Matt Clark, Richard Dysart, Jeffrey Weissman, James Tolkan</t>
  </si>
  <si>
    <t>Milla Jovovich, Michelle Rodriguez, Eric Mabius, James Purefoy, Pasquale Aleardi, Stephen Billington, Anna Bolt, Colin Salmon, Marisol Nichols, Heike Makatsch, Joseph May</t>
  </si>
  <si>
    <t>Peter Weller, Nancy Allen, Kurtwood Smith, Miguel Ferrer, Ronny Cox, Dan O'Herlihy, Robert DoQui, Paul McCrane, Ray Wise, Jesse D. Goins, Felton Perry, Del Zamora</t>
  </si>
  <si>
    <t>Matt Passmore, Callum Keith Rennie, Clé Bennett, Hannah Emily Anderson, Laura Vandervoort, Tobin Bell, Brittany Allen, Mandela Van Peebles, Michael Boisvert, Lauren Beatty, Shaquan Lewis, James Gomez, Attila Sebesy, Josiah Black, Sonia Dhillon Tully, Tina Jung, Bonnie Siu, Paul Braunstein, Keeya King, Misha Rasaiah, Ryan Manning, Brandon James Sim, Sam Koules</t>
  </si>
  <si>
    <t>Andrew Garfield, Emma Stone, Rhys Ifans, Denis Leary, Martin Sheen, Sally Field, Irrfan Khan, Chris Zylka, Campbell Scott, Embeth Davidtz, C. Thomas Howell, Stan Lee, Skyler Gisondo, Leif Gantvoort, Kelsey Chow, Hannah Marks, Martin Papazian, Max Charles, Kari Coleman, Andy Pessoa, Kevin McCorkle, Barbara Eve Harris, Danielle Burgio, Tom Waite, Keith Campbell, Jill Flint, Mark Daugherty, Charlie DePew, Jacob Rodier, Vincent Laresca, James Chen, Alexander Bedria, Tia Texada, Jay Caputo, John Burke, Jennifer Lyons, Michael Massee, Amber Stevens</t>
  </si>
  <si>
    <t>Andrew Garfield, Emma Stone, Jamie Foxx, Dane DeHaan, Sally Field, Colm Feore, Felicity Jones, Marton Csokas, Paul Giamatti, Embeth Davidtz, Campbell Scott, Denis Leary, Sarah Gadon, Chris Zylka, Chris Cooper, Mark Doherty, Stan Lee, Skyler Gisondo</t>
  </si>
  <si>
    <t>Patrick Stewart, Jonathan Frakes, Brent Spiner, LeVar Burton, Michael Dorn, Gates McFadden, Marina Sirtis, Ron Perlman, Dina Meyer, Tom Hardy, Whoopi Goldberg, Wil Wheaton, Shannon Cochran, Kate Mulgrew, Jude Ciccolella, Alan Dale, Bryan Singer</t>
  </si>
  <si>
    <t>Chris Pine, Zachary Quinto, Karl Urban, Simon Pegg, Zoe Saldana, Anton Yelchin, John Cho, Idris Elba, Sofia Boutella, Joseph Gatt, Deep Roy, Lydia Wilson, Joe Taslim, Adam DiMarco, Ashley Edner, Christian Sloan, Jodi Haynes, Melissa Roxburgh, Anita Brown, Shohreh Aghdashloo, Kim Kold</t>
  </si>
  <si>
    <t>Daisy Ridley, John Boyega, Adam Driver, Oscar Isaac, Mark Hamill, Carrie Fisher, Kelly Marie Tran, Domhnall Gleeson, Benicio del Toro, Laura Dern, Andy Serkis, Gwendoline Christie, Lupita Nyong'o, Anthony Daniels, Frank Oz, Warwick Davis, Veronica Ngo, Justin Theroux, Billie Lourd, Lily Cole, Navin Chowdhry, Temirlan Blaev, Sara Heller, Josiah Oniha, Joseph Gordon-Levitt, Liang Yang</t>
  </si>
  <si>
    <t>Christopher Reeve, Marlon Brando, Gene Hackman, Margot Kidder, Ned Beatty, Jackie Cooper, Glenn Ford, Trevor Howard, Jack O'Halloran, Valerie Perrine, Maria Schell, Terence Stamp, Phyllis Thaxter, Susannah York, Jeff East, Marc McClure, Sarah Douglas, Harry Andrews, Aaron Smolinski, Billy J. Mitchell, Michael Ensign, Larry Hagman, John Ratzenberger</t>
  </si>
  <si>
    <t>Christopher Reeve, Margot Kidder, Gene Hackman, Terence Stamp, Sarah Douglas, Jack O'Halloran, Ned Beatty, Jackie Cooper, Valerie Perrine, Susannah York, E.G. Marshall, Clifton James, Marc McClure, Jean-Pierre Cassel</t>
  </si>
  <si>
    <t>Samy Naceri, Frédéric Diefenthal, Bernard Farcy, Jean-Christophe Bouvet, François Damiens, Emma Sjöberg, Jean-Luc Couchard, Edouard Montoute, Mourade Zeguendi, Mermoz Melchior, Frédérique Tirmont, Miguel Eduardo Cueva, Marc Andreoni, Jean-Louis Barcelona, Jean-François Palaccio, Stéphane Dausse, Husky Kihal, Alexandre Leprovost, Alexandre de Seze, Jean-Claude Dumas, Hugues Hausman, Frédéric Restagno, Vincent Joncquez, Jean-François Fagour, Bernard Destouches, Henri Cohen, Pierre Cuer, Laurent Dallias, Iván González, Jean-François Malet, Solange Milhaud, Catalina Denis</t>
  </si>
  <si>
    <t>Kevin Bacon, Fred Ward, Finn Carter, Michael Gross, Reba McEntire, Ariana Richards, Victor Wong, Charlotte Stewart, Tony Genaro, Robert Jayne, Richard Marcus</t>
  </si>
  <si>
    <t>Linda Hamilton, Mackenzie Davis, Natalia Reyes, Arnold Schwarzenegger, Gabriel Luna, Diego Boneta, Enrique Arce, Tristán Ulloa, Alicia Borrachero, Tom Hopper, Cassandra Starr, Brett Azar, Edward Furlong, Daniel Ibañez</t>
  </si>
  <si>
    <t>Roy Scheider, Robert Shaw, Richard Dreyfuss, Lorraine Gary, Murray Hamilton, Carl Gottlieb, Jeffrey C. Kramer, Susan Backlinie, Jonathan Filley, Chris Rebello, Jay Mello, Craig Kingsbury, Jeffrey Voorhees, Lee Fierro, Ted Grossman, Robert Chambers, Peter Benchley</t>
  </si>
  <si>
    <t>Roy Scheider, Lorraine Gary, Murray Hamilton, Joseph Mascolo, Jeffrey C. Kramer, Ann Dusenberry, Collin Wilcox Paxton, Mark Gruner, Barry Coe, Susan French, Gary Dubin, Donna Wilkes</t>
  </si>
  <si>
    <t>Santiago Segura, Kiko Rivera, Tony Leblanc, Enrique Villén, Yon González, Xavier Deltell, Yolanda Ramos, Jimmy Roca, David Fernández, Francisco, Cañita Brava, Barragán, Javier Gutiérrez, Kiko Matamoros, Juan Manuel Montilla 'El Langui', David Muro, Carmen de Mairena, María Patiño, Belén Esteban, María Lapiedra, David Bisbal, Kun Agüero, Ernesto Sevilla, Florentino Fernández, Andreu Buenafuente, Silvia Abril, Joselito, Emma Ozores, Juanito Navarro, Sergio Ramos, Cesc Fàbregas, Álvaro Arbeloa, Gonzalo Higuaín, Mari Cielo Pajares, David Castillo, Mago More, Fernando Esteso, Ana Obregón, David Summers, El Gran Wyoming, Luis Carlos, Álvaro Tortosa, Luixy Toledo</t>
  </si>
  <si>
    <t>Santiago Segura, Julián López, Jesulín de Ubrique, Alec Baldwin, Fernando Esteso, Carlos Areces, Angie, Anna Simon, Neus Asensi, Chus Lampreave, Florentino Fernández, Luis Carlos, Álvaro Tortosa, Cañita Brava, Josema Yuste, Santiago Urrialde, Falete, El Gran Wyoming, Imanol Arias, Andrés Pajares, Leo Harlem, Chiquito de la Calzada, Manuel Tallafé, Xavier Deltell, Ricardo Darín, Juan Manuel Montilla 'El Langui', Anibal Gómez, El Rubius, Mangel, Ismael Prego, Damián Ramos, Barragán, José Luis Barroso, Jimmy Roca, Tito Sáez, Silvia Abril, Maxi Iglesias, Jimmy Barnatan, Rafa Mora, Grecia Castta, Víctor Sandoval, Paco Collado, Carlos Latre, José María Gay de Liébana, Gran Mago Gang, Mocito Feliz, Torbe, Miguel Angel Rongel Perez, AlexBy, WillyRex, Jordi Gómez, Richy Castellanos, Gregorio Fernandez, Luixy Toledo, Tony Leblanc Jr., Fernando Torres, Pablo Juantegui, Cipri Quintas, Christian Payo, Rafael Luque, José Luis Valls, Alejandro Rodríguez Cerezo, Juan Miguel Fernández, Marco Belive, Esposa de Marco Belive, Toni Mata, Alex Kemp, María José Campanario, Iñaki Gabilondo, Pablo Motos, Pablo Ibáñez Pérez, Jorge D'Alessandro, Josep Pedrerol, Tomás Roncero, Andreu Buenafuente, José Mota, Mario Vaquerizo, Raymond Pozo, Miguel Céspedes, Joaquín Sabina</t>
  </si>
  <si>
    <r>
      <t>Dudley Moore, Bo Derek, Julie Andrews, Robert Webber, Dee Wallace, Rad Daly, Art Kassul, Brian Dennehy, Max Showalter, Virginia Kiser, </t>
    </r>
    <r>
      <rPr>
        <b/>
        <u/>
        <sz val="12"/>
        <color theme="8" tint="-0.249977111117893"/>
        <rFont val="Times New Roman"/>
        <family val="1"/>
      </rPr>
      <t>Deborah Rush</t>
    </r>
  </si>
  <si>
    <r>
      <t>Jonathan Tucker, Emmanuelle Chriqui, Katherine Heigl, James DeBello, Marissa Ribisi, Larisa Oleynik, Jaime Pressly, Johnny Green, Aimee Graham, Ange Billman, Kristina Anapau, Rainbeau Mars, Kristin Herold, Anya Marina, Ivana Bozilovic, </t>
    </r>
    <r>
      <rPr>
        <b/>
        <u/>
        <sz val="12"/>
        <color theme="8" tint="-0.249977111117893"/>
        <rFont val="Times New Roman"/>
        <family val="1"/>
      </rPr>
      <t>Gina Hiraizumi</t>
    </r>
    <r>
      <rPr>
        <b/>
        <sz val="12"/>
        <color theme="8" tint="-0.249977111117893"/>
        <rFont val="Times New Roman"/>
        <family val="1"/>
      </rPr>
      <t>, Danielle Hoover, Lydia Castro, Tamara Lee Krinsky, Crystal Kwon</t>
    </r>
  </si>
  <si>
    <r>
      <t>Mikhail Porechenkov, Alexander Baluev, Marat Basharov, Petr Kislov, Artur Smolyaninov, Ramón Langa, Michał Żebrowski, Violetta Davydovskaya, Dmitriy Ulyanov, Aleksandr Samoylenko, </t>
    </r>
    <r>
      <rPr>
        <b/>
        <u/>
        <sz val="12"/>
        <color theme="8" tint="-0.249977111117893"/>
        <rFont val="Times New Roman"/>
        <family val="1"/>
      </rPr>
      <t>Valeri Zolotukhin</t>
    </r>
    <r>
      <rPr>
        <b/>
        <sz val="12"/>
        <color theme="8" tint="-0.249977111117893"/>
        <rFont val="Times New Roman"/>
        <family val="1"/>
      </rPr>
      <t>, Filipp Korshunov, Dmitriy Mukhamadeev, Daniil Spivakovskiy</t>
    </r>
  </si>
  <si>
    <r>
      <t>Keir Dullea, Gary Lockwood, William Sylvester, Daniel Richter, Leonard Rossiter, Margaret Tyzack, Robert Beatty, </t>
    </r>
    <r>
      <rPr>
        <b/>
        <u/>
        <sz val="12"/>
        <color theme="8" tint="-0.249977111117893"/>
        <rFont val="Times New Roman"/>
        <family val="1"/>
      </rPr>
      <t>Sean Sullivan</t>
    </r>
    <r>
      <rPr>
        <b/>
        <sz val="12"/>
        <color theme="8" tint="-0.249977111117893"/>
        <rFont val="Times New Roman"/>
        <family val="1"/>
      </rPr>
      <t>, Frank Miller, Penny Brahms, Alan Gifford, Vivian Kubrick</t>
    </r>
  </si>
  <si>
    <r>
      <t>Ben Kingsley, Jim Sturgess, Kevin Zegers, Natalie Press, Rose McGowan, Tom Collins, William Houston, </t>
    </r>
    <r>
      <rPr>
        <b/>
        <u/>
        <sz val="12"/>
        <color theme="8" tint="-0.249977111117893"/>
        <rFont val="Times New Roman"/>
        <family val="1"/>
      </rPr>
      <t>Michael McElhatton</t>
    </r>
    <r>
      <rPr>
        <b/>
        <sz val="12"/>
        <color theme="8" tint="-0.249977111117893"/>
        <rFont val="Times New Roman"/>
        <family val="1"/>
      </rPr>
      <t>, Laura Hughes, David Pearse, Joe Doyle, Conor MacNeill</t>
    </r>
  </si>
  <si>
    <r>
      <t>Jamie Bell, Abbie Cornish, Mark Strong, Emun Elliott, Jared Turner, Martin Shaw, Tim Pigott-Smith, Ronan Vibert, Kenneth Collard, Tim Downie, Martin Hancock, Nicholas Boulton, John Henshaw, Emma Campbell-Jones, Robert Portal, Xavier Horan, Ben Turner, Aymen Hamdouchi, Andrew Grainger, Colin Garlick, Te Kohe Tuhaka, William Chubb, Sam Snedden, </t>
    </r>
    <r>
      <rPr>
        <b/>
        <u/>
        <sz val="12"/>
        <color theme="8" tint="-0.249977111117893"/>
        <rFont val="Times New Roman"/>
        <family val="1"/>
      </rPr>
      <t>Matthew Sunderland</t>
    </r>
    <r>
      <rPr>
        <b/>
        <sz val="12"/>
        <color theme="8" tint="-0.249977111117893"/>
        <rFont val="Times New Roman"/>
        <family val="1"/>
      </rPr>
      <t>, Calum Gittins, Ryan O'Kane, Fayssal Bazzi, Michael Denkha</t>
    </r>
  </si>
  <si>
    <r>
      <t>Woody Harrelson, Bill Pullman, Jennifer Jason Leigh, Michael Stahl-David, Richard Jenkins, Brian Stepanek, Kim Allen, Judd Lormand, Joe Chrest, Brent Bailey, Katrina Cerio, John Burke, Tim Ransom, Rob Steinberg, </t>
    </r>
    <r>
      <rPr>
        <b/>
        <u/>
        <sz val="12"/>
        <color theme="8" tint="-0.249977111117893"/>
        <rFont val="Times New Roman"/>
        <family val="1"/>
      </rPr>
      <t>Dean J. West</t>
    </r>
  </si>
  <si>
    <r>
      <t>Cuba Gooding Jr., Miguel Ferrer, Harvey Keitel, Genevieve Alexandra, Mike Starr, Noel Gugliemi, John Cenatiempo, Louis Mandylor, Reed McColm, Alex Meneses, Johnny Messner, Paul Sampson, Michael Sean Tighe, Leonor Varela, </t>
    </r>
    <r>
      <rPr>
        <b/>
        <u/>
        <sz val="12"/>
        <color theme="8" tint="-0.249977111117893"/>
        <rFont val="Times New Roman"/>
        <family val="1"/>
      </rPr>
      <t>Rich Warren</t>
    </r>
  </si>
  <si>
    <r>
      <t>Jennifer Saunders, Joanna Lumley, Julia Sawalha, June Whitfield, Cara Delevingne, Gwendoline Christie, Rebel Wilson, Kim Kardashian, Chris Colfer, Joan Collins, Celia Imrie, Dawn French, Jane Horrocks, Kate Moss, Jerry Hall, Kathy Burke, Lulu, Jourdan Dunn, Stella McCartney, Lara Stone, Lily Cole, Alexa Chung, Daisy Lowe, Robert Webb, Suki Waterhouse, Emma Bunton, Suzy Menkes, Beattie Edmondson, Mo Gaffney, Mark Gatiss, Nick Mohammed, Graham Norton, </t>
    </r>
    <r>
      <rPr>
        <b/>
        <u/>
        <sz val="12"/>
        <color theme="8" tint="-0.249977111117893"/>
        <rFont val="Times New Roman"/>
        <family val="1"/>
      </rPr>
      <t>Christopher Ryan</t>
    </r>
    <r>
      <rPr>
        <b/>
        <sz val="12"/>
        <color theme="8" tint="-0.249977111117893"/>
        <rFont val="Times New Roman"/>
        <family val="1"/>
      </rPr>
      <t>, Indeyarna Donaldson-Holness, Alesha Dixon, Perez Hilton</t>
    </r>
  </si>
  <si>
    <r>
      <t>Simon Pegg, Kate Beckinsale, Sanjeev Bhaskar, Rob Riggle, Robert Bathurst, Eddie Izzard, Robin Williams, Joanna Lumley, </t>
    </r>
    <r>
      <rPr>
        <b/>
        <u/>
        <sz val="12"/>
        <color theme="8" tint="-0.249977111117893"/>
        <rFont val="Times New Roman"/>
        <family val="1"/>
      </rPr>
      <t>Marianne Oldham</t>
    </r>
    <r>
      <rPr>
        <b/>
        <sz val="12"/>
        <color theme="8" tint="-0.249977111117893"/>
        <rFont val="Times New Roman"/>
        <family val="1"/>
      </rPr>
      <t>, Emma Pierson, Meera Syal</t>
    </r>
  </si>
  <si>
    <r>
      <t>Jim Carrey, Sean Young, Courteney Cox, Tone Loc, Dan Marino, Noble Willingham, Troy Evans, Udo Kier, Raynor Scheine, Frank Adonis, Tiny Ron, David Margulies, John Capodice, </t>
    </r>
    <r>
      <rPr>
        <b/>
        <u/>
        <sz val="12"/>
        <color theme="8" tint="-0.249977111117893"/>
        <rFont val="Times New Roman"/>
        <family val="1"/>
      </rPr>
      <t>Judy Clayton</t>
    </r>
    <r>
      <rPr>
        <b/>
        <sz val="12"/>
        <color theme="8" tint="-0.249977111117893"/>
        <rFont val="Times New Roman"/>
        <family val="1"/>
      </rPr>
      <t>, Bill Zuckert, Alice Drummond, Rebecca Ferratti, Mark Margolis</t>
    </r>
  </si>
  <si>
    <r>
      <t>Chris Evans, Michael Biehn, Vinessa Shaw, Mark Kassen, Brett Cullen, Roxanna Hope, Jesse L. Martin, Kate Burton, Erinn Allison, Jennifer Blanc, Julin, Kelly Byrns, Candice Michele Barley, Jack Lee, Brittney Karbowski, </t>
    </r>
    <r>
      <rPr>
        <b/>
        <u/>
        <sz val="12"/>
        <color theme="8" tint="-0.249977111117893"/>
        <rFont val="Times New Roman"/>
        <family val="1"/>
      </rPr>
      <t>Marshall Bell</t>
    </r>
    <r>
      <rPr>
        <b/>
        <sz val="12"/>
        <color theme="8" tint="-0.249977111117893"/>
        <rFont val="Times New Roman"/>
        <family val="1"/>
      </rPr>
      <t>, Tess Parker, Mark Lanier, Danae Ayala, Troy Anthony Hogan, Claire Risoli, Phil Fisher, Austin Stowell, Shelley Calene-Black, David Maldonado, Craig Nigh, Sammy DeSilva, Bo Johnson, Davi Jay, Bob Boudreaux, David Born, Adam Kassen, Pineapple Tangaroa, Paris Smith</t>
    </r>
  </si>
  <si>
    <r>
      <t>Katie Holmes, Stefania Owen, Richard Kind, Mark Consuelos, Eve Lindley, Judy Greer, Luke Wilson, Katherine Reis, Odiseas Georgiadis, Tim Markham, Richard Petrocelli, Osh Ghanimah, Michael Cavadias, </t>
    </r>
    <r>
      <rPr>
        <b/>
        <u/>
        <sz val="12"/>
        <color theme="8" tint="-0.249977111117893"/>
        <rFont val="Times New Roman"/>
        <family val="1"/>
      </rPr>
      <t>Aly Brier</t>
    </r>
    <r>
      <rPr>
        <b/>
        <sz val="12"/>
        <color theme="8" tint="-0.249977111117893"/>
        <rFont val="Times New Roman"/>
        <family val="1"/>
      </rPr>
      <t>, Lolita Foster, Randy Gonzalez, Milly Guzman, Siobhan Fallon</t>
    </r>
  </si>
  <si>
    <r>
      <t>Richard Dreyfuss, Ron Howard, Charles Martin Smith, Paul Le Mat, Candy Clark, Mackenzie Phillips, Cindy Williams, Harrison Ford, Wolfman Jack, Bo Hopkins, Kathleen Quinlan, Suzanne Somers, Beau Gentry, Jim Bohan, </t>
    </r>
    <r>
      <rPr>
        <b/>
        <u/>
        <sz val="12"/>
        <color theme="8" tint="-0.249977111117893"/>
        <rFont val="Times New Roman"/>
        <family val="1"/>
      </rPr>
      <t>Jan Bellan</t>
    </r>
    <r>
      <rPr>
        <b/>
        <sz val="12"/>
        <color theme="8" tint="-0.249977111117893"/>
        <rFont val="Times New Roman"/>
        <family val="1"/>
      </rPr>
      <t>, Deby Celiz, Lynne Marie Stewart</t>
    </r>
  </si>
  <si>
    <r>
      <t>Zhou Dongyu, Shawn Dou, Chen Taisheng, Rina Sa, Xi Meijuan, </t>
    </r>
    <r>
      <rPr>
        <b/>
        <u/>
        <sz val="12"/>
        <color theme="8" tint="-0.249977111117893"/>
        <rFont val="Times New Roman"/>
        <family val="1"/>
      </rPr>
      <t>Li Xuejian</t>
    </r>
    <r>
      <rPr>
        <b/>
        <sz val="12"/>
        <color theme="8" tint="-0.249977111117893"/>
        <rFont val="Times New Roman"/>
        <family val="1"/>
      </rPr>
      <t>, Lü Liping, Sun Haiying</t>
    </r>
  </si>
  <si>
    <r>
      <t>Woody Allen, Diane Keaton, Tony Roberts, Carol Kane, Paul Simon, Janet Margolin, Shelley Duvall, Christopher Walken, Colleen Dewhurst, </t>
    </r>
    <r>
      <rPr>
        <b/>
        <u/>
        <sz val="12"/>
        <color theme="8" tint="-0.249977111117893"/>
        <rFont val="Times New Roman"/>
        <family val="1"/>
      </rPr>
      <t>Jeff Goldblum</t>
    </r>
    <r>
      <rPr>
        <b/>
        <sz val="12"/>
        <color theme="8" tint="-0.249977111117893"/>
        <rFont val="Times New Roman"/>
        <family val="1"/>
      </rPr>
      <t>, Sigourney Weaver</t>
    </r>
  </si>
  <si>
    <r>
      <t>Callan McAuliffe, Lorraine Nicholson, Daniel Eric Gold, Clifton Collins Jr., Zachary Bennett, Kristian Truelsen, Vlada Verevko, Allyson Pratt, James Byron, Jas Dhanda, Alyssa Veniece, </t>
    </r>
    <r>
      <rPr>
        <b/>
        <u/>
        <sz val="12"/>
        <color theme="8" tint="-0.249977111117893"/>
        <rFont val="Times New Roman"/>
        <family val="1"/>
      </rPr>
      <t>Darryl Flatman</t>
    </r>
    <r>
      <rPr>
        <b/>
        <sz val="12"/>
        <color theme="8" tint="-0.249977111117893"/>
        <rFont val="Times New Roman"/>
        <family val="1"/>
      </rPr>
      <t>, Simon Northwood, Chantal Craig, Krysta Lee</t>
    </r>
  </si>
  <si>
    <r>
      <t>Javier Bardem, Olivier Martínez, Andrea Di Stefano, Johnny Depp, Sean Penn, Michael Wincott, </t>
    </r>
    <r>
      <rPr>
        <b/>
        <u/>
        <sz val="12"/>
        <color theme="8" tint="-0.249977111117893"/>
        <rFont val="Times New Roman"/>
        <family val="1"/>
      </rPr>
      <t>Vito Maria Schnabel</t>
    </r>
    <r>
      <rPr>
        <b/>
        <sz val="12"/>
        <color theme="8" tint="-0.249977111117893"/>
        <rFont val="Times New Roman"/>
        <family val="1"/>
      </rPr>
      <t>, Najwa Nimri, Héctor Babenco, Jerzy Skolimowski</t>
    </r>
  </si>
  <si>
    <r>
      <t>Jack Black, Michael Cera, Olivia Wilde, Christopher Mintz-Plasse, Oliver Platt, Vinnie Jones, David Cross, Hank Azaria, </t>
    </r>
    <r>
      <rPr>
        <b/>
        <u/>
        <sz val="12"/>
        <color theme="8" tint="-0.249977111117893"/>
        <rFont val="Times New Roman"/>
        <family val="1"/>
      </rPr>
      <t>Gabriel Sunday</t>
    </r>
    <r>
      <rPr>
        <b/>
        <sz val="12"/>
        <color theme="8" tint="-0.249977111117893"/>
        <rFont val="Times New Roman"/>
        <family val="1"/>
      </rPr>
      <t>, Paul Rudd, Harold Ramis, Juno Temple</t>
    </r>
  </si>
  <si>
    <r>
      <t>John Wayne, John Agar, Adele Mara, Forrest Tucker, Wally Cassell, James Brown, Richard Webb, Arthur Franz, Julie Bishop, James Holden, </t>
    </r>
    <r>
      <rPr>
        <b/>
        <u/>
        <sz val="12"/>
        <color theme="8" tint="-0.249977111117893"/>
        <rFont val="Times New Roman"/>
        <family val="1"/>
      </rPr>
      <t>Richard Jaeckel</t>
    </r>
    <r>
      <rPr>
        <b/>
        <sz val="12"/>
        <color theme="8" tint="-0.249977111117893"/>
        <rFont val="Times New Roman"/>
        <family val="1"/>
      </rPr>
      <t>, Bill Murphy, George Tyne, Hal Baylor, John McGuire, Martin Milner, Ira H. Hayes, Don Haggerty</t>
    </r>
  </si>
  <si>
    <r>
      <t>Laurence Fishburne, Ethan Hawke, Maria Bello, </t>
    </r>
    <r>
      <rPr>
        <b/>
        <u/>
        <sz val="12"/>
        <color theme="8" tint="-0.249977111117893"/>
        <rFont val="Times New Roman"/>
        <family val="1"/>
      </rPr>
      <t>Drea de Matteo</t>
    </r>
    <r>
      <rPr>
        <b/>
        <sz val="12"/>
        <color theme="8" tint="-0.249977111117893"/>
        <rFont val="Times New Roman"/>
        <family val="1"/>
      </rPr>
      <t>, John Leguizamo, Aisha Hinds, Gabriel Byrne, Brian Dennehy, Fulvio Cecere, Kim Coates, Matt Craven, Colin Glazer, Currie Graham, Sasha Roiz, Ja Rule, Titus Welliver, Peter Bryant</t>
    </r>
  </si>
  <si>
    <r>
      <t>Wesley Snipes, Woody Harrelson, Jennifer Lopez, Robert Blake, Chris Cooper, Joe Grifasi, Scott Sowers, Skipp Sudduth, Vincent Laresca, </t>
    </r>
    <r>
      <rPr>
        <b/>
        <u/>
        <sz val="12"/>
        <color theme="8" tint="-0.249977111117893"/>
        <rFont val="Times New Roman"/>
        <family val="1"/>
      </rPr>
      <t>Nelson Vasquez</t>
    </r>
    <r>
      <rPr>
        <b/>
        <sz val="12"/>
        <color theme="8" tint="-0.249977111117893"/>
        <rFont val="Times New Roman"/>
        <family val="1"/>
      </rPr>
      <t>, Vincent Patrick, Aida Turturro, Vincent Pastore, Bill Nunn</t>
    </r>
  </si>
  <si>
    <r>
      <t>Ryan Reynolds, Ray Liotta, Jeremy Piven, Ben Affleck, Andy García, Alicia Keys, Peter Berg, Common, Martin Henderson, Taraji P. Henson, Nestor Carbonell, Chris Pine, Matthew Fox, </t>
    </r>
    <r>
      <rPr>
        <b/>
        <u/>
        <sz val="12"/>
        <color theme="8" tint="-0.249977111117893"/>
        <rFont val="Times New Roman"/>
        <family val="1"/>
      </rPr>
      <t>Kevin Durand</t>
    </r>
    <r>
      <rPr>
        <b/>
        <sz val="12"/>
        <color theme="8" tint="-0.249977111117893"/>
        <rFont val="Times New Roman"/>
        <family val="1"/>
      </rPr>
      <t>, Maury Sterling, Vladimir Kulich, Jason Bateman, Tommy Flanagan, Joseph Ruskin, Alex Rocco, Joel Edgerton, David Proval</t>
    </r>
  </si>
  <si>
    <r>
      <t>Nicolas Cage, Joaquin Phoenix, James Gandolfini, Peter Stormare, Anthony Heald, Chris Bauer, Catherine Keener, Myra Carter, Amy Morton, </t>
    </r>
    <r>
      <rPr>
        <b/>
        <u/>
        <sz val="12"/>
        <color theme="8" tint="-0.249977111117893"/>
        <rFont val="Times New Roman"/>
        <family val="1"/>
      </rPr>
      <t>Jenny Powell</t>
    </r>
    <r>
      <rPr>
        <b/>
        <sz val="12"/>
        <color theme="8" tint="-0.249977111117893"/>
        <rFont val="Times New Roman"/>
        <family val="1"/>
      </rPr>
      <t>, Norman Reedus, Jack Betts, Don Creech</t>
    </r>
  </si>
  <si>
    <r>
      <t>Michael Douglas, Diane Keaton, Sterling Jerins, Frances Sternhagen, Paloma Guzmán, Annie Parisse, Austin Lysy, </t>
    </r>
    <r>
      <rPr>
        <b/>
        <u/>
        <sz val="12"/>
        <color theme="8" tint="-0.249977111117893"/>
        <rFont val="Times New Roman"/>
        <family val="1"/>
      </rPr>
      <t>Sawyer Tanner Simpkins</t>
    </r>
    <r>
      <rPr>
        <b/>
        <sz val="12"/>
        <color theme="8" tint="-0.249977111117893"/>
        <rFont val="Times New Roman"/>
        <family val="1"/>
      </rPr>
      <t>, Maxwell Simkins, Maurice Jones, Yaya DaCosta, Scott Shepherd, Andy Karl, Frankie Valli, Luke Robertson</t>
    </r>
  </si>
  <si>
    <r>
      <t>Michael Fassbender, Marion Cotillard, Jeremy Irons, Charlotte Rampling, Brendan Gleeson, Michael Kenneth Williams, Ariane Labed, Brian Gleeson, Carlos Bardem, </t>
    </r>
    <r>
      <rPr>
        <b/>
        <u/>
        <sz val="12"/>
        <color theme="8" tint="-0.249977111117893"/>
        <rFont val="Times New Roman"/>
        <family val="1"/>
      </rPr>
      <t>Hovik Keuchkerian</t>
    </r>
    <r>
      <rPr>
        <b/>
        <sz val="12"/>
        <color theme="8" tint="-0.249977111117893"/>
        <rFont val="Times New Roman"/>
        <family val="1"/>
      </rPr>
      <t>, Javier Gutiérrez, Matías Varela, Denis Menochet, Mohammed Ali, Dino Fazzani, Gabriel Andreu, Khalid Abdalla, Essie Davis</t>
    </r>
  </si>
  <si>
    <r>
      <t>Kevin Spacey, Julianne Moore, Judi Dench, Cate Blanchett, Pete Postlethwaite, Scott Glenn, Rhys Ifans, Jeanetta Arnette, Larry Pine, John Dunsworth, Roman Podhora, Robert Joy, Gordon Pinsent, Ken James, Jason Behr, Anthony Cipriano, Alyssa Gainer, </t>
    </r>
    <r>
      <rPr>
        <b/>
        <u/>
        <sz val="12"/>
        <color theme="8" tint="-0.249977111117893"/>
        <rFont val="Times New Roman"/>
        <family val="1"/>
      </rPr>
      <t>Gary Levert</t>
    </r>
    <r>
      <rPr>
        <b/>
        <sz val="12"/>
        <color theme="8" tint="-0.249977111117893"/>
        <rFont val="Times New Roman"/>
        <family val="1"/>
      </rPr>
      <t>, Katherine Moennig, Emma Taylor-Isherwood, Deborah Grover, Nancy Beatty, Daniel Kash, R.D. Reid, Marc Lawrence</t>
    </r>
  </si>
  <si>
    <r>
      <t>Robert Hays, Julie Hagerty, Lloyd Bridges, Peter Graves, William Shatner, Chad Everett, Sonny Bono, </t>
    </r>
    <r>
      <rPr>
        <b/>
        <u/>
        <sz val="12"/>
        <color theme="8" tint="-0.249977111117893"/>
        <rFont val="Times New Roman"/>
        <family val="1"/>
      </rPr>
      <t>John Vernon</t>
    </r>
    <r>
      <rPr>
        <b/>
        <sz val="12"/>
        <color theme="8" tint="-0.249977111117893"/>
        <rFont val="Times New Roman"/>
        <family val="1"/>
      </rPr>
      <t>, Raymond Burr, Rip Torn, Chuck Connors, Stephen Stucker</t>
    </r>
  </si>
  <si>
    <r>
      <t>Michael Douglas, Glenn Close, Anne Archer, Ellen Hamilton Latzen, Stuart Pankin, Fred Gwynne, Anna Thomson, Ellen Foley, Lois Smith, Meg Mundy, Tom Brennan, Sam Coppola, J.J. Johnston, Mike Nussbaum, Justine Johnston, Jane Krakowski, James Eckhouse, David Bates, Mary Joy, Lillian Garrett, Barbara Harris, J. D. Hall, Greg Scott, Lynnanne Zager, Vladimir Skomarovsky, </t>
    </r>
    <r>
      <rPr>
        <b/>
        <u/>
        <sz val="12"/>
        <color theme="8" tint="-0.249977111117893"/>
        <rFont val="Times New Roman"/>
        <family val="1"/>
      </rPr>
      <t>Larry Moss</t>
    </r>
    <r>
      <rPr>
        <b/>
        <sz val="12"/>
        <color theme="8" tint="-0.249977111117893"/>
        <rFont val="Times New Roman"/>
        <family val="1"/>
      </rPr>
      <t>, David McCharen, Rocky Krakoff, Jonathan Brandis</t>
    </r>
  </si>
  <si>
    <r>
      <t>Jackie Chan, Johnny Knoxville, Fan Bingbing, Eve Torres, Michael Wong, Eric Tsang, Paul Philip Clark, Lily Ji, Tomer Oz, </t>
    </r>
    <r>
      <rPr>
        <b/>
        <u/>
        <sz val="12"/>
        <color theme="8" tint="-0.249977111117893"/>
        <rFont val="Times New Roman"/>
        <family val="1"/>
      </rPr>
      <t>Lanxin Zhang</t>
    </r>
    <r>
      <rPr>
        <b/>
        <sz val="12"/>
        <color theme="8" tint="-0.249977111117893"/>
        <rFont val="Times New Roman"/>
        <family val="1"/>
      </rPr>
      <t>, Sara Maria Forsberg, Svitlana Zavialova</t>
    </r>
  </si>
  <si>
    <r>
      <t>Ryo Ishibashi, Eihi Shiina, Tetsu Sawaki, Jun Kunimura, Renji Ishibashi, Miyuki Matsuda, </t>
    </r>
    <r>
      <rPr>
        <b/>
        <u/>
        <sz val="12"/>
        <color theme="8" tint="-0.249977111117893"/>
        <rFont val="Times New Roman"/>
        <family val="1"/>
      </rPr>
      <t>Toshie Negishi</t>
    </r>
    <r>
      <rPr>
        <b/>
        <sz val="12"/>
        <color theme="8" tint="-0.249977111117893"/>
        <rFont val="Times New Roman"/>
        <family val="1"/>
      </rPr>
      <t>, Ren Osugi, Shigeru Saiki, Ken Mitsuishi, Fumiyo Kohinata</t>
    </r>
  </si>
  <si>
    <r>
      <t>Paul Newman, Sally Field, Melinda Dillon, </t>
    </r>
    <r>
      <rPr>
        <b/>
        <u/>
        <sz val="12"/>
        <color theme="8" tint="-0.249977111117893"/>
        <rFont val="Times New Roman"/>
        <family val="1"/>
      </rPr>
      <t>Bob Balaban</t>
    </r>
    <r>
      <rPr>
        <b/>
        <sz val="12"/>
        <color theme="8" tint="-0.249977111117893"/>
        <rFont val="Times New Roman"/>
        <family val="1"/>
      </rPr>
      <t>, Wilford Brimley, Barry Primus, Luther Adler</t>
    </r>
  </si>
  <si>
    <r>
      <t>Sam Worthington, Zoe Saldana, Sigourney Weaver, Stephen Lang, Michelle Rodriguez, Giovanni Ribisi, Joel David Moore, </t>
    </r>
    <r>
      <rPr>
        <b/>
        <u/>
        <sz val="12"/>
        <color theme="8" tint="-0.249977111117893"/>
        <rFont val="Times New Roman"/>
        <family val="1"/>
      </rPr>
      <t>Wes Studi</t>
    </r>
    <r>
      <rPr>
        <b/>
        <sz val="12"/>
        <color theme="8" tint="-0.249977111117893"/>
        <rFont val="Times New Roman"/>
        <family val="1"/>
      </rPr>
      <t>, CCH Pounder, Laz Alonso, Dileep Rao, Terry Notary</t>
    </r>
  </si>
  <si>
    <r>
      <t>Josh Brolin, George Clooney, Alden Ehrenreich, Tilda Swinton, Scarlett Johansson, Channing Tatum, Ralph Fiennes, Max Baker, Veronica Osorio, Heather Goldenhersh, Frances McDormand, Jonah Hill, Clancy Brown, Christopher Lambert, Alison Pill, Wayne Knight, John Bluthal, </t>
    </r>
    <r>
      <rPr>
        <b/>
        <u/>
        <sz val="12"/>
        <color theme="8" tint="-0.249977111117893"/>
        <rFont val="Times New Roman"/>
        <family val="1"/>
      </rPr>
      <t>Robert Picardo</t>
    </r>
    <r>
      <rPr>
        <b/>
        <sz val="12"/>
        <color theme="8" tint="-0.249977111117893"/>
        <rFont val="Times New Roman"/>
        <family val="1"/>
      </rPr>
      <t>, Fisher Stevens, Patrick Fischler, Alex Karpovsky, Tom Musgrave, David Krumholtz, Emily Beecham, Dolph Lundgren, Agyness Deyn</t>
    </r>
  </si>
  <si>
    <r>
      <t>Margot Robbie, Mary Elizabeth Winstead, Ewan McGregor, Jurnee Smollett-Bell, Rosie Pérez, Chris Messina, Derek Wilson, Steven Williams, Ali Wong, Matthew Willig, Charlene Amoia, François Chau, Greice Santo, Eric Michael Cole, Nico Greetham, Judy Kain, Eddie J. Fernandez, Robert Catrini, Dana Lee, Anthony Molinari, Ego Mikitas, Michael Masini, Gerald Downey, David Bianchi, Sara Montez, Mike Ferguson, Lenora May, Dominic Pace, David Anthony Buglione, Jeff Lipary, Joe Bucaro III, Eddie Alfano, </t>
    </r>
    <r>
      <rPr>
        <b/>
        <u/>
        <sz val="12"/>
        <color theme="8" tint="-0.249977111117893"/>
        <rFont val="Times New Roman"/>
        <family val="1"/>
      </rPr>
      <t>Ryan Wicks</t>
    </r>
    <r>
      <rPr>
        <b/>
        <sz val="12"/>
        <color theme="8" tint="-0.249977111117893"/>
        <rFont val="Times New Roman"/>
        <family val="1"/>
      </rPr>
      <t>, Pramod Kumar, Paul Lasa, William Guirola, Bruno Oliver, Karen Teliha, Zack Whyel, Julian Garcia, Nick Phillips, Bojana Novakovic, Jenelle McKee, Luis Richard Gomez, Ryan Watson, David Ury, Shad Gaspard, Adinett Nsabimana, Jason Catron, Jack Dourakos, Diezel Ramos, Chris Carnel</t>
    </r>
  </si>
  <si>
    <r>
      <t>Stephen Graham, Nicky Bell, Liam Boyle, </t>
    </r>
    <r>
      <rPr>
        <b/>
        <u/>
        <sz val="12"/>
        <color theme="8" tint="-0.249977111117893"/>
        <rFont val="Times New Roman"/>
        <family val="1"/>
      </rPr>
      <t>Oliver Lee</t>
    </r>
    <r>
      <rPr>
        <b/>
        <sz val="12"/>
        <color theme="8" tint="-0.249977111117893"/>
        <rFont val="Times New Roman"/>
        <family val="1"/>
      </rPr>
      <t>, Lee Battle, Sean Ward, Michael Ryan, Ian Puleston-Davies, Sacha Parkinson, Holliday Grainger, Samantha McCarthy, Rebecca Atkinson, Dannielle Malone, Andrew Osbourne, Lianne Sorsa</t>
    </r>
  </si>
  <si>
    <r>
      <t>Carroll Baker, Karl Malden, Eli Wallach, Mildred Dunnock, Lonny Chapman, </t>
    </r>
    <r>
      <rPr>
        <b/>
        <u/>
        <sz val="12"/>
        <color theme="8" tint="-0.249977111117893"/>
        <rFont val="Times New Roman"/>
        <family val="1"/>
      </rPr>
      <t>Rip Torn</t>
    </r>
  </si>
  <si>
    <r>
      <t>Adrianne Palicki, Brian Klugman, Michaela Conlin, Kelsey Grammer, James Roday, Dennis Haysbert, Cloris Leachman, William Shatner, Jonathan Silverman, Kelly McCreary, James Babson, Gianna Gomez, </t>
    </r>
    <r>
      <rPr>
        <b/>
        <u/>
        <sz val="12"/>
        <color theme="8" tint="-0.249977111117893"/>
        <rFont val="Times New Roman"/>
        <family val="1"/>
      </rPr>
      <t>Julian Paul Stein</t>
    </r>
    <r>
      <rPr>
        <b/>
        <sz val="12"/>
        <color theme="8" tint="-0.249977111117893"/>
        <rFont val="Times New Roman"/>
        <family val="1"/>
      </rPr>
      <t>, Justin Smith, Jessica Alba, Frances Brisbane</t>
    </r>
  </si>
  <si>
    <r>
      <t>Will Smith, Martin Lawrence, Vanessa Hudgens, Kate del Castillo, Paola Nuñez, Jacob Scipio, Joe Pantoliano, Charles Melton, Alexander Ludwig, Nicky Jam, DJ Khaled, Ivo Nandi, Happy Anderson, Massi Furlan, David Shae, Theresa Randle, Bianca Bethune, Dennis Greene, Michael Bay, Gissette Valentin, Rose Bianco, Edelia Merida, Jasmin Lawrence, Shacai O'Neal, Carlos Guerrero, Chick Bernhard, Jennifer Badger, Jeff J.J. Authors, Keith Wheeler, Brandi Cohen, Jay Amor, Yessenia Hernandez, Anthony Molinari, Eduardo Rosario, Rory Markham, Brad Sanders, Damien Butler, Bilall Fallah, </t>
    </r>
    <r>
      <rPr>
        <b/>
        <u/>
        <sz val="12"/>
        <color theme="8" tint="-0.249977111117893"/>
        <rFont val="Times New Roman"/>
        <family val="1"/>
      </rPr>
      <t>Adil El Arbi</t>
    </r>
    <r>
      <rPr>
        <b/>
        <sz val="12"/>
        <color theme="8" tint="-0.249977111117893"/>
        <rFont val="Times New Roman"/>
        <family val="1"/>
      </rPr>
      <t>, Christina Christensen, Nahima Bicelis, Erroll Castrillo, Kial Butler, Sharon Pfeiffer, Porshia C. Joseph, Ellison Kendrick</t>
    </r>
  </si>
  <si>
    <r>
      <t>Ryan O'Neal, Marisa Berenson, Leon Vitali, Patrick Magee, Marie Kean, Philip Stone, Hardy Krüger, Gay Hamilton, Wolf Kahler, Steven Berkoff, Murray Melvin, André Morell, </t>
    </r>
    <r>
      <rPr>
        <b/>
        <u/>
        <sz val="12"/>
        <color theme="8" tint="-0.249977111117893"/>
        <rFont val="Times New Roman"/>
        <family val="1"/>
      </rPr>
      <t>Diana Körner</t>
    </r>
    <r>
      <rPr>
        <b/>
        <sz val="12"/>
        <color theme="8" tint="-0.249977111117893"/>
        <rFont val="Times New Roman"/>
        <family val="1"/>
      </rPr>
      <t>, Frank Middlemass, Arthur O'Sullivan, Leonard Rossiter</t>
    </r>
  </si>
  <si>
    <r>
      <t>John Travolta, </t>
    </r>
    <r>
      <rPr>
        <b/>
        <u/>
        <sz val="12"/>
        <color theme="8" tint="-0.249977111117893"/>
        <rFont val="Times New Roman"/>
        <family val="1"/>
      </rPr>
      <t>Samuel L. Jackson</t>
    </r>
    <r>
      <rPr>
        <b/>
        <sz val="12"/>
        <color theme="8" tint="-0.249977111117893"/>
        <rFont val="Times New Roman"/>
        <family val="1"/>
      </rPr>
      <t>, Connie Nielsen, Giovanni Ribisi, Brian Van Holt, Taye Diggs, Cristian de la Fuente, Dash Mihok, Roselyn Sanchez, Harry Connick Jr., Tim Daly</t>
    </r>
  </si>
  <si>
    <r>
      <t>Kevin Van Hentenryck, Terri Susan Smith, Beverly Bonner, Sean McCabe, Ilze Balodis, </t>
    </r>
    <r>
      <rPr>
        <b/>
        <u/>
        <sz val="12"/>
        <color theme="8" tint="-0.249977111117893"/>
        <rFont val="Times New Roman"/>
        <family val="1"/>
      </rPr>
      <t>Tom Robinson</t>
    </r>
    <r>
      <rPr>
        <b/>
        <sz val="12"/>
        <color theme="8" tint="-0.249977111117893"/>
        <rFont val="Times New Roman"/>
        <family val="1"/>
      </rPr>
      <t>, Chris Babson, Robert Vogel, Maria T. Newland, Diana Browne</t>
    </r>
  </si>
  <si>
    <r>
      <t>Keira Knightley, Mark Ruffalo, Hailee Steinfeld, Adam Levine, James Corden, CeeLo Green, Catherine Keener, Mos Def, Karen Pittman, Paul Romero, Andrew Sellon, Ed Renninger, Marco Assante, Mary Catherine Garrison, Rob Morrow, Shannon Walsh, Terry Lewis, Jimmy Palumbo, Simon Delaney, Danielle Brisebois, Maddie Corman, Aya Cash, David Pendleton, </t>
    </r>
    <r>
      <rPr>
        <b/>
        <u/>
        <sz val="12"/>
        <color theme="8" tint="-0.249977111117893"/>
        <rFont val="Times New Roman"/>
        <family val="1"/>
      </rPr>
      <t>Justin Chauncey</t>
    </r>
  </si>
  <si>
    <r>
      <t>Sara Malakul Lane, Brea Grant, Barbara Crampton, Chase Williamson, Justin Welborn, Matt Mercer, Caryn Richman, </t>
    </r>
    <r>
      <rPr>
        <b/>
        <u/>
        <sz val="12"/>
        <color theme="8" tint="-0.249977111117893"/>
        <rFont val="Times New Roman"/>
        <family val="1"/>
      </rPr>
      <t>Jesse Merlin</t>
    </r>
    <r>
      <rPr>
        <b/>
        <sz val="12"/>
        <color theme="8" tint="-0.249977111117893"/>
        <rFont val="Times New Roman"/>
        <family val="1"/>
      </rPr>
      <t>, Jentzen Ramirez, Graham Skipper, Henry LeBlanc, Ryan Kunert</t>
    </r>
  </si>
  <si>
    <r>
      <t>José Isbert, Lolita Sevilla, Manolo Morán, Alberto Romea, Elvira Quintilla, Luis Pérez de León, Félix Fernández, Fernando Aguirre, Joaquín Roa, Nicolás Perchicot, José Franco, Rafael Alonso, José María Rodríguez, Manuel Alexandre, Manuel Rosellón, Elisa Méndez, Matilde López Roldán, José Castillo, José Alburquerque, Pepito Vidal, José Vivó, </t>
    </r>
    <r>
      <rPr>
        <b/>
        <u/>
        <sz val="12"/>
        <color theme="8" tint="-0.249977111117893"/>
        <rFont val="Times New Roman"/>
        <family val="1"/>
      </rPr>
      <t>Fernando Rey</t>
    </r>
  </si>
  <si>
    <r>
      <t>Adam Bousdoukos, Christoph Maria Herbst, Akilas Karazisis, Georgia Tsagaraki, Kleopatra Markou, Rosalie Thomass, Eva Bay, Jennifer Schmid, </t>
    </r>
    <r>
      <rPr>
        <b/>
        <u/>
        <sz val="12"/>
        <color theme="8" tint="-0.249977111117893"/>
        <rFont val="Times New Roman"/>
        <family val="1"/>
      </rPr>
      <t>Hristos Valavanidis</t>
    </r>
  </si>
  <si>
    <r>
      <t>Steve Carell, Leslie Mann, Janelle Monáe, Diane Kruger, Eiza González, Gwendoline Christie, Merritt Wever, Neil Jackson, Siobhan Williams, Matt O'Leary, Falk Hentschel, Nikolai Witschl, Patrick Roccas, Leslie Zemeckis, Stefanie von Pfetten, Eric Keenleyside, Robert Mann, Clay St. Thomas, Kate Gajdosik, Conrad Coates, Veena Sood, Brad Kelly, Patrick Sabongui, Fraser Aitcheson, Jeff Sanca, Adrian Persad, </t>
    </r>
    <r>
      <rPr>
        <b/>
        <u/>
        <sz val="12"/>
        <color theme="8" tint="-0.249977111117893"/>
        <rFont val="Times New Roman"/>
        <family val="1"/>
      </rPr>
      <t>Sharon Crandall</t>
    </r>
    <r>
      <rPr>
        <b/>
        <sz val="12"/>
        <color theme="8" tint="-0.249977111117893"/>
        <rFont val="Times New Roman"/>
        <family val="1"/>
      </rPr>
      <t>, Gerald Paetz, Jason Glass, Matt Ellis</t>
    </r>
  </si>
  <si>
    <r>
      <t>Amy Adams, Christoph Waltz, Danny Huston, Jason Schwartzman, Krysten Ritter, Terence Stamp, Heather Doerksen, Emily Fonda, Jon Polito, Steven Wiig, Emily Maddison, </t>
    </r>
    <r>
      <rPr>
        <b/>
        <u/>
        <sz val="12"/>
        <color theme="8" tint="-0.249977111117893"/>
        <rFont val="Times New Roman"/>
        <family val="1"/>
      </rPr>
      <t>David Milchard</t>
    </r>
    <r>
      <rPr>
        <b/>
        <sz val="12"/>
        <color theme="8" tint="-0.249977111117893"/>
        <rFont val="Times New Roman"/>
        <family val="1"/>
      </rPr>
      <t>, Elisabetta Fantone, Connie Jo Sechrist, James Saito</t>
    </r>
  </si>
  <si>
    <r>
      <t>Ewan McGregor, </t>
    </r>
    <r>
      <rPr>
        <b/>
        <u/>
        <sz val="12"/>
        <color theme="8" tint="-0.249977111117893"/>
        <rFont val="Times New Roman"/>
        <family val="1"/>
      </rPr>
      <t>Albert Finney</t>
    </r>
    <r>
      <rPr>
        <b/>
        <sz val="12"/>
        <color theme="8" tint="-0.249977111117893"/>
        <rFont val="Times New Roman"/>
        <family val="1"/>
      </rPr>
      <t>, Billy Crudup, Jessica Lange, Alison Lohman, Helena Bonham Carter, Steve Buscemi, Danny DeVito, Marion Cotillard, Jeff Campbell, Missi Pyle, Robert Guillaume, David Denman, Loudon Wainwright, Deep Roy, Miley Cyrus</t>
    </r>
  </si>
  <si>
    <r>
      <t>Patti D'Arbanville, Bernard Giraudeau, </t>
    </r>
    <r>
      <rPr>
        <b/>
        <u/>
        <sz val="12"/>
        <color theme="8" tint="-0.249977111117893"/>
        <rFont val="Times New Roman"/>
        <family val="1"/>
      </rPr>
      <t>Mona Kristenson</t>
    </r>
    <r>
      <rPr>
        <b/>
        <sz val="12"/>
        <color theme="8" tint="-0.249977111117893"/>
        <rFont val="Times New Roman"/>
        <family val="1"/>
      </rPr>
      <t>, Mathieu Carrière, Gilles Kohler, Irka Bochenko, Jacqueline Fontaine, Marie-Thérèse Caumont, Germaine Delbat</t>
    </r>
  </si>
  <si>
    <r>
      <t>Michael Keaton, Emma Stone, Edward Norton, </t>
    </r>
    <r>
      <rPr>
        <b/>
        <u/>
        <sz val="12"/>
        <color theme="8" tint="-0.249977111117893"/>
        <rFont val="Times New Roman"/>
        <family val="1"/>
      </rPr>
      <t>Zach Galifianakis</t>
    </r>
    <r>
      <rPr>
        <b/>
        <sz val="12"/>
        <color theme="8" tint="-0.249977111117893"/>
        <rFont val="Times New Roman"/>
        <family val="1"/>
      </rPr>
      <t>, Naomi Watts, Amy Ryan, Andrea Riseborough, Lindsay Duncan, Merritt Wever, Joel Garland, Natalie Gold, Clark Middleton, Bill Camp, Teena Byrd, Anna Hardwick, Stefano Villabona</t>
    </r>
  </si>
  <si>
    <r>
      <t>Chadwick Boseman, Michael B. Jordan, Lupita Nyong'o, Danai Gurira, Martin Freeman, Angela Bassett, Forest Whitaker, Andy Serkis, Winston Duke, Daniel Kaluuya, Sterling K. Brown, Florence Kasumba, </t>
    </r>
    <r>
      <rPr>
        <b/>
        <u/>
        <sz val="12"/>
        <color theme="8" tint="-0.249977111117893"/>
        <rFont val="Times New Roman"/>
        <family val="1"/>
      </rPr>
      <t>Letitia Wright</t>
    </r>
    <r>
      <rPr>
        <b/>
        <sz val="12"/>
        <color theme="8" tint="-0.249977111117893"/>
        <rFont val="Times New Roman"/>
        <family val="1"/>
      </rPr>
      <t>, Phylicia Rashad, Sydelle Noel, John Kani, Sebastian Stan, Stan Lee, Marija Juliette Abney</t>
    </r>
  </si>
  <si>
    <r>
      <t>Jude Law, Scoot McNairy, Ben Mendelsohn, Karl Davies, Konstantin Khabenskiy, Jodie Whittaker, David Threlfall, Gus Barry, Sergey Puskepalis, Michael Smiley, Grigoriy Dobrygin, Sergey Veksler, Llewella Gideon, Daniel Ryan, </t>
    </r>
    <r>
      <rPr>
        <b/>
        <u/>
        <sz val="12"/>
        <color theme="8" tint="-0.249977111117893"/>
        <rFont val="Times New Roman"/>
        <family val="1"/>
      </rPr>
      <t>Tobias Menzies</t>
    </r>
    <r>
      <rPr>
        <b/>
        <sz val="12"/>
        <color theme="8" tint="-0.249977111117893"/>
        <rFont val="Times New Roman"/>
        <family val="1"/>
      </rPr>
      <t>, Sergei Kolesnikov, Branwell Donaghey, Bobby Schofield, Yuri Klimov</t>
    </r>
  </si>
  <si>
    <r>
      <t>Takuya Kimura, Hana Sugisaki, Sôta Fukushi, Erika Toda, Chiaki Kuriyama, Kazuki Kitamura, Min Tanaka, </t>
    </r>
    <r>
      <rPr>
        <b/>
        <u/>
        <sz val="12"/>
        <color theme="8" tint="-0.249977111117893"/>
        <rFont val="Times New Roman"/>
        <family val="1"/>
      </rPr>
      <t>Tsutomu Yamazaki</t>
    </r>
    <r>
      <rPr>
        <b/>
        <sz val="12"/>
        <color theme="8" tint="-0.249977111117893"/>
        <rFont val="Times New Roman"/>
        <family val="1"/>
      </rPr>
      <t>, Ebizo Ichikawa, Hayato Ichihara, Shinnosuke Mitsushima</t>
    </r>
  </si>
  <si>
    <r>
      <t>Cate Blanchett, Alec Baldwin, Sally Hawkins, Bobby Cannavale, Peter Sarsgaard, Louis C.K., </t>
    </r>
    <r>
      <rPr>
        <b/>
        <u/>
        <sz val="12"/>
        <color theme="8" tint="-0.249977111117893"/>
        <rFont val="Times New Roman"/>
        <family val="1"/>
      </rPr>
      <t>Michael Stuhlbarg</t>
    </r>
    <r>
      <rPr>
        <b/>
        <sz val="12"/>
        <color theme="8" tint="-0.249977111117893"/>
        <rFont val="Times New Roman"/>
        <family val="1"/>
      </rPr>
      <t>, Andrew Dice Clay, Max Casella, Tammy Blanchard, Alden Ehrenreich</t>
    </r>
  </si>
  <si>
    <r>
      <t>Ryan Gosling, Michelle Williams, Mike Vogel, John Doman, Ben Shenkman, Maryann Plunkett, Faith Wladyka, Samii Ryan, Tamara Torres, </t>
    </r>
    <r>
      <rPr>
        <b/>
        <u/>
        <sz val="12"/>
        <color theme="8" tint="-0.249977111117893"/>
        <rFont val="Times New Roman"/>
        <family val="1"/>
      </rPr>
      <t>Carey Westbrook</t>
    </r>
    <r>
      <rPr>
        <b/>
        <sz val="12"/>
        <color theme="8" tint="-0.249977111117893"/>
        <rFont val="Times New Roman"/>
        <family val="1"/>
      </rPr>
      <t>, Eileen Rosen, Marshall Johnson, Jen Jones, James Benatti, Barbara Troy, Enid Graham</t>
    </r>
  </si>
  <si>
    <r>
      <t>Saoirse Ronan, Emory Cohen, Domhnall Gleeson, </t>
    </r>
    <r>
      <rPr>
        <b/>
        <u/>
        <sz val="12"/>
        <color theme="8" tint="-0.249977111117893"/>
        <rFont val="Times New Roman"/>
        <family val="1"/>
      </rPr>
      <t>Julie Walters</t>
    </r>
    <r>
      <rPr>
        <b/>
        <sz val="12"/>
        <color theme="8" tint="-0.249977111117893"/>
        <rFont val="Times New Roman"/>
        <family val="1"/>
      </rPr>
      <t>, Jim Broadbent, Jessica Paré, Eva Birthistle, Michael Zegen, Mary O'Driscoll, Eileen O'Higgins, Emily Bett Rickards, Paulino Nunes, Eve Macklin, Maeve McGrath, Jenn Murray, Aine Ni Mhuiri, Nora-Jane Noone</t>
    </r>
  </si>
  <si>
    <r>
      <t>Randolph Scott, Craig Stevens, Barry Kelley, Tol Avery, Peter Whitney, Manuel Rojas, L.Q. Jones, Robert Anderson, Joe De Santis, </t>
    </r>
    <r>
      <rPr>
        <b/>
        <u/>
        <sz val="12"/>
        <color theme="8" tint="-0.249977111117893"/>
        <rFont val="Times New Roman"/>
        <family val="1"/>
      </rPr>
      <t>William Leslie</t>
    </r>
    <r>
      <rPr>
        <b/>
        <sz val="12"/>
        <color theme="8" tint="-0.249977111117893"/>
        <rFont val="Times New Roman"/>
        <family val="1"/>
      </rPr>
      <t>, Jennifer Holden, Nacho Galindo</t>
    </r>
  </si>
  <si>
    <r>
      <t>David Strathairn, George Clooney, Robert Downey Jr., Jeff Daniels, Frank Langella, Patricia Clarkson, Tom McCarthy, Matt Ross, </t>
    </r>
    <r>
      <rPr>
        <b/>
        <u/>
        <sz val="12"/>
        <color theme="8" tint="-0.249977111117893"/>
        <rFont val="Times New Roman"/>
        <family val="1"/>
      </rPr>
      <t>Tate Donovan</t>
    </r>
    <r>
      <rPr>
        <b/>
        <sz val="12"/>
        <color theme="8" tint="-0.249977111117893"/>
        <rFont val="Times New Roman"/>
        <family val="1"/>
      </rPr>
      <t>, Ray Wise, Alex Borstein, Grant Heslov, Robert Knepper</t>
    </r>
  </si>
  <si>
    <r>
      <t>Simon Pegg, Andy Serkis, Isla Fisher, Tom Wilkinson, Tim Curry, Jessica Hynes, Michael Smiley, Christopher Lee, Hugh Bonneville, Reece Shearsmith, Jenny Agutter, Stephen Merchant, </t>
    </r>
    <r>
      <rPr>
        <b/>
        <u/>
        <sz val="12"/>
        <color theme="8" tint="-0.249977111117893"/>
        <rFont val="Times New Roman"/>
        <family val="1"/>
      </rPr>
      <t>Pollyanna McIntosh</t>
    </r>
    <r>
      <rPr>
        <b/>
        <sz val="12"/>
        <color theme="8" tint="-0.249977111117893"/>
        <rFont val="Times New Roman"/>
        <family val="1"/>
      </rPr>
      <t>, Ronnie Corbett, Ray Harryhausen</t>
    </r>
  </si>
  <si>
    <r>
      <t>James Cagney, </t>
    </r>
    <r>
      <rPr>
        <b/>
        <u/>
        <sz val="12"/>
        <color theme="8" tint="-0.249977111117893"/>
        <rFont val="Times New Roman"/>
        <family val="1"/>
      </rPr>
      <t>Viveca Lindfors</t>
    </r>
    <r>
      <rPr>
        <b/>
        <sz val="12"/>
        <color theme="8" tint="-0.249977111117893"/>
        <rFont val="Times New Roman"/>
        <family val="1"/>
      </rPr>
      <t>, John Derek, Jean Hersholt, Grant Withers, Jack Lambert, Ernest Borgnine, Ray Teal, Irving Bacon, Trevor Bardette, John Miljan, Gus Schilling</t>
    </r>
  </si>
  <si>
    <r>
      <t>Keira Knightley, Steve Carell, Adam Brody, William Petersen, </t>
    </r>
    <r>
      <rPr>
        <b/>
        <u/>
        <sz val="12"/>
        <color theme="8" tint="-0.249977111117893"/>
        <rFont val="Times New Roman"/>
        <family val="1"/>
      </rPr>
      <t>Rob Corddry</t>
    </r>
    <r>
      <rPr>
        <b/>
        <sz val="12"/>
        <color theme="8" tint="-0.249977111117893"/>
        <rFont val="Times New Roman"/>
        <family val="1"/>
      </rPr>
      <t>, Derek Luke, Patton Oswalt, Gillian Jacobs, Connie Britton, Melanie Lynskey, Martin Sheen, Amy Schumer</t>
    </r>
  </si>
  <si>
    <r>
      <t>Dave Bautista, Brittany Snow, Brandon Cyrus, Angelic Zambrana, Arturo Castro, Jeff Lima, Justin L. Wilson, Alex Breaux, Guy Sparks, Todd Ryan Jones, Quincy Chad, Christian Navarro, Leo Minaya, Wayne J. Miller, </t>
    </r>
    <r>
      <rPr>
        <b/>
        <u/>
        <sz val="12"/>
        <color theme="8" tint="-0.249977111117893"/>
        <rFont val="Times New Roman"/>
        <family val="1"/>
      </rPr>
      <t>Jeremie Harris</t>
    </r>
    <r>
      <rPr>
        <b/>
        <sz val="12"/>
        <color theme="8" tint="-0.249977111117893"/>
        <rFont val="Times New Roman"/>
        <family val="1"/>
      </rPr>
      <t>, Tod Engle, Jay Hieron, Myra Lucretia Taylor</t>
    </r>
  </si>
  <si>
    <r>
      <t>Danny McBride, James Franco, Rasmus Hardiker, Natalie Portman, Toby Jones, Justin Theroux, Zooey Deschanel, Charles Dance, </t>
    </r>
    <r>
      <rPr>
        <b/>
        <u/>
        <sz val="12"/>
        <color theme="8" tint="-0.249977111117893"/>
        <rFont val="Times New Roman"/>
        <family val="1"/>
      </rPr>
      <t>Damian Lewis</t>
    </r>
    <r>
      <rPr>
        <b/>
        <sz val="12"/>
        <color theme="8" tint="-0.249977111117893"/>
        <rFont val="Times New Roman"/>
        <family val="1"/>
      </rPr>
      <t>, Simon Farnaby, Brian Steele</t>
    </r>
  </si>
  <si>
    <r>
      <t>Mary Elizabeth Winstead, </t>
    </r>
    <r>
      <rPr>
        <b/>
        <u/>
        <sz val="12"/>
        <color theme="8" tint="-0.249977111117893"/>
        <rFont val="Times New Roman"/>
        <family val="1"/>
      </rPr>
      <t>John Goodman</t>
    </r>
    <r>
      <rPr>
        <b/>
        <sz val="12"/>
        <color theme="8" tint="-0.249977111117893"/>
        <rFont val="Times New Roman"/>
        <family val="1"/>
      </rPr>
      <t>, John Gallagher Jr., Suzanne Cryer, Douglas M. Griffin</t>
    </r>
  </si>
  <si>
    <r>
      <t>Brendan Gleeson, Kelly Reilly, Chris O'Dowd, Aidan Gillen, Domhnall Gleeson, David Wilmot, Dylan Moran, Marie-Josée Croze, Killian Scott, Isaach de Bankole, M. Emmet Walsh, Pat Shortt, Gary Lydon, Orla O'Rourke, Owen Sharpe, David McSavage, </t>
    </r>
    <r>
      <rPr>
        <b/>
        <u/>
        <sz val="12"/>
        <color theme="8" tint="-0.249977111117893"/>
        <rFont val="Times New Roman"/>
        <family val="1"/>
      </rPr>
      <t>Michael Og Lane</t>
    </r>
    <r>
      <rPr>
        <b/>
        <sz val="12"/>
        <color theme="8" tint="-0.249977111117893"/>
        <rFont val="Times New Roman"/>
        <family val="1"/>
      </rPr>
      <t>, Mark O'Halloran, Declan Conlon, Anabel Sweeney</t>
    </r>
  </si>
  <si>
    <r>
      <t>Nerea Camacho, Carme Elías, Mariano Venancio, Manuela Vellés, Ana Gracia, Lola Casamayor, Lucas Manzano, Juanma Lara, Pepe Ocio, </t>
    </r>
    <r>
      <rPr>
        <b/>
        <u/>
        <sz val="12"/>
        <color theme="8" tint="-0.249977111117893"/>
        <rFont val="Times New Roman"/>
        <family val="1"/>
      </rPr>
      <t>Claudia Otero</t>
    </r>
    <r>
      <rPr>
        <b/>
        <sz val="12"/>
        <color theme="8" tint="-0.249977111117893"/>
        <rFont val="Times New Roman"/>
        <family val="1"/>
      </rPr>
      <t>, Jordi Dauder, Emilio Gavira, Miriam Raya, Jan Cornet</t>
    </r>
  </si>
  <si>
    <r>
      <t>John Savage, James Woods, Franklyn Seales, Ted Danson, Ronny Cox, David Huffman, Christopher Lloyd, </t>
    </r>
    <r>
      <rPr>
        <b/>
        <u/>
        <sz val="12"/>
        <color theme="8" tint="-0.249977111117893"/>
        <rFont val="Times New Roman"/>
        <family val="1"/>
      </rPr>
      <t>Dianne Hull</t>
    </r>
    <r>
      <rPr>
        <b/>
        <sz val="12"/>
        <color theme="8" tint="-0.249977111117893"/>
        <rFont val="Times New Roman"/>
        <family val="1"/>
      </rPr>
      <t>, Priscilla Pointer, Richard Herd, Richard Venture, Lee Weaver</t>
    </r>
  </si>
  <si>
    <r>
      <t>Amanda Seyfried, Shiloh Fernandez, Max Irons, Gary Oldman, Julie Christie, Virginia Madsen, Billy Burke, Lukas Haas, </t>
    </r>
    <r>
      <rPr>
        <b/>
        <u/>
        <sz val="12"/>
        <color theme="8" tint="-0.249977111117893"/>
        <rFont val="Times New Roman"/>
        <family val="1"/>
      </rPr>
      <t>Megan Charpentier</t>
    </r>
    <r>
      <rPr>
        <b/>
        <sz val="12"/>
        <color theme="8" tint="-0.249977111117893"/>
        <rFont val="Times New Roman"/>
        <family val="1"/>
      </rPr>
      <t>, Shauna Kain, Michael Hogan, Kacey Rohl, Jen Halley, Jordan Becker, Don Thompson, Carmen Lavigne</t>
    </r>
  </si>
  <si>
    <r>
      <t>Brie Larson, Samuel L. Jackson, Jude Law, Ben Mendelsohn, Gemma Chan, Annette Bening, Lee Pace, Mckenna Grace, Clark Gregg, Djimon Hounsou, Kenneth Mitchell, Lashana Lynch, Rune Temte, Damon O'Daniel, Colin Ford, Algenis Perez Soto, Robert Kazinsky, Chuku Modu, Matthew Maher, Stephen A. Chang, Pete Ploszek, </t>
    </r>
    <r>
      <rPr>
        <b/>
        <u/>
        <sz val="12"/>
        <color theme="8" tint="-0.249977111117893"/>
        <rFont val="Times New Roman"/>
        <family val="1"/>
      </rPr>
      <t>Mark Daugherty</t>
    </r>
    <r>
      <rPr>
        <b/>
        <sz val="12"/>
        <color theme="8" tint="-0.249977111117893"/>
        <rFont val="Times New Roman"/>
        <family val="1"/>
      </rPr>
      <t>, Vik Sahay, London Fuller, Diana Toshiko, Matthew Bellows, Richard Zeringue, Barry Curtis, Nelson Franklin, Patrick Brennan, Patrick Gallagher, Connor Ryan, Duane Henry, Ana Ayora, Stanley Wong, Don Cheadle, Scarlett Johansson, Mark Ruffalo, Chris Evans, Stan Lee</t>
    </r>
  </si>
  <si>
    <r>
      <t>Viggo Mortensen, George MacKay, Samantha Isler, Annalise Basso, Nicholas Hamilton, Shree Crooks, </t>
    </r>
    <r>
      <rPr>
        <b/>
        <u/>
        <sz val="12"/>
        <color theme="8" tint="-0.249977111117893"/>
        <rFont val="Times New Roman"/>
        <family val="1"/>
      </rPr>
      <t>Charlie Shotwell</t>
    </r>
    <r>
      <rPr>
        <b/>
        <sz val="12"/>
        <color theme="8" tint="-0.249977111117893"/>
        <rFont val="Times New Roman"/>
        <family val="1"/>
      </rPr>
      <t>, Kathryn Hahn, Trin Miller, Steve Zahn, Elijah Stevenson, Teddy Van Ee, Erin Moriarty, Missi Pyle, Frank Langella, Ann Dowd</t>
    </r>
  </si>
  <si>
    <r>
      <t>Marina Foïs, Gérard Depardieu, Jean Rochefort, Gaëlle Cohen, Joseph Beddelem, Maurice Barthélémy, Elise Larnicol, </t>
    </r>
    <r>
      <rPr>
        <b/>
        <u/>
        <sz val="12"/>
        <color theme="8" tint="-0.249977111117893"/>
        <rFont val="Times New Roman"/>
        <family val="1"/>
      </rPr>
      <t>Pierre-François Martin-Laval</t>
    </r>
    <r>
      <rPr>
        <b/>
        <sz val="12"/>
        <color theme="8" tint="-0.249977111117893"/>
        <rFont val="Times New Roman"/>
        <family val="1"/>
      </rPr>
      <t>, Jean-Paul Rouve, Pascal Vincent, Alain Chabat</t>
    </r>
  </si>
  <si>
    <r>
      <t>Val Kilmer</t>
    </r>
    <r>
      <rPr>
        <b/>
        <sz val="12"/>
        <color theme="8" tint="-0.249977111117893"/>
        <rFont val="Times New Roman"/>
        <family val="1"/>
      </rPr>
      <t>, LL Cool J, Christian Slater, Patricia Velasquez, Jonny Lee Miller, Kathryn Morris, Clifton Collins Jr., Cassandra Bell, Eion Bailey, Will Kemp, Daniël Boissevain, Antonie Kamerling, Jasmine Sendar, Trevor White</t>
    </r>
  </si>
  <si>
    <r>
      <t>Elmar Wepper, Hannelore Elsner, Aya Irizuki, Nadja Uhl, Maximilian Brückner, Birgit Minichmayr, </t>
    </r>
    <r>
      <rPr>
        <b/>
        <u/>
        <sz val="12"/>
        <color theme="8" tint="-0.249977111117893"/>
        <rFont val="Times New Roman"/>
        <family val="1"/>
      </rPr>
      <t>Felix Eitner</t>
    </r>
    <r>
      <rPr>
        <b/>
        <sz val="12"/>
        <color theme="8" tint="-0.249977111117893"/>
        <rFont val="Times New Roman"/>
        <family val="1"/>
      </rPr>
      <t>, Floriane Daniel, Celine Tannenberger, Robert Döhlert, Tadashi Endo</t>
    </r>
  </si>
  <si>
    <r>
      <t>Michelle Williams, Kristen Stewart, Laura Dern, Rene Auberjonois, John Getz, Jared Harris, Lily Gladstone, James Legros, James Jordan, Ashlie Atkinson, Edelen McWilliams, Matt McTighe, Sara Rodier, </t>
    </r>
    <r>
      <rPr>
        <b/>
        <u/>
        <sz val="12"/>
        <color theme="8" tint="-0.249977111117893"/>
        <rFont val="Times New Roman"/>
        <family val="1"/>
      </rPr>
      <t>Gabriel Clark</t>
    </r>
    <r>
      <rPr>
        <b/>
        <sz val="12"/>
        <color theme="8" tint="-0.249977111117893"/>
        <rFont val="Times New Roman"/>
        <family val="1"/>
      </rPr>
      <t>, Guy Boyd, Joshua T. Fonokalafi, Kilty Reidy, Stephanie Campbell, Marceline Hugot, Zena Dell Lowe, Kory Gunderson</t>
    </r>
  </si>
  <si>
    <r>
      <t>Robert Downey Jr., Anthony Hopkins, Dan Aykroyd, Geraldine Chaplin, Kevin Dunn, Milla Jovovich, Kevin Kline, Diane Lane, Penelope Ann Miller, Marisa Tomei, James Woods, David Duchovny, Moira Kelly, Paul Rhys, Bill Paterson, </t>
    </r>
    <r>
      <rPr>
        <b/>
        <u/>
        <sz val="12"/>
        <color theme="8" tint="-0.249977111117893"/>
        <rFont val="Times New Roman"/>
        <family val="1"/>
      </rPr>
      <t>Nancy Travis</t>
    </r>
  </si>
  <si>
    <r>
      <t>Ben Affleck, Rebecca Hall, Jon Hamm, Jeremy Renner, Blake Lively, Slaine, Owen Burke, Titus Welliver, Pete Postlethwaite, Chris Cooper, Victor Garber, Jamie Ghazarian, Dennis McLaughlin, Corena Chase, Brian Scannell, Kerri Dunbar, Tony V., Isaac Bordoy, Michael Yebba, Daniel Woods, Jimmy Joe Maher, Mark Berglund, Ralph Boutwell, Michael Romig, Michael Malvesti, Jack Neary, Ed O'Keefe, Joe Lawler, Ben Hanson, Brian A. White, Richard Caines, Frank Garvin, Danny Ring, Gary Galone, David Catanzaro, Jeremiah Kissel, Malik McMullen, Charles C. Winchester III, Adam J. Husband, Danny DeMiller, Susan Rawlinson, Sean Locke, Peter Looney, Lennin Pena, James McKittrick, Ted Arcidi, Bryan Connolly, Quan Liang Chen, Alex Winston, Michael F. Murphy, Michele Cressinger, Kimberly Mahoney, </t>
    </r>
    <r>
      <rPr>
        <b/>
        <u/>
        <sz val="12"/>
        <color theme="8" tint="-0.249977111117893"/>
        <rFont val="Times New Roman"/>
        <family val="1"/>
      </rPr>
      <t>Bobby Curcuro</t>
    </r>
    <r>
      <rPr>
        <b/>
        <sz val="12"/>
        <color theme="8" tint="-0.249977111117893"/>
        <rFont val="Times New Roman"/>
        <family val="1"/>
      </rPr>
      <t>, Ginaya Green, Nicole Page, Georgia Lyman, Robert Boyden</t>
    </r>
  </si>
  <si>
    <r>
      <t>Juliette Binoche, William Shimell, Jean-Claude Carrière, Agathe Natanson, Gianna Giachetti, </t>
    </r>
    <r>
      <rPr>
        <b/>
        <u/>
        <sz val="12"/>
        <color theme="8" tint="-0.249977111117893"/>
        <rFont val="Times New Roman"/>
        <family val="1"/>
      </rPr>
      <t>Adrian Moore</t>
    </r>
    <r>
      <rPr>
        <b/>
        <sz val="12"/>
        <color theme="8" tint="-0.249977111117893"/>
        <rFont val="Times New Roman"/>
        <family val="1"/>
      </rPr>
      <t>, Angelo Barbagallo, Andrea Laurenzi, Filippo Trojano</t>
    </r>
  </si>
  <si>
    <r>
      <t>Sigourney Weaver, Holly Hunter, </t>
    </r>
    <r>
      <rPr>
        <b/>
        <u/>
        <sz val="12"/>
        <color theme="8" tint="-0.249977111117893"/>
        <rFont val="Times New Roman"/>
        <family val="1"/>
      </rPr>
      <t>Dermot Mulroney</t>
    </r>
    <r>
      <rPr>
        <b/>
        <sz val="12"/>
        <color theme="8" tint="-0.249977111117893"/>
        <rFont val="Times New Roman"/>
        <family val="1"/>
      </rPr>
      <t>, William McNamara, Harry Connick Jr., Will Patton, Bob Greene, Tony Haney, Danny Kovacs, J.E. Freeman, John Rothman, Shannon O'Hurley, Tahmus Rounds, Diane Amos, Rebecca Klingler, Richard Conti, Rob Nilsson, Bert Kinyon, Kelly DeMartino, Charles Branklyn</t>
    </r>
  </si>
  <si>
    <r>
      <t>Simon Pegg, Thandie Newton, Hank Azaria, Dylan Moran, Harish Patel, India de Beaufort, Matthew Fenton, Simon Day, Ruth Sheen, Tyrone Huggins, Anna Tolputt, Nevan Finegan, Iddo Goldberg, Ameet Chana, Chris Hollins, Denise Lewis, Lorna Gayle, Gabriel Fleary, Pandora Colin, Stephen Merchant, David Walliams, Hazel Douglas, Simon Lenagan, David Cann, Trevor Bowen, Margaret John, Floella Benjamin, David Milne, Henrietta Clemett, </t>
    </r>
    <r>
      <rPr>
        <b/>
        <u/>
        <sz val="12"/>
        <color theme="8" tint="-0.249977111117893"/>
        <rFont val="Times New Roman"/>
        <family val="1"/>
      </rPr>
      <t>Peter Serafinowicz</t>
    </r>
  </si>
  <si>
    <r>
      <t>Jason Statham, Amy Smart, Dwight Yoakam, Efren Ramirez, José Pablo Cantillo, Carlos Sanz, Reno Wilson, Edi Gathegi, Chester Bennington, Glenn Howerton, Jay Xcala, Keone Young, Valarie Rae Miller, Yousuf Azami, Laurent Schwaar, David Brown, Dorian Kingi, Med Abrous, </t>
    </r>
    <r>
      <rPr>
        <b/>
        <u/>
        <sz val="12"/>
        <color theme="8" tint="-0.249977111117893"/>
        <rFont val="Times New Roman"/>
        <family val="1"/>
      </rPr>
      <t>Daniel Stevens</t>
    </r>
    <r>
      <rPr>
        <b/>
        <sz val="12"/>
        <color theme="8" tint="-0.249977111117893"/>
        <rFont val="Times New Roman"/>
        <family val="1"/>
      </rPr>
      <t>, Wally Lozano, Allen Bloomfield, Stephanie Mace, Michael McLafferty, Earl Carroll, Brian Swibel, Donnie Smith, Sean Graham, Dan Callahan, Noel Gugliemi, Daniel Venegas, Francis Capra, Frank Blake, Mike G., Ken Moreno, Troy Robinson, Eddie Perez, Justin Riemer, Peter Choi, Toshi Toda, Sam Witwer, Jai Stefan, Jacki R. Chan, Rick Shuster, Ted Garcia</t>
    </r>
  </si>
  <si>
    <r>
      <t>Animación, George Kennedy, Dorothy Lamour, Lois Chiles, Tom Wright, Stephen King, Tom Savini, Frank Salsedo, Holt McCallany, David Holbrook, Don Harvey, Page Hannah, David Beecroft, Richard Parks, Chere Bryson, </t>
    </r>
    <r>
      <rPr>
        <b/>
        <u/>
        <sz val="12"/>
        <color theme="8" tint="-0.249977111117893"/>
        <rFont val="Times New Roman"/>
        <family val="1"/>
      </rPr>
      <t>Joe Silver</t>
    </r>
  </si>
  <si>
    <r>
      <t>Charlton Heston, Leigh Taylor-Young, Edward G. Robinson, Chuck Connors, Joseph Cotten, Brock Peters, Paula Kelly, Stephen Young, Mike Henry, </t>
    </r>
    <r>
      <rPr>
        <b/>
        <u/>
        <sz val="12"/>
        <color theme="8" tint="-0.249977111117893"/>
        <rFont val="Times New Roman"/>
        <family val="1"/>
      </rPr>
      <t>Whit Bissell</t>
    </r>
  </si>
  <si>
    <r>
      <t>Will Ferrell, Kevin Hart, Alison Brie, Dan Bakkedahl, Craig T. Nelson, Matt Walsh, Edwina Findley Dickerson, Tip Harris, </t>
    </r>
    <r>
      <rPr>
        <b/>
        <u/>
        <sz val="12"/>
        <color theme="8" tint="-0.249977111117893"/>
        <rFont val="Times New Roman"/>
        <family val="1"/>
      </rPr>
      <t>Erick Chavarria</t>
    </r>
    <r>
      <rPr>
        <b/>
        <sz val="12"/>
        <color theme="8" tint="-0.249977111117893"/>
        <rFont val="Times New Roman"/>
        <family val="1"/>
      </rPr>
      <t>, Christopher Heskey, Ariana Neal, Nito Larioza, Greg Germann, Paul Ben-Victor, Gary Owen, Eli Jane, Raeden Greer, Kenneth Kynt Bryan, Jon Eyez, Mariana Paola Vicente, Katia Gomez, Ron Funches, Dominique Perry</t>
    </r>
  </si>
  <si>
    <r>
      <t>Jürgen Prochnow, Herbert Grönemeyer, Klaus Wennemann, Hubertus Bengsch, Martin Semmelrogge, Bernd Tauber, Erwin Leder, Otto Sander, Martin May, Heinz Hoenig, Uwe Ochsenknecht, </t>
    </r>
    <r>
      <rPr>
        <b/>
        <u/>
        <sz val="12"/>
        <color theme="8" tint="-0.249977111117893"/>
        <rFont val="Times New Roman"/>
        <family val="1"/>
      </rPr>
      <t>Claude-Oliver Rudolph</t>
    </r>
    <r>
      <rPr>
        <b/>
        <sz val="12"/>
        <color theme="8" tint="-0.249977111117893"/>
        <rFont val="Times New Roman"/>
        <family val="1"/>
      </rPr>
      <t>, Jan Fedder, Ralf Richter, Joachim Bernhard, Oliver Stritzel</t>
    </r>
  </si>
  <si>
    <r>
      <t>Steve Martin, Eugene Levy, Bonnie Hunt, Piper Perabo, Tom Welling, Hilary Duff, Kevin Schmidt, Alyson Stoner, Jacob Smith, Forrest Landis, Liliana Mumy, Morgan York, Blake Woodruff, Brent Kinsman, </t>
    </r>
    <r>
      <rPr>
        <b/>
        <u/>
        <sz val="12"/>
        <color theme="8" tint="-0.249977111117893"/>
        <rFont val="Times New Roman"/>
        <family val="1"/>
      </rPr>
      <t>Shane Kinsman</t>
    </r>
    <r>
      <rPr>
        <b/>
        <sz val="12"/>
        <color theme="8" tint="-0.249977111117893"/>
        <rFont val="Times New Roman"/>
        <family val="1"/>
      </rPr>
      <t>, Taylor Lautner, Carmen Electra</t>
    </r>
  </si>
  <si>
    <r>
      <t>Sam Rockwell, Jemaine Clement, Amy Ryan, Danny McBride, Leslie Bibb, </t>
    </r>
    <r>
      <rPr>
        <b/>
        <u/>
        <sz val="12"/>
        <color theme="8" tint="-0.249977111117893"/>
        <rFont val="Times New Roman"/>
        <family val="1"/>
      </rPr>
      <t>Will Forte</t>
    </r>
  </si>
  <si>
    <r>
      <t>Rhona Mitra, Malcolm McDowell, Bob Hoskins, Alexander Siddig, Nora-Jane Noone, Sean Pertwee, Rick Warden, </t>
    </r>
    <r>
      <rPr>
        <b/>
        <u/>
        <sz val="12"/>
        <color theme="8" tint="-0.249977111117893"/>
        <rFont val="Times New Roman"/>
        <family val="1"/>
      </rPr>
      <t>David O'Hara</t>
    </r>
    <r>
      <rPr>
        <b/>
        <sz val="12"/>
        <color theme="8" tint="-0.249977111117893"/>
        <rFont val="Times New Roman"/>
        <family val="1"/>
      </rPr>
      <t>, Adrian Lester, Martin Compston, Lee-Anne Liebenberg</t>
    </r>
  </si>
  <si>
    <r>
      <t>John Cho, Kal Penn, Neil Patrick Harris, Rob Corddry, Roger Bart, Jack Conley, Danneel Ackles, Eric Winter, Paula Garces, Beverly D'Angelo, Jon Reep, </t>
    </r>
    <r>
      <rPr>
        <b/>
        <u/>
        <sz val="12"/>
        <color theme="8" tint="-0.249977111117893"/>
        <rFont val="Times New Roman"/>
        <family val="1"/>
      </rPr>
      <t>Missi Pyle</t>
    </r>
    <r>
      <rPr>
        <b/>
        <sz val="12"/>
        <color theme="8" tint="-0.249977111117893"/>
        <rFont val="Times New Roman"/>
        <family val="1"/>
      </rPr>
      <t>, Christopher Meloni, David Krumholtz, Eddie Kaye Thomas, Ed Helms</t>
    </r>
  </si>
  <si>
    <r>
      <t>Bing Crosby, Bob Hope, Joan Collins, Robert Morley, Walter Gotell, Felix Aylmer, Alan Gifford, Michele Mok, Katya Douglas, Dean Martin, David Niven, </t>
    </r>
    <r>
      <rPr>
        <b/>
        <u/>
        <sz val="12"/>
        <color theme="8" tint="-0.249977111117893"/>
        <rFont val="Times New Roman"/>
        <family val="1"/>
      </rPr>
      <t>Peter Sellers</t>
    </r>
  </si>
  <si>
    <r>
      <t>Kiefer Sutherland, Lou Diamond Phillips, Clark Johnson, Jami Gertz, Peter MacNeill, John Di Bendetto, </t>
    </r>
    <r>
      <rPr>
        <b/>
        <u/>
        <sz val="12"/>
        <color theme="8" tint="-0.249977111117893"/>
        <rFont val="Times New Roman"/>
        <family val="1"/>
      </rPr>
      <t>Joe Griffin</t>
    </r>
    <r>
      <rPr>
        <b/>
        <sz val="12"/>
        <color theme="8" tint="-0.249977111117893"/>
        <rFont val="Times New Roman"/>
        <family val="1"/>
      </rPr>
      <t>, Floyd 'Red Crow' Westerman, Bill Smitrovich, Robert Knepper</t>
    </r>
  </si>
  <si>
    <r>
      <t>Terence Hill, Bud Spencer, David Huddleston, Luciano Catenacci, </t>
    </r>
    <r>
      <rPr>
        <b/>
        <u/>
        <sz val="12"/>
        <color theme="8" tint="-0.249977111117893"/>
        <rFont val="Times New Roman"/>
        <family val="1"/>
      </rPr>
      <t>Ezio Marano</t>
    </r>
    <r>
      <rPr>
        <b/>
        <sz val="12"/>
        <color theme="8" tint="-0.249977111117893"/>
        <rFont val="Times New Roman"/>
        <family val="1"/>
      </rPr>
      <t>, Luciano Rossi, Luigi Casellato, Edy Biagetti, Jill Flanter, April Clough</t>
    </r>
  </si>
  <si>
    <r>
      <t>Johnny Depp, Martin Landau, Patricia Arquette, Sarah Jessica Parker, Bill Murray, Lisa Marie, Jeffrey Jones, Vincent D'Onofrio, G.D. Spradlin, Juliet Landau, Mike Starr, Brent Hinkley, Max Casella, Clive Rosengren, Norman Alden, Leonard Termo, Ned Bellamy, Danny Dayton, Ross Manarchy, Bill Cusack, Biff Yeager, Joseph R. Gannascoli, Carmen Filpi, Lisa Malkiewicz, Melora Walters, Conrad Books, Don Amendolia, Tommy Bertelsen, Reid Cruickshanks, Stanley DeSantis, Edmund L. Shaff, Gene LeBell, Bobby Slayton, Gretchen Becker, John Rice, Catherine Butterfield, Mary Portser, Don Hood, Frank Echols, Matthew Barry, Ralph Monaco, Anthony Russell, Tommy Bush, Gregory Walcott, Charles C. Stevenson Jr., Rance Howard, </t>
    </r>
    <r>
      <rPr>
        <b/>
        <u/>
        <sz val="12"/>
        <color theme="8" tint="-0.249977111117893"/>
        <rFont val="Times New Roman"/>
        <family val="1"/>
      </rPr>
      <t>Vasek Simek</t>
    </r>
    <r>
      <rPr>
        <b/>
        <sz val="12"/>
        <color theme="8" tint="-0.249977111117893"/>
        <rFont val="Times New Roman"/>
        <family val="1"/>
      </rPr>
      <t>, Hannah Eckstein, Vinny Argiro, Patti Tippo, Ray Baker, Louis Lombardi, Jim Boyce, Ben Ryan Ganger, Ryan Holihan, Charlie Holliday, Adam Drescher, Ric Mancini, Daniel Riordan, Mickey Cottrell</t>
    </r>
  </si>
  <si>
    <r>
      <t>Taron Egerton, Hugh Jackman, Christopher Walken, Jim Broadbent, Matthew Brandon, Ania Sowinski, Mads Sjøgård Pettersen, </t>
    </r>
    <r>
      <rPr>
        <b/>
        <u/>
        <sz val="12"/>
        <color theme="8" tint="-0.249977111117893"/>
        <rFont val="Times New Roman"/>
        <family val="1"/>
      </rPr>
      <t>Marc Benjamin</t>
    </r>
    <r>
      <rPr>
        <b/>
        <sz val="12"/>
        <color theme="8" tint="-0.249977111117893"/>
        <rFont val="Times New Roman"/>
        <family val="1"/>
      </rPr>
      <t>, Rune Temte, Austin Burrows</t>
    </r>
  </si>
  <si>
    <r>
      <t>Clint Eastwood, Isaiah Washington, James Woods, Denis Leary, Lisa Gay Hamilton, Diane Venora, Bernard Hill, Michael McKean, Michael Jeter, Mary McCormack, Graham Beckel, Lucy Liu, Penny Bae Bridges, Hattie Winston, Francesca Fisher-Eastwood, Erik King, Dina Eastwood, Frances Fisher, Laila Robins, Sydney Tamiia Poitier, John Finn, </t>
    </r>
    <r>
      <rPr>
        <b/>
        <u/>
        <sz val="12"/>
        <color theme="8" tint="-0.249977111117893"/>
        <rFont val="Times New Roman"/>
        <family val="1"/>
      </rPr>
      <t>Christine Ebersole</t>
    </r>
    <r>
      <rPr>
        <b/>
        <sz val="12"/>
        <color theme="8" tint="-0.249977111117893"/>
        <rFont val="Times New Roman"/>
        <family val="1"/>
      </rPr>
      <t>, Marissa Ribisi, Tom McGowan, William Windom, Anthony Zerbe, Nancy Giles, Kelvin Han Yee, Jack Kehler, Linda Hoy, Danny Kovacs</t>
    </r>
  </si>
  <si>
    <r>
      <t>Camila Morrone, James Badge Dale, </t>
    </r>
    <r>
      <rPr>
        <b/>
        <u/>
        <sz val="12"/>
        <color theme="8" tint="-0.249977111117893"/>
        <rFont val="Times New Roman"/>
        <family val="1"/>
      </rPr>
      <t>Calvin Demba</t>
    </r>
    <r>
      <rPr>
        <b/>
        <sz val="12"/>
        <color theme="8" tint="-0.249977111117893"/>
        <rFont val="Times New Roman"/>
        <family val="1"/>
      </rPr>
      <t>, Ben Rosenfield, Rebecca Henderson</t>
    </r>
  </si>
  <si>
    <r>
      <t>John Wayne, Richard Widmark, Laurence Harvey, Ken Curtis, Frankie Avalon, Patrick Wayne, Linda Cristal, Joan O'Brien, </t>
    </r>
    <r>
      <rPr>
        <b/>
        <u/>
        <sz val="12"/>
        <color theme="8" tint="-0.249977111117893"/>
        <rFont val="Times New Roman"/>
        <family val="1"/>
      </rPr>
      <t>Chill Wills</t>
    </r>
    <r>
      <rPr>
        <b/>
        <sz val="12"/>
        <color theme="8" tint="-0.249977111117893"/>
        <rFont val="Times New Roman"/>
        <family val="1"/>
      </rPr>
      <t>, Richard Boone, Joseph Calleia, Ken Curtis</t>
    </r>
  </si>
  <si>
    <r>
      <t>John Wayne, Gail Russell, Harry Carey, Bruce Cabot, Irene Rich, Lee Dixon, Stephen Grant, Tom Powers, Paul Hurst, Olin Howland, </t>
    </r>
    <r>
      <rPr>
        <b/>
        <u/>
        <sz val="12"/>
        <color theme="8" tint="-0.249977111117893"/>
        <rFont val="Times New Roman"/>
        <family val="1"/>
      </rPr>
      <t>John Halloran</t>
    </r>
    <r>
      <rPr>
        <b/>
        <sz val="12"/>
        <color theme="8" tint="-0.249977111117893"/>
        <rFont val="Times New Roman"/>
        <family val="1"/>
      </rPr>
      <t>, Joan Barton, Craig Woods, Marshall Reed</t>
    </r>
  </si>
  <si>
    <r>
      <t>Oscar Isaac, Jessica Chastain, Albert Brooks, David Oyelowo, Christopher Abbott, Peter Gerety, Elyes Gabel, Catalina Sandino Moreno, Alessandro Nivola, Ashley Williams, John Procaccino, Glenn Fleshler, Jerry Adler, Annie Funk, Matthew Maher, David Margulies, Ben Rosenfield, </t>
    </r>
    <r>
      <rPr>
        <b/>
        <u/>
        <sz val="12"/>
        <color theme="8" tint="-0.249977111117893"/>
        <rFont val="Times New Roman"/>
        <family val="1"/>
      </rPr>
      <t>Elizabeth Marvel</t>
    </r>
    <r>
      <rPr>
        <b/>
        <sz val="12"/>
        <color theme="8" tint="-0.249977111117893"/>
        <rFont val="Times New Roman"/>
        <family val="1"/>
      </rPr>
      <t>, Jason Ralph, Daisy Tahan, Giselle Eisenberg</t>
    </r>
  </si>
  <si>
    <r>
      <t>Jay Baruchel, Nicolas Cage, Alfred Molina, Teresa Palmer, Toby Kebbell, Omar Benson Miller, Monica Bellucci, </t>
    </r>
    <r>
      <rPr>
        <b/>
        <u/>
        <sz val="12"/>
        <color theme="8" tint="-0.249977111117893"/>
        <rFont val="Times New Roman"/>
        <family val="1"/>
      </rPr>
      <t>Jake Cherry</t>
    </r>
    <r>
      <rPr>
        <b/>
        <sz val="12"/>
        <color theme="8" tint="-0.249977111117893"/>
        <rFont val="Times New Roman"/>
        <family val="1"/>
      </rPr>
      <t>, Peyton List, Robert Capron, Alice Krige, James A. Stephens, Gregory Woo, Wai Ching-Ho, Jason R. Moore, Sándor Técsy</t>
    </r>
  </si>
  <si>
    <r>
      <t>Charlotte Gainsbourg, Marton Csokas, </t>
    </r>
    <r>
      <rPr>
        <b/>
        <u/>
        <sz val="12"/>
        <color theme="8" tint="-0.249977111117893"/>
        <rFont val="Times New Roman"/>
        <family val="1"/>
      </rPr>
      <t>Christian Byers</t>
    </r>
    <r>
      <rPr>
        <b/>
        <sz val="12"/>
        <color theme="8" tint="-0.249977111117893"/>
        <rFont val="Times New Roman"/>
        <family val="1"/>
      </rPr>
      <t>, Morgana Davies, Arthur Dignam, Penne Hackforth-Jones, Gillian Jones, Tom Russell, Aden Young, Gabriel Gotting</t>
    </r>
  </si>
  <si>
    <r>
      <t>Vincent Elbaz, Grégori Derangère, Mélanie Bernier, Philippe Bas, Aymen Saïdi, Jean-Philippe Puymartin, Chems Dahmani, Mohid Abid, Djanis Bouzyani, Marie Guillard, Philippe Cura, Charlie Costillas, Antoine Basler, Louis Arène, Hugo Becker, Hugues Martel, Hervé Dubourjal, Thierry Pietra, </t>
    </r>
    <r>
      <rPr>
        <b/>
        <u/>
        <sz val="12"/>
        <color theme="8" tint="-0.249977111117893"/>
        <rFont val="Times New Roman"/>
        <family val="1"/>
      </rPr>
      <t>Abdelhafid Metalsi</t>
    </r>
    <r>
      <rPr>
        <b/>
        <sz val="12"/>
        <color theme="8" tint="-0.249977111117893"/>
        <rFont val="Times New Roman"/>
        <family val="1"/>
      </rPr>
      <t>, Marc Robert, Samira Lachhab, Samira Sedira, Lounès Tazairt, Abdelkrim Bahloul, Bing Yin, Zorah Benali, Kader Kada, Fatima Adoum</t>
    </r>
  </si>
  <si>
    <r>
      <t>Morgan Freeman, Christopher Walken, William H. Macy, Marcia Gay Harden, Breckin Meyer, Wynn Everett, </t>
    </r>
    <r>
      <rPr>
        <b/>
        <u/>
        <sz val="12"/>
        <color theme="8" tint="-0.249977111117893"/>
        <rFont val="Times New Roman"/>
        <family val="1"/>
      </rPr>
      <t>Sophya Gudelman</t>
    </r>
    <r>
      <rPr>
        <b/>
        <sz val="12"/>
        <color theme="8" tint="-0.249977111117893"/>
        <rFont val="Times New Roman"/>
        <family val="1"/>
      </rPr>
      <t>, Bates Wilder, Christy Scott Cashman</t>
    </r>
  </si>
  <si>
    <r>
      <t>Javier Gutiérrez, Antonio de la Torre, Adelfa Calvo, María León, Adriana Paz, Tenoch Huerta, Rafael Téllez, Craig Stevenson, </t>
    </r>
    <r>
      <rPr>
        <b/>
        <u/>
        <sz val="12"/>
        <color theme="8" tint="-0.249977111117893"/>
        <rFont val="Times New Roman"/>
        <family val="1"/>
      </rPr>
      <t>Miguel Ángel Luque</t>
    </r>
    <r>
      <rPr>
        <b/>
        <sz val="12"/>
        <color theme="8" tint="-0.249977111117893"/>
        <rFont val="Times New Roman"/>
        <family val="1"/>
      </rPr>
      <t>, Domi del Postigo, Carmelo Muñoz Adame</t>
    </r>
  </si>
  <si>
    <r>
      <t>Clint Eastwood, Kyle Eastwood, John McIntire, Alexa Kenin, Matt Clark, Verna Bloom, Barry Corbin, Jerry Hardin, </t>
    </r>
    <r>
      <rPr>
        <b/>
        <u/>
        <sz val="12"/>
        <color theme="8" tint="-0.249977111117893"/>
        <rFont val="Times New Roman"/>
        <family val="1"/>
      </rPr>
      <t>Tim Thomerson</t>
    </r>
    <r>
      <rPr>
        <b/>
        <sz val="12"/>
        <color theme="8" tint="-0.249977111117893"/>
        <rFont val="Times New Roman"/>
        <family val="1"/>
      </rPr>
      <t>, Gary Grubbs, Macon McCalman, Joe Regalbuto</t>
    </r>
  </si>
  <si>
    <r>
      <t>Robert De Niro, Jessica Lange, Nick Nolte, </t>
    </r>
    <r>
      <rPr>
        <b/>
        <u/>
        <sz val="12"/>
        <color theme="8" tint="-0.249977111117893"/>
        <rFont val="Times New Roman"/>
        <family val="1"/>
      </rPr>
      <t>Juliette Lewis</t>
    </r>
    <r>
      <rPr>
        <b/>
        <sz val="12"/>
        <color theme="8" tint="-0.249977111117893"/>
        <rFont val="Times New Roman"/>
        <family val="1"/>
      </rPr>
      <t>, Robert Mitchum, Gregory Peck, Joe Don Baker, Illeana Douglas, Fred Dalton Thompson, Martin Balsam</t>
    </r>
  </si>
  <si>
    <r>
      <t>Alba Ribas, Cristian Valencia, Bernat Saumell, </t>
    </r>
    <r>
      <rPr>
        <b/>
        <u/>
        <sz val="12"/>
        <color theme="8" tint="-0.249977111117893"/>
        <rFont val="Times New Roman"/>
        <family val="1"/>
      </rPr>
      <t>Albert Carbó</t>
    </r>
    <r>
      <rPr>
        <b/>
        <sz val="12"/>
        <color theme="8" tint="-0.249977111117893"/>
        <rFont val="Times New Roman"/>
        <family val="1"/>
      </rPr>
      <t>, Belén Fabra, Julia Lara, Montserrat Miralles</t>
    </r>
  </si>
  <si>
    <r>
      <t>Marlene Dietrich, Brian Aherne, </t>
    </r>
    <r>
      <rPr>
        <b/>
        <u/>
        <sz val="12"/>
        <color theme="8" tint="-0.249977111117893"/>
        <rFont val="Times New Roman"/>
        <family val="1"/>
      </rPr>
      <t>Lionel Atwill</t>
    </r>
    <r>
      <rPr>
        <b/>
        <sz val="12"/>
        <color theme="8" tint="-0.249977111117893"/>
        <rFont val="Times New Roman"/>
        <family val="1"/>
      </rPr>
      <t>, Alison Skipworth, Hardie Albright, Helen Freeman</t>
    </r>
  </si>
  <si>
    <r>
      <t>François Civil, Omar Sy, Reda Kateb, Mathieu Kassovitz, </t>
    </r>
    <r>
      <rPr>
        <b/>
        <u/>
        <sz val="12"/>
        <color theme="8" tint="-0.249977111117893"/>
        <rFont val="Times New Roman"/>
        <family val="1"/>
      </rPr>
      <t>Jean-Yves Berteloot</t>
    </r>
    <r>
      <rPr>
        <b/>
        <sz val="12"/>
        <color theme="8" tint="-0.249977111117893"/>
        <rFont val="Times New Roman"/>
        <family val="1"/>
      </rPr>
      <t>, Alexis Michalik, Paula Beer, Stefan Godin, Damien Bonnard</t>
    </r>
  </si>
  <si>
    <r>
      <t>Wes Chatham, Devon Sawa, Sarah Butler, Neal McDonough, Lucky Johnson, Chris Browning, Adam Mervis, Bernard Hocke, Ava Bogle, </t>
    </r>
    <r>
      <rPr>
        <b/>
        <u/>
        <sz val="12"/>
        <color theme="8" tint="-0.249977111117893"/>
        <rFont val="Times New Roman"/>
        <family val="1"/>
      </rPr>
      <t>Eric Scott Woods</t>
    </r>
    <r>
      <rPr>
        <b/>
        <sz val="12"/>
        <color theme="8" tint="-0.249977111117893"/>
        <rFont val="Times New Roman"/>
        <family val="1"/>
      </rPr>
      <t>, Michael Jai White, Andrew Sensenig, Rich Clementi</t>
    </r>
  </si>
  <si>
    <r>
      <t>Charles Chaplin, Jackie Coogan, </t>
    </r>
    <r>
      <rPr>
        <b/>
        <u/>
        <sz val="12"/>
        <color theme="8" tint="-0.249977111117893"/>
        <rFont val="Times New Roman"/>
        <family val="1"/>
      </rPr>
      <t>Edna Purviance</t>
    </r>
    <r>
      <rPr>
        <b/>
        <sz val="12"/>
        <color theme="8" tint="-0.249977111117893"/>
        <rFont val="Times New Roman"/>
        <family val="1"/>
      </rPr>
      <t>, Carl Miller, Tom Wilson, Henry Bergman, Lita Grey</t>
    </r>
  </si>
  <si>
    <r>
      <t>Emma Watson, Tom Hanks, John Boyega, Karen Gillan, Bill Paxton, Patton Oswalt, Ellar Coltrane, Ellen Wong, Nathan Corddry, Jimmy Wong, </t>
    </r>
    <r>
      <rPr>
        <b/>
        <u/>
        <sz val="12"/>
        <color theme="8" tint="-0.249977111117893"/>
        <rFont val="Times New Roman"/>
        <family val="1"/>
      </rPr>
      <t>Poorna Jagannathan</t>
    </r>
    <r>
      <rPr>
        <b/>
        <sz val="12"/>
        <color theme="8" tint="-0.249977111117893"/>
        <rFont val="Times New Roman"/>
        <family val="1"/>
      </rPr>
      <t>, Kelli Barksdale, Allyson Nicole Jones, Amir Talai, Regina Saldivar</t>
    </r>
  </si>
  <si>
    <r>
      <t>Tyrone Power, </t>
    </r>
    <r>
      <rPr>
        <b/>
        <u/>
        <sz val="12"/>
        <color theme="8" tint="-0.249977111117893"/>
        <rFont val="Times New Roman"/>
        <family val="1"/>
      </rPr>
      <t>Maureen O'Hara</t>
    </r>
    <r>
      <rPr>
        <b/>
        <sz val="12"/>
        <color theme="8" tint="-0.249977111117893"/>
        <rFont val="Times New Roman"/>
        <family val="1"/>
      </rPr>
      <t>, Laird Cregar, Thomas Mitchell, George Sanders, Anthony Quinn</t>
    </r>
  </si>
  <si>
    <r>
      <t>Morgan Freeman, Ashley Judd, Cary Elwes, Tony Goldwyn, Jay O. Sanders, Brian Cox, Mena Suvari, Tatyana Ali, Bill Nunn, Jeremy Piven, </t>
    </r>
    <r>
      <rPr>
        <b/>
        <u/>
        <sz val="12"/>
        <color theme="8" tint="-0.249977111117893"/>
        <rFont val="Times New Roman"/>
        <family val="1"/>
      </rPr>
      <t>Alex McArthur</t>
    </r>
    <r>
      <rPr>
        <b/>
        <sz val="12"/>
        <color theme="8" tint="-0.249977111117893"/>
        <rFont val="Times New Roman"/>
        <family val="1"/>
      </rPr>
      <t>, Richard T. Jones, Roma Maffia, Gina Ravera</t>
    </r>
  </si>
  <si>
    <r>
      <t>Ben Affleck, Anna Kendrick, J.K. Simmons, Cynthia Addai-Robinson, Jon Bernthal, John Lithgow, Jeffrey Tambor, Fernando Chien, Seth Lee, Michael Beasley, David Anthony Buglione, Jason MacDonald, </t>
    </r>
    <r>
      <rPr>
        <b/>
        <u/>
        <sz val="12"/>
        <color theme="8" tint="-0.249977111117893"/>
        <rFont val="Times New Roman"/>
        <family val="1"/>
      </rPr>
      <t>Ron Prather</t>
    </r>
    <r>
      <rPr>
        <b/>
        <sz val="12"/>
        <color theme="8" tint="-0.249977111117893"/>
        <rFont val="Times New Roman"/>
        <family val="1"/>
      </rPr>
      <t>, Alex Collins, Johnny Giacalone, Nick Arapoglou</t>
    </r>
  </si>
  <si>
    <r>
      <t>Garrett Wareing, Dustin Hoffman, Kathy Bates, Eddie Izzard, Kevin McHale, Josh Lucas, Debra Winger, </t>
    </r>
    <r>
      <rPr>
        <b/>
        <u/>
        <sz val="12"/>
        <color theme="8" tint="-0.249977111117893"/>
        <rFont val="Times New Roman"/>
        <family val="1"/>
      </rPr>
      <t>River Alexander</t>
    </r>
    <r>
      <rPr>
        <b/>
        <sz val="12"/>
        <color theme="8" tint="-0.249977111117893"/>
        <rFont val="Times New Roman"/>
        <family val="1"/>
      </rPr>
      <t>, Erica Piccininni, Grant Venable, Mackenzie Wareing, Jordan Fargo</t>
    </r>
  </si>
  <si>
    <r>
      <t>Tyrone Power, Susan Hayward, Hugh Marlowe, </t>
    </r>
    <r>
      <rPr>
        <b/>
        <u/>
        <sz val="12"/>
        <color theme="8" tint="-0.249977111117893"/>
        <rFont val="Times New Roman"/>
        <family val="1"/>
      </rPr>
      <t>Edgar Buchanan</t>
    </r>
    <r>
      <rPr>
        <b/>
        <sz val="12"/>
        <color theme="8" tint="-0.249977111117893"/>
        <rFont val="Times New Roman"/>
        <family val="1"/>
      </rPr>
      <t>, Dean Jagger, Jack Elam, George Tobias, Jeff Corey, James Millican, William Haade, Louis Jean Heydt</t>
    </r>
  </si>
  <si>
    <r>
      <t>Pierce Brosnan, Jeff Fahey, Jenny Wright, Mark Bringleson, Dean Norris, Geoffrey Lewis, Jeremy Slate, Colleen Coffey, Jim Landis, Troy Evans, Rosalee Mayeux, Austin O'Brien, Michael Gregory, Joe Hart, John Laughlin, Ray Lykins, Michael Valverde, Dale Raoul, Frank Collison, </t>
    </r>
    <r>
      <rPr>
        <b/>
        <u/>
        <sz val="12"/>
        <color theme="8" tint="-0.249977111117893"/>
        <rFont val="Times New Roman"/>
        <family val="1"/>
      </rPr>
      <t>Stephen Gregory Foster</t>
    </r>
    <r>
      <rPr>
        <b/>
        <sz val="12"/>
        <color theme="8" tint="-0.249977111117893"/>
        <rFont val="Times New Roman"/>
        <family val="1"/>
      </rPr>
      <t>, Doug Hutchison, Denney Pierce, Roger Rook, Randall Fontana</t>
    </r>
  </si>
  <si>
    <r>
      <t>Richard Burton, Clint Eastwood, </t>
    </r>
    <r>
      <rPr>
        <b/>
        <u/>
        <sz val="12"/>
        <color theme="8" tint="-0.249977111117893"/>
        <rFont val="Times New Roman"/>
        <family val="1"/>
      </rPr>
      <t>Mary Ure</t>
    </r>
    <r>
      <rPr>
        <b/>
        <sz val="12"/>
        <color theme="8" tint="-0.249977111117893"/>
        <rFont val="Times New Roman"/>
        <family val="1"/>
      </rPr>
      <t>, Patrick Wymark, Michael Hordern, Peter Barkworth, Derren Nesbitt, Anton Diffring, Donald Houston, Robert Beatty, Ingrid Pitt</t>
    </r>
  </si>
  <si>
    <r>
      <t>Joseph Gordon-Levitt, Ben Kingsley, Charlotte Le Bon, James Badge Dale, César Domboy, Clement Sibony, Benedict Samuel, </t>
    </r>
    <r>
      <rPr>
        <b/>
        <u/>
        <sz val="12"/>
        <color theme="8" tint="-0.249977111117893"/>
        <rFont val="Times New Roman"/>
        <family val="1"/>
      </rPr>
      <t>Vittorio Rossi</t>
    </r>
    <r>
      <rPr>
        <b/>
        <sz val="12"/>
        <color theme="8" tint="-0.249977111117893"/>
        <rFont val="Times New Roman"/>
        <family val="1"/>
      </rPr>
      <t>, Ben Schwartz, Steve Valentine, Mark Camacho</t>
    </r>
  </si>
  <si>
    <r>
      <t>Kirk Douglas, Henry Fonda, Warren Oates, Hume Cronyn, Michael Blodgett, Burgess Meredith, John Randolph, Arthur O'Connell, Martin Gabel, C.K. Yang, Alan Hale Jr., Lee Grant, Victor French, Barbara Rhoades, </t>
    </r>
    <r>
      <rPr>
        <b/>
        <u/>
        <sz val="12"/>
        <color theme="8" tint="-0.249977111117893"/>
        <rFont val="Times New Roman"/>
        <family val="1"/>
      </rPr>
      <t>Bert Freed</t>
    </r>
    <r>
      <rPr>
        <b/>
        <sz val="12"/>
        <color theme="8" tint="-0.249977111117893"/>
        <rFont val="Times New Roman"/>
        <family val="1"/>
      </rPr>
      <t>, Claudia McNeil, Jeanne Cooper, Gene Evans</t>
    </r>
  </si>
  <si>
    <r>
      <t>Ryan Kwanten, Sara Canning, Catherine O'Hara, Will Sasso, </t>
    </r>
    <r>
      <rPr>
        <b/>
        <u/>
        <sz val="12"/>
        <color theme="8" tint="-0.249977111117893"/>
        <rFont val="Times New Roman"/>
        <family val="1"/>
      </rPr>
      <t>Ryan McPartlin</t>
    </r>
    <r>
      <rPr>
        <b/>
        <sz val="12"/>
        <color theme="8" tint="-0.249977111117893"/>
        <rFont val="Times New Roman"/>
        <family val="1"/>
      </rPr>
      <t>, Kristen Hager, Raoul Bhaneja</t>
    </r>
  </si>
  <si>
    <r>
      <t>John Wayne, Robert Mitchum, Henry Fonda, Richard Burton, Sean Connery, Curd Jürgens, Rod Steiger, Robert Ryan, Eddie Albert, Peter Lawford, Gert Fröbe, Robert Wagner, Sal Mineo, Mel Ferrer, Richard Todd, Richard Beymer, Bourvil, Georges Wilson, Paul Anka, Arletty, Jean-Louis Barrault, Red Buttons, Irina Demick, Ray Danton, Fabian, Steve Forrest, Leo Genn, </t>
    </r>
    <r>
      <rPr>
        <b/>
        <u/>
        <sz val="12"/>
        <color theme="8" tint="-0.249977111117893"/>
        <rFont val="Times New Roman"/>
        <family val="1"/>
      </rPr>
      <t>Jeffrey Hunter</t>
    </r>
    <r>
      <rPr>
        <b/>
        <sz val="12"/>
        <color theme="8" tint="-0.249977111117893"/>
        <rFont val="Times New Roman"/>
        <family val="1"/>
      </rPr>
      <t>, Alexander Knox, Christian Marquand, Roddy McDowall, Kenneth More, Edmond O'Brien, Ron Randell, Tommy Sands, George Segal, Jean Servais, Tom Tryon, Peter van Eyck, Stuart Whitman, Mark Damon</t>
    </r>
  </si>
  <si>
    <r>
      <t>Keira Knightley, Jason Clarke, </t>
    </r>
    <r>
      <rPr>
        <b/>
        <u/>
        <sz val="12"/>
        <color theme="8" tint="-0.249977111117893"/>
        <rFont val="Times New Roman"/>
        <family val="1"/>
      </rPr>
      <t>Alexander Skarsgård</t>
    </r>
    <r>
      <rPr>
        <b/>
        <sz val="12"/>
        <color theme="8" tint="-0.249977111117893"/>
        <rFont val="Times New Roman"/>
        <family val="1"/>
      </rPr>
      <t>, Kate Phillips, Claudia Vaseková, Flora Thiemann, Fionn O'Shea, Alexander Scheer, Tom Bell, Frederick Preston, Joseph Arkley, Jim High, Abigail Rice, Anna Katharina Schimrigk, Jannik Schümann, Logan Hillier</t>
    </r>
  </si>
  <si>
    <r>
      <t>Anne Hathaway, Meryl Streep, </t>
    </r>
    <r>
      <rPr>
        <b/>
        <u/>
        <sz val="12"/>
        <color theme="8" tint="-0.249977111117893"/>
        <rFont val="Times New Roman"/>
        <family val="1"/>
      </rPr>
      <t>Stanley Tucci</t>
    </r>
    <r>
      <rPr>
        <b/>
        <sz val="12"/>
        <color theme="8" tint="-0.249977111117893"/>
        <rFont val="Times New Roman"/>
        <family val="1"/>
      </rPr>
      <t>, Simon Baker, Emily Blunt, Alexie Gilmore, Adrian Grenier, Rebecca Mader, Tracie Thoms, Heidi Klum, Rich Sommer, Daniel Sunjata, Gisele Bündchen, Jimena Hoyos, Alyssa Sutherland, Nina Lisandrello</t>
    </r>
  </si>
  <si>
    <r>
      <t>Renée Zellweger, Hugh Grant, Colin Firth, Jim Broadbent, Jacinda Barrett, Sally Phillips, Gemma Jones, James Callis, Shirley Henderson, </t>
    </r>
    <r>
      <rPr>
        <b/>
        <u/>
        <sz val="12"/>
        <color theme="8" tint="-0.249977111117893"/>
        <rFont val="Times New Roman"/>
        <family val="1"/>
      </rPr>
      <t>Mark Tandy</t>
    </r>
    <r>
      <rPr>
        <b/>
        <sz val="12"/>
        <color theme="8" tint="-0.249977111117893"/>
        <rFont val="Times New Roman"/>
        <family val="1"/>
      </rPr>
      <t>, James Faulkner, Celia Imrie, Simón Andreu, Hon Ping Tang</t>
    </r>
  </si>
  <si>
    <r>
      <t>Zachary Gordon, Devon Bostick, Robert Capron, Steve Zahn, Karan Brar, Rachael Harris, Peyton List, Laine MacNeil, </t>
    </r>
    <r>
      <rPr>
        <b/>
        <u/>
        <sz val="12"/>
        <color theme="8" tint="-0.249977111117893"/>
        <rFont val="Times New Roman"/>
        <family val="1"/>
      </rPr>
      <t>Grayson Russell</t>
    </r>
    <r>
      <rPr>
        <b/>
        <sz val="12"/>
        <color theme="8" tint="-0.249977111117893"/>
        <rFont val="Times New Roman"/>
        <family val="1"/>
      </rPr>
      <t>, Elysia Rotaru, Terence Kelly</t>
    </r>
  </si>
  <si>
    <r>
      <t>Joshua Close, Michelle Morgan, George Buza, Joe Dinicol, Shawn Roberts, Tatiana Maslany, Scott Wentworth, Philip Riccio, Megan Park, Jamie Bloch, Chris Violette, Todd Schroeder, Laura DeCarteret, Amy Ciupak Lalonde, Martin Roach, Daniel Kash, Greg Nicotero, </t>
    </r>
    <r>
      <rPr>
        <b/>
        <u/>
        <sz val="12"/>
        <color theme="8" tint="-0.249977111117893"/>
        <rFont val="Times New Roman"/>
        <family val="1"/>
      </rPr>
      <t>Matt Birman</t>
    </r>
    <r>
      <rPr>
        <b/>
        <sz val="12"/>
        <color theme="8" tint="-0.249977111117893"/>
        <rFont val="Times New Roman"/>
        <family val="1"/>
      </rPr>
      <t>, R.D. Reid, Donna Croce, Nick Alachiotis, Scott Gibson</t>
    </r>
  </si>
  <si>
    <r>
      <t>Sacha Baron Cohen, Anna Faris, Ben Kingsley, Jason Mantzoukas, Bobby Lee, Anthony Mangano, Jeff Grossman, Megan Fox, John C. Reilly, Edward Norton, Aasif Mandvi, Horatio Sanz, Elena Goode, Nazanin Homa, Dawn Jackson, Victoria Beltran, Aja Frary, </t>
    </r>
    <r>
      <rPr>
        <b/>
        <u/>
        <sz val="12"/>
        <color theme="8" tint="-0.249977111117893"/>
        <rFont val="Times New Roman"/>
        <family val="1"/>
      </rPr>
      <t>Danielle Burgio</t>
    </r>
    <r>
      <rPr>
        <b/>
        <sz val="12"/>
        <color theme="8" tint="-0.249977111117893"/>
        <rFont val="Times New Roman"/>
        <family val="1"/>
      </rPr>
      <t>, Dominique DiCaprio, Rizwan Manji, Carmel Amit</t>
    </r>
  </si>
  <si>
    <r>
      <t>Al Pacino, Russell Crowe, Christopher Plummer, Diane Venora, Philip Baker Hall, Colm Feore, Bruce McGill, Lindsay Crouse, Debi Mazar, Gina Gershon, Stephen Tobolowsky, Michael Gambon, Rip Torn, Michael Moore, Nestor Serrano, Hallie Kate Eisenberg, Wanda De Jesus, Cliff Curtis, Michael Paul Chan, Lynne Thigpen, Linda Hart, Robert Harper, Peter Hamill, Wings Hauser, Renee Olstead, Gary Sandy, Willie Carpenter, Paul Butler, Jack Palladino, Megan Odebash, Roger Bart, Alan Desatti, Sayed Badreya, Chris Ufland, Douglas McGrath, Bill Sage, Joseph Hindy, Dennis Garber, Tim Grimm, Paul Perri, Robert Patrick Brink, V.J. Foster, James Harper, Eyal Podell, Breckin Meyer, David Roberson, Gregg E. Muravchick, William P. Bradford, David Clyde Carr, Ann Reskin, Claire Slemmer, Steve Salge, Derrick Jones, Donald F. Burbrink, Vyto Ruginis, George R. Parsons, Isodine Loury, Charlene Bosarge, Saemi Nakamura, Ronal G. Yokley, Bob Lazarus, Robert J. Ragno Jr., Alvin L. Welch, </t>
    </r>
    <r>
      <rPr>
        <b/>
        <u/>
        <sz val="12"/>
        <color theme="8" tint="-0.249977111117893"/>
        <rFont val="Times New Roman"/>
        <family val="1"/>
      </rPr>
      <t>Nathan Lewis Hill</t>
    </r>
    <r>
      <rPr>
        <b/>
        <sz val="12"/>
        <color theme="8" tint="-0.249977111117893"/>
        <rFont val="Times New Roman"/>
        <family val="1"/>
      </rPr>
      <t>, Paula Bisbikos, Christi Evans, Knox White, Amy L. Caudill</t>
    </r>
  </si>
  <si>
    <r>
      <t>Woody Allen, Diane Keaton, John Beck, Mary Gregory, </t>
    </r>
    <r>
      <rPr>
        <b/>
        <u/>
        <sz val="12"/>
        <color theme="8" tint="-0.249977111117893"/>
        <rFont val="Times New Roman"/>
        <family val="1"/>
      </rPr>
      <t>Don Keefer</t>
    </r>
    <r>
      <rPr>
        <b/>
        <sz val="12"/>
        <color theme="8" tint="-0.249977111117893"/>
        <rFont val="Times New Roman"/>
        <family val="1"/>
      </rPr>
      <t>, John McLiam, Bartlett Robinson, Chris Forbes, Susan Miller, Lou Picetti</t>
    </r>
  </si>
  <si>
    <r>
      <t>Thomas Gullestad, Jonathan Rhys Meyers, Marie Blokhus, Mads Sjøgård Pettersen, Vegar Hoel, Håkon T. Nielsen, </t>
    </r>
    <r>
      <rPr>
        <b/>
        <u/>
        <sz val="12"/>
        <color theme="8" tint="-0.249977111117893"/>
        <rFont val="Times New Roman"/>
        <family val="1"/>
      </rPr>
      <t>Eirik Risholm Velle</t>
    </r>
    <r>
      <rPr>
        <b/>
        <sz val="12"/>
        <color theme="8" tint="-0.249977111117893"/>
        <rFont val="Times New Roman"/>
        <family val="1"/>
      </rPr>
      <t>, Daniel Frikstad, Eric Dirnes, Alexander Zwart</t>
    </r>
  </si>
  <si>
    <r>
      <t>Ashton Kutcher, Amy Smart, Kevin Schmidt, Melora Walters, Elden Henson, Eric Stoltz, John Patrick Amedori, Cameron Bright, William Lee Scott, Brandy Kopp, Ethan Suplee, Grant Thompson, </t>
    </r>
    <r>
      <rPr>
        <b/>
        <u/>
        <sz val="12"/>
        <color theme="8" tint="-0.249977111117893"/>
        <rFont val="Times New Roman"/>
        <family val="1"/>
      </rPr>
      <t>Logan Lerman</t>
    </r>
    <r>
      <rPr>
        <b/>
        <sz val="12"/>
        <color theme="8" tint="-0.249977111117893"/>
        <rFont val="Times New Roman"/>
        <family val="1"/>
      </rPr>
      <t>, Daniel Spink, Kendall Cross, Amy Esterle, Meilani Paul, Chapelle Jaffe</t>
    </r>
  </si>
  <si>
    <r>
      <t>Mila Kunis, Kate McKinnon, Sam Heughan, Justin Theroux, Gillian Anderson, Hasan Minhaj, Ivanna Sakhno, Ólafur Darri Ólafsson, Fred Melamed, Justine Wachsberger, Maria Z. Wilson, Kev Adams, Attila Árpa, </t>
    </r>
    <r>
      <rPr>
        <b/>
        <u/>
        <sz val="12"/>
        <color theme="8" tint="-0.249977111117893"/>
        <rFont val="Times New Roman"/>
        <family val="1"/>
      </rPr>
      <t>Nick Wittman</t>
    </r>
    <r>
      <rPr>
        <b/>
        <sz val="12"/>
        <color theme="8" tint="-0.249977111117893"/>
        <rFont val="Times New Roman"/>
        <family val="1"/>
      </rPr>
      <t>, Dustin Demri-Burns, Ruby Kammer, Lolly Adefope, Roderick Hill</t>
    </r>
  </si>
  <si>
    <r>
      <t>Moritz Bleibtreu, Maren Eggert, Christian Berkel, Justus von Dohnanyi, Oliver Stokowski, Timo Dierkes, Nicki von Tempelhoff, </t>
    </r>
    <r>
      <rPr>
        <b/>
        <u/>
        <sz val="12"/>
        <color theme="8" tint="-0.249977111117893"/>
        <rFont val="Times New Roman"/>
        <family val="1"/>
      </rPr>
      <t>Antoine Monot Jr.</t>
    </r>
    <r>
      <rPr>
        <b/>
        <sz val="12"/>
        <color theme="8" tint="-0.249977111117893"/>
        <rFont val="Times New Roman"/>
        <family val="1"/>
      </rPr>
      <t>, Wotan Wilke Möhring, Andrea Sawatzki, Edgar Selge</t>
    </r>
  </si>
  <si>
    <r>
      <t>Jackie Chan, Pierce Brosnan, Ray Fearon, Charlie Murphy, Katie Leung, Rory Fleck-Byrne, Dermot Crowley, Shina Shihoko Nagai, Simon Kunz, Jorge Leon Martinez, Lasco Atkins, Dilyana Bouklieva, </t>
    </r>
    <r>
      <rPr>
        <b/>
        <u/>
        <sz val="12"/>
        <color theme="8" tint="-0.249977111117893"/>
        <rFont val="Times New Roman"/>
        <family val="1"/>
      </rPr>
      <t>Roberta Taylor</t>
    </r>
    <r>
      <rPr>
        <b/>
        <sz val="12"/>
        <color theme="8" tint="-0.249977111117893"/>
        <rFont val="Times New Roman"/>
        <family val="1"/>
      </rPr>
      <t>, Dino Fazzani, Lee Nicholas Harris, Branwell Donaghey, Stephen Hogan</t>
    </r>
  </si>
  <si>
    <r>
      <t>Michel Piccoli, Jean Rochefort, Michael Lonsdale, Monica Vitti, Adriana Asti, Julien Bertheau, Jean-Claude Brialy, Adolfo Celi, Paul Frankeur, Pierre Maguelon, François Maistre, Hélène Perdriére, </t>
    </r>
    <r>
      <rPr>
        <b/>
        <u/>
        <sz val="12"/>
        <color theme="8" tint="-0.249977111117893"/>
        <rFont val="Times New Roman"/>
        <family val="1"/>
      </rPr>
      <t>Claude Piéplu</t>
    </r>
    <r>
      <rPr>
        <b/>
        <sz val="12"/>
        <color theme="8" tint="-0.249977111117893"/>
        <rFont val="Times New Roman"/>
        <family val="1"/>
      </rPr>
      <t>, Bernard Verley, Milena Vukotic, Marie-France Pisier</t>
    </r>
  </si>
  <si>
    <r>
      <t>Herbert Lom, Heather Sears, Edward de Souza, Michael Gough, Thorley Walters, Harold Goodwin, Martin Miller, Liane Aukin, </t>
    </r>
    <r>
      <rPr>
        <b/>
        <u/>
        <sz val="12"/>
        <color theme="8" tint="-0.249977111117893"/>
        <rFont val="Times New Roman"/>
        <family val="1"/>
      </rPr>
      <t>Sonya Cordeau</t>
    </r>
    <r>
      <rPr>
        <b/>
        <sz val="12"/>
        <color theme="8" tint="-0.249977111117893"/>
        <rFont val="Times New Roman"/>
        <family val="1"/>
      </rPr>
      <t>, Marne Maitland, Patrick Troughton</t>
    </r>
  </si>
  <si>
    <r>
      <t>Kirk Douglas, Martin Sheen, </t>
    </r>
    <r>
      <rPr>
        <b/>
        <u/>
        <sz val="12"/>
        <color theme="8" tint="-0.249977111117893"/>
        <rFont val="Times New Roman"/>
        <family val="1"/>
      </rPr>
      <t>Katharine Ross</t>
    </r>
    <r>
      <rPr>
        <b/>
        <sz val="12"/>
        <color theme="8" tint="-0.249977111117893"/>
        <rFont val="Times New Roman"/>
        <family val="1"/>
      </rPr>
      <t>, James Farentino, Ron O'Neal, Charles Durning</t>
    </r>
  </si>
  <si>
    <r>
      <t>Charlotte Rampling, Geoffrey Rush, Judy Davis, Dustin Clare, Colin Friels, Helen Morse, Elizabeth Alexander, Robyn Nevin, Jamie Timony, John Gaden, Alexandra Schepisi, Jane Menelaus, Simon Stone, Louise Siversen, Nikki Shiels, Bille Brown, Heather Mitchell, Justin Smith, Martin Lynes, Benita Collings, Barry Langrishe, Trudy Hellier, Kieran Darcy-Smith, Tim Robertson, </t>
    </r>
    <r>
      <rPr>
        <b/>
        <u/>
        <sz val="12"/>
        <color theme="8" tint="-0.249977111117893"/>
        <rFont val="Times New Roman"/>
        <family val="1"/>
      </rPr>
      <t>Peter Houghton</t>
    </r>
  </si>
  <si>
    <r>
      <t>Gary Cooper, Walter Brennan, Doris Davenport, Fred Stone, Forrest Tucker, Paul Hurst, Chill Wills, Lilian Bond, Dana Andrews, Charles Halton, Trevor Bardette, Tom Tyler, Lucien Littlefield, C.E. Anderson, Stanley Andrews, Arthur Aylesworth, Bill Beauman, Hank Bell, Gertrude Bennett, Danny Borzage, Charles Coleman, Heinie Conklin, Philip Connor, Buck Connors, Frank Cordell, Jim Corey, Joe De La Cruz, Helen Foster, William Gillis, Roger Gray, Aleth Hansen, Lew Kelly, Connie Leon, Art Mix, Corbet Morris, Buck Moulton, Jack Pennick, </t>
    </r>
    <r>
      <rPr>
        <b/>
        <u/>
        <sz val="12"/>
        <color theme="8" tint="-0.249977111117893"/>
        <rFont val="Times New Roman"/>
        <family val="1"/>
      </rPr>
      <t>Julian Rivero</t>
    </r>
    <r>
      <rPr>
        <b/>
        <sz val="12"/>
        <color theme="8" tint="-0.249977111117893"/>
        <rFont val="Times New Roman"/>
        <family val="1"/>
      </rPr>
      <t>, Henry Roquemore, Annabelle Rousseau, Miriam Sherwin, William Steele, Phil Tead, Lupita Tovar, Blackjack Ward, Ted Wells</t>
    </r>
  </si>
  <si>
    <r>
      <t>Karlheinz Böhm, Moira Shearer, </t>
    </r>
    <r>
      <rPr>
        <b/>
        <u/>
        <sz val="12"/>
        <color theme="8" tint="-0.249977111117893"/>
        <rFont val="Times New Roman"/>
        <family val="1"/>
      </rPr>
      <t>Anna Massey</t>
    </r>
    <r>
      <rPr>
        <b/>
        <sz val="12"/>
        <color theme="8" tint="-0.249977111117893"/>
        <rFont val="Times New Roman"/>
        <family val="1"/>
      </rPr>
      <t>, Maxine Audley, Esmond Knight, Michael Goodliffe, Shirley Anne Field, Barlett Mullins, Jack Watson, Nigel Davenport, Pamela Green</t>
    </r>
  </si>
  <si>
    <r>
      <t>Richard Gere, Susan Sarandon, Tim Roth, Brit Marling, Laetitia Casta, Nate Parker, Larry Pine, Stuart Margolin, Chris Eigeman, Graydon Carter, Bruce Altman, Monica Raymund, Reg E. Cathey, Evelina Turen, </t>
    </r>
    <r>
      <rPr>
        <b/>
        <u/>
        <sz val="12"/>
        <color theme="8" tint="-0.249977111117893"/>
        <rFont val="Times New Roman"/>
        <family val="1"/>
      </rPr>
      <t>Angel Picard-Ami</t>
    </r>
    <r>
      <rPr>
        <b/>
        <sz val="12"/>
        <color theme="8" tint="-0.249977111117893"/>
        <rFont val="Times New Roman"/>
        <family val="1"/>
      </rPr>
      <t>, Curtiss Cook, Alyssa Sutherland</t>
    </r>
  </si>
  <si>
    <r>
      <t>Denzel Washington, Dakota Fanning, Christopher Walken, Radha Mitchell, Marc Anthony, </t>
    </r>
    <r>
      <rPr>
        <b/>
        <u/>
        <sz val="12"/>
        <color theme="8" tint="-0.249977111117893"/>
        <rFont val="Times New Roman"/>
        <family val="1"/>
      </rPr>
      <t>Giancarlo Giannini</t>
    </r>
    <r>
      <rPr>
        <b/>
        <sz val="12"/>
        <color theme="8" tint="-0.249977111117893"/>
        <rFont val="Times New Roman"/>
        <family val="1"/>
      </rPr>
      <t>, Rachel Ticotin, Mickey Rourke, Gero Camilo, Jesús Ochoa</t>
    </r>
  </si>
  <si>
    <r>
      <t>Michael Keaton, Nick Offerman, John Carroll Lynch, Laura Dern, Linda Cardellini, Patrick Wilson, B.J. Novak, </t>
    </r>
    <r>
      <rPr>
        <b/>
        <u/>
        <sz val="12"/>
        <color theme="8" tint="-0.249977111117893"/>
        <rFont val="Times New Roman"/>
        <family val="1"/>
      </rPr>
      <t>Lauren Denham</t>
    </r>
    <r>
      <rPr>
        <b/>
        <sz val="12"/>
        <color theme="8" tint="-0.249977111117893"/>
        <rFont val="Times New Roman"/>
        <family val="1"/>
      </rPr>
      <t>, Catherine Dyer, Ric Reitz, Wilbur Fitzgerald, Valeri Rogers, David Silverman, Abbey Ferrell, Tracy Goode, Franco Castan</t>
    </r>
  </si>
  <si>
    <r>
      <t>John C. Reilly, Steve Coogan, Shirley Henderson, Bentley Kalu, Nina Arianda, Danny Huston, Rufus Jones, Susy Kane, Stephanie Hyam, </t>
    </r>
    <r>
      <rPr>
        <b/>
        <u/>
        <sz val="12"/>
        <color theme="8" tint="-0.249977111117893"/>
        <rFont val="Times New Roman"/>
        <family val="1"/>
      </rPr>
      <t>Charles Walters</t>
    </r>
    <r>
      <rPr>
        <b/>
        <sz val="12"/>
        <color theme="8" tint="-0.249977111117893"/>
        <rFont val="Times New Roman"/>
        <family val="1"/>
      </rPr>
      <t>, Ella Kenion, Joseph Balderrama, Sophie Wardlow, Michael Haydon, Roger Ringrose, Julie Eagleton, Stewart Alexander, Andy Mihalache</t>
    </r>
  </si>
  <si>
    <r>
      <t>Richard Pryor, John Candy, Lonette McKee, Stephen Collins, Jerry Orbach, Pat Hingle, Hume Cronyn, Jerome Dempsey, Tovah Feldshuh, Joe Grifasi, Peter Jason, David White, David Wohl, Ji-Tu Cumbuka, Milt Kogan, Carmine Caridi, Yakov Smirnoff, Rick Moranis, Yana Nirvana, Grand L. Bush, Conrad Janis, Rosetta LeNoire, Joseph Leon, Robert Ellenstein, Reni Santoni, Alan Autry, Joseph G. Medalis, Malachy McCourt, Roger Til, Allan Miller, Mike Hagerty, Kelly Yaegermann, Allan Graf, Archie Hahn, Richard Hochberg, R.D. Call, Lin Shaye, Wesley Thompson, Strawn Bovee, Matt Landers, Brad Sanders, Bill McConnell, Margot Rose, Joel Weiss, Candee Jennings, </t>
    </r>
    <r>
      <rPr>
        <b/>
        <u/>
        <sz val="12"/>
        <color theme="8" tint="-0.249977111117893"/>
        <rFont val="Times New Roman"/>
        <family val="1"/>
      </rPr>
      <t>Bennie E. Dobbins</t>
    </r>
    <r>
      <rPr>
        <b/>
        <sz val="12"/>
        <color theme="8" tint="-0.249977111117893"/>
        <rFont val="Times New Roman"/>
        <family val="1"/>
      </rPr>
      <t>, Ken Medlock, Robbie T. Robinson, Hank Robinson</t>
    </r>
  </si>
  <si>
    <r>
      <t>Jason Statham, Saffron Burrows, Stephen Campbell Moore, Daniel Mays, James Faulkner, Alki David, </t>
    </r>
    <r>
      <rPr>
        <b/>
        <u/>
        <sz val="12"/>
        <color theme="8" tint="-0.249977111117893"/>
        <rFont val="Times New Roman"/>
        <family val="1"/>
      </rPr>
      <t>Michael Jibson</t>
    </r>
    <r>
      <rPr>
        <b/>
        <sz val="12"/>
        <color theme="8" tint="-0.249977111117893"/>
        <rFont val="Times New Roman"/>
        <family val="1"/>
      </rPr>
      <t>, Richard Lintern, Don Gallagher, Peter De Jersey, David Suchet</t>
    </r>
  </si>
  <si>
    <r>
      <t>John Wayne, Maureen O'Hara, Yvonne De Carlo, Patrick Wayne, Jack Kruschen, Stefanie Powers, Chill Wills, Jerry Van Dyke, Edgar Buchanan, Strother Martin, Bruce Cabot, Perry Lopez, Gordon Jones, Robert Lowery, Edward Faulkner, Hank Worden, Michael Pate, Mari Blanchard, </t>
    </r>
    <r>
      <rPr>
        <b/>
        <u/>
        <sz val="12"/>
        <color theme="8" tint="-0.249977111117893"/>
        <rFont val="Times New Roman"/>
        <family val="1"/>
      </rPr>
      <t>Leo Gordon</t>
    </r>
    <r>
      <rPr>
        <b/>
        <sz val="12"/>
        <color theme="8" tint="-0.249977111117893"/>
        <rFont val="Times New Roman"/>
        <family val="1"/>
      </rPr>
      <t>, Chuck Roberson, Bob Steele, Aissa Wayne, Big John Hamilton</t>
    </r>
  </si>
  <si>
    <r>
      <t>Scott Mechlowicz, Nick Nolte, </t>
    </r>
    <r>
      <rPr>
        <b/>
        <u/>
        <sz val="12"/>
        <color theme="8" tint="-0.249977111117893"/>
        <rFont val="Times New Roman"/>
        <family val="1"/>
      </rPr>
      <t>Amy Smart</t>
    </r>
    <r>
      <rPr>
        <b/>
        <sz val="12"/>
        <color theme="8" tint="-0.249977111117893"/>
        <rFont val="Times New Roman"/>
        <family val="1"/>
      </rPr>
      <t>, Tim DeKay, Ashton Holmes, Paul Wesley, B.J. Britt, Agnes Bruckner, Ray Wise</t>
    </r>
  </si>
  <si>
    <r>
      <t>Timothy Hutton, Lindsay Crouse, </t>
    </r>
    <r>
      <rPr>
        <b/>
        <u/>
        <sz val="12"/>
        <color theme="8" tint="-0.249977111117893"/>
        <rFont val="Times New Roman"/>
        <family val="1"/>
      </rPr>
      <t>John Lone</t>
    </r>
    <r>
      <rPr>
        <b/>
        <sz val="12"/>
        <color theme="8" tint="-0.249977111117893"/>
        <rFont val="Times New Roman"/>
        <family val="1"/>
      </rPr>
      <t>, Josef Sommer, James Tolkan, Danny Glover, David Strathairn</t>
    </r>
  </si>
  <si>
    <r>
      <t>Burt Lancaster, Dianne Foster, Diana Lynn, John McIntire, Una Merkel, John Carradine, John Litel, Rhys Williams, Edward Norris, Walter Matthau, </t>
    </r>
    <r>
      <rPr>
        <b/>
        <u/>
        <sz val="12"/>
        <color theme="8" tint="-0.249977111117893"/>
        <rFont val="Times New Roman"/>
        <family val="1"/>
      </rPr>
      <t>Donald MacDonald</t>
    </r>
  </si>
  <si>
    <r>
      <t>Jean Rochefort, Johnny Hallyday, Jean-François Stévenin, </t>
    </r>
    <r>
      <rPr>
        <b/>
        <u/>
        <sz val="12"/>
        <color theme="8" tint="-0.249977111117893"/>
        <rFont val="Times New Roman"/>
        <family val="1"/>
      </rPr>
      <t>Charlie Nelson</t>
    </r>
    <r>
      <rPr>
        <b/>
        <sz val="12"/>
        <color theme="8" tint="-0.249977111117893"/>
        <rFont val="Times New Roman"/>
        <family val="1"/>
      </rPr>
      <t>, Pascal Parmentier, Isabelle Petit-Jacques, Edith Scob, Maurice Chevit</t>
    </r>
  </si>
  <si>
    <r>
      <t>Ivan Massagué, Zorion Eguileor, Antonia San Juan, Emilio Buale, Alexandra Masangkay, Eric Goode, Algis Arlauskas, Miriam Martín, </t>
    </r>
    <r>
      <rPr>
        <b/>
        <u/>
        <sz val="12"/>
        <color theme="8" tint="-0.249977111117893"/>
        <rFont val="Times New Roman"/>
        <family val="1"/>
      </rPr>
      <t>Óscar Oliver</t>
    </r>
  </si>
  <si>
    <r>
      <t>Kazuko Yoshiyuki, Tatsuya Fuji, </t>
    </r>
    <r>
      <rPr>
        <b/>
        <u/>
        <sz val="12"/>
        <color theme="8" tint="-0.249977111117893"/>
        <rFont val="Times New Roman"/>
        <family val="1"/>
      </rPr>
      <t>Takahiro Tamura</t>
    </r>
    <r>
      <rPr>
        <b/>
        <sz val="12"/>
        <color theme="8" tint="-0.249977111117893"/>
        <rFont val="Times New Roman"/>
        <family val="1"/>
      </rPr>
      <t>, Takuzo Kawatani, Masami Hasegawa, Kenzo Kawarazaki, Eizo Kitamura, Akiko Koyama, Sumie Sasaki, Taiji Tonoyama</t>
    </r>
  </si>
  <si>
    <r>
      <t>David Mazouz, Tom Cavanagh, Valentina Lodovini, Joseph Fiennes, </t>
    </r>
    <r>
      <rPr>
        <b/>
        <u/>
        <sz val="12"/>
        <color theme="8" tint="-0.249977111117893"/>
        <rFont val="Times New Roman"/>
        <family val="1"/>
      </rPr>
      <t>Ed Asner</t>
    </r>
    <r>
      <rPr>
        <b/>
        <sz val="12"/>
        <color theme="8" tint="-0.249977111117893"/>
        <rFont val="Times New Roman"/>
        <family val="1"/>
      </rPr>
      <t>, Alejandro Awada, Megan Charpentier, Robert Verlaque, Vando Villamil</t>
    </r>
  </si>
  <si>
    <r>
      <t>Brendan Gleeson, Don Cheadle, Liam Cunningham, David Wilmot, Rory Keenan, Mark Strong, Fionnula Flanagan, Dominique McElligott, </t>
    </r>
    <r>
      <rPr>
        <b/>
        <u/>
        <sz val="12"/>
        <color theme="8" tint="-0.249977111117893"/>
        <rFont val="Times New Roman"/>
        <family val="1"/>
      </rPr>
      <t>Sarah Greene</t>
    </r>
    <r>
      <rPr>
        <b/>
        <sz val="12"/>
        <color theme="8" tint="-0.249977111117893"/>
        <rFont val="Times New Roman"/>
        <family val="1"/>
      </rPr>
      <t>, Katarina Cas, Pat Shortt, Darren Healy, Laurence Kinlan, Gary Lydon</t>
    </r>
  </si>
  <si>
    <r>
      <t>Eddie Redmayne, Sacha Baron Cohen, Mark Rylance, Frank Langella, Joseph Gordon-Levitt, Jeremy Strong, John Carroll Lynch, Alex Sharp, Yahya Abdul-Mateen II, Michael Keaton, Ben Shenkman, J.C. MacKenzie, Noah Robbins, Alice Kremelberg, Danny Flaherty, John Doman, Mike Geraghty, Kelvin Harrison Jr., Caitlin Fitzgerald, John Quilty, </t>
    </r>
    <r>
      <rPr>
        <b/>
        <u/>
        <sz val="12"/>
        <color theme="8" tint="-0.249977111117893"/>
        <rFont val="Times New Roman"/>
        <family val="1"/>
      </rPr>
      <t>Max Adler</t>
    </r>
    <r>
      <rPr>
        <b/>
        <sz val="12"/>
        <color theme="8" tint="-0.249977111117893"/>
        <rFont val="Times New Roman"/>
        <family val="1"/>
      </rPr>
      <t>, Wayne Duvall, Damian Young, C.J. Wilson</t>
    </r>
  </si>
  <si>
    <r>
      <t>Kurt Russell, Patricia Clarkson, Noah Emmerich, Nathan West, Eddie Cahill, Kenneth Mitchell, Pete Duffy, Joe Cure, Bobby Hanson, Nate Miller, Michael Mantenuto, Sean McCann, Kenneth Welsh, Patrick O'Brien Demsey, Eric Peter-Kaiser, </t>
    </r>
    <r>
      <rPr>
        <b/>
        <u/>
        <sz val="12"/>
        <color theme="8" tint="-0.249977111117893"/>
        <rFont val="Times New Roman"/>
        <family val="1"/>
      </rPr>
      <t>Billy Schneider</t>
    </r>
    <r>
      <rPr>
        <b/>
        <sz val="12"/>
        <color theme="8" tint="-0.249977111117893"/>
        <rFont val="Times New Roman"/>
        <family val="1"/>
      </rPr>
      <t>, Chris Koch, Kris Wilson, Steve Kovalcik, Sam Skoryna</t>
    </r>
  </si>
  <si>
    <r>
      <t>Philip Seymour Hoffman, Richard Jenkins, Christina Hendricks, John Turturro, Eddie Marsan, Caleb Landry Jones, Glenn Fleshler, Domenick Lombardozzi, Lenny Venito, Sophia Takal, Eddie McGee, </t>
    </r>
    <r>
      <rPr>
        <b/>
        <u/>
        <sz val="12"/>
        <color theme="8" tint="-0.249977111117893"/>
        <rFont val="Times New Roman"/>
        <family val="1"/>
      </rPr>
      <t>Peter Gerety</t>
    </r>
    <r>
      <rPr>
        <b/>
        <sz val="12"/>
        <color theme="8" tint="-0.249977111117893"/>
        <rFont val="Times New Roman"/>
        <family val="1"/>
      </rPr>
      <t>, John Cenatiempo, Casey Roberts</t>
    </r>
  </si>
  <si>
    <r>
      <t>Nicolas Cage, Wes Bentley, Eva Mendes, Peter Fonda, Sam Elliott, Donal Logue, Matt Long, Brett Cullen, Raquel Alessi, Matt Norman, Eddie Baroo, Jessica Napier, Laurence Breuls, Daniel Frederiksen, Mathew Wilkinson, Kirstie Hutton, Ryan Johnson, Jonathan Oldham, Peter Callan, Rebel Wilson, Peter Barry, Bruce Hughes, Rita Kalnejais, David Roberts, Arthur Angel, Jason Raftopoulos, Brett Swain, Duncan Young, </t>
    </r>
    <r>
      <rPr>
        <b/>
        <u/>
        <sz val="12"/>
        <color theme="8" tint="-0.249977111117893"/>
        <rFont val="Times New Roman"/>
        <family val="1"/>
      </rPr>
      <t>Joel Tobeck</t>
    </r>
    <r>
      <rPr>
        <b/>
        <sz val="12"/>
        <color theme="8" tint="-0.249977111117893"/>
        <rFont val="Times New Roman"/>
        <family val="1"/>
      </rPr>
      <t>, Charlie Garber, Richard Ian Cox, Ling Cooper Tang</t>
    </r>
  </si>
  <si>
    <r>
      <t>Jean Dujardin, Louis Garrel, Emmanuelle Seigner, Grégory Gadebois, Hervé Pierre, Wladimir Yordanoff, Didier Sandre, Melvil Poupaud, </t>
    </r>
    <r>
      <rPr>
        <b/>
        <u/>
        <sz val="12"/>
        <color theme="8" tint="-0.249977111117893"/>
        <rFont val="Times New Roman"/>
        <family val="1"/>
      </rPr>
      <t>Mathieu Amalric</t>
    </r>
    <r>
      <rPr>
        <b/>
        <sz val="12"/>
        <color theme="8" tint="-0.249977111117893"/>
        <rFont val="Times New Roman"/>
        <family val="1"/>
      </rPr>
      <t>, Laurent Stocker, Eric Ruf, Vincent Pérez, Michel Vuillermoz, Vincent Grass, Damien Bonnard, Denis Podalydès, Raphaël Caraty, Clément Jacqmin, Pierre Léon Luneau, Michèle Clément, Yohan Renier, Romain Lehnhoff, Luca Barbareschi</t>
    </r>
  </si>
  <si>
    <r>
      <t>Nick Nolte, Tim Roth, Valeria Henríquez, Luis Guzmán, Marie Paquim, Hailey Hermida, </t>
    </r>
    <r>
      <rPr>
        <b/>
        <u/>
        <sz val="12"/>
        <color theme="8" tint="-0.249977111117893"/>
        <rFont val="Times New Roman"/>
        <family val="1"/>
      </rPr>
      <t>Juana Arboleda</t>
    </r>
    <r>
      <rPr>
        <b/>
        <sz val="12"/>
        <color theme="8" tint="-0.249977111117893"/>
        <rFont val="Times New Roman"/>
        <family val="1"/>
      </rPr>
      <t>, Nelson Camayo, Julio Pachón, Álvaro Bayona, Hector Chiquillo</t>
    </r>
  </si>
  <si>
    <r>
      <t>Petr Kotlar, Harvey Keitel, Barry Pepper, Julian Sands, Udo Kier, Stellan Skarsgard, Alexei Kravchenko, Tim Kalkhof, Jitka Cvancarová, Pavel Kríz, Petr Vanok, Lech Dyblik, Dominik Weber, Filip Kankovský, Radim Fiala, </t>
    </r>
    <r>
      <rPr>
        <b/>
        <u/>
        <sz val="12"/>
        <color theme="8" tint="-0.249977111117893"/>
        <rFont val="Times New Roman"/>
        <family val="1"/>
      </rPr>
      <t>Irena Máchová</t>
    </r>
    <r>
      <rPr>
        <b/>
        <sz val="12"/>
        <color theme="8" tint="-0.249977111117893"/>
        <rFont val="Times New Roman"/>
        <family val="1"/>
      </rPr>
      <t>, Milan Simácek, Jan Monczka, Aleksey Kravchenko</t>
    </r>
  </si>
  <si>
    <r>
      <t>Holly Hunter, Anna Paquin, Harvey Keitel, Sam Neill, Kerry Walker, Geneviève Lemon, Tungia Baker, Ian Mune, Peter Dennett, </t>
    </r>
    <r>
      <rPr>
        <b/>
        <u/>
        <sz val="12"/>
        <color theme="8" tint="-0.249977111117893"/>
        <rFont val="Times New Roman"/>
        <family val="1"/>
      </rPr>
      <t>Te Whatanui Skipwith</t>
    </r>
    <r>
      <rPr>
        <b/>
        <sz val="12"/>
        <color theme="8" tint="-0.249977111117893"/>
        <rFont val="Times New Roman"/>
        <family val="1"/>
      </rPr>
      <t>, Pete Smith, Bruce Allpress, Cliff Curtis, Carla Rupuha, Mahina Tunui</t>
    </r>
  </si>
  <si>
    <r>
      <t>Danica McKellar, Kerr Smith, William Zabka, Kristoffer Polaha, Brooke Burns, McKaley Miller, Alan Powell, David DeSanctis, </t>
    </r>
    <r>
      <rPr>
        <b/>
        <u/>
        <sz val="12"/>
        <color theme="8" tint="-0.249977111117893"/>
        <rFont val="Times New Roman"/>
        <family val="1"/>
      </rPr>
      <t>Michael Grant</t>
    </r>
    <r>
      <rPr>
        <b/>
        <sz val="12"/>
        <color theme="8" tint="-0.249977111117893"/>
        <rFont val="Times New Roman"/>
        <family val="1"/>
      </rPr>
      <t>, Clyde Jones, J. Teddy Garces, Rebecca Lines</t>
    </r>
  </si>
  <si>
    <r>
      <t>Benedict Cumberbatch, Daniel Brühl, Alicia Vikander, Carice van Houten, Stanley Tucci, Laura Linney, Anthony Mackie, David Thewlis, Dan Stevens, Moritz Bleibtreu, Peter Capaldi, Hera Hilmar, Jeany Spark, Jamie Blackley, Michael Jibson, Pascaline Crêvecoeur, </t>
    </r>
    <r>
      <rPr>
        <b/>
        <u/>
        <sz val="12"/>
        <color theme="8" tint="-0.249977111117893"/>
        <rFont val="Times New Roman"/>
        <family val="1"/>
      </rPr>
      <t>Lydia Leonard</t>
    </r>
    <r>
      <rPr>
        <b/>
        <sz val="12"/>
        <color theme="8" tint="-0.249977111117893"/>
        <rFont val="Times New Roman"/>
        <family val="1"/>
      </rPr>
      <t>, Anatole Taubman, Michael Culkin, Alexander Beyer, John Schwab, Yuval David, Amir Boutrous, Christian Contreras</t>
    </r>
  </si>
  <si>
    <r>
      <t>Will Ferrell, Christina Applegate, Paul Rudd, Steve Carell, </t>
    </r>
    <r>
      <rPr>
        <b/>
        <u/>
        <sz val="12"/>
        <color theme="8" tint="-0.249977111117893"/>
        <rFont val="Times New Roman"/>
        <family val="1"/>
      </rPr>
      <t>David Koechner</t>
    </r>
    <r>
      <rPr>
        <b/>
        <sz val="12"/>
        <color theme="8" tint="-0.249977111117893"/>
        <rFont val="Times New Roman"/>
        <family val="1"/>
      </rPr>
      <t>, Fred Willard, Kathryn Hahn, Chris Parnell, Vince Vaughn, Ben Stiller, Tim Robbins, Luke Wilson, Danny Trejo, Jack Black, Seth Rogen</t>
    </r>
  </si>
  <si>
    <r>
      <t>Elvis Presley, Judy Tyler, Mickey Shaughnessy, </t>
    </r>
    <r>
      <rPr>
        <b/>
        <u/>
        <sz val="12"/>
        <color theme="8" tint="-0.249977111117893"/>
        <rFont val="Times New Roman"/>
        <family val="1"/>
      </rPr>
      <t>Vaughn Taylor</t>
    </r>
    <r>
      <rPr>
        <b/>
        <sz val="12"/>
        <color theme="8" tint="-0.249977111117893"/>
        <rFont val="Times New Roman"/>
        <family val="1"/>
      </rPr>
      <t>, Dean Jones, Jennifer Holden, Anne Neyland</t>
    </r>
  </si>
  <si>
    <r>
      <t>Daniel Brühl, Kate Beckinsale, Valerio Mastandrea, Cara Delevingne, Pete Sullivan, Alistair Petrie, Sai Bennett, </t>
    </r>
    <r>
      <rPr>
        <b/>
        <u/>
        <sz val="12"/>
        <color theme="8" tint="-0.249977111117893"/>
        <rFont val="Times New Roman"/>
        <family val="1"/>
      </rPr>
      <t>Austin Spangler</t>
    </r>
    <r>
      <rPr>
        <b/>
        <sz val="12"/>
        <color theme="8" tint="-0.249977111117893"/>
        <rFont val="Times New Roman"/>
        <family val="1"/>
      </rPr>
      <t>, Rosie Fellner, Genevieve Gaunt, Corrado Invernizzi</t>
    </r>
  </si>
  <si>
    <r>
      <t>Clint Eastwood, Marsha Mason, Everett McGill, Moses Gunn, Eileen Heckart, Bo Svenson, Boyd Gaines, Mario Van Peebles, </t>
    </r>
    <r>
      <rPr>
        <b/>
        <u/>
        <sz val="12"/>
        <color theme="8" tint="-0.249977111117893"/>
        <rFont val="Times New Roman"/>
        <family val="1"/>
      </rPr>
      <t>Arlen Dean Snyder</t>
    </r>
    <r>
      <rPr>
        <b/>
        <sz val="12"/>
        <color theme="8" tint="-0.249977111117893"/>
        <rFont val="Times New Roman"/>
        <family val="1"/>
      </rPr>
      <t>, Vincent Irizarry, Ramón Franco, Tom Villard</t>
    </r>
  </si>
  <si>
    <r>
      <t>Chiwetel Ejiofor, Julia Roberts, Nicole Kidman, Dean Norris, Alfred Molina, Michael Kelly, Lyndon Smith, Zoe Graham, Don Harvey, Frankie Sims, </t>
    </r>
    <r>
      <rPr>
        <b/>
        <u/>
        <sz val="12"/>
        <color theme="8" tint="-0.249977111117893"/>
        <rFont val="Times New Roman"/>
        <family val="1"/>
      </rPr>
      <t>Patrick Davis</t>
    </r>
    <r>
      <rPr>
        <b/>
        <sz val="12"/>
        <color theme="8" tint="-0.249977111117893"/>
        <rFont val="Times New Roman"/>
        <family val="1"/>
      </rPr>
      <t>, Jahmilla Jackson, Amir Malaklou, John Pirruccello, Alessandro Cuomo</t>
    </r>
  </si>
  <si>
    <r>
      <t>Jeff Bridges, Julianne Moore, Ben Barnes, Kit Harington, Alicia Vikander, Lilah Fitzgerald, Antje Traue, Olivia Williams, Djimon Hounsou, Jason Scott Lee, David Cubitt, Timothy Webber, Billy Wickman, Gerard Plunkett, Julian Black Antelope, John DeSantis, Kandyse McClure, Luc Roderique, Zahf Paroo, Primo Allon, Taya Clyne, Isabelle Landry, Yaroslav Poverlo, Ryan Robbins, Jim Shield, Bill Croft, </t>
    </r>
    <r>
      <rPr>
        <b/>
        <u/>
        <sz val="12"/>
        <color theme="8" tint="-0.249977111117893"/>
        <rFont val="Times New Roman"/>
        <family val="1"/>
      </rPr>
      <t>Thai-Hoa Le</t>
    </r>
    <r>
      <rPr>
        <b/>
        <sz val="12"/>
        <color theme="8" tint="-0.249977111117893"/>
        <rFont val="Times New Roman"/>
        <family val="1"/>
      </rPr>
      <t>, Candice-May Langlois, Thomas DuPont, Carmel Amit</t>
    </r>
  </si>
  <si>
    <r>
      <t>Tyrone Power, Linda Darnell, Basil Rathbone, Gale Sondergaard, </t>
    </r>
    <r>
      <rPr>
        <b/>
        <u/>
        <sz val="12"/>
        <color theme="8" tint="-0.249977111117893"/>
        <rFont val="Times New Roman"/>
        <family val="1"/>
      </rPr>
      <t>Eugene Pallette</t>
    </r>
    <r>
      <rPr>
        <b/>
        <sz val="12"/>
        <color theme="8" tint="-0.249977111117893"/>
        <rFont val="Times New Roman"/>
        <family val="1"/>
      </rPr>
      <t>, J. Edward Bromberg, Montagu Love, Janet Beecher, George Regas</t>
    </r>
  </si>
  <si>
    <r>
      <t>Dirk Bogarde, Sarah Miles, Wendy Craig, </t>
    </r>
    <r>
      <rPr>
        <b/>
        <u/>
        <sz val="12"/>
        <color theme="8" tint="-0.249977111117893"/>
        <rFont val="Times New Roman"/>
        <family val="1"/>
      </rPr>
      <t>James Fox</t>
    </r>
    <r>
      <rPr>
        <b/>
        <sz val="12"/>
        <color theme="8" tint="-0.249977111117893"/>
        <rFont val="Times New Roman"/>
        <family val="1"/>
      </rPr>
      <t>, Catherine Lacey, Richard Vernon, Brian Phelan, Hazel Terry, Alison Seebohm, Philippa Hare, Dorothy Bromiley</t>
    </r>
  </si>
  <si>
    <r>
      <t>Jamie Bamber, Marie Avgeropoulos, Aleks Paunovic, Stefanie von Pfetten, Colin Cunningham, Paul McGillion, </t>
    </r>
    <r>
      <rPr>
        <b/>
        <u/>
        <sz val="12"/>
        <color theme="8" tint="-0.249977111117893"/>
        <rFont val="Times New Roman"/>
        <family val="1"/>
      </rPr>
      <t>Gina Chiarelli</t>
    </r>
    <r>
      <rPr>
        <b/>
        <sz val="12"/>
        <color theme="8" tint="-0.249977111117893"/>
        <rFont val="Times New Roman"/>
        <family val="1"/>
      </rPr>
      <t>, Veena Sood, Craig Erickson, John Hainsworth</t>
    </r>
  </si>
  <si>
    <r>
      <t>James Franco, Logan Marshall-Green, Danny McBride, Tim Blake Nelson, Ahna O'Reilly, Beth Grant, </t>
    </r>
    <r>
      <rPr>
        <b/>
        <u/>
        <sz val="12"/>
        <color theme="8" tint="-0.249977111117893"/>
        <rFont val="Times New Roman"/>
        <family val="1"/>
      </rPr>
      <t>Jim Parrack</t>
    </r>
    <r>
      <rPr>
        <b/>
        <sz val="12"/>
        <color theme="8" tint="-0.249977111117893"/>
        <rFont val="Times New Roman"/>
        <family val="1"/>
      </rPr>
      <t>, Jesse Heiman, Scott Haze, Brady Permenter, Brian Lally, Jennifer Kristen Howell, Anna Kooris, Steve Nabors, Natalie Minton</t>
    </r>
  </si>
  <si>
    <r>
      <t>Kevin Costner, Madeline Carroll, Paula Patton, Kelsey Grammer, Dennis Hopper, Nathan Lane, Stanley Tucci, </t>
    </r>
    <r>
      <rPr>
        <b/>
        <u/>
        <sz val="12"/>
        <color theme="8" tint="-0.249977111117893"/>
        <rFont val="Times New Roman"/>
        <family val="1"/>
      </rPr>
      <t>Judge Reinhold</t>
    </r>
    <r>
      <rPr>
        <b/>
        <sz val="12"/>
        <color theme="8" tint="-0.249977111117893"/>
        <rFont val="Times New Roman"/>
        <family val="1"/>
      </rPr>
      <t>, George Lopez, Willie Nelson, Mare Winningham, Richart Petty</t>
    </r>
  </si>
  <si>
    <r>
      <t>Mark Wahlberg, Taylor Kitsch, Ben Foster, Emile Hirsch, Alexander Ludwig, Eric Bana, Jerry Ferrara, </t>
    </r>
    <r>
      <rPr>
        <b/>
        <u/>
        <sz val="12"/>
        <color theme="8" tint="-0.249977111117893"/>
        <rFont val="Times New Roman"/>
        <family val="1"/>
      </rPr>
      <t>Scott Elrod</t>
    </r>
    <r>
      <rPr>
        <b/>
        <sz val="12"/>
        <color theme="8" tint="-0.249977111117893"/>
        <rFont val="Times New Roman"/>
        <family val="1"/>
      </rPr>
      <t>, Yousuf Azami, Ali Suliman, Rohan Chand, Dan Bilzerian</t>
    </r>
  </si>
  <si>
    <r>
      <t>John Wayne, Lana Turner, David Farrar, Lyle Bettger, Tab Hunter, James Arness, Richard Davalos, John Qualen, Paul Fix, Lowell Gilmore, Luis van Rooten, Alan Hale Jr., Wilton Graff, Peter Whitney, </t>
    </r>
    <r>
      <rPr>
        <b/>
        <u/>
        <sz val="12"/>
        <color theme="8" tint="-0.249977111117893"/>
        <rFont val="Times New Roman"/>
        <family val="1"/>
      </rPr>
      <t>Claude Akins</t>
    </r>
    <r>
      <rPr>
        <b/>
        <sz val="12"/>
        <color theme="8" tint="-0.249977111117893"/>
        <rFont val="Times New Roman"/>
        <family val="1"/>
      </rPr>
      <t>, John Doucette, Alan Hale Jr.</t>
    </r>
  </si>
  <si>
    <r>
      <t>Luke Mably, Ana Ularu, Harvey Keitel, Andrei Albulescu, Tomasz Aleksander, Radu Banzaru, Claudiu Bleont, Alma Caldare, Paul Carroll, Diana Cavallioti, Sam Churchill, Ioachim Ciobanu, </t>
    </r>
    <r>
      <rPr>
        <b/>
        <u/>
        <sz val="12"/>
        <color theme="8" tint="-0.249977111117893"/>
        <rFont val="Times New Roman"/>
        <family val="1"/>
      </rPr>
      <t>Andrei Csolsim</t>
    </r>
    <r>
      <rPr>
        <b/>
        <sz val="12"/>
        <color theme="8" tint="-0.249977111117893"/>
        <rFont val="Times New Roman"/>
        <family val="1"/>
      </rPr>
      <t>, Sorin Dobrin, Andreea Dogaru, Cosmin Dolea</t>
    </r>
  </si>
  <si>
    <r>
      <t>Denzel Washington, Meg Ryan, Lou Diamond Phillips, Scott Glenn, Michael Moriarty, Matt Damon, Seth Gilliam, Bronson Pinchot, Regina Taylor, Zeljko Ivanek, Tim Guinee, Tim Ransom, Sean Astin, Mark Adair-Rios, Ned Vaughn, Manny Perez, Sean Patrick Thomas, Ken Jenkins, Kathleen Widdoes, Lucky Luciano, Michole Briana White, Patrick Young, Jimmy Ray Pickens, Jack Watkins, Matt Sigloch, Bruce McGill, Michael Dolan, Tom Schanley, Robert Apisa, Daniel Gonzales, Albert Hall, </t>
    </r>
    <r>
      <rPr>
        <b/>
        <u/>
        <sz val="12"/>
        <color theme="8" tint="-0.249977111117893"/>
        <rFont val="Times New Roman"/>
        <family val="1"/>
      </rPr>
      <t>Richard Venture</t>
    </r>
    <r>
      <rPr>
        <b/>
        <sz val="12"/>
        <color theme="8" tint="-0.249977111117893"/>
        <rFont val="Times New Roman"/>
        <family val="1"/>
      </rPr>
      <t>, Diane Baker, Amy Hathaway, Reed Frerichs</t>
    </r>
  </si>
  <si>
    <r>
      <t>Kristen Bell, Josh Duhamel, Danny DeVito, Anjelica Huston, Don Johnson, Alexis Dziena, Will Arnett, Jon Heder, Dax Shepard, Keir O'Donnell, Peggy Lipton, Shaquille O'Neal, Kate Micucci, Luca Calvani, Bobby Moynihan, Kristen Schaal, Judith Malina, Lee Pace, Charlie Sanders, Eugene Cordero, Eric Zuckerman, Pasquale Esposito, Francesco De Vito, Ebony Jo-Ann, Quisha Saunders, Alexa Havins, Carlo D'Amore, Geoffrey Cantor, Lawrence Taylor, John Mainieri, George Deihl Jr., Bing Putney, Elizabeth Olin, Jessica Howell, </t>
    </r>
    <r>
      <rPr>
        <b/>
        <u/>
        <sz val="12"/>
        <color theme="8" tint="-0.249977111117893"/>
        <rFont val="Times New Roman"/>
        <family val="1"/>
      </rPr>
      <t>Ghostface Killah</t>
    </r>
  </si>
  <si>
    <r>
      <t>Diane Kruger, Numan Acar, Ulrich Brandhoff, </t>
    </r>
    <r>
      <rPr>
        <b/>
        <u/>
        <sz val="12"/>
        <color theme="8" tint="-0.249977111117893"/>
        <rFont val="Times New Roman"/>
        <family val="1"/>
      </rPr>
      <t>Hanna Hilsdorf</t>
    </r>
    <r>
      <rPr>
        <b/>
        <sz val="12"/>
        <color theme="8" tint="-0.249977111117893"/>
        <rFont val="Times New Roman"/>
        <family val="1"/>
      </rPr>
      <t>, Ulrich Tukur, Johannes Krisch, Siir Eloglu, Rafael Santana, Denis Moschitto, Jessica McIntyre, Samia Muriel Chancrin</t>
    </r>
  </si>
  <si>
    <r>
      <t>Rachel Weisz, Bill Nighy, Ralph Fiennes, Michael Gambon, Felicity Jones, Judy Davis, Tom Hughes, Rakhee Thakrar, Saskia Reeves, Ewen Bremner, Richard Lintern, Holly Aird, Andrew Cleaver, Kate Burdette, Alice Krige, Rory Morrison, </t>
    </r>
    <r>
      <rPr>
        <b/>
        <u/>
        <sz val="12"/>
        <color theme="8" tint="-0.249977111117893"/>
        <rFont val="Times New Roman"/>
        <family val="1"/>
      </rPr>
      <t>Aisling Loftus</t>
    </r>
    <r>
      <rPr>
        <b/>
        <sz val="12"/>
        <color theme="8" tint="-0.249977111117893"/>
        <rFont val="Times New Roman"/>
        <family val="1"/>
      </rPr>
      <t>, Bruce Myers, Surendra Kochar, Charlotte Green, Marthe Keller</t>
    </r>
  </si>
  <si>
    <r>
      <t>Tom Cruise, Brad Pitt, Kirsten Dunst, Antonio Banderas, Christian Slater, Stephen Rea, Indra Ove, Thandie Newton, Domiziana Giordano, Sara Stockbridge, Virginia McCollam, John McConnell, Mike Seelig, Bellina Logan, Lyla Hay Owen, Lee E. Scharfstein, Helen McCrory, Nathalie Bloch-Lainé, Jeanette Kontomitras, Roger Lloyd-Pack, George Kelly, Nicole DuBois Favre, Micha Bergese, Rory Edwards, Marcel Iures, Susan Lynch, </t>
    </r>
    <r>
      <rPr>
        <b/>
        <u/>
        <sz val="12"/>
        <color theme="8" tint="-0.249977111117893"/>
        <rFont val="Times New Roman"/>
        <family val="1"/>
      </rPr>
      <t>Louise Salter</t>
    </r>
    <r>
      <rPr>
        <b/>
        <sz val="12"/>
        <color theme="8" tint="-0.249977111117893"/>
        <rFont val="Times New Roman"/>
        <family val="1"/>
      </rPr>
      <t>, Matthew Sim, François Testory, Andrew Tieman, Simon Tyrrell, George Yiasoumi, Laure Marsac, Katia Caballero, Louis Lewis-Smith</t>
    </r>
  </si>
  <si>
    <r>
      <t>Dustin Hoffman, Sharon Stone, Samuel L. Jackson, Peter Coyote, Liev Schreiber, Queen Latifah, Marga Gómez, </t>
    </r>
    <r>
      <rPr>
        <b/>
        <u/>
        <sz val="12"/>
        <color theme="8" tint="-0.249977111117893"/>
        <rFont val="Times New Roman"/>
        <family val="1"/>
      </rPr>
      <t>Bernard Hocke</t>
    </r>
    <r>
      <rPr>
        <b/>
        <sz val="12"/>
        <color theme="8" tint="-0.249977111117893"/>
        <rFont val="Times New Roman"/>
        <family val="1"/>
      </rPr>
      <t>, James Pickens Jr., Michael Keys Hall, Ralph Tabakin</t>
    </r>
  </si>
  <si>
    <r>
      <t>Marc Maron</t>
    </r>
    <r>
      <rPr>
        <b/>
        <sz val="12"/>
        <color theme="8" tint="-0.249977111117893"/>
        <rFont val="Times New Roman"/>
        <family val="1"/>
      </rPr>
      <t>, Jon Bass, Michaela Watkins, Jillian Bell, Whitmer Thomas, Toby Huss, Dan Bakkedahl, Lynn Shelton</t>
    </r>
  </si>
  <si>
    <r>
      <t>Addison Timlin, Spencer Treat Clark, Denis O'Hare, Gary Cole, Veronica Cartwright, Anthony Anderson, Travis Tope, </t>
    </r>
    <r>
      <rPr>
        <b/>
        <u/>
        <sz val="12"/>
        <color theme="8" tint="-0.249977111117893"/>
        <rFont val="Times New Roman"/>
        <family val="1"/>
      </rPr>
      <t>Joshua Leonard</t>
    </r>
    <r>
      <rPr>
        <b/>
        <sz val="12"/>
        <color theme="8" tint="-0.249977111117893"/>
        <rFont val="Times New Roman"/>
        <family val="1"/>
      </rPr>
      <t>, Andy Abele, Edward Herrmann, Ed Lauter, Arabella Field, Wes Chatham, Morganna May, Jaren Mitchell, Danielle Harris</t>
    </r>
  </si>
  <si>
    <r>
      <t>Luise Heyer, Sönke Möhring, Martina Eitner-Acheampong, Diana Amft, </t>
    </r>
    <r>
      <rPr>
        <b/>
        <u/>
        <sz val="12"/>
        <color theme="8" tint="-0.249977111117893"/>
        <rFont val="Times New Roman"/>
        <family val="1"/>
      </rPr>
      <t>Elena Uhlig</t>
    </r>
    <r>
      <rPr>
        <b/>
        <sz val="12"/>
        <color theme="8" tint="-0.249977111117893"/>
        <rFont val="Times New Roman"/>
        <family val="1"/>
      </rPr>
      <t>, Joachim Król, Rudolf Kowalski, Birge Schade, Ursula Werner, Maren Kroymann, Hedi Kriegeskotte, Julius Weckauf, Kathrin von Steinburg, Theresa Schneider, Eva Verena Müller, Katharina Hintzen</t>
    </r>
  </si>
  <si>
    <r>
      <t>Michael Jai White, Neal McDonough, Lateef Crowder, Laila Ali, Millie Ruperto, Hazuki Kato, Masashi Odate, </t>
    </r>
    <r>
      <rPr>
        <b/>
        <u/>
        <sz val="12"/>
        <color theme="8" tint="-0.249977111117893"/>
        <rFont val="Times New Roman"/>
        <family val="1"/>
      </rPr>
      <t>Jazmín Caratini</t>
    </r>
    <r>
      <rPr>
        <b/>
        <sz val="12"/>
        <color theme="8" tint="-0.249977111117893"/>
        <rFont val="Times New Roman"/>
        <family val="1"/>
      </rPr>
      <t>, Jimmy Navarro, Daniel Cardona, Michael J. Morris</t>
    </r>
  </si>
  <si>
    <r>
      <t>Maribel Verdú, </t>
    </r>
    <r>
      <rPr>
        <b/>
        <u/>
        <sz val="12"/>
        <color theme="8" tint="-0.249977111117893"/>
        <rFont val="Times New Roman"/>
        <family val="1"/>
      </rPr>
      <t>Antonio de la Torre</t>
    </r>
    <r>
      <rPr>
        <b/>
        <sz val="12"/>
        <color theme="8" tint="-0.249977111117893"/>
        <rFont val="Times New Roman"/>
        <family val="1"/>
      </rPr>
      <t>, Eduard Fernández, Marián Álvarez, Nora Navas, Álex O'Dogherty, Ginés García Millán, Paula Cancio, Marcos Ruiz</t>
    </r>
  </si>
  <si>
    <r>
      <t>Nagore Aranburu, Itziar Aizpuru, Itziar Ituño, Josean Bengoetxea, </t>
    </r>
    <r>
      <rPr>
        <b/>
        <u/>
        <sz val="12"/>
        <color theme="8" tint="-0.249977111117893"/>
        <rFont val="Times New Roman"/>
        <family val="1"/>
      </rPr>
      <t>Ane Gabaraín</t>
    </r>
    <r>
      <rPr>
        <b/>
        <sz val="12"/>
        <color theme="8" tint="-0.249977111117893"/>
        <rFont val="Times New Roman"/>
        <family val="1"/>
      </rPr>
      <t>, Egoitz Lasa, Jox Berasategui, Gotzon Sánchez, José Ramón Soroiz</t>
    </r>
  </si>
  <si>
    <r>
      <t>Antonio Banderas, Valeria Golino, Tim Roth, Madonna, Jennifer Beals, Bruce Willis, Quentin Tarantino, Marisa Tomei, Lili Taylor, Paul Calderon, Sammi Davis, Tamlyn Tomita, David Proval, Ione Skye, Alicia Witt, Lana McKissack, </t>
    </r>
    <r>
      <rPr>
        <b/>
        <u/>
        <sz val="12"/>
        <color theme="8" tint="-0.249977111117893"/>
        <rFont val="Times New Roman"/>
        <family val="1"/>
      </rPr>
      <t>Salma Hayek</t>
    </r>
  </si>
  <si>
    <r>
      <t>Lexy Kolker, Emile Hirsch, Bruce Dern, Grace Park, Amanda Crew, Ava Telek, Michelle Harrison, Matty Finochio, Aleks Paunovic, RJ Fetherstonhaugh, Kwesi Ameyaw, Ryan Beil, </t>
    </r>
    <r>
      <rPr>
        <b/>
        <u/>
        <sz val="12"/>
        <color theme="8" tint="-0.249977111117893"/>
        <rFont val="Times New Roman"/>
        <family val="1"/>
      </rPr>
      <t>Reese Alexander</t>
    </r>
    <r>
      <rPr>
        <b/>
        <sz val="12"/>
        <color theme="8" tint="-0.249977111117893"/>
        <rFont val="Times New Roman"/>
        <family val="1"/>
      </rPr>
      <t>, Dakota Daulby, Lee Shorten, Dean Redman, Aria Birch</t>
    </r>
  </si>
  <si>
    <r>
      <t>Brad Pitt, </t>
    </r>
    <r>
      <rPr>
        <b/>
        <u/>
        <sz val="12"/>
        <color theme="8" tint="-0.249977111117893"/>
        <rFont val="Times New Roman"/>
        <family val="1"/>
      </rPr>
      <t>Angelina Jolie</t>
    </r>
    <r>
      <rPr>
        <b/>
        <sz val="12"/>
        <color theme="8" tint="-0.249977111117893"/>
        <rFont val="Times New Roman"/>
        <family val="1"/>
      </rPr>
      <t>, Mélanie Laurent, Niels Arestrup, Richard Bohringer, Melvil Poupaud</t>
    </r>
  </si>
  <si>
    <r>
      <t>Michael Keaton</t>
    </r>
    <r>
      <rPr>
        <b/>
        <sz val="12"/>
        <color theme="8" tint="-0.249977111117893"/>
        <rFont val="Times New Roman"/>
        <family val="1"/>
      </rPr>
      <t>, Robert Downey Jr., Griffin Dunne, Ari Graynor, Nadia Dajani, Bebe Neuwirth, Harris Yulin, Catherine O'Hara, John Tormey, Shalom Harlow</t>
    </r>
  </si>
  <si>
    <r>
      <t>Forest Whitaker, John Tormey, Cliff Gorman, Henry Silva, Tricia Vessey, Isaach de Bankole, Victor Argo, Gene Ruffini, Richard Portnow, </t>
    </r>
    <r>
      <rPr>
        <b/>
        <u/>
        <sz val="12"/>
        <color theme="8" tint="-0.249977111117893"/>
        <rFont val="Times New Roman"/>
        <family val="1"/>
      </rPr>
      <t>Jamie Hector</t>
    </r>
    <r>
      <rPr>
        <b/>
        <sz val="12"/>
        <color theme="8" tint="-0.249977111117893"/>
        <rFont val="Times New Roman"/>
        <family val="1"/>
      </rPr>
      <t>, Frank Minucci, Vanessa Hollingshead, Frank Adonis, Dennis Liu, Camille Winbush</t>
    </r>
  </si>
  <si>
    <r>
      <t>Patrick Wilson, Ed Helms, Chris Pine, Jessica Alba, Ray Liotta, Brooklyn Decker, James Badge Dale, Mindy Robinson, David Hasselhoff, Randy Couture, Rad Daly, Shaun Toub, Matthew Willig, Keith Jardine, Norman Reedus, Jacqui Holland, Kevin Bigley, Jennifer Barbosa, Zach Calig, Ben Hernandez Bray, Katie Kerr, Erika Jordan, </t>
    </r>
    <r>
      <rPr>
        <b/>
        <u/>
        <sz val="12"/>
        <color theme="8" tint="-0.249977111117893"/>
        <rFont val="Times New Roman"/>
        <family val="1"/>
      </rPr>
      <t>Ahman Green</t>
    </r>
    <r>
      <rPr>
        <b/>
        <sz val="12"/>
        <color theme="8" tint="-0.249977111117893"/>
        <rFont val="Times New Roman"/>
        <family val="1"/>
      </rPr>
      <t>, Christopher Michael Holley, Eddie J. Fernandez, Max Daniels</t>
    </r>
  </si>
  <si>
    <r>
      <t>Rena Owen, </t>
    </r>
    <r>
      <rPr>
        <b/>
        <u/>
        <sz val="12"/>
        <color theme="8" tint="-0.249977111117893"/>
        <rFont val="Times New Roman"/>
        <family val="1"/>
      </rPr>
      <t>Temuera Morrison</t>
    </r>
    <r>
      <rPr>
        <b/>
        <sz val="12"/>
        <color theme="8" tint="-0.249977111117893"/>
        <rFont val="Times New Roman"/>
        <family val="1"/>
      </rPr>
      <t>, Mamaengaroa Kerr-Bell, Julian Arahanga, Taungaroa Emile, Rachel Morris Jr., Joseph Kairau, Pete Smith, Cliff Curtis, George Henare</t>
    </r>
  </si>
  <si>
    <r>
      <t>Jeff Garlin, Kaley Cuoco, Christine Woods, Natasha Lyonne, Amy Sedaris, Steven Weber, Eddie Pepitone, Leah Remini, Dave Sheridan, J.J. Totah, Ava Acres, Megan Ferguson, Chris Redd, Timm Sharp, Dana Powell, Adam Ray, Joe Kenda, Takato Yonemoto, Hailee Keanna Lautenbach, Hidetoshi Imura, Erin Foley, William Stanford Davis, Mayan Lopez, </t>
    </r>
    <r>
      <rPr>
        <b/>
        <u/>
        <sz val="12"/>
        <color theme="8" tint="-0.249977111117893"/>
        <rFont val="Times New Roman"/>
        <family val="1"/>
      </rPr>
      <t>Brad Morris</t>
    </r>
    <r>
      <rPr>
        <b/>
        <sz val="12"/>
        <color theme="8" tint="-0.249977111117893"/>
        <rFont val="Times New Roman"/>
        <family val="1"/>
      </rPr>
      <t>, Alex Puccinelli, Lena Evans, Michael R. Carlson, Ken Takemoto, Noah Staggs, James Garlin, Nelson Mashita, Hidekun Hah</t>
    </r>
  </si>
  <si>
    <r>
      <t>Saoirse Ronan, Eric Bana, Cate Blanchett, Tom Hollander, Olivia Williams, Jason Flemyng, Álvaro Cervantes, Marc Soto, Michelle Dockery, Jessica Barden, Vicky Krieps, Paris Arrowsmith, John Macmillan, </t>
    </r>
    <r>
      <rPr>
        <b/>
        <u/>
        <sz val="12"/>
        <color theme="8" tint="-0.249977111117893"/>
        <rFont val="Times New Roman"/>
        <family val="1"/>
      </rPr>
      <t>Tim Beckmann</t>
    </r>
    <r>
      <rPr>
        <b/>
        <sz val="12"/>
        <color theme="8" tint="-0.249977111117893"/>
        <rFont val="Times New Roman"/>
        <family val="1"/>
      </rPr>
      <t>, Paul Birchard, Christian Malcolm, Jamie Beamish</t>
    </r>
  </si>
  <si>
    <r>
      <t>Josh Radnor, Kate Mara, Malin Akerman, </t>
    </r>
    <r>
      <rPr>
        <b/>
        <u/>
        <sz val="12"/>
        <color theme="8" tint="-0.249977111117893"/>
        <rFont val="Times New Roman"/>
        <family val="1"/>
      </rPr>
      <t>Dana Barron</t>
    </r>
    <r>
      <rPr>
        <b/>
        <sz val="12"/>
        <color theme="8" tint="-0.249977111117893"/>
        <rFont val="Times New Roman"/>
        <family val="1"/>
      </rPr>
      <t>, Richard Jenkins, Zoe Kazan, Tony Hale, Pablo Schreiber, Fay Wolf, Michael Algieri, Peter Scanavino, Maria Elena Ramirez</t>
    </r>
  </si>
  <si>
    <r>
      <t>Anuk Steffe, Bruno Ganz, Katharina Schüttler, Jella Haase, Maxim Mehmet, Peter Lohmeyer, Rebecca Indermaur, Hannelore Hoger, Isabelle Ottmann, Quirin Agrippi, Michael Kranz, </t>
    </r>
    <r>
      <rPr>
        <b/>
        <u/>
        <sz val="12"/>
        <color theme="8" tint="-0.249977111117893"/>
        <rFont val="Times New Roman"/>
        <family val="1"/>
      </rPr>
      <t>Anna Schinz</t>
    </r>
    <r>
      <rPr>
        <b/>
        <sz val="12"/>
        <color theme="8" tint="-0.249977111117893"/>
        <rFont val="Times New Roman"/>
        <family val="1"/>
      </rPr>
      <t>, Monica Gubser, Peter Jecklin, Markus Hering</t>
    </r>
  </si>
  <si>
    <r>
      <t>Alden Ehrenreich, Alice Englert, Jeremy Irons, Viola Davis, Emmy Rossum, Thomas Mann, Emma Thompson, Eileen Atkins, Margo Martindale, Zoey Deutch, Tiffany Boone, Rachel Brosnahan, Kyle Gallner, </t>
    </r>
    <r>
      <rPr>
        <b/>
        <u/>
        <sz val="12"/>
        <color theme="8" tint="-0.249977111117893"/>
        <rFont val="Times New Roman"/>
        <family val="1"/>
      </rPr>
      <t>Pruitt Taylor Vince</t>
    </r>
    <r>
      <rPr>
        <b/>
        <sz val="12"/>
        <color theme="8" tint="-0.249977111117893"/>
        <rFont val="Times New Roman"/>
        <family val="1"/>
      </rPr>
      <t>, Robin Skye, Randy Redd</t>
    </r>
  </si>
  <si>
    <r>
      <t>Josh Brolin, Miles Teller, Jeff Bridges, James Badge Dale, Taylor Kitsch, Jennifer Connelly, Andie MacDowell, Scott Haze, Ben Hardy, Alex Russell, Michael Love Toliver, Sam Quinn, </t>
    </r>
    <r>
      <rPr>
        <b/>
        <u/>
        <sz val="12"/>
        <color theme="8" tint="-0.249977111117893"/>
        <rFont val="Times New Roman"/>
        <family val="1"/>
      </rPr>
      <t>Ryan Jason Cook</t>
    </r>
    <r>
      <rPr>
        <b/>
        <sz val="12"/>
        <color theme="8" tint="-0.249977111117893"/>
        <rFont val="Times New Roman"/>
        <family val="1"/>
      </rPr>
      <t>, Brandon Bunch, Geoff Stults, Lora Martinez, Natalie Hall, Dylan Kenin</t>
    </r>
  </si>
  <si>
    <r>
      <t>Kristen Bell, Kelsey Grammer, Seth Rogen, Zach Appelman, Brittany Ross, Lenny Jacobson, Keilly McQuail, Gene Mack Daniels, Wynter Kullman, Brian McCarthy, Jen Zaborowski, Elisabeth Ness, Amber Hodgkiss, Olivia Oguma, Alex Perez, </t>
    </r>
    <r>
      <rPr>
        <b/>
        <u/>
        <sz val="12"/>
        <color theme="8" tint="-0.249977111117893"/>
        <rFont val="Times New Roman"/>
        <family val="1"/>
      </rPr>
      <t>Mary Looram</t>
    </r>
    <r>
      <rPr>
        <b/>
        <sz val="12"/>
        <color theme="8" tint="-0.249977111117893"/>
        <rFont val="Times New Roman"/>
        <family val="1"/>
      </rPr>
      <t>, John D Singh, John Ressos, Ralph Adriel Johnson, Linda Jossana</t>
    </r>
  </si>
  <si>
    <r>
      <t>Juan Echanove, Jordi Mollà, Achero Mañas, </t>
    </r>
    <r>
      <rPr>
        <b/>
        <u/>
        <sz val="12"/>
        <color theme="8" tint="-0.249977111117893"/>
        <rFont val="Times New Roman"/>
        <family val="1"/>
      </rPr>
      <t>Marc Martínez</t>
    </r>
    <r>
      <rPr>
        <b/>
        <sz val="12"/>
        <color theme="8" tint="-0.249977111117893"/>
        <rFont val="Times New Roman"/>
        <family val="1"/>
      </rPr>
      <t>, José Sazatornil, Agustín González, David Gil, José María Cañete</t>
    </r>
  </si>
  <si>
    <r>
      <t>Glenn Ford, Barbara Stanwyck, Edward G. Robinson, </t>
    </r>
    <r>
      <rPr>
        <b/>
        <u/>
        <sz val="12"/>
        <color theme="8" tint="-0.249977111117893"/>
        <rFont val="Times New Roman"/>
        <family val="1"/>
      </rPr>
      <t>Dianne Foster</t>
    </r>
    <r>
      <rPr>
        <b/>
        <sz val="12"/>
        <color theme="8" tint="-0.249977111117893"/>
        <rFont val="Times New Roman"/>
        <family val="1"/>
      </rPr>
      <t>, Brian Keith, May Wynn, Warner Anderson, Basil Ruysdael, Lita Milan, Richard Jaeckel, James Westerfield, Jack Kelly, Willis Bouchey, Harry Shannon</t>
    </r>
  </si>
  <si>
    <r>
      <t>Armie Hammer, Dev Patel, Jason Isaacs, Nazanin Boniadi, Angus McLaren, Anupam Kher, Natasha Liu Bordizzo, Tilda Cobham-Hervey, Suhail Nayyar, Rodney Afif, Zenia Starr, Nagesh Bhonsle, Sachin Joab, Alex Pinder, Adithi Kalkunte, </t>
    </r>
    <r>
      <rPr>
        <b/>
        <u/>
        <sz val="12"/>
        <color theme="8" tint="-0.249977111117893"/>
        <rFont val="Times New Roman"/>
        <family val="1"/>
      </rPr>
      <t>Gaurav Paswala</t>
    </r>
    <r>
      <rPr>
        <b/>
        <sz val="12"/>
        <color theme="8" tint="-0.249977111117893"/>
        <rFont val="Times New Roman"/>
        <family val="1"/>
      </rPr>
      <t>, Ansuya Nathan, Yulian Shchukin, Abhiroy Singh, Devyani Cm</t>
    </r>
  </si>
  <si>
    <r>
      <t>Ann Blyth, </t>
    </r>
    <r>
      <rPr>
        <b/>
        <u/>
        <sz val="12"/>
        <color theme="8" tint="-0.249977111117893"/>
        <rFont val="Times New Roman"/>
        <family val="1"/>
      </rPr>
      <t>Howard Duff</t>
    </r>
    <r>
      <rPr>
        <b/>
        <sz val="12"/>
        <color theme="8" tint="-0.249977111117893"/>
        <rFont val="Times New Roman"/>
        <family val="1"/>
      </rPr>
      <t>, George Brent, Edgar Buchanan, John McIntire, Chill Wills, Lloyd Bridges</t>
    </r>
  </si>
  <si>
    <r>
      <t>Iwan Rheon, Milo Gibson, Stefanie Martini, Marcin Dorocinski, Krystof Hádek, Manuel Klein, Raphael Desprez, Rosie Gray, Emily Wyatt, Robert Portal, Marc Hughes, Graham Padden, Teresa Mahoney, Jamie Langlands, Hugh Alexander, James Henri-Thomas, Mateusz Malecki, Radoslaw Kaim, Christopher Jaciow, Slawomir Doliniec, Adrian Zaremba, Filip Plawiak, Nicholas Farrell, Michel Diercks, Maria Estevez-Serrano, Phil McKee, Sam Hoare, Michael Keogh, Drew Cain, </t>
    </r>
    <r>
      <rPr>
        <b/>
        <u/>
        <sz val="12"/>
        <color theme="8" tint="-0.249977111117893"/>
        <rFont val="Times New Roman"/>
        <family val="1"/>
      </rPr>
      <t>Tam Williams</t>
    </r>
    <r>
      <rPr>
        <b/>
        <sz val="12"/>
        <color theme="8" tint="-0.249977111117893"/>
        <rFont val="Times New Roman"/>
        <family val="1"/>
      </rPr>
      <t>, Darren James King, Joan Kempson, Rod Arthur, Peter Dickson</t>
    </r>
  </si>
  <si>
    <r>
      <t>Chadwick Boseman, David Andrew Nash, Nelsan Ellis, Viola Davis, Octavia Spencer, Jill Scott, Tika Sumpter, Dan Aykroyd, Keith Robinson, Lennie James, Fred Melamed, Craig Robinson, Josh Hopkins, Brandon Mychal Smith, Aunjanue Ellis, Tariq Trotter, Aloe Blacc, Nick Eversman, J.D. Evermore, Carol Lee, Cleta Elaine Ellington, </t>
    </r>
    <r>
      <rPr>
        <b/>
        <u/>
        <sz val="12"/>
        <color theme="8" tint="-0.249977111117893"/>
        <rFont val="Times New Roman"/>
        <family val="1"/>
      </rPr>
      <t>Ahna O'Reilly</t>
    </r>
    <r>
      <rPr>
        <b/>
        <sz val="12"/>
        <color theme="8" tint="-0.249977111117893"/>
        <rFont val="Times New Roman"/>
        <family val="1"/>
      </rPr>
      <t>, James DuMont, Michael Papajohn, Kirk Bovill, John Benjamin Hickey, Allison Janney, Jason Davis, Billy Slaughter</t>
    </r>
  </si>
  <si>
    <r>
      <t>Henry Fonda, Dana Andrews, Mary Beth Hughes, Anthony Quinn, William Eythe, Harry Morgan, </t>
    </r>
    <r>
      <rPr>
        <b/>
        <u/>
        <sz val="12"/>
        <color theme="8" tint="-0.249977111117893"/>
        <rFont val="Times New Roman"/>
        <family val="1"/>
      </rPr>
      <t>Jane Darwell</t>
    </r>
    <r>
      <rPr>
        <b/>
        <sz val="12"/>
        <color theme="8" tint="-0.249977111117893"/>
        <rFont val="Times New Roman"/>
        <family val="1"/>
      </rPr>
      <t>, Frank Conroy, Harry Davenport, Matt Briggs, Leigh Whipper</t>
    </r>
  </si>
  <si>
    <r>
      <t>Gene Tierney, George Montgomery, Lynn Bari, Victor McLaglen, Alan Baxter, Sig Ruman, </t>
    </r>
    <r>
      <rPr>
        <b/>
        <u/>
        <sz val="12"/>
        <color theme="8" tint="-0.249977111117893"/>
        <rFont val="Times New Roman"/>
        <family val="1"/>
      </rPr>
      <t>Myron McCormick</t>
    </r>
    <r>
      <rPr>
        <b/>
        <sz val="12"/>
        <color theme="8" tint="-0.249977111117893"/>
        <rFont val="Times New Roman"/>
        <family val="1"/>
      </rPr>
      <t>, Robert Blake, Ann Pennington, Philip Ahn, Tom Neal, Paul Fung</t>
    </r>
  </si>
  <si>
    <r>
      <t>Bryan Cranston, John Leguizamo, Diane Kruger, Amy Ryan, </t>
    </r>
    <r>
      <rPr>
        <b/>
        <u/>
        <sz val="12"/>
        <color theme="8" tint="-0.249977111117893"/>
        <rFont val="Times New Roman"/>
        <family val="1"/>
      </rPr>
      <t>Joseph Gilgun</t>
    </r>
    <r>
      <rPr>
        <b/>
        <sz val="12"/>
        <color theme="8" tint="-0.249977111117893"/>
        <rFont val="Times New Roman"/>
        <family val="1"/>
      </rPr>
      <t>, Benjamin Bratt, Juliet Aubrey, Rubén Ochandiano, Simón Andreu, Saïd Taghmaoui, Elena Anaya, Jason Isaacs, Olympia Dukakis, Niall Hayes, Yul Vazquez</t>
    </r>
  </si>
  <si>
    <r>
      <t>Jeremy Irons, Geneviève Bujold, Heidi von Palleske, Barbara Gordon, Shirley Douglas, Stephen Lack, </t>
    </r>
    <r>
      <rPr>
        <b/>
        <u/>
        <sz val="12"/>
        <color theme="8" tint="-0.249977111117893"/>
        <rFont val="Times New Roman"/>
        <family val="1"/>
      </rPr>
      <t>Jonathan Haley</t>
    </r>
    <r>
      <rPr>
        <b/>
        <sz val="12"/>
        <color theme="8" tint="-0.249977111117893"/>
        <rFont val="Times New Roman"/>
        <family val="1"/>
      </rPr>
      <t>, Nicholas Haley, Lynne Cormack, Nick Nichols, Damir Andrei, Richard W. Farrell, Marsha Moreau, Denis Akiyama, Dee McCafferty, Murray Cruchley, Jane Luk, Jacqueline Hennessey, Jill Hennessy, Bob Bainborough, Nicholas Rice, Joe Matheson, Hadley Kay, John Bayliss</t>
    </r>
  </si>
  <si>
    <r>
      <t>Mena Suvari, Martin Sheen, Jesse Bradford, Lochlyn Munro, Natasha Henstridge, Haylie Duff, Patrick Muldoon, </t>
    </r>
    <r>
      <rPr>
        <b/>
        <u/>
        <sz val="12"/>
        <color theme="8" tint="-0.249977111117893"/>
        <rFont val="Times New Roman"/>
        <family val="1"/>
      </rPr>
      <t>Chelsea Baker</t>
    </r>
    <r>
      <rPr>
        <b/>
        <sz val="12"/>
        <color theme="8" tint="-0.249977111117893"/>
        <rFont val="Times New Roman"/>
        <family val="1"/>
      </rPr>
      <t>, Aleks Paunovic, Travis Milne, Reese Alexander, Alex Barima</t>
    </r>
  </si>
  <si>
    <r>
      <t>Scot Williams, Kenny Doughty, Rory McCann, Stephen Graham, Rosie Fellner, Philip Olivier, Neil Bell, Mem Ferda, </t>
    </r>
    <r>
      <rPr>
        <b/>
        <u/>
        <sz val="12"/>
        <color theme="8" tint="-0.249977111117893"/>
        <rFont val="Times New Roman"/>
        <family val="1"/>
      </rPr>
      <t>Raza Jaffrey</t>
    </r>
    <r>
      <rPr>
        <b/>
        <sz val="12"/>
        <color theme="8" tint="-0.249977111117893"/>
        <rFont val="Times New Roman"/>
        <family val="1"/>
      </rPr>
      <t>, Francis Magee, John Gillon, Tim Dantay, Alison Cain</t>
    </r>
  </si>
  <si>
    <r>
      <t>Sharon Stone, David Morrissey, Charlotte Rampling, David Thewlis, Hugh Dancy, Anne Caillon, Iain Robertson, Indira Varma, Stan Collymore, Flora Montgomery, Mark Sangster, Neil Maskell, </t>
    </r>
    <r>
      <rPr>
        <b/>
        <u/>
        <sz val="12"/>
        <color theme="8" tint="-0.249977111117893"/>
        <rFont val="Times New Roman"/>
        <family val="1"/>
      </rPr>
      <t>Heathcote Williams</t>
    </r>
    <r>
      <rPr>
        <b/>
        <sz val="12"/>
        <color theme="8" tint="-0.249977111117893"/>
        <rFont val="Times New Roman"/>
        <family val="1"/>
      </rPr>
      <t>, Jan Chappell, Kata Dobó, Terence Harvey, Ellen Thomas</t>
    </r>
  </si>
  <si>
    <r>
      <t>Michael Douglas, Sharon Stone, George Dzundza, Jeanne Tripplehorn, Denis Arndt, Leilani Sarelle, </t>
    </r>
    <r>
      <rPr>
        <b/>
        <u/>
        <sz val="12"/>
        <color theme="8" tint="-0.249977111117893"/>
        <rFont val="Times New Roman"/>
        <family val="1"/>
      </rPr>
      <t>Stephen Tobolowsky</t>
    </r>
    <r>
      <rPr>
        <b/>
        <sz val="12"/>
        <color theme="8" tint="-0.249977111117893"/>
        <rFont val="Times New Roman"/>
        <family val="1"/>
      </rPr>
      <t>, Jack McGee, Daniel Von Bargen, Mitch Pileggi, Wayne Knight</t>
    </r>
  </si>
  <si>
    <r>
      <t>Robert Mitchum, Geneviève Page, Ingrid Thulin, Inga Tidblad, Frederick O'Brady, Eugene Deckers, John Padovano, Frederick Schreicker, Lauritz Falk, Peter Copley, Ralph Brown, Georges Hubert, </t>
    </r>
    <r>
      <rPr>
        <b/>
        <u/>
        <sz val="12"/>
        <color theme="8" tint="-0.249977111117893"/>
        <rFont val="Times New Roman"/>
        <family val="1"/>
      </rPr>
      <t>Jean Galland</t>
    </r>
    <r>
      <rPr>
        <b/>
        <sz val="12"/>
        <color theme="8" tint="-0.249977111117893"/>
        <rFont val="Times New Roman"/>
        <family val="1"/>
      </rPr>
      <t>, Jim Gerald, Milo Sperber, John Starck, Valentine Camax, Robert Le Béal</t>
    </r>
  </si>
  <si>
    <r>
      <t>Nicole Kidman, Daniel Craig, </t>
    </r>
    <r>
      <rPr>
        <b/>
        <u/>
        <sz val="12"/>
        <color theme="8" tint="-0.249977111117893"/>
        <rFont val="Times New Roman"/>
        <family val="1"/>
      </rPr>
      <t>Jeremy Northam</t>
    </r>
    <r>
      <rPr>
        <b/>
        <sz val="12"/>
        <color theme="8" tint="-0.249977111117893"/>
        <rFont val="Times New Roman"/>
        <family val="1"/>
      </rPr>
      <t>, Jackson Bond, Jeffrey Wright, Veronica Cartwright, Malin Akerman, Jeff Wincott, Susan Floyd, Alexis Raben, Roger Rees, Adam LeFevre</t>
    </r>
  </si>
  <si>
    <r>
      <t>Hunter Carson, Karen Black, Louise Fletcher, Timothy Bottoms, Laraine Newman, James Karen, Eric Pierpoint, Christopher Allport, Donald Hotton, William Bassett, Charlie Dell, Bud Cort, Kenneth Kimmins, Jimmy Hunt, Virginya Keehne, Dale Dye, Chris Hebert, William Frankfather, Joseph Brutsman, Debra Berger, Mason Nupuf, Eddy Donno, Eric Norris, Michael McGrady, Larry Poindexter, </t>
    </r>
    <r>
      <rPr>
        <b/>
        <u/>
        <sz val="12"/>
        <color theme="8" tint="-0.249977111117893"/>
        <rFont val="Times New Roman"/>
        <family val="1"/>
      </rPr>
      <t>Debbie Lee Carrington</t>
    </r>
  </si>
  <si>
    <r>
      <t>Jack O'Connell, Domhnall Gleeson, Garrett Hedlund, Takamasa Ishihara, John D'Leo, Jai Courtney, Alex Russell, C.J. Valleroy, Luke Treadaway, John Magaro, Spencer Lofranco, Finn Wittrock, Maddalena Ischiale, Vincenzo Amato, Louis McIntosh, Ross Anderson, Jordan Patrick Smith, Marcus Vanco, Dylan Watson, Ryan Ahern, Ross Langley, Michael Whalley, Anthony Phelan, David Roberts, Sandy Winton, Sean McCarthy, Kuni Hashimoto, Yutaka Izumihara, Taki Abe, Atsuto Kitanobo, Shingo Usami, </t>
    </r>
    <r>
      <rPr>
        <b/>
        <u/>
        <sz val="12"/>
        <color theme="8" tint="-0.249977111117893"/>
        <rFont val="Times New Roman"/>
        <family val="1"/>
      </rPr>
      <t>Yoji Tatsuta</t>
    </r>
    <r>
      <rPr>
        <b/>
        <sz val="12"/>
        <color theme="8" tint="-0.249977111117893"/>
        <rFont val="Times New Roman"/>
        <family val="1"/>
      </rPr>
      <t>, Travis Jeffery, Sophie Dalah, Morgan Griffin, Tom Hobbs</t>
    </r>
  </si>
  <si>
    <r>
      <t>Jack Lemmon, Shirley MacLaine, Lou Jacobi, Bruce Yarnell, Herschel Bernardi, Hope Holiday, Joan Shawlee, Grace Lee Whitney, Paul Dubov, Howard McNear, Cliff Osmond, Diki Lerner, Herb Jones, Ruth Earl, Jane Earl, Tura Satana, Lou Krugman, James Brown, Bill Bixby, John Alvin, Susan Woods, </t>
    </r>
    <r>
      <rPr>
        <b/>
        <u/>
        <sz val="12"/>
        <color theme="8" tint="-0.249977111117893"/>
        <rFont val="Times New Roman"/>
        <family val="1"/>
      </rPr>
      <t>Harriette Young</t>
    </r>
    <r>
      <rPr>
        <b/>
        <sz val="12"/>
        <color theme="8" tint="-0.249977111117893"/>
        <rFont val="Times New Roman"/>
        <family val="1"/>
      </rPr>
      <t>, Sheryl Deauville, Billy Beck, Jack Sahakian, James Caan</t>
    </r>
  </si>
  <si>
    <r>
      <t>Jessica Chastain, James McAvoy, Isaiah Mustafa, James Ransone, Bill Skarsgård, Jay Ryan, Bill Hader, Andy Bean, Xavier Dolan, Will Beinbrink, Jack Dylan Grazer, Teach Grant, Sophia Lillis, Taylor Frey, Finn Wolfhard, Jake Weary, Jaeden Martell, Nicholas Hamilton, Jess Weixler, Jeremy Ray Taylor, Peter Bogdanovich, Jake Sim, Jackson Robert Scott, Stephen King, Owen Teague, Javier Botet, Joan Gregson, Wyatt Oleff, Troy James, Kate Corbett, Chosen Jacobs, Lyla Elliott, Jason Fuchs, Stephen Bogaert, Logan Thompson, Kelly Van der Burg, Janet Porter, Ari Cohen, Elena Khan, </t>
    </r>
    <r>
      <rPr>
        <b/>
        <u/>
        <sz val="12"/>
        <color theme="8" tint="-0.249977111117893"/>
        <rFont val="Times New Roman"/>
        <family val="1"/>
      </rPr>
      <t>Ryan Kiera Armstrong</t>
    </r>
    <r>
      <rPr>
        <b/>
        <sz val="12"/>
        <color theme="8" tint="-0.249977111117893"/>
        <rFont val="Times New Roman"/>
        <family val="1"/>
      </rPr>
      <t>, John Connon, Anthony Ulc, Rob Ramsay, Divan Meyer</t>
    </r>
  </si>
  <si>
    <r>
      <t>Leonardo DiCaprio, Armie Hammer, Naomi Watts, Josh Lucas, Judi Dench, Ed Westwick, Dermot Mulroney, </t>
    </r>
    <r>
      <rPr>
        <b/>
        <u/>
        <sz val="12"/>
        <color theme="8" tint="-0.249977111117893"/>
        <rFont val="Times New Roman"/>
        <family val="1"/>
      </rPr>
      <t>Lea Thompson</t>
    </r>
    <r>
      <rPr>
        <b/>
        <sz val="12"/>
        <color theme="8" tint="-0.249977111117893"/>
        <rFont val="Times New Roman"/>
        <family val="1"/>
      </rPr>
      <t>, Jeffrey Donovan, Michael Gladis, Stephen Root</t>
    </r>
  </si>
  <si>
    <r>
      <t>Robin Williams, Diane Lane, Jennifer Lopez, Brian Kerwin, Fran Drescher, Bill Cosby, Michael McKean, Todd Bosley, Adam Zolotin, Seth Smith, Mario Yedidia, Jeremy Lelliott, Jurnee Smollett-Bell, Héctor Hugo Hernández, Edward Lynch, Don Novello, Allan Rich, Keone Young, Irwin Corey, Allison Whitbeck, Sam Ritzenberg, Rainer Judd, Steven Anthony Jones, Josh Kornbluth, Helen Shumaker, David Rubín, </t>
    </r>
    <r>
      <rPr>
        <b/>
        <u/>
        <sz val="12"/>
        <color theme="8" tint="-0.249977111117893"/>
        <rFont val="Times New Roman"/>
        <family val="1"/>
      </rPr>
      <t>Van Hughes</t>
    </r>
    <r>
      <rPr>
        <b/>
        <sz val="12"/>
        <color theme="8" tint="-0.249977111117893"/>
        <rFont val="Times New Roman"/>
        <family val="1"/>
      </rPr>
      <t>, Mike Moore, Ryan Kennedy, Jennifer Hagan</t>
    </r>
  </si>
  <si>
    <r>
      <t>Andy García, Uma Thurman, John Malkovich, Lance Henriksen, Kathy Baker, Kevin Conway, Graham Beckel, Perry Lang, Michael O'Neill, Bob Gunton, Nicholas Love, Paul Bates, Lenny von Dohlen, Bryan Larkin, Debbon Ayer, Eddie Korbich, Stephen Piemonte II, Ken Camroux, Carol Schneider, Deborah Spector, Frank Birney, Mike Winlaw, Jeffrey Josephson, Thomas J. Hageboeck, </t>
    </r>
    <r>
      <rPr>
        <b/>
        <u/>
        <sz val="12"/>
        <color theme="8" tint="-0.249977111117893"/>
        <rFont val="Times New Roman"/>
        <family val="1"/>
      </rPr>
      <t>Jaylene Hamilton</t>
    </r>
    <r>
      <rPr>
        <b/>
        <sz val="12"/>
        <color theme="8" tint="-0.249977111117893"/>
        <rFont val="Times New Roman"/>
        <family val="1"/>
      </rPr>
      <t>, Joe Drago, Jonas Quastel, Charles 'Mark' Eaton</t>
    </r>
  </si>
  <si>
    <r>
      <t>Rowan Atkinson, Rosamund Pike, Dominic West, Gillian Anderson, Daniel Kaluuya, Richard Schiff, </t>
    </r>
    <r>
      <rPr>
        <b/>
        <u/>
        <sz val="12"/>
        <color theme="8" tint="-0.249977111117893"/>
        <rFont val="Times New Roman"/>
        <family val="1"/>
      </rPr>
      <t>Tim McInnerny</t>
    </r>
    <r>
      <rPr>
        <b/>
        <sz val="12"/>
        <color theme="8" tint="-0.249977111117893"/>
        <rFont val="Times New Roman"/>
        <family val="1"/>
      </rPr>
      <t>, Burn Gorman, Stephen Campbell Moore, Isla Blair, Mark Ivanir</t>
    </r>
  </si>
  <si>
    <r>
      <t>Rowan Atkinson, John Malkovich, Tasha de Vasconcelos, Ben Miller, Greg Wise, Douglas McFerran, Steve Nicolson, Terence Harvey, Kevin McNally, Tim Pigott-Smith, Nina Young, Rowland Davies, Natalie Imbruglia, </t>
    </r>
    <r>
      <rPr>
        <b/>
        <u/>
        <sz val="12"/>
        <color theme="8" tint="-0.249977111117893"/>
        <rFont val="Times New Roman"/>
        <family val="1"/>
      </rPr>
      <t>Philippa Fordham</t>
    </r>
    <r>
      <rPr>
        <b/>
        <sz val="12"/>
        <color theme="8" tint="-0.249977111117893"/>
        <rFont val="Times New Roman"/>
        <family val="1"/>
      </rPr>
      <t>, Tim Berrington, Simon Bernstein</t>
    </r>
  </si>
  <si>
    <r>
      <t>Keanu Reeves, Dina Meyer, Ice-T, Takeshi Kitano, Dolph Lundgren, Udo Kier, Barbara Sukowa, Denis Akiyama, Henry Rollins, Tracy Tweed, Falconer Abraham, Don Francks, Diego Chambers, Sherry Miller, Arthur Eng, Von Flores, Gene Mack, Jamie Elman, Simon Sinn, Douglas O'Keeffe, </t>
    </r>
    <r>
      <rPr>
        <b/>
        <u/>
        <sz val="12"/>
        <color theme="8" tint="-0.249977111117893"/>
        <rFont val="Times New Roman"/>
        <family val="1"/>
      </rPr>
      <t>Paul Brogren</t>
    </r>
    <r>
      <rPr>
        <b/>
        <sz val="12"/>
        <color theme="8" tint="-0.249977111117893"/>
        <rFont val="Times New Roman"/>
        <family val="1"/>
      </rPr>
      <t>, Michael A. Miranda, Coyote Shivers, Lynne Adams, Michael Scherer</t>
    </r>
  </si>
  <si>
    <r>
      <t>Joaquin Phoenix, Robert De Niro, Zazie Beetz, Frances Conroy, Brett Cullen, Bill Camp, Shea Whigham, Dante Pereira-Olson, Douglas Hodge, Jolie Chan, Bryan Callen, Brian Tyree Henry, Mary Kate Malat, Glenn Fleshler, Marc Maron, Josh Pais, Leigh Gill, Adrienne Lovette, Sharon Washington, Mandela Bellamy, David Iacono, Matthias Sebastiun Garry, Mick O'Rourke, Evan Rosado, Caillou Pettis, Sondra James, Gary Gulman, Kim Brockington, Jamaal Burcher, John Cashin, Ryan Funigiello, Annie Pisapia, Ray Iannicelli, Tony D. Head, Scott Martin, Dj Nino Carta, Mark Lotito, Jason John Cicalese, Keith Buterbaught, Ray Rosario, Rose Maria Wilde, Ben Heyman, Emmanuel Rodriguez, Vincent Cucuzza, Celeste Pisapía, Marko Caka, </t>
    </r>
    <r>
      <rPr>
        <b/>
        <u/>
        <sz val="12"/>
        <color theme="8" tint="-0.249977111117893"/>
        <rFont val="Times New Roman"/>
        <family val="1"/>
      </rPr>
      <t>Alexandra López Galán</t>
    </r>
    <r>
      <rPr>
        <b/>
        <sz val="12"/>
        <color theme="8" tint="-0.249977111117893"/>
        <rFont val="Times New Roman"/>
        <family val="1"/>
      </rPr>
      <t>, Bob Leszczak, Rich Petrillo, Thomas W. Stewart</t>
    </r>
  </si>
  <si>
    <r>
      <t>Josh Brolin, John Malkovich, Megan Fox, Michael Fassbender, Will Arnett, Aidan Quinn, Wes Bentley, Tom Wopat, Julia Jones, </t>
    </r>
    <r>
      <rPr>
        <b/>
        <u/>
        <sz val="12"/>
        <color theme="8" tint="-0.249977111117893"/>
        <rFont val="Times New Roman"/>
        <family val="1"/>
      </rPr>
      <t>Jeffrey Dean Morgan</t>
    </r>
    <r>
      <rPr>
        <b/>
        <sz val="12"/>
        <color theme="8" tint="-0.249977111117893"/>
        <rFont val="Times New Roman"/>
        <family val="1"/>
      </rPr>
      <t>, Michael Shannon, John Gallagher Jr.</t>
    </r>
  </si>
  <si>
    <r>
      <t>Thomas Middleditch, Adam Pally, Alex Ross Perry, Nick Kroll, Brett Gelman, Jenny Slate, Lauren Graham, Aubrey Plaza, Joe Swanberg, Kris Swanberg, Alison Brie, Paul Weitz, </t>
    </r>
    <r>
      <rPr>
        <b/>
        <u/>
        <sz val="12"/>
        <color theme="8" tint="-0.249977111117893"/>
        <rFont val="Times New Roman"/>
        <family val="1"/>
      </rPr>
      <t>Brian Patrick Farrell</t>
    </r>
    <r>
      <rPr>
        <b/>
        <sz val="12"/>
        <color theme="8" tint="-0.249977111117893"/>
        <rFont val="Times New Roman"/>
        <family val="1"/>
      </rPr>
      <t>, Jake Johnson, Frankie Shaw, Jess Varley</t>
    </r>
  </si>
  <si>
    <r>
      <t>Robin Tunney, Fairuza Balk, Neve Campbell, Rachel True, Skeet Ulrich, Christine Taylor, Breckin Meyer, Assumpta Serna, Nathaniel Marston, </t>
    </r>
    <r>
      <rPr>
        <b/>
        <u/>
        <sz val="12"/>
        <color theme="8" tint="-0.249977111117893"/>
        <rFont val="Times New Roman"/>
        <family val="1"/>
      </rPr>
      <t>Cliff De Young</t>
    </r>
    <r>
      <rPr>
        <b/>
        <sz val="12"/>
        <color theme="8" tint="-0.249977111117893"/>
        <rFont val="Times New Roman"/>
        <family val="1"/>
      </rPr>
      <t>, Helen Shaver, Jeanine Jackson, Brenda Strong, Arthur Senzy</t>
    </r>
  </si>
  <si>
    <r>
      <t>Jonah Hill, Miles Teller, Ana de Armas, Kevin Pollak, Bradley Cooper, JB Blanc, Shaun Toub, Patrick St. Esprit, Jeff Pierre, Barry Livingston, Brenda Koo, Roman Mitichyan, Mehdi Merali, Ashley Spillers, Aaron Lustig, Said Faraj, Ashli Haynes, Dan Bilzerian, Eddie Jemison, Edson Jean, Daimion Johnson, Jeremy Tardy, Alisa Allapach, Mansour Badri, Bahram Khosraviani, Randy Jay Burrell, Stoney Westmoreland, Wallace Langham, Roy Jenkins, Christopher Cho, Ben Wise, Andrei Finti, </t>
    </r>
    <r>
      <rPr>
        <b/>
        <u/>
        <sz val="12"/>
        <color theme="8" tint="-0.249977111117893"/>
        <rFont val="Times New Roman"/>
        <family val="1"/>
      </rPr>
      <t>Gabriel Spahiu</t>
    </r>
    <r>
      <rPr>
        <b/>
        <sz val="12"/>
        <color theme="8" tint="-0.249977111117893"/>
        <rFont val="Times New Roman"/>
        <family val="1"/>
      </rPr>
      <t>, Florin Stancu, Bogdan Albulescu, Lita Lopez</t>
    </r>
  </si>
  <si>
    <r>
      <t>Stephen Rea, Forest Whitaker, Jaye Davidson, Miranda Richardson, </t>
    </r>
    <r>
      <rPr>
        <b/>
        <u/>
        <sz val="12"/>
        <color theme="8" tint="-0.249977111117893"/>
        <rFont val="Times New Roman"/>
        <family val="1"/>
      </rPr>
      <t>Adrian Dunbar</t>
    </r>
    <r>
      <rPr>
        <b/>
        <sz val="12"/>
        <color theme="8" tint="-0.249977111117893"/>
        <rFont val="Times New Roman"/>
        <family val="1"/>
      </rPr>
      <t>, Jim Broadbent, Tony Slattery, Birdie Sweeney, Joe Savino, Breffni McKenna, Ralph Brown, Andrée Bernard, Bryan Coleman, Jack Carr</t>
    </r>
  </si>
  <si>
    <r>
      <t>Abigail Breslin, Sean Bean, James Purefoy, Alexa PenaVega, Jake Busey, Lew Temple, Thomas Francis Murphy, Ritchie Montgomery, Dodie Brown, Jody Quigley, Colby Arps, Claire Frederiksen, Casey Hendershot, J.D. Evermore, Luke Hawx, Kaden Washington Lewis, Stefan Solea, </t>
    </r>
    <r>
      <rPr>
        <b/>
        <u/>
        <sz val="12"/>
        <color theme="8" tint="-0.249977111117893"/>
        <rFont val="Times New Roman"/>
        <family val="1"/>
      </rPr>
      <t>Ricky Wayne</t>
    </r>
    <r>
      <rPr>
        <b/>
        <sz val="12"/>
        <color theme="8" tint="-0.249977111117893"/>
        <rFont val="Times New Roman"/>
        <family val="1"/>
      </rPr>
      <t>, Wanda Leigh, Sam Medina, Robert 'Ross' Anderson, Willie Weber</t>
    </r>
  </si>
  <si>
    <r>
      <t>John Cusack, Daphne Zuniga, Anthony Edwards, Nicollette Sheridan, </t>
    </r>
    <r>
      <rPr>
        <b/>
        <u/>
        <sz val="12"/>
        <color theme="8" tint="-0.249977111117893"/>
        <rFont val="Times New Roman"/>
        <family val="1"/>
      </rPr>
      <t>Boyd Gaines</t>
    </r>
    <r>
      <rPr>
        <b/>
        <sz val="12"/>
        <color theme="8" tint="-0.249977111117893"/>
        <rFont val="Times New Roman"/>
        <family val="1"/>
      </rPr>
      <t>, Tim Robbins, Lisa Jane Persky, Viveca Lindfors</t>
    </r>
  </si>
  <si>
    <r>
      <t>Matt Lanter, Amanda Walsh, Colm Feore, Chuck Shamata, Maxim Roy, Nicolas Wright, </t>
    </r>
    <r>
      <rPr>
        <b/>
        <u/>
        <sz val="12"/>
        <color theme="8" tint="-0.249977111117893"/>
        <rFont val="Times New Roman"/>
        <family val="1"/>
      </rPr>
      <t>Claudia Ferri</t>
    </r>
    <r>
      <rPr>
        <b/>
        <sz val="12"/>
        <color theme="8" tint="-0.249977111117893"/>
        <rFont val="Times New Roman"/>
        <family val="1"/>
      </rPr>
      <t>, Ricky Mabe, Matthew Raudsepp, John Maclaren, Trevor Hayes</t>
    </r>
  </si>
  <si>
    <r>
      <t>Pat Healy, Ethan Embry, </t>
    </r>
    <r>
      <rPr>
        <b/>
        <u/>
        <sz val="12"/>
        <color theme="8" tint="-0.249977111117893"/>
        <rFont val="Times New Roman"/>
        <family val="1"/>
      </rPr>
      <t>Sara Paxton</t>
    </r>
    <r>
      <rPr>
        <b/>
        <sz val="12"/>
        <color theme="8" tint="-0.249977111117893"/>
        <rFont val="Times New Roman"/>
        <family val="1"/>
      </rPr>
      <t>, David Koechner, Amanda Fuller, Brighton Sharbino</t>
    </r>
  </si>
  <si>
    <r>
      <t>Jane Fonda, Vanessa Redgrave, Jason Robards, Maximilian Schell, Hal Holbrook, Meryl Streep, Susan Jones, </t>
    </r>
    <r>
      <rPr>
        <b/>
        <u/>
        <sz val="12"/>
        <color theme="8" tint="-0.249977111117893"/>
        <rFont val="Times New Roman"/>
        <family val="1"/>
      </rPr>
      <t>Lisa Pelikan</t>
    </r>
    <r>
      <rPr>
        <b/>
        <sz val="12"/>
        <color theme="8" tint="-0.249977111117893"/>
        <rFont val="Times New Roman"/>
        <family val="1"/>
      </rPr>
      <t>, Dora Doll, Rosemary Murphy, Lambert Wilson</t>
    </r>
  </si>
  <si>
    <r>
      <t>Whoopi Goldberg, James Belushi, Stephen Collins, John Wood, Carol Kane, Annie Potts, Peter Michael Goetz, </t>
    </r>
    <r>
      <rPr>
        <b/>
        <u/>
        <sz val="12"/>
        <color theme="8" tint="-0.249977111117893"/>
        <rFont val="Times New Roman"/>
        <family val="1"/>
      </rPr>
      <t>Roscoe Lee Browne</t>
    </r>
    <r>
      <rPr>
        <b/>
        <sz val="12"/>
        <color theme="8" tint="-0.249977111117893"/>
        <rFont val="Times New Roman"/>
        <family val="1"/>
      </rPr>
      <t>, Jeroen Krabbé, Jonathan Pryce</t>
    </r>
  </si>
  <si>
    <r>
      <t>Jaden Smith, Jackie Chan, Taraji P. Henson, Wenwen Han, Yu Rongguang, Wu Zhensu, Wang Zhiheng, Jared Minns, Luke Carberry, Cameron Hillman, Zhenwei Wang, Shijia Lü, Zhao Yi, Zhang Bo, Ghye Samuel Brown, Rocky Shi, Wang Ji, Harry Van Gorkum, Tess Liu, Xinhua Guo, Jijun Zhai, Shun Li, </t>
    </r>
    <r>
      <rPr>
        <b/>
        <u/>
        <sz val="12"/>
        <color theme="8" tint="-0.249977111117893"/>
        <rFont val="Times New Roman"/>
        <family val="1"/>
      </rPr>
      <t>Yanyan Wu</t>
    </r>
    <r>
      <rPr>
        <b/>
        <sz val="12"/>
        <color theme="8" tint="-0.249977111117893"/>
        <rFont val="Times New Roman"/>
        <family val="1"/>
      </rPr>
      <t>, Tao Ji, Chen Jing, Wentai Liu, Geliang Liang, Ming Xu</t>
    </r>
  </si>
  <si>
    <r>
      <t>Eric Stoltz, Julie Delpy, Jean-Hugues Anglade, </t>
    </r>
    <r>
      <rPr>
        <b/>
        <u/>
        <sz val="12"/>
        <color theme="8" tint="-0.249977111117893"/>
        <rFont val="Times New Roman"/>
        <family val="1"/>
      </rPr>
      <t>Bruce Ramsay</t>
    </r>
    <r>
      <rPr>
        <b/>
        <sz val="12"/>
        <color theme="8" tint="-0.249977111117893"/>
        <rFont val="Times New Roman"/>
        <family val="1"/>
      </rPr>
      <t>, Gary Kemp, Tai Thai, Kario Salem</t>
    </r>
  </si>
  <si>
    <r>
      <t>Szabolcs Thuróczy, Zoltán Fenyvesi, Ádám Fekete, </t>
    </r>
    <r>
      <rPr>
        <b/>
        <u/>
        <sz val="12"/>
        <color theme="8" tint="-0.249977111117893"/>
        <rFont val="Times New Roman"/>
        <family val="1"/>
      </rPr>
      <t>Mónika Balsai</t>
    </r>
    <r>
      <rPr>
        <b/>
        <sz val="12"/>
        <color theme="8" tint="-0.249977111117893"/>
        <rFont val="Times New Roman"/>
        <family val="1"/>
      </rPr>
      <t>, Lídia Danis, Dusán Vitanovics, Björn Freiberg</t>
    </r>
  </si>
  <si>
    <r>
      <t>Daniel Baldwin, Kari Wuhrer, Chris Mckenna, </t>
    </r>
    <r>
      <rPr>
        <b/>
        <u/>
        <sz val="12"/>
        <color theme="8" tint="-0.249977111117893"/>
        <rFont val="Times New Roman"/>
        <family val="1"/>
      </rPr>
      <t>George Wendt</t>
    </r>
    <r>
      <rPr>
        <b/>
        <sz val="12"/>
        <color theme="8" tint="-0.249977111117893"/>
        <rFont val="Times New Roman"/>
        <family val="1"/>
      </rPr>
      <t>, Vernon Wells, Lionel Mark Smith</t>
    </r>
  </si>
  <si>
    <r>
      <t>George Segal, Tom Courtenay, James Fox, Patrick O'Neal, Denholm Elliott, James Donald, Todd Armstrong, John Mills, Gerald Sim, </t>
    </r>
    <r>
      <rPr>
        <b/>
        <u/>
        <sz val="12"/>
        <color theme="8" tint="-0.249977111117893"/>
        <rFont val="Times New Roman"/>
        <family val="1"/>
      </rPr>
      <t>Leonard Rossiter</t>
    </r>
    <r>
      <rPr>
        <b/>
        <sz val="12"/>
        <color theme="8" tint="-0.249977111117893"/>
        <rFont val="Times New Roman"/>
        <family val="1"/>
      </rPr>
      <t>, John Standing, Alan Webb, John Ronane, Sammy Reese</t>
    </r>
  </si>
  <si>
    <r>
      <t>Sarah Fisher, Luke Bilyk, Chantal Kreviazuk, Naomi Snieckus, Julia Tomasone, Sergio Di Zio, Zoë Belkin, Tamara Almeida, Brittany Bristow, Denis Akiyama, Marie Dame, Alison Brooks, </t>
    </r>
    <r>
      <rPr>
        <b/>
        <u/>
        <sz val="12"/>
        <color theme="8" tint="-0.249977111117893"/>
        <rFont val="Times New Roman"/>
        <family val="1"/>
      </rPr>
      <t>Okiki Kendall</t>
    </r>
    <r>
      <rPr>
        <b/>
        <sz val="12"/>
        <color theme="8" tint="-0.249977111117893"/>
        <rFont val="Times New Roman"/>
        <family val="1"/>
      </rPr>
      <t>, Brian Paul, Junior Williams, Lauren Esdale</t>
    </r>
  </si>
  <si>
    <r>
      <t>Ken Marshall, Freddie Jones, Lysette Anthony, Liam Neeson, John Welsh, Robbie Coltrane, Alun Armstrong, Francesca Annis, David Battley, Bernard Bresslaw, Graham McGrath, Tony Church, Bernard Archard, Belinda Mayne, Dicken Ashworth, Todd Carty, Clare McIntyre, </t>
    </r>
    <r>
      <rPr>
        <b/>
        <u/>
        <sz val="12"/>
        <color theme="8" tint="-0.249977111117893"/>
        <rFont val="Times New Roman"/>
        <family val="1"/>
      </rPr>
      <t>Bronco McLoughlin</t>
    </r>
    <r>
      <rPr>
        <b/>
        <sz val="12"/>
        <color theme="8" tint="-0.249977111117893"/>
        <rFont val="Times New Roman"/>
        <family val="1"/>
      </rPr>
      <t>, Andy Bradford, Gerard Naprous, Bill Weston</t>
    </r>
  </si>
  <si>
    <r>
      <t>Shanti Roney, Stefan Sauk, Dejan Cukic, Axel Zuber, Peter Franzén, Göran Ragnerstam, Åsa Forsblad, Roland Hedlund, Peter Haber, </t>
    </r>
    <r>
      <rPr>
        <b/>
        <u/>
        <sz val="12"/>
        <color theme="8" tint="-0.249977111117893"/>
        <rFont val="Times New Roman"/>
        <family val="1"/>
      </rPr>
      <t>Jack Klaff</t>
    </r>
    <r>
      <rPr>
        <b/>
        <sz val="12"/>
        <color theme="8" tint="-0.249977111117893"/>
        <rFont val="Times New Roman"/>
        <family val="1"/>
      </rPr>
      <t>, Ida Wahlund, Rolf Degerlund, Malena Hallerdt, Nathalie Söderqvist</t>
    </r>
  </si>
  <si>
    <r>
      <t>Emile Hirsch, Brian Cox, Ophelia Lovibond, </t>
    </r>
    <r>
      <rPr>
        <b/>
        <u/>
        <sz val="12"/>
        <color theme="8" tint="-0.249977111117893"/>
        <rFont val="Times New Roman"/>
        <family val="1"/>
      </rPr>
      <t>Michael McElhatton</t>
    </r>
    <r>
      <rPr>
        <b/>
        <sz val="12"/>
        <color theme="8" tint="-0.249977111117893"/>
        <rFont val="Times New Roman"/>
        <family val="1"/>
      </rPr>
      <t>, Olwen Catherine Kelly, Jane Perry, Parker Sawyers</t>
    </r>
  </si>
  <si>
    <r>
      <t>Gonzalo Fernández, Charlotte Vega, Carlo Blanco, </t>
    </r>
    <r>
      <rPr>
        <b/>
        <u/>
        <sz val="12"/>
        <color theme="8" tint="-0.249977111117893"/>
        <rFont val="Times New Roman"/>
        <family val="1"/>
      </rPr>
      <t>Olga Alamán</t>
    </r>
    <r>
      <rPr>
        <b/>
        <sz val="12"/>
        <color theme="8" tint="-0.249977111117893"/>
        <rFont val="Times New Roman"/>
        <family val="1"/>
      </rPr>
      <t>, Pepo Llopis, Xavi Giner, Hugo Rubert, Enric Benavent, Inma Sancho</t>
    </r>
  </si>
  <si>
    <r>
      <t>Jean Marais, Josette Day, Marcel André, </t>
    </r>
    <r>
      <rPr>
        <b/>
        <u/>
        <sz val="12"/>
        <color theme="8" tint="-0.249977111117893"/>
        <rFont val="Times New Roman"/>
        <family val="1"/>
      </rPr>
      <t>Mila Parély</t>
    </r>
    <r>
      <rPr>
        <b/>
        <sz val="12"/>
        <color theme="8" tint="-0.249977111117893"/>
        <rFont val="Times New Roman"/>
        <family val="1"/>
      </rPr>
      <t>, Nane Germon, Michel Auclair, Christian Marquand</t>
    </r>
  </si>
  <si>
    <r>
      <t>William Holden, Cliff Robertson, Vince Edwards, </t>
    </r>
    <r>
      <rPr>
        <b/>
        <u/>
        <sz val="12"/>
        <color theme="8" tint="-0.249977111117893"/>
        <rFont val="Times New Roman"/>
        <family val="1"/>
      </rPr>
      <t>Dana Andrews</t>
    </r>
    <r>
      <rPr>
        <b/>
        <sz val="12"/>
        <color theme="8" tint="-0.249977111117893"/>
        <rFont val="Times New Roman"/>
        <family val="1"/>
      </rPr>
      <t>, Andrew Prine, Claude Akins, Carroll O'Connor, Richard Jaeckel, Jack Watson, Patric Knowles, Michael Rennie, Harry Carey Jr.</t>
    </r>
  </si>
  <si>
    <r>
      <t>Glenn Close, Jonathan Pryce, Christian Slater, Max Irons, Harry Lloyd, Elizabeth McGovern, Annie Starke, Alix Wilton Regan, </t>
    </r>
    <r>
      <rPr>
        <b/>
        <u/>
        <sz val="12"/>
        <color theme="8" tint="-0.249977111117893"/>
        <rFont val="Times New Roman"/>
        <family val="1"/>
      </rPr>
      <t>Karin Franz Körlof</t>
    </r>
    <r>
      <rPr>
        <b/>
        <sz val="12"/>
        <color theme="8" tint="-0.249977111117893"/>
        <rFont val="Times New Roman"/>
        <family val="1"/>
      </rPr>
      <t>, Morgane Polanski, Johan Widerberg</t>
    </r>
  </si>
  <si>
    <r>
      <t>Sophia Loren, Stephen Boyd, Christopher Plummer, Alec Guinness, James Mason, Mel Ferrer, Anthony Quayle, Eric Porter, </t>
    </r>
    <r>
      <rPr>
        <b/>
        <u/>
        <sz val="12"/>
        <color theme="8" tint="-0.249977111117893"/>
        <rFont val="Times New Roman"/>
        <family val="1"/>
      </rPr>
      <t>John Ireland</t>
    </r>
    <r>
      <rPr>
        <b/>
        <sz val="12"/>
        <color theme="8" tint="-0.249977111117893"/>
        <rFont val="Times New Roman"/>
        <family val="1"/>
      </rPr>
      <t>, Omar Sharif, Douglas Wilmer, Finlay Currie, Andrew Keir, Norman Wooland, Michael Gwynne, George Murcell, Virgilio Teixeira</t>
    </r>
  </si>
  <si>
    <r>
      <t>Jessica Lange, Armin Mueller-Stahl, Frederic Forrest, </t>
    </r>
    <r>
      <rPr>
        <b/>
        <u/>
        <sz val="12"/>
        <color theme="8" tint="-0.249977111117893"/>
        <rFont val="Times New Roman"/>
        <family val="1"/>
      </rPr>
      <t>Lukas Haas</t>
    </r>
    <r>
      <rPr>
        <b/>
        <sz val="12"/>
        <color theme="8" tint="-0.249977111117893"/>
        <rFont val="Times New Roman"/>
        <family val="1"/>
      </rPr>
      <t>, Michael Rooker, Donald Moffat, Cheryl Lynn Bruce, J.S. Block</t>
    </r>
  </si>
  <si>
    <r>
      <t>Katie Stevens, Will Brittain, Lauryn Alisa McClain, Andrew Caldwell, Shazi Raja, Schuyler Helford, Phillip Johnson Richardson, Chaney Morrow, Justin Marxen, Terri Partyka, Justin Rose, Damian Maffei, Schuyler White, Samuel Hunt, Karra Rae Robinson, Brent Geisler, Karli Hall, Briana Tedesco, </t>
    </r>
    <r>
      <rPr>
        <b/>
        <u/>
        <sz val="12"/>
        <color theme="8" tint="-0.249977111117893"/>
        <rFont val="Times New Roman"/>
        <family val="1"/>
      </rPr>
      <t>Katy Durham</t>
    </r>
    <r>
      <rPr>
        <b/>
        <sz val="12"/>
        <color theme="8" tint="-0.249977111117893"/>
        <rFont val="Times New Roman"/>
        <family val="1"/>
      </rPr>
      <t>, William Arnold, Grace Balbo (Voz: Lynnanne Zager)</t>
    </r>
  </si>
  <si>
    <r>
      <t>Penélope Cruz, Juan Diego Botto, Terele Pávez, Jordi Mollà, Nancho Novo, Maribel Verdú, Candela Peña, Nathalie Seseña, Carlos Fuentes, </t>
    </r>
    <r>
      <rPr>
        <b/>
        <u/>
        <sz val="12"/>
        <color theme="8" tint="-0.249977111117893"/>
        <rFont val="Times New Roman"/>
        <family val="1"/>
      </rPr>
      <t>Ana Lizarán</t>
    </r>
    <r>
      <rPr>
        <b/>
        <sz val="12"/>
        <color theme="8" tint="-0.249977111117893"/>
        <rFont val="Times New Roman"/>
        <family val="1"/>
      </rPr>
      <t>, Sergio Villanueva, Ángel de Andrés López, Lluís Homar</t>
    </r>
  </si>
  <si>
    <r>
      <t>Paul Rudd, Steve Carell, Zach Galifianakis, Bruce Greenwood, Ron Livingston, Andrea Savage, David Walliams, </t>
    </r>
    <r>
      <rPr>
        <b/>
        <u/>
        <sz val="12"/>
        <color theme="8" tint="-0.249977111117893"/>
        <rFont val="Times New Roman"/>
        <family val="1"/>
      </rPr>
      <t>Lucy Punch</t>
    </r>
    <r>
      <rPr>
        <b/>
        <sz val="12"/>
        <color theme="8" tint="-0.249977111117893"/>
        <rFont val="Times New Roman"/>
        <family val="1"/>
      </rPr>
      <t>, Octavia Spencer, Stephanie Szostak, Jemaine Clement, Chris O'Dowd</t>
    </r>
  </si>
  <si>
    <r>
      <t>Steve Coogan, Laura Linney, Richard Gere, Rebecca Hall, Chloë Sevigny, Charlie Plummer, Michael Chernus, Seamus Davey-Fitzpatrick, </t>
    </r>
    <r>
      <rPr>
        <b/>
        <u/>
        <sz val="12"/>
        <color theme="8" tint="-0.249977111117893"/>
        <rFont val="Times New Roman"/>
        <family val="1"/>
      </rPr>
      <t>Adepero Oduye</t>
    </r>
    <r>
      <rPr>
        <b/>
        <sz val="12"/>
        <color theme="8" tint="-0.249977111117893"/>
        <rFont val="Times New Roman"/>
        <family val="1"/>
      </rPr>
      <t>, Dominic Colon, Joel Bissonnette, Emma R. Mudd, Onika Day, Robert McKay, George Aloi, Benjamin Snyder</t>
    </r>
  </si>
  <si>
    <r>
      <t>Susanne Lothar, Ulrich Tukur, Leonard Proxauf, Burghart Klaußner, Josef Bierbichler, Steffi Kühnert, Michael Schenk, Janina Fautz, </t>
    </r>
    <r>
      <rPr>
        <b/>
        <u/>
        <sz val="12"/>
        <color theme="8" tint="-0.249977111117893"/>
        <rFont val="Times New Roman"/>
        <family val="1"/>
      </rPr>
      <t>Michael Kranz</t>
    </r>
    <r>
      <rPr>
        <b/>
        <sz val="12"/>
        <color theme="8" tint="-0.249977111117893"/>
        <rFont val="Times New Roman"/>
        <family val="1"/>
      </rPr>
      <t>, Marisa Growaldt, Roxane Duran, Christian Friedel, Leonie Benesch, Rainer Bock, Maria-Victoria Dragus, Ursina Lardi</t>
    </r>
  </si>
  <si>
    <r>
      <t>Shia LaBeouf, Michelle Monaghan, Rosario Dawson, Billy Bob Thornton, Ethan Embry, Michael Chiklis, Anthony Mackie, Cameron Boyce, </t>
    </r>
    <r>
      <rPr>
        <b/>
        <u/>
        <sz val="12"/>
        <color theme="8" tint="-0.249977111117893"/>
        <rFont val="Times New Roman"/>
        <family val="1"/>
      </rPr>
      <t>William Sadler</t>
    </r>
    <r>
      <rPr>
        <b/>
        <sz val="12"/>
        <color theme="8" tint="-0.249977111117893"/>
        <rFont val="Times New Roman"/>
        <family val="1"/>
      </rPr>
      <t>, Eric Christian Olsen, Anthony Azizi, Matt DeCaro</t>
    </r>
  </si>
  <si>
    <r>
      <t>James McAvoy, </t>
    </r>
    <r>
      <rPr>
        <b/>
        <u/>
        <sz val="12"/>
        <color theme="8" tint="-0.249977111117893"/>
        <rFont val="Times New Roman"/>
        <family val="1"/>
      </rPr>
      <t>Robin Wright</t>
    </r>
    <r>
      <rPr>
        <b/>
        <sz val="12"/>
        <color theme="8" tint="-0.249977111117893"/>
        <rFont val="Times New Roman"/>
        <family val="1"/>
      </rPr>
      <t>, Kevin Kline, Evan Rachel Wood, Danny Huston, Justin Long, Tom Wilkinson, Alexis Bledel, Johnny Simmons, Norman Reedus, Jonathan Groff, James Badge Dale, Toby Kebbell, Stephen Root, Colm Meaney, John Cullum</t>
    </r>
  </si>
  <si>
    <r>
      <t>Rodolfo Sancho, Irene Escolar, Raúl Mérida, Eusebio Poncela, Ramon Madaula, Jordi Díaz, Fernando Guillén Cuervo, Jacobo Dicenta, Úrsula Corberó, José Coronado, Silvia Alonso, Pedro Mari Sánchez, Ramón Barea, Fernando Cayo, Jesús Noguero, Arón Piper, Michelle Jenner, Antonio Gil, </t>
    </r>
    <r>
      <rPr>
        <b/>
        <u/>
        <sz val="12"/>
        <color theme="8" tint="-0.249977111117893"/>
        <rFont val="Times New Roman"/>
        <family val="1"/>
      </rPr>
      <t>Ainhoa Santamaría</t>
    </r>
    <r>
      <rPr>
        <b/>
        <sz val="12"/>
        <color theme="8" tint="-0.249977111117893"/>
        <rFont val="Times New Roman"/>
        <family val="1"/>
      </rPr>
      <t>, Carolina Lapausa, Moncho Sánchez-Diezma</t>
    </r>
  </si>
  <si>
    <r>
      <t>Rosamund Pike, Jamie Dornan, Tom Hollander, Jesuthasan Antonythasan, Pano Masti, Stanley Tucci, Alexandra Moen, </t>
    </r>
    <r>
      <rPr>
        <b/>
        <u/>
        <sz val="12"/>
        <color theme="8" tint="-0.249977111117893"/>
        <rFont val="Times New Roman"/>
        <family val="1"/>
      </rPr>
      <t>Corey Johnson</t>
    </r>
    <r>
      <rPr>
        <b/>
        <sz val="12"/>
        <color theme="8" tint="-0.249977111117893"/>
        <rFont val="Times New Roman"/>
        <family val="1"/>
      </rPr>
      <t>, Hilton McRae, Raad Rawi</t>
    </r>
  </si>
  <si>
    <r>
      <t>Louis Jourdan, Adrienne Barbeau, Ray Wise, David Alexander Hess, Nicholas Worth, Don Knight, Al Ruban, Dick Durock, Ben Bates, Nannette Brown, Reggie Batts, Mimi Craven, </t>
    </r>
    <r>
      <rPr>
        <b/>
        <u/>
        <sz val="12"/>
        <color theme="8" tint="-0.249977111117893"/>
        <rFont val="Times New Roman"/>
        <family val="1"/>
      </rPr>
      <t>Karen Price</t>
    </r>
    <r>
      <rPr>
        <b/>
        <sz val="12"/>
        <color theme="8" tint="-0.249977111117893"/>
        <rFont val="Times New Roman"/>
        <family val="1"/>
      </rPr>
      <t>, Bill Erickson, Dov Gottesfeld, Tommy Madden</t>
    </r>
  </si>
  <si>
    <r>
      <t>Harrison Ford, River Phoenix, Helen Mirren, Andre Gregory, Martha Plimpton, Jadrien Steele, </t>
    </r>
    <r>
      <rPr>
        <b/>
        <u/>
        <sz val="12"/>
        <color theme="8" tint="-0.249977111117893"/>
        <rFont val="Times New Roman"/>
        <family val="1"/>
      </rPr>
      <t>Hilary Gordon</t>
    </r>
    <r>
      <rPr>
        <b/>
        <sz val="12"/>
        <color theme="8" tint="-0.249977111117893"/>
        <rFont val="Times New Roman"/>
        <family val="1"/>
      </rPr>
      <t>, Rebecca Gordon, Jason Alexander, Dick O´Neill, Alice Sneed</t>
    </r>
  </si>
  <si>
    <r>
      <t>Cameron Diaz, Abigail Breslin, Sofia Vassilieva, Jason Patric, Evan Ellingson, Alec Baldwin, Joan Cusack, Thomas Dekker, Elizabeth Daily, Heather Wahlquist, Nicole Marie Lenz, Paul Butler, Emily Deschanel, </t>
    </r>
    <r>
      <rPr>
        <b/>
        <u/>
        <sz val="12"/>
        <color theme="8" tint="-0.249977111117893"/>
        <rFont val="Times New Roman"/>
        <family val="1"/>
      </rPr>
      <t>Jeffrey Markle</t>
    </r>
    <r>
      <rPr>
        <b/>
        <sz val="12"/>
        <color theme="8" tint="-0.249977111117893"/>
        <rFont val="Times New Roman"/>
        <family val="1"/>
      </rPr>
      <t>, Matthew Barry, Frank Cassavetes, Rick Salomon</t>
    </r>
  </si>
  <si>
    <r>
      <t>Mathieu Amalric, Emmanuelle Seigner, Marie-Josée Croze, Anne Consigny, Patrick Chesnais, Niels Arestrup, Olatz Lopez Garmendia, Max von Sydow, Jean-Pierre Cassel, Marina Hands, Fiorella Campanella, Talina Boyaci, Gérard Watkins, Michael Wincott, Jean-Baptiste Mondino, Emma de Caunes, Anne Alvaro, Jean-Philippe Ecoffey, Zinedine Soualem, Isaach de Bankole, Françoise Lebrun, François Delaive, Agathe de La Fontaine, Laure de Clermont-Tonnerre, Philippe Roux, </t>
    </r>
    <r>
      <rPr>
        <b/>
        <u/>
        <sz val="12"/>
        <color theme="8" tint="-0.249977111117893"/>
        <rFont val="Times New Roman"/>
        <family val="1"/>
      </rPr>
      <t>Franck Victor</t>
    </r>
    <r>
      <rPr>
        <b/>
        <sz val="12"/>
        <color theme="8" tint="-0.249977111117893"/>
        <rFont val="Times New Roman"/>
        <family val="1"/>
      </rPr>
      <t>, Azzedine Alaïa, Farida Khelfa, Lenny Kravitz</t>
    </r>
  </si>
  <si>
    <r>
      <t>Soko, Ariane Labed, Ginger Romàn, Karim Leklou, Robin Barde, Damien Bonnard, Andreas Konstantinou, Jeremie Laheurte, Sylvain Loreau, </t>
    </r>
    <r>
      <rPr>
        <b/>
        <u/>
        <sz val="12"/>
        <color theme="8" tint="-0.249977111117893"/>
        <rFont val="Times New Roman"/>
        <family val="1"/>
      </rPr>
      <t>Alexis Manenti</t>
    </r>
    <r>
      <rPr>
        <b/>
        <sz val="12"/>
        <color theme="8" tint="-0.249977111117893"/>
        <rFont val="Times New Roman"/>
        <family val="1"/>
      </rPr>
      <t>, Kostis Maravegias, Efthymis Papadimitriou</t>
    </r>
  </si>
  <si>
    <r>
      <t>Clark Gable, Yvonne De Carlo, Sidney Poitier, Efrem Zimbalist Jr., </t>
    </r>
    <r>
      <rPr>
        <b/>
        <u/>
        <sz val="12"/>
        <color theme="8" tint="-0.249977111117893"/>
        <rFont val="Times New Roman"/>
        <family val="1"/>
      </rPr>
      <t>Patric Knowles</t>
    </r>
  </si>
  <si>
    <r>
      <t>Jet Li, Zhou Xun, Chen Kun, Gwei Lun-Mei, Li Yuchun, Mavis Fan, Fan Siu-Wong, Gordon Liu, Sun Jian-Kui, Sheng Chien, </t>
    </r>
    <r>
      <rPr>
        <b/>
        <u/>
        <sz val="12"/>
        <color theme="8" tint="-0.249977111117893"/>
        <rFont val="Times New Roman"/>
        <family val="1"/>
      </rPr>
      <t>John Do</t>
    </r>
    <r>
      <rPr>
        <b/>
        <sz val="12"/>
        <color theme="8" tint="-0.249977111117893"/>
        <rFont val="Times New Roman"/>
        <family val="1"/>
      </rPr>
      <t>, Wang Shuangbao, Feixing Han, Li Bingyuan, Zhuo Li, Di Wu</t>
    </r>
  </si>
  <si>
    <r>
      <t>Sophie Cookson, Judi Dench, Tom Hughes, Stephen Campbell Moore, Tereza Srbova, Kevin Fuller, Laurence Spellman, Robin Soans, Simon Ludders, Steven Hillman, Phill Langhorne, </t>
    </r>
    <r>
      <rPr>
        <b/>
        <u/>
        <sz val="12"/>
        <color theme="8" tint="-0.249977111117893"/>
        <rFont val="Times New Roman"/>
        <family val="1"/>
      </rPr>
      <t>Adrian Wheeler</t>
    </r>
    <r>
      <rPr>
        <b/>
        <sz val="12"/>
        <color theme="8" tint="-0.249977111117893"/>
        <rFont val="Times New Roman"/>
        <family val="1"/>
      </rPr>
      <t>, Ciarán Owens, Irfan Shamji, Stephen Samson</t>
    </r>
  </si>
  <si>
    <r>
      <t>Jeanne Crain, </t>
    </r>
    <r>
      <rPr>
        <b/>
        <u/>
        <sz val="12"/>
        <color theme="8" tint="-0.249977111117893"/>
        <rFont val="Times New Roman"/>
        <family val="1"/>
      </rPr>
      <t>Dana Andrews</t>
    </r>
    <r>
      <rPr>
        <b/>
        <sz val="12"/>
        <color theme="8" tint="-0.249977111117893"/>
        <rFont val="Times New Roman"/>
        <family val="1"/>
      </rPr>
      <t>, Dick Haymes, Vivian Blaine, Charles Winninger, Fay Bainter, Donald Meek, Frank McHugh, Percy Kilbride, Harry Morgan, Jane Nigh, William Marshall</t>
    </r>
  </si>
  <si>
    <r>
      <t>Alison Lohman, Robin Wright, Michelle Pfeiffer, Renée Zellweger, </t>
    </r>
    <r>
      <rPr>
        <b/>
        <u/>
        <sz val="12"/>
        <color theme="8" tint="-0.249977111117893"/>
        <rFont val="Times New Roman"/>
        <family val="1"/>
      </rPr>
      <t>Billy Connolly</t>
    </r>
    <r>
      <rPr>
        <b/>
        <sz val="12"/>
        <color theme="8" tint="-0.249977111117893"/>
        <rFont val="Times New Roman"/>
        <family val="1"/>
      </rPr>
      <t>, Svetlana Efremova, Patrick Fugit, Cole Hauser, Noah Wyle, Taryn Manning, Allen Lee Haff, Melissa McCarthy</t>
    </r>
  </si>
  <si>
    <r>
      <t>John Wayne, Patricia Neal, Ward Bond, Scott Forbes, Phil Carey, Paul Picerni, Martin Milner, </t>
    </r>
    <r>
      <rPr>
        <b/>
        <u/>
        <sz val="12"/>
        <color theme="8" tint="-0.249977111117893"/>
        <rFont val="Times New Roman"/>
        <family val="1"/>
      </rPr>
      <t>Jack Pennick</t>
    </r>
    <r>
      <rPr>
        <b/>
        <sz val="12"/>
        <color theme="8" tint="-0.249977111117893"/>
        <rFont val="Times New Roman"/>
        <family val="1"/>
      </rPr>
      <t>, William Campbell, Cliff Clark, Virginia Brissac, Vincent Fotre</t>
    </r>
  </si>
  <si>
    <r>
      <t>Burt Lancaster, Patrick O'Neal, Jean-Pierre Aumont, Peter Falk, Astrid Heeren, Scott Wilson, Tony Bill, Al Freeman Jr., </t>
    </r>
    <r>
      <rPr>
        <b/>
        <u/>
        <sz val="12"/>
        <color theme="8" tint="-0.249977111117893"/>
        <rFont val="Times New Roman"/>
        <family val="1"/>
      </rPr>
      <t>James Patterson</t>
    </r>
    <r>
      <rPr>
        <b/>
        <sz val="12"/>
        <color theme="8" tint="-0.249977111117893"/>
        <rFont val="Times New Roman"/>
        <family val="1"/>
      </rPr>
      <t>, Bruce Dern, Caterina Boratto</t>
    </r>
  </si>
  <si>
    <r>
      <t>Sharon Stone, Billy Zane, Rosemberg Salgado, Miguel Rodarte, Giovanna Zacarías, Olga Segura, Manolo Cardona, Gilmer Bejarano, Promise LaMarco, Christel Edwards, Frank Gerrish, Celesta Hodge, Joshua Larsen, Graham Leon, Victor Medina, Savannah Ostler, Shelem Oteo, Walter Platz, Dennis Record, Shira Scott Astrof, Brenden Whitney, </t>
    </r>
    <r>
      <rPr>
        <b/>
        <u/>
        <sz val="12"/>
        <color theme="8" tint="-0.249977111117893"/>
        <rFont val="Times New Roman"/>
        <family val="1"/>
      </rPr>
      <t>Amy Savannah</t>
    </r>
    <r>
      <rPr>
        <b/>
        <sz val="12"/>
        <color theme="8" tint="-0.249977111117893"/>
        <rFont val="Times New Roman"/>
        <family val="1"/>
      </rPr>
      <t>, Javier García, Anne Sward, Joey Miyashima</t>
    </r>
  </si>
  <si>
    <r>
      <t>Michael York, Richard Jordan, </t>
    </r>
    <r>
      <rPr>
        <b/>
        <u/>
        <sz val="12"/>
        <color theme="8" tint="-0.249977111117893"/>
        <rFont val="Times New Roman"/>
        <family val="1"/>
      </rPr>
      <t>Peter Ustinov</t>
    </r>
    <r>
      <rPr>
        <b/>
        <sz val="12"/>
        <color theme="8" tint="-0.249977111117893"/>
        <rFont val="Times New Roman"/>
        <family val="1"/>
      </rPr>
      <t>, Jenny Agutter, Roscoe Lee Browne, Farrah Fawcett</t>
    </r>
  </si>
  <si>
    <r>
      <t>Kumail Nanjiani, Zoe Kazan, Holly Hunter, Ray Romano, Linda Emond, Vella Lovell, Bo Burnham, Aidy Bryant, Matty Cardarople, Adeel Akhtar, Anupam Kher, Shenaz Treasury, </t>
    </r>
    <r>
      <rPr>
        <b/>
        <u/>
        <sz val="12"/>
        <color theme="8" tint="-0.249977111117893"/>
        <rFont val="Times New Roman"/>
        <family val="1"/>
      </rPr>
      <t>Kurt Braunohler</t>
    </r>
    <r>
      <rPr>
        <b/>
        <sz val="12"/>
        <color theme="8" tint="-0.249977111117893"/>
        <rFont val="Times New Roman"/>
        <family val="1"/>
      </rPr>
      <t>, Rebecca Naomi Jones, Celeste Arias, Myra Turley</t>
    </r>
  </si>
  <si>
    <r>
      <t>Lili Taylor, Liam Neeson, Catherine Zeta-Jones, Owen Wilson, Marian Seldes, Bruce Dern, Todd Field, Virginia Madsen, Alix Koromzay, M.C. Gainey, </t>
    </r>
    <r>
      <rPr>
        <b/>
        <u/>
        <sz val="12"/>
        <color theme="8" tint="-0.249977111117893"/>
        <rFont val="Times New Roman"/>
        <family val="1"/>
      </rPr>
      <t>Hadley Eure</t>
    </r>
  </si>
  <si>
    <r>
      <t>Peter O'Toole, </t>
    </r>
    <r>
      <rPr>
        <b/>
        <u/>
        <sz val="12"/>
        <color theme="8" tint="-0.249977111117893"/>
        <rFont val="Times New Roman"/>
        <family val="1"/>
      </rPr>
      <t>Philippe Noiret</t>
    </r>
    <r>
      <rPr>
        <b/>
        <sz val="12"/>
        <color theme="8" tint="-0.249977111117893"/>
        <rFont val="Times New Roman"/>
        <family val="1"/>
      </rPr>
      <t>, Sian Phillips, Horst Janson, John Hallam, Ingo Mogendorf</t>
    </r>
  </si>
  <si>
    <r>
      <t>Brie Larson, Jacob Tremblay, Joan Allen, William H. Macy, Megan Park, Amanda Brugel, Sean Bridgers, </t>
    </r>
    <r>
      <rPr>
        <b/>
        <u/>
        <sz val="12"/>
        <color theme="8" tint="-0.249977111117893"/>
        <rFont val="Times New Roman"/>
        <family val="1"/>
      </rPr>
      <t>Joe Pingue</t>
    </r>
    <r>
      <rPr>
        <b/>
        <sz val="12"/>
        <color theme="8" tint="-0.249977111117893"/>
        <rFont val="Times New Roman"/>
        <family val="1"/>
      </rPr>
      <t>, Chantelle Chung, Randal Edwards, Jack Fulton, Kate Drummond</t>
    </r>
  </si>
  <si>
    <r>
      <t>Morgan Freeman, Monica Potter, Michael Wincott, Penelope Ann Miller, Michael Moriarty, Dylan Baker, Anton Yelchin, Mika Boorem, Jay O. Sanders, Billy Burke, Kimberly Hawthorne, Jill Teed, Ian Marsh, Scott Heind, Christopher Shyer, Anna Maria Horsford, Samantha Ferris, Ocean Hellman, Tom McBeath, Raoul Ganeev, Suzette Meyers, Jonathan Walker, </t>
    </r>
    <r>
      <rPr>
        <b/>
        <u/>
        <sz val="12"/>
        <color theme="8" tint="-0.249977111117893"/>
        <rFont val="Times New Roman"/>
        <family val="1"/>
      </rPr>
      <t>Aaron Joseph</t>
    </r>
    <r>
      <rPr>
        <b/>
        <sz val="12"/>
        <color theme="8" tint="-0.249977111117893"/>
        <rFont val="Times New Roman"/>
        <family val="1"/>
      </rPr>
      <t>, Brian Arnold, Claire Riley</t>
    </r>
  </si>
  <si>
    <r>
      <t>Nicolas Cage, Don Johnson, Deborah Kara Unger, Anna Hutchison, Talitha Bateman, Michael Papajohn, Elena Sanchez, Joshua Mikel, Cory Scott Allen, Elizabeth Hunter, Mike Pniewski, Nicole Barré, </t>
    </r>
    <r>
      <rPr>
        <b/>
        <u/>
        <sz val="12"/>
        <color theme="8" tint="-0.249977111117893"/>
        <rFont val="Times New Roman"/>
        <family val="1"/>
      </rPr>
      <t>Emily Sandifer</t>
    </r>
    <r>
      <rPr>
        <b/>
        <sz val="12"/>
        <color theme="8" tint="-0.249977111117893"/>
        <rFont val="Times New Roman"/>
        <family val="1"/>
      </rPr>
      <t>, Jwaundace Candece, Rey Hernandez, Dikran Tulaine, Kaleigh Rivera</t>
    </r>
  </si>
  <si>
    <r>
      <t>Emile Hirsch, Olivia Thirlby, Max Minghella, Rachael Taylor, Joel Kinnaman, Dato Bakhtadze, </t>
    </r>
    <r>
      <rPr>
        <b/>
        <u/>
        <sz val="12"/>
        <color theme="8" tint="-0.249977111117893"/>
        <rFont val="Times New Roman"/>
        <family val="1"/>
      </rPr>
      <t>Yuriy Kutsenko</t>
    </r>
    <r>
      <rPr>
        <b/>
        <sz val="12"/>
        <color theme="8" tint="-0.249977111117893"/>
        <rFont val="Times New Roman"/>
        <family val="1"/>
      </rPr>
      <t>, Artur Smolyaninov, Pyotr Fyodorov, Nikolay Efremov</t>
    </r>
  </si>
  <si>
    <r>
      <t>Isabelle Fuhrman, Vera Farmiga, Peter Sarsgaard, Jimmy Bennett, </t>
    </r>
    <r>
      <rPr>
        <b/>
        <u/>
        <sz val="12"/>
        <color theme="8" tint="-0.249977111117893"/>
        <rFont val="Times New Roman"/>
        <family val="1"/>
      </rPr>
      <t>Aryana Engineer</t>
    </r>
    <r>
      <rPr>
        <b/>
        <sz val="12"/>
        <color theme="8" tint="-0.249977111117893"/>
        <rFont val="Times New Roman"/>
        <family val="1"/>
      </rPr>
      <t>, Margo Martindale, CCH Pounder, Rosemary Dunsmore, Karel Roden</t>
    </r>
  </si>
  <si>
    <r>
      <t>Steve McQueen, Ali MacGraw, Ben Johnson, Sally Struthers, Al Lettieri, Slim Pickens, Dub Taylor, Jack Dodson, </t>
    </r>
    <r>
      <rPr>
        <b/>
        <u/>
        <sz val="12"/>
        <color theme="8" tint="-0.249977111117893"/>
        <rFont val="Times New Roman"/>
        <family val="1"/>
      </rPr>
      <t>Richard Bright</t>
    </r>
    <r>
      <rPr>
        <b/>
        <sz val="12"/>
        <color theme="8" tint="-0.249977111117893"/>
        <rFont val="Times New Roman"/>
        <family val="1"/>
      </rPr>
      <t>, Roy Jenson, Bo Hopkins, Bill Hart, Dick Crockett, Tommy Bush</t>
    </r>
  </si>
  <si>
    <r>
      <t>Rupert Everett, Colin Firth, Emily Watson, Tom Wilkinson, Colin Morgan, Anna Chancellor, Julian Wadham, Béatrice Dalle, Ronald Pickup, Joshua McGuire, Daniel Weyman, John Standing, Edwin Thomas, André Penvern, Tom Colley, Alexis Julemont, Ciro Petrone, Benjamin Voisin, Patrick Hannaway, Christian Tye, Riccardo Ciccarelli, Oliver Cater, Jean-Luc Bubert, Alister Cameron, Toby Sherborne, Antonio Spagnulo, André Pasquasy, Sam Barrett, Giovanni Scotti, Franca Abategiovanni, </t>
    </r>
    <r>
      <rPr>
        <b/>
        <u/>
        <sz val="12"/>
        <color theme="8" tint="-0.249977111117893"/>
        <rFont val="Times New Roman"/>
        <family val="1"/>
      </rPr>
      <t>Howard Perret</t>
    </r>
    <r>
      <rPr>
        <b/>
        <sz val="12"/>
        <color theme="8" tint="-0.249977111117893"/>
        <rFont val="Times New Roman"/>
        <family val="1"/>
      </rPr>
      <t>, Christian Bronchart, Torren Simonsz, Laurent D'Elia</t>
    </r>
  </si>
  <si>
    <r>
      <t>Dev Patel, Tilda Swinton, Hugh Laurie, Peter Capaldi, Morfydd Clark, Ben Whishaw, Benedict Wong, Darren Boyd, Gwendoline Christie, Paul Whitehouse, Aneurin Barnard, Daisy May Cooper, Nikki Amuka-Bird, </t>
    </r>
    <r>
      <rPr>
        <b/>
        <u/>
        <sz val="12"/>
        <color theme="8" tint="-0.249977111117893"/>
        <rFont val="Times New Roman"/>
        <family val="1"/>
      </rPr>
      <t>Jairaj Varsani</t>
    </r>
    <r>
      <rPr>
        <b/>
        <sz val="12"/>
        <color theme="8" tint="-0.249977111117893"/>
        <rFont val="Times New Roman"/>
        <family val="1"/>
      </rPr>
      <t>, Nigel Betts, Fisayo Akinade, Aimee Kelly, Anthony Welsh, Rosalind Eleazar</t>
    </r>
  </si>
  <si>
    <r>
      <t>Nicole Kidman, Sean Penn, Catherine Keener, Sydney Pollack, Jesper Christensen, Yvan Attal, Earl Cameron, George Harris, Michael Wright, </t>
    </r>
    <r>
      <rPr>
        <b/>
        <u/>
        <sz val="12"/>
        <color theme="8" tint="-0.249977111117893"/>
        <rFont val="Times New Roman"/>
        <family val="1"/>
      </rPr>
      <t>Clyde Kusatsu</t>
    </r>
    <r>
      <rPr>
        <b/>
        <sz val="12"/>
        <color theme="8" tint="-0.249977111117893"/>
        <rFont val="Times New Roman"/>
        <family val="1"/>
      </rPr>
      <t>, Eric Keenleyside, Hugo Speer, Adrian Martinez</t>
    </r>
  </si>
  <si>
    <r>
      <t>Asa Butterfield, Chloë Grace Moretz, Ben Kingsley, Sacha Baron Cohen, Helen McCrory, Michael Stuhlbarg, Jude Law, Emily Mortimer, Ray Winstone, Christopher Lee, </t>
    </r>
    <r>
      <rPr>
        <b/>
        <u/>
        <sz val="12"/>
        <color theme="8" tint="-0.249977111117893"/>
        <rFont val="Times New Roman"/>
        <family val="1"/>
      </rPr>
      <t>Richard Griffiths</t>
    </r>
    <r>
      <rPr>
        <b/>
        <sz val="12"/>
        <color theme="8" tint="-0.249977111117893"/>
        <rFont val="Times New Roman"/>
        <family val="1"/>
      </rPr>
      <t>, Frances de la Tour, Martin Scorsese, Francesca Scorsese</t>
    </r>
  </si>
  <si>
    <r>
      <t>Logan Marshall-Green, Michiel Huisman, Tammy Blanchard, John Carroll Lynch, Mike Doyle, Emayatzy Corinealdi, Karl Yune, Toby Huss, Marieh Delfino, Michelle Krusiec, </t>
    </r>
    <r>
      <rPr>
        <b/>
        <u/>
        <sz val="12"/>
        <color theme="8" tint="-0.249977111117893"/>
        <rFont val="Times New Roman"/>
        <family val="1"/>
      </rPr>
      <t>Lindsay Burdge</t>
    </r>
    <r>
      <rPr>
        <b/>
        <sz val="12"/>
        <color theme="8" tint="-0.249977111117893"/>
        <rFont val="Times New Roman"/>
        <family val="1"/>
      </rPr>
      <t>, Aiden Lovekamp, Jordi Vilasuso, Jay Larson, Danielle Camastra</t>
    </r>
  </si>
  <si>
    <r>
      <t>Geena Davis, Matthew Modine, Frank Langella, Maury Chaykin, Stan Shaw, Patrick Malahide, Rex Linn, Paul Dillon, Christopher Masterson, Jimmie F. Skaggs, Harris Yulin, Carl Chase, Peter Geeves, Angus Wright, Ken Bones, Mary Peach, Lucinda Clare, Thomas Lockyer, Roger Booth, George Murcell, Chris Johnston, Richard Leaf, Tam White, Rupert Vansittart, Nick Bartlett, </t>
    </r>
    <r>
      <rPr>
        <b/>
        <u/>
        <sz val="12"/>
        <color theme="8" tint="-0.249977111117893"/>
        <rFont val="Times New Roman"/>
        <family val="1"/>
      </rPr>
      <t>David Bailie</t>
    </r>
    <r>
      <rPr>
        <b/>
        <sz val="12"/>
        <color theme="8" tint="-0.249977111117893"/>
        <rFont val="Times New Roman"/>
        <family val="1"/>
      </rPr>
      <t>, Kwame Kwei-Armah, Ramon Tikaram, Christopher Adamson</t>
    </r>
  </si>
  <si>
    <r>
      <t>Val Kilmer, Marlon Brando, Fairuza Balk, David Thewlis, Ron Perlman, Temuera Morrison, Mark Dacascos, Marco Hofschneider, Nelson de la Rosa, Peter Elliott, Miguel López, Neil Young, David Hudson, Clare Grant, Fiona Mahl, William Hootkins, Agoes Widjaya Soedjarwo, Ron Vreeken, </t>
    </r>
    <r>
      <rPr>
        <b/>
        <u/>
        <sz val="12"/>
        <color theme="8" tint="-0.249977111117893"/>
        <rFont val="Times New Roman"/>
        <family val="1"/>
      </rPr>
      <t>Daniel Rigney</t>
    </r>
  </si>
  <si>
    <r>
      <t>Rita Blanco, Joaquim de Almeida, Roland Giraud, Chantal Lauby, </t>
    </r>
    <r>
      <rPr>
        <b/>
        <u/>
        <sz val="12"/>
        <color theme="8" tint="-0.249977111117893"/>
        <rFont val="Times New Roman"/>
        <family val="1"/>
      </rPr>
      <t>Barbara Cabrita</t>
    </r>
    <r>
      <rPr>
        <b/>
        <sz val="12"/>
        <color theme="8" tint="-0.249977111117893"/>
        <rFont val="Times New Roman"/>
        <family val="1"/>
      </rPr>
      <t>, Lannick Gautry, Maria Vieira, Jacqueline Corado, Jean-Pierre Martins</t>
    </r>
  </si>
  <si>
    <r>
      <t>Anne Hathaway, James McAvoy, Julie Walters, </t>
    </r>
    <r>
      <rPr>
        <b/>
        <u/>
        <sz val="12"/>
        <color theme="8" tint="-0.249977111117893"/>
        <rFont val="Times New Roman"/>
        <family val="1"/>
      </rPr>
      <t>James Cromwell</t>
    </r>
    <r>
      <rPr>
        <b/>
        <sz val="12"/>
        <color theme="8" tint="-0.249977111117893"/>
        <rFont val="Times New Roman"/>
        <family val="1"/>
      </rPr>
      <t>, Maggie Smith, Anna Maxwell Martin, Lucy Cohu, Laurence Fox, Ian Richardson, Joe Anderson, Leo Bill, Jessica Ashworth, Eleanor Methven, Michael James Ford, Tom Vaughan-Lawlor, Elaine Murphy</t>
    </r>
  </si>
  <si>
    <r>
      <t>Robert Carlyle, Ray Winstone, Emma Thompson, James Cosmo, </t>
    </r>
    <r>
      <rPr>
        <b/>
        <u/>
        <sz val="12"/>
        <color theme="8" tint="-0.249977111117893"/>
        <rFont val="Times New Roman"/>
        <family val="1"/>
      </rPr>
      <t>Ashley Jensen</t>
    </r>
    <r>
      <rPr>
        <b/>
        <sz val="12"/>
        <color theme="8" tint="-0.249977111117893"/>
        <rFont val="Times New Roman"/>
        <family val="1"/>
      </rPr>
      <t>, Samuel Robertson, Martin Compston, Tom Courtenay, Brian Pettifer, Kevin Guthrie, Stephen McCole, Ruari Cannon</t>
    </r>
  </si>
  <si>
    <r>
      <t>Gijs Naber, Jonathan Banks, Loes Haverkort, Søren Malling, Renée Soutendijk, Derek de Lint, Huub Stapel, Lisa Smit, Egbert Jan Weeber, Jack Wouterse, Britte Lagcher, Adam Ild Rohweder, Mark van Eeuwen, Peter Faber, Mike Weerts, Camilla Gottlieb, Tibo Vandenborre, Birgit Schuurman, Flor Decleir, Martijn Fischer, Teun Kuilboer, Morten Rose, Pieter Embrechts, Marieke Heebink, </t>
    </r>
    <r>
      <rPr>
        <b/>
        <u/>
        <sz val="12"/>
        <color theme="8" tint="-0.249977111117893"/>
        <rFont val="Times New Roman"/>
        <family val="1"/>
      </rPr>
      <t>Daphne Wellens</t>
    </r>
    <r>
      <rPr>
        <b/>
        <sz val="12"/>
        <color theme="8" tint="-0.249977111117893"/>
        <rFont val="Times New Roman"/>
        <family val="1"/>
      </rPr>
      <t>, Aus Greidanus Jr., Robbert Blokland</t>
    </r>
  </si>
  <si>
    <r>
      <t>Vebjørn Enger, Eili Harboe, Mads Sjøgård Pettersen, Elias Holmen Sørensen, Allan Hyde, Gisken Armand, Gard B. Eidsvold, Synnøve Macody Lund, Thorbjørn Harr, Ida Ursin- Holm, Rune Hagerup, Arthur Berning, </t>
    </r>
    <r>
      <rPr>
        <b/>
        <u/>
        <sz val="12"/>
        <color theme="8" tint="-0.249977111117893"/>
        <rFont val="Times New Roman"/>
        <family val="1"/>
      </rPr>
      <t>Robert Skjærstad</t>
    </r>
    <r>
      <rPr>
        <b/>
        <sz val="12"/>
        <color theme="8" tint="-0.249977111117893"/>
        <rFont val="Times New Roman"/>
        <family val="1"/>
      </rPr>
      <t>, Nasrin Khusrawi, Antonio de la Cruz</t>
    </r>
  </si>
  <si>
    <r>
      <t>Keanu Reeves, Hiroyuki Sanada, Tadanobu Asano, Rinko Kikuchi, Kou Shibasaki, Min Tanaka, Cary-Hiroyuki Tagawa, Jin Akanishi, Masayoshi Haneda, Hiroshi Sogabe, Takato Yonemoto, Hiroshi Yamada, Yorick Van Wageningen, Masayuki Deai, Shu Nakayima, Togo Igawa, </t>
    </r>
    <r>
      <rPr>
        <b/>
        <u/>
        <sz val="12"/>
        <color theme="8" tint="-0.249977111117893"/>
        <rFont val="Times New Roman"/>
        <family val="1"/>
      </rPr>
      <t>Natsuki Kunimoto</t>
    </r>
    <r>
      <rPr>
        <b/>
        <sz val="12"/>
        <color theme="8" tint="-0.249977111117893"/>
        <rFont val="Times New Roman"/>
        <family val="1"/>
      </rPr>
      <t>, Gedde Watanabe, Raiden Integra, Rick Genest</t>
    </r>
  </si>
  <si>
    <r>
      <t>Antonio Banderas, Catherine Zeta-Jones, </t>
    </r>
    <r>
      <rPr>
        <b/>
        <u/>
        <sz val="12"/>
        <color theme="8" tint="-0.249977111117893"/>
        <rFont val="Times New Roman"/>
        <family val="1"/>
      </rPr>
      <t>Rufus Sewell</t>
    </r>
    <r>
      <rPr>
        <b/>
        <sz val="12"/>
        <color theme="8" tint="-0.249977111117893"/>
        <rFont val="Times New Roman"/>
        <family val="1"/>
      </rPr>
      <t>, Nick Chinlund, Pedro Armendáriz Jr., Mary Crosby, Raúl Méndez, Giovanna Zacarías, Michael Emerson</t>
    </r>
  </si>
  <si>
    <r>
      <t>Emily Mortimer, Patricia Clarkson, Bill Nighy, Honor Kneafsey, James Lance, Harvey Bennett, Michael Fitzgerald, Jorge Suquet, Hunter Tremayne, Frances Barber, </t>
    </r>
    <r>
      <rPr>
        <b/>
        <u/>
        <sz val="12"/>
        <color theme="8" tint="-0.249977111117893"/>
        <rFont val="Times New Roman"/>
        <family val="1"/>
      </rPr>
      <t>Gary Piquer</t>
    </r>
    <r>
      <rPr>
        <b/>
        <sz val="12"/>
        <color theme="8" tint="-0.249977111117893"/>
        <rFont val="Times New Roman"/>
        <family val="1"/>
      </rPr>
      <t>, Lucy Tillett, Nigel O'Neill, Toby Gibson, Charlotte Vega, Nick Devlin</t>
    </r>
  </si>
  <si>
    <r>
      <t>Ray Liotta, Andy García, Esai Morales, Armand Assante, Valerie Cruz, Jordi Vilasuso, Kevin Gage, Bruce Davison, </t>
    </r>
    <r>
      <rPr>
        <b/>
        <u/>
        <sz val="12"/>
        <color theme="8" tint="-0.249977111117893"/>
        <rFont val="Times New Roman"/>
        <family val="1"/>
      </rPr>
      <t>Joe Morton</t>
    </r>
    <r>
      <rPr>
        <b/>
        <sz val="12"/>
        <color theme="8" tint="-0.249977111117893"/>
        <rFont val="Times New Roman"/>
        <family val="1"/>
      </rPr>
      <t>, Danny Trejo, Gary Daniels, Michael DeLorenzo, David Ackert</t>
    </r>
  </si>
  <si>
    <r>
      <t>Harrison Ford, Omar Sy, Dan Stevens, Bradley Whitford, Karen Gillan, Jean Louisa Kelly, Terry Notary, Cara Gee, Colin Woodell, Wes Brown, Anthony Molinari, Brad Greenquist, Adam Fergus, Alex Solowitz, Scott MacDonald, Karl Makinen, Micah Fitzgerald, Kirk Geiger, Chris Graham, Andrew Sykes, P.J. King, Hal Dion, Sherwin Ace Ross, Dillon Daniel, Chris McLaughlin, </t>
    </r>
    <r>
      <rPr>
        <b/>
        <u/>
        <sz val="12"/>
        <color theme="8" tint="-0.249977111117893"/>
        <rFont val="Times New Roman"/>
        <family val="1"/>
      </rPr>
      <t>Paul Mabon</t>
    </r>
    <r>
      <rPr>
        <b/>
        <sz val="12"/>
        <color theme="8" tint="-0.249977111117893"/>
        <rFont val="Times New Roman"/>
        <family val="1"/>
      </rPr>
      <t>, Preston Bailey, Stephanie Czajkowski, Michael Horse, Chase Victoria</t>
    </r>
  </si>
  <si>
    <r>
      <t>Amy Adams, Jeremy Renner, Forest Whitaker, Michael Stuhlbarg, Mark O'Brien, Nathaly Thibault, Pat Kiely, Joe Cobden, Tzi Ma, Julian Casey, Larry Day, Russell Yuen, Abigail Pniowsky, Philippe Hartmann, Andrew Shaver, Anana Rydvald, Jadyn Malone, Frank Schorpion, Lucas Chartier-Dessert, Christian Jadah, Sonia Vigneault, Mark Camacho, Tony Robinow, Ruth Chiang, Bineyam Girma, Abdelghafour Elaaziz, Abdul Ayoola, Albert Kwan, Lorne Brass, Genevieve Sirois, Victor Andres Turgeon-Trelles, Reda Guerinik, Adrien Benn, Sasha Samar, Kattia Thony, Leisa Reid, Brent Skagford, Shawn Campbell, Dan Duran, Max Walker, Lori Graham, </t>
    </r>
    <r>
      <rPr>
        <b/>
        <u/>
        <sz val="12"/>
        <color theme="8" tint="-0.249977111117893"/>
        <rFont val="Times New Roman"/>
        <family val="1"/>
      </rPr>
      <t>John Sanford Moore</t>
    </r>
    <r>
      <rPr>
        <b/>
        <sz val="12"/>
        <color theme="8" tint="-0.249977111117893"/>
        <rFont val="Times New Roman"/>
        <family val="1"/>
      </rPr>
      <t>, Hal Roberts, Tammie Sutherland, Paul-Antoine Taillefer</t>
    </r>
  </si>
  <si>
    <r>
      <t>Peter Cushing, Hazel Court, Robert Urquhart, Christopher Lee, </t>
    </r>
    <r>
      <rPr>
        <b/>
        <u/>
        <sz val="12"/>
        <color theme="8" tint="-0.249977111117893"/>
        <rFont val="Times New Roman"/>
        <family val="1"/>
      </rPr>
      <t>Melvyn Hayes</t>
    </r>
    <r>
      <rPr>
        <b/>
        <sz val="12"/>
        <color theme="8" tint="-0.249977111117893"/>
        <rFont val="Times New Roman"/>
        <family val="1"/>
      </rPr>
      <t>, Valerie Gaunt, Paul Hardtmuth, Noel Hood</t>
    </r>
  </si>
  <si>
    <r>
      <t>Sigourney Weaver, Jon Voight, Patricia Arquette, Shia LaBeouf, Tim Blake Nelson, Jake M. Smith, Khleo Thomas, Byron Cotton, </t>
    </r>
    <r>
      <rPr>
        <b/>
        <u/>
        <sz val="12"/>
        <color theme="8" tint="-0.249977111117893"/>
        <rFont val="Times New Roman"/>
        <family val="1"/>
      </rPr>
      <t>Brenden Jefferson</t>
    </r>
    <r>
      <rPr>
        <b/>
        <sz val="12"/>
        <color theme="8" tint="-0.249977111117893"/>
        <rFont val="Times New Roman"/>
        <family val="1"/>
      </rPr>
      <t>, Henry Winkler, Scott Plank, Zane Holtz</t>
    </r>
  </si>
  <si>
    <r>
      <t>Vincent Price, Carol Ohmart, Alan Marshal, Richard Long, </t>
    </r>
    <r>
      <rPr>
        <b/>
        <u/>
        <sz val="12"/>
        <color theme="8" tint="-0.249977111117893"/>
        <rFont val="Times New Roman"/>
        <family val="1"/>
      </rPr>
      <t>Leona Anderson</t>
    </r>
    <r>
      <rPr>
        <b/>
        <sz val="12"/>
        <color theme="8" tint="-0.249977111117893"/>
        <rFont val="Times New Roman"/>
        <family val="1"/>
      </rPr>
      <t>, Carolyn Craig, Elisha Cook Jr., Julie Mitchum, Howard Hoffman</t>
    </r>
  </si>
  <si>
    <r>
      <t>Robin Williams, Mira Sorvino, Jim Caviezel, </t>
    </r>
    <r>
      <rPr>
        <b/>
        <u/>
        <sz val="12"/>
        <color theme="8" tint="-0.249977111117893"/>
        <rFont val="Times New Roman"/>
        <family val="1"/>
      </rPr>
      <t>Leanne Adachi</t>
    </r>
    <r>
      <rPr>
        <b/>
        <sz val="12"/>
        <color theme="8" tint="-0.249977111117893"/>
        <rFont val="Times New Roman"/>
        <family val="1"/>
      </rPr>
      <t>, Mimi Kuzyk, Stephanie Romanov, Tarek Bishara</t>
    </r>
  </si>
  <si>
    <r>
      <t>Idris Elba, Kate Winslet, Dermot Mulroney, Beau Bridges, </t>
    </r>
    <r>
      <rPr>
        <b/>
        <u/>
        <sz val="12"/>
        <color theme="8" tint="-0.249977111117893"/>
        <rFont val="Times New Roman"/>
        <family val="1"/>
      </rPr>
      <t>Waleed Zuaiter</t>
    </r>
    <r>
      <rPr>
        <b/>
        <sz val="12"/>
        <color theme="8" tint="-0.249977111117893"/>
        <rFont val="Times New Roman"/>
        <family val="1"/>
      </rPr>
      <t>, Lucia Walters, Marci T. House, Lee Majdoub, Tintswalo Khumbuza, Adam Lolacher, Linda Sorenson, Vincent Gale</t>
    </r>
  </si>
  <si>
    <r>
      <t>Clint Eastwood, Lee Van Cleef, Gian Maria Volonté, Mara Krupp, Luigi Pistilli, Klaus Kinski, Joseph Egger, Panos Papadopulos, Benito Stefanelli, Roberto Camardiel, Aldo Sambrell, Luis Rodríguez, Tomás Blanco, Lorenzo Robledo, Dante Maggio, </t>
    </r>
    <r>
      <rPr>
        <b/>
        <u/>
        <sz val="12"/>
        <color theme="8" tint="-0.249977111117893"/>
        <rFont val="Times New Roman"/>
        <family val="1"/>
      </rPr>
      <t>Sergio Mendizábal</t>
    </r>
    <r>
      <rPr>
        <b/>
        <sz val="12"/>
        <color theme="8" tint="-0.249977111117893"/>
        <rFont val="Times New Roman"/>
        <family val="1"/>
      </rPr>
      <t>, Diana Rabito, Giovanni Tarallo, Mario Meniconi, Mario Brega</t>
    </r>
  </si>
  <si>
    <r>
      <t>Sigourney Weaver, Ben Kingsley, </t>
    </r>
    <r>
      <rPr>
        <b/>
        <u/>
        <sz val="12"/>
        <color theme="8" tint="-0.249977111117893"/>
        <rFont val="Times New Roman"/>
        <family val="1"/>
      </rPr>
      <t>Stuart Wilson</t>
    </r>
    <r>
      <rPr>
        <b/>
        <sz val="12"/>
        <color theme="8" tint="-0.249977111117893"/>
        <rFont val="Times New Roman"/>
        <family val="1"/>
      </rPr>
      <t>, Karen Strassman, Carlos Moreno, Krystia Mova</t>
    </r>
  </si>
  <si>
    <r>
      <t>Daniel Radcliffe, Ciarán Hinds, Roger Allam, Sophie Stuckey, Jessica Raine, Janet McTeer, Shaun Dooley, Liz White, </t>
    </r>
    <r>
      <rPr>
        <b/>
        <u/>
        <sz val="12"/>
        <color theme="8" tint="-0.249977111117893"/>
        <rFont val="Times New Roman"/>
        <family val="1"/>
      </rPr>
      <t>Daniel Cerqueira</t>
    </r>
    <r>
      <rPr>
        <b/>
        <sz val="12"/>
        <color theme="8" tint="-0.249977111117893"/>
        <rFont val="Times New Roman"/>
        <family val="1"/>
      </rPr>
      <t>, Andy Robb, Misha Handley, Alexia Osborne, Alfie Field</t>
    </r>
  </si>
  <si>
    <r>
      <t>Anna Mouglalis, Niels Schneider, André Wilms, </t>
    </r>
    <r>
      <rPr>
        <b/>
        <u/>
        <sz val="12"/>
        <color theme="8" tint="-0.249977111117893"/>
        <rFont val="Times New Roman"/>
        <family val="1"/>
      </rPr>
      <t>Eric Godon</t>
    </r>
    <r>
      <rPr>
        <b/>
        <sz val="12"/>
        <color theme="8" tint="-0.249977111117893"/>
        <rFont val="Times New Roman"/>
        <family val="1"/>
      </rPr>
      <t>, Sissi Duparc, Michel Fau, Constance Dolle, Jean-Michel Balthazar</t>
    </r>
  </si>
  <si>
    <r>
      <t>Malcolm McDowell, Patrick Magee, Michael Bates, Adrienne Corri, Warren Clarke, John Clive, Aubrey Morris, Carl Duering, Paul Farrell, Clive Francis, Michael Gover, Miriam Karlin, James Marcus, </t>
    </r>
    <r>
      <rPr>
        <b/>
        <u/>
        <sz val="12"/>
        <color theme="8" tint="-0.249977111117893"/>
        <rFont val="Times New Roman"/>
        <family val="1"/>
      </rPr>
      <t>Geoffrey Quigley</t>
    </r>
    <r>
      <rPr>
        <b/>
        <sz val="12"/>
        <color theme="8" tint="-0.249977111117893"/>
        <rFont val="Times New Roman"/>
        <family val="1"/>
      </rPr>
      <t>, Sheila Raynor, Madge Ryan, Philip Stone, David Prowse</t>
    </r>
  </si>
  <si>
    <r>
      <t>Forest Whitaker, Anika Noni Rose, Keegan-Michael Key, Hugh Bonneville, Phylicia Rashad, Nikkita Chadha, Madalen Mills, Justin Cornwell, Tina Louise Owens, Abraham Popoola, Pierre Bergman, John Alan Roberts, Esther Chae, Tenz McCall, Lisa Davina Phillip, Gabriel Constantin, Arun Kapur, Miles Barrow, Momo Yeung, Elroy Powell, Kieron L. Dyer, Michael Hennessy, Metin Hassan, Meesha Garbett, </t>
    </r>
    <r>
      <rPr>
        <b/>
        <u/>
        <sz val="12"/>
        <color theme="8" tint="-0.249977111117893"/>
        <rFont val="Times New Roman"/>
        <family val="1"/>
      </rPr>
      <t>Duncan Airlie James</t>
    </r>
    <r>
      <rPr>
        <b/>
        <sz val="12"/>
        <color theme="8" tint="-0.249977111117893"/>
        <rFont val="Times New Roman"/>
        <family val="1"/>
      </rPr>
      <t>, Lindy Hennessy, Lisa Spencer, Gus Gordon, Maryam Hashemi, Sharon Rose, Bern Collaco, Sam Shoubber</t>
    </r>
  </si>
  <si>
    <r>
      <t>Paul Naschy, Gaby Fuchs, Barbara Capell, Andrés Resino, Yelena Samarina, José Marco, Betsabé Ruiz, Barta Barri, Luis Gaspar, </t>
    </r>
    <r>
      <rPr>
        <b/>
        <u/>
        <sz val="12"/>
        <color theme="8" tint="-0.249977111117893"/>
        <rFont val="Times New Roman"/>
        <family val="1"/>
      </rPr>
      <t>Ruperto Ares</t>
    </r>
    <r>
      <rPr>
        <b/>
        <sz val="12"/>
        <color theme="8" tint="-0.249977111117893"/>
        <rFont val="Times New Roman"/>
        <family val="1"/>
      </rPr>
      <t>, María Luisa Tovar, Julio Peña, Patty Shepard</t>
    </r>
  </si>
  <si>
    <r>
      <t>Joaquin Phoenix, Mark Wahlberg, Robert Duvall, Eva Mendes, Danny Hoch, Alex Veadov, Oleg Taktarov, Dominic Colon, Joe D'Onofrio, Antoni Corone, Tony Musante, Nina Lisandrello, Yelena Solovey, Moni Moshonov, Maggie Kiley, Paul Herman, Craig Walker, Katie Condidorio, Edward Shkolnikov, Katya Savina, Matthew Djentchouraev, Scott Nicholson, Robert C. Kirk, Al Linea, Teddy Coluca, Joseph Coffey, Ed Koch, Fred Burrell, Mike Massimino, Sharon Wilkins, Ross Brodar, Hoon Lee, Barbara Ann Davison, Miriam Cruz Bravo, Robert McKay, Karl Bury, Coati Mundi, Joe Forbrich, Richard Petrocelli, Jeff Ward, </t>
    </r>
    <r>
      <rPr>
        <b/>
        <u/>
        <sz val="12"/>
        <color theme="8" tint="-0.249977111117893"/>
        <rFont val="Times New Roman"/>
        <family val="1"/>
      </rPr>
      <t>Patrick M. Walsh</t>
    </r>
  </si>
  <si>
    <r>
      <t>Anthony Steffen, Marina Malfatti, Erika Blanc, Giacomo Rossi-Stuart, Enzo Tarascio, Umberto Raho, Roberto Maldera, </t>
    </r>
    <r>
      <rPr>
        <b/>
        <u/>
        <sz val="12"/>
        <color theme="8" tint="-0.249977111117893"/>
        <rFont val="Times New Roman"/>
        <family val="1"/>
      </rPr>
      <t>Joan C. Davis</t>
    </r>
    <r>
      <rPr>
        <b/>
        <sz val="12"/>
        <color theme="8" tint="-0.249977111117893"/>
        <rFont val="Times New Roman"/>
        <family val="1"/>
      </rPr>
      <t>, Ettore Bevilacqua, Maria Teresa Tofano</t>
    </r>
  </si>
  <si>
    <r>
      <t>Kristoffer Joner, Ane Dahl Torp, Eili Harboe, </t>
    </r>
    <r>
      <rPr>
        <b/>
        <u/>
        <sz val="12"/>
        <color theme="8" tint="-0.249977111117893"/>
        <rFont val="Times New Roman"/>
        <family val="1"/>
      </rPr>
      <t>Jonas Hoff Oftebro</t>
    </r>
    <r>
      <rPr>
        <b/>
        <sz val="12"/>
        <color theme="8" tint="-0.249977111117893"/>
        <rFont val="Times New Roman"/>
        <family val="1"/>
      </rPr>
      <t>, Herman Bernhoft, Edith Haagenrud-Sande</t>
    </r>
  </si>
  <si>
    <r>
      <t>Kevin Costner, Ivana Baquero, Gattlin Griffith, Samantha Mathis, </t>
    </r>
    <r>
      <rPr>
        <b/>
        <u/>
        <sz val="12"/>
        <color theme="8" tint="-0.249977111117893"/>
        <rFont val="Times New Roman"/>
        <family val="1"/>
      </rPr>
      <t>Noah Taylor</t>
    </r>
    <r>
      <rPr>
        <b/>
        <sz val="12"/>
        <color theme="8" tint="-0.249977111117893"/>
        <rFont val="Times New Roman"/>
        <family val="1"/>
      </rPr>
      <t>, James Gammon, Erik Palladino, Sandra Ellis Lafferty</t>
    </r>
  </si>
  <si>
    <r>
      <t>Robert Ryan, Tina Louise, Aldo Ray, Buddy Hackett, Vic Morrow, Jack Lord, Helen Westcott, Lance Fuller, Rex Ingram, Michael Landon, </t>
    </r>
    <r>
      <rPr>
        <b/>
        <u/>
        <sz val="12"/>
        <color theme="8" tint="-0.249977111117893"/>
        <rFont val="Times New Roman"/>
        <family val="1"/>
      </rPr>
      <t>Russell Collins</t>
    </r>
    <r>
      <rPr>
        <b/>
        <sz val="12"/>
        <color theme="8" tint="-0.249977111117893"/>
        <rFont val="Times New Roman"/>
        <family val="1"/>
      </rPr>
      <t>, Davis Roberts, Janet Brandt, Fay Spain</t>
    </r>
  </si>
  <si>
    <r>
      <t>Kirk Douglas, Jeanne Crain, Claire Trevor, Richard Boone, Jay C. Flippen, William Campbell, Mara Corday, Sheb Wooley, Myrna Hansen, George Wallace, Paul Birch, Frank Chase, </t>
    </r>
    <r>
      <rPr>
        <b/>
        <u/>
        <sz val="12"/>
        <color theme="8" tint="-0.249977111117893"/>
        <rFont val="Times New Roman"/>
        <family val="1"/>
      </rPr>
      <t>Roy Barcroft</t>
    </r>
    <r>
      <rPr>
        <b/>
        <sz val="12"/>
        <color theme="8" tint="-0.249977111117893"/>
        <rFont val="Times New Roman"/>
        <family val="1"/>
      </rPr>
      <t>, William 'Bill' Phillips, Jack Elam, Bob Burns, Lee Roberts</t>
    </r>
  </si>
  <si>
    <r>
      <t>Robin Wright, Cary Elwes, Mandy Patinkin, Chris Sarandon, Christopher Guest, Wallace Shawn, André the Giant, Fred Savage, Peter Falk, Peter Cook, Mel Smith, Carol Kane, Billy Crystal, Anne Dyson, </t>
    </r>
    <r>
      <rPr>
        <b/>
        <u/>
        <sz val="12"/>
        <color theme="8" tint="-0.249977111117893"/>
        <rFont val="Times New Roman"/>
        <family val="1"/>
      </rPr>
      <t>Margery Mason</t>
    </r>
    <r>
      <rPr>
        <b/>
        <sz val="12"/>
        <color theme="8" tint="-0.249977111117893"/>
        <rFont val="Times New Roman"/>
        <family val="1"/>
      </rPr>
      <t>, Malcolm Storry, Willoughby Gray, Betsy Brantley, Paul Badger</t>
    </r>
  </si>
  <si>
    <r>
      <t>Jérémie Rénier, Olivier Gourmet, Assita Ouédraogo, Frederic Bodson, Rasmane Ouedraogo, Florian Delain, Hachemi Haddad, </t>
    </r>
    <r>
      <rPr>
        <b/>
        <u/>
        <sz val="12"/>
        <color theme="8" tint="-0.249977111117893"/>
        <rFont val="Times New Roman"/>
        <family val="1"/>
      </rPr>
      <t>Alain Holtgen</t>
    </r>
    <r>
      <rPr>
        <b/>
        <sz val="12"/>
        <color theme="8" tint="-0.249977111117893"/>
        <rFont val="Times New Roman"/>
        <family val="1"/>
      </rPr>
      <t>, Sophie Leboutte, Norbert Rutili</t>
    </r>
  </si>
  <si>
    <r>
      <t>Kris Kristofferson, Isabelle Huppert, Christopher Walken, Jeff Bridges, Sam Waterston, John Hurt, Mickey Rourke, Brad Dourif, Terry O'Quinn, David Mansfield, Ronnie Hawkins, Joseph Cotten, </t>
    </r>
    <r>
      <rPr>
        <b/>
        <u/>
        <sz val="12"/>
        <color theme="8" tint="-0.249977111117893"/>
        <rFont val="Times New Roman"/>
        <family val="1"/>
      </rPr>
      <t>Paul Koslo</t>
    </r>
    <r>
      <rPr>
        <b/>
        <sz val="12"/>
        <color theme="8" tint="-0.249977111117893"/>
        <rFont val="Times New Roman"/>
        <family val="1"/>
      </rPr>
      <t>, Tom Noonan, Willem Dafoe</t>
    </r>
  </si>
  <si>
    <r>
      <t>Chloë Grace Moretz, Nick Robinson, Alex Roe, Liev Schreiber, Maria Bello, Maika Monroe, Zackary Arthur, Gabriela Lopez, Michael Beasley, Cade Canon Ball, Flynn McHugh, Geoffrey Kennedy, Matthew Zuk, Ron Livingston, Maggie Siff, Bailey Anne Borders, David Maldonado, </t>
    </r>
    <r>
      <rPr>
        <b/>
        <u/>
        <sz val="12"/>
        <color theme="8" tint="-0.249977111117893"/>
        <rFont val="Times New Roman"/>
        <family val="1"/>
      </rPr>
      <t>Paul Ryden</t>
    </r>
    <r>
      <rPr>
        <b/>
        <sz val="12"/>
        <color theme="8" tint="-0.249977111117893"/>
        <rFont val="Times New Roman"/>
        <family val="1"/>
      </rPr>
      <t>, Parker Wierling, E. Roger Mitchell, Charmin Lee, Tony Revolori, Terry Serpico, Madison Staines, Courtney Munch</t>
    </r>
  </si>
  <si>
    <r>
      <t>Anton Yelchin, Zooey Deschanel, John Hawkes, Alia Shawkat, Aubrey Plaza, Frank Langella, Ciarán Hinds, Benjamin Rogers, Primo Allon, Gary Hetherington, Lucia Frangione, Elika Portnoy, Amitai Marmorstein, </t>
    </r>
    <r>
      <rPr>
        <b/>
        <u/>
        <sz val="12"/>
        <color theme="8" tint="-0.249977111117893"/>
        <rFont val="Times New Roman"/>
        <family val="1"/>
      </rPr>
      <t>Philip Granger</t>
    </r>
    <r>
      <rPr>
        <b/>
        <sz val="12"/>
        <color theme="8" tint="-0.249977111117893"/>
        <rFont val="Times New Roman"/>
        <family val="1"/>
      </rPr>
      <t>, Duncan Ollerenshaw, Eric Keenleyside</t>
    </r>
  </si>
  <si>
    <r>
      <t>Humphrey Bogart, Katharine Hepburn, Robert Morley, Peter Bull, </t>
    </r>
    <r>
      <rPr>
        <b/>
        <u/>
        <sz val="12"/>
        <color theme="8" tint="-0.249977111117893"/>
        <rFont val="Times New Roman"/>
        <family val="1"/>
      </rPr>
      <t>Theodore Bikel</t>
    </r>
    <r>
      <rPr>
        <b/>
        <sz val="12"/>
        <color theme="8" tint="-0.249977111117893"/>
        <rFont val="Times New Roman"/>
        <family val="1"/>
      </rPr>
      <t>, Walter Gotell, Peter Swanwick, Richard Marner</t>
    </r>
  </si>
  <si>
    <r>
      <t>Penélope Cruz, Antonio Resines, Jorge Sanz, Javier Cámara, Rosa María Sardà, Santiago Segura, Chino Darín, Loles León, Mandy Patinkin, Neus Asensi, Ana Belén, Arturo Ripstein, Cary Elwes, Clive Revill, Carlos Areces, Jesús Bonilla, Ramón Barea, Anabel Alonso, Guillermo Toledo, Secun De La Rosa, </t>
    </r>
    <r>
      <rPr>
        <b/>
        <u/>
        <sz val="12"/>
        <color theme="8" tint="-0.249977111117893"/>
        <rFont val="Times New Roman"/>
        <family val="1"/>
      </rPr>
      <t>J.A. Bayona</t>
    </r>
    <r>
      <rPr>
        <b/>
        <sz val="12"/>
        <color theme="8" tint="-0.249977111117893"/>
        <rFont val="Times New Roman"/>
        <family val="1"/>
      </rPr>
      <t>, Miguel Ángel Lamata, Gemma Cuervo, Manuel Tallafé</t>
    </r>
  </si>
  <si>
    <r>
      <t>Carole Lombard, Fredric March, </t>
    </r>
    <r>
      <rPr>
        <b/>
        <u/>
        <sz val="12"/>
        <color theme="8" tint="-0.249977111117893"/>
        <rFont val="Times New Roman"/>
        <family val="1"/>
      </rPr>
      <t>Charles Winninger</t>
    </r>
    <r>
      <rPr>
        <b/>
        <sz val="12"/>
        <color theme="8" tint="-0.249977111117893"/>
        <rFont val="Times New Roman"/>
        <family val="1"/>
      </rPr>
      <t>, Walter Connolly, Sig Ruman, Frank Fay, Troy Brown Sr., Max 'Slapsie Maxie' Rosenbloom, Margaret Hamilton, Olin Howland</t>
    </r>
  </si>
  <si>
    <r>
      <t>Leonard Scheicher, Tom Gramenz, Lena Klenke, Isaiah Michalski, Jonas Dassler, Nora Labisch, Lena Labisch, Ronald Zehrfeld, Carina Wiese, Florian Lukas, Jördis Triebel, Daniel Krauss, </t>
    </r>
    <r>
      <rPr>
        <b/>
        <u/>
        <sz val="12"/>
        <color theme="8" tint="-0.249977111117893"/>
        <rFont val="Times New Roman"/>
        <family val="1"/>
      </rPr>
      <t>Michael Gwisdek</t>
    </r>
    <r>
      <rPr>
        <b/>
        <sz val="12"/>
        <color theme="8" tint="-0.249977111117893"/>
        <rFont val="Times New Roman"/>
        <family val="1"/>
      </rPr>
      <t>, Burghart Klaußner, Max Hopp, Judith Engel</t>
    </r>
  </si>
  <si>
    <r>
      <t>Humphrey Bogart, Lauren Bacall, Bruce Bennett, Agnes Moorehead, </t>
    </r>
    <r>
      <rPr>
        <b/>
        <u/>
        <sz val="12"/>
        <color theme="8" tint="-0.249977111117893"/>
        <rFont val="Times New Roman"/>
        <family val="1"/>
      </rPr>
      <t>Tom D'Andrea</t>
    </r>
    <r>
      <rPr>
        <b/>
        <sz val="12"/>
        <color theme="8" tint="-0.249977111117893"/>
        <rFont val="Times New Roman"/>
        <family val="1"/>
      </rPr>
      <t>, Clifton Young, Douglas Kennedy, Rory Mallinson, Houseley Stevenson</t>
    </r>
  </si>
  <si>
    <r>
      <t>Greer Garson, Walter Pidgeon, </t>
    </r>
    <r>
      <rPr>
        <b/>
        <u/>
        <sz val="12"/>
        <color theme="8" tint="-0.249977111117893"/>
        <rFont val="Times New Roman"/>
        <family val="1"/>
      </rPr>
      <t>Christopher Severn</t>
    </r>
    <r>
      <rPr>
        <b/>
        <sz val="12"/>
        <color theme="8" tint="-0.249977111117893"/>
        <rFont val="Times New Roman"/>
        <family val="1"/>
      </rPr>
      <t>, Richard Ney, Teresa Wright, Dame May Whitty, Henry Travers, Peter Lawford, Reginald Owen, Henry Wilcoxon, Tom Conway</t>
    </r>
  </si>
  <si>
    <r>
      <t>Shailene Woodley, Theo James, Naomi Watts, Ansel Elgort, Miles Teller, Jeff Daniels, Jonny Weston, Bill Skarsgård, Kristin McKenzie, Marisol Correa, Lindsey McCollough, Zöe Kravitz, Maggie Q, </t>
    </r>
    <r>
      <rPr>
        <b/>
        <u/>
        <sz val="12"/>
        <color theme="8" tint="-0.249977111117893"/>
        <rFont val="Times New Roman"/>
        <family val="1"/>
      </rPr>
      <t>Daniel Dae Kim</t>
    </r>
    <r>
      <rPr>
        <b/>
        <sz val="12"/>
        <color theme="8" tint="-0.249977111117893"/>
        <rFont val="Times New Roman"/>
        <family val="1"/>
      </rPr>
      <t>, Octavia Spencer, Keiynan Lonsdale, Ashley Judd</t>
    </r>
  </si>
  <si>
    <r>
      <t>Teresa Wright, Joseph Cotten, Macdonald Carey, Henry Travers, Patricia Collinge, Hume Cronyn, Wallace Ford, Edna May Wonacott, Charles Bates, </t>
    </r>
    <r>
      <rPr>
        <b/>
        <u/>
        <sz val="12"/>
        <color theme="8" tint="-0.249977111117893"/>
        <rFont val="Times New Roman"/>
        <family val="1"/>
      </rPr>
      <t>Irving Bacon</t>
    </r>
    <r>
      <rPr>
        <b/>
        <sz val="12"/>
        <color theme="8" tint="-0.249977111117893"/>
        <rFont val="Times New Roman"/>
        <family val="1"/>
      </rPr>
      <t>, Clarence Muse, Janet Shaw, Estelle Jewell, Eily Malyon, Ethel Griffies</t>
    </r>
  </si>
  <si>
    <r>
      <t>Julia Roberts, Kirsten Dunst, Julia Stiles, Marcia Gay Harden, Maggie Gyllenhaal, Dominic West, Juliet Stevenson, </t>
    </r>
    <r>
      <rPr>
        <b/>
        <u/>
        <sz val="12"/>
        <color theme="8" tint="-0.249977111117893"/>
        <rFont val="Times New Roman"/>
        <family val="1"/>
      </rPr>
      <t>Topher Grace</t>
    </r>
    <r>
      <rPr>
        <b/>
        <sz val="12"/>
        <color theme="8" tint="-0.249977111117893"/>
        <rFont val="Times New Roman"/>
        <family val="1"/>
      </rPr>
      <t>, John Slattery, Ginnifer Goodwin, Lily Rabe</t>
    </r>
  </si>
  <si>
    <r>
      <t>Channing Tatum, Adam Driver, Farrah Mackenzie, Riley Keough, Daniel Craig, Katie Holmes, Charles Halford, Seth MacFarlane, Jack Quaid, Brian Gleeson, Katherine Waterston, Dwight Yoakam, Sebastian Stan, Hilary Swank, David Denman, Jim O'Heir, Rebecca Koon, Sutton Johnston, Alex Ross, Tom Archdeacon, William Mark McCullough, Daniel Jones, Joshua Hoover, Brian Allen, Ann Mahoney, L.A. Winters, Jon Eyez, Edward Gelhaus, Keith Hudson, Michael Tourek, Jesco White, Deneen Tyler, Shaun Lynch, William Mahnken, Caleb Emery, Carl Edwards, Jeff Gordon, Ron Clinton Smith, Randy Havens, Alex Ter Avest, Autumn Dial, LeAnn Rimes, Terence Rosemore, Matty Cardarople, Jerri Tubbs, Scott Parks, Macon Blair, Jay S. Pearson, </t>
    </r>
    <r>
      <rPr>
        <b/>
        <u/>
        <sz val="12"/>
        <color theme="8" tint="-0.249977111117893"/>
        <rFont val="Times New Roman"/>
        <family val="1"/>
      </rPr>
      <t>Karen Wheeling Reynolds</t>
    </r>
    <r>
      <rPr>
        <b/>
        <sz val="12"/>
        <color theme="8" tint="-0.249977111117893"/>
        <rFont val="Times New Roman"/>
        <family val="1"/>
      </rPr>
      <t>, Neva Howell, Brandon Ray Olive</t>
    </r>
  </si>
  <si>
    <r>
      <t>Michael Moriarty, Andrea Marcovicci, Garrett Morris, Paul Sorvino, </t>
    </r>
    <r>
      <rPr>
        <b/>
        <u/>
        <sz val="12"/>
        <color theme="8" tint="-0.249977111117893"/>
        <rFont val="Times New Roman"/>
        <family val="1"/>
      </rPr>
      <t>Scott Bloom</t>
    </r>
    <r>
      <rPr>
        <b/>
        <sz val="12"/>
        <color theme="8" tint="-0.249977111117893"/>
        <rFont val="Times New Roman"/>
        <family val="1"/>
      </rPr>
      <t>, Danny Aiello, Patrick O'Neal</t>
    </r>
  </si>
  <si>
    <r>
      <t>Demi Moore, Viggo Mortensen, Anne Bancroft, Jason Beghe, Daniel Von Bargen, Kevin Gage, David Warshofsky, Jim Caviezel, John Michael Higgins, David Vadim, Morris Chestnut, Josh Hopkins, Boyd Kestner, Angel David, Stephen Ramsey, Gregg Bello, Scott Wilson, Lucinda Jenney, Ted Sutton, Gary Wheeler, Donn Swaby, Jack Gwaltney, Neal Jones, Stephen Mendillo, Dan DePaola, John Seitz, Michael Currie, </t>
    </r>
    <r>
      <rPr>
        <b/>
        <u/>
        <sz val="12"/>
        <color theme="8" tint="-0.249977111117893"/>
        <rFont val="Times New Roman"/>
        <family val="1"/>
      </rPr>
      <t>Steve Gonzales</t>
    </r>
    <r>
      <rPr>
        <b/>
        <sz val="12"/>
        <color theme="8" tint="-0.249977111117893"/>
        <rFont val="Times New Roman"/>
        <family val="1"/>
      </rPr>
      <t>, Billy Dowd, Phil Neilson, Dimitri Diatchenko, Joseph Makkar</t>
    </r>
  </si>
  <si>
    <r>
      <t>Ben Mendelsohn, Edie Falco, Connie Britton, Natalie Gold, Charlie Tahan, Thomas Mann, Elizabeth Marvel, Michael Gaston, Josh Pais, Sarah Wilson, Victor Slezak, Macc Plaise, Andy Prosky, </t>
    </r>
    <r>
      <rPr>
        <b/>
        <u/>
        <sz val="12"/>
        <color theme="8" tint="-0.249977111117893"/>
        <rFont val="Times New Roman"/>
        <family val="1"/>
      </rPr>
      <t>Georgia Ximenes Lifsher</t>
    </r>
    <r>
      <rPr>
        <b/>
        <sz val="12"/>
        <color theme="8" tint="-0.249977111117893"/>
        <rFont val="Times New Roman"/>
        <family val="1"/>
      </rPr>
      <t>, Tia Dionne Hodge, Evan Mirand</t>
    </r>
  </si>
  <si>
    <r>
      <t>Mark Wahlberg, Russell Crowe, Catherine Zeta-Jones, Jeffrey Wright, Barry Pepper, Kyle Chandler, Justin Chambers, Natalie Martinez, Alona Tal, Griffin Dunne, James Ransone, Michael Beach, Odessa Sykes, </t>
    </r>
    <r>
      <rPr>
        <b/>
        <u/>
        <sz val="12"/>
        <color theme="8" tint="-0.249977111117893"/>
        <rFont val="Times New Roman"/>
        <family val="1"/>
      </rPr>
      <t>Luis Tolentino</t>
    </r>
    <r>
      <rPr>
        <b/>
        <sz val="12"/>
        <color theme="8" tint="-0.249977111117893"/>
        <rFont val="Times New Roman"/>
        <family val="1"/>
      </rPr>
      <t>, Tony Bentley, Andrea Frankle, William Ragsdale, Dana Gourrier, Stephen Fisher, Teri Wyble, Sharon Angela, Annika Pergament, Indigo, Gregory Jbara, Frank Fortunato, Han Soto, Rachel Wulff, Jason Mitchell, Chelsea Bruland, Ric Reitz, Lydia Hull, Leslie Hippensteel, Chance Kelly, Greg Sproles, Reynaldo Piniella, Fred Tolliver Jr., Shawn Elliott, Henry Penzi, J.D. Evermore, Benton Greene, Robert Larriviere, Veronica Berry, Judd Lormand</t>
    </r>
  </si>
  <si>
    <r>
      <t>Chris Messina, Logan Marshall-Green, Geoffrey Arend, Bojana Novakovic, Jenny O'Hara, Bokeem Woodbine, Jacob Vargas, </t>
    </r>
    <r>
      <rPr>
        <b/>
        <u/>
        <sz val="12"/>
        <color theme="8" tint="-0.249977111117893"/>
        <rFont val="Times New Roman"/>
        <family val="1"/>
      </rPr>
      <t>Matt Craven</t>
    </r>
    <r>
      <rPr>
        <b/>
        <sz val="12"/>
        <color theme="8" tint="-0.249977111117893"/>
        <rFont val="Times New Roman"/>
        <family val="1"/>
      </rPr>
      <t>, Joshua Peace, Vincent Laresca, Caroline Dhavernas</t>
    </r>
  </si>
  <si>
    <r>
      <t>Jean Gabin, Bourvil, Louis de Funès, Robert Arnoux, Hans Verner, Jeannette Batti, Monette Dinay, Georgette Anys, Jacques Marin, Hubert de Lapparent, </t>
    </r>
    <r>
      <rPr>
        <b/>
        <u/>
        <sz val="12"/>
        <color theme="8" tint="-0.249977111117893"/>
        <rFont val="Times New Roman"/>
        <family val="1"/>
      </rPr>
      <t>Myno Burney</t>
    </r>
  </si>
  <si>
    <r>
      <t>James Stewart, Audie Murphy, Dan Duryea, Dianne Foster, Elaine Stewart, Brandon De Wilde, Jay C. Flippen, </t>
    </r>
    <r>
      <rPr>
        <b/>
        <u/>
        <sz val="12"/>
        <color theme="8" tint="-0.249977111117893"/>
        <rFont val="Times New Roman"/>
        <family val="1"/>
      </rPr>
      <t>Herbert Anderson</t>
    </r>
    <r>
      <rPr>
        <b/>
        <sz val="12"/>
        <color theme="8" tint="-0.249977111117893"/>
        <rFont val="Times New Roman"/>
        <family val="1"/>
      </rPr>
      <t>, Robert J. Wilke, Hugh Beaumont, Jack Elam</t>
    </r>
  </si>
  <si>
    <r>
      <t>Tony Goldwyn, Monica Potter, Garret Dillahunt, Sara Paxton, Martha MacIsaac, Riki Lindhome, Aaron Paul, Spencer Treat Clark, </t>
    </r>
    <r>
      <rPr>
        <b/>
        <u/>
        <sz val="12"/>
        <color theme="8" tint="-0.249977111117893"/>
        <rFont val="Times New Roman"/>
        <family val="1"/>
      </rPr>
      <t>Michael Bowen</t>
    </r>
    <r>
      <rPr>
        <b/>
        <sz val="12"/>
        <color theme="8" tint="-0.249977111117893"/>
        <rFont val="Times New Roman"/>
        <family val="1"/>
      </rPr>
      <t>, Joshua Cox, Usha Khan</t>
    </r>
  </si>
  <si>
    <r>
      <t>Robert Redford, James Gandolfini, Mark Ruffalo, Delroy Lindo, Clifton Collins Jr., Steve Burton, Brian Goodman, Paul Calderon, Frank Military, </t>
    </r>
    <r>
      <rPr>
        <b/>
        <u/>
        <sz val="12"/>
        <color theme="8" tint="-0.249977111117893"/>
        <rFont val="Times New Roman"/>
        <family val="1"/>
      </rPr>
      <t>Michael Irby</t>
    </r>
    <r>
      <rPr>
        <b/>
        <sz val="12"/>
        <color theme="8" tint="-0.249977111117893"/>
        <rFont val="Times New Roman"/>
        <family val="1"/>
      </rPr>
      <t>, Samuel Ball, Jeremy Childs, George W. Scott, Robin Wright</t>
    </r>
  </si>
  <si>
    <r>
      <t>Colin Firth, Ben Kingsley, Aishwarya Rai, Peter Mullan, Kevin McKidd, John Hannah, Iain Glen, Thomas Brodie-Sangster, Rupert Friend, Nonso Anozie, Owen Teale, Alexander Siddig, Robert Pugh, James Cosmo, </t>
    </r>
    <r>
      <rPr>
        <b/>
        <u/>
        <sz val="12"/>
        <color theme="8" tint="-0.249977111117893"/>
        <rFont val="Times New Roman"/>
        <family val="1"/>
      </rPr>
      <t>Harry Van Gorkum</t>
    </r>
    <r>
      <rPr>
        <b/>
        <sz val="12"/>
        <color theme="8" tint="-0.249977111117893"/>
        <rFont val="Times New Roman"/>
        <family val="1"/>
      </rPr>
      <t>, Lee Ingleby, Rory Finn</t>
    </r>
  </si>
  <si>
    <r>
      <t>Alfredo Landa, Guillermo Montesinos, Santiago Ramos, José Sacristán, Carles Velat, Eduardo Calvo, Violeta Cela, Agustín González, María Luisa Ponte, Juanjo Puigcorbé, Amelia de la Torre, Carlos Tristancho, Valeriano Andrés, María Elena Flores, Antonio Gamero, Rafael Hernández, Valentín Paredes, Fernando Sancho, Tomás Zori, Joan Armengol, Pedro Beltrán, Luis Ciges, Ana Gracia, Sergio Mendizábal, Fernando Sala, </t>
    </r>
    <r>
      <rPr>
        <b/>
        <u/>
        <sz val="12"/>
        <color theme="8" tint="-0.249977111117893"/>
        <rFont val="Times New Roman"/>
        <family val="1"/>
      </rPr>
      <t>Francisco Valdivia</t>
    </r>
    <r>
      <rPr>
        <b/>
        <sz val="12"/>
        <color theme="8" tint="-0.249977111117893"/>
        <rFont val="Times New Roman"/>
        <family val="1"/>
      </rPr>
      <t>, Adolfo Marsillach, Amparo Soler Leal</t>
    </r>
  </si>
  <si>
    <r>
      <t>Emile Hirsch, Elisha Cuthbert, Timothy Olyphant, James Remar, Chris Marquette, Paul Dano, Timothy Bottoms, </t>
    </r>
    <r>
      <rPr>
        <b/>
        <u/>
        <sz val="12"/>
        <color theme="8" tint="-0.249977111117893"/>
        <rFont val="Times New Roman"/>
        <family val="1"/>
      </rPr>
      <t>Donna Bullock</t>
    </r>
    <r>
      <rPr>
        <b/>
        <sz val="12"/>
        <color theme="8" tint="-0.249977111117893"/>
        <rFont val="Times New Roman"/>
        <family val="1"/>
      </rPr>
      <t>, Jacob Young, Brian Kolodziej, Brandon Irons, Amanda Swisten, Lee Sung-hi, Ulysses Lee, Olivia Wilde, Nicholas Downs</t>
    </r>
  </si>
  <si>
    <r>
      <t>Natalie Portman, Joel Edgerton, </t>
    </r>
    <r>
      <rPr>
        <b/>
        <u/>
        <sz val="12"/>
        <color theme="8" tint="-0.249977111117893"/>
        <rFont val="Times New Roman"/>
        <family val="1"/>
      </rPr>
      <t>Ewan McGregor</t>
    </r>
    <r>
      <rPr>
        <b/>
        <sz val="12"/>
        <color theme="8" tint="-0.249977111117893"/>
        <rFont val="Times New Roman"/>
        <family val="1"/>
      </rPr>
      <t>, Noah Emmerich, Boyd Holbrook, Rodrigo Santoro, Sam Quinn, James Burnett, Maisie McMaster, Jenny Gabrielle, Alex Manette</t>
    </r>
  </si>
  <si>
    <r>
      <t>John Wayne, Gail Russell, Gig Young, </t>
    </r>
    <r>
      <rPr>
        <b/>
        <u/>
        <sz val="12"/>
        <color theme="8" tint="-0.249977111117893"/>
        <rFont val="Times New Roman"/>
        <family val="1"/>
      </rPr>
      <t>Adele Mara</t>
    </r>
    <r>
      <rPr>
        <b/>
        <sz val="12"/>
        <color theme="8" tint="-0.249977111117893"/>
        <rFont val="Times New Roman"/>
        <family val="1"/>
      </rPr>
      <t>, Luther Adler, Eduard Franz, Grant Withers, Henry Daniell, Paul Fix, Dennis Hoey, Jeff Corey, Erskine Sanford, Henry Brandon</t>
    </r>
  </si>
  <si>
    <r>
      <t>James Stewart, Grace Kelly, </t>
    </r>
    <r>
      <rPr>
        <b/>
        <u/>
        <sz val="12"/>
        <color theme="8" tint="-0.249977111117893"/>
        <rFont val="Times New Roman"/>
        <family val="1"/>
      </rPr>
      <t>Thelma Ritter</t>
    </r>
    <r>
      <rPr>
        <b/>
        <sz val="12"/>
        <color theme="8" tint="-0.249977111117893"/>
        <rFont val="Times New Roman"/>
        <family val="1"/>
      </rPr>
      <t>, Raymond Burr, Judith Evelyn, Wendell Corey</t>
    </r>
  </si>
  <si>
    <r>
      <t>Mark Wahlberg, Thandie Newton, Tim Robbins, Agnès Varda, Charles Aznavour, Stephen Dillane, Lisa Gay Hamilton, Ted Levine, Christine Boisson, </t>
    </r>
    <r>
      <rPr>
        <b/>
        <u/>
        <sz val="12"/>
        <color theme="8" tint="-0.249977111117893"/>
        <rFont val="Times New Roman"/>
        <family val="1"/>
      </rPr>
      <t>Magali Noël</t>
    </r>
    <r>
      <rPr>
        <b/>
        <sz val="12"/>
        <color theme="8" tint="-0.249977111117893"/>
        <rFont val="Times New Roman"/>
        <family val="1"/>
      </rPr>
      <t>, Park Joong-hoon, Anna Karina</t>
    </r>
  </si>
  <si>
    <r>
      <t>George MacKay, Charlie Hunnam, Russell Crowe, Nicholas Hoult, Essie Davis, Claudia Karvan, Thomasin McKenzie, </t>
    </r>
    <r>
      <rPr>
        <b/>
        <u/>
        <sz val="12"/>
        <color theme="8" tint="-0.249977111117893"/>
        <rFont val="Times New Roman"/>
        <family val="1"/>
      </rPr>
      <t>Harry Greenwood</t>
    </r>
    <r>
      <rPr>
        <b/>
        <sz val="12"/>
        <color theme="8" tint="-0.249977111117893"/>
        <rFont val="Times New Roman"/>
        <family val="1"/>
      </rPr>
      <t>, Jacob Collins-Levy, Sean Keenan, Earl Cave, Amy Christian, Markella Kavenagh, Orlando Schwerdt, Marlon Williams, Louis Hewison</t>
    </r>
  </si>
  <si>
    <r>
      <t>Uma Thurman, Evan Rachel Wood, Eva Amurri, Oscar Isaac, Brett Cullen, Gabrielle Brennan, Jack Gilpin, </t>
    </r>
    <r>
      <rPr>
        <b/>
        <u/>
        <sz val="12"/>
        <color theme="8" tint="-0.249977111117893"/>
        <rFont val="Times New Roman"/>
        <family val="1"/>
      </rPr>
      <t>Maggie Lacey</t>
    </r>
    <r>
      <rPr>
        <b/>
        <sz val="12"/>
        <color theme="8" tint="-0.249977111117893"/>
        <rFont val="Times New Roman"/>
        <family val="1"/>
      </rPr>
      <t>, John Magaro, Lynn Cohen, Nathalie Paulding, Molly Price</t>
    </r>
  </si>
  <si>
    <r>
      <t>John Cleese, Michael Palin, Graham Chapman, Eric Idle, Terry Jones, Terry Gilliam, Sue Jones-Davies, Carol Cleveland, </t>
    </r>
    <r>
      <rPr>
        <b/>
        <u/>
        <sz val="12"/>
        <color theme="8" tint="-0.249977111117893"/>
        <rFont val="Times New Roman"/>
        <family val="1"/>
      </rPr>
      <t>Terence Bayler</t>
    </r>
    <r>
      <rPr>
        <b/>
        <sz val="12"/>
        <color theme="8" tint="-0.249977111117893"/>
        <rFont val="Times New Roman"/>
        <family val="1"/>
      </rPr>
      <t>, Andrew MacLachlan, Charles McKeown</t>
    </r>
  </si>
  <si>
    <r>
      <t>Lake Bell, Demetri Martin, Rob Corddry, Michaela Watkins, Ken Marino, Fred Melamed, Alexandra Holden, </t>
    </r>
    <r>
      <rPr>
        <b/>
        <u/>
        <sz val="12"/>
        <color theme="8" tint="-0.249977111117893"/>
        <rFont val="Times New Roman"/>
        <family val="1"/>
      </rPr>
      <t>Talulah Riley</t>
    </r>
    <r>
      <rPr>
        <b/>
        <sz val="12"/>
        <color theme="8" tint="-0.249977111117893"/>
        <rFont val="Times New Roman"/>
        <family val="1"/>
      </rPr>
      <t>, Geena Davis, Cameron Diaz, Nick Offerman</t>
    </r>
  </si>
  <si>
    <r>
      <t>John Livingston, </t>
    </r>
    <r>
      <rPr>
        <b/>
        <u/>
        <sz val="12"/>
        <color theme="8" tint="-0.249977111117893"/>
        <rFont val="Times New Roman"/>
        <family val="1"/>
      </rPr>
      <t>Melissa George</t>
    </r>
    <r>
      <rPr>
        <b/>
        <sz val="12"/>
        <color theme="8" tint="-0.249977111117893"/>
        <rFont val="Times New Roman"/>
        <family val="1"/>
      </rPr>
      <t>, Michael Sheen, Yul Vazquez, Rebecca De Mornay, Hector Elizondo, Leslie Nielsen, Ridge Canipe</t>
    </r>
  </si>
  <si>
    <r>
      <t>David Niven, Mario Moreno "Cantinflas", Charles Boyer, Robert Newton, Ronald Colman, Marlene Dietrich, Frank Sinatra, Shirley MacLaine, Peter Lorre, Charles Coburn, George Raft, Red Skelton, Buster Keaton, </t>
    </r>
    <r>
      <rPr>
        <b/>
        <u/>
        <sz val="12"/>
        <color theme="8" tint="-0.249977111117893"/>
        <rFont val="Times New Roman"/>
        <family val="1"/>
      </rPr>
      <t>John Carradine</t>
    </r>
    <r>
      <rPr>
        <b/>
        <sz val="12"/>
        <color theme="8" tint="-0.249977111117893"/>
        <rFont val="Times New Roman"/>
        <family val="1"/>
      </rPr>
      <t>, John Gielgud, Martine Carol, Noël Coward, Fernandel, Trevor Howard, Mike Mazurki, John Mills, Robert Morley, Gilbert Roland, Cesar Romero, Jesús Franco, Alfredo Landa, Gordon Mitchell</t>
    </r>
  </si>
  <si>
    <r>
      <t>Florence Pugh, Christopher Fairbank, Cosmo Jarvis, </t>
    </r>
    <r>
      <rPr>
        <b/>
        <u/>
        <sz val="12"/>
        <color theme="8" tint="-0.249977111117893"/>
        <rFont val="Times New Roman"/>
        <family val="1"/>
      </rPr>
      <t>Naomi Ackie</t>
    </r>
    <r>
      <rPr>
        <b/>
        <sz val="12"/>
        <color theme="8" tint="-0.249977111117893"/>
        <rFont val="Times New Roman"/>
        <family val="1"/>
      </rPr>
      <t>, Bill Fellows, Ian Conningham, Paul Hilton, Joseph Teague, Golda Rosheuvel, Rebecca Manley, Anton Palmer, Fleur Houdijk, Cliff Burnett, David Kirkbride, Nicholas Lumley, Raymond Finn, Finn Burridge, Jack Robertson, Kema Sikazwe, Elliott Sinclair, Andru Davis, Alan Billingham</t>
    </r>
  </si>
  <si>
    <r>
      <t>James Mason, Robert Newton, Cyril Cusack, F.J. McCormick, William Hartnell, Fay Compton, Denis O'Dea, W.G. Fay, Maureen Delaney, Elwyn Brook-Jones, Robert Beatty, Dan O'Herlihy, Kitty Kirwan, </t>
    </r>
    <r>
      <rPr>
        <b/>
        <u/>
        <sz val="12"/>
        <color theme="8" tint="-0.249977111117893"/>
        <rFont val="Times New Roman"/>
        <family val="1"/>
      </rPr>
      <t>Beryl Measor</t>
    </r>
    <r>
      <rPr>
        <b/>
        <sz val="12"/>
        <color theme="8" tint="-0.249977111117893"/>
        <rFont val="Times New Roman"/>
        <family val="1"/>
      </rPr>
      <t>, Roy Irving, Joseph Tomelty, Arthur Hambling, Ann Clery, Maura Milligan, Maureen Cusack, Eddie Byrne, Kathleen Ryan</t>
    </r>
  </si>
  <si>
    <r>
      <t>Dakota Fanning, Toni Collette, Alice Eve, River Alexander, Jessica Rothe, William Stanford Davis, Farrah Mackenzie, Madeleine Murden, </t>
    </r>
    <r>
      <rPr>
        <b/>
        <u/>
        <sz val="12"/>
        <color theme="8" tint="-0.249977111117893"/>
        <rFont val="Times New Roman"/>
        <family val="1"/>
      </rPr>
      <t>Shawn Roe</t>
    </r>
    <r>
      <rPr>
        <b/>
        <sz val="12"/>
        <color theme="8" tint="-0.249977111117893"/>
        <rFont val="Times New Roman"/>
        <family val="1"/>
      </rPr>
      <t>, Matty Cardarople, Matt Corboy, Elliott James Thomas Moore, Ana Rey, Mario Revolori, Amy Tolsky, Patton Oswalt</t>
    </r>
  </si>
  <si>
    <r>
      <t>Audrey Tautou, Gaspard Ulliel, Dominique Pinon, Chantal Neuwirth, André Dussollier, Marion Cotillard, Jodie Foster, Ticky Holgado, Jean-Paul Rouve, Albert Dupontel, Jean-Pierre Darroussin, Denis Lavant, Dominique Bettenfeld, Tchéky Karyo, Jean-Claude Dreyfus, Julie Depardieu, </t>
    </r>
    <r>
      <rPr>
        <b/>
        <u/>
        <sz val="12"/>
        <color theme="8" tint="-0.249977111117893"/>
        <rFont val="Times New Roman"/>
        <family val="1"/>
      </rPr>
      <t>Michel Vuillermoz</t>
    </r>
    <r>
      <rPr>
        <b/>
        <sz val="12"/>
        <color theme="8" tint="-0.249977111117893"/>
        <rFont val="Times New Roman"/>
        <family val="1"/>
      </rPr>
      <t>, Urbain Cancelier, Rufus Magloire, Elina Löwensohn</t>
    </r>
  </si>
  <si>
    <r>
      <t>Tom Hanks, Julia Roberts, Bryan Cranston, Nia Vardalos, Pam Grier, Jon Seda, Cedric the Entertainer, Tom Budge, Holmes Osborne, Rami Malek, </t>
    </r>
    <r>
      <rPr>
        <b/>
        <u/>
        <sz val="12"/>
        <color theme="8" tint="-0.249977111117893"/>
        <rFont val="Times New Roman"/>
        <family val="1"/>
      </rPr>
      <t>Bob Stephenson</t>
    </r>
    <r>
      <rPr>
        <b/>
        <sz val="12"/>
        <color theme="8" tint="-0.249977111117893"/>
        <rFont val="Times New Roman"/>
        <family val="1"/>
      </rPr>
      <t>, Rita Wilson, Wilmer Valderrama, Taraji P. Henson, Julia Cho, Gugu Mbatha-Raw, Randall Park, Alex Quijano, Roxana Ortega, Grace Gummer, Dale Dye, Claudia Stedelin, Barry Sobel, Rob Riggle, Sy Richardson</t>
    </r>
  </si>
  <si>
    <r>
      <t>Jon Hamm, Isla Fisher, Zach Galifianakis, Gal Gadot, Maribeth Monroe, Ming Zhao, Jeff Chase, Ari Shaffir, Cullen Moss, Amy Parrish, </t>
    </r>
    <r>
      <rPr>
        <b/>
        <u/>
        <sz val="12"/>
        <color theme="8" tint="-0.249977111117893"/>
        <rFont val="Times New Roman"/>
        <family val="1"/>
      </rPr>
      <t>Inder Kumar</t>
    </r>
    <r>
      <rPr>
        <b/>
        <sz val="12"/>
        <color theme="8" tint="-0.249977111117893"/>
        <rFont val="Times New Roman"/>
        <family val="1"/>
      </rPr>
      <t>, Patton Oswalt, Matt Walsh, Michael Liu, Kevin Dunn</t>
    </r>
  </si>
  <si>
    <r>
      <t>Animación, Jamie Bell, Andy Serkis, Daniel Craig, Simon Pegg, Nick Frost, Daniel Mays, Toby Jones, Enn Reitel, Joe Starr, Mackenzie Crook, </t>
    </r>
    <r>
      <rPr>
        <b/>
        <u/>
        <sz val="12"/>
        <color theme="8" tint="-0.249977111117893"/>
        <rFont val="Times New Roman"/>
        <family val="1"/>
      </rPr>
      <t>Kim Stengel</t>
    </r>
    <r>
      <rPr>
        <b/>
        <sz val="12"/>
        <color theme="8" tint="-0.249977111117893"/>
        <rFont val="Times New Roman"/>
        <family val="1"/>
      </rPr>
      <t>, Gad Elmaleh, Tony Curran, Cary Elwes, Sebastian Roché</t>
    </r>
  </si>
  <si>
    <r>
      <t>Robert Downey Jr., Antonio Banderas, Michael Sheen, Jim Broadbent, Jessie Buckley, Harry Collett, Emma Thompson, Rami Malek, John Cena, Kumail Nanjiani, Octavia Spencer, Tom Holland, Craig Robinson, Ralph Fiennes, Selena Gomez, Marion Cotillard, Kasia Smutniak, </t>
    </r>
    <r>
      <rPr>
        <b/>
        <u/>
        <sz val="12"/>
        <color theme="8" tint="-0.249977111117893"/>
        <rFont val="Times New Roman"/>
        <family val="1"/>
      </rPr>
      <t>Carmel Laniado</t>
    </r>
    <r>
      <rPr>
        <b/>
        <sz val="12"/>
        <color theme="8" tint="-0.249977111117893"/>
        <rFont val="Times New Roman"/>
        <family val="1"/>
      </rPr>
      <t>, Frances de la Tour, Jason Mantzoukas, Ralph Ineson, Joanna Page, Oliver Chris, Clive Francis, Paul Holowaty, Sonny Ashbourne Serkis, Elliot Barnes-Worrell, Mark Umbers</t>
    </r>
  </si>
  <si>
    <r>
      <t>Kirstie Alley, Alan Bates, Henry Czerny, </t>
    </r>
    <r>
      <rPr>
        <b/>
        <u/>
        <sz val="12"/>
        <color theme="8" tint="-0.249977111117893"/>
        <rFont val="Times New Roman"/>
        <family val="1"/>
      </rPr>
      <t>Rebecca De Mornay</t>
    </r>
    <r>
      <rPr>
        <b/>
        <sz val="12"/>
        <color theme="8" tint="-0.249977111117893"/>
        <rFont val="Times New Roman"/>
        <family val="1"/>
      </rPr>
      <t>, Shirley MacLaine, Gloria Reuben, Jay O. Sanders, Peter Ustinov</t>
    </r>
  </si>
  <si>
    <r>
      <t>Susan Lanier, Robert Houston, Martin Speer, </t>
    </r>
    <r>
      <rPr>
        <b/>
        <u/>
        <sz val="12"/>
        <color theme="8" tint="-0.249977111117893"/>
        <rFont val="Times New Roman"/>
        <family val="1"/>
      </rPr>
      <t>Dee Wallace</t>
    </r>
    <r>
      <rPr>
        <b/>
        <sz val="12"/>
        <color theme="8" tint="-0.249977111117893"/>
        <rFont val="Times New Roman"/>
        <family val="1"/>
      </rPr>
      <t>, Virginia Vincent, Lance Gordon, Michael Berryman</t>
    </r>
  </si>
  <si>
    <r>
      <t>Loretta Young, Henry Wilcoxon, Ian Keith, C. Aubrey Smith, Katherine DeMille, Joseph Schildkraut, Alan Hale, C. Henry Gordon, George Barbier, Montagu Love, Ramsay Hill, Lumsden Hare, </t>
    </r>
    <r>
      <rPr>
        <b/>
        <u/>
        <sz val="12"/>
        <color theme="8" tint="-0.249977111117893"/>
        <rFont val="Times New Roman"/>
        <family val="1"/>
      </rPr>
      <t>Maurice Murphy</t>
    </r>
    <r>
      <rPr>
        <b/>
        <sz val="12"/>
        <color theme="8" tint="-0.249977111117893"/>
        <rFont val="Times New Roman"/>
        <family val="1"/>
      </rPr>
      <t>, William Farnum, Hobart Bosworth, Pedro de Cordoba, Mischa Auer, Albert Conti, Sven Hugo Borg, Paul Sotoff, Fred Malatesta, Hans Heinrich von Twardowski, Anna Demetrio, Perry Askam, Vallejo Gantner</t>
    </r>
  </si>
  <si>
    <r>
      <t>Heath Ledger, Kate Hudson, Wes Bentley, Djimon Hounsou, Michael Sheen, Alek Wek, Kris Marshall, James Cosmo, Lucy Gordon, Alex Jennings, </t>
    </r>
    <r>
      <rPr>
        <b/>
        <u/>
        <sz val="12"/>
        <color theme="8" tint="-0.249977111117893"/>
        <rFont val="Times New Roman"/>
        <family val="1"/>
      </rPr>
      <t>Hugh Ross</t>
    </r>
    <r>
      <rPr>
        <b/>
        <sz val="12"/>
        <color theme="8" tint="-0.249977111117893"/>
        <rFont val="Times New Roman"/>
        <family val="1"/>
      </rPr>
      <t>, Laila Rouass, Tim Pigott-Smith, Rupert Penry-Jones, Deobia Oparei</t>
    </r>
  </si>
  <si>
    <r>
      <t>Richard Gere, Laura Linney, Edward Norton, John Mahoney, Alfre Woodard, Frances McDormand, </t>
    </r>
    <r>
      <rPr>
        <b/>
        <u/>
        <sz val="12"/>
        <color theme="8" tint="-0.249977111117893"/>
        <rFont val="Times New Roman"/>
        <family val="1"/>
      </rPr>
      <t>Maura Tierney</t>
    </r>
    <r>
      <rPr>
        <b/>
        <sz val="12"/>
        <color theme="8" tint="-0.249977111117893"/>
        <rFont val="Times New Roman"/>
        <family val="1"/>
      </rPr>
      <t>, André Braugher, Steven Bauer, Terry O'Quinn, Joe Spano</t>
    </r>
  </si>
  <si>
    <r>
      <t>Andie MacDowell, Elias Koteas, Brendan Gleeson, Adrien Brody, David Strathairn, Alun Armstrong, Caroline Goodall, Diane Baker, Quinn Shephard, Marie Trintignant, Christian Charmetant, Gerard Butler, Scott Anton, </t>
    </r>
    <r>
      <rPr>
        <b/>
        <u/>
        <sz val="12"/>
        <color theme="8" tint="-0.249977111117893"/>
        <rFont val="Times New Roman"/>
        <family val="1"/>
      </rPr>
      <t>Christopher Clarke</t>
    </r>
    <r>
      <rPr>
        <b/>
        <sz val="12"/>
        <color theme="8" tint="-0.249977111117893"/>
        <rFont val="Times New Roman"/>
        <family val="1"/>
      </rPr>
      <t>, Dragan Antonic, Marie-Béatrice Bernert</t>
    </r>
  </si>
  <si>
    <r>
      <t>Natalie Portman, Scarlett Johansson, Eric Bana, Kristin Scott Thomas, Jim Sturgess, Mark Rylance, David Morrissey, Benedict Cumberbatch, Oliver Coleman, Ana Torrent, Eddie Redmayne, Tom Cox, </t>
    </r>
    <r>
      <rPr>
        <b/>
        <u/>
        <sz val="12"/>
        <color theme="8" tint="-0.249977111117893"/>
        <rFont val="Times New Roman"/>
        <family val="1"/>
      </rPr>
      <t>Michael Smiley</t>
    </r>
    <r>
      <rPr>
        <b/>
        <sz val="12"/>
        <color theme="8" tint="-0.249977111117893"/>
        <rFont val="Times New Roman"/>
        <family val="1"/>
      </rPr>
      <t>, Montserrat Roig de Puig, Juno Temple, Alfie Allen</t>
    </r>
  </si>
  <si>
    <r>
      <t>Lou de Laâge, Agata Kulesza, Joanna Kulig, Agata Buzek, Pascal Elso, Anna Próchniak, </t>
    </r>
    <r>
      <rPr>
        <b/>
        <u/>
        <sz val="12"/>
        <color theme="8" tint="-0.249977111117893"/>
        <rFont val="Times New Roman"/>
        <family val="1"/>
      </rPr>
      <t>Vincent Macaigne</t>
    </r>
    <r>
      <rPr>
        <b/>
        <sz val="12"/>
        <color theme="8" tint="-0.249977111117893"/>
        <rFont val="Times New Roman"/>
        <family val="1"/>
      </rPr>
      <t>, Katarzyna Dabrowska, Eliza Rycembel, Helena Sujecka</t>
    </r>
  </si>
  <si>
    <r>
      <t>Rémy Girard, Stéphane Rousseau, Marie-Josée Croze, Dorothée Berryman, Louise Portal, Dominique Michel, Yves Jacques, Pierre Curzi, </t>
    </r>
    <r>
      <rPr>
        <b/>
        <u/>
        <sz val="12"/>
        <color theme="8" tint="-0.249977111117893"/>
        <rFont val="Times New Roman"/>
        <family val="1"/>
      </rPr>
      <t>Marina Hands</t>
    </r>
    <r>
      <rPr>
        <b/>
        <sz val="12"/>
        <color theme="8" tint="-0.249977111117893"/>
        <rFont val="Times New Roman"/>
        <family val="1"/>
      </rPr>
      <t>, Toni Cecchinato, Mitsou Gélinas, Sophie Lorain, Johanne-Marie Tremblay, Denis Bouchard, Micheline Lanctôt, Roy Dupuis</t>
    </r>
  </si>
  <si>
    <r>
      <t>Michael Keaton, Teri Garr, </t>
    </r>
    <r>
      <rPr>
        <b/>
        <u/>
        <sz val="12"/>
        <color theme="8" tint="-0.249977111117893"/>
        <rFont val="Times New Roman"/>
        <family val="1"/>
      </rPr>
      <t>Frederick Koehler</t>
    </r>
    <r>
      <rPr>
        <b/>
        <sz val="12"/>
        <color theme="8" tint="-0.249977111117893"/>
        <rFont val="Times New Roman"/>
        <family val="1"/>
      </rPr>
      <t>, Martin Mull, Ann Jillian, Carolyn Seymour, Christopher Lloyd, Taliesin Jaffe, Jeffrey Tambor, Graham Jarvis, Tom Leopold</t>
    </r>
  </si>
  <si>
    <r>
      <t>Cary Elwes, Richard Lewis, Roger Rees, Amy Yasbeck, Mark Blankfield, Dave Chappelle, Isaac Hayes, Megan Cavanagh, </t>
    </r>
    <r>
      <rPr>
        <b/>
        <u/>
        <sz val="12"/>
        <color theme="8" tint="-0.249977111117893"/>
        <rFont val="Times New Roman"/>
        <family val="1"/>
      </rPr>
      <t>Eric Allan Kramer</t>
    </r>
    <r>
      <rPr>
        <b/>
        <sz val="12"/>
        <color theme="8" tint="-0.249977111117893"/>
        <rFont val="Times New Roman"/>
        <family val="1"/>
      </rPr>
      <t>, Matthew Porretta, Tracey Ullman, Patrick Stewart, Dom DeLuise, Dick Van Patten, Robert Ridgely</t>
    </r>
  </si>
  <si>
    <r>
      <t>Gregory Peck, Ava Gardner, Susan Hayward, </t>
    </r>
    <r>
      <rPr>
        <b/>
        <u/>
        <sz val="12"/>
        <color theme="8" tint="-0.249977111117893"/>
        <rFont val="Times New Roman"/>
        <family val="1"/>
      </rPr>
      <t>Hildegard Knef</t>
    </r>
    <r>
      <rPr>
        <b/>
        <sz val="12"/>
        <color theme="8" tint="-0.249977111117893"/>
        <rFont val="Times New Roman"/>
        <family val="1"/>
      </rPr>
      <t>, Leo G. Carroll, Torin Thatcher, Marcel Dalio</t>
    </r>
  </si>
  <si>
    <r>
      <t>Karol Bedorf, Jacek Beler, Iwona Bielska, Katarzyna Bujakiewicz, Filip Chajzer, Maria Dejmek, Andrzej Grabowski, Wojciech Kalinowski, Ewa Kasprzyk, Malgorzata Kozuchowska, Igor Kujawski, Hubert Maj, </t>
    </r>
    <r>
      <rPr>
        <b/>
        <u/>
        <sz val="12"/>
        <color theme="8" tint="-0.249977111117893"/>
        <rFont val="Times New Roman"/>
        <family val="1"/>
      </rPr>
      <t>Tomasz Oswiecinski</t>
    </r>
    <r>
      <rPr>
        <b/>
        <sz val="12"/>
        <color theme="8" tint="-0.249977111117893"/>
        <rFont val="Times New Roman"/>
        <family val="1"/>
      </rPr>
      <t>, Sebastian Stankiewicz, Daria Widawska</t>
    </r>
  </si>
  <si>
    <r>
      <t>Joanne Woodward, David Wayne, Lee J. Cobb, Nancy Kulp, </t>
    </r>
    <r>
      <rPr>
        <b/>
        <u/>
        <sz val="12"/>
        <color theme="8" tint="-0.249977111117893"/>
        <rFont val="Times New Roman"/>
        <family val="1"/>
      </rPr>
      <t>Edwin Jerome</t>
    </r>
    <r>
      <rPr>
        <b/>
        <sz val="12"/>
        <color theme="8" tint="-0.249977111117893"/>
        <rFont val="Times New Roman"/>
        <family val="1"/>
      </rPr>
      <t>, Vince Edwards, Alena Murray, Douglas Spencer, Terry Ann Ross</t>
    </r>
  </si>
  <si>
    <r>
      <t>Henry Fonda, Jane Darwell, John Carradine, Charley Grapewin, Dorris Bowdon, Russell Simpson, John Qualen, </t>
    </r>
    <r>
      <rPr>
        <b/>
        <u/>
        <sz val="12"/>
        <color theme="8" tint="-0.249977111117893"/>
        <rFont val="Times New Roman"/>
        <family val="1"/>
      </rPr>
      <t>O. Z. Whitehead</t>
    </r>
    <r>
      <rPr>
        <b/>
        <sz val="12"/>
        <color theme="8" tint="-0.249977111117893"/>
        <rFont val="Times New Roman"/>
        <family val="1"/>
      </rPr>
      <t>, Eddie Quillan, Zeffie Tilbury, Ward Bond</t>
    </r>
  </si>
  <si>
    <r>
      <t>Chevy Chase, Beverly D'Angelo, Imogene Coca, Randy Quaid, John Candy, Eugene Levy, Anthony Michael Hall, Dana Barron, Eddie Bracken, </t>
    </r>
    <r>
      <rPr>
        <b/>
        <u/>
        <sz val="12"/>
        <color theme="8" tint="-0.249977111117893"/>
        <rFont val="Times New Roman"/>
        <family val="1"/>
      </rPr>
      <t>Christie Brinkley</t>
    </r>
  </si>
  <si>
    <r>
      <t>Steve McQueen, Siegfried Rauch, Elga Andersen, </t>
    </r>
    <r>
      <rPr>
        <b/>
        <u/>
        <sz val="12"/>
        <color theme="8" tint="-0.249977111117893"/>
        <rFont val="Times New Roman"/>
        <family val="1"/>
      </rPr>
      <t>Ronald Leigh-Hunt</t>
    </r>
    <r>
      <rPr>
        <b/>
        <sz val="12"/>
        <color theme="8" tint="-0.249977111117893"/>
        <rFont val="Times New Roman"/>
        <family val="1"/>
      </rPr>
      <t>, Fred Haltiner, Luc Merenda, Christopher Waite, Louise Edlind</t>
    </r>
  </si>
  <si>
    <r>
      <t>Stan Laurel, Oliver Hardy, Sharon Lynn, </t>
    </r>
    <r>
      <rPr>
        <b/>
        <u/>
        <sz val="12"/>
        <color theme="8" tint="-0.249977111117893"/>
        <rFont val="Times New Roman"/>
        <family val="1"/>
      </rPr>
      <t>James Finlayson</t>
    </r>
    <r>
      <rPr>
        <b/>
        <sz val="12"/>
        <color theme="8" tint="-0.249977111117893"/>
        <rFont val="Times New Roman"/>
        <family val="1"/>
      </rPr>
      <t>, Rosina Lawrence, Stanley Fields, Vivien Oakland</t>
    </r>
  </si>
  <si>
    <r>
      <t>Abbie Cornish, Dermot Mulroney, Justin Long, Diego Klattenhoff, </t>
    </r>
    <r>
      <rPr>
        <b/>
        <u/>
        <sz val="12"/>
        <color theme="8" tint="-0.249977111117893"/>
        <rFont val="Times New Roman"/>
        <family val="1"/>
      </rPr>
      <t>Peyton Kennedy</t>
    </r>
    <r>
      <rPr>
        <b/>
        <sz val="12"/>
        <color theme="8" tint="-0.249977111117893"/>
        <rFont val="Times New Roman"/>
        <family val="1"/>
      </rPr>
      <t>, Lola Flanery, Sarah Abbott, Mackenzie Muldoon</t>
    </r>
  </si>
  <si>
    <r>
      <t>Terence Hill, Bud Spencer, </t>
    </r>
    <r>
      <rPr>
        <b/>
        <u/>
        <sz val="12"/>
        <color theme="8" tint="-0.249977111117893"/>
        <rFont val="Times New Roman"/>
        <family val="1"/>
      </rPr>
      <t>Yanti Somer</t>
    </r>
    <r>
      <rPr>
        <b/>
        <sz val="12"/>
        <color theme="8" tint="-0.249977111117893"/>
        <rFont val="Times New Roman"/>
        <family val="1"/>
      </rPr>
      <t>, Enzo Tarascio, Harry Carey Jr., Pupo De Luca, Jessica Dublin, Dana Ghia, Emilio Delle Piane, Enzo Fiermonte, Tony Norton</t>
    </r>
  </si>
  <si>
    <r>
      <t>Marta Etura, Leonardo Sbaraglia, Elvira Mínguez, Imanol Arias, Pedro Casablanc, Carlos Librado, Itziar Aizpuru, Colin McFarlane, Susi Sánchez, Miquel Fernández, Francesc Orella, Benn Northover, </t>
    </r>
    <r>
      <rPr>
        <b/>
        <u/>
        <sz val="12"/>
        <color theme="8" tint="-0.249977111117893"/>
        <rFont val="Times New Roman"/>
        <family val="1"/>
      </rPr>
      <t>Ana Wagener</t>
    </r>
    <r>
      <rPr>
        <b/>
        <sz val="12"/>
        <color theme="8" tint="-0.249977111117893"/>
        <rFont val="Times New Roman"/>
        <family val="1"/>
      </rPr>
      <t>, Patricia López Arnaiz, Manolo Solo, Paco Tous, Arlette Torres, Eduardo Rosa, Mark Schardan, Marta Larralde, Alfredo Villa, Ricard Balada, Elisabeth Bonjour, Ohian Lopetegi, Alfonso Desentre, Miren Gaztañaga</t>
    </r>
  </si>
  <si>
    <r>
      <t>Tom Hardy, Emily Browning, Colin Morgan, David Thewlis, Christopher Eccleston, Paul Anderson, Chazz Palminteri, Tara Fitzgerald, Nicholas Farrell, Adam Fogerty, Mel Raido, Sam Spruell, Millie Brady, Chris Mason, </t>
    </r>
    <r>
      <rPr>
        <b/>
        <u/>
        <sz val="12"/>
        <color theme="8" tint="-0.249977111117893"/>
        <rFont val="Times New Roman"/>
        <family val="1"/>
      </rPr>
      <t>Alex Ferns</t>
    </r>
    <r>
      <rPr>
        <b/>
        <sz val="12"/>
        <color theme="8" tint="-0.249977111117893"/>
        <rFont val="Times New Roman"/>
        <family val="1"/>
      </rPr>
      <t>, Taron Egerton, Duffy, Paul Bettany, Martin McCreadie</t>
    </r>
  </si>
  <si>
    <r>
      <t>Matt Damon, Danny DeVito, Claire Danes, Jon Voight, Danny Glover, Mickey Rourke, Mary Kay Place, Roy Scheider, Virginia Madsen, </t>
    </r>
    <r>
      <rPr>
        <b/>
        <u/>
        <sz val="12"/>
        <color theme="8" tint="-0.249977111117893"/>
        <rFont val="Times New Roman"/>
        <family val="1"/>
      </rPr>
      <t>Teresa Wright</t>
    </r>
    <r>
      <rPr>
        <b/>
        <sz val="12"/>
        <color theme="8" tint="-0.249977111117893"/>
        <rFont val="Times New Roman"/>
        <family val="1"/>
      </rPr>
      <t>, Andrew Shue, Dean Stockwell, Randy Travis</t>
    </r>
  </si>
  <si>
    <r>
      <t>Viggo Mortensen, Reda Kateb, Djemel Barek, Vincent Martin, Nicolas Giraud, Jean-Jérôme Esposito, Hatim Sadiki, Yann Goven, </t>
    </r>
    <r>
      <rPr>
        <b/>
        <u/>
        <sz val="12"/>
        <color theme="8" tint="-0.249977111117893"/>
        <rFont val="Times New Roman"/>
        <family val="1"/>
      </rPr>
      <t>Antoine Régent</t>
    </r>
    <r>
      <rPr>
        <b/>
        <sz val="12"/>
        <color theme="8" tint="-0.249977111117893"/>
        <rFont val="Times New Roman"/>
        <family val="1"/>
      </rPr>
      <t>, Sonia Amori, Antoine Laurent, Ángela Molina</t>
    </r>
  </si>
  <si>
    <r>
      <t>Julianne Moore, Dennis Quaid, Dennis Haysbert, James Rebhorn, Patricia Clarkson, Viola Davis, Kyle Smith, Celia Weston, Bette Henritze, Michael Gaston, Ryan Ward, Jordan Puryear, Barbara Garrick, Stevie Ray Dallimore, June Squibb, Mylika Davis, Olivia Birkelund, Kevin Carrigan, Matt Malloy, Chance Kelly, </t>
    </r>
    <r>
      <rPr>
        <b/>
        <u/>
        <sz val="12"/>
        <color theme="8" tint="-0.249977111117893"/>
        <rFont val="Times New Roman"/>
        <family val="1"/>
      </rPr>
      <t>Brian Delate</t>
    </r>
    <r>
      <rPr>
        <b/>
        <sz val="12"/>
        <color theme="8" tint="-0.249977111117893"/>
        <rFont val="Times New Roman"/>
        <family val="1"/>
      </rPr>
      <t>, J.B. Adams, Joe Holt, Susan Willis, Jezabel Montero</t>
    </r>
  </si>
  <si>
    <r>
      <t>Maxime Collin, Gilbert Sicotte, Ginette Reno, Julien Guiomar, Giuditta Del Vecchio, Denys Arcand, Pierre Bourgault, </t>
    </r>
    <r>
      <rPr>
        <b/>
        <u/>
        <sz val="12"/>
        <color theme="8" tint="-0.249977111117893"/>
        <rFont val="Times New Roman"/>
        <family val="1"/>
      </rPr>
      <t>Andrée Lachapelle</t>
    </r>
    <r>
      <rPr>
        <b/>
        <sz val="12"/>
        <color theme="8" tint="-0.249977111117893"/>
        <rFont val="Times New Roman"/>
        <family val="1"/>
      </rPr>
      <t>, Yves Montmarquette, Lorne Brass, Roland Blouin, Geneviève Samson, Marie-Hélène Montpetit, Francis St-Onge</t>
    </r>
  </si>
  <si>
    <r>
      <t>Jean Reno, Natalie Portman, Gary Oldman, Danny Aiello, Samy Naceri, </t>
    </r>
    <r>
      <rPr>
        <b/>
        <u/>
        <sz val="12"/>
        <color theme="8" tint="-0.249977111117893"/>
        <rFont val="Times New Roman"/>
        <family val="1"/>
      </rPr>
      <t>Peter Appel</t>
    </r>
    <r>
      <rPr>
        <b/>
        <sz val="12"/>
        <color theme="8" tint="-0.249977111117893"/>
        <rFont val="Times New Roman"/>
        <family val="1"/>
      </rPr>
      <t>, Michael Badalucco, Ellen Greene, Elizabeth Regen</t>
    </r>
  </si>
  <si>
    <r>
      <t>Lupita Nyong'o, Alexander England, Josh Gad, Nadia Townsend, Stephen Peacocke, Rahel Romahn, Kat Stewart, Henry Nixon, Saskia Burmeister, </t>
    </r>
    <r>
      <rPr>
        <b/>
        <u/>
        <sz val="12"/>
        <color theme="8" tint="-0.249977111117893"/>
        <rFont val="Times New Roman"/>
        <family val="1"/>
      </rPr>
      <t>Diesel La Torraca</t>
    </r>
    <r>
      <rPr>
        <b/>
        <sz val="12"/>
        <color theme="8" tint="-0.249977111117893"/>
        <rFont val="Times New Roman"/>
        <family val="1"/>
      </rPr>
      <t>, Marshall Napier, Felix Williamson, Kristy S. Brooks</t>
    </r>
  </si>
  <si>
    <r>
      <t>Adam Sandler, Patricia Arquette, Harvey Keitel, Rhys Ifans, Rodney Dangerfield, Tommy 'Tiny' Lister, Quentin Tarantino, Blake Clark, Rob Schneider, Dana Carvey, Reese Witherspoon, Jon Lovitz, Laura Elena Harring, Craig Castaldo, Allen Covert, Peter Dante, Jonathan Loughran, Kevin Nealon, Michael McKean, John Witherspoon, Clint Howard, Leah Lail, Jackie Sandler, Frank Sivero, Lewis Arquette, George Wallace, Christopher Carroll, Ellen Cleghorne, Philip Bolden, Erinn Bartlett, Henry Winkler, Ozzy Osbourne, Regis Philbin, Sylvia López, Fred Wolf, Stephanie Chao, David Sardi, John Farley, Tim Young, Michael Charles Roman, Peter Tambakis, Jeff Imada, Mary Diveny, </t>
    </r>
    <r>
      <rPr>
        <b/>
        <u/>
        <sz val="12"/>
        <color theme="8" tint="-0.249977111117893"/>
        <rFont val="Times New Roman"/>
        <family val="1"/>
      </rPr>
      <t>Stuart Rudin</t>
    </r>
    <r>
      <rPr>
        <b/>
        <sz val="12"/>
        <color theme="8" tint="-0.249977111117893"/>
        <rFont val="Times New Roman"/>
        <family val="1"/>
      </rPr>
      <t>, Lillian Adams, Cindy Sorenson, Jake McKinnon, Michael Deak</t>
    </r>
  </si>
  <si>
    <r>
      <t>Kurt Russell, William Baldwin, Robert De Niro, Donald Sutherland, Jennifer Jason Leigh, Scott Glenn, Rebecca De Mornay, Jason Gedrick, </t>
    </r>
    <r>
      <rPr>
        <b/>
        <u/>
        <sz val="12"/>
        <color theme="8" tint="-0.249977111117893"/>
        <rFont val="Times New Roman"/>
        <family val="1"/>
      </rPr>
      <t>J.T. Walsh</t>
    </r>
    <r>
      <rPr>
        <b/>
        <sz val="12"/>
        <color theme="8" tint="-0.249977111117893"/>
        <rFont val="Times New Roman"/>
        <family val="1"/>
      </rPr>
      <t>, Jack McGee, W. Earl Brown</t>
    </r>
  </si>
  <si>
    <r>
      <t>Jane Fonda, Lindsay Lohan, Felicity Huffman, Dermot Mulroney, Cary Elwes, Garrett Hedlund, Laurie Metcalf, </t>
    </r>
    <r>
      <rPr>
        <b/>
        <u/>
        <sz val="12"/>
        <color theme="8" tint="-0.249977111117893"/>
        <rFont val="Times New Roman"/>
        <family val="1"/>
      </rPr>
      <t>Hector Elizondo</t>
    </r>
    <r>
      <rPr>
        <b/>
        <sz val="12"/>
        <color theme="8" tint="-0.249977111117893"/>
        <rFont val="Times New Roman"/>
        <family val="1"/>
      </rPr>
      <t>, Zachary Gordon, Dylan McLaughlin, Christine Lakin</t>
    </r>
  </si>
  <si>
    <r>
      <t>James Marsden, Michelle Monaghan, Luke Bracey, Liana Liberato, Caroline Goodall, Sebastian Arcelus, Jon Tenney, Gerald McRaney, Clarke Peters, Sean Bridgers, Rob Mello, Hunter Burke, Robby Rasmussen, Caroline Hebert, Ian Nelson, Schuyler Fisk, Douglas M. Griffin, </t>
    </r>
    <r>
      <rPr>
        <b/>
        <u/>
        <sz val="12"/>
        <color theme="8" tint="-0.249977111117893"/>
        <rFont val="Times New Roman"/>
        <family val="1"/>
      </rPr>
      <t>Bill Martin Williams</t>
    </r>
  </si>
  <si>
    <r>
      <t>Iyad Bouchi, Nora Arnezeder, Fu'ad Aït Aattou, Anne Parillaud, Vincent Pérez, Anne Consigny, Mohamed Fellag, Nicolas Giraud, Olivier Barthelemy, Matthias Van Khache, Pierre Abbou, </t>
    </r>
    <r>
      <rPr>
        <b/>
        <u/>
        <sz val="12"/>
        <color theme="8" tint="-0.249977111117893"/>
        <rFont val="Times New Roman"/>
        <family val="1"/>
      </rPr>
      <t>Tayeb Belmihoub</t>
    </r>
    <r>
      <rPr>
        <b/>
        <sz val="12"/>
        <color theme="8" tint="-0.249977111117893"/>
        <rFont val="Times New Roman"/>
        <family val="1"/>
      </rPr>
      <t>, Salim Kechiouche, Marine Vacth</t>
    </r>
  </si>
  <si>
    <r>
      <t>Anthony Hopkins, Emma Thompson, James Fox, Christopher Reeve, Peter Vaughan, Hugh Grant, Michael Lonsdale, Tim Pigott-Smith, Paula Jacobs, Ben Chaplin, Wolf Kahler, Patrick Godfrey, Caroline Hunt, Peter Cellier, Peter Eyre, Lena Headey, Pip Torrens, Peter Halliday, Terence Bayler, Jeffrey Wickham, Brigitte Kahn, John Savident, Tony Aitken, Emma Lewis, Joanna Joseph, Rupert Vansittart, Paul Copley, Ian Redford, Jo Kendall, </t>
    </r>
    <r>
      <rPr>
        <b/>
        <u/>
        <sz val="12"/>
        <color theme="8" tint="-0.249977111117893"/>
        <rFont val="Times New Roman"/>
        <family val="1"/>
      </rPr>
      <t>Steven Beard</t>
    </r>
    <r>
      <rPr>
        <b/>
        <sz val="12"/>
        <color theme="8" tint="-0.249977111117893"/>
        <rFont val="Times New Roman"/>
        <family val="1"/>
      </rPr>
      <t>, Jestyn Phillips, Roger McKern</t>
    </r>
  </si>
  <si>
    <r>
      <t>Chris Evans, Jessica Biel, Jason Statham, </t>
    </r>
    <r>
      <rPr>
        <b/>
        <u/>
        <sz val="12"/>
        <color theme="8" tint="-0.249977111117893"/>
        <rFont val="Times New Roman"/>
        <family val="1"/>
      </rPr>
      <t>Joy Bryant</t>
    </r>
    <r>
      <rPr>
        <b/>
        <sz val="12"/>
        <color theme="8" tint="-0.249977111117893"/>
        <rFont val="Times New Roman"/>
        <family val="1"/>
      </rPr>
      <t>, Isla Fisher, Kelli Garner, Dane Cook, Paula Patton</t>
    </r>
  </si>
  <si>
    <r>
      <t>Alberto Ammann, Leonor Watling, Pilar López de Ayala, Juan Diego, Luis Tosar, Antonio de la Torre, Selton Mello, Miguel Ángel Muñoz, Sônia Braga, </t>
    </r>
    <r>
      <rPr>
        <b/>
        <u/>
        <sz val="12"/>
        <color theme="8" tint="-0.249977111117893"/>
        <rFont val="Times New Roman"/>
        <family val="1"/>
      </rPr>
      <t>Jordi Dauder</t>
    </r>
    <r>
      <rPr>
        <b/>
        <sz val="12"/>
        <color theme="8" tint="-0.249977111117893"/>
        <rFont val="Times New Roman"/>
        <family val="1"/>
      </rPr>
      <t>, Antonio Dechent, Mariano Venancio, Ramon Pujol</t>
    </r>
  </si>
  <si>
    <r>
      <t>Antonio Banderas, Rodrigo Santoro, Juliette Binoche, Mario Casas, Cote de Pablo, Gabriel Byrne, Lou Diamond Phillips, James Brolin, Jacob Vargas, Kate del Castillo, Juan Pablo Raba, Oscar Nuñez, Adriana Barraza, Marco Treviño, </t>
    </r>
    <r>
      <rPr>
        <b/>
        <u/>
        <sz val="12"/>
        <color theme="8" tint="-0.249977111117893"/>
        <rFont val="Times New Roman"/>
        <family val="1"/>
      </rPr>
      <t>Alejandro Goic</t>
    </r>
    <r>
      <rPr>
        <b/>
        <sz val="12"/>
        <color theme="8" tint="-0.249977111117893"/>
        <rFont val="Times New Roman"/>
        <family val="1"/>
      </rPr>
      <t>, Tenoch Huerta, Bob Gunton, Ariel Sierra, Naomi Scott</t>
    </r>
  </si>
  <si>
    <r>
      <t>Lluís Homar, Sergio Peris-Mencheta, María Valverde, Paz Vega, Sergio Muñiz, Ángela Molina, Eusebio Poncela, Eloy Azorín, Linda Batista, Antonio Valero, Antonio Dechent, Katy Louise Saunders, Roberto Álvarez, Roberto Enríquez, Francesca Della Ragione, Giorgio Marchesi, Marco Bocci, Carlotta Montanari, Fabio Grossi, Antonio Hernández, Lucía Jiménez, Massimo Vanni, Diego Martín, Enrique Villén, Miguel Ángel Muñoz, </t>
    </r>
    <r>
      <rPr>
        <b/>
        <u/>
        <sz val="12"/>
        <color theme="8" tint="-0.249977111117893"/>
        <rFont val="Times New Roman"/>
        <family val="1"/>
      </rPr>
      <t>Esther Ortega</t>
    </r>
    <r>
      <rPr>
        <b/>
        <sz val="12"/>
        <color theme="8" tint="-0.249977111117893"/>
        <rFont val="Times New Roman"/>
        <family val="1"/>
      </rPr>
      <t>, Javier Tolosa, Federico Torre, Benedetta Valanzano</t>
    </r>
  </si>
  <si>
    <r>
      <t>Laure Calamy, Virginie Efira, Vincent Lacoste, </t>
    </r>
    <r>
      <rPr>
        <b/>
        <u/>
        <sz val="12"/>
        <color theme="8" tint="-0.249977111117893"/>
        <rFont val="Times New Roman"/>
        <family val="1"/>
      </rPr>
      <t>Emmanuelle Lanfray</t>
    </r>
    <r>
      <rPr>
        <b/>
        <sz val="12"/>
        <color theme="8" tint="-0.249977111117893"/>
        <rFont val="Times New Roman"/>
        <family val="1"/>
      </rPr>
      <t>, Laurent Poitrenaux, Melvil Poupaud</t>
    </r>
  </si>
  <si>
    <r>
      <t>Randolph Scott, Richard Boone, </t>
    </r>
    <r>
      <rPr>
        <b/>
        <u/>
        <sz val="12"/>
        <color theme="8" tint="-0.249977111117893"/>
        <rFont val="Times New Roman"/>
        <family val="1"/>
      </rPr>
      <t>Maureen O'Sullivan</t>
    </r>
    <r>
      <rPr>
        <b/>
        <sz val="12"/>
        <color theme="8" tint="-0.249977111117893"/>
        <rFont val="Times New Roman"/>
        <family val="1"/>
      </rPr>
      <t>, Skip Homeier, Henry Silva, John Hubbard, Arthur Hunnicutt</t>
    </r>
  </si>
  <si>
    <r>
      <t>Gérard Jugnot, François Berléand, Jean-Baptiste Maunier, Jacques Perrin, Kad Merad, Maxence Perrin, Paul Chariéras, </t>
    </r>
    <r>
      <rPr>
        <b/>
        <u/>
        <sz val="12"/>
        <color theme="8" tint="-0.249977111117893"/>
        <rFont val="Times New Roman"/>
        <family val="1"/>
      </rPr>
      <t>Marie Bunel</t>
    </r>
    <r>
      <rPr>
        <b/>
        <sz val="12"/>
        <color theme="8" tint="-0.249977111117893"/>
        <rFont val="Times New Roman"/>
        <family val="1"/>
      </rPr>
      <t>, Jean-Paul Bonnaire, Grégory Gatignol</t>
    </r>
  </si>
  <si>
    <r>
      <t>Miles Teller, Kate Mara, Michael B. Jordan, Jamie Bell, Toby Kebbell, Tim Blake Nelson, Reg E. Cathey, Lance E. Nichols, Mary Rachel Dudley, Tim Bell, Jodi Lyn Brockton, Chet Hanks, Shauna Rappold, </t>
    </r>
    <r>
      <rPr>
        <b/>
        <u/>
        <sz val="12"/>
        <color theme="8" tint="-0.249977111117893"/>
        <rFont val="Times New Roman"/>
        <family val="1"/>
      </rPr>
      <t>Joshua Montes</t>
    </r>
    <r>
      <rPr>
        <b/>
        <sz val="12"/>
        <color theme="8" tint="-0.249977111117893"/>
        <rFont val="Times New Roman"/>
        <family val="1"/>
      </rPr>
      <t>, Dan Castellaneta, Owen Judge, Kylen Davis, Evan Hannemann</t>
    </r>
  </si>
  <si>
    <r>
      <t>Glenn Ford, Ingrid Thulin, Charles Boyer, Paul Lukas, Karlheinz Böhm, </t>
    </r>
    <r>
      <rPr>
        <b/>
        <u/>
        <sz val="12"/>
        <color theme="8" tint="-0.249977111117893"/>
        <rFont val="Times New Roman"/>
        <family val="1"/>
      </rPr>
      <t>Lee J. Cobb</t>
    </r>
    <r>
      <rPr>
        <b/>
        <sz val="12"/>
        <color theme="8" tint="-0.249977111117893"/>
        <rFont val="Times New Roman"/>
        <family val="1"/>
      </rPr>
      <t>, Yvette Mimieux, Kathryn Givney, Paul Henreid, Marcel Hillaire</t>
    </r>
  </si>
  <si>
    <r>
      <t>Adam Brody, Jessica Alba, </t>
    </r>
    <r>
      <rPr>
        <b/>
        <u/>
        <sz val="12"/>
        <color theme="8" tint="-0.249977111117893"/>
        <rFont val="Times New Roman"/>
        <family val="1"/>
      </rPr>
      <t>Famke Janssen</t>
    </r>
    <r>
      <rPr>
        <b/>
        <sz val="12"/>
        <color theme="8" tint="-0.249977111117893"/>
        <rFont val="Times New Roman"/>
        <family val="1"/>
      </rPr>
      <t>, Kerri Kenney, Ken Marino, Gretchen Mol, Oliver Platt, Paul Rudd, Winona Ryder, Liev Schreiber, Justin Theroux, Rob Corddry, A.D. Miles, Ken Marino, Joe Lo Truglio, Ron Silver, Janeane Garofalo, Rashida Jones, Charlie McDermott</t>
    </r>
  </si>
  <si>
    <r>
      <t>Willem Dafoe, Sean Patrick Flanery, </t>
    </r>
    <r>
      <rPr>
        <b/>
        <u/>
        <sz val="12"/>
        <color theme="8" tint="-0.249977111117893"/>
        <rFont val="Times New Roman"/>
        <family val="1"/>
      </rPr>
      <t>Norman Reedus</t>
    </r>
    <r>
      <rPr>
        <b/>
        <sz val="12"/>
        <color theme="8" tint="-0.249977111117893"/>
        <rFont val="Times New Roman"/>
        <family val="1"/>
      </rPr>
      <t>, David Della Rocco, Billy Connolly, Ron Jeremy</t>
    </r>
  </si>
  <si>
    <r>
      <t>Craig Warnock, David Rappaport, David Warner, Jack Purvis, Sean Connery, Kenny Baker, Malcolm Dixon, Mike Edmonds, Tiny Ross, John Cleese, Ian Holm, Michael Palin, Ralph Richardson, </t>
    </r>
    <r>
      <rPr>
        <b/>
        <u/>
        <sz val="12"/>
        <color theme="8" tint="-0.249977111117893"/>
        <rFont val="Times New Roman"/>
        <family val="1"/>
      </rPr>
      <t>Shelley Duvall</t>
    </r>
    <r>
      <rPr>
        <b/>
        <sz val="12"/>
        <color theme="8" tint="-0.249977111117893"/>
        <rFont val="Times New Roman"/>
        <family val="1"/>
      </rPr>
      <t>, Peter Vaughan, Katherine Helmond, Jim Broadbent, David Daker, Sheila Fearn, Derek Deadman</t>
    </r>
  </si>
  <si>
    <r>
      <t>George Clooney, Ewan McGregor, Kevin Spacey, Jeff Bridges, Robert Patrick, Rebecca Mader, </t>
    </r>
    <r>
      <rPr>
        <b/>
        <u/>
        <sz val="12"/>
        <color theme="8" tint="-0.249977111117893"/>
        <rFont val="Times New Roman"/>
        <family val="1"/>
      </rPr>
      <t>Stephen Lang</t>
    </r>
    <r>
      <rPr>
        <b/>
        <sz val="12"/>
        <color theme="8" tint="-0.249977111117893"/>
        <rFont val="Times New Roman"/>
        <family val="1"/>
      </rPr>
      <t>, Stephen Root, Nick Offerman, Tim Griffin, Waleed Zuaiter</t>
    </r>
  </si>
  <si>
    <r>
      <t>Oliver Platt, Stanley Tucci, </t>
    </r>
    <r>
      <rPr>
        <b/>
        <u/>
        <sz val="12"/>
        <color theme="8" tint="-0.249977111117893"/>
        <rFont val="Times New Roman"/>
        <family val="1"/>
      </rPr>
      <t>Alfred Molina</t>
    </r>
    <r>
      <rPr>
        <b/>
        <sz val="12"/>
        <color theme="8" tint="-0.249977111117893"/>
        <rFont val="Times New Roman"/>
        <family val="1"/>
      </rPr>
      <t>, Lili Taylor, Tony Shalhoub, Steve Buscemi, Billy Connolly, Walker Jones, Jessica Walling, David Lipman, E. Katherine Kerr, George Guidall, William Hill, Michael Emerson, Jack O'Connell, Matt Malloy, Allison Janney, Matt McGrath, Richard Jenkins, Isabella Rossellini, Campbell Scott, Dana Ivey, Hope Davis, Arden Myrin, Allan Corduner, Ken Costigan, Woody Allen</t>
    </r>
  </si>
  <si>
    <r>
      <t>John Wayne, Rock Hudson, Antonio Aguilar, Roman Gabriel, Bruce Cabot, Harry Carey Jr., Paul Fix, Royal Dano, Ben Johnson, John Agar, </t>
    </r>
    <r>
      <rPr>
        <b/>
        <u/>
        <sz val="12"/>
        <color theme="8" tint="-0.249977111117893"/>
        <rFont val="Times New Roman"/>
        <family val="1"/>
      </rPr>
      <t>Richard Mulligan</t>
    </r>
    <r>
      <rPr>
        <b/>
        <sz val="12"/>
        <color theme="8" tint="-0.249977111117893"/>
        <rFont val="Times New Roman"/>
        <family val="1"/>
      </rPr>
      <t>, Lee Meriwether, Jan-Michael Vincent</t>
    </r>
  </si>
  <si>
    <r>
      <t>Dennis Quaid, Zhang Ziyi, Peter Stormare, Eric Balfour, </t>
    </r>
    <r>
      <rPr>
        <b/>
        <u/>
        <sz val="12"/>
        <color theme="8" tint="-0.249977111117893"/>
        <rFont val="Times New Roman"/>
        <family val="1"/>
      </rPr>
      <t>Neal McDonough</t>
    </r>
    <r>
      <rPr>
        <b/>
        <sz val="12"/>
        <color theme="8" tint="-0.249977111117893"/>
        <rFont val="Times New Roman"/>
        <family val="1"/>
      </rPr>
      <t>, Patrick Fugit, Clifton Collins Jr., Lou Taylor Pucci, Deborah Odell, Liam James, Chelcie Ross</t>
    </r>
  </si>
  <si>
    <r>
      <t>Burt Lancaster, Dina Merrill, Edward Andrews, Vivian Nathan, Shelley Winters, Larry Gates, Telly Savalas, Pilar Seurat, Jody Fair, Roberta Shore, Milton Selzer, Robert Burton, David J. Stewart, </t>
    </r>
    <r>
      <rPr>
        <b/>
        <u/>
        <sz val="12"/>
        <color theme="8" tint="-0.249977111117893"/>
        <rFont val="Times New Roman"/>
        <family val="1"/>
      </rPr>
      <t>Stanley Kristien</t>
    </r>
    <r>
      <rPr>
        <b/>
        <sz val="12"/>
        <color theme="8" tint="-0.249977111117893"/>
        <rFont val="Times New Roman"/>
        <family val="1"/>
      </rPr>
      <t>, John Davis Chandler, Neil Nephew, Luis Arroyo, José Pérez, Richard Velez</t>
    </r>
  </si>
  <si>
    <r>
      <t>Dana Andrews, Fredric March, Myrna Loy, </t>
    </r>
    <r>
      <rPr>
        <b/>
        <u/>
        <sz val="12"/>
        <color theme="8" tint="-0.249977111117893"/>
        <rFont val="Times New Roman"/>
        <family val="1"/>
      </rPr>
      <t>Harold Russell</t>
    </r>
    <r>
      <rPr>
        <b/>
        <sz val="12"/>
        <color theme="8" tint="-0.249977111117893"/>
        <rFont val="Times New Roman"/>
        <family val="1"/>
      </rPr>
      <t>, Teresa Wright, Virginia Mayo, Cathy O'Donnell, Hoagy Carmichael, Roman Bohnen, Minna Gombell, Don Beddoe, Steve Cochran, Ray Collins, Ray Teal, Walter Baldwin, Gladys George, Dean White, Victor Cutler, Charles Halton, Howland Chamberlain, Dorothy Adams, Erskine Sanford</t>
    </r>
  </si>
  <si>
    <r>
      <t>Glen Jacobs, Craig Horner, Tiffany Lamb, Penny McNamee, </t>
    </r>
    <r>
      <rPr>
        <b/>
        <u/>
        <sz val="12"/>
        <color theme="8" tint="-0.249977111117893"/>
        <rFont val="Times New Roman"/>
        <family val="1"/>
      </rPr>
      <t>Samantha Noble</t>
    </r>
    <r>
      <rPr>
        <b/>
        <sz val="12"/>
        <color theme="8" tint="-0.249977111117893"/>
        <rFont val="Times New Roman"/>
        <family val="1"/>
      </rPr>
      <t>, Matthew Okine, Michael J. Pagan, Luke Pegler, Cecily Polson, Rachael Taylor, Christina Vidal, Steven Vidler, Michael Wilder</t>
    </r>
  </si>
  <si>
    <r>
      <t>Russell Crowe, Elizabeth Banks, Liam Neeson, Olivia Wilde, Jonathan Tucker, Brian Dennehy, RZA, Sean Huze, Lennie James, Jason Beghe, </t>
    </r>
    <r>
      <rPr>
        <b/>
        <u/>
        <sz val="12"/>
        <color theme="8" tint="-0.249977111117893"/>
        <rFont val="Times New Roman"/>
        <family val="1"/>
      </rPr>
      <t>Moran Atias</t>
    </r>
    <r>
      <rPr>
        <b/>
        <sz val="12"/>
        <color theme="8" tint="-0.249977111117893"/>
        <rFont val="Times New Roman"/>
        <family val="1"/>
      </rPr>
      <t>, Ty Simpkins, Kevin Corrigan, Daniel Stern, Allan Steele</t>
    </r>
  </si>
  <si>
    <r>
      <t>Burt Lancaster, Audrey Hepburn, Audie Murphy, John Saxon, </t>
    </r>
    <r>
      <rPr>
        <b/>
        <u/>
        <sz val="12"/>
        <color theme="8" tint="-0.249977111117893"/>
        <rFont val="Times New Roman"/>
        <family val="1"/>
      </rPr>
      <t>Charles Bickford</t>
    </r>
    <r>
      <rPr>
        <b/>
        <sz val="12"/>
        <color theme="8" tint="-0.249977111117893"/>
        <rFont val="Times New Roman"/>
        <family val="1"/>
      </rPr>
      <t>, Lillian Gish, Albert Salmi, Joseph Wiseman, June Walker, Kipp Hamilton, Arnold Merritt, Doug McClure, Carlos Rivas</t>
    </r>
  </si>
  <si>
    <r>
      <t>Jackie Chan, Owen Wilson, Aidan Gillen, Fann Wong, Tom Fisher, Donnie Yen, Aaron Taylor-Johnson, Oliver Cotton, Alison King, Constantine Gregory, Jonathan Harvey, Richard Haas, </t>
    </r>
    <r>
      <rPr>
        <b/>
        <u/>
        <sz val="12"/>
        <color theme="8" tint="-0.249977111117893"/>
        <rFont val="Times New Roman"/>
        <family val="1"/>
      </rPr>
      <t>Anna-Louise Plowman</t>
    </r>
    <r>
      <rPr>
        <b/>
        <sz val="12"/>
        <color theme="8" tint="-0.249977111117893"/>
        <rFont val="Times New Roman"/>
        <family val="1"/>
      </rPr>
      <t>, Georgina Chapman, John Owens, Richard Bremmer, Kim Chan, Gemma Jones, Eric Meyers, Daisy Beaumont, Stephen Fisher, Matt Hill, Terry Howson, Ryan James, Barry Stanton, Matthew Storey, Tom Wu, Vincent Wang, Gerard Whelan, Rene Hajek, Ho Ban Le, Van Hai Bui, Vladimír Hrbek, Barbara Nedeljakova</t>
    </r>
  </si>
  <si>
    <r>
      <t>Jean Reno, Vincent Cassel, Nadia Fares, Dominique Sanda, Jean-Pierre Cassel, Karim Belkhadra, Didier Flamand, </t>
    </r>
    <r>
      <rPr>
        <b/>
        <u/>
        <sz val="12"/>
        <color theme="8" tint="-0.249977111117893"/>
        <rFont val="Times New Roman"/>
        <family val="1"/>
      </rPr>
      <t>François Levantal</t>
    </r>
    <r>
      <rPr>
        <b/>
        <sz val="12"/>
        <color theme="8" tint="-0.249977111117893"/>
        <rFont val="Times New Roman"/>
        <family val="1"/>
      </rPr>
      <t>, Francine Bergé, Philippe Nahon</t>
    </r>
  </si>
  <si>
    <r>
      <t>Jackie Chan, Yuen Biao, Sammo Hung, Benny Urquidez, Keith Vitali, Herb Edelman, Lola Forner, Susana Sentís, José Sancho, Miguel Palenzuela, </t>
    </r>
    <r>
      <rPr>
        <b/>
        <u/>
        <sz val="12"/>
        <color theme="8" tint="-0.249977111117893"/>
        <rFont val="Times New Roman"/>
        <family val="1"/>
      </rPr>
      <t>Josep Lluís Fonoll</t>
    </r>
    <r>
      <rPr>
        <b/>
        <sz val="12"/>
        <color theme="8" tint="-0.249977111117893"/>
        <rFont val="Times New Roman"/>
        <family val="1"/>
      </rPr>
      <t>, Amparo Moreno, Montserrat Julió, Luis Monte, Josep L. Dallester</t>
    </r>
  </si>
  <si>
    <r>
      <t>Bruce Willis, Radha Mitchell, Ving Rhames, Rosamund Pike, Michael Cudlitz, James Cromwell, Boris Kodjoe, Valerie Azlynn, </t>
    </r>
    <r>
      <rPr>
        <b/>
        <u/>
        <sz val="12"/>
        <color theme="8" tint="-0.249977111117893"/>
        <rFont val="Times New Roman"/>
        <family val="1"/>
      </rPr>
      <t>Jack Noseworthy</t>
    </r>
    <r>
      <rPr>
        <b/>
        <sz val="12"/>
        <color theme="8" tint="-0.249977111117893"/>
        <rFont val="Times New Roman"/>
        <family val="1"/>
      </rPr>
      <t>, Rachel Sterling, Jordan Belfi, James Francis Ginty, Rick Malambri, Devin Ratray, Helena Mattsson, Jeffrey De Serrano, Michael Philip, Danny F Smith, Jennifer Alden, Kirk Hawkins, Meta Golding, Taylor Cole, Nicholas Purcell, Victor Webster, Ron Murphy, David Conley, Bruce-Robert Serafin, Cody Christian, Ian Novick, Todd Cahoon, Ella Thomas, Gabriel Olds, Trevor Donovan, Christine Mascott, Anya Monzikova</t>
    </r>
  </si>
  <si>
    <r>
      <t>Ric Abernathy, Michael Keaton, Rae Dawn Chong, Bobby Bass, Leslie Bevis, Lou Criscuolo, George Gerdes, Ronald Guttman, </t>
    </r>
    <r>
      <rPr>
        <b/>
        <u/>
        <sz val="12"/>
        <color theme="8" tint="-0.249977111117893"/>
        <rFont val="Times New Roman"/>
        <family val="1"/>
      </rPr>
      <t>Danny Aiello III</t>
    </r>
    <r>
      <rPr>
        <b/>
        <sz val="12"/>
        <color theme="8" tint="-0.249977111117893"/>
        <rFont val="Times New Roman"/>
        <family val="1"/>
      </rPr>
      <t>, Paul Herman, Meat Loaf, Joe Pantoliano</t>
    </r>
  </si>
  <si>
    <r>
      <t>Richard Chamberlain, Michael York, Raquel Welch, Oliver Reed, Geraldine Chaplin, Faye Dunaway, Charlton Heston, Frank Finlay, Christopher Lee, </t>
    </r>
    <r>
      <rPr>
        <b/>
        <u/>
        <sz val="12"/>
        <color theme="8" tint="-0.249977111117893"/>
        <rFont val="Times New Roman"/>
        <family val="1"/>
      </rPr>
      <t>Jean-Pierre Cassel</t>
    </r>
    <r>
      <rPr>
        <b/>
        <sz val="12"/>
        <color theme="8" tint="-0.249977111117893"/>
        <rFont val="Times New Roman"/>
        <family val="1"/>
      </rPr>
      <t>, Roy Kinnear, Joss Ackland, Spike Milligan, Georges Wilson, Simon Ward, Sybil Danning</t>
    </r>
  </si>
  <si>
    <r>
      <t>Joseph Gordon-Levitt, Seth Rogen, Anthony Mackie, Lizzy Caplan, Jillian Bell, Michael Shannon, Liz Celeste, </t>
    </r>
    <r>
      <rPr>
        <b/>
        <u/>
        <sz val="12"/>
        <color theme="8" tint="-0.249977111117893"/>
        <rFont val="Times New Roman"/>
        <family val="1"/>
      </rPr>
      <t>Marija Skangale</t>
    </r>
    <r>
      <rPr>
        <b/>
        <sz val="12"/>
        <color theme="8" tint="-0.249977111117893"/>
        <rFont val="Times New Roman"/>
        <family val="1"/>
      </rPr>
      <t>, Lorraine Toussaint, Aaron Hill, Theodora Miranne, Dora Mavrakis, Nicola Fiore, Baron Davis, Aly Mang, Heléne Yorke, Inna Muratova, John Farrer, Andrew Meredith, Hannah Townsend, Alix Isom, James Franco, Miley Cyrus</t>
    </r>
  </si>
  <si>
    <r>
      <t>Clive Owen, Morgan Freeman, Aksel Hennie, </t>
    </r>
    <r>
      <rPr>
        <b/>
        <u/>
        <sz val="12"/>
        <color theme="8" tint="-0.249977111117893"/>
        <rFont val="Times New Roman"/>
        <family val="1"/>
      </rPr>
      <t>Cliff Curtis</t>
    </r>
    <r>
      <rPr>
        <b/>
        <sz val="12"/>
        <color theme="8" tint="-0.249977111117893"/>
        <rFont val="Times New Roman"/>
        <family val="1"/>
      </rPr>
      <t>, Shohreh Aghdashloo, Ayelet Zurer, Lee Ingleby, Mike Lombardi, Peyman Moaadi, Tsuyoshi Ihara, Ahn Sung-Kee, Noah Silver, Park Si-yeon, Rose Caton, Giorgio Caputo, James Babson, Daniel Adegboyega</t>
    </r>
  </si>
  <si>
    <r>
      <t>Woody Allen, Julie Kavner, Mayim Bialik, Michael J. Fox, Dom DeLuise, Josef Sommer, Ed Herlihy, </t>
    </r>
    <r>
      <rPr>
        <b/>
        <u/>
        <sz val="12"/>
        <color theme="8" tint="-0.249977111117893"/>
        <rFont val="Times New Roman"/>
        <family val="1"/>
      </rPr>
      <t>Robert Stanton</t>
    </r>
    <r>
      <rPr>
        <b/>
        <sz val="12"/>
        <color theme="8" tint="-0.249977111117893"/>
        <rFont val="Times New Roman"/>
        <family val="1"/>
      </rPr>
      <t>, Edward Herrmann, Rosemary Murphy</t>
    </r>
  </si>
  <si>
    <r>
      <t>Robert Downey Jr., Chris Evans, Mark Ruffalo, Chris Hemsworth, Jeremy Renner, Scarlett Johansson, Tom Hiddleston, Samuel L. Jackson, Cobie Smulders, Clark Gregg, Gwyneth Paltrow, Stellan Skarsgard, Paul Bettany, Maximiliano Hernández, Alexis Denisof, </t>
    </r>
    <r>
      <rPr>
        <b/>
        <u/>
        <sz val="12"/>
        <color theme="8" tint="-0.249977111117893"/>
        <rFont val="Times New Roman"/>
        <family val="1"/>
      </rPr>
      <t>Jerzy Skolimowski</t>
    </r>
    <r>
      <rPr>
        <b/>
        <sz val="12"/>
        <color theme="8" tint="-0.249977111117893"/>
        <rFont val="Times New Roman"/>
        <family val="1"/>
      </rPr>
      <t>, Tina Benko, Powers Boothe, Harry Dean Stanton, Stan Lee, Jeff Wolfe, Jenny Agutter, Arthur Darbinyan, Donald Li, Warren Kole, Alicia Sixtos, Jesse Garcia, Dieter Riesle, Kenneth Tigar, Walter Perez, Josh Cowdery, Ashley Johnson, Robert Clohessy, Enver Gjokaj, Robin Swoboda, Jamie McShane, Michael Zhang, Romy Rosemont, James Eckhouse, Pat Kiernan, Thomas Roberts, Damion Poitier</t>
    </r>
  </si>
  <si>
    <r>
      <t>James Cagney, Priscilla Lane, Humphrey Bogart, </t>
    </r>
    <r>
      <rPr>
        <b/>
        <u/>
        <sz val="12"/>
        <color theme="8" tint="-0.249977111117893"/>
        <rFont val="Times New Roman"/>
        <family val="1"/>
      </rPr>
      <t>Gladys George</t>
    </r>
    <r>
      <rPr>
        <b/>
        <sz val="12"/>
        <color theme="8" tint="-0.249977111117893"/>
        <rFont val="Times New Roman"/>
        <family val="1"/>
      </rPr>
      <t>, Jeffrey Lynn, Frank McHugh, Paul Kelly, Elisabeth Risdon, Edward Keane, Joe Sawyer, Joseph Crehan, George Meeker, John Hamilton, Robert Elliott, Eddy Chandler, Abner Biberman, Vera Lewis</t>
    </r>
  </si>
  <si>
    <r>
      <t>Jean Reno, Christian Clavier, Franck Dubosc, Karin Viard, Sylvie Testud, Marie-Anne Chazel, Ary Abittan, Alex Lutz, </t>
    </r>
    <r>
      <rPr>
        <b/>
        <u/>
        <sz val="12"/>
        <color theme="8" tint="-0.249977111117893"/>
        <rFont val="Times New Roman"/>
        <family val="1"/>
      </rPr>
      <t>Frédérique Bel</t>
    </r>
    <r>
      <rPr>
        <b/>
        <sz val="12"/>
        <color theme="8" tint="-0.249977111117893"/>
        <rFont val="Times New Roman"/>
        <family val="1"/>
      </rPr>
      <t>, Lorànt Deutsch, Stéphanie Crayencour, Pascal Nzonzi</t>
    </r>
  </si>
  <si>
    <r>
      <t>Christina Hendricks, Saoirse Ronan, Iain De Caestecker, Matt Smith, Eva Mendes, Ben Mendelsohn, Barbara Steele, Reda Kateb, </t>
    </r>
    <r>
      <rPr>
        <b/>
        <u/>
        <sz val="12"/>
        <color theme="8" tint="-0.249977111117893"/>
        <rFont val="Times New Roman"/>
        <family val="1"/>
      </rPr>
      <t>Demi Kazanis</t>
    </r>
    <r>
      <rPr>
        <b/>
        <sz val="12"/>
        <color theme="8" tint="-0.249977111117893"/>
        <rFont val="Times New Roman"/>
        <family val="1"/>
      </rPr>
      <t>, Carey Shawn, Torrey Wigfield, Garrett Thierry</t>
    </r>
  </si>
  <si>
    <r>
      <t>Paul Dano, John Cusack, Elizabeth Banks, Paul Giamatti, Jake Abel, </t>
    </r>
    <r>
      <rPr>
        <b/>
        <u/>
        <sz val="12"/>
        <color theme="8" tint="-0.249977111117893"/>
        <rFont val="Times New Roman"/>
        <family val="1"/>
      </rPr>
      <t>Joanna Going</t>
    </r>
    <r>
      <rPr>
        <b/>
        <sz val="12"/>
        <color theme="8" tint="-0.249977111117893"/>
        <rFont val="Times New Roman"/>
        <family val="1"/>
      </rPr>
      <t>, Kenny Wormald, Dee Wallace, Erin Darke, Max Schneider, Nikki Wright, Michelle Lenhardt, Claudia Graf, Joanne Spracklen, Paige Diaz, Violet Paley, Kirstin Masters, Bill Camp</t>
    </r>
  </si>
  <si>
    <r>
      <t>Hugh Grant, Liam Neeson, Colin Firth, Laura Linney, Emma Thompson, Alan Rickman, Keira Knightley, Bill Nighy, </t>
    </r>
    <r>
      <rPr>
        <b/>
        <u/>
        <sz val="12"/>
        <color theme="8" tint="-0.249977111117893"/>
        <rFont val="Times New Roman"/>
        <family val="1"/>
      </rPr>
      <t>Chiwetel Ejiofor</t>
    </r>
    <r>
      <rPr>
        <b/>
        <sz val="12"/>
        <color theme="8" tint="-0.249977111117893"/>
        <rFont val="Times New Roman"/>
        <family val="1"/>
      </rPr>
      <t>, Andrew Lincoln, Thomas Brodie-Sangster, Rodrigo Santoro, Rowan Atkinson, Billy Bob Thornton, Martine McCutcheon, Heike Makatsch, Lucia Moniz, Martin Freeman, Gregor Fisher, Joanna Page, Sienna Guillory, Elisha Cuthbert, Kris Marshall, Claudia Schiffer, Shannon Elizabeth, Denise Richards, January Jones, Ivana Milicevic, Olivia Olson</t>
    </r>
  </si>
  <si>
    <r>
      <t>Semra Turan, Nima Nabipour, Cyron Melville, </t>
    </r>
    <r>
      <rPr>
        <b/>
        <u/>
        <sz val="12"/>
        <color theme="8" tint="-0.249977111117893"/>
        <rFont val="Times New Roman"/>
        <family val="1"/>
      </rPr>
      <t>Molly Blixt Egelind</t>
    </r>
    <r>
      <rPr>
        <b/>
        <sz val="12"/>
        <color theme="8" tint="-0.249977111117893"/>
        <rFont val="Times New Roman"/>
        <family val="1"/>
      </rPr>
      <t>, Sadi Tekelioglu, Behruz Banissi</t>
    </r>
  </si>
  <si>
    <r>
      <t>Paz Vega, Tristán Ulloa, Najwa Nimri, Daniel Freire, </t>
    </r>
    <r>
      <rPr>
        <b/>
        <u/>
        <sz val="12"/>
        <color theme="8" tint="-0.249977111117893"/>
        <rFont val="Times New Roman"/>
        <family val="1"/>
      </rPr>
      <t>Javier Cámara</t>
    </r>
    <r>
      <rPr>
        <b/>
        <sz val="12"/>
        <color theme="8" tint="-0.249977111117893"/>
        <rFont val="Times New Roman"/>
        <family val="1"/>
      </rPr>
      <t>, Silvia Llanos, Elena Anaya, Diana Suárez, Juan Fernández, Arsenio León, Javier Coromina, María Álvarez, Charo Zapardiel</t>
    </r>
  </si>
  <si>
    <r>
      <t>Melanie Griffith, </t>
    </r>
    <r>
      <rPr>
        <b/>
        <u/>
        <sz val="12"/>
        <color theme="8" tint="-0.249977111117893"/>
        <rFont val="Times New Roman"/>
        <family val="1"/>
      </rPr>
      <t>Tommy Lee Jones</t>
    </r>
    <r>
      <rPr>
        <b/>
        <sz val="12"/>
        <color theme="8" tint="-0.249977111117893"/>
        <rFont val="Times New Roman"/>
        <family val="1"/>
      </rPr>
      <t>, Sting, Sean Bean, James Cosmo, Brian Lewis, Mark Long</t>
    </r>
  </si>
  <si>
    <r>
      <t>Joseph Fiennes, Jonathan Firth, Alfred Molina, Claire Cox, Peter Ustinov, Bruno Ganz, Uwe Ochsenknecht, Mathieu Carrière, Benjamin Sadler, </t>
    </r>
    <r>
      <rPr>
        <b/>
        <u/>
        <sz val="12"/>
        <color theme="8" tint="-0.249977111117893"/>
        <rFont val="Times New Roman"/>
        <family val="1"/>
      </rPr>
      <t>Jochen Horst</t>
    </r>
    <r>
      <rPr>
        <b/>
        <sz val="12"/>
        <color theme="8" tint="-0.249977111117893"/>
        <rFont val="Times New Roman"/>
        <family val="1"/>
      </rPr>
      <t>, Torben Liebrecht, Maria Simon, Lars Rudolph, Marco Hofschneider</t>
    </r>
  </si>
  <si>
    <r>
      <t>Danny Trejo, Mel Gibson, Jessica Alba, Amber Heard, Alexa PenaVega, Michelle Rodriguez, Sofia Vergara, Vanessa Hudgens, </t>
    </r>
    <r>
      <rPr>
        <b/>
        <u/>
        <sz val="12"/>
        <color theme="8" tint="-0.249977111117893"/>
        <rFont val="Times New Roman"/>
        <family val="1"/>
      </rPr>
      <t>Demian Bichir</t>
    </r>
    <r>
      <rPr>
        <b/>
        <sz val="12"/>
        <color theme="8" tint="-0.249977111117893"/>
        <rFont val="Times New Roman"/>
        <family val="1"/>
      </rPr>
      <t>, Charlie Sheen, Lady Gaga, Cuba Gooding Jr., William Sadler, Electra Avellán, Elise Avellán, Mike Gassaway, Sophia Hoang, Heaven Elizabeth Fearn, Marko Zaror, Antonio Banderas, Tom Savini, Walton Goggins</t>
    </r>
  </si>
  <si>
    <r>
      <t>Danny Trejo, Robert De Niro, Jessica Alba, Steven Seagal, Michelle Rodriguez, Jeff Fahey, Cheech Marin, Don Johnson, Shea Whigham, Lindsay Lohan, Cheryl Chin, Daryl Sabara, Electra Avellán, </t>
    </r>
    <r>
      <rPr>
        <b/>
        <u/>
        <sz val="12"/>
        <color theme="8" tint="-0.249977111117893"/>
        <rFont val="Times New Roman"/>
        <family val="1"/>
      </rPr>
      <t>Elise Avellán</t>
    </r>
    <r>
      <rPr>
        <b/>
        <sz val="12"/>
        <color theme="8" tint="-0.249977111117893"/>
        <rFont val="Times New Roman"/>
        <family val="1"/>
      </rPr>
      <t>, Gilbert Trejo, Tom Savini, Alicia Rachel Marek, Mayra Leal, Ara Celi</t>
    </r>
  </si>
  <si>
    <r>
      <t>Luminita Gheorghiu, Bogdan Dumitrache, Florin Zamfirescu, </t>
    </r>
    <r>
      <rPr>
        <b/>
        <u/>
        <sz val="12"/>
        <color theme="8" tint="-0.249977111117893"/>
        <rFont val="Times New Roman"/>
        <family val="1"/>
      </rPr>
      <t>Natasa Raab</t>
    </r>
    <r>
      <rPr>
        <b/>
        <sz val="12"/>
        <color theme="8" tint="-0.249977111117893"/>
        <rFont val="Times New Roman"/>
        <family val="1"/>
      </rPr>
      <t>, Ilinca Goia, Adrian Titieni, Vlad Ivanov</t>
    </r>
  </si>
  <si>
    <r>
      <t>Greta Gerwig, Julianne Moore, Ethan Hawke, Travis Fimmel, Bill Hader, Maya Rudolph, Alex Morf, Jackson Frazer, Mina Sundwall, Tommy Buck, Monte Greene, George Ashiotis, Fredi Walker-Browne, Brendan Titley, Stephen Lin, Wallace Shawn, Ida Rohatyn, Angela Trento, </t>
    </r>
    <r>
      <rPr>
        <b/>
        <u/>
        <sz val="12"/>
        <color theme="8" tint="-0.249977111117893"/>
        <rFont val="Times New Roman"/>
        <family val="1"/>
      </rPr>
      <t>Sue Jean Kim</t>
    </r>
    <r>
      <rPr>
        <b/>
        <sz val="12"/>
        <color theme="8" tint="-0.249977111117893"/>
        <rFont val="Times New Roman"/>
        <family val="1"/>
      </rPr>
      <t>, Kathleen Hanna</t>
    </r>
  </si>
  <si>
    <r>
      <t>Emma Stone, Colin Firth, Marcia Gay Harden, Jacki Weaver, Eileen Atkins, Simon McBurney, Hamish Linklater, Erica Leerhsen, </t>
    </r>
    <r>
      <rPr>
        <b/>
        <u/>
        <sz val="12"/>
        <color theme="8" tint="-0.249977111117893"/>
        <rFont val="Times New Roman"/>
        <family val="1"/>
      </rPr>
      <t>Jeremy Shamos</t>
    </r>
    <r>
      <rPr>
        <b/>
        <sz val="12"/>
        <color theme="8" tint="-0.249977111117893"/>
        <rFont val="Times New Roman"/>
        <family val="1"/>
      </rPr>
      <t>, Antonia Clarke, Natasha Andrews, Valérie Beaulieu, Peter Wollasch, Jürgen Zwingel, Wolfgang Pissors, Sébastien Siroux, Catherine McCormack, Ute Lemper</t>
    </r>
  </si>
  <si>
    <r>
      <t>Anthony Quinn, Irene Papas, Habib Ageli, Michael Ansara, Johnny Sekka, Damien Thomas, Garrick Hagon, Michael Forest, André Morell, Rosalie Crutchley, Neville Jason, Bruno Barnabe, Martin Benson, </t>
    </r>
    <r>
      <rPr>
        <b/>
        <u/>
        <sz val="12"/>
        <color theme="8" tint="-0.249977111117893"/>
        <rFont val="Times New Roman"/>
        <family val="1"/>
      </rPr>
      <t>Earl Cameron</t>
    </r>
    <r>
      <rPr>
        <b/>
        <sz val="12"/>
        <color theme="8" tint="-0.249977111117893"/>
        <rFont val="Times New Roman"/>
        <family val="1"/>
      </rPr>
      <t>, Ahmed Abdelhalim, Nicolas Amer, John Bennett, Richard Johnson</t>
    </r>
  </si>
  <si>
    <r>
      <t>Paul Rudd, Seann William Scott, Christopher Mintz-Plasse, </t>
    </r>
    <r>
      <rPr>
        <b/>
        <u/>
        <sz val="12"/>
        <color theme="8" tint="-0.249977111117893"/>
        <rFont val="Times New Roman"/>
        <family val="1"/>
      </rPr>
      <t>Elizabeth Banks</t>
    </r>
    <r>
      <rPr>
        <b/>
        <sz val="12"/>
        <color theme="8" tint="-0.249977111117893"/>
        <rFont val="Times New Roman"/>
        <family val="1"/>
      </rPr>
      <t>, Bobb'e J. Thompson, Jane Lynch, Ken Jeong, Ken Marino, Matt Walsh, A.D. Miles, Alexandra Stamler, Joe Lo Truglio, Kerri Kenney, Jobeth Wagner</t>
    </r>
  </si>
  <si>
    <r>
      <t>Mila Kunis, Kristen Bell, Kathryn Hahn, </t>
    </r>
    <r>
      <rPr>
        <b/>
        <u/>
        <sz val="12"/>
        <color theme="8" tint="-0.249977111117893"/>
        <rFont val="Times New Roman"/>
        <family val="1"/>
      </rPr>
      <t>Christina Applegate</t>
    </r>
    <r>
      <rPr>
        <b/>
        <sz val="12"/>
        <color theme="8" tint="-0.249977111117893"/>
        <rFont val="Times New Roman"/>
        <family val="1"/>
      </rPr>
      <t>, Annie Mumolo, Jada Pinkett Smith, Jay Hernandez, David Walton, Clark Duke, Oona Laurence, Wendell Pierce, Eugenia Kuzmina, Emjay Anthony, Christina DeRosa, Jay Jablonski, Billy Slaughter, Mike R. Moreau, Martha Stewart</t>
    </r>
  </si>
  <si>
    <r>
      <t>Robert De Niro, Michelle Pfeiffer, Tommy Lee Jones, Dianna Agron, Domenick Lombardozzi, Vincent Pastore, John D'Leo, Jimmy Palumbo, Moussa Maaskri, Dominic Chianese, Jan Hammenecker, Marie Guillard, Christophe Kourotchkine, David Salles, Paul Borghese, Nicolas Wanczycki, Gino Cafarelli, Côme Levin, Dan Cade, Sissi Duparc, Annie Mercier, Florence Muller, Peter Hudson, Steven Randazzo, Jonas Bloquet, Paul Bandey, David Belle, Paulette Frantz, Anthony Mangano, Laurent Claret, Victoire Du Bois, Solal Forte, Thierry Pietra, François Rabette, Ted Arcidi, </t>
    </r>
    <r>
      <rPr>
        <b/>
        <u/>
        <sz val="12"/>
        <color theme="8" tint="-0.249977111117893"/>
        <rFont val="Times New Roman"/>
        <family val="1"/>
      </rPr>
      <t>Barbara Bolotner</t>
    </r>
    <r>
      <rPr>
        <b/>
        <sz val="12"/>
        <color theme="8" tint="-0.249977111117893"/>
        <rFont val="Times New Roman"/>
        <family val="1"/>
      </rPr>
      <t>, Tonio Descanvelle, Régis Royer, Christophe Reymond, Anthoula Katsimatides, Stan Carp, Mario Pecqueur, Joseph Perrino, Kevin Kolack, Patrick Médioni, Nathan Rippy, Dominique Serrand, Oisin Stack, Terron Jones, Kresh Novakovic, Samira Sedira, Mike Bocchetti, Jon Freda, Christopher Craig, Sophie Froissard, Abigail Boucher, Xavier Brossard, Vincent Claude, Catherine Schaub-Abkarian, Tom Hudson, Raphaël Boshart, Louis Arcella, Steve Lyon, Dave Bobb, Anthony Desio, Raymond Franza, Claudine Acs, Patrick Sueur, Matthew Luret, Françoise Gazio, Leslie Menu, Jacques Fontanel, Gaëlle Jeantet, Léo Paul Salmain, Vincent Riviezzo</t>
    </r>
  </si>
  <si>
    <r>
      <t>Denzel Washington, Angela Bassett, Albert Hall, Al Freeman Jr., Spike Lee, Lonette McKee, Delroy Lindo, Theresa Randle, Peewee Love, Debi Mazar, David Patrick Kelly, Tim Kelleher, Peter Boyle, Michael Imperioli, Giancarlo Esposito, Christopher Plummer, Richard Schiff, Karen Allen, Kate Vernon, </t>
    </r>
    <r>
      <rPr>
        <b/>
        <u/>
        <sz val="12"/>
        <color theme="8" tint="-0.249977111117893"/>
        <rFont val="Times New Roman"/>
        <family val="1"/>
      </rPr>
      <t>Joe Seneca</t>
    </r>
    <r>
      <rPr>
        <b/>
        <sz val="12"/>
        <color theme="8" tint="-0.249977111117893"/>
        <rFont val="Times New Roman"/>
        <family val="1"/>
      </rPr>
      <t>, Tommy Hollis, John David Washington, Nelson Mandela, John Sayles</t>
    </r>
  </si>
  <si>
    <r>
      <t>Seth Rogen, Zac Efron, Rose Byrne, Chloë Grace Moretz, Selena Gomez, Ike Barinholtz, Dave Franco, Kiersey Clemons, Lisa Kudrow, Carla Gallo, Billy Eichner, Jerrod Carmichael, Clara Mamet, </t>
    </r>
    <r>
      <rPr>
        <b/>
        <u/>
        <sz val="12"/>
        <color theme="8" tint="-0.249977111117893"/>
        <rFont val="Times New Roman"/>
        <family val="1"/>
      </rPr>
      <t>Elise Vargas</t>
    </r>
    <r>
      <rPr>
        <b/>
        <sz val="12"/>
        <color theme="8" tint="-0.249977111117893"/>
        <rFont val="Times New Roman"/>
        <family val="1"/>
      </rPr>
      <t>, Christopher Mintz-Plasse, Awkwafina, Beanie Feldstein</t>
    </r>
  </si>
  <si>
    <r>
      <t>Angelina Jolie, Michelle Pfeiffer, Elle Fanning, Harris Dickinson, Ed Skrein, Chiwetel Ejiofor, Juno Temple, Sam Riley, David Gyasi, </t>
    </r>
    <r>
      <rPr>
        <b/>
        <u/>
        <sz val="12"/>
        <color theme="8" tint="-0.249977111117893"/>
        <rFont val="Times New Roman"/>
        <family val="1"/>
      </rPr>
      <t>Lesley Manville</t>
    </r>
    <r>
      <rPr>
        <b/>
        <sz val="12"/>
        <color theme="8" tint="-0.249977111117893"/>
        <rFont val="Times New Roman"/>
        <family val="1"/>
      </rPr>
      <t>, Imelda Staunton, Jenn Murray, Kae Alexander, Fernanda Diniz, Teresa Mahoney, Takamasa Ishihara, Robert Lindsay, Judith Shekoni, Barry Aird, Joakim Skarli, Zak Holland, John Carew, Russell Balogh, Jess Liaudin, Bernardo Santos, Bruce Johnson, Tom Bonington, Rayna Campbell, Kas Meghani, Alex Martin, Mens-Sana Tamakloe, Mark Knightley, Frederick Szkoda, Sarah Sayuri Hare</t>
    </r>
  </si>
  <si>
    <r>
      <t>Angelina Jolie, Elle Fanning, Juno Temple, Sharlto Copley, Kenneth Cranham, Lesley Manville, Imelda Staunton, Sam Riley, Ella Purnell, Brenton Thwaites, Christian Wolf-La'Moy, Scott Bradley, Sarah Flind, Hannah New, Isobelle Molloy, Michael Higgins, Jackson Bews, Angus Wright, Oliver Maltman, Gary Cargill, John O'Toole, Harry Attwell, Anthony May, James Hicks, Stephan Chase, Mark Caven, Chris Leaney, Jamie Maclachlan, Shaun Smith, Tim Treloar, John Macmillan, Vivienne Jolie-Pitt, Pax Jolie-Pitt, Zahara Jolie-Pitt, </t>
    </r>
    <r>
      <rPr>
        <b/>
        <u/>
        <sz val="12"/>
        <color theme="8" tint="-0.249977111117893"/>
        <rFont val="Times New Roman"/>
        <family val="1"/>
      </rPr>
      <t>Marama Corlett</t>
    </r>
    <r>
      <rPr>
        <b/>
        <sz val="12"/>
        <color theme="8" tint="-0.249977111117893"/>
        <rFont val="Times New Roman"/>
        <family val="1"/>
      </rPr>
      <t>, Liam McKenna, Steven Cree, Eleanor Worthington-Cox</t>
    </r>
  </si>
  <si>
    <r>
      <t>Monica Bellucci, Giusseppe Sulfaro, </t>
    </r>
    <r>
      <rPr>
        <b/>
        <u/>
        <sz val="12"/>
        <color theme="8" tint="-0.249977111117893"/>
        <rFont val="Times New Roman"/>
        <family val="1"/>
      </rPr>
      <t>Luciano Federico</t>
    </r>
    <r>
      <rPr>
        <b/>
        <sz val="12"/>
        <color theme="8" tint="-0.249977111117893"/>
        <rFont val="Times New Roman"/>
        <family val="1"/>
      </rPr>
      <t>, Matilde Piana, Pietro Notarianni, Gaetano Aronica, Gilberto Idonea, Angelo Pellegrino, Gabriella Di Luzio</t>
    </r>
  </si>
  <si>
    <r>
      <t>Casey Affleck, Michelle Williams, Kyle Chandler, Lucas Hedges, Tate Donovan, Erica McDermott, Matthew Broderick, Gretchen Mol, </t>
    </r>
    <r>
      <rPr>
        <b/>
        <u/>
        <sz val="12"/>
        <color theme="8" tint="-0.249977111117893"/>
        <rFont val="Times New Roman"/>
        <family val="1"/>
      </rPr>
      <t>Kara Hayward</t>
    </r>
    <r>
      <rPr>
        <b/>
        <sz val="12"/>
        <color theme="8" tint="-0.249977111117893"/>
        <rFont val="Times New Roman"/>
        <family val="1"/>
      </rPr>
      <t>, Susan Pourfar, Christian J. Mallen, Frankie Imbergamo, Shawn Fitzgibbon, Richard Donelly, Mark Burzenski, Mary Mallen, Stephen Henderson, Ruibo Qian</t>
    </r>
  </si>
  <si>
    <r>
      <t>Patrick Swayze, Annika Peterson, </t>
    </r>
    <r>
      <rPr>
        <b/>
        <u/>
        <sz val="12"/>
        <color theme="8" tint="-0.249977111117893"/>
        <rFont val="Times New Roman"/>
        <family val="1"/>
      </rPr>
      <t>Patrick Bergin</t>
    </r>
    <r>
      <rPr>
        <b/>
        <sz val="12"/>
        <color theme="8" tint="-0.249977111117893"/>
        <rFont val="Times New Roman"/>
        <family val="1"/>
      </rPr>
      <t>, Ben Cross, Jeff Fahey, Michael York</t>
    </r>
  </si>
  <si>
    <r>
      <t>Omar Sy, Clémence Poésy, Gloria Colston, Antoine Bertrand, </t>
    </r>
    <r>
      <rPr>
        <b/>
        <u/>
        <sz val="12"/>
        <color theme="8" tint="-0.249977111117893"/>
        <rFont val="Times New Roman"/>
        <family val="1"/>
      </rPr>
      <t>Karl Farrer</t>
    </r>
    <r>
      <rPr>
        <b/>
        <sz val="12"/>
        <color theme="8" tint="-0.249977111117893"/>
        <rFont val="Times New Roman"/>
        <family val="1"/>
      </rPr>
      <t>, Anna Cottis, Susan Fordham, Phelim Kelly, Richard Banks, Attila G. Kerekes, Andy Mihalache, David Lowe, George Johnston, John Heartstone, Sian Altman, Alexandra Kiss, Claire Ashton</t>
    </r>
  </si>
  <si>
    <r>
      <t>Satoshi Tsumabuki, Yû Aoi, Yui Natsukawa, Kazuko Yoshiyuki, Masahiko Nishimura, Isao Hashizume, Tomoko Nakajima, </t>
    </r>
    <r>
      <rPr>
        <b/>
        <u/>
        <sz val="12"/>
        <color theme="8" tint="-0.249977111117893"/>
        <rFont val="Times New Roman"/>
        <family val="1"/>
      </rPr>
      <t>Shozo Hayashiya</t>
    </r>
    <r>
      <rPr>
        <b/>
        <sz val="12"/>
        <color theme="8" tint="-0.249977111117893"/>
        <rFont val="Times New Roman"/>
        <family val="1"/>
      </rPr>
      <t>, Takanosuke Nakamura, Ayumu Maruyama, Nenji Kobayashi, Jun Fubuki, Takashi Sasano, Katsumi Kiba, Shôfukutei Tsurube, Yûki Tokunaga, Kôen Kondô</t>
    </r>
  </si>
  <si>
    <r>
      <t>Paul Newman, Pier Angeli, Everett Sloane, Eileen Heckart, Sal Mineo, Joseph Buloff, Sammy White, Robert Lieb, Robert Loggia, Arch Johnson, </t>
    </r>
    <r>
      <rPr>
        <b/>
        <u/>
        <sz val="12"/>
        <color theme="8" tint="-0.249977111117893"/>
        <rFont val="Times New Roman"/>
        <family val="1"/>
      </rPr>
      <t>Harold J. Stone</t>
    </r>
    <r>
      <rPr>
        <b/>
        <sz val="12"/>
        <color theme="8" tint="-0.249977111117893"/>
        <rFont val="Times New Roman"/>
        <family val="1"/>
      </rPr>
      <t>, Theodore Newton, Steve McQueen</t>
    </r>
  </si>
  <si>
    <r>
      <t>Karolina Gruszka, Arieh Worthalter, Charles Berling, </t>
    </r>
    <r>
      <rPr>
        <b/>
        <u/>
        <sz val="12"/>
        <color theme="8" tint="-0.249977111117893"/>
        <rFont val="Times New Roman"/>
        <family val="1"/>
      </rPr>
      <t>Iza Kuna</t>
    </r>
    <r>
      <rPr>
        <b/>
        <sz val="12"/>
        <color theme="8" tint="-0.249977111117893"/>
        <rFont val="Times New Roman"/>
        <family val="1"/>
      </rPr>
      <t>, Malik Zidi, André Wilms, Daniel Olbrychski, Marie Denarnaud, Samuel Finzi, Piotr Glowacki, Jan Frycz, Sabin Tambrea, Sasha Crapanzano, Rose Montron, Adele Schmitt, Emma Pokromska, Edgar Sehr, Nikolaus Frei, Artur Dziurman, Piotr Bartuszek, Aldona Bonarowska, Klara Bielawka, Mariola Brycht, Pawel Kleszcz, Wenanty Nosul, Jakub Kotynski, Ksawery Szlenkier, Michal Meyer, Konrad Bugaj, Krzysztof Bochenek</t>
    </r>
  </si>
  <si>
    <r>
      <t>Liam Neeson, Diane Lane, Maika Monroe, </t>
    </r>
    <r>
      <rPr>
        <b/>
        <u/>
        <sz val="12"/>
        <color theme="8" tint="-0.249977111117893"/>
        <rFont val="Times New Roman"/>
        <family val="1"/>
      </rPr>
      <t>Michael C. Hall</t>
    </r>
    <r>
      <rPr>
        <b/>
        <sz val="12"/>
        <color theme="8" tint="-0.249977111117893"/>
        <rFont val="Times New Roman"/>
        <family val="1"/>
      </rPr>
      <t>, Colm Meaney, Wendi McLendon-Covey, Josh Lucas, Ike Barinholtz, Marton Csokas, Tony Goldwyn, Kate Walsh, Bruce Greenwood, Eddie Marsan, Tom Sizemore, Noah Wyle, Colm Meaney, Brian d'Arcy James, Julian Morris</t>
    </r>
  </si>
  <si>
    <r>
      <t>Jack Nicholson, Glenn Close, Annette Bening, Pierce Brosnan, Danny DeVito, Martin Short, Michael J. Fox, Sarah Jessica Parker, Lisa Marie, Lukas Haas, Natalie Portman, Tom Jones, Rod Steiger, Jim Brown, Jack Black, </t>
    </r>
    <r>
      <rPr>
        <b/>
        <u/>
        <sz val="12"/>
        <color theme="8" tint="-0.249977111117893"/>
        <rFont val="Times New Roman"/>
        <family val="1"/>
      </rPr>
      <t>Pam Grier</t>
    </r>
    <r>
      <rPr>
        <b/>
        <sz val="12"/>
        <color theme="8" tint="-0.249977111117893"/>
        <rFont val="Times New Roman"/>
        <family val="1"/>
      </rPr>
      <t>, Christina Applegate, Brian Haley, Sylvia Sidney, Barbet Schroeder, Joe Don Baker</t>
    </r>
  </si>
  <si>
    <r>
      <t>Chadwick Boseman, Josh Gad, Kate Hudson, Dan Stevens, </t>
    </r>
    <r>
      <rPr>
        <b/>
        <u/>
        <sz val="12"/>
        <color theme="8" tint="-0.249977111117893"/>
        <rFont val="Times New Roman"/>
        <family val="1"/>
      </rPr>
      <t>James Cromwell</t>
    </r>
    <r>
      <rPr>
        <b/>
        <sz val="12"/>
        <color theme="8" tint="-0.249977111117893"/>
        <rFont val="Times New Roman"/>
        <family val="1"/>
      </rPr>
      <t>, Sterling K. Brown, Jussie Smollett, Rozonda 'Chilli' Thomas, Marina Squerciati, Keesha Sharp, Jeremy Bobb, Josie DiVincenzo, Sophia Bush, Derrick Baskin, Robert S. Bates, Jeffrey DeMunn, Ahna O'Reilly, Andra Day</t>
    </r>
  </si>
  <si>
    <r>
      <t>Matt Damon</t>
    </r>
    <r>
      <rPr>
        <b/>
        <sz val="12"/>
        <color theme="8" tint="-0.249977111117893"/>
        <rFont val="Times New Roman"/>
        <family val="1"/>
      </rPr>
      <t>, Jessica Chastain, Chiwetel Ejiofor, Jeff Daniels, Kate Mara, Michael Peña, Sean Bean, Kristen Wiig, Sebastian Stan, Aksel Hennie, Benedict Wong, Mackenzie Davis, Donald Glover, Mark O'Neal, Brian Caspe, Chen Shu, Eddy Ko</t>
    </r>
  </si>
  <si>
    <r>
      <t>Will Ferrell, Dustin Hoffman, Maggie Gyllenhaal, Emma Thompson, Queen Latifah, Tom Hulce, Linda Hunt, Tony Hale, Kristin Chenoweth, William Dick, T.J. Jagodowski, Peter Grosz, Christian Stolte, Peggy Roeder, </t>
    </r>
    <r>
      <rPr>
        <b/>
        <u/>
        <sz val="12"/>
        <color theme="8" tint="-0.249977111117893"/>
        <rFont val="Times New Roman"/>
        <family val="1"/>
      </rPr>
      <t>Ricky Adams</t>
    </r>
    <r>
      <rPr>
        <b/>
        <sz val="12"/>
        <color theme="8" tint="-0.249977111117893"/>
        <rFont val="Times New Roman"/>
        <family val="1"/>
      </rPr>
      <t>, Danny Rhodes, Linara Washington, Larry Neuman Jr., Bruce Jarchow, John M. Watson Sr., Jarrett Sleeper, Danny McCarthy, Christian Young, Celeste Pechous, Michael Cook, Cheryl Lynn Bruce, Ora Jones, Ricardo Gutierrez, Sandra Marquez, Will Clinger, Frank Caeti, Andrew Rothenberg, Rengin Altay</t>
    </r>
  </si>
  <si>
    <r>
      <t>Cher, Eric Stoltz, Sam Elliott, Richard Dysart, Laura Dern, Harry Carey Jr., Nick Cassavetes, Estelle Getty, Micole Mercurio, Ben Piazza, </t>
    </r>
    <r>
      <rPr>
        <b/>
        <u/>
        <sz val="12"/>
        <color theme="8" tint="-0.249977111117893"/>
        <rFont val="Times New Roman"/>
        <family val="1"/>
      </rPr>
      <t>Joe Unger</t>
    </r>
    <r>
      <rPr>
        <b/>
        <sz val="12"/>
        <color theme="8" tint="-0.249977111117893"/>
        <rFont val="Times New Roman"/>
        <family val="1"/>
      </rPr>
      <t>, Todd Allen, Lawrence Monoson, Dennis Burkley, Anna Hamilton Phelan, Steve James, Kelly Jo Minter, Alexandra Powers, Andrew Robinson, Wayne Grace</t>
    </r>
  </si>
  <si>
    <r>
      <t>Ray Stevenson, Val Kilmer, Vincent D'Onofrio, Christopher Walken, </t>
    </r>
    <r>
      <rPr>
        <b/>
        <u/>
        <sz val="12"/>
        <color theme="8" tint="-0.249977111117893"/>
        <rFont val="Times New Roman"/>
        <family val="1"/>
      </rPr>
      <t>Linda Cardellini</t>
    </r>
    <r>
      <rPr>
        <b/>
        <sz val="12"/>
        <color theme="8" tint="-0.249977111117893"/>
        <rFont val="Times New Roman"/>
        <family val="1"/>
      </rPr>
      <t>, Vinnie Jones, Laura Ramsey, Fionnula Flanagan, Paul Sorvino, Robert Davi, Bob Gunton, Steve Schirripa, Jason Butler Harner, Tony Darrow, Tony Lo Bianco, Mike Starr</t>
    </r>
  </si>
  <si>
    <r>
      <t>Pierce Brosnan, Greg Kinnear, Hope Davis, Philip Baker Hall, Adam Scott, Dylan Baker, Azucena Medina, Jonah Meyerson, Portia Dawson, Roberto Sosa, Antonio Zavala, Ramon Alvarez, Jorge Robles, </t>
    </r>
    <r>
      <rPr>
        <b/>
        <u/>
        <sz val="12"/>
        <color theme="8" tint="-0.249977111117893"/>
        <rFont val="Times New Roman"/>
        <family val="1"/>
      </rPr>
      <t>Hany Sáenz</t>
    </r>
    <r>
      <rPr>
        <b/>
        <sz val="12"/>
        <color theme="8" tint="-0.249977111117893"/>
        <rFont val="Times New Roman"/>
        <family val="1"/>
      </rPr>
      <t>, Gabriela Goldsmith, Claudia Lobo, Adriana Davila, Arturo Echeverria, Guillermo Capetillo, Israel Tellez, Wiveca Bonerais, Luz Maria Molina, Carolyn Horwitz, Rachel Schwartz, Trio Los Rivera, Maureen Muldoon, Berenice Alvarado, Silvia Ehnis</t>
    </r>
  </si>
  <si>
    <r>
      <t>Mara Wilson, Danny DeVito, Rhea Perlman, Embeth Davidtz, Pam Ferris, Brian Levinson, Paul Reubens, Tracey Walter, Jean Speegle Howard, Sara Magdalin, R.D. Robb, Gregory R. Goliath, Fred Parnes, Kiami Davael, Leor Livneh Hackel, Jacqueline Steiger, </t>
    </r>
    <r>
      <rPr>
        <b/>
        <u/>
        <sz val="12"/>
        <color theme="8" tint="-0.249977111117893"/>
        <rFont val="Times New Roman"/>
        <family val="1"/>
      </rPr>
      <t>Kira Spencer Hesser</t>
    </r>
    <r>
      <rPr>
        <b/>
        <sz val="12"/>
        <color theme="8" tint="-0.249977111117893"/>
        <rFont val="Times New Roman"/>
        <family val="1"/>
      </rPr>
      <t>, Rachel Snow, Craig Lamar Traylor, Christel Khalil, Amanda Fein, Donna Spangler, Jimmy Karz</t>
    </r>
  </si>
  <si>
    <r>
      <t>Mel Gibson, Jodie Foster, James Garner, James Coburn, Alfred Molina, Geoffrey Lewis, Denver Pyle, Dub Taylor, Danny Glover, Graham Greene, Corey Feldman, Max Perlich, Leo Gordon, </t>
    </r>
    <r>
      <rPr>
        <b/>
        <u/>
        <sz val="12"/>
        <color theme="8" tint="-0.249977111117893"/>
        <rFont val="Times New Roman"/>
        <family val="1"/>
      </rPr>
      <t>Margot Kidder</t>
    </r>
    <r>
      <rPr>
        <b/>
        <sz val="12"/>
        <color theme="8" tint="-0.249977111117893"/>
        <rFont val="Times New Roman"/>
        <family val="1"/>
      </rPr>
      <t>, Robert Fuller, Doug McClure, Will Hutchins, Waylon Jennings, Bert Remsen, Michael Paul Chan</t>
    </r>
  </si>
  <si>
    <r>
      <t>Sylvester Stallone, John Lithgow, Michael Rooker, </t>
    </r>
    <r>
      <rPr>
        <b/>
        <u/>
        <sz val="12"/>
        <color theme="8" tint="-0.249977111117893"/>
        <rFont val="Times New Roman"/>
        <family val="1"/>
      </rPr>
      <t>Janine Turner</t>
    </r>
    <r>
      <rPr>
        <b/>
        <sz val="12"/>
        <color theme="8" tint="-0.249977111117893"/>
        <rFont val="Times New Roman"/>
        <family val="1"/>
      </rPr>
      <t>, Rex Linn, Caroline Goodall, Max Perlich, Paul Winfield, Ralph Waite, Craig Fairbrass, Gregory Scott Cummins, Denis Forest, Michelle Joyner, Trey Brownell, Zach Grenier, Vyto Ruginis, Don S. Davis, Scott Hoxby, John Finn, Bruce McGill, Kim Robillard, Rosemary Dunsmore, Jeff McCarthy, Mike Weis, Kevin Donald, Blynn Jeffrey Mark</t>
    </r>
  </si>
  <si>
    <r>
      <t>Steven Yeun, Samara Weaving, Steven Brand, Caroline Chikezie, Kerry Fox, Dallas Roberts, Mark Frost, Claire Dellamar, André Eriksen, Nikola Kent, Lucy Chappell, Olja Hrustic, Bojan Peric, </t>
    </r>
    <r>
      <rPr>
        <b/>
        <u/>
        <sz val="12"/>
        <color theme="8" tint="-0.249977111117893"/>
        <rFont val="Times New Roman"/>
        <family val="1"/>
      </rPr>
      <t>Annamaria Serda</t>
    </r>
    <r>
      <rPr>
        <b/>
        <sz val="12"/>
        <color theme="8" tint="-0.249977111117893"/>
        <rFont val="Times New Roman"/>
        <family val="1"/>
      </rPr>
      <t>, Jovana Prosenik, Nina Senicar</t>
    </r>
  </si>
  <si>
    <r>
      <t>Kevin Costner, Maria Bello, Mariann Gavelo, Elsie Fisher, Martha Higareda, Morgan Saylor, Vincent Martella, Daniel Moncada, Connor Weil, Diana-Maria Riva, Carlos Pratts, Vanessa Martinez, Joshua Cooper, Chelsea Rendon, Natalia Cordova, Johnny Ortiz, Hector Duran, Omar Leyva, </t>
    </r>
    <r>
      <rPr>
        <b/>
        <u/>
        <sz val="12"/>
        <color theme="8" tint="-0.249977111117893"/>
        <rFont val="Times New Roman"/>
        <family val="1"/>
      </rPr>
      <t>Valente Rodriguez</t>
    </r>
    <r>
      <rPr>
        <b/>
        <sz val="12"/>
        <color theme="8" tint="-0.249977111117893"/>
        <rFont val="Times New Roman"/>
        <family val="1"/>
      </rPr>
      <t>, Danny Mora, Ben Hernandez Bray, Rigo Sanchez, Eloy Casados, Josh Clark, Chad Mountain, J. Downing, Alex MacNicoll, Catherine Toribio, Brian Hayes Currie, Regi Davis, Sarah Benoit, Sal Velez Jr.</t>
    </r>
  </si>
  <si>
    <r>
      <t>James Stewart, Kim Novak, Jack Lemmon, Ernie Kovacs, Hermione Gingold, Elsa Lanchester, Janice Rule, </t>
    </r>
    <r>
      <rPr>
        <b/>
        <u/>
        <sz val="12"/>
        <color theme="8" tint="-0.249977111117893"/>
        <rFont val="Times New Roman"/>
        <family val="1"/>
      </rPr>
      <t>Philippe Clay</t>
    </r>
    <r>
      <rPr>
        <b/>
        <sz val="12"/>
        <color theme="8" tint="-0.249977111117893"/>
        <rFont val="Times New Roman"/>
        <family val="1"/>
      </rPr>
      <t>, Bek Nelson, Howard McNear, The Brothers Candoli</t>
    </r>
  </si>
  <si>
    <r>
      <t>Harrison Ford, Brendan Fraser, Keri Russell, Courtney B. Vance, Dee Wallace, Jared Harris, Patrick Bauchau, P.J. Byrne, Lily Mariye, Jeanine Jackson, Ayanna Berkshire, Robert Blanche, Gavin Bristol, </t>
    </r>
    <r>
      <rPr>
        <b/>
        <u/>
        <sz val="12"/>
        <color theme="8" tint="-0.249977111117893"/>
        <rFont val="Times New Roman"/>
        <family val="1"/>
      </rPr>
      <t>G.J. Echternkamp</t>
    </r>
    <r>
      <rPr>
        <b/>
        <sz val="12"/>
        <color theme="8" tint="-0.249977111117893"/>
        <rFont val="Times New Roman"/>
        <family val="1"/>
      </rPr>
      <t>, Diego Velazquez</t>
    </r>
  </si>
  <si>
    <r>
      <t>Baltasar Kormákur, Hera Hilmar, </t>
    </r>
    <r>
      <rPr>
        <b/>
        <u/>
        <sz val="12"/>
        <color theme="8" tint="-0.249977111117893"/>
        <rFont val="Times New Roman"/>
        <family val="1"/>
      </rPr>
      <t>Gísli Örn Garðarsson</t>
    </r>
    <r>
      <rPr>
        <b/>
        <sz val="12"/>
        <color theme="8" tint="-0.249977111117893"/>
        <rFont val="Times New Roman"/>
        <family val="1"/>
      </rPr>
      <t>, Margrét Bjarnadóttir, Auður Aradóttir, Guðrún Sesselja Arnardóttir, Þorsteinn Bachmann, Ingvar Eggert Sigurdsson</t>
    </r>
  </si>
  <si>
    <r>
      <t>Kate Mara, Tom Felton, Common, Bradley Whitford, Edie Falco, Will Patton, George Webster, Sam Keeley, Ramon Rodriguez, Mish Boyko, Catherine Dyer, Parker Sawyers, Andy Gathergood, Luke Neal, </t>
    </r>
    <r>
      <rPr>
        <b/>
        <u/>
        <sz val="12"/>
        <color theme="8" tint="-0.249977111117893"/>
        <rFont val="Times New Roman"/>
        <family val="1"/>
      </rPr>
      <t>Melina Matthews</t>
    </r>
    <r>
      <rPr>
        <b/>
        <sz val="12"/>
        <color theme="8" tint="-0.249977111117893"/>
        <rFont val="Times New Roman"/>
        <family val="1"/>
      </rPr>
      <t>, Mark Schardan, Megan Leavey, Nick Madrick, Jason Turner, Alice Harris, Alicia Lobo, Corey Johnson, Luka Peros, Phil Dunster</t>
    </r>
  </si>
  <si>
    <r>
      <t>Jack Nicholson, Helen Hunt, Greg Kinnear, Cuba Gooding Jr., Skeet Ulrich, Shirley Knight, Jesse James, </t>
    </r>
    <r>
      <rPr>
        <b/>
        <u/>
        <sz val="12"/>
        <color theme="8" tint="-0.249977111117893"/>
        <rFont val="Times New Roman"/>
        <family val="1"/>
      </rPr>
      <t>Lawrence Kasdan</t>
    </r>
    <r>
      <rPr>
        <b/>
        <sz val="12"/>
        <color theme="8" tint="-0.249977111117893"/>
        <rFont val="Times New Roman"/>
        <family val="1"/>
      </rPr>
      <t>, Yeardley Smith, Lupe Ontiveros, Maya Rudolph, Tara Subkoff, Lisa Edelstein, Jamie Kennedy, Harold Ramis, Julie Benz</t>
    </r>
  </si>
  <si>
    <r>
      <t>Kirsten Dunst, Charlotte Gainsbourg, Kiefer Sutherland, Charlotte Rampling, Alexander Skarsgård, Stellan Skarsgard, </t>
    </r>
    <r>
      <rPr>
        <b/>
        <u/>
        <sz val="12"/>
        <color theme="8" tint="-0.249977111117893"/>
        <rFont val="Times New Roman"/>
        <family val="1"/>
      </rPr>
      <t>Udo Kier</t>
    </r>
    <r>
      <rPr>
        <b/>
        <sz val="12"/>
        <color theme="8" tint="-0.249977111117893"/>
        <rFont val="Times New Roman"/>
        <family val="1"/>
      </rPr>
      <t>, John Hurt, Brady Corbet, Cameron Spurr, Jesper Christensen, James Cagnard, Deborah Fronko, Charlotta Miller, Claire Miller, Gary Whitaker, Katrine Sahlstrøm, Christian Geisnæs</t>
    </r>
  </si>
  <si>
    <r>
      <t>Emilio Echevarría, </t>
    </r>
    <r>
      <rPr>
        <b/>
        <u/>
        <sz val="12"/>
        <color theme="8" tint="-0.249977111117893"/>
        <rFont val="Times New Roman"/>
        <family val="1"/>
      </rPr>
      <t>Geraldine Chaplin</t>
    </r>
    <r>
      <rPr>
        <b/>
        <sz val="12"/>
        <color theme="8" tint="-0.249977111117893"/>
        <rFont val="Times New Roman"/>
        <family val="1"/>
      </rPr>
      <t>, Olivia Molina, Ángela Molina, Evangelina Martínez, Alejandra Barros, Arturo Beristáin, Dominika Paleta, Alfredo Sevilla, Ofelia Medina, Marco Treviño, Rodrigo Oviedo, Tara Parra, Verónica Terán, Gaston Melo, Edison Ruíz, Paola Medina Espinoza</t>
    </r>
  </si>
  <si>
    <r>
      <t>Geena Davis, Samuel L. Jackson, Yvonne Zima, Craig Bierko, Tom Amandes, Brian Cox, </t>
    </r>
    <r>
      <rPr>
        <b/>
        <u/>
        <sz val="12"/>
        <color theme="8" tint="-0.249977111117893"/>
        <rFont val="Times New Roman"/>
        <family val="1"/>
      </rPr>
      <t>Patrick Malahide</t>
    </r>
    <r>
      <rPr>
        <b/>
        <sz val="12"/>
        <color theme="8" tint="-0.249977111117893"/>
        <rFont val="Times New Roman"/>
        <family val="1"/>
      </rPr>
      <t>, David Morse, Joseph McKenna, Melina Kanakaredes, Dan Warry-Smith, Kristen Bone, Jennifer Pisana, Rex Linn, Alan North, Edwin Hodge, Bill MacDonald, Gladys O'Connor, Frank Moore, G.D. Spradlin, Graham McPherson, Sharon Washington, Judah Katz, Robert Thomas, John Stead, Marc Cohen, Chad Donella, Deborah Kirshenbaum, Shawn Doyle, Ken Ryan, Susan Henley, Craig Eldridge, Charles A. Tamburro, Larry King</t>
    </r>
  </si>
  <si>
    <r>
      <t>Meryl Streep, Robert Redford, </t>
    </r>
    <r>
      <rPr>
        <b/>
        <u/>
        <sz val="12"/>
        <color theme="8" tint="-0.249977111117893"/>
        <rFont val="Times New Roman"/>
        <family val="1"/>
      </rPr>
      <t>Klaus Maria Brandauer</t>
    </r>
    <r>
      <rPr>
        <b/>
        <sz val="12"/>
        <color theme="8" tint="-0.249977111117893"/>
        <rFont val="Times New Roman"/>
        <family val="1"/>
      </rPr>
      <t>, Michael Kitchen, Malick Bowens, Michael Gough, Suzanna Hamilton, Rachel Kempson, Stephen Kinyanjui, Joseph Thiaka, Leslie Phillips, Graham Crowden, Shane Rimmer, Donal McCann, Tristram Jellinek, Keith Pearson, Allaudin Qureshi, Benny Young, Niven Boyd, Iman</t>
    </r>
  </si>
  <si>
    <r>
      <t>Zhang Ziyi, Suzuka Ohgo, Gong Li, Samantha Futerman, Mako, Elizabeth Sung, Kaori Momoi, Kotoko Kawamura, Ken Watanabe, Kôji Yakusho, </t>
    </r>
    <r>
      <rPr>
        <b/>
        <u/>
        <sz val="12"/>
        <color theme="8" tint="-0.249977111117893"/>
        <rFont val="Times New Roman"/>
        <family val="1"/>
      </rPr>
      <t>Michelle Yeoh</t>
    </r>
    <r>
      <rPr>
        <b/>
        <sz val="12"/>
        <color theme="8" tint="-0.249977111117893"/>
        <rFont val="Times New Roman"/>
        <family val="1"/>
      </rPr>
      <t>, Youki Kudoh, Zoe Weizenbaum, Tsai Chin, Cary-Hiroyuki Tagawa, Cathy Shim, Kenneth Tsang, Eugenia Yuan, Karl Yune, Ted Levine, Paul Adelstein, Togo Igawa, Ace Yonamine</t>
    </r>
  </si>
  <si>
    <r>
      <t>Kevin Costner, Will Patton, Larenz Tate, Olivia Williams, James Russo, </t>
    </r>
    <r>
      <rPr>
        <b/>
        <u/>
        <sz val="12"/>
        <color theme="8" tint="-0.249977111117893"/>
        <rFont val="Times New Roman"/>
        <family val="1"/>
      </rPr>
      <t>Rex Linn</t>
    </r>
    <r>
      <rPr>
        <b/>
        <sz val="12"/>
        <color theme="8" tint="-0.249977111117893"/>
        <rFont val="Times New Roman"/>
        <family val="1"/>
      </rPr>
      <t>, Tom Petty, Shawn Hatosy, Mary Stuart Masterson, Peggy Lipton, Daniel Von Bargen</t>
    </r>
  </si>
  <si>
    <r>
      <t>Vincent Lacoste, William Lebghil, Michel Lerousseau, Darina El Joundi, Benoît Di Marco, Graziella Delerm, Guillaume Clérice, Alexandre Blazy, Noémi Silvania, Laurette Tessier, Adrien Schmück, Quitterie Boascals de Reals, Tiphaine Piovesan, Jeremy Corallo, Mehdi Amouri, </t>
    </r>
    <r>
      <rPr>
        <b/>
        <u/>
        <sz val="12"/>
        <color theme="8" tint="-0.249977111117893"/>
        <rFont val="Times New Roman"/>
        <family val="1"/>
      </rPr>
      <t>Jessica Corre</t>
    </r>
    <r>
      <rPr>
        <b/>
        <sz val="12"/>
        <color theme="8" tint="-0.249977111117893"/>
        <rFont val="Times New Roman"/>
        <family val="1"/>
      </rPr>
      <t>, Benjamin Pariente, Elodie Chauveau, Maxime Fosset, Christophe de Mareuil, Pierre Samuel, Antoine Lilti</t>
    </r>
  </si>
  <si>
    <r>
      <t>Sean Connery, Natalie Wood, Henry Fonda, </t>
    </r>
    <r>
      <rPr>
        <b/>
        <u/>
        <sz val="12"/>
        <color theme="8" tint="-0.249977111117893"/>
        <rFont val="Times New Roman"/>
        <family val="1"/>
      </rPr>
      <t>Karl Malden</t>
    </r>
    <r>
      <rPr>
        <b/>
        <sz val="12"/>
        <color theme="8" tint="-0.249977111117893"/>
        <rFont val="Times New Roman"/>
        <family val="1"/>
      </rPr>
      <t>, Bo Brundin, Brian Keith, Richard Dysart, Martin Landau, Trevor Howard, Joseph Campanella, Eileen Saki, Sybil Danning, Bibi Besch, Arthur Tovey, Burke Byrnes, Allen Williams, John Moio</t>
    </r>
  </si>
  <si>
    <r>
      <t>Nicolaus von der Recke, Sophie Lindenberg, Henriette Heinze, Claes Bang, Albert Kitzl, Bettina Kupfer, Philipp Schmitz-Eisen, Martin Dudeck, </t>
    </r>
    <r>
      <rPr>
        <b/>
        <u/>
        <sz val="12"/>
        <color theme="8" tint="-0.249977111117893"/>
        <rFont val="Times New Roman"/>
        <family val="1"/>
      </rPr>
      <t>Rainer Strecker</t>
    </r>
    <r>
      <rPr>
        <b/>
        <sz val="12"/>
        <color theme="8" tint="-0.249977111117893"/>
        <rFont val="Times New Roman"/>
        <family val="1"/>
      </rPr>
      <t>, Genia Karasek, Dirk Martens, Yung Ngo, Josef Ostendorf</t>
    </r>
  </si>
  <si>
    <r>
      <t>Emmanuelle Bercot</t>
    </r>
    <r>
      <rPr>
        <b/>
        <sz val="12"/>
        <color theme="8" tint="-0.249977111117893"/>
        <rFont val="Times New Roman"/>
        <family val="1"/>
      </rPr>
      <t>, Vincent Cassel, Louis Garrel, Isild Le Besco, Chrystèle Saint Louis Augustin, Patrick Raynal, Yann Goven, Paul Hamy, Djemel Barek, Slim El Hedli, Lionnel Desruelles, Laetitia Dosch, Félix Bossuet, Giovanni Pucci, Michael Evans, Vincent Nemeth, Milagros Schmoll</t>
    </r>
  </si>
  <si>
    <r>
      <t>Jonas Chernick, Emily Hampshire, Sarah Manninen, Onalee Ames, Melissa Marie Elias, </t>
    </r>
    <r>
      <rPr>
        <b/>
        <u/>
        <sz val="12"/>
        <color theme="8" tint="-0.249977111117893"/>
        <rFont val="Times New Roman"/>
        <family val="1"/>
      </rPr>
      <t>Tamara Gorski</t>
    </r>
    <r>
      <rPr>
        <b/>
        <sz val="12"/>
        <color theme="8" tint="-0.249977111117893"/>
        <rFont val="Times New Roman"/>
        <family val="1"/>
      </rPr>
      <t>, Jessica Burleson, Marina Stephenson Kerr, Vik Sahay</t>
    </r>
  </si>
  <si>
    <r>
      <t>François Damiens, Finnegan Oldfield, Agathe Dronne, Ellora Torchia, John C. Reilly, Antoine Chappey, Maxim Driesen, </t>
    </r>
    <r>
      <rPr>
        <b/>
        <u/>
        <sz val="12"/>
        <color theme="8" tint="-0.249977111117893"/>
        <rFont val="Times New Roman"/>
        <family val="1"/>
      </rPr>
      <t>Jean-Louis Coullo'ch</t>
    </r>
    <r>
      <rPr>
        <b/>
        <sz val="12"/>
        <color theme="8" tint="-0.249977111117893"/>
        <rFont val="Times New Roman"/>
        <family val="1"/>
      </rPr>
      <t>, Gilles Treton, Francis Leplay, Djemel Barek, Mounir Margoum, Leïla Saadali, Laure Calamy, Antoine Régent, Antonia Campbell-Hughes, Iliana Zabeth</t>
    </r>
  </si>
  <si>
    <r>
      <t>Sean Penn, James Franco, Emile Hirsch, Josh Brolin, Diego Luna, Alison Pill, Victor Garber, Denis O'Hare, Joseph Cross, </t>
    </r>
    <r>
      <rPr>
        <b/>
        <u/>
        <sz val="12"/>
        <color theme="8" tint="-0.249977111117893"/>
        <rFont val="Times New Roman"/>
        <family val="1"/>
      </rPr>
      <t>Stephen Spinella</t>
    </r>
    <r>
      <rPr>
        <b/>
        <sz val="12"/>
        <color theme="8" tint="-0.249977111117893"/>
        <rFont val="Times New Roman"/>
        <family val="1"/>
      </rPr>
      <t>, Lucas Grabeel, Brandon Boyce, Howard Rosenman, Kelvin Yu, Jeff Koons, Ted Jan Roberts, Carol Ruth Silver, Hope Tuck, Boyd Holbrook, Dave Franco</t>
    </r>
  </si>
  <si>
    <r>
      <t>Terence Hill, Henry Fonda, Jean Martin, Piero Lulli, Mario Brega, Benito Stefanelli, Karl Braun, Leo Gordon, </t>
    </r>
    <r>
      <rPr>
        <b/>
        <u/>
        <sz val="12"/>
        <color theme="8" tint="-0.249977111117893"/>
        <rFont val="Times New Roman"/>
        <family val="1"/>
      </rPr>
      <t>Marc Mazza</t>
    </r>
    <r>
      <rPr>
        <b/>
        <sz val="12"/>
        <color theme="8" tint="-0.249977111117893"/>
        <rFont val="Times New Roman"/>
        <family val="1"/>
      </rPr>
      <t>, Steve Kanaly, Geoffrey Lewis, Alexander Allerson</t>
    </r>
  </si>
  <si>
    <r>
      <t>Kim Basinger, Dan Aykroyd, Alyson Hannigan, Jon Lovitz, </t>
    </r>
    <r>
      <rPr>
        <b/>
        <u/>
        <sz val="12"/>
        <color theme="8" tint="-0.249977111117893"/>
        <rFont val="Times New Roman"/>
        <family val="1"/>
      </rPr>
      <t>Joseph Maher</t>
    </r>
    <r>
      <rPr>
        <b/>
        <sz val="12"/>
        <color theme="8" tint="-0.249977111117893"/>
        <rFont val="Times New Roman"/>
        <family val="1"/>
      </rPr>
      <t>, Wesley Mann, Tony Jay, Suzie Plakson, Seth Green, Juliette Lewis</t>
    </r>
  </si>
  <si>
    <r>
      <t>Catherine Zeta-Jones, Justin Bartha, </t>
    </r>
    <r>
      <rPr>
        <b/>
        <u/>
        <sz val="12"/>
        <color theme="8" tint="-0.249977111117893"/>
        <rFont val="Times New Roman"/>
        <family val="1"/>
      </rPr>
      <t>John Schneider</t>
    </r>
    <r>
      <rPr>
        <b/>
        <sz val="12"/>
        <color theme="8" tint="-0.249977111117893"/>
        <rFont val="Times New Roman"/>
        <family val="1"/>
      </rPr>
      <t>, Lynn Whitfield, Samantha Ivers, Kelly Gould, Thomas Middleditch, Andrew Cherry, Alice Playten, Kate Jennings Grant, Elliot Villar, Rob Kerkovich, Sam Robards, Joanna Gleason, Art Garfunkel, Stephanie Szostak, Mitchell Greenberg, Saidah Arrika Ekulona, Megan Byrne, Lawrence Stallings, Steve Park, Dan Ziskie, Jon Norman Schneider, Michael Chernus, Carmen M. Herlihy, Jordan Carlos, John Ellison Conlee, Skai Jackson, Fatima Ptacek, Zabryna Guevara, Marisa Redanty, Tom Riis Farrell, Veanne Cox, Carter Roy, Helen Coxe, Jeremy Shamos, Adam Grupper, Rachel Parker, Hazel Anne Raymundo, Peter Francis James, Heidi Blickenstaff, Marc Alan Austen, Saadet Aksoy</t>
    </r>
  </si>
  <si>
    <r>
      <t>Owen Wilson, Marion Cotillard, Rachel McAdams, </t>
    </r>
    <r>
      <rPr>
        <b/>
        <u/>
        <sz val="12"/>
        <color theme="8" tint="-0.249977111117893"/>
        <rFont val="Times New Roman"/>
        <family val="1"/>
      </rPr>
      <t>Corey Stoll</t>
    </r>
    <r>
      <rPr>
        <b/>
        <sz val="12"/>
        <color theme="8" tint="-0.249977111117893"/>
        <rFont val="Times New Roman"/>
        <family val="1"/>
      </rPr>
      <t>, Kurt Fuller, Michael Sheen, Mimi Kennedy, Kathy Bates, Léa Seydoux, Alison Pill, Tom Hiddleston, Gad Elmaleh, Adrien Brody, Vincent Menjou Cortes, Carla Bruni, Olivier Rabourdin, Yves Heck, François Rostain, Adrien de Van, Marcial Di Fonzo Bo, Nina Arianda</t>
    </r>
  </si>
  <si>
    <r>
      <t>Ed Skrein, Woody Harrelson, Patrick Wilson, Luke Evans, Dennis Quaid, Aaron Eckhart, </t>
    </r>
    <r>
      <rPr>
        <b/>
        <u/>
        <sz val="12"/>
        <color theme="8" tint="-0.249977111117893"/>
        <rFont val="Times New Roman"/>
        <family val="1"/>
      </rPr>
      <t>Nick Jonas</t>
    </r>
    <r>
      <rPr>
        <b/>
        <sz val="12"/>
        <color theme="8" tint="-0.249977111117893"/>
        <rFont val="Times New Roman"/>
        <family val="1"/>
      </rPr>
      <t>, Mandy Moore, Darren Criss, Luke Kleintank, Alexander Ludwig, Mark Rolston, James Carpinello, Tadanobu Asano, Jake Manley, Ellen Dubin, Keean Johnson, Kevan Ohtsji, Brandon Sklenar, Russell Dennis Lewis, Tyler Elliot Burke, Nobuya Shimamoto, Garret Sato, Robert Crooks, Johan Strombergsson-Denora, Alexandre Dubois, Michael Daniel Murphy, Jason Smiley, Dean Schaller, Adam Rogers, Svitlana Campbell, James Hicks</t>
    </r>
  </si>
  <si>
    <r>
      <t>Tom Hanks, Cristina Marsillach, Benedict Taylor, Anat Atzmon, Moni Moshonov, Gila Almagor, Avner Hizkiyahu, Esther Parnass, Orna Porat, Nissim Azikri, Moshe Ivgy, David Menachem, Avi Keidar, </t>
    </r>
    <r>
      <rPr>
        <b/>
        <u/>
        <sz val="12"/>
        <color theme="8" tint="-0.249977111117893"/>
        <rFont val="Times New Roman"/>
        <family val="1"/>
      </rPr>
      <t>Alon Aboutboul</t>
    </r>
    <r>
      <rPr>
        <b/>
        <sz val="12"/>
        <color theme="8" tint="-0.249977111117893"/>
        <rFont val="Times New Roman"/>
        <family val="1"/>
      </rPr>
      <t>, Dafna Armoni, Rivka Gur, Jacky Banian, Caroline Goodall, Orit Weisman, Ronit Lors, Jack Cohen, Dan Muggia, Gordy Mass, Ofera Ariav, Ilan Machoro, Anat Ben-Yehoshua</t>
    </r>
  </si>
  <si>
    <r>
      <t>Essie Davis, </t>
    </r>
    <r>
      <rPr>
        <b/>
        <u/>
        <sz val="12"/>
        <color theme="8" tint="-0.249977111117893"/>
        <rFont val="Times New Roman"/>
        <family val="1"/>
      </rPr>
      <t>Andrea Riseborough</t>
    </r>
    <r>
      <rPr>
        <b/>
        <sz val="12"/>
        <color theme="8" tint="-0.249977111117893"/>
        <rFont val="Times New Roman"/>
        <family val="1"/>
      </rPr>
      <t>, Harriet Walter, Simon Callow, Nicholas Farrell, Alex Duncan, David Schofield, Julian Barratt, Jordan Long, Simon Farnaby, Richard McCabe, Tony Way, Alex Wyndham, Alannah Olivia, Robin Morrissey, Neil Edmond, Jessye Romeo, Lois Meleri-Jones, Alec Nicholls, Kathryn Ellen Cawte, Christopher Jenner Cole, Hannah Blamires, Chris Cowlin, Jessica Barden</t>
    </r>
  </si>
  <si>
    <r>
      <t>Kirstie Alley, John Travolta, Olympia Dukakis, </t>
    </r>
    <r>
      <rPr>
        <b/>
        <u/>
        <sz val="12"/>
        <color theme="8" tint="-0.249977111117893"/>
        <rFont val="Times New Roman"/>
        <family val="1"/>
      </rPr>
      <t>Elias Koteas</t>
    </r>
    <r>
      <rPr>
        <b/>
        <sz val="12"/>
        <color theme="8" tint="-0.249977111117893"/>
        <rFont val="Times New Roman"/>
        <family val="1"/>
      </rPr>
      <t>, Twink Caplan, Gilbert Gottfried, Bruce Willis</t>
    </r>
  </si>
  <si>
    <r>
      <t>Gérard Depardieu, Gisèle Casadesus, Maurane, Patrick Bouchitey, Jean-François Stévenin, </t>
    </r>
    <r>
      <rPr>
        <b/>
        <u/>
        <sz val="12"/>
        <color theme="8" tint="-0.249977111117893"/>
        <rFont val="Times New Roman"/>
        <family val="1"/>
      </rPr>
      <t>François-Xavier Demaison</t>
    </r>
    <r>
      <rPr>
        <b/>
        <sz val="12"/>
        <color theme="8" tint="-0.249977111117893"/>
        <rFont val="Times New Roman"/>
        <family val="1"/>
      </rPr>
      <t>, Claire Maurier, Sophie Guillemin, Mélanie Bernier, Matthieu Dahan, Jérôme Deschamps, Lyès Salem</t>
    </r>
  </si>
  <si>
    <r>
      <t>Nikolaj Lie Kaas, Fares Fares, Mikkel Boe Følsgaard, Sonja Richter, Marijana Jankovic, Søren Pilmark, Troels Lyby, Patricia Schumann, Peter Plaugborg, Rasmus Botoft, Per Scheel Krüger, Divya Das, Marie Mondrup, </t>
    </r>
    <r>
      <rPr>
        <b/>
        <u/>
        <sz val="12"/>
        <color theme="8" tint="-0.249977111117893"/>
        <rFont val="Times New Roman"/>
        <family val="1"/>
      </rPr>
      <t>Kenneth Carmohn</t>
    </r>
    <r>
      <rPr>
        <b/>
        <sz val="12"/>
        <color theme="8" tint="-0.249977111117893"/>
        <rFont val="Times New Roman"/>
        <family val="1"/>
      </rPr>
      <t>, Michael Brostrup, Jeff Pitzner, Lane Lind, Anton Honik, Marie Hammer Boda, Betina Grove Ankerdal, Anton Jarlros Gry, Claes Ljungmark, Eric Ericson, Morten Kirkskov, Jesper Riefensthal, Henrik Larsen, Lucas Lynggaard Tønnesen, Claus Maack Bahnsen, Morten Thunbo, Dorte Højsted, Sebastian Teschemacher, Bebiane Ivalo Kreutzmann, Magnus Millang, Marie-Louise Coninck, Stine Prætorius</t>
    </r>
  </si>
  <si>
    <r>
      <t>Kathy Bates, James Caan, Frances Sternhagen, Richard Farnsworth, </t>
    </r>
    <r>
      <rPr>
        <b/>
        <u/>
        <sz val="12"/>
        <color theme="8" tint="-0.249977111117893"/>
        <rFont val="Times New Roman"/>
        <family val="1"/>
      </rPr>
      <t>Lauren Bacall</t>
    </r>
    <r>
      <rPr>
        <b/>
        <sz val="12"/>
        <color theme="8" tint="-0.249977111117893"/>
        <rFont val="Times New Roman"/>
        <family val="1"/>
      </rPr>
      <t>, Graham Jarvis</t>
    </r>
  </si>
  <si>
    <r>
      <t>George Clooney, Julia Roberts, Jack O'Connell, Caitriona Balfe, </t>
    </r>
    <r>
      <rPr>
        <b/>
        <u/>
        <sz val="12"/>
        <color theme="8" tint="-0.249977111117893"/>
        <rFont val="Times New Roman"/>
        <family val="1"/>
      </rPr>
      <t>Dominic West</t>
    </r>
    <r>
      <rPr>
        <b/>
        <sz val="12"/>
        <color theme="8" tint="-0.249977111117893"/>
        <rFont val="Times New Roman"/>
        <family val="1"/>
      </rPr>
      <t>, Giancarlo Esposito, Dennis Boutsikaris, Darri Ingolfsson, Emily Meade, Christopher Denham, Anthony DeSando, Jennifer Dong, Ivan Martin, Cliff Moylan, Vernon Campbell, Chris Bauer</t>
    </r>
  </si>
  <si>
    <r>
      <t>Charlize Theron, Christina Ricci, Bruce Dern, Scott Wilson, </t>
    </r>
    <r>
      <rPr>
        <b/>
        <u/>
        <sz val="12"/>
        <color theme="8" tint="-0.249977111117893"/>
        <rFont val="Times New Roman"/>
        <family val="1"/>
      </rPr>
      <t>Pruitt Taylor Vince</t>
    </r>
    <r>
      <rPr>
        <b/>
        <sz val="12"/>
        <color theme="8" tint="-0.249977111117893"/>
        <rFont val="Times New Roman"/>
        <family val="1"/>
      </rPr>
      <t>, Lee Tergesen, Annie Corley, Marc Macaulay, Marco St. John, Kaitlin Riley, Tim Ware, Cree Ivey, Rus Blackwell, Catherine Mangan, Brett Rice, Glenn R. Wilder, Stephan Jones, Kane Hodder, Christian Stokes, Jim R. Coleman, Bubba Baker, Jesse Stern</t>
    </r>
  </si>
  <si>
    <r>
      <t>Billy Bob Thornton, Halle Berry, Heath Ledger, Peter Boyle, Sean 'P. Diddy' Combs, Mos Def, Coronji Calhoun, Taylor Simpson, Gabrielle Witcher, Amber Rules, Charles Cowan Jr., Taylor LaGrange, John McConnell, </t>
    </r>
    <r>
      <rPr>
        <b/>
        <u/>
        <sz val="12"/>
        <color theme="8" tint="-0.249977111117893"/>
        <rFont val="Times New Roman"/>
        <family val="1"/>
      </rPr>
      <t>Marcus Lyle Brown</t>
    </r>
    <r>
      <rPr>
        <b/>
        <sz val="12"/>
        <color theme="8" tint="-0.249977111117893"/>
        <rFont val="Times New Roman"/>
        <family val="1"/>
      </rPr>
      <t>, Milo Addica, Will Rokos, Anthony Michael Frederick, John Wilmot</t>
    </r>
  </si>
  <si>
    <r>
      <t>Lee Marvin, Jeanne Moreau, Jack Palance, Mitchell Ryan, Jim Davis, G.D. Spradlin, Michael Conrad, Bo Hopkins, Billy Green Bush, Charles Tyner, </t>
    </r>
    <r>
      <rPr>
        <b/>
        <u/>
        <sz val="12"/>
        <color theme="8" tint="-0.249977111117893"/>
        <rFont val="Times New Roman"/>
        <family val="1"/>
      </rPr>
      <t>Richard Farnsworth</t>
    </r>
  </si>
  <si>
    <r>
      <t>Ron Perlman, Rupert Grint, Robert Sheehan, </t>
    </r>
    <r>
      <rPr>
        <b/>
        <u/>
        <sz val="12"/>
        <color theme="8" tint="-0.249977111117893"/>
        <rFont val="Times New Roman"/>
        <family val="1"/>
      </rPr>
      <t>Kerry Shale</t>
    </r>
    <r>
      <rPr>
        <b/>
        <sz val="12"/>
        <color theme="8" tint="-0.249977111117893"/>
        <rFont val="Times New Roman"/>
        <family val="1"/>
      </rPr>
      <t>, Jeanne Abraham, Eric Lampaert, John Flanders, Dan Poole, Tom Audenaert, Andrew Blumenthal, Vibol-Joseph Sok</t>
    </r>
  </si>
  <si>
    <r>
      <t>Kate Mara, Anya Taylor-Joy, Toby Jones, </t>
    </r>
    <r>
      <rPr>
        <b/>
        <u/>
        <sz val="12"/>
        <color theme="8" tint="-0.249977111117893"/>
        <rFont val="Times New Roman"/>
        <family val="1"/>
      </rPr>
      <t>Rose Leslie</t>
    </r>
    <r>
      <rPr>
        <b/>
        <sz val="12"/>
        <color theme="8" tint="-0.249977111117893"/>
        <rFont val="Times New Roman"/>
        <family val="1"/>
      </rPr>
      <t>, Boyd Holbrook, Michelle Yeoh, Jennifer Jason Leigh, Paul Giamatti, Chris Sullivan, Jonathan Aris, Vinette Robinson, Charlotte Asprey, Michael Yare, Frank Cannon, Bobby Marno, Chrissie Harris, Brian Cox</t>
    </r>
  </si>
  <si>
    <r>
      <t>Nicole Kidman, Ewan McGregor, John Leguizamo, David Wenham, Jim Broadbent, Richard Roxburgh, Jacek Koman, Kylie Minogue, Garry McDonald, </t>
    </r>
    <r>
      <rPr>
        <b/>
        <u/>
        <sz val="12"/>
        <color theme="8" tint="-0.249977111117893"/>
        <rFont val="Times New Roman"/>
        <family val="1"/>
      </rPr>
      <t>Matthew Whittet</t>
    </r>
    <r>
      <rPr>
        <b/>
        <sz val="12"/>
        <color theme="8" tint="-0.249977111117893"/>
        <rFont val="Times New Roman"/>
        <family val="1"/>
      </rPr>
      <t>, Kerry Walker, Caroline O'Connor, Christine Anu, Natalie Jackson Mendoza, Ozzy Osbourne, Deobia Oparei, Linal Haft, Peter Whitford, Norman Kaye, Arthur Dignam, Carole Skinner, Jonathan Hardy, Plácido Domingo, Kiruna Stamell, Johnny Lockwood, Don Reid, Tara Morice, Daniel Scott, Nandy McClean, Maya McClean, Kip Gamblin</t>
    </r>
  </si>
  <si>
    <r>
      <t>Adam Cagley, Devin Eash, Naomi Watts, Hugh Jackman, Kristen Bell, Halle Berry, Chloë Grace Moretz, Kate Winslet, </t>
    </r>
    <r>
      <rPr>
        <b/>
        <u/>
        <sz val="12"/>
        <color theme="8" tint="-0.249977111117893"/>
        <rFont val="Times New Roman"/>
        <family val="1"/>
      </rPr>
      <t>Gerard Butler</t>
    </r>
    <r>
      <rPr>
        <b/>
        <sz val="12"/>
        <color theme="8" tint="-0.249977111117893"/>
        <rFont val="Times New Roman"/>
        <family val="1"/>
      </rPr>
      <t>, Emma Stone, Johnny Knoxville, Uma Thurman, Elizabeth Banks, Stephen Merchant, Richard Gere, Kate Bosworth, Christopher Mintz-Plasse, Liev Schreiber, Seann William Scott, Josh Duhamel, Anna Faris, Tony Shalhoub, Jason Sudeikis, Chris Pratt, Justin Long, Leslie Bibb, Kieran Culkin, Jack McBrayer, Patrick Warburton, Matt Walsh, Jimmy Bennett, Dennis Quaid, Odessa Rae, Will Sasso, Greg Kinnear, Charlie Saxton, Julie Ann Emery, Mark L. Young</t>
    </r>
  </si>
  <si>
    <r>
      <t>Dustin Hoffman, Natalie Portman, Jason Bateman, Zach Mills, Jonathan Potts, David Rendall, Beatriz Yuste, Ted Ludzik, Paula Boudreau, Mike Realba, Steve Whitmire, Marcia Bennett, Jesse Bostick, Isaac Durnford, Daniyah Ysrayl, Dylan Authors, Quancetia Hamilton, Matt Baram, </t>
    </r>
    <r>
      <rPr>
        <b/>
        <u/>
        <sz val="12"/>
        <color theme="8" tint="-0.249977111117893"/>
        <rFont val="Times New Roman"/>
        <family val="1"/>
      </rPr>
      <t>Mathew Peart</t>
    </r>
    <r>
      <rPr>
        <b/>
        <sz val="12"/>
        <color theme="8" tint="-0.249977111117893"/>
        <rFont val="Times New Roman"/>
        <family val="1"/>
      </rPr>
      <t>, Kiele Sanchez</t>
    </r>
  </si>
  <si>
    <r>
      <t>Rowan Atkinson, Emma de Caunes, Willem Dafoe, Jean Rochefort, Maxim Baldry, Karel Roden, Steve Pemberton, Preston Nyman, Arsène Mosca, Stéphane Debac, Philippe Spall, Emmanuelle Cosso, Francis Coffinet, </t>
    </r>
    <r>
      <rPr>
        <b/>
        <u/>
        <sz val="12"/>
        <color theme="8" tint="-0.249977111117893"/>
        <rFont val="Times New Roman"/>
        <family val="1"/>
      </rPr>
      <t>Catherine Hosmalin</t>
    </r>
    <r>
      <rPr>
        <b/>
        <sz val="12"/>
        <color theme="8" tint="-0.249977111117893"/>
        <rFont val="Times New Roman"/>
        <family val="1"/>
      </rPr>
      <t>, Adílson Monteiro Alves, Gilles Gaston-Dreyfus, Julie Fournier, Flaminia Cinque, Urbain Cancelier, Dimitri Radochevich, Julie Ferrier, Nicolas Bridet, Nathalie Levy-Lang, Antoine de Caunes, Michel Winogradoff, Julien Cottereau, Eric Naggar, Ian Porter, Anthony Paliotti, Nader Boussandel, Clint Dyer, Christopher Sciueref, James Kavaz</t>
    </r>
  </si>
  <si>
    <r>
      <t>Matthew McConaughey, Tye Sheridan, Jacob Lofland, Reese Witherspoon, Sam Shepard, Ray McKinnon, Paul Sparks, Bonnie Sturdivant, </t>
    </r>
    <r>
      <rPr>
        <b/>
        <u/>
        <sz val="12"/>
        <color theme="8" tint="-0.249977111117893"/>
        <rFont val="Times New Roman"/>
        <family val="1"/>
      </rPr>
      <t>Sarah Paulson</t>
    </r>
    <r>
      <rPr>
        <b/>
        <sz val="12"/>
        <color theme="8" tint="-0.249977111117893"/>
        <rFont val="Times New Roman"/>
        <family val="1"/>
      </rPr>
      <t>, Michael Shannon, Joe Don Baker, Stuart Greer</t>
    </r>
  </si>
  <si>
    <r>
      <t>Garrett Hedlund, Carey Mulligan, Jason Clarke, </t>
    </r>
    <r>
      <rPr>
        <b/>
        <u/>
        <sz val="12"/>
        <color theme="8" tint="-0.249977111117893"/>
        <rFont val="Times New Roman"/>
        <family val="1"/>
      </rPr>
      <t>Jason Mitchell</t>
    </r>
    <r>
      <rPr>
        <b/>
        <sz val="12"/>
        <color theme="8" tint="-0.249977111117893"/>
        <rFont val="Times New Roman"/>
        <family val="1"/>
      </rPr>
      <t>, Mary J. Blige, Rob Morgan, Jonathan Banks, Kerry Cahill, Kelvin Harrison Jr., David Jensen, Lucy Faust, Rebecca Chulew, Geraldine Singer, Dylan Arnold, Jon Arthur, Henry Frost, Jason Kirkpatrick, Frankie Smith, Elizabeth Ashling</t>
    </r>
  </si>
  <si>
    <r>
      <t>Alexander Skarsgård, Paul Rudd, Justin Theroux, Florence Kasumba, Noel Clarke, Daniel Fathers, Livia Matthes, Kirsten Block, Gilbert Owuor, Alexander Yassin, Eugen Bauder, Seyneb Saleh, Nikki Lamborn, </t>
    </r>
    <r>
      <rPr>
        <b/>
        <u/>
        <sz val="12"/>
        <color theme="8" tint="-0.249977111117893"/>
        <rFont val="Times New Roman"/>
        <family val="1"/>
      </rPr>
      <t>Robert Nickisch</t>
    </r>
    <r>
      <rPr>
        <b/>
        <sz val="12"/>
        <color theme="8" tint="-0.249977111117893"/>
        <rFont val="Times New Roman"/>
        <family val="1"/>
      </rPr>
      <t>, Anja Karmanski, Robert Sheehan, Levi Eisenblätter, Rosie Shaw, Luisa Wolf</t>
    </r>
  </si>
  <si>
    <r>
      <t>Gene Hackman, Candice Bergen, James Coburn, Ben Johnson, </t>
    </r>
    <r>
      <rPr>
        <b/>
        <u/>
        <sz val="12"/>
        <color theme="8" tint="-0.249977111117893"/>
        <rFont val="Times New Roman"/>
        <family val="1"/>
      </rPr>
      <t>Ian Bannen</t>
    </r>
    <r>
      <rPr>
        <b/>
        <sz val="12"/>
        <color theme="8" tint="-0.249977111117893"/>
        <rFont val="Times New Roman"/>
        <family val="1"/>
      </rPr>
      <t>, Jan-Michael Vincent, Robert Donner, Jean Willes</t>
    </r>
  </si>
  <si>
    <r>
      <t>Lucía Bosé, Alberto Closas, Bruna Corrà, Carlos Casaravilla, Otello Toso, Alicia Romay, Julia Delgado Caro, Matilde Muñoz Sampedro, Mercedes Albert, José Sepúlveda, José Prada, Fernando Sancho, Manuel Alexandre, Jacinto San Emeterio, Manuel Arbó, Emilio Alonso, Margarita Espinosa, Rufino Inglés, Antonio Casas, Manuel Guitián, </t>
    </r>
    <r>
      <rPr>
        <b/>
        <u/>
        <sz val="12"/>
        <color theme="8" tint="-0.249977111117893"/>
        <rFont val="Times New Roman"/>
        <family val="1"/>
      </rPr>
      <t>Elisa Méndez</t>
    </r>
    <r>
      <rPr>
        <b/>
        <sz val="12"/>
        <color theme="8" tint="-0.249977111117893"/>
        <rFont val="Times New Roman"/>
        <family val="1"/>
      </rPr>
      <t>, José María Rodríguez, Carmen Castellanos, José María Gavilán, José Navarro, Gracita Montes</t>
    </r>
  </si>
  <si>
    <r>
      <t>Jean-Claude Van Damme, Powers Boothe, Raymond J. Barry, Dorian Harewood, Whittni Wright, Ross Malinger, </t>
    </r>
    <r>
      <rPr>
        <b/>
        <u/>
        <sz val="12"/>
        <color theme="8" tint="-0.249977111117893"/>
        <rFont val="Times New Roman"/>
        <family val="1"/>
      </rPr>
      <t>Dorian Harewood</t>
    </r>
    <r>
      <rPr>
        <b/>
        <sz val="12"/>
        <color theme="8" tint="-0.249977111117893"/>
        <rFont val="Times New Roman"/>
        <family val="1"/>
      </rPr>
      <t>, Kate McNeil, Michael Gaston, Audra Lindley, Brian Delate</t>
    </r>
  </si>
  <si>
    <r>
      <t>James Farentino, Melody Anderson, Jack Albertson, Robert Englund, Lisa Blount, Barry Corbin, Dennis Redfield, Nancy Locke, </t>
    </r>
    <r>
      <rPr>
        <b/>
        <u/>
        <sz val="12"/>
        <color theme="8" tint="-0.249977111117893"/>
        <rFont val="Times New Roman"/>
        <family val="1"/>
      </rPr>
      <t>Michael Currie</t>
    </r>
    <r>
      <rPr>
        <b/>
        <sz val="12"/>
        <color theme="8" tint="-0.249977111117893"/>
        <rFont val="Times New Roman"/>
        <family val="1"/>
      </rPr>
      <t>, Christopher Allport, Michael Pataki, Bill Quinn, Estelle Omens</t>
    </r>
  </si>
  <si>
    <r>
      <t>Saoirse Ronan, Timothée Chalamet, Emma Watson, Florence Pugh, Eliza Scanlen, Laura Dern, Meryl Streep, James Norton, Louis Garrel, Bob Odenkirk, Chris Cooper, Tracy Letts, Abby Quinn, Sasha Frolova, Jamie Ghazarian, Hadley Robinson, Ken Holmes, David Arthur Sousa, Jayne Houdyshell, Jen Nikolaisen, Domenic Arduino, Tom Kemp, Mikayla S. Campbell, </t>
    </r>
    <r>
      <rPr>
        <b/>
        <u/>
        <sz val="12"/>
        <color theme="8" tint="-0.249977111117893"/>
        <rFont val="Times New Roman"/>
        <family val="1"/>
      </rPr>
      <t>Edward Fletcher</t>
    </r>
    <r>
      <rPr>
        <b/>
        <sz val="12"/>
        <color theme="8" tint="-0.249977111117893"/>
        <rFont val="Times New Roman"/>
        <family val="1"/>
      </rPr>
      <t>, Lilly Englert, Rob Lévesque, Kayla Caulfield, Cassidy Neal, Adam Desautels, Bill Salvatore, Dash Barber, Brian Tobin, Jason Mulcahy, Tom Stratford, Erin Rose, Lonnie Farmer, Robert Marsella, Bill Mootos, Yefim Somin, Adam Teper, Alexander Davis, Thomas J Berry, Scott Sederquist, Michael Cassata, Dave Maguire, Yair Koas</t>
    </r>
  </si>
  <si>
    <r>
      <t>Rex Harrison, Susan Hayward, </t>
    </r>
    <r>
      <rPr>
        <b/>
        <u/>
        <sz val="12"/>
        <color theme="8" tint="-0.249977111117893"/>
        <rFont val="Times New Roman"/>
        <family val="1"/>
      </rPr>
      <t>Maggie Smith</t>
    </r>
    <r>
      <rPr>
        <b/>
        <sz val="12"/>
        <color theme="8" tint="-0.249977111117893"/>
        <rFont val="Times New Roman"/>
        <family val="1"/>
      </rPr>
      <t>, Cliff Robertson, Capucine, Edie Adams, Adolfo Celi</t>
    </r>
  </si>
  <si>
    <r>
      <t>Liu Yifei, Donnie Yen, Gong Li, Jet Li, Jason Scott Lee, Rosalind Chao, Utkarsh Ambudkar, Yoson An, Doua Moua, Jimmy Wong, Ron Yuan, Tzi Ma, Chen Tang, Roger Yuan, Cheng Pei-Pei, Xana Tang, </t>
    </r>
    <r>
      <rPr>
        <b/>
        <u/>
        <sz val="12"/>
        <color theme="8" tint="-0.249977111117893"/>
        <rFont val="Times New Roman"/>
        <family val="1"/>
      </rPr>
      <t>Nelson Lee</t>
    </r>
    <r>
      <rPr>
        <b/>
        <sz val="12"/>
        <color theme="8" tint="-0.249977111117893"/>
        <rFont val="Times New Roman"/>
        <family val="1"/>
      </rPr>
      <t>, Jen Sung, Arka Das, Jenson Cheng, Chum Ehelepola, King Lau, Kenneth De Abrew, R.J. O'Young, Owen Kwong</t>
    </r>
  </si>
  <si>
    <r>
      <t>James McAvoy, Anya Taylor-Joy, Betty Buckley, </t>
    </r>
    <r>
      <rPr>
        <b/>
        <u/>
        <sz val="12"/>
        <color theme="8" tint="-0.249977111117893"/>
        <rFont val="Times New Roman"/>
        <family val="1"/>
      </rPr>
      <t>Brad William Henke</t>
    </r>
    <r>
      <rPr>
        <b/>
        <sz val="12"/>
        <color theme="8" tint="-0.249977111117893"/>
        <rFont val="Times New Roman"/>
        <family val="1"/>
      </rPr>
      <t>, Haley Lu Richardson, Sebastian Arcelus, Lyne Renee, Neal Huff, Jessica Sula, Peter Patrikios, Bruce Willis, Izzie Coffey, Ukee Washington, M. Night Shyamalan, Robert Michael Kelly, Rosemary Howard, Jerome Gallman, Kate Jacoby, Kash Goins, Roy James Wilson, Christopher Lee Philips, Julie Potter, Ameerah Briggs, Nakia Dillard, Robin Rieger, Emlyn Elisabeth Morinelli</t>
    </r>
  </si>
  <si>
    <r>
      <t>Elliot Cowan, Franka Potente, Ana Ularu, Leonor Watling, </t>
    </r>
    <r>
      <rPr>
        <b/>
        <u/>
        <sz val="12"/>
        <color theme="8" tint="-0.249977111117893"/>
        <rFont val="Times New Roman"/>
        <family val="1"/>
      </rPr>
      <t>Christopher Lloyd</t>
    </r>
    <r>
      <rPr>
        <b/>
        <sz val="12"/>
        <color theme="8" tint="-0.249977111117893"/>
        <rFont val="Times New Roman"/>
        <family val="1"/>
      </rPr>
      <t>, Manuela Vellés, Joanne Whalley, Carlos Lasarte, Cally O'Connell, Sam Hardy, Stella McCusker, Yennis Cheung, Eve Maher, Tighe Wardell, Mark Fitzgerald, Ciaran McGlynn, Lawrence Stanley, Eve Connolly, Frank Cannon</t>
    </r>
  </si>
  <si>
    <r>
      <t>Gil Brenton, Janelle Brady, Robert Prichard, Dianna Flaherty, Pat Ryan, James Nugent Vernon, Brad Dunker, Gary Schneider, Anthony Ventola, </t>
    </r>
    <r>
      <rPr>
        <b/>
        <u/>
        <sz val="12"/>
        <color theme="8" tint="-0.249977111117893"/>
        <rFont val="Times New Roman"/>
        <family val="1"/>
      </rPr>
      <t>Mary Taylor</t>
    </r>
    <r>
      <rPr>
        <b/>
        <sz val="12"/>
        <color theme="8" tint="-0.249977111117893"/>
        <rFont val="Times New Roman"/>
        <family val="1"/>
      </rPr>
      <t>, Reuben Guss, Elizabeth Lambert, Ronald E. Giles, Frank Cole</t>
    </r>
  </si>
  <si>
    <r>
      <t>Evanna Lynch, Michael Smiley, Martin McCann, </t>
    </r>
    <r>
      <rPr>
        <b/>
        <u/>
        <sz val="12"/>
        <color theme="8" tint="-0.249977111117893"/>
        <rFont val="Times New Roman"/>
        <family val="1"/>
      </rPr>
      <t>George Webster</t>
    </r>
    <r>
      <rPr>
        <b/>
        <sz val="12"/>
        <color theme="8" tint="-0.249977111117893"/>
        <rFont val="Times New Roman"/>
        <family val="1"/>
      </rPr>
      <t>, Deirdre Mullins, Cathy Belton, Barry McGovern, Dónall Ó Héalai, Declan Conlon, Stella McCusker, Laura Matassa, Ally Ni Chiarain</t>
    </r>
  </si>
  <si>
    <r>
      <t>Emma Roberts, Dave Franco, Juliette Lewis, </t>
    </r>
    <r>
      <rPr>
        <b/>
        <u/>
        <sz val="12"/>
        <color theme="8" tint="-0.249977111117893"/>
        <rFont val="Times New Roman"/>
        <family val="1"/>
      </rPr>
      <t>Emily Meade</t>
    </r>
    <r>
      <rPr>
        <b/>
        <sz val="12"/>
        <color theme="8" tint="-0.249977111117893"/>
        <rFont val="Times New Roman"/>
        <family val="1"/>
      </rPr>
      <t>, Machine Gun Kelly, Kimiko Glenn, Samira Wiley, Marc John Jefferies, Jonny Beauchamp, Miles Heizer, Casey Neistat, Brian 'Sene' Marc, Rightor Doyle, Fabrizio Goldstein, Arielle Vandenberg, Deema Aitken, Michael Drayer, Diana Kolsky, Murf Meyer, Michal Birnbaum, Kim Ramirez, Noam Tomaschoff</t>
    </r>
  </si>
  <si>
    <r>
      <t>Steve McQueen</t>
    </r>
    <r>
      <rPr>
        <b/>
        <sz val="12"/>
        <color theme="8" tint="-0.249977111117893"/>
        <rFont val="Times New Roman"/>
        <family val="1"/>
      </rPr>
      <t>, Karl Malden, Brian Keith, Arthur Kennedy, Suzanne Pleshette, Raf Vallone, Pat Hingle, Howard Da Silva, Martin Landau, Gene Evans, Val Avery, Josephine Hutchinson, John Doucette, Ted de Corsia, Ric Roman, Stanley Adams, Loni Anderson, Paul Fix, Thordis Brandt, Iron Eyes Cody, L.Q. Jones, Edy Williams</t>
    </r>
  </si>
  <si>
    <r>
      <t>Jake Gyllenhaal</t>
    </r>
    <r>
      <rPr>
        <b/>
        <sz val="12"/>
        <color theme="8" tint="-0.249977111117893"/>
        <rFont val="Times New Roman"/>
        <family val="1"/>
      </rPr>
      <t>, René Russo, Riz Ahmed, Bill Paxton, Kevin Rahm, Ann Cusack, Eric Lange, Anne McDaniels, Kathleen York, Michael Hyatt</t>
    </r>
  </si>
  <si>
    <r>
      <t>Brittany Murphy, Dakota Fanning, </t>
    </r>
    <r>
      <rPr>
        <b/>
        <u/>
        <sz val="12"/>
        <color theme="8" tint="-0.249977111117893"/>
        <rFont val="Times New Roman"/>
        <family val="1"/>
      </rPr>
      <t>Heather Locklear</t>
    </r>
    <r>
      <rPr>
        <b/>
        <sz val="12"/>
        <color theme="8" tint="-0.249977111117893"/>
        <rFont val="Times New Roman"/>
        <family val="1"/>
      </rPr>
      <t>, Marley Shelton, Donald Faison, Jesse Spencer, Austin Pendleton, Carmen Electra, Marceline Hugot, Pell James, Will Toale, Russell Steinberg, Fisher Stevens, Polly Adams, Stephanie Landwehr</t>
    </r>
  </si>
  <si>
    <r>
      <t>Chyler Leigh, Chris Evans, Jaime Pressly, Mia Kirshner, Eric Christian Olsen, Randy Quaid, Deon Richmond, Eric Jungmann, Ron Lester, </t>
    </r>
    <r>
      <rPr>
        <b/>
        <u/>
        <sz val="12"/>
        <color theme="8" tint="-0.249977111117893"/>
        <rFont val="Times New Roman"/>
        <family val="1"/>
      </rPr>
      <t>Lacey Chabert</t>
    </r>
    <r>
      <rPr>
        <b/>
        <sz val="12"/>
        <color theme="8" tint="-0.249977111117893"/>
        <rFont val="Times New Roman"/>
        <family val="1"/>
      </rPr>
      <t>, Melissa Joan Hart, Josh Radnor, Cody McMains, JoAnna Garcia Swisher, Cerina Vincent, Samm Levine, Joy Bisco, Sam Huntington, Mr. T, Beverly Polcyn, Ed Lauter, Jesse Capelli, Oz Perkins</t>
    </r>
  </si>
  <si>
    <r>
      <t>Steve Carell, Tina Fey, </t>
    </r>
    <r>
      <rPr>
        <b/>
        <u/>
        <sz val="12"/>
        <color theme="8" tint="-0.249977111117893"/>
        <rFont val="Times New Roman"/>
        <family val="1"/>
      </rPr>
      <t>Mark Wahlberg</t>
    </r>
    <r>
      <rPr>
        <b/>
        <sz val="12"/>
        <color theme="8" tint="-0.249977111117893"/>
        <rFont val="Times New Roman"/>
        <family val="1"/>
      </rPr>
      <t>, James Franco, Taraji P. Henson, Jimmi Simpson, Kristen Wiig, Leighton Meester, Mark Ruffalo, Mila Kunis, Ray Liotta, William Fichtner, Jon Bernthal, Gal Gadot, Alandrea Martin</t>
    </r>
  </si>
  <si>
    <r>
      <t>Tom Cruise, Cameron Diaz, Peter Sarsgaard, </t>
    </r>
    <r>
      <rPr>
        <b/>
        <u/>
        <sz val="12"/>
        <color theme="8" tint="-0.249977111117893"/>
        <rFont val="Times New Roman"/>
        <family val="1"/>
      </rPr>
      <t>Paul Dano</t>
    </r>
    <r>
      <rPr>
        <b/>
        <sz val="12"/>
        <color theme="8" tint="-0.249977111117893"/>
        <rFont val="Times New Roman"/>
        <family val="1"/>
      </rPr>
      <t>, Jordi Mollà, Maggie Grace, Marc Blucas, Viola Davis, Celia Weston, Dale Dye, Gal Gadot, Falk Hentschel, Lennie Loftin, Rich Manley, Jack O'Connell, Trevor Loomis, Nilaja Sun, Tommy Nohilly, Taylor Treadwell, Christian Finnegan, Brian Dykstra, Brian Tarantina, Natasha Paczkowski, Jerrell Lee Wesley, Matthew Lawler, Ronn Surels, Eric Robert Bradshaw Bennett, Scott Wahle, Sara Underwood, Helen L. Welsh, King Orba, Michael Enright, Adam Gregor, Mitch E. Bowan, Gerry Carbajal</t>
    </r>
  </si>
  <si>
    <r>
      <t>Mauro Lamantia, Giovanni Toscano, Irene Vetere, Giancarlo Giannini, Roberto Herlitzka, Paolo Bonacelli, Ornella Muti, Marina Rocco, Andrea Roncato, Giulio Scarpati, Emanuele Salce, Giulio Berruti, Ludovica Modugno, </t>
    </r>
    <r>
      <rPr>
        <b/>
        <u/>
        <sz val="12"/>
        <color theme="8" tint="-0.249977111117893"/>
        <rFont val="Times New Roman"/>
        <family val="1"/>
      </rPr>
      <t>Ferruccio Soleri</t>
    </r>
    <r>
      <rPr>
        <b/>
        <sz val="12"/>
        <color theme="8" tint="-0.249977111117893"/>
        <rFont val="Times New Roman"/>
        <family val="1"/>
      </rPr>
      <t>, Simona Marchini, Annalisa Arena, Jalil Lespert</t>
    </r>
  </si>
  <si>
    <r>
      <t>Romain Duris</t>
    </r>
    <r>
      <rPr>
        <b/>
        <sz val="12"/>
        <color theme="8" tint="-0.249977111117893"/>
        <rFont val="Times New Roman"/>
        <family val="1"/>
      </rPr>
      <t>, Audrey Tautou, Cécile De France, Kelly Reilly, Sandrine Holt, Flore Bonaventura, Jochen Hägele, Benoît Jacquot, Pablo Mugnier-Jacob, Margaux Mansart, Amin Djakliou, Clara Abbasi, Li Jun Li, Sharrieff Pugh, Peter McRobbie, Jason Kravits, Byron Jennings, Peter Hermann, Martine Demaret, Adrian Martinez</t>
    </r>
  </si>
  <si>
    <r>
      <t>Kim Coates, Alison Lohman, Lauren Vélez, Sam Witwer, Lindsay Pulsipher, Mark Neveldine, Meadow Williams, Bruno Gunn, Reno Wilson, </t>
    </r>
    <r>
      <rPr>
        <b/>
        <u/>
        <sz val="12"/>
        <color theme="8" tint="-0.249977111117893"/>
        <rFont val="Times New Roman"/>
        <family val="1"/>
      </rPr>
      <t>Kaylee Sapieha</t>
    </r>
    <r>
      <rPr>
        <b/>
        <sz val="12"/>
        <color theme="8" tint="-0.249977111117893"/>
        <rFont val="Times New Roman"/>
        <family val="1"/>
      </rPr>
      <t>, Tyler Ross, Sona Eyambe, Tracy Vilar, Shawn Crahan, Chris Fehn, Corey Taylor, Ankur Bhatt, Joseph Julian Soria, Glenn Howerton, Jun Hee Lee, Erich Anderson, Adi Shankar, Nick Nicotera (Voz: Phil Morris</t>
    </r>
  </si>
  <si>
    <r>
      <t>Drew Barrymore, David Keith, Freddie Jones, Heather Locklear, Martin Sheen, George C. Scott, Louise Fletcher, Moses Gunn, </t>
    </r>
    <r>
      <rPr>
        <b/>
        <u/>
        <sz val="12"/>
        <color theme="8" tint="-0.249977111117893"/>
        <rFont val="Times New Roman"/>
        <family val="1"/>
      </rPr>
      <t>Antonio Fargas</t>
    </r>
    <r>
      <rPr>
        <b/>
        <sz val="12"/>
        <color theme="8" tint="-0.249977111117893"/>
        <rFont val="Times New Roman"/>
        <family val="1"/>
      </rPr>
      <t>, Art Carney</t>
    </r>
  </si>
  <si>
    <r>
      <t>Jim Carrey, Kate Winslet, Kirsten Dunst, Mark Ruffalo, Elijah Wood, Tom Wilkinson, Thomas Jay Ryan, Gerry Robert Byrne, Jane Adams, David Cross, </t>
    </r>
    <r>
      <rPr>
        <b/>
        <u/>
        <sz val="12"/>
        <color theme="8" tint="-0.249977111117893"/>
        <rFont val="Times New Roman"/>
        <family val="1"/>
      </rPr>
      <t>Ryan Whitney</t>
    </r>
  </si>
  <si>
    <r>
      <t>Adam Sandler, Kevin James, Jessica Biel, Steve Buscemi, </t>
    </r>
    <r>
      <rPr>
        <b/>
        <u/>
        <sz val="12"/>
        <color theme="8" tint="-0.249977111117893"/>
        <rFont val="Times New Roman"/>
        <family val="1"/>
      </rPr>
      <t>Dan Aykroyd</t>
    </r>
    <r>
      <rPr>
        <b/>
        <sz val="12"/>
        <color theme="8" tint="-0.249977111117893"/>
        <rFont val="Times New Roman"/>
        <family val="1"/>
      </rPr>
      <t>, Ving Rhames, Richard Chamberlain, Nicholas Turturro, Gary Valentine, Allen Covert, Rachel Dratch, Nick Swardson, Blake Clark, Mary Pat Gleason, Matt Winston, Lance Bass, Dave Matthews, Dan Patrick Brady, Rob Corddry, Robert Smigel, Richard Kline, Jonathan Loughran, Peter Dante, J.D. Donaruma, Michael Buscemi, Brad Grunberg, Becky O'Donohue, Jessie O'Donohue, Chandra West, Jackie Sandler, Dennis Dugan, Kathleen Doyle, Candace Kita, Jina Song, Jamie Chung, Delaney Keefe, Tom Silardi, Billy Concha, Kevin Nolan, Robert Harvey, Adam Herschman, Marc Vann, Bud Mathis, Anthony Hicks</t>
    </r>
  </si>
  <si>
    <r>
      <t>Annalise Basso</t>
    </r>
    <r>
      <rPr>
        <b/>
        <sz val="12"/>
        <color theme="8" tint="-0.249977111117893"/>
        <rFont val="Times New Roman"/>
        <family val="1"/>
      </rPr>
      <t>, Elizabeth Reaser, Lulu Wilson, Henry Thomas, Kate Siegel, Doug Jones, Lin Shaye, Alexis G. Zall, Sam Anderson, Ele Keats, Parker Mack, Lincoln Melcher, Eve Gordon, Chelsea Gonzalez, Gary Patrick Anderson</t>
    </r>
  </si>
  <si>
    <r>
      <t>Jim Caviezel, Sophia Myles, Jack Huston, Ron Perlman, </t>
    </r>
    <r>
      <rPr>
        <b/>
        <u/>
        <sz val="12"/>
        <color theme="8" tint="-0.249977111117893"/>
        <rFont val="Times New Roman"/>
        <family val="1"/>
      </rPr>
      <t>John Hurt</t>
    </r>
    <r>
      <rPr>
        <b/>
        <sz val="12"/>
        <color theme="8" tint="-0.249977111117893"/>
        <rFont val="Times New Roman"/>
        <family val="1"/>
      </rPr>
      <t>, Owen Pattison, Ted Ludzik, Aidan Devine, Michael Fox, Katie Bergin, Amy Kerr, Todd Schroeder, Cliff Saunders, Simon Northwood, Colette Stevenson</t>
    </r>
  </si>
  <si>
    <r>
      <t>Jim Caviezel, James Faulkner, Olivier Martínez, Joanne Whalley, John Lynch, Antonia Campbell-Hughes, Noah Huntley, </t>
    </r>
    <r>
      <rPr>
        <b/>
        <u/>
        <sz val="12"/>
        <color theme="8" tint="-0.249977111117893"/>
        <rFont val="Times New Roman"/>
        <family val="1"/>
      </rPr>
      <t>Yorgos Karamihos</t>
    </r>
    <r>
      <rPr>
        <b/>
        <sz val="12"/>
        <color theme="8" tint="-0.249977111117893"/>
        <rFont val="Times New Roman"/>
        <family val="1"/>
      </rPr>
      <t>, Alessandro Sperduti, Alexandra Vino, Manuel Cauchi, Anthony Edridge, Mario Opinato, Husam Chadat, Joe Azzopardi</t>
    </r>
  </si>
  <si>
    <r>
      <t>Mario Casas, Adriana Ugarte, Macarena García, Alain Hernández, Berta Vázquez, Emilio Gutiérrez Caba, Celso Bugallo, Laia Costa, Fernando Cayo, </t>
    </r>
    <r>
      <rPr>
        <b/>
        <u/>
        <sz val="12"/>
        <color theme="8" tint="-0.249977111117893"/>
        <rFont val="Times New Roman"/>
        <family val="1"/>
      </rPr>
      <t>Ramón Agirre</t>
    </r>
    <r>
      <rPr>
        <b/>
        <sz val="12"/>
        <color theme="8" tint="-0.249977111117893"/>
        <rFont val="Times New Roman"/>
        <family val="1"/>
      </rPr>
      <t>, Emilio Buale</t>
    </r>
  </si>
  <si>
    <r>
      <t>Reem Kherici, Cécile Cassel, Tarek Boudali, </t>
    </r>
    <r>
      <rPr>
        <b/>
        <u/>
        <sz val="12"/>
        <color theme="8" tint="-0.249977111117893"/>
        <rFont val="Times New Roman"/>
        <family val="1"/>
      </rPr>
      <t>Philippe Lacheau</t>
    </r>
    <r>
      <rPr>
        <b/>
        <sz val="12"/>
        <color theme="8" tint="-0.249977111117893"/>
        <rFont val="Times New Roman"/>
        <family val="1"/>
      </rPr>
      <t>, Shirley Bousquet, Salim Kechiouche, Stéphane Rousseau, Pascal Demolon, Lionnel Astier, Alex Lutz, François-Xavier Demaison, Florence Foresti, Pom Klementieff</t>
    </r>
  </si>
  <si>
    <r>
      <t>Ben Affleck, Rosamund Pike, Neil Patrick Harris, Tyler Perry, Kim Dickens, Patrick Fugit, Carrie Coon, Missi Pyle, Kathleen Rose Perkins, Scoot McNairy, Sela Ward, Emily Ratajkowski, Boyd Holbrook, Lee Norris, </t>
    </r>
    <r>
      <rPr>
        <b/>
        <u/>
        <sz val="12"/>
        <color theme="8" tint="-0.249977111117893"/>
        <rFont val="Times New Roman"/>
        <family val="1"/>
      </rPr>
      <t>Casey Wilson</t>
    </r>
    <r>
      <rPr>
        <b/>
        <sz val="12"/>
        <color theme="8" tint="-0.249977111117893"/>
        <rFont val="Times New Roman"/>
        <family val="1"/>
      </rPr>
      <t>, Lyn Quinn, Lola Kirke, David Clennon</t>
    </r>
  </si>
  <si>
    <r>
      <t>William Hurt, Gary Oldman, Mimi Rogers, Heather Graham, </t>
    </r>
    <r>
      <rPr>
        <b/>
        <u/>
        <sz val="12"/>
        <color theme="8" tint="-0.249977111117893"/>
        <rFont val="Times New Roman"/>
        <family val="1"/>
      </rPr>
      <t>Matt LeBlanc</t>
    </r>
    <r>
      <rPr>
        <b/>
        <sz val="12"/>
        <color theme="8" tint="-0.249977111117893"/>
        <rFont val="Times New Roman"/>
        <family val="1"/>
      </rPr>
      <t>, Lacey Chabert, Jack Johnson, Jared Harris, Edward Fox, Mark Goddard, Marta Kristen, June Lockhart, Lennie James, William Todd Jones, John Sharian, Angela Cartwright, Adam Sims, Abigail Canton</t>
    </r>
  </si>
  <si>
    <r>
      <t>John Ritter, Pam Dawber, Jeffrey Jones, David Tom, Heather McComb, Joyce Gordon, Bob Dishy, Eugene Levy, Erik King, </t>
    </r>
    <r>
      <rPr>
        <b/>
        <u/>
        <sz val="12"/>
        <color theme="8" tint="-0.249977111117893"/>
        <rFont val="Times New Roman"/>
        <family val="1"/>
      </rPr>
      <t>Don Calfa</t>
    </r>
    <r>
      <rPr>
        <b/>
        <sz val="12"/>
        <color theme="8" tint="-0.249977111117893"/>
        <rFont val="Times New Roman"/>
        <family val="1"/>
      </rPr>
      <t>, John B. Destry, Susan Blommaert, Gerry Nairn, Dale Wilson, Don Pardo, Lou Albano, Faith Minton, Alan C. Peterson, Laura Harris, Andrea Nemeth, Kristen Cloke, Gianni Russo, Bill Croft, John 'Bear' Curtis, Victor A. Young, Jonathon Pallone, Ken Kramer, Dave 'Squatch' Ward, David Longworth, Gordon Masten, Michael Puttonen, Janet Craig, Kim Restell, Colleen Winton, Gene Davis, Jerry Wasserman, Rebecca Toolan, Shane Meier, Serge Houde, Julie Bond, P. Lynn Johnson, John Kirkconnell, Steve Adams, John Pyper-Ferguson, Kevin McNulty, Joe Norman Shaw, Todd Duckworth, Robert Wisden, Peter Yunker, Roselyn Royce, Cheryl James, Spinderella, Jossie Thacker, Kelly Konno</t>
    </r>
  </si>
  <si>
    <r>
      <t>Claire Foy, Juno Temple, Aimee Mullins, Amy Irving, Jay Pharoah, </t>
    </r>
    <r>
      <rPr>
        <b/>
        <u/>
        <sz val="12"/>
        <color theme="8" tint="-0.249977111117893"/>
        <rFont val="Times New Roman"/>
        <family val="1"/>
      </rPr>
      <t>Joshua Leonard</t>
    </r>
    <r>
      <rPr>
        <b/>
        <sz val="12"/>
        <color theme="8" tint="-0.249977111117893"/>
        <rFont val="Times New Roman"/>
        <family val="1"/>
      </rPr>
      <t>, Colin Woodell, Sarah Stiles, Polly McKie, Ursula Triplett, Laura Rothschild, Lance Coughlin, Matt Damon</t>
    </r>
  </si>
  <si>
    <r>
      <t>Dylan Minnette, Odeya Rush, Amy Ryan, Jillian Bell, Jack Black, </t>
    </r>
    <r>
      <rPr>
        <b/>
        <u/>
        <sz val="12"/>
        <color theme="8" tint="-0.249977111117893"/>
        <rFont val="Times New Roman"/>
        <family val="1"/>
      </rPr>
      <t>Ryan Lee</t>
    </r>
    <r>
      <rPr>
        <b/>
        <sz val="12"/>
        <color theme="8" tint="-0.249977111117893"/>
        <rFont val="Times New Roman"/>
        <family val="1"/>
      </rPr>
      <t>, Steven Krueger, Larry Mainland, Ken Marino, Halston Sage, R.L. Stine, Keith Arthur Bolden, Amanda Lund, Timothy Simons</t>
    </r>
  </si>
  <si>
    <r>
      <t>Bárbara Lennie, Àlex Brendemühl, </t>
    </r>
    <r>
      <rPr>
        <b/>
        <u/>
        <sz val="12"/>
        <color theme="8" tint="-0.249977111117893"/>
        <rFont val="Times New Roman"/>
        <family val="1"/>
      </rPr>
      <t>Joan Botey</t>
    </r>
    <r>
      <rPr>
        <b/>
        <sz val="12"/>
        <color theme="8" tint="-0.249977111117893"/>
        <rFont val="Times New Roman"/>
        <family val="1"/>
      </rPr>
      <t>, Marisa Paredes, Petra Martínez, Oriol Pla, Carme Pla, Chema del Barco, Natalie Madueño</t>
    </r>
  </si>
  <si>
    <r>
      <t>Morgan Freeman, Michael Douglas, Robert De Niro, </t>
    </r>
    <r>
      <rPr>
        <b/>
        <u/>
        <sz val="12"/>
        <color theme="8" tint="-0.249977111117893"/>
        <rFont val="Times New Roman"/>
        <family val="1"/>
      </rPr>
      <t>Kevin Kline</t>
    </r>
    <r>
      <rPr>
        <b/>
        <sz val="12"/>
        <color theme="8" tint="-0.249977111117893"/>
        <rFont val="Times New Roman"/>
        <family val="1"/>
      </rPr>
      <t>, Jerry Ferrara, Ric Reitz, Mary Steenburgen, Roger Bart, Romany Malco, April Billingsley, Jena Sims, Noah Harden, Phillip Wampler, Dane Davenport, Weronika Rosati, Joanna Gleason, Christie George, Marla Malcolm, Bre Blair, Michael Ealy, Christie Beran</t>
    </r>
  </si>
  <si>
    <r>
      <t>Val Kilmer, </t>
    </r>
    <r>
      <rPr>
        <b/>
        <u/>
        <sz val="12"/>
        <color theme="8" tint="-0.249977111117893"/>
        <rFont val="Times New Roman"/>
        <family val="1"/>
      </rPr>
      <t>Carrie-Anne Moss</t>
    </r>
    <r>
      <rPr>
        <b/>
        <sz val="12"/>
        <color theme="8" tint="-0.249977111117893"/>
        <rFont val="Times New Roman"/>
        <family val="1"/>
      </rPr>
      <t>, Tom Sizemore, Benjamin Bratt, Simon Baker, Terence Stamp, Jessica Morton, Caroline Bossi, Bob Neill, Neil Ross</t>
    </r>
  </si>
  <si>
    <r>
      <t>Benno Fürmann, Jessica Schwarz, </t>
    </r>
    <r>
      <rPr>
        <b/>
        <u/>
        <sz val="12"/>
        <color theme="8" tint="-0.249977111117893"/>
        <rFont val="Times New Roman"/>
        <family val="1"/>
      </rPr>
      <t>Matthias Matschke</t>
    </r>
    <r>
      <rPr>
        <b/>
        <sz val="12"/>
        <color theme="8" tint="-0.249977111117893"/>
        <rFont val="Times New Roman"/>
        <family val="1"/>
      </rPr>
      <t>, Annika Kuhl, Tom Schilling, Uwe Ochsenknecht, Nadja Becker, Lars Rudolph, Florentine Lahme, Katja Flint, Thomas Kretschmann</t>
    </r>
  </si>
  <si>
    <r>
      <t>Diane Keaton, </t>
    </r>
    <r>
      <rPr>
        <b/>
        <u/>
        <sz val="12"/>
        <color theme="8" tint="-0.249977111117893"/>
        <rFont val="Times New Roman"/>
        <family val="1"/>
      </rPr>
      <t>Mandy Moore</t>
    </r>
    <r>
      <rPr>
        <b/>
        <sz val="12"/>
        <color theme="8" tint="-0.249977111117893"/>
        <rFont val="Times New Roman"/>
        <family val="1"/>
      </rPr>
      <t>, Lauren Graham, Piper Perabo, Gabriel Macht, Stephen Collins, Tom Everett Scott, Ty Panitz, Matt Champagne, Colin Ferguson, Tony Hale</t>
    </r>
  </si>
  <si>
    <r>
      <t>Anthony Perkins, Henry Thomas, Olivia Hussey, CCH Pounder, </t>
    </r>
    <r>
      <rPr>
        <b/>
        <u/>
        <sz val="12"/>
        <color theme="8" tint="-0.249977111117893"/>
        <rFont val="Times New Roman"/>
        <family val="1"/>
      </rPr>
      <t>Warren Frost</t>
    </r>
    <r>
      <rPr>
        <b/>
        <sz val="12"/>
        <color theme="8" tint="-0.249977111117893"/>
        <rFont val="Times New Roman"/>
        <family val="1"/>
      </rPr>
      <t>, Donna Mitchell, Thomas Schuster, Sharen Camille, Bobbi Evors, John Landis</t>
    </r>
  </si>
  <si>
    <r>
      <t>Anthony Perkins, Janet Leigh, John Gavin, Vera Miles, </t>
    </r>
    <r>
      <rPr>
        <b/>
        <u/>
        <sz val="12"/>
        <color theme="8" tint="-0.249977111117893"/>
        <rFont val="Times New Roman"/>
        <family val="1"/>
      </rPr>
      <t>John McIntire</t>
    </r>
    <r>
      <rPr>
        <b/>
        <sz val="12"/>
        <color theme="8" tint="-0.249977111117893"/>
        <rFont val="Times New Roman"/>
        <family val="1"/>
      </rPr>
      <t>, Martin Balsam, Simon Oakland, Patricia Hitchcock</t>
    </r>
  </si>
  <si>
    <r>
      <t>Javier Cámara, Carmen Machi, Juan Diego, Tristán Ulloa, </t>
    </r>
    <r>
      <rPr>
        <b/>
        <u/>
        <sz val="12"/>
        <color theme="8" tint="-0.249977111117893"/>
        <rFont val="Times New Roman"/>
        <family val="1"/>
      </rPr>
      <t>Ingrid Rubio</t>
    </r>
    <r>
      <rPr>
        <b/>
        <sz val="12"/>
        <color theme="8" tint="-0.249977111117893"/>
        <rFont val="Times New Roman"/>
        <family val="1"/>
      </rPr>
      <t>, Julián López, Hugo Silva, María Pujalte, Lluís Villanueva, Silvia Casanova, Petra Martínez, Teresa Lozano, Kira Miró, Pere Arquillué</t>
    </r>
  </si>
  <si>
    <r>
      <t>Melissa McCarthy, Elizabeth Banks, Maya Rudolph, Joel McHale, </t>
    </r>
    <r>
      <rPr>
        <b/>
        <u/>
        <sz val="12"/>
        <color theme="8" tint="-0.249977111117893"/>
        <rFont val="Times New Roman"/>
        <family val="1"/>
      </rPr>
      <t>Cynthy Wu</t>
    </r>
    <r>
      <rPr>
        <b/>
        <sz val="12"/>
        <color theme="8" tint="-0.249977111117893"/>
        <rFont val="Times New Roman"/>
        <family val="1"/>
      </rPr>
      <t>, Leslie David Baker, Jimmy O. Yang, Colleen Smith, Pamela Mitchell, Mitch Silpa, Brian Palermo, Drew Massey, Dorien Davies, Bill Barretta, Jen Sung, Allison Bills, Brekkan Spens, Ryan Tran, Thelma Gudmunds, Dana Schick</t>
    </r>
  </si>
  <si>
    <r>
      <t>Terence Hill, Bud Spencer, John Fujioka, Louise Bennett, </t>
    </r>
    <r>
      <rPr>
        <b/>
        <u/>
        <sz val="12"/>
        <color theme="8" tint="-0.249977111117893"/>
        <rFont val="Times New Roman"/>
        <family val="1"/>
      </rPr>
      <t>Salvatore Borghese</t>
    </r>
    <r>
      <rPr>
        <b/>
        <sz val="12"/>
        <color theme="8" tint="-0.249977111117893"/>
        <rFont val="Times New Roman"/>
        <family val="1"/>
      </rPr>
      <t>, Kainowa Lauritzen, Mirna Seya, Terry Moni Mapuana, Tom Tully</t>
    </r>
  </si>
  <si>
    <r>
      <t>Martina Gedeck, Moritz Bleibtreu, </t>
    </r>
    <r>
      <rPr>
        <b/>
        <u/>
        <sz val="12"/>
        <color theme="8" tint="-0.249977111117893"/>
        <rFont val="Times New Roman"/>
        <family val="1"/>
      </rPr>
      <t>Bruno Ganz</t>
    </r>
    <r>
      <rPr>
        <b/>
        <sz val="12"/>
        <color theme="8" tint="-0.249977111117893"/>
        <rFont val="Times New Roman"/>
        <family val="1"/>
      </rPr>
      <t>, Johanna Wokalek, Stipe Erceg, Alexandra Maria Lara, Nadja Uhl, Jan Josef Liefers</t>
    </r>
  </si>
  <si>
    <r>
      <t>Tatsuya Nakadai, Akira Terao, Jinpachi Nezu, Pîtâ, Mieko Harada, Masayuki Yui, Daisuke Ryû, Yoshiko Miyazaki, Hisashi Igawa, Kazuo Katô, Norio Matsui, Kenji Kodama, Toshiya Ito, Mansai Nomura, Takeshi Katô, Jun Tazaki, Hitoshi Ueki, Takao Zushi, Yoshitaka Zushi, Tetsuo Yamashita, Akihiko Sugizaki, </t>
    </r>
    <r>
      <rPr>
        <b/>
        <u/>
        <sz val="12"/>
        <color theme="8" tint="-0.249977111117893"/>
        <rFont val="Times New Roman"/>
        <family val="1"/>
      </rPr>
      <t>Masaaki Sasaki</t>
    </r>
    <r>
      <rPr>
        <b/>
        <sz val="12"/>
        <color theme="8" tint="-0.249977111117893"/>
        <rFont val="Times New Roman"/>
        <family val="1"/>
      </rPr>
      <t>, Yoshimitsu Yamaguchi, Masuo Amada, Masaru Sakurai, Sakae Kimura, Ryûjirô Oki</t>
    </r>
  </si>
  <si>
    <r>
      <t>Gorka Otxoa, Miren Gaztañaga, Mikel Losada, </t>
    </r>
    <r>
      <rPr>
        <b/>
        <u/>
        <sz val="12"/>
        <color theme="8" tint="-0.249977111117893"/>
        <rFont val="Times New Roman"/>
        <family val="1"/>
      </rPr>
      <t>María Cruickshank</t>
    </r>
    <r>
      <rPr>
        <b/>
        <sz val="12"/>
        <color theme="8" tint="-0.249977111117893"/>
        <rFont val="Times New Roman"/>
        <family val="1"/>
      </rPr>
      <t>, Gurutze Beitia, Josean Bengoetxea, Iñaki Rikarte, Eneko Arcas, Itziar Atienza, Elena Irureta, Itziar Ituño, Ramón Agirre, Javier Tolosa, Javi Alaiza, Estibaliz Curiel, Itziar Sanchez, Anaut Patterson, Vega Iguaran</t>
    </r>
  </si>
  <si>
    <r>
      <t>Jorma Tommila, Onni Tommila, Tommi Korpela, Rauno Juvonen, Per Christian Ellefsen, Jonathan Hutchings, Peeter Jakobi, </t>
    </r>
    <r>
      <rPr>
        <b/>
        <u/>
        <sz val="12"/>
        <color theme="8" tint="-0.249977111117893"/>
        <rFont val="Times New Roman"/>
        <family val="1"/>
      </rPr>
      <t>Ilmari Järvenpää</t>
    </r>
  </si>
  <si>
    <r>
      <t>Rock Hudson, Barbara Rush, Gregg Palmer, Rex Reason, </t>
    </r>
    <r>
      <rPr>
        <b/>
        <u/>
        <sz val="12"/>
        <color theme="8" tint="-0.249977111117893"/>
        <rFont val="Times New Roman"/>
        <family val="1"/>
      </rPr>
      <t>Morris Ankrum</t>
    </r>
    <r>
      <rPr>
        <b/>
        <sz val="12"/>
        <color theme="8" tint="-0.249977111117893"/>
        <rFont val="Times New Roman"/>
        <family val="1"/>
      </rPr>
      <t>, Eugene Iglesias, Hugh O´Brian</t>
    </r>
  </si>
  <si>
    <r>
      <t>Jeffrey Combs, Bruce Abbott, Barbara Crampton, </t>
    </r>
    <r>
      <rPr>
        <b/>
        <u/>
        <sz val="12"/>
        <color theme="8" tint="-0.249977111117893"/>
        <rFont val="Times New Roman"/>
        <family val="1"/>
      </rPr>
      <t>David Gale</t>
    </r>
    <r>
      <rPr>
        <b/>
        <sz val="12"/>
        <color theme="8" tint="-0.249977111117893"/>
        <rFont val="Times New Roman"/>
        <family val="1"/>
      </rPr>
      <t>, Robert Sampson, Gerry Black, Carolyn Purdy-Gordon, Peter Kent, Barbara Pieters, Al Berry, Ian Patrick Williams, Bunny Summers, Derek Pendleton, Gene Scherer, James Ellis, James Earl Cathay, Annyce Holzman, Velvet Debois, Lawrence Lowe, Robert Holcomb, Mike Filloon, Craig Reed, Jack Draheim, Robert Pitzele</t>
    </r>
  </si>
  <si>
    <r>
      <t>Josh Lucas, Rachael Taylor, Rohan Nichol, Luke Ford, </t>
    </r>
    <r>
      <rPr>
        <b/>
        <u/>
        <sz val="12"/>
        <color theme="8" tint="-0.249977111117893"/>
        <rFont val="Times New Roman"/>
        <family val="1"/>
      </rPr>
      <t>Arthur Angel</t>
    </r>
    <r>
      <rPr>
        <b/>
        <sz val="12"/>
        <color theme="8" tint="-0.249977111117893"/>
        <rFont val="Times New Roman"/>
        <family val="1"/>
      </rPr>
      <t>, John Batchelor, Keisha Castle-Hughes, Noah Taylor, Loene Carmen, Paul Blackwell, Jacqy Phillips</t>
    </r>
  </si>
  <si>
    <r>
      <t>Nate Parker, David Oyelowo, Terrence Howard, </t>
    </r>
    <r>
      <rPr>
        <b/>
        <u/>
        <sz val="12"/>
        <color theme="8" tint="-0.249977111117893"/>
        <rFont val="Times New Roman"/>
        <family val="1"/>
      </rPr>
      <t>Elijah Kelley</t>
    </r>
    <r>
      <rPr>
        <b/>
        <sz val="12"/>
        <color theme="8" tint="-0.249977111117893"/>
        <rFont val="Times New Roman"/>
        <family val="1"/>
      </rPr>
      <t>, Tristan Wilds, Ne-Yo, Cuba Gooding Jr., Marcus T. Paulk, Method Man, Leslie Odom Jr., Bryan Cranston, Michael B. Jordan, Daniela Ruah, Stacie Davis, Henry Garrett, Edwina Findley Dickerson, Andre Royo, David Gyasi, Kevin Phillips</t>
    </r>
  </si>
  <si>
    <r>
      <t>Bruce Willis, John Malkovich, Morgan Freeman, Helen Mirren, Karl Urban, Mary-Louise Parker, Brian Cox, Richard Dreyfuss, </t>
    </r>
    <r>
      <rPr>
        <b/>
        <u/>
        <sz val="12"/>
        <color theme="8" tint="-0.249977111117893"/>
        <rFont val="Times New Roman"/>
        <family val="1"/>
      </rPr>
      <t>Rebecca Pidgeon</t>
    </r>
    <r>
      <rPr>
        <b/>
        <sz val="12"/>
        <color theme="8" tint="-0.249977111117893"/>
        <rFont val="Times New Roman"/>
        <family val="1"/>
      </rPr>
      <t>, Ernest Borgnine, James Remar, Julian McMahon, Heidi von Palleske, Jefferson Brown, Chris Owens, Jaqueline Fleming, Jason Giuliano, Alec Rayme, Lawrence Turner, Emily Kuroda, Joe Chrest, Justine Wachsberger, Tara Yelland, Audrey Wasilewski, Matthew Olver, Jason Weinberg, Tony De Santis, Greg Bryk, Neil Whitely, Robert Morse, Joshua Peace, Michelle Nolden, Jake Goodman, Laura DeCarteret, Jonathan Walker, Murray McRae, Cindy Dukoff, Thomas Mitchell, Bernadette Couture, Dmitry Chepovetsky, Bob Reeves, Mark Ferguson</t>
    </r>
  </si>
  <si>
    <r>
      <t>Patrick Carroll, Rob Devaney, Izzy Diaz, </t>
    </r>
    <r>
      <rPr>
        <b/>
        <u/>
        <sz val="12"/>
        <color theme="8" tint="-0.249977111117893"/>
        <rFont val="Times New Roman"/>
        <family val="1"/>
      </rPr>
      <t>Mike Figueroa</t>
    </r>
    <r>
      <rPr>
        <b/>
        <sz val="12"/>
        <color theme="8" tint="-0.249977111117893"/>
        <rFont val="Times New Roman"/>
        <family val="1"/>
      </rPr>
      <t>, Kel O'Neill, Yanal Kassay, Ty Jones, Daniel Stewart Sherman, Bridget Barkan</t>
    </r>
  </si>
  <si>
    <r>
      <t>Gong Li, Chen Daoming, Zhang Huiwen, Guo Tao, </t>
    </r>
    <r>
      <rPr>
        <b/>
        <u/>
        <sz val="12"/>
        <color theme="8" tint="-0.249977111117893"/>
        <rFont val="Times New Roman"/>
        <family val="1"/>
      </rPr>
      <t>Yan Ni</t>
    </r>
    <r>
      <rPr>
        <b/>
        <sz val="12"/>
        <color theme="8" tint="-0.249977111117893"/>
        <rFont val="Times New Roman"/>
        <family val="1"/>
      </rPr>
      <t>, Li Chun, Zhang Jiayi, Liu Peiqi, Ding Jiali, Xin Baiqing, Zu Feng, Chen Xiaoyi</t>
    </r>
  </si>
  <si>
    <r>
      <t>Isabel Santos, Jorge Perugorría, Fernando Hechavarría, </t>
    </r>
    <r>
      <rPr>
        <b/>
        <u/>
        <sz val="12"/>
        <color theme="8" tint="-0.249977111117893"/>
        <rFont val="Times New Roman"/>
        <family val="1"/>
      </rPr>
      <t>Néstor Jiménez</t>
    </r>
    <r>
      <rPr>
        <b/>
        <sz val="12"/>
        <color theme="8" tint="-0.249977111117893"/>
        <rFont val="Times New Roman"/>
        <family val="1"/>
      </rPr>
      <t>, Pedro Julio Díaz Ferrán</t>
    </r>
  </si>
  <si>
    <r>
      <t>Audie Murphy, Marshall Thompson, Charles Drake, Jack Kelly, Gregg Palmer, Paul Picerni, David Janssen, Richard Castle, Bruce Cowling, </t>
    </r>
    <r>
      <rPr>
        <b/>
        <u/>
        <sz val="12"/>
        <color theme="8" tint="-0.249977111117893"/>
        <rFont val="Times New Roman"/>
        <family val="1"/>
      </rPr>
      <t>Paul Langton</t>
    </r>
    <r>
      <rPr>
        <b/>
        <sz val="12"/>
        <color theme="8" tint="-0.249977111117893"/>
        <rFont val="Times New Roman"/>
        <family val="1"/>
      </rPr>
      <t>, Brett Halsey</t>
    </r>
  </si>
  <si>
    <r>
      <t>Forest Whitaker, </t>
    </r>
    <r>
      <rPr>
        <b/>
        <u/>
        <sz val="12"/>
        <color theme="8" tint="-0.249977111117893"/>
        <rFont val="Times New Roman"/>
        <family val="1"/>
      </rPr>
      <t>Anthony Mackie</t>
    </r>
    <r>
      <rPr>
        <b/>
        <sz val="12"/>
        <color theme="8" tint="-0.249977111117893"/>
        <rFont val="Times New Roman"/>
        <family val="1"/>
      </rPr>
      <t>, Mike Epps, Sanaa Lathan, Nicole Ari Parker, Ariana Neal, Denise Milfort, Selma Pinkard, Margo Swisher, Peter Weller</t>
    </r>
  </si>
  <si>
    <r>
      <t>Catherine Deneuve, </t>
    </r>
    <r>
      <rPr>
        <b/>
        <u/>
        <sz val="12"/>
        <color theme="8" tint="-0.249977111117893"/>
        <rFont val="Times New Roman"/>
        <family val="1"/>
      </rPr>
      <t>Ian Hendry</t>
    </r>
    <r>
      <rPr>
        <b/>
        <sz val="12"/>
        <color theme="8" tint="-0.249977111117893"/>
        <rFont val="Times New Roman"/>
        <family val="1"/>
      </rPr>
      <t>, Patrick Wymark, John Fraser, Yvonne Furneaux, Valerie Taylor, James Villiers, Helen Fraser, Renee Houston</t>
    </r>
  </si>
  <si>
    <r>
      <t>Michael Douglas, Melanie Griffith, </t>
    </r>
    <r>
      <rPr>
        <b/>
        <u/>
        <sz val="12"/>
        <color theme="8" tint="-0.249977111117893"/>
        <rFont val="Times New Roman"/>
        <family val="1"/>
      </rPr>
      <t>Liam Neeson</t>
    </r>
    <r>
      <rPr>
        <b/>
        <sz val="12"/>
        <color theme="8" tint="-0.249977111117893"/>
        <rFont val="Times New Roman"/>
        <family val="1"/>
      </rPr>
      <t>, Joely Richardson, John Gielgud, Francis Guinan, Patrick Winczewski, Roy Alon, Sylvia Syms, Ludwig Haas</t>
    </r>
  </si>
  <si>
    <r>
      <t>Tom Cruise, Rebecca De Mornay, Joe Pantoliano, Richard Masur, Bronson Pinchot, Nicholas Pryor, Janet Carroll, Curtis Armstrong, </t>
    </r>
    <r>
      <rPr>
        <b/>
        <u/>
        <sz val="12"/>
        <color theme="8" tint="-0.249977111117893"/>
        <rFont val="Times New Roman"/>
        <family val="1"/>
      </rPr>
      <t>Shera Danese</t>
    </r>
    <r>
      <rPr>
        <b/>
        <sz val="12"/>
        <color theme="8" tint="-0.249977111117893"/>
        <rFont val="Times New Roman"/>
        <family val="1"/>
      </rPr>
      <t>, Raphael Sbarge, Bruce A. Young, Kevin Anderson, Nathan Davis, Jerome Landfield, Ron Dean, Bruno Alexander, Robert Kurcz, Jonathan Chapin, Harry Teinowitz, Francine Locke, Debra Dulman, Megan Mullally, Lora Staley, Fern Persons, Cynthia Baker, Wayne Kneeland, Karen Grossman, Brett Baer, Vinny Argiro, Mike Genovese</t>
    </r>
  </si>
  <si>
    <r>
      <t>Patrick Swayze</t>
    </r>
    <r>
      <rPr>
        <b/>
        <sz val="12"/>
        <color theme="8" tint="-0.249977111117893"/>
        <rFont val="Times New Roman"/>
        <family val="1"/>
      </rPr>
      <t>, Kelly Lynch, Sam Elliott, Ben Gazzara, Marshall R. Teague, Julie Michaels, Red West, Jeff Healey, Kathleen Wilhoite, Gary Hudson, Terry Funk, John Doe, Michael Rider, Keith David, Tiny Ron, Patricia Tallman</t>
    </r>
  </si>
  <si>
    <r>
      <t>Jennifer Love Hewitt, Sarah Michelle Gellar, Ryan Phillippe, </t>
    </r>
    <r>
      <rPr>
        <b/>
        <u/>
        <sz val="12"/>
        <color theme="8" tint="-0.249977111117893"/>
        <rFont val="Times New Roman"/>
        <family val="1"/>
      </rPr>
      <t>Freddie Prinze Jr.</t>
    </r>
    <r>
      <rPr>
        <b/>
        <sz val="12"/>
        <color theme="8" tint="-0.249977111117893"/>
        <rFont val="Times New Roman"/>
        <family val="1"/>
      </rPr>
      <t>, Johnny Galecki, Bridgette Wilson, Anne Heche, Muse Watson, Patti D'Arbanville, Stuart Greer</t>
    </r>
  </si>
  <si>
    <r>
      <t>David Oyelowo, Tom Wilkinson, Carmen Ejogo, Tim Roth, </t>
    </r>
    <r>
      <rPr>
        <b/>
        <u/>
        <sz val="12"/>
        <color theme="8" tint="-0.249977111117893"/>
        <rFont val="Times New Roman"/>
        <family val="1"/>
      </rPr>
      <t>Giovanni Ribisi</t>
    </r>
    <r>
      <rPr>
        <b/>
        <sz val="12"/>
        <color theme="8" tint="-0.249977111117893"/>
        <rFont val="Times New Roman"/>
        <family val="1"/>
      </rPr>
      <t>, Common, Oprah Winfrey, Lorraine Toussaint, André Holland, Alessandro Nivola, Martin Sheen, Cuba Gooding Jr., Dylan Baker, Stephan James, Wendell Pierce, Lakeith Stanfield, Colman Domingo, Ruben Santiago-Hudson, Stephen Root, Tessa Thompson, Omar Dorsey, Henry G. Sanders, Jeremy Strong</t>
    </r>
  </si>
  <si>
    <r>
      <t>Warren Beatty, Goldie Hawn, Lee Grant, Julie Christie, </t>
    </r>
    <r>
      <rPr>
        <b/>
        <u/>
        <sz val="12"/>
        <color theme="8" tint="-0.249977111117893"/>
        <rFont val="Times New Roman"/>
        <family val="1"/>
      </rPr>
      <t>Tony Bill</t>
    </r>
    <r>
      <rPr>
        <b/>
        <sz val="12"/>
        <color theme="8" tint="-0.249977111117893"/>
        <rFont val="Times New Roman"/>
        <family val="1"/>
      </rPr>
      <t>, Susanna Moore, Jack Warden, George Furth, Luana Anders, Jay Robinson, Howard Hesseman, Ann Weldon, Brad Dexter, Arthur Tovey, Carrie Fisher, Joan Marshall</t>
    </r>
  </si>
  <si>
    <r>
      <t>Zachary Levi, Asher Angel, Jack Dylan Grazer, Mark Strong, Adam Brody, Djimon Hounsou, Grace Fulton, Meagan Good, Michelle Borth, Ross Butler, Natalia Safran, Marta Milans, D.J. Cotrona, </t>
    </r>
    <r>
      <rPr>
        <b/>
        <u/>
        <sz val="12"/>
        <color theme="8" tint="-0.249977111117893"/>
        <rFont val="Times New Roman"/>
        <family val="1"/>
      </rPr>
      <t>Ian Chen</t>
    </r>
    <r>
      <rPr>
        <b/>
        <sz val="12"/>
        <color theme="8" tint="-0.249977111117893"/>
        <rFont val="Times New Roman"/>
        <family val="1"/>
      </rPr>
      <t>, Cassandra Ebner, Cooper Andrews, Faithe Herman, Caroline Korycki, David Kohlsmith, Ava Preston, Lovina Yavari, Andi Osho, Cyndy Day, Angelica Lisk-Hann, Stephannie Hawkins, Evan Marsh, Lotta Losten, Carson MacCormac, Jovan Armand, John Glover</t>
    </r>
  </si>
  <si>
    <r>
      <t>Patrick Stewart</t>
    </r>
    <r>
      <rPr>
        <b/>
        <sz val="12"/>
        <color theme="8" tint="-0.249977111117893"/>
        <rFont val="Times New Roman"/>
        <family val="1"/>
      </rPr>
      <t>, Isaac C. Singleton, Lorna Raver, Sadie Alexandru, Marco Khan, Said Faraj, Sandra Linz, Mariam Vardani, Marcella Raya, Shahin Sean Solimon, Dharbi Jens, Jon Jon Briones, Avi Bernard</t>
    </r>
  </si>
  <si>
    <r>
      <t>Mickey Rourke, Josh Brolin, Jessica Alba, </t>
    </r>
    <r>
      <rPr>
        <b/>
        <u/>
        <sz val="12"/>
        <color theme="8" tint="-0.249977111117893"/>
        <rFont val="Times New Roman"/>
        <family val="1"/>
      </rPr>
      <t>Joseph Gordon-Levitt</t>
    </r>
    <r>
      <rPr>
        <b/>
        <sz val="12"/>
        <color theme="8" tint="-0.249977111117893"/>
        <rFont val="Times New Roman"/>
        <family val="1"/>
      </rPr>
      <t>, Eva Green, Powers Boothe, Rosario Dawson, Dennis Haysbert, Bruce Willis, Ray Liotta, Christopher Meloni, Jeremy Piven, Jamie Chung, Christopher Lloyd, Jaime King, Juno Temple, Stacy Keach, Marton Csokas, Jude Ciccolella, Julia Garner, Lady Gaga, Alexa PenaVega, Patricia Vonne, Bart Fletcher, Billy Blair, Johnny Reno, Frank Miller, Robert Rodriguez</t>
    </r>
  </si>
  <si>
    <r>
      <t>Dev Patel, Freida Pinto, </t>
    </r>
    <r>
      <rPr>
        <b/>
        <u/>
        <sz val="12"/>
        <color theme="8" tint="-0.249977111117893"/>
        <rFont val="Times New Roman"/>
        <family val="1"/>
      </rPr>
      <t>Madhur Mittal</t>
    </r>
    <r>
      <rPr>
        <b/>
        <sz val="12"/>
        <color theme="8" tint="-0.249977111117893"/>
        <rFont val="Times New Roman"/>
        <family val="1"/>
      </rPr>
      <t>, Anil Kapoor, Irrfan Khan, Saurabh Shukla, Mia Drake, Rajendranath Zutshi, Rubina Ali, Ayush Mahesh Khedekar</t>
    </r>
  </si>
  <si>
    <r>
      <t>Daniel Craig, Nicholas Boulton, Selina Cadell, Megan Dodds, </t>
    </r>
    <r>
      <rPr>
        <b/>
        <u/>
        <sz val="12"/>
        <color theme="8" tint="-0.249977111117893"/>
        <rFont val="Times New Roman"/>
        <family val="1"/>
      </rPr>
      <t>Robert Daws</t>
    </r>
    <r>
      <rPr>
        <b/>
        <sz val="12"/>
        <color theme="8" tint="-0.249977111117893"/>
        <rFont val="Times New Roman"/>
        <family val="1"/>
      </rPr>
      <t>, Peter Gunn, Simon Chandler</t>
    </r>
  </si>
  <si>
    <r>
      <t>Michael Fassbender, Kate Winslet, Seth Rogen, </t>
    </r>
    <r>
      <rPr>
        <b/>
        <u/>
        <sz val="12"/>
        <color theme="8" tint="-0.249977111117893"/>
        <rFont val="Times New Roman"/>
        <family val="1"/>
      </rPr>
      <t>Jeff Daniels</t>
    </r>
    <r>
      <rPr>
        <b/>
        <sz val="12"/>
        <color theme="8" tint="-0.249977111117893"/>
        <rFont val="Times New Roman"/>
        <family val="1"/>
      </rPr>
      <t>, Michael Stuhlbarg, Katherine Waterston, Sarah Snook, Perla Haney-Jardine, Adam Shapiro, Makenzie Moss, Afsheen Olyaie, Tina Gilton, Tom O'Reilly, Natalie Stephany Aguilar</t>
    </r>
  </si>
  <si>
    <r>
      <t>Briana Evigan</t>
    </r>
    <r>
      <rPr>
        <b/>
        <sz val="12"/>
        <color theme="8" tint="-0.249977111117893"/>
        <rFont val="Times New Roman"/>
        <family val="1"/>
      </rPr>
      <t>, Robert Hoffman, Telisha Shaw, Will Kemp, Adam G. Sevani, Cassie Ventura, Danielle Polanco, Christopher Scott, Channing Tatum, Mari Koda, Janelle Cambridge, Luis Rosado, Harry Shum Jr., LaJon Dantzler, Black Thomas, Alison Faulk, Jeffrey 'Machine' McCann, Sonja Sohn, Jarrell Houston, Amarr M. Wooten, Daisha Graf, Laura Edwards, Samantha Zweben, Luis Salgado, Hattie McDaniel, Jamal Sims, Carly Lang, Dondraico Johnson, Rhapsody James, Sharya Howell, Brandy Lamkin, Binkie Stuart, Dave Scott, Julie Urich</t>
    </r>
  </si>
  <si>
    <r>
      <t>James Spader, Angela Bassett, Robert Forster, </t>
    </r>
    <r>
      <rPr>
        <b/>
        <u/>
        <sz val="12"/>
        <color theme="8" tint="-0.249977111117893"/>
        <rFont val="Times New Roman"/>
        <family val="1"/>
      </rPr>
      <t>Lou Diamond Phillips</t>
    </r>
    <r>
      <rPr>
        <b/>
        <sz val="12"/>
        <color theme="8" tint="-0.249977111117893"/>
        <rFont val="Times New Roman"/>
        <family val="1"/>
      </rPr>
      <t>, Peter Facinelli, Robin Tunney, Wilson Cruz, Kerrigan Mahan, Vanessa Marshall, Eddy Rice Jr., Knox White</t>
    </r>
  </si>
  <si>
    <r>
      <t>Jonah Hill, Michael Cera, Christopher Mintz-Plasse, Seth Rogen, </t>
    </r>
    <r>
      <rPr>
        <b/>
        <u/>
        <sz val="12"/>
        <color theme="8" tint="-0.249977111117893"/>
        <rFont val="Times New Roman"/>
        <family val="1"/>
      </rPr>
      <t>Bill Hader</t>
    </r>
    <r>
      <rPr>
        <b/>
        <sz val="12"/>
        <color theme="8" tint="-0.249977111117893"/>
        <rFont val="Times New Roman"/>
        <family val="1"/>
      </rPr>
      <t>, Emma Stone, Joe Lo Truglio, Kevin Corrigan, Martha MacIsaac, Scott Gerbacia, Lauren Miller Rogen, Aviva Baumann, Carla Gallo, Dave Franco, Aurora Snow, Jenna Haze, Cortney Palm</t>
    </r>
  </si>
  <si>
    <r>
      <t>Ewan McGregor</t>
    </r>
    <r>
      <rPr>
        <b/>
        <sz val="12"/>
        <color theme="8" tint="-0.249977111117893"/>
        <rFont val="Times New Roman"/>
        <family val="1"/>
      </rPr>
      <t>, Robert Carlyle, Jonny Lee Miller, Ewen Bremner, Kelly MacDonald, Shirley Henderson, James Cosmo, Anjela Nedyalkova, Steven Robertson, Irvine Welsh, Gordon Kennedy, Eileen Nicholas, John Bell, Katie Leung</t>
    </r>
  </si>
  <si>
    <r>
      <t>Robert Redford</t>
    </r>
    <r>
      <rPr>
        <b/>
        <sz val="12"/>
        <color theme="8" tint="-0.249977111117893"/>
        <rFont val="Times New Roman"/>
        <family val="1"/>
      </rPr>
      <t>, Barbra Streisand, Bradford Dillman, Viveca Lindfors, Herb Edelman, Murray Hamilton, Patrick O'Neal, Lois Chiles, James Woods, George Gaynes</t>
    </r>
  </si>
  <si>
    <r>
      <t>Michel Piccoli, Rada Rassimov, </t>
    </r>
    <r>
      <rPr>
        <b/>
        <u/>
        <sz val="12"/>
        <color theme="8" tint="-0.249977111117893"/>
        <rFont val="Times New Roman"/>
        <family val="1"/>
      </rPr>
      <t>Amparo Soler Leal</t>
    </r>
    <r>
      <rPr>
        <b/>
        <sz val="12"/>
        <color theme="8" tint="-0.249977111117893"/>
        <rFont val="Times New Roman"/>
        <family val="1"/>
      </rPr>
      <t>, Queta Claver, Manuel Alexandre, Julieta Serrano, Claudia Bianchi, Valentine Tessier</t>
    </r>
  </si>
  <si>
    <r>
      <t>Charlton Heston, </t>
    </r>
    <r>
      <rPr>
        <b/>
        <u/>
        <sz val="12"/>
        <color theme="8" tint="-0.249977111117893"/>
        <rFont val="Times New Roman"/>
        <family val="1"/>
      </rPr>
      <t>Ava Gardner</t>
    </r>
    <r>
      <rPr>
        <b/>
        <sz val="12"/>
        <color theme="8" tint="-0.249977111117893"/>
        <rFont val="Times New Roman"/>
        <family val="1"/>
      </rPr>
      <t>, George Kennedy, Geneviève Bujold, Lorne Greene, Richard Roundtree, Walter Matthau, Marjoe Gortner, Barry Sullivan, Lloyd Nolan, Victoria Principal, Pedro Armendáriz Jr.</t>
    </r>
  </si>
  <si>
    <r>
      <t>Tyrone Power, Marlene Dietrich, Charles Laughton, </t>
    </r>
    <r>
      <rPr>
        <b/>
        <u/>
        <sz val="12"/>
        <color theme="8" tint="-0.249977111117893"/>
        <rFont val="Times New Roman"/>
        <family val="1"/>
      </rPr>
      <t>Elsa Lanchester</t>
    </r>
    <r>
      <rPr>
        <b/>
        <sz val="12"/>
        <color theme="8" tint="-0.249977111117893"/>
        <rFont val="Times New Roman"/>
        <family val="1"/>
      </rPr>
      <t>, John Williams, Una O'Connor, Henry Daniell, Norma Varden, Torin Thatcher, Ian Wolfe, Francis Compton</t>
    </r>
  </si>
  <si>
    <r>
      <t>Emma Fitzpatrick, Josh Stewart, Lee Tergesen, Christopher McDonald, </t>
    </r>
    <r>
      <rPr>
        <b/>
        <u/>
        <sz val="12"/>
        <color theme="8" tint="-0.249977111117893"/>
        <rFont val="Times New Roman"/>
        <family val="1"/>
      </rPr>
      <t>Erin Way</t>
    </r>
    <r>
      <rPr>
        <b/>
        <sz val="12"/>
        <color theme="8" tint="-0.249977111117893"/>
        <rFont val="Times New Roman"/>
        <family val="1"/>
      </rPr>
      <t>, Daniel Sharman, Johanna Braddy, Navi Rawat, Andre Royo, Brandon Molale, Justin Mortelliti, Eaddy Mays, Shannon Kane, Will Peltz, Tim Griffin, Robert Pralgo</t>
    </r>
  </si>
  <si>
    <r>
      <t>Mark Wahlberg, Christian Bale, Amy Adams, </t>
    </r>
    <r>
      <rPr>
        <b/>
        <u/>
        <sz val="12"/>
        <color theme="8" tint="-0.249977111117893"/>
        <rFont val="Times New Roman"/>
        <family val="1"/>
      </rPr>
      <t>Melissa Leo</t>
    </r>
    <r>
      <rPr>
        <b/>
        <sz val="12"/>
        <color theme="8" tint="-0.249977111117893"/>
        <rFont val="Times New Roman"/>
        <family val="1"/>
      </rPr>
      <t>, Jack McGee, Dendrie Taylor, Jenna Lamia, Bianca Hunter, Sue Costello, Salvatore Santone, Erica McDermott, Bonnie Aarons, Jackson Nicoll, Melissa McMeekin</t>
    </r>
  </si>
  <si>
    <r>
      <t>Paul McCarthy-Boyington, Eddie McGee, Trista Robinson, </t>
    </r>
    <r>
      <rPr>
        <b/>
        <u/>
        <sz val="12"/>
        <color theme="8" tint="-0.249977111117893"/>
        <rFont val="Times New Roman"/>
        <family val="1"/>
      </rPr>
      <t>B. Anthony Cohen</t>
    </r>
    <r>
      <rPr>
        <b/>
        <sz val="12"/>
        <color theme="8" tint="-0.249977111117893"/>
        <rFont val="Times New Roman"/>
        <family val="1"/>
      </rPr>
      <t>, Brianna Lauren Jackson, Celine Tien, Fred Coury, Ian Tien, Richard Gale, T. Arthur Cottam, Noel Britton, J. Louis Reid</t>
    </r>
  </si>
  <si>
    <r>
      <t>Zoe Kazan, Jake Johnson, Ron Livingston, </t>
    </r>
    <r>
      <rPr>
        <b/>
        <u/>
        <sz val="12"/>
        <color theme="8" tint="-0.249977111117893"/>
        <rFont val="Times New Roman"/>
        <family val="1"/>
      </rPr>
      <t>Danny Pudi</t>
    </r>
    <r>
      <rPr>
        <b/>
        <sz val="12"/>
        <color theme="8" tint="-0.249977111117893"/>
        <rFont val="Times New Roman"/>
        <family val="1"/>
      </rPr>
      <t>, Sterling Beaumon, Frankie Shaw, Sabrina Lloyd, Audi Resendez, Jennifer Lafleur, Anne Gregory</t>
    </r>
  </si>
  <si>
    <r>
      <t>Matthew McConaughey, Sandra Bullock, </t>
    </r>
    <r>
      <rPr>
        <b/>
        <u/>
        <sz val="12"/>
        <color theme="8" tint="-0.249977111117893"/>
        <rFont val="Times New Roman"/>
        <family val="1"/>
      </rPr>
      <t>Samuel L. Jackson</t>
    </r>
    <r>
      <rPr>
        <b/>
        <sz val="12"/>
        <color theme="8" tint="-0.249977111117893"/>
        <rFont val="Times New Roman"/>
        <family val="1"/>
      </rPr>
      <t>, Kevin Spacey, Brenda Fricker, Oliver Platt, Charles S. Dutton, Ashley Judd, Patrick McGoohan, Donald Sutherland, Kiefer Sutherland, Nicky Katt, Doug Hutchison, Octavia Spencer</t>
    </r>
  </si>
  <si>
    <r>
      <t>Jean-Claude Van Damme</t>
    </r>
    <r>
      <rPr>
        <b/>
        <sz val="12"/>
        <color theme="8" tint="-0.249977111117893"/>
        <rFont val="Times New Roman"/>
        <family val="1"/>
      </rPr>
      <t>, Mia Sara, Ron Silver, Bruce McGill, Gloria Reuben, Scott Bellis, Jason Schombing, Scott Lawrence, Kenneth Welsh, Brent Woolsey, Brad Loree, Shane Kelly, Richard Faraci, Steven Lambert, Kevin McNulty, J.J. Makaro, Yves Cameron, David Jacox, Mike Mitchell, Sean O'Byrne, Gabrielle Rose, Malcolm Stewart, Alfonso Quijada, Glen Roald, Duncan Fraser, Tony Morelli, Kelli Fox, Pamela Martin, Tom McBeath, Frank Cassini, Kim Kondrashoff, Veena Sood, James Lew, Charles Andre, Scott Nicholson, Ernie Jackson, Laura Murdoch, Ian Tracey, Callum Keith Rennie</t>
    </r>
  </si>
  <si>
    <r>
      <t>Matthew Broderick</t>
    </r>
    <r>
      <rPr>
        <b/>
        <sz val="12"/>
        <color theme="8" tint="-0.249977111117893"/>
        <rFont val="Times New Roman"/>
        <family val="1"/>
      </rPr>
      <t>, Alan Ruck, Mia Sara, Jeffrey Jones, Jennifer Grey, Cindy Pickett, Lyman Ward, Charlie Sheen, Ben Stein</t>
    </r>
  </si>
  <si>
    <r>
      <t>Vince Vaughn, </t>
    </r>
    <r>
      <rPr>
        <b/>
        <u/>
        <sz val="12"/>
        <color theme="8" tint="-0.249977111117893"/>
        <rFont val="Times New Roman"/>
        <family val="1"/>
      </rPr>
      <t>Jason Bateman</t>
    </r>
    <r>
      <rPr>
        <b/>
        <sz val="12"/>
        <color theme="8" tint="-0.249977111117893"/>
        <rFont val="Times New Roman"/>
        <family val="1"/>
      </rPr>
      <t>, Jon Favreau, Faizon Love, Kristin Davis, Kristen Bell, Malin Akerman, Kali Hawk, Jean Reno, Ken Jeong, John Michael Higgins, Tasha Smith, Temuera Morrison, Alexis Knapp, Jonna Walsh, Aneliese Roettger, Carlos Ponce</t>
    </r>
  </si>
  <si>
    <r>
      <t>Woody Allen, Goldie Hawn, </t>
    </r>
    <r>
      <rPr>
        <b/>
        <u/>
        <sz val="12"/>
        <color theme="8" tint="-0.249977111117893"/>
        <rFont val="Times New Roman"/>
        <family val="1"/>
      </rPr>
      <t>Natalie Portman</t>
    </r>
    <r>
      <rPr>
        <b/>
        <sz val="12"/>
        <color theme="8" tint="-0.249977111117893"/>
        <rFont val="Times New Roman"/>
        <family val="1"/>
      </rPr>
      <t>, Alan Alda, Drew Barrymore, Lukas Haas, Gaby Hoffmann, Natasha Lyonne, Edward Norton, Julia Roberts, Tim Roth, David Ogden Stiers, Billy Crudup</t>
    </r>
  </si>
  <si>
    <r>
      <t>Alicia Vikander, Daniel Wu, Dominic West, Walton Goggins, </t>
    </r>
    <r>
      <rPr>
        <b/>
        <u/>
        <sz val="12"/>
        <color theme="8" tint="-0.249977111117893"/>
        <rFont val="Times New Roman"/>
        <family val="1"/>
      </rPr>
      <t>Kristin Scott Thomas</t>
    </r>
    <r>
      <rPr>
        <b/>
        <sz val="12"/>
        <color theme="8" tint="-0.249977111117893"/>
        <rFont val="Times New Roman"/>
        <family val="1"/>
      </rPr>
      <t>, Alexandre Willaume, Adrian Collins, Hannah John-Kamen, Nick Frost, Derek Jacobi, Tamer Burjaq, Keenan Arrison, Andrian Mazive, Milton Schorr, Peter Waison, Samuel Mak, Sky Yang, Civic Chung, Josef Altin, William Postlethwaite, Roger Nsengiyumva, Jaime Winstone, Michael Obiora, Shekhar Varma, Rekha John-Cheriyan, Antonio Aakeel, Maisy De Freitas, Emily Carey, Gordon Chow, Duncan Airlie James, Jandre le Roux, Vere Tindale, Annabel Elizabeth Wood, Kenneth Fok, Maruwan Gasant</t>
    </r>
  </si>
  <si>
    <r>
      <t>Michael Douglas, Benicio del Toro, Don Cheadle, Catherine Zeta-Jones, Dennis Quaid, Erika Christensen, </t>
    </r>
    <r>
      <rPr>
        <b/>
        <u/>
        <sz val="12"/>
        <color theme="8" tint="-0.249977111117893"/>
        <rFont val="Times New Roman"/>
        <family val="1"/>
      </rPr>
      <t>Steven Bauer</t>
    </r>
    <r>
      <rPr>
        <b/>
        <sz val="12"/>
        <color theme="8" tint="-0.249977111117893"/>
        <rFont val="Times New Roman"/>
        <family val="1"/>
      </rPr>
      <t>, Miguel Ferrer, Amy Irving, Luis Guzmán, Benjamin Bratt, Clifton Collins Jr., Topher Grace, Tomas Milian, Salma Hayek, Marisol Padilla Sánchez, Albert Finney, James Brolin, John Slattery, D.W. Moffett, Viola Davis, Michael Showers, Enrique Murciano, Jacob Vargas, Andrew Chavez, Michael Saucedo, Jose Yenque, Emilio Rivera, Michael O'Neill, Russell G. Jones, Eric Collins, Beau Holden, James Lew, Jeremy Fitzgerald, Russell Solberg, Carlos Cervantes, Carl Clarfalio, Steven Lambert, Rick Avery, Mario Roberts, Eileen Weisinger, Mike Watson, Kurt D. Lott, Lincoln Simonds, Ousaun Elam, Brian Avery, Corey Spears, Majandra Delfino, Alec Roberts, Rena Sofer, Stacey Travis, Brandon Keener, Stephen Dunham, Margaret Travolta, Harry Reid, Barbara Boxer, Dave Hager, Tucker Smallwood, Víctor Quintero, Ramiro González, James Pickens Jr., Peter Riegert, Elaine Kagan, Jimmy Ortega, Thomas Rosales Jr., Vonte Sweet, Yul Vazquez, Jack Conley, Eddie Velez, John Brown, Mike Siegel, Harsh Nayyar, Mary Pat Gleason, Vincent Ward, Jsu Garcia, Rita Gomez, Kaizaad Kotwal, David Jensen, Jay Krymis, Mike Malone, René Pereyra, Ben Scott</t>
    </r>
  </si>
  <si>
    <r>
      <t>Brad Pitt, </t>
    </r>
    <r>
      <rPr>
        <b/>
        <u/>
        <sz val="12"/>
        <color theme="8" tint="-0.249977111117893"/>
        <rFont val="Times New Roman"/>
        <family val="1"/>
      </rPr>
      <t>Eric Bana</t>
    </r>
    <r>
      <rPr>
        <b/>
        <sz val="12"/>
        <color theme="8" tint="-0.249977111117893"/>
        <rFont val="Times New Roman"/>
        <family val="1"/>
      </rPr>
      <t>, Orlando Bloom, Brian Cox, Peter O'Toole, Sean Bean, Diane Kruger, Brendan Gleeson, Saffron Burrows, Tyler Mane, Julie Christie, Rose Byrne, Julian Glover, Garrett Hedlund, Vincent Regan, James Cosmo, Nigel Terry, John Shrapnel, Trevor Eve, Mark Lewis Jones, Adoni Maropis, Frankie Fitzgerald, Nathan Jones, Jacob Smith, Siri Svegler, Lucie Barat, Ken Bones, Manuel Cauchi, Owain Yeoman, Luke Tal, Matthew Tal, Louis Dempsey, Joshua Richards, Tim Chipping, Desislava Stefanova, Tanja Tzarovska</t>
    </r>
  </si>
  <si>
    <r>
      <t>Lorraine Pilkington</t>
    </r>
    <r>
      <rPr>
        <b/>
        <sz val="12"/>
        <color theme="8" tint="-0.249977111117893"/>
        <rFont val="Times New Roman"/>
        <family val="1"/>
      </rPr>
      <t>, Finlay Robertson, Rose Keegan, Jake Broder, Nolan Hemmings</t>
    </r>
  </si>
  <si>
    <r>
      <t>Will Forte, Domhnall Gleeson, Seth Green, Thomas Lennon, Jon Daly, Elvy Yost, Joel McHale, Jackie Tohn, John Gemberling, Martin Mull, </t>
    </r>
    <r>
      <rPr>
        <b/>
        <u/>
        <sz val="12"/>
        <color theme="8" tint="-0.249977111117893"/>
        <rFont val="Times New Roman"/>
        <family val="1"/>
      </rPr>
      <t>Matt Walsh</t>
    </r>
    <r>
      <rPr>
        <b/>
        <sz val="12"/>
        <color theme="8" tint="-0.249977111117893"/>
        <rFont val="Times New Roman"/>
        <family val="1"/>
      </rPr>
      <t>, Rick Glassman, Finn Wittrock, Frank Gingerich, Morgan Gingerich, Annette O'Toole, Harry Groener, David Wain, Ben F. Campbell, Jon Klaft, Camille Guaty, Brad Morris, Carla Gallo, Beau Bassewitz, Rick Overton, Mark Metcalf, David Krumholtz, Mitchell Hurwitz, Michael Colton, John Aboud, Jan Michael Sherman, Matt Lucas, Kerri Kenney, Natasha Lyonne, Bob Stephenson, Neil Casey, Ellen Colton, Liz Femi, Chris Redd, Krister Johnson, Mike Nojun Park, Gregg Turkington, Ed Helms, Michael Farrell, Meera Rohit Kumbhani, Jherek Bischoff, Craig Wedren, Nelson Franklin, Emmy Rossum, Sam Mickens, Armen Weitzman, Max Greenfield, Lonny Ross, Joe Lo Truglio, Steven Sims, Brian Huskey, Julian Wass, Bo Boddie, Rich Sommer, Kate Bradley, Abigail Klein, Andrew Gray McDonnell, Erv Dahl, Paul Scheer, Martha Smith, Eugene 'Hutch' Barbeau, Matt Ballard, Melissa Paulo, Lindsey Kraft</t>
    </r>
  </si>
  <si>
    <r>
      <t>Narges Rashidi, </t>
    </r>
    <r>
      <rPr>
        <b/>
        <u/>
        <sz val="12"/>
        <color theme="8" tint="-0.249977111117893"/>
        <rFont val="Times New Roman"/>
        <family val="1"/>
      </rPr>
      <t>Avin Manshadi</t>
    </r>
    <r>
      <rPr>
        <b/>
        <sz val="12"/>
        <color theme="8" tint="-0.249977111117893"/>
        <rFont val="Times New Roman"/>
        <family val="1"/>
      </rPr>
      <t>, Bobby Naderi, Ray Haratian, Arash Marandi, Bijan Daneshmand, Nabil Koni, Hamid Djavadan, Behi Djanati Atai, Amir Hossein Ranjbar, Soussan Farrokhnia, Aram Ghasemy, Houshang Ranjbar</t>
    </r>
  </si>
  <si>
    <r>
      <t>Liam Neeson</t>
    </r>
    <r>
      <rPr>
        <b/>
        <sz val="12"/>
        <color theme="8" tint="-0.249977111117893"/>
        <rFont val="Times New Roman"/>
        <family val="1"/>
      </rPr>
      <t>, Laura Dern, Emmy Rossum, Julia Jones, William Forsythe, Elysia Rotaru, Tom Bateman, Aleks Paunovic, John Doman, Domenick Lombardozzi, Raoul Trujillo, Ben Hollingsworth, Emily Maddison, Nathaniel Arcand, Victor Zinck Jr., Arnold Pinnock, Wesley MacInnes, Chris Logan, Bradley Stryker, Tom Jackson, Micheál Richardson, Elizabeth Thai, Loretta Walsh, Glen Gould, Jim Shield, Nels Lennarson, Dani Alvarado, Ben Sullivan, Lucy Ssuubi</t>
    </r>
  </si>
  <si>
    <r>
      <t>Ugo Tognazzi</t>
    </r>
    <r>
      <rPr>
        <b/>
        <sz val="12"/>
        <color theme="8" tint="-0.249977111117893"/>
        <rFont val="Times New Roman"/>
        <family val="1"/>
      </rPr>
      <t>, Michel Serrault, Michel Galabru, Claire Maurier, Rémi Laurent, Carme Scarpita, Benny Luke</t>
    </r>
  </si>
  <si>
    <r>
      <t>Josh Hartnett</t>
    </r>
    <r>
      <rPr>
        <b/>
        <sz val="12"/>
        <color theme="8" tint="-0.249977111117893"/>
        <rFont val="Times New Roman"/>
        <family val="1"/>
      </rPr>
      <t>, Jim Gaffigan, Stephen McHattie, J.C. MacKenzie, Don McKellar, Antoine-Olivier Pilon, Mark Camacho, Frank Schorpion, Rose-Marie Perreault, Raphael Grosz-Harvey, Sahajak Boonthanakit, Domenic Di Rosa, Alex Gravenstein, Sebastien Beaulac, Marcello Bezina, Kenneth Won, Lanisa Dawn, Robert Crooks, Fred Nguyen, Dawn Lambing, Cory Lipman, Léon Gosselin Leclerc, Bianca Bellange, Gillian Doria, Frédéric Millaire-Zouvi, Mike Gregory Dagenais</t>
    </r>
  </si>
  <si>
    <r>
      <t>Kevin Costner, Jeanne Tripplehorn, </t>
    </r>
    <r>
      <rPr>
        <b/>
        <u/>
        <sz val="12"/>
        <color theme="8" tint="-0.249977111117893"/>
        <rFont val="Times New Roman"/>
        <family val="1"/>
      </rPr>
      <t>Dennis Hopper</t>
    </r>
    <r>
      <rPr>
        <b/>
        <sz val="12"/>
        <color theme="8" tint="-0.249977111117893"/>
        <rFont val="Times New Roman"/>
        <family val="1"/>
      </rPr>
      <t>, Tina Majorino, Michael Jeter, Gerard Murphy, R.D. Call, Kim Coates, Chaim Girafi, Zitto Kazann, Zakes Mokae</t>
    </r>
  </si>
  <si>
    <r>
      <t>Lim Su-jeong, </t>
    </r>
    <r>
      <rPr>
        <b/>
        <u/>
        <sz val="12"/>
        <color theme="8" tint="-0.249977111117893"/>
        <rFont val="Times New Roman"/>
        <family val="1"/>
      </rPr>
      <t>Kim Yoon-seok</t>
    </r>
    <r>
      <rPr>
        <b/>
        <sz val="12"/>
        <color theme="8" tint="-0.249977111117893"/>
        <rFont val="Times New Roman"/>
        <family val="1"/>
      </rPr>
      <t>, Gang Dong-won, Yum Jung-ah, Baek Yoon-sik, Song Young-chang, Yoo Hae-jin, Kim Hyo-jin</t>
    </r>
  </si>
  <si>
    <r>
      <t>James McAvoy, Michael Fassbender, Jennifer Lawrence, Nicholas Hoult, Oscar Isaac, Rose Byrne, </t>
    </r>
    <r>
      <rPr>
        <b/>
        <u/>
        <sz val="12"/>
        <color theme="8" tint="-0.249977111117893"/>
        <rFont val="Times New Roman"/>
        <family val="1"/>
      </rPr>
      <t>Evan Peters</t>
    </r>
    <r>
      <rPr>
        <b/>
        <sz val="12"/>
        <color theme="8" tint="-0.249977111117893"/>
        <rFont val="Times New Roman"/>
        <family val="1"/>
      </rPr>
      <t>, Sophie Turner, Tye Sheridan, Josh Helman, Kodi Smit-McPhee, Lucas Till, Alexandra Shipp, Olivia Munn, Lana Condor, Hugh Jackman, Stan Lee, Ben Hardy, Monique Ganderton, Fraser Aitcheson, Al Maini, Ally Sheedy, Anthony Konechny, Manuel Sinor, Joanne Boland, Manuel Tadros, Aladeen Tawfeek, Carolina Bartczak, T.J. McGibbon, Sebastian Naskrent, Boris Sichon, Martin Skorek, Ziad Ghanem, Tómas Lemarquis, James Loye, Zehra Leverman, Joan Lee, Stephen Bogaert, John Bourgeois, Conrad Coates, Dan Lett, Adrian G. Griffiths, Shawn Campbell, Joe Cobden, Naomi Frenette, Raphaël Dury, Mari-Pier Gaudet, Allen Keng, Tsu-Ching Yu, Desmond Campbell, John Ottman, Zeljko Ivanek, Christopher B. MacCabe, Chris Cavener, Joseph Bellerose, Philippe Hartmann, Vlad Alexis</t>
    </r>
  </si>
  <si>
    <r>
      <t>Sarah Hyland, Ione Skye, Hayley Kiyoko, Graham Phillips, Ryan Hansen, Medalion Rahimi, Ian Anthony Dale, </t>
    </r>
    <r>
      <rPr>
        <b/>
        <u/>
        <sz val="12"/>
        <color theme="8" tint="-0.249977111117893"/>
        <rFont val="Times New Roman"/>
        <family val="1"/>
      </rPr>
      <t>Brianne Howey</t>
    </r>
    <r>
      <rPr>
        <b/>
        <sz val="12"/>
        <color theme="8" tint="-0.249977111117893"/>
        <rFont val="Times New Roman"/>
        <family val="1"/>
      </rPr>
      <t>, Chris D'Elia, Kelly Marie Tran, LaMonica Garrett, Colin Woodell, Peter Gilroy, Henry Zaga</t>
    </r>
  </si>
  <si>
    <r>
      <t>Nadine Labaki, Kevin Abboud, </t>
    </r>
    <r>
      <rPr>
        <b/>
        <u/>
        <sz val="12"/>
        <color theme="8" tint="-0.249977111117893"/>
        <rFont val="Times New Roman"/>
        <family val="1"/>
      </rPr>
      <t>Claude Baz Moussawbaa</t>
    </r>
    <r>
      <rPr>
        <b/>
        <sz val="12"/>
        <color theme="8" tint="-0.249977111117893"/>
        <rFont val="Times New Roman"/>
        <family val="1"/>
      </rPr>
      <t>, Julian Farhat, Ali Haidar, Layla Hakim, Yvonne Maalouf, Antoinette Noufaily, Petra Saghbini, Mostafa Al Sakka, Sasseen Kawzally, Caroline Labaki</t>
    </r>
  </si>
  <si>
    <t>Lubna Azabal, Nisrin Erradi, Douae Belkhaouda, Aziz Hattab, Hasnaa Tamtaoui</t>
  </si>
  <si>
    <t>Patricia López Arnaiz, Jone Laspiur, Mikel Losada, Aia Kruse, Luis Callejo, Nagore Aranburu, Mariana Cordero, Gorka Aguinagalde, Fernando Albizu, David Blanka, Iñaki Ardanaz, Miren Gaztañaga, Lander Otaola, Karmele Larrinaga, Ane Pikaza, Amaia Lizarralde, Eric Probanza, Gaizka Ugarte, Lorea Ibarra, Karlos Aurrekoetxea</t>
  </si>
  <si>
    <t>Alena Yiv, Shira Haas, Tamir Mula, Gera Sandler, Eden Halili, Or Barak, Nadia Tichonova, Mirna Fridman, Tatiana Machlinovski, Evgeny Tarlatzky</t>
  </si>
  <si>
    <t>Javier Gutiérrez, Karra Elejalde, Luis Callejo, Patrick Criado, Andrés Gertrudix, Isak Férriz, Miquel Gelabert, Édgar Vittorino, Florín Opritescu, Ángel Solo, Àlex Monner, Sebastián Haro</t>
  </si>
  <si>
    <t>Daniel Joey Albright, Jin Seon-kyu, Kim Tae-ri, John D. Michaels, Song Joong-ki, Yoo Hae-jin, Richard Armitage</t>
  </si>
  <si>
    <t>Tobias Moretti, Colin Pütz, Anselm Bresgott, Ulrich Noethen, Ronald Kukulies, Caroline Hellwig, Peter Lewys Preston, Silke Bodenbender, Cornelius Obonya, Johanna Gastdorf, Sabin Tambrea, Jürgen Hartmann, Manuel Rubey, Cloé Heinrich, Tatiana Nekrasov, Gabriela Lindl</t>
  </si>
  <si>
    <t>Sally Hawkins, Alice Lowe, David Thewlis, Billie Piper, Penelope Wilton, Robert Aramayo, Banita Sandhu, Robert Pugh, Morfydd Clark, Ashley McGuire, Paul Hilton, Elysia Welch, Rita Bernard-Shaw, Kas Meghani, Spencer Deere, anthony Leader, Chandini Wilson, Natalie O'Neill</t>
  </si>
  <si>
    <t>Michael Angelo Covino, Kyle Marvin, Zina Wilde, Talia Balsam, Gayle Rankin, George Wendt, Judith Godrèche, Daniella Covino, Eden Malyn, Meredith Holzman, Todd Barry, Eric Pumphrey, Sondra James, Kris Avedisian</t>
  </si>
  <si>
    <t>Evan Rachel Wood, Gina Rodriguez, Richard Jenkins, Debra Winger, Da'Vine Joy Randolph, Diana-Maria Riva, Rachel Redleaf, Mark Ivanir, Adam Bartley, Madeleine Coghlan, Challen Cates, Steve Park, Nikki Castillo, David Ury, Rebecca Lee Robertson, Elena Campbell-Martinez, Ian Casselberry, Betsy Baker, Jeffrey Nicholas Brown, Susan Berger, Brandon Morales, Ben Konigsberg, Tabitha Brownstone, Trent Walker, Wylie Small, Jason Catron, Matthew Foster, Ethan Josh Lee, Andrew Hawkes, Micah Cohen, Samantha Cardona, Randy Ryan, Michael Twaine, Zachary Barton, Zena Leigh, Michelle Gillette, Venessa Verdugo, Patricia Belcher, Kim Estes</t>
  </si>
  <si>
    <t>Asa Butterfield, Maisie Williams, Nina Dobrev, Tyler Hoechlin, Peyton List, Sonya Walger, Margot Bingham, David Koechner, Ken Jeong, Tituss Burgess, Briana Venskus, Billy Thomas Myott, Colin Moss, Dj Nino Carta, Ron Simons, Ann Osmond, Lorenzo Beronilla, Ann Lucente, Sydney Veronica Lee, Francesca Noel, Angel Valle Jr., John Romeo, Robert Wells, Kitt Burgess, Ashlyn Alessi, Rosemary Howard</t>
  </si>
  <si>
    <t>Lambert Wilson, Isabelle Carré, Olivier Gourmet, Catherine Mouchet, Pierre Hancisse, Sophie Quinton, Gilles Cohen, Laurent Stocker, Alain Lenglet, Philippine Leroy-Beaulieu, Tim Hudson, Nicolas Vaude, Philippe Laudenbach, Clémence Hittin, Félix Back, Lucie Rouxel, Marilou Aussilloux, Victor Belmondo, Stanislas Hittin, Amicie Hittin</t>
  </si>
  <si>
    <t>Sunita Mani, John Reynolds, Amy Sedaris, John Early, Jo Firestone, Ben Sinclair, Johanna Day, Gary Richardson</t>
  </si>
  <si>
    <t>Jonas Karlsson, David Dencik, Alba August, Magnus Roosmann, Suzanne Reuter, Linda Ulvaeus, Christopher Wagelin, Björn Bengtsson, Johan Hedenberg, Peter Andersson, Anders Mossling</t>
  </si>
  <si>
    <t>Riva Krymalowski, Oliver Masucci, Carla Juri, Justus von Dohnanyi, Marinus Hohmann, Ursula Werner, Rahel Hubacher, Peter Bantli, Hannah Kampichler, Anne Bennent, Luisa-Céline Gaffron, André Szymanski, Anne Schäfer, Benjamin Sadler, Michele Cuciuffo, Raban Bieling, Ingo Ospelt, Hans-Caspar Gattiker, Andreas Matti, Katharina Schlothauer, Nils Wolf</t>
  </si>
  <si>
    <t>Jennifer Garner, Edgar Ramirez, Jenna Ortega, Julian Lerner, Nat Faxon, June Diane Raphael, Ava Allan, Jordan Johnson-Hinds, Leonardo Nam, Greg Cromer, James Kyson-Lee, Hayden Szeto, K.C. Clyde, Erin Allin O'Reilly, Jessica Andres, Michelle La, Cass Buggé, Lisa Greene, Cassandra Starr, Adam Faison, Lynn Andrews, Jen Nikolaisen, Alyson Van, Kristi Lauren, Nicholas Sean Johnny, Katie Baker, Taylor Cooper, Slim Khezri, Ana González, Rachel Amanda Bryant, Lola Sultan, Cloie Wyatt Taylor, Charissa Kroeger, Cameron Johnson, David J. Castillo, Alek Cole, Frank Lui Geo, Wolf Fleetwood-Ross, William Samiri, Joshua Gallup</t>
  </si>
  <si>
    <t>Ma Dong-seok, Kim Mu-yeol, Kim Sung-kyun, Jeon Bae-su, Yoo Seung-mok, Kim Gyu-ri</t>
  </si>
  <si>
    <t>Marco D'Amore, Giuseppe Aiello, Salvatore D'Onofrio, Giovanni Vastarella, Marianna Robustelli, Martina Attanasio, Gennaro Di Colandrea, Nello Mascia, Aleksei Guskov, Nunzio Coppola, Salvio Simeoli</t>
  </si>
  <si>
    <t>Jonas Dassler, Margarete Tiesel, Katja Studt, Martina Eitner-Acheampong, Hark Bohm, Jessica Kosmalla, Tilla Kratochwil, Uwe Rohde, Marc Hosemann, Philipp Baltus, Dirk Böhling, Lars Nagel, Adam Bousdoukos, Tristan Göbel, Victoria Trauttmansdorff</t>
  </si>
  <si>
    <t>Jacques Gamblin, Laetitia Casta, Florence Thomassin, Bernard Le Coq, Natacha Lindinger, Zelie Rixhon, Eric Savin, Louka Petit Taborelli, Aurélien Wiik</t>
  </si>
  <si>
    <t>Jesse Eisenberg, Alexander Skarsgård, Salma Hayek, Michael Mando, Johan Heldenbergh, Ayisha Issa, Mark Slacke, Sarah Goldberg, Frank Schorpion, Kwasi Songui, Conrad Pla, Julian Bailey, Jessica Greco</t>
  </si>
  <si>
    <t>Eddie Murphy, Arsenio Hall, James Earl Jones, Shari Headley, Jermaine Fowler, Leslie Jones, John Amos, Wesley Snipes, Vanessa Bell Calloway, KiKi Layne, Luenell, Garcelle Beauvais, Teyana Taylor, Tracy Morgan, Louis Anderson, Rick Ross, Nomzamo Mbatha, Rotimi, Michael Blackson, Morgan Freeman</t>
  </si>
  <si>
    <t>Valerie Pachner, Pia Hierzegger, Mavie Hörbiger, Michelle Barthel, Marc Benjamin, Axel Sichrovsky, Dominic Marcus Singer, Meo Wulf, Bernd Birkhahn, Axel Wandtke, Martina Eitner-Acheampong, Susann Uplegger, Lilly Maria Tschörtner, Regina Fristch, David Oberkogler, Grazyna Dylag, Markus Schleinzer, Stefan Bernhard, Sarah Scharl, Ian Towers, Tom Hanslmaier, Eva Spreitzhofer, Barbara Grahsl</t>
  </si>
  <si>
    <t>Gemma Arterton, Lucas Bond, Gugu Mbatha-Raw, Penelope Wilton, Tom Courtenay, Bernardo Santos, Dixie Egerickx, Sally Scott, Joshua Riley, Dominic McGreevy, David Ajao, Amanda Lawrence, Karl Farrer, Ty Hurley, Sian Phillips, Toby Osmond, Nina Beagley, Amanda Root, Jessica Gunning, David Horovitch</t>
  </si>
  <si>
    <t>Sunny Suljic, Katherine Waterston, Lucas Hedges, Alexa Demie, Na-kel Smith, Olan Prenatt, Gio Galicia, Ryder McLaughlin, Stephane Nicoli, Kasey Elise, Craig Reed, Jerrod Carmichael, Cici Lau</t>
  </si>
  <si>
    <t>Angelina Jolie, David Oyelowo, Keira Chansa, Jordan A. Nash, Anna Chancellor, Reece Yates, Michael Caine, Gugu Mbatha-Raw, David Gyasi, Clarke Peters, Thomas Goodridge, Harry Paul Newman, Jordan Nash, Oliver Frank Newman, Derek Jacobi, Roger Ashton-Griffiths, Damian O'Hare, Andrew Dunkelberger, Jo Wheatley, Marie Hamm</t>
  </si>
  <si>
    <t>Katherine Langford, Charlie Plummer, Piper Perabo, Chelah Horsdal, Rob Huebel, Kaitlyn Bernard, Hayley Law, Yvonne Orji, Laine MacNeil, Jason Tremblay, Dolores Drake, Payton Lepinski, Milo Shandel, Mellany Barros, Doralynn Mui, Melody Nosipho Niemann, Peter Bundic, Danielle Kremeniuk, Bzhaun Rhoden, Darcey Johnson, Marlowe Percival, Ash Lee, Junnicia Lagoutin, Jared Ager-Foster, Paul Moniz de Sa, Francisco Trujillo, Sophia Daly, Cameron Dent, Laura Di Cicco, Jason Sakaki</t>
  </si>
  <si>
    <t>Vince Vaughn, Kathryn Newton, Alan Ruck, Uriah Shelton, Katie Finneran, Dustin Lewis, Dana Drori, Mitchell Hoog, Charles Green, Deja Dee, Kelly Lamor Wilson, Melissa Collazo, Celeste O'Connor, Catherine Joyce Agan, Jennifer Pierce Mathus, Nick Arapoglou, Carter Glade, Misha Osherovich, Celeste Cid, Sarafina King, Dane Davenport, Bennett Tarr, Hannah Russell, Zack Shires, Tim Johnson, Nicholas Stargel, Magnus Diehl, Ezra Sexton, Athena Akers, Emily Holder, Dora Woodrum, Morgan Monroe, Dwayne Dyke Jr., Ashley Stepanek, Juleyka Roche, Shaudry</t>
  </si>
  <si>
    <t>Lance Henriksen, Viggo Mortensen, Terry Chen, Sverrir Gudnason, Hannah Gross, Laura Linney, David Cronenberg, Bo Martyn, Ella Jonas Farlinger, Etienne Kellici, Carina Battrick, William Healy, Bracken Burns, Taylor Belle Puterman, Gabby Velis, Grady McKenzie, Piers Bijvoet, Ava Kozelj, Noah Davis</t>
  </si>
  <si>
    <t>Gerard Butler, Morena Baccarin, Roger Dale Floyd, David Denman, Scott Glenn, Holt McCallany, Claire Bronson, Brandon Quinn, Randal Gonzalez, Rick Pasqualone, Nicola Lambo, Alan Pietruszewski, Scott Poythress, Gary Weeks, Tracey Bonner, Merrin Dungey, Esosa Idahosa, Hayes Mercure, Keegan Boos, Kurt Yue, Okea Eme-Akwari, Hope Davis, Andrew Bachelor, Joshua Mikel, James Logan, Jay Amor, Rose Bianco, Aaron Gillespie, Cate Jones, Kendrick Cross, Suehyla El-Attar, Leeann Tweeden, Al Mitchell, Marc Gowan</t>
  </si>
  <si>
    <t>Laura Birn, Johannes Holopainen, Krista Kosonen, Pirkko Saisio, Eero Aho, Jarkko Lahti, Saana Koivisto, Jan Korander, Tero Jartti, Petteri Pennilä, Valentina Kalinina, Inger Liis Savi, Aarne Soro, Oskar Rohu, Pääru Oja, Ann Reiman, Sten Lassmann, Kristjan Üksküla, Elise Pottmann, Kristo Viiding, Loora-Eliise Kaarelson, Lars Uus, Tapio Liinoja, Juhan Ulfsak, Tommi Korpela</t>
  </si>
  <si>
    <t>Carey Mulligan, Ralph Fiennes, Lily James, Johnny Flynn, Ben Chaplin, Ken Stott, Monica Dolan, Arsher Ali, Joe Hurst, Paul O'Kelly, Eileen Davies, James Dryden, Chloe Stannage, Kate Margo, Kevin Nolan</t>
  </si>
  <si>
    <t>Ben Affleck, Gal Gadot, Ezra Miller, Jason Momoa, Ray Fisher, Henry Cavill, Amy Adams, Joe Morton, Amber Heard, Jared Leto, J.K. Simmons, Connie Nielsen, Ciarán Hinds, Robin Wright, Diane Lane, Jesse Eisenberg, Joe Manganiello, Jeremy Irons, Willem Dafoe, Ryan Zheng, Ray Porter, David Thewlis, Billy Crudup, Lisa Loven</t>
  </si>
  <si>
    <t>Sarah Megan Thomas, Stana Katic, Radhika Apte, Linus Roache, Rossif Sutherland, Samuel Roukin, Andrew Richardson, Laila Robins, Marc Rissmann, Mathilde Ollivier, Lola Pashalinski, David Schaal, Rob Heaps, Matt Salinger, Marceline Hugot, Cynthia Mace, Joe Doyle</t>
  </si>
  <si>
    <t>Eddie Izzard, Carla Juri, James D'Arcy, Judi Dench, Jim Broadbent, Celyn Jones, David Schofield, Nigel Lindsay, Kevin Eldon, Maria-Victoria Dragus, Franziska Brandmeiern, Rupert Holliday-Evans, Tijan Marei, Andrew Byron, Bianca Nawrath, Luisa-Céline Gaffron, Joe Bone, Nicola Kelleher, Harley Broomfield, Mali Georgina Davies, Samuel Rush, Jayne Michele Pacitto, Evangeline Ward-Drummond, Oliver Lilly, Molly Cairns, Daria Wolf, Abbie Lilly, Abigail Birch, Patricia Winker</t>
  </si>
  <si>
    <t>Andrea Fandós, Natalia de Molina, Carlota Gurpegui, Zoe Arnao, Julia Sierra, Francesca Piñón, Álvaro de Paz, Mercè Mariné, Jesusa Andany, Maite Sequeira, Laura Gómez-Lacueva, Leonor Bruna, Mariano Anós, Eva Magaña, Amelia Ríus</t>
  </si>
  <si>
    <t>Hwang Jung-min, Lee Jung-jae, Park Jung-min, Moon Choi, Tomonori Mizuno, Park Myeong-hoon, Hakuryu, Vithaya Pansringarm, So-yi Park, Kōsuke Toyohara</t>
  </si>
  <si>
    <t>Jean-Louis Trintignant, Anouk Aimée, Souad Amidou, Antoine Sire, Marianne Denicourt, Monica Bellucci, Tess Lauvergne</t>
  </si>
  <si>
    <t>Zendaya, John David Washington</t>
  </si>
  <si>
    <t>Sarah Paulson, Kiera Allen, Pat Healy, Sara Sohn, Bradley Sawatzky, Erik Athavale, Sharon Bajer, Onalee Ames, David Swim, BJ Harrison, Joanne Rodriguez</t>
  </si>
  <si>
    <t>Hilary Swank, Blythe Danner, Michael Shannon, Robert Forster, Taissa Farmiga, Aimee Garcia, Jay Montepare, Jennifer Robideau, Josh Lucas, Ann Whitney, William Smillie, Marilyn Dodds Frank, Sarah Sutherland</t>
  </si>
  <si>
    <t>Alessandro Gassman, Isabella Ragonese, Rossy de Palma, Francesco Gheghi, Lorenzo Sisto, Arianna Becheroni, Roberto Nocchi, Pepa López, Gea Dall'orto, Maria Vittoria Dallasta, Saul Nanni, Iván Sánchez, Edoardo Pagliai</t>
  </si>
  <si>
    <t>John Goodman, Ashton Sanders, Vera Farmiga, Madeline Brewer, Machine Gun Kelly, D.B. Sweeney, Kevin Dunn, Lizzy Leigh, Daniel Craig Baker, Jonathan Majors, Marc Grapey, Brian Wolfman Black Bowman, José Antonio García, Chronicle Ganawah, Giota Trakas, Jackie Saland</t>
  </si>
  <si>
    <t>Mario Casas, Milena Smit, Elisabeth Larena, Joaquín Caserza, Victor Solé, Fernando Valdivieso, Albert Green, Andreu Kreutzer</t>
  </si>
  <si>
    <t>Taraji P. Henson, Sam Rockwell, Anne Heche, Wes Bentley, John Gallagher Jr., Bruce McGill, Jessica Miesel, Rhoda Griffis, Caitlin Mehner, Sope Aluko, Ned Vaughn, Babou Ceesay</t>
  </si>
  <si>
    <t>Tom Hanks, Helena Zengel, Neil Sandilands, Elizabeth Marvel, Ray McKinnon, Mare Winningham, Bill Camp, Chukwudi Iwuji, Thomas Francis Murphy, Tom Astor, Michael Angelo Covino, Fred Hechinger, Annacheska Brown, Christopher Hagen, Stafford Douglas, Michelle Campbell, Stephanie Hill, Clint Obenchain, Cheo Tapia, Winsome Brown, J. Nathan Simmons, Cynthia Casaus, Francheska Bardacke, William Sterchi, David Hight, Brenden Wedner, Randy Ritsema, Bob Knowlton</t>
  </si>
  <si>
    <t>Bill Murray, Rashida Jones, Marlon Wayans, Jenny Slate, Barbara Bain, Natia Dune, Jessica Henwick, Nadia Dajani, Sophia Zalipsky, Melania Zalipsky, Victoria Zalipsky, Evangeline Young, Jules Willcox, Alexandra Mary Reimer, Mike Keller, Ximena Lamadrid, Grayson Eddey, Zoe Bullock</t>
  </si>
  <si>
    <t>Xiao Yang, Tan Zhuo, Joan Chen, Philip Keung, Wenshan Xu, Tianyang Bian, Xiran Zhang, Paul Chun, Ming-Shuai Shih, Jerry Huang, Yang Gu, Banny Chen</t>
  </si>
  <si>
    <t>Andy Samberg, Cristin Milioti, J.K. Simmons, Meredith Hagner, Tyler Hoechlin, Camila Mendes, Peter Gallagher, Dale Dickey, Chris Pang, June Squibb, Erin Flannery, Mark Kubr, Roxanne 'Rocky' Meyers, Tongayi Chirisa, David Hutchison, Aleshya Uthappa, David Philip Reed</t>
  </si>
  <si>
    <t>Justin Timberlake, Juno Temple, Alisha Wainwright, June Squibb, Dean Winters, Wynn Everett, Jesse C. Boyd, Ryder Allen</t>
  </si>
  <si>
    <t>Denzel Washington, Rami Malek, Jared Leto, Chris Bauer, Sofia Vassilieva, Natalie Morales, Terry Kinney, Michael Hyatt, Kerry O'Malley, Sheila Houlahan, Joris Jarsky, Dimiter D. Marinov, Jason James Richter, Isabel Arraiza, Stephanie Erb, Samantha Cormier, Tom Hughes, John Kim, Patricia Mizen</t>
  </si>
  <si>
    <t>Federico Ielapi, Roberto Benigni, Gigi Proietti, Rocco Papaleo, Massimo Ceccherini, Marine Vacth, Paolo Graziosi, Marcello Fonte, Teco Celio, Davide Marotta, Gianfranco Gallo, Massimiliano Gallo, Alida Baldari Calabria, Maurizio Lombardi, Alessio Di Domenicantonio, Nino Scardina, Maria Pia Timo, Enzo Vetrano</t>
  </si>
  <si>
    <t>Javier Cámara, Griselda Siciliani, Belén Cuesta, Alberto San Juan</t>
  </si>
  <si>
    <t>Sulpan Abdrakhimova, Ilgiza Gilmanova, Arslan Krymchurin, Usuf Rakhmetov, Vitaliy Saliy, Marta Timofeeva, Rauis Zagitov</t>
  </si>
  <si>
    <t>Meryl Streep, Tommy Lee Jones, Steve Carell, Elisabeth Shue, Jean Smart, Susan Misner, Ben Rappaport, Mimi Rogers, Damian Young, Danny Flaherty</t>
  </si>
  <si>
    <t>Sienna Miller, Diego Luna, Beth Grant, Ayden Mayeri, James Landry Hébert, Tory Kittles, Brett Rice, Dan Gill, Inde Navarrette, Leo Oliva, Cailan Robinson, Serena Laney, Bamm Ericsen, Henrik Rutgersson, Danielle Nottingham, Geraldine Uy, Thomas Kim, Vanessa Bayer, Aimee Carrero</t>
  </si>
  <si>
    <t>Haley Bennett, Austin Stowell, Denis O'Hare, Elizabeth Marvel, David Rasche, Lauren Vélez, Zabryna Guevara, Laith Nakli, Babak Tafti, Nicole Kang, Olivia Perez, Kristi Kirk, Alyssa Bresnahan, Laura Dias, Elise Santora, Myra Lucretia Taylor</t>
  </si>
  <si>
    <t>Julia Garner, Matthew Macfadyen, Dagmara Dominczyk, Kristine Froseth, Patrick Wilson, Mackenzie Leigh, Juliana Canfield, Noah Robbins, Alexander Chaplin, Purva Bedi, Lou Martini Jr., Migs Govea, Fang Du, Daoud Heidami, Jonny Orsini, Sophie Knapp, Andrew Hsu, Devon Caraway</t>
  </si>
  <si>
    <t>Julianne Moore, Alicia Vikander, Bette Midler, Janelle Monáe, Lulu Wilson, Ryan Kiera Armstrong, Timothy Hutton, Angela Relucio, Olivia Jordan, Olivia Olson, Deetta West, Lorraine Toussaint, Kimberly Norris Guerrero, Victor Slezak, David Shae, Charles Green, Enid Graham, Leah Renee-K, Annika Pampel, Allie McCulloch, Jay Huguley, Kelley Davis, Mo Brings Plenty, Joan McMurtrey, Lynne Ashe, Kimiko Gelman, Bethany DeZelle, Michael Lowry</t>
  </si>
  <si>
    <t>Tahar Rahim, Jodie Foster, Shailene Woodley, Benedict Cumberbatch, Zachary Levi, Corey Johnson, Langley Kirkwood, David Fynn, Darron Meyer, Arthur Falko, Stevel Marc, Walter van Dyk, Daniel Kühne</t>
  </si>
  <si>
    <t>Jingwen E, Wang Baoqiang, Zhang Quandan, Jing Ruyang, Yuan Xingzhe, Zhang Qi, Huang Xiaopeng, Tenky Tin, David Torok</t>
  </si>
  <si>
    <t>Fred Melamed, Dave Randolph-Mayhem Davis, Menashe Lustig, Malky Goldman, Nati Rabinowitz, Moshe Lobel, Spencer Zender, Dun Laskey, Hershy Fishman</t>
  </si>
  <si>
    <t>Richard Gere, Peter Dinklage, Walton Goggins, Bradley Whitford, Charlotte Hope, Julianna Margulies, Kevin Pollak, James Monroe Iglehart, Stephen Root, Jane Alexander</t>
  </si>
  <si>
    <t>Adarsh Gourav, Priyanka Chopra, Rajkummar Rao, Perrie Kapernaros, Abhishek Khandekar, Nalneesh Neel, Aaron Wan, Vedant Sinha, Solanki Diwakar, Ram Naresh Diwakar, Mahesh Pillai, Harshit Mahawar</t>
  </si>
  <si>
    <t>Gong-Myoung, Lee Ha-nui, Jin Seon-kyu, Lee Dong-hwi, Ryu Seung-ryong, Shin Ha-kyun, Kim Eui-sung</t>
  </si>
  <si>
    <t>Aleksandr Kuznetsov, Kirill Pirogov, Yan Tsapnik, Mikhail Kremer</t>
  </si>
  <si>
    <t>Romane Bohringer, Philippe Rebbot, Aurélia Petit, Rose Rebbot-Bohringer, Raoul Rebbot-Bohringer, Matthieu Sampeur, Brigitte Catillon, Yves Storper, Gábor Rassov, Jean-François Picard, Vincent Berger, Astrid Bohringer, Reda Kateb, Pierre Berriau, Lou Bohringer, Nicolas Rebbot, Richard Bohringer, Noémie Schmidt, Olivier Rebbot, Riton Liebman</t>
  </si>
  <si>
    <t>Kingsley Ben-Adir, Eli Goree, Leslie Odom Jr., Aldis Hodge, Lance Reddick, Christian Magby, Nicolette Robinson, Joaquina Kalukango, Michael Imperioli, Larry Gilliard Jr., Derek Roberts, Beau Bridges, Jerome A. Wilson, Aaron D. Alexander, Hunter Burke, Robert Stevens Wayne, Randall Newsome, Matt Fowler, Alan Wells, Dustin Lewis, Jeremy Anderson</t>
  </si>
  <si>
    <t>Steve Coogan, Rob Brydon, Claire Keelan, Rebecca Johnson, Kareem Alkabbani, Marta Barrio, Timothy Leach, Cordelia Bugeja, Richard Clews, Justin Edwards, Tessa Walker, Harry Tayler</t>
  </si>
  <si>
    <t>Evan Marsh, Amber Goldfarb, Ari Millen, Julian Richings, Robert Maillet, Sean Baek, David Koechner, Alex Steele, Kristopher Bowman, Mark Gibson, John Fray, Joe Bostick, Kameron Louangxay, Earl 'Bubba' McLean Jr., Craig Brown, Darryl Hinds, Gord Rand, Joanne Jansen</t>
  </si>
  <si>
    <t>Çagatay Ulusoy, Emir Ali Dogrul, Ersin Arici, Turgay Tanülkü, Selen Ozturk</t>
  </si>
  <si>
    <t>Gal Gadot, Chris Pine, Kristen Wiig, Pedro Pascal, Robin Wright, Connie Nielsen, Gabriella Wilde, Natasha Rothwell, Ravi Patel, Penelope Kapudija, Kelvin Yu, Bern Collaco, Shane Attwooll, Lyon Beckwith, Kosha Engler, Constantine Gregory, Jamaal Burcher, Brittney Aleah, Peter Brooke, Vickie Warehime, Aykut Hilmi, John Gettier, Samantha Russell, Rodrig Andrisan, Jeff Moore, Bill Tomek, Kiesha Preston, Russell Barnett, Marisol Correa, Maggie Lovitt, Roger Tyler, Kristoffer Polaha, Rosanna Walls, Oakley Bull, Lynda Carter</t>
  </si>
  <si>
    <t>Rich Sommer, Clifton Collins Jr., Joanne Froggatt, Amanda Crew, Ed Harris, Gillian Vigman, Amy Madigan, Randee Heller, Audrey Wasilewski, Stephanie Nash, Michael Trotter, Greg Audino, Nicola Lambo, Luis Bordonada, Kirk Bovill, Erik Odom, Toni Torres, Marc Anthony Samuel, Soufiane El Khalidy, Jenna Curtis, Evan Michael Pinsonnault, Chhaya Nene, Calen Curtis Edwards, James Quach</t>
  </si>
  <si>
    <t>Robert De Niro, Oakes Fegley, Uma Thurman, Rob Riggle, Christopher Walken, Laura Marano, Juliocesar Chavez, Lydia Styslinger, Jane Seymour, Veronica Alicino, Colin Ford, Cheech Marin, Isaac Kragten, T.J. McGibbon, Heather Johansen, James Martin Kelly, Betsy Landin, Kendrick Cross, Jeremy Childs, Suehyla El-Attar, Drew Scheid, Joshua Childs, Jaydin McCollum</t>
  </si>
  <si>
    <t>Maxine Peake, Charles Dance, Freddie Fox, Tanya Reynolds, Zak Adams, Peter McDonald, Perry Fitzpatrick, Kenneth Collard</t>
  </si>
  <si>
    <t>Rosamund Pike, Sam Riley, Anya Taylor-Joy, Aneurin Barnard, Simon Russell Beale, Jonathan Aris, Indica Watson, Mirjam Novak, Tim Woodward, Cara Bossom, Richard Pepple, Michael Gould, Mark Phelan, Corey Johnson</t>
  </si>
  <si>
    <t>Daisy Ridley, Naomi Watts, George MacKay, Clive Owen, Tom Felton, Devon Terrell, Sebastian De Souza, Dominic Mafham, Stewart Moore, Daisy Head, Anna Rust, Adriana Hercigonja, Mia Quiney, Issy Stewart</t>
  </si>
  <si>
    <t>Lil Rel Howery, Eric André, Cory DeMeyers, Tiffany Haddish, Michaela Conlin, Charles Green, Jaime Wallace, Michele Dawson, Barkley Harper, Adam Meir, Anthony J. James, Greg SmithAldridge, Rebecca Rose</t>
  </si>
  <si>
    <t>Clare Dunne, Harriet Walter, Conleth Hill, Cathy Belton, Ericka Roe, Rebecca O'Mara, Sean Duggan, Charlene Gleeson, Chelsea Gill, Lucy Parker Byrne, Ally Ni Chiarain, Eimear Morrissey, Liz Fitzgibbon, Molly McCann, Ruby Rose O'Hara, Dmitry Vinokurov, Aaron Lockhart, Anita Petry</t>
  </si>
  <si>
    <t>Drama | Secuestros / Desapariciones. Terrorismo. ETA</t>
  </si>
  <si>
    <t>Drama | Familia. Enfermedad. Maternidad</t>
  </si>
  <si>
    <t>Thriller. Intriga | Policíaco. Crimen</t>
  </si>
  <si>
    <t>Ciencia ficción. Aventuras. Acción. Drama | Aventura espacial. Robots</t>
  </si>
  <si>
    <t>Drama | Telefilm. Histórico. Música. Biográfico</t>
  </si>
  <si>
    <t>Drama. Comedia | Amistad. Cine independiente USA</t>
  </si>
  <si>
    <t>Drama. Comedia | Comedia negra. Crimen</t>
  </si>
  <si>
    <t>Drama | Enfermedad. Amistad</t>
  </si>
  <si>
    <t>Drama | Biográfico. Histórico. Años 30. II Guerra Mundial. Familia. Discapacidad. Síndrome de Down</t>
  </si>
  <si>
    <t>Thriller | Asesinos en serie. Crimen</t>
  </si>
  <si>
    <t>Drama | Nazismo. Infancia. Cine familiar. Años 30</t>
  </si>
  <si>
    <t>Comedia | Cine familiar. Adolescencia. Infancia</t>
  </si>
  <si>
    <t>Thriller. Acción. Drama. Cine negro | Mafia. Crimen. Asesinos en serie. Policíaco. Yakuza &amp; Triada</t>
  </si>
  <si>
    <t>Thriller | Spin-off. Crimen. Mafia. Años 80</t>
  </si>
  <si>
    <t>Romance. Fantástico | Adolescencia. Viajes en el tiempo. Comedia romántica. Comedia juvenil</t>
  </si>
  <si>
    <t>Thriller. Terror. Drama | Crimen. Años 70. Alcoholismo. Comedia negra. Asesinos en serie. Basado en hechos reales</t>
  </si>
  <si>
    <t>Comedia | África. Secuela</t>
  </si>
  <si>
    <t>Drama. Intriga | Enfermedad. Trabajo/empleo</t>
  </si>
  <si>
    <t>Drama | Años 90. Adolescencia. Skateboarding. Amistad</t>
  </si>
  <si>
    <t>Fantástico. Ciencia ficción. Romance | Adolescencia. Colegios &amp; Universidad</t>
  </si>
  <si>
    <t>Terror. Thriller. Fantástico | Comedia de terror. Adolescencia. Colegios &amp; Universidad</t>
  </si>
  <si>
    <t>Drama | Vejez/Madurez. Familia. Enfermedad</t>
  </si>
  <si>
    <t>Thriller. Acción | Catástrofes. Supervivencia. Familia. Fin del mundo</t>
  </si>
  <si>
    <t>Drama | Biográfico. Pintura. Años 1910-1919. Años 20</t>
  </si>
  <si>
    <t>Drama | Biográfico. Racismo. Crimen. Años 60. Basado en hechos reales</t>
  </si>
  <si>
    <t>Drama | Biográfico. Años 30. Enfermedad</t>
  </si>
  <si>
    <t>Drama. Thriller | Basado en hechos reales. Espionaje. II Guerra Mundial</t>
  </si>
  <si>
    <t>Thriller. Drama | Nazismo. II Guerra Mundial. Años 30. Basado en hechos reales</t>
  </si>
  <si>
    <t>Drama | Infancia. Adolescencia. Años 90. Colegios &amp; Universidad</t>
  </si>
  <si>
    <t>Thriller. Acción | Crimen. Secuestros / Desapariciones</t>
  </si>
  <si>
    <t>Romance. Drama | Drama romántico. Vejez/Madurez. Alzheimer. Secuela</t>
  </si>
  <si>
    <t>Terror. Thriller. Intriga | Adolescencia. Maternidad. Enfermedad. Discapacidad. Familia</t>
  </si>
  <si>
    <t>Drama | Familia. Enfermedad. Alzheimer</t>
  </si>
  <si>
    <t>Drama. Comedia | Comedia dramática. Infancia. Discapacidad. Síndrome de Down</t>
  </si>
  <si>
    <t>Drama | Religión. Edad Media. Amistad</t>
  </si>
  <si>
    <t>Drama | Biográfico. Basado en hechos reales. Años 60. Amistad. Drama social. Racismo</t>
  </si>
  <si>
    <t>Western. Drama | Road Movie. Secuestros / Desapariciones. Siglo XIX</t>
  </si>
  <si>
    <t>Drama. Thriller | Crimen. Remake</t>
  </si>
  <si>
    <t>Comedia. Romance. Fantástico | Bodas. Viajes en el tiempo. Comedia romántica. Cine independiente USA</t>
  </si>
  <si>
    <t>Fantástico. Drama. Aventuras | Cuentos. Siglo XIX</t>
  </si>
  <si>
    <t>Animación. Fantástico. Aventuras | Dragones</t>
  </si>
  <si>
    <t>Drama. Bélico | Familia. II Guerra Mundial</t>
  </si>
  <si>
    <t>Thriller. Drama | Drama psicológico</t>
  </si>
  <si>
    <t>Drama | Trabajo/empleo. Abusos sexuales</t>
  </si>
  <si>
    <t>Drama | Biográfico. Feminismo. Años 60. Años 70</t>
  </si>
  <si>
    <t>Drama | Basado en hechos reales. Drama carcelario. Drama judicial / Abogados/as. Política</t>
  </si>
  <si>
    <t>Comedia. Drama | Remake. Cine dentro del cine</t>
  </si>
  <si>
    <t>Drama. Comedia | Pobreza</t>
  </si>
  <si>
    <t>Comedia. Acción | Policíaco. Crimen. Cocina</t>
  </si>
  <si>
    <t>Acción. Drama | Guerra de Afganistán-URSS</t>
  </si>
  <si>
    <t>Comedia. Romance | Familia</t>
  </si>
  <si>
    <t>Drama | Años 60. Racismo. Drama sureño</t>
  </si>
  <si>
    <t>Terror. Comedia | Comedia negra. Comedia de terror</t>
  </si>
  <si>
    <t>Fantástico. Ciencia ficción. Acción | Superhéroes. Cómic. DC Comics. Años 80. Secuela</t>
  </si>
  <si>
    <t>Reparto</t>
  </si>
  <si>
    <t>Animación, Macaulay Culkin, Christopher Lloyd, Ed Begley Jr., Mel Harris, Stephen Sheehan, Brandon McKay</t>
  </si>
  <si>
    <t>Animación. Ciencia ficción. Acción | Manga. 3-D</t>
  </si>
  <si>
    <t>Animación, Keanu Reeves</t>
  </si>
  <si>
    <t>Animación, Antonio Banderas</t>
  </si>
  <si>
    <t>Animación, David Hasselhoff</t>
  </si>
  <si>
    <t>Animación, Neel Sethi</t>
  </si>
  <si>
    <r>
      <t>Comedia</t>
    </r>
    <r>
      <rPr>
        <sz val="11"/>
        <color rgb="FF333333"/>
        <rFont val="Arial"/>
        <family val="2"/>
      </rPr>
      <t>. </t>
    </r>
    <r>
      <rPr>
        <sz val="11"/>
        <color rgb="FF326E9C"/>
        <rFont val="Arial"/>
        <family val="2"/>
      </rPr>
      <t>Infantil</t>
    </r>
    <r>
      <rPr>
        <sz val="11"/>
        <color rgb="FF333333"/>
        <rFont val="Arial"/>
        <family val="2"/>
      </rPr>
      <t> | </t>
    </r>
    <r>
      <rPr>
        <sz val="11"/>
        <color rgb="FF326E9C"/>
        <rFont val="Arial"/>
        <family val="2"/>
      </rPr>
      <t>Cine familiar</t>
    </r>
    <r>
      <rPr>
        <sz val="11"/>
        <color rgb="FF333333"/>
        <rFont val="Arial"/>
        <family val="2"/>
      </rPr>
      <t>. </t>
    </r>
    <r>
      <rPr>
        <sz val="11"/>
        <color rgb="FF326E9C"/>
        <rFont val="Arial"/>
        <family val="2"/>
      </rPr>
      <t>Secuela</t>
    </r>
    <r>
      <rPr>
        <sz val="11"/>
        <color rgb="FF333333"/>
        <rFont val="Arial"/>
        <family val="2"/>
      </rPr>
      <t>. </t>
    </r>
    <r>
      <rPr>
        <sz val="11"/>
        <color rgb="FF326E9C"/>
        <rFont val="Arial"/>
        <family val="2"/>
      </rPr>
      <t>Gatos</t>
    </r>
    <r>
      <rPr>
        <sz val="11"/>
        <color rgb="FF333333"/>
        <rFont val="Arial"/>
        <family val="2"/>
      </rPr>
      <t>. </t>
    </r>
    <r>
      <rPr>
        <sz val="11"/>
        <color rgb="FF326E9C"/>
        <rFont val="Arial"/>
        <family val="2"/>
      </rPr>
      <t>Cómic</t>
    </r>
  </si>
  <si>
    <t>Animación. Fantástico. Comedia. Aventuras | Videojuego. 3-D. Cine familiar</t>
  </si>
  <si>
    <t>Animación. Comedia. Infantil | Secuela. Perros/Lobos</t>
  </si>
  <si>
    <t>Animación. Aventuras. Infantil | Animales. Perros/Lobos</t>
  </si>
  <si>
    <t>Animación. Aventuras. Musical. Infantil | Secuela</t>
  </si>
  <si>
    <t>Animación. Fantástico. Musical. Infantil. Aventuras | Cuentos. Cine familiar. Magia</t>
  </si>
  <si>
    <t>Animación. Aventuras | Cine familiar</t>
  </si>
  <si>
    <t>Animación. Fantástico. Musical. Aventuras. Infantil | Cuentos. Película de culto</t>
  </si>
  <si>
    <t>Animación. Musical. Comedia. Infantil | Secuela. Roedores</t>
  </si>
  <si>
    <t>Comedia. Musical. Animación | Cine familiar. Secuela</t>
  </si>
  <si>
    <t>Animación. Aventuras. Comedia. Fantástico. Musical | Secuela. Cine familiar</t>
  </si>
  <si>
    <t>Comedia. Animación. Musical | Roedores</t>
  </si>
  <si>
    <t>Animación. Drama. Musical. Infantil | Revolución Rusa</t>
  </si>
  <si>
    <t>Animación. Comedia | Aves/Pájaros. 3-D. Videojuego</t>
  </si>
  <si>
    <t>Animación. Infantil | Animales. 3-D</t>
  </si>
  <si>
    <t>Animación. Comedia. Infantil | Insectos</t>
  </si>
  <si>
    <t>Animación, Freddie Highmore, Mia Farrow, Robert Stanton, Cooper Daniels, Raphaël Bascoul-Gauthier</t>
  </si>
  <si>
    <t>Animación. Comedia. Infantil | Navidad. 3-D</t>
  </si>
  <si>
    <t>Fantástico. Infantil. Animación | Cine familiar</t>
  </si>
  <si>
    <t>Animación. Infantil. Aventuras. Comedia | Cómic. Antigua Roma</t>
  </si>
  <si>
    <t>Animación. Infantil. Comedia. Aventuras | Cómic</t>
  </si>
  <si>
    <t>Animación. Infantil. Comedia. Aventuras. Musical | Antiguo Egipto. Cómic</t>
  </si>
  <si>
    <t>Animación. Aventuras. Comedia | Cómic. Antigua Roma. Cine familiar</t>
  </si>
  <si>
    <t>Animación. Comedia. Aventuras | Cómic. Antigua Roma. Cine familiar</t>
  </si>
  <si>
    <t>Animación. Infantil. Comedia | Cómic. Vikingos</t>
  </si>
  <si>
    <t>Animación. Aventuras. Comedia | Cómic. 3-D. Antigua Roma</t>
  </si>
  <si>
    <t>Animación. Comedia. Infantil | Cómic. 3-D. Antigua Roma</t>
  </si>
  <si>
    <t>Animación. Ciencia ficción. Acción. Infantil | Robots. Manga. 3-D</t>
  </si>
  <si>
    <t>Animación. Aventuras. Fantástico | Steampunk. Años 1910-1919</t>
  </si>
  <si>
    <t>Animación. Aventuras. Comedia. Fantástico. Infantil | Steampunk. Secuela</t>
  </si>
  <si>
    <t>Animación. Aventuras. Comedia. Ciencia ficción | Aventura espacial. 3-D. Familia</t>
  </si>
  <si>
    <t>Animación. Aventuras. Infantil | Aviones. Bomberos. Secuela. 3-D. Spin-off. Pixar</t>
  </si>
  <si>
    <t>Animación. Comedia. Aventuras. Infantil | Aviones. Spin-off. 3-D. Pixar</t>
  </si>
  <si>
    <t>Animación. Drama | Ballet. Siglo XIX. 3-D</t>
  </si>
  <si>
    <t>Animación. Aventuras. Infantil. Drama | Basado en hechos reales. Perros/Lobos. Pandemias</t>
  </si>
  <si>
    <t>Animación. Infantil | Naturaleza. Secuela</t>
  </si>
  <si>
    <t>Animación. Musical. Infantil | Navidad</t>
  </si>
  <si>
    <t>Animación. Infantil. Fantástico</t>
  </si>
  <si>
    <t>Animación. Fantástico. Infantil | Amistad</t>
  </si>
  <si>
    <t>Animación. Musical. Fantástico. Infantil | Cuentos</t>
  </si>
  <si>
    <t>Animación. Musical. Infantil | Música</t>
  </si>
  <si>
    <t>Animación. Fantástico. Infantil | Fantasía medieval. Cuentos</t>
  </si>
  <si>
    <t>Animación. Comedia. Musical. Infantil | Navidad. Marionetas. Mediometraje</t>
  </si>
  <si>
    <t>Animación. Infantil. Comedia. Aventuras | Spin-off</t>
  </si>
  <si>
    <t>Animación. Intriga. Aventuras. Infantil. Musical | Roedores. Siglo XIX. Sherlock Holmes</t>
  </si>
  <si>
    <t>Animación. Comedia. Aventuras | Lego. Superhéroes. Cómic. DC Comics. Spin-off</t>
  </si>
  <si>
    <t>Animación. Comedia. Infantil | Insectos. Cine familiar</t>
  </si>
  <si>
    <t>Animación. Aventuras. Comedia. Infantil | Insectos. Pixar. Cine familiar</t>
  </si>
  <si>
    <t>Animación. Fantástico. Ciencia ficción. Comedia. Acción | Robots. Superhéroes. Familia. Cómic. Marvel Comics. Cine familiar. 3-D</t>
  </si>
  <si>
    <t>Animación. Fantástico. Musical. Infantil | Celos. Brujería. Cuentos</t>
  </si>
  <si>
    <t>Animación. Aventuras. Infantil | Animales</t>
  </si>
  <si>
    <t>Animación. Comedia | Secuela. Cine familiar. 3-D</t>
  </si>
  <si>
    <t>Animación. Comedia. Fantástico. Aventuras. Infantil | Cine familiar. Aventuras marinas. Comedia absurda</t>
  </si>
  <si>
    <t>Animación. Aventuras. Comedia. Acción. Infantil | Road Movie. Televisión. Perros/Lobos</t>
  </si>
  <si>
    <t>Animación. Infantil | Moda. Mediometraje</t>
  </si>
  <si>
    <t>Animación. Aventuras. Fantástico. Comedia | Fantasía medieval. Cuentos. Familia. Osos. Pixar. 3-D. Cine familiar</t>
  </si>
  <si>
    <t>Animación. Drama | Histórico. Cine épico. Animación para adultos. Manga</t>
  </si>
  <si>
    <t>Animación. Aventuras. Comedia | Aventuras marinas. Secuela. Pixar. 3-D. Cine familiar</t>
  </si>
  <si>
    <t>Animación. Aventuras. Comedia. Infantil | Aventuras marinas. Familia. Pixar. Cine familiar</t>
  </si>
  <si>
    <t>Animación. Aventuras | Prehistoria. Dinosaurios. Cine familiar. 3-D</t>
  </si>
  <si>
    <t>Animación. Fantástico. Aventuras. Infantil</t>
  </si>
  <si>
    <t>Animación. Fantástico. Infantil | Magia</t>
  </si>
  <si>
    <t>Animación. Fantástico. Infantil</t>
  </si>
  <si>
    <t>Animación. Fantástico. Infantil | Magia. Piratas. Cine familiar</t>
  </si>
  <si>
    <t>Animación. Fantástico. Infantil | Spin-off</t>
  </si>
  <si>
    <t>Animación. Musical. Comedia. Infantil | Animales. 3-D. Música</t>
  </si>
  <si>
    <t>Animación. Comedia | Superhéroes. 3-D</t>
  </si>
  <si>
    <t>Animación. Comedia. Aventuras | Cómic. 3-D</t>
  </si>
  <si>
    <t>Animación. Aventuras. Comedia. Infantil | Coches/Automovilismo. Espionaje. Cine familiar. Secuela. Pixar. 3-D</t>
  </si>
  <si>
    <t>Animación. Aventuras. Comedia | Coches/Automovilismo. Cine familiar. Secuela. Pixar. 3-D</t>
  </si>
  <si>
    <t>Animación. Comedia. Aventuras | Coches/Automovilismo. Cine familiar. Deporte. Vida rural (Norteamérica). Pixar</t>
  </si>
  <si>
    <t>Animación. Comedia | Prehistoria. Stop Motion. Claymation (Plastilina). Fútbol</t>
  </si>
  <si>
    <t>Animación. Aventuras. Fantástico | Fantasía medieval. Dragones. 3-D</t>
  </si>
  <si>
    <t>Animación. Comedia. Ciencia ficción. Infantil | Extraterrestres. 3-D</t>
  </si>
  <si>
    <t>Animación. Aventuras. Comedia | Stop Motion. Claymation (Plastilina). Animales. Años 50. Aves/Pájaros</t>
  </si>
  <si>
    <t>Animación. Comedia | Pato Donald. Cortometraje (animación)</t>
  </si>
  <si>
    <t>Animación. Comedia. Infantil | Animales. Pato Donald. Cortometraje (animación)</t>
  </si>
  <si>
    <t>Animación. Comedia. Infantil | Aves/Pájaros. Familia. 3-D</t>
  </si>
  <si>
    <t>Animación. Aventuras. Infantil. Comedia | Perros/Lobos. Secuela</t>
  </si>
  <si>
    <t>Animación. Fantástico. Comedia. Drama | Pixar. Familia. Música. Cine familiar</t>
  </si>
  <si>
    <t>Animación. Aventuras. Comedia. Infantil</t>
  </si>
  <si>
    <t>Animación. Comedia. Infantil | Secuela. Circo</t>
  </si>
  <si>
    <t>Animación. Comedia. Aventuras | Osos. Secuela</t>
  </si>
  <si>
    <t>Animación. Comedia. Infantil. Aventuras | Animales. Caza. Cine familiar</t>
  </si>
  <si>
    <t>Animación. Fantástico. Aventuras | Vikingos. Dragones. Secuela. 3-D</t>
  </si>
  <si>
    <t>Animación. Fantástico. Aventuras. Comedia | Vikingos. Dragones. Secuela. Cortometraje (animación)</t>
  </si>
  <si>
    <t>Animación. Fantástico. Aventuras. Infantil | Vikingos. Amistad. Dragones. 3-D</t>
  </si>
  <si>
    <t>Comedia. Infantil | Secuela. Animales. Perros/Lobos. Gatos. 3-D. Cine familiar</t>
  </si>
  <si>
    <t>Comedia. Fantástico. Infantil | Animales. Perros/Lobos. Gatos</t>
  </si>
  <si>
    <t>Animación. Infantil. Aventuras | Animales. Simios. Cine familiar. Años 60. 3-D</t>
  </si>
  <si>
    <t>Animación. Fantástico. Drama. Infantil | Cine familiar. Navidad. 3-D</t>
  </si>
  <si>
    <t>Animación. Fantástico. Aventuras. Comedia | Infancia. Familia. Pixar. 3-D</t>
  </si>
  <si>
    <t>Animación. Fantástico | Surrealismo. Cortometraje (animación)</t>
  </si>
  <si>
    <t>Animación. Aventuras. Infantil | Dinosaurios. Prehistoria</t>
  </si>
  <si>
    <t>Animación. Infantil. Comedia. Musical | Película de episodios. Pato Donald</t>
  </si>
  <si>
    <t>Animación. Aventuras. Infantil | Cuentos</t>
  </si>
  <si>
    <t>Animación. Aventuras. Infantil | Manga</t>
  </si>
  <si>
    <t>Animación. Comedia. Infantil</t>
  </si>
  <si>
    <t>Animación. Musical. Comedia. Infantil | Circo. Cine familiar</t>
  </si>
  <si>
    <t>Animación. Comedia. Infantil | 3-D</t>
  </si>
  <si>
    <t>Animación. Infantil. Fantástico | Naturaleza</t>
  </si>
  <si>
    <t>Animación. Infantil. Aventuras. Ciencia ficción | Robots. 3-D</t>
  </si>
  <si>
    <t>Fantástico. Musical | Años 20. Navidad. Cuentos. 3-D</t>
  </si>
  <si>
    <t>Animación. Infantil</t>
  </si>
  <si>
    <t>Animación. Comedia. Fantástico. Thriller. Infantil | Halloween. Mickey Mouse</t>
  </si>
  <si>
    <t>Animación. Infantil. Comedia</t>
  </si>
  <si>
    <t>Animación. Fantástico. Drama | Cuentos. Siglo IX</t>
  </si>
  <si>
    <t>Animación. Comedia. Infantil | Secuela</t>
  </si>
  <si>
    <t>Animación. Infantil. Comedia. Fantástico</t>
  </si>
  <si>
    <t>Animación. Fantástico. Infantil | Cuentos. Mediometraje</t>
  </si>
  <si>
    <t>Animación. Comedia | Gatos. Película interactiva</t>
  </si>
  <si>
    <t>Animación. Aventuras. Comedia. Western | Spin-off. Gatos. 3-D. Cuentos</t>
  </si>
  <si>
    <t>Animación. Ciencia ficción. Infantil | Años 50. Amistad. Robots. Vida rural (Norteamérica). Guerra Fría</t>
  </si>
  <si>
    <t>Infantil. Comedia. Musical | Marionetas. Cine familiar. Robos &amp; Atracos</t>
  </si>
  <si>
    <t>Animación. Infantil. Drama. Musical | Siglo XV</t>
  </si>
  <si>
    <t>Aventuras. Fantástico. Animación | Cine familiar. Naturaleza. Animales. 3-D. Remake</t>
  </si>
  <si>
    <t>Animación. Aventuras. Comedia. Infantil | Secuela</t>
  </si>
  <si>
    <t>Animación. Aventuras. Musical. Comedia. Infantil</t>
  </si>
  <si>
    <t>Animación. Comedia. Fantástico. Musical | Sobrenatural. Toros. 3-D. Música</t>
  </si>
  <si>
    <t>Animación. Comedia. Aventuras. Infantil | Animales. Naturaleza</t>
  </si>
  <si>
    <t>Animación. Musical. Infantil | Cuentos. Película de episodios</t>
  </si>
  <si>
    <t>Animación. Comedia | Película de episodios. Animales</t>
  </si>
  <si>
    <t>Animación. Drama. Aventuras. Fantástico. Infantil | Infancia. Road Movie. Surrealismo</t>
  </si>
  <si>
    <t>Animación. Fantástico | Amistad. Monstruos. Familia</t>
  </si>
  <si>
    <t>Animación. Fantástico. Comedia. Infantil | Precuela. Mitología</t>
  </si>
  <si>
    <t>Animación. Infantil | Osos</t>
  </si>
  <si>
    <t>Animación. Comedia. Aventuras. Infantil | Cine familiar. Osos. 3-D</t>
  </si>
  <si>
    <t>Animación. Infantil. Acción</t>
  </si>
  <si>
    <t>Animación. Comedia | Cuentos</t>
  </si>
  <si>
    <t>Animación. Aventuras. Fantástico. Ciencia ficción. Infantil | Aventura espacial. Piratas. Steampunk</t>
  </si>
  <si>
    <t>Animación. Musical. Aventuras | Antiguo Egipto. Religión. Biblia. Cine familiar</t>
  </si>
  <si>
    <t>Animación. Fantástico. Drama | Stop Motion. Literatura. 3-D</t>
  </si>
  <si>
    <t>Animación. Aventuras. Comedia. Infantil | Parodia. Comedia absurda</t>
  </si>
  <si>
    <t>Animación. Aventuras. Drama. Musical | Animales. África. 3-D. Remake</t>
  </si>
  <si>
    <t>Animación. Comedia. Romance. Musical. Infantil | Secuela. África. Animales</t>
  </si>
  <si>
    <t>Animación. Comedia. Infantil | África. Precuela. Animales</t>
  </si>
  <si>
    <t>Animación. Drama. Aventuras. Comedia. Musical. Infantil | África. Animales</t>
  </si>
  <si>
    <t>Animación. Aventuras. Fantástico | Fantasía medieval. Espada y brujería</t>
  </si>
  <si>
    <t>Animación. Fantástico. Aventuras. Infantil | Viajes en el tiempo. 3-D</t>
  </si>
  <si>
    <t>Animación. Comedia. Infantil | Prehistoria. Parodia</t>
  </si>
  <si>
    <t>Animación. Infantil. Aventuras. Fantástico | Animales</t>
  </si>
  <si>
    <t>Musical. Comedia | Marionetas. Cine familiar. Secuela</t>
  </si>
  <si>
    <t>Animación. Aventuras. Comedia. Fantástico. Infantil | Roedores</t>
  </si>
  <si>
    <t>Animación. Comedia. Aventuras | Dinosaurios. Amistad. Prehistoria. Cine familiar. Pixar. 3-D</t>
  </si>
  <si>
    <t>Animación. Aventuras. Comedia | Aventuras marinas. Mediometraje</t>
  </si>
  <si>
    <t>Animación. Drama | Biográfico. Aviones. Años 20. Años 30. Manga. Terremotos</t>
  </si>
  <si>
    <t>Serie de TV. Animación. Fantástico. Infantil | Miniserie de TV</t>
  </si>
  <si>
    <t>Animación. Comedia. Aventuras | Internet/Informática. 3-D</t>
  </si>
  <si>
    <t>Animación. Aventuras. Drama. Infantil | Prehistoria. Dinosaurios</t>
  </si>
  <si>
    <t>Animación. Aventuras. Infantil | Prehistoria. Dinosaurios. Secuela</t>
  </si>
  <si>
    <t>Animación. Aventuras. Infantil | Dinosaurios. Secuela</t>
  </si>
  <si>
    <t>Animación. Comedia. Fantástico | Secuela. Mediometraje. Telefilm</t>
  </si>
  <si>
    <t>Animación. Musical. Comedia. Infantil | Cuentos. 3-D</t>
  </si>
  <si>
    <t>Animación. Aventuras. Fantástico | Naturaleza. Insectos. 3-D</t>
  </si>
  <si>
    <t>Animación. Comedia. Infantil | Animales. Toros. 3-D</t>
  </si>
  <si>
    <t>Animación. Aventuras. Fantástico. Infantil | Animales</t>
  </si>
  <si>
    <t>Animación. Fantástico. Aventuras. Musical. Comedia | Cuentos. Cine familiar. Secuela. 3-D</t>
  </si>
  <si>
    <t>Animación. Fantástico. Comedia | Navidad. Spin-off. Cortometraje (animación)</t>
  </si>
  <si>
    <t>Animación. Fantástico. Musical. Aventuras. Comedia. Infantil | Cuentos. 3-D</t>
  </si>
  <si>
    <t>Animación. Aventuras | Deporte. Fútbol. 3-D</t>
  </si>
  <si>
    <t>Animación. Comedia. Ciencia ficción. Infantil | Gatos. Cómic. Superhéroes. Extraterrestres. 3-D</t>
  </si>
  <si>
    <t>Comedia. Infantil | Cine familiar. Cómic. Gatos</t>
  </si>
  <si>
    <t>Animación. Aventuras. Comedia | Gatos</t>
  </si>
  <si>
    <t>Aventuras. Acción. Fantástico. Animación. Comedia. Infantil | 3-D. Roedores</t>
  </si>
  <si>
    <t>Animación. Comedia. Infantil | Deporte. Cortometraje (animación). Juegos olímpicos</t>
  </si>
  <si>
    <t>Animación. Aventuras. Comedia. Musical. Infantil | Familia. Road Movie. Adolescencia. Perros/Lobos</t>
  </si>
  <si>
    <t>Animación. Ciencia ficción | Cómic</t>
  </si>
  <si>
    <t>Animación. Comedia. Ciencia ficción. Infantil | Secuela. Familia. 3-D</t>
  </si>
  <si>
    <t>Animación. Comedia | Secuela. 3-D. Familia</t>
  </si>
  <si>
    <t>Animación. Comedia. Ciencia ficción. Infantil | Adopción. Familia. Crimen. Robos &amp; Atracos. 3-D</t>
  </si>
  <si>
    <t>Animación. Musical. Comedia | Secuela. 3-D. Cine familiar</t>
  </si>
  <si>
    <t>Animación. Comedia. Musical. Infantil | Baile</t>
  </si>
  <si>
    <t>Animación. Aventuras. Infantil | Secuela. Osos</t>
  </si>
  <si>
    <t>Animación. Aventuras. Fantástico. Infantil | Osos</t>
  </si>
  <si>
    <t>Animación. Comedia. Aventuras. Infantil | Telefilm. Familia</t>
  </si>
  <si>
    <t>Animación. Comedia. Infantil. Ciencia ficción | Extraterrestres. Amistad. 3-D</t>
  </si>
  <si>
    <t>Comedia. Fantástico. Animación | Cine familiar</t>
  </si>
  <si>
    <t>Animación. Comedia. Fantástico | Monstruos. Secuela. 3-D</t>
  </si>
  <si>
    <t>Animación. Aventuras. Comedia. Infantil | Prehistoria. Animales. Secuela</t>
  </si>
  <si>
    <t>Animación. Aventuras. Comedia. Infantil | Secuela. Prehistoria. Dinosaurios. 3-D. Animales</t>
  </si>
  <si>
    <t>Animación. Aventuras. Comedia. Infantil | Secuela. Prehistoria. Animales. Piratas</t>
  </si>
  <si>
    <t>Animación. Aventuras. Comedia. Infantil | Prehistoria. Animales</t>
  </si>
  <si>
    <t>Animación. Comedia | Prehistoria. Mediometraje. Spin-off. Navidad. Animales</t>
  </si>
  <si>
    <t>Animación. Aventuras. Comedia. Infantil | Secuela. Prehistoria. Animales. 3-D</t>
  </si>
  <si>
    <t>Animación. Comedia. Fantástico | Cortometraje (animación)</t>
  </si>
  <si>
    <t>Animación. Aventuras. Comedia. Infantil | Fantasía medieval. Edad Media. 3-D</t>
  </si>
  <si>
    <t>Animación. Aventuras. Comedia. Infantil | Animales. África. 3-D</t>
  </si>
  <si>
    <t>Infantil. Comedia. Fantástico | Cine familiar</t>
  </si>
  <si>
    <t>Animación. Aventuras | 3-D</t>
  </si>
  <si>
    <t>Animación. Aventuras. Infantil | Simios</t>
  </si>
  <si>
    <t>Animación. Fantástico. Aventuras | Stop Motion. Japón feudal. Cine familiar. Samuráis. Espada y brujería. 3-D</t>
  </si>
  <si>
    <t>Animación. Comedia. Acción | Artes marciales. Secuela</t>
  </si>
  <si>
    <t>Animación. Comedia | Artes marciales. Secuela</t>
  </si>
  <si>
    <t>Animación. Comedia. Infantil | Artes marciales. Navidad. Mediometraje. Telefilm</t>
  </si>
  <si>
    <t>Animación. Acción. Comedia. Infantil | Artes marciales. Mediometraje. Precuela</t>
  </si>
  <si>
    <t>Animación. Comedia. Acción | Artes marciales</t>
  </si>
  <si>
    <t>Animación. Infantil | Secuela. Insectos</t>
  </si>
  <si>
    <t>Animación. Fantástico. Romance. Infantil | Fantasía medieval. Cuentos</t>
  </si>
  <si>
    <t>Animación. Fantástico. Infantil | Navidad. Secuela</t>
  </si>
  <si>
    <t>Animación. Fantástico. Romance. Musical. Infantil | Cuentos. 3-D</t>
  </si>
  <si>
    <t>Animación. Aventuras. Fantástico. Infantil | Cuentos. Mitología</t>
  </si>
  <si>
    <t>Animación. Aventuras | Gatos. Magia. 3-D</t>
  </si>
  <si>
    <t>Animación. Fantástico. Romance. Infantil | Cuentos. Secuela</t>
  </si>
  <si>
    <t>Animación. Fantástico. Infantil. Romance | Viajes en el tiempo. Cuentos</t>
  </si>
  <si>
    <t>Animación. Infantil. Romance. Fantástico. Musical | Cuentos</t>
  </si>
  <si>
    <t>Animación. Fantástico. Ciencia ficción. Aventuras | Amistad</t>
  </si>
  <si>
    <t>Animación. Musical. Infantil | Secuela. Animales. Perros/Lobos</t>
  </si>
  <si>
    <t>Animación. Infantil | Perros/Lobos</t>
  </si>
  <si>
    <t>Animación. Comedia | Comedia de terror. Monstruos</t>
  </si>
  <si>
    <t>Animación. Aventuras | Osos</t>
  </si>
  <si>
    <t>Animación. Comedia. Infantil | Música. Aves/Pájaros</t>
  </si>
  <si>
    <t>Infantil. Aventuras. Fantástico | Preescolar. Marionetas. Cine familiar</t>
  </si>
  <si>
    <t>Animación. Comedia. Infantil | Animales. Osos</t>
  </si>
  <si>
    <t>Animación. Comedia. Infantil | Robots</t>
  </si>
  <si>
    <t>Animación. Aventuras. Infantil | África. Secuela. Mediometraje. Telefilm</t>
  </si>
  <si>
    <t>Animación. Comedia. Aventuras. Acción | Superhéroes. Lego. 3-D</t>
  </si>
  <si>
    <t>Animación. Aventuras. Drama. Fantástico | Naturaleza</t>
  </si>
  <si>
    <t>Animación. Fantástico. Aventuras. Comedia | Mitología. 3-D. Vikingos</t>
  </si>
  <si>
    <t>Animación. Aventuras. Comedia. Acción | Superhéroes. Cómic. DC Comics. Lego</t>
  </si>
  <si>
    <t>Fantástico. Comedia. Infantil | Cine familiar. Magia. Secuela. II Guerra Mundial</t>
  </si>
  <si>
    <t>Fantástico. Comedia. Infantil | Magia. Cine familiar</t>
  </si>
  <si>
    <t>Animación. Acción. Aventuras. Ciencia ficción | Robots</t>
  </si>
  <si>
    <t>Serie de TV. Animación. Infantil | Preescolar. Marionetas</t>
  </si>
  <si>
    <t>Animación. Aventuras. Infantil | Animales. Mediometraje. Telefilm</t>
  </si>
  <si>
    <t>Animación. Comedia. Infantil | Animales</t>
  </si>
  <si>
    <t>Animación. Aventuras. Comedia. Musical. Fantástico | Cine familiar. Secuela</t>
  </si>
  <si>
    <t>Animación. Comedia. Fantástico | Cuentos</t>
  </si>
  <si>
    <t>Animación. Fantástico. Musical. Infantil | Mitología. Aventuras marinas. Cuentos</t>
  </si>
  <si>
    <t>Animación. Musical. Aventuras. Infantil | Secuela. Mitología</t>
  </si>
  <si>
    <t>Animación. Drama. Comedia | Stop Motion. Infancia. Amistad. Adopción</t>
  </si>
  <si>
    <t>Animación. Infantil. Comedia | Película de episodios. Mickey Mouse. Pato Donald</t>
  </si>
  <si>
    <t>Animación. Aventuras. Infantil</t>
  </si>
  <si>
    <t>Serie de TV. Animación. Comedia. Infantil | Animales. Insectos</t>
  </si>
  <si>
    <t>Animación. Comedia. Aventuras. Ciencia ficción | Viajes en el tiempo. Familia. Perros/Lobos. 3-D</t>
  </si>
  <si>
    <t>Animación. Aventuras. Infantil | Aventuras marinas. 3-D</t>
  </si>
  <si>
    <t>Animación, Jason Lee, Zachary Levi, David Cross, Wendie Malick, Kathryn Joosten, Kevin Schmidt, Chris Warren Jr., Bridgit Mendler, Alexandra Shipp</t>
  </si>
  <si>
    <t>Animación, Jason Lee, Kimberly Williams-Paisley, Josh Green, Tony Hale, Bella Thorne, Eddie Steeples</t>
  </si>
  <si>
    <t>Animación, Jason Lee, Don Tiffany, David Cross, Cameron Richardson, Jane Lynch, Veronica Alicino, Erin Chambers</t>
  </si>
  <si>
    <t>Animación, Freddie Highmore, Mia Farrow, Penny Balfour, Doug Rand, Ron Crawford, Adam LeFevre</t>
  </si>
  <si>
    <t>Chris O'Donnell, Jack McBrayer, Malcolm Stewart, Pascale Hutton, Fred Armisen, Dawn Chubai, Ingrid Tesch, Kiernan Shipka, Keith Dallas, Betty Phillips, Amitai Marmorstein, Robert Hewko, Mark Burgess, Sage Brocklebank</t>
  </si>
  <si>
    <t>Jeff Goldblum, Elizabeth Perkins, Alexander Pollock, Miriam Margolyes, Myron Natwick, Doris Chillcott, Kirsten Robek, Frank C. Turner, Carol Ann Susi</t>
  </si>
  <si>
    <t>Animación, Pere Ponce, Elsa Pataky, Felix Pons Ferrer, Rosa Boladeras, Claudia Abate, Joan Sullà</t>
  </si>
  <si>
    <t>Fantástico. Animación. Aventuras | Marionetas. Magia</t>
  </si>
  <si>
    <t>Animación, Jim Carrey, Gary Oldman, Colin Firth, Robin Wright, Cary Elwes, Bob Hoskins, Daryl Sabara, Fionnula Flanagan, Sammi Hanratty, Ryan Ochoa, Steve Valentine, Leslie Zemeckis, Sage Ryan, Tarah Paige, Amber Gainey Meade</t>
  </si>
  <si>
    <t>Elle Fanning, Nathan Lane, John Turturro, Frances de la Tour, Richard E. Grant, Yuliya Vysotskaya, Aaron Michael Drozin, Charlie Rowe</t>
  </si>
  <si>
    <t>The Muppets, Charles Grodin, Diana Rigg, John Cleese, Robert Morley, Peter Ustinov, Jack Warden, Peter Falk, Trevor Howard, Danny John Jules</t>
  </si>
  <si>
    <t>Animación, Anna Faris, T.J. Miller, Tom Cavanagh</t>
  </si>
  <si>
    <t>Timothy Omundson, Thaila Ayala, Graham Verchere, Jordana Largy, Scott McNeil, Adrian Glynn McMorran, Chelsea Miller, Jakob Davies, Sean Tyson, Patrick Lubczyk, Ty Consiglio, Emily Holmes, Kwesi Ameyaw, Eric Keenleyside, Karin Konoval, Keith Dallas, Shawn Macdonald</t>
  </si>
  <si>
    <t>The Muppets, Ricky Gervais, Ty Burrell, Tina Fey, Tom Hiddleston, Christoph Waltz, Ray Liotta, Salma Hayek, Frank Langella, Jemaine Clement, Til Schweiger, Peter Serafinowicz, Danny Trejo, Debby Ryan, Chloë Grace Moretz, Usher, Céline Dion, Lady Gaga, Tom Hollander, Toby Jones, James McAvoy</t>
  </si>
  <si>
    <t>Jennifer Love Hewitt, Breckin Meyer, Billy Connolly, Lucy Davis, Ian Abercrombie, Lena Cardwell, Veronica Alicino, Jane Carr, Oliver Muirhead, Judith Shekoni</t>
  </si>
  <si>
    <t>Breckin Meyer, Jennifer Love Hewitt, Stephen Tobolowsky, Evan Arnold, Mark Christopher Lawrence, Daamen J. Krall</t>
  </si>
  <si>
    <t>Animación, Zach Galifianakis, Kelli Garner, Bill Nighy, Will Arnett, Tyler Patrick Jones, Piper Mackenzie Harris, Gabriel Casseus, Jack Conley, Niecy Nash</t>
  </si>
  <si>
    <t>Animación, James Marsden, Kaley Cuoco, Elizabeth Perkins, Gary Cole, Tiffany Espensen, Chelsea Handler, Veronica Alicino, Cici Lau, David Hasselhoff</t>
  </si>
  <si>
    <t>Alina Freund, Sami Herzog, Anja Kling, Pilar Bardem, Theo Trebs, Ingo Naujoks, Yvonne Catterfeld, Sven Pippig, Karl Markovics (Voz: Michael Mittermeier)</t>
  </si>
  <si>
    <t>Carla Chiorazzo, Bruno Oro, Lucrecia, Pablo Carbonell, Ramón Barea, Javier Losán, Clara Alonso, César Camino, Sebastián Blanco, Rodrigo Poisón, Tomás Pozzi</t>
  </si>
  <si>
    <t>Emma Thompson, Maggie Gyllenhaal, Asa Butterfield, Lil Woods, Oscar Steer, Eros Vlahos, Rosie Taylor-Ritson, Rhys Ifans, Maggie Smith, Ewan McGregor, Ralph Fiennes, Sam Kelly, Sinead Matthews, Katy Brand</t>
  </si>
  <si>
    <t>Emma Thompson, Colin Firth, Angela Lansbury, Kelly MacDonald, Adam Godley, Thomas Brodie-Sangster, Celia Imrie, Derek Jacobi, Imelda Staunton, Eliza Bennett, Raphael Coleman, Samuel Honywood, Elizabeth Berrington</t>
  </si>
  <si>
    <t>Animación, Lucrecia, Àlex Casademunt, Sergio Mur, María Isabel</t>
  </si>
  <si>
    <t>Animación. Comedia. Aventuras. Infantil | 3-D</t>
  </si>
  <si>
    <t>Animación. Acción. Aventuras | Crimen. Superhéroes. Cómic. DC Comics. Lego. Videojuego</t>
  </si>
  <si>
    <t>Animación. Acción. Aventuras | Superhéroes. Cómic. DC Comics. Lego</t>
  </si>
  <si>
    <t>Animación. Comedia. Fantástico | Cine familiar. Lego</t>
  </si>
  <si>
    <t>Animación. Aventuras. Drama. Infantil | Aves/Pájaros</t>
  </si>
  <si>
    <t>Animación. Comedia. Ciencia ficción. Infantil | Extraterrestres. Secuela. Precuela</t>
  </si>
  <si>
    <t>Animación. Ciencia ficción. Fantástico. Infantil | Extraterrestres. Familia</t>
  </si>
  <si>
    <t>Animación. Comedia. Fantástico. Aventuras. Infantil | Animales. Secuela. 3-D</t>
  </si>
  <si>
    <t>Animación. Ciencia ficción. Infantil | Catástrofes. 3-D</t>
  </si>
  <si>
    <t>Animación. Infantil. Comedia | Animales. Osos. Película de episodios</t>
  </si>
  <si>
    <t>Animación. Comedia | Secuela. Surf</t>
  </si>
  <si>
    <t>Animación. Comedia. Infantil | Deporte. Surf. Falso documental. Animales</t>
  </si>
  <si>
    <t>Animación. Comedia. Fantástico. Musical. Infantil | Naturaleza. 3-D</t>
  </si>
  <si>
    <t>Animación. Musical. Infantil | Gatos. Jazz. Años 1910-1919. Cine familiar</t>
  </si>
  <si>
    <t>Animación. Fantástico. Aventuras. Comedia | Stop Motion. 3-D. Cine familiar</t>
  </si>
  <si>
    <t>Animación. Fantástico. Acción | Manga</t>
  </si>
  <si>
    <t>Animación. Aventuras. Comedia | Prehistoria. Familia. 3-D</t>
  </si>
  <si>
    <t>Animación. Aventuras. Acción. Comedia | Superhéroes. Familia. Cine familiar. Secuela. Pixar. 3-D</t>
  </si>
  <si>
    <t>Animación. Aventuras. Comedia. Acción | Superhéroes. Familia. Sátira. Pixar. Cine familiar</t>
  </si>
  <si>
    <t>Animación. Comedia | 3-D. Cine familiar. Años 60. Spin-off. Precuela</t>
  </si>
  <si>
    <t>Animación. Fantástico. Terror | Stop Motion. 3-D</t>
  </si>
  <si>
    <t>Comedia. Musical | Cine familiar. Marionetas</t>
  </si>
  <si>
    <t>Animación. Comedia | Wrestling/Lucha libre. Mediometraje</t>
  </si>
  <si>
    <t>Animación. Comedia. Aventuras | Venganza. Spin-off. 3-D</t>
  </si>
  <si>
    <t>Animación. Infantil. Comedia. Aventuras | Cómic. Cine familiar. 3-D. Secuela</t>
  </si>
  <si>
    <t>Animación. Comedia. Infantil | Cómic. Cine familiar. 3-D</t>
  </si>
  <si>
    <t>Animación. Aventuras. Infantil | Roedores</t>
  </si>
  <si>
    <t>Animación. Infantil | Navidad</t>
  </si>
  <si>
    <t>Animación. Aventuras. Infantil | Spin-off. Cine familiar</t>
  </si>
  <si>
    <t>Animación. Comedia. Ciencia ficción. Aventuras | Robots. Superhéroes. 3-D</t>
  </si>
  <si>
    <t>Comedia. Ciencia ficción. Infantil | Marionetas. Aventura espacial. Cine familiar</t>
  </si>
  <si>
    <t>Aventuras. Comedia. Musical. Infantil | Piratas. Aventuras marinas. Marionetas. Cine familiar</t>
  </si>
  <si>
    <t>Infantil. Comedia. Fantástico | Marionetas. Navidad. Cine familiar. Telefilm</t>
  </si>
  <si>
    <t>Comedia. Infantil. Fantástico | Marionetas. Cine familiar. Cuentos. Telefilm</t>
  </si>
  <si>
    <t>Animación. Aventuras. Comedia. Infantil. Musical. Romance | Capa y espada. Mickey Mouse</t>
  </si>
  <si>
    <t>Animación. Western. Comedia | Cómic</t>
  </si>
  <si>
    <t>Animación. Acción. Aventuras. Comedia. Infantil | Animales. África. Secuela</t>
  </si>
  <si>
    <t>Animación. Comedia. Aventuras. Infantil | Circo. Animales. Secuela</t>
  </si>
  <si>
    <t>Animación. Comedia. Aventuras. Infantil | Animales. África</t>
  </si>
  <si>
    <t>Animación. Infantil. Comedia | Animales</t>
  </si>
  <si>
    <t>Animación. Comedia | Simios. 3-D</t>
  </si>
  <si>
    <t>Animación. Infantil. Fantástico. Musical | Navidad</t>
  </si>
  <si>
    <t>Animación. Musical. Fantástico</t>
  </si>
  <si>
    <t>Animación. Ciencia ficción. Aventuras | Aventura espacial. Extraterrestres. Cine familiar. 3-D</t>
  </si>
  <si>
    <t>Animación. Fantástico. Aventuras | Magia. Brujería. Cine familiar</t>
  </si>
  <si>
    <t>Animación. Aventuras. Comedia | Animales. Secuela. 3-D</t>
  </si>
  <si>
    <t>Animación. Comedia | Animales. 3-D</t>
  </si>
  <si>
    <t>Animación. Acción. Ciencia ficción. Fantástico | Robots. Manga</t>
  </si>
  <si>
    <t>Animación. Comedia | Superhéroes. Sátira. Parodia. 3-D</t>
  </si>
  <si>
    <t>Animación. Aventuras. Fantástico | 3-D</t>
  </si>
  <si>
    <t>Animación. Fantástico. Aventuras | Fantasía medieval. Espada y brujería. Magia</t>
  </si>
  <si>
    <t>Fantástico | Monstruos. Infancia. Cuentos. Remake</t>
  </si>
  <si>
    <t>Animación. Fantástico. Infantil | Infancia. Años 50. Película de culto. Cine familiar. Vida rural. Realismo mágico</t>
  </si>
  <si>
    <t>Animación. Infantil | Navidad. Mickey Mouse. Película de episodios</t>
  </si>
  <si>
    <t>Animación. Comedia. Fantástico. Infantil | Navidad. Secuela. Mickey Mouse</t>
  </si>
  <si>
    <t>Animación. Comedia | Amistad. Spin-off. Cortometraje (animación)</t>
  </si>
  <si>
    <t>Animación. Comedia | Robots. Spin-off. Cortometraje (animación)</t>
  </si>
  <si>
    <t>Animación. Comedia | Spin-off. Cortometraje (animación)</t>
  </si>
  <si>
    <t>Animación. Aventuras. Bélico. Infantil | Insectos. Naturaleza. 3-D</t>
  </si>
  <si>
    <t>Animación. Ciencia ficción. Aventuras. Fantástico. Infantil | Extraterrestres. Aventura espacial</t>
  </si>
  <si>
    <t>Animación. Fantástico. Romance. Infantil | Monstruos. Vampiros</t>
  </si>
  <si>
    <t>Animación. Infantil | Monstruos</t>
  </si>
  <si>
    <t>Animación. Musical. Infantil | Monstruos</t>
  </si>
  <si>
    <t>Animación. Ciencia ficción. Comedia. Fantástico. Infantil | Extraterrestres. Monstruos. 3-D</t>
  </si>
  <si>
    <t>Animación. Fantástico. Comedia | Monstruos. Colegios &amp; Universidad. Precuela. Cine familiar. Pixar. 3-D</t>
  </si>
  <si>
    <t>Animación. Comedia. Fantástico. Infantil | Monstruos. Cine familiar. Pixar</t>
  </si>
  <si>
    <t>Animación. Infantil. Comedia | Cómic. 3-D</t>
  </si>
  <si>
    <t>Animación. Comedia. Ciencia ficción. Infantil | Cómic. Viajes en el tiempo. Espionaje. Aventuras marinas. Película de episodios</t>
  </si>
  <si>
    <t>Aventuras. Drama | Naturaleza. Animales. 3-D</t>
  </si>
  <si>
    <t>Animación. Aventuras. Comedia. Musical. Infantil | Dragones. Secuela</t>
  </si>
  <si>
    <t>Animación. Aventuras. Acción. Comedia. Musical | Dragones. Cine épico</t>
  </si>
  <si>
    <t>Infantil. Comedia. Musical | Marionetas. Cine familiar</t>
  </si>
  <si>
    <t>Animación. Comedia. Aventuras. Infantil | Secuela. Navidad. 3-D</t>
  </si>
  <si>
    <t>Animación. Aventuras. Infantil | Animales. Roedores</t>
  </si>
  <si>
    <t>Animación. Aventuras. Infantil | Secuela</t>
  </si>
  <si>
    <t>Animación. Comedia | Ninjas</t>
  </si>
  <si>
    <t>Animación. Comedia. Aventuras | Osos. 3-D</t>
  </si>
  <si>
    <t>Animación. Comedia. Aventuras | Secuela. 3-D</t>
  </si>
  <si>
    <t>Animación. Comedia. Acción | Años 50. Roedores. Robos &amp; Atracos</t>
  </si>
  <si>
    <t>Animación. Aventuras. Fantástico. Infantil | Cuentos. Secuela</t>
  </si>
  <si>
    <t>Animación. Comedia. Fantástico</t>
  </si>
  <si>
    <t>Animación. Comedia | Perros/Lobos. Drama carcelario</t>
  </si>
  <si>
    <t>Infantil. Fantástico. Musical | Dragones</t>
  </si>
  <si>
    <t>Animación. Comedia. Aventuras. Infantil | Secuela. Roedores. Cine familiar</t>
  </si>
  <si>
    <t>Animación. Fantástico. Aventuras. Infantil | Piratas. Cuentos</t>
  </si>
  <si>
    <t>Animación. Comedia. Infantil | Cine familiar</t>
  </si>
  <si>
    <t>Fantástico. Aventuras. Infantil | Dragones. Cine familiar. Amistad. Remake</t>
  </si>
  <si>
    <t>Animación. Drama | Policíaco. Enfermedad</t>
  </si>
  <si>
    <t>Animación. Fantástico. Infantil. Drama. Musical | Cuentos</t>
  </si>
  <si>
    <t>Animación. Aventuras | Aves/Pájaros. 3-D. Pixar. Cortometraje (animación)</t>
  </si>
  <si>
    <t>Animación. Fantástico. Aventuras | Piratas. Acoso escolar/bullying</t>
  </si>
  <si>
    <t>Animación. Ciencia ficción. Comedia. Fantástico. Aventuras. Infantil | Extraterrestres</t>
  </si>
  <si>
    <t>Animación. Romance. Aventuras. Infantil | Conquista de América. Siglo XVII. Secuela</t>
  </si>
  <si>
    <t>Animación. Romance. Musical. Aventuras. Infantil | Conquista de América. Siglo XVII</t>
  </si>
  <si>
    <t>Animación. Fantástico. Aventuras. Infantil | Monstruos. Videojuego</t>
  </si>
  <si>
    <t>Animación. Aventuras. Fantástico | Monstruos. Videojuego</t>
  </si>
  <si>
    <t>Animación. Fantástico. Aventuras | Monstruos. Videojuego. 3-D</t>
  </si>
  <si>
    <t>Animación. Fantástico. Aventuras | Monstruos. Videojuego</t>
  </si>
  <si>
    <t>Animación. Aventuras. Fantástico. Infantil | Monstruos. Videojuego</t>
  </si>
  <si>
    <t>Animación. Acción. Aventuras. Fantástico. Infantil | Videojuego</t>
  </si>
  <si>
    <t>Animación. Aventuras. Acción. Fantástico | Monstruos. Videojuego</t>
  </si>
  <si>
    <t>Fantástico. Aventuras. Comedia. Intriga | Videojuego</t>
  </si>
  <si>
    <t>Animación. Aventuras. Ciencia ficción. Fantástico. Infantil | Monstruos. Videojuego</t>
  </si>
  <si>
    <t>Animación. Fantástico. Aventuras. Infantil | Amistad. Infancia. Magia. Aventuras marinas</t>
  </si>
  <si>
    <t>Animación. Infantil. Fantástico. Comedia. Musical | Cuentos</t>
  </si>
  <si>
    <t>Animación. Fantástico. Aventuras. Comedia | Internet/Informática. Amistad. Secuela. 3-D. Videojuego. Cine familiar</t>
  </si>
  <si>
    <t>Animación. Comedia. Western. Aventuras</t>
  </si>
  <si>
    <t>Animación. Comedia. Infantil | Cocina. Roedores. Pixar. Cine familiar</t>
  </si>
  <si>
    <t>Animación. Ciencia ficción. Aventuras | Aventura espacial. Videojuego</t>
  </si>
  <si>
    <t>Animación. Aventuras. Comedia. Infantil | Roedores</t>
  </si>
  <si>
    <t>Animación. Infantil | Dinosaurios</t>
  </si>
  <si>
    <t>Animación. Aventuras. Comedia. Ciencia ficción. Musical. Infantil | Dinosaurios. Prehistoria</t>
  </si>
  <si>
    <t>Animación. Aventuras | Aves/Pájaros. 3-D</t>
  </si>
  <si>
    <t>Animación. Comedia. Aventuras. Infantil | Aves/Pájaros. Animales. Cine familiar. 3-D. Secuela</t>
  </si>
  <si>
    <t>Animación. Aventuras. Comedia. Infantil | Cine familiar. Animales. Aves/Pájaros. 3-D</t>
  </si>
  <si>
    <t>Animación. Aventuras. Infantil | Edad Media. Siglo XIII</t>
  </si>
  <si>
    <t>Animación. Aventuras. Comedia | Siglo XVII. Supervivencia. Animales</t>
  </si>
  <si>
    <t>Animación. Ciencia ficción. Aventuras. Infantil | Robots</t>
  </si>
  <si>
    <t>Animación. Comedia. Aventuras | 3-D</t>
  </si>
  <si>
    <t>Animación. Aventuras. Comedia. Fantástico | Roedores. Magia. 3-D</t>
  </si>
  <si>
    <t>Animación. Aventuras. Infantil | Navidad. Remake</t>
  </si>
  <si>
    <t>Animación. Aventuras. Infantil | Navidad. Secuela</t>
  </si>
  <si>
    <t>Animación. Comedia. Infantil. Aventuras | Secuela. Cine familiar. Infancia. Amistad. Familia</t>
  </si>
  <si>
    <t>Animación. Infantil. Comedia. Aventuras | Amistad. Familia. Infancia. Cine familiar</t>
  </si>
  <si>
    <t>Animación. Comedia. Aventuras | Animales</t>
  </si>
  <si>
    <t>Animación. Comedia. Aventuras. Infantil | Animales</t>
  </si>
  <si>
    <t>Animación. Comedia. Fantástico. Musical. Infantil | Navidad. Cine familiar. Viajes en el tiempo. 3-D</t>
  </si>
  <si>
    <t>Animación. Aventuras. Fantástico</t>
  </si>
  <si>
    <t>Comedia. Aventuras. Fantástico. Infantil | Perros/Lobos. Monstruos. Cine familiar. Secuela</t>
  </si>
  <si>
    <t>Animación. Intriga. Comedia. Infantil. Aventuras | Perros/Lobos. Monstruos. Cine familiar</t>
  </si>
  <si>
    <t>Infantil. Aventuras. Comedia | Perros/Lobos. Sectas. Monstruos. Cine familiar</t>
  </si>
  <si>
    <t>Animación. Comedia. Intriga</t>
  </si>
  <si>
    <t>Animación. Fantástico. Aventuras. Intriga. Infantil</t>
  </si>
  <si>
    <t>Animación. Comedia. Fantástico. Intriga. Infantil | Perros/Lobos</t>
  </si>
  <si>
    <t>Animación. Comedia. Fantástico. Aventuras. Infantil | Perros/Lobos. Monstruos</t>
  </si>
  <si>
    <t>Animación. Comedia. Fantástico | Parodia. Cuentos. Fantasía medieval. Secuela</t>
  </si>
  <si>
    <t>Animación. Comedia. Fantástico. Aventuras | Parodia. Cuentos. Fantasía medieval. Secuela</t>
  </si>
  <si>
    <t>Animación. Comedia. Fantástico. Aventuras | Parodia. Cuentos. Fantasía medieval. Secuela. 3-D</t>
  </si>
  <si>
    <t>Animación. Comedia. Fantástico. Aventuras | Parodia. Cuentos. Fantasía medieval. Dragones</t>
  </si>
  <si>
    <t>Animación. Comedia | Navidad. Secuela. Mediometraje. Telefilm</t>
  </si>
  <si>
    <t>Animación. Comedia. Musical | Cómic. Perros/Lobos</t>
  </si>
  <si>
    <t>Infantil. Comedia | Cine familiar. Animales. Perros/Lobos. Naturaleza</t>
  </si>
  <si>
    <t>Animación. Infantil. Comedia | Aventuras marinas</t>
  </si>
  <si>
    <t>Animación. Fantástico. Drama. Comedia | Música. Jazz. Gatos. Cine familiar. Pixar</t>
  </si>
  <si>
    <t>Animación. Aventuras. Comedia. Ciencia ficción | Extraterrestres. Aventura espacial</t>
  </si>
  <si>
    <t>Animación. Aventuras. Ciencia ficción | Aventura espacial. Perros/Lobos</t>
  </si>
  <si>
    <t>Animación. Aventuras. Infantil. Western | Animales. Caballos</t>
  </si>
  <si>
    <t>Animación. Fantástico. Aventuras. Infantil | Viajes en el tiempo. Manga</t>
  </si>
  <si>
    <t>Infantil. Comedia. Aventuras | Familia. Roedores. Cine familiar. Secuela. Adopción</t>
  </si>
  <si>
    <t>Infantil. Comedia | Familia. Roedores. Adopción. Cine familiar</t>
  </si>
  <si>
    <t>Animación. Aventuras. Comedia | Secuela. 3-D</t>
  </si>
  <si>
    <t>Animación. Aventuras | África. Simios. Naturaleza. 3-D</t>
  </si>
  <si>
    <t>Animación. Infantil. Aventuras. Comedia | Precuela</t>
  </si>
  <si>
    <t>Animación. Aventuras. Drama | África. Naturaleza. Simios. Animales</t>
  </si>
  <si>
    <t>Animación. Infantil | Trenes/Metros</t>
  </si>
  <si>
    <t>Animación. Infantil. Comedia. Musical | Animales. Secuela</t>
  </si>
  <si>
    <t>Animación. Drama. Aventuras. Musical. Infantil | Amistad. Animales. Naturaleza</t>
  </si>
  <si>
    <t>Animación. Comedia. Ciencia ficción. Aventuras | Gatos. Roedores. Tom y Jerry</t>
  </si>
  <si>
    <t>Animación. Comedia | Tom y Jerry</t>
  </si>
  <si>
    <t>Animación. Comedia. Fantástico. Infantil | Gatos. Roedores. Tom y Jerry. Magia</t>
  </si>
  <si>
    <t>Serie de TV. Animación. Comedia | Gatos. Roedores. Tom y Jerry</t>
  </si>
  <si>
    <t>Animación. Comedia. Fantástico | Gatos. Roedores. Tom y Jerry</t>
  </si>
  <si>
    <t>Animación. Fantástico. Comedia | Cuentos. Gatos. Roedores. Tom y Jerry. Mediometraje</t>
  </si>
  <si>
    <t>Animación. Comedia | Gatos. Roedores. Tom y Jerry. Cortometraje (animación)</t>
  </si>
  <si>
    <t>Animación. Comedia. Fantástico. Aventuras. Infantil | Secuela. Muñecos. Pixar. 3-D. Cine familiar</t>
  </si>
  <si>
    <t>Animación. Fantástico. Aventuras. Comedia. Infantil | Secuela. Muñecos. 3-D. Pixar. Cine familiar</t>
  </si>
  <si>
    <t>Animación. Comedia. Aventuras | Comedia de terror. Spin-off. Halloween. Muñecos. Pixar. Telefilm. Cortometraje (animación)</t>
  </si>
  <si>
    <t>Animación. Comedia. Aventuras | Navidad. Muñecos. Dinosaurios. Pixar. Telefilm. Cortometraje (animación)</t>
  </si>
  <si>
    <t>Animación. Fantástico. Comedia. Aventuras. Infantil | Muñecos. Pixar. 3-D. Cine familiar</t>
  </si>
  <si>
    <t>Animación. Comedia | Navidad. Mediometraje. Telefilm. Música. Spin-off</t>
  </si>
  <si>
    <t>Animación. Fantástico. Comedia. Infantil | 3-D. Música</t>
  </si>
  <si>
    <t>Animación. Fantástico. Comedia. Musical | Años 1910-1919. Monstruos. 3-D</t>
  </si>
  <si>
    <t>Animación. Aventuras. Comedia. Infantil | Amistad. Vejez/Madurez. 3-D. Cine familiar. Pixar</t>
  </si>
  <si>
    <t>Animación. Comedia. Aventuras | Aventuras marinas. Supervivencia. 3-D</t>
  </si>
  <si>
    <t>Animación. Aventuras. Musical. Fantástico | Aventuras marinas. Familia. 3-D</t>
  </si>
  <si>
    <t>Animación. Aventuras. Comedia. Infantil | II Guerra Mundial. Aves/Pájaros. Basado en hechos reales</t>
  </si>
  <si>
    <t>Animación. Comedia. Ciencia ficción. Infantil | Viajes en el tiempo. Aves/Pájaros. Día de Acción de Gracias. Siglo XVII. 3-D</t>
  </si>
  <si>
    <t>Animación. Aventuras. Ciencia ficción. Infantil | Insectos. Aventura espacial. 3-D</t>
  </si>
  <si>
    <t>Animación. Infantil | Cine familiar</t>
  </si>
  <si>
    <t>Serie de TV. Animación. Infantil. Aventuras. Comedia | Vikingos. Manga</t>
  </si>
  <si>
    <t>Animación. Infantil. Comedia | Perros/Lobos. Cortometraje (animación)</t>
  </si>
  <si>
    <t>Clásicos de Walt Disney | Winnie the Pooh</t>
  </si>
  <si>
    <t>Animación. Comedia. Aventuras. Western. Infantil. Musical | Animales. Siglo XIX</t>
  </si>
  <si>
    <t>Serie de TV. Animación. Comedia. Infantil. Fantástico | Cómic. Comedia absurda</t>
  </si>
  <si>
    <t>Animación. Comedia. Infantil | Animales. 3-D</t>
  </si>
  <si>
    <t>Animación, Neil Patrick Harris, Jayma Mays, Hank Azaria, Brendan Gleeson, Jacob Tremblay, Karim Babin, Carolina Bartczak</t>
  </si>
  <si>
    <t>Animación, Neil Patrick Harris, Hank Azaria, Jayma Mays, Sofia Vergara, Tim Gunn, Jonathan Winters</t>
  </si>
  <si>
    <t>The Muppets, David Goelz, Steve Whitmire, Bill Barretta, Frank Oz, Jeffrey Tambor, F. Murray Abraham, David Arquette, Josh Charles, Ray Liotta, Andie MacDowell, Rob Schneider, Kathy Griffin, Pat Hingle, Hulk Hogan, Katie Holmes, Joshua Jackson</t>
  </si>
  <si>
    <t>The Muppets, Kevin Bishop, Tim Curry, Billy Connolly, Jennifer Saunders</t>
  </si>
  <si>
    <t>The Muppets, David Arquette, Joan Cusack, Matthew Lillard, William H. Macy, Whoopi Goldberg, Carson Daly, Kelly Ripa, Joe Rogan, Molly Shannon, Zach Braff, Sarah Chalke, Neil Flynn, John C. McGinley, Judy Reyes</t>
  </si>
  <si>
    <t>The Muppets, Ashanti, Jeffrey Tambor, Quentin Tarantino, David Alan Grier, Queen Latifah, Steve Whitmire, David Goelz, Bill Barretta</t>
  </si>
  <si>
    <t>Animación, Toke Lars Bjarke, Mille Lehfeldt, Jess Ingerslev, Rune Tolsgaard, Thomas Borch Nielsen, Tonni Zinck</t>
  </si>
  <si>
    <t>Animación, Seth Green, Dan Fogler, Joan Cusack, Mindy Sterling, Tom Everett Scott, Elisabeth Harnois, Kevin Cahoon</t>
  </si>
  <si>
    <t>Ruby Barnhill, Mark Rylance, Penelope Wilton, Jemaine Clement, Rebecca Hall, Bill Hader, Rafe Spall, Adam Godley, Matt Frewer, Ólafur Darri Ólafsson, Haig Sutherland, Michael Adamthwaite</t>
  </si>
  <si>
    <t>Dustin Hoffman, Natalie Portman, Jason Bateman, Zach Mills, Jonathan Potts, David Rendall, Beatriz Yuste, Ted Ludzik, Paula Boudreau, Mike Realba, Steve Whitmire, Marcia Bennett, Jesse Bostick, Isaac Durnford, Daniyah Ysrayl, Dylan Authors, Quancetia Hamilton, Matt Baram, Mathew Peart, Kiele Sanchez</t>
  </si>
  <si>
    <t>The Muppets, William Bookston, Drew Haggard, John Hostetter, Humberto Recio, Kelly Collins Lintz</t>
  </si>
  <si>
    <t>Animación, Bill Murray, Molly Shannon, Chris Elliott, Elena Franklin, Danny Murphy, Brandy Norwood</t>
  </si>
  <si>
    <t>Helen Reddy, Mickey Rooney, Sean Marshall, Red Buttons, Jim Dale, Shelley Winters, Jim Backus, Jane Kean, Jeff Conaway, Charles Tyner, Gary Morgan, Cal Bartlett</t>
  </si>
  <si>
    <t>Animación, Claudia Fontán, Manuel Manquiña, Mathias Sandor, Camila Riveros, Javier Lorenzo, Joe Rígoli, Miguel Dedovich</t>
  </si>
  <si>
    <t>Animación, Domhnall Gleeson, Rose Byrne, Sam Neill, Sia, Bernardo Santos, Deborah Rock, Jill Buchanan, Vauxhall Jermaine, Ty Hurley</t>
  </si>
  <si>
    <t>Justice Smith, Ryan Reynolds, Kathryn Newton, Ken Watanabe, Bill Nighy, Chris Geere, Rita Ora, Suki Waterhouse, Omar Chaparro</t>
  </si>
  <si>
    <t>Sarah Michelle Gellar, Freddie Prinze Jr., Matthew Lillard, Seth Green, Linda Cardellini, Alicia Silverstone, Peter Boyle, Tim Blake Nelson, Ruben Studdard, Pat O'Brien, Bill Meilen, Zahf Paroo, Chris Gauthier, Peter New, Morgan Brayton, Lisa Ann Beley, Joe MacLeod, Brandon Jay McLaren, Lou Bollo, Calum Worthy, Brenna O'Brien, Mark Burgess, Kwesi Ameyaw, Stephen E. Miller, Karin Konoval, Andrew McIlroy, Colin Foo, Andrew Jackson, Emily Tennant, Alan C. Peterson, Dan Joffre, Bill Mondy, Kimani Ray Smith, Catherine Lough Haggquist, Ingrid Mila Torrance, Tiffani Timms, Scott McNeil, Kevin Durand, C. Ernst Harth, Everick Golding, Karen Holness, Doron Bell, Dee Bradley Baker, Bob Papenbrook, Michael Sorich, Terrence Stone, J.P. Manoux</t>
  </si>
  <si>
    <t>Freddie Prinze Jr., Sarah Michelle Gellar, Matthew Lillard, Linda Cardellini, Rowan Atkinson, Isla Fisher, Miguel A. Núñez Jr., Steven Grives, Charlie Cousins, Kristian Schmid, Nicholas Hope, Pamela Anderson</t>
  </si>
  <si>
    <t>Cynthia Stevenson, Richard Karn, Kelly Chapek, Mike Dopud, Anthony Harrison, Mackenzie Mowat, John Kapelos, Michael Teigen</t>
  </si>
  <si>
    <t>Geena Davis, Hugh Laurie, Jonathan Lipnicki, Anna Hoelck, Ashley Hoelck</t>
  </si>
  <si>
    <t>Jonathan Lipnicki, Geena Davis, Hugh Laurie, Julia Sweeney, Jeffrey Jones, Dabney Coleman, Jon Polito</t>
  </si>
  <si>
    <r>
      <t>Animación, Jason Lee, </t>
    </r>
    <r>
      <rPr>
        <b/>
        <u/>
        <sz val="12"/>
        <color theme="8" tint="-0.249977111117893"/>
        <rFont val="Times New Roman"/>
        <family val="1"/>
      </rPr>
      <t>David Cross</t>
    </r>
    <r>
      <rPr>
        <b/>
        <sz val="12"/>
        <color theme="8" tint="-0.249977111117893"/>
        <rFont val="Times New Roman"/>
        <family val="1"/>
      </rPr>
      <t>, Jenny Slate, Andy Buckley, Tucker Albrizzi</t>
    </r>
  </si>
  <si>
    <r>
      <t>The Muppets</t>
    </r>
    <r>
      <rPr>
        <b/>
        <sz val="12"/>
        <color theme="8" tint="-0.249977111117893"/>
        <rFont val="Times New Roman"/>
        <family val="1"/>
      </rPr>
      <t>, Jason Segel, Amy Adams, Chris Cooper, Jack Black, Rashida Jones, Alan Arkin, Emily Blunt, Zach Galifianakis, Jim Parsons, Kristen Schaal, Sarah Silverman, Selena Gomez, Neil Patrick Harris, Donald Glover, Mickey Rooney, Whoopi Goldberg, Ken Jeong, John Krasinski</t>
    </r>
  </si>
  <si>
    <r>
      <t>Oakes Fegley, Bryce Dallas Howard, Robert Redford, Oona Laurence, </t>
    </r>
    <r>
      <rPr>
        <b/>
        <u/>
        <sz val="12"/>
        <color theme="8" tint="-0.249977111117893"/>
        <rFont val="Times New Roman"/>
        <family val="1"/>
      </rPr>
      <t>Wes Bentley</t>
    </r>
    <r>
      <rPr>
        <b/>
        <sz val="12"/>
        <color theme="8" tint="-0.249977111117893"/>
        <rFont val="Times New Roman"/>
        <family val="1"/>
      </rPr>
      <t>, Karl Urban, Isiah Whitlock Jr., Marcus Henderson, Aaron Jackson, Philip Grieve, Steve Barr, Esmée Myers, Gareth Reeves, Levi Alexander, Jim McLarty, Augustine Frizzell, Keagan Carr Fransch, Jade Valour, Francis Biggs, Jasper Putt</t>
    </r>
  </si>
  <si>
    <t>Animación. Comedia. Infantil | Cuentos. Secuela. 3-D</t>
  </si>
  <si>
    <t>Animación. Aventuras. Comedia | Piratas. Spin-off. Stop Motion. Claymation (Plastilina). Cortometraje (animación)</t>
  </si>
  <si>
    <t>Animación. Drama. Infantil | Naturaleza. Animales. Cine familiar</t>
  </si>
  <si>
    <t>Animación. Infantil. Comedia | Cine familiar</t>
  </si>
  <si>
    <t>Animación. Comedia. Infantil | Aventuras marinas</t>
  </si>
  <si>
    <t>Animación. Comedia | Animales. Perros/Lobos. Roedores. Cortometraje (animación)</t>
  </si>
  <si>
    <t>Animación. Fantástico. Comedia. Musical. Infantil | Mitología. Antigua Grecia</t>
  </si>
  <si>
    <t>Animación. Comedia. Aventuras | Insectos</t>
  </si>
  <si>
    <t>Animación. Infantil. Comedia | Cine familiar. Animales. Remake</t>
  </si>
  <si>
    <t>Animación. Infantil. Aventuras | Insectos. Naturaleza. Cine familiar. 3-D</t>
  </si>
  <si>
    <t>Animación. Comedia | Looney Tunes</t>
  </si>
  <si>
    <t>Animación. Fantástico. Comedia. Aventuras. Infantil | Cómic. Cine familiar. 3-D</t>
  </si>
  <si>
    <t>Animación. Fantástico. Comedia. Infantil | 3-D</t>
  </si>
  <si>
    <t>Animación. Comedia | 3-D</t>
  </si>
  <si>
    <t>Animación. Fantástico. Musical. Infantil | Piratas. Cuentos. II Guerra Mundial. Secuela</t>
  </si>
  <si>
    <t>Animación. Aventuras. Ciencia ficción. Infantil | 3-D</t>
  </si>
  <si>
    <t>Animación. Aventuras. Comedia | Edad Media. Tom y Jerry. Cine familiar</t>
  </si>
  <si>
    <t>Love and Monsters </t>
  </si>
  <si>
    <t>De amor y monstruos (2020) - FilmAffinity</t>
  </si>
  <si>
    <t>The Rest of Us</t>
  </si>
  <si>
    <t>Lo que queda de nosotras (2019) - FilmAffinity</t>
  </si>
  <si>
    <t>Martin Eden</t>
  </si>
  <si>
    <t>Martin Eden (2019) - FilmAffinity</t>
  </si>
  <si>
    <t>Nomadland</t>
  </si>
  <si>
    <t>Nomadland (2020) - FilmAffinity</t>
  </si>
  <si>
    <t>Rocca verändert die Welt</t>
  </si>
  <si>
    <t>Rocca cambia el mundo (2019) - FilmAffinity</t>
  </si>
  <si>
    <t>Saint Maud</t>
  </si>
  <si>
    <t>Saint Maud (2019) - FilmAffinity</t>
  </si>
  <si>
    <t>Morfydd Clark, Jennifer Ehle, Turlough Convery, Lily Knight, Lily Frazer, Faith Edwards, Rosie Sansom, Marcus Hutton, Noa Bodner, Jel Djelal, Jonathan Milshaw, Linda E Greenwood</t>
  </si>
  <si>
    <t>Kathryn Newton, Kyle Allen, Josh Hamilton, Al Madrigal, Cleo Fraser, Anna Mikami, Teance Blackburn, Vanessa Padla, Jermaine Harris, Emmett Ferguson, Lily Lumpkin, Lisa VanAmburg, Douglas DeLisle, Daniel Scott Lumpkin Jr., Lydia Houston, Dyer Scott Lumpkin, Chris Best</t>
  </si>
  <si>
    <t>Daniel Kaluuya, Lakeith Stanfield, Jesse Plemons, Martin Sheen, Ashton Sanders, Lil Rel Howery, Algee Smith, Jermaine Fowler, Robert Longstreet, Terayle Hill, Dominique Fishback, Nick Fink, Darrell Britt-Gibson, Amber Chardae Robinson, Adam Ratcliffe, Caleb Eberhardt, Zak Lee, Alysia Joy Powell, Crystal Lee Brown, Amari Cheatom, Debbie Scaletta, Chris Hahn, Michael Buonomo, James Udom, Michael Harrity, Matt Hudson, Linda D Gaines, Alonda Shevette, Steve Rizzo, Laura Allen, David Gragg, Peter Lawson Jones, Mell Bowser, David Haynes, Aaron Kleiber, Tone Tank, Roger Petan, Todd C. Adelman, Anthony Garcia, Chris Drexel, Shalanda Fresh, Chris Breen, Bobby Rodriguez, Chris McCail, Brian Andrus, Suzie Coker, Logan Fry, David Goebel, Dominique Thorne</t>
  </si>
  <si>
    <t>Lukás Bech, Henriette Confurius, Roxane Duran, Georg Friedrich, Michael Glantschnig, Matthias Habich, Andre Hennicke, Elisabeth Kanettis, Roman Johannes Kornfeld, Johannes Krisch, Sunnyi Melles</t>
  </si>
  <si>
    <t>Paula Beer, Franz Rogowski, Maryam Zaree, Jacob Matschenz, Anne Ratte-Polle, Rafael Stachowiak, José Barros, Julia Franz Richter, Gloria Endres de Oliveira, Enno Trebs, Christoph Zrenner</t>
  </si>
  <si>
    <t>Blagoj Veselinov, Anastas Tanovski, Aksel Mehmet, Aleksandar Mikic, Miroslav Petkovic, Dime llijev, Simona Dimkovska, Goran Stojanovski, Igor Angelov, Senko Velinov, Laze Manaskov, Katarina Ilievska, Jordan Simonov, Simeon Moni Damevski, Goran Trifunovski</t>
  </si>
  <si>
    <t>Dylan O'Brien, Michael Rooker, Ariana Greenblatt, Jessica Henwick, Ellen Hollman, Damien Garvey, Melanie Zanetti, Tasneem Roc, Amali Golden, Dan Ewing, Tonia Renee, Tandi Wright, Arthur Costa, Pacharo Mzembe, Te Kohe Tuhaka, Donnie Baxter, Andrew Buchanan, Thomas Campbell</t>
  </si>
  <si>
    <t>Heather Graham, Sophie Nélisse, Jodi Balfour, Abigail Pniowsky, Charles Gillespie, Tameka Griffiths</t>
  </si>
  <si>
    <t>Luca Marinelli, Jessica Cressy, Carlo Cecchi, Denise Sardisco, Vincenzo Nemolato, Carmen Pommella, Autilia Ranieri, Marco Leonardi, Savino Paparella, Elisabetta Valgoi, Pietro Ragusa, Giustiniano Alpi, Anna Patierno, Vincenza Modica, Gaetano Bruno, Maurizio Donadoni, Chiara Francini, Aniello Arena, Giuseppe Iuliano, Peppe Maggio, Franco Pinelli, Lana Vlady, Diego Sepe, Sergio Longobardi, Giordano Bruno Guerri</t>
  </si>
  <si>
    <t>Frances McDormand, David Strathairn, Linda May, Charlene Swankie, Bob Wells, Gay DeForest, Patricia Grier</t>
  </si>
  <si>
    <t>Luna Maxeiner, Caspar Fischer-Ortmann, Luise Richter, Leo Knizka, Barbara Sukowa, Mina Tander, Fahri Yardim, Michael Maertens, Cordula Stratmann, Detlev Buck, Volker Bruch, Claire Wegener, Annika Vieider, Nevio Wendt, Marta Laubinger</t>
  </si>
  <si>
    <t>Aventuras | Futuro postapocalíptico. Supervivencia. Monstruos. Insectos</t>
  </si>
  <si>
    <t>Drama. Romance | Pobreza</t>
  </si>
  <si>
    <t>Drama | Road Movie. Naturaleza. Crisis económica 2008. Cine independiente USA</t>
  </si>
  <si>
    <t>Comedia. Infantil | Cine familiar. Colegios &amp; Universidad. Acoso escolar/bullying. Pobreza</t>
  </si>
  <si>
    <t>Drama. Intriga. Terror | Religión. Enfermedad</t>
  </si>
  <si>
    <t>Animación. Ciencia ficción. Acción. Thriller | Cyberpunk. Thriller futurista. Animación para adultos. Película de culto. Manga. Holocausto nuclear. Futuro postapocalíptico</t>
  </si>
  <si>
    <t>Animación. Ciencia ficción. Fantástico. Acción. Drama | Spin-off. Cyberpunk. Película de episodios</t>
  </si>
  <si>
    <t>Animación. Drama. Comedia | Comedia negra. Animación para adultos. Stop Motion. Comedia dramática</t>
  </si>
  <si>
    <t>Animación. Ciencia ficción. Acción. Thriller | Robots. Cyberpunk. Manga. Remake</t>
  </si>
  <si>
    <t>Animación. Drama. Comedia | Alzheimer. Vejez/Madurez. Familia. Discapacidad. Amistad. Animación para adultos. Comedia dramática. Cómic. Drama social</t>
  </si>
  <si>
    <t>Animación. Acción. Thriller | Crimen. Superhéroes. Animación para adultos. DC Comics. Cómic</t>
  </si>
  <si>
    <t>Animación. Acción | Superhéroes. Cómic. DC Comics</t>
  </si>
  <si>
    <t>Animación. Acción. Fantástico | Brujería. Videojuego</t>
  </si>
  <si>
    <t>Animación. Ciencia ficción | Aventura espacial. Manga. 3-D. Piratas</t>
  </si>
  <si>
    <t>Animación. Drama. Bélico | Holocausto nuclear. Supervivencia. Vejez/Madurez. Animación para adultos. Cómic</t>
  </si>
  <si>
    <t>Animación. Fantástico. Comedia. Terror | Comedia de terror. Fantasmas. Zombis. Stop Motion. 3-D</t>
  </si>
  <si>
    <t>Animación. Fantástico. Aventuras. Romance | Magia. Steampunk</t>
  </si>
  <si>
    <t>Animación. Drama | Amistad. Música. Adolescencia. Colegios &amp; Universidad</t>
  </si>
  <si>
    <t>Animación. Drama | Familia. Guerra de Afganistán</t>
  </si>
  <si>
    <t>Animación. Drama. Fantástico | Amistad. Adolescencia. Vida rural</t>
  </si>
  <si>
    <t>Animación. Fantástico. Aventuras | Dragones. Película de culto</t>
  </si>
  <si>
    <t>Animación. Drama | Familia. II Guerra Mundial. Años 30. Años 40. Manga</t>
  </si>
  <si>
    <t>Animación. Musical. Fantástico. Infantil | Mickey Mouse. Pato Donald. Película de episodios. Música</t>
  </si>
  <si>
    <t>Animación. Musical. Fantástico. Infantil | Música. Cine familiar. Mickey Mouse. Película de episodios</t>
  </si>
  <si>
    <t>Animación. Ciencia ficción. Fantástico. Drama | Futuro postapocalíptico. Extraterrestres. Animación para adultos. Videojuego</t>
  </si>
  <si>
    <t>Animación. Ciencia ficción. Comedia. Terror | Comedia de terror. Stop Motion. Perros/Lobos. Monstruos. Remake</t>
  </si>
  <si>
    <t>Animación. Drama | Basado en hechos reales</t>
  </si>
  <si>
    <t>Animación. Comedia. Ciencia ficción | Extraterrestres. Robots. Aventura espacial</t>
  </si>
  <si>
    <t>Animación. Ciencia ficción | Videojuego</t>
  </si>
  <si>
    <t>Animación. Ciencia ficción. Fantástico. Acción. Terror | Animación para adultos. Cómic. Película de episodios. Película de culto. Surrealismo</t>
  </si>
  <si>
    <t>Animación. Comedia. Fantástico. Infantil | Comedia negra. Comedia de terror. Monstruos</t>
  </si>
  <si>
    <t>Animación. Ciencia ficción. Romance. Drama | Viajes en el tiempo. Adolescencia. Amistad. Colegios &amp; Universidad. Comedia dramática</t>
  </si>
  <si>
    <t>Animación. Comedia | Comedia negra. Animación para adultos</t>
  </si>
  <si>
    <t>Animación. Comedia | 3-D. Animación para adultos. Comedia negra. Sátira</t>
  </si>
  <si>
    <t>Animación. Comedia | Comedia negra. Cuentos</t>
  </si>
  <si>
    <t>Animación. Drama | Infancia. II Guerra Mundial. Basado en hechos reales</t>
  </si>
  <si>
    <t>Animación. Fantástico. Musical. Drama | Siglo XIX</t>
  </si>
  <si>
    <t>Animación. Fantástico. Comedia. Romance. Musical. Terror | Monstruos. Stop Motion. Bodas. Comedia de terror</t>
  </si>
  <si>
    <t>Animación. Fantástico. Aventuras | Animación para adultos. Cine épico. Animales. Naturaleza</t>
  </si>
  <si>
    <t>Animación. Aventuras. Drama. Fantástico | Naturaleza. Supervivencia. Aventuras marinas. Familia</t>
  </si>
  <si>
    <t>Animación. Drama. Bélico | II Guerra Mundial. Infancia. Familia. Animación para adultos. Película de culto</t>
  </si>
  <si>
    <t>Animación. Comedia | Familia. Los Simpson. 3-D</t>
  </si>
  <si>
    <t>Animación. Acción. Comedia | Manga</t>
  </si>
  <si>
    <t>Animación. Comedia | Cómic. Sketches</t>
  </si>
  <si>
    <t>Animación. Fantástico. Comedia | Comedia negra. Animación para adultos. Cine independiente USA</t>
  </si>
  <si>
    <t>Animación. Drama | Siglo XIX. Japón feudal. Manga. Animación para adultos. Pintura</t>
  </si>
  <si>
    <t>Animación. Acción. Ciencia ficción | Distopía. Animación para adultos. Cómic</t>
  </si>
  <si>
    <t>Animación. Romance. Fantástico. Comedia | Adolescencia</t>
  </si>
  <si>
    <t>Animación. Fantástico. Ciencia ficción. Bélico. Aventuras | Steampunk. Futuro postapocalíptico. Remake</t>
  </si>
  <si>
    <t>Animación. Fantástico. Musical. Romance. Terror | Comedia de terror. Monstruos. Halloween. Navidad. Stop Motion. Película de culto. 3-D. Animación para adultos</t>
  </si>
  <si>
    <t>Animación. Fantástico. Aventuras | Años 30. Aviones. Piratas</t>
  </si>
  <si>
    <t>Animación. Comedia. Terror | Comedia de terror. Posesiones/Exorcismos. Stop Motion. Claymation (Plastilina). Animación para adultos</t>
  </si>
  <si>
    <t>Animación. Bélico. Fantástico | II Guerra Mundial</t>
  </si>
  <si>
    <t>Animación. Ciencia ficción | Cyberpunk</t>
  </si>
  <si>
    <t>Animación. Ciencia ficción. Aventuras. Acción | Star Wars</t>
  </si>
  <si>
    <t>Animación. Drama | Animación para adultos. Colonialismo. Años 70. Periodismo. África. Basado en hechos reales</t>
  </si>
  <si>
    <t>Animación. Ciencia ficción. Romance. Infantil | Robots. Futuro postapocalíptico. Cine familiar. Pixar</t>
  </si>
  <si>
    <t>Animación. Terror | Comedia de terror. Stop Motion. Animación para adultos</t>
  </si>
  <si>
    <t>Animación. Drama. Romance | Drama romántico. Historias cruzadas</t>
  </si>
  <si>
    <t>Animación. Drama. Romance | Drama romántico. Amistad. Adolescencia. Acoso escolar/bullying. Discapacidad auditiva. Manga</t>
  </si>
  <si>
    <t>Animación, (intervenciones de: Miroslaw Haniszewski, Vergil J. Smith, Tomasz Zietek, Olga Boladz, Rafal Fudalej, Pawel Paczesny, Jakub Kamienski)</t>
  </si>
  <si>
    <t>3 Tage in Quiberon</t>
  </si>
  <si>
    <t>3 días en Quiberón (2018) - FilmAffinity</t>
  </si>
  <si>
    <t>Agatha and the Curse of Ishtar </t>
  </si>
  <si>
    <t>Agatha y la maldición de Ishtar (TV) (2019) - FilmAffinity</t>
  </si>
  <si>
    <t>Jonah Hauer-King, Lyndsey Marshall, Bronagh Waugh, Jack Deam, Rory Fleck-Byrne, Crystal Clarke, Stanley Townsend, Katherine Kingsley, Waj Ali, Walles Hamonde, Liran Nathan, Mark Lambert, Daniel Gosling, Waleed Elgadi, Col Farrell</t>
  </si>
  <si>
    <r>
      <t>Drama</t>
    </r>
    <r>
      <rPr>
        <b/>
        <sz val="11"/>
        <color theme="5" tint="-0.249977111117893"/>
        <rFont val="Times New Roman"/>
        <family val="1"/>
      </rPr>
      <t> | Basado en hechos reales. Años 80. Biográfico. Periodismo</t>
    </r>
  </si>
  <si>
    <r>
      <t>Marie Bäumer</t>
    </r>
    <r>
      <rPr>
        <b/>
        <sz val="11"/>
        <color theme="8" tint="-0.249977111117893"/>
        <rFont val="Times New Roman"/>
        <family val="1"/>
      </rPr>
      <t>, Birgit Minichmayr, Charly Hübner, Robert Gwisdek, Denis Lavant, Christopher Buchholz, Vicky Krieps</t>
    </r>
  </si>
  <si>
    <t>Animals</t>
  </si>
  <si>
    <t>Amistades salvajes (2019) - FilmAffinity</t>
  </si>
  <si>
    <t>Holliday Grainger, Alia Shawkat, Amy Molloy</t>
  </si>
  <si>
    <t>Drama. Comedia | Amistad. Feminismo</t>
  </si>
  <si>
    <t>Bill &amp; Ted Face the Music</t>
  </si>
  <si>
    <t>Bill y Ted salvan el universo (2020) - FilmAffinity</t>
  </si>
  <si>
    <t>Comedia. Ciencia ficción | Viajes en el tiempo. Música. Secuela</t>
  </si>
  <si>
    <t>Keanu Reeves, Alex Winter, William Sadler, Samara Weaving, Jillian Bell, Brigette Lundy-Paine, Kristen Schaal, Jayma Mays, Holland Taylor, Anthony Carrigan, Amy Stock-Poynton, Erinn Hayes, Beck Bennett, Hal Landon Jr., Kid Cudi</t>
  </si>
  <si>
    <t>Dinner in America</t>
  </si>
  <si>
    <t>Cena en América (2020) - FilmAffinity</t>
  </si>
  <si>
    <t>Kyle Gallner, Emily Skeggs</t>
  </si>
  <si>
    <t>Journeyman</t>
  </si>
  <si>
    <t>Paddy Considine, Jodie Whittaker, Paul Popplewell, Tony Pitts, Anthony Welsh</t>
  </si>
  <si>
    <t>Godzilla vs. Kong</t>
  </si>
  <si>
    <t>Godzilla vs. Kong (2021) - FilmAffinity</t>
  </si>
  <si>
    <t>Acción. Fantástico. Ciencia ficción | Monstruos. Simios. Robots. Secuela</t>
  </si>
  <si>
    <t>Alexander Skarsgård, Rebecca Hall, Demian Bichir, Millie Bobby Brown, Eiza González, Shun Oguri, Kyle Chandler, Kaylee Hottle, Julian Dennison, Van Marten, Jessica Henwick, Lance Reddick, Brian Tyree Henry, Ronny Chieng, Hakeem Kae-Kazim, John Pirruccello, Chris Chalk</t>
  </si>
  <si>
    <t>I care a lot</t>
  </si>
  <si>
    <t>I Care a Lot (2020) - FilmAffinity</t>
  </si>
  <si>
    <t>Rosamund Pike, Peter Dinklage, Eiza González, Dianne Wiest, Chris Messina, Isiah Whitlock Jr., Macon Blair, Damian Young, Arthur Hiou, Jamie Ghazarian, Kayla Caulfield, Georgia Lyman, Leah Procito, Jose Guns Alves, Kevin McCormick, Adam Desautels, Cassidy Neal, Scott Sederquist, Ava Gaudet, Lin Hultgren, Elaine Victoria Grey, Nicholas Logan, Celeste Oliva, Daniel Washington, Michael Malvesti, Jeff Bouffard, Marinko Radakovic, Alicia Witt, Janelle Feigley, Heidi Garrow, Rob Lévesque</t>
  </si>
  <si>
    <t>Koko-di Koko-da</t>
  </si>
  <si>
    <t>Koko-di Koko-da (2019) - FilmAffinity</t>
  </si>
  <si>
    <t>Drama. Fantástico. Terror</t>
  </si>
  <si>
    <t>Leif Edlund, Peter Belli, Ylva Gallon, Katarina Jakobson, Morad Baloo Khatchadorian, Brandy Litmanen</t>
  </si>
  <si>
    <t>Calm with Horses </t>
  </si>
  <si>
    <t>Mantén la calma (2019) - FilmAffinity</t>
  </si>
  <si>
    <t>Barry Keoghan, Niamh Algar, Ned Dennehy, Cosmo Jarvis, Anthony Welsh, Hazel Doupe, Simone Kirby, Toni O'Rourke, Roisin O'Neill, Ryan McParland, John Paul O'Driscoll, Lee Byford, Matt Tyzack, Stephen McDade, Ally Ni Chiarain, Stephen McGowan, Kiljan Moroney</t>
  </si>
  <si>
    <t>Drama | Adolescencia. Drama judicial / Abogados/as. Crimen. Cine independiente USA</t>
  </si>
  <si>
    <t>Kelvin Harrison Jr., Jeffrey Wright, Jennifer Hudson, ASAP Rocky, Jennifer Ehle, Tim Blake Nelson, Mikey Madison, Jonny Coyne, John David Washington, Lovie Simone, Paul Ben-Victor, Jharrel Jerome, Dorian Missick, Nas, Willie Carpenter, Akintola Jiboyewa, Adriana DeGirolami, John Cashin, Liam Obergfoll, Kelvin Hale, Roberto Lopez, Alejandro Hernandez, Jeremy Dash, Rege Lewis, Joel Van Liew, Danny Henriquez, Keet Davis, June Ballinger, Kevin Alexis Rivera, Geisha Otero, Marc Blagowidow, Scott Micca, Nyleek Moore, Jackson Francis Greene, Rylee Gabrielle</t>
  </si>
  <si>
    <t>Monstruo (2018) - FilmAffinity</t>
  </si>
  <si>
    <t>Mortal Kombat</t>
  </si>
  <si>
    <t>Acción. Aventuras. Fantástico | Artes marciales. Gore. Videojuego</t>
  </si>
  <si>
    <t>Lewis Tan, Joe Taslim, Jessica McNamee, Josh Lawson, Mehcad Brooks, Tadanobu Asano, Hiroyuki Sanada, Chin Han, Ludi Lin, Max Huang, Sisi Stringer, Elissa Cadwell, Mike Foenander, Matilda Kimber, Laura Brent, Mel Jarnson</t>
  </si>
  <si>
    <t>Mortal Kombat (2021) - FilmAffinity</t>
  </si>
  <si>
    <t>Les parfums</t>
  </si>
  <si>
    <t>Comedia | Amistad. Comedia dramática</t>
  </si>
  <si>
    <t>Emmanuelle Devos, Grégory Montel, Gustave Kervern, Zelie Rixhon, Sergi López, William Sciortino</t>
  </si>
  <si>
    <t>Perfumes (2020) - FilmAffinity</t>
  </si>
  <si>
    <t>Stowaway</t>
  </si>
  <si>
    <t>Anna Kendrick, Toni Collette, Daniel Dae Kim, Shamier Anderson</t>
  </si>
  <si>
    <t>Polizón (2021) - FilmAffinity</t>
  </si>
  <si>
    <t>Synchronic</t>
  </si>
  <si>
    <t>Ciencia ficción. Thriller | Drogas. Amistad. Cine independiente USA</t>
  </si>
  <si>
    <t>Jamie Dornan, Anthony Mackie, Ally Ioannides, Bill Oberst Jr., Betsy Holt, Martin Bats Bradford, Kate Adair, Shane Brady, Natasha Tina Liu, Divine Prince Ty Emmecca, Walker Babington, Rhonda Johnson Dents, Devyn A. Tyler, Lawrence Turner, Mike R. Moreau, Matthew Underwood, Sophie Howell, Sam Malone, Adam J. Yeend, Carl Palmer, Ramiz Monsef, Hawn Tran, Rosé Belara Young, Miles Hendler, J. Lamb, Jean-Pierre Vertus</t>
  </si>
  <si>
    <t>Synchronic. Los límites del tiempo (2019) - FilmAffinity</t>
  </si>
  <si>
    <t>Let Him Go</t>
  </si>
  <si>
    <t>Thriller. Drama | Familia. Vida rural (Norteamérica). Años 60</t>
  </si>
  <si>
    <t>Kevin Costner, Diane Lane, Jeffrey Donovan, Booboo Stewart, Lesley Manville, Kayli Carter, Will Brittain, Bradley Stryker, Greg Lawson, Ryan Northcott, Aidan Moreno, Ryan Bruce, Caillou Pettis, Adam Stafford, Tayden Marks, Amber Shaun, Connor Mackay, Misty Kay, Will Hochman, Bram Hornung, Otto Hornung</t>
  </si>
  <si>
    <t>Uno de nosotros (2020) - FilmAffinity</t>
  </si>
  <si>
    <t>Ammonite</t>
  </si>
  <si>
    <t>Ammonite (2020) - FilmAffinity</t>
  </si>
  <si>
    <t>Romance. Drama | Drama romántico. Drama de época. Homosexualidad. Siglo XIX</t>
  </si>
  <si>
    <t>Kate Winslet, Saoirse Ronan, Gemma Jones, James McArdle, Alec Secareanu, Fiona Shaw, Sam Parks, Claire Rushbrook, Sarah White, Liam Thomas, Nick Pearse, Victoria Elliott, Beatrice Curnew, Susie Baxter, Gethin Alderman, Robert Purdy, Max Dowler, Paul Doods, John Mackay, Wendy Nottingham, Peter Gregson</t>
  </si>
  <si>
    <t>Creation Stories</t>
  </si>
  <si>
    <t>Creation Stories (2020) - FilmAffinity</t>
  </si>
  <si>
    <t>Drama | Biográfico. Música. Años 80</t>
  </si>
  <si>
    <t>Jason Isaacs, Suki Waterhouse, Jason Flemyng, Rupert Everett, Steven Berkoff, Paul Kaye, Ewen Bremner, Alexander Arnold, Thomas Turgoose, Kirsty Mitchell, Rufus Jones, Joseph Millson, Rebecca Root, Kate Margo, Lily Robinson, Ade, Perry Benson, Mel Raido, James Payton, Mickey Gooch Jr., Shun-Yin Leung, Ed Byrne, James McClelland, Frank Feys, Jack Morris, Joanna Pickering, James Hicks, Amelia O'Loughlin, Matthew Durkan, Amy Carrier, Sam Huntley-Poole, Ciaran Lawless, Joseph Marshall, Lewis Griffin, Ross Bailey, Gerry Knotts, Jack Paterson</t>
  </si>
  <si>
    <t>Cruella</t>
  </si>
  <si>
    <t>Cruella (2021) - FilmAffinity</t>
  </si>
  <si>
    <t>Remakes de Clásicos de Disney | 101 dálmatas</t>
  </si>
  <si>
    <t>Emma Stone, Emma Thompson, Joel Fry, Paul Walter Hauser, John McCrea, Emily Beecham, Mark Strong, Kayvan Novak, Kirby Howell-Baptiste, Jamie Demetriou, Niamh Lynch, Andrew Leung, Ed Birch, Paul Bazely, Abraham Popoola, Ninette Finch, Leo Bill, Sarah Crowden, Tom Turner, Asmara Gabrielle, Jack Barry, Steve Edge</t>
  </si>
  <si>
    <t>Those Who Wish Me Dead</t>
  </si>
  <si>
    <t>Aquellos que desean mi muerte (2021) - FilmAffinity</t>
  </si>
  <si>
    <t>Thriller | Crimen. Naturaleza</t>
  </si>
  <si>
    <t>Angelina Jolie, Aidan Gillen, Nicholas Hoult, Jon Bernthal, Finn Little, Medina Senghore, Jake Weber, Tyler Perry, James Jordan, Tory Kittles, Lora Martinez, Laura Niemi, Alma Sisneros, Dylan Kenin, Sofia Embid, Howard Ferguson Jr., Matt Medrano, David Phyfer, Stephanie Hill, Jacob Browne</t>
  </si>
  <si>
    <t>Army of the Dead</t>
  </si>
  <si>
    <t>Ejército de los muertos (2021) - FilmAffinity</t>
  </si>
  <si>
    <t>Acción. Ciencia ficción | Robos &amp; Atracos. Zombis</t>
  </si>
  <si>
    <t>Dave Bautista, Ella Purnell, Ana de la Reguera, Theo Rossi, Huma Qureshi, Omari Hardwick, Hiroyuki Sanada, Garret Dillahunt, Raúl Castillo, Nora Arnezeder, Matthias Schweighöfer, Samantha Jo, Richard Cetrone, Lora Martinez, Chelsea Edmundson, Michael Reid MacKay, Jordyn Aurora, Tig Notaro, Michael Cassidy, Sarah Minnich, Lyon Beckwith, Ryan Watson</t>
  </si>
  <si>
    <t>Infidel</t>
  </si>
  <si>
    <t>El infiel (2019) - FilmAffinity</t>
  </si>
  <si>
    <t>Acción. Thriller | Religión. Secuestros / Desapariciones</t>
  </si>
  <si>
    <t>Jim Caviezel, Claudia Karvan, Hal Ozsan, Stelio Savante, Bijan Daneshmand, Isabelle Adriani, Leila Arabi, J.R. Cacia, Hanna Jiryis, Aly Kassem, Leanne Katkhuda, Peta Sergeant, Nadeem Srouji, Sandra Staggs, Hamzeh Shaker Mahadin, Krista Moorman, Noor Taher</t>
  </si>
  <si>
    <t>Persischstunden (Persian Lessons)</t>
  </si>
  <si>
    <t>El profesor de persa (2020) - FilmAffinity</t>
  </si>
  <si>
    <t>Drama | Drama carcelario. Nazismo. II Guerra Mundial. Holocausto. Años 40</t>
  </si>
  <si>
    <t>Nahuel Pérez Biscayart, Lars Eidinger, Leonie Benesch, Jonas Nay, David Schütter, Luisa-Céline Gaffron, Alexander Beyer, Giuseppe Schillaci, Peter Beck, Andreas Hofer, Nico Ehrenteit, Marcus Calvin, Mehdi Rahim-Silvioli, Ingo Hülsmann, Felix von Bredow, Antonin Chalon, Serge Barbagallo, Pascal Elso, Elena Stetsenko, Gennadiy Fomin, Alexander Starchenko, Alexandr Zhdanovich, Anton Zhukov, Svetlana Anikey, Anastasia Gudei, Veronika Buslaeva, Elena Girenok</t>
  </si>
  <si>
    <t>French exit</t>
  </si>
  <si>
    <t>French Exit (2020) - FilmAffinity</t>
  </si>
  <si>
    <t>Michelle Pfeiffer, Lucas Hedges, Tracy Letts, Valerie Mahaffey, Imogen Poots, Susan Coyne, Danielle Macdonald, Isaach de Bankole</t>
  </si>
  <si>
    <t>Håp (Hope)</t>
  </si>
  <si>
    <t>Hope (2019) - FilmAffinity</t>
  </si>
  <si>
    <t>Andrea Bræin Hovig, Stellan Skarsgard, Elli Rhiannon Müller Osbourne, Eirik Hallert, Steinar Klouman Hallert, Johannes Joner, Gjertrud L. Jynge, Alexander Mørk Eidem, Dina Enoksen Elvehaug, Knut Magne Uv, Thomas Tetens Moe, Einar Økland, Ingrid Bugge, Hala Dakhil, Alfred Vatne, Kristin Voss Hestvold, Terje Auli, Daniel Storm Forthun Sandbye, Bente Westad, Maria Vatne</t>
  </si>
  <si>
    <t>Deutschstunde</t>
  </si>
  <si>
    <t>La lección de alemán (2019) - FilmAffinity</t>
  </si>
  <si>
    <t>Drama | Años 40. Pintura. Nazismo</t>
  </si>
  <si>
    <t>Ulrich Noethen, Tobias Moretti, Levi Eisenblätter, Tom Gronau, Johanna Wokalek, Sonja Richter, Maria-Victoria Dragus, Louis Hofmann, Artus Maria Matthiessen, Marek Harloff, Michael Wittenborn, Joachim Regelien, Mette Lysdahl, Sebastian Rudolph, Moritz Führmann, Jonas Leonhardi, Christian Serritiello</t>
  </si>
  <si>
    <t>The New Mutants</t>
  </si>
  <si>
    <t>Los nuevos mutantes (2020) - FilmAffinity</t>
  </si>
  <si>
    <t>Terror. Ciencia ficción | Adolescencia. Sobrenatural. Superhéroes. Cómic. Marvel Comics</t>
  </si>
  <si>
    <t>Blu Hunt, Maisie Williams, Anya Taylor-Joy, Charlie Heaton, Henry Zaga, Alice Braga, Happy Anderson, Thomas Kee, Colbi Gannett, Adam Beach, Dustin Ceithamer</t>
  </si>
  <si>
    <t>Lupin III. The First</t>
  </si>
  <si>
    <t>Lupin III: The First (2019) - FilmAffinity</t>
  </si>
  <si>
    <t>Animación. Aventuras. Intriga. Comedia | Robos &amp; Atracos. Manga</t>
  </si>
  <si>
    <t>Oxygène </t>
  </si>
  <si>
    <t>Oxígeno (2021) - FilmAffinity</t>
  </si>
  <si>
    <t>Ciencia ficción. Thriller | Supervivencia</t>
  </si>
  <si>
    <t>Mélanie Laurent, Malik Zidi, Marc Saez, Eric Herson-Macarel, Cathy Cerda. Voz: Mathieu Amalric</t>
  </si>
  <si>
    <t>Shiva Baby</t>
  </si>
  <si>
    <t>Shiva Baby (2020) - FilmAffinity</t>
  </si>
  <si>
    <t>Comedia. Drama | Remake</t>
  </si>
  <si>
    <t>Dianna Agron, Glynis Bell, Richard Brundage, Polly Draper, Danny Deferrari, Ariel Eliaz, Molly Gordon, Jackie Hoffman, Sondra James, Vivien Landau, Fred Melamed, Deborah Offner, Rachel Sennott, Cilda Shaur</t>
  </si>
  <si>
    <t>Tomiris</t>
  </si>
  <si>
    <t>Tomiris (2019) - FilmAffinity</t>
  </si>
  <si>
    <t>Drama | Histórico</t>
  </si>
  <si>
    <t>Almira Tursyn, Adil Akhmetov, Erkebulan Dairov, Berik Aitzhanov, Satybaldy Azamat, Aizhan Lighg, Ghassan Massoud</t>
  </si>
  <si>
    <t>Un efecto óptico</t>
  </si>
  <si>
    <t>Un efecto óptico (2020) - FilmAffinity</t>
  </si>
  <si>
    <t>Carmen Machi, Pepón Nieto, Luis Bermejo, Lucía Juárez</t>
  </si>
  <si>
    <t>Rzhev</t>
  </si>
  <si>
    <t>1942: La gran ofensiva (2019) - FilmAffinity</t>
  </si>
  <si>
    <t>Bélico. Drama</t>
  </si>
  <si>
    <t>Sergey Zharkov, Ivan Batarev, Oleg Gayanov, Arseny Semenov, Aleksandr Gorbatov, Aleksandr Bukharov, Grigory Nekrasov, Igor Grabuzov</t>
  </si>
  <si>
    <t>El arte de volver</t>
  </si>
  <si>
    <t>El arte de volver (2020) - FilmAffinity</t>
  </si>
  <si>
    <t>Macarena García, Nacho Sánchez, Ingrid García Jonsson, Mireia Oriol, Luka Peros, Celso Bugallo, Lucía Juárez, Pau Colera, Eugenio Barona, Rocío Mejías, Sandra Collantes</t>
  </si>
  <si>
    <t>Driveways</t>
  </si>
  <si>
    <t>El verano de Cody (2019) - FilmAffinity</t>
  </si>
  <si>
    <t>Hong Chau, Lucas Jaye, Brian Dennehy, Jack Caleb, Jennifer Delora, Stan Carp, James DiGiacomo, Sophia DiStefano, Christine Ebersole, Samantha Jones, Anastasia Veronica Lee, Raymond Lee, Fernando Mateo Jr., Robyn Payne, Wayne Pyle, Willoughby Pyle, Laurent Rejto</t>
  </si>
  <si>
    <t>Deux</t>
  </si>
  <si>
    <t>Entre nosotras (2019) - FilmAffinity</t>
  </si>
  <si>
    <t>Romance. Comedia. Drama | Homosexualidad. Vejez/Madurez</t>
  </si>
  <si>
    <t>Barbara Sukowa, Martine Chevallier, Léa Drucker, Jérôme Varanfrain, Hervé Sogne, Eugenie Anselin, Véronique Fauconnet, Aude-Laurence Clermont Biver, Denis Jousselin, Alice Lagarde, Muriel Bénazéraf, Augustin Reynes, Stéphane Robles, Paloma Dumaine, Sasha Roy Bellina</t>
  </si>
  <si>
    <t>Half Brothers</t>
  </si>
  <si>
    <t>Hermanos (2020) - FilmAffinity</t>
  </si>
  <si>
    <t>Comedia | Road Movie. Familia. Inmigración</t>
  </si>
  <si>
    <t>Luis Gerardo Méndez, Connor Del Rio, Hayes Hargrove, Juan Pablo Espinosa, José Zúñiga, Bianca Marroquín, Vincent Spano, Jwaundace Candece, Alma Sisneros, Shira Scott Astrof, Howard Ferguson Jr., Catherine Haun, Beatrice Hernandez, Stephen R. Estler, Manny Rubio, Efrain Villa, Carl Savering</t>
  </si>
  <si>
    <t>Historias lamentables</t>
  </si>
  <si>
    <t>Historias lamentables (2020) - FilmAffinity</t>
  </si>
  <si>
    <t>Comedia | Comedia negra. Historias cruzadas</t>
  </si>
  <si>
    <t>Chani Martín, Laura Gómez-Lacueva, Alberto Castrillo Ferrer, Pol López, Matías Janick, Miguel Lago Casal, Chema Trujillo, Rosario Pardo, Cristina Acosta, Silvia de Pé, Gloria Ramos, Fernando Sansegundo, Gerald B. Filmore, Bárbara Grandío, César Maroto, Gloria Albalate, Teresa Guillamón, Rosalinda Galán, Alberto Nieto Ferrández, Jorge Asín, Janfri Topera</t>
  </si>
  <si>
    <t>Mon bébé</t>
  </si>
  <si>
    <t>Mi niña (2019) - FilmAffinity</t>
  </si>
  <si>
    <t>Comedia. Drama | Comedia dramática. Familia. Maternidad</t>
  </si>
  <si>
    <t>Arnaud Valois, Sandrine Kiberlain, Yvan Attal, Patrick Chesnais, Thaïs Alessandrin, Victor Belmondo, Arthur Benzaquen, Sarah Deffeyes, Marie Bouvet, Chloé Zahar</t>
  </si>
  <si>
    <t>Miss Juneteenth</t>
  </si>
  <si>
    <t>Miss Juneteenth (2020) - FilmAffinity</t>
  </si>
  <si>
    <t>Nicole Beharie, Alexis Chikaeze, Lori Hayes, Kendrick Sampson, Adam Donaghey, Akron Watson, Marcus M. Mauldin, Liz Mikel, Margaret Sanchez</t>
  </si>
  <si>
    <t>Nobody</t>
  </si>
  <si>
    <t>Nadie (2021) - FilmAffinity</t>
  </si>
  <si>
    <t>Acción. Thriller | Crimen. Mafia</t>
  </si>
  <si>
    <t>Bob Odenkirk, Aleksey Serebryakov, Connie Nielsen, Christopher Lloyd, Michael Ironside, Colin Salmon, RZA, Billy MacLellan, Araya Mengesha, Gage Munroe, Paisley Cadorath, Aleksandr Pal, Humberly González, Edsson Morales, J.P. Manoux</t>
  </si>
  <si>
    <t>Never Rarely Sometimes Always</t>
  </si>
  <si>
    <t>Nunca, casi nunca, a veces, siempre (2020) - FilmAffinity</t>
  </si>
  <si>
    <t>Drama | Adolescencia. Cine independiente USA</t>
  </si>
  <si>
    <t>Sidney Flanigan, Talia Ryder, Théodore Pellerin, Ryan Eggold, Sharon Van Etten, Drew Seltzer, Lester Greene, Kim Rios Lin, Luz Ozuna, Brett Puglisi, Aurora Richards, April Szykeruk, Alana Barrett-Adkins, Michael Erik, Guy A. Fortt, Rose Elizabeth Richards, Deepti Menon, Carolina Espiro</t>
  </si>
  <si>
    <t>Oslo</t>
  </si>
  <si>
    <t>Oslo (2021) - FilmAffinity</t>
  </si>
  <si>
    <t>Drama. Thriller | Histórico. Conflicto árabe-israelí. Años 90. Política</t>
  </si>
  <si>
    <t>Ruth Wilson, Andrew Scott, Jeff Wilbusch, Salim Dau, Waleed Zuaiter, Igal Naor, Doval'e Glickman, Rotem Keinan, Itzik Cohen, Tobias Zilliacus, Sasson Gabai, Geraldine Alexander, Adam Vacula, Joachim Paul Assböck</t>
  </si>
  <si>
    <t>Possessor</t>
  </si>
  <si>
    <t>Possessor Uncut (2020) - FilmAffinity</t>
  </si>
  <si>
    <t>Ciencia ficción. Terror. Thriller | Gore. Thriller futurista. Thriller psicológico</t>
  </si>
  <si>
    <t>Andrea Riseborough, Christopher Abbott, Jennifer Jason Leigh, Sean Bean, Tuppence Middleton, Kaniehtiio Horn, Hanneke Talbot, Rossif Sutherland, Christopher Jacot, Gage Graham-Arbuthnot, Raoul Bhaneja, Deragh Campbell, Ayesha Mansur Gonsalves, Kelsey Klippenstein, Megan Vincent, Kathy Maloney, Daniel Park, Danny Waugh, Dorren Lee, Matthew Garlick</t>
  </si>
  <si>
    <t>Psycho Goreman</t>
  </si>
  <si>
    <t>Psycho Goreman (2020) - FilmAffinity</t>
  </si>
  <si>
    <t>Ciencia ficción. Comedia. Terror | Extraterrestres. Serie B. Gore</t>
  </si>
  <si>
    <t>Nita-Josée Hanna, Owen Myre, Adam Brooks, Alexis Hancey, Matthew Ninaber, Steven Vlahos, Kristen MacCulloch, Anna Tierney, Kenneth Welsh, Reece Presley, Rick Amsbury, Matthew Kennedy, Conor Sweeney, Robert Homer, Timothy Paul McCarthy</t>
  </si>
  <si>
    <t>Blindspotting</t>
  </si>
  <si>
    <t>Daveed Diggs, Rafael Casal, Janina Gavankar, Jasmine Cephas-Jones, Ethan Embry, Wayne Knight, Utkarsh Ambudkar, Tisha Campbell, Kevin Carroll, Nyambi Nyambi, Kendra Andrews, Zack Duhame, Jon Chaffin, Dawayne Jordan, Casey Adams, Justin Chu Cary, George Watsky, Carlos López Estrada, John K. Moeslein, Steven Wiig</t>
  </si>
  <si>
    <t>The Father</t>
  </si>
  <si>
    <t>El padre (2020) - FilmAffinity</t>
  </si>
  <si>
    <t>Drama | Drama psicológico. Vejez/Madurez. Enfermedad. Alzheimer. Familia</t>
  </si>
  <si>
    <t>Anthony Hopkins, Olivia Colman, Imogen Poots, Rufus Sewell, Olivia Williams, Mark Gatiss, Evie Wray, Ayesha Dharker</t>
  </si>
  <si>
    <t>El padre (2020).mkv</t>
  </si>
  <si>
    <t>Animación. Comedia. Fantástico | Monstruos. Comedia de terror. 3-D</t>
  </si>
  <si>
    <t>14 jours, 12 nuits</t>
  </si>
  <si>
    <t>14 días, 12 noches (2019) - FilmAffinity</t>
  </si>
  <si>
    <t>Anne Dorval, François Papineau, Leanna Chea, Laurence Barrette</t>
  </si>
  <si>
    <t>Storm Boy</t>
  </si>
  <si>
    <t>Amigos para siempre (2019) - FilmAffinity</t>
  </si>
  <si>
    <t>Geoffrey Rush, Jai Courtney, David Gulpilil, Erik Thomson, Morgana Davies, Simone Annan, David John Clark, Chantal Contouri, Finn Little, Stinga-T, Trevor Jamieson, Emma Bampton, Luca Asta Sardelis, Michelle Nightingale, Brendan Rock, Paul Blackwell, Rory Walker, Bradley Trent Williams, Martha Lott</t>
  </si>
  <si>
    <t>Golden Arm</t>
  </si>
  <si>
    <t>Brazo de oro (2021) - FilmAffinity</t>
  </si>
  <si>
    <t>Mary Holland, Betsy Sodaro, Olivia Stambouliah, Eugene Cordero, Dot Jones, Dawn Luebbe, Ron Funches, Aparna Nancherla, Ahmed Bharoocha, Kate Flannery, Ashley Mandanas, Lauren Knutti, Ginger Gilmartin, Matt Newell, Doug Van Liew, Russell Wayne Groves, Tracy Condit, Connie Franklin, Leesa Neidel, Cecilia Okoye, Ginifer Ree, Thomas Rivas, Sun Eagle Russell, Nick Swezey, David C Tam</t>
  </si>
  <si>
    <t>Cowboys</t>
  </si>
  <si>
    <t>Cowboys (2020) - FilmAffinity</t>
  </si>
  <si>
    <t>Steve Zahn, Sasha Knight, Jillian Bell, Ann Dowd, Chris Coy, Gary Farmer, Bob Stephenson, Dawn Long, John Reynolds, AJ Slaght, John Beasley, Seth Breding, Angela Marshall, Heather LaPointe, Jared Broxterman, Emily Moran, Jared Boxterman, Matt Mhoon, Mari LaPlante, Sawyer Pule, Travis W Bruyer, Michaela Dixon, Kasey Kurit, Lori Wubben, Neal Lewing, Lily Evelyn Mitchell, Mary M. Evans, Presley Pritchard, Brian Stuart Boyd</t>
  </si>
  <si>
    <t>Dating Amber</t>
  </si>
  <si>
    <t>Dating Amber (2020) - FilmAffinity</t>
  </si>
  <si>
    <t>Fionn O'Shea, Lola Petticrew, Sharon Horgan, Barry Ward, Simone Kirby, Evan O'Connor, Ian O'Reilly, Emma Willis, Anastasia Blake, Lauryn Canny, Shaun Dunne, Adam Carolan, Peter Campion, Ally Ni Chiarain, Tara Flynn, Arian Nik, Andrew Bennett, Karl Rice, Shauna Higgins, Dillon Potter Stapleton, Hannah O'Reilly</t>
  </si>
  <si>
    <t>The World to Come</t>
  </si>
  <si>
    <t>El mundo que viene (2020) - FilmAffinity</t>
  </si>
  <si>
    <t>Western. Drama. Romance | Siglo XIX. Homosexualidad. Drama romántico</t>
  </si>
  <si>
    <t>Vanessa Kirby, Katherine Waterston, Casey Affleck, Christopher Abbott, Andreea Vasile, Ioachim Ciobanu, Karina Ziana Gherasim, James Longshore, Sandra Personnic-House</t>
  </si>
  <si>
    <t>Body Brokers</t>
  </si>
  <si>
    <t>El traficante (2021) - FilmAffinity</t>
  </si>
  <si>
    <t>Embattled</t>
  </si>
  <si>
    <t>En lucha (2020) - FilmAffinity</t>
  </si>
  <si>
    <t>Acción. Drama | Deporte</t>
  </si>
  <si>
    <t>Stephen Dorff, Elizabeth Reaser, Donald Faison, Darren Mann, Saïd Taghmaoui, Karrueche Tran, Drew Starkey, Flanagan John, Donald Cerrone, Ava Capri, Michael Foster, Mimi Davila, Charles Green, Lindsey Garrett, Chip Carriere, Mark Fite, Diana Chiritescu, Tyron Woodley, Adam Karst, Oliver Trevena, Jakari Fraser, Kenny Florian, Sienna Novikov, Brian Oerly, Leopold Manswell, Charline St. Charles, Marcus Bailey, David Alexander Kaplan, Kasandra Bandfield, John Collier, Haley Flanagan, James H Keating, Leslie Sides, Emily Towles, MWW Michael Wilkerson, Christina Michelle Williams, Colin McKenna, Drew Scheid</t>
  </si>
  <si>
    <t>In the Heights</t>
  </si>
  <si>
    <t>En un barrio de Nueva York (2021) - FilmAffinity</t>
  </si>
  <si>
    <t>Musical. Romance. Drama. Comedia</t>
  </si>
  <si>
    <t>Anthony Ramos, Corey Hawkins, Melissa Barrera, Leslie Grace, Jimmy Smits, Gregory Diaz IV, Stephanie Beatriz, Daphne Rubin-Vega, Dascha Polanco, Olga Merediz, Daymien Valentino, Lin-Manuel Miranda, Ariana Greenblatt, Susan Pourfar, Marc Anthony, Julia Harnett, Ryan Woodle, Martha Nichols, Valéry Lessard, Ken Holmes, Alex Perez, Carla Carvalho, Tom Berklund, Alex Wong, Andre Da Silva</t>
  </si>
  <si>
    <t>The Tomorrow War</t>
  </si>
  <si>
    <t>La guerra del mañana (2021) - FilmAffinity</t>
  </si>
  <si>
    <t>Ciencia ficción. Acción | Extraterrestres. Viajes en el tiempo</t>
  </si>
  <si>
    <t>The United States vs. Billie Holiday</t>
  </si>
  <si>
    <t>Los Estados Unidos contra Billie Holiday (2021) - FilmAffinity</t>
  </si>
  <si>
    <t>Drama | Biográfico. Música. Años 40. Años 50. Drogas</t>
  </si>
  <si>
    <t>Andra Day, Trevante Rhodes, Natasha Lyonne, Garrett Hedlund, Rob Morgan, Tone Bell, Da'Vine Joy Randolph, Evan Ross, Dana Gourrier, Melvin Gregg, Erik LaRay Harvey, Tristan D. Lalla, Kwasi Songui, Alika Autran, Blake DeLong, Jeff Corbett, Miss Lawrence, Mark Antony Krupa, Karl Graboshas, Randy Davison, Sylvia Stewart, Dusan Dukic, Arthur Holden, Damian Joseph Quinn, Richard Jutras, Nealla Gordon, Alexander Bisping, Philippe Hartmann, Catherine Lemieux, Letitia Brookes, Ray Shell, Christopher Wyllie, Yvanna-Rose Leblanc, Eric Clark</t>
  </si>
  <si>
    <t>Les traducteurs</t>
  </si>
  <si>
    <t>Los traductores (2019) - FilmAffinity</t>
  </si>
  <si>
    <t>Intriga. Thriller | Literatura. Thriller psicológico</t>
  </si>
  <si>
    <t>Lambert Wilson, Olga Kurylenko, Riccardo Scamarcio, Sidse Babett Knudsen, Eduardo Noriega, Alex Lawther, Anna Maria Sturm, Frédéric Chau, Maria Leite, Manolis Mavromatakis, Sara Giraudeau, Patrick Bauchau, Miglen Mirtchev, Thomas Lemoine, Irina Muluile, Jade Phan-Gia, Michel Bompoil</t>
  </si>
  <si>
    <t>Luca</t>
  </si>
  <si>
    <t>Luca (2021) - FilmAffinity</t>
  </si>
  <si>
    <t>Animación. Aventuras. Fantástico. Comedia | Amistad. Cine familiar. Pixar</t>
  </si>
  <si>
    <t>Minari</t>
  </si>
  <si>
    <t>Minari. Historia de mi familia (2020) - FilmAffinity</t>
  </si>
  <si>
    <t>Drama | Familia. Inmigración. Vida rural (Norteamérica). Cine independiente USA. Años 80</t>
  </si>
  <si>
    <t>Steven Yeun, Han Ye-ri, Youn Yuh-jung, Alan S. Kim, Noel Cho, Will Patton, Scott Haze, Eric Starkey, Esther Moon, Tina Parker, Darryl Cox</t>
  </si>
  <si>
    <t>Favolacce </t>
  </si>
  <si>
    <t>Queridos vecinos (2020) - FilmAffinity</t>
  </si>
  <si>
    <t>Elio Germano, Tommaso Di Cola, Giulietta Rebeggiani, Gabriel Montesi, Justin Korovkin, Barbara Ronchi, Lino Musella, Barbara Chichiarelli, Max Malatesta, Ileana D'Ambra, Cristina Pellegrino, Giulia Melillo, Laura Borgioli, Aldo Ottobrino, Sara Bertelà, Enrico Pittari, Federico Majorana, Raquel Electra, Giulia Galiani</t>
  </si>
  <si>
    <t>A Quiet Place: Part II </t>
  </si>
  <si>
    <t>Un lugar tranquilo 2 (2021) - FilmAffinity</t>
  </si>
  <si>
    <t>Terror. Thriller. Fantástico. Intriga | Monstruos. Futuro postapocalíptico. Familia. Supervivencia. Secuela</t>
  </si>
  <si>
    <t>Emily Blunt, Cillian Murphy, Millicent Simmonds, Noah Jupe, Djimon Hounsou, Wayne Duvall, John Krasinski, Lauren-Ashley Cristiano, Okieriete Onaodowan, Blake DeLong, Silas Pereira-Olson, Liz Cameron, Robert A. Coldicott, Scott Matheny, Michael Alan Collette, Joe Cappelli, Mick O'Keefe, Tim Saracki, Barbara Singer, Andy Rich, David Lundy, HasnainRaza, Jesse Huntz, Adrienne Welsby, Ashley Dyke</t>
  </si>
  <si>
    <t>Promising Young Woman</t>
  </si>
  <si>
    <t>Una joven prometedora (2020) - FilmAffinity</t>
  </si>
  <si>
    <t>Thriller. Drama | Comedia negra. Venganza. Crimen. Abusos sexuales</t>
  </si>
  <si>
    <t>Carey Mulligan, Bo Burnham, Alison Brie, Connie Britton, Jennifer Coolidge, Adam Brody, Laverne Cox, Clancy Brown, Angela Zhou, Christopher Mintz-Plasse, Alfred Molina, Molly Shannon, Sam Richardson, Steve Monroe, Casey Adams</t>
  </si>
  <si>
    <t>Black Widow </t>
  </si>
  <si>
    <t>Viuda negra (2021) - FilmAffinity</t>
  </si>
  <si>
    <t>Acción. Thriller | Espionaje. Superhéroes. Cómic. Marvel Comics. Precuela</t>
  </si>
  <si>
    <t>Scarlett Johansson, Florence Pugh, Rachel Weisz, David Harbour, William Hurt, Ray Winstone, O.T. Fagbenle, Michelle Lee, Olivier Richters, Nanna Blondell, Joakim Skarli, Obie Matthew, Paul O'Kelly, Ty Hurley, John Wolfe, Andrew Byron, Simona Brown-Zivkovska, Rob Horrocks, Dale Liner, Liran Nathan, Roman Green, Daniel Joseph Woolf, Stephen Samson, Shaina West, Adam Prickett, Wong Charlie, Edward L. Oliver, Luigi Boccanfuso, Omar Alboukharey, Oliver Simms, Ahmed Bakare, Yolanda Lynes, Ever Anderson, Olga Kurylenko, Jade Ma, Jade Xu, Lucy Jayne Murray, Lauren Okadigbo, Georgia Curtis, Ione Butler, Aubrey Cleland, Kurt Yue, Marcel Dorian, Dawid Szatarski, Cali Nelle, Ryan Kiera Armstrong, Robert Pralgo, Jacinte Blankenship, Josh Henry, Jose Miguel Vasquez, Aria Brooks, Julia Louis-Dreyfus</t>
  </si>
  <si>
    <t>Alone (2020) - FilmAffinity</t>
  </si>
  <si>
    <t>Ana Karenina 1935.mkv</t>
  </si>
  <si>
    <t>Marqués de Sade: Justine (1969) - FilmAffinity</t>
  </si>
  <si>
    <t>Terror | Erótico. Serie B</t>
  </si>
  <si>
    <t>Klaus Kinski, Romina Power, Maria Rohm, Rosemary Dexter, Carmen de Lirio, Akim Tamiroff, Gustavo Re, Mercedes McCambridge, Serena Vergano, José Manuel Martín, Mike Brendel, Harald Leipnitz, Horst Frank, Angel Petit, Sylva Koscina, Jack Palance</t>
  </si>
  <si>
    <t>Code of Honor</t>
  </si>
  <si>
    <t>Código de honor (2016) - FilmAffinity</t>
  </si>
  <si>
    <t>Steven Seagal, Craig Sheffer, Louis Mandylor, Helena Mattsson, James Russo</t>
  </si>
  <si>
    <t>Wrath of Man </t>
  </si>
  <si>
    <t>Despierta la furia (2021) - FilmAffinity</t>
  </si>
  <si>
    <t>Thriller. Acción | Robos &amp; Atracos. Venganza. Crimen. Remake</t>
  </si>
  <si>
    <t>Jason Statham, Holt McCallany, Josh Hartnett, Scott Eastwood, Jeffrey Donovan, Eddie Marsan, Niamh Algar, Laz Alonso, Andy García, Darrell D'Silva, Jason Wong, Post Malone, Deobia Oparei, Babs Olusanmokun, Rocci Williams, Chris Reilly, Josh Cowdery, James Warren, Cameron Jack, Alessandro Babalola, Stevee Davies, Raúl Castillo, Lyne Renee, Tadhg Murphy, Mark Arnold, Gerald Tyler, Alex Ferns</t>
  </si>
  <si>
    <t>Jungle Cruise</t>
  </si>
  <si>
    <t>Jungle Cruise (2021) - FilmAffinity</t>
  </si>
  <si>
    <t>Aventuras. Fantástico. Comedia | I Guerra Mundial</t>
  </si>
  <si>
    <t>Rurôni Kenshin: Sai shûshô - The Beginning</t>
  </si>
  <si>
    <t>Kenshin, el guerrero samurái: El principio (2021) - FilmAffinity</t>
  </si>
  <si>
    <t>Acción. Drama. Romance | Samuráis. Venganza. Japón feudal. Live-Action. Precuela</t>
  </si>
  <si>
    <t>Takeru Satō, Kasumi Arimura, Issey Takahashi, Yôsuke Eguchi, Kazuki Kitamura, Nijiro Murakami, Masanobu Ando, Towa Araki, Shima Ohnishi, Takahiro Fujimoto, Sôkô Wada, Mansaku Ikeuchi, Mayu Hotta, Makiko Watanabe, Wataru Ichinose, Kinari Hirano, Eita Okuno, Masataka Kubota, Yû Aoi, Mackenyu, Emi Takei, Kentez Asaka, Hoshi Ishida</t>
  </si>
  <si>
    <t>The Spy</t>
  </si>
  <si>
    <t>La espía (2019) - FilmAffinity</t>
  </si>
  <si>
    <t>Intriga. Thriller. Drama | Biográfico. Histórico. Años 40. Nazismo. Espionaje. II Guerra Mundial</t>
  </si>
  <si>
    <t>Ingrid Bolsø Berdal, Rolf Lassgård, Damien Chapelle, Alexander Scheer, Erik Hivju, Edvin Endre, Johan Widerberg, Gitte Witt, Julius Feldmeier, Fredrik Lycke</t>
  </si>
  <si>
    <t>The Witches </t>
  </si>
  <si>
    <t>Las Brujas (de Roald Dahl) (2020) - FilmAffinity</t>
  </si>
  <si>
    <t>Fantástico. Comedia. Terror | Brujería. Animales. Roedores. Cine familiar. Años 60. Remake</t>
  </si>
  <si>
    <t>Anne Hathaway, Octavia Spencer, Jahzir Bruno, Stanley Tucci, Chris Rock, Angus Wright, Philippe Spall, Simon Manyonda, Jon Prophet, Charles Edwards, Morgana Robinson, Anna Devlin, Eugenia Caruso, Codie-Lei Eastick, Eurydice El-Etr, Jonathan Livingstone, Miranda Sarfo Peprah, Abi Adeyemi, Me'sha Bryan, Joseph Zinyemba</t>
  </si>
  <si>
    <t>The Croods: A New Age </t>
  </si>
  <si>
    <t>Los Croods: Una nueva era (2020) - FilmAffinity</t>
  </si>
  <si>
    <t>Animación. Aventuras. Comedia | Prehistoria. Secuela. 3-D</t>
  </si>
  <si>
    <t>La daronne</t>
  </si>
  <si>
    <t>Mamá María (2020) - FilmAffinity</t>
  </si>
  <si>
    <t>Comedia. Drama | Drogas. Policíaco. Comedia dramática</t>
  </si>
  <si>
    <t>Isabelle Huppert, Hippolyte Girardot, Liliane Rovère, Farida Ouchani, Youssef Sahraoui, Kamel Guenfoud, Iris Bry</t>
  </si>
  <si>
    <t>Boss Level</t>
  </si>
  <si>
    <t>Druk </t>
  </si>
  <si>
    <t>Otra ronda (2020) - FilmAffinity</t>
  </si>
  <si>
    <t>Drama | Alcoholismo. Amistad. Colegios &amp; Universidad</t>
  </si>
  <si>
    <t>Mads Mikkelsen, Thomas Bo Larsen, Magnus Millang, Lars Ranthe, Susse Wold, Maria Bonnevie, Dorte Højsted, Helene Reingaard Neumann, Martin Greis, Magnus Sjørup, Mercedes Claro Schelin, Frederik Winther Rasmussen, Silas Cornelius Van, Albert Rudbeck Lindhardt, Aksel Vedsegaard, Aya Grann</t>
  </si>
  <si>
    <t>Peter Rabbit 2: The Runaway</t>
  </si>
  <si>
    <t>Peter Rabbit 2: A la fuga (2021) - FilmAffinity</t>
  </si>
  <si>
    <t>Animación. Comedia. Aventuras. Infantil | Secuela. Cine familiar. Animales</t>
  </si>
  <si>
    <t>Animación, Domhnall Gleeson, Rose Byrne, David Oyelowo, Megan Smart, Dalip Sondhi, Neveen Hanna, Andy Gathergood, Taylor Ferguson, Monica Wong, Kevin MacIsaac, Keith Stribling. Voz: Margot Robbie, James Corden, Sia, Elizabeth Debicki, Aimee Horne, Lennie James</t>
  </si>
  <si>
    <t>Cara de ángel (1953) - FilmAffinity</t>
  </si>
  <si>
    <t>La desaparición de Eleanor Rigby: Ellos (2014) - FilmAffinity</t>
  </si>
  <si>
    <t>Barb and Star Go to Vista Del Mar</t>
  </si>
  <si>
    <t>Barb y Star van a Vista Del Mar (2021) - FilmAffinity</t>
  </si>
  <si>
    <t>Kristen Wiig, Annie Mumolo, Jamie Dornan, Wendi McLendon-Covey, Damon Wayans Jr., Kwame Patterson, Hank Rogerson, Reyn Doi, Tom Lenk, Michael Hitchcock, Mika Kubo, Mark Jonathan Davis</t>
  </si>
  <si>
    <t>Disappearance at Clifton Hill</t>
  </si>
  <si>
    <t>Desaparición en Niagara Falls (2019) - FilmAffinity</t>
  </si>
  <si>
    <t>Tuppence Middleton, Hannah Gross, Marie-Josée Croze, Eric Johnson, David Cronenberg, Andy McQueen, Noah Reid, Dan Lett, Aaron Poole</t>
  </si>
  <si>
    <t>Dovlatov</t>
  </si>
  <si>
    <t>Dovlatov (2018) - FilmAffinity</t>
  </si>
  <si>
    <t>Drama | Años 70. Literatura</t>
  </si>
  <si>
    <t>Milan Maric, Danila Kozlovsky, Elena Lyadova, Svetlana Khodchenkova, Anton Shagin, Artur Beschastny, Helena Sujecka</t>
  </si>
  <si>
    <t>Kimetsu no Yaiba: Mugen Ressha-Hen </t>
  </si>
  <si>
    <t>Guardianes de la noche: Tren infinito (2020) - FilmAffinity</t>
  </si>
  <si>
    <t>Nareul chajajwo </t>
  </si>
  <si>
    <t>Llévame a casa (2019) - FilmAffinity</t>
  </si>
  <si>
    <t>Drama. Thriller. Intriga | Secuestros / Desapariciones</t>
  </si>
  <si>
    <t>Lee Young-ae, Yoo Jae-Myung, Park Hae-jun, Lee Won-gun, Hyun-woo Seo, Jin-hee Baek, Ae-ri Jung, Baek Joo-Hee</t>
  </si>
  <si>
    <t>Minamata</t>
  </si>
  <si>
    <t>El fotógrafo de Minamata (2020) - FilmAffinity</t>
  </si>
  <si>
    <t>Drama | Biográfico. Años 70. Fotografía. Periodismo</t>
  </si>
  <si>
    <t>Johnny Depp, Bill Nighy, Hiroyuki Sanada, Tadanobu Asano, Katherine Jenkins, Jun Kunimura, Lily Robinson, Ryo Kase, Masayoshi Haneda, Yosuke Hosoi</t>
  </si>
  <si>
    <t>Rocks</t>
  </si>
  <si>
    <t>Rocks (2019) - FilmAffinity</t>
  </si>
  <si>
    <t>Bukky Bakray, Kosar Ali, D'angelou Osei Kissiedu, Shaneigha-Monik Greyson, Ruby Stokes, Tawheda Begum, Afi Okaidja, Anastasia Dymitrow, Sarah Niles, Layo-Christina Akinlude, Sharon D. Clarke</t>
  </si>
  <si>
    <t>Space Jam: A New Legacy</t>
  </si>
  <si>
    <t>Space Jam: Nuevas leyendas (2021) - FilmAffinity</t>
  </si>
  <si>
    <t>Animación. Fantástico. Comedia. Infantil | Secuela. Baloncesto. Looney Tunes. 3-D</t>
  </si>
  <si>
    <t>Come True</t>
  </si>
  <si>
    <t>Come True (Se hacen realidad) (2020) - FilmAffinity</t>
  </si>
  <si>
    <t>Julia Sarah Stone, Landon Liboiron, Skylar Radzion, Tiffany Helm, Tedra Rogers, Chantal Perron, Michelle Rios, Marla Renae, Carlee Ryski, Caroline Buzanko, Elena Porter, Kaya Coleman, Orin McCusker, Pamela Parker, Steve Tsang</t>
  </si>
  <si>
    <t>Danny Boy</t>
  </si>
  <si>
    <t>Danny Boy (TV) (2021) - FilmAffinity</t>
  </si>
  <si>
    <t>Drama. Bélico | Guerra de Iraq. Telefilm. Biográfico</t>
  </si>
  <si>
    <t>Toby Jones, Anthony Boyle, Sarah Niles, Alex Ferns, Leah McNamara, Kiran Sonia Sawar, Tom Vaughan-Lawlor, Oaklee Pendergast, Emma Lowndes, Pauline Turner, Tommy Finnegan, Spike Leighton, Joel Morris, Paul Blackwell, Matt Beauman-Jones, Layo-Christina Akinlude, Rachid Sabitri, Nima Taleghani, Maria Lidze, Joe Haddad</t>
  </si>
  <si>
    <t>The Suicide Squad</t>
  </si>
  <si>
    <t>El Escuadrón Suicida (2021) - FilmAffinity</t>
  </si>
  <si>
    <t>Acción. Fantástico. Thriller | Crimen. Cómic. DC Comics. Superhéroes</t>
  </si>
  <si>
    <t>Idris Elba, Margot Robbie, Joel Kinnaman, Viola Davis, Daniela Melchior, David Dastmalchian, John Cena, Alice Braga, Peter Capaldi, Jai Courtney, Joaquín Cosío, Nathan Fillion, Mayling Ng, Flula Borg, Sean Gunn, Juan Diego Botto, Storm Reid, Pete Davidson, Taika Waititi, Steve Agee, Jennifer Holland, Michael Rooker, Sylvester Stallone</t>
  </si>
  <si>
    <t>The Auschwitz Report</t>
  </si>
  <si>
    <t>El informe Auschwitz (2020) - FilmAffinity</t>
  </si>
  <si>
    <t>Drama | Basado en hechos reales. Holocausto. Nazismo. Años 40</t>
  </si>
  <si>
    <t>Noël Czuczor, Peter Ondrejicka, Wojciech Mecwaldowski, Jacek Beler, Michal Rezný, Kamil Nozynski, Olek Mincer, Ksawery Szlenkier, Christoph Bach, Florian Panzner, Lars Rudolph, David Zimmerschied</t>
  </si>
  <si>
    <t>Fukushima (2020) - FilmAffinity</t>
  </si>
  <si>
    <t>Fukushima 50</t>
  </si>
  <si>
    <t>Drama | Catástrofes. Basado en hechos reales</t>
  </si>
  <si>
    <t>Khorshid </t>
  </si>
  <si>
    <t>Drama | Infancia. Pobreza. Drama social</t>
  </si>
  <si>
    <t>Roohollah Zamani, Shamila Shirzad, Ali Nassirian, Mohammad Javad Ezzati, Tannaz Tabatabayi, Safar Mohammadi, Ali Ghabeshi, Abolfazl Shirzad, Mohammad Mahdi Mousavifar, Mani Ghafouri</t>
  </si>
  <si>
    <t>La vampira de Barcelona</t>
  </si>
  <si>
    <t>La vampira de Barcelona (2020) - FilmAffinity</t>
  </si>
  <si>
    <t>Drama. Thriller | Años 1900 (circa)</t>
  </si>
  <si>
    <t>Roger Casamajor, Nora Navas, Bruna Cusí, Francesc Orella, Sergi López, Mario Gas, Nuria Prims, Pablo Derqui, Anna Alarcón, Alejandra Howard, Albert Pla</t>
  </si>
  <si>
    <t>Ba bai </t>
  </si>
  <si>
    <t>Los 800 (2020) - FilmAffinity</t>
  </si>
  <si>
    <t>Bélico. Acción | Histórico. Cine épico. Años 30</t>
  </si>
  <si>
    <t>Yi Zhang, Yao Chen, Haoming Yu, Augusta Xu-Holland, Zhang Junyi, Tang Yixin, Huang Zhizhong, Oho Ou, Wu Jiang, Jerry Li, Vision Wei, Youhao Zhang, Siyu Lu, Du Chun, Wang Qianyuan, Jiuxiao Li, Jing Liang, Yu Ailei, Yang Song</t>
  </si>
  <si>
    <t>Little Fish</t>
  </si>
  <si>
    <t>Pequeño pez (2020) - FilmAffinity</t>
  </si>
  <si>
    <t>Ciencia ficción. Romance | Cine independiente USA</t>
  </si>
  <si>
    <t>Olivia Cooke, Jack O'Connell, Carmen Moore, Raúl Castillo, Chris Shields, Soko, Toby Hargrave, Leanne Khol Young, David Lennon, Kwesi Ameyaw, Angela Moore, Mackenzie Cardwell, Katerina Katelieva, Barbara Patrick, Anthony Shim, Morgana Wyllie, Heather Decksheimer, Sam Spear, Jeff Sanca, Albert Nicholas, Bruce Crawford, Paul Almeida, Simon Longmore, Monique Phillips, Henry Mah, Ross Wirtanen, Darius Willis, Sophie Lui, Aja Naomi King, Malaika Jackson, Jason Vaisvila, Bobby Stewart, Wyatt Cameron, Lars Anderson, Malcolm Boddington, Peter Ciuffa, Natalie Farrow, Duane Stephens</t>
  </si>
  <si>
    <t>Quo Vadis, Aida?</t>
  </si>
  <si>
    <t>Quo Vadis, Aida? (2020) - FilmAffinity</t>
  </si>
  <si>
    <t>Drama. Bélico | Guerra de los Balcanes. Años 90</t>
  </si>
  <si>
    <t>Jasna Djuricic, Izudin Bajrovic, Boris Ler, Dino Bajrovic, Boris Isakovic, Johan Heldenbergh, Raymond Thiry, Emir Hadzihafizbegovic, Joes Brauers, Reinout Bussemaker, Teun Luijkx, Ermin Sijamija, Alban Ukaj, Rijad Gvozden, Juda Goslinga, Ermin Bravo, Sanne den Hartogh, Micha Hulshof, Sol Vinken, Emina Muftic, Job Raaijmakers, Drazen Pavlovic</t>
  </si>
  <si>
    <t>The Death &amp; Life of John F. Donovan</t>
  </si>
  <si>
    <t>Drama | Infancia. Familia. Homosexualidad</t>
  </si>
  <si>
    <t>Kit Harington, Jacob Tremblay, Natalie Portman, Thandie Newton, Susan Sarandon, Kathy Bates, Michael Gambon, Sarah Gadon, Chris Zylka, Emily Hampshire, Jared Keeso, Ari Millen, Ben Schnetzer, Amara Karan, Sarah-Jeanne Labrosse, Katy Breier, Dilyana Bouklieva, Pat Kiely, Leni Parker, Jill Buchanan, Randy Thomas, Jane Wheeler, Ellen David, Manuel Tadros</t>
  </si>
  <si>
    <t>The Old Ways</t>
  </si>
  <si>
    <t>The Old Ways (2020) - FilmAffinity</t>
  </si>
  <si>
    <t>Terror | Posesiones / Exorcismos. Secuestros / Desapariciones</t>
  </si>
  <si>
    <t>Brigitte Kali Canales, Sal López, Julia Vera, Andrea Cortés, Weston Meredith, Michelle Jubilee Gonzalez, AJ Bowen, Elizabeth Phoenix Caro</t>
  </si>
  <si>
    <t>The Witcher: Nightmare of the Wolf</t>
  </si>
  <si>
    <t>The Witcher: La pesadilla del lobo (2021) - FilmAffinity</t>
  </si>
  <si>
    <t>Animación. Fantástico. Acción | Fantasía medieval. Brujería. Monstruos</t>
  </si>
  <si>
    <t>BAC Nord</t>
  </si>
  <si>
    <t>BAC Nord: Brigada de Investigación Criminal (2021) - FilmAffinity</t>
  </si>
  <si>
    <t>Gilles Lellouche, François Civil, Karim Leklou, Adèle Exarchopoulos, Kenza Fortas, Idir Azougli, Cyril Lecomte, Michael Abiteboul, Jean-Yves Berteloot, Jacques Kounta, Vincent Darmuzey</t>
  </si>
  <si>
    <t>Thriller | Policíaco. Crimen. Basado en hechos reales</t>
  </si>
  <si>
    <t>Effacer l'historique</t>
  </si>
  <si>
    <t>Borrar el historial (2020) - FilmAffinity</t>
  </si>
  <si>
    <t>Comedia | Internet / Informática. Redes sociales</t>
  </si>
  <si>
    <t>Blanche Gardin, Corinne Masiero, Denis Podalydès, Denis O'Hare, Benoît Poelvoorde, Bouli Lanners, Michel Houellebecq, Avant Strangel, Vincent Lacoste, Jean-Louis Barcelona, Jean Dujardin, Lucas Mondher, Monique Leroux, Jo Dahan, Vincent Dedienne, Victor Kervern, Miss Ming</t>
  </si>
  <si>
    <t>Nightbooks</t>
  </si>
  <si>
    <t>Cuentos al caer la noche (2021) - FilmAffinity</t>
  </si>
  <si>
    <t>Terror. Comedia. Fantástico | Comedia de terror. Sobrenatural. Brujería. Cine familiar</t>
  </si>
  <si>
    <t>Winslow Fegley, Lidya Jewett, Krysten Ritter, Jess Brown, Khiyla Aynne, Taylor Belle Puterman, Jill Frappier, Mathieu Bourassa, Stephen R. Hart, Riley O'Donnell, Luxton Handspiker, Liam Couvion, Evan O'Donnell</t>
  </si>
  <si>
    <t>Dreamland</t>
  </si>
  <si>
    <t>Dreamland (2019) - FilmAffinity</t>
  </si>
  <si>
    <t>Thriller | Crimen. Años 30</t>
  </si>
  <si>
    <t>Finn Cole, Margot Robbie, Travis Fimmel, Kerry Condon, Darby Camp, Hans Christopher, Grayson Berry, Garrett Hedlund, Jacob Browne, Ginger T. Rex, Jane Wilson, Joe Berryman, Bruce McIntosh, Andy Kastelic, Tim D. Janis, Stephen Dinh, Pab Schwendimann, Manny Greenfield, Paul Blott, Cameron Ramirez, Jason Weiler</t>
  </si>
  <si>
    <t>El olvido que seremos</t>
  </si>
  <si>
    <t>El olvido que seremos (2020) - FilmAffinity</t>
  </si>
  <si>
    <t>Drama | Familia. Biográfico. Años 70. Años 80</t>
  </si>
  <si>
    <t>Javier Cámara, Patricia Tamayo, Juan Pablo Urrego, Nicolás Reyes Cano, Aída Morales, Sebastián Giraldo, Whit Stillman, María Tereza Barreto, Laura Londoño, Elizabeth Minotta, Kami Zea, Luciana Echeverry, Camila Zarate, Laura Rodríguez, Luz Myriam Guarin, Gustavo Angarita, Kepa Amuchastegui, Gianina Arana, Adriana Ospina, John Camilo Pinzón, Juan Manuel Aristizabal, Jesús Orlando Cadavid, Maria de las Marcedes Hernandez</t>
  </si>
  <si>
    <t>Edge of the World </t>
  </si>
  <si>
    <t>El rey del fin del mundo (2021) - FilmAffinity</t>
  </si>
  <si>
    <t>Aventuras. Drama | Siglo XIX. Basado en hechos reales. Piratas. Colonialismo</t>
  </si>
  <si>
    <t>Jonathan Rhys Meyers, Dominic Monaghan, Ralph Ineson, Hannah New, Josie Ho, Bront Palarae, Atiqah Hasiholan, Wan Hanafi, Kahar Jimi, Shaheizy Sam</t>
  </si>
  <si>
    <t>American Traitor: The Trial of Axis Sally</t>
  </si>
  <si>
    <t>Historia de una traición (2021) - FilmAffinity</t>
  </si>
  <si>
    <t>Drama | Basado en hechos reales. Nazismo. II Guerra Mundial. Propaganda</t>
  </si>
  <si>
    <t>Meadow Williams, Thomas Kretschmann, Al Pacino, Mitch Pileggi, Lauryn Kent, Carsten Norgaard, Jasper Polish, Swen Temmel, Jesy McKinney, Sewell Whitney, John D. Hickman, Jeffrey Holsman, Thomas Curran, Ramiro 'Ramir' Delgado Ruiz, Clancy McLain, Drew Taylor, Marcus Rafinski, Antonio Deleo, Brian Dean Rittenhouse, Don Castor, Noah Beltran, Hector David Ortiz, John Cassarino, Luis Muñoz, Jose L. Roman, Donat Balaj</t>
  </si>
  <si>
    <t>Princess of the Row</t>
  </si>
  <si>
    <t>La princesa de la fila (2019) - FilmAffinity</t>
  </si>
  <si>
    <t>Martin Sheen, Edi Gathegi, Ana Ortiz, Jacob Vargas, Tabitha Brown, Blake Michael, Jenny Gago, Tim Abell, Tayler Buck, Jeris Poindexter, Kelly Hancock, Kirk Palayan, Anthony Jensen, Braxton Davis, Curtis Beard Jr., William Guirola, Rigo Obezo, Tori Griffith, Sarah-Jayne Bedford, Mario Ponce, Steve Humphreys, Pam Levin, Monique Chachere, Fargo Kopsho, Stephanie Rautenbach, Cedric D. Jones, Casey E. Lewis, Karim Diane, Destiny Toliver, Kenzie Rummel, Ka'Prise Colvin, Sophia Machado, Ian Down, Eleanor Goodall, Richard Kray, Shayanne Andujar, Sujata Aithal, Gerald Hall, Rhonda Bell</t>
  </si>
  <si>
    <t>Le bal des folles</t>
  </si>
  <si>
    <t>El baile de las locas (2021) - FilmAffinity</t>
  </si>
  <si>
    <t>Thriller. Drama | Siglo XIX</t>
  </si>
  <si>
    <t>Lou de Laâge, Mélanie Laurent, Gregoire Bonnet, Benjamin Voisin, Emmanuelle Bercot, Lauréna Thellier, Vincent Nemeth, Cédric Kahn, Christophe Montenez, César Domboy, Lomane De Dietrich</t>
  </si>
  <si>
    <t>A todo tren. Destino Asturias</t>
  </si>
  <si>
    <t>A todo tren. Destino Asturias (2021) - FilmAffinity</t>
  </si>
  <si>
    <t>Comedia | Road Movie. Trenes / Metros. Cine familiar</t>
  </si>
  <si>
    <t>Santiago Segura, Leo Harlem, Luna Fulgencio, Florentino Fernández, Joaquín Reyes, David Guapo, Sirena Segura, Eva Isanta, Diego Arroba "El Cejas", Alan Miranda, Eneko Otero, Paz Vega, Itziar Castro, Marta González de Vega</t>
  </si>
  <si>
    <t>Sous les Etoiles de Paris</t>
  </si>
  <si>
    <t>Bajo las estrellas de París (2020) - FilmAffinity</t>
  </si>
  <si>
    <t>Drama | Drama social. Pobreza. Inmigración</t>
  </si>
  <si>
    <t>Catherine Frot, Dominique Frot, Mahamadou Yaffa, Jean-Henri Compère, Emilie Favre Bertin, Farida Rahouadj, Baptiste Amann</t>
  </si>
  <si>
    <t>Bingo Hell</t>
  </si>
  <si>
    <t>Terror. Comedia. Fantástico | Comedia de terror</t>
  </si>
  <si>
    <t>Adriana Barraza, Richard Brake, L. Scott Caldwell, Bertila Damas, Clayton Landey, Joshua Caleb Johnson, David Jensen, Gigi Saul Guerrero, Kelly Murtagh, Grover Coulson, Jonathan Medina, Wendy Conrad</t>
  </si>
  <si>
    <t>The Guilty</t>
  </si>
  <si>
    <t>Culpable (2021) - FilmAffinity</t>
  </si>
  <si>
    <t>Thriller. Intriga | Policíaco. Secuestros / Desapariciones. Remake</t>
  </si>
  <si>
    <t>Jake Gyllenhaal, Adrian Martinez, Christina Vidal, Eli Goree, David Castaneda, Oscar Balderrama, Becky Wu, Bret Porter. Voz: Riley Keough, Peter Sarsgaard, Ethan Hawke, Paul Dano</t>
  </si>
  <si>
    <t>Death of a Ladies' Man</t>
  </si>
  <si>
    <t>Death of a Ladies' Man (2020) - FilmAffinity</t>
  </si>
  <si>
    <t>Gabriel Byrne, Jessica Paré, Brian Gleeson, Antoine-Olivier Pilon, Suzanne Clément, Karelle Tremblay, Raphael Grosz-Harvey</t>
  </si>
  <si>
    <t>El año de la furia</t>
  </si>
  <si>
    <t>El año de la furia (2020) - FilmAffinity</t>
  </si>
  <si>
    <t>Thriller. Drama | Años 70. Dictadura uruguaya</t>
  </si>
  <si>
    <t>Alberto Ammann, Joaquín Furriel, Daniel Grao, Martina Gusman, Sara Sálamo, Maribel Verdú, Paula Cancio, Miguel Ángel Solá, Sebastián Iturria</t>
  </si>
  <si>
    <t>Fast &amp; Furious 9</t>
  </si>
  <si>
    <t>Fast &amp; Furious 9 (2021) - FilmAffinity</t>
  </si>
  <si>
    <t>Acción. Thriller. Ciencia ficción | Coches/Automovilismo. Familia. Secuela</t>
  </si>
  <si>
    <t>Vin Diesel, Michelle Rodriguez, Jordana Brewster, Tyrese Gibson, Ludacris, John Cena, Charlize Theron, Helen Mirren, Kurt Russell, Sung Kang, Lucas Black, Finn Cole, Vinnie Bennett, Nathalie Emmanuel, Martyn Ford, Alexander Wraith, Bow Wow, Michael Rooker, Cardi B, Don Omar, Ozuna, JD Pardo, Thue Ersted Rasmussen, Anna Sawai, Shea Whigham, Jim Parrack, Siena Agudong, Jason Statham, Igby Rigney</t>
  </si>
  <si>
    <t>Free Guy</t>
  </si>
  <si>
    <t>Free Guy (2021) - FilmAffinity</t>
  </si>
  <si>
    <t>Fantástico. Comedia. Acción. Aventuras. Ciencia ficción | Videojuego</t>
  </si>
  <si>
    <t>Ryan Reynolds, Jodie Comer, Joe Keery, Lil Rel Howery, Taika Waititi, Utkarsh Ambudkar, Britne Oldford, Camille Kostek, Jamaal Burcher, Bob Gilliam, Matty Cardarople, Owen Burke, Leah Procito, Seán McLoughlin, Janelle Feigley, Ninja, Michael Tow, Lin Hultgren, David Arthur Sousa, Heidi Garrow, Kayla Caulfield, Jose Guns Alves, Brandon Scales, David Morwick, Kenneth Israel, Michael Malvesti, Alyssa Talbot, Adrian M. Mompoint, Anabel Graetz, Jeff Bouffard, Eugene Nomura, Elaine Victoria Grey, Raj Jawa, Cassidy Neal, Marisa Defranco, Ben Bunnag, Colin Allen, Destiny Claymore, Brett Schneider, Michael Balzano III, Lizzie Havoc, Laurie Kwiatkowski, C.G. Alexander, Chris Evans, Channing Tatum</t>
  </si>
  <si>
    <t>La fille au bracelet</t>
  </si>
  <si>
    <t>La chica del brazalete (2019) - FilmAffinity</t>
  </si>
  <si>
    <t>Drama | Drama judicial / Abogados/as. Crimen</t>
  </si>
  <si>
    <t>Melissa Guers, Roschdy Zem, Anaïs Demoustier, Annie Mercier, Pascal Garbarini, Chiara Mastroianni</t>
  </si>
  <si>
    <t>Gli anni più belli </t>
  </si>
  <si>
    <t>Nuestros mejores años (2020) - FilmAffinity</t>
  </si>
  <si>
    <t>Drama | Amistad. Años 80</t>
  </si>
  <si>
    <t>Pierfrancesco Favino, Micaela Ramazzotti, Kim Rossi Stuart, Claudio Santamaria, Francesco Centorame, Andrea Pittorino, Nicoletta Romanoff, Paola Sotgiu, Francesco Acquaroli, Emma Marrone, Alma Noce, Mariano Rigillo, Fabrizio Nardi, Elisa Visari</t>
  </si>
  <si>
    <t>Reminiscence</t>
  </si>
  <si>
    <t>Reminiscencia (2021) - FilmAffinity</t>
  </si>
  <si>
    <t>Ciencia ficción. Thriller. Romance</t>
  </si>
  <si>
    <t>Hugh Jackman, Rebecca Ferguson, Thandie Newton, Cliff Curtis, Daniel Wu, Angela Sarafyan, Marina de Tavira, Natalie Martinez, Teri Wyble, Sam Medina, Sue-Lynn Ansari, Mojean Aria, Demi Castro, Jules Hartley, Rey Hernandez, Ellen Marguerite Cullivan, Shawn Carter Peterson, René Mena, Han Soto, Renes Rivera, Ivan Mbakop, Andres Perez-Molina, Dawn Lyn, Gordon Dexheimer, Heathyre Perara</t>
  </si>
  <si>
    <t>Silk Road</t>
  </si>
  <si>
    <t>Silk Road: Atrapado en la Dark Web (2021) - FilmAffinity</t>
  </si>
  <si>
    <t>Thriller | Internet / Informática. Drogas</t>
  </si>
  <si>
    <t>Jason Clarke, Nick Robinson, Alexandra Shipp, Jimmi Simpson, Katie Aselton, Paul Walter Hauser, Lexi Rabe, Darrell Britt-Gibson, Phil Burke, Raleigh Cain, Daniel David Stewart, Travis Hammer, Luke Valen, Ellen Humphreys, Tsailii Rogers, Scott Takeda, Kenneth Miller, Mark Sivertsen, Jordyn Aurora, Will Ropp, David DeLao, Jennifer Yun, Esodie Geiger, Rodrigo Rojas, Jason Coviello, Cynthia Casaus, Meg Smith, Mike Miller, Tony Sedillo, Walter Anaruk, Stephen Conn, Jon Riggz, Josh Vigil</t>
  </si>
  <si>
    <t>Spiral: From the Book of Saw</t>
  </si>
  <si>
    <t>Spiral: Saw (2021) - FilmAffinity</t>
  </si>
  <si>
    <t>Terror. Thriller | Policíaco. Crimen. Asesinos en serie</t>
  </si>
  <si>
    <t>Chris Rock, Samuel L. Jackson, Max Minghella, Marisol Nichols, Zoie Palmer, Nazneen Contractor, Dan Petronijevic, Morgan David Jones, Edie Inksetter, K.C. Collins, Josh Stolberg, Ali Johnson, Brian Cook, Leila Charles Leigh, Christopher Tai, John Tokatlidis, Frank Licari, Andrew Perun, Heidi Matijevic</t>
  </si>
  <si>
    <t>Sweat (2020) - FilmAffinity</t>
  </si>
  <si>
    <t>Drama | Internet / Informática. Redes sociales</t>
  </si>
  <si>
    <t>Magdalena Kolesnik, Julian Swiezewski, Aleksandra Konieczna, Zbigniew Bielawski, Lech Lotocki, Magdalena Kuta, Wiktoria Filus, Katarzyna Cynke, Mateusz Król, Andrzej Soltysik, Karolina Krawczynska, Diana Krupa, Adrian Budakow, Karolina Bialek</t>
  </si>
  <si>
    <t>Sweat</t>
  </si>
  <si>
    <t>Long Story Short</t>
  </si>
  <si>
    <t>Un pequeño contratiempo (2021) - FilmAffinity</t>
  </si>
  <si>
    <t>Romance. Comedia. Fantástico | Viajes en el tiempo. Comedia romántica</t>
  </si>
  <si>
    <t>Rafe Spall, Zahra Newman, Ronny Chieng, Noni Hazlehurst, Josh Lawson, Dena Kaplan, Benjamin Taylor</t>
  </si>
  <si>
    <t>Hitman's Wife's Bodyguard</t>
  </si>
  <si>
    <t>El otro guardaespaldas 2 (2021) - FilmAffinity</t>
  </si>
  <si>
    <t>Acción. Comedia | Secuela. Buddy Film</t>
  </si>
  <si>
    <t>Ryan Reynolds, Samuel L. Jackson, Salma Hayek, Antonio Banderas, Morgan Freeman, Frank Grillo, Tom Hopper, Richard E. Grant, Gabriella Wright, Caroline Goodall, Tomi May, Bekka Bowling, Enzo Squillino Jr., Kristofer Kamiyasu, Adrian Fekete, Stewart Alexander, Giulio Berruti, Blake Ritson, Brian Caspe, Kate Nichols, Dragan Micanovic, Kateryna Globa, Ivo Arakov</t>
  </si>
  <si>
    <t>Land</t>
  </si>
  <si>
    <t>En un lugar salvaje (2021) - FilmAffinity</t>
  </si>
  <si>
    <t>Robin Wright, Demian Bichir, Kim Dickens, Warren Christie, Brad Leland, Bud Klasky, Jordan Gooden, Sarah Dawn Pledge, Travis Gordon Phillips, CJ Collard, Faith Louissaint, Jill Maria Robinson, Travis Willier, Mike Richards, Finlay Wojtak-Hissong, Barb Mitchell</t>
  </si>
  <si>
    <t>Escape Room: Tournament of Champions </t>
  </si>
  <si>
    <t>Escape Room 2: Mueres por salir (2021) - FilmAffinity</t>
  </si>
  <si>
    <t>Acción. Thriller. Terror. Intriga | Secuela</t>
  </si>
  <si>
    <t>Taylor Russell, Logan Miller, Indya Moore, Isabelle Fuhrman, Holland Roden, Thomas Cocquerel, Carlito Olivero, Avianah Abrahams, Jay Erving</t>
  </si>
  <si>
    <t>Hunted</t>
  </si>
  <si>
    <t>Hunted (2020) - FilmAffinity</t>
  </si>
  <si>
    <t>Christian Bronchart, Lucie Debay, Ciaran O'Brien, Jean-Mathias Pondant, Kevin Van Doorslaer, Gilles Vandeweerd, Dianne Weller, Arieh Worthalter</t>
  </si>
  <si>
    <t>Rose Plays Julie</t>
  </si>
  <si>
    <t>La interpretación de Rose (2019) - FilmAffinity</t>
  </si>
  <si>
    <t>Ann Skelly, Orla Brady, Aidan Gillen, Annabell Rickerby, Catherine Walker, Joanne Crawford, Alan Howley, Sadie Soverall</t>
  </si>
  <si>
    <t>Malignant</t>
  </si>
  <si>
    <t>Maligno (2021) - FilmAffinity</t>
  </si>
  <si>
    <t>Terror. Thriller. Intriga | Familia. Crimen. Asesinos en serie</t>
  </si>
  <si>
    <t>Annabelle Wallis, George Young, Maddie Hasson, Jake Abel, Jacqueline McKenzie, Michole Briana White, Paul Mabon, Ingrid Bisu, Rachel Winfree, Jon Lee Brody, Paula Marshall, Patrick Cox, Emir García, Amir Aboulela</t>
  </si>
  <si>
    <t>Vores mand i Amerika</t>
  </si>
  <si>
    <t>The Good Traitor (El embajador Kauffmann) (2020) - FilmAffinity</t>
  </si>
  <si>
    <t>Drama | Biográfico. Años 30. II Guerra Mundial. Basado en hechos reales</t>
  </si>
  <si>
    <t>Ulrich Thomsen, Burn Gorman, Ross McCall, Denise Gough, Zoe Tapper, Pixie Davies, Henry Goodman, Mikkel Boe Følsgaard, Nicholas Blane, Levente Puczkó-Smith, Scott Alexander Young, Esben Dalgaard, Miri Ann Beuschel, Henrik Noél Olesen, Søren Sætter-Lassen, Hans Henrik Clemensen, Amber Fernée, Rosemary Aburrow</t>
  </si>
  <si>
    <t>The Night House</t>
  </si>
  <si>
    <t>The Night House (2020) - FilmAffinity</t>
  </si>
  <si>
    <t>Rebecca Hall, Sarah Goldberg, Vondie Curtis-Hall, Stacy Martin, Evan Jonigkeit, Allie McCulloch, Samantha Buck, Andy Rich, Dannielle Rose, Michael Flores, Timothy Patrick Klein, Laura Austin, Crystal Swann, Amy Zubieta, James W. Meagher, ArthurMk, Saylor Wellman, Derek M. Puma, Shawn Hopseker, Juniper Cherniak, Catherine Weidner, Daniel Rayome, Jacob Garrett White</t>
  </si>
  <si>
    <t>Candyman (2021) - FilmAffinity</t>
  </si>
  <si>
    <t>Yahya Abdul-Mateen II, Teyonah Parris, Nathan Stewart-Jarrett, Colman Domingo, Kyle Kaminsky, Vanessa Williams, Rebecca Spence, Carl Clemons-Hopkins, Brian King, Miriam Moss, Cassie Kramer, Mark Montgomery, Genesis Denise Hale, Rodney L Jones III, Pamela Jones, Hannah Love Jones, Tony Todd, Torrey Hanson, Ireon Roach, Deanna Brooks, Mike Geraghty, Nadia Simms</t>
  </si>
  <si>
    <t>Chaos Walking</t>
  </si>
  <si>
    <t>Chaos Walking (2021) - FilmAffinity</t>
  </si>
  <si>
    <t>Ciencia ficción. Aventuras. Fantástico | Distopía</t>
  </si>
  <si>
    <t>Daisy Ridley, Tom Holland, Mads Mikkelsen, Demian Bichir, David Oyelowo, Kurt Sutter, Nick Jonas, Óscar Jaenada, Ray McKinnon, Cynthia Erivo, Bethany Anne Lind, Mylene Robic, Olunike Adeliyi, Harrison Osterfield, Vincent Leclerc, Tara Nicodemo, Tyrone Benskin, Claudia Besso, Blane Crockarell, Isabelle Giroux, Marché Day, Maxwell McCabe-Lokos</t>
  </si>
  <si>
    <t>Cry Macho</t>
  </si>
  <si>
    <t>Cry Macho (2021) - FilmAffinity</t>
  </si>
  <si>
    <t>Drama | Road Movie. Vejez / Madurez. Años 70. Años 80</t>
  </si>
  <si>
    <t>Clint Eastwood, Eduardo Minett, Natalia Traven, Fernanda Urrejola, Dwight Yoakam, Sebestien Soliz, Horacio García Rojas, Daniel V. Graulau, Ana Rey, Brytnee Ratledge, Paul Lincoln Alayo, Alexandra Ruddy, Amber Lynn Ashley, Joe Scoggin, Elida Munoz, Abiah Martinez, Ramona Thornton</t>
  </si>
  <si>
    <t>Dune (2021) - FilmAffinity</t>
  </si>
  <si>
    <t>Ciencia ficción. Aventuras. Drama | Aventura espacial. Cine épico</t>
  </si>
  <si>
    <t>Timothée Chalamet, Rebecca Ferguson, Oscar Isaac, Josh Brolin, Jason Momoa, Stellan Skarsgård, Zendaya, Javier Bardem, Sharon Duncan-Brewster, Charlotte Rampling, Chang Chen, Stephen Henderson, Dave Bautista, Babs Olusanmokun, David Dastmalchian, Golda Rosheuvel, Benjamin Clémentine, Souad Faress</t>
  </si>
  <si>
    <t>The Green Knight</t>
  </si>
  <si>
    <t>El caballero verde (2021) - FilmAffinity</t>
  </si>
  <si>
    <t>Fantástico. Drama. Thriller | Fantasía medieval. Edad Media</t>
  </si>
  <si>
    <t>Dev Patel, Alicia Vikander, Sean Harris, Barry Keoghan, Joel Edgerton, Ralph Ineson, Sarita Choudhury, Kate Dickie, Erin Kellyman, Helena Browne, Emilie Hetland, Anthony Morris, Megan Tiernan, Noelle Brown</t>
  </si>
  <si>
    <t>I onde dager</t>
  </si>
  <si>
    <t>El viaje (2021) - FilmAffinity</t>
  </si>
  <si>
    <t>Noomi Rapace, Aksel Hennie, André Eriksen, Christian Rubeck, Atle Antonsen, Nils Ole Oftebro, Tor Erik Gunstrøm</t>
  </si>
  <si>
    <t>Finch</t>
  </si>
  <si>
    <t>Finch (2021) - FilmAffinity</t>
  </si>
  <si>
    <t>Ciencia ficción | Futuro postapocalíptico. Robots</t>
  </si>
  <si>
    <t>Tom Hanks, Laura Harrier, Caleb Landry Jones, Samira Wiley, Skeet Ulrich, Lora Martinez, Alexis Raben, Jon Donahue, Oscar Avila, Christopher Farrar, Carma Harvey</t>
  </si>
  <si>
    <t>De Slag om de Schelde (The Forgotten Battle)</t>
  </si>
  <si>
    <t>La batalla olvidada (2020) - FilmAffinity</t>
  </si>
  <si>
    <t>Bélico. Drama | Basado en hechos reales. Ejército. II Guerra Mundial. Años 40</t>
  </si>
  <si>
    <t>Tom Felton, Gijs Blom, Susan Radder, Jamie Flatters, Theo Barklem-Biggs, Jan Bijvoet, Richard Dillane, Scott Reid, Robert Naylor, Justus von Dohnanyi, Dylan Smith, Pit Bukowski, Mark van Eeuwen, Marthe Schneider, Gordon Morris</t>
  </si>
  <si>
    <t>Spy no tsuma (Wife of a Spy)</t>
  </si>
  <si>
    <t>La mujer del espía (2020) - FilmAffinity</t>
  </si>
  <si>
    <t>Drama. Thriller | Años 40. II Guerra Mundial. Espionaje. Cine dentro del cine</t>
  </si>
  <si>
    <t>Yû Aoi, Issei Takahashi, Ryôta Bandô, Chuck Johnson, Yuri Tsunematsu, Minosuke, Hyunri, Masahiro Higashide, Takashi Sasano</t>
  </si>
  <si>
    <t>Dorogie tovarishchi! (Dear Comrades!) </t>
  </si>
  <si>
    <t>Queridos camaradas (2020) - FilmAffinity</t>
  </si>
  <si>
    <t>Drama | Histórico. Años 60. Basado en hechos reales</t>
  </si>
  <si>
    <t>Yuliya Vysotskaya, Vladislav Komarov, Alexander Maskelyne, Andrei Gusev, Yulia Burova, Sergei Erlish</t>
  </si>
  <si>
    <t>No Sudden Move</t>
  </si>
  <si>
    <t>Sin movimientos bruscos (2021) - FilmAffinity</t>
  </si>
  <si>
    <t>Thriller. Drama | Crimen. Años 50. Robos &amp; Atracos</t>
  </si>
  <si>
    <t>Don Cheadle, Benicio del Toro, David Harbour, Jon Hamm, Matt Damon, Brendan Fraser, Ray Liotta, Kieran Culkin, Noah Jupe, Julia Fox, Amy Seimetz, Frankie Shaw, Bill Duke, Wayne E. Brown, Roger Petan</t>
  </si>
  <si>
    <t>No Man of God</t>
  </si>
  <si>
    <t>Ted Bundy: En la mente del asesino (2021) - FilmAffinity</t>
  </si>
  <si>
    <t>Drama | Biográfico. Crimen. Asesinos en serie</t>
  </si>
  <si>
    <t>Elijah Wood, Robert Patrick, Luke Kirby, Aleksa Palladino, Christian Clemenson, Mac Brandt, Hugo Armstrong, Richard Blackmon, Will Harris, Gilbert Owuor, Nican Robinson, Allison Baver, Mona Lee Wylde, Steven Pritchard, David Salsa</t>
  </si>
  <si>
    <t>Old</t>
  </si>
  <si>
    <t>Tiempo (2021) - FilmAffinity</t>
  </si>
  <si>
    <t>Intriga. Fantástico. Thriller. Drama | Familia. Sobrenatural. Cómic</t>
  </si>
  <si>
    <t>Gael García Bernal, Vicky Krieps, Rufus Sewell, Thomasin McKenzie, Alex Wolff, Nikki Amuka-Bird, Abbey Lee, Ken Leung, Aaron Pierre, Eliza Scanlen, Emun Elliott, Embeth Davidtz, Alexa Swinton, Nolan River, Gustaf Hammarsten, Kathleen Chalfant, Francesca Eastwood, M. Night Shyamalan, Matthew Shear</t>
  </si>
  <si>
    <t>Yara</t>
  </si>
  <si>
    <t>Yara (2021) - FilmAffinity</t>
  </si>
  <si>
    <t>Drama | Secuestros / Desapariciones. Basado en hechos reales</t>
  </si>
  <si>
    <t>7 Prisioneiros</t>
  </si>
  <si>
    <t>7 prisioneros (2021) - FilmAffinity</t>
  </si>
  <si>
    <t>Drama. Thriller | Mafia. Pobreza</t>
  </si>
  <si>
    <t>Christian Malheiros, Rodrigo Santoro, Bruno Rocha, Vitor Julian, Lucas Oranmian, Cecília Homem de Mello, Dirce Thomaz</t>
  </si>
  <si>
    <t>Red Notice</t>
  </si>
  <si>
    <t>Alerta roja (2021) - FilmAffinity</t>
  </si>
  <si>
    <t>Acción. Thriller. Comedia | Robos &amp; Atracos. Policíaco</t>
  </si>
  <si>
    <t>Dwayne Johnson, Gal Gadot, Ryan Reynolds, Ritu Arya, Chris Diamantopoulos, Ivan Mbakop, Vincenzo Amato, Christopher Cocke, Pascal Petardi, Jay Romero, Jeramie Julian, Seth Michaels, Robert Tinsley, MWW Michael Wilkerson, Melissa Kennemore</t>
  </si>
  <si>
    <t>Here Today</t>
  </si>
  <si>
    <t>Aquí y ahora (2021) - FilmAffinity</t>
  </si>
  <si>
    <t>Billy Crystal, Tiffany Haddish, Penn Badgley, Laura Benanti, Louisa Krause, Anna Deavere Smith, Susan Pourfar, Nyambi Nyambi, Kathryn Grace, Alex Brightman, Shiloh Verrico, Matthew Broussard, Tijuana Ricks, Lisann Valentin, Andy Grotelueschen, Grayson Eddey, Chris Cafero, Brandon Uranowitz, Tony Naumovski, Rebecca Merle, Gianmarco Soresi, Steven Castillo, Audrey Hsieh, Josh Lamon, Zuhdi Boueri, Cindy Motz, Anne Marie Clores, Dominic DiGravio, Giovanni Michael Abate, Philippe Arroyo, Aidan Christman, Samantha Kudler</t>
  </si>
  <si>
    <t>Passing</t>
  </si>
  <si>
    <t>Drama | Racismo. Años 20</t>
  </si>
  <si>
    <t>Tessa Thompson, Ruth Negga, André Holland, Alexander Skarsgård, Bill Camp, Kerry Flanagan, Derek Roberts, Frank Holley, Tom White, Ashley Ware Jenkins, Doris McCarthy, Donna Hayes, Rahim Rosen, Antoinette Crowe-Legacy, Sienna Jeffries</t>
  </si>
  <si>
    <t>Claroscuro (2021) - FilmAffinity</t>
  </si>
  <si>
    <t>CODA</t>
  </si>
  <si>
    <t>Drama | Discapacidad auditiva. Familia. Música. Remake</t>
  </si>
  <si>
    <t>Emilia Jones, Eugenio Derbez, Marlee Matlin, Troy Kotsur, Daniel Durant, Ferdia Walsh-Peelo, Amy Forsyth, Kevin Chapman, John Fiore, Erica McDermott, Owen Burke, Rebecca Gibel, Molly Beth Thomas, Armen Garo, Melissa McMeekin, Elbert Kim, Jose Guns Alves, Lance Norris, Kiara Pichardo, Ayana Brown, Mark Pettograsso, Kayla Caulfield, Mary Ann Schaub, Lonnie Farmer, Garrett McKechnie, Gary Galone, Nikki Kim, Susan Halsey Singer, Emilia Faucher</t>
  </si>
  <si>
    <t>The Kid Detective</t>
  </si>
  <si>
    <t>El joven detective (2020) - FilmAffinity</t>
  </si>
  <si>
    <t>Adam Brody, Sophie Nélisse, Tzi Ma, Wendy Crewson, Sarah Sutherland, Amalia Williamson, Peter MacNeill, Maurice Dean Wint, Jonathan Whittaker, Jesse Noah Gruman, Lisa Truong, Marcus Zane, Kira Gelineau, Avery Esteves, Bethanie Ho, Sharon Crandall, Sophia Webster, Dallas Edwards, Vanessa Tignanelli, Kaitlyn Chalmers-Rizzato, Lorelai Victoria, Giovanna Moore, Kevin Hoffman, Alicia Brand, Audrey Dymond, Janice Yang</t>
  </si>
  <si>
    <t>Le bonheur des uns...</t>
  </si>
  <si>
    <t>Envidia sana (2020) - FilmAffinity</t>
  </si>
  <si>
    <t>Comedia. Drama | Comedia dramática. Amistad. Literatura</t>
  </si>
  <si>
    <t>Bérénice Bejo, Vincent Cassel, Florence Foresti, François Damiens, Daniel Cohen, Keren-Ann Zajtelbach, Romain Cottard, François-Eric Gendron</t>
  </si>
  <si>
    <t>Mandibules </t>
  </si>
  <si>
    <t>Mandíbulas (2020) - FilmAffinity</t>
  </si>
  <si>
    <t>Comedia. Fantástico | Insectos</t>
  </si>
  <si>
    <t>Grégoire Ludig, David Marsais, Adèle Exarchopoulos, India Hair, Roméo Elvis, Dave Chapman, Anaïs Demoustier, Coralie Russier, Bruno Lochet, Raphaël Quenard</t>
  </si>
  <si>
    <t>Más dura será la caída (2021) - FilmAffinity</t>
  </si>
  <si>
    <t>Jonathan Majors, Idris Elba, Zazie Beetz, Regina King, Delroy Lindo, Lakeith Stanfield, RJ Cyler, Danielle Deadwyler, Edi Gathegi, Deon Cole, Damon Wayans Jr., Woody McClain, Julio Cedillo, Ntare Mwine, Mark Rhino Smith, Dylan Kenin, Ernest Marsh, Nicholas G. Sims, Mickey Dolan, Andria B Langston, J. Nathan Simmons, Sadiqua Bynum, Jacobi Howard, Dennis Cheers, Michael Terrell Williams, Justin Clarke, DyNiesha Lysette Whitfield, Michael E. Stogner, Zacciah Hanson, Tracy Obonna, Phil Ductan, Rose Cordova</t>
  </si>
  <si>
    <t>Shang-Chi and the Legend of the Ten Rings</t>
  </si>
  <si>
    <t>Shang-Chi y la leyenda de los diez anillos (2021) - FilmAffinity</t>
  </si>
  <si>
    <t>Fantástico. Acción. Ciencia ficción | Artes marciales. Superhéroes. Familia. Cómic. Marvel Comics</t>
  </si>
  <si>
    <t>Simu Liu, Awkwafina, Tony Leung Chiu-Wai, Ben Kingsley, Meng'er Zhang, Fala Chen, Michelle Yeoh, Yuen Wah, Florian Munteanu, Andy Le, Paul W. He, Jayden Zhang, Stephanie Hsu, Kunal Dudheker, Tsai Chin, Jodi Long, Dallas Liu, Ronny Chieng, Daniel Liu, Benedict Wong, Harmonie He, Fernando Chien, Zach Cherry, Michael-Anthony Taylor, Brie Larson, Mark Ruffalo</t>
  </si>
  <si>
    <t>Shao nian de ni</t>
  </si>
  <si>
    <t>Better Days (2019) - FilmAffinity</t>
  </si>
  <si>
    <t>Drama | Acoso escolar / Bullying</t>
  </si>
  <si>
    <t>Zhou Dongyu, Jackson Yee, Yin Fang, Wu Yue, Huang Jue, Xinyi Zhang, Liu Hua, Ye Zhou</t>
  </si>
  <si>
    <t>Las leyes de la frontera</t>
  </si>
  <si>
    <t>Las leyes de la frontera (2021) - FilmAffinity</t>
  </si>
  <si>
    <t>Drama. Thriller | Años 70. Robos &amp; Atracos. Adolescencia. Cine quinqui</t>
  </si>
  <si>
    <t>Marcos Ruiz, Begoña Vargas, Chechu Salgado, Carlos Oviedo, Daniel Ibañez, Guillermo Lasheras, Santiago Molero, Ainhoa Santamaría, Xavier Martín, Pep Tosar, Xavi Sáez, Jorge Aparicio, Cintia García, Víctor Manuel Pajares, Diego Molina Garau, Elisabet Casanovas, Pep Cruz, Estefanía de los Santos, Enrique Martínez</t>
  </si>
  <si>
    <t>8-Bit Christmas</t>
  </si>
  <si>
    <t>Navidad en 8 bits (2021) - FilmAffinity</t>
  </si>
  <si>
    <t>Comedia | Cine familiar. Navidad. Años 80. Videojuego</t>
  </si>
  <si>
    <t>Winslow Fegley, June Diane Raphael, Steve Zahn, Neil Patrick Harris, Cyrus Arnold, Sophia Reid-Gantzert, Maya Misaljevic, Santino Barnard, Jacob Laval, Che Tafari, David MacInnis, James McDougall, Christy Bruce, Danielle Bourgon, Kevin Dennis, Jordan Oladimeji, William Poulin, Jackson Reid, Chandler Dean, Monica Dottor, Sofie Michal Maiuri, Michael Dyson, Braelyn Rankins, Max Malas, Bellaluna Resnick, Savino Quatela, Agi Gallus, Brielle Rankins, Luca Doulgeris</t>
  </si>
  <si>
    <t>Don't Breathe 2</t>
  </si>
  <si>
    <t>No respires 2 (2021) - FilmAffinity</t>
  </si>
  <si>
    <t>Thriller. Terror | Crimen. Discapacidad. Discapacidad visual. Secuela</t>
  </si>
  <si>
    <t>Stephen Lang, Bobby Schofield, Adam Young, Brendan Sexton III, Madelyn Grace, Rocci Williams, Stephanie Arcila, Christian Zagia</t>
  </si>
  <si>
    <t>Words on Bathroom Walls</t>
  </si>
  <si>
    <t>Palabras en las paredes del baño (2020) - FilmAffinity</t>
  </si>
  <si>
    <t>Drama. Romance | Enfermedad. Adolescencia</t>
  </si>
  <si>
    <t>AnnaSophia Robb, Walton Goggins, Andy García, Molly Parker, Devon Bostick, Taylor Russell, Beth Grant, Charlie Plummer, Lobo Sebastian, Drew Scheid, Evan Whitten, Jared Bankens, Mary Austin, Phil Blevins, Sherri Robinson, Kellan Jackson, Darrell Rackley, Kerry McCoy</t>
  </si>
  <si>
    <t>Respect</t>
  </si>
  <si>
    <t>Respect (2021) - FilmAffinity</t>
  </si>
  <si>
    <t>Drama | Biográfico. Música. Años 60</t>
  </si>
  <si>
    <t>Jennifer Hudson, Leroy McClain, Forest Whitaker, Tate Donovan, Marlon Wayans, Marc Maron, Tituss Burgess, Audra McDonald, Mary J. Blige, Kimberly Scott, Joshua Mikel, Lodric D. Collins, Saycon Sengbloh, Heather Headley, Gilbert Glenn Brown, Brandon Gilpin, Skye Dakota Turner, Maurice Johnson, Audrey Williams, Damani Sease, Hailey Kilgore, Brenda Nicole Moorer, Peyton Jackson, Aba Arthur, Henry Riggs, William J. Simmons, David Simpson, Chase Burgess, Alec Barnes, Shiquita James</t>
  </si>
  <si>
    <t>The Nest</t>
  </si>
  <si>
    <t>The Nest (2020) - FilmAffinity</t>
  </si>
  <si>
    <t>Drama. Thriller | Drama psicológico. Años 80</t>
  </si>
  <si>
    <t>Jude Law, Carrie Coon, Charlie Shotwell, Anne Reid, Michael Culkin, Bernardo Santos, Oliver Gatz, Michel Alexandre Gonzalez, Julian Ferro, Kaisa Hammarlund, Marcus Cornwall, Adeel Akhtar, James Nelson-Joyce, Oona Roche, Polly Allen Mellen, Andrei Alén</t>
  </si>
  <si>
    <t>tick, tick... Boom!</t>
  </si>
  <si>
    <t>tick, tick... Boom! (2021) - FilmAffinity</t>
  </si>
  <si>
    <t>Musical. Drama | Biográfico. Años 90</t>
  </si>
  <si>
    <t>Andrew Garfield, Alexandra Shipp, Robin de Jesus, Vanessa Hudgens, Joshua Henry, Bradley Whitford, Judith Light, Jordan Fisher, David Iacono, Joanna Adler, Alex D. Jennings, Marie Rose Baramo, Jared Loftin, Kenita Miller, Jennifer Alexander, Bob Leszczak</t>
  </si>
  <si>
    <t>Venom: Let There Be Carnage </t>
  </si>
  <si>
    <t>Venom: Habrá matanza (2021) - FilmAffinity</t>
  </si>
  <si>
    <t>Fantástico. Acción. Comedia | Comedia negra. Extraterrestres. Superhéroes. Cómic. Marvel Comics. Secuela</t>
  </si>
  <si>
    <t>Tom Hardy, Michelle Williams, Woody Harrelson, Naomie Harris, Stephen Graham, Reid Scott, Peggy Lu, Alfredo Tavares, Amber Sienna, Sean Delaney, Jeff Redlick, Laurence Spellman, Ed Kear, Obie Matthew, Otis Winston, William W. Barbour, Michelle Greenidge, Andrew Koponen, Rodrig Andrisan, Cabran E. Chamberlain</t>
  </si>
  <si>
    <t>Sorjonen: Muraalimurhat</t>
  </si>
  <si>
    <t>Bordertown: Murales de sangre (2021) - FilmAffinity</t>
  </si>
  <si>
    <t>Drama. Intriga | Crimen. Spin-off. Asesinos en serie</t>
  </si>
  <si>
    <t>Ville Virtanen, Anu Sinisalo, Sampo Sarkola, Johan Storgård, Olivia Ainali, Lenita Susi</t>
  </si>
  <si>
    <t>Šarlatán (Charlatan)</t>
  </si>
  <si>
    <t>Charlatán (2020) - FilmAffinity</t>
  </si>
  <si>
    <t>Drama | Basado en hechos reales. Años 30. Biográfico. Homosexualidad. Medicina</t>
  </si>
  <si>
    <t>Ivan Trojan, Juraj Loj, Josef Trojan, Joachim Paul Assböck, Jan Vlasák, Martin Mysicka, Jaroslava Pokorná, Václav Kopta, Marek Epstein, Jana Kvantiková, Jana Olhová, Miroslav Hanus, Jirí Cerný, Kamil Svejda, Frantisek Trojan</t>
  </si>
  <si>
    <t>Stillwater</t>
  </si>
  <si>
    <t>Cuestión de sangre (2021) - FilmAffinity</t>
  </si>
  <si>
    <t>Drama. Thriller | Familia</t>
  </si>
  <si>
    <t>Matt Damon, Camille Cottin, Abigail Breslin, Lilou Siauvaud, Idir Azougli, Deanna Dunagan, Naidra Ayadi, William Nadylam, Lisandro Boccacci, Jay Dee, Robert Peters, David C Tam, Ginifer Ree, Jake Washburn, Angel Vides, Ryan Music, Dustin Wilson, Lena Harmon, Nick Swezey, Emily Bertels, Laurie Frost, Ernie Robinson, Thomas Rivas, Lori Chahal, Jaylen Gaines, Rustin Daniels, Bastien d'Asnières, Kent Jones, Karen Gardner, Pucci Tomas, April Warren, Moussa Maaskri, Justin France, Eric Starkey, Gary Sievers, Kyle Jacob Henry, Leesa Neidel, Tracy Condit</t>
  </si>
  <si>
    <t>Swan Song</t>
  </si>
  <si>
    <t>El canto del cisne (2021) - FilmAffinity</t>
  </si>
  <si>
    <t>Mahershala Ali, Naomie Harris, Glenn Close, Awkwafina, Adam Beach, Jayr Tinaco, Lee Shorten, Nyasha Hatendi, Dax Rey</t>
  </si>
  <si>
    <t>The Power of the Dog</t>
  </si>
  <si>
    <t>El poder del perro (2021) - FilmAffinity</t>
  </si>
  <si>
    <t>Western. Drama | Drama psicológico. Años 20</t>
  </si>
  <si>
    <t>Benedict Cumberbatch, Jesse Plemons, Kirsten Dunst, Kodi Smit-McPhee, Thomasin McKenzie, Frances Conroy, Keith Carradine, Geneviève Lemon, Peter Carroll, Adam Beach, Karl Willetts, Yvette Parsons, Tatum Warren-Ngata, Maeson Stone Skuggedal, Ramontay McConnell, Daniel Cleary, Ella Hope-Higginson, Ken Radley, Sean Keenan, George Mason, David Dennis, Cohen Holloway, Eddie Campbell, Alice Englert, Bryony Skillington, Jacque Drew, Richard Falkner, Alice May Connolly, Stephen Lovatt, Stephen Bain, Edith Poor, Vadim Ledogorov, Julie Forsyth, Alison Bruce, David T. Lim, Ian Harcourt</t>
  </si>
  <si>
    <t>Méandre </t>
  </si>
  <si>
    <t>El tubo (2020) - FilmAffinity</t>
  </si>
  <si>
    <t>Thriller. Intriga. Ciencia ficción. Terror | Supervivencia</t>
  </si>
  <si>
    <t>Gaia Weiss, Peter Franzén, Romane Libert, Frédéric Franchitti, Corneliu Dragomirescu, Eva Niewdanski, Carl Laforêt, Henri Benard, Fabien Houssaye, Olympe Turi</t>
  </si>
  <si>
    <t>The Last Duel</t>
  </si>
  <si>
    <t>El último duelo (2021) - FilmAffinity</t>
  </si>
  <si>
    <t>Drama. Intriga | Siglo XIV. Edad Media. Histórico. Venganza. Basado en hechos reales</t>
  </si>
  <si>
    <t>Matt Damon, Adam Driver, Jodie Comer, Ben Affleck, Harriet Walter, Nathaniel Parker, Marton Csokas, Sam Hazeldine, Michael McElhatton, Zeljko Ivanek, Alex Lawther, Clive Russell, William Houston, Ian Pirie, Julian Firth, Caoimhe O'Malley, Serena Kennedy, Bosco Hogan, Kevin McGahern, Florian Hutter, Zoe Bruneau, Brian F. Mulvey, Simone Collins, Paul Bandey, Thomas Silberstein, Kyle Hixon, Daniel Horn, Jérome Verney</t>
  </si>
  <si>
    <t>Encounter </t>
  </si>
  <si>
    <t>El encuentro (2021) - FilmAffinity</t>
  </si>
  <si>
    <t>Ciencia ficción. Thriller. Drama</t>
  </si>
  <si>
    <t>Riz Ahmed, Octavia Spencer, Janina Gavankar, Rory Cochrane, Keith Szarabajka, Antonio Jaramillo, Lucian-River Chauhan, Bill Sage, Brennan Keel Cook, Aditya Geddada, Alisha Seaton, Melissa Jo Bailey, Peter Nikkos, Stefan Sims, Aarush Mehta, Misha Collins, Frank Bauer</t>
  </si>
  <si>
    <t>The Unforgivable</t>
  </si>
  <si>
    <t>Imperdonable (2021) - FilmAffinity</t>
  </si>
  <si>
    <t>Sandra Bullock, Viola Davis, Rob Morgan, Vincent D'Onofrio, Jon Bernthal, Aisling Franciosi, Richard Thomas, Linda Emond, Emma Nelson, Toby Hargrave, Craig March, W. Earl Brown, Patti Kim, Aaron Pearl, Jessica McLeod, Alistair Abell, Simon Chin</t>
  </si>
  <si>
    <t>Retfærdighedens ryttere </t>
  </si>
  <si>
    <t>Jinetes de la justicia (2020) - FilmAffinity</t>
  </si>
  <si>
    <t>Thriller. Acción. Comedia | Comedia negra. Crimen</t>
  </si>
  <si>
    <t>Mads Mikkelsen, Nikolaj Lie Kaas, Gustav Lindh, Roland Møller, Nicolas Bro, Andrea Heick Gadeberg, Lars Brygmann, Albert Rudbeck Lindhardt, Morten Suurballe, Jakob Ulrik Lohmann, Rikke Louise Andersson, Jesper Groth, Gustav Dyekjær Giese, Henrik Noél Olesen, Jesper Ole Feit Andersen, Kaspar Velberg, Rigmor Ranthe, Anne Birgitte Lind, Peder Holm Johansen, Raivo Trass, Johanne Dal-Lewkovitch</t>
  </si>
  <si>
    <t>Mixtape</t>
  </si>
  <si>
    <t>La cinta de música (2021) - FilmAffinity</t>
  </si>
  <si>
    <t>Comedia. Drama. Romance | Familia</t>
  </si>
  <si>
    <t>Gemma Brooke Allen, Julie Bowen, Jackson Rathbone, Nick Thune, Kiefer O'Reilly, Anthony Timpano, Audrey Hsieh, Russell Roberts, Diego Mercado, Olga Petsa, Ken Godmere, Nathan Kay, Behtash Fazlali, Isa Sanchez, Lucas Yao, Ishaan Vasdev</t>
  </si>
  <si>
    <t>Madres paralelas</t>
  </si>
  <si>
    <t>Madres paralelas (2021) - FilmAffinity</t>
  </si>
  <si>
    <t>Drama | Maternidad</t>
  </si>
  <si>
    <t>Penélope Cruz, Milena Smit, Israel Elejalde, Aitana Sánchez-Gijón, Rossy de Palma, Julieta Serrano, Adelfa Calvo, Ainhoa Santamaría, Daniela Santiago, Julio Manrique, Inma Ochoa, Trinidad Iglesias, Carmen Flores, Arantxa Aranguren, José Javier Domínguez, Chema Adeva, Ana Peleteiro</t>
  </si>
  <si>
    <t>The Many Saints of Newark</t>
  </si>
  <si>
    <t>Santos criminales (2021) - FilmAffinity</t>
  </si>
  <si>
    <t>Drama | Mafia. Familia. Crimen. Años 60. Años 70. Precuela</t>
  </si>
  <si>
    <t>Alessandro Nivola, Leslie Odom Jr., Vera Farmiga, Jon Bernthal, Corey Stoll, Ray Liotta, Michela De Rossi, Michael Gandolfini, Billy Magnussen, John Magaro, Samson Moeakiola, Joey Diaz, Germar Terrell Gardner, Alexandra Intrator, Gabriella Piazza, Aaron Joshua, Lesli Margherita, Talia Balsam, Kathryn Kates, Nick Vallelonga, Ed Marinaro, William Ludwig, Mattea Conforti, Chase Vacnin, Patina Miller, Rob Colletti, De'Jon Watts, Nick DeMatteo, Amelia Fowler, Maliq Johnson, Daryl Edwards, Julian Lerner, Lauren DiMario. Voz: Michael Imperioli</t>
  </si>
  <si>
    <t>No Time to Die</t>
  </si>
  <si>
    <t>Sin tiempo para morir (2021) - FilmAffinity</t>
  </si>
  <si>
    <t>Thriller. Acción. Aventuras | Espionaje. Secuela. James Bond</t>
  </si>
  <si>
    <t>Daniel Craig, Léa Seydoux, Rami Malek, Lashana Lynch, Ralph Fiennes, Naomie Harris, Christoph Waltz, Ben Whishaw, Ana de Armas, Jeffrey Wright, Rory Kinnear, Dali Benssalah, Billy Magnussen, David Dencik, Julian Ferro, Toby Sauerback, Ty Hurley, Paul O'Kelly, Lampros Kalfuntzos, Ahmed Bakare, Pio Amato</t>
  </si>
  <si>
    <t>Together Together</t>
  </si>
  <si>
    <t>Al unísono (2021) - FilmAffinity</t>
  </si>
  <si>
    <t>Comedia | Amistad. Maternidad</t>
  </si>
  <si>
    <t>Ed Helms, Patti Harrison, Rosalind Chao, Anna Konkle, Evan Jonigkeit, Tig Notaro, Nora Dunn, Timm Sharp, Bianca Lopez, Fred Melamed, Vivian Gil, Sufe Bradshaw, Travis Coles, Jo Firestone, David Chattam, Heidi Méndez</t>
  </si>
  <si>
    <t>Zárójelentés</t>
  </si>
  <si>
    <t>El médico de Budapest (2020) - FilmAffinity</t>
  </si>
  <si>
    <t>Drama | Vejez / Madurez</t>
  </si>
  <si>
    <t>Klaus Maria Brandauer, Károly Eperjes, András Stohl, Éva Kerekes, Dorottya Udvaros, Ági Szirtes, Mari Csomós, Péter Andorai, Eszter Csákányi, Tímea Virga, Ákos Orosz, Enikö Börcsök, Dorina Martinovics, András Bálint, Péter Barbinek, Tamás Andor, Ferenc Elek, Tamás Pál, Lajos Kovacs, Mihály Ráday, Béla Éless</t>
  </si>
  <si>
    <t>È stata la mano di Dio</t>
  </si>
  <si>
    <t>Fue la mano de Dios (2021) - FilmAffinity</t>
  </si>
  <si>
    <t>Drama. Comedia | Años 80. Biográfico</t>
  </si>
  <si>
    <t>Filippo Scotti, Toni Servillo, Luisa Ranieri, Teresa Saponangelo, Marlon Joubert, Lino Musella, Renato Carpentieri, Sofya Gershevich, Enzo Decaro, Massimiliano Gallo, Elisabetta Pedrazzi, Ciro Capano, Biagio Manna</t>
  </si>
  <si>
    <t>The French Dispatch (of the Liberty Kansas Evening Sun)</t>
  </si>
  <si>
    <t>La crónica francesa (del Liberty, Kansas Evening Sun) (2021) - FilmAffinity</t>
  </si>
  <si>
    <t>Comedia. Drama | Periodismo. Historias cruzadas</t>
  </si>
  <si>
    <t>Benicio del Toro, Frances McDormand, Jeffrey Wright, Adrien Brody, Tilda Swinton, Timothée Chalamet, Léa Seydoux, Owen Wilson, Mathieu Amalric, Lyna Khoudri, Steve Park, Bill Murray, Saoirse Ronan, Willem Dafoe, Alex Lawther, Cécile De France, Henry Winkler, Elisabeth Moss, Christoph Waltz, Rupert Friend, Jason Schwartzman, Fisher Stevens, Sam Haygarth, Denis Menochet, Bob Balaban, Lois Smith, Tony Revolori, Larry Pine, Morgane Polanski, Félix Moati, Nicolas Avinée, Guillaume Gallienne, Liev Schreiber, Edward Norton, Tom Hudson, Hippolyte Girardot</t>
  </si>
  <si>
    <t>Being the Ricardos</t>
  </si>
  <si>
    <t>Ser los Ricardo (2021) - FilmAffinity</t>
  </si>
  <si>
    <t>Drama | Biográfico. Televisión. Años 50</t>
  </si>
  <si>
    <t>Nicole Kidman, Javier Bardem, J.K. Simmons, Nina Arianda, Tony Hale, Alia Shawkat, Clark Gregg, Robert Pine, Linda Lavin, Christopher Denham, Jake Lacy, Nelson Franklin, John Rubinstein</t>
  </si>
  <si>
    <t>Con quién viajas</t>
  </si>
  <si>
    <t>Con quién viajas (2021) - FilmAffinity</t>
  </si>
  <si>
    <t>Salva Reina, Ana Polvorosa, Pol Monen, Andrea Duro</t>
  </si>
  <si>
    <t>Bruised</t>
  </si>
  <si>
    <t>Herida (2020) - FilmAffinity</t>
  </si>
  <si>
    <t>Drama. Thriller | Artes marciales. Maternidad</t>
  </si>
  <si>
    <t>Halle Berry, Danny Boyd Jr., Adan Canto, Sheila Atim, Stephen Henderson, Adriane Lenox, Shamier Anderson, Nikolai Nikolaeff, Denny Dillon, Lela Loren, Heidi Moneymaker, Valentina Shevchenko, Delissa Reynolds, Kristoffe Brodeur, Kevin D. Benton, Mark Rhynard, Michele Karmin, Cory Kastle, Jacob Crespo, Dave Ferrier, Karle Gwen, Mark Haynes, Marko Caka, Raw Leiba, John Cashin</t>
  </si>
  <si>
    <t>Don't Look Up</t>
  </si>
  <si>
    <t>No mires arriba (2021) - FilmAffinity</t>
  </si>
  <si>
    <t>Comedia. Drama. Ciencia ficción | Sátira. Catástrofes. Fin del mundo</t>
  </si>
  <si>
    <t>Leonardo DiCaprio, Jennifer Lawrence, Meryl Streep, Cate Blanchett, Jonah Hill, Rob Morgan, Mark Rylance, Tyler Perry, Timothée Chalamet, Ron Perlman, Ariana Grande, Kid Cudi, Tomer Sisley, Himesh Patel, Melanie Lynskey, Michael Chiklis, Paul Guilfoyle, Robert Joy, Meghan Leathers, Hettienne Park, Ross Partridge, Dee Nelson</t>
  </si>
  <si>
    <t>Worth</t>
  </si>
  <si>
    <t>Worth (2020) - FilmAffinity</t>
  </si>
  <si>
    <t>Drama | Política. Biográfico. Drama judicial / Abogados/as</t>
  </si>
  <si>
    <t>Michael Keaton, Stanley Tucci, Amy Ryan, Tate Donovan, Laura Benanti, Talia Balsam, Chris Tardio, E.R. Ruiz, Victor Slezak, Zuzanna Szadkowski, Wass Stevens, Steve Vinovich, Anthoula Katsimatides, Carolyn Mignini, Alfredo Narciso, Joseph Ragno, Lauren Yaffe, Frank Anello, David Fierro, Larry Gevirtz, Shunori Ramanathan, Scott Matheny, Salvatore DiSanto, Chris Cardona, Clifton Samuels, Stephanie Lynn Wilson, Bradford How, Carl Salonen, Henardo Rodriguez, Rebeca Martinez, Louis Arcella, Dannielle Rose, James Ciccone</t>
  </si>
  <si>
    <t>Ciencia ficción | Inteligencia artificial</t>
  </si>
  <si>
    <t>Acción. Ciencia ficción. Thriller. Comedia | Bucles temporales</t>
  </si>
  <si>
    <t>Frank Grillo, Mel Gibson, Naomi Watts, Annabelle Wallis, Ken Jeong, Will Sasso, Michelle Yeoh, Rio Grillo, Michael Tourek, Meadow Williams, Selina Lo, Mathilde Ollivier, Sheaun McKinney, Eric Etebari, Swen Temmel, John Cenatiempo, Carlos Aviles, Rob Gronkowski, Adam G. Simon, Joe Knezevich, Aaron Beelner, Benjamin Weaver, John Thelan Reece, Armida Lopez, Athena Akers, Milton Saul, Jeremy Miller, Henry Penzi, James William Ballard, Tyler Jon Olson</t>
  </si>
  <si>
    <t>Terror. Ciencia ficción. Intriga | Thriller psicológico</t>
  </si>
  <si>
    <t>Drama. Comedia | Amistad. Homosexualidad. Años 90</t>
  </si>
  <si>
    <t>Frank Grillo, Melissa Leo, Michael K. Williams, Jessica Rothe, Alice Englert, Peter Greene, Thomas Dekker, Jack Kilmer, Owen Campbell, Billy Blair, Renée Willett, Sam Quartin, Ben Hall, Doug Van Liew, Pam Dougherty, James Whitecloud, Virginia Rand</t>
  </si>
  <si>
    <t>Ken Watanabe, Kôichi Satô, Riho Yoshioka, Masato Hagiwara, Shiro Sano, Hidetaka Yoshioka, Mitsuru Hirata, Tomorô Taguchi, Masane Tsukayama, Yasuko Tomita, Yuta Kanai, Mark Chinnery, Justin Leeper, Yuri Nakamura, Eisuke Sasai, Masaki Miura, Narumi Yasuda, Sarutoki Minagawa, Kenichi Yajima, Shigeru Izumiya, Shôhei Hino, Akio Kaneda, Kazuhiko Kanayama, Arata Horii</t>
  </si>
  <si>
    <t>Animación. Aventuras. Fantástico. Acción. Thriller. Drama | Monstruos. Trenes / Metros. Animación para adultos. Manga. Secuela</t>
  </si>
  <si>
    <t>Herida (2020).mkv</t>
  </si>
  <si>
    <t>Dwayne Johnson, Emily Blunt, Jesse Plemons, Edgar Ramirez, Jack Whitehall, Paul Giamatti, Dani Rovira, Quim Gutiérrez, Veronica Falcón, Raphael Alejandro, Andy Nyman, Annika Pampel, Sulem Calderon, Met Clark, David Lengel, Pedro Lopez, Mark Ashworth, James Quattrochi, Stephen Dunlevy, Pedro Haro, Michael H. Cole, Victoria Blade, Brooke Jaye Taylor, Vince Pisani, Piper Collins, Keith Arthur Bolden, Ben Jenkin, Emily Marie Palmer</t>
  </si>
  <si>
    <t>Chris Pratt, Yvonne Strahovski, J.K. Simmons, Betty Gilpin, Ryan Kiera Armstrong, Sam Richardson, Keith Powers, Jasmine Mathews, Mary Lynn Rajskub, Edwin Hodge, Seychelle Gabriel, Felisha Terrell, Stacy Johnson, Mike Mitchell, Eric Graise, Melissa Saint-Amand, Kiley Casciano, Gary Weeks, Gabrielle Byndloss, Shiquita James</t>
  </si>
  <si>
    <t>Más dura será la caída (2021).mkv</t>
  </si>
  <si>
    <t>Animación, LeBron James, Sonequa Martin-Green, Don Cheadle, Martin Klebba, Xosha Roquemore, Khris Davis, Katie McCabe, Cedric Joe, Ceyair J Wright, Anna Sofie Christensen, Chris Paul, Skyler Bible, Peter Cornell, Mike Strong, Erin Flannery, Derrick Gilbert, G. Lane Hillman, Daria Johns, Gerald 'Slink' Johnson, Miles Quincy Martin, Eric Shackelford, Cassandra Starr, Harrison White. Cameo: Steven Yeun, Michael B. Jordan, Anthony Davis, Damian Lillard, Klay Thompson, Nneka Ogwumike, Diana Taurasi</t>
  </si>
  <si>
    <t>Isabella Ragonese, Sandra Toffolatti, Mario Pirrello, Chiara Bono, Alessio Boni, Roberto Zibetti, Thomas Trabacchi, Aiman Machhour, Lorenzo Acquaviva, Donatella Bartoli, Andrea Bruschi</t>
  </si>
  <si>
    <t>Dune (2021).mkv</t>
  </si>
  <si>
    <t>El viaje (2021).mkv</t>
  </si>
  <si>
    <t>Aquí y ahora (2021).mkv</t>
  </si>
  <si>
    <t>Adieu les cons</t>
  </si>
  <si>
    <t>Adiós, idiotas (2020) - FilmAffinity</t>
  </si>
  <si>
    <t>Comedia. Drama | Comedia dramática. Discapacidad. Discapacidad visual</t>
  </si>
  <si>
    <t>Virginie Efira, Albert Dupontel, Nicolas Marié, Adèle Galloy, Grégoire Ludig, Michel Vuillermoz, Kyan Khojandi, Jackie Berroyer, Bastien Ughetto, David Marsais, Philippe Uchan, Terry Gilliam, Vincent Launay-Franceschini, Frans Boyer, Thierry Gary, Marilou Aussilloux, Laurent Stocker, Catherine Davenier, Bouli Lanners, Joséphine Hélin, Vincent Haquin, Yves Pignot, Saïd Benchnafa, Johann Dionnet, Sidonie Laurens, Mohamed Seddiki</t>
  </si>
  <si>
    <t>Blue Bayou</t>
  </si>
  <si>
    <t>Blue Bayou (2021) - FilmAffinity</t>
  </si>
  <si>
    <t>Drama | Inmigración. Racismo. Adopción. Familia. Drama sureño</t>
  </si>
  <si>
    <t>Justin Chon, Alicia Vikander, Mark O'Brien, Sydney Kowalske, Linh Dan Pham, Susan McPhail, Martin Bats Bradford, Sylvia Grace Crim, Rhonda Johnson Dents, Vondie Curtis-Hall, Renell Gibbs, Jim Gleason, Randy Austin, Emory Cohen</t>
  </si>
  <si>
    <t>1708*1040</t>
  </si>
  <si>
    <t>Ghostbusters: Afterlife</t>
  </si>
  <si>
    <t>Cazafantasmas: Más allá (2021) - FilmAffinity</t>
  </si>
  <si>
    <t>Fantástico. Comedia | Sobrenatural. Fantasmas. Secuela</t>
  </si>
  <si>
    <t>Carrie Coon, Paul Rudd, Finn Wolfhard, Mckenna Grace, Logan Kim, Celeste O'Connor, Dan Aykroyd, Bill Murray, Ernie Hudson, Sigourney Weaver, Annie Potts, Bob Gunton, Shawn Seward, Billy Bryk, Sydney Mae Diaz, Hannah Duke, Bokeem Woodbine, Marlon Kazadi, Paulina Alexis</t>
  </si>
  <si>
    <t>O2</t>
  </si>
  <si>
    <t>El amanecer de la guerra (2020) - FilmAffinity</t>
  </si>
  <si>
    <t>Ieva Andrejevaite, Sampo Sarkola, Tiit Lilleorg, Pääru Oja, Tambet Tuisk, Priit Võigemast, Elmo Nüganen, Valentin Novopolskij, Vaidotas Martinaitis</t>
  </si>
  <si>
    <t>Eternals</t>
  </si>
  <si>
    <t>Eternals (2021) - FilmAffinity</t>
  </si>
  <si>
    <t>Fantástico. Acción. Ciencia ficción. Drama | Superhéroes. Cómic. Marvel Comics. MCU</t>
  </si>
  <si>
    <t>Gemma Chan, Richard Madden, Angelina Jolie, Kit Harington, Kumail Nanjiani, Salma Hayek, Barry Keoghan, Brian Tyree Henry, Ma Dong-seok, Lia McHugh, Lauren Ridloff, Haaz Sleiman, Lucia Efstathiou, Harish Patel, Esai Daniel Cross, Alan Scott, Hannah Dodd, Adrià Escudero, Sebastián Capitán Viveros, Nikkita Chadha, Zain Al Rafeea, Jeff Mirza. Cameo: Harry Styles, Patton Oswalt</t>
  </si>
  <si>
    <t>Gunpowder Milkshake</t>
  </si>
  <si>
    <t>Gunpowder Milkshake (Cóctel explosivo) (2021) - FilmAffinity</t>
  </si>
  <si>
    <t>Karen Gillan, Lena Headey, Carla Gugino, Michelle Yeoh, Angela Bassett, Paul Giamatti, Chloe Coleman, Freya Allan, Ralph Ineson, Adam Nagaitis, Samuel Anderson, Ivan Kaye, Michael Smiley, Joanna Bobin, Robert Maaser, Ed Birch, David Zimmerschied, Mai Duong Kieu</t>
  </si>
  <si>
    <t>The Tragedy of Macbeth</t>
  </si>
  <si>
    <t>La tragedia de Macbeth (2021) - FilmAffinity</t>
  </si>
  <si>
    <t>Denzel Washington, Frances McDormand, Brendan Gleeson, Bertie Carvel, Alex Hassell, Corey Hawkins, Kathryn Hunter, Harry Melling, Ralph Ineson, Sean Patrick Thomas, Miles Anderson, Matt Helm, Brian Thompson, Max Baker, James Udom, Ethan Hutchison, Jacob McCarthy, Scott Subiono, Lucas Barker, Nancy Daly, Robert Gilbert</t>
  </si>
  <si>
    <t>The Matrix Resurrections</t>
  </si>
  <si>
    <t>Matrix Resurrections (2021) - FilmAffinity</t>
  </si>
  <si>
    <t>Ciencia ficción. Acción. Drama | Cyberpunk. Mundo virtual. Secuela</t>
  </si>
  <si>
    <t>Keanu Reeves, Carrie-Anne Moss, Neil Patrick Harris, Jada Pinkett Smith, Yahya Abdul-Mateen II, Jessica Henwick, Priyanka Chopra, Ellen Hollman, Jonathan Groff, Brian J. Smith, Max Riemelt, Lambert Wilson, Andrew Caldwell, Erendira Ibarra, Toby Onwumere, Christopher S. Reid, Andrew Koponen, Thomas Dalby, James D. Weston II, John Lobato, William W. Barbour, Cabran E. Chamberlain, Christina Ricci</t>
  </si>
  <si>
    <t>The Tender Bar</t>
  </si>
  <si>
    <t>El bar de las grandes esperanzas (2021) - FilmAffinity</t>
  </si>
  <si>
    <t>Drama | Años 70. Años 80</t>
  </si>
  <si>
    <t>Tye Sheridan, Ben Affleck, Lily Rabe, Daniel Ranieri, Christopher Lloyd, Max Martini, Briana Middleton, Rhenzy Feliz, Max Casella, Matthew Delamater, Sondra James, Ivan Leung, Alissa Bourne</t>
  </si>
  <si>
    <t>Thriller. Acción | Buddy Film</t>
  </si>
  <si>
    <t>Comedia. Infantil | Cine familiar. Familia. Remake</t>
  </si>
  <si>
    <t>DC comics</t>
  </si>
  <si>
    <t>Marvel comics</t>
  </si>
  <si>
    <t>Cazafantasmas</t>
  </si>
  <si>
    <t>Ace Ventura</t>
  </si>
  <si>
    <t>Agatha Christie</t>
  </si>
  <si>
    <t>Ana Karenina</t>
  </si>
  <si>
    <t>Annabelle</t>
  </si>
  <si>
    <t>Alerta máxima</t>
  </si>
  <si>
    <t>Animales fantasticos</t>
  </si>
  <si>
    <t>Aterriza como puedas</t>
  </si>
  <si>
    <t>Battle Royale</t>
  </si>
  <si>
    <t>Borat</t>
  </si>
  <si>
    <t>Carmina o revienta</t>
  </si>
  <si>
    <t>Rescate en Nueva York</t>
  </si>
  <si>
    <t>28 días después</t>
  </si>
  <si>
    <t>Ahora me ves</t>
  </si>
  <si>
    <t>Kick Ass</t>
  </si>
  <si>
    <t>Serie Divergente</t>
  </si>
  <si>
    <t>Tipo duro</t>
  </si>
  <si>
    <t>Dos policías rebeldes</t>
  </si>
  <si>
    <t>Cómo conquistar Hollywood</t>
  </si>
  <si>
    <t>Dos tontos muy tontos</t>
  </si>
  <si>
    <t>Granujas a todo ritmo</t>
  </si>
  <si>
    <t>El diario de Bridget Jones</t>
  </si>
  <si>
    <t>Che</t>
  </si>
  <si>
    <t>Cincuenta sombras de Grey</t>
  </si>
  <si>
    <t>Cocodrilo Dundee</t>
  </si>
  <si>
    <t>Colmillo blanco</t>
  </si>
  <si>
    <t>Cómo acabar con tu jefe</t>
  </si>
  <si>
    <t>Dando la nota</t>
  </si>
  <si>
    <t>La túnica sagrada</t>
  </si>
  <si>
    <t>El mariachi</t>
  </si>
  <si>
    <t>Gigoló</t>
  </si>
  <si>
    <t xml:space="preserve">Drácula </t>
  </si>
  <si>
    <t>Dueños de la calle</t>
  </si>
  <si>
    <t>El abuelo que saltó por la ventana y se largó</t>
  </si>
  <si>
    <t>El arte de la guerra</t>
  </si>
  <si>
    <t xml:space="preserve">Frankenstein </t>
  </si>
  <si>
    <t>El buscavidas</t>
  </si>
  <si>
    <t>El corredor del laberinto</t>
  </si>
  <si>
    <t>Duelo de dragones</t>
  </si>
  <si>
    <t>El efecto mariposa</t>
  </si>
  <si>
    <t>Posesión infernal</t>
  </si>
  <si>
    <t>El gendarme de Saint Tropez</t>
  </si>
  <si>
    <t>El guerrero americano</t>
  </si>
  <si>
    <t>El hombre de los puños de hierro</t>
  </si>
  <si>
    <t>El justiciero de la ciudad</t>
  </si>
  <si>
    <t>El manantial de las colinas</t>
  </si>
  <si>
    <t>El exótico Hotel Marigold</t>
  </si>
  <si>
    <t>El otro guardaespaldas</t>
  </si>
  <si>
    <t>El pacto</t>
  </si>
  <si>
    <t>Aquellos chalados en sus locos cacharros</t>
  </si>
  <si>
    <t>Los siete magníficos</t>
  </si>
  <si>
    <t>La banda de los supercamorristas</t>
  </si>
  <si>
    <t>Las colinas tienen ojos</t>
  </si>
  <si>
    <t>El príncipe de Zamunda</t>
  </si>
  <si>
    <t>Juego con la muerte</t>
  </si>
  <si>
    <t>Elizabeth</t>
  </si>
  <si>
    <t>Escape Room</t>
  </si>
  <si>
    <t>Los casos del Departamento Q</t>
  </si>
  <si>
    <t>Expediente Warren</t>
  </si>
  <si>
    <t>Fuga de cerebros</t>
  </si>
  <si>
    <t>FX efectos mortales</t>
  </si>
  <si>
    <t>G.I. Joe</t>
  </si>
  <si>
    <t>Gangs of Wasseypur</t>
  </si>
  <si>
    <t>Multiple</t>
  </si>
  <si>
    <t>Guardianes de la noche</t>
  </si>
  <si>
    <t>Hamilton</t>
  </si>
  <si>
    <t xml:space="preserve">Hellboy </t>
  </si>
  <si>
    <t>Un mañana mejor</t>
  </si>
  <si>
    <t>Hot Shots</t>
  </si>
  <si>
    <t>Infiltrados en clase</t>
  </si>
  <si>
    <t>Arma joven</t>
  </si>
  <si>
    <t>Furia de titanes</t>
  </si>
  <si>
    <t>Isi Disi</t>
  </si>
  <si>
    <t>Jacuzzi al pasado</t>
  </si>
  <si>
    <t xml:space="preserve">Johnny English </t>
  </si>
  <si>
    <t>Juegos de guerra</t>
  </si>
  <si>
    <t>Karate Kid</t>
  </si>
  <si>
    <t>Kingsman</t>
  </si>
  <si>
    <t xml:space="preserve">La armadura de Dios </t>
  </si>
  <si>
    <t>La condición humana</t>
  </si>
  <si>
    <t>El mono borracho en el ojo del tigre</t>
  </si>
  <si>
    <t>La mosca</t>
  </si>
  <si>
    <t>La mujer de negro</t>
  </si>
  <si>
    <t>Lara Croft</t>
  </si>
  <si>
    <t>Le llamaban Trinidad</t>
  </si>
  <si>
    <t>El reportero</t>
  </si>
  <si>
    <t>Los ángeles de Charlie</t>
  </si>
  <si>
    <t>Los locos del Cannonball</t>
  </si>
  <si>
    <t>Los ríos de color púrpura</t>
  </si>
  <si>
    <t>Los piratas del mar de China</t>
  </si>
  <si>
    <t>Los visitantes</t>
  </si>
  <si>
    <t>Malditos vecinos</t>
  </si>
  <si>
    <t>Falsas apariencias</t>
  </si>
  <si>
    <t>Mi gran boda griega</t>
  </si>
  <si>
    <t>American Graffiti</t>
  </si>
  <si>
    <t>No respires</t>
  </si>
  <si>
    <t>Noche de miedo</t>
  </si>
  <si>
    <t>Nymphomaniac</t>
  </si>
  <si>
    <t>Una terapia peligrosa</t>
  </si>
  <si>
    <t>Outrage</t>
  </si>
  <si>
    <t>Parásito</t>
  </si>
  <si>
    <t>Psicosis</t>
  </si>
  <si>
    <t>El experimento del Dr. Quatermass</t>
  </si>
  <si>
    <t>Redada asesina</t>
  </si>
  <si>
    <t>Running Out of Time</t>
  </si>
  <si>
    <t>Saints and Soldiers</t>
  </si>
  <si>
    <t>Tigre y Dragón</t>
  </si>
  <si>
    <t>Un hombre lobo americano en Londres</t>
  </si>
  <si>
    <t>Un lugar tranquilo</t>
  </si>
  <si>
    <t>Venganza</t>
  </si>
  <si>
    <t>La tierra olvidada por el tiempo</t>
  </si>
  <si>
    <t>xXx</t>
  </si>
  <si>
    <t>2001, Una odisea del espacio</t>
  </si>
  <si>
    <t>Gantz</t>
  </si>
  <si>
    <t>Redencion (2013).mkv</t>
  </si>
  <si>
    <t>Redención (2015).mkv</t>
  </si>
  <si>
    <t>El código Da Vinci</t>
  </si>
  <si>
    <t>Benedetta</t>
  </si>
  <si>
    <t>Benedetta (2021) - FilmAffinity</t>
  </si>
  <si>
    <t>Drama | Religión. Erótico. Homosexualidad. Biográfico. Siglo XVII</t>
  </si>
  <si>
    <t>Virginie Efira, Charlotte Rampling, Daphne Patakia, Olivier Rabourdin, Lambert Wilson, Louise Chevillotte, Guilaine Londez, Clotilde Courau, Gaëlle Jeantet, Justine Bachelet, Hervé Pierre, David Clavel, Lauriane Riquet, Elena Plonka, Héloïse Bresc, Jonathan Couzinié, Vinciane Millereau, Jérôme Chappatte, Erwan Ribard, Nicolas Béguinot, Pero Radicic, Satya Dusaugey, Nicolas Gaspar, Benjamin Penemaria, Antoine Lelandais, Frédéric Sauzay, Sophie Breyer, Célia Kaci, Alexia Chardard</t>
  </si>
  <si>
    <t>El buen patrón</t>
  </si>
  <si>
    <t>El buen patrón (2021) - FilmAffinity</t>
  </si>
  <si>
    <t>Comedia. Drama | Trabajo/empleo</t>
  </si>
  <si>
    <t>Javier Bardem, Manolo Solo, Almudena Amor, Óscar de la Fuente, Sonia Almarcha, Fernando Albizu, Tarik Rmili, Rafa Castejón, Celso Bugallo, Yaël Belicha, Martín Páez, Daniel Chamorro, María de Nati, Mara Guil, Pilar Matas</t>
  </si>
  <si>
    <t>Hotel Transylvania: Transformania </t>
  </si>
  <si>
    <t>Hotel Transilvania: Transformanía (2022) - FilmAffinity</t>
  </si>
  <si>
    <t>Animación. Comedia. Fantástico | Monstruos. Secuela</t>
  </si>
  <si>
    <t>Animación, Voz: Andy Samberg, Selena Gomez, Brian Hull, Brad Abrell, Fran Drescher, Steve Buscemi, Molly Shannon, David Spade, Keegan-Michael Key, Jim Gaffigan, Kathryn Hahn</t>
  </si>
  <si>
    <t>The Ice Road</t>
  </si>
  <si>
    <t>Ice Road (2021) - FilmAffinity</t>
  </si>
  <si>
    <t>Acción. Thriller | Catástrofes. Supervivencia. Zonas frías/polares</t>
  </si>
  <si>
    <t>Liam Neeson, Laurence Fishburne, Amber Midthunder, Holt McCallany, Matt McCoy, Martin Sensmeier, Matt Salinger, Paul Essiembre, Marcus Thomas, Lauren Cochrane, Gabriel Daniels, Bj Verot, Chad Bruce, Steve Pacaud, Bradley Sawatzky, Aaron Merke, Jake Kennerd, Lorrie Papadopoulos</t>
  </si>
  <si>
    <t>Maixabel</t>
  </si>
  <si>
    <t>Maixabel (2021) - FilmAffinity</t>
  </si>
  <si>
    <t>Drama | Basado en hechos reales. Terrorismo. ETA</t>
  </si>
  <si>
    <t>Blanca Portillo, Luis Tosar, Urko Olazabal, María Cerezuela, Arantxa Aranguren, Mikel Bustamante, Bruno Sevilla, Jone Laspiur, David Blanka</t>
  </si>
  <si>
    <t>Munich: The Edge of War</t>
  </si>
  <si>
    <t>Múnich en vísperas de una guerra (2021) - FilmAffinity</t>
  </si>
  <si>
    <t>Thriller. Drama | Años 30. Espionaje</t>
  </si>
  <si>
    <t>George MacKay, Jannis Niewöhner, Jeremy Irons, Alex Jennings, Martin Wuttke, Ulrich Matthes, August Diehl, Robert Bathurst, Marc Limpach, Martin Kiefer, Sandra Hüller, Liv Lisa Fries, Pierre Bergman, Tina Louise Owens, Genevieve Florence, Nicholas Shaw, Hannes Wegener, Raphael Sowole, Keith Lomas, Juliet Hartley, Martin Müller, Jan Geburtig, André Kolbe, Jean-Pascal Heynemand</t>
  </si>
  <si>
    <t>Anne+</t>
  </si>
  <si>
    <t>Anne+: La película (2021) - FilmAffinity</t>
  </si>
  <si>
    <t>Drama | Secuela. Homosexualidad</t>
  </si>
  <si>
    <t>Hanna van Vliet, Jouman Fattal, Thorn Roos de Vries, Anna Drijver, Georgina Verbaan, Hadewych Minis, Jade Olieberg, Amy van der Weerden, Jacqueline Blom, Romana Vrede, Eline van Gils, Hein van der Heijden, Huib Cluistra, Ayla Satijn, Jesse Mensah, Kholoud Alhaffar</t>
  </si>
  <si>
    <t>The Dry</t>
  </si>
  <si>
    <t>Años de sequía (2020) - FilmAffinity</t>
  </si>
  <si>
    <t>Drama. Thriller | Crimen</t>
  </si>
  <si>
    <t>Eric Bana, Sam Corlett, Genevieve O'Reilly, Keir O'Donnell, James Frecheville, Matt Nable, Martin Dingle Wall, Eddie Baroo, John Polson, Joe Klocek, Bessie Holland, Claude Scott-Mitchell, BeBe Bettencourt</t>
  </si>
  <si>
    <t>King Richard</t>
  </si>
  <si>
    <t>El método Williams (2021) - FilmAffinity</t>
  </si>
  <si>
    <t>Drama | Biográfico. Deporte. Tenis. Familia. Años 80. Años 90</t>
  </si>
  <si>
    <t>Will Smith, Saniyya Sidney, Demi Singleton, Aunjanue Ellis, Jon Bernthal, Tony Goldwyn, Andy Bean, Kevin Dunn, Craig Tate, Dylan McDermott, Katrina Begin, Andy Hoff, Jimmy Walker Jr., George Ketsios, Susie Abromeit, Noah Bean, Judith Chapman, Layla Crawford, Chet Grissom, Vivienne Bersin, Daniele Lawson, Vaughn W. Hebron, Christian Yeung, John Dinan, Hannah Barefoot, Adam Cropper, Mel Fair, Gabi Stewart, Carrie Gibson, Mikayla Lashae Bartholomew, Danya LaBelle, Jeni Jones, Josiah Cross, Sean Berube, Michael Andrew Baker, Mathew Trent Hunnicutt, Trent Longo, Rod Sweitzer, Connie Ventress, Kika Cicmanec</t>
  </si>
  <si>
    <t>Kimi</t>
  </si>
  <si>
    <t>Kimi (2022) - FilmAffinity</t>
  </si>
  <si>
    <t>Thriller. Intriga. Drama | Crimen. Internet / Informática</t>
  </si>
  <si>
    <t>Zöe Kravitz, Erika Christensen, Emily Kuroda, Jaime Camil, India de Beaufort, Devin Ratray, Jacob Vargas, Byron Bowers, Caleb Emery, Leona Britt, Noelle E Parker, Derek DelGaudio, Raymond Power, Gabriel Womack, Sarai Koo, Jamie Baer, Justin Zheng, Alex Dobrenko, Kendra McDermott, Erica Matthews, Beka Sikharulidze, Tanja Smith, Josh Margulies, Eduardo Lezcano, Aubrey Palmer, Tommie Tucker Jr., Javier Schialer, Mick Loftus, Dave Fischer, Micah Knapp, Kyle Stoltz, Ayoub Saadi, Antonio Smith, Dustin Norton, Adrian Renon, Chris Burwell</t>
  </si>
  <si>
    <t>1920*936</t>
  </si>
  <si>
    <t>House of Gucci</t>
  </si>
  <si>
    <t>La casa Gucci (2021) - FilmAffinity</t>
  </si>
  <si>
    <t>Drama | Moda. Basado en hechos reales. Años 70. Años 80. Años 90. Familia. Crimen</t>
  </si>
  <si>
    <t>Lady Gaga, Adam Driver, Al Pacino, Jeremy Irons, Jared Leto, Salma Hayek, Jack Huston, Camille Cottin, Vincent Riotta, Alexia Murray, Reeve Carney, Gaetano Bruno, Youssef Kerkour, Madalina Ghenea, Mia McGovern Zaini, Florence Andrews, Mehdi Nebbou, Edouard Philipponnat, Bianca Nappi, Andrea Piedimonte, Mario Opinato, Luca Chikovani, Miloud Mourad Benamara, Vincenzo Tanassi, Pietro Ragusa</t>
  </si>
  <si>
    <t>The Eyes of Tammy Faye</t>
  </si>
  <si>
    <t>Los ojos de Tammy Faye (2021) - FilmAffinity</t>
  </si>
  <si>
    <t>Drama | Biográfico. Religión. Años 70. Años 80. Televisión</t>
  </si>
  <si>
    <t>Jessica Chastain, Andrew Garfield, Vincent D'Onofrio, Cherry Jones, Sam Jaeger, Fredric Lehne, Gabriel Olds, Chandler Head, Mark Wystrach, Lindsay Ayliffe, Dan Johnson, Louis Cancelmi, Randy Havens, Joe Ando-Hirsh, Kimberly Hester Huffstetler, Coley Campany, Meredith Jackson, Jay Huguley, Kevin J. O'Connor</t>
  </si>
  <si>
    <t>I Want You Back</t>
  </si>
  <si>
    <t>Quiero que vuelvas (2022) - FilmAffinity</t>
  </si>
  <si>
    <t>Charlie Day, Jenny Slate, Isabel May, Scott Eastwood, Manny Jacinto, Clark Backo, Gina Rodriguez, Jami Gertz, Dylan Gelula, Quinn Cooke, Luke David Blumm, Jordan Carlos, Giselle Torres, Lauren Halperin, Jessi Goei, Braxton Alexander, Aleks Alifirenko Jr., Claudia Rocafort, Marco Schittone, Julian Williams, Ava Ann Gale, Linda D Gaines, Yanni Kitas, Betsy Sligh, Chris Ward, Christopher Cocke, Babatunde Oyewo, Josh Royston</t>
  </si>
  <si>
    <t>Supernova (2020) - FilmAffinity</t>
  </si>
  <si>
    <t>Drama | Road Movie. Enfermedad. Alzheimer. Homosexualidad. Amistad</t>
  </si>
  <si>
    <t>Colin Firth, Stanley Tucci, James Dreyfus, Pippa Haywood, Sarah Woodward, Tina Louise Owens, Julie Hannan, John Alan Roberts, Lori Campbell, Peter MacQueen</t>
  </si>
  <si>
    <t>The Fallout</t>
  </si>
  <si>
    <t>The Fallout (2021) - FilmAffinity</t>
  </si>
  <si>
    <t>Drama | Colegios &amp; Universidad. Adolescencia</t>
  </si>
  <si>
    <t>Jenna Ortega, Shailene Woodley, Julie Bowen, Maddie Ziegler, John Ortiz, Niles Fitch, Will Ropp, Austin Zajur, Yindra Zayas, Lumi Pollack</t>
  </si>
  <si>
    <t>Titane</t>
  </si>
  <si>
    <t>Titane (2021) - FilmAffinity</t>
  </si>
  <si>
    <t>Thriller. Drama. Ciencia ficción | Asesinos en serie. Crimen</t>
  </si>
  <si>
    <t>Agathe Rousselle, Vincent Lindon, Garance Marillier, Myriem Akeddiou, Dominique Frot, Nathalie Boyer, Théo Hellermann, Mehdi Rahim-Silvioli, Anaïs Fabre, Lamine Cissokho, Céline Carrère, Mara Cisse</t>
  </si>
  <si>
    <t>Last Night in Soho</t>
  </si>
  <si>
    <t>Última noche en el Soho (2021) - FilmAffinity</t>
  </si>
  <si>
    <t>Thriller. Terror. Fantástico | Thriller psicológico. Viajes en el tiempo. Años 60. Moda</t>
  </si>
  <si>
    <t>Thomasin McKenzie, Anya Taylor-Joy, Matt Smith, Terence Stamp, Diana Rigg, Rita Tushingham, Synnove Karlsen, Andrew Bicknell, Colin Mace, Michael Ajao, Will Rogers, Lisa McGrillis, James Phelps, Oliver Phelps, Jessie Mei Li, Michael Jibson, Connor Calland, Aimee Cassettari, Kassius Nelson, Rebecca Harrod, Alan Mahon</t>
  </si>
  <si>
    <t>Yi miao zhong</t>
  </si>
  <si>
    <t>Un segundo (2020) - FilmAffinity</t>
  </si>
  <si>
    <t>Drama | Revolución cultural china. Histórico</t>
  </si>
  <si>
    <t>Yi Zhang, Fan Wei, Li Xiaochuan, Yu Ailei, Yan Li, Liu Yunlong</t>
  </si>
  <si>
    <t>Drácula (1931).mkv</t>
  </si>
  <si>
    <t>Las colinas tienen ojos (1977).mkv</t>
  </si>
  <si>
    <t>Las colinas tienen ojos (2006).mkv</t>
  </si>
  <si>
    <t>Divergente (2014).mkv</t>
  </si>
  <si>
    <t>La serie Divergente. Insurgente (2015).mkv</t>
  </si>
  <si>
    <t>Tarzan de los monos (1932).mkv</t>
  </si>
  <si>
    <t>The Collection (2012).mkv</t>
  </si>
  <si>
    <t>The Collector (2009).mkv</t>
  </si>
  <si>
    <t>Cenicienta (2015).mkv</t>
  </si>
  <si>
    <t>El profesor chiflado (1963).mkv</t>
  </si>
  <si>
    <t>Asesino a sueldo (2012).mkv</t>
  </si>
  <si>
    <t>Premonición (2000).mkv</t>
  </si>
  <si>
    <t>Rebelión a bordo (1962).mkv</t>
  </si>
  <si>
    <t>Sin control (2005).mkv</t>
  </si>
  <si>
    <t>Secretos de Estado (2019).mkv</t>
  </si>
  <si>
    <t>Sabotaje (1942).mkv</t>
  </si>
  <si>
    <t>Sabotage (2014).mkv</t>
  </si>
  <si>
    <t>Skin (2019).mkv</t>
  </si>
  <si>
    <t>The Nest (2020).mkv</t>
  </si>
  <si>
    <t>El precio de la verdad (2003).avi</t>
  </si>
  <si>
    <t>Entre amigos (2015).mkv</t>
  </si>
  <si>
    <t>El presidente (1961).avi</t>
  </si>
  <si>
    <t>El río (1951).mkv</t>
  </si>
  <si>
    <t>El pacto (2011).mkv</t>
  </si>
  <si>
    <t>Elle (2016).mkv</t>
  </si>
  <si>
    <t>Enigma (2001).mkv</t>
  </si>
  <si>
    <t>El plan (2019).mkv</t>
  </si>
  <si>
    <t>El viaje (2016).mkv</t>
  </si>
  <si>
    <t>Entre nosotras (2019).mkv</t>
  </si>
  <si>
    <t>El seductor (1971).mkv</t>
  </si>
  <si>
    <t>El sacrificio (2016).mkv</t>
  </si>
  <si>
    <t>El novato (2015).mkv</t>
  </si>
  <si>
    <t>El redentor (2014).mkv</t>
  </si>
  <si>
    <t>El mundo está loco, loco, loco (1963).mkv</t>
  </si>
  <si>
    <t>En la mente del asesino (2012).mkv</t>
  </si>
  <si>
    <t>El último verano (2009).avi</t>
  </si>
  <si>
    <t>El quinteto de la muerte (1955).mkv</t>
  </si>
  <si>
    <t>En el bosque (2015).mkv</t>
  </si>
  <si>
    <t>El hombre perfecto (2015).mkv</t>
  </si>
  <si>
    <t>El verdugo (1963).mkv</t>
  </si>
  <si>
    <t>El justiciero (1947).mkv</t>
  </si>
  <si>
    <t>El mejor (2009).avi</t>
  </si>
  <si>
    <t>El objetivo (2014).mkv</t>
  </si>
  <si>
    <t>El padre de la novia (1950).mkv</t>
  </si>
  <si>
    <t>El padre (2014).mkv</t>
  </si>
  <si>
    <t>El príncipe y el mendigo (1937).avi</t>
  </si>
  <si>
    <t>El protector (2002).avi</t>
  </si>
  <si>
    <t>El pueblo de los malditos (1960).mkv</t>
  </si>
  <si>
    <t>El sargento inmortal (1943).avi</t>
  </si>
  <si>
    <t>El trén (1973).avi</t>
  </si>
  <si>
    <t>El último acto (2016).mkv</t>
  </si>
  <si>
    <t>El último cazador (2004).mkv</t>
  </si>
  <si>
    <t>Election (2005).mkv</t>
  </si>
  <si>
    <t>Emma (1996).mkv</t>
  </si>
  <si>
    <t>Empire (2002).avi</t>
  </si>
  <si>
    <t>En la cuerda floja (1984).mkv</t>
  </si>
  <si>
    <t>Enamorarse (2013).mkv</t>
  </si>
  <si>
    <t>Eva (2011).mkv</t>
  </si>
  <si>
    <t>Extinction (2015).mkv</t>
  </si>
  <si>
    <t>El triunfo del espíritu (1989).mkv</t>
  </si>
  <si>
    <t>El sustituto (1996).mkv</t>
  </si>
  <si>
    <t>En defensa propia (2014).mkv</t>
  </si>
  <si>
    <t>Clown (2014).mkv</t>
  </si>
  <si>
    <t>Cowboys (2020).mkv</t>
  </si>
  <si>
    <t>Código de honor (2016).mkv</t>
  </si>
  <si>
    <t>Código de silencio (2017).mkv</t>
  </si>
  <si>
    <t>Dreamland (2019).mkv</t>
  </si>
  <si>
    <t>Danton (1983) - FilmAffinity</t>
  </si>
  <si>
    <t>La decisión (2016).mkv</t>
  </si>
  <si>
    <t>La huida (1972).mkv</t>
  </si>
  <si>
    <t>La chica de mis sueños (2007).mkv</t>
  </si>
  <si>
    <t>La espía (2019).mkv</t>
  </si>
  <si>
    <t>La bella y la bestia (1946).mkv</t>
  </si>
  <si>
    <t>La fortaleza (1969).mkv</t>
  </si>
  <si>
    <t>La brigada del diablo (1968).mkv</t>
  </si>
  <si>
    <t>La cara oculta (2011).mkv</t>
  </si>
  <si>
    <t>La casa del terror (1979).mkv</t>
  </si>
  <si>
    <t>La caza (2015).mkv</t>
  </si>
  <si>
    <t>La cena (2017).mkv</t>
  </si>
  <si>
    <t>La chica de mis sueños (2005).mkv</t>
  </si>
  <si>
    <t>La amenaza (2004).avi</t>
  </si>
  <si>
    <t>La huella (2007).mkv</t>
  </si>
  <si>
    <t>La conspiración (2010).mkv</t>
  </si>
  <si>
    <t>Las brujas de Salem (2002).avi</t>
  </si>
  <si>
    <t>Las niñas (2020).mkv</t>
  </si>
  <si>
    <t>La presa (1981).mkv</t>
  </si>
  <si>
    <t>Las reglas del juego (2002).mkv</t>
  </si>
  <si>
    <t>Lazos de sangre (2013).mkv</t>
  </si>
  <si>
    <t>La última carcajada (2019).mkv</t>
  </si>
  <si>
    <t>La llamada (2017).mkv</t>
  </si>
  <si>
    <t>La redada (2010).mkv</t>
  </si>
  <si>
    <t>La madre (2016).mkv</t>
  </si>
  <si>
    <t>La llave (1958).mkv</t>
  </si>
  <si>
    <t>Máscara (1985).mkv</t>
  </si>
  <si>
    <t>Leatherface (2017).mkv</t>
  </si>
  <si>
    <t>Laura (1944).mkv</t>
  </si>
  <si>
    <t>La niebla (2007).mkv</t>
  </si>
  <si>
    <t>La profesora de piano (2019).mkv</t>
  </si>
  <si>
    <t>La promesa (2013).mkv</t>
  </si>
  <si>
    <t>La proposición (2009).mkv</t>
  </si>
  <si>
    <t>La propuesta (2005).mkv</t>
  </si>
  <si>
    <t>La sombra de los otros (2010).mkv</t>
  </si>
  <si>
    <t>La trama (1976).mkv</t>
  </si>
  <si>
    <t>La vía Láctea (1936).avi</t>
  </si>
  <si>
    <t>Largo fin de semana (1978).mkv</t>
  </si>
  <si>
    <t>Las chicas del coro (1948).mkv</t>
  </si>
  <si>
    <t>Las mil y una noches (1942).mkv</t>
  </si>
  <si>
    <t>Lejos del mundanal ruido (1967).mkv</t>
  </si>
  <si>
    <t>Legend (1985).mkv</t>
  </si>
  <si>
    <t>Licencia para matar (1975).mkv</t>
  </si>
  <si>
    <t>Life (2015).mkv</t>
  </si>
  <si>
    <t>Frontera (2014).mkv</t>
  </si>
  <si>
    <t>Fugitivos (1958).mkv</t>
  </si>
  <si>
    <t>Freaks (2018).mkv</t>
  </si>
  <si>
    <t>Fortress (2012).mkv</t>
  </si>
  <si>
    <t>Fuego cruzado (2012).mkv</t>
  </si>
  <si>
    <t>Grito de terror (1951).mkv</t>
  </si>
  <si>
    <t>Goat (2016).mkv</t>
  </si>
  <si>
    <t>Greed (2019).mkv</t>
  </si>
  <si>
    <t>Gabrielle (2013).mkv</t>
  </si>
  <si>
    <t>Gangsta (2018).mkv</t>
  </si>
  <si>
    <t>Gemini (2017).mkv</t>
  </si>
  <si>
    <t>Geronimo (1962).mkv</t>
  </si>
  <si>
    <t>Girl (2018).mkv</t>
  </si>
  <si>
    <t>Hysteria (2011).mkv</t>
  </si>
  <si>
    <t>Hermanos (2020).mkv</t>
  </si>
  <si>
    <t>Headshot (2016).mkv</t>
  </si>
  <si>
    <t>Horizontes lejanos (1952).mkv</t>
  </si>
  <si>
    <t>Hasta el límite (1991).mkv</t>
  </si>
  <si>
    <t>Hombres (1950).mkv</t>
  </si>
  <si>
    <t>Ha nacido una estrella (1954).mkv</t>
  </si>
  <si>
    <t>Halo 4. Forward Unto Dawn (2012).mkv</t>
  </si>
  <si>
    <t>Hamlet (1996).mkv</t>
  </si>
  <si>
    <t>Heartbreak Hotel (1988).mkv</t>
  </si>
  <si>
    <t>Hercules (2014).mkv</t>
  </si>
  <si>
    <t>Hermanas (1973).mkv</t>
  </si>
  <si>
    <t>High School (2010).mkv</t>
  </si>
  <si>
    <t>Hitler. El reinado del mal (2003).mkv</t>
  </si>
  <si>
    <t>Hitman. Agente 47 (2015).mkv</t>
  </si>
  <si>
    <t>Hope (2019).mkv</t>
  </si>
  <si>
    <t>Horas desesperadas (1955).mkv</t>
  </si>
  <si>
    <t>Hostage (2005).mkv</t>
  </si>
  <si>
    <t>Hunted (2020).mkv</t>
  </si>
  <si>
    <t>Huracán (1949).mkv</t>
  </si>
  <si>
    <t>Hurricane (2018).mkv</t>
  </si>
  <si>
    <t>Hush (2016).mkv</t>
  </si>
  <si>
    <t>Indomable (2011).mkv</t>
  </si>
  <si>
    <t>Intermezzo (1936).mkv</t>
  </si>
  <si>
    <t>Invasión zombie (2012).mkv</t>
  </si>
  <si>
    <t>Into The Woods (2014).mkv</t>
  </si>
  <si>
    <t>Imagine (2009).mkv</t>
  </si>
  <si>
    <t>Insignia de honor (2015).mkv</t>
  </si>
  <si>
    <t>Intrusos (2014).mkv</t>
  </si>
  <si>
    <t>Intruders (2015).mkv</t>
  </si>
  <si>
    <t>Invasión (2007).mkv</t>
  </si>
  <si>
    <t>Invencible (2006).mkv</t>
  </si>
  <si>
    <t>Inquebrantable (2016).mkv</t>
  </si>
  <si>
    <t>Iris (2016).mkv</t>
  </si>
  <si>
    <t>Julia (1977).mkv</t>
  </si>
  <si>
    <t>Justice (2017).mkv</t>
  </si>
  <si>
    <t>Julie (2016).mkv</t>
  </si>
  <si>
    <t>Jobs (2013).mkv</t>
  </si>
  <si>
    <t>Jack (1996).mkv</t>
  </si>
  <si>
    <t>Joy (2015).mkv</t>
  </si>
  <si>
    <t>Juego peligroso (2014).mkv</t>
  </si>
  <si>
    <t>Mercy (2016).mkv</t>
  </si>
  <si>
    <t>Musa (2017).mkv</t>
  </si>
  <si>
    <t>Museum (2016).mkv</t>
  </si>
  <si>
    <t>Nido de avispas (1970).mkv</t>
  </si>
  <si>
    <t>No Matarás (2020).mkv</t>
  </si>
  <si>
    <t>Oro (2017).mkv</t>
  </si>
  <si>
    <t>Perros de presa (2018).mkv</t>
  </si>
  <si>
    <t>Phantom (2013).mkv</t>
  </si>
  <si>
    <t>Love and Leashes</t>
  </si>
  <si>
    <t>Amarrados al amor (2022) - FilmAffinity</t>
  </si>
  <si>
    <t>Jun, Hyun Seo-ju, Sanyee Yuan</t>
  </si>
  <si>
    <t>Belfast</t>
  </si>
  <si>
    <t>Belfast (2021) - FilmAffinity</t>
  </si>
  <si>
    <t>Jude Hill, Caitriona Balfe, Jamie Dornan, Judi Dench, Ciarán Hinds, Lewis McAskie, Lara McDonnell, Gerard Horan, Turlough Convery, Sid Sagar, Josie Walker, Chris McCurry, Colin Morgan, Freya Yates, Nessa Eriksson, Charlie Barnard, Frankie Hastings, Máiréad Tyers, Caolan McCarthy, Ian Dunnett Jr., Drew Dillon, Michael Maloney, Rachel Feeney, Elly Condron, Samuel Menhinick, James O'Donnell, Leonard Buckley, Estelle Cousins, Scott Gutteridge, Bill Branagh</t>
  </si>
  <si>
    <t>Eiffel</t>
  </si>
  <si>
    <t>Eiffel (2021) - FilmAffinity</t>
  </si>
  <si>
    <t>Drama. Romance | Siglo XIX. Biográfico</t>
  </si>
  <si>
    <t>Romain Duris, Emma Mackey, Pierre Deladonchamps, Armande Boulanger, Juliette Blanche, Michèle Clément, Julien Sarazin, Philippe Hérisson, Bruno Raffaelli, Pierre Le Baleur, Alexandre Steiger, Andranic Manet, Jérémie Petrus, Jérémy Lopez, Damien Zanoli, Sophie Fougère, Frédéric Merlo, Clémence Boué</t>
  </si>
  <si>
    <t>The Sky Is Everywhere</t>
  </si>
  <si>
    <t>El cielo está en cualquier lugar (2022) - FilmAffinity</t>
  </si>
  <si>
    <t>1920*920</t>
  </si>
  <si>
    <t>Grace Kaufman, Pico Alexander, Jacques Colimon, Jason Segel, Cherry Jones, Julia Schlaepfer, Ji-young Yoo, Havana Rose Liu, Tyler Lofton, Destiny Ekwueme, Lukas Stoiber, Madisyn Wood, Rae Robison, Sarah Rose Douglas</t>
  </si>
  <si>
    <t>El sustituto (2021).mkv</t>
  </si>
  <si>
    <t>El sustituto</t>
  </si>
  <si>
    <t>El sustituto (2021) - FilmAffinity</t>
  </si>
  <si>
    <t>Thriller. Drama | Basado en hechos reales. Nazismo. Años 80</t>
  </si>
  <si>
    <t>Ricardo Gómez, Vicky Luengo, Pere Ponce, Pol López, Joaquín Climent, Nuria Herrero, Bruna Cusí, Susi Sánchez, Guillermo Montesinos, Pep Cortés</t>
  </si>
  <si>
    <t>El vientre del mar</t>
  </si>
  <si>
    <t>El vientre del mar (2021) - FilmAffinity</t>
  </si>
  <si>
    <t>Drama | Basado en hechos reales. Siglo XIX. Supervivencia. Aventuras marinas</t>
  </si>
  <si>
    <t>Roger Casamajor, Òscar Kapoya, Mumi Diallo, Armando Buika</t>
  </si>
  <si>
    <t>Petite maman</t>
  </si>
  <si>
    <t>Petite maman (2021) - FilmAffinity</t>
  </si>
  <si>
    <t>Drama. Fantástico | Familia. Infancia</t>
  </si>
  <si>
    <t>Joséphine Sanz, Gabrielle Sanz, Margot Abascal, Stephane Varupenne, Nina Meurisse, Florès Cardo, Josée Schuller, Guylène Péan</t>
  </si>
  <si>
    <t>Pleasure</t>
  </si>
  <si>
    <t>Pleasure (2021) - FilmAffinity</t>
  </si>
  <si>
    <t>Drama | Sexualidad y pornografía. Remake</t>
  </si>
  <si>
    <t>Sofia Kappel, Kasia Szarek, Casey Calvert, Evelyn Claire, Maja Kin, Ester Uddén, Benjamin Schnau, Jason Toler, Yoshi Nurijumi, Bidisha Larsson, Dan Worthington, Pryde Pierce, Sean Stearley, Parker Stuart, Anthony Elias Contreras, Mana Afshar, Revika Reustle</t>
  </si>
  <si>
    <t>Scream (2022).mkv</t>
  </si>
  <si>
    <t>Scream (2022) - FilmAffinity</t>
  </si>
  <si>
    <t>Terror. Thriller. Intriga | Secuela. Sátira. Slasher. Comedia negra. Asesinos en serie</t>
  </si>
  <si>
    <t>Courteney Cox, Neve Campbell, David Arquette, Jack Quaid, Jenna Ortega, Melissa Barrera, Marley Shelton, Kyle Gallner, Dylan Minnette, Mikey Madison, Jasmin Savoy Brown, Mason Gooding</t>
  </si>
  <si>
    <t>The Beta Test</t>
  </si>
  <si>
    <t>The Beta Test (2021) - FilmAffinity</t>
  </si>
  <si>
    <t>Jim Cummings, Virginia Newcomb, PJ McCabe, Kevin Changaris, Olivia Grace Applegate, Jessie Barr, Christian Hillborg, Malin Barr, Jacqueline Doke, Wilky Lau</t>
  </si>
  <si>
    <t>The King's Man</t>
  </si>
  <si>
    <t>The King's Man: La primera misión (2021) - FilmAffinity</t>
  </si>
  <si>
    <t>Thriller. Acción. Comedia | Espionaje. I Guerra Mundial. Cómic. Precuela</t>
  </si>
  <si>
    <t>Ralph Fiennes, Harris Dickinson, Djimon Hounsou, Gemma Arterton, Rhys Ifans, Charles Dance, Tom Hollander, Matthew Goode, Daniel Brühl, Aaron Taylor-Johnson, Stanley Tucci, David Kross, Alison Steadman, Alexandra Maria Lara, Ross Anderson, Neil Jackson, Olivier Richters, Branka Katic, Robert Aramayo, Gabriel Constantin, Valerie Pachner, Joel Basman, Todd Boyce, Cassidy Little, Russell Balogh, Constantine Gregory, Kya Garwood, Hal Fowler, Maja Simonsen, Ian Porter, Jack Cunningham-Nuttall, Katarina Martin, Paul Philip Clark, Connor Calland</t>
  </si>
  <si>
    <t>Deep Water</t>
  </si>
  <si>
    <t>Aguas profundas (2022) - FilmAffinity</t>
  </si>
  <si>
    <t>Ben Affleck, Ana de Armas, Kristen Connolly, Tracy Letts, Jacob Elordi, Rachel Blanchard, Dash Mihok, Lil Rel Howery, Finn Wittrock, Jade Fernandez, Michael Scialabba, Devyn A. Tyler, Brendan Miller, Grace Jenkins, Jaren Mitchell, Goldie Lowe, Juliet Brett, Shauna Rappold, Martinez, Damon Lipari, Krystal Tomlin, Jeff Pope</t>
  </si>
  <si>
    <t>Black Crab</t>
  </si>
  <si>
    <t>Cangrejo negro (2022) - FilmAffinity</t>
  </si>
  <si>
    <t>Acción. Aventuras. Thriller | Zonas frías/polares. Futuro postapocalíptico</t>
  </si>
  <si>
    <t>Noomi Rapace, Aliette Opheim, Jakob Oftebro, Dar Salim, Ardalan Esmaili, Erik Lönngren, Cecilia Säverman, Martin Hendrikse</t>
  </si>
  <si>
    <t>Nightmare Alley</t>
  </si>
  <si>
    <t>El callejón de las almas perdidas (2021) - FilmAffinity</t>
  </si>
  <si>
    <t>Cine negro. Intriga. Drama | Neo-noir. Drama psicológico. Circo. Alcoholismo. Crimen. Años 30. Años 40. Remake</t>
  </si>
  <si>
    <t>Bradley Cooper, Rooney Mara, Cate Blanchett, Toni Collette, Willem Dafoe, David Strathairn, Richard Jenkins, Mark Povinelli, Ron Perlman, Holt McCallany, Jim Beaver, Mary Steenburgen, Tim Blake Nelson, Paul Anderson, Lara Jean Chorostecki, Clifton Collins Jr., David Hewlett, Dian Bachar, Sarah Mennell, Troy James, Matthew MacCallum</t>
  </si>
  <si>
    <t>The Card Counter</t>
  </si>
  <si>
    <t>El contador de cartas (2021) - FilmAffinity</t>
  </si>
  <si>
    <t>Drama | Ejército. Juego. Póker</t>
  </si>
  <si>
    <t>Oscar Isaac, Tye Sheridan, Tiffany Haddish, Willem Dafoe, Bobby C. King, Alexander Babara, Marcus Wayne, Don Lay, Britton Webb, Hassel Kromer, Marlon Hayes, Justine Salas, Sherri Piper, Ekaterina Baker, Joel Michaely, Billy Slaughter, Amye Gousset, Calvin Williams</t>
  </si>
  <si>
    <t>The Adam Project</t>
  </si>
  <si>
    <t>El proyecto Adam (2022) - FilmAffinity</t>
  </si>
  <si>
    <t>Ciencia ficción. Fantástico. Acción. Comedia. Aventuras | Viajes en el tiempo. Cine familiar</t>
  </si>
  <si>
    <t>Ryan Reynolds, Walker Scobell, Zoe Saldana, Catherine Keener, Jennifer Garner, Mark Ruffalo, Alex Mallari Jr., Milo Shandel, Lucie Guest, Braxton Bjerken, Ellie Harvie, Ben Wilkinson, Jessica Bodenarek, Esther Li</t>
  </si>
  <si>
    <t>Small Engine Repair</t>
  </si>
  <si>
    <t>El taller (2021) - FilmAffinity</t>
  </si>
  <si>
    <t>Jon Bernthal, Shea Whigham, Jordana Spiro, Ciara Bravo, Josh Helman, Spencer House, Ashlie Atkinson, Jenna Lamia, Jay Bulger, John Rothman, John Pollono, Joshua Biton, Shannon Esper, Ozzie Stewart, Zachary Hernandez, Meg Scanlon, Ren Harlow, Sophie Pollono, Hunter Jones, Ajna Jai, Michael Redfield, Tom Draper, Jennifer Pollono, Nina Peterson</t>
  </si>
  <si>
    <t>Charming the Hearts of Men</t>
  </si>
  <si>
    <t>En un mundo de hombres (2020) - FilmAffinity</t>
  </si>
  <si>
    <t>Kelsey Grammer, Anna Friel, Sean Astin, Diane Ladd, Courtney Gains, Jill Marie Jones, Tina Ivlev, Aml Ameen, Augie Duke, Rhoda Griffis, Brad Carter, Sandra Ellis Lafferty, Wilbur Fitzgerald, Amy Parrish, Justice Leak, Henry G. Sanders, Tom Schanley, Ann Mahoney, Vincent Ward, Ron Clinton Smith, Starletta DuPois, Richard Robichaux, Catherine Carlen, Laura Flannery, Curtis Hamilton, Cara Mantella, Jon Levine, Whitney Goin, Joy Jacobson, Pauline Dyer, Marc Farley, Hendrix Yancey, Jared Simon, Estelle Bajou, Maureen Brennan, Kathleen Hogan, Olaolu Winfunke, Lee Spencer, Daryn Kahn, Dianna Catterton, Chris Ward, Michael L. Nesbitt, Ashley Stepanek, Joel Laird</t>
  </si>
  <si>
    <t>Lamb</t>
  </si>
  <si>
    <t>Lamb (2021) - FilmAffinity</t>
  </si>
  <si>
    <t>Fantástico. Drama. Intriga. Terror | Familia. Animales. Vida rural. Drama psicológico</t>
  </si>
  <si>
    <t>Noomi Rapace, Hilmir Snær Guðnason, Björn Hlynur Haraldsson, Ester Bibi, Ingvar Eggert Sigurdsson</t>
  </si>
  <si>
    <t>Les Fantasmes</t>
  </si>
  <si>
    <t>Las fantasías (2021) - FilmAffinity</t>
  </si>
  <si>
    <t>Drama. Comedia | Remake. Sexualidad y pornografía</t>
  </si>
  <si>
    <t>Ramzy Bedia, Nicolas Bedos, Monica Bellucci, Carole Bouquet, Suzanne Clément, Joséphine de Meaux, Joséphine Japy, William Lebghil, Denis Podalydès, Jean-Paul Rouve, Céline Sallette, Alice Taglioni, Karin Viard, Alain Doutey, Corentin Fila</t>
  </si>
  <si>
    <t>Licorice Pizza</t>
  </si>
  <si>
    <t>Licorice Pizza (2021) - FilmAffinity</t>
  </si>
  <si>
    <t>Comedia. Drama. Romance | Adolescencia. Años 70. Comedia romántica. Comedia dramática</t>
  </si>
  <si>
    <t>Alana Haim, Cooper Hoffman, Sean Penn, Bradley Cooper, Tom Waits, Ben Safdie, Joseph Cross, Skyler Gisondo, Mary Elizabeth Ellis, Ryan Heffington, Nate Mann, John Michael Higgins, Harriet Sansom Harris, Christine Ebersole, Emily Althaus, Danielle Haim, Este Haim, Maya Rudolph, Destry Allyn Spielberg, George DiCaprio, Iyana Halley, Ray Ray Chase, Emma Dumont, Jon Beavers</t>
  </si>
  <si>
    <t>Marilyn ha gli occhi neri</t>
  </si>
  <si>
    <t>Marilyn tiene los ojos negros (2021) - FilmAffinity</t>
  </si>
  <si>
    <t>Stefano Accorsi, Miriam Leone, Thomas Trabacchi, Orietta Notari, Mario Pirrello, Marco Messeri, Giulia Patrignani, Fabio De Vivo, Andrea Di Casa</t>
  </si>
  <si>
    <t>Spencer</t>
  </si>
  <si>
    <t>Spencer (2021) - FilmAffinity</t>
  </si>
  <si>
    <t>Drama | Biográfico. Años 90</t>
  </si>
  <si>
    <t>Kristen Stewart, Jack Farthing, Timothy Spall, Sally Hawkins, Sean Harris, Richard Sammel, Amy Manson, Ryan Wichert, Michael Epp, Olga Hellsing, Wendy Patterson, Niklas Kohrt, John Keogh, Shaun Lucas, Marianne Graffam, Jack Nielen, Ben Plunkett-Reynolds, Matthias Wolkowski, Oriana Gordon</t>
  </si>
  <si>
    <t>1760*1056</t>
  </si>
  <si>
    <t>Spider-Man. No Way Home</t>
  </si>
  <si>
    <t>Spider-Man: No Way Home (2021) - FilmAffinity</t>
  </si>
  <si>
    <t>Fantástico. Acción. Ciencia ficción | Superhéroes. Secuela. Cómic. Marvel Comics. MCU</t>
  </si>
  <si>
    <t>Tom Holland, Zendaya, Benedict Cumberbatch, Alfred Molina, Tobey Maguire, Andrew Garfield, Willem Dafoe, Marisa Tomei, Jacob Batalon, Jon Favreau, Angourie Rice, Jamie Foxx, J.K. Simmons, Thomas Haden Church, Rhys Ifans, Harry Holland, Christopher Cocke, J.B. Smoove, Benedict Wong, Hannibal Buress, Martin Starr, Tony Revolori. Cameo: Charlie Cox, Tom Hardy</t>
  </si>
  <si>
    <t>Tides</t>
  </si>
  <si>
    <t>The Colony (2021) - FilmAffinity</t>
  </si>
  <si>
    <t>Ciencia ficción. Thriller | Futuro postapocalíptico</t>
  </si>
  <si>
    <t>Nora Arnezeder, Iain Glen, Sarah-Sofie Boussnina, Sope Dirisu, Sebastian Roché, Joel Basman, Bella Bading, Hong Indira Rieck</t>
  </si>
  <si>
    <t>Skyggen i mit øje</t>
  </si>
  <si>
    <t>Una sombra en mi ojo (2021) - FilmAffinity</t>
  </si>
  <si>
    <t>Danica Curcic, Alex Høgh Andersen, Fanny Bornedal, Bertram Bisgaard Enevoldsen, Ella Josephine Lund Nilsson, Susse Wold, Caspar Phillipson, Morten Suurballe, Maria Rossing, Patricia Schumann, Rikke Louise Andersson, Kristian Ibler, James Tarpey, Jens Sætter-Lassen, Mads Hjulmand, Olaf Johannessen, Casper Kjær Jensen, Michael Pitthan, Mads Riisom, Malene Beltoft Olsen, Nicklas Søderberg Lundstrøm, Joen Højerslev, Stepánka Fingerhutová, Mathias Flint, Malena Lucia Lodahl, Iva Sindelková, Malthe Miehe-Renard, Antonín Hardt, Zdenek Pechácek, Anna Ctvrtnícková, Petr Meissel, Zdenek Pecha, Jaromír Nosek, Lenka Regulyová, Lukás Král, Inge Sofie Skovbo</t>
  </si>
  <si>
    <t>Way Down</t>
  </si>
  <si>
    <t>Way Down (2021) - FilmAffinity</t>
  </si>
  <si>
    <t>Freddie Highmore, Liam Cunningham, Astrid Bergès-Frisbey, Luis Tosar, Sam Riley, José Coronado, Emilio Gutiérrez Caba, Axel Stein, Famke Janssen, Julius Cotter, Hunter Tremayne, James Giblin, Craig Stevenson, Daniel Holguín, Tomás del Estal</t>
  </si>
  <si>
    <t>West Side Story (2021) - FilmAffinity</t>
  </si>
  <si>
    <t>Musical. Romance. Drama | Drama romántico. Melodrama. Bandas/pandillas callejeras. Racismo. Adolescencia. Años 50</t>
  </si>
  <si>
    <t>Rachel Zegler, Ansel Elgort, David Alvarez, Ariana DeBose, Rita Moreno, Mike Faist, Josh Andrés Rivera, Corey Stoll, Brian d'Arcy James, Maddie Ziegler, Ana Isabelle, Reginald L. Barnes, Jamila Velazquez, Talia Ryder, Kevin Csolak, Mike Massimino, Paloma Garcia Lee, Jess LeProtto, Annelise Cepero, Arianna Rosario, Garett Hawe, Sean Harrison Jones, Sebastian Serra, Julian Elia, Jonalyn Saxer, Harrison Coll, Eloise Kropp, John Michael Fiumara, Jacob Guzman, David Guzman, Kyle Coffman, Kyle Allen, Jamie Harris, Curtiss Cook, Chryssie Whitehead, Ben Cook, Myles Erlick, Kathryn Grace, Nadia Quinn, Claudette Lalí, Ken Holmes</t>
  </si>
  <si>
    <t>West Side Story (2021).mkv</t>
  </si>
  <si>
    <t>Boîte noire</t>
  </si>
  <si>
    <t>Black Box (2020) - FilmAffinity</t>
  </si>
  <si>
    <t>Intriga. Thriller. Drama | Aviones</t>
  </si>
  <si>
    <t>Pierre Niney, André Dussollier, Lou de Laâge, Sébastien Pouderoux, Olivier Rabourdin, Guillaume Marquet, Mehdi Djaadi, Anne Azoulay, Aurélien Recoing, Grégori Derangère, André Marcon, Octave Bossuet, Marie Dompnier</t>
  </si>
  <si>
    <t>Nowhere Special</t>
  </si>
  <si>
    <t>Cerca de ti (2020) - FilmAffinity</t>
  </si>
  <si>
    <t>Drama | Basado en hechos reales. Familia. Adopción</t>
  </si>
  <si>
    <t>James Norton, Daniel Lamont, Eileen O'Higgins, Chris Corrigan, Valene Kane, Louise Mathews, Keith McErlean, Eddie Mohan, Rhoda Ofori-Attah</t>
  </si>
  <si>
    <t>Deadly Cuts</t>
  </si>
  <si>
    <t>Cortes peligrosos (2021) - FilmAffinity</t>
  </si>
  <si>
    <t>Cyrano</t>
  </si>
  <si>
    <t>Cyrano (2021) - FilmAffinity</t>
  </si>
  <si>
    <t>Musical. Drama. Romance | Biográfico. Siglo XVII</t>
  </si>
  <si>
    <t>Peter Dinklage, Haley Bennett, Kelvin Harrison Jr., Ben Mendelsohn, Bashir Salahuddin, Scott Folan, Monica Dolan, Joshua James, Anjana Vasan, Ruth Sheen, Mark Benton, Richard McCabe, Peter Wight, Tim McMullan, Colin Mace</t>
  </si>
  <si>
    <t>Victoria Smurfit, Angeline Ball, Aidan McArdle, Thommas Kane-Byrne, Pauline McLynn, Ian Lloyd Anderson, Lloyd Cooney, Laurence Kinlan, Ericka Roe, Denise McCormack, Dermot Ward, Anne Kent, Eoin Duffy, Brendan Conroy, Shauna Higgins, Rory Nolan, Lauren Larkin, Barbara Brennan, Aaron Edo, Helen Jordan, Enya Martin, Louis Lovett, Sorcha Fahy, Kathy Rose O'Brien, Courtney Black, Peter O'Byrne, Louschia Harding, Nicholas Lane</t>
  </si>
  <si>
    <t>Furioza</t>
  </si>
  <si>
    <t>Furioza (2021) - FilmAffinity</t>
  </si>
  <si>
    <t>Mateusz Banasiuk, Weronika Ksiazkiewicz, Lukasz Simlat, Mateusz Damiecki, Wojciech Zielinski, Szymon Bobrowski, Sebastian Stankiewicz, Anita Sokolowska, Janusz Chabior, Paulina Galazka, Konrad Eleryk, Leszek Szary, Krzysztof Wach, Kacper Sasin, Cezary Lukaszewicz, Jacek Beler, Sylwia Juszczak</t>
  </si>
  <si>
    <t>Ci sha xiao shuo jia</t>
  </si>
  <si>
    <t>Héroe en dos mundos (2021) - FilmAffinity</t>
  </si>
  <si>
    <t>Lei Jiayin, Yang Mi, Dong Zijian, Yu Hewei, Guo Jingfei, Tong Liya</t>
  </si>
  <si>
    <t>Mogadishu</t>
  </si>
  <si>
    <t>Huida de Mogadiscio (2021) - FilmAffinity</t>
  </si>
  <si>
    <t>Acción. Drama. Thriller | Años 90</t>
  </si>
  <si>
    <t>Kim Yoon-seok, Jo In-sung, Heo Jun-ho, Gyo-Hwan Koo, Jeong Man-shik, Kim So-Jin, Kyung-hye Park, Kim Jae-hwa, Peter Kawa, Yoon Kyung-Ho</t>
  </si>
  <si>
    <t>Together</t>
  </si>
  <si>
    <t>Juntos (2021) - FilmAffinity</t>
  </si>
  <si>
    <t>Drama | Familia. Coronavirus (COVID-19)</t>
  </si>
  <si>
    <t>James McAvoy, Sharon Horgan</t>
  </si>
  <si>
    <t>Penguin Bloom</t>
  </si>
  <si>
    <t>La familia Bloom (2020) - FilmAffinity</t>
  </si>
  <si>
    <t>Drama | Discapacidad. Aves / Pájaros</t>
  </si>
  <si>
    <t>Naomi Watts, Andrew Lincoln, Jacki Weaver, Rachel House, Gia Carides, Leeanna Walsman, Lisa Hensley, Randolph Fields, Felix Cameron, Griffin Murray-Johnston, Abe Clifford-Barr</t>
  </si>
  <si>
    <t>The Lost Daughter</t>
  </si>
  <si>
    <t>La hija oscura (2021) - FilmAffinity</t>
  </si>
  <si>
    <t>Drama. Intriga | Thriller psicológico. Maternidad</t>
  </si>
  <si>
    <t>Olivia Colman, Jessie Buckley, Ed Harris, Dakota Johnson, Peter Sarsgaard, Paul Mescal, Oliver Jackson-Cohen, Dagmara Dominczyk, Alba Rohrwacher</t>
  </si>
  <si>
    <t>A feleségem története</t>
  </si>
  <si>
    <t>La historia de mi mujer (2021) - FilmAffinity</t>
  </si>
  <si>
    <t>Romance. Drama | Celos. Años 20. Drama romántico</t>
  </si>
  <si>
    <t>Léa Seydoux, Gijs Naber, Louis Garrel, Jasmine Trinca, Josef Hader, Udo Samel, Sergio Rubini, Luna Wedler, Ulrich Matthes, Romane Bohringer, Simone Coppo, Beniamino Brogi, Árpád Antolik, Balázs Veres, Simon Kerrison, Ralph Berkin, Nayef Rashed, Sandor Funtek, Károly Hajduk, Vivien Rujder, Julia Droste</t>
  </si>
  <si>
    <t>Guzen to sozo</t>
  </si>
  <si>
    <t>La ruleta de la fortuna y la fantasía (2021) - FilmAffinity</t>
  </si>
  <si>
    <t>Drama | Película de episodios</t>
  </si>
  <si>
    <t>Kotone Furukawa, Ayumu Nakajima, Hyunri, Katsuki Mori, Shouma Kai, Kiyohiko Shibukawa, Fusako Urabe, Aoba Kawai</t>
  </si>
  <si>
    <t>Zeros and Ones</t>
  </si>
  <si>
    <t>Zeros and Ones (2021) - FilmAffinity</t>
  </si>
  <si>
    <t>Thriller. Drama | Coronavirus (COVID-19). Futuro postapocalíptico</t>
  </si>
  <si>
    <t>Ethan Hawke, Valerio Mastandrea, Cristina Chiriac, Babak Karimi, Dounia Sichov, Salvatore Ruocco, Phil Neilson, Anna Ferrara, Valeria Correale, Korlan Rachmetova, Mahmut Sifa Erkaya</t>
  </si>
  <si>
    <t>All the Old Knives</t>
  </si>
  <si>
    <t>Una cita con el pasado (2022) - FilmAffinity</t>
  </si>
  <si>
    <t>Intriga. Thriller | Crimen. Espionaje</t>
  </si>
  <si>
    <t>Chris Pine, Thandiwe Newton, Jonathan Pryce, Laurence Fishburne, Ahd Kamel, Corey Johnson, Abdul Alshareef, Nasser Memarzia, Orli Shuka, David Bedella, Alexander Devrient, Angela Yeoh</t>
  </si>
  <si>
    <t>Tre Piani</t>
  </si>
  <si>
    <t>Tres pisos (2021) - FilmAffinity</t>
  </si>
  <si>
    <t>Riccardo Scamarcio, Alba Rohrwacher, Nanni Moretti, Margherita Buy, Alessandro Sperduti, Stefano Dionisi, Adriano Giannini, Denise Tantucci, Anna Bonaiuto, Elena Lietti, Paolo Graziosi, Tommaso Ragno</t>
  </si>
  <si>
    <t>Death on the Nile</t>
  </si>
  <si>
    <t>Muerte en el Nilo (2022) - FilmAffinity</t>
  </si>
  <si>
    <t>Intriga. Thriller | Crimen. Años 30</t>
  </si>
  <si>
    <t>Kenneth Branagh, Gal Gadot, Letitia Wright, Armie Hammer, Annette Bening, Ali Fazal, Sophie Okonedo, Tom Bateman, Emma Mackey, Dawn French, Rose Leslie, Jennifer Saunders, Russell Brand, Nikkita Chadha</t>
  </si>
  <si>
    <t>Muerte en el Nilo (2022).mkv</t>
  </si>
  <si>
    <t>Queenpins</t>
  </si>
  <si>
    <t>Las reinas de los cupones (2021) - FilmAffinity</t>
  </si>
  <si>
    <t>Kristen Bell, Kirby Howell-Baptiste, Vince Vaughn, Paul Walter Hauser, Stephen Root, Joel McHale, Garrett Wareing, Nick Cassavetes, Annie Mumolo, Jack McBrayer, Marc Evan Jackson, Paul Rust, Bebe Rexha, Eduardo Franco, Lidia Porto, Dayo Okeniyi, James Moses Black, Michael Masini, Michael Sung-Ho, Judith Drake, Teddy Vincent, Philip Adkins, Jeremy Shouldis, Bob Glouberman, Dan Sachoff, Fred Cross, Jason Sims-Prewitt, Timothy Davis-Reed, Leonard Robinson, Robert Riechel Jr., Mike Deadman, Paul Jurewicz, Tricia Fukuhara, Jamison Webb, Larry Fields, Ben Sidell</t>
  </si>
  <si>
    <t>Barbaque</t>
  </si>
  <si>
    <t>Barbacoa (2021) - FilmAffinity</t>
  </si>
  <si>
    <t>Marina Foïs, Fabrice Eboué, Jean François Cayrey, Lisa Do Couto Texeira, Virginie Hocq, Victor Meutelet, Stephane Soo Mongo, Nicolas Lumbreras, Alexia Chardard, Franck Migeon, Colette Sodoyez, Ted Etienne, Roby Schinasi</t>
  </si>
  <si>
    <t>Délicieux</t>
  </si>
  <si>
    <t>Delicioso (2021) - FilmAffinity</t>
  </si>
  <si>
    <t>Comedia | Comedia dramática. Revolución Francesa. Siglo XVIII. Histórico. Cocina</t>
  </si>
  <si>
    <t>Grégory Gadebois, Isabelle Carré, Benjamin Lavernhe, Guillaume de Tonquedec, Christian Bouillette, Lorenzo Lefèbvre, Marie-Julie Baup, Laurent Bateau, Manon Combes, Félix Fournier, Christophe Rossignon, François De Brauer, Jérémy Lopez, Antoine Gouy, Benjamin Lhommas, Chloé Astor, Louise Rossignon, Gilles Privat, Fabien Rasplus, Christophe Véricel, Maxime Mansion, Damien Gouy, Nicolas Fine, Rémy Salvador, Lionel Buisson, Anthony Candellier, Simon Jouannot, Loïc Risser, Marc Wilhelm, Hervé Jacobi, Pierre Parra</t>
  </si>
  <si>
    <t>Silverton Siege</t>
  </si>
  <si>
    <t>El asedio de Silverton (2022) - FilmAffinity</t>
  </si>
  <si>
    <t>Acción. Drama | Basado en hechos reales. Secuestros / Desapariciones</t>
  </si>
  <si>
    <t>Arnold Vosloo, Tumisho Masha, Thabo Rametsi, Noxolo Dlamini, Stefan Erasmus, Elani Dekker, Michelle Mosalakae</t>
  </si>
  <si>
    <t>La svolta</t>
  </si>
  <si>
    <t>Punto de inflexión (2021) - FilmAffinity</t>
  </si>
  <si>
    <t>Andrea Lattanzi, Brando Pacitto, Ludovica Martino, Chabeli Sastre, Claudio Bigagli, Marcello Fonte, Cristian Di Sante, Tullio Sorrentino, Filippo Contri, Max Malatesta</t>
  </si>
  <si>
    <t>Nou fo</t>
  </si>
  <si>
    <t>Raging Fire (2021) - FilmAffinity</t>
  </si>
  <si>
    <t>Donnie Yen, Nicholas Tse, Jeana Ho, Ray Lui, Patrick Tam, Ben Lam, Deep Ng, Yu Kang, Cheung Kwok-Keung</t>
  </si>
  <si>
    <t>The Batman</t>
  </si>
  <si>
    <t>The Batman (2022) - FilmAffinity</t>
  </si>
  <si>
    <t>Thriller. Intriga. Acción | Neo-noir. Crimen. Asesinos en serie. Policíaco. Superhéroes. Cómic. DC Comics</t>
  </si>
  <si>
    <t>Robert Pattinson, Zöe Kravitz, Jeffrey Wright, John Turturro, Paul Dano, Colin Farrell, Andy Serkis, Peter Sarsgaard, Jayme Lawson, Con O'Neill, Barry Keoghan, Gil Perez-Abraham, Peter McDonald, Alex Ferns, Rupert Penry-Jones, Kosha Engler, Janine Harouni, Oscar Novak</t>
  </si>
  <si>
    <t>Uncharted</t>
  </si>
  <si>
    <t>Uncharted (2022) - FilmAffinity</t>
  </si>
  <si>
    <t>Aventuras. Acción | Videojuego</t>
  </si>
  <si>
    <t>Tom Holland, Mark Wahlberg, Sophia Ali, Antonio Banderas, Tati Gabrielle, Steven Waddington, Patricia Meeden, Sarah Petrick, Pilou Asbæk, Pingi Moli, Tiernan Jones, Alana Boden, Rudy Pankow, Georgia Goodman, Joseph Balderrama, Manuel de Blas. Cameo: Nolan North</t>
  </si>
  <si>
    <t>Vildmænd</t>
  </si>
  <si>
    <t>Vida salvaje (2021) - FilmAffinity</t>
  </si>
  <si>
    <t>Rasmus Bjerg, Zaki Youssef, Bjørn Sundquist, Sofie Gråbøl, Marco Ilsø, Jonas Bergen Rahmanzadeh, Håkon T. Nielsen, Tommy Karlsen, Rune Temte</t>
  </si>
  <si>
    <t>Nahschuss</t>
  </si>
  <si>
    <t>El espía honesto (2021) - FilmAffinity</t>
  </si>
  <si>
    <t>Intriga. Drama | Basado en hechos reales. Espionaje. Años 80</t>
  </si>
  <si>
    <t>Lars Eidinger, Devid Striesow, Luise Heyer, Moritz Jahn, Peter Benedict, Danny Thomas, Hendrik Heutmann, Stefan Woelk, Dirk Böhling, Florian Anderer, Inka Löwendorf, Leon Hoge, Thomas Hintze, Wolf List, Ivonne Schwarz, Thomas Schendel, Michael Krowas, Christian Skibinski, Paula Kalenberg, Kai Wiesinger, Christian Redl, Hedi Kriegeskotte, Victoria Trauttmansdorff</t>
  </si>
  <si>
    <t>The Novice</t>
  </si>
  <si>
    <t>La aspirante (2021) - FilmAffinity</t>
  </si>
  <si>
    <t>Thriller | Deporte. Cine independiente USA</t>
  </si>
  <si>
    <t>Isabelle Fuhrman, Jeni Ross, Amy Forsyth, Kate Drummond, Jonathan Cherry, Nikki Duval, Charlotte Ubben, Robert Ifedi, Dilone, Eve Kanyo, Al Bernstein, David Guthrie, Sage Irvine, Chantelle Bishop</t>
  </si>
  <si>
    <t>Természetes fény</t>
  </si>
  <si>
    <t>Luz natural (2021) - FilmAffinity</t>
  </si>
  <si>
    <t>Ferenc Szabó, Tamás Garbacz, László Bajkó, Gyula Franczia, Stuhl Erno, Szilágyi Gyula, Mareks Lapeskis, Kozó Krisztián, Nánási Csaba, Fodor Zsolt, Mondovics Mihály, Barta József, Illés Pál, Szeverényi János, Besenyei Ferenc, Anna Lancenka, Liene Kislicka, Aivars Kuzmins, Liga Keidane, Anastasija Jegorova, Dirmitrijs Malascenkovs, Gál Attila, Csizmár István, Valeri Sanotchi, Tóth Zsolt, Klíma József, Cseresznyés István, Farkas Sándor, Hajdu Csaba, Aldis Zimelis, Nagy Gábor, Szekercés Andor, Tóth Krisztián, Hallai Zsolt, Miklós Sass, Valdis Silovs, Alens Tjanginskis, Aivars Pecka, Boriss Burcevs, Valentina Milca, Valentins Harcenko, Daniels Aleksandrs Lebeds</t>
  </si>
  <si>
    <t>OSS 117: Alerte rouge en Afrique noire</t>
  </si>
  <si>
    <t>OSS 117: Desde África con amor (2021) - FilmAffinity</t>
  </si>
  <si>
    <t>Jean Dujardin, Pierre Niney, Natacha Lindinger, Fatou N'Diaye, Wladimir Yordanoff, Pol White, Melodie Casta, Ricky Tribord, Hersi Abdirizak, Gilles Cohen, Habib Dembélé, Ivan Franek, Emile Abossolo M'bo, Ibrahim Koma, Brice Fournier, Christelle Cornil, Bruno Paviot, Karim Barras, Jean-Édouard Bodziak</t>
  </si>
  <si>
    <t>Bis wir tot sind oder frei</t>
  </si>
  <si>
    <t>Pájaros enjaulados (Hasta que estemos muertos o libres) (2020) - FilmAffinity</t>
  </si>
  <si>
    <t>Drama. Romance | Basado en hechos reales</t>
  </si>
  <si>
    <t>Marie Leuenberger, Joel Basman, Jella Haase, Anatole Taubman, Bibiana Beglau, Pascal Ulli, Beat Marti, Michael Schertenleib, Philippe Graber, Martina Schöne-Radunski, Roger Bonjour, Sophie Bock, Christian Weber, Deborah De Lorenzo</t>
  </si>
  <si>
    <t>Les intranquilles</t>
  </si>
  <si>
    <t>Un amor intranquilo (2021) - FilmAffinity</t>
  </si>
  <si>
    <t>Drama | Enfermedad. Familia</t>
  </si>
  <si>
    <t>Leïla Bekhti, Damien Bonnard, Luc Schiltz, Larisa Faber, Elsa Rauchs, Jules Waringo, Joël Delsaut</t>
  </si>
  <si>
    <t>Un monde</t>
  </si>
  <si>
    <t>Un pequeño mundo (2021) - FilmAffinity</t>
  </si>
  <si>
    <t>Drama | Acoso escolar / Bullying. Colegios &amp; Universidad. Infancia. Familia</t>
  </si>
  <si>
    <t>Maya Vanderbeque, Günter Duret, Karim Leklou, Laura Verlinden, Léna Girard Voss, Thao Maerten, Laurent Capelluto</t>
  </si>
  <si>
    <t>France</t>
  </si>
  <si>
    <t>France (2021) - FilmAffinity</t>
  </si>
  <si>
    <t>Drama. Comedia | Periodismo. Comedia dramática</t>
  </si>
  <si>
    <t>Léa Seydoux, Blanche Gardin, Benjamin Biolay, Juliane Köhler, Emanuele Arioli, Gaëtan Amiel</t>
  </si>
  <si>
    <t>Redeeming Love</t>
  </si>
  <si>
    <t>Amor redentor (2022) - FilmAffinity</t>
  </si>
  <si>
    <t>Romance. Drama | Prostitución. Años 50</t>
  </si>
  <si>
    <t>Abigail F. Cowen, Tom Lewis, Famke Janssen, Logan Marshall-Green, Nina Dobrev, Livi Birch, Eric Dane, Brandon Auret, Jamie-Lee O'Donnell, Josh Taylor, Willie Watson, Brett Williams, Amy Louise Wilson, Tanya van Graan, Patty Wu, Tayah Ronen Abels, Clyde Berning, Sean Coltman, Daniah De Villiers, Andrew Dennison, Stephen Jennings, Conrad Kemp, Daniel Kühne, Lauren McGregor, Francesca Michel, Nicholas Pauling, Milton Schorr, Brett Williams, Terri Lane, Lauren Steyn, Paul Snodgrass, Andrew Roux, Anja Taljaard</t>
  </si>
  <si>
    <t>Ariaferma</t>
  </si>
  <si>
    <t>Ariaferma (2021) - FilmAffinity</t>
  </si>
  <si>
    <t>Toni Servillo, Silvio Orlando, Fabrizio Ferracane, Salvatore Striano, Roberto De Francesco, Antonio Buil, Giovanni Vastarella, Leonardo Capuano</t>
  </si>
  <si>
    <t>Camera Café, la película</t>
  </si>
  <si>
    <t>Camera Café, la película (2022) - FilmAffinity</t>
  </si>
  <si>
    <t>Arturo Valls, Carlos Chamarro, Ana Milán, Carolina Cerezuela, Joaquín Reyes, Marta Belenguer, Álex O'Dogherty, Esperanza Pedreño, Ingrid García Jonsson, Luis Varela, Esperanza Elipe, Manuel Galiana, Juana Cordero, Javier Botet, Michael John Treanor, Ibai Llanos, Karina, Javier Perdiguero, Ana Ruiz, Nacho Rubio, Mercedes Luzuriaga, Silvia Wheeler, Iñaki Reyna. intervenciones de: Ibai Llanos</t>
  </si>
  <si>
    <t>Le discours</t>
  </si>
  <si>
    <t>El brindis (2020) - FilmAffinity</t>
  </si>
  <si>
    <t>Benjamin Lavernhe, Sara Giraudeau, Kyan Khojandi, Julia Piaton, François Morel, Guilaine Londez, Sébastien Chassagne, Sarah Suco, Marilou Aussilloux, Christophe Montenez, Adeline D'Hermy, Laurent Bateau, Jean-Michel Lahmi, Sébastien Pouderoux, Jules Lachaux, Chloé Guillossou, Niels Tolila, Fabienne Galula, Jean Francois Rottier, Alexandre Picot</t>
  </si>
  <si>
    <t>De Oost</t>
  </si>
  <si>
    <t>El este (2020) - FilmAffinity</t>
  </si>
  <si>
    <t>Drama. Thriller. Bélico | II Guerra Mundial. Historia de Indonesia</t>
  </si>
  <si>
    <t>Martijn Lakemeier, Chico Kenzari, Jonas Smulders, Abel van Gijlswijk, Coen Bril, Reinout Scholten van Aschat, Jim Deddes, Jeroen Perceval, Mike Reus, Joenoes Polnaija, Denise Aznam, Peter Paul Muller, Huub Smit, Putri Ayudya, Lukman Sardi, David Wristers, Joes Brauers</t>
  </si>
  <si>
    <t>The Last Son</t>
  </si>
  <si>
    <t>El último hijo (2021) - FilmAffinity</t>
  </si>
  <si>
    <t>Sam Worthington, Machine Gun Kelly, Thomas Jane, Heather Graham, Alex Meraz, James Landry Hébert, Emily Marie Palmer, Bates Wilder, Andrew Stecker, Hiram A. Murray, Kim DeLonghi, Danny Bohnen, David Silverman, James Di Giacomo, Scotty Bohnen, Tim Montana, Jodie Moore, Kathleen Timberman, David Myers Gregory, Michael McCartney, Steve Silkotch, Tanajsia Slaughter, Stanley Schultz</t>
  </si>
  <si>
    <t>Emergency</t>
  </si>
  <si>
    <t>Emergency (2022) - FilmAffinity</t>
  </si>
  <si>
    <t>Donald Watkins, RJ Cyler, Maddie Nichols, Sebastian Chacon, Sabrina Carpenter, Madison Thompson, John Cenatiempo, Nadine Lewington, Charity Cervantes, James Healy Jr., Callan Wilson, John Paul Kakos, Summer Madison, Casey Hendershot, Connor Hammond, Melanie Jeffcoat, Gillian Rabin, Adrian Lockett, Patrick Lamont Jr., Diego Abraham</t>
  </si>
  <si>
    <t>Sorido Eopsi</t>
  </si>
  <si>
    <t>En el silencio (2020) - FilmAffinity</t>
  </si>
  <si>
    <t>Drama | Crimen. Secuestros / Desapariciones</t>
  </si>
  <si>
    <t>Yoo Ah-in, Yoo Jae-Myeong, Seung-ah Moon</t>
  </si>
  <si>
    <t>Le Quai de Ouistreham</t>
  </si>
  <si>
    <t>En un muelle de Normandía (2021) - FilmAffinity</t>
  </si>
  <si>
    <t>Drama | Trabajo/empleo. Drama social</t>
  </si>
  <si>
    <t>Juliette Binoche, Didier Pupin, Emily Madeleine, Evelyne Porée, Hélène Lambert, Léa Carne, Louise Pociecka, Steve Papagiannis, Aude Ruyter, Jérémy Lechevallier, Kévin Maspimby, Faïçal Zoua, Arnaud Duval, Nathalie Lecornu, Joël Graindorge, Clémentine Tehua</t>
  </si>
  <si>
    <t>The Lost City</t>
  </si>
  <si>
    <t>La ciudad perdida (2022) - FilmAffinity</t>
  </si>
  <si>
    <t>Aventuras. Comedia. Acción | Comedia romántica</t>
  </si>
  <si>
    <t>Sandra Bullock, Channing Tatum, Daniel Radcliffe, Brad Pitt, Oscar Nuñez, Da'Vine Joy Randolph, Patti Harrison, Raymond Lee, Bowen Yang, Joan Pringle, Héctor Aníbal, Sli Lewis, Adam Nee, Omar Patin, Marcy Jarreau</t>
  </si>
  <si>
    <t>Next Door</t>
  </si>
  <si>
    <t>La puerta de al lado (2021) - FilmAffinity</t>
  </si>
  <si>
    <t>Drama. Comedia | Comedia negra</t>
  </si>
  <si>
    <t>Daniel Brühl, Peter Kurth, Aenne Schwarz, Rike Eckermann, Gode Benedix, Vicky Krieps, Mex Schlüpfer, Stefan Scheumann</t>
  </si>
  <si>
    <t>Morbius</t>
  </si>
  <si>
    <t>Morbius (2022) - FilmAffinity</t>
  </si>
  <si>
    <t>Terror. Fantástico. Ciencia ficción. Acción | Vampiros. Enfermedad. Cómic. Marvel Comics</t>
  </si>
  <si>
    <t>Jared Leto, Matt Smith, Joseph Esson, Adria Arjona, Jared Harris, Tyrese Gibson, Corey Johnson, Michael Keaton, Bentley Kalu, Charlie Shotwell, Archie Renaux, Tom Forbes, Clara Rosager, Al Madrigal, Ruth Horrocks, Amanda Perez, Dave Simon, Abraham Popoola, Kadrolsha Ona Carole</t>
  </si>
  <si>
    <t>Sonic the Hedgehog 2</t>
  </si>
  <si>
    <t>Sonic 2: La película (2022) - FilmAffinity</t>
  </si>
  <si>
    <t>Aventuras. Acción. Comedia | Secuela. Videojuego</t>
  </si>
  <si>
    <t>James Marsden, Jim Carrey, Tika Sumpter, Idris Elba, Natasha Rothwell, Shemar Moore, Adam Pally, Lee Majdoub. Voz: Ben Schwartz</t>
  </si>
  <si>
    <t>The Nowhere Inn</t>
  </si>
  <si>
    <t>The Nowhere Inn (2020) - FilmAffinity</t>
  </si>
  <si>
    <t>Drama | Falso documental. Música</t>
  </si>
  <si>
    <t>St. Vincent, Carrie Brownstein, Ezra Buzzington, Toko Yasuda, Chris Aquilino, Robert Miano, John Aylward, Richard Wharton, Michael Bofshever, Rya Kihlstedt, Cass Buggé, Nancy Daly, Aisha Dee, Shae D'Lyn, Nick Smoke, Steve Rankin, Rachel Rosenbloom, Jon E. Darby, Jake La Botz</t>
  </si>
  <si>
    <t>Tout s'est bien passé</t>
  </si>
  <si>
    <t>Todo ha ido bien (2021) - FilmAffinity</t>
  </si>
  <si>
    <t>Drama | Familia. Vejez / Madurez</t>
  </si>
  <si>
    <t>Sophie Marceau, André Dussollier, Geraldine Pailhas, Hanna Schygulla, Charlotte Rampling, Grégory Gadebois, Eric Caravaca, Jacques Nolot, Judith Magre, Daniel Mesguich, Nathalie Richard, Annie Mercier</t>
  </si>
  <si>
    <t>Yakuza Princess</t>
  </si>
  <si>
    <t>La princesa de la Yakuza (2021) - FilmAffinity</t>
  </si>
  <si>
    <t>Masumi Cherrie, Jonathan Rhys Meyers, Tsuyoshi Ihara, Toshiji Takeshima, Kenny Leu, Eijiro Ozaki, Lucas Oranmian, Mariko Takai, Charles Paraventi, Nicolas Trevijano</t>
  </si>
  <si>
    <t>Fantastic Beasts: The Secrets of Dumbledore</t>
  </si>
  <si>
    <t>Animales fantásticos: Los secretos de Dumbledore (2022) - FilmAffinity</t>
  </si>
  <si>
    <t>Fantástico. Aventuras | Magia. Spin-off. Secuela</t>
  </si>
  <si>
    <t>Mads Mikkelsen, Jude Law, Eddie Redmayne, Ezra Miller, Katherine Waterston, Alison Sudol, Dan Fogler, Jessica Williams, Jeremy Azis, Fiona Glascott, Callum Turner, Victoria Yeates, Poppy Corby-Tuech, Richard Coyle, Valerie Pachner, Oliver Masucci, Hebe Beardsall, Maria Fernanda Cândido, Aleksandr Kuznetsov, William Nadylam, Wilf Scolding, Maja Bloom, Paul Low-Hang, Emilia Karlsson, Dave Wong, Cara Mahoney, Ramona Kunze-Libnow, Sean Talo, Nick Davison, Tony McCarthy</t>
  </si>
  <si>
    <t>Villa Caprice</t>
  </si>
  <si>
    <t>El caso Villa Caprice (2020) - FilmAffinity</t>
  </si>
  <si>
    <t>Niels Arestrup, Patrick Bruel, Irène Jacob, Claude Perron, Michel Bouquet, Paul Hamy, Alaa Safi, Laurent Stocker, Avant Strangel, Sophie Verbeeck, François Vincentelli, Eva Darlan, Vincent Furic, Sabine Pakora, Marc Raffray</t>
  </si>
  <si>
    <t>Pagten</t>
  </si>
  <si>
    <t>El pacto (2021) - FilmAffinity</t>
  </si>
  <si>
    <t>Drama | Biográfico. Literatura. Años 40. Años 50. Amistad</t>
  </si>
  <si>
    <t>Birthe Neumann, Simon Bennebjerg, Asta Kamma August, Nanna Skaarup Voss, Anders Heinrichsen, Marie Mondrup, Kurt Dreyer, Jytte Kvinesdal, Mikkel Kjærsgaard Stubkjær, Téo Lepetit, Susanne Bruhn, Bjarne Jønsson, Nathan Benson</t>
  </si>
  <si>
    <t>Freaks Out</t>
  </si>
  <si>
    <t>Freaks Out (2021) - FilmAffinity</t>
  </si>
  <si>
    <t>Drama | Años 40. II Guerra Mundial. Circo</t>
  </si>
  <si>
    <t>Claudio Santamaria, Aurora Giovinazzo, Pietro Castellitto, Giancarlo Martini, Giorgio Tirabassi, Max Mazzotta, Franz Rogowski, Eric Godon, Ed Hendrik, Emilio De Marchi, Anna Tenta, Astrid Meloni, Michelangelo Dalisi</t>
  </si>
  <si>
    <t>Red Rocket</t>
  </si>
  <si>
    <t>Red Rocket (2021) - FilmAffinity</t>
  </si>
  <si>
    <t>Drama. Comedia | Cine independiente USA. Comedia dramática. Sexualidad y pornografía</t>
  </si>
  <si>
    <t>Simon Rex, Bree Elrod, Brenda Deiss, Suzanna Son, Vickie Pearce, Ethan Darbone, Judy Hill, Shih-Ching Tsou, David Maxwell, Brittney Rodriguez, Karren Karagulian, Bashir Abboud, Kevin Cavanaugh, Caressa Garza, Marlon Lambert, Melary Jones, Najeeb Hassan, Leigh Ann Welch, Alex Michell, Curt Smith</t>
  </si>
  <si>
    <t>Hustle</t>
  </si>
  <si>
    <t>Garra (2022) - FilmAffinity</t>
  </si>
  <si>
    <t>Drama. Comedia | Baloncesto. Deporte</t>
  </si>
  <si>
    <t>Adam Sandler, Juancho Hernangomez, Queen Latifah, Ben Foster, Robert Duvall, Lyon Beckwith, María Botto, Kenny Smith, Abraham Vasquez, Jordan Hull, Kevin D. Benton, Debbie Lay, Bob Leszczak, Jerry Lobrow, Ainhoa Pillet, Sonya Giddings, Setty Brosevelt</t>
  </si>
  <si>
    <t>Hollywood Stargirl</t>
  </si>
  <si>
    <t>Stargirl en Hollywood (2022) - FilmAffinity</t>
  </si>
  <si>
    <t>Comedia. Drama. Romance | Música. Secuela</t>
  </si>
  <si>
    <t>Grace VanderWaal, Judy Greer, Uma Thurman, Tyrel Jackson Williams, Judd Hirsch, Sarayu Blue, Elijah Richardson, Al Madrigal, Chris Williams, Matthew Bridges, Heather Grace Hancock, Matt Cordova, Noah Spaulding, Nija Okoro, Janelle Froehlich, Victor Wolf, Nikhil Pai, Geo Lee, Joey Jennings, Adam Foster Ballard</t>
  </si>
  <si>
    <t>Operation Mincemeat</t>
  </si>
  <si>
    <t>El arma del engaño (2021) - FilmAffinity</t>
  </si>
  <si>
    <t>Bélico. Drama | Basado en hechos reales. II Guerra Mundial. Espionaje. Ejército</t>
  </si>
  <si>
    <t>Colin Firth, Matthew Macfadyen, Kelly MacDonald, Penelope Wilton, Jason Isaacs, Mark Gatiss, Johnny Flynn, Hattie Morahan, Simon Russell Beale, Paul Ritter, Lorne MacFadyen, Pedro Casablanc, Markus von Lingen, Nicholas Rowe, Alexander Beyer, Amy Marston, Charlotte Hamblin, Nico Birnbaum, Paul Lancaster, Alex Jennings, Rufus Wright, Caspar Jennings, Dolly Gadsdon, James Fleet, Gabrielle Creevy, Ruby Bentall, Javier Godino, Pep Tosar, Óscar Zafra, Alba Brunet, Miguel Guardiola, Laura Frances-Morgan, Mark Bonnar, Jonjo O'Neill, Simon Rouse, Ellie Haddington, Michael Bott, William Keen</t>
  </si>
  <si>
    <t>The Duke</t>
  </si>
  <si>
    <t>El duque (2020) - FilmAffinity</t>
  </si>
  <si>
    <t>Comedia. Drama | Basado en hechos reales. Años 60</t>
  </si>
  <si>
    <t>Jim Broadbent, Helen Mirren, Fionn Whitehead, Matthew Goode, Aimee Kelly, Craig Conway, Simon Hubbard, Jack Bandeira, Heather Craney, Ray Burnet, Ashley Kumar, Charlie Richmond, Robert Jarvis, Michael Mather, Michelle Thomas, Craig Thomas Lambert, Sarah Annett, Matt Sutton, Andrew Parker, Darren Charman, Steve Giles, Anna Maxwell Martin, Charlotte Spencer, John Heffernan, Sian Clifford</t>
  </si>
  <si>
    <t>Un triomphe</t>
  </si>
  <si>
    <t>El triunfo (2020) - FilmAffinity</t>
  </si>
  <si>
    <t>Comedia | Teatro. Drama carcelario</t>
  </si>
  <si>
    <t>Kad Merad, Marina Hands, Laurent Stocker, Saïd Benchnafa, Lamine Cissokho, Sofian Khammes, Pierre Lottin, Wabinlé Nabié, Alexandre Medvedev, Mathilde Courcol-Rozès, Catherine Lascault, Yvon Martin, Vladimir Golicheff, Thierry de Carbonnières, Elise Berthelier, Olivier Foubert</t>
  </si>
  <si>
    <t>Hive</t>
  </si>
  <si>
    <t>Hive (Colmena) (2021) - FilmAffinity</t>
  </si>
  <si>
    <t>Drama | Pobreza. Feminismo. Drama social. Basado en hechos reales</t>
  </si>
  <si>
    <t>Yllka Gashi, Qun Lajçi, Aurita Agushi, Kumrije Hoxha, Adriana Matoshi, Arta Lahu, Molikë Maxhuni, Blerta Ismaili, Kaona Sylejmani, Mal Noah SafQiu, Bislim Muçaj, Xhejlane Terbunja, Ilir Prapashtica, Blin Sylejmani, Shkelqim Islami, Adem Karaga, Zarije Jonuzi Çeliku, Astrit Kabashi, Luan Kryeziu, Valmir Krasniqi, Semira Latifi, Valire Haxhijaj Zeneli, Labinot Lajçi, Armend Smajli, Aulona Selmani, Njomza Tmava, Nexhat Xhokli</t>
  </si>
  <si>
    <t>Flukten over grensen</t>
  </si>
  <si>
    <t>La travesía (2020) - FilmAffinity</t>
  </si>
  <si>
    <t>Anna Sofie Skarholt, Bo Lindquist-Ellingsen, Samson Steine, Bianca Ghilardi-Hellsten, Henrik Siger Woldene, Luke Neite, Julius Robin Weigel, Kari Simonsen, Morten Svartveit, Thea Borring Lande, Silje Breivik, Frode Winther, Svein Roger Karlsen, Trond Høvik</t>
  </si>
  <si>
    <t>Illusions perdues</t>
  </si>
  <si>
    <t>Las ilusiones perdidas (2021) - FilmAffinity</t>
  </si>
  <si>
    <t>Drama. Comedia | Siglo XIX</t>
  </si>
  <si>
    <t>Benjamin Voisin, Cécile De France, Vincent Lacoste, Xavier Dolan, Salomé Dewaels, Jeanne Balibar, Gérard Depardieu, André Marcon, Louis-Do de Lencquesaing, Jean-François Stévenin, Alexis Barbosa, Arnaud de Montlivaut, Marie Cornillon, Saïd Amadis, Raphaël Magnabosco, Mathieu Cayrou, Morgane de Vargas, Michèle Clément, Aurélia Frachon</t>
  </si>
  <si>
    <t>Trees of Peace</t>
  </si>
  <si>
    <t>Los árboles de la paz (2021) - FilmAffinity</t>
  </si>
  <si>
    <t>Drama | Años 90. África</t>
  </si>
  <si>
    <t>Eliane Umuhire, Charmaine Bingwa, Ella Cannon, Bola Koleosho, Tongayi Chirisa</t>
  </si>
  <si>
    <t>Miss Willoughby y la librería embrujada (2021) - FilmAffinity</t>
  </si>
  <si>
    <t>Miss Willoughby and the Haunted Bookshop</t>
  </si>
  <si>
    <t>Intriga | Fantasmas. Sobrenatural</t>
  </si>
  <si>
    <t>Kelsey Grammer, Nathalie Cox, Caroline Quentin, Steven Elder, Bhavna Limbachia, Ruth Horrocks, Bryan Samson, Lucas Livesey, Wayne Gordon, Grant Crookes, Louise Bangay, Shane Senior, Mark Fisher, Steven Mullins, Teresa Dawn Taylor, Tom Rudd, Nicholas Jones, Kevin Hardy, Freya Lee, Samuel Harris, Lauren Dickinson, Giacomo Gex, Brandon Deacon, Scarlett Graham, Romey Norton, Joey Duffy, Tara Fitzgerald, John Dakin, Barbara Jillings, Russell Richardson, Robert Adams, Cassandra Barnes, Shannon Ellis</t>
  </si>
  <si>
    <t>Mothering Sunday</t>
  </si>
  <si>
    <t>Primavera en Beechwood (2021) - FilmAffinity</t>
  </si>
  <si>
    <t>Romance. Drama | Años 20. Drama romántico</t>
  </si>
  <si>
    <t>Odessa Young, Josh O'Connor, Colin Firth, Olivia Colman, Glenda Jackson, Sope Dirisu, Alfredo Tavares, Caroline Harker, Forrest Bothwell, Deano Mitchison, Craig Crosbie, Nathan Chester Reeve, Charlie Oscar, Sarita Gabony, Georgina Frances Hart</t>
  </si>
  <si>
    <t>Spiderhead</t>
  </si>
  <si>
    <t>Spiderhead (2022) - FilmAffinity</t>
  </si>
  <si>
    <t>Ciencia ficción. Thriller | Drama carcelario. Drogas</t>
  </si>
  <si>
    <t>Chris Hemsworth, Miles Teller, Jurnee Smollett, Tess Haubrich, Nathan Jones, Charles Parnell, BeBe Bettencourt, Daniel Booko, Angie Milliken, Jane Larkin, Joey Vieira, Daniel Reader, Elke Hinrichsen, Rachel Forsyth, Angelo Montano, Mark Paguio, Ashleigh Lawrence, Sam Delich, Stephen Tongun, Regan Sharp, Jariah Travan, Ronald Smyck, Elliot Chenery, Aykut Karacam, Wyomi Reed</t>
  </si>
  <si>
    <t>Super-héros malgré lui</t>
  </si>
  <si>
    <t>Super... ¿quién? (2021) - FilmAffinity</t>
  </si>
  <si>
    <t>Comedia. Acción | Cine dentro del cine. Superhéroes. Parodia</t>
  </si>
  <si>
    <t>Philippe Lacheau, Élodie Fontan, Jean-Hugues Anglade, Julien Arruti, Rayane Bensetti, Tarek Boudali, Georges Corraface, Michel Crémadès, Alice Dufour, Amin Harfouch, Philippe Katerine</t>
  </si>
  <si>
    <t>To Olivia</t>
  </si>
  <si>
    <t>A Olivia (2021) - FilmAffinity</t>
  </si>
  <si>
    <t>Hugh Bonneville, Keeley Hawes, Sam Heughan, Conleth Hill, Geoffrey Palmer, Sam Phillips, Michael Jibson, Bobby O'Neill, Bodhi Marsan, Darcey Ewart, Isabella Jonsson, Sarah Beckett, Eve Prenelle, Alfie Hardy, Tommy James Hardy, Dawn Spragg, Lewis Spencer</t>
  </si>
  <si>
    <t>Doctor Strange in the Multiverse of Madness</t>
  </si>
  <si>
    <t>Doctor Strange en el multiverso de la locura (2022) - FilmAffinity</t>
  </si>
  <si>
    <t>Fantástico. Acción. Terror | Cómic. MCU. Brujería. Superhéroes. Marvel Comics. Secuela</t>
  </si>
  <si>
    <t>Benedict Cumberbatch, Elizabeth Olsen, Xochitl Gomez, Chiwetel Ejiofor, Rachel McAdams, Benedict Wong, Michael Stuhlbarg, Sheila Atim, Adam Hugill, Ako Mitchell, Momo Yeung, Daniel Swain, Topo Wresniwiro, Eden Nathenson, Vinny Moli, Charlie Norton, David Tse, Julian Hilliard, Jett Klyne, John Krasinski, Patrick Stewart, Anson Mount, Lashana Lynch, Hayley Atwell. Cameo: Bruce Campbell, Charlize Theron</t>
  </si>
  <si>
    <t>Dual</t>
  </si>
  <si>
    <t>Dual (2022) - FilmAffinity</t>
  </si>
  <si>
    <t>Karen Gillan, Aaron Paul, Beulah Koale, Andrei Alén, Theo James, Kristofer Gummerus, Maija Paunio, June Hyde, Donat Balaj</t>
  </si>
  <si>
    <t>Sokea mies, joka ei halunnut nähdä Titanicia</t>
  </si>
  <si>
    <t>El hombre ciego que no quería ver ‘Titanic’ (2021) - FilmAffinity</t>
  </si>
  <si>
    <t>Comedia | Enfermedad. Discapacidad visual</t>
  </si>
  <si>
    <t>Petri Poikolainen, Marjaana Maijala, Hannamaija Nikander, Matti Onnismaa, Samuli Jaskio, Rami Rusinen</t>
  </si>
  <si>
    <t>The Man from Toronto</t>
  </si>
  <si>
    <t>El hombre de Toronto (2022) - FilmAffinity</t>
  </si>
  <si>
    <t>Comedia. Acción | Buddy Film</t>
  </si>
  <si>
    <t>Kevin Hart, Woody Harrelson, Kaley Cuoco, Melanie Liburd, Ellen Barkin, Lela Loren, Pierson Fode, Jencarlos Canela, Tomohisa Yamashita, Jasmine Mathews, Jason MacDonald, Grisha Pasternak, Rob Archer, Kate Drummond, Ronnie Rowe</t>
  </si>
  <si>
    <t>Spiritwalker</t>
  </si>
  <si>
    <t>Spiritwalker (2020) - FilmAffinity</t>
  </si>
  <si>
    <t>Thriller. Fantástico | Crimen</t>
  </si>
  <si>
    <t>Yoon Kye-sang, Lim Ji-yeon, Park Yong-woo, Park Ji-hwan, Lee Sung-Wook, Yoo Seung-mok</t>
  </si>
  <si>
    <t>Rise</t>
  </si>
  <si>
    <t>Superación: La historia de la familia Antetokounmpo (2022) - FilmAffinity</t>
  </si>
  <si>
    <t>Drama | Inmigración. Familia. Deporte. Baloncesto</t>
  </si>
  <si>
    <t>Manish Dayal, Maximiliano Hernández, Yetide Badaki, Taylor Nichols, Dayo Okeniyi, Pilar Holland, McColm Cephas Jr.</t>
  </si>
  <si>
    <t>Ghahreman</t>
  </si>
  <si>
    <t>Un héroe (2021) - FilmAffinity</t>
  </si>
  <si>
    <t>Amir Jadidi, Abolfazl Ebrahimi, Fereshteh Sadrorafaei, Nader Shahsavari, Mohsen Tanabandeh, Mohammad Aghebati, Habib Bakhtiari, Amir Amiri, Ashkan Farhadi, Sarina Farhadi, Hasti Khaledi</t>
  </si>
  <si>
    <t>Blasted</t>
  </si>
  <si>
    <t>¡Caña al extraterrestre! (2022) - FilmAffinity</t>
  </si>
  <si>
    <t>Acción. Comedia. Ciencia ficción | Amistad. Extraterrestres</t>
  </si>
  <si>
    <t>Axel Bøyum, Fredrik Skogsrud, Ingrid Bolsø Berdal, André Sørum, Evelyn Rasmussen Osazuwa, Mathias Luppichini, Eirik Hallert, Ingar Helge Gimle, Rune Temte</t>
  </si>
  <si>
    <t>Adieu Monsieur Haffmann</t>
  </si>
  <si>
    <t>Adiós, señor Haffmann (2021) - FilmAffinity</t>
  </si>
  <si>
    <t>Daniel Auteuil, Gilles Lellouche, Sara Giraudeau, Nikolai Kinski, Anne Coesens, Mathilde Bisson, Claudette Walker, Frans Boyer, Vivien Tarragon</t>
  </si>
  <si>
    <t>Beauty</t>
  </si>
  <si>
    <t>Beauty (2022) - FilmAffinity</t>
  </si>
  <si>
    <t>Niecy Nash, Aleyse Shannon, Giancarlo Esposito, Gracie Marie Bradley, Sharon Stone, Kyle Bary, James Urbaniak, Micheal Ward, Joey Bada$$, Carla Carvalho, Andre Ozim, Cory Stonebrook, Aaron Morton, Jim Loftus, David Blake</t>
  </si>
  <si>
    <t>L'événement</t>
  </si>
  <si>
    <t>El acontecimiento (2021) - FilmAffinity</t>
  </si>
  <si>
    <t>Drama | Años 60. Maternidad</t>
  </si>
  <si>
    <t>Anamaria Vartolomei, Sandrine Bonnaire, Luàna Bajrami, Pio Marmai, Anna Mouglalis, Kacey Mottet Klein, Louise Chevillotte, Fabrizio Rongione, Leonor Oberson, Louise Orry-Diquéro</t>
  </si>
  <si>
    <t>The Northman</t>
  </si>
  <si>
    <t>El hombre del norte (2022) - FilmAffinity</t>
  </si>
  <si>
    <t>Aventuras. Acción. Drama | Vikingos. Siglo X. Venganza. Cine épico</t>
  </si>
  <si>
    <t>Alexander Skarsgård, Nicole Kidman, Anya Taylor-Joy, Claes Bang, Ethan Hawke, Willem Dafoe, Gustav Lindh, Oscar Novak, Björk, Ralph Ineson, Kate Dickie, Murray McArthur, Ian Gerard Whyte, Hafþór Júlíus Björnsson, Ian Whyte, Tadhg Murphy, Olwen Fouere, Ingvar Eggert Sigurdsson, Jon Campling, Eldar Skar, Phill Martin, Rebecca Ineson, Magne Osnes, Elliott Rose</t>
  </si>
  <si>
    <t>L'homme de la cave</t>
  </si>
  <si>
    <t>El hombre del sótano (2021) - FilmAffinity</t>
  </si>
  <si>
    <t>Thriller. Drama | Thriller psicológico. Basado en hechos reales</t>
  </si>
  <si>
    <t>François Cluzet, Bérénice Bejo, Jérémie Rénier, Martine Chevallier, Jack Claudany, Antoine Levannier, Jonathan Zaccaï, Denise Chalem, Ambroise Di Maggio, Sharif Andoura, François-Eric Gendron, Laëtitia Eïdo, Patrick Descamps, Éric Génovèse, Patrick D'Assumçao, Nicole Gueden, Jean-Claude Frissung, Béléina Win, Candice Bouchet, Laurie Bordesoules, Rémy Roubakha, Vincent Schmitt, Mathieu Barbet</t>
  </si>
  <si>
    <t>Ich bin dein Mensch</t>
  </si>
  <si>
    <t>El hombre perfecto (2021) - FilmAffinity</t>
  </si>
  <si>
    <t>Romance. Comedia. Drama | Comedia romántica. Robots</t>
  </si>
  <si>
    <t>Maren Eggert, Dan Stevens, Sandra Hüller, Hans Löw, Annika Meier, Jürgen Tarrach, Wolfgang Hübsch, Falilou Seck, Henriette Richter-Röhl</t>
  </si>
  <si>
    <t>Father Stu</t>
  </si>
  <si>
    <t>El milagro del Padre Stu (2022) - FilmAffinity</t>
  </si>
  <si>
    <t>Drama | Biográfico. Religión</t>
  </si>
  <si>
    <t>Mark Wahlberg, Mel Gibson, Jacki Weaver, Teresa Ruiz, Annet Mahendru, Winter Ave Zoli, Ronnie Gene Blevins, Alain Uy, Ned Bellamy, Niko Nicotera, Malcolm McDowell, Carlos Leal, Mathew Trent Hunnicutt, Skip Howland, Chiquita Fuller, Annie Lee, Molly Baker, Tenz McCall, Faith Jefferies, Jose J Santana, Betsy Moore, Orion McCabe, Pablo Ramos, Bo Cleary, Mark Casimir Dyniewicz, Cody Fern, Larry Bagby, Michael Fairman, Danielle K. Golden, Aaron Moten</t>
  </si>
  <si>
    <t>Espíritu sagrado</t>
  </si>
  <si>
    <t>Espíritu sagrado (2021) - FilmAffinity</t>
  </si>
  <si>
    <t>Comedia. Drama. Ciencia ficción | Extraterrestres. Secuestros / Desapariciones</t>
  </si>
  <si>
    <t>Nacho Fernández, Llum Arques, Joanna Valverde, Rocío Ibáñez</t>
  </si>
  <si>
    <t>1680*946</t>
  </si>
  <si>
    <t>Gagarine</t>
  </si>
  <si>
    <t>Gagarine (2020) - FilmAffinity</t>
  </si>
  <si>
    <t>Alseni Bathily, Lyna Khoudri, Jamil McCraven, Finnegan Oldfield, Farida Rahouadj, Denis Lavant</t>
  </si>
  <si>
    <t>Drama. Romance | Basado en hechos reales. Drama carcelario. Homosexualidad</t>
  </si>
  <si>
    <t>Franz Rogowski, Georg Friedrich, Anton von Lucke, Joachim Schoenfeld, Thomas Prenn, Fabian Stumm, Ulrich Faßnacht</t>
  </si>
  <si>
    <t>Große Freiheit</t>
  </si>
  <si>
    <t>Great Freedom (Gran libertad) (2021) - FilmAffinity</t>
  </si>
  <si>
    <t>La hija</t>
  </si>
  <si>
    <t>La hija (2021) - FilmAffinity</t>
  </si>
  <si>
    <t>Thriller. Drama | Adopción</t>
  </si>
  <si>
    <t>Javier Gutiérrez, Patricia López Arnaiz, Irene Virgüez, Sofian El Benaissati, Juan Carlos Villanueva, María Morales</t>
  </si>
  <si>
    <t>Last Film Show</t>
  </si>
  <si>
    <t>La última película (2021) - FilmAffinity</t>
  </si>
  <si>
    <t>Drama | Infancia. Cine dentro del cine</t>
  </si>
  <si>
    <t>Richa Meena, Rahul Koli, Dipen Raval, Bhavin Rabari, Vijay Mer, Tia Sebastian, Kishan Parmar, Vikas Bata, Bhavesh Shrimali, Shoban Makwa</t>
  </si>
  <si>
    <t>WarHunt</t>
  </si>
  <si>
    <t>Los demonios de la guerra (2022) - FilmAffinity</t>
  </si>
  <si>
    <t>Acción. Bélico. Thriller. Terror | II Guerra Mundial</t>
  </si>
  <si>
    <t>Mickey Rourke, Jackson Rathbone, Robert Knepper, Josh Burdett, Polina Pushkareva, Fredrik Wagner, Alex Mills, Lou Stassen, Matt Mella, Ben McKeown, Rihards Lepers, Christopher Hunter, Timo Willman, Toms Liepajnieks, Jurijs Djakonovs, Ieva Seglina, Lorenzo de Moor, Dainis Grube, Elliott Wooster, Hervé Pictet</t>
  </si>
  <si>
    <t>Beasts That Cling to the Straw</t>
  </si>
  <si>
    <t>Nido de víboras (2020) - FilmAffinity</t>
  </si>
  <si>
    <t>Jeon Do-yeon, Jeong Woo-seong, Kim Jun-han, Bae Sung Woo, Jung Ga-ram, Shin Hyon-bin, Jin Kyung, Youn Yuh-jung, Jeong Man-shik, Heo Dong-won, Yun Je-mun, Jang Eui-don</t>
  </si>
  <si>
    <t>Für Jojo</t>
  </si>
  <si>
    <t>Por Jojo (2022) - FilmAffinity</t>
  </si>
  <si>
    <t>Caro Cult, Nina Gummich, Steven Sowah, Louis Nitsche, Sussane Bredehoft, Mohamed Elgendy, Sidsel Hindhede, Ali Jaber Hassan, Tom Lass, Kalle Perlmutter</t>
  </si>
  <si>
    <t>Slalom</t>
  </si>
  <si>
    <t>Slalom (2020) - FilmAffinity</t>
  </si>
  <si>
    <t>Drama | Deporte. Esquí. Abusos sexuales</t>
  </si>
  <si>
    <t>Noée Abita, Jérémie Rénier, Catherine Marchal, Muriel Combeau, François Godart</t>
  </si>
  <si>
    <t>True Things</t>
  </si>
  <si>
    <t>True Things (2021) - FilmAffinity</t>
  </si>
  <si>
    <t>Ruth Wilson, Tom Burke, Tom Weston-Jones, Hayley Squires, Elizabeth Rider, Melissa Neal, Robert Goodman, Chris Brazier, Malik Adan, Ram Gupta, Max Bispham, Karol Steele, Jordan John, Nathan Ampofo, Charlie Heptinstall, Samantha Cox, Miroslav Ivanov, Theresa Whitfield, Nick Wilkinson, Gregory Ryan-Knight, Saundre Hughes, Tania Louise Wilson, Iesha Allison, Libby Stanbridge, Jessica Rowan, Scarlett Leigh</t>
  </si>
  <si>
    <t>Let the Wrong One In</t>
  </si>
  <si>
    <t>Date el piro, vampiro (2021) - FilmAffinity</t>
  </si>
  <si>
    <t>Karl Rice, Eoin Duffy, Anthony Head, Hilda Fay, Lisa Haskins</t>
  </si>
  <si>
    <t>Downton Abbey: A New Era</t>
  </si>
  <si>
    <t>Downton Abbey: Una nueva era (2022) - FilmAffinity</t>
  </si>
  <si>
    <t>Drama | Drama de época. Secuela. Años 30. Cine dentro del cine</t>
  </si>
  <si>
    <t>Hugh Bonneville, Michelle Dockery, Maggie Smith, Imelda Staunton, Dominic West, Hugh Dancy, Laura Haddock, Nathalie Baye, Tuppence Middleton, Elizabeth McGovern, Allen Leech, Joanne Froggatt, Samantha Bond, Laura Carmichael, Raquel Cassidy, Sophie McShera, Penelope Wilton, Rob James-Collier, Phyllis Logan, Jim Carter, Brendan Coyle, Lesley Nicol, Jonathan Coy, Kevin Doyle, Michael Fox, Sue Johnston, Harry Hadden-Paton, David Robb, Dave Simon, Douglas Reith, Jonathan Zaccaï, Georgie Banks, Nick Owenford</t>
  </si>
  <si>
    <t>The Gray Man</t>
  </si>
  <si>
    <t>El agente invisible (2022) - FilmAffinity</t>
  </si>
  <si>
    <t>Ryan Gosling, Chris Evans, Ana de Armas, Billy Bob Thornton, Regé-Jean Page, Alfre Woodard, Jessica Henwick, Wagner Moura, Julia Butters, Scott Haze, Callan Mulvey, Robert Kazinsky, Deobia Oparei, Dhanush, Jimmy Jean-Louis, Dana Aliya Levinson</t>
  </si>
  <si>
    <t>Le calendrier</t>
  </si>
  <si>
    <t>El calendario de Adviento (2020) - FilmAffinity</t>
  </si>
  <si>
    <t>Terror. Thriller | Navidad. Discapacidad</t>
  </si>
  <si>
    <t>Eugénie Deruand, Honorine Magnier, Janis Abrikh, Sabrina Lopez Leonard, Clément Olivieri</t>
  </si>
  <si>
    <t>Live is Life. La gran aventura</t>
  </si>
  <si>
    <t>Live is Life. La gran aventura (2021) - FilmAffinity</t>
  </si>
  <si>
    <t>Aventuras. Drama. Comedia | Años 80. Amistad. Adolescencia</t>
  </si>
  <si>
    <t>Adrián Baena, Juan del Pozo, Raúl del Pozo, David Rodríguez, Javier Casellas</t>
  </si>
  <si>
    <t>The Unbearable Weight of Massive Talent</t>
  </si>
  <si>
    <t>El insoportable peso de un talento descomunal (2022) - FilmAffinity</t>
  </si>
  <si>
    <t>Acción. Comedia | Comedia negra. Secuestros / Desapariciones. Parodia. Drogas</t>
  </si>
  <si>
    <t>Nicolas Cage, Pedro Pascal, Tiffany Haddish, Sharon Horgan, Jacob Scipio, Neil Patrick Harris, Alessandra Mastronardi, Paco León, Lily Mo Sheen, Nick Wittman, Caroline Boulton, Christine Grace Szarko, Ricard Balada, Ike Barinholtz, Rebecca Finch, Joanna Bobin. Cameo: Demi Moore</t>
  </si>
  <si>
    <t>Verdens verste menneske</t>
  </si>
  <si>
    <t>La peor persona del mundo (2021) - FilmAffinity</t>
  </si>
  <si>
    <t>Renate Reinsve, Anders Danielsen Lie, Herbert Nordrum, Silje Storstein, Maria Grazia Di Meo, Hans Olav Brenner, Marianne Krogh, Vidar Sandem, Sofia Schandy Bloch, Anna Dworak, Eia Skjønsberg, Thea Stabell, Mina Elise Friesl-Stavdal, August Wilhelm Méd Brenner, Lasse Gretland, Deniz Kaya, Karla Nitteberg Aspelin, Savannah Schei, Tumi Løvik Jakobson, Helene Bjørnebye, Karen Røise Kielland</t>
  </si>
  <si>
    <t>À plein temps</t>
  </si>
  <si>
    <t>A tiempo completo (2021) - FilmAffinity</t>
  </si>
  <si>
    <t>Laure Calamy, Anne Suarez, Geneviève Mnich, Nolan Arizmendi, Sasha Lemaitre Cremaschi, Cyril Guei, Lucie Gallo, Agathe Dronne, Mathilde Weil</t>
  </si>
  <si>
    <t>Back to the Outback</t>
  </si>
  <si>
    <t>¡Nos volvemos a casa! (2021) - FilmAffinity</t>
  </si>
  <si>
    <t>Animación. Comedia</t>
  </si>
  <si>
    <t>Sing 2</t>
  </si>
  <si>
    <t>¡Canta! 2 (2021) - FilmAffinity</t>
  </si>
  <si>
    <t>Animación. Comedia. Musical | Secuela. 3-D</t>
  </si>
  <si>
    <t>The Boss Baby: Family Business</t>
  </si>
  <si>
    <t>El bebé jefazo: Negocios de familia (2021) - FilmAffinity</t>
  </si>
  <si>
    <t>Animación. Comedia | Cine familiar. Secuela</t>
  </si>
  <si>
    <t>Rien à foutre</t>
  </si>
  <si>
    <t>Generación Low Cost (2021) - FilmAffinity</t>
  </si>
  <si>
    <t>Adèle Exarchopoulos, Jonathan Sawdon, Jean-Benoît Ugeux, Mara Taquin, Alexandre Perrier</t>
  </si>
  <si>
    <t>Ice Age: Adventures of Buck Wild</t>
  </si>
  <si>
    <t>Ice Age: Las aventuras de Buck (2022) - FilmAffinity</t>
  </si>
  <si>
    <t>Animación. Comedia. Fantástico. Infantil | Dinosaurios. Precuela</t>
  </si>
  <si>
    <t>The Addams Family 2</t>
  </si>
  <si>
    <t>La familia Addams 2: La gran escapada (2021) - FilmAffinity</t>
  </si>
  <si>
    <t>Animación. Comedia | Secuela. Comedia de terror. Road Movie. Familia. Monstruos</t>
  </si>
  <si>
    <t>Paw Patrol: The Movie</t>
  </si>
  <si>
    <t>La Patrulla Canina: La película (2021) - FilmAffinity</t>
  </si>
  <si>
    <t>Animación. Infantil | Preescolar. Perros/Lobos</t>
  </si>
  <si>
    <t>Last Looks</t>
  </si>
  <si>
    <t>Thriller. Acción. Comedia | Crimen</t>
  </si>
  <si>
    <t>Charlie Hunnam, Mel Gibson, Morena Baccarin, Rupert Friend, Lucy Fry, Jacob Scipio, Clancy Brown, David Pasquesi, Sophie Fatu, Robin Givens, Xen Sams, Method Man, Dominic Monaghan, Paul Ben-Victor, Josh McDermitt, Michael Otis, Angela Oh, Suehyla El-Attar, Regina Ting Chen, Randall Newsome, Rachel Hendrix, Tyler Atkins, Austin Freeman, Marc Farley, Myron Parker Wright, Melanie Kiran, Shaun Lynch, William J. Simmons, Howard Michael Gould</t>
  </si>
  <si>
    <t>Extinct</t>
  </si>
  <si>
    <t>¡Nos hemos extinguido! (2021) - FilmAffinity</t>
  </si>
  <si>
    <t>Animación. Comedia. Aventuras</t>
  </si>
  <si>
    <t>Ternet Ninja 2</t>
  </si>
  <si>
    <t>Ninja a cuadros 2: Misión Tailandia (2021) - FilmAffinity</t>
  </si>
  <si>
    <t>Animación. Comedia. Aventuras. Acción | Secuela. Ninjas. Cine familiar</t>
  </si>
  <si>
    <t>Stand By Me Doraemon 2</t>
  </si>
  <si>
    <t>Stand By Me Doraemon 2 (2020) - FilmAffinity</t>
  </si>
  <si>
    <t>Animación. Fantástico. Ciencia ficción. Comedia. Drama. Romance | Manga. Viajes en el tiempo. Robots. Vejez / Madurez. Secuela</t>
  </si>
  <si>
    <t>Everything Everywhere All at Once</t>
  </si>
  <si>
    <t>Todo a la vez en todas partes (2022) - FilmAffinity</t>
  </si>
  <si>
    <t>Comedia. Acción. Ciencia ficción. Fantástico | Familia. Artes marciales. Viajes en el tiempo</t>
  </si>
  <si>
    <t>Michelle Yeoh, Jamie Lee Curtis, Jonathan Ke Quan, James Hong, Anthony Molinari, Audrey Wasilewski, Stephanie Hsu, Peter Banifaz, Brian Le, Andy Le, Tallie Medel, Jenny Slate, Harry Shum Jr., Biff Wiff, Aaron Lazar, Sunita Mani, Narayana Cabral, Chelsey Goldsmith, Craig Henningsen</t>
  </si>
  <si>
    <t>Ooops! The Adventure Continues...</t>
  </si>
  <si>
    <t>Uuups! La aventura continúa... (2020) - FilmAffinity</t>
  </si>
  <si>
    <t>Animación. Fantástico. Infantil | 3-D. Secuela</t>
  </si>
  <si>
    <t>Hytti nro 6</t>
  </si>
  <si>
    <t>Compartimento Nº 6 (2021) - FilmAffinity</t>
  </si>
  <si>
    <t>Drama. Romance | Trenes / Metros</t>
  </si>
  <si>
    <t>Seidi Haarla, Yuriy Borisov, Dinara Drukarova, Vladimir Lysenko, Galina Petrova, Dmitriy Belenikhin, Yuliya Aug, Tomi Alatalo, Nadezhda Kulakova, Polina Aug</t>
  </si>
  <si>
    <t>Elvis</t>
  </si>
  <si>
    <t>Elvis (2022) - FilmAffinity</t>
  </si>
  <si>
    <t>Drama | Biográfico. Música. Años 50. Años 60. Años 70</t>
  </si>
  <si>
    <t>Austin Butler, Tom Hanks, Olivia DeJonge, Richard Roxburgh, Helen Thomson, David Wenham, Kelvin Harrison Jr., Kodi Smit-McPhee, Dacre Montgomery, Luke Bracey, Xavier Samuel, Kate Mulvany, Natasha Bassett, Charles Grounds, Leon Ford, Josh McConville, Adam Dunn, Gareth Davies, Elizabeth Cullen, Melina Vidler, Yola, Christopher Sommers, Gary Clark Jr., Alton Mason, Shonka Dukureh, David Gannon, Shannon Sanders, Chaydon Jay</t>
  </si>
  <si>
    <t>Escape Room: La pel·lícula</t>
  </si>
  <si>
    <t>Escape Room: La película (2021) - FilmAffinity</t>
  </si>
  <si>
    <t>Comedia. Thriller. Intriga | Amistad</t>
  </si>
  <si>
    <t>Joel Joan, Ivan Massagué, Paula Vives, Mònica Pérez, Ferran Carvajal</t>
  </si>
  <si>
    <t>Catch the Fair One</t>
  </si>
  <si>
    <t>Hasta el final (2021) - FilmAffinity</t>
  </si>
  <si>
    <t>Kali Reis, Kevin Dunn, Lisa Emery, Kimberly Norris Guerrero, Daniel Henshall, Michael Drayer, Jonathan Kowalsky, Gerald Webb, Samantha Stack, Tiffany Chu, Isabelle Chester, Peter Johnson, Bill Smith, Jeff Lasky, Elisabeth Manente, Robert A. Coldicott, Marcus, Shelly Vincent, Christine Lauer, Jonathan Wilde, Korey Bastian</t>
  </si>
  <si>
    <t>Kung Fu Zohra</t>
  </si>
  <si>
    <t>Kung-Fu Zohra (2022) - FilmAffinity</t>
  </si>
  <si>
    <t>Drama. Acción. Comedia | Artes marciales. Drama social</t>
  </si>
  <si>
    <t>Sabrina Ouazani, Ramzy Bedia, Eye Haidara, Tien Shue, Lina Hachani, Matthieu Burnel, Olivia Côte, Ali El Mechri Efira, Franck Ropers, Achref Mazhoud, Karim Belkhadra, Nang Cao Deo, Saïd Benchnafa, Mabrouk El Mechri, Violaine Papi, Marine Dusehu, Nabil Terbeche, Dayen Benali</t>
  </si>
  <si>
    <t>Mass</t>
  </si>
  <si>
    <t>Mass (2021) - FilmAffinity</t>
  </si>
  <si>
    <t>Jason Isaacs, Martha Plimpton, Ann Dowd, Reed Birney, Breeda Wool, Michelle N. Carter, Kagen Albright</t>
  </si>
  <si>
    <t>Prey</t>
  </si>
  <si>
    <t>Predator: La presa (2022) - FilmAffinity</t>
  </si>
  <si>
    <t>Aventuras. Ciencia ficción. Acción. Terror | Extraterrestres. Supervivencia. Perros/Lobos. Naturaleza. Siglo XVIII. Precuela</t>
  </si>
  <si>
    <t>Amber Midthunder, Dane DiLiegro, Stefany Mathias, Stormee Kipp, Dakota Beavers, Harlan Blayne Kytwayhat, Geronimo Vela, Mike Paterson, Nelson Leis, Troy Mundle, Kyle Strauts</t>
  </si>
  <si>
    <t>Thirteen Lives</t>
  </si>
  <si>
    <t>Trece vidas (2022) - FilmAffinity</t>
  </si>
  <si>
    <t>Drama. Thriller | Basado en hechos reales. Supervivencia. Submarinismo. Catástrofes</t>
  </si>
  <si>
    <t>Colin Farrell, Viggo Mortensen, Joel Edgerton, Tom Bateman, Lewis Fitzgerald, Vithaya Pansringarm, Paul Gleeson, Teeradon Supapunpinyo, Peter Phan, Sahajak Boonthanakit, Bernard Sam, Kirsty Sturgess, Nitipoom Khachatphai, Jane Larkin, Theerapat Sajakul, Sukollawat Kanarot, Nophand Boonyai</t>
  </si>
  <si>
    <t>Arthur Rambo</t>
  </si>
  <si>
    <t>Arthur Rambo (2021) - FilmAffinity</t>
  </si>
  <si>
    <t>Drama | Redes sociales. Basado en hechos reales</t>
  </si>
  <si>
    <t>Rabah Nait Oufella, Antoine Reinartz, Aleksandra Yermak, Sofian Khammes, Anaël Snoek</t>
  </si>
  <si>
    <t>Alice (2022) - FilmAffinity</t>
  </si>
  <si>
    <t>Keke Palmer, Jonny Lee Miller, Common, Alicia Witt, Gaius Charles, Katie Gill, Craig Stark, Kenneth Farmer, Sharonne Lanier, Shiquita James, Eddie King, David Andrew Nash, Natasha Yvette Williams, Janet L. Burns, Linda D Gaines, Jim McKeny, Sandy Burhans, Jeff Burhans</t>
  </si>
  <si>
    <t>Bull</t>
  </si>
  <si>
    <t>Bull (2021) - FilmAffinity</t>
  </si>
  <si>
    <t>Neil Maskell, David Hayman, Kellie Shirley, Jay Simpson, Tamzin Outhwaite, Chris Coghill, Jake Davies, Kevin Harvey, Elizabeth Counsell, Lois Brabin-Platt, Jason Milligan, Ajay Chabra</t>
  </si>
  <si>
    <t>Código Emperador</t>
  </si>
  <si>
    <t>Código Emperador (2022) - FilmAffinity</t>
  </si>
  <si>
    <t>Thriller. Intriga | Basado en hechos reales</t>
  </si>
  <si>
    <t>Luis Tosar, Alexandra Masangkay, Georgina Amorós, Denis Gómez, Miguel Rellán, Laura Domínguez, María Botto, Fran Lareu, Arón Piper, Juan Carlos Vellido, Santi Prego, Erik Novák, Patirke Mendiguren</t>
  </si>
  <si>
    <t>Rise of the Teenage Mutant Ninja Turtles: The Movie</t>
  </si>
  <si>
    <t>El ascenso de las Tortugas Ninja: La película (2022) - FilmAffinity</t>
  </si>
  <si>
    <t>Animación. Acción. Aventuras. Fantástico. Comedia | Superhéroes. Cómic</t>
  </si>
  <si>
    <t>Copshop</t>
  </si>
  <si>
    <t>Juego de asesinos (2021) - FilmAffinity</t>
  </si>
  <si>
    <t>Gerard Butler, Frank Grillo, Toby Huss, Ryan O'Nan, Keith Jardine, Vanita Kalra, Robert Walker Branchaud, Kaiwi Lyman, Alexis Louder, David Vaughn, Armida Lopez, Christopher Michael Holley, Marshall Cook, Marco Morales, J.R. Adduci, Alex Rush, Chris Kleckner, Chad Coleman, José Pablo Cantillo, Tracey Bonner</t>
  </si>
  <si>
    <t>Lightyear</t>
  </si>
  <si>
    <t>Lightyear (2022) - FilmAffinity</t>
  </si>
  <si>
    <t>Animación. Aventuras. Ciencia ficción. Comedia | Cine familiar. Aventura espacial. Robots. Pixar. Spin-off</t>
  </si>
  <si>
    <t>Llenos de gracia</t>
  </si>
  <si>
    <t>Llenos de gracia (2022) - FilmAffinity</t>
  </si>
  <si>
    <t>Comedia | Basado en hechos reales. Colegios &amp; Universidad. Infancia. Fútbol. Años 90</t>
  </si>
  <si>
    <t>Carmen Machi, Paula Usero, Dairon Tallon, Nuria González, Pablo Chiapella, Manolo Solo, Anis Doroftei</t>
  </si>
  <si>
    <t>Luzzu</t>
  </si>
  <si>
    <t>Luzzu (2021) - FilmAffinity</t>
  </si>
  <si>
    <t>Drama | Pesca. Familia. Pobreza. Drama social</t>
  </si>
  <si>
    <t>Jesmark Scicluna, Michela Farrugia, David Scicluna Giusti, Frida Cauchi, Uday McLean, Stephen Buhagiar</t>
  </si>
  <si>
    <t>Look Both Ways</t>
  </si>
  <si>
    <t>Mis dos vidas (2022) - FilmAffinity</t>
  </si>
  <si>
    <t>Drama. Comedia. Fantástico. Romance</t>
  </si>
  <si>
    <t>Lili Reinhart, Luke Wilson, Nia Long, Andrea Savage, Aisha Dee, David Corenswet, Danny Ramirez, Taylor Murphy, Sarah J. Bartholomew, Amanda Knapic, Kasey James, Rob Faubion, Carl Thomas, Frank Scozzari, Jason Johnson, Sahara Ale, Alexandria Payne, Raven Heart, Olivia Cairo, Avery Hua, Rue Casablancas, Willie Mellina, Sai Piña, Lydia Cairo, Ryan Murphy, Shanelle Gaddis, Lauren Meckel, E.A. Castillo, Ty McLeod, Dan 'The Man' Cortez, Violet Gotsis, Nickwolff Quintana, Nicholas Saldivar, Tatiana Belenky, Jada Jay, Geoff Todd, Jacqueline Seaman, Corey Clark, Roderick Loving, Andrew P. Logan, Margaret Phipps, Olivia Crow, Justin Donte, Sam Cantu, Lisa Mattheis, Jaden Tolliver, Francine Seaman, Holly Eagle, Sean Middleton, Emily Ries, James Knight, Amanda Fink, Rock Shum, McCayleigh Daniels, Solar Dena, Arianna Camacho Mcpike, Christian Aaron, David McCulley, Garrett Buss, Andrew Niimo, Heather Jane Chambers, Natasha L. White, Eyland Gaddy-Brewer, Jacob Soriano, Jordan Banks, Jessica Armstrong, Kelley Poehls, Scott Howe, Tionnie Artemis, Zana Crawford, Johnnie Joe Garcia Jr., Micah Joy Marshall, Molly Mulhern, Reid Strickland, Nathan Tebeck</t>
  </si>
  <si>
    <t>Nosorih</t>
  </si>
  <si>
    <t>Rhino (2021) - FilmAffinity</t>
  </si>
  <si>
    <t>Drama | Crimen. Años 90. Robos &amp; Atracos</t>
  </si>
  <si>
    <t>Margo Dumas, Slava Babenkov, Oleksandr Rudynskyy, Alina Zievakova, Serhii Filimonov, Oleg Skripka, Georgii Povolotskyi, Irina Mak, Yevhen Grygoriev, Lorena Kolibabchuk, Pavlo Shpegun, Evhen Chernykov, Yaroslav Bezkorovayny, Yelyzaveta Tsilyk, Yevhen Svitlychnyi, Dmytro Lozovskyi, Oleh Shevtsov, Mariia Shtofa, Andriy Klimenkov, Serhii Maydebura, Mikhail Dosenko, Ruslan Koval'</t>
  </si>
  <si>
    <t>Samaritan</t>
  </si>
  <si>
    <t>Samaritan (2022) - FilmAffinity</t>
  </si>
  <si>
    <t>Thriller. Acción. Fantástico | Crimen. Superhéroes</t>
  </si>
  <si>
    <t>Sylvester Stallone, Javon Walton, Pilou Asbæk, Sophia Tatum, Martin Starr, Moises Arias, Dascha Polanco, Michael Aaron Milligan, Joe Knezevich, Olaolu Winfunke, Rahiem Riley, Ryan Dinning, Scott Rapp, David M Sandoval Jr., Julie Haught, Laura Palka, John Rymer, Eric Daniel Stumpp, Shane Berengue, Maximo Duran, Audrey Williams, Henry G. Sanders, Abraham Clinkscales, Shameik Moore, Jared Odrick, Frederick Williams, Kevin Mikal Curry, Roger Payano</t>
  </si>
  <si>
    <t>Top Gun: Maverick</t>
  </si>
  <si>
    <t>Top Gun: Maverick (2022) - FilmAffinity</t>
  </si>
  <si>
    <t>Acción. Drama | Ejército. Aviones. Secuela</t>
  </si>
  <si>
    <t>Tom Cruise, Miles Teller, Jennifer Connelly, Jon Hamm, Glen Powell, Ed Harris, Val Kilmer, Lewis Pullman, Charles Parnell, Bashir Salahuddin, Monica Barbaro, Jay Ellis, Danny Ramirez, Jean Louisa Kelly, Manny Jacinto, Jake Picking, Penelope Kapudija, Peter Mark Kendall, Chelsea Harris, Kara Wang, Raymond Lee, Lyliana Wray, Roberta Sparta, Jason Woods, Dana Byrne, Nancy DeMars, Mark Anthony Cox, James Quach, Tristan Henry</t>
  </si>
  <si>
    <t>Day Shift</t>
  </si>
  <si>
    <t>Turno de día (2022) - FilmAffinity</t>
  </si>
  <si>
    <t>Acción. Fantástico. Comedia | Comedia de terror. Vampiros</t>
  </si>
  <si>
    <t>Jamie Foxx, Dave Franco, Snoop Dogg, Natasha Liu Bordizzo, Meagan Good, Karla Souza, Steve Howey, Scott Adkins, Peter Stormare, Eric Lange, Oliver Masucci, C.S. Lee, Zion Broadnax, Danielle Kennedy, J.C. Wendel, Keith Jefferson, Massi Furlan</t>
  </si>
  <si>
    <t>Vivo</t>
  </si>
  <si>
    <t>Vivo (2021) - FilmAffinity</t>
  </si>
  <si>
    <t>Animación. Musical. Comedia | Música</t>
  </si>
  <si>
    <t>Vivo (2021).mkv</t>
  </si>
  <si>
    <t>A Olivia (2021).mkv</t>
  </si>
  <si>
    <t>A tiempo completo (2021).mkv</t>
  </si>
  <si>
    <t>Adiós, señor Haffmann (2021).mkv</t>
  </si>
  <si>
    <t>Amor redentor (2022).mkv</t>
  </si>
  <si>
    <t>Amarrados al amor (2022).mkv</t>
  </si>
  <si>
    <t>Alice (2022).mkv</t>
  </si>
  <si>
    <t>Aguas profundas (2022).mkv</t>
  </si>
  <si>
    <t>Adiós, idiotas (2020).mkv</t>
  </si>
  <si>
    <t>Años de sequía (2020).mkv</t>
  </si>
  <si>
    <t>Black Box (2020).mkv</t>
  </si>
  <si>
    <t>Cerca de ti (2020).mkv</t>
  </si>
  <si>
    <t>Ariaferma (2021).mkv</t>
  </si>
  <si>
    <t>Arthur Rambo (2021).mkv</t>
  </si>
  <si>
    <t>Barbacoa (2021).mkv</t>
  </si>
  <si>
    <t>Belfast (2021).mkv</t>
  </si>
  <si>
    <t>Benedetta (2021).mkv</t>
  </si>
  <si>
    <t>Blue Bayou (2021).mkv</t>
  </si>
  <si>
    <t>Bull (2021).mkv</t>
  </si>
  <si>
    <t>Compartimento Nº 6 (2021).mkv</t>
  </si>
  <si>
    <t>Animales fantásticos. Los secretos de Dumbledore (2022).mkv</t>
  </si>
  <si>
    <t>Beauty (2022).mkv</t>
  </si>
  <si>
    <t>Camera Café, la película (2022).mkv</t>
  </si>
  <si>
    <t>Cangrejo negro (2022).mkv</t>
  </si>
  <si>
    <t>Código Emperador (2022).mkv</t>
  </si>
  <si>
    <t>Downton Abbey. Una nueva era (2022).mkv</t>
  </si>
  <si>
    <t>Dual (2022).mkv</t>
  </si>
  <si>
    <t>El agente invisible (2022).mkv</t>
  </si>
  <si>
    <t>El asedio de Silverton (2022).mkv</t>
  </si>
  <si>
    <t>Cortes peligrosos (2021).mkv</t>
  </si>
  <si>
    <t>Cyrano (2021).mkv</t>
  </si>
  <si>
    <t>Date el piro, vampiro (2021).mkv</t>
  </si>
  <si>
    <t>Delicioso (2021).mkv</t>
  </si>
  <si>
    <t>Eiffel (2021).mkv</t>
  </si>
  <si>
    <t>El acontecimiento (2021).mkv</t>
  </si>
  <si>
    <t>El arma del engaño (2021).mkv</t>
  </si>
  <si>
    <t>El bebe jefazo 2. Negocios de familia (2021).mkv</t>
  </si>
  <si>
    <t>El buen patrón (2021).mkv</t>
  </si>
  <si>
    <t>El amanecer de la guerra (2020).mkv</t>
  </si>
  <si>
    <t>El calendario de Adviento (2020).mkv</t>
  </si>
  <si>
    <t>El duque (2020).mkv</t>
  </si>
  <si>
    <t>El callejón de las almas perdidas (2021).mkv</t>
  </si>
  <si>
    <t>El contador de cartas (2021).mkv</t>
  </si>
  <si>
    <t>El espía honesto (2021).mkv</t>
  </si>
  <si>
    <t>El hombre ciego que no quería ver Titanic (2021).mkv</t>
  </si>
  <si>
    <t>El hombre del sótano (2021).mkv</t>
  </si>
  <si>
    <t>El hombre perfecto (2021).mkv</t>
  </si>
  <si>
    <t>El pacto (2021).mkv</t>
  </si>
  <si>
    <t>El cielo está en cualquier lugar (2022).mkv</t>
  </si>
  <si>
    <t>El hombre del norte (2022).mkv</t>
  </si>
  <si>
    <t>El milagro del Padre Stu (2022).mkv</t>
  </si>
  <si>
    <t>El proyecto Adam (2022).mkv</t>
  </si>
  <si>
    <t>Elvis (2022).mkv</t>
  </si>
  <si>
    <t>Emergency (2022).mkv</t>
  </si>
  <si>
    <t>Garra (2022).mkv</t>
  </si>
  <si>
    <t>El taller (2021).mkv</t>
  </si>
  <si>
    <t>El último hijo (2021).mkv</t>
  </si>
  <si>
    <t>El vientre del mar (2021).mkv</t>
  </si>
  <si>
    <t>En un muelle de Normandía (2021).mkv</t>
  </si>
  <si>
    <t>Escape Room. La película (2021).mkv</t>
  </si>
  <si>
    <t>Espíritu sagrado (2021).mkv</t>
  </si>
  <si>
    <t>Eternals (2021).mkv</t>
  </si>
  <si>
    <t>France (2021).mkv</t>
  </si>
  <si>
    <t>Freaks Out (2021).mkv</t>
  </si>
  <si>
    <t>Furioza (2021).mkv</t>
  </si>
  <si>
    <t>El triunfo (2020).mkv</t>
  </si>
  <si>
    <t>En el silencio (2020).mkv</t>
  </si>
  <si>
    <t>En un mundo de hombres (2020).mkv</t>
  </si>
  <si>
    <t>Gagarine (2020).mkv</t>
  </si>
  <si>
    <t>Generación Low Cost (2021).mkv</t>
  </si>
  <si>
    <t>Hasta el final (2021).mkv</t>
  </si>
  <si>
    <t>Héroe en dos mundos (2021).mkv</t>
  </si>
  <si>
    <t>Huida de Mogadiscio (2021).mkv</t>
  </si>
  <si>
    <t>Ice Road (2021).mkv</t>
  </si>
  <si>
    <t>Juego de asesinos (2021).mkv</t>
  </si>
  <si>
    <t>Juntos (2021).mkv</t>
  </si>
  <si>
    <t>La casa Gucci (2021).mkv</t>
  </si>
  <si>
    <t>La familia Addams 2. La gran escapada (2021).mkv</t>
  </si>
  <si>
    <t>Ice Age. Las aventuras de Buck (2022).mkv</t>
  </si>
  <si>
    <t>Kimi (2022).mkv</t>
  </si>
  <si>
    <t>Kung Fu Zohra (2022).mkv</t>
  </si>
  <si>
    <t>La hija (2021).mkv</t>
  </si>
  <si>
    <t>La historia de mi mujer (2021).mkv</t>
  </si>
  <si>
    <t>La princesa de la Yakuza (2021).mkv</t>
  </si>
  <si>
    <t>La tragedia de Macbeth (2021).mkv</t>
  </si>
  <si>
    <t>Lamb (2021).mkv</t>
  </si>
  <si>
    <t>Las fantasías (2021).mkv</t>
  </si>
  <si>
    <t>Las ilusiones perdidas (2021).mkv</t>
  </si>
  <si>
    <t>Las reinas de los cupones (2021).mkv</t>
  </si>
  <si>
    <t>Licorice Pizza (2021).mkv</t>
  </si>
  <si>
    <t>La familia Bloom (2020).mkv</t>
  </si>
  <si>
    <t>Nido de víboras (2020).mkv</t>
  </si>
  <si>
    <t>Live is Life. La gran aventura (2021).mkv</t>
  </si>
  <si>
    <t>Los árboles de la paz (2021).mkv</t>
  </si>
  <si>
    <t>Los ojos de Tammy Faye (2021).mkv</t>
  </si>
  <si>
    <t>Luz natural (2021).mkv</t>
  </si>
  <si>
    <t>Luzzu (2021).mkv</t>
  </si>
  <si>
    <t>Maixabel (2021).mkv</t>
  </si>
  <si>
    <t>Marilyn tiene los ojos negros (2021).mkv</t>
  </si>
  <si>
    <t>Mass (2021).mkv</t>
  </si>
  <si>
    <t>Miss Willoughby y la librería embrujada (2021).mkv</t>
  </si>
  <si>
    <t>Múnich en vísperas de una guerra (2021).mkv</t>
  </si>
  <si>
    <t>Lightyear (2022).mkv</t>
  </si>
  <si>
    <t>Llenos de gracia (2022).mkv</t>
  </si>
  <si>
    <t>Los demonios de la guerra (2022).mkv</t>
  </si>
  <si>
    <t>Mis dos vidas (2022).mkv</t>
  </si>
  <si>
    <t>Morbius (2022).mkv</t>
  </si>
  <si>
    <t>Por Jojo (2022).mkv</t>
  </si>
  <si>
    <t>Sonic 2. La película (2022).mkv</t>
  </si>
  <si>
    <t>Ninja a cuadros 2. Misión Tailandia (2021).mkv</t>
  </si>
  <si>
    <t>OSS 117. Desde África con amor (2021).mkv</t>
  </si>
  <si>
    <t>Pleasure (2021).mkv</t>
  </si>
  <si>
    <t>Primavera en Beechwood (2021).mkv</t>
  </si>
  <si>
    <t>Punto de inflexión (2021).mkv</t>
  </si>
  <si>
    <t>Raging Fire (2021).mkv</t>
  </si>
  <si>
    <t>Red Rocket (2021).mkv</t>
  </si>
  <si>
    <t>Rhino (2021).mkv</t>
  </si>
  <si>
    <t>Slalom (2020).mkv</t>
  </si>
  <si>
    <t>Spiritwalker (2020).mkv</t>
  </si>
  <si>
    <t>Stand By Me Doraemon 2 (2020).mkv</t>
  </si>
  <si>
    <t>Supernova (2020).mkv</t>
  </si>
  <si>
    <t>The Nowhere Inn (2020).mkv</t>
  </si>
  <si>
    <t>Spencer (2021).mkv</t>
  </si>
  <si>
    <t>Spider-Man. No Way Home (2021).mkv</t>
  </si>
  <si>
    <t>The Beta Test (2021).mkv</t>
  </si>
  <si>
    <t>The Colony (2021).mkv</t>
  </si>
  <si>
    <t>The Fallout (2021).mkv</t>
  </si>
  <si>
    <t>The King's Man. La primera misión (2021).mkv</t>
  </si>
  <si>
    <t>Titane (2021).mkv</t>
  </si>
  <si>
    <t>Todo ha ido bien (2021).mkv</t>
  </si>
  <si>
    <t>Spiderhead (2022).mkv</t>
  </si>
  <si>
    <t>Stargirl en Hollywood (2022).mkv</t>
  </si>
  <si>
    <t>The Batman (2022).mkv</t>
  </si>
  <si>
    <t>Todo a la vez en todas partes (2022).mkv</t>
  </si>
  <si>
    <t>Top Gun. Maverick (2022).mkv</t>
  </si>
  <si>
    <t>Trece vidas (2022).mkv</t>
  </si>
  <si>
    <t>Turno de día (2022).mkv</t>
  </si>
  <si>
    <t>Una cita con el pasado (2022).mkv</t>
  </si>
  <si>
    <t>Uncharted (2022).mkv</t>
  </si>
  <si>
    <t>Tres pisos (2021).mkv</t>
  </si>
  <si>
    <t>True Things (2021).mkv</t>
  </si>
  <si>
    <t>Última noche en el Soho (2021).mkv</t>
  </si>
  <si>
    <t>Un amor intranquilo (2021).mkv</t>
  </si>
  <si>
    <t>Un héroe (2021).mkv</t>
  </si>
  <si>
    <t>Un pequeño mundo (2021).mkv</t>
  </si>
  <si>
    <t>Una sombra en mi ojo (2021).mkv</t>
  </si>
  <si>
    <t>Vida salvaje (2021).mkv</t>
  </si>
  <si>
    <t>Way Down (2021).mkv</t>
  </si>
  <si>
    <t>Un segundo (2020).mkv</t>
  </si>
  <si>
    <t>Uuups! La aventura continúa… (2020).mkv</t>
  </si>
  <si>
    <t>Zeros and Ones (2021).mkv</t>
  </si>
  <si>
    <t>Anne+. La película (2021).mkv</t>
  </si>
  <si>
    <t>Notre-Dame brûle</t>
  </si>
  <si>
    <t>Arde Notre Dame (2022) - FilmAffinity</t>
  </si>
  <si>
    <t>Drama | Basado en hechos reales. Catástrofes. Bomberos</t>
  </si>
  <si>
    <t>Élodie Navarre, Chloé Jouannet, Jesuthasan Antonythasan, Kevin Garnichat, Samuel Labarthe, Jeremie Laheurte, Maximilien Seweryn, Daniel Horn, Vassili Schneider, Sebastien Lalanne, Ava Baya, Jules Sadoughi, Tony Le Bacq, Jean-Paul Bordes, Nathan Gruffy, Loic Djani, Pierre Lottin, Michaël Estarque, Reshny Massaka, Billel Sakhri</t>
  </si>
  <si>
    <t>Good Luck to You, Leo Grande</t>
  </si>
  <si>
    <t>Buena suerte, Leo Grande (2022) - FilmAffinity</t>
  </si>
  <si>
    <t>Comedia. Drama | Prostitución. Sexualidad y pornografía</t>
  </si>
  <si>
    <t>Emma Thompson, Daryl McCormack, Isabella Laughland, Charlotte Ware, Carina Lopes, Les Mabaleka, Lennie Beare</t>
  </si>
  <si>
    <t>Diorama</t>
  </si>
  <si>
    <t>Diorama (2022) - FilmAffinity</t>
  </si>
  <si>
    <t>Diorama (2022).mkv</t>
  </si>
  <si>
    <t>Arde Notre Dame (2022).mkv</t>
  </si>
  <si>
    <t>Buena suerte, Leo Grande (2022).mkv</t>
  </si>
  <si>
    <t>Claes Bang, David Dencik, Gustav Lindh, Sverrir Gudnason, Pia Tjelta, Marika Lagercrantz, Gunnel Fred, Shanti Roney, Sara Shirpey, Göran Ragnerstam, Linda Santiago, Johan Rabaeus, Kim Sulocki, Peter Jöback, Morgan Alling, Ditte Hansen, Ahmed Berhan, Sara Finer</t>
  </si>
  <si>
    <t>Hinterland</t>
  </si>
  <si>
    <t>Hinterland (2021) - FilmAffinity</t>
  </si>
  <si>
    <t>Hinterland (2021).mkv</t>
  </si>
  <si>
    <t>Stipe Erceg, Liv Lisa Fries, Aaron Friesz, Al Ginter, Maximillien Jadin, Marc Limpach, Nilton Martins, Nadiv Molcho, Murathan Muslu, Andreas Ortner, Trystan Pütter, Konstantin Rommelfangen, Mö Sbiri, Matthias Schweighöfer, Margarete Tiesel, Max von der Groeben, Germain Wagner, Timo Wagner, Jeanne Werner, Denis Simonetta</t>
  </si>
  <si>
    <t>Jurassic World: Dominion (2022) - FilmAffinity</t>
  </si>
  <si>
    <t>Jurassic World. Dominion V. Extendida (2022).mkv</t>
  </si>
  <si>
    <t>Jurassic World: Dominion</t>
  </si>
  <si>
    <t>Ciencia ficción. Acción. Fantástico. Aventuras | Dinosaurios. Secuela</t>
  </si>
  <si>
    <t>Chris Pratt, Bryce Dallas Howard, Laura Dern, Sam Neill, Jeff Goldblum, Isabella Sermon, DeWanda Wise, Campbell Scott, Mamoudou Athie, BD Wong, Omar Sy, Dichen Lachman, Justice Smith, Daniella Pineda, Scott Haze, Kristoffer Polaha, Enzo Squillino Jr., Elva Trill, Freya Parker, Alexander Owen</t>
  </si>
  <si>
    <t>Presque</t>
  </si>
  <si>
    <t>Mentes maravillosas (2021) - FilmAffinity</t>
  </si>
  <si>
    <t>Mentes maravillosas (2021).mkv</t>
  </si>
  <si>
    <t>Comedia. Drama | Comedia dramática. Discapacidad. Road Movie</t>
  </si>
  <si>
    <t>Bernard Campan, Maryline Canto, Laëtitia Eïdo, Alexandre Jollien, Tiphaine Daviot, Julie-Anne Roth, La Castou, Anne-Valérie Payet, Sofiia Manousha, Marie Petiot, Maurice Aufair, Roméo Henchoz, Joachim Chappuis, Annie Christ, Catherine Guggisberg, Rosette Aghiga, Barbara Tobola, Frank Semelet, Safi Marti Yé</t>
  </si>
  <si>
    <t>I Came By</t>
  </si>
  <si>
    <t>Pasaba por aquí (2022) - FilmAffinity</t>
  </si>
  <si>
    <t>Pasaba por aquí (2022).mkv</t>
  </si>
  <si>
    <t>George MacKay, Percelle Ascott, Kelly MacDonald, Hugh Bonneville, Varada Sethu, Lee Byford, Antonio Aakeel, Michelle Thomas, Amerjit Deu, Guy Robbins, Edward Wolstenholme, Micky McGregor, Marilyn Nnadebe, Peter Bramhill, Paddy Wallace, Gabriel Bisset-Smith, Kitty Lovett, Sean Coleman</t>
  </si>
  <si>
    <t>Pinocho (2022) - FilmAffinity</t>
  </si>
  <si>
    <t>Fantástico. Aventuras. Drama. Comedia | Cine familiar. Remake</t>
  </si>
  <si>
    <t>Tom Hanks, Cynthia Erivo, Luke Evans, Sheila Atim, Jamie Demetriou, Giuseppe Battiston, Kyanne Lamaya, Lewin Lloyd, Angus Wright. Voz: Benjamin Evan Ainsworth, Joseph Gordon-Levitt</t>
  </si>
  <si>
    <t>Pinocho (2022).mkv</t>
  </si>
  <si>
    <t>Thor: Love and Thunder</t>
  </si>
  <si>
    <t>Thor: Love and Thunder (2022) - FilmAffinity</t>
  </si>
  <si>
    <t>Fantástico. Acción. Aventuras. Comedia. Romance | Superhéroes. Enfermedad. Cómic. Marvel Comics. MCU. Secuela</t>
  </si>
  <si>
    <t>Chris Hemsworth, Natalie Portman, Christian Bale, Tessa Thompson, Chris Pratt, Taika Waititi, Jaimie Alexander, Karen Gillan, Dave Bautista, Pom Klementieff, Russell Crowe, Sean Gunn, Akosia Sabet, Simon Russell Beale, Kieron L. Dyer, Kat Dennings, Sam Neill, Matt Damon, Luke Hemsworth, Melissa McCarthy, Daley Pearson, Ben Falcone, Clariza Vicente, Chayla Korewha, Sean Rohani, Mark Casimir Dyniewicz, Jason Jago, Aiden Mckenzie. Cameo: Idris Elba, Brett Goldstein. Voz: Vin Diesel, Bradley Cooper</t>
  </si>
  <si>
    <t>Thor. Love and Thunder (2022).mkv</t>
  </si>
  <si>
    <t>Un autre monde</t>
  </si>
  <si>
    <t>Un nuevo mundo (2021) - FilmAffinity</t>
  </si>
  <si>
    <t>Un nuevo mundo (2021).mkv</t>
  </si>
  <si>
    <t>Vincent Lindon, Sandrine Kiberlain, Anthony Bajon, Marie Drucker, Olivier Lemaire, Guillaume Draux, Christophe Rossignon, Sarah Laurent, Joyce Bibring, Olivier Beaudet, Didier Bille, Valérie Lamond, Mehdi Bouzaïda, Myriam Larguèche, Daniel Masloff, Jerry Hickey, Alexandre Martin, Saïd Aïssaoui, Julie Goria, Alexandre Merino, Letizia Storti, Michel Benzi, Michel Freyne, Jérôme Soufflet, Jean Boronat</t>
  </si>
  <si>
    <t>Cajas oscuras (2020).mkv</t>
  </si>
  <si>
    <t>Alcarràs</t>
  </si>
  <si>
    <t>Alcarràs (2022) - FilmAffinity</t>
  </si>
  <si>
    <t>Drama | Familia. Vida rural. Trabajo/empleo</t>
  </si>
  <si>
    <t>Jordi Pujol Dolcet, Anna Otín, Xenia Roset, Albert Bosch, Ainet Jounou, Josep Abad, Montse Oró, Carles Cabós, Berta Pipó</t>
  </si>
  <si>
    <t>Alcarràs (2022).mkv</t>
  </si>
  <si>
    <t>Goodnight Mommy</t>
  </si>
  <si>
    <t>Buenas noches, mamá (2022) - FilmAffinity</t>
  </si>
  <si>
    <t>Terror. Thriller. Drama | Remake</t>
  </si>
  <si>
    <t>Naomi Watts, Cameron Crovetti, Nicholas Crovetti, Crystal Lucas-Perry, Jeremy Bobb, Peter Hermann</t>
  </si>
  <si>
    <t>Buenas noches, mamá (2022).mkv</t>
  </si>
  <si>
    <t>The Battle at Lake Changjin (Chang jin hu)</t>
  </si>
  <si>
    <t>La batalla del lago Changjin (2021) - FilmAffinity</t>
  </si>
  <si>
    <t>Acción. Bélico | Guerra de Corea. Años 50</t>
  </si>
  <si>
    <t>Kevin Lee, John Edward Lopez, Ryan Zheng, Wu Jing, Zhang Hanyu, Jackson Yee, Hu Jun, Zhu Yawen, Temur Mamisashvili, Huang Xuan, Diego Dati, Zhang Guoli, Jerry Li, Pierre Bourdaud, Pengyuan Shi, Dongjun Han, Rovaif Babar, C.T. Evans, Vander McLeod</t>
  </si>
  <si>
    <t>La batalla del lago Changjin (2021).mkv</t>
  </si>
  <si>
    <t>Maigret et la jeune morte</t>
  </si>
  <si>
    <t>Maigret (2022) - FilmAffinity</t>
  </si>
  <si>
    <t>Adaptaciones de Georges Simenon | Jules Maigret</t>
  </si>
  <si>
    <t>Gérard Depardieu, Aurore Clément, Mélanie Bernier, Anne Loiret, Clara Antoons, John Sehil, Norbert Ferrer, Jade Labeste, Bertrand Poncet, Hervé Pierre, Elizabeth Bourgine, Pierre Moure, André Wilms, Philippe du Janerand</t>
  </si>
  <si>
    <t>Maigret (2022).mkv</t>
  </si>
  <si>
    <t>Settlers</t>
  </si>
  <si>
    <t>Sobreviviendo en Marte (2021) - FilmAffinity</t>
  </si>
  <si>
    <t>Sofia Boutella, Jonny Lee Miller, Brooklynn Prince, Nell Tiger Free, Ismael Cruz Cordova, Natalie Walsh</t>
  </si>
  <si>
    <t>Sobreviviendo en Marte (2021).mkv</t>
  </si>
  <si>
    <t>Wolf (2021) - FilmAffinity</t>
  </si>
  <si>
    <t>Drama. Thriller. Romance</t>
  </si>
  <si>
    <t>George MacKay, Lily-Rose Depp, Eileen Walsh, Paddy Considine, Fionn O'Shea, Lola Petticrew, Senan Jennings, Darragh Shannon, Elsa Salo, Karise Yansen, Amy Macken, Terry Notary, Martin McCann, John Wolfe</t>
  </si>
  <si>
    <t>Wolf (2021).mkv</t>
  </si>
  <si>
    <t>I Used to be Famous</t>
  </si>
  <si>
    <t>Yo era famoso (2022) - FilmAffinity</t>
  </si>
  <si>
    <t>Ed Skrein, Eleanor Matsuura, Leo Long, Eoin Macken, Kurt Egyiawan, Neil Stuke, Rachael Ofori</t>
  </si>
  <si>
    <t>Yo era famoso (2022).mkv</t>
  </si>
  <si>
    <t>Metropolis (1927).mkv</t>
  </si>
  <si>
    <t>Caña al extraterrestre! (2022).mkv</t>
  </si>
  <si>
    <t>#SexPact (2018).mkv</t>
  </si>
  <si>
    <t>@buelos, nunca es tarde para emprender</t>
  </si>
  <si>
    <t>@buelos (2019).mkv</t>
  </si>
  <si>
    <t>Han llegado! (1996).mkv</t>
  </si>
  <si>
    <t>Qué dilema! (2011).mkv</t>
  </si>
  <si>
    <t>Un, dos, tres... Splash (1984).mkv</t>
  </si>
  <si>
    <t>10 años y divorciada (2014).mkv</t>
  </si>
  <si>
    <t>10 razones para odiarte (1999).mkv</t>
  </si>
  <si>
    <t>10, la mujer perfecta (1979).mkv</t>
  </si>
  <si>
    <t>10.000 a.C. (2008).mkv</t>
  </si>
  <si>
    <t>100 calles (2016).mkv</t>
  </si>
  <si>
    <t>100 chicas (2000).mkv</t>
  </si>
  <si>
    <t>100 metros (2016).mkv</t>
  </si>
  <si>
    <t>100 Rifles (1969).mkv</t>
  </si>
  <si>
    <t>10x10 (2018).mkv</t>
  </si>
  <si>
    <t>11.14 - Destino fatal (2003).mkv</t>
  </si>
  <si>
    <t>12 años de esclavitud (2013).mkv</t>
  </si>
  <si>
    <t>12 trampas 2 (2013).mkv</t>
  </si>
  <si>
    <t>12 trampas (2009).mkv</t>
  </si>
  <si>
    <t>12 valientes (2018).mkv</t>
  </si>
  <si>
    <t>120 pulsaciones por minuto (2017).mkv</t>
  </si>
  <si>
    <t>127 horas (2010).mkv</t>
  </si>
  <si>
    <t>13 asesinos (2010).mkv</t>
  </si>
  <si>
    <t>13 fantasmas (2001).mkv</t>
  </si>
  <si>
    <t>13 Horas. Los soldados secretos de Bengasi (2016).mkv</t>
  </si>
  <si>
    <t>13 minutos para matar a Hitler (2015).mkv</t>
  </si>
  <si>
    <t>13 (Ruleta rusa) (2010).mkv</t>
  </si>
  <si>
    <t>14 días, 12 noches (2019).mkv</t>
  </si>
  <si>
    <t>1408 (2007).mkv</t>
  </si>
  <si>
    <t>1492. La conquista del paraiso (1992).mkv</t>
  </si>
  <si>
    <t>15.17 Tren a París (2018).mkv</t>
  </si>
  <si>
    <t>16 calles (2006).mkv</t>
  </si>
  <si>
    <t>1612 (2007).avi</t>
  </si>
  <si>
    <t>17 otra vez (2009).mkv</t>
  </si>
  <si>
    <t>1898. Los últimos de Filipinas (2016).mkv</t>
  </si>
  <si>
    <t>1911 (2011).mkv</t>
  </si>
  <si>
    <t>1917 (2019).mkv</t>
  </si>
  <si>
    <t>1922 (2017).mkv</t>
  </si>
  <si>
    <t>1941 (1979).mkv</t>
  </si>
  <si>
    <t>1942. La gran ofensiva (2019).mkv</t>
  </si>
  <si>
    <t>1944 (2015).mkv</t>
  </si>
  <si>
    <t>2 Guns (2013).mkv</t>
  </si>
  <si>
    <t>20 años no importan (2013).mkv</t>
  </si>
  <si>
    <t>20.000 leguas de viaje submarino (1954).mkv</t>
  </si>
  <si>
    <t>2000 maniacos (1964).mkv</t>
  </si>
  <si>
    <t>2001 Maniacos (2005).mkv</t>
  </si>
  <si>
    <t>2012 (2009).mkv</t>
  </si>
  <si>
    <t>21 blackjack (2008).mkv</t>
  </si>
  <si>
    <t>21 gramos (2003).mkv</t>
  </si>
  <si>
    <t>22 ángeles (2016).mkv</t>
  </si>
  <si>
    <t>22 balas (El inmortal) (2010).mkv</t>
  </si>
  <si>
    <t>22 minutos (2014).mkv</t>
  </si>
  <si>
    <t>27 vestidos (2008).mkv</t>
  </si>
  <si>
    <t>28 días (2000).avi</t>
  </si>
  <si>
    <t>3 bodas de más (2013).mkv</t>
  </si>
  <si>
    <t>3 corazones (2014).mkv</t>
  </si>
  <si>
    <t>3 días en Quiberón (2018).mkv</t>
  </si>
  <si>
    <t>3 días para matar (2014).mkv</t>
  </si>
  <si>
    <t>3 días (Before the Fall)</t>
  </si>
  <si>
    <t>3 días (2008).avi</t>
  </si>
  <si>
    <t>3 generaciones (2015).mkv</t>
  </si>
  <si>
    <t>Tres monos (2008).avi</t>
  </si>
  <si>
    <t>Ligera de equipaje (30 días y 30 mil noches) (2013).mkv</t>
  </si>
  <si>
    <t>30 minutos o menos (2011).mkv</t>
  </si>
  <si>
    <t>30 noches de actividad paranormal con el diablo adentro de la chica del dragón tatuado (2013).mkv</t>
  </si>
  <si>
    <t>303 (2018).mkv</t>
  </si>
  <si>
    <t>36 horas (1965).mkv</t>
  </si>
  <si>
    <t>360. Juego de destinos (2011).mkv</t>
  </si>
  <si>
    <t>388 Arletta Avenue (2011).mkv</t>
  </si>
  <si>
    <t>39 escalones (1935).mkv</t>
  </si>
  <si>
    <t>Cuarenta pistolas (1957).mkv</t>
  </si>
  <si>
    <t>42 (2013).mkv</t>
  </si>
  <si>
    <t>45 años (2015).mkv</t>
  </si>
  <si>
    <t>48 horas más (1990).mkv</t>
  </si>
  <si>
    <t>5 días de guerra (2011).mkv</t>
  </si>
  <si>
    <t>5 es el número perfecto (2019).mkv</t>
  </si>
  <si>
    <t>5 hombres para Lucy (2002).avi</t>
  </si>
  <si>
    <t>50 hombres muertos (2008).mkv</t>
  </si>
  <si>
    <t>50 primaveras (2017).mkv</t>
  </si>
  <si>
    <t>50 primeras citas (2004).mkv</t>
  </si>
  <si>
    <t>Fifty Shades of Black (2016).mkv</t>
  </si>
  <si>
    <t>50.50 (2011).mkv</t>
  </si>
  <si>
    <t>(500) Days of Summer</t>
  </si>
  <si>
    <t>52 vive o muere (1986).mkv</t>
  </si>
  <si>
    <t>55 días en Pekín (1963).mkv</t>
  </si>
  <si>
    <t>6 días (2017).mkv</t>
  </si>
  <si>
    <t>6 globos (2018).mkv</t>
  </si>
  <si>
    <t>60 segundos (2000).mkv</t>
  </si>
  <si>
    <t>600 kilos de oro puro (2010).mkv</t>
  </si>
  <si>
    <t>600 millas (2015).mkv</t>
  </si>
  <si>
    <t>61 (2001).avi</t>
  </si>
  <si>
    <t>7 años (2016).mkv</t>
  </si>
  <si>
    <t>7 días en Entebbe (2018).mkv</t>
  </si>
  <si>
    <t>Siete días y una vida (2002).avi</t>
  </si>
  <si>
    <t>7 diosas (2015).mkv</t>
  </si>
  <si>
    <t>7 prisioneros (2021).mkv</t>
  </si>
  <si>
    <t>70 binladens (2018).mkv</t>
  </si>
  <si>
    <t>71 (2014).mkv</t>
  </si>
  <si>
    <t>8 de diamantes (2006).avi</t>
  </si>
  <si>
    <t>8 millas (2002).mkv</t>
  </si>
  <si>
    <t>88 minutos (2007).mkv</t>
  </si>
  <si>
    <t>9 días (2002).mkv</t>
  </si>
  <si>
    <t>9 meses... de condena (2013).mkv</t>
  </si>
  <si>
    <t>9 semanas y media (1986).mkv</t>
  </si>
  <si>
    <t>90 minutos en el cielo (2015).mkv</t>
  </si>
  <si>
    <t>A 47 metros (2017).mkv</t>
  </si>
  <si>
    <t>A bayoneta calada (1951).mkv</t>
  </si>
  <si>
    <t>A Bittersweet Life (2005).mkv</t>
  </si>
  <si>
    <t>A cambio de nada (2015).mkv</t>
  </si>
  <si>
    <t>A ciegas (2008).mkv</t>
  </si>
  <si>
    <t>A contrarreloj (2003).mkv</t>
  </si>
  <si>
    <t>A cualquier otro lugar (1999).mkv</t>
  </si>
  <si>
    <t>A cualquier precio (2012).mkv</t>
  </si>
  <si>
    <t>A diez segundos del infierno (1959).mkv</t>
  </si>
  <si>
    <t>A dos metros de ti (2019).mkv</t>
  </si>
  <si>
    <t>A fondo (2015).mkv</t>
  </si>
  <si>
    <t>A Ghost Story (2017).mkv</t>
  </si>
  <si>
    <t>A la caza del lobo rojo (1989).mkv</t>
  </si>
  <si>
    <t>A la caza (1980).mkv</t>
  </si>
  <si>
    <t>A la hora señalada (1995).mkv</t>
  </si>
  <si>
    <t>A la sombra de Kennedy (2016).mkv</t>
  </si>
  <si>
    <t>A las nueve cada noche (1967).mkv</t>
  </si>
  <si>
    <t>Un lugar solitario para morir (2011).mkv</t>
  </si>
  <si>
    <t>A mí la legión! (1942).avi</t>
  </si>
  <si>
    <t>A pleno sol (1960).mkv</t>
  </si>
  <si>
    <t>A por todas (2000).mkv</t>
  </si>
  <si>
    <t>A propósito de Henry (1991).mkv</t>
  </si>
  <si>
    <t>A propósito de Llewyn Davis (2013).mkv</t>
  </si>
  <si>
    <t>A propósito de Schmidt (2002).mkv</t>
  </si>
  <si>
    <t>A prueba de balas (Jack y Archie) (1996).mkv</t>
  </si>
  <si>
    <t>A quemarropa (1967).mkv</t>
  </si>
  <si>
    <t>A Roma con amor (2012).mkv</t>
  </si>
  <si>
    <t>A sangre fría (1967).mkv</t>
  </si>
  <si>
    <t>Único disparo (2013).mkv</t>
  </si>
  <si>
    <t>A través del Pacífico (1942).mkv</t>
  </si>
  <si>
    <t>A un paso de la muerte (2009).avi</t>
  </si>
  <si>
    <t>A War (Una guerra) (2015).mkv</t>
  </si>
  <si>
    <t>Abajo el amor (2003).mkv</t>
  </si>
  <si>
    <t>Abajo el periscopio (1996).mkv</t>
  </si>
  <si>
    <t>Abandonados (2015).mkv</t>
  </si>
  <si>
    <t>Abbott y Costello contra los fantasmas (1948).mkv</t>
  </si>
  <si>
    <t>Reencuentro de amigos (2014).mkv</t>
  </si>
  <si>
    <t>Abracadabra (2017).mkv</t>
  </si>
  <si>
    <t>Abraham Lincoln. Cazador de vampiros (2012).mkv</t>
  </si>
  <si>
    <t>Abre los ojos (1997).mkv</t>
  </si>
  <si>
    <t>Absolutamente fabulosas (2016).mkv</t>
  </si>
  <si>
    <t>Absolutamente todo (2015).mkv</t>
  </si>
  <si>
    <t>Abyss (1989).mkv</t>
  </si>
  <si>
    <t>Acantilado rojo (versión internacional) (2009).mkv</t>
  </si>
  <si>
    <t>Acantilado (2016).mkv</t>
  </si>
  <si>
    <t>Acción en el Atlántico Norte (1943).mkv</t>
  </si>
  <si>
    <t>Acción Jackson (1988).mkv</t>
  </si>
  <si>
    <t>Acción policial (2013).mkv</t>
  </si>
  <si>
    <t>Acero puro (2011).mkv</t>
  </si>
  <si>
    <t>Acorralado (Officer Down) (2012).mkv</t>
  </si>
  <si>
    <t>Acorralados (2016).mkv</t>
  </si>
  <si>
    <t>Sliver (Acosada) (1993).avi</t>
  </si>
  <si>
    <t>Acosado por el pasado (1996).avi</t>
  </si>
  <si>
    <t>Acoso (1994).mkv</t>
  </si>
  <si>
    <t>Across the River (2013).mkv</t>
  </si>
  <si>
    <t>Acto de valor (2012).mkv</t>
  </si>
  <si>
    <t>Actos de venganza (2017).mkv</t>
  </si>
  <si>
    <t>Acusados (1988).mkv</t>
  </si>
  <si>
    <t>Ad Astra (2019).mkv</t>
  </si>
  <si>
    <t>Adam y ellas (2000).avi</t>
  </si>
  <si>
    <t>Adicto (2011).mkv</t>
  </si>
  <si>
    <t>Adiós a las armas (1957).mkv</t>
  </si>
  <si>
    <t>Adiós, muñeca (1975).mkv</t>
  </si>
  <si>
    <t>Adiós pequeña, adiós (2007).mkv</t>
  </si>
  <si>
    <t>Adiós, Mr. Chips (1939).mkv</t>
  </si>
  <si>
    <t>Adiós, muchachos (1987).mkv</t>
  </si>
  <si>
    <t>Adiós (2019).mkv</t>
  </si>
  <si>
    <t>Adivina quién viene esta noche (1967).mkv</t>
  </si>
  <si>
    <t>Adivina quién (2005).mkv</t>
  </si>
  <si>
    <t>Admiradora secreta (1985).mkv</t>
  </si>
  <si>
    <t>Adultos a la fuerza (2014).mkv</t>
  </si>
  <si>
    <t>Comportarse como adultos (2019) - FilmAffinity</t>
  </si>
  <si>
    <t>Comportarse como adultos (2019).mkv</t>
  </si>
  <si>
    <t>Adventureland (2009).mkv</t>
  </si>
  <si>
    <t>Æon Flux (2005).mkv</t>
  </si>
  <si>
    <t>Aeropuerto. S.O.S. vuelo secuestrado (1974).mkv</t>
  </si>
  <si>
    <t>Aeropuerto (1970).mkv</t>
  </si>
  <si>
    <t>After Earth (2013).mkv</t>
  </si>
  <si>
    <t>After The Dark (2013).mkv</t>
  </si>
  <si>
    <t>Aftershock (2012).mkv</t>
  </si>
  <si>
    <t>Agáchate, maldito! (1971).mkv</t>
  </si>
  <si>
    <t>Agárrame esos fantasmas (1996).mkv</t>
  </si>
  <si>
    <t>Agente contrainteligente (2016).mkv</t>
  </si>
  <si>
    <t>Agente doble (2012).mkv</t>
  </si>
  <si>
    <t>Agente especial (1955).mkv</t>
  </si>
  <si>
    <t>Ágora (2009).mkv</t>
  </si>
  <si>
    <t>Agosto (2013).mkv</t>
  </si>
  <si>
    <t>Agua para elefantes (2011).mkv</t>
  </si>
  <si>
    <t>Aguas oscuras (2019).mkv</t>
  </si>
  <si>
    <t>Aguas pantanosas (1941).mkv</t>
  </si>
  <si>
    <t>Águila roja. La película (2011).mkv</t>
  </si>
  <si>
    <t>Ahí os quedáis (2014).mkv</t>
  </si>
  <si>
    <t>Ahí va ese bólido (1968).mkv</t>
  </si>
  <si>
    <t>Ahora o nunca (2007).mkv</t>
  </si>
  <si>
    <t>Ahora y siempre (2012).mkv</t>
  </si>
  <si>
    <t>Air America (1990).mkv</t>
  </si>
  <si>
    <t>Air Force One (El avión del presidente) (1997).mkv</t>
  </si>
  <si>
    <t>Air (2015).mkv</t>
  </si>
  <si>
    <t>Ajuste de cuentas (1997).avi</t>
  </si>
  <si>
    <t>AK-47 (2020).mp4</t>
  </si>
  <si>
    <t>Al borde del abismo (2012).mkv</t>
  </si>
  <si>
    <t>Al encuentro de Mr. Banks (2013).mkv</t>
  </si>
  <si>
    <t>Al este del Edén (1955).mkv</t>
  </si>
  <si>
    <t>Al filo de la sospecha (1985).mkv</t>
  </si>
  <si>
    <t>Al filo de los diecisiete (2016).mkv</t>
  </si>
  <si>
    <t>Al filo del mañana (2014).mkv</t>
  </si>
  <si>
    <t>Al final de la escalera (1980).mkv</t>
  </si>
  <si>
    <t>Al final del túnel (2016).mkv</t>
  </si>
  <si>
    <t>Al lado del enemigo (2014).mkv</t>
  </si>
  <si>
    <t>Al límite de la esperanza (2011).avi</t>
  </si>
  <si>
    <t>Al límite de la verdad (2002).avi</t>
  </si>
  <si>
    <t>Al límite del riesgo (1996).mkv</t>
  </si>
  <si>
    <t>Al límite (1999).mkv</t>
  </si>
  <si>
    <t>Al morir la noche (1945).mkv</t>
  </si>
  <si>
    <t>Al otro lado del cielo (2001).mkv</t>
  </si>
  <si>
    <t>Al otro lado del muro (West) (2013).mkv</t>
  </si>
  <si>
    <t>Mercury Rising (Al rojo vivo) (1998).mkv</t>
  </si>
  <si>
    <t>Al unísono (2021).mkv</t>
  </si>
  <si>
    <t>Alabama Monroe (2012).mkv</t>
  </si>
  <si>
    <t>Alabama Moon (2009).mkv</t>
  </si>
  <si>
    <t>Aladdin (2019).mkv</t>
  </si>
  <si>
    <t>Alanis (2017).mkv</t>
  </si>
  <si>
    <t>Alarma catástrofe (1978).mkv</t>
  </si>
  <si>
    <t>Alarma en el expreso (1938).mkv</t>
  </si>
  <si>
    <t>Alas (1927).mkv</t>
  </si>
  <si>
    <t>Alaska, tierra de oro (1960).mkv</t>
  </si>
  <si>
    <t>Alatriste (2006).mkv</t>
  </si>
  <si>
    <t>Albert Nobbs (2011).mkv</t>
  </si>
  <si>
    <t>Alcohol y coca (1988).mkv</t>
  </si>
  <si>
    <t>Alejandro Magno (2004).mkv</t>
  </si>
  <si>
    <t>Alerta roja (2021).mkv</t>
  </si>
  <si>
    <t>Alerta, secuestro (2015).mkv</t>
  </si>
  <si>
    <t>Alex Strangelove (2018).mkv</t>
  </si>
  <si>
    <t>Alexander y el día terrible, horrible, espantoso, horroroso (2014).mkv</t>
  </si>
  <si>
    <t>Algo celosa (2017).mkv</t>
  </si>
  <si>
    <t>Algo de qué hablar (1995) - FilmAffinity</t>
  </si>
  <si>
    <t>Algo de qué hablar (1995).avi</t>
  </si>
  <si>
    <t>Algo en común (2004).mkv</t>
  </si>
  <si>
    <t>Algo más que un jefe (2004).mkv</t>
  </si>
  <si>
    <t>Algo muy gordo (2017).mkv</t>
  </si>
  <si>
    <t>Algo para recordar (1993).mkv</t>
  </si>
  <si>
    <t>Algo pasa con Mary (1998).mkv</t>
  </si>
  <si>
    <t>Algo pasa en Hollywood (2008).mkv</t>
  </si>
  <si>
    <t>Algo pasa en Las Vegas (2008).mkv</t>
  </si>
  <si>
    <t>Algo prestado (2011).mkv</t>
  </si>
  <si>
    <t>Algo salvaje (1986).mkv</t>
  </si>
  <si>
    <t>Alguien está vigilándote (2016) .mkv</t>
  </si>
  <si>
    <t>Alguien mueve los hilos (1994).mkv</t>
  </si>
  <si>
    <t>Alguien voló sobre el nido del cuco (1975).mkv</t>
  </si>
  <si>
    <t>Algunas chicas (1988).avi</t>
  </si>
  <si>
    <t>Algunas veces ellos vuelven (1991).mkv</t>
  </si>
  <si>
    <t>Algunos días en septiembre (2006).avi</t>
  </si>
  <si>
    <t>Algunos hombres buenos (1992).mkv</t>
  </si>
  <si>
    <t>Ali y Nino (2016).mkv</t>
  </si>
  <si>
    <t>Alí Babá y los cuarenta ladrones (1944).mkv</t>
  </si>
  <si>
    <t>Ali (2001).mkv</t>
  </si>
  <si>
    <t>Aliados (2016).mkv</t>
  </si>
  <si>
    <t>Alien nación (1988).mkv</t>
  </si>
  <si>
    <t>Alien Raiders (2008).mkv</t>
  </si>
  <si>
    <t>Alita. Ángel de combate (2019).mkv</t>
  </si>
  <si>
    <t>All Cheerleaders Die (2013).mkv</t>
  </si>
  <si>
    <t>All Saints (2017).mkv</t>
  </si>
  <si>
    <t>Allanamiento de morada (2016).mkv</t>
  </si>
  <si>
    <t>Alleycats (2016).mkv</t>
  </si>
  <si>
    <t>Alma en suplicio (1945).mkv</t>
  </si>
  <si>
    <t>Alma Mater (2017).mkv</t>
  </si>
  <si>
    <t>Alma salvaje (2014).mkv</t>
  </si>
  <si>
    <t>Almas de metal (1973).mkv</t>
  </si>
  <si>
    <t>Almas en la hoguera (1949).mkv</t>
  </si>
  <si>
    <t>Almost Christmas (2016).mkv</t>
  </si>
  <si>
    <t>Aloha (2015).mkv</t>
  </si>
  <si>
    <t>Alone (2020).mkv</t>
  </si>
  <si>
    <t>Alpha Dog (2006).mkv</t>
  </si>
  <si>
    <t>Alpha (2013).mkv</t>
  </si>
  <si>
    <t>Alta fidelidad (2000).mkv</t>
  </si>
  <si>
    <t>Altamira (2016).mkv</t>
  </si>
  <si>
    <t>Alterado (2006).mkv</t>
  </si>
  <si>
    <t>Alto! o mi madre dispara (1992).mkv</t>
  </si>
  <si>
    <t>Álvarez Kelly (1966).mkv</t>
  </si>
  <si>
    <t>Amadeus (1984).mkv</t>
  </si>
  <si>
    <t>Amanece en Edimburgo (2013).mkv</t>
  </si>
  <si>
    <t>Amanece, que no es poco (1989).mkv</t>
  </si>
  <si>
    <t>Amanecer de los muertos (2004).mkv</t>
  </si>
  <si>
    <t>Amanecer rojo (1984).mkv</t>
  </si>
  <si>
    <t>Amanecer Zulú (1979).mkv</t>
  </si>
  <si>
    <t>Amanecer (1927).mkv</t>
  </si>
  <si>
    <t>Amantes (1991).mkv</t>
  </si>
  <si>
    <t>Amar peligrosamente (2003).mkv</t>
  </si>
  <si>
    <t>Amar (2017).mkv</t>
  </si>
  <si>
    <t>Amarcord (1973).mkv</t>
  </si>
  <si>
    <t>Amarga victoria (1939).mkv</t>
  </si>
  <si>
    <t>Amateur (2018).mkv</t>
  </si>
  <si>
    <t>Amazing Grace (2006).avi</t>
  </si>
  <si>
    <t>Amelia (2009).mkv</t>
  </si>
  <si>
    <t>Amélie (2001).mkv</t>
  </si>
  <si>
    <t>Amén (2002).mkv</t>
  </si>
  <si>
    <t>Amenaza en la sombra (1973).mkv</t>
  </si>
  <si>
    <t>Amenaza terrorista (2012).mkv</t>
  </si>
  <si>
    <t>Amenazados (2010).mkv</t>
  </si>
  <si>
    <t>American Animals (2018).mkv</t>
  </si>
  <si>
    <t>American Assassin (2017).mkv</t>
  </si>
  <si>
    <t>American Beauty (1999).mkv</t>
  </si>
  <si>
    <t>American Gangster (2007).mkv</t>
  </si>
  <si>
    <t>Asalto al banco de St. Luis (2014) - FilmAffinity</t>
  </si>
  <si>
    <t>Asalto al banco de St. Luis (2014).mkv</t>
  </si>
  <si>
    <t>American History X (1998).mkv</t>
  </si>
  <si>
    <t>American Honey (2016).mkv</t>
  </si>
  <si>
    <t>American Outlaws (Forajidos) (2001).mkv</t>
  </si>
  <si>
    <t>American Pastoral (Pastoral americana) (2016).mkv</t>
  </si>
  <si>
    <t>American Playboy (Spread) (2009).mkv</t>
  </si>
  <si>
    <t>American Psycho (2000).mkv</t>
  </si>
  <si>
    <t>American Son (2019).mkv</t>
  </si>
  <si>
    <t>American Summer (2010).mkv</t>
  </si>
  <si>
    <t>American Ultra (2015).mkv</t>
  </si>
  <si>
    <t>Amiga mortal (1986).mkv</t>
  </si>
  <si>
    <t>Amigas a la fuerza (2002).mkv</t>
  </si>
  <si>
    <t>Amigos apasionados (1949).mkv</t>
  </si>
  <si>
    <t>Amigos de más (2013).mkv</t>
  </si>
  <si>
    <t>Amigos para siempre (2019).mkv</t>
  </si>
  <si>
    <t>Amistad (1997).mkv</t>
  </si>
  <si>
    <t>Amistades salvajes (2019).mkv</t>
  </si>
  <si>
    <t>Ammonite (2020).mkv</t>
  </si>
  <si>
    <t>Amor a la siciliana (2016).mkv</t>
  </si>
  <si>
    <t>Amor a quemarropa (1993).mkv</t>
  </si>
  <si>
    <t>Amor bajo el espino blanco (2010).mkv</t>
  </si>
  <si>
    <t>Amor ciego (2001).mkv</t>
  </si>
  <si>
    <t>Amor con preaviso (2002).avi</t>
  </si>
  <si>
    <t>Amor en conserva (1949).mkv</t>
  </si>
  <si>
    <t>Amor en su punto (2013).mkv</t>
  </si>
  <si>
    <t>Amor es todo lo que necesitas (2012).mkv</t>
  </si>
  <si>
    <t>El amor es extraño (2014).mkv</t>
  </si>
  <si>
    <t>Amor loco, Amor prohibido (2001).avi</t>
  </si>
  <si>
    <t>Amor que mata (1947).mkv</t>
  </si>
  <si>
    <t>Amor sin cita previa (2015).mkv</t>
  </si>
  <si>
    <t>Amor sin control (2012).mkv</t>
  </si>
  <si>
    <t>Amor y amistad (2016).mkv</t>
  </si>
  <si>
    <t>Amor y honor (2013).mkv</t>
  </si>
  <si>
    <t>Amor y letras (2012).mkv</t>
  </si>
  <si>
    <t>Amor y otras cosas imposibles (2009).mkv</t>
  </si>
  <si>
    <t>Amor y otras drogas (2010).mkv</t>
  </si>
  <si>
    <t>Amor y otros desastres (2006).mkv</t>
  </si>
  <si>
    <t>Amor zombie (2014).mkv</t>
  </si>
  <si>
    <t>Amor (2012).mkv</t>
  </si>
  <si>
    <t>Amores asesinos (2013).mkv</t>
  </si>
  <si>
    <t>Amores con un extraño (1963).mkv</t>
  </si>
  <si>
    <t>Amores perros (2000) - FilmAffinity</t>
  </si>
  <si>
    <t>Amores perros (2000).mkv</t>
  </si>
  <si>
    <t>Amundsen (2019).mkv</t>
  </si>
  <si>
    <t>An American Crime (2007).mkv</t>
  </si>
  <si>
    <t>Ana Caulder (1971).mkv</t>
  </si>
  <si>
    <t>Ana de día (2018).mkv</t>
  </si>
  <si>
    <t>Ana de los mil días (1969).mkv</t>
  </si>
  <si>
    <t>Ana y el rey de Siam (1946).avi</t>
  </si>
  <si>
    <t>Ana, mon amour (2017).mkv</t>
  </si>
  <si>
    <t>Anacleto. Agente secreto (2015).mkv</t>
  </si>
  <si>
    <t>Análisis final (1992).mkv</t>
  </si>
  <si>
    <t>Anamorph (2007).avi</t>
  </si>
  <si>
    <t>Anastasia (1956).mkv</t>
  </si>
  <si>
    <t>Anatomía de un asesinato (1959) - FilmAffinity</t>
  </si>
  <si>
    <t>James Stewart, Lee Remick, Ben Gazzara, Arthur O'Connell, George C. Scott, Eve Arden, Kathryn Grant, Joseph N. Welch, Duke Ellington</t>
  </si>
  <si>
    <t>Anatomia de un asesinato (1959).mkv</t>
  </si>
  <si>
    <t>Anatomia de un hospital (1971).mkv</t>
  </si>
  <si>
    <t>Ane (2020).mkv</t>
  </si>
  <si>
    <t>Fallen Angels (1995).mkv</t>
  </si>
  <si>
    <t>Angustia en el hospital central (1982).mkv</t>
  </si>
  <si>
    <t>Animal de compañía (2016).mkv</t>
  </si>
  <si>
    <t>Animal Kingdom (2010).mkv</t>
  </si>
  <si>
    <t>Animales nocturnos (2016).mkv</t>
  </si>
  <si>
    <t>Aniquilación (2018).mkv</t>
  </si>
  <si>
    <t>Anna (2019).mkv</t>
  </si>
  <si>
    <t>Annie Hall (1977).mkv</t>
  </si>
  <si>
    <t>Annie (2014).mkv</t>
  </si>
  <si>
    <t>Anomalous (2016).mkv</t>
  </si>
  <si>
    <t>Anonymous (2011).mkv</t>
  </si>
  <si>
    <t>Another Year (2010).mkv</t>
  </si>
  <si>
    <t>Antes de la quema (2019).mkv</t>
  </si>
  <si>
    <t>Antes de que te vayas (2014).mkv</t>
  </si>
  <si>
    <t>Antes de ti (2016).mkv</t>
  </si>
  <si>
    <t>Apartamento para tres (1966).avi</t>
  </si>
  <si>
    <t>Aquí, un amigo (1981).avi</t>
  </si>
  <si>
    <t>Aritmética emocional (2007).avi</t>
  </si>
  <si>
    <t>Armados y cabreados (2011) - FilmAffinity</t>
  </si>
  <si>
    <t>Arsène Lupin (2004).avi</t>
  </si>
  <si>
    <t>Ases del cielo (1976).avi</t>
  </si>
  <si>
    <t>Asesinos natos (1994).avi</t>
  </si>
  <si>
    <t>Asfixia (Choke) (2008).avi</t>
  </si>
  <si>
    <t>Atormentada (1949).avi</t>
  </si>
  <si>
    <t>Atraco en la iglesia (First Sunday) (2008).avi</t>
  </si>
  <si>
    <t>Atrapa el fuego (Catch a Fire) (2006).avi</t>
  </si>
  <si>
    <t>Atrapado por amor (2009).avi</t>
  </si>
  <si>
    <t>Atrapados sin salida (1986).avi</t>
  </si>
  <si>
    <t>Avalon (2001).avi</t>
  </si>
  <si>
    <t>Antes que anochezca (2000).mkv</t>
  </si>
  <si>
    <t>Antes que el diablo sepa que has muerto (2007).mkv</t>
  </si>
  <si>
    <t>Antes y después (1996).mkv</t>
  </si>
  <si>
    <t>Anticristo (2009).mkv</t>
  </si>
  <si>
    <t>Antwone Fisher (2002).mkv</t>
  </si>
  <si>
    <t>Año uno (2009).mkv</t>
  </si>
  <si>
    <t>Apache (1954).mkv</t>
  </si>
  <si>
    <t>Apocalypse Now (1979).mkv</t>
  </si>
  <si>
    <t>Apocalypto (2006).mkv</t>
  </si>
  <si>
    <t>Apollo 18 (2011).mkv</t>
  </si>
  <si>
    <t>Apolo 13 (1995).mkv</t>
  </si>
  <si>
    <t>Appaloosa (2008).mkv</t>
  </si>
  <si>
    <t>Aprendiendo a conducir (2014).mkv</t>
  </si>
  <si>
    <t>Aprendiendo a vivir (2017).mkv</t>
  </si>
  <si>
    <t>Aprendiz de gigoló (2013).mkv</t>
  </si>
  <si>
    <t>April Apocalypse (2013).mkv</t>
  </si>
  <si>
    <t>Aquel excitante curso (1982).mkv</t>
  </si>
  <si>
    <t>Aquel maldito tren blindado (1978).mkv</t>
  </si>
  <si>
    <t>Aquellos que desean mi muerte (2021).mkv</t>
  </si>
  <si>
    <t>Arabesco (1966).mkv</t>
  </si>
  <si>
    <t>Archive (2020.mkv</t>
  </si>
  <si>
    <t>Arco de triunfo (1948).mkv</t>
  </si>
  <si>
    <t>Arde Mississippi (1988).mkv</t>
  </si>
  <si>
    <t>Arenas de muerte (1957).mkv</t>
  </si>
  <si>
    <t>Arenas sangrientas (1949).mkv</t>
  </si>
  <si>
    <t>Argo (2012).mkv</t>
  </si>
  <si>
    <t>Ariane (1957).mkv</t>
  </si>
  <si>
    <t>Arizona (1939).mkv</t>
  </si>
  <si>
    <t>Arlington Road. Temerás a tu vecino (1999).mkv</t>
  </si>
  <si>
    <t>Arma fatal (2007).mkv</t>
  </si>
  <si>
    <t>Armados y cabreados (2011).mkv</t>
  </si>
  <si>
    <t>Armados y peligrosos (1986).mkv</t>
  </si>
  <si>
    <t>Armageddon (1998).mkv</t>
  </si>
  <si>
    <t>Armas de mujer (1988).mkv</t>
  </si>
  <si>
    <t>Arn. El Caballero Templario (2007).mkv</t>
  </si>
  <si>
    <t>ARQ (2016).mkv</t>
  </si>
  <si>
    <t>Arrástrame al infierno (2009).mkv</t>
  </si>
  <si>
    <t>Arsénico por compasión (1944).mkv</t>
  </si>
  <si>
    <t>Artemis Fowl (2020).mkv</t>
  </si>
  <si>
    <t>Arthur, el soltero de oro (1981).mkv</t>
  </si>
  <si>
    <t>Ártico (2018).mkv</t>
  </si>
  <si>
    <t>Asalto a la comisaría del distrito 13 (1976).mkv</t>
  </si>
  <si>
    <t>Asalto en Wall Street (2013).mkv</t>
  </si>
  <si>
    <t>Asalto al convoy (2016).mkv</t>
  </si>
  <si>
    <t>Asalto al distrito 13 (2005).mkv</t>
  </si>
  <si>
    <t>Asalto al furgón blindado (2013).mkv</t>
  </si>
  <si>
    <t>Asalto al poder (2013).mkv</t>
  </si>
  <si>
    <t>Asalto al Queen Mary (1966).mkv</t>
  </si>
  <si>
    <t>Asalto al tren del dinero (1995).mkv</t>
  </si>
  <si>
    <t>Asalto al tren Pelham 123 (2009).mkv</t>
  </si>
  <si>
    <t>Asalto en París (2016).mkv</t>
  </si>
  <si>
    <t>Ases Calientes 2. Baile de asesinos (2010).mkv</t>
  </si>
  <si>
    <t>Ases calientes (2007).mkv</t>
  </si>
  <si>
    <t>Asesinato en 8mm. (1999).mkv</t>
  </si>
  <si>
    <t>Asesinato en el Orient Express (1974).mkv</t>
  </si>
  <si>
    <t>Murder at 1600 (Asesinato en la Casa Blanca) (1997).mkv</t>
  </si>
  <si>
    <t>Asesinato justo (2008).mkv</t>
  </si>
  <si>
    <t>Asesinato... 1-2-3 (2002).mkv</t>
  </si>
  <si>
    <t>Asesino en el tiempo (2013).mkv</t>
  </si>
  <si>
    <t>Asesino implacable (1971).mkv</t>
  </si>
  <si>
    <t>Asesino invisible (1977).mkv</t>
  </si>
  <si>
    <t>Asesinos de élite (2011).mkv</t>
  </si>
  <si>
    <t>Asesinos de reemplazo (1998).mkv</t>
  </si>
  <si>
    <t>Asesinos (1995).mkv</t>
  </si>
  <si>
    <t>Ashanti (Ébano) (1979).mkv</t>
  </si>
  <si>
    <t>Ashby (2015).mkv</t>
  </si>
  <si>
    <t>Así en la Tierra como en el Infierno (2014).mkv</t>
  </si>
  <si>
    <t>Así nos va (2014).mkv</t>
  </si>
  <si>
    <t>Así somos (People Like Us) (2012).mkv</t>
  </si>
  <si>
    <t>Asia (2020).mkv</t>
  </si>
  <si>
    <t>Assassin's Creed (2016).mkv</t>
  </si>
  <si>
    <t>Asuntos de familia (City Island) (2009).mkv</t>
  </si>
  <si>
    <t>Asuntos sucios (1990).mkv</t>
  </si>
  <si>
    <t>Atando cabos (2001).mkv</t>
  </si>
  <si>
    <t>Ataque al carro blindado (1967).mkv</t>
  </si>
  <si>
    <t>Ático sin ascensor (2014).mkv</t>
  </si>
  <si>
    <t>Atlantic City (1980).mkv</t>
  </si>
  <si>
    <t>Atmósfera cero (1981).mkv</t>
  </si>
  <si>
    <t>Atómica (Atomic Blonde) (2017).mkv</t>
  </si>
  <si>
    <t>Atracadores (2015).mkv</t>
  </si>
  <si>
    <t>Atracción fatal (1987).mkv</t>
  </si>
  <si>
    <t>Atraco en 7 minutos (2014).mkv</t>
  </si>
  <si>
    <t>Atraco en Belfast (2011).mkv</t>
  </si>
  <si>
    <t>Atraco perfecto (1956).mkv</t>
  </si>
  <si>
    <t>Atraco por duplicado (2011).mkv</t>
  </si>
  <si>
    <t>Atrapa a un ladrón (1955).mkv</t>
  </si>
  <si>
    <t>Atrapada en la oscuridad (2013).mkv</t>
  </si>
  <si>
    <t>Atrapada en las profundidades (2020).mkv</t>
  </si>
  <si>
    <t>Atrapado en el tiempo (1993).mkv</t>
  </si>
  <si>
    <t>Atrapado en un pirado (2008).mkv</t>
  </si>
  <si>
    <t>Atrapado por su pasado (1993).mkv</t>
  </si>
  <si>
    <t>Atrapados en Chernóbil (2012).mkv</t>
  </si>
  <si>
    <t>Atrapados (1949).mkv</t>
  </si>
  <si>
    <t>Atrápame si puedes (2002).mkv</t>
  </si>
  <si>
    <t>Attack The Block (2011).mkv</t>
  </si>
  <si>
    <t>Attraction (2017).mkv</t>
  </si>
  <si>
    <t>Audition (1999).mkv</t>
  </si>
  <si>
    <t>El triunfo de un sueño (August Rush) (2007).mkv</t>
  </si>
  <si>
    <t>Aurora (Jamais contente) (2016).mkv</t>
  </si>
  <si>
    <t>Ausencia de malicia (1981).mkv</t>
  </si>
  <si>
    <t>Australia (2008).mkv</t>
  </si>
  <si>
    <t>Autómata (2014).mkv</t>
  </si>
  <si>
    <t>Autostop sangriento (1977).mkv</t>
  </si>
  <si>
    <t>Avatar (2009).mkv</t>
  </si>
  <si>
    <t>Aventuras en la gran ciudad (1987).mkv</t>
  </si>
  <si>
    <t>Aviones de papel (2014).mkv</t>
  </si>
  <si>
    <t>Await Further Instructions (2018).mkv</t>
  </si>
  <si>
    <t>Awaydays (2009).mkv</t>
  </si>
  <si>
    <t>Ayla. La hija de la guerra (2017).mkv</t>
  </si>
  <si>
    <t>Alzando el vuelo (2015).mkv</t>
  </si>
  <si>
    <t>Ave, César! (2016).mkv</t>
  </si>
  <si>
    <t>Ataque! (1956).mkv</t>
  </si>
  <si>
    <t>Átame! (1989).mkv</t>
  </si>
  <si>
    <t>Asylum. El experimento (2014).mkv</t>
  </si>
  <si>
    <t>Backtrack: Sin regreso (2015) - FilmAffinity</t>
  </si>
  <si>
    <t>Bait (2000).avi</t>
  </si>
  <si>
    <t>Bajo un manto de estrellas (2013).avi</t>
  </si>
  <si>
    <t>Bandidas (2006).avi</t>
  </si>
  <si>
    <t>Peligro en Bangkok (2008).avi</t>
  </si>
  <si>
    <t>Beauty Shop (2005).avi</t>
  </si>
  <si>
    <t>Belleza prohibida (2004) - FilmAffinity</t>
  </si>
  <si>
    <t>Ben X (2007).avi</t>
  </si>
  <si>
    <t>Bernard y Doris (2006).avi</t>
  </si>
  <si>
    <t>Bésalas por mí (1957).avi</t>
  </si>
  <si>
    <t>Bienvenido a casa Roscoe Jenkins (2008).avi</t>
  </si>
  <si>
    <t>Bienvenidos al norte (2008).avi</t>
  </si>
  <si>
    <t>Bienvenidos al Sur (2010).avi</t>
  </si>
  <si>
    <t>Bingo infernal (2021) - FilmAffinity</t>
  </si>
  <si>
    <t>Blanco perfecto (Gun Shy) (2000).avi</t>
  </si>
  <si>
    <t>Punto ciego (2018) - FilmAffinity</t>
  </si>
  <si>
    <t>Bodas por encargo (2005).avi</t>
  </si>
  <si>
    <t>Muere otra vez (2021) - FilmAffinity</t>
  </si>
  <si>
    <t>Buen viaje, excelencia! (2003).avi</t>
  </si>
  <si>
    <t>Buffalo Soldiers (2001).avi</t>
  </si>
  <si>
    <t>Bugsy (1991).avi</t>
  </si>
  <si>
    <t>Buscando un beso a medianoche (2007).avi</t>
  </si>
  <si>
    <t>Babadook (2014).mkv</t>
  </si>
  <si>
    <t>Babel (2006).mkv</t>
  </si>
  <si>
    <t>Baby Doll (1956).mkv</t>
  </si>
  <si>
    <t>Baby Driver (2017).mkv</t>
  </si>
  <si>
    <t>Baby Mama (Mamá de alquiler) (2008).mkv</t>
  </si>
  <si>
    <t>Baby, Baby, Baby (2015).mkv</t>
  </si>
  <si>
    <t>Babycall (2011).mkv</t>
  </si>
  <si>
    <t>Babylon (2008).mkv</t>
  </si>
  <si>
    <t>Bacurau (2019).mkv</t>
  </si>
  <si>
    <t>Bad Boys (1983).mkv</t>
  </si>
  <si>
    <t>Tierra del mal (2014).mkv</t>
  </si>
  <si>
    <t>Bad Santa 2 (2016).mkv</t>
  </si>
  <si>
    <t>Bad Teacher (2011).mkv</t>
  </si>
  <si>
    <t>Juegos de palabras (2013).mkv</t>
  </si>
  <si>
    <t>Bahía de Sangre (1971).mkv</t>
  </si>
  <si>
    <t>Bailando con lobos (1990).mkv</t>
  </si>
  <si>
    <t>Bailando la vida (2017).mkv</t>
  </si>
  <si>
    <t>Bait (Carnada) (2012).mkv</t>
  </si>
  <si>
    <t>Bajo amenaza (2011).mkv</t>
  </si>
  <si>
    <t>Bajo cero (2006).mkv</t>
  </si>
  <si>
    <t>Bajo el fuego (1983).mkv</t>
  </si>
  <si>
    <t>Bajo el sol de la Toscana (2003).mkv</t>
  </si>
  <si>
    <t>Land of Mine (Bajo la arena) (2015).mkv</t>
  </si>
  <si>
    <t>Bajo la misma estrella (2014).mkv</t>
  </si>
  <si>
    <t>Bajo la rosa (2017).mkv</t>
  </si>
  <si>
    <t>Under the Shadow (Bajo la sombra) (2016).mkv</t>
  </si>
  <si>
    <t>Bajo las estrellas de París (2020).mkv</t>
  </si>
  <si>
    <t>Bajo sospecha (1982).mkv</t>
  </si>
  <si>
    <t>Bajo un sol abrasador (2013).mkv</t>
  </si>
  <si>
    <t>Bajocero (2021).mkv</t>
  </si>
  <si>
    <t>Una bala sin nombre (1959).mkv</t>
  </si>
  <si>
    <t>Balada triste de trompeta (2010).mkv</t>
  </si>
  <si>
    <t>Balas sobre Broadway (1994).mkv</t>
  </si>
  <si>
    <t>Banana Split (2018).mkv</t>
  </si>
  <si>
    <t>Bananas (1971).mkv</t>
  </si>
  <si>
    <t>Band Aid (2017).mkv</t>
  </si>
  <si>
    <t>Banda aparte (1964).mkv</t>
  </si>
  <si>
    <t>Banderas de nuestros padres (2006).mkv</t>
  </si>
  <si>
    <t>Bandidos (2001).mkv</t>
  </si>
  <si>
    <t>Bandolero (1968).mkv</t>
  </si>
  <si>
    <t>Bar Bahar. Entre dos mundos (2016).mkv</t>
  </si>
  <si>
    <t>Barb y Star van a Vista Del Mar (2021).mkv</t>
  </si>
  <si>
    <t>Barbacoa de amigos (2014).mkv</t>
  </si>
  <si>
    <t>Bárbara (2012).mkv</t>
  </si>
  <si>
    <t>Barbarella (1967).mkv</t>
  </si>
  <si>
    <t>Barrabás (1961).mkv</t>
  </si>
  <si>
    <t>Barrenderos espaciales (2021).mkv</t>
  </si>
  <si>
    <t>Barridos por la marea (2002).mkv</t>
  </si>
  <si>
    <t>Barry Lyndon (1975).mkv</t>
  </si>
  <si>
    <t>Barry (2016).mkv</t>
  </si>
  <si>
    <t>Barton Fink (1991).mkv</t>
  </si>
  <si>
    <t>Basada en hechos reales (2017).mkv</t>
  </si>
  <si>
    <t>Basic (2003).mkv</t>
  </si>
  <si>
    <t>Batalla en Seattle (2007).mkv</t>
  </si>
  <si>
    <t>Batalla más allá de las estrellas (1968).mkv</t>
  </si>
  <si>
    <t>Battleship (2012).mkv</t>
  </si>
  <si>
    <t>Galáctica, el Universo en Guerra (1978).mkv</t>
  </si>
  <si>
    <t>Beast (2017).mkv</t>
  </si>
  <si>
    <t>Beasts of No Nation (2015).mkv</t>
  </si>
  <si>
    <t>Beautiful Boy. Siempre serás mi hijo (2018).mkv</t>
  </si>
  <si>
    <t>Begin Again (2013).mkv</t>
  </si>
  <si>
    <t>Beginners (Principiantes) (2010).mkv</t>
  </si>
  <si>
    <t>La vida de Flynn (2012).mkv</t>
  </si>
  <si>
    <t>Ser los Ricardo (2021).mkv</t>
  </si>
  <si>
    <t>Bel Ami, historia de un seductor (2012).mkv</t>
  </si>
  <si>
    <t>Bella de día (Belle de jour) (1967).mkv</t>
  </si>
  <si>
    <t>Belle y Sebastián (2013).mkv</t>
  </si>
  <si>
    <t>Belle (2013).mkv</t>
  </si>
  <si>
    <t>Belleza eterna (2019).mkv</t>
  </si>
  <si>
    <t>Belleza oculta (2016).mkv</t>
  </si>
  <si>
    <t>Belleza prohibida (2004).mkv</t>
  </si>
  <si>
    <t>Bendíceme, última (2013).mkv</t>
  </si>
  <si>
    <t>Ben-Hur (1959).mkv</t>
  </si>
  <si>
    <t>Beowulf &amp; Grendel (2005).mkv</t>
  </si>
  <si>
    <t>Beowulf (2007).mkv</t>
  </si>
  <si>
    <t>Berberian Sound Studio (2012).mkv</t>
  </si>
  <si>
    <t>Berlín Occidente (1948).mkv</t>
  </si>
  <si>
    <t>Bernie (2011).mkv</t>
  </si>
  <si>
    <t>Berserker (2015).mkv</t>
  </si>
  <si>
    <t>Bésame, tonto (1964).mkv</t>
  </si>
  <si>
    <t>Bestias del sur salvaje (2012).mkv</t>
  </si>
  <si>
    <t>Betibú (2014).mkv</t>
  </si>
  <si>
    <t>Better Days (2019).mkv</t>
  </si>
  <si>
    <t>Betty Anne Waters (Conviction) (2010).mkv</t>
  </si>
  <si>
    <t>Beyond Skyline (2017).mkv</t>
  </si>
  <si>
    <t>Beyond the Gates (2016).mkv</t>
  </si>
  <si>
    <t>Bicho malo (Bad Milo!) (2012).mkv</t>
  </si>
  <si>
    <t>Bienvenido a la jungla (2013).mkv</t>
  </si>
  <si>
    <t>Bienvenido, Mr. Chance (1979).mkv</t>
  </si>
  <si>
    <t>Bienvenido, Míster Marshall (1953).mkv</t>
  </si>
  <si>
    <t>Bienvenidos a Alemania (2016).mkv</t>
  </si>
  <si>
    <t>Bienvenidos a Collinwood (2002).mkv</t>
  </si>
  <si>
    <t>Bienvenidos a Grecia (2015).mkv</t>
  </si>
  <si>
    <t>Bienvenidos a Marwen (2018).mkv</t>
  </si>
  <si>
    <t>Bienvenidos a Zombieland (2009).mkv</t>
  </si>
  <si>
    <t>Bienvenidos al barrio (2019).mkv</t>
  </si>
  <si>
    <t>Bienvenidos al fin del mundo (2013).mkv</t>
  </si>
  <si>
    <t>Big Ass Spider (2013).mkv</t>
  </si>
  <si>
    <t>Big Bad Wolves (2013).mkv</t>
  </si>
  <si>
    <t>Big Eyes (2014).mkv</t>
  </si>
  <si>
    <t>Big Fish (2003).mkv</t>
  </si>
  <si>
    <t>Caza mayor (2014).mkv</t>
  </si>
  <si>
    <t>Big (1988).mkv</t>
  </si>
  <si>
    <t>Bigfoot y los Henderson (1987).mkv</t>
  </si>
  <si>
    <t>Biggles, el viajero del tiempo (1986).mkv</t>
  </si>
  <si>
    <t>Bilitis (1977).mkv</t>
  </si>
  <si>
    <t>Bill y Ted salvan el universo (2020).mkv</t>
  </si>
  <si>
    <t>Billy Bathgate (1991).mkv</t>
  </si>
  <si>
    <t>Billy Elliot (Quiero bailar) (2000).mkv</t>
  </si>
  <si>
    <t>Billy Lynn (2016).mkv</t>
  </si>
  <si>
    <t>Bingo infernal (2021).mkv</t>
  </si>
  <si>
    <t>Bird (1988).mkv</t>
  </si>
  <si>
    <t>Birdman o (La inesperada virtud de la ignorancia) (2014).mkv</t>
  </si>
  <si>
    <t>Birdy (1984).mkv</t>
  </si>
  <si>
    <t>Bitelchús (1988).mkv</t>
  </si>
  <si>
    <t>La gran hambruna (2018).mkv</t>
  </si>
  <si>
    <t>Black Death (Garra negra) (2010).mkv</t>
  </si>
  <si>
    <t>Black Dog (1998).mkv</t>
  </si>
  <si>
    <t>Black Hawk derribado (2001).mkv</t>
  </si>
  <si>
    <t>Black Nativity (2013).mkv</t>
  </si>
  <si>
    <t>Black Rain (1989).mkv</t>
  </si>
  <si>
    <t>Black Rock (2012).mkv</t>
  </si>
  <si>
    <t>Black Snake Moan (2006).mkv</t>
  </si>
  <si>
    <t>Black (2015).mkv</t>
  </si>
  <si>
    <t>Blackthorn. Sin destino (2011).mkv</t>
  </si>
  <si>
    <t>Blackway (Go with Me) (2015).mkv</t>
  </si>
  <si>
    <t>Blackwood (2018).mkv</t>
  </si>
  <si>
    <t>La espada del inmortal (2017).mkv</t>
  </si>
  <si>
    <t>Blancanieves y la leyenda del cazador (2012).mkv</t>
  </si>
  <si>
    <t>Blancanieves (Mirror, Mirror) (2012).mkv</t>
  </si>
  <si>
    <t>Blanco escurridizo (2010).mkv</t>
  </si>
  <si>
    <t>Blanco humano (1993).mkv</t>
  </si>
  <si>
    <t>Blaze (2018).mkv</t>
  </si>
  <si>
    <t>El enemigo está dentro (2004).mkv</t>
  </si>
  <si>
    <t>Blindado (2009).mkv</t>
  </si>
  <si>
    <t>Blinded by the Light (Cegado por la luz) (2019).mkv</t>
  </si>
  <si>
    <t>Punto ciego (2018).mkv</t>
  </si>
  <si>
    <t>Bliss (2019).mkv</t>
  </si>
  <si>
    <t>Blitz (2011).mkv</t>
  </si>
  <si>
    <t>Blood Father (2016).mkv</t>
  </si>
  <si>
    <t>Bloodshot (2020).mkv</t>
  </si>
  <si>
    <t>Bloodsucking Bastards (2015).mkv</t>
  </si>
  <si>
    <t>Blow (2001).mkv</t>
  </si>
  <si>
    <t>Blue Jasmine (2013).mkv</t>
  </si>
  <si>
    <t>Blue Jay (2016).mkv</t>
  </si>
  <si>
    <t>Blue Ruin (2013).mkv</t>
  </si>
  <si>
    <t>Blue Story (2019).mkv</t>
  </si>
  <si>
    <t>Blue Valentine (2010).mkv</t>
  </si>
  <si>
    <t>Bobby Z (2007).mkv</t>
  </si>
  <si>
    <t>Bobby (2006).mkv</t>
  </si>
  <si>
    <t>Reality bites (Bocados de realidad) (1994).mkv</t>
  </si>
  <si>
    <t>Boccaccio '70 (1962).mkv</t>
  </si>
  <si>
    <t>Bohemian Rhapsody (2018).mkv</t>
  </si>
  <si>
    <t>Boinas verdes (1968).mkv</t>
  </si>
  <si>
    <t>Bola de fuego (1941).mkv</t>
  </si>
  <si>
    <t>Bolero (1984).mkv</t>
  </si>
  <si>
    <t>Bomb City (2017).mkv</t>
  </si>
  <si>
    <t>Bombardero (1943).mkv</t>
  </si>
  <si>
    <t>Bone Tomahawk (2015).mkv</t>
  </si>
  <si>
    <t>Bonnie y Clyde (1967).mkv</t>
  </si>
  <si>
    <t>Boogeyman, la puerta del miedo (2005).mkv</t>
  </si>
  <si>
    <t>Boogie Nights (1997).mkv</t>
  </si>
  <si>
    <t>Boomerang, el príncipe de las mujeres (1992).mkv</t>
  </si>
  <si>
    <t>Border (2018).mkv</t>
  </si>
  <si>
    <t>Borg McEnroe. La película (2017).mkv</t>
  </si>
  <si>
    <t>Born to Be Blue (2015).mkv</t>
  </si>
  <si>
    <t>Borrar el historial (2020).mkv</t>
  </si>
  <si>
    <t>Muere otra vez (2021).mkv</t>
  </si>
  <si>
    <t>Boudu salvado de las aguas (1932).mkv</t>
  </si>
  <si>
    <t>Boyhood (Momentos de una vida) (2014).mkv</t>
  </si>
  <si>
    <t>Boys Don't Cry (1999).mkv</t>
  </si>
  <si>
    <t>Brannigan (1975).mkv</t>
  </si>
  <si>
    <t>Brava (2017).mkv</t>
  </si>
  <si>
    <t>Braveheart (1995).mkv</t>
  </si>
  <si>
    <t>Brawl in Cell Block 99 (2017).mkv</t>
  </si>
  <si>
    <t>Brazil (1985).mkv</t>
  </si>
  <si>
    <t>Brazo de oro (2021).mkv</t>
  </si>
  <si>
    <t>Breakdown (1997).mkv</t>
  </si>
  <si>
    <t>Breaking and Entering (2006).mkv</t>
  </si>
  <si>
    <t>Breaking News (2004).mkv</t>
  </si>
  <si>
    <t>Fuga desesperada (2013).mkv</t>
  </si>
  <si>
    <t>Breath (Respira) (2017).mkv</t>
  </si>
  <si>
    <t>Breve encuentro (1945).mkv</t>
  </si>
  <si>
    <t>Brick Mansions (La fortaleza) (2014).mkv</t>
  </si>
  <si>
    <t>Brick (2005).mkv</t>
  </si>
  <si>
    <t>Brigada 49 (2004).mkv</t>
  </si>
  <si>
    <t>Brigada homicida (1968).mkv</t>
  </si>
  <si>
    <t>Bright (2017).mkv</t>
  </si>
  <si>
    <t>Brigsby Bear (2017).mkv</t>
  </si>
  <si>
    <t>Brimstone. La hija del predicador (2016).mkv</t>
  </si>
  <si>
    <t>Brittany corre una maratón (2019).mkv</t>
  </si>
  <si>
    <t>Brokeback Mountain (En terreno vedado) (2005).mkv</t>
  </si>
  <si>
    <t>Hermanos indomables (2015).mkv</t>
  </si>
  <si>
    <t>Bronce (2015).mkv</t>
  </si>
  <si>
    <t>Bronco Billy (1980).mkv</t>
  </si>
  <si>
    <t>Brooklyn (2015).mkv</t>
  </si>
  <si>
    <t>Brubaker (1980).mkv</t>
  </si>
  <si>
    <t>Bubba Ho-tep (2002).mkv</t>
  </si>
  <si>
    <t>Buchanan cabalga de nuevo (1958).mkv</t>
  </si>
  <si>
    <t>Buck y el farsante (1972).mkv</t>
  </si>
  <si>
    <t>Buenas noches, y buena suerte (2005).mkv</t>
  </si>
  <si>
    <t>Buenos días, tristeza (1958).mkv</t>
  </si>
  <si>
    <t>Buenos principios (2019).mkv</t>
  </si>
  <si>
    <t>Buenos vecinos (2017).mkv</t>
  </si>
  <si>
    <t>Buffalo '66 (1998).mkv</t>
  </si>
  <si>
    <t>Bullitt (1968).mkv</t>
  </si>
  <si>
    <t>Bumblebee (2018).mkv</t>
  </si>
  <si>
    <t>Bunny, la cosa asesina (2015).mkv</t>
  </si>
  <si>
    <t>Bunraku (2010).mkv</t>
  </si>
  <si>
    <t>Burke &amp; Hare (2010).mkv</t>
  </si>
  <si>
    <t>Burning (2018).mkv</t>
  </si>
  <si>
    <t>Bus Stop (1956).mkv</t>
  </si>
  <si>
    <t>Busca tu refugio (1955).mkv</t>
  </si>
  <si>
    <t>Buscando a Eric (2009).mkv</t>
  </si>
  <si>
    <t>Buscando a Eva (1999).mkv</t>
  </si>
  <si>
    <t>Buscando a Susan desesperadamente (1985).mkv</t>
  </si>
  <si>
    <t>Buscando un amigo para el fin del mundo (2012).mkv</t>
  </si>
  <si>
    <t>Buscando un destino (2013).mkv</t>
  </si>
  <si>
    <t>Buscando venganza (2016).mkv</t>
  </si>
  <si>
    <t>Bushwick (2017).mkv</t>
  </si>
  <si>
    <t>Bye Bye Germany (2017).mkv</t>
  </si>
  <si>
    <t>Byzantium (2012).mkv</t>
  </si>
  <si>
    <t>Burt Munro. Un sueño, una leyenda (2005).mkv</t>
  </si>
  <si>
    <t>Broken Arrow. Alarma nuclear (1996).mkv</t>
  </si>
  <si>
    <t>Black Sea. Mar tenebroso (2014).mkv</t>
  </si>
  <si>
    <t>Blackhat. Amenaza en la red (2015).mkv</t>
  </si>
  <si>
    <t>Black Mass. Estrictamente criminal (2015).mkv</t>
  </si>
  <si>
    <t>Beethoven (2020).mkv</t>
  </si>
  <si>
    <t>Backtrack. Sin regreso (2015).mkv</t>
  </si>
  <si>
    <t>BAC Nord. Brigada de Investigación Criminal (2021).mkv</t>
  </si>
  <si>
    <t>Jackass presenta. Bad Grandpa (2013).mkv</t>
  </si>
  <si>
    <t>Barry Seal. El traficante (2017).mkv</t>
  </si>
  <si>
    <t>Detrás del candelabro (2013).mkv</t>
  </si>
  <si>
    <t>Brexit. una guerra incivil (2019).mkv</t>
  </si>
  <si>
    <t>Ca$h (2010).avi</t>
  </si>
  <si>
    <t>Cadete Kelly (2002).avi</t>
  </si>
  <si>
    <t>La obra y la gloria III. Tierra de conquista (Camino a la gloria III) (2006).avi</t>
  </si>
  <si>
    <t>Capitanes de las nubes (1942).avi</t>
  </si>
  <si>
    <t>Cara de ángel (1953).avi</t>
  </si>
  <si>
    <t>Caravana de mujeres(1951).avi</t>
  </si>
  <si>
    <t>Caravana hacia el sur (1955).avi</t>
  </si>
  <si>
    <t>Carlos (2010).avi</t>
  </si>
  <si>
    <t>Cartas a Iris (1990).avi</t>
  </si>
  <si>
    <t>Cash (2008).avi</t>
  </si>
  <si>
    <t>Casi 300 (2008).avi</t>
  </si>
  <si>
    <t>After School Special</t>
  </si>
  <si>
    <t>After School Special (2003).avi</t>
  </si>
  <si>
    <t>Casi perfecta (2012).avi</t>
  </si>
  <si>
    <t>Cazadores de mentes (Mindhunters) (2004) - FilmAffinity</t>
  </si>
  <si>
    <t>Cerco roto (1979).avi</t>
  </si>
  <si>
    <t>Cerezos en flor (2008).avi</t>
  </si>
  <si>
    <t>Chaplin (1992).avi</t>
  </si>
  <si>
    <t>Charlie Bartlett (2007).avi</t>
  </si>
  <si>
    <t>Charlot, bohemio (1916).avi</t>
  </si>
  <si>
    <t>Chrysalis (2007).avi</t>
  </si>
  <si>
    <t>Cinco tumbas al Cairo (1943).avi</t>
  </si>
  <si>
    <t>Cinturón rojo (2008).avi</t>
  </si>
  <si>
    <t>Ciudadano Bob Roberts (1992).avi</t>
  </si>
  <si>
    <t>Coco, de la rebeldía a la leyenda de Chanel (2009).avi</t>
  </si>
  <si>
    <t>CODA: Los sonidos del silencio (2021) - FilmAffinity</t>
  </si>
  <si>
    <t>Código fuente (2011) - FilmAffinity</t>
  </si>
  <si>
    <t>Coffee and Cigarettes (2003).avi</t>
  </si>
  <si>
    <t>Columbus Day (2008).avi</t>
  </si>
  <si>
    <t>Comando secreto (1968).avi</t>
  </si>
  <si>
    <t>Come, reza, ama (2010).avi</t>
  </si>
  <si>
    <t>Cometas en el cielo (2007).avi</t>
  </si>
  <si>
    <t>Cómo gané la guerra (1967).avi</t>
  </si>
  <si>
    <t>Cómo perder la cabeza (2001).avi</t>
  </si>
  <si>
    <t>Con él llegó el escándalo (1960).avi</t>
  </si>
  <si>
    <t>Con sangre y fuego (1999).avi</t>
  </si>
  <si>
    <t>Confidence (2003).avi</t>
  </si>
  <si>
    <t>Confucio (2010).avi</t>
  </si>
  <si>
    <t>Conspiracion en la red. Hackers 3 (2001).avi</t>
  </si>
  <si>
    <t>Copia certificada (2010).avi</t>
  </si>
  <si>
    <t>Corazón rebelde (2009).avi</t>
  </si>
  <si>
    <t>Coronel Redl (1984).avi</t>
  </si>
  <si>
    <t>Corre, Lola, corre (1998).avi</t>
  </si>
  <si>
    <t>Corredor de fondo (2007).avi</t>
  </si>
  <si>
    <t>Cowboy de medianoche (1969).avi</t>
  </si>
  <si>
    <t>Crónica de un engaño (2008).avi</t>
  </si>
  <si>
    <t>Crónicas mutantes (2008).avi</t>
  </si>
  <si>
    <t>Cuando ella me encontró (2007).avi</t>
  </si>
  <si>
    <t>Cumbres borrascosas (1939).avi</t>
  </si>
  <si>
    <t>Cuscús (2007).avi</t>
  </si>
  <si>
    <t>Cypher (2002).avi</t>
  </si>
  <si>
    <t>Caballero sin espada (1939).mkv</t>
  </si>
  <si>
    <t>Caballeros, princesas y otras bestias (2011).mkv</t>
  </si>
  <si>
    <t>Caballos salvajes (2015).mkv</t>
  </si>
  <si>
    <t>Cabaret (1972).mkv</t>
  </si>
  <si>
    <t>Cabezas huecas (1994).mkv</t>
  </si>
  <si>
    <t>Cactus Jack (1979).mkv</t>
  </si>
  <si>
    <t>Cadena perpetua (1994).mkv</t>
  </si>
  <si>
    <t>Cadillac Records (2008).mkv</t>
  </si>
  <si>
    <t>Cafarnaúm (2018).mkv</t>
  </si>
  <si>
    <t>Café irlandés (1993).mkv</t>
  </si>
  <si>
    <t>Café Society (2016).mkv</t>
  </si>
  <si>
    <t>Caídos sobre un árbol (1971).mkv</t>
  </si>
  <si>
    <t>Cairo Time (2009).mkv</t>
  </si>
  <si>
    <t>Cake (2014).mkv</t>
  </si>
  <si>
    <t>Calabria, mafia del sur (2014).mkv</t>
  </si>
  <si>
    <t>Calabuch (1956).mkv</t>
  </si>
  <si>
    <t>Calibre 45 (2006).mkv</t>
  </si>
  <si>
    <t>Calígula (1979).mkv</t>
  </si>
  <si>
    <t>Call Me by Your Name (2017).mkv</t>
  </si>
  <si>
    <t>Calle Cloverfield 10 (2016).mkv</t>
  </si>
  <si>
    <t>Calle Mayor (1956).mkv</t>
  </si>
  <si>
    <t>Calle sin salida (1937).mkv</t>
  </si>
  <si>
    <t>Calles de fuego (1984).mkv</t>
  </si>
  <si>
    <t>Calles salvajes (1984).mkv</t>
  </si>
  <si>
    <t>Calma total (1989).mkv</t>
  </si>
  <si>
    <t>Calvary (2014).mkv</t>
  </si>
  <si>
    <t>Cam (2018).mkv</t>
  </si>
  <si>
    <t>Cámara sellada (1996).mkv</t>
  </si>
  <si>
    <t>Cambio de reinas (2017).mkv</t>
  </si>
  <si>
    <t>Caminando entre las tumbas (2014).mkv</t>
  </si>
  <si>
    <t>Camino a la libertad (2010).mkv</t>
  </si>
  <si>
    <t>Camino a la perdición (2002).mkv</t>
  </si>
  <si>
    <t>Camino de odio (1958).mkv</t>
  </si>
  <si>
    <t>Camino hacia el éxito (2014).mkv</t>
  </si>
  <si>
    <t>Camino (2008).mkv</t>
  </si>
  <si>
    <t>Camp X-Ray (2014).mkv</t>
  </si>
  <si>
    <t>Campeones (2018).mkv</t>
  </si>
  <si>
    <t>Campo de batalla. La Tierra (2000).mkv</t>
  </si>
  <si>
    <t>El campo de cebollas (1979).mkv</t>
  </si>
  <si>
    <t>Campo de sueños (1989).mkv</t>
  </si>
  <si>
    <t>Canción de cuna para un cadáver (1964).mkv</t>
  </si>
  <si>
    <t>Canción de Nueva York (2017).mkv</t>
  </si>
  <si>
    <t>Candilejas (1952).mkv</t>
  </si>
  <si>
    <t>Candy Jar (2018).mkv</t>
  </si>
  <si>
    <t>Candy (2006).mkv</t>
  </si>
  <si>
    <t>Caníbal feroz (1981).mkv</t>
  </si>
  <si>
    <t>Caníbal (2013).mkv</t>
  </si>
  <si>
    <t>Cantando bajo la lluvia (1952).mkv</t>
  </si>
  <si>
    <t>Caos (2005).mkv</t>
  </si>
  <si>
    <t>Capitán Conan (1996).mkv</t>
  </si>
  <si>
    <t>Capitán Kóblic (2016).mkv</t>
  </si>
  <si>
    <t>Capitán Phillips (2013).mkv</t>
  </si>
  <si>
    <t>Capitán Trueno y el Santo Grial (2011).mkv</t>
  </si>
  <si>
    <t>Capitanes intrépidos (1937).mkv</t>
  </si>
  <si>
    <t>Capri (1960).mkv</t>
  </si>
  <si>
    <t>Capricho imperial (1934).mkv</t>
  </si>
  <si>
    <t>Caprichos del destino (1999).mkv</t>
  </si>
  <si>
    <t>Capricornio Uno (1978).mkv</t>
  </si>
  <si>
    <t>Captain Fantastic (2016).mkv</t>
  </si>
  <si>
    <t>Cara a cara (1997).mkv</t>
  </si>
  <si>
    <t>Caravana de paz (1950).mkv</t>
  </si>
  <si>
    <t>Caravanas bélicas, camino del Oeste (1931).mkv</t>
  </si>
  <si>
    <t>Carga maldita (1977).mkv</t>
  </si>
  <si>
    <t>Cargo (2017).mkv</t>
  </si>
  <si>
    <t>Carmen Jones (1954).mkv</t>
  </si>
  <si>
    <t>Carmen y Lola (2018).mkv</t>
  </si>
  <si>
    <t>Carne trémula (1997).mkv</t>
  </si>
  <si>
    <t>Carne viva (1972).mkv</t>
  </si>
  <si>
    <t>Carol (2015).mkv</t>
  </si>
  <si>
    <t>Carrera infernal (2013).mkv</t>
  </si>
  <si>
    <t>Carretera asfaltada en dos direcciones (1971).mkv</t>
  </si>
  <si>
    <t>Carretera perdida (1997).mkv</t>
  </si>
  <si>
    <t>Carrie Pilby (2016).mkv</t>
  </si>
  <si>
    <t>Carrie (1976).mkv</t>
  </si>
  <si>
    <t>Carros de fuego (1981).mkv</t>
  </si>
  <si>
    <t>Carta blanca (2011).mkv</t>
  </si>
  <si>
    <t>Carta de una desconocida (1948).mkv</t>
  </si>
  <si>
    <t>Cartas a Roxane (2018).mkv</t>
  </si>
  <si>
    <t>Cartas de Berlín (2016).mkv</t>
  </si>
  <si>
    <t>Cartas desde Iwo Jima (2006).mkv</t>
  </si>
  <si>
    <t>Carteristas (2018).mkv</t>
  </si>
  <si>
    <t>Casa de arena y niebla (2003).mkv</t>
  </si>
  <si>
    <t>Casa de juegos (1987).mkv</t>
  </si>
  <si>
    <t>Casablanca (1942).mkv</t>
  </si>
  <si>
    <t>Casanova (2005).mkv</t>
  </si>
  <si>
    <t>Cashback (2006).mkv</t>
  </si>
  <si>
    <t>Casi 40 (2018).mkv</t>
  </si>
  <si>
    <t>Casi humanos (2013).mkv</t>
  </si>
  <si>
    <t>Casi imposible (2019).mkv</t>
  </si>
  <si>
    <t>Casi leyendas (2017).mkv</t>
  </si>
  <si>
    <t>Casino (1995).mkv</t>
  </si>
  <si>
    <t>Casshern (2004).mkv</t>
  </si>
  <si>
    <t>Castillo de arena (2017).mkv</t>
  </si>
  <si>
    <t>Catfight (2016).mkv</t>
  </si>
  <si>
    <t>Cats (2019).mkv</t>
  </si>
  <si>
    <t>Causa justa (1995).mkv</t>
  </si>
  <si>
    <t>Cautivo (2015).mkv</t>
  </si>
  <si>
    <t>Cautivos del mal (1952).mkv</t>
  </si>
  <si>
    <t>Cautivos en Paradise (1994).mkv</t>
  </si>
  <si>
    <t>Cautivos (2014).mkv</t>
  </si>
  <si>
    <t>Caverrrrnícola! (Cavernícola!) (2004).mkv</t>
  </si>
  <si>
    <t>Cayo Largo (1948).mkv</t>
  </si>
  <si>
    <t>Caza a la espía (Fair Game) (2010).mkv</t>
  </si>
  <si>
    <t>Caza al asesino (2013).mkv</t>
  </si>
  <si>
    <t>Caza bajo el sol (2014).mkv</t>
  </si>
  <si>
    <t>Caza humana (2013).mkv</t>
  </si>
  <si>
    <t>Caza salvaje (1981).mkv</t>
  </si>
  <si>
    <t>Cazador a sueldo (1980).mkv</t>
  </si>
  <si>
    <t>Cazador blanco, corazón negro (1990).mkv</t>
  </si>
  <si>
    <t>Cazadores de mentes (Mindhunters) (2004).mkv</t>
  </si>
  <si>
    <t>Cazadores de sombras. Ciudad de hueso (2013).mkv</t>
  </si>
  <si>
    <t>Cegados por el deseo (Closer) (2004).mkv</t>
  </si>
  <si>
    <t>Cegados por el sol (2015).mkv</t>
  </si>
  <si>
    <t>Celda 211 (2009).mkv</t>
  </si>
  <si>
    <t>Celda 213 (2011).mkv</t>
  </si>
  <si>
    <t>Celebrity (1998).mkv</t>
  </si>
  <si>
    <t>Celestial Camel (2015).mkv</t>
  </si>
  <si>
    <t>Cell (2016).mkv</t>
  </si>
  <si>
    <t>Cellular (2004).mkv</t>
  </si>
  <si>
    <t>Cena de amigos (2009).mkv</t>
  </si>
  <si>
    <t>Cena en América (2020).mkv</t>
  </si>
  <si>
    <t>Cenizas de amor (1941).mkv</t>
  </si>
  <si>
    <t>Centauros del desierto (1956).mkv</t>
  </si>
  <si>
    <t>Centurión (2010).mkv</t>
  </si>
  <si>
    <t>Cerdos salvajes (Con un par... de ruedas) (2007).mkv</t>
  </si>
  <si>
    <t>Certain Women. Vidas de mujer (2016).mkv</t>
  </si>
  <si>
    <t>C'est la vie (2017).mkv</t>
  </si>
  <si>
    <t>Cézanne y yo (2015).mkv</t>
  </si>
  <si>
    <t>The Jackal (Chacal) (1997).mkv</t>
  </si>
  <si>
    <t>Chacal (1973).mkv</t>
  </si>
  <si>
    <t>Chantaje contra una mujer (1962).mkv</t>
  </si>
  <si>
    <t>Chantaje en Broadway (1957).mkv</t>
  </si>
  <si>
    <t>Chantaje (2007).mkv</t>
  </si>
  <si>
    <t>Chaos Walking (2021).mkv</t>
  </si>
  <si>
    <t>Chappie (2015).mkv</t>
  </si>
  <si>
    <t>Charada (1963).mkv</t>
  </si>
  <si>
    <t>Charlatán (2020).mkv</t>
  </si>
  <si>
    <t>Charlot noctámbulo (1916).mkv</t>
  </si>
  <si>
    <t>Charlotte Gray (2001).mkv</t>
  </si>
  <si>
    <t>Chato, el apache (1972).mkv</t>
  </si>
  <si>
    <t>Chef (2014).mkv</t>
  </si>
  <si>
    <t>Cheyenne (1947).mkv</t>
  </si>
  <si>
    <t>Chic! (2015).mkv</t>
  </si>
  <si>
    <t>Chicago (2002).mkv</t>
  </si>
  <si>
    <t>Chicas malas (2004).mkv</t>
  </si>
  <si>
    <t>Chicos buenos (2019).mkv</t>
  </si>
  <si>
    <t>Chinatown (1974).mkv</t>
  </si>
  <si>
    <t>Chinese Zodiac. La armadura de Dios (2012).mkv</t>
  </si>
  <si>
    <t>CHiPs, loca patrulla motorizada (2017).mkv</t>
  </si>
  <si>
    <t>Chisum (1970).mkv</t>
  </si>
  <si>
    <t>Chloe (2009).mkv</t>
  </si>
  <si>
    <t>Chocolat (2000).mkv</t>
  </si>
  <si>
    <t>Christine (1983).mkv</t>
  </si>
  <si>
    <t>Chronicle (2012).mkv</t>
  </si>
  <si>
    <t>Chungking Express (1994).mkv</t>
  </si>
  <si>
    <t>Churchill (2017).mkv</t>
  </si>
  <si>
    <t>Cielo amarillo (1948).mkv</t>
  </si>
  <si>
    <t>Cielo de medianoche (2020).mkv</t>
  </si>
  <si>
    <t>Cielo de octubre (1999).mkv</t>
  </si>
  <si>
    <t>Cien años de perdón (2016).mkv</t>
  </si>
  <si>
    <t>Cima a la amistad (2019).mkv</t>
  </si>
  <si>
    <t>Cimarrón (1960).mkv</t>
  </si>
  <si>
    <t>Cinco muñecas para la luna de agosto (1969).mkv</t>
  </si>
  <si>
    <t>Cinderella Man. El hombre que no se dejó tumbar (2005).mkv</t>
  </si>
  <si>
    <t>Cinema Paradiso (1988).mkv</t>
  </si>
  <si>
    <t>Cinema Verite (2011).mkv</t>
  </si>
  <si>
    <t>Cintia (1958).mkv</t>
  </si>
  <si>
    <t>Circuito cerrado (2013).mkv</t>
  </si>
  <si>
    <t>Círculo de fuego (1971).mkv</t>
  </si>
  <si>
    <t>Cisne negro (2010).mkv</t>
  </si>
  <si>
    <t>Cita a ciegas con la vida (2017).mkv</t>
  </si>
  <si>
    <t>Cita a ciegas (1987).mkv</t>
  </si>
  <si>
    <t>Cita en Las Vegas (Viva Las Vegas) (1964).mkv</t>
  </si>
  <si>
    <t>Cita en Sundown (1957).mkv</t>
  </si>
  <si>
    <t>Citizen X (Ciudadano X) (1995).mkv</t>
  </si>
  <si>
    <t>City of Angels (1998).mkv</t>
  </si>
  <si>
    <t>City of Ember. En busca de la luz (2008).mkv</t>
  </si>
  <si>
    <t>City of Tiny Lights (2016).mkv</t>
  </si>
  <si>
    <t>Varsovia 1944 (2014).mkv</t>
  </si>
  <si>
    <t>Ciudad de Dios (2002).mkv</t>
  </si>
  <si>
    <t>The Town (Ciudad de ladrones) (2010).mkv</t>
  </si>
  <si>
    <t>Ciudad de vida y muerte (2009).mkv</t>
  </si>
  <si>
    <t>Ciudad en sombras (1950).mkv</t>
  </si>
  <si>
    <t>Ciudad muy caliente (1984).mkv</t>
  </si>
  <si>
    <t>Ciudad sin ley (2005).mkv</t>
  </si>
  <si>
    <t>Ciudad sin piedad (1961).mkv</t>
  </si>
  <si>
    <t>Ciudad violenta (1970).mkv</t>
  </si>
  <si>
    <t>Ciudadano Kane (1941).mkv</t>
  </si>
  <si>
    <t>Ciudades de papel (2015).mkv</t>
  </si>
  <si>
    <t>Clandestino y caballero (1946).mkv</t>
  </si>
  <si>
    <t>Clara y Claire (2019).mkv</t>
  </si>
  <si>
    <t>Claroscuro (2021).mkv</t>
  </si>
  <si>
    <t>Clave. Omega (1983).mkv</t>
  </si>
  <si>
    <t>Cleaner (2007).mkv</t>
  </si>
  <si>
    <t>Clear History (2013).mkv</t>
  </si>
  <si>
    <t>Clemency (2019).mkv</t>
  </si>
  <si>
    <t>Cleopatra (1963).mkv</t>
  </si>
  <si>
    <t>Click (2006).mkv</t>
  </si>
  <si>
    <t>Clockers (Camellos) (1995).mkv</t>
  </si>
  <si>
    <t>Cloro (2015).mkv</t>
  </si>
  <si>
    <t>Clouds (2020).mkv</t>
  </si>
  <si>
    <t>Clueless (Fuera de onda) (1995).mkv</t>
  </si>
  <si>
    <t>Cobra, el brazo fuerte de la ley (1986).mkv</t>
  </si>
  <si>
    <t>Coche policial (2015).mkv</t>
  </si>
  <si>
    <t>Cocoon (1985).mkv</t>
  </si>
  <si>
    <t>CODA. Los sonidos del silencio (2021).mkv</t>
  </si>
  <si>
    <t>Código 46 (Code 46) (2003).mkv</t>
  </si>
  <si>
    <t>Código 8 (2019).mkv</t>
  </si>
  <si>
    <t>Código abierto (2017).mkv</t>
  </si>
  <si>
    <t>Código de defensa (2013).mkv</t>
  </si>
  <si>
    <t>Código fuente (2011).mkv</t>
  </si>
  <si>
    <t>Código Gerónimo. La caza de Bin Laden (2012).mkv</t>
  </si>
  <si>
    <t>Coffy (1973).mkv</t>
  </si>
  <si>
    <t>Coherence (2013).mkv</t>
  </si>
  <si>
    <t>Cold Mountain (2003).mkv</t>
  </si>
  <si>
    <t>Cold War (2018).mkv</t>
  </si>
  <si>
    <t>Coldwater (2013).mkv</t>
  </si>
  <si>
    <t>Colegas a la fuerza (1991).mkv</t>
  </si>
  <si>
    <t>Colegas de copas (2013).mkv</t>
  </si>
  <si>
    <t>Private School (1992).mkv</t>
  </si>
  <si>
    <t>Colette (2018).mkv</t>
  </si>
  <si>
    <t>Collateral (2004).mkv</t>
  </si>
  <si>
    <t>Colombiana (2011).mkv</t>
  </si>
  <si>
    <t>Colombo. La muerte gana la lotería (1991).mkv</t>
  </si>
  <si>
    <t>Colonia V (2013).mkv</t>
  </si>
  <si>
    <t>Colonia (2015).mkv</t>
  </si>
  <si>
    <t>Color Out of Space (2019).mkv</t>
  </si>
  <si>
    <t>Colossal (2016).mkv</t>
  </si>
  <si>
    <t>Colt 45 (2014).mkv</t>
  </si>
  <si>
    <t>Columbus Circle (2012).mkv</t>
  </si>
  <si>
    <t>Comanchería (2016).mkv</t>
  </si>
  <si>
    <t>Comando en el desierto (1971).mkv</t>
  </si>
  <si>
    <t>Comando en el mar de China (1970).mkv</t>
  </si>
  <si>
    <t>Comando Kill (2016).mkv</t>
  </si>
  <si>
    <t>Comando War Pigs (2015).mkv</t>
  </si>
  <si>
    <t>Come Sunday (2018).mkv</t>
  </si>
  <si>
    <t>Come True (Se hacen realidad) (2020).mkv</t>
  </si>
  <si>
    <t>Cometieron dos errores (1968).mkv</t>
  </si>
  <si>
    <t>Comando (1985).mkv</t>
  </si>
  <si>
    <t>Cómo casarse con un millonario (1953).mkv</t>
  </si>
  <si>
    <t>Cómo deshacerte de tu jefe (2018).mkv</t>
  </si>
  <si>
    <t>Como Dios (2003).mkv</t>
  </si>
  <si>
    <t>Como el viento (1971).mkv</t>
  </si>
  <si>
    <t>Como en casa en ningún sitio (2008).mkv</t>
  </si>
  <si>
    <t>Cómo enamorar a una chica punk (2017).mkv</t>
  </si>
  <si>
    <t>Como la vida misma (2010).mkv</t>
  </si>
  <si>
    <t>Como locos... a por el oro (2008).mkv</t>
  </si>
  <si>
    <t>Como locos (2011).mkv</t>
  </si>
  <si>
    <t>Como nuestros padres (2017).mkv</t>
  </si>
  <si>
    <t>Cómo perder a un chico en 10 días (2003).mkv</t>
  </si>
  <si>
    <t>Como perros salvajes (2016).mkv</t>
  </si>
  <si>
    <t>Como pez fuera del agua (2017).mkv</t>
  </si>
  <si>
    <t>Como reinas (2016).mkv</t>
  </si>
  <si>
    <t>Cómo robar un millón y... (1966).mkv</t>
  </si>
  <si>
    <t>Cómo ser John Malkovich (1999).mkv</t>
  </si>
  <si>
    <t>Cómo sobrevivir a una despedida (2015).mkv</t>
  </si>
  <si>
    <t>Cómo sobrevivir en un mundo material (Kajillionaire) (2020).mkv</t>
  </si>
  <si>
    <t>Compliance (2012).mkv</t>
  </si>
  <si>
    <t>Con Air (Convictos en el aire) (1997).mkv</t>
  </si>
  <si>
    <t>Con amor, Liza (2002).mkv</t>
  </si>
  <si>
    <t>Con amor, Simon (2018).mkv</t>
  </si>
  <si>
    <t>Con derecho a roce (2011).mkv</t>
  </si>
  <si>
    <t>Con faldas y a lo loco (1959).mkv</t>
  </si>
  <si>
    <t>Con furia en la sangre (1973).mkv</t>
  </si>
  <si>
    <t>Con la banca no se juega (2015).mkv</t>
  </si>
  <si>
    <t>Con la magia en los zapatos (2014).mkv</t>
  </si>
  <si>
    <t>Con la muerte en los talones (1959).mkv</t>
  </si>
  <si>
    <t>Con los brazos abiertos (2017).mkv</t>
  </si>
  <si>
    <t>Con quién viajas (2021).mkv</t>
  </si>
  <si>
    <t>Con su propia ley (1989).mkv</t>
  </si>
  <si>
    <t>Con todas nuestras fuerzas (2013).mkv</t>
  </si>
  <si>
    <t>Con todos los honores (2019).mkv</t>
  </si>
  <si>
    <t>Condenado (2002).mkv</t>
  </si>
  <si>
    <t>Condenados a fugarse (1999).mkv</t>
  </si>
  <si>
    <t>Condenados (2013).mkv</t>
  </si>
  <si>
    <t>Conexión Marsella (2014).mkv</t>
  </si>
  <si>
    <t>Conexión Tequila (1988).mkv</t>
  </si>
  <si>
    <t>Confesiones de una compradora compulsiva (2009).mkv</t>
  </si>
  <si>
    <t>Confesiones de una mente peligrosa (2002).mkv</t>
  </si>
  <si>
    <t>Confesiones verdaderas (1981).mkv</t>
  </si>
  <si>
    <t>Confidencias de medianoche (1959).mkv</t>
  </si>
  <si>
    <t>Confidencias (1974).mkv</t>
  </si>
  <si>
    <t>Conflicto de intereses (1998).mkv</t>
  </si>
  <si>
    <t>Congo (1995).mkv</t>
  </si>
  <si>
    <t>Conocerás al hombre de tus sueños (2010).mkv</t>
  </si>
  <si>
    <t>Conociendo a Astrid (2018).mkv</t>
  </si>
  <si>
    <t>Conspiración de silencio (1955).mkv</t>
  </si>
  <si>
    <t>Conspiración en Berlín (1966).mkv</t>
  </si>
  <si>
    <t>Conspiración (1997).mkv</t>
  </si>
  <si>
    <t>Contact (1997).mkv</t>
  </si>
  <si>
    <t>Contagio (2011).mkv</t>
  </si>
  <si>
    <t>Contraband (2012).mkv</t>
  </si>
  <si>
    <t>Contrarreloj (2012).mkv</t>
  </si>
  <si>
    <t>Contratiempo (2016).mkv</t>
  </si>
  <si>
    <t>Convención en Cedar Rapids (2011).mkv</t>
  </si>
  <si>
    <t>Convicto (Starred Up) (2013).mkv</t>
  </si>
  <si>
    <t>Convoy (1978).mkv</t>
  </si>
  <si>
    <t>Cool World (Una rubia entre dos mundos) (1992).mkv</t>
  </si>
  <si>
    <t>Copland (1997).mkv</t>
  </si>
  <si>
    <t>Copycat (1995).mkv</t>
  </si>
  <si>
    <t>Copying Beethoven (2006).mkv</t>
  </si>
  <si>
    <t>Coraza negra (1954).mkv</t>
  </si>
  <si>
    <t>Dragonheart (Corazón de dragón) (1996).mkv</t>
  </si>
  <si>
    <t>Corazón de tinta (Inkheart) (2008).mkv</t>
  </si>
  <si>
    <t>Corazón gigante (2015).mkv</t>
  </si>
  <si>
    <t>Corazón de guerrero (2011).mkv</t>
  </si>
  <si>
    <t>Corazón indomable (1993).mkv</t>
  </si>
  <si>
    <t>Corazón salvaje (1990).mkv</t>
  </si>
  <si>
    <t>Corazón silencioso (2014).mkv</t>
  </si>
  <si>
    <t>Corazón trueno (1992).mkv</t>
  </si>
  <si>
    <t>Corazones de acero (2014).mkv</t>
  </si>
  <si>
    <t>Corazones de hierro (1989).mkv</t>
  </si>
  <si>
    <t>Corazones solitarios (2006).mkv</t>
  </si>
  <si>
    <t>Coriolanus (2011).mkv</t>
  </si>
  <si>
    <t>Corporate (2017).mkv</t>
  </si>
  <si>
    <t>Corrupción de menores (1974).mkv</t>
  </si>
  <si>
    <t>Corrupción en el poder (2010).mkv</t>
  </si>
  <si>
    <t>Corrupción en Miami (2006).mkv</t>
  </si>
  <si>
    <t>Cortina rasgada (1966).mkv</t>
  </si>
  <si>
    <t>Cosas de la edad (2017).mkv</t>
  </si>
  <si>
    <t>Cosas nuestras (2006).mkv</t>
  </si>
  <si>
    <t>Cosas que hacer en Denver cuando estás muerto (1995).mkv</t>
  </si>
  <si>
    <t>Cosas que perdimos en el fuego (2007).mkv</t>
  </si>
  <si>
    <t>Cosecha propia (1998).mkv</t>
  </si>
  <si>
    <t>Una boda sangrienta (2013).mkv</t>
  </si>
  <si>
    <t>Cotton Club (1984).mkv</t>
  </si>
  <si>
    <t>Cowboys &amp; Aliens (2011).mkv</t>
  </si>
  <si>
    <t>Crash (Colisión) (2004).mkv</t>
  </si>
  <si>
    <t>Crazy Rich Asians (Locamente millonarios) (2018).mkv</t>
  </si>
  <si>
    <t>Crazy Stupid Love (2011).mkv</t>
  </si>
  <si>
    <t>Creadores de sombras (1989).mkv</t>
  </si>
  <si>
    <t>Creation Stories (2021).mkv</t>
  </si>
  <si>
    <t>Cría cuervos... (1976).mkv</t>
  </si>
  <si>
    <t>Criadas y señoras (2011).mkv</t>
  </si>
  <si>
    <t>Criaturas celestiales (1994).mkv</t>
  </si>
  <si>
    <t>Crime Story (Historia de un crimen) (1993).mkv</t>
  </si>
  <si>
    <t>Crimen en la noche (Dead of Night) (1972).mkv</t>
  </si>
  <si>
    <t>Layer Cake (Crimen organizado) (2004).mkv</t>
  </si>
  <si>
    <t>Crimen perfecto (1954).mkv</t>
  </si>
  <si>
    <t>Actividades criminales (2015).mkv</t>
  </si>
  <si>
    <t>Criminal (Felon) (2008).mkv</t>
  </si>
  <si>
    <t>Cristiada (2012).mkv</t>
  </si>
  <si>
    <t>Crónicas de Navidad (2018).mkv</t>
  </si>
  <si>
    <t>Crónicas diplomáticas (2013).mkv</t>
  </si>
  <si>
    <t>Cronos (1993).mkv</t>
  </si>
  <si>
    <t>Cruce de caminos (2012).mkv</t>
  </si>
  <si>
    <t>Crudo (2016).mkv</t>
  </si>
  <si>
    <t>Crueldad intolerable (2003).mkv</t>
  </si>
  <si>
    <t>Crueles intenciones (1999).mkv</t>
  </si>
  <si>
    <t>Cruella (2021).mkv</t>
  </si>
  <si>
    <t>Cruzando el límite (2013).mkv</t>
  </si>
  <si>
    <t>Cry Macho (2021).mkv</t>
  </si>
  <si>
    <t>Cry Wolf (2005).mkv</t>
  </si>
  <si>
    <t>Cualquier día en cualquier esquina (1962).mkv</t>
  </si>
  <si>
    <t>Cuando apareciste tú (2018).mkv</t>
  </si>
  <si>
    <t>Cuando cae la nieve (2016).mkv</t>
  </si>
  <si>
    <t>Cuando dejes de quererme (2018).mkv</t>
  </si>
  <si>
    <t>Cuando el destino nos alcance (1973).mkv</t>
  </si>
  <si>
    <t>Cuando el río crece (1984).mkv</t>
  </si>
  <si>
    <t>Cuando Harry encontró a Sally (1989).mkv</t>
  </si>
  <si>
    <t>Cuando éramos soldados (2002).mkv</t>
  </si>
  <si>
    <t>Cuando hierve la sangre (1959).mkv</t>
  </si>
  <si>
    <t>Cuando llama un extraño (2006).mkv</t>
  </si>
  <si>
    <t>Cuando menos te lo esperas (2003).mkv</t>
  </si>
  <si>
    <t>Cuando ruge la marabunta (1954).mkv</t>
  </si>
  <si>
    <t>Cuando te encuentre (2012).mkv</t>
  </si>
  <si>
    <t>Cuando tienes 17 años (2016).mkv</t>
  </si>
  <si>
    <t>Cuando todo está perdido (2013).mkv</t>
  </si>
  <si>
    <t>Mo' better blues (Cuanto más, ¡mejor!) (1990).mkv</t>
  </si>
  <si>
    <t>Cuatro bodas y un funeral (1994).mkv</t>
  </si>
  <si>
    <t>Cuatro contra el banco (2016).mkv</t>
  </si>
  <si>
    <t>Cuatro hermanos (2005).mkv</t>
  </si>
  <si>
    <t>Cuatro hijas (1938).mkv</t>
  </si>
  <si>
    <t>Cuatro moscas sobre terciopelo gris (1971).mkv</t>
  </si>
  <si>
    <t>Cuatro vidas (2007).mkv</t>
  </si>
  <si>
    <t>Cuba (1979).mkv</t>
  </si>
  <si>
    <t>Cuban Fury (2014).mkv</t>
  </si>
  <si>
    <t>Cuenta atrás (2010).mkv</t>
  </si>
  <si>
    <t>Cuenta conmigo (1986).mkv</t>
  </si>
  <si>
    <t>Cuento de invierno (2014).mkv</t>
  </si>
  <si>
    <t>Cuento de Navidad (1951).mkv</t>
  </si>
  <si>
    <t>Cuento de verano (2015).mkv</t>
  </si>
  <si>
    <t>Cuentos de Halloween (2015).mkv</t>
  </si>
  <si>
    <t>Cuentos de la luna pálida (1953).mkv</t>
  </si>
  <si>
    <t>Cuerpo de élite (2016).mkv</t>
  </si>
  <si>
    <t>Cuerpo y alma (1947).mkv</t>
  </si>
  <si>
    <t>Cuerpos especiales (2013).mkv</t>
  </si>
  <si>
    <t>Cuestión de honor (Pride and Glory) (2008).mkv</t>
  </si>
  <si>
    <t>Cuestión de justicia (2019).mkv</t>
  </si>
  <si>
    <t>Cuestión de sangre (2021).mkv</t>
  </si>
  <si>
    <t>Cuidado con los extraños (2016).mkv</t>
  </si>
  <si>
    <t>Cujo (1983).mkv</t>
  </si>
  <si>
    <t>Culpable (2021).mkv</t>
  </si>
  <si>
    <t>Cuna de héroes (1955).mkv</t>
  </si>
  <si>
    <t>Curiosa (2019).mkv</t>
  </si>
  <si>
    <t>Curso 1984 (1982).mkv</t>
  </si>
  <si>
    <t>Curve (La curva de la muerte) (2015).mkv</t>
  </si>
  <si>
    <t>Custodia compartida (2017).mkv</t>
  </si>
  <si>
    <t>Cut Bank (2014).mkv</t>
  </si>
  <si>
    <t>Cut Off (2018).mkv</t>
  </si>
  <si>
    <t>Cyrano de Bergerac (1950).mkv</t>
  </si>
  <si>
    <t>Cyrus (2010).mkv</t>
  </si>
  <si>
    <t>Dallas, ciudad fronteriza (1950).avi</t>
  </si>
  <si>
    <t>Dante 01 (2008).avi</t>
  </si>
  <si>
    <t>Danton (1983).avi</t>
  </si>
  <si>
    <t>Darwin Awards. Muertes de risa (2006).avi</t>
  </si>
  <si>
    <t>Date Movie (2006).avi</t>
  </si>
  <si>
    <t>De ilusión también se vive (1947).avi</t>
  </si>
  <si>
    <t>Dead Man (1995).avi</t>
  </si>
  <si>
    <t>Death Race 2 (La carrera de la muerte el origen) ( 2010).mkv</t>
  </si>
  <si>
    <t>Death Race. La carrera de la muerte (2008).avi</t>
  </si>
  <si>
    <t>Dejad de quererme (2008).avi</t>
  </si>
  <si>
    <t>Delicias turcas (1973).avi</t>
  </si>
  <si>
    <t>Deliciosa Martha (2001).avi</t>
  </si>
  <si>
    <t>Delirios (1991).avi</t>
  </si>
  <si>
    <t>Deseo de venganza (Straightheads) (2007).avi</t>
  </si>
  <si>
    <t>Destino Canadá (Blue State) (2007).avi</t>
  </si>
  <si>
    <t>Dewey Cox. Una vida larga y dura (2007).avi</t>
  </si>
  <si>
    <t>Indigènes (2006) - FilmAffinity</t>
  </si>
  <si>
    <t>Días de sangre y fuego (2004).avi</t>
  </si>
  <si>
    <t>Dinero sucio (2008).avi</t>
  </si>
  <si>
    <t>Dirty Dancing 2 (2004).avi</t>
  </si>
  <si>
    <t>Distrito 34. Corrupción total (1990).avi</t>
  </si>
  <si>
    <t>Donde esté el dinero (2000).avi</t>
  </si>
  <si>
    <t>Doomsday. El día del juicio (2008).avi</t>
  </si>
  <si>
    <t>Dos amantes y un oso (Miniserie de TV) (2016) - FilmAffinity</t>
  </si>
  <si>
    <t>Dos familias y una boda (2011).avi</t>
  </si>
  <si>
    <t>Dos frescos en órbita (1962).avi</t>
  </si>
  <si>
    <t>Dos horas menos cuarto antes de Jesucristo (1982).avi</t>
  </si>
  <si>
    <t>Dragon Rapide (1986).avi</t>
  </si>
  <si>
    <t>Dreamgirls (2006).avi</t>
  </si>
  <si>
    <t>Dulcemente infiel (1998).avi</t>
  </si>
  <si>
    <t>Dale duro (2015).mkv</t>
  </si>
  <si>
    <t>Dallas Buyers Club (2013).mkv</t>
  </si>
  <si>
    <t>Damsel (2018).mkv</t>
  </si>
  <si>
    <t>Daniel el travieso (1993).mkv</t>
  </si>
  <si>
    <t>Daniel no es real (2019).mkv</t>
  </si>
  <si>
    <t>Danko. Calor rojo (1988).mkv</t>
  </si>
  <si>
    <t>Danny Boy (2021).mkv</t>
  </si>
  <si>
    <t>Danny the Dog (2005).mkv</t>
  </si>
  <si>
    <t>Daño colateral (2002).mkv</t>
  </si>
  <si>
    <t>Darc (2018).mkv</t>
  </si>
  <si>
    <t>Dark Blue (2002).mkv</t>
  </si>
  <si>
    <t>Dark City (1998).mkv</t>
  </si>
  <si>
    <t>Lugares oscuros (2015).mkv</t>
  </si>
  <si>
    <t>El submarino (Das Boot) (1981).mkv</t>
  </si>
  <si>
    <t>Dating Amber (2020).mkv</t>
  </si>
  <si>
    <t>Dave, presidente por un día (1993).mkv</t>
  </si>
  <si>
    <t>David Brent. Life on the Road (2016).mkv</t>
  </si>
  <si>
    <t>David Copperfield (1935).mkv</t>
  </si>
  <si>
    <t>David y Betsabé (1951).mkv</t>
  </si>
  <si>
    <t>5 a 7 (2014).mkv</t>
  </si>
  <si>
    <t>De amor y monstruos (2020).mkv</t>
  </si>
  <si>
    <t>De aquí a la eternidad (1953).mkv</t>
  </si>
  <si>
    <t>De chica en chica (2015).mkv</t>
  </si>
  <si>
    <t>De dioses y hombres (2010).mkv</t>
  </si>
  <si>
    <t>De Gaulle (2020).mkv</t>
  </si>
  <si>
    <t>De hombre a hombre (1967).mkv</t>
  </si>
  <si>
    <t>De la India a París en un armario de Ikea (2018).mkv</t>
  </si>
  <si>
    <t>De la vieja escuela (2018).mkv</t>
  </si>
  <si>
    <t>De ladrón a policía (1999).mkv</t>
  </si>
  <si>
    <t>De latir, mi corazón se ha parado (2005).mkv</t>
  </si>
  <si>
    <t>De mayor quiero ser soldado (2010).mkv</t>
  </si>
  <si>
    <t>De origen desconocido (1983).mkv</t>
  </si>
  <si>
    <t>De óxido y hueso (2012).mkv</t>
  </si>
  <si>
    <t>De padres a hijas (2015).mkv</t>
  </si>
  <si>
    <t>De Pearl Harbour a Midway (1960).mkv</t>
  </si>
  <si>
    <t>Teen Wolf (De pelo en pecho) (1985).mkv</t>
  </si>
  <si>
    <t>De repente, el último verano (1959).mkv</t>
  </si>
  <si>
    <t>De repente, la oscuridad (1970).mkv</t>
  </si>
  <si>
    <t>De repente, un extraño (1990).mkv</t>
  </si>
  <si>
    <t>De tal astilla... tal palo (1987).mkv</t>
  </si>
  <si>
    <t>De vuelta a casa (2017).mkv</t>
  </si>
  <si>
    <t>Muerte en Tombstone (2013).mkv</t>
  </si>
  <si>
    <t>La venganza del hombre muerto (2013).mkv</t>
  </si>
  <si>
    <t>Dead Rising. Watchtower (2015).mkv</t>
  </si>
  <si>
    <t>DeadHeads (2011).mkv</t>
  </si>
  <si>
    <t>Dean (2016).mkv</t>
  </si>
  <si>
    <t>Death of a Ladies' Man (2020).mkv</t>
  </si>
  <si>
    <t>Deb contra los zombies (2015).mkv</t>
  </si>
  <si>
    <t>Decisión crítica (1996).mkv</t>
  </si>
  <si>
    <t>Decisión final (2014).mkv</t>
  </si>
  <si>
    <t>Deep Blue Sea (1999).mkv</t>
  </si>
  <si>
    <t>Deep Impact (1998).mkv</t>
  </si>
  <si>
    <t>Defendor (2009).mkv</t>
  </si>
  <si>
    <t>Defensa (1972).mkv</t>
  </si>
  <si>
    <t>Definitivamente, quizás (2008).mkv</t>
  </si>
  <si>
    <t>Deidra y Laney asaltan un tren (2017).mkv</t>
  </si>
  <si>
    <t>Déjà Vu (2006).mkv</t>
  </si>
  <si>
    <t>Dejad paso al mañana (1937).mkv</t>
  </si>
  <si>
    <t>Déjales hablar (2020).mkv</t>
  </si>
  <si>
    <t>Déjame entrar (2008).mkv</t>
  </si>
  <si>
    <t>Déjame salir (2017).mkv</t>
  </si>
  <si>
    <t>Déjate querer (2014).mkv</t>
  </si>
  <si>
    <t>Delicatessen (1991).mkv</t>
  </si>
  <si>
    <t>Delitos y faltas (1989).mkv</t>
  </si>
  <si>
    <t>Deliverance Creek (2014).mkv</t>
  </si>
  <si>
    <t>Delta Force (1986).mkv</t>
  </si>
  <si>
    <t>Demencia (1979).mkv</t>
  </si>
  <si>
    <t>De-mentes criminales (2016).mkv</t>
  </si>
  <si>
    <t>Demolición (2015).mkv</t>
  </si>
  <si>
    <t>Demolition Man (1993).mkv</t>
  </si>
  <si>
    <t>Demonios tus ojos (2017).mkv</t>
  </si>
  <si>
    <t>Dentro del dolor (2015).mkv</t>
  </si>
  <si>
    <t>Dentro del laberinto (1986).mkv</t>
  </si>
  <si>
    <t>Derribad al hombre (2019).mkv</t>
  </si>
  <si>
    <t>Dersu Uzala (El cazador) (1975).mkv</t>
  </si>
  <si>
    <t>Sherlock Holmes desafía a la muerte (Desafiando la Muerte) (1943).mkv</t>
  </si>
  <si>
    <t>Desafío en la ciudad muerta (1958).mkv</t>
  </si>
  <si>
    <t>Desafío total (2012).mkv</t>
  </si>
  <si>
    <t>Desafío total (1990).mkv</t>
  </si>
  <si>
    <t>Desaparecida (2011).mkv</t>
  </si>
  <si>
    <t>Desaparición en Niagara Falls (2019).mkv</t>
  </si>
  <si>
    <t>Desapariciones (2003).mkv</t>
  </si>
  <si>
    <t>Desarmado (2010).mkv</t>
  </si>
  <si>
    <t>Desayuno con diamantes (1961).mkv</t>
  </si>
  <si>
    <t>Descalzos por el parque (1967).mkv</t>
  </si>
  <si>
    <t>Desconectados! (2020).mkv</t>
  </si>
  <si>
    <t>Desconexión (2012).mkv</t>
  </si>
  <si>
    <t>Descubriendo a Forrester (2000).mkv</t>
  </si>
  <si>
    <t>Descubriendo el amor (2014).mkv</t>
  </si>
  <si>
    <t>Descubriendo Nunca Jamás (2004).mkv</t>
  </si>
  <si>
    <t>Desde el infierno (2001).mkv</t>
  </si>
  <si>
    <t>Desde París con amor (2010).mkv</t>
  </si>
  <si>
    <t>Deseando amar (2000).mkv</t>
  </si>
  <si>
    <t>Deseando libertad (2004).mkv</t>
  </si>
  <si>
    <t>Desengaño (1936).mkv</t>
  </si>
  <si>
    <t>Deseo, peligro (2007).mkv</t>
  </si>
  <si>
    <t>Deseo peligroso (2016).mkv</t>
  </si>
  <si>
    <t>Deseos humanos (1954).mkv</t>
  </si>
  <si>
    <t>Desierto rojo (2014).mkv</t>
  </si>
  <si>
    <t>Desierto (2015).mkv</t>
  </si>
  <si>
    <t>Désirée (1954).mkv</t>
  </si>
  <si>
    <t>Desmadre a la americana (1978).mkv</t>
  </si>
  <si>
    <t>Desmadre de padre (2012).mkv</t>
  </si>
  <si>
    <t>Desmelenada (2018).mkv</t>
  </si>
  <si>
    <t>Desmembrados (Severance) (2006).mkv</t>
  </si>
  <si>
    <t>Desmontando a Harry (1997).mkv</t>
  </si>
  <si>
    <t>Despedida de soltera (2012).mkv</t>
  </si>
  <si>
    <t>Despedidas (2008).mkv</t>
  </si>
  <si>
    <t>Despertando a Ned (1998).mkv</t>
  </si>
  <si>
    <t>Despertando a Zodiac (2017).mkv</t>
  </si>
  <si>
    <t>Despertares (1990).mkv</t>
  </si>
  <si>
    <t>Despido procedente (2017).mkv</t>
  </si>
  <si>
    <t>Despierta la furia (2021).mkv</t>
  </si>
  <si>
    <t>Despierto (Awake) (2007).mkv</t>
  </si>
  <si>
    <t>Después de esto (The Here After) (2015).mkv</t>
  </si>
  <si>
    <t>Después de la tormenta (2016).mkv</t>
  </si>
  <si>
    <t>Después de nosotros (2016).mkv</t>
  </si>
  <si>
    <t>Destellos de genio (2008).mkv</t>
  </si>
  <si>
    <t>Desterrado (2014).mkv</t>
  </si>
  <si>
    <t>Destino de caballero (2001).mkv</t>
  </si>
  <si>
    <t>Destino Marrakech (2013).mkv</t>
  </si>
  <si>
    <t>Destino oculto (2011).mkv</t>
  </si>
  <si>
    <t>Destinos opuestos (1991).mkv</t>
  </si>
  <si>
    <t>Destroyer. Una mujer herida (2018).mkv</t>
  </si>
  <si>
    <t>Detective Dee y el misterio de la llama fantasma (2010).mkv</t>
  </si>
  <si>
    <t>Detrás de las paredes (2011).mkv</t>
  </si>
  <si>
    <t>Detroit (2017).mkv</t>
  </si>
  <si>
    <t>Deuda criminal (2012).mkv</t>
  </si>
  <si>
    <t>Deuda de honor (2014).mkv</t>
  </si>
  <si>
    <t>Deuda de sangre (2002).mkv</t>
  </si>
  <si>
    <t>Devolver al remitente (2015).mkv</t>
  </si>
  <si>
    <t>Devorador de pecados (2003).mkv</t>
  </si>
  <si>
    <t>Devuélveme mi suerte (2006).mkv</t>
  </si>
  <si>
    <t>Dheepan (2015).mkv</t>
  </si>
  <si>
    <t>Di que sí (2008).mkv</t>
  </si>
  <si>
    <t>Día de lluvia en Nueva York (2019).mkv</t>
  </si>
  <si>
    <t>Día de patriotas (2016).mkv</t>
  </si>
  <si>
    <t>Diablo (A Man Apart) (2003).mkv</t>
  </si>
  <si>
    <t>Diamante de sangre (2006).mkv</t>
  </si>
  <si>
    <t>Diamantes en bruto (2019).mkv</t>
  </si>
  <si>
    <t>Diana (2013).mkv</t>
  </si>
  <si>
    <t>Diane (2018).mkv</t>
  </si>
  <si>
    <t>Diario de un ejecutivo agresivo (2006).mkv</t>
  </si>
  <si>
    <t>Diario de un escándalo (2006).mkv</t>
  </si>
  <si>
    <t>Diario de un rebelde (1995).mkv</t>
  </si>
  <si>
    <t>Diario de una ninfómana (2008).mkv</t>
  </si>
  <si>
    <t>Diario de una niñera (The Nanny Diaries) (2007).mkv</t>
  </si>
  <si>
    <t>Diarios de la calle (2007).mkv</t>
  </si>
  <si>
    <t>Diarios de motocicleta (2004).mkv</t>
  </si>
  <si>
    <t>Días de radio (1987).mkv</t>
  </si>
  <si>
    <t>Días de trueno (1990).mkv</t>
  </si>
  <si>
    <t>Días de vino y rosas (1962).mkv</t>
  </si>
  <si>
    <t>Días del cielo (1978).mkv</t>
  </si>
  <si>
    <t>Días extraños (1995).mkv</t>
  </si>
  <si>
    <t>Días sin huella (1945).mkv</t>
  </si>
  <si>
    <t>Diaz. No limpiéis esta sangre (2012).mkv</t>
  </si>
  <si>
    <t>Dick Tracy (1990).mkv</t>
  </si>
  <si>
    <t>Dieciséis velas (1984).mkv</t>
  </si>
  <si>
    <t>Diecisiete (2019).mkv</t>
  </si>
  <si>
    <t>Diez mil santos (2015).mkv</t>
  </si>
  <si>
    <t>Difícil de Matar (1990).mkv</t>
  </si>
  <si>
    <t>Dime con cuántos (2011).mkv</t>
  </si>
  <si>
    <t>Diner (1982).mkv</t>
  </si>
  <si>
    <t>White God (Dios blanco) (2014).mkv</t>
  </si>
  <si>
    <t>Dioses y generales (2003).mkv</t>
  </si>
  <si>
    <t>Dioses y monstruos (1998).mkv</t>
  </si>
  <si>
    <t>Dioses (2014).mkv</t>
  </si>
  <si>
    <t>Diplomacia (2014).mkv</t>
  </si>
  <si>
    <t>Dirty Dancing (1987).mkv</t>
  </si>
  <si>
    <t>Disobedience (2017).mkv</t>
  </si>
  <si>
    <t>Disorder (El Protector) (2015).mkv</t>
  </si>
  <si>
    <t>Dispara a matar (1988).mkv</t>
  </si>
  <si>
    <t>Distrito 9 (2009).mkv</t>
  </si>
  <si>
    <t>Disturbia (2007).mkv</t>
  </si>
  <si>
    <t>Divinas (2016).mkv</t>
  </si>
  <si>
    <t>Django desencadenado (2012).mkv</t>
  </si>
  <si>
    <t>Django (1966).mkv</t>
  </si>
  <si>
    <t>Dobermann (1997).mkv</t>
  </si>
  <si>
    <t>Doble cuerpo (1984).mkv</t>
  </si>
  <si>
    <t>Doble identidad. Jaque al MI5 (2015).mkv</t>
  </si>
  <si>
    <t>Doble impacto (1991).mkv</t>
  </si>
  <si>
    <t>Doble o nada (2012).mkv</t>
  </si>
  <si>
    <t>Doble traición (1999).mkv</t>
  </si>
  <si>
    <t>Dobles parejas (1992).mkv</t>
  </si>
  <si>
    <t>Dobles vidas (2018).mkv</t>
  </si>
  <si>
    <t>Doce del patíbulo (1967).mkv</t>
  </si>
  <si>
    <t>Doce hombres sin piedad (1957).mkv</t>
  </si>
  <si>
    <t>12 monos (1995).mkv</t>
  </si>
  <si>
    <t>Doctor Sueño (2019).mkv</t>
  </si>
  <si>
    <t>Doctor Who y los Daleks (1965).mkv</t>
  </si>
  <si>
    <t>Doctor Zhivago (1965).mkv</t>
  </si>
  <si>
    <t>Dog Pound (La perrera) (2010).mkv</t>
  </si>
  <si>
    <t>Dogma (1999).mkv</t>
  </si>
  <si>
    <t>Dogman (2018).mkv</t>
  </si>
  <si>
    <t>Dogville (2003).mkv</t>
  </si>
  <si>
    <t>Dollman (1991).mkv</t>
  </si>
  <si>
    <t>Dolor y dinero (2013).mkv</t>
  </si>
  <si>
    <t>Dolor y gloria (2019).mkv</t>
  </si>
  <si>
    <t>Dom Hemingway (2013).mkv</t>
  </si>
  <si>
    <t>Domingo, maldito domingo (1971).mkv</t>
  </si>
  <si>
    <t>Domino (2005).mkv</t>
  </si>
  <si>
    <t>Don Jon (2013).mkv</t>
  </si>
  <si>
    <t>Don Verdean (2015).mkv</t>
  </si>
  <si>
    <t>Donbass (2018).mkv</t>
  </si>
  <si>
    <t>Dónde estás, Bernadette (2019).mkv</t>
  </si>
  <si>
    <t>Donde viven los monstruos (2009).mkv</t>
  </si>
  <si>
    <t>Donnie Brasco (1997).mkv</t>
  </si>
  <si>
    <t>Donnie Darko (2001).mkv</t>
  </si>
  <si>
    <t>Doña Clara (2016).mkv</t>
  </si>
  <si>
    <t>Doom (2005).mkv</t>
  </si>
  <si>
    <t>Dope (2015).mkv</t>
  </si>
  <si>
    <t>Dos buenos tipos (2016).mkv</t>
  </si>
  <si>
    <t>Dos cabalgan juntos (1961).mkv</t>
  </si>
  <si>
    <t>Dos días en Nueva York (2011).mkv</t>
  </si>
  <si>
    <t>Dos días, una noche (2014).mkv</t>
  </si>
  <si>
    <t>Dos en el cielo (1943).mkv</t>
  </si>
  <si>
    <t>Dos en la carretera (1967).mkv</t>
  </si>
  <si>
    <t>Dos hermanas (2003).mkv</t>
  </si>
  <si>
    <t>Dos hombres y un destino (1969).mkv</t>
  </si>
  <si>
    <t>Dos madres perfectas (2013).mkv</t>
  </si>
  <si>
    <t>Dos mujeres (2017).mkv</t>
  </si>
  <si>
    <t>Dos mulas y una mujer (1970).mkv</t>
  </si>
  <si>
    <t>Dos pájaros a tiro (1990).mkv</t>
  </si>
  <si>
    <t>Dos renegados (1989).mkv</t>
  </si>
  <si>
    <t>Dos sabuesos despistados (1987).mkv</t>
  </si>
  <si>
    <t>Dos super dos (1984).mkv</t>
  </si>
  <si>
    <t>Dos súper policías (Dos superpolicías) (1977).mkv</t>
  </si>
  <si>
    <t>Dos super super esbirros (1983).mkv</t>
  </si>
  <si>
    <t>Dos vidas en un instante (1998).mkv</t>
  </si>
  <si>
    <t>Dos vidas (2012).mkv</t>
  </si>
  <si>
    <t>Reclutas (1930).mkv</t>
  </si>
  <si>
    <t>Dovlatov (2018).mkv</t>
  </si>
  <si>
    <t>Downton Abbey (2019).mkv</t>
  </si>
  <si>
    <t>El hombre y el monstruo (1931).mkv</t>
  </si>
  <si>
    <t>Al otro lado de la ley (2018).mkv</t>
  </si>
  <si>
    <t>Dragon Blade (2015).mkv</t>
  </si>
  <si>
    <t>Dragon, la vida de Bruce Lee (1993).mkv</t>
  </si>
  <si>
    <t>Dredd (2012).mkv</t>
  </si>
  <si>
    <t>Drive (2011).mkv</t>
  </si>
  <si>
    <t>Driven. El origen de la leyenda (2018).mkv</t>
  </si>
  <si>
    <t>Driver (1978).mkv</t>
  </si>
  <si>
    <t>Drones (2017).mkv</t>
  </si>
  <si>
    <t>Drug War. La guerra de la droga (2012).mkv</t>
  </si>
  <si>
    <t>Drugstore Cowboy (1989).mkv</t>
  </si>
  <si>
    <t>Drumline (2002).mkv</t>
  </si>
  <si>
    <t>D-Tox. Ojo asesino (2002).mkv</t>
  </si>
  <si>
    <t>Duck Butter (2018).mkv</t>
  </si>
  <si>
    <t>Duda razonable (2014).mkv</t>
  </si>
  <si>
    <t>Duelo al sol (1946).mkv</t>
  </si>
  <si>
    <t>Duelo de titanes (1957).mkv</t>
  </si>
  <si>
    <t>Duelo en Diablo (1966).mkv</t>
  </si>
  <si>
    <t>Duelo en el Atlántico (1957).mkv</t>
  </si>
  <si>
    <t>Dulce venganza (2016).mkv</t>
  </si>
  <si>
    <t>Dulces criaturas (2014).mkv</t>
  </si>
  <si>
    <t>Dune (1984).mkv</t>
  </si>
  <si>
    <t>Dunkerque (2017).mkv</t>
  </si>
  <si>
    <t>Duplex (2003).mkv</t>
  </si>
  <si>
    <t>Duplicity (2009).mkv</t>
  </si>
  <si>
    <t>Durante la tormenta (2018).mkv</t>
  </si>
  <si>
    <t>Durmiendo con su enemigo (1991).mkv</t>
  </si>
  <si>
    <t>Duro de matar (1995).mkv</t>
  </si>
  <si>
    <t>Duro de pelar (1978).mkv</t>
  </si>
  <si>
    <t>Ejecutiva en apuros (2009).avi</t>
  </si>
  <si>
    <t>The Waterboy (El aguador) (1999).avi</t>
  </si>
  <si>
    <t>El Álamo. La leyenda (2004).avi</t>
  </si>
  <si>
    <t>El archivo corso (2004).avi</t>
  </si>
  <si>
    <t>El asalto (1986).avi</t>
  </si>
  <si>
    <t>El asesino (War) (2007).avi</t>
  </si>
  <si>
    <t>El astronauta (1970).avi</t>
  </si>
  <si>
    <t>El batallón perdido (2001).avi</t>
  </si>
  <si>
    <t>El bombero atómico (1952).avi</t>
  </si>
  <si>
    <t>El bosque petrificado (1936).avi</t>
  </si>
  <si>
    <t>El bunker (2008).avi</t>
  </si>
  <si>
    <t>OSS 117. El Cairo, nido de espías (2006).avi</t>
  </si>
  <si>
    <t>El capitán King (1953).avi</t>
  </si>
  <si>
    <t>El carnaval de las tinieblas (1983) - FilmAffinity</t>
  </si>
  <si>
    <t>El caso de Calvin Willis (2010).avi</t>
  </si>
  <si>
    <t>El caso Wells (2007).avi</t>
  </si>
  <si>
    <t>El cielo no puede esperar (2001).avi</t>
  </si>
  <si>
    <t>El cielo y la tierra (1993).avi</t>
  </si>
  <si>
    <t>Círculo rojo (1970).avi</t>
  </si>
  <si>
    <t>El clan del oso cavernario (1985).avi</t>
  </si>
  <si>
    <t>El club de las primeras esposas (1996).avi</t>
  </si>
  <si>
    <t>El club de los chalados (1980).avi</t>
  </si>
  <si>
    <t>El cocinero, el ladrón, su mujer y su amante (1989).avi</t>
  </si>
  <si>
    <t>El colegial (1927).avi</t>
  </si>
  <si>
    <t>El cuerpo de mi enemigo (1976).avi</t>
  </si>
  <si>
    <t>El daño (2009).avi</t>
  </si>
  <si>
    <t>El decamerón (1971).avi</t>
  </si>
  <si>
    <t>El despertar del amor (2005).avi</t>
  </si>
  <si>
    <t>Él dijo, ella dijo (1991).avi</t>
  </si>
  <si>
    <t>El estrafalario prisionero de Zenda (1979).avi</t>
  </si>
  <si>
    <t>El factor Hades (2006).avi</t>
  </si>
  <si>
    <t>El fin de Sheila (1973).avi</t>
  </si>
  <si>
    <t>El General (1998).avi</t>
  </si>
  <si>
    <t>El gran hombre (1990).avi</t>
  </si>
  <si>
    <t>El gran impostor (1961).avi</t>
  </si>
  <si>
    <t>El gran torneo (2009).avi</t>
  </si>
  <si>
    <t>El gran Vázquez (2010).avi</t>
  </si>
  <si>
    <t>El Greco (2007).avi</t>
  </si>
  <si>
    <t>El hijo de la furia (1942).avi</t>
  </si>
  <si>
    <t>El hombre de Laramie (1955).avi</t>
  </si>
  <si>
    <t>El hombre de las mil caras (2016).mkv</t>
  </si>
  <si>
    <t>El hijo del otro (2012).mkv</t>
  </si>
  <si>
    <t>El hilo invisible (2017).mkv</t>
  </si>
  <si>
    <t>Easy Rider (Buscando mi destino) (1969).mkv</t>
  </si>
  <si>
    <t>Eat Locals (2017).mkv</t>
  </si>
  <si>
    <t>Eclipse total (Dolores Claiborne) (1995).mkv</t>
  </si>
  <si>
    <t>Ed Wood (1994).mkv</t>
  </si>
  <si>
    <t>Eddie el Águila (2016).mkv</t>
  </si>
  <si>
    <t>Eden Lake (2008).mkv</t>
  </si>
  <si>
    <t>Eduardo Manostijeras (1990).mkv</t>
  </si>
  <si>
    <t>Educación siberiana (2013).mkv</t>
  </si>
  <si>
    <t>Efectos personales (2009).mkv</t>
  </si>
  <si>
    <t>Efectos secundarios (2013).mkv</t>
  </si>
  <si>
    <t>Effie Gray (2014).mkv</t>
  </si>
  <si>
    <t>Eichmann (2007).mkv</t>
  </si>
  <si>
    <t>Eighth Grade (2018).mkv</t>
  </si>
  <si>
    <t>Eisenstein en Guanajuato (2015).mkv</t>
  </si>
  <si>
    <t>Ejecución inminente (1999).mkv</t>
  </si>
  <si>
    <t>Ejecutivo agresivo (2003).mkv</t>
  </si>
  <si>
    <t>Ejecutor (1986).mkv</t>
  </si>
  <si>
    <t>Ejército de los muertos (2021).mkv</t>
  </si>
  <si>
    <t>El abismo negro (1979).mkv</t>
  </si>
  <si>
    <t>El abrazo de la muerte (1949).mkv</t>
  </si>
  <si>
    <t>El abrazo del oso (2019).mkv</t>
  </si>
  <si>
    <t>El aceite de la vida (1992).mkv</t>
  </si>
  <si>
    <t>El acorazado Potemkin (1925).mkv</t>
  </si>
  <si>
    <t>El acusado perfecto (2019).mkv</t>
  </si>
  <si>
    <t>El Álamo (1960).mkv</t>
  </si>
  <si>
    <t>El albergue de la sexta felicidad (1958).mkv</t>
  </si>
  <si>
    <t>El almirante (2008).mkv</t>
  </si>
  <si>
    <t>El almuerzo desnudo (1991).mkv</t>
  </si>
  <si>
    <t>El amante doble (2017).mkv</t>
  </si>
  <si>
    <t>El americano impasible (2002).mkv</t>
  </si>
  <si>
    <t>El americano (2010).mkv</t>
  </si>
  <si>
    <t>El amo del mundo (1961).mkv</t>
  </si>
  <si>
    <t>El amor es más fuerte que las bombas (2015).mkv</t>
  </si>
  <si>
    <t>El amor es un crimen perfecto (2013).mkv</t>
  </si>
  <si>
    <t>El amor está en el aire (2013).mkv</t>
  </si>
  <si>
    <t>El amor y otras cosas imposibles (2009).mkv</t>
  </si>
  <si>
    <t>El ángel y el pistolero (1947).mkv</t>
  </si>
  <si>
    <t>El ansia (1983).mkv</t>
  </si>
  <si>
    <t>El año de la furia (2020).mkv</t>
  </si>
  <si>
    <t>El año más violento (2014).mkv</t>
  </si>
  <si>
    <t>El año pasado en Marienbad (1961).mkv</t>
  </si>
  <si>
    <t>El año que dejamos de jugar (2019).mkv</t>
  </si>
  <si>
    <t>El año que vivimos peligrosamente (1982).mkv</t>
  </si>
  <si>
    <t>El aparecido (1986).mkv</t>
  </si>
  <si>
    <t>El apartamento (1960).mkv</t>
  </si>
  <si>
    <t>El apóstata (2015).mkv</t>
  </si>
  <si>
    <t>El apóstol (2018).mkv</t>
  </si>
  <si>
    <t>El aprendiz de brujo (2010).mkv</t>
  </si>
  <si>
    <t>El árbol de la sangre (2018).mkv</t>
  </si>
  <si>
    <t>El árbol de la vida (1957).mkv</t>
  </si>
  <si>
    <t>El árbol del ahorcado (1959).mkv</t>
  </si>
  <si>
    <t>El árbol (2010).mkv</t>
  </si>
  <si>
    <t>El arte de pasar de todo (2011).mkv</t>
  </si>
  <si>
    <t>El arte de volver (2020).mkv</t>
  </si>
  <si>
    <t>El asalto (2010).mkv</t>
  </si>
  <si>
    <t>El asedio de Jadotville (2016).mkv</t>
  </si>
  <si>
    <t>El asesinato de Jesse James por el cobarde Robert Ford (2007).mkv</t>
  </si>
  <si>
    <t>El asesinato de un gato (2014).mkv</t>
  </si>
  <si>
    <t>La conspiración (El asesino) (2008).mkv</t>
  </si>
  <si>
    <t>El asesino de la caja de herramientas (1978).mkv</t>
  </si>
  <si>
    <t>El asesino del Shogun (1980).mkv</t>
  </si>
  <si>
    <t>El ataúd de cristal (2017).mkv</t>
  </si>
  <si>
    <t>El ático (1986).mkv</t>
  </si>
  <si>
    <t>El atlas de las nubes (2012).mkv</t>
  </si>
  <si>
    <t>El atraco (2009).mkv</t>
  </si>
  <si>
    <t>El autoestopista (1953).mkv</t>
  </si>
  <si>
    <t>El autor (2017).mkv</t>
  </si>
  <si>
    <t>El aventurero de medianoche (1982).mkv</t>
  </si>
  <si>
    <t>El aviador (2004).mkv</t>
  </si>
  <si>
    <t>El aviso (2018).mkv</t>
  </si>
  <si>
    <t>El ayuda de cámara (2015).mkv</t>
  </si>
  <si>
    <t>El bailarín del desierto (2015).mkv</t>
  </si>
  <si>
    <t>El bailarín (2018).mkv</t>
  </si>
  <si>
    <t>El baile de los malditos (1958).mkv</t>
  </si>
  <si>
    <t>El baile de los vampiros (1967).mkv</t>
  </si>
  <si>
    <t>El banquero de la resistencia (2018).mkv</t>
  </si>
  <si>
    <t>El banquero (2020).mkv</t>
  </si>
  <si>
    <t>El bar Coyote (2000).mkv</t>
  </si>
  <si>
    <t>El bar de las grandes esperanzas (2021).mkv</t>
  </si>
  <si>
    <t>El bar (2017).mkv</t>
  </si>
  <si>
    <t>El Barón Rojo (1971).mkv</t>
  </si>
  <si>
    <t>El bazar de las sorpresas (1940).mkv</t>
  </si>
  <si>
    <t>El becario (2015).mkv</t>
  </si>
  <si>
    <t>El benefactor (2015).mkv</t>
  </si>
  <si>
    <t>El beso de la mujer araña (1985).mkv</t>
  </si>
  <si>
    <t>El beso de la pantera (1982).mkv</t>
  </si>
  <si>
    <t>El beso del dragón (2001).mkv</t>
  </si>
  <si>
    <t>El blues de Beale Street (2018).mkv</t>
  </si>
  <si>
    <t>El bola (2000).mkv</t>
  </si>
  <si>
    <t>El bosque de los sueños (2015).mkv</t>
  </si>
  <si>
    <t>El bosque de los suicidios (2016).mkv</t>
  </si>
  <si>
    <t>El bosque (2004).mkv</t>
  </si>
  <si>
    <t>El brindis (2020).mkv</t>
  </si>
  <si>
    <t>El buen alemán (2006).mkv</t>
  </si>
  <si>
    <t>El buen doctor (2011).mkv</t>
  </si>
  <si>
    <t>El buen maestro (2017).mkv</t>
  </si>
  <si>
    <t>El buen pastor (2006).mkv</t>
  </si>
  <si>
    <t>El bueno, el malo y el raro (2008).mkv</t>
  </si>
  <si>
    <t>El bueno, el feo y el malo (1966).mkv</t>
  </si>
  <si>
    <t>El caballero de las sombras (2019).mkv</t>
  </si>
  <si>
    <t>El caballero verde (2021).mkv</t>
  </si>
  <si>
    <t>El cabo del miedo (1991).mkv</t>
  </si>
  <si>
    <t>El cabo del terror (1962).mkv</t>
  </si>
  <si>
    <t>El cadáver de Anna Fritz (2015).mkv</t>
  </si>
  <si>
    <t>El cadillac rosa (1989).mkv</t>
  </si>
  <si>
    <t>El Cairo confidencial (2017).mkv</t>
  </si>
  <si>
    <t>El cambiazo (2011).mkv</t>
  </si>
  <si>
    <t>El camino de la venganza (1968).mkv</t>
  </si>
  <si>
    <t>El camino de vuelta (2013).mkv</t>
  </si>
  <si>
    <t>El camino del guerrero (2010).mkv</t>
  </si>
  <si>
    <t>El Camino. Una película de Breaking Bad (2019).mkv</t>
  </si>
  <si>
    <t>El candidato (2018).mkv</t>
  </si>
  <si>
    <t>El canguro (2011).mkv</t>
  </si>
  <si>
    <t>El cantar de los cantares (1933).mkv</t>
  </si>
  <si>
    <t>El canto del cisne (2021).mkv</t>
  </si>
  <si>
    <t>El canto del lobo (2019).mkv</t>
  </si>
  <si>
    <t>El capital humano (2013).mkv</t>
  </si>
  <si>
    <t>El capitán Blood (1935).mkv</t>
  </si>
  <si>
    <t>El Capitán (2017).mkv</t>
  </si>
  <si>
    <t>El carnaval de las tinieblas (1983).mkv</t>
  </si>
  <si>
    <t>El cartero siempre llama dos veces (1981).mkv</t>
  </si>
  <si>
    <t>El cartero (y Pablo Neruda) (1994).mkv</t>
  </si>
  <si>
    <t>El caso Collini (2019).mkv</t>
  </si>
  <si>
    <t>El caso de Cristo (2017).mkv</t>
  </si>
  <si>
    <t>El caso Farewell (2009).mkv</t>
  </si>
  <si>
    <t>El caso Fischer (2014).mkv</t>
  </si>
  <si>
    <t>El caso Fritz Bauer (2015).mkv</t>
  </si>
  <si>
    <t>El caso Heineken (2015).mkv</t>
  </si>
  <si>
    <t>El caso sk1 (2014).mkv</t>
  </si>
  <si>
    <t>El caso Slevin (2006).mkv</t>
  </si>
  <si>
    <t>El caso Sloane (2016).mkv</t>
  </si>
  <si>
    <t>El caso Villa Caprice (2020).mkv</t>
  </si>
  <si>
    <t>El caso Willingham (2019).mkv</t>
  </si>
  <si>
    <t>El castañazo (1977).mkv</t>
  </si>
  <si>
    <t>El castillo de cristal (2017).mkv</t>
  </si>
  <si>
    <t>El castor (2011).mkv</t>
  </si>
  <si>
    <t>El cazador de sueños (2003).mkv</t>
  </si>
  <si>
    <t>El cazador (1978).mkv</t>
  </si>
  <si>
    <t>Cementerio viviente (1989).mkv</t>
  </si>
  <si>
    <t>El chico de Filadelfia (2012).mkv</t>
  </si>
  <si>
    <t>El chico de oro (1986).mkv</t>
  </si>
  <si>
    <t>El chico de tu vida (2004).mkv</t>
  </si>
  <si>
    <t>El chico del millón de dólares (2014).mkv</t>
  </si>
  <si>
    <t>El chico del periódico (2012).mkv</t>
  </si>
  <si>
    <t>El chico (1921).mkv</t>
  </si>
  <si>
    <t>El chip prodigioso (1987).mkv</t>
  </si>
  <si>
    <t>El Cid (1961).mkv</t>
  </si>
  <si>
    <t>El cielo es real (2014).mkv</t>
  </si>
  <si>
    <t>El cielo protector (1990).mkv</t>
  </si>
  <si>
    <t>El cielo puede esperar (1978).mkv</t>
  </si>
  <si>
    <t>El cielo se equivocó (1989).mkv</t>
  </si>
  <si>
    <t>El cielo sobre Berlín (1987).mkv</t>
  </si>
  <si>
    <t>El círculo (2017).mkv</t>
  </si>
  <si>
    <t>El cisne negro (1942).mkv</t>
  </si>
  <si>
    <t>El ciudadano ilustre (2016).mkv</t>
  </si>
  <si>
    <t>El clan de los irlandeses (1990).mkv</t>
  </si>
  <si>
    <t>El clan de los rompehuesos (2005).mkv</t>
  </si>
  <si>
    <t>El clan de los sicilianos (1969).mkv</t>
  </si>
  <si>
    <t>El clan (2015).mkv</t>
  </si>
  <si>
    <t>El cliente (1994).mkv</t>
  </si>
  <si>
    <t>El club de la lucha (1999).mkv</t>
  </si>
  <si>
    <t>El club de los buenos infieles (2017).mkv</t>
  </si>
  <si>
    <t>El club de los cinco (1985).mkv</t>
  </si>
  <si>
    <t>El club de los jóvenes multimillonarios (2018).mkv</t>
  </si>
  <si>
    <t>El club de los poetas muertos (1989).mkv</t>
  </si>
  <si>
    <t>El club de los vampiros (1996).mkv</t>
  </si>
  <si>
    <t>El coleccionista de amantes (1997).mkv</t>
  </si>
  <si>
    <t>El coleccionista de huesos (1999).mkv</t>
  </si>
  <si>
    <t>El coleccionista (1965).mkv</t>
  </si>
  <si>
    <t>El color de la ambición (1991).mkv</t>
  </si>
  <si>
    <t>El color de la noche (1994).mkv</t>
  </si>
  <si>
    <t>El color púrpura (1985).mkv</t>
  </si>
  <si>
    <t>El coloso de Rodas (1961).mkv</t>
  </si>
  <si>
    <t>El coloso en llamas (1974).mkv</t>
  </si>
  <si>
    <t>El conde de Montecristo (1975).mkv</t>
  </si>
  <si>
    <t>El confidente (1973).mkv</t>
  </si>
  <si>
    <t>El conflicto de los Hermanos Marx (1930).mkv</t>
  </si>
  <si>
    <t>El conformista (1970).mkv</t>
  </si>
  <si>
    <t>El conquistador de Mongolia (1956).mkv</t>
  </si>
  <si>
    <t>El consejero (2013).mkv</t>
  </si>
  <si>
    <t>El contable (2016).mkv</t>
  </si>
  <si>
    <t>El corazón de la bestia (2011).mkv</t>
  </si>
  <si>
    <t>El corazón del ángel (1987).mkv</t>
  </si>
  <si>
    <t>El coro (2014).mkv</t>
  </si>
  <si>
    <t>El coronel Von Ryan (1965).mkv</t>
  </si>
  <si>
    <t>El correo del infierno (1951).mkv</t>
  </si>
  <si>
    <t>El cortador de césped (1992).mkv</t>
  </si>
  <si>
    <t>El crepúsculo de los dioses (1950).mkv</t>
  </si>
  <si>
    <t>El crimen de Cuenca (1980).mkv</t>
  </si>
  <si>
    <t>El cronicón (1970).mkv</t>
  </si>
  <si>
    <t>El cuarteto (2012).mkv</t>
  </si>
  <si>
    <t>El cuarto mandamiento (1942).mkv</t>
  </si>
  <si>
    <t>El cuarto poder (1952).mkv</t>
  </si>
  <si>
    <t>El cuarto protocolo (1987).mkv</t>
  </si>
  <si>
    <t>El cuchillo (2016).mkv</t>
  </si>
  <si>
    <t>El cuchitril de Joe (1996).mkv</t>
  </si>
  <si>
    <t>El cuento de los cuentos (2015).mkv</t>
  </si>
  <si>
    <t>El cuervo (1994).mkv</t>
  </si>
  <si>
    <t>El cumpleaños de Ariane (2014).mkv</t>
  </si>
  <si>
    <t>El curioso caso de Benjamin Button (2008).mkv</t>
  </si>
  <si>
    <t>El declive (2020).mkv</t>
  </si>
  <si>
    <t>El demonio bajo la piel (2010).mkv</t>
  </si>
  <si>
    <t>El demonio vestido de azul (1995).mkv</t>
  </si>
  <si>
    <t>El dentista (1996).mkv</t>
  </si>
  <si>
    <t>El desafío (1997).mkv</t>
  </si>
  <si>
    <t>El desafío de las águilas (1968).mkv</t>
  </si>
  <si>
    <t>El desafío del búfalo blanco (1977).mkv</t>
  </si>
  <si>
    <t>El desafío. Frost contra Nixon (2008).mkv</t>
  </si>
  <si>
    <t>El desafío (The Walk) (2015).mkv</t>
  </si>
  <si>
    <t>El desconocido (2015).mkv</t>
  </si>
  <si>
    <t>El desentierro (2018).mkv</t>
  </si>
  <si>
    <t>El despertar (1946).mkv</t>
  </si>
  <si>
    <t>El despertar (2003).mkv</t>
  </si>
  <si>
    <t>El déspota (1954).mkv</t>
  </si>
  <si>
    <t>El destino de Júpiter (2015).mkv</t>
  </si>
  <si>
    <t>El destino está escrito (2011).mkv</t>
  </si>
  <si>
    <t>El destino también juega (1966).mkv</t>
  </si>
  <si>
    <t>El día de la bestia (1995).mkv</t>
  </si>
  <si>
    <t>El día de la ira (1967).mkv</t>
  </si>
  <si>
    <t>El día de los tramposos (1970).mkv</t>
  </si>
  <si>
    <t>El día de mañana (2004).mkv</t>
  </si>
  <si>
    <t>El día de tu boda (2013).mkv</t>
  </si>
  <si>
    <t>El día llegará (2019).mkv</t>
  </si>
  <si>
    <t>El día más hermoso (2016).mkv</t>
  </si>
  <si>
    <t>El día más largo (1962).mkv</t>
  </si>
  <si>
    <t>El día que vendrá (2019).mkv</t>
  </si>
  <si>
    <t>El diablo a todas horas (2020).mkv</t>
  </si>
  <si>
    <t>El diablo dijo no (1943).mkv</t>
  </si>
  <si>
    <t>El diablo metió la mano (1999).mkv</t>
  </si>
  <si>
    <t>El diablo sobre ruedas (1971).mkv</t>
  </si>
  <si>
    <t>El diablo viste de Prada (2006).mkv</t>
  </si>
  <si>
    <t>El diario de los muertos (2007).mkv</t>
  </si>
  <si>
    <t>El diario de Noa (2004).mkv</t>
  </si>
  <si>
    <t>El dictador (2012).mkv</t>
  </si>
  <si>
    <t>El dilema (1999).mkv</t>
  </si>
  <si>
    <t>El discreto encanto de la burguesía (1972).mkv</t>
  </si>
  <si>
    <t>El discurso del Rey (2010).mkv</t>
  </si>
  <si>
    <t>El doble del diablo (2011).mkv</t>
  </si>
  <si>
    <t>El doctor de la felicidad (2017).mkv</t>
  </si>
  <si>
    <t>El doctor Frankenstein (1931).mkv</t>
  </si>
  <si>
    <t>El Dorado (1966).mkv</t>
  </si>
  <si>
    <t>El dormilón (1973).mkv</t>
  </si>
  <si>
    <t>El dragón del lago de fuego (1981).mkv</t>
  </si>
  <si>
    <t>El duelo (2016).mkv</t>
  </si>
  <si>
    <t>El duodécimo hombre (2017).mkv</t>
  </si>
  <si>
    <t>El editor de libros (2016).mkv</t>
  </si>
  <si>
    <t>The Trigger Effect (El efecto dominó) (1996).mkv</t>
  </si>
  <si>
    <t>Mi padre es un héroe (1995).mkv</t>
  </si>
  <si>
    <t>El elegido (2016).mkv</t>
  </si>
  <si>
    <t>El embrollón (1973).mkv</t>
  </si>
  <si>
    <t>El emperador de París (2018).mkv</t>
  </si>
  <si>
    <t>El emperador del norte (1973).mkv</t>
  </si>
  <si>
    <t>El empleado del mes (2006).mkv</t>
  </si>
  <si>
    <t>El encargo (2014).mkv</t>
  </si>
  <si>
    <t>El encuentro (2021).mkv</t>
  </si>
  <si>
    <t>El enemigo de las rubias (1927).mkv</t>
  </si>
  <si>
    <t>El enigma de otro mundo (1951).mkv</t>
  </si>
  <si>
    <t>El enigma del cuervo (2012).mkv</t>
  </si>
  <si>
    <t>El enigma se llama Juggernaut (1974).mkv</t>
  </si>
  <si>
    <t>El ente (1982).mkv</t>
  </si>
  <si>
    <t>El equipo A (2010).mkv</t>
  </si>
  <si>
    <t>El escándalo de Larry Flynt (1996).mkv</t>
  </si>
  <si>
    <t>El escándalo Ted Kennedy (2017).mkv</t>
  </si>
  <si>
    <t>El escándalo (2019).mkv</t>
  </si>
  <si>
    <t>El escondite (2005).mkv</t>
  </si>
  <si>
    <t>El escritor (2010).mkv</t>
  </si>
  <si>
    <t>El eslabón del Niágara (1979).mkv</t>
  </si>
  <si>
    <t>El esmoquin (2002).mkv</t>
  </si>
  <si>
    <t>El especialista (1994).mkv</t>
  </si>
  <si>
    <t>El espía que me plantó (2018).mkv</t>
  </si>
  <si>
    <t>El espía que surgió del frío (1965).mkv</t>
  </si>
  <si>
    <t>El espía (2007).mkv</t>
  </si>
  <si>
    <t>El espinazo del diablo (2001).mkv</t>
  </si>
  <si>
    <t>El espíritu de la colmena (1973).mkv</t>
  </si>
  <si>
    <t>El este (2020).mkv</t>
  </si>
  <si>
    <t>El estrangulador de Boston (1968).mkv</t>
  </si>
  <si>
    <t>El estrangulador de Rillington Place (1971).mkv</t>
  </si>
  <si>
    <t>El exorcista (1973).mkv</t>
  </si>
  <si>
    <t>El experimento Filadelfia (1984).mkv</t>
  </si>
  <si>
    <t>El experimento (2001).mkv</t>
  </si>
  <si>
    <t>El expreso de Chicago (1976).mkv</t>
  </si>
  <si>
    <t>El expreso de medianoche (1978).mkv</t>
  </si>
  <si>
    <t>El exterminador (2016).mkv</t>
  </si>
  <si>
    <t>El extranjero (2017).mkv</t>
  </si>
  <si>
    <t>El extraño viaje (1964).mkv</t>
  </si>
  <si>
    <t>El extraño (2016).mkv</t>
  </si>
  <si>
    <t>El extraordinario viaje de T.S. Spivet (2013).mkv</t>
  </si>
  <si>
    <t>El fabuloso mundo del circo (1964).mkv</t>
  </si>
  <si>
    <t>El falsificador (2014).mkv</t>
  </si>
  <si>
    <t>El fantasma de la libertad (1974).mkv</t>
  </si>
  <si>
    <t>El fantasma de la ópera (2004).mkv</t>
  </si>
  <si>
    <t>El faro de las orcas (2016).mkv</t>
  </si>
  <si>
    <t>El faro (2019).mkv</t>
  </si>
  <si>
    <t>El farsante (1956).mkv</t>
  </si>
  <si>
    <t>El festín de Babette (1987).mkv</t>
  </si>
  <si>
    <t>El fiel (2017).mkv</t>
  </si>
  <si>
    <t>El filo de la navaja (1946).mkv</t>
  </si>
  <si>
    <t>El fin de los días (1999).mkv</t>
  </si>
  <si>
    <t>El fin del romance (1999).mkv</t>
  </si>
  <si>
    <t>El final de la cuenta atrás (1980).mkv</t>
  </si>
  <si>
    <t>El final de la verdad (2019).mkv</t>
  </si>
  <si>
    <t>El foco de la tempestad (2011).mkv</t>
  </si>
  <si>
    <t>El forastero (1940).mkv</t>
  </si>
  <si>
    <t>El fotógrafo de Mauthausen (2018).mkv</t>
  </si>
  <si>
    <t>El fotógrafo de Minamata (2020).mkv</t>
  </si>
  <si>
    <t>El fotógrafo del pánico (1960).mkv</t>
  </si>
  <si>
    <t>El Francotirador (2014).mkv</t>
  </si>
  <si>
    <t>El fraude (2012).mkv</t>
  </si>
  <si>
    <t>El fuego de la venganza (2004).mkv</t>
  </si>
  <si>
    <t>El fuego fatuo (1963).mkv</t>
  </si>
  <si>
    <t>El fuego y la palabra (1960).mkv</t>
  </si>
  <si>
    <t>El fuera de la ley (1976).mkv</t>
  </si>
  <si>
    <t>El fugitivo (1993).mkv</t>
  </si>
  <si>
    <t>El fundador (2016).mkv</t>
  </si>
  <si>
    <t>El fundamentalista reticente (2012).mkv</t>
  </si>
  <si>
    <t>El furor del dragón (1972).mkv</t>
  </si>
  <si>
    <t>El gangster, el policía y el diablo (2019).mkv</t>
  </si>
  <si>
    <t>El gangster (2011).mkv</t>
  </si>
  <si>
    <t>El gato de las nueve colas (1971).mkv</t>
  </si>
  <si>
    <t>El golpe del siglo (2015).mkv</t>
  </si>
  <si>
    <t>El golpe (1973).mkv</t>
  </si>
  <si>
    <t>El Gordo y el Flaco (Stan &amp; Ollie) (2018).mkv</t>
  </si>
  <si>
    <t>El graduado (1967).mkv</t>
  </si>
  <si>
    <t>El gran año (2011).mkv</t>
  </si>
  <si>
    <t>El gran combate de Muhammad Ali (2013).mkv</t>
  </si>
  <si>
    <t>El gran combate (1964).mkv</t>
  </si>
  <si>
    <t>El gran cuaderno (2013).mkv</t>
  </si>
  <si>
    <t>La podadora (El gran cuchillo) (1955).mkv</t>
  </si>
  <si>
    <t>El gran despilfarro (1985).mkv</t>
  </si>
  <si>
    <t>El gran dictador (1940).mkv</t>
  </si>
  <si>
    <t>El gran Gatsby (2013).mkv</t>
  </si>
  <si>
    <t>El gran golpe (The Bank Job) (2008).mkv</t>
  </si>
  <si>
    <t>El gran golpe (2004).mkv</t>
  </si>
  <si>
    <t>El gran halcón (1991).mkv</t>
  </si>
  <si>
    <t>El Gran Hotel Budapest (2014).mkv</t>
  </si>
  <si>
    <t>El gran Jack (1971).mkv</t>
  </si>
  <si>
    <t>El gran Lebowski (1998).mkv</t>
  </si>
  <si>
    <t>El gran lío (1991).mkv</t>
  </si>
  <si>
    <t>El gran McLintock (1963).mkv</t>
  </si>
  <si>
    <t>El gran rescate (2005).mkv</t>
  </si>
  <si>
    <t>El gran restaurante (1966).mkv</t>
  </si>
  <si>
    <t>Robbery (El gran robo) (1967).mkv</t>
  </si>
  <si>
    <t>El gran salto (1994).mkv</t>
  </si>
  <si>
    <t>El gran showman (2017).mkv</t>
  </si>
  <si>
    <t>El gran Stan. El matón de la prisión (2007).mkv</t>
  </si>
  <si>
    <t>El Gringo (2012).mkv</t>
  </si>
  <si>
    <t>El grito (1978).mkv</t>
  </si>
  <si>
    <t>El gruñón (2014).mkv</t>
  </si>
  <si>
    <t>El guardaespaldas (1992).mkv</t>
  </si>
  <si>
    <t>El guardián de la reliquia (2017).mkv</t>
  </si>
  <si>
    <t>El guardián invisible (2017).mkv</t>
  </si>
  <si>
    <t>El guateque (1968).mkv</t>
  </si>
  <si>
    <t>El guerrero del amanecer (1987).mkv</t>
  </si>
  <si>
    <t>El guerrero nº 13 (1999).mkv</t>
  </si>
  <si>
    <t>El guerrero pacífico (2006).mkv</t>
  </si>
  <si>
    <t>El guía del desfiladero (Pathfinder) (2007).mkv</t>
  </si>
  <si>
    <t>El gurú de las bodas (2015).mkv</t>
  </si>
  <si>
    <t>El halcón del mar (1940).mkv</t>
  </si>
  <si>
    <t>El halcón maltés (1941).mkv</t>
  </si>
  <si>
    <t>El halcón y la flecha (1950).mkv</t>
  </si>
  <si>
    <t>El halcón y la presa (1966).mkv</t>
  </si>
  <si>
    <t>El hermano más listo de Sherlock Holmes (1975).mkv</t>
  </si>
  <si>
    <t>El héroe de Berlín (2016).mkv</t>
  </si>
  <si>
    <t>El héroe del río (1928).mkv</t>
  </si>
  <si>
    <t>Errementari (El herrero y el diablo) (2017).mkv</t>
  </si>
  <si>
    <t>El hidalgo de los mares (1951).mkv</t>
  </si>
  <si>
    <t>El hijo de Jean (2016).mkv</t>
  </si>
  <si>
    <t>El hijo de Rambow (2007).mkv</t>
  </si>
  <si>
    <t>El hijo de Saúl (2015).mkv</t>
  </si>
  <si>
    <t>El hipnotista (2012).mkv</t>
  </si>
  <si>
    <t>El hogar de Miss Peregrine para niños peculiares (2016).mkv</t>
  </si>
  <si>
    <t>El hombre bicentenario (1999).mkv</t>
  </si>
  <si>
    <t>El hombre con rayos X en los ojos (1963).mkv</t>
  </si>
  <si>
    <t>El hombre de Alcatraz (1962).mkv</t>
  </si>
  <si>
    <t>El hombre de California (1992).mkv</t>
  </si>
  <si>
    <t>El hombre de hielo (1984).mkv</t>
  </si>
  <si>
    <t>El hombre de Kentucky (1955).mkv</t>
  </si>
  <si>
    <t>El hombre de la casa (2005).mkv</t>
  </si>
  <si>
    <t>El hombre de la máscara de hierro (1998).mkv</t>
  </si>
  <si>
    <t>El hombre de las pistolas de oro (1959).mkv</t>
  </si>
  <si>
    <t>El hombre de las sombras (2012).mkv</t>
  </si>
  <si>
    <t>El hombre de mimbre (1973).mkv</t>
  </si>
  <si>
    <t>El hombre de Toronto (2022).mkv</t>
  </si>
  <si>
    <t>El hombre del año (2006).mkv</t>
  </si>
  <si>
    <t>El hombre del brazo de oro (1955).mkv</t>
  </si>
  <si>
    <t>El hombre del corazón de hierro (2017).mkv</t>
  </si>
  <si>
    <t>El hombre del oeste (1958).mkv</t>
  </si>
  <si>
    <t>El hombre del traje blanco (1951).mkv</t>
  </si>
  <si>
    <t>El hombre del tren (2002).mkv</t>
  </si>
  <si>
    <t>El hombre elefante (1980).mkv</t>
  </si>
  <si>
    <t>El hombre invisible (1933).mkv</t>
  </si>
  <si>
    <t>El hombre más buscado (2014).mkv</t>
  </si>
  <si>
    <t>El hombre más enfadado de Brooklyn (2014).mkv</t>
  </si>
  <si>
    <t>El hombre mosca (1923).mkv</t>
  </si>
  <si>
    <t>El hombre que conocía el infinito (2015).mkv</t>
  </si>
  <si>
    <t>El hombre que mató a Don Quijote (2018).mkv</t>
  </si>
  <si>
    <t>El hombre que mató a Hitler y después a Bigfoot (2018).mkv</t>
  </si>
  <si>
    <t>El hombre que mató a Liberty Valance (1962).mkv</t>
  </si>
  <si>
    <t>El objetivo (2014) - FilmAffinity</t>
  </si>
  <si>
    <t>En compañía de héroes (2013) - FilmAffinity</t>
  </si>
  <si>
    <t>Entre sombras (2018) - FilmAffinity</t>
  </si>
  <si>
    <t>El hombre que vino a cenar (1942).avi</t>
  </si>
  <si>
    <t>El hundimiento de Japón (2006).avi</t>
  </si>
  <si>
    <t>El impostor (1997).avi</t>
  </si>
  <si>
    <t>El inspector general (1949).avi</t>
  </si>
  <si>
    <t>El jardinero fiel (2005).avi</t>
  </si>
  <si>
    <t>El jefe de todo esto (2006).avi</t>
  </si>
  <si>
    <t>El juego de Hollywood (1992).avi</t>
  </si>
  <si>
    <t>El juego de los errores (2006).avi</t>
  </si>
  <si>
    <t>El juego de Ripley (2002).avi</t>
  </si>
  <si>
    <t>El juego perfecto (2009).avi</t>
  </si>
  <si>
    <t>Percy Jackson y el ladrón del rayo (2010).avi</t>
  </si>
  <si>
    <t>El león en invierno (1968).avi</t>
  </si>
  <si>
    <t>El límite es el cielo (1943).avi</t>
  </si>
  <si>
    <t>El Lobo (2004).avi</t>
  </si>
  <si>
    <t>El mayor espectáculo del mundo (1952).avi</t>
  </si>
  <si>
    <t>El misterio de Wells (2002).avi</t>
  </si>
  <si>
    <t>El monje (2003).avi</t>
  </si>
  <si>
    <t>El mundo en sus manos (2009).avi</t>
  </si>
  <si>
    <t>El niño de Marte (2007).avi</t>
  </si>
  <si>
    <t>El peregrino (1923).avi</t>
  </si>
  <si>
    <t>El príncipe de las mareas (1991).avi</t>
  </si>
  <si>
    <t>El principiante (1990).avi</t>
  </si>
  <si>
    <t>El refugio de mi padre (2004).avi</t>
  </si>
  <si>
    <t>El regreso del río Kwai (1988).avi</t>
  </si>
  <si>
    <t>El reino del anillo (2004).avi</t>
  </si>
  <si>
    <t>El rey de California (2007).avi</t>
  </si>
  <si>
    <t>El rey del mando (2006).avi</t>
  </si>
  <si>
    <t>El rey pasmado (1991).avi</t>
  </si>
  <si>
    <t>El sabor de la muerte (1995).avi</t>
  </si>
  <si>
    <t>Sergeant Ryker (1968).avi</t>
  </si>
  <si>
    <t>El sargento York (1941).avi</t>
  </si>
  <si>
    <t>El secreto de Vera Drake (2004).avi</t>
  </si>
  <si>
    <t>El señor de Ballantry (1953).avi</t>
  </si>
  <si>
    <t>El séptimo amanecer (1964).avi</t>
  </si>
  <si>
    <t>El solterón domado (1980).avi</t>
  </si>
  <si>
    <t>El soplón! (2009).avi</t>
  </si>
  <si>
    <t>El triángulo de acero (1989).avi</t>
  </si>
  <si>
    <t>El último asalto (2007).avi</t>
  </si>
  <si>
    <t>El último deber (1973).avi</t>
  </si>
  <si>
    <t>El último golpe (2001).avi</t>
  </si>
  <si>
    <t>El último gran mago (2007).avi</t>
  </si>
  <si>
    <t>El último tren a Auschwitz (2006).avi</t>
  </si>
  <si>
    <t>El último voto (2008).avi</t>
  </si>
  <si>
    <t>El valle de las muñecas (1967).avi</t>
  </si>
  <si>
    <t>El viaje de los malditos (1976).avi</t>
  </si>
  <si>
    <t>El viaje de nuestra vida (Bonneville) (2006).avi</t>
  </si>
  <si>
    <t>Ella nunca se niega (1992).avi</t>
  </si>
  <si>
    <t>Ella siempre dice sí (1991).avi</t>
  </si>
  <si>
    <t>Emboscada nocturna (1957).avi</t>
  </si>
  <si>
    <t>En busca de un héroe (2008).avi</t>
  </si>
  <si>
    <t>En el corazón de la jungla (1993).avi</t>
  </si>
  <si>
    <t>En el punto de mira (2008).avi</t>
  </si>
  <si>
    <t>En el valle de Elah (2007).avi</t>
  </si>
  <si>
    <t>En la boda de mi hermana (2010).avi</t>
  </si>
  <si>
    <t>En la puerta de casa (2006).avi</t>
  </si>
  <si>
    <t>En pecado (2017).avi</t>
  </si>
  <si>
    <t>En un mundo libre (2007).avi</t>
  </si>
  <si>
    <t>En un rincón de la Toscana (2005).avi</t>
  </si>
  <si>
    <t>Entre mujeres (2007).avi</t>
  </si>
  <si>
    <t>Escarlata y negro (1983).avi</t>
  </si>
  <si>
    <t>Escuela de pringaos (2006).avi</t>
  </si>
  <si>
    <t>Especial (2006).avi</t>
  </si>
  <si>
    <t>Espías como nosotros (1985).avi</t>
  </si>
  <si>
    <t>Esta noche vamos de guerra (1970).avi</t>
  </si>
  <si>
    <t>Evasión o victoria (1981).avi</t>
  </si>
  <si>
    <t>Examen (2009).avi</t>
  </si>
  <si>
    <t>El hombre que nunca estuvo allí (2001).mkv</t>
  </si>
  <si>
    <t>El hombre que pudo reinar (1975).mkv</t>
  </si>
  <si>
    <t>El hombre que sabía demasiado (1956).mkv</t>
  </si>
  <si>
    <t>El hombre que susurraba a los caballos (1998).mkv</t>
  </si>
  <si>
    <t>El hombre sin pasado (2010).mkv</t>
  </si>
  <si>
    <t>El hombre sin rostro (1993).mkv</t>
  </si>
  <si>
    <t>El hombre sin sombra (2000).mkv</t>
  </si>
  <si>
    <t>El hombre tranquilo (1952).mkv</t>
  </si>
  <si>
    <t>El honor de los Prizzi (1985).mkv</t>
  </si>
  <si>
    <t>El hotel de los fantasmas (1988).mkv</t>
  </si>
  <si>
    <t>El hotel de los líos (1938).mkv</t>
  </si>
  <si>
    <t>El hotel del terror (1960).mkv</t>
  </si>
  <si>
    <t>El hoyo (2019).mkv</t>
  </si>
  <si>
    <t>El hundimiento (2004).mkv</t>
  </si>
  <si>
    <t>El ídolo de barro (1949).mkv</t>
  </si>
  <si>
    <t>The Program (El ídolo) (2015).mkv</t>
  </si>
  <si>
    <t>El ilusionista (2006).mkv</t>
  </si>
  <si>
    <t>El imaginario del Doctor Parnassus (2009).mkv</t>
  </si>
  <si>
    <t>El imperio de la pasión (1978).mkv</t>
  </si>
  <si>
    <t>El imperio de las sombras (2016).mkv</t>
  </si>
  <si>
    <t>El imperio de los sentidos (1976).mkv</t>
  </si>
  <si>
    <t>El imperio del fuego (2002).mkv</t>
  </si>
  <si>
    <t>El imperio del sol (1987).mkv</t>
  </si>
  <si>
    <t>El impostor (2017).mkv</t>
  </si>
  <si>
    <t>El incidente (2008).mkv</t>
  </si>
  <si>
    <t>El increíble Burt Wonderstone (2013).mkv</t>
  </si>
  <si>
    <t>El increíble hombre menguante (1957).mkv</t>
  </si>
  <si>
    <t>El indomable Will Hunting (1997).mkv</t>
  </si>
  <si>
    <t>El infiel (2019).mkv</t>
  </si>
  <si>
    <t>El Infierno Bajo Tierra (2009).mkv</t>
  </si>
  <si>
    <t>El infierno de los héroes (1955).mkv</t>
  </si>
  <si>
    <t>El infierno del odio (1963).mkv</t>
  </si>
  <si>
    <t>El infierno verde (2013).mkv</t>
  </si>
  <si>
    <t>El infinito (2017).mkv</t>
  </si>
  <si>
    <t>El informador (2000).mkv</t>
  </si>
  <si>
    <t>El informe Auschwitz (2021).mkv</t>
  </si>
  <si>
    <t>El informe Pelícano (1993).mkv</t>
  </si>
  <si>
    <t>El inglés que subió una colina pero bajó una montaña (1995).mkv</t>
  </si>
  <si>
    <t>El ingrediente secreto (2017).mkv</t>
  </si>
  <si>
    <t>El inmortal. Una película de Gomorra (2019).mkv</t>
  </si>
  <si>
    <t>El inocente (2011).mkv</t>
  </si>
  <si>
    <t>El insoportable peso de un talento descomunal (2022).mkv</t>
  </si>
  <si>
    <t>El instante más oscuro (2017).mkv</t>
  </si>
  <si>
    <t>El insulto (2017).mkv</t>
  </si>
  <si>
    <t>El intendente Sansho (1954).mkv</t>
  </si>
  <si>
    <t>El intercambio (2008).mkv</t>
  </si>
  <si>
    <t>El inventor de juegos (2014).mkv</t>
  </si>
  <si>
    <t>El invisible Harvey (1950).mkv</t>
  </si>
  <si>
    <t>El invitado (2012).mkv</t>
  </si>
  <si>
    <t>El irlandés (2011).mkv</t>
  </si>
  <si>
    <t>El jardín de Alá (1936).mkv</t>
  </si>
  <si>
    <t>El jardín de Jeannette (2016).mkv</t>
  </si>
  <si>
    <t>El jardín de la alegría (2000).mkv</t>
  </si>
  <si>
    <t>El jardín secreto (2020).mkv</t>
  </si>
  <si>
    <t>El jardín secreto (1993).mkv</t>
  </si>
  <si>
    <t>El joven Ahmed (2019).mkv</t>
  </si>
  <si>
    <t>El joven Bruce Lee (2010).mkv</t>
  </si>
  <si>
    <t>El joven Detective Dee. El poder del dragón marino (2013).mkv</t>
  </si>
  <si>
    <t>El joven detective (2020).mkv</t>
  </si>
  <si>
    <t>El joven Karl Marx (2017).mkv</t>
  </si>
  <si>
    <t>El joven Paulo Coelho (2014).mkv</t>
  </si>
  <si>
    <t>El joven Winston (1972).mkv</t>
  </si>
  <si>
    <t>El jovencito Frankenstein (1974).mkv</t>
  </si>
  <si>
    <t>El juego de Ender (2013).mkv</t>
  </si>
  <si>
    <t>El juego de Gerald (2017).mkv</t>
  </si>
  <si>
    <t>El juego de la sospecha (Cluedo) (1985).mkv</t>
  </si>
  <si>
    <t>El juego de los idiotas (2006).mkv</t>
  </si>
  <si>
    <t>El juego del amor (2007).mkv</t>
  </si>
  <si>
    <t>El juego del matrimonio (2007).mkv</t>
  </si>
  <si>
    <t>El juego más frío (2019).mkv</t>
  </si>
  <si>
    <t>El juez y el asesino (1976).mkv</t>
  </si>
  <si>
    <t>El juez (2014).mkv</t>
  </si>
  <si>
    <t>El jugador de ajedrez (2017).mkv</t>
  </si>
  <si>
    <t>El jugador (2014).mkv</t>
  </si>
  <si>
    <t>El juicio de los 7 de Chicago (2020).mkv</t>
  </si>
  <si>
    <t>El jurado (2003).mkv</t>
  </si>
  <si>
    <t>El juramento (2001).mkv</t>
  </si>
  <si>
    <t>El laberinto del fauno (2006).mkv</t>
  </si>
  <si>
    <t>El laberinto rojo (1997).mkv</t>
  </si>
  <si>
    <t>El lado bueno de las cosas (2012).mkv</t>
  </si>
  <si>
    <t>El lado siniestro de la luna (2019).mkv</t>
  </si>
  <si>
    <t>Adaptation. El ladrón de orquídeas (2002).mkv</t>
  </si>
  <si>
    <t>El ladrón de palabras (2012).mkv</t>
  </si>
  <si>
    <t>El lago azul (1980).mkv</t>
  </si>
  <si>
    <t>El lago del ganso salvaje (2019).mkv</t>
  </si>
  <si>
    <t>El largo viernes santo (1980).mkv</t>
  </si>
  <si>
    <t>El largo y cálido verano (1958).mkv</t>
  </si>
  <si>
    <t>The Reader (El lector) (2008).mkv</t>
  </si>
  <si>
    <t>El lenguaje de los sueños (2003).mkv</t>
  </si>
  <si>
    <t>El león de Esparta (1962).mkv</t>
  </si>
  <si>
    <t>El león del desierto (1980).mkv</t>
  </si>
  <si>
    <t>El libro de Eli (2010).mkv</t>
  </si>
  <si>
    <t>El libro negro (2006).mkv</t>
  </si>
  <si>
    <t>El Llanero Solitario (2013).mkv</t>
  </si>
  <si>
    <t>El lobo de Wall Street (2013).mkv</t>
  </si>
  <si>
    <t>El loco del pelo rojo (1956).mkv</t>
  </si>
  <si>
    <t>El luchador (2008).mkv</t>
  </si>
  <si>
    <t>El maestro del agua (2014).mkv</t>
  </si>
  <si>
    <t>El magnífico Iván (2020).mkv</t>
  </si>
  <si>
    <t>El mago (1978).mkv</t>
  </si>
  <si>
    <t>El mal que hacen los hombres (2015).mkv</t>
  </si>
  <si>
    <t>El malvado Zaroff (1932).mkv</t>
  </si>
  <si>
    <t>El manantial de la doncella (1960).mkv</t>
  </si>
  <si>
    <t>El mapa de las pequeñas cosas perfectas (2021).mkv</t>
  </si>
  <si>
    <t>El maquinista de La General (1926).mkv</t>
  </si>
  <si>
    <t>El maquinista (2004).mkv</t>
  </si>
  <si>
    <t>El maravilloso jardín secreto de Bella Brown (2016).mkv</t>
  </si>
  <si>
    <t>El marido de la peluquera (1990).mkv</t>
  </si>
  <si>
    <t>El marido de mi hermana (2014).mkv</t>
  </si>
  <si>
    <t>El mayordomo (2013).mkv</t>
  </si>
  <si>
    <t>El médico africano (2015).mkv</t>
  </si>
  <si>
    <t>El médico de Budapest (2020).mkv</t>
  </si>
  <si>
    <t>El médico (2013).mkv</t>
  </si>
  <si>
    <t>El mejor padre del mundo (2009).mkv</t>
  </si>
  <si>
    <t>El mejor verano de mi vida (2018).mkv</t>
  </si>
  <si>
    <t>El mensajero del miedo (2004).mkv</t>
  </si>
  <si>
    <t>El mensajero (2013).mkv</t>
  </si>
  <si>
    <t>El mercader de Venecia (2004).mkv</t>
  </si>
  <si>
    <t>El método Williams (2021).mkv</t>
  </si>
  <si>
    <t>El milagro de Ana Sullivan (1962).mkv</t>
  </si>
  <si>
    <t>El milagro (Miracle) (2004).mkv</t>
  </si>
  <si>
    <t>El millonario (1954).mkv</t>
  </si>
  <si>
    <t>El ministerio del miedo (1944).mkv</t>
  </si>
  <si>
    <t>El misterio de God's Pocket (2014).mkv</t>
  </si>
  <si>
    <t>El misterio de las 12 sillas (1970).mkv</t>
  </si>
  <si>
    <t>El misterio de Peacock (2010).mkv</t>
  </si>
  <si>
    <t>El misterio de Salem's Lot (1979).mkv</t>
  </si>
  <si>
    <t>El mito (2005).mkv</t>
  </si>
  <si>
    <t>El moderno Sherlock Holmes (1924).mkv</t>
  </si>
  <si>
    <t>El Mono de Hierro (1993).mkv</t>
  </si>
  <si>
    <t>El monstruo de los tiempos remotos (1953).mkv</t>
  </si>
  <si>
    <t>El monstruo de St. Pauli (2019).mkv</t>
  </si>
  <si>
    <t>El motín del Caine (1954).mkv</t>
  </si>
  <si>
    <t>El multimillonario (1960).mkv</t>
  </si>
  <si>
    <t>El mundo abandonado (2015).mkv</t>
  </si>
  <si>
    <t>El mundo de Kanako (2014).mkv</t>
  </si>
  <si>
    <t>El mundo en sus manos (1952).mkv</t>
  </si>
  <si>
    <t>El mundo es tuyo (2018).mkv</t>
  </si>
  <si>
    <t>El mundo que viene (2020).mkv</t>
  </si>
  <si>
    <t>El mundo según Barney (2010).mkv</t>
  </si>
  <si>
    <t>El muñeco de nieve (2017).mkv</t>
  </si>
  <si>
    <t>El nacimiento de una nación (2016).mkv</t>
  </si>
  <si>
    <t>El nadador (1968).mkv</t>
  </si>
  <si>
    <t>The Vessel (El navío) (2016).mkv</t>
  </si>
  <si>
    <t>El negociador (1997).mkv</t>
  </si>
  <si>
    <t>El Niño (2014).mkv</t>
  </si>
  <si>
    <t>El niño 44 (2015).mkv</t>
  </si>
  <si>
    <t>El niño con el pijama de rayas (2008).mkv</t>
  </si>
  <si>
    <t>El niño que domó el viento (2019).mkv</t>
  </si>
  <si>
    <t>El niño que pudo ser rey (2019).mkv</t>
  </si>
  <si>
    <t>El nombre de la rosa (1986).mkv</t>
  </si>
  <si>
    <t>El nombre del bambino (2015).mkv</t>
  </si>
  <si>
    <t>El núcleo (2003).mkv</t>
  </si>
  <si>
    <t>El nuevo mundo (2005).mkv</t>
  </si>
  <si>
    <t>El nuevo Nuevo Testamento (2015).mkv</t>
  </si>
  <si>
    <t>El número 23 (2007).mkv</t>
  </si>
  <si>
    <t>El odio (1995).mkv</t>
  </si>
  <si>
    <t>El oficial y el espía (2019).mkv</t>
  </si>
  <si>
    <t>El ojo de la aguja (1981).mkv</t>
  </si>
  <si>
    <t>El ojo mentiroso (1981).mkv</t>
  </si>
  <si>
    <t>El olivo (2016).mkv</t>
  </si>
  <si>
    <t>El olor de la papaya verde (1993).mkv</t>
  </si>
  <si>
    <t>El olvido que seremos (2020).mkv</t>
  </si>
  <si>
    <t>El orden divino (2017).mkv</t>
  </si>
  <si>
    <t>El orfanato (2007).mkv</t>
  </si>
  <si>
    <t>El orgullo de los Yanquis (1942).mkv</t>
  </si>
  <si>
    <t>El oro de Mackenna (1969).mkv</t>
  </si>
  <si>
    <t>El otro lado de la esperanza (2017).mkv</t>
  </si>
  <si>
    <t>El otro lado de la puerta (2016).mkv</t>
  </si>
  <si>
    <t>El otro lado de la vida (1996).mkv</t>
  </si>
  <si>
    <t>El otro (1972).mkv</t>
  </si>
  <si>
    <t>El paciente inglés (1996).mkv</t>
  </si>
  <si>
    <t>El pacificador (1997).mkv</t>
  </si>
  <si>
    <t>El pacto de los lobos (2001).mkv</t>
  </si>
  <si>
    <t>El padrastro (2009).mkv</t>
  </si>
  <si>
    <t>El padre. La venganza tiene un precio (2018).mkv</t>
  </si>
  <si>
    <t>El país de las maravillas (2014).mkv</t>
  </si>
  <si>
    <t>El pájaro pintado (2019).mkv</t>
  </si>
  <si>
    <t>El palacio de los espíritus (1963).mkv</t>
  </si>
  <si>
    <t>El palacio ideal (2018).mkv</t>
  </si>
  <si>
    <t>El pasado (2013).mkv</t>
  </si>
  <si>
    <t>El pasajero (2018).mkv</t>
  </si>
  <si>
    <t>El paso del diablo (2013).mkv</t>
  </si>
  <si>
    <t>El patriota (2000).mkv</t>
  </si>
  <si>
    <t>El pelotón chiflado (1981).mkv</t>
  </si>
  <si>
    <t>El péndulo de la muerte (1961).mkv</t>
  </si>
  <si>
    <t>El pequeño Lord (1936).mkv</t>
  </si>
  <si>
    <t>El pequeño Tate (1991).mkv</t>
  </si>
  <si>
    <t>El perfecto anfitrión (2010).mkv</t>
  </si>
  <si>
    <t>El Perfume. Historia de un asesino (2006).mkv</t>
  </si>
  <si>
    <t>El perro de los Baskerville (1959).mkv</t>
  </si>
  <si>
    <t>El perro rabioso (1949).mkv</t>
  </si>
  <si>
    <t>El pianista (2002).mkv</t>
  </si>
  <si>
    <t>El piano (1993).mkv</t>
  </si>
  <si>
    <t>El pisito (1958).mkv</t>
  </si>
  <si>
    <t>El pistolero (Fiebre de sangre) (1950).mkv</t>
  </si>
  <si>
    <t>El plan B (2010).mkv</t>
  </si>
  <si>
    <t>El poder de la esperanza (2014).mkv</t>
  </si>
  <si>
    <t>El poder del dinero (2013).mkv</t>
  </si>
  <si>
    <t>El poder del fuego (1979).mkv</t>
  </si>
  <si>
    <t>La fuerza del destino (1948).mkv</t>
  </si>
  <si>
    <t>El poder del perro (2021).mkv</t>
  </si>
  <si>
    <t>El poder del Tai Chi (2013).mkv</t>
  </si>
  <si>
    <t>El político (1949).mkv</t>
  </si>
  <si>
    <t>El porvenir (2016).mkv</t>
  </si>
  <si>
    <t>El postre de la alegría (Paulette) (2012).mkv</t>
  </si>
  <si>
    <t>El practicante (2020).mkv</t>
  </si>
  <si>
    <t>El precio de la fama (2014).mkv</t>
  </si>
  <si>
    <t>El precio del poder (1983).mkv</t>
  </si>
  <si>
    <t>El pregón (2016).mkv</t>
  </si>
  <si>
    <t>El premio (1963).mkv</t>
  </si>
  <si>
    <t>El presidente y Miss Wade (1995).mkv</t>
  </si>
  <si>
    <t>El prestamista (1964).mkv</t>
  </si>
  <si>
    <t>El primer caballero (1995).mkv</t>
  </si>
  <si>
    <t>El primer gran asalto al tren (1978).mkv</t>
  </si>
  <si>
    <t>El príncipe de la ciudad (1981).mkv</t>
  </si>
  <si>
    <t>El príncipe de las tinieblas (1987).mkv</t>
  </si>
  <si>
    <t>El príncipe valiente (1954).mkv</t>
  </si>
  <si>
    <t>El príncipe y la corista (1957).mkv</t>
  </si>
  <si>
    <t>El pequeño príncipe (1974).mkv</t>
  </si>
  <si>
    <t>El proceso (1962).mkv</t>
  </si>
  <si>
    <t>El profesor de persa (2020).mkv</t>
  </si>
  <si>
    <t>El profesor (Detachment) (2011).mkv</t>
  </si>
  <si>
    <t>El protegido (2000).mkv</t>
  </si>
  <si>
    <t>El proyecto colibrí (2018).mkv</t>
  </si>
  <si>
    <t>El puente de Cassandra (1976).mkv</t>
  </si>
  <si>
    <t>El puente de los espías (2015).mkv</t>
  </si>
  <si>
    <t>El puente de Remagen (1969).mkv</t>
  </si>
  <si>
    <t>El puente sobre el río Kwai (1957).mkv</t>
  </si>
  <si>
    <t>El puente (1959).mkv</t>
  </si>
  <si>
    <t>El puño del dragón (Dragon Fist) (1979).mkv</t>
  </si>
  <si>
    <t>El quimérico inquilino (1976).mkv</t>
  </si>
  <si>
    <t>El quinto elemento (1997).mkv</t>
  </si>
  <si>
    <t>El quinto poder (2013).mkv</t>
  </si>
  <si>
    <t>El rabino y el pistolero (1979).mkv</t>
  </si>
  <si>
    <t>El rapto de Bunny Lake (1965).mkv</t>
  </si>
  <si>
    <t>El rastro del delito (2013).mkv</t>
  </si>
  <si>
    <t>El rector (1987).mkv</t>
  </si>
  <si>
    <t>El regalo (2015).mkv</t>
  </si>
  <si>
    <t>El regreso de Ben (2018).mkv</t>
  </si>
  <si>
    <t>El regreso del gángster (1955).mkv</t>
  </si>
  <si>
    <t>El regreso (2003).mkv</t>
  </si>
  <si>
    <t>El Rehén (Beirut) (2018).mkv</t>
  </si>
  <si>
    <t>El Reino (2018).mkv</t>
  </si>
  <si>
    <t>El reino de Dunark (2015).mkv</t>
  </si>
  <si>
    <t>El reino de los cielos (2005).mkv</t>
  </si>
  <si>
    <t>El reino prohibido (2008).mkv</t>
  </si>
  <si>
    <t>El relevo (1979).mkv</t>
  </si>
  <si>
    <t>El renacido (2015).mkv</t>
  </si>
  <si>
    <t>El repostero de Berlín (2017).mkv</t>
  </si>
  <si>
    <t>El reptil (The Reptile) (1966).mkv</t>
  </si>
  <si>
    <t>El resplandor (1980).mkv</t>
  </si>
  <si>
    <t>El retrato de Dorian Gray (2009).mkv</t>
  </si>
  <si>
    <t>El reverendo (2017).mkv</t>
  </si>
  <si>
    <t>El rey Arturo (2004).mkv</t>
  </si>
  <si>
    <t>El rey de la comedia (1982).mkv</t>
  </si>
  <si>
    <t>El Rey de La Habana (2015).mkv</t>
  </si>
  <si>
    <t>El rey de la polca (2017).mkv</t>
  </si>
  <si>
    <t>El rey de los belgas (2016).mkv</t>
  </si>
  <si>
    <t>El rey de los cowboys (1925).mkv</t>
  </si>
  <si>
    <t>El rey del barrio (2020).mkv</t>
  </si>
  <si>
    <t>El rey del fin del mundo (2021).mkv</t>
  </si>
  <si>
    <t>El rey del juego (1965).mkv</t>
  </si>
  <si>
    <t>El rey escorpión (2002).mkv</t>
  </si>
  <si>
    <t>El rey pescador (1991).mkv</t>
  </si>
  <si>
    <t>El rey proscrito (2018).mkv</t>
  </si>
  <si>
    <t>El rey y yo (1956).mkv</t>
  </si>
  <si>
    <t>El rifle y la Biblia (1975).mkv</t>
  </si>
  <si>
    <t>El río de la vida (1992).mkv</t>
  </si>
  <si>
    <t>El rock de la cárcel (Jailhouse Rock) (1957).mkv</t>
  </si>
  <si>
    <t>El rostro de un ángel (2014).mkv</t>
  </si>
  <si>
    <t>El rostro del asesino (2011).mkv</t>
  </si>
  <si>
    <t>El rostro impenetrable (1961).mkv</t>
  </si>
  <si>
    <t>El ruido y la furia (1959).mkv</t>
  </si>
  <si>
    <t>El sacrificio de un ciervo sagrado (2017).mkv</t>
  </si>
  <si>
    <t>El salario del miedo (1953).mkv</t>
  </si>
  <si>
    <t>El santo (1997).mkv</t>
  </si>
  <si>
    <t>El Santuario (Sanctum) (2011).mkv</t>
  </si>
  <si>
    <t>El sargento Bilko (1996).mkv</t>
  </si>
  <si>
    <t>El sargento de hierro (1986).mkv</t>
  </si>
  <si>
    <t>El sastre de Panamá (2001).mkv</t>
  </si>
  <si>
    <t>El secreto de Adaline (2015).mkv</t>
  </si>
  <si>
    <t>El secreto de Anthony Zimmer (2005).mkv</t>
  </si>
  <si>
    <t>El secreto de Joey (1985).mkv</t>
  </si>
  <si>
    <t>El secreto de la aldea (2012).mkv</t>
  </si>
  <si>
    <t>El secreto de la pirámide (1985).mkv</t>
  </si>
  <si>
    <t>El secreto de los Abbott (1997).mkv</t>
  </si>
  <si>
    <t>El secreto de los hermanos Grimm (2005).mkv</t>
  </si>
  <si>
    <t>El secreto de los McCann (2003).mkv</t>
  </si>
  <si>
    <t>El secreto de Marrowbone (2017).mkv</t>
  </si>
  <si>
    <t>El secreto de mi éxito (1987).mkv</t>
  </si>
  <si>
    <t>El secreto de Santa Vittoria (1969).mkv</t>
  </si>
  <si>
    <t>El secreto de sus ojos (2009).mkv</t>
  </si>
  <si>
    <t>El secreto de Thomas Crown (1999).mkv</t>
  </si>
  <si>
    <t>El secreto de una obsesión (2015).mkv</t>
  </si>
  <si>
    <t>El secreto de vivir (1936).mkv</t>
  </si>
  <si>
    <t>El secreto del cofre de Midas (2013).mkv</t>
  </si>
  <si>
    <t>El secreto del hielo (2015).mkv</t>
  </si>
  <si>
    <t>El secuestro de Alfred Heineken (2011).mkv</t>
  </si>
  <si>
    <t>El secuestro de Daniel Rye (2019).mkv</t>
  </si>
  <si>
    <t>El sentido de la vida (1983).mkv</t>
  </si>
  <si>
    <t>El sentido de un final (2017).mkv</t>
  </si>
  <si>
    <t>El señor de la guerra (2005).mkv</t>
  </si>
  <si>
    <t>El señor de las bestias (1982).mkv</t>
  </si>
  <si>
    <t>El señor de las moscas (1990).mkv</t>
  </si>
  <si>
    <t>El séptimo hijo (2014).mkv</t>
  </si>
  <si>
    <t>El séptimo sello (1957).mkv</t>
  </si>
  <si>
    <t>Entourage (El séquito) (2015).mkv</t>
  </si>
  <si>
    <t>El sexto día (2000).mkv</t>
  </si>
  <si>
    <t>El sexto fugitivo (1956).mkv</t>
  </si>
  <si>
    <t>El sexto sentido (1999).mkv</t>
  </si>
  <si>
    <t>El show de Truman (1998).mkv</t>
  </si>
  <si>
    <t>El sicario de Dios (2011).mkv</t>
  </si>
  <si>
    <t>El signo del Zorro (1940).mkv</t>
  </si>
  <si>
    <t>El silencio de la ciudad blanca (2019).mkv</t>
  </si>
  <si>
    <t>El silencio de la sospecha (1991).mkv</t>
  </si>
  <si>
    <t>El silencio del pantano (2019).mkv</t>
  </si>
  <si>
    <t>El sirviente (1963).mkv</t>
  </si>
  <si>
    <t>El Skylab (2011).mkv</t>
  </si>
  <si>
    <t>El sol siempre brilla en Kentucky (1953).mkv</t>
  </si>
  <si>
    <t>El soldado de Dios (2011).mkv</t>
  </si>
  <si>
    <t>El solista (2009).mkv</t>
  </si>
  <si>
    <t>El sonido del trueno (2005).mkv</t>
  </si>
  <si>
    <t>El sótano del miedo (1991).mkv</t>
  </si>
  <si>
    <t>El Sr. Henri comparte piso (2015).mkv</t>
  </si>
  <si>
    <t>El Sr. Wakefield (2016).mkv</t>
  </si>
  <si>
    <t>El suelo bajo mis pies (2019).mkv</t>
  </si>
  <si>
    <t>El sueño de Casandra (2007).mkv</t>
  </si>
  <si>
    <t>El sueño de Ellis (2013).mkv</t>
  </si>
  <si>
    <t>El sueño de Gabrielle (2016).mkv</t>
  </si>
  <si>
    <t>El sueño de mi vida (2004).mkv</t>
  </si>
  <si>
    <t>El sueño eterno (1946).mkv</t>
  </si>
  <si>
    <t>El sumiller (2020).mkv</t>
  </si>
  <si>
    <t>El super chef (1997).mkv</t>
  </si>
  <si>
    <t>El super poli (1973).mkv</t>
  </si>
  <si>
    <t>El Superpoderoso (1980).mkv</t>
  </si>
  <si>
    <t>El Sur (1983).mkv</t>
  </si>
  <si>
    <t>El talento de Mr. Ripley (1999).mkv</t>
  </si>
  <si>
    <t>El taller de escritura (2017).mkv</t>
  </si>
  <si>
    <t>El tambor de hojalata (1979).mkv</t>
  </si>
  <si>
    <t>El temible burlón (1952).mkv</t>
  </si>
  <si>
    <t>El teniente otomano (2016).mkv</t>
  </si>
  <si>
    <t>El tercer asesinato (2017).mkv</t>
  </si>
  <si>
    <t>El tercer hombre (1949).mkv</t>
  </si>
  <si>
    <t>El terror del más allá (1958).mkv</t>
  </si>
  <si>
    <t>El terror no tiene forma (1988).mkv</t>
  </si>
  <si>
    <t>El terror (1963).mkv</t>
  </si>
  <si>
    <t>El tesoro de la montaña (2015).mkv</t>
  </si>
  <si>
    <t>El tesoro de Sierra Madre (1948).mkv</t>
  </si>
  <si>
    <t>El tiempo de los amantes (2013).mkv</t>
  </si>
  <si>
    <t>El tiempo de los intrusos (1992).mkv</t>
  </si>
  <si>
    <t>El tiempo en sus manos (1960).mkv</t>
  </si>
  <si>
    <t>El Tigre de Chamberí (1958).mkv</t>
  </si>
  <si>
    <t>El topo (2011).mkv</t>
  </si>
  <si>
    <t>El tormento y el éxtasis (1965).mkv</t>
  </si>
  <si>
    <t>El traficante (2021).mkv</t>
  </si>
  <si>
    <t>El traidor (2019).mkv</t>
  </si>
  <si>
    <t>El tren de Bertha (1972).mkv</t>
  </si>
  <si>
    <t>El tren de la vida (1998).mkv</t>
  </si>
  <si>
    <t>El tren de las 3.10 (2007).mkv</t>
  </si>
  <si>
    <t>El tren de las 3.10 (1957).mkv</t>
  </si>
  <si>
    <t>El tren del infierno (1985).mkv</t>
  </si>
  <si>
    <t>El truco final (El prestigio) (2006).mkv</t>
  </si>
  <si>
    <t>El trueno azul (1983).mkv</t>
  </si>
  <si>
    <t>El tubo (2020).mkv</t>
  </si>
  <si>
    <t>El tulipán negro (1964).mkv</t>
  </si>
  <si>
    <t>El turista accidental (1988).mkv</t>
  </si>
  <si>
    <t>El último asalto (Jawbone) (2017).mkv</t>
  </si>
  <si>
    <t>El último atardecer (1961).mkv</t>
  </si>
  <si>
    <t>El último beso del káiser (2016).mkv</t>
  </si>
  <si>
    <t>El último Boy Scout (1991).mkv</t>
  </si>
  <si>
    <t>El último cazador de brujas (2015).mkv</t>
  </si>
  <si>
    <t>El último concierto (2012).mkv</t>
  </si>
  <si>
    <t>El último cuplé (1957).mkv</t>
  </si>
  <si>
    <t>El último de la lista (1963).mkv</t>
  </si>
  <si>
    <t>El último desafío (2013).mkv</t>
  </si>
  <si>
    <t>As I Lay Dying (El último deseo) (2013).mkv</t>
  </si>
  <si>
    <t>El último disparo (2017).mkv</t>
  </si>
  <si>
    <t>El último duelo (2021).mkv</t>
  </si>
  <si>
    <t>El último Elvis (2012).mkv</t>
  </si>
  <si>
    <t>El último emperador (1987).mkv</t>
  </si>
  <si>
    <t>El último escalón (1999).mkv</t>
  </si>
  <si>
    <t>El último gangster (2012).mkv</t>
  </si>
  <si>
    <t>El último gran día (2009).mkv</t>
  </si>
  <si>
    <t>El último gran héroe (1993).mkv</t>
  </si>
  <si>
    <t>El último hombre... vivo (1971).mkv</t>
  </si>
  <si>
    <t>El último hombre (1996).mkv</t>
  </si>
  <si>
    <t>El último lobo (2015).mkv</t>
  </si>
  <si>
    <t>El último mohicano (1992).mkv</t>
  </si>
  <si>
    <t>El último pasajero (2013).mkv</t>
  </si>
  <si>
    <t>El último pistolero (1976).mkv</t>
  </si>
  <si>
    <t>El último refugio (1941).mkv</t>
  </si>
  <si>
    <t>El último rey de Escocia (2006).mkv</t>
  </si>
  <si>
    <t>El último rey (2016).mkv</t>
  </si>
  <si>
    <t>El último samurái (2003).mkv</t>
  </si>
  <si>
    <t>El último sol (1956).mkv</t>
  </si>
  <si>
    <t>El último testigo (2012).mkv</t>
  </si>
  <si>
    <t>El último torpedo (1958).mkv</t>
  </si>
  <si>
    <t>El último virrey de la India (2017).mkv</t>
  </si>
  <si>
    <t>El único evadido (1957).mkv</t>
  </si>
  <si>
    <t>El único superviviente (2013).mkv</t>
  </si>
  <si>
    <t>El único (The One) (2001).mkv</t>
  </si>
  <si>
    <t>El valle de la venganza (2016).mkv</t>
  </si>
  <si>
    <t>El valle de la violencia (1965).mkv</t>
  </si>
  <si>
    <t>El valle del fugitivo (1969).mkv</t>
  </si>
  <si>
    <t>El valle oscuro (2014).mkv</t>
  </si>
  <si>
    <t>El velo pintado (2006).mkv</t>
  </si>
  <si>
    <t>El vendedor de tabaco (2018).mkv</t>
  </si>
  <si>
    <t>El vengador sin piedad (1958).mkv</t>
  </si>
  <si>
    <t>El verano de Cody (2019).mkv</t>
  </si>
  <si>
    <t>El verano de Kikujiro (1999).mkv</t>
  </si>
  <si>
    <t>El verano de May (2013).mkv</t>
  </si>
  <si>
    <t>El verano de sus vidas (2012).mkv</t>
  </si>
  <si>
    <t>El veredicto (La ley del menor) (2017).mkv</t>
  </si>
  <si>
    <t>El viajante (2016).mkv</t>
  </si>
  <si>
    <t>El viaje de Nisha (2017).mkv</t>
  </si>
  <si>
    <t>El viaje de sus vidas (2017).mkv</t>
  </si>
  <si>
    <t>El viaje de tu vida (2013).mkv</t>
  </si>
  <si>
    <t>El viaje fantástico de Simbad (1973).mkv</t>
  </si>
  <si>
    <t>El viaje más largo (2015).mkv</t>
  </si>
  <si>
    <t>El vicio del poder (2018).mkv</t>
  </si>
  <si>
    <t>El viento que agita la cebada (2006).mkv</t>
  </si>
  <si>
    <t>El viento y el león (1975).mkv</t>
  </si>
  <si>
    <t>El violín rojo (1998).mkv</t>
  </si>
  <si>
    <t>El violinista en el tejado (1971).mkv</t>
  </si>
  <si>
    <t>El vuelo del Fénix (1965).mkv</t>
  </si>
  <si>
    <t>El vuelo del Fénix (2004).mkv</t>
  </si>
  <si>
    <t>El vuelo del halcón (2020).mkv</t>
  </si>
  <si>
    <t>El vuelo (Flight) (2012).mkv</t>
  </si>
  <si>
    <t>El Yangtsé en llamas (1966).mkv</t>
  </si>
  <si>
    <t>El zorro de los océanos (1955).mkv</t>
  </si>
  <si>
    <t>Electricity (2014).mkv</t>
  </si>
  <si>
    <t>Electrick Children (2012).mkv</t>
  </si>
  <si>
    <t>Elegidos para la gloria (1983).mkv</t>
  </si>
  <si>
    <t>Elegidos para ser héroes (2016).mkv</t>
  </si>
  <si>
    <t>Elegir un amor (1991).mkv</t>
  </si>
  <si>
    <t>Elegy (2008).mkv</t>
  </si>
  <si>
    <t>Elektra Luxx (2010).mkv</t>
  </si>
  <si>
    <t>Eliminado (2014).mkv</t>
  </si>
  <si>
    <t>Elisa y Marcela (2019).mkv</t>
  </si>
  <si>
    <t>Ella es el chico (2006).mkv</t>
  </si>
  <si>
    <t>Ella es el partido (2008).mkv</t>
  </si>
  <si>
    <t>Ella y sus maridos (1964).mkv</t>
  </si>
  <si>
    <t>Ellas dan el golpe (1992).mkv</t>
  </si>
  <si>
    <t>Ellas (2011).mkv</t>
  </si>
  <si>
    <t>Ellos y ellas (1955).mkv</t>
  </si>
  <si>
    <t>Elsa &amp; Fred (2014).mkv</t>
  </si>
  <si>
    <t>Elvis &amp; Nixon (2016).mkv</t>
  </si>
  <si>
    <t>Elysium (2013).mkv</t>
  </si>
  <si>
    <t>Embarazados (2016).mkv</t>
  </si>
  <si>
    <t>Emboscada final (2019).mkv</t>
  </si>
  <si>
    <t>Emelie (2015).mkv</t>
  </si>
  <si>
    <t>Emperador (2012).mkv</t>
  </si>
  <si>
    <t>En algún lugar de la memoria (2007).mkv</t>
  </si>
  <si>
    <t>En algún lugar del tiempo (1980).mkv</t>
  </si>
  <si>
    <t>En bandeja de plata (1966).mkv</t>
  </si>
  <si>
    <t>Innocent Moves (En busca de Bobby Fischer) (1993).mkv</t>
  </si>
  <si>
    <t>En busca de la estrella de Navidad (2012).mkv</t>
  </si>
  <si>
    <t>En busca de la felicidad (2006).mkv</t>
  </si>
  <si>
    <t>En busca de Summerland (2020).mkv</t>
  </si>
  <si>
    <t>En busca de un Marsupilami (2012).mkv</t>
  </si>
  <si>
    <t>En campaña todo vale (2012).mkv</t>
  </si>
  <si>
    <t>En carne viva (2003).mkv</t>
  </si>
  <si>
    <t>En compañía de extraños (2015).mkv</t>
  </si>
  <si>
    <t>En compañía de héroes (2013).mkv</t>
  </si>
  <si>
    <t>En compañía de lobos (1984).mkv</t>
  </si>
  <si>
    <t>En cuerpo y alma (2017).mkv</t>
  </si>
  <si>
    <t>En el bosque sobrevive (2014).mkv</t>
  </si>
  <si>
    <t>En el calor de la noche (1967).mkv</t>
  </si>
  <si>
    <t>En el centro de la tormenta (2009).mkv</t>
  </si>
  <si>
    <t>En el corazón de la tierra (1976).mkv</t>
  </si>
  <si>
    <t>En el corazón del mar (2015).mkv</t>
  </si>
  <si>
    <t>En el estanque dorado (1981).mkv</t>
  </si>
  <si>
    <t>En el frío de la noche (2014).mkv</t>
  </si>
  <si>
    <t>En el interior (2016).mkv</t>
  </si>
  <si>
    <t>En el nombre del padre (1993).mkv</t>
  </si>
  <si>
    <t>En el ojo de la tormenta (2014).mkv</t>
  </si>
  <si>
    <t>En honor a la verdad (1996).mkv</t>
  </si>
  <si>
    <t>En la boca del miedo (1994).mkv</t>
  </si>
  <si>
    <t>En la casa (2012).mkv</t>
  </si>
  <si>
    <t>En la habitación (2001).mkv</t>
  </si>
  <si>
    <t>En la línea de fuego (1993).mkv</t>
  </si>
  <si>
    <t>En la playa de Chesil (2017).mkv</t>
  </si>
  <si>
    <t>En la sombra (2017).mkv</t>
  </si>
  <si>
    <t>En la tiniebla (2006).mkv</t>
  </si>
  <si>
    <t>En la Vía Láctea (2016).mkv</t>
  </si>
  <si>
    <t>En las estrellas (2018).mkv</t>
  </si>
  <si>
    <t>En los 90 (2018).mkv</t>
  </si>
  <si>
    <t>En los límites de la realidad (1983).mkv</t>
  </si>
  <si>
    <t>En lucha (2020).mkv</t>
  </si>
  <si>
    <t>En lugar del Sr. Stein (2017).mkv</t>
  </si>
  <si>
    <t>En realidad, nunca estuviste aquí (2017).mkv</t>
  </si>
  <si>
    <t>En solitario (2013).mkv</t>
  </si>
  <si>
    <t>En sus manos (2010).mkv</t>
  </si>
  <si>
    <t>En sus zapatos (2005).mkv</t>
  </si>
  <si>
    <t>En tercera persona (2013).mkv</t>
  </si>
  <si>
    <t>En tiempo de brujas (2011).mkv</t>
  </si>
  <si>
    <t>En tiempos de luz menguante (2017).mkv</t>
  </si>
  <si>
    <t>En tierra de hombres (2005).mkv</t>
  </si>
  <si>
    <t>En tierra de Jane Austen (2013).mkv</t>
  </si>
  <si>
    <t>En tierra hostil (2008).mkv</t>
  </si>
  <si>
    <t>En tránsito (2018).mkv</t>
  </si>
  <si>
    <t>En un barrio de Nueva York (2021).mkv</t>
  </si>
  <si>
    <t>En un lugar del corazón (1984).mkv</t>
  </si>
  <si>
    <t>En un lugar salvaje (2021).mkv</t>
  </si>
  <si>
    <t>En un lugar sin ley (2013).mkv</t>
  </si>
  <si>
    <t>Enamorado de mi mujer (2018).mkv</t>
  </si>
  <si>
    <t>Enamórate (2003).mkv</t>
  </si>
  <si>
    <t>Encadenados (1946).mkv</t>
  </si>
  <si>
    <t>Encerrada (2010).mkv</t>
  </si>
  <si>
    <t>Encerrado (1989).mkv</t>
  </si>
  <si>
    <t>Encuentro en París (1964).mkv</t>
  </si>
  <si>
    <t>Encuentros en la tercera fase (1977).mkv</t>
  </si>
  <si>
    <t>Encuentros paranormales (2011).mkv</t>
  </si>
  <si>
    <t>Encurtido en el tiempo (2020).mkv</t>
  </si>
  <si>
    <t>Enemigo a las puertas (2001).mkv</t>
  </si>
  <si>
    <t>Enemigo mío (1985).mkv</t>
  </si>
  <si>
    <t>Enemigo público (1998).mkv</t>
  </si>
  <si>
    <t>Enemigos públicos (2009).mkv</t>
  </si>
  <si>
    <t>Enemy (2013).mkv</t>
  </si>
  <si>
    <t>Enfrentados (2006).mkv</t>
  </si>
  <si>
    <t>Engendro mecánico (1977).mkv</t>
  </si>
  <si>
    <t>Engendros (2011).mkv</t>
  </si>
  <si>
    <t>Enola Holmes (2020).mkv</t>
  </si>
  <si>
    <t>Enrique V (1989).mkv</t>
  </si>
  <si>
    <t>Buried (Enterrado) (2010).mkv</t>
  </si>
  <si>
    <t>Enterrando a la ex (2014).mkv</t>
  </si>
  <si>
    <t>Entre copas (2004).mkv</t>
  </si>
  <si>
    <t>Entre dos aguas (2018).mkv</t>
  </si>
  <si>
    <t>Entre ellas (2016).mkv</t>
  </si>
  <si>
    <t>Entre la razón y la locura (2019).mkv</t>
  </si>
  <si>
    <t>Entre líneas (2011).mkv</t>
  </si>
  <si>
    <t>Entre pillos anda el juego (1983).mkv</t>
  </si>
  <si>
    <t>Entre sombras (2018).mkv</t>
  </si>
  <si>
    <t>Entre tinieblas (1983).mkv</t>
  </si>
  <si>
    <t>Entrenador Carter (2005).mkv</t>
  </si>
  <si>
    <t>Entrevista con el vampiro (1994).mkv</t>
  </si>
  <si>
    <t>Enviado especial (1940).mkv</t>
  </si>
  <si>
    <t>Envidia sana (2020).mkv</t>
  </si>
  <si>
    <t>Almas gemelas (2015).mkv</t>
  </si>
  <si>
    <t>Equilibrium (2002).mkv</t>
  </si>
  <si>
    <t>Equipo a la fuerza (2000).mkv</t>
  </si>
  <si>
    <t>Equipo mortal (1998).mkv</t>
  </si>
  <si>
    <t>Equity (2016).mkv</t>
  </si>
  <si>
    <t>Eragon (2006).mkv</t>
  </si>
  <si>
    <t>Éramos pocos y llegaron los aliens (2015).mkv</t>
  </si>
  <si>
    <t>Érase una vez en América (1984).mkv</t>
  </si>
  <si>
    <t>Érase una vez en... Hollywood (2019).mkv</t>
  </si>
  <si>
    <t>Eraser (Eliminador) (1996).mkv</t>
  </si>
  <si>
    <t>Erin Brockovich (2000).mkv</t>
  </si>
  <si>
    <t>Es la jefa (2016).mkv</t>
  </si>
  <si>
    <t>Es por tu bien (2017).mkv</t>
  </si>
  <si>
    <t>Esa sensación (2016).mkv</t>
  </si>
  <si>
    <t>Escala en Hawai (1955).mkv</t>
  </si>
  <si>
    <t>Escalofrío en la noche (1971).mkv</t>
  </si>
  <si>
    <t>Escalofrío (2001).mkv</t>
  </si>
  <si>
    <t>Escándalo en el plató (1991).mkv</t>
  </si>
  <si>
    <t>Escándalo en la corte (1960).mkv</t>
  </si>
  <si>
    <t>Escape de Absolom (1994).mkv</t>
  </si>
  <si>
    <t>Escobar. Paraíso perdido (2014).mkv</t>
  </si>
  <si>
    <t>Escondidos en Brujas (2008).mkv</t>
  </si>
  <si>
    <t>Escrito bajo el sol (1957).mkv</t>
  </si>
  <si>
    <t>Escuadrón 633 (1964).mkv</t>
  </si>
  <si>
    <t>Escuadrón de combate 332 (1995).mkv</t>
  </si>
  <si>
    <t>Escuadrón de élite (2015).mkv</t>
  </si>
  <si>
    <t>Escuela de genios (1985).mkv</t>
  </si>
  <si>
    <t>Escuela privada... para chicas (1983).mkv</t>
  </si>
  <si>
    <t>Escupiré sobre tu tumba (Dulce venganza) (2010).mkv</t>
  </si>
  <si>
    <t>Ese oscuro objeto del deseo (1977).mkv</t>
  </si>
  <si>
    <t>Esencia de mujer (1992).mkv</t>
  </si>
  <si>
    <t>Esfera (1998).mkv</t>
  </si>
  <si>
    <t>Esmeralda, la zíngara (1939).mkv</t>
  </si>
  <si>
    <t>Espada de confianza (2019).mkv</t>
  </si>
  <si>
    <t>Espartaco (1960).mkv</t>
  </si>
  <si>
    <t>Especiales (2019).mkv</t>
  </si>
  <si>
    <t>Espejismo (1965).mkv</t>
  </si>
  <si>
    <t>Espera hasta que se haga de noche (2014).mkv</t>
  </si>
  <si>
    <t>Esperando al rey (2016).mkv</t>
  </si>
  <si>
    <t>Espías desde el cielo (2015).mkv</t>
  </si>
  <si>
    <t>Espías en la sombra (2008).mkv</t>
  </si>
  <si>
    <t>Espías (2015).mkv</t>
  </si>
  <si>
    <t>Espíritu de conquista (1941).mkv</t>
  </si>
  <si>
    <t>Esplendor en la hierba (1961).mkv</t>
  </si>
  <si>
    <t>Espontánea (2020).mkv</t>
  </si>
  <si>
    <t>Esposa por sorpresa (1992).mkv</t>
  </si>
  <si>
    <t>Esta casa es una ruina (1986).mkv</t>
  </si>
  <si>
    <t>Estación Comanche (1960).mkv</t>
  </si>
  <si>
    <t>Estación espacial 76 (2014).mkv</t>
  </si>
  <si>
    <t>Estación lunar 44 (1990).mkv</t>
  </si>
  <si>
    <t>Estación polar Cebra (1968).mkv</t>
  </si>
  <si>
    <t>Estación Unión (1950).mkv</t>
  </si>
  <si>
    <t>Estado de alarma (1965).mkv</t>
  </si>
  <si>
    <t>Estado de sitio (1998).mkv</t>
  </si>
  <si>
    <t>Estados Unidos del Amor (2016).mkv</t>
  </si>
  <si>
    <t>Estafadoras de Wall Street (2019).mkv</t>
  </si>
  <si>
    <t>Estallido (1995).mkv</t>
  </si>
  <si>
    <t>Están por todas partes (2016).mkv</t>
  </si>
  <si>
    <t>Están vivos (1988).mkv</t>
  </si>
  <si>
    <t>Este cuerpo me sienta de muerte (2020).mkv</t>
  </si>
  <si>
    <t>Este muerto está muy vivo (1989).mkv</t>
  </si>
  <si>
    <t>Este niño necesita aire fresco (2018).mkv</t>
  </si>
  <si>
    <t>Esto es la guerra (2012).mkv</t>
  </si>
  <si>
    <t>Estoy bien, Jack (I'm All Right Jack) (1959).mkv</t>
  </si>
  <si>
    <t>Estoy pensando en dejarlo (2020).mkv</t>
  </si>
  <si>
    <t>Estrella de fuego (1960).mkv</t>
  </si>
  <si>
    <t>Estrella oscura (1974).mkv</t>
  </si>
  <si>
    <t>Eternal (2015).mkv</t>
  </si>
  <si>
    <t>Eternamente enamorados (2019).mkv</t>
  </si>
  <si>
    <t>Eternamente hermanos (2017).mkv</t>
  </si>
  <si>
    <t>Eternamente joven (1992).mkv</t>
  </si>
  <si>
    <t>Europa One (2013).mkv</t>
  </si>
  <si>
    <t>Eva al desnudo (1950).mkv</t>
  </si>
  <si>
    <t>Evasión en Atenea (1979).mkv</t>
  </si>
  <si>
    <t>Everest (2015).mkv</t>
  </si>
  <si>
    <t>Everly (2014).mkv</t>
  </si>
  <si>
    <t>El amor lo es todo, todo (2017).mkv</t>
  </si>
  <si>
    <t>Evita (1996).mkv</t>
  </si>
  <si>
    <t>Evolution (2001).mkv</t>
  </si>
  <si>
    <t>Ex Machina (2014).mkv</t>
  </si>
  <si>
    <t>Excalibur (1981).mkv</t>
  </si>
  <si>
    <t>Excisión (2012).mkv</t>
  </si>
  <si>
    <t>Exiled (2006).mkv</t>
  </si>
  <si>
    <t>eXistenZ (1999).mkv</t>
  </si>
  <si>
    <t>Glengarry Glen Ross (Éxito a cualquier precio) (1992).mkv</t>
  </si>
  <si>
    <t>Éxodo (1960).mkv</t>
  </si>
  <si>
    <t>Exótica (1994).mkv</t>
  </si>
  <si>
    <t>Expediente 39 (2009).mkv</t>
  </si>
  <si>
    <t>Expediente Anwar (2007).mkv</t>
  </si>
  <si>
    <t>Experimento en la prisión de Stanford (2015).mkv</t>
  </si>
  <si>
    <t>Expertos en crisis (2015).mkv</t>
  </si>
  <si>
    <t>Expiación, más allá de la pasión (2007).mkv</t>
  </si>
  <si>
    <t>Exploradores (1985).mkv</t>
  </si>
  <si>
    <t>Exposados (2010).mkv</t>
  </si>
  <si>
    <t>Extinción (2018).mkv</t>
  </si>
  <si>
    <t>Extorsión (2017).mkv</t>
  </si>
  <si>
    <t>Extra ordinario (2019).mkv</t>
  </si>
  <si>
    <t>Extract (2009).mkv</t>
  </si>
  <si>
    <t>Extrañas coincidencias (2004).mkv</t>
  </si>
  <si>
    <t>Extraño vínculo de sangre (1991).mkv</t>
  </si>
  <si>
    <t>Extraños en un tren (1951).mkv</t>
  </si>
  <si>
    <t>Extraterrestrial (2014).mkv</t>
  </si>
  <si>
    <t>Extremadamente cruel, malvado y perverso (2019).mkv</t>
  </si>
  <si>
    <t>Eyes Wide Shut (1999).mkv</t>
  </si>
  <si>
    <t>Flores (2014).mkv</t>
  </si>
  <si>
    <t>Fuera de combate (2017) - FilmAffinity</t>
  </si>
  <si>
    <t>Jaccques Mesrine. Enemigo público nº 1 (2008).avi</t>
  </si>
  <si>
    <t>El rey del peligro (1968).avi</t>
  </si>
  <si>
    <t>American Pie 6. Fraternidad Beta (2007).avi</t>
  </si>
  <si>
    <t>Aterriza como puedas II (1982).avi</t>
  </si>
  <si>
    <t>Dos colgaos muy fumaos (2004).avi</t>
  </si>
  <si>
    <t>Dos colgaos muy fumaos. Fuga de Guantánamo (2008).avi</t>
  </si>
  <si>
    <t>Dos tontos muy tontos Cuando Harry encontró a Lloyd (2003).avi</t>
  </si>
  <si>
    <t>El arte de la guerra 2. La traición (2008).avi</t>
  </si>
  <si>
    <t>El crack Dos (1983).avi</t>
  </si>
  <si>
    <t>El efecto mariposa 2 (2006).avi</t>
  </si>
  <si>
    <t>El gendarme de Saint-Tropez (1964).avi</t>
  </si>
  <si>
    <t>El gendarme en Nueva York (1965).avi</t>
  </si>
  <si>
    <t>El gendarme se casa (1968).avi</t>
  </si>
  <si>
    <t>Seis gendarmes en fuga (1970).avi</t>
  </si>
  <si>
    <t>El gendarme y los extraterrestres (1979).avi</t>
  </si>
  <si>
    <t>El loco, loco mundo del gendarme (1982).avi</t>
  </si>
  <si>
    <t>En el nombre del rey (2007).avi</t>
  </si>
  <si>
    <t>Fantomas (1964).avi</t>
  </si>
  <si>
    <t>Fantomas vuelve (1965).avi</t>
  </si>
  <si>
    <t>Fantomas contra Scotland Yard (1967).avi</t>
  </si>
  <si>
    <t>Fuga de cerebros (2009).avi</t>
  </si>
  <si>
    <t>Guardianes de la noche (2004).avi</t>
  </si>
  <si>
    <t>Guardianes del día (2006).avi</t>
  </si>
  <si>
    <t>Juegos de guerra 2 (2008).avi</t>
  </si>
  <si>
    <t>Largo Winch (2008).avi</t>
  </si>
  <si>
    <t>El regreso de los siete magníficos (1966).avi</t>
  </si>
  <si>
    <t>El gran tiburón (Tiburón 3) (1983).avi</t>
  </si>
  <si>
    <t>Tiburón, la venganza (Tiburón 4) (1987).avi</t>
  </si>
  <si>
    <t>Tras la línea enemiga II. El eje del mal (2006).avi</t>
  </si>
  <si>
    <t>Tras la línea enemiga. Colombia (2009).avi</t>
  </si>
  <si>
    <t>Oldboy (2003).avi</t>
  </si>
  <si>
    <t>Sherlock Holmes (2009).mkv</t>
  </si>
  <si>
    <t>28 días después (2002).mkv</t>
  </si>
  <si>
    <t>28 semanas después (2007).mkv</t>
  </si>
  <si>
    <t>300 (2006).mkv</t>
  </si>
  <si>
    <t>300. El origen de un imperio (2014).mkv</t>
  </si>
  <si>
    <t>2001. Una odisea del espacio (1968).mkv</t>
  </si>
  <si>
    <t>2010. Odisea dos (1984).mkv</t>
  </si>
  <si>
    <t>A todo gas (2001).mkv</t>
  </si>
  <si>
    <t>A todo gas 2 (2003).mkv</t>
  </si>
  <si>
    <t>A todo gas: Tokyo Race (A todo gas 3) (2006).mkv</t>
  </si>
  <si>
    <t>Fast &amp; Furious: Aún más rápido (A todo gas 4) (2009).mkv</t>
  </si>
  <si>
    <t>Fast &amp; Furious 5 (A todo gas 5) (2011).mkv</t>
  </si>
  <si>
    <t>Fast &amp; Furious 6 (A todo gas 6) (2013).mkv</t>
  </si>
  <si>
    <t>Fast &amp; Furious 7 (A todo gas 7) (2015).mkv</t>
  </si>
  <si>
    <t>Fast &amp; Furious 8 (2017).mkv</t>
  </si>
  <si>
    <t>Fast &amp; Furious: Hobbs &amp; Shaw (2019).mkv</t>
  </si>
  <si>
    <t>Fast &amp; Furious 9 (2021).mkv</t>
  </si>
  <si>
    <t>Abierto hasta el amanecer (1996).mkv</t>
  </si>
  <si>
    <t>Abierto hasta el amanecer 2. Texas Blood Money (1999).mkv</t>
  </si>
  <si>
    <t>Abierto hasta el amanecer 3. La hija del verdugo (1999).mkv</t>
  </si>
  <si>
    <t>Ace Ventura, un detective diferente (1994).mkv</t>
  </si>
  <si>
    <t>Ace Ventura. Operación África (1995).mkv</t>
  </si>
  <si>
    <t>Agárralo como puedas (1988).mkv</t>
  </si>
  <si>
    <t>Agárralo como puedas 2 1¡2: El aroma del miedo (1991).mkv</t>
  </si>
  <si>
    <t>Agárralo como puedas 33 1¡3: El insulto final (1994).mkv</t>
  </si>
  <si>
    <t>Agatha y la verdad del crimen (2018).mkv</t>
  </si>
  <si>
    <t>Agatha y la maldición de Ishtar (2019).mkv</t>
  </si>
  <si>
    <t>Ahora me ves... (2013).mkv</t>
  </si>
  <si>
    <t>Ahora me ves 2 (2016).mkv</t>
  </si>
  <si>
    <t>Alerta máxima (1992).mkv</t>
  </si>
  <si>
    <t>Alerta máxima 2 (1995).mkv</t>
  </si>
  <si>
    <t>Alien, el octavo pasajero (1979).mkv</t>
  </si>
  <si>
    <t>Aliens. El regreso (1986).mkv</t>
  </si>
  <si>
    <t>Alien 3 (1992).mkv</t>
  </si>
  <si>
    <t>Alien. Resurrección (1997).mkv</t>
  </si>
  <si>
    <t>Alien vs. Predator (2004).mkv</t>
  </si>
  <si>
    <t>Alien vs. Predator 2 (2007).mkv</t>
  </si>
  <si>
    <t>Prometheus (2012).mkv</t>
  </si>
  <si>
    <t>Alien. Covenant (2017).mkv</t>
  </si>
  <si>
    <t>Predator. La presa (2022).mkv</t>
  </si>
  <si>
    <t>American Graffiti (1973).mkv</t>
  </si>
  <si>
    <t>More American Graffiti (1979).mkv</t>
  </si>
  <si>
    <t>American Pie (1999).mkv</t>
  </si>
  <si>
    <t>American Pie 2 (2001).mkv</t>
  </si>
  <si>
    <t>American Pie 3. Menuda boda! (2003).mkv</t>
  </si>
  <si>
    <t>American Pie presenta Band Camp (American Pie 4) (2005).mkv</t>
  </si>
  <si>
    <t>American Pie. El reencuentro (2012).mkv</t>
  </si>
  <si>
    <t>Anna Karenina (1997).mkv</t>
  </si>
  <si>
    <t>Animales fantásticos y dónde encontrarlos (2016).mkv</t>
  </si>
  <si>
    <t>Animales fantásticos. Los crímenes de Grindelwald (2018).mkv</t>
  </si>
  <si>
    <t>Annabelle (2014).mkv</t>
  </si>
  <si>
    <t>Annabelle. Creation (2017).mkv</t>
  </si>
  <si>
    <t>Aquellos chalados en sus locos cacharros (1965).mkv</t>
  </si>
  <si>
    <t>El rally de Montecarlo y toda su zarabanda de antaño (1969).mkv</t>
  </si>
  <si>
    <t>Arma Joven (1988).mkv</t>
  </si>
  <si>
    <t>Intrépidos forajidos (1990).mkv</t>
  </si>
  <si>
    <t>Arma letal (1987).mkv</t>
  </si>
  <si>
    <t>Arma letal 2 (1989).mkv</t>
  </si>
  <si>
    <t>Arma letal 3 (1992).mkv</t>
  </si>
  <si>
    <t>Arma letal 4 (1998).mkv</t>
  </si>
  <si>
    <t>Astérix y Obélix contra César (1999).mkv</t>
  </si>
  <si>
    <t>Astérix y Obélix. Misión Cleopatra (2002).mkv</t>
  </si>
  <si>
    <t>Astérix en los Juegos Olímpicos (2008).mkv</t>
  </si>
  <si>
    <t>Astérix y Obélix. Al servicio de Su Majestad (2012).mkv</t>
  </si>
  <si>
    <t>Aterriza como puedas (1980).mkv</t>
  </si>
  <si>
    <t>Austin Powers. Misterioso agente internacional (1997).mkv</t>
  </si>
  <si>
    <t>Austin Powers 2. La espía que me achuchó (1999).mkv</t>
  </si>
  <si>
    <t>Austin Powers en Miembro de Oro (2002).mkv</t>
  </si>
  <si>
    <t>Batman (1966).mkv</t>
  </si>
  <si>
    <t>Batman (1989).mkv</t>
  </si>
  <si>
    <t>Batman vuelve (1992).mkv</t>
  </si>
  <si>
    <t>Batman Forever (1995).mkv</t>
  </si>
  <si>
    <t>Batman y Robin (1997).mkv</t>
  </si>
  <si>
    <t>Batman Begins (2005).mkv</t>
  </si>
  <si>
    <t>El caballero oscuro (2008).mkv</t>
  </si>
  <si>
    <t>El caballero oscuro. La leyenda renace (2012).mkv</t>
  </si>
  <si>
    <t>Batman v. Superman. El amanecer de la Justicia (2016).mkv</t>
  </si>
  <si>
    <t>Battle Royale (2000).mkv</t>
  </si>
  <si>
    <t>Battle Royale 2. Réquiem (2003).mkv</t>
  </si>
  <si>
    <t>Blade (1998).mkv</t>
  </si>
  <si>
    <t>Blade II (2002).mkv</t>
  </si>
  <si>
    <t>Blade Trinity (Blade 3) (2004).mkv</t>
  </si>
  <si>
    <t>Blade Runner (1982).mkv</t>
  </si>
  <si>
    <t>Blade Runner 2049 (2017).mkv</t>
  </si>
  <si>
    <t>El proyecto de la bruja de Blair (1999).mkv</t>
  </si>
  <si>
    <t>Blair Witch (2016).mkv</t>
  </si>
  <si>
    <t>Borat (2006).mkv</t>
  </si>
  <si>
    <t>Borat, película film secuela (2020).mkv</t>
  </si>
  <si>
    <t>El caso Bourne (2002).mkv</t>
  </si>
  <si>
    <t>El mito de Bourne (2004).mkv</t>
  </si>
  <si>
    <t>El ultimátum de Bourne (2007).mkv</t>
  </si>
  <si>
    <t>Jason Bourne (2016).mkv</t>
  </si>
  <si>
    <t>Candyman, el dominio de la mente (1992).mkv</t>
  </si>
  <si>
    <t>Candyman (2021).mkv</t>
  </si>
  <si>
    <t>Capitán América. El primer vengador (2011).mkv</t>
  </si>
  <si>
    <t>Capitán América. El Soldado de Invierno (2014).mkv</t>
  </si>
  <si>
    <t>Capitán América. Civil War (2016).mkv</t>
  </si>
  <si>
    <t>Carmina o revienta. (2012).mkv</t>
  </si>
  <si>
    <t>Carmina y amén. (2014).mkv</t>
  </si>
  <si>
    <t>Los Cazafantasmas (1984).mkv</t>
  </si>
  <si>
    <t>Cazafantasmas 2 (1989).mkv</t>
  </si>
  <si>
    <t>Cazafantasmas (2016).mkv</t>
  </si>
  <si>
    <t>Cazafantasmas. Más allá (2021).mkv</t>
  </si>
  <si>
    <t>Che. El argentino (2008).mkv</t>
  </si>
  <si>
    <t>Che. Guerrilla (2008).mkv</t>
  </si>
  <si>
    <t>Cincuenta sombras de Grey (2015).mkv</t>
  </si>
  <si>
    <t>Cincuenta sombras más oscuras (2017).mkv</t>
  </si>
  <si>
    <t>Clerks (1994).mkv</t>
  </si>
  <si>
    <t>Clerks II (2006).mkv</t>
  </si>
  <si>
    <t>Cocodrilo Dundee (1986).mkv</t>
  </si>
  <si>
    <t>Cocodrilo Dundee II (1988).mkv</t>
  </si>
  <si>
    <t>Cocodrilo Dundee en Los Ángeles (2001).mkv</t>
  </si>
  <si>
    <t>Colmillo blanco (1991).mkv</t>
  </si>
  <si>
    <t>Vuelve Colmillo Blanco (1994).mkv</t>
  </si>
  <si>
    <t>Cómo acabar con tu jefe (2011).mkv</t>
  </si>
  <si>
    <t>Cómo acabar sin tu jefe 2 (2014).mkv</t>
  </si>
  <si>
    <t>Cómo conquistar Hollywood (1995).mkv</t>
  </si>
  <si>
    <t>Be Cool (2005).mkv</t>
  </si>
  <si>
    <t>Conan, el bárbaro (1982).mkv</t>
  </si>
  <si>
    <t>Conan, el destructor (1984).mkv</t>
  </si>
  <si>
    <t>Conan el bárbaro (2011).mkv</t>
  </si>
  <si>
    <t>Crank. Veneno en la sangre (2006).mkv</t>
  </si>
  <si>
    <t>Crank. Alto voltaje (2009).mkv</t>
  </si>
  <si>
    <t>Creepshow (1982).mkv</t>
  </si>
  <si>
    <t>Creepshow 2 (1987).mkv</t>
  </si>
  <si>
    <t>Cube (1997).mkv</t>
  </si>
  <si>
    <t>Cube 2. Hypercube (2002).mkv</t>
  </si>
  <si>
    <t>Cube Zero (2004).mkv</t>
  </si>
  <si>
    <t>Dando la nota (2012).mkv</t>
  </si>
  <si>
    <t>Dando la nota - Aún más alto (2015).mkv</t>
  </si>
  <si>
    <t>Dando la nota 3 (2017).mkv</t>
  </si>
  <si>
    <t>Darkman (1990).mkv</t>
  </si>
  <si>
    <t>Darkman II. El regreso de Durant (1994).mkv</t>
  </si>
  <si>
    <t>Darkman III. Muere, Darkman, Muere (1996).mkv</t>
  </si>
  <si>
    <t>La cosa del pantano (1982).mkv</t>
  </si>
  <si>
    <t>La liga de los hombres extraordinarios (2003).mkv</t>
  </si>
  <si>
    <t>Catwoman (2004).mkv</t>
  </si>
  <si>
    <t>Constantine (2005).mkv</t>
  </si>
  <si>
    <t>V de Vendetta (2005).mkv</t>
  </si>
  <si>
    <t>Watchmen (2009).mkv</t>
  </si>
  <si>
    <t>Jonah Hex (2010).mkv</t>
  </si>
  <si>
    <t>Los perdedores (2010).mkv</t>
  </si>
  <si>
    <t>Red (2010).mkv</t>
  </si>
  <si>
    <t>Linterna Verde (2011).mkv</t>
  </si>
  <si>
    <t>Red 2 (2013).mkv</t>
  </si>
  <si>
    <t>Escuadrón suicida (2016).mkv</t>
  </si>
  <si>
    <t>Wonder Women y el profesor Marston (2017).mkv</t>
  </si>
  <si>
    <t>Liga de la Justicia (2017).mkv</t>
  </si>
  <si>
    <t>Wonder Woman (2017).mkv</t>
  </si>
  <si>
    <t>Aquaman (2018).mkv</t>
  </si>
  <si>
    <t>Joker (2019).mkv</t>
  </si>
  <si>
    <t>Shazam! (2019).mkv</t>
  </si>
  <si>
    <t>Aves de presa (y la fantabulosa emancipación de Harley Quinn) (2020).mkv</t>
  </si>
  <si>
    <t>Wonder Woman 1984 (2020).mkv</t>
  </si>
  <si>
    <t>El Escuadrón Suicida (2021).mkv</t>
  </si>
  <si>
    <t>La Liga de la Justicia de Zack Snyder (2021).mkv</t>
  </si>
  <si>
    <t>Death Note. El nuevo mundo (2016).mkv</t>
  </si>
  <si>
    <t>Death Note (2017).mkv</t>
  </si>
  <si>
    <t>Depredador (1987).mkv</t>
  </si>
  <si>
    <t>Depredador 2 (1990).mkv</t>
  </si>
  <si>
    <t>Predators (2010).mkv</t>
  </si>
  <si>
    <t>Predator (2018).mkv</t>
  </si>
  <si>
    <t>Destino final (2000).mkv</t>
  </si>
  <si>
    <t>Destino final 2 (2003).mkv</t>
  </si>
  <si>
    <t>Destino Final 3 (2006).mkv</t>
  </si>
  <si>
    <t>Destino final 4 (2009).mkv</t>
  </si>
  <si>
    <t>Destino final 5 (2011).mkv</t>
  </si>
  <si>
    <t>Dos colgaos muy fumaos en Navidad (2011).mkv</t>
  </si>
  <si>
    <t>Dos policías rebeldes (1995).mkv</t>
  </si>
  <si>
    <t>Dos policías rebeldes II (2003).mkv</t>
  </si>
  <si>
    <t>Bad Boys for Life (2020).mkv</t>
  </si>
  <si>
    <t>Dos tontos muy tontos (1994).mkv</t>
  </si>
  <si>
    <t>Dos tontos todavía más tontos (2014).mkv</t>
  </si>
  <si>
    <t>Las novias de Drácula (1960).mkv</t>
  </si>
  <si>
    <t>Drácula, príncipe de las tinieblas (1966).mkv</t>
  </si>
  <si>
    <t>El poder de la sangre de Drácula (1970).mkv</t>
  </si>
  <si>
    <t>La condesa Drácula (1971).mkv</t>
  </si>
  <si>
    <t>Drácula 73 (Drácula 72) (1972).mkv</t>
  </si>
  <si>
    <t>Drácula de Bram Stoker (1992).mkv</t>
  </si>
  <si>
    <t>Drácula, la leyenda jamás contada (2014).mkv</t>
  </si>
  <si>
    <t>Dragonheart 3. La maldición del brujo (2015).mkv</t>
  </si>
  <si>
    <t>Dragonheart 4. Corazón de fuego (2017).mkv</t>
  </si>
  <si>
    <t>Duelo de dragones (2005).mkv</t>
  </si>
  <si>
    <t>El despertar de los dragones (SPL2) (2015).mkv</t>
  </si>
  <si>
    <t>Dueños de la calle (2008).mkv</t>
  </si>
  <si>
    <t>Dueños de la calle 2 (Street Kings 2) (2011).mkv</t>
  </si>
  <si>
    <t>El abuelo que saltó por la ventana y se largó (2013).mkv</t>
  </si>
  <si>
    <t>El abuelo que no pagó la cuenta y se largó (2016).mkv</t>
  </si>
  <si>
    <t>El arte de la guerra (2000).mkv</t>
  </si>
  <si>
    <t>El buscavidas (1961).mkv</t>
  </si>
  <si>
    <t>El color del dinero (1986).mkv</t>
  </si>
  <si>
    <t>El código Da Vinci (2006).mkv</t>
  </si>
  <si>
    <t>Ángeles y demonios (2009).mkv</t>
  </si>
  <si>
    <t>Inferno (2016).mkv</t>
  </si>
  <si>
    <t>El corredor del laberinto (2014).mkv</t>
  </si>
  <si>
    <t>El corredor del laberinto. Las pruebas (2015).mkv</t>
  </si>
  <si>
    <t>El corredor del laberinto. La cura mortal (2018).mkv</t>
  </si>
  <si>
    <t>El crack (1981).mkv</t>
  </si>
  <si>
    <t>El crack Cero (2019).mkv</t>
  </si>
  <si>
    <t>El desencanto (1976).mkv</t>
  </si>
  <si>
    <t>Después de tantos años (1994).mkv</t>
  </si>
  <si>
    <t>El diario de Bridget Jones (2001).mkv</t>
  </si>
  <si>
    <t>El diario de Bridget Jones. Sobreviviré (2004).mkv</t>
  </si>
  <si>
    <t>Bridget Jones' Baby (2016).mkv</t>
  </si>
  <si>
    <t>El efecto mariposa (2004).mkv</t>
  </si>
  <si>
    <t>El exótico Hotel Marigold (2011).mkv</t>
  </si>
  <si>
    <t>El nuevo exótico Hotel Marigold (2015).mkv</t>
  </si>
  <si>
    <t>El experimento del Dr. Quatermass (1955).mkv</t>
  </si>
  <si>
    <t>Quatermass 2 (1957).mkv</t>
  </si>
  <si>
    <t>El guerrero americano (1985).mkv</t>
  </si>
  <si>
    <t>El guerrero americano 2. La confrontación (1987).mkv</t>
  </si>
  <si>
    <t>El hombre de los puños de hierro (2012).mkv</t>
  </si>
  <si>
    <t>El hombre de los puños de hierro 2 (2015).mkv</t>
  </si>
  <si>
    <t>El justiciero de la ciudad (1974).mkv</t>
  </si>
  <si>
    <t>Yo soy la justicia (1982).mkv</t>
  </si>
  <si>
    <t>El justiciero de la noche (1985).mkv</t>
  </si>
  <si>
    <t>Yo soy la justicia II (1987).mkv</t>
  </si>
  <si>
    <t>Venganza personal (1994).mkv</t>
  </si>
  <si>
    <t>La venganza de Manon (El manantial de las colinas II) (1986).mkv</t>
  </si>
  <si>
    <t>El manantial de las colinas (1986).mkv</t>
  </si>
  <si>
    <t>El mariachi (1992).mkv</t>
  </si>
  <si>
    <t>Desperado (1995).mkv</t>
  </si>
  <si>
    <t>El mexicano (2003).mkv</t>
  </si>
  <si>
    <t>El mono borracho en el ojo del tigre (Drunken Master) (1978).mkv</t>
  </si>
  <si>
    <t>La leyenda del luchador borracho (Drunken Master II) (1994).mkv</t>
  </si>
  <si>
    <t>El otro guardaespaldas (2017).mkv</t>
  </si>
  <si>
    <t>El otro guardaespaldas 2 (2021).mkv</t>
  </si>
  <si>
    <t>El pacto (2012).mkv</t>
  </si>
  <si>
    <t>El pacto. El regreso de Judas (2014).mkv</t>
  </si>
  <si>
    <t>El padrino (1972).mkv</t>
  </si>
  <si>
    <t>El padrino. Parte II (1974).mkv</t>
  </si>
  <si>
    <t>El padrino. Parte III (1990).mkv</t>
  </si>
  <si>
    <t>El planeta de los simios (1968).mkv</t>
  </si>
  <si>
    <t>Regreso al planeta de los simios (1970).mkv</t>
  </si>
  <si>
    <t>Huida del planeta de los simios (1971).mkv</t>
  </si>
  <si>
    <t>La rebelión de los simios (1972).mkv</t>
  </si>
  <si>
    <t>Batalla por el planeta de los simios (1973).mkv</t>
  </si>
  <si>
    <t>El planeta de los simios (2001).mkv</t>
  </si>
  <si>
    <t>El origen del planeta de los simios (2011).mkv</t>
  </si>
  <si>
    <t>El amanecer del planeta de los simios (2014).mkv</t>
  </si>
  <si>
    <t>La guerra del planeta de los simios (2017).mkv</t>
  </si>
  <si>
    <t>El príncipe de Zamunda (1988).mkv</t>
  </si>
  <si>
    <t>El Rey de Zamunda (2021).mkv</t>
  </si>
  <si>
    <t>El reportero. La leyenda de Ron Burgundy (2004).mkv</t>
  </si>
  <si>
    <t>Los amos de la noticia (2013).mkv</t>
  </si>
  <si>
    <t>El señor de los anillos. La comunidad del anillo (2001).mkv</t>
  </si>
  <si>
    <t>El señor de los anillos. Las dos torres (2002).mkv</t>
  </si>
  <si>
    <t>El señor de los anillos. El retorno del rey (2003).mkv</t>
  </si>
  <si>
    <t>El Hobbit. Un viaje inesperado (2012).mkv</t>
  </si>
  <si>
    <t>El Hobbit. La desolación de Smaug (2013).mkv</t>
  </si>
  <si>
    <t>El Hobbit. La batalla de los cinco ejércitos (2014).mkv</t>
  </si>
  <si>
    <t>Election (1999).mkv</t>
  </si>
  <si>
    <t>Election 2 (2006).mkv</t>
  </si>
  <si>
    <t>Elizabeth (1998).mkv</t>
  </si>
  <si>
    <t>Elizabeth. La edad de oro (2007).mkv</t>
  </si>
  <si>
    <t>Emmanuelle (1974).mkv</t>
  </si>
  <si>
    <t>Emmanuelle II. La antivirgen (1975).mkv</t>
  </si>
  <si>
    <t>En el nombre del rey 2 (2011).mkv</t>
  </si>
  <si>
    <t>En el nombre del rey 3. La última misión (2014).mkv</t>
  </si>
  <si>
    <t>Escape Room (2019).mkv</t>
  </si>
  <si>
    <t>Escape Room 2. Mueres por salir (2021).mkv</t>
  </si>
  <si>
    <t>Expediente Warren. The Conjuring (2013).mkv</t>
  </si>
  <si>
    <t>Expediente Warren. El caso Enfield (2016).mkv</t>
  </si>
  <si>
    <t>01 - 007 - Agente 007 contra el Dr. No (1962).mkv</t>
  </si>
  <si>
    <t>02 - 007 - Desde Rusia con amor (1963).mkv</t>
  </si>
  <si>
    <t>03 - 007 - James Bond contra Goldfinger (1964).mkv</t>
  </si>
  <si>
    <t>04 - 007 - Operacion Trueno (1965).mkv</t>
  </si>
  <si>
    <t>05 - 007 - Solo se vive dos veces (1967).mkv</t>
  </si>
  <si>
    <t>05a - 007 - Casino Royale (1967).mkv</t>
  </si>
  <si>
    <t>06 - 007 - 007 al servicio secreto de su Majestad (1969).mkv</t>
  </si>
  <si>
    <t>07 - 007 - Diamantes para la eternidad (1971).mkv</t>
  </si>
  <si>
    <t>08 - 007 - Vive y deja morir (1973).mkv</t>
  </si>
  <si>
    <t>09 - 007 - El hombre de la pistola de oro (1974).mkv</t>
  </si>
  <si>
    <t>10 - 007 - La espia que me amó (1977).mkv</t>
  </si>
  <si>
    <t>11 - 007 - Moonraker (1979).mkv</t>
  </si>
  <si>
    <t>12 - 007 - Solo para sus ojos (1981).mkv</t>
  </si>
  <si>
    <t>13 - 007 - Octopussy (1983).mkv</t>
  </si>
  <si>
    <t>13a - 007 - Nunca digas nunca jamás (1983).mkv</t>
  </si>
  <si>
    <t>14 - 007 - Panorama para matar (1985).mkv</t>
  </si>
  <si>
    <t>15 - 007 - 007. Alta tensión (1987).mkv</t>
  </si>
  <si>
    <t>16 - 007 - Licencia para matar (1989).mkv</t>
  </si>
  <si>
    <t>17 - 007 - Goldeneye (1995).mkv</t>
  </si>
  <si>
    <t>18 - 007 - El mañana nunca muere (1997).mkv</t>
  </si>
  <si>
    <t>19 - 007 - El mundo nunca es suficiente (1999).mkv</t>
  </si>
  <si>
    <t>20 - 007 - Muere otro día (2002).mkv</t>
  </si>
  <si>
    <t>21 - 007 - Casino Royale (2006).mkv</t>
  </si>
  <si>
    <t>22 - 007 - Quantum of Solace (2008).mkv</t>
  </si>
  <si>
    <t>23 - 007 - Skyfall (2012).mkv</t>
  </si>
  <si>
    <t>24 - 007 - Spectre (2015).mkv</t>
  </si>
  <si>
    <t>25 - 007 - Sin tiempo para morir (2021).mkv</t>
  </si>
  <si>
    <t>Las colinas tienen ojos 2 (1985).mkv</t>
  </si>
  <si>
    <t>Mad Max. Furia en la carretera (2015) (Versión Black &amp; Chrome).mkv</t>
  </si>
  <si>
    <t>Capital humano (2019) - FilmAffinity</t>
  </si>
  <si>
    <t>Incendies (2010) - FilmAffinity</t>
  </si>
  <si>
    <t>Jo, ¡qué noche! (1985) - FilmAffinity</t>
  </si>
  <si>
    <t>Kokoda. Batallón 39 (2006).avi</t>
  </si>
  <si>
    <t>First Snow (La primera nevada) (2006).avi</t>
  </si>
  <si>
    <t>Freejack (Sin identidad) (1992).avi</t>
  </si>
  <si>
    <t>Frontera límite (2008).avi</t>
  </si>
  <si>
    <t>Fuego en el cuerpo (1981).avi</t>
  </si>
  <si>
    <t>Fuera de carta (2008).avi</t>
  </si>
  <si>
    <t>Fuera de control (Outlaw) (2007).avi</t>
  </si>
  <si>
    <t>Funny Games (2007).avi</t>
  </si>
  <si>
    <t>Get on the Bus (La marcha del millón de hombres) (1996).avi</t>
  </si>
  <si>
    <t>Gloria (1980).avi</t>
  </si>
  <si>
    <t>Guardias y ladrones (1951).avi</t>
  </si>
  <si>
    <t>Guerreros de antaño (1994).avi</t>
  </si>
  <si>
    <t>Guerreros del cielo y la tierra (2003).avi</t>
  </si>
  <si>
    <t>Guía para el hombre casado (1967).avi</t>
  </si>
  <si>
    <t>Hace mucho que te quiero (2008).avi</t>
  </si>
  <si>
    <t>Hairspray (2007).avi</t>
  </si>
  <si>
    <t>Happy. Un cuento sobre la felicidad (2008).avi</t>
  </si>
  <si>
    <t>Hasta que la ley nos separe (2004).avi</t>
  </si>
  <si>
    <t>Hecho en el cielo (1987).avi</t>
  </si>
  <si>
    <t>Héroes del cielo (2005).avi</t>
  </si>
  <si>
    <t>Hijos de la gloria (2006).avi</t>
  </si>
  <si>
    <t>Historias de la puta mili (1993).avi</t>
  </si>
  <si>
    <t>Historias de Manhattan (2007).avi</t>
  </si>
  <si>
    <t>Hollywood. Departamento de homicidios (2003).avi</t>
  </si>
  <si>
    <t>Hombres de presa (1947).avi</t>
  </si>
  <si>
    <t>Hooligans (2005).avi</t>
  </si>
  <si>
    <t>Human Nature (2001).avi</t>
  </si>
  <si>
    <t>Impulso criminal (1959).avi</t>
  </si>
  <si>
    <t>In the Loop (2009).avi</t>
  </si>
  <si>
    <t>Infierno en Corea (1956).avi</t>
  </si>
  <si>
    <t>Infierno en la tierra (1942).avi</t>
  </si>
  <si>
    <t>Inocencia y juventud (1937).avi</t>
  </si>
  <si>
    <t>Instinto asesino (The Crew) (2008).avi</t>
  </si>
  <si>
    <t>Interview (2007).avi</t>
  </si>
  <si>
    <t>Into The Storm (Durante la tormenta) (2009).avi</t>
  </si>
  <si>
    <t>Intriga en Venecia (1967).avi</t>
  </si>
  <si>
    <t>Irma la dulce (1963).avi</t>
  </si>
  <si>
    <t>Ángeles de hierro (2004).avi</t>
  </si>
  <si>
    <t>Irresistible (2006).avi</t>
  </si>
  <si>
    <t>Jet Lag (2002).avi</t>
  </si>
  <si>
    <t>Juego de honor (2005).avi</t>
  </si>
  <si>
    <t>Justino, un asesino de la tercera edad (1994).avi</t>
  </si>
  <si>
    <t>Kate &amp; Leopold (2001).avi</t>
  </si>
  <si>
    <t>Kika (1993).avi</t>
  </si>
  <si>
    <t>Killers (2010).avi</t>
  </si>
  <si>
    <t>King of the Ants (2003).avi</t>
  </si>
  <si>
    <t>Pisando fuerte (Kinky Boots) (2005).avi</t>
  </si>
  <si>
    <t>Kinsey (2004).avi</t>
  </si>
  <si>
    <t>Kops (2003).avi</t>
  </si>
  <si>
    <t>Freezer (2014).mkv</t>
  </si>
  <si>
    <t>French Kiss (1995).mkv</t>
  </si>
  <si>
    <t>Frenesí (1972).mkv</t>
  </si>
  <si>
    <t>F.I.S.T.. Símbolo de fuerza (1978).mkv</t>
  </si>
  <si>
    <t>Fabricated City (2017).mkv</t>
  </si>
  <si>
    <t>Los orígenes de la facción roja (2011).mkv</t>
  </si>
  <si>
    <t>Fahrenheit 451 (1966).mkv</t>
  </si>
  <si>
    <t>El regreso de Falcon (2014).mkv</t>
  </si>
  <si>
    <t>Fallen (1998).mkv</t>
  </si>
  <si>
    <t>Falling (2020).mkv</t>
  </si>
  <si>
    <t>Falsa evidencia (2018).mkv</t>
  </si>
  <si>
    <t>Falso culpable (1956).mkv</t>
  </si>
  <si>
    <t>Fama (1980).mkv</t>
  </si>
  <si>
    <t>Fanático (1982).mkv</t>
  </si>
  <si>
    <t>Fanático (1996).mkv</t>
  </si>
  <si>
    <t>Fanboys (2009).mkv</t>
  </si>
  <si>
    <t>Fanny Lye liberada (2019).mkv</t>
  </si>
  <si>
    <t>Fantasmas de Marte (2001).mkv</t>
  </si>
  <si>
    <t>Fargo (1996).mkv</t>
  </si>
  <si>
    <t>Farming (2018).mkv</t>
  </si>
  <si>
    <t>Fatima (2015).mkv</t>
  </si>
  <si>
    <t>Fe de etarras (2017).mkv</t>
  </si>
  <si>
    <t>Sin miedo (2006).mkv</t>
  </si>
  <si>
    <t>Feast (Atrapados) (2005).mkv</t>
  </si>
  <si>
    <t>Felices 140 (2015).mkv</t>
  </si>
  <si>
    <t>Felices sueños (2016).mkv</t>
  </si>
  <si>
    <t>Feliz día de la madre (2016).mkv</t>
  </si>
  <si>
    <t>Feliz día de tu muerte (2017).mkv</t>
  </si>
  <si>
    <t>Feliz Navidad, Mr. Lawrence (1983).mkv</t>
  </si>
  <si>
    <t>Fences (2016).mkv</t>
  </si>
  <si>
    <t>Fiebre del sábado noche (1977).mkv</t>
  </si>
  <si>
    <t>Fiebre salvaje (1991).mkv</t>
  </si>
  <si>
    <t>Fiesta de empresa (2016).mkv</t>
  </si>
  <si>
    <t>Fiesta salvaje (1975).mkv</t>
  </si>
  <si>
    <t>Fiesta! (1957).mkv</t>
  </si>
  <si>
    <t>Figuras ocultas (2016).mkv</t>
  </si>
  <si>
    <t>Filth, el sucio (2013).mkv</t>
  </si>
  <si>
    <t>Final Portrait. El arte de la amistad (2017).mkv</t>
  </si>
  <si>
    <t>Finch (2021).mkv</t>
  </si>
  <si>
    <t>Firefox, el arma definitiva (1982).mkv</t>
  </si>
  <si>
    <t>Fuego cruzado (2013).mkv</t>
  </si>
  <si>
    <t>Firewall (2006).mkv</t>
  </si>
  <si>
    <t>First Love (2019).mkv</t>
  </si>
  <si>
    <t>First Man (El primer hombre) (2018).mkv</t>
  </si>
  <si>
    <t>Fitzcarraldo (1982).mkv</t>
  </si>
  <si>
    <t>Flame y Citron (2008).mkv</t>
  </si>
  <si>
    <t>Flash Gordon (1980).mkv</t>
  </si>
  <si>
    <t>Flashdance (1983).mkv</t>
  </si>
  <si>
    <t>Flecha rota (1950).mkv</t>
  </si>
  <si>
    <t>Flipped (2010).mkv</t>
  </si>
  <si>
    <t>Flirteando con el desastre (1996).mkv</t>
  </si>
  <si>
    <t>Flor del desierto (2009).mkv</t>
  </si>
  <si>
    <t>Florence Foster Jenkins (2016).mkv</t>
  </si>
  <si>
    <t>Flores en el ático (1987).mkv</t>
  </si>
  <si>
    <t>Flores rotas (2005).mkv</t>
  </si>
  <si>
    <t>Focus (2015).mkv</t>
  </si>
  <si>
    <t>Fóllame (2000).mkv</t>
  </si>
  <si>
    <t>Footloose (1984).mkv</t>
  </si>
  <si>
    <t>Dinero sangriento (2012).mkv</t>
  </si>
  <si>
    <t>Forajidos de leyenda (1980).mkv</t>
  </si>
  <si>
    <t>Forajidos (1946).mkv</t>
  </si>
  <si>
    <t>Forasteros en Nueva York (1999).mkv</t>
  </si>
  <si>
    <t>Forbidden Ground (2013).mkv</t>
  </si>
  <si>
    <t>Forrest Gump (1994).mkv</t>
  </si>
  <si>
    <t>Forsaken (2015).mkv</t>
  </si>
  <si>
    <t>Fort Apache (1948).mkv</t>
  </si>
  <si>
    <t>Fort Bliss (2014).mkv</t>
  </si>
  <si>
    <t>Fortaleza infernal (1992).mkv</t>
  </si>
  <si>
    <t>Fortunata (2017).mkv</t>
  </si>
  <si>
    <t>Four Lions (2010).mkv</t>
  </si>
  <si>
    <t>Four Rooms (1995).mkv</t>
  </si>
  <si>
    <t>Foxcatcher (2014).mkv</t>
  </si>
  <si>
    <t>Foxes (Zorras) (1980).mkv</t>
  </si>
  <si>
    <t>Foxtrot (2017).mkv</t>
  </si>
  <si>
    <t>Foxy Brown (1974).mkv</t>
  </si>
  <si>
    <t>Fractura (2019).mkv</t>
  </si>
  <si>
    <t>Fracture (2007).mkv</t>
  </si>
  <si>
    <t>Francesca (2001).mkv</t>
  </si>
  <si>
    <t>Francotirador (Tower Block) (2012).mkv</t>
  </si>
  <si>
    <t>Frank &amp; Lola (2016).mkv</t>
  </si>
  <si>
    <t>Frank and Cindy (2015).mkv</t>
  </si>
  <si>
    <t>Frank (2014).mkv</t>
  </si>
  <si>
    <t>Frankenputa (Vicios diabólicos) (1990).mkv</t>
  </si>
  <si>
    <t>Frankie &amp; Johnny (1991).mkv</t>
  </si>
  <si>
    <t>Franklyn (2008).mkv</t>
  </si>
  <si>
    <t>Frantz (2016).mkv</t>
  </si>
  <si>
    <t>Fred Claus, el hermano gamberro de Santa Claus (2007).mkv</t>
  </si>
  <si>
    <t>Freddy el colgao (2001).mkv</t>
  </si>
  <si>
    <t>Free Fire (2016).mkv</t>
  </si>
  <si>
    <t>Free Guy (2021).mkv</t>
  </si>
  <si>
    <t>Freeheld, un amor incondicional (2015).mkv</t>
  </si>
  <si>
    <t>Salida francesa (2020).mkv</t>
  </si>
  <si>
    <t>Frenético (1988).mkv</t>
  </si>
  <si>
    <t>Frenos rotos, coches locos (1980).mkv</t>
  </si>
  <si>
    <t>Frente al mar (2015).mkv</t>
  </si>
  <si>
    <t>Frequency (2000).mkv</t>
  </si>
  <si>
    <t>Fresas salvajes (1957).mkv</t>
  </si>
  <si>
    <t>Fresh (1994).mkv</t>
  </si>
  <si>
    <t>Fríamente... sin motivos personales (1972).mkv</t>
  </si>
  <si>
    <t>Frida (2002).mkv</t>
  </si>
  <si>
    <t>Frío en julio (2014).mkv</t>
  </si>
  <si>
    <t>Fue la mano de Dios (2021).mkv</t>
  </si>
  <si>
    <t>Fuego en el cielo (1993).mkv</t>
  </si>
  <si>
    <t>Fuego en la nieve (1949).mkv</t>
  </si>
  <si>
    <t>Fuera de combate (2017).mkv</t>
  </si>
  <si>
    <t>Fuera del mapa (Off the Map) (2016).mkv</t>
  </si>
  <si>
    <t>Fuerza diez de Navarone (1978).mkv</t>
  </si>
  <si>
    <t>Fuerza mayor (2014).mkv</t>
  </si>
  <si>
    <t>Fuerzas especiales (2011).mkv</t>
  </si>
  <si>
    <t>Fuga de Alcatraz (1979).mkv</t>
  </si>
  <si>
    <t>Fuga de Pretoria (2020).mkv</t>
  </si>
  <si>
    <t>Fugitivos encadenados (1996).mkv</t>
  </si>
  <si>
    <t>Fukushima (2020).mkv</t>
  </si>
  <si>
    <t>Full Monty (1997).mkv</t>
  </si>
  <si>
    <t>Funny Cow (2017).mkv</t>
  </si>
  <si>
    <t>Funny Girl (1968).mkv</t>
  </si>
  <si>
    <t>Furia (The Samaritan) (2012).mkv</t>
  </si>
  <si>
    <t>Furia ciega (2011).mkv</t>
  </si>
  <si>
    <t>Furia Oriental (1972).mkv</t>
  </si>
  <si>
    <t>G men contra el imperio del crimen (1935).mkv</t>
  </si>
  <si>
    <t>Gagarin. Pionero del espacio (2013).mkv</t>
  </si>
  <si>
    <t>Gallipoli (1981).mkv</t>
  </si>
  <si>
    <t>Galveston (2018).mkv</t>
  </si>
  <si>
    <t>Game Change (2012).mkv</t>
  </si>
  <si>
    <t>Game Over, tío! (2018).mkv</t>
  </si>
  <si>
    <t>Gamer (2009).mkv</t>
  </si>
  <si>
    <t>Gandhi (1982).mkv</t>
  </si>
  <si>
    <t>Gangs of New York (2002).mkv</t>
  </si>
  <si>
    <t>Gangster Squad. Brigada de élite (2013).mkv</t>
  </si>
  <si>
    <t>Gattaca (1997).mkv</t>
  </si>
  <si>
    <t>Gauguin, viaje a Tahití (2017).mkv</t>
  </si>
  <si>
    <t>Géminis (2019).mkv</t>
  </si>
  <si>
    <t>Generación robada (2002).mkv</t>
  </si>
  <si>
    <t>Generación Z (2015).mkv</t>
  </si>
  <si>
    <t>Genghis Khan (1965).mkv</t>
  </si>
  <si>
    <t>Gente corriente (1980).mkv</t>
  </si>
  <si>
    <t>Geostorm (2017).mkv</t>
  </si>
  <si>
    <t>German Angst (2015).mkv</t>
  </si>
  <si>
    <t>Gerónimo, una leyenda (1993).mkv</t>
  </si>
  <si>
    <t>Get Carter (Asesino implacable) (2000).mkv</t>
  </si>
  <si>
    <t>Gett. El divorcio de Viviane Amsalem (2014).mkv</t>
  </si>
  <si>
    <t>Gettysburg (1993).mkv</t>
  </si>
  <si>
    <t>Ghetto (2006).mkv</t>
  </si>
  <si>
    <t>Ghost. Más allá del amor (1990).mkv</t>
  </si>
  <si>
    <t>Ghost Dog, el camino del samurái (1999).mkv</t>
  </si>
  <si>
    <t>Ghost in the Shell (2017).mkv</t>
  </si>
  <si>
    <t>Barco fantasma (2002).mkv</t>
  </si>
  <si>
    <t>Ghost World (2001).mkv</t>
  </si>
  <si>
    <t>Ghoulies (1984).mkv</t>
  </si>
  <si>
    <t>Gia (1998).mkv</t>
  </si>
  <si>
    <t>Gigante (1956).mkv</t>
  </si>
  <si>
    <t>Gigi (1958).mkv</t>
  </si>
  <si>
    <t>Gilda (1946).mkv</t>
  </si>
  <si>
    <t>Gintama (2017).mkv</t>
  </si>
  <si>
    <t>Girl on the Edge (2015).mkv</t>
  </si>
  <si>
    <t>Giro al infierno (1997).mkv</t>
  </si>
  <si>
    <t>Giro inesperado (2014).mkv</t>
  </si>
  <si>
    <t>Gladiator (2000).mkv</t>
  </si>
  <si>
    <t>Gloria Bell (2018).mkv</t>
  </si>
  <si>
    <t>Goats (Cabras) (2012).mkv</t>
  </si>
  <si>
    <t>God Help the Girl (2014).mkv</t>
  </si>
  <si>
    <t>Gold, la gran estafa (2016).mkv</t>
  </si>
  <si>
    <t>Golfus de Roma (1966).mkv</t>
  </si>
  <si>
    <t>Golpe de Estado (2015).mkv</t>
  </si>
  <si>
    <t>Golpe de efecto (2012).mkv</t>
  </si>
  <si>
    <t>Golpe en la pequeña China (1986).mkv</t>
  </si>
  <si>
    <t>Gomorra (2008).mkv</t>
  </si>
  <si>
    <t>Good Kill (2014).mkv</t>
  </si>
  <si>
    <t>Good Morning, Vietnam (1987).mkv</t>
  </si>
  <si>
    <t>Good (2008).mkv</t>
  </si>
  <si>
    <t>Goodbye, Berlín (2016).mkv</t>
  </si>
  <si>
    <t>Adiós, Christopher Robin (2017).mkv</t>
  </si>
  <si>
    <t>Gorilas en la niebla (1988).mkv</t>
  </si>
  <si>
    <t>Gorky Park (1983).mkv</t>
  </si>
  <si>
    <t>Gorrión rojo (2018).mkv</t>
  </si>
  <si>
    <t>Gorriones (2015).mkv</t>
  </si>
  <si>
    <t>Gosford Park (2001).mkv</t>
  </si>
  <si>
    <t>Gothika (2003).mkv</t>
  </si>
  <si>
    <t>Grabbers (2012).mkv</t>
  </si>
  <si>
    <t>Grace de Mónaco (2014).mkv</t>
  </si>
  <si>
    <t>Gracias a Dios (2018).mkv</t>
  </si>
  <si>
    <t>Gracias por el chocolate (2000).mkv</t>
  </si>
  <si>
    <t>Gracias por fumar (2005).mkv</t>
  </si>
  <si>
    <t>Gran Hotel (1932).mkv</t>
  </si>
  <si>
    <t>Gran Torino (2008).mkv</t>
  </si>
  <si>
    <t>Grand Canyon (El alma de la ciudad) (1991).mkv</t>
  </si>
  <si>
    <t>Grand Piano (2013).mkv</t>
  </si>
  <si>
    <t>Grandes familias (2015).mkv</t>
  </si>
  <si>
    <t>Grandma (2015).mkv</t>
  </si>
  <si>
    <t>Gravity (2013).mkv</t>
  </si>
  <si>
    <t>Grease (1978).mkv</t>
  </si>
  <si>
    <t>Great Freedom (Gran libertad) (2021).mkv</t>
  </si>
  <si>
    <t>Green Book (2018).mkv</t>
  </si>
  <si>
    <t>Green Room (2015).mkv</t>
  </si>
  <si>
    <t>Green Zone. Distrito protegido (2010).mkv</t>
  </si>
  <si>
    <t>Greenland. El último refugio (2020).mkv</t>
  </si>
  <si>
    <t>Gretel y Hansel. Un oscuro cuento de hadas (2020).mkv</t>
  </si>
  <si>
    <t>Greyhound. Enemigos bajo el mar (2020).mkv</t>
  </si>
  <si>
    <t>Gridlocked (2015).mkv</t>
  </si>
  <si>
    <t>Death Proof (2007).mkv</t>
  </si>
  <si>
    <t>Gringo. Se busca vivo o muerto (2018).mkv</t>
  </si>
  <si>
    <t>Grita Libertad (1987).mkv</t>
  </si>
  <si>
    <t>Grupo salvaje (1969).mkv</t>
  </si>
  <si>
    <t>Guardián y verdugo (2016).mkv</t>
  </si>
  <si>
    <t>Guerra de flechas (2011).mkv</t>
  </si>
  <si>
    <t>Guerra de novias (2009).mkv</t>
  </si>
  <si>
    <t>Guerra de vinos (2008).mkv</t>
  </si>
  <si>
    <t>Guerra Mundial Z (2013).mkv</t>
  </si>
  <si>
    <t>Guerra y paz (1956).mkv</t>
  </si>
  <si>
    <t>Guerrera (Sangre y honor) (2011).mkv</t>
  </si>
  <si>
    <t>Guerreros del sol (1986).mkv</t>
  </si>
  <si>
    <t>Guía del autoestopista galáctico (2005).mkv</t>
  </si>
  <si>
    <t>Guillaume y los chicos, a la mesa! (2013).mkv</t>
  </si>
  <si>
    <t>Gunga Din (1939).mkv</t>
  </si>
  <si>
    <t>Gunpowder Milkshake (Cóctel explosivo) (2021).mkv</t>
  </si>
  <si>
    <t>Guns Akimbo (2019).mkv</t>
  </si>
  <si>
    <t>Ha llegado el águila (1976).mkv</t>
  </si>
  <si>
    <t>Ha vuelto (2015).mkv</t>
  </si>
  <si>
    <t>Habitación para cuatro (1975).mkv</t>
  </si>
  <si>
    <t>Hablar (2015).mkv</t>
  </si>
  <si>
    <t>Hable con ella (2002).mkv</t>
  </si>
  <si>
    <t>Hace un millón de años (1966).mkv</t>
  </si>
  <si>
    <t>Hacia la luz (2017).mkv</t>
  </si>
  <si>
    <t>Hacia rutas salvajes (Into the Wild) (2007).mkv</t>
  </si>
  <si>
    <t>Hala (2019).mkv</t>
  </si>
  <si>
    <t>Halcones de la noche (1981).mkv</t>
  </si>
  <si>
    <t>Hampa dorada (1931).mkv</t>
  </si>
  <si>
    <t>Hampones (1997).mkv</t>
  </si>
  <si>
    <t>Hana-Bi. Flores de fuego (1997).mkv</t>
  </si>
  <si>
    <t>Hancock (2008).mkv</t>
  </si>
  <si>
    <t>Handia (2017).mkv</t>
  </si>
  <si>
    <t>Handsome Devil (2016).mkv</t>
  </si>
  <si>
    <t>Handsome. Una película de misterio de Netflix (2017).mkv</t>
  </si>
  <si>
    <t>Hanna (2011).mkv</t>
  </si>
  <si>
    <t>Hannah Arendt (2012).mkv</t>
  </si>
  <si>
    <t>Hannah y sus hermanas (1986).mkv</t>
  </si>
  <si>
    <t>Hansel y Gretel. Cazadores de brujas (2013).mkv</t>
  </si>
  <si>
    <t>Happy End (2017).mkv</t>
  </si>
  <si>
    <t>HappyThankYouMorePlease (2010).mkv</t>
  </si>
  <si>
    <t>Hara-kiri. Muerte de un samurai (2011).mkv</t>
  </si>
  <si>
    <t>Harakiri (1962).mkv</t>
  </si>
  <si>
    <t>Hard Candy (2005).mkv</t>
  </si>
  <si>
    <t>Hard Rain (1998).mkv</t>
  </si>
  <si>
    <t>Hardball (2001).mkv</t>
  </si>
  <si>
    <t>Hardcore Henry (2015).mkv</t>
  </si>
  <si>
    <t>Hardware, programado para matar (1990).mkv</t>
  </si>
  <si>
    <t>Harold y Maude (1971).mkv</t>
  </si>
  <si>
    <t>Harold y su manual de secuestro (2014).mkv</t>
  </si>
  <si>
    <t>Harper, investigador privado (1966).mkv</t>
  </si>
  <si>
    <t>Harriet, en busca de la libertad (2019).mkv</t>
  </si>
  <si>
    <t>Harry Brown (2009).mkv</t>
  </si>
  <si>
    <t>Hasta donde los pies me lleven (2001).mkv</t>
  </si>
  <si>
    <t>Hasta el último hombre (2016).mkv</t>
  </si>
  <si>
    <t>Hasta la vista (2011).mkv</t>
  </si>
  <si>
    <t>Hasta los huesos (2017).mkv</t>
  </si>
  <si>
    <t>Hasta que el cura nos separe (2007).mkv</t>
  </si>
  <si>
    <t>Hasta que la muerte los separe (2003).mkv</t>
  </si>
  <si>
    <t>Hasta que llegó su hora (1968).mkv</t>
  </si>
  <si>
    <t>Hasta siempre, hijo mío (2019).mkv</t>
  </si>
  <si>
    <t>Hasta tiene tus ojos (2016).mkv</t>
  </si>
  <si>
    <t>Hatari (1962).mkv</t>
  </si>
  <si>
    <t>Hater (2020).mkv</t>
  </si>
  <si>
    <t>Poseída (2017).mkv</t>
  </si>
  <si>
    <t>Haz lo que debas (1989).mkv</t>
  </si>
  <si>
    <t>Hazme reír (2009).mkv</t>
  </si>
  <si>
    <t>Headhunters (2011).mkv</t>
  </si>
  <si>
    <t>Heartstone, corazones de piedra (2016).mkv</t>
  </si>
  <si>
    <t>Heat (1995).mkv</t>
  </si>
  <si>
    <t>Hechizados (1995).mkv</t>
  </si>
  <si>
    <t>Hechizo de luna (1987).mkv</t>
  </si>
  <si>
    <t>Hector y el secreto de la felicidad (2014).mkv</t>
  </si>
  <si>
    <t>Hedi, un viento de libertad (2016).mkv</t>
  </si>
  <si>
    <t>Helene (2020).mkv</t>
  </si>
  <si>
    <t>Hell Ride (2008).mkv</t>
  </si>
  <si>
    <t>Hello, Dolly! (1969).mkv</t>
  </si>
  <si>
    <t>Hemingway y Gellhorn (2012).mkv</t>
  </si>
  <si>
    <t>Her (2013).mkv</t>
  </si>
  <si>
    <t>Hércules en Nueva York (1970).mkv</t>
  </si>
  <si>
    <t>Hereditary (2018).mkv</t>
  </si>
  <si>
    <t>Herida (1992).mkv</t>
  </si>
  <si>
    <t>Hermanísimas (2015).mkv</t>
  </si>
  <si>
    <t>Hermanos del viento (2015).mkv</t>
  </si>
  <si>
    <t>Hermanos por pelotas (2008).mkv</t>
  </si>
  <si>
    <t>Hermosas criaturas (2013).mkv</t>
  </si>
  <si>
    <t>Hero (2002).mkv</t>
  </si>
  <si>
    <t>Héroes en el infierno (2017).mkv</t>
  </si>
  <si>
    <t>Héroes fuera de órbita (1999).mkv</t>
  </si>
  <si>
    <t>Hard Boiled (Hervidero) (1992).mkv</t>
  </si>
  <si>
    <t>Hidden. Terror en Kingsville (2015).mkv</t>
  </si>
  <si>
    <t>Hiena. El infierno del crimen (2014).mkv</t>
  </si>
  <si>
    <t>High Flying Bird (2019).mkv</t>
  </si>
  <si>
    <t>High Life (2018).mkv</t>
  </si>
  <si>
    <t>High-Rise (2015).mkv</t>
  </si>
  <si>
    <t>Hija de su padre (2018).mkv</t>
  </si>
  <si>
    <t>Hijo nativo (2019).mkv</t>
  </si>
  <si>
    <t>Hijos de la medianoche (2012).mkv</t>
  </si>
  <si>
    <t>Hijos de los hombres (2006).mkv</t>
  </si>
  <si>
    <t>Hijos de un dios menor (1986).mkv</t>
  </si>
  <si>
    <t>Sun Children (Hijos del sol) (2020).mkv</t>
  </si>
  <si>
    <t>Hindenburg (1975).mkv</t>
  </si>
  <si>
    <t>Hipócrates (2014).mkv</t>
  </si>
  <si>
    <t>Historia de dos ciudades (1935).mkv</t>
  </si>
  <si>
    <t>Historia de un crimen (2006).mkv</t>
  </si>
  <si>
    <t>Historia de un matrimonio (2019).mkv</t>
  </si>
  <si>
    <t>Historia de un soldado (1984).mkv</t>
  </si>
  <si>
    <t>Historia de una monja (1959).mkv</t>
  </si>
  <si>
    <t>Historia de una pasión (2016).mkv</t>
  </si>
  <si>
    <t>Historia de una traición (2021).mkv</t>
  </si>
  <si>
    <t>Historia macabra (1981).mkv</t>
  </si>
  <si>
    <t>Historias de fantasmas (2017).mkv</t>
  </si>
  <si>
    <t>Historias de Filadelfia (1940).mkv</t>
  </si>
  <si>
    <t>Historias de la cripta. Caballero del diablo (1995).mkv</t>
  </si>
  <si>
    <t>Historias de la morgue (2019).mkv</t>
  </si>
  <si>
    <t>Historias de la radio (1955).mkv</t>
  </si>
  <si>
    <t>Historias de miedo para contar en la oscuridad (2019).mkv</t>
  </si>
  <si>
    <t>Historias de Nueva York (1989).mkv</t>
  </si>
  <si>
    <t>Historias de terror (1962).mkv</t>
  </si>
  <si>
    <t>Historias lamentables (2020).mkv</t>
  </si>
  <si>
    <t>Hitch, especialista en ligues (2005).mkv</t>
  </si>
  <si>
    <t>Hitchcock (2012).mkv</t>
  </si>
  <si>
    <t>Hive (Colmena) (2021).mkv</t>
  </si>
  <si>
    <t>Hoffa, un pulso al poder (1992).mkv</t>
  </si>
  <si>
    <t>Hogar no tan dulce hogar (2015).mkv</t>
  </si>
  <si>
    <t>Hogar (2020).mkv</t>
  </si>
  <si>
    <t>Hojas de hierba (2009).mkv</t>
  </si>
  <si>
    <t>Hola, mi nombre es Doris (2015).mkv</t>
  </si>
  <si>
    <t>Holding the Man (2015).mkv</t>
  </si>
  <si>
    <t>Holidays (2016).mkv</t>
  </si>
  <si>
    <t>Hollywoodland (2006).mkv</t>
  </si>
  <si>
    <t>Holocausto caníbal (1980).mkv</t>
  </si>
  <si>
    <t>Hombres de honor (2000).mkv</t>
  </si>
  <si>
    <t>Hombres de valor (2016).mkv</t>
  </si>
  <si>
    <t>Hombres violentos (1955).mkv</t>
  </si>
  <si>
    <t>Hombres, mujeres y niños (2014).mkv</t>
  </si>
  <si>
    <t>Home Run (2013).mkv</t>
  </si>
  <si>
    <t>Homicidio en primer grado (1995).mkv</t>
  </si>
  <si>
    <t>Hondo (1953).mkv</t>
  </si>
  <si>
    <t>Horas desesperadas (Cuenta atrás) (2013).mkv</t>
  </si>
  <si>
    <t>Horizonte Final (1997).mkv</t>
  </si>
  <si>
    <t>Horizontes de grandeza (1958).mkv</t>
  </si>
  <si>
    <t>Horizontes perdidos (1937).mkv</t>
  </si>
  <si>
    <t>Cuernos (2013).mkv</t>
  </si>
  <si>
    <t>Horse Girl (2020).mkv</t>
  </si>
  <si>
    <t>Hostiles (2017).mkv</t>
  </si>
  <si>
    <t>Hotel Artemis (2018).mkv</t>
  </si>
  <si>
    <t>Hotel Bombay (2018).mkv</t>
  </si>
  <si>
    <t>Hotel Europa (2016).mkv</t>
  </si>
  <si>
    <t>Hotel Rwanda (2004).mkv</t>
  </si>
  <si>
    <t>Hotel Salvación (2016).mkv</t>
  </si>
  <si>
    <t>Howl (Aullido) (2015).mkv</t>
  </si>
  <si>
    <t>Hud. El más salvaje entre mil (1963).mkv</t>
  </si>
  <si>
    <t>Huérfanos de Brooklyn (2019).mkv</t>
  </si>
  <si>
    <t>Huida a medianoche (1988).mkv</t>
  </si>
  <si>
    <t>Capital humano (2019).mkv</t>
  </si>
  <si>
    <t>Humanoides del abismo (1980).mkv</t>
  </si>
  <si>
    <t>Hundid el Bismarck (1960).mkv</t>
  </si>
  <si>
    <t>Hunt for the Wilderpeople, a la caza de los ñumanos (2016).mkv</t>
  </si>
  <si>
    <t>Hunter Killer. Caza en las profundidades (2018).mkv</t>
  </si>
  <si>
    <t>Huracán Carter (1999).mkv</t>
  </si>
  <si>
    <t>I Am a Hero (2015).mkv</t>
  </si>
  <si>
    <t>I Am Mother (2019).mkv</t>
  </si>
  <si>
    <t>I Am Not a Serial Killer (2016).mkv</t>
  </si>
  <si>
    <t>I Care a Lot (2020).mkv</t>
  </si>
  <si>
    <t>I Feel Good. La historia de James Brown (2014).mkv</t>
  </si>
  <si>
    <t>Hank Williams, una voz a la deriva (2015).mkv</t>
  </si>
  <si>
    <t>Amenazados en la red (2016).mkv</t>
  </si>
  <si>
    <t>iBoy (2017).mkv</t>
  </si>
  <si>
    <t>Ichi the Killer (2001).mkv</t>
  </si>
  <si>
    <t>Identidad borrada (2018).mkv</t>
  </si>
  <si>
    <t>Identidad (2003).mkv</t>
  </si>
  <si>
    <t>Idiocracia (2006).mkv</t>
  </si>
  <si>
    <t>Ignacio de Loyola (2016).mkv</t>
  </si>
  <si>
    <t>Volverás en mis sueños (2015).mkv</t>
  </si>
  <si>
    <t>Ilusiones de un mentiroso (1999).mkv</t>
  </si>
  <si>
    <t>Inmortales (2011).mkv</t>
  </si>
  <si>
    <t>Impacto inminente (1996).mkv</t>
  </si>
  <si>
    <t>Impacto (1981).mkv</t>
  </si>
  <si>
    <t>Imparable (2010).mkv</t>
  </si>
  <si>
    <t>Imperdonable (2021).mkv</t>
  </si>
  <si>
    <t>Imperial Dreams (2014).mkv</t>
  </si>
  <si>
    <t>Imperium (2016).mkv</t>
  </si>
  <si>
    <t>In Time (2011).mkv</t>
  </si>
  <si>
    <t>Incendies (2010).mkv</t>
  </si>
  <si>
    <t>Incidente en Ox-Bow (1943).mkv</t>
  </si>
  <si>
    <t>Incierta gloria (2017).mkv</t>
  </si>
  <si>
    <t>Incondicional (2012).mkv</t>
  </si>
  <si>
    <t>Increíble pero falso (2009).mkv</t>
  </si>
  <si>
    <t>Indefenso (Naked) (1993).mkv</t>
  </si>
  <si>
    <t>Independence Day. Contraataque (2016).mkv</t>
  </si>
  <si>
    <t>Independence Day (1996).mkv</t>
  </si>
  <si>
    <t>Indian Horse (2017).mkv</t>
  </si>
  <si>
    <t>Indignation (Indignación) (2016).mkv</t>
  </si>
  <si>
    <t>Infectados (Carriers) (2009).mkv</t>
  </si>
  <si>
    <t>Infiel (2002).mkv</t>
  </si>
  <si>
    <t>Infierno azul (2016).mkv</t>
  </si>
  <si>
    <t>Infierno bajo el agua (2019).mkv</t>
  </si>
  <si>
    <t>Infierno de cobardes (1973).mkv</t>
  </si>
  <si>
    <t>Infierno en el pacífico (1968).mkv</t>
  </si>
  <si>
    <t>Infierno en la bahía de San Francisco (1955).mkv</t>
  </si>
  <si>
    <t>Infiltrado en el KKKlan (2018).mkv</t>
  </si>
  <si>
    <t>Infiltrados en Miami (2016).mkv</t>
  </si>
  <si>
    <t>Infiltrados (2006).mkv</t>
  </si>
  <si>
    <t>Ingenua inocencia (2016).mkv</t>
  </si>
  <si>
    <t>Ingrid Goes West (2017).mkv</t>
  </si>
  <si>
    <t>Inocencia interrumpida (1999).mkv</t>
  </si>
  <si>
    <t>Inseparables (1988).mkv</t>
  </si>
  <si>
    <t>Insomnio (2002).mkv</t>
  </si>
  <si>
    <t>Instinto básico (1992).mkv</t>
  </si>
  <si>
    <t>Instinto (1999).mkv</t>
  </si>
  <si>
    <t>A.I. Inteligencia Artificial (2001).mkv</t>
  </si>
  <si>
    <t>Intemperie (2019).mkv</t>
  </si>
  <si>
    <t>Interstellar (2014).mkv</t>
  </si>
  <si>
    <t>Territorio grizzly (2015).mkv</t>
  </si>
  <si>
    <t>Intocable (2011).mkv</t>
  </si>
  <si>
    <t>Intriga extranjera (1956).mkv</t>
  </si>
  <si>
    <t>Inuyashiki (2018).mkv</t>
  </si>
  <si>
    <t>Invasión a la Tierra (2011).mkv</t>
  </si>
  <si>
    <t>Invasión en Birmania (1962).mkv</t>
  </si>
  <si>
    <t>Invasores de Marte (1986).mkv</t>
  </si>
  <si>
    <t>Invencible (Unbroken) (2014).mkv</t>
  </si>
  <si>
    <t>Investigación policial (2013).mkv</t>
  </si>
  <si>
    <t>Invictus (2009).mkv</t>
  </si>
  <si>
    <t>Invisibles (2014).mkv</t>
  </si>
  <si>
    <t>Invitación a un pistolero (1964).mkv</t>
  </si>
  <si>
    <t>Invitación de boda (Wajib) (2017).mkv</t>
  </si>
  <si>
    <t>Ipcress (1965).mkv</t>
  </si>
  <si>
    <t>Iron Sky (2012).mkv</t>
  </si>
  <si>
    <t>Irrational Man (2015).mkv</t>
  </si>
  <si>
    <t>Isla de fuego (1990).mkv</t>
  </si>
  <si>
    <t>Islas Turcas y Caicos (2014).mkv</t>
  </si>
  <si>
    <t>Ithaca (2015).mkv</t>
  </si>
  <si>
    <t>Ivanhoe (1952).mkv</t>
  </si>
  <si>
    <t>J. Edgar (2011).mkv</t>
  </si>
  <si>
    <t>J.F.K.. Caso abierto (1991).mkv</t>
  </si>
  <si>
    <t>J.T. LeRoy, engañando a Hollywood (2018).mkv</t>
  </si>
  <si>
    <t>Jack Brooks. Cazador de Monstruos (2007).mkv</t>
  </si>
  <si>
    <t>Jack el caza gigantes (2013).mkv</t>
  </si>
  <si>
    <t>Jack Ryan. Operación Sombra (2014).mkv</t>
  </si>
  <si>
    <t>Jack Strong (2014).mkv</t>
  </si>
  <si>
    <t>Jackie Brown (1997).mkv</t>
  </si>
  <si>
    <t>Jackie (2016).mkv</t>
  </si>
  <si>
    <t>Jamón, jamón (1992).mkv</t>
  </si>
  <si>
    <t>Jane Eyre (2011).mkv</t>
  </si>
  <si>
    <t>Jappeloup. De padre a hijo (2013).mkv</t>
  </si>
  <si>
    <t>Jaque al asesino (1992).mkv</t>
  </si>
  <si>
    <t>Jardines de piedra (1987).mkv</t>
  </si>
  <si>
    <t>Jarhead, el infierno espera (2005).mkv</t>
  </si>
  <si>
    <t>Jasón y los argonautas (1963).mkv</t>
  </si>
  <si>
    <t>Jay y Bob el Silencioso contraatacan (2001).mkv</t>
  </si>
  <si>
    <t>Jean-François y el sentido de la vida (2018).mkv</t>
  </si>
  <si>
    <t>Jefe (2018).mkv</t>
  </si>
  <si>
    <t>Jeff y los suyos (2011).mkv</t>
  </si>
  <si>
    <t>Jennie (1948).mkv</t>
  </si>
  <si>
    <t>Jennifer 8 (1992).mkv</t>
  </si>
  <si>
    <t>Jerry Maguire (1996).mkv</t>
  </si>
  <si>
    <t>Jersey Boys (2014).mkv</t>
  </si>
  <si>
    <t>Jesse Stone. El beneficio de la duda (2012).mkv</t>
  </si>
  <si>
    <t>Jesucristo Superstar (1973).mkv</t>
  </si>
  <si>
    <t>Jimmy P. (2013).mkv</t>
  </si>
  <si>
    <t>Jimmy's Hall (2014).mkv</t>
  </si>
  <si>
    <t>Jinetes de la justicia (2020).mkv</t>
  </si>
  <si>
    <t>Jo Pil-Ho. El despertar de la rabia (2019).mkv</t>
  </si>
  <si>
    <t>Jo, qué noche! (1985).mkv</t>
  </si>
  <si>
    <t>Joe contra el volcán (1990).mkv</t>
  </si>
  <si>
    <t>Joe Kidd (1972).mkv</t>
  </si>
  <si>
    <t>Joe, el implacable (1966).mkv</t>
  </si>
  <si>
    <t>Joe (2013).mkv</t>
  </si>
  <si>
    <t>John Carter (2012).mkv</t>
  </si>
  <si>
    <t>John muere al final (2012).mkv</t>
  </si>
  <si>
    <t>John Q. (2002).mkv</t>
  </si>
  <si>
    <t>Johnny cogió su fusil (1971).mkv</t>
  </si>
  <si>
    <t>Johnny Guitar (1954).mkv</t>
  </si>
  <si>
    <t>Johnny Mnemonic (1995).mkv</t>
  </si>
  <si>
    <t>Jojo Rabbit (2019).mkv</t>
  </si>
  <si>
    <t>Joshy (2016).mkv</t>
  </si>
  <si>
    <t>Joven y bonita (2013).mkv</t>
  </si>
  <si>
    <t>Jóvenes y brujas (1996).mkv</t>
  </si>
  <si>
    <t>Juana de Arco (1999).mkv</t>
  </si>
  <si>
    <t>Jubal (1956).mkv</t>
  </si>
  <si>
    <t>Judas y el mesías negro (2021).mkv</t>
  </si>
  <si>
    <t>Judy y Punch (2019).mkv</t>
  </si>
  <si>
    <t>Judy (2019).mkv</t>
  </si>
  <si>
    <t>Juego de armas (2016).mkv</t>
  </si>
  <si>
    <t>Juego de asesinos (2011).mkv</t>
  </si>
  <si>
    <t>Juego de ladrones. El atraco perfecto (2018).mkv</t>
  </si>
  <si>
    <t>Juego de lágrimas (1992).mkv</t>
  </si>
  <si>
    <t>Juego de patriotas (1992).mkv</t>
  </si>
  <si>
    <t>Juego mortal, viaje interactivo (1994).mkv</t>
  </si>
  <si>
    <t>Juego sucio (Infernal Affairs) (2002).mkv</t>
  </si>
  <si>
    <t>Juegos de amor en la universidad (1985).mkv</t>
  </si>
  <si>
    <t>Juegos de manos (2016).mkv</t>
  </si>
  <si>
    <t>Juegos secretos (2006).mkv</t>
  </si>
  <si>
    <t>Juegos sucios (2013).mkv</t>
  </si>
  <si>
    <t>Juerga hasta el fin (2013).mkv</t>
  </si>
  <si>
    <t>Juez Dredd (1995).mkv</t>
  </si>
  <si>
    <t>Jugada perfecta (2010).mkv</t>
  </si>
  <si>
    <t>Jugada salvaje (2015).mkv</t>
  </si>
  <si>
    <t>Jugadores (2015).mkv</t>
  </si>
  <si>
    <t>Jugando con el corazón (1999).mkv</t>
  </si>
  <si>
    <t>Julie y Julia (2009).mkv</t>
  </si>
  <si>
    <t>Juliet, desnuda (2018).mkv</t>
  </si>
  <si>
    <t>Julieta (2016).mkv</t>
  </si>
  <si>
    <t>Julio César (1953).mkv</t>
  </si>
  <si>
    <t>Jumper (2008).mkv</t>
  </si>
  <si>
    <t>Jumpin' Jack Flash (1986).mkv</t>
  </si>
  <si>
    <t>Jungle Cruise (2021).mkv</t>
  </si>
  <si>
    <t>Junior (1994).mkv</t>
  </si>
  <si>
    <t>Juno (2007).mkv</t>
  </si>
  <si>
    <t>Juntos hasta la muerte (1949).mkv</t>
  </si>
  <si>
    <t>Juntos y revueltos (2014).mkv</t>
  </si>
  <si>
    <t>Jupiter's Moon (2017).mkv</t>
  </si>
  <si>
    <t>Justicia letal (2015).mkv</t>
  </si>
  <si>
    <t>Justicia para todos (1979).mkv</t>
  </si>
  <si>
    <t>K-19. The Widowmaker (2002).mkv</t>
  </si>
  <si>
    <t>Kagemusha, la sombra del guerrero (1980).mkv</t>
  </si>
  <si>
    <t>Kajaki (2014).mkv</t>
  </si>
  <si>
    <t>Kárate a muerte en Bangkok (1971).mkv</t>
  </si>
  <si>
    <t>Kartum (1966).mkv</t>
  </si>
  <si>
    <t>Katyn (2007).mkv</t>
  </si>
  <si>
    <t>Kauwboy (2012).mkv</t>
  </si>
  <si>
    <t>Keanu (2016).mkv</t>
  </si>
  <si>
    <t>Keepers, el misterio del faro (2018).mkv</t>
  </si>
  <si>
    <t>Keoma (1976).mkv</t>
  </si>
  <si>
    <t>Kicks, historia de unas zapatillas (2016).mkv</t>
  </si>
  <si>
    <t>Kiki, el amor se hace (2016).mkv</t>
  </si>
  <si>
    <t>Mata a tus amigos (2015).mkv</t>
  </si>
  <si>
    <t>Killer Joe (2011).mkv</t>
  </si>
  <si>
    <t>Killing Zoe (1994).mkv</t>
  </si>
  <si>
    <t>Matones sobre ruedas (2016).mkv</t>
  </si>
  <si>
    <t>Tiro mortal (2008).mkv</t>
  </si>
  <si>
    <t>King Kong (2005).mkv</t>
  </si>
  <si>
    <t>Rey Lear (2018).mkv</t>
  </si>
  <si>
    <t>King of Thorn. El rey del espino (2009).mkv</t>
  </si>
  <si>
    <t>King Rat (1965).mkv</t>
  </si>
  <si>
    <t>Kiss &amp; Cry (Un beso y una lágrima) (2017).mkv</t>
  </si>
  <si>
    <t>Kiss Kiss Bang Bang (2005).mkv</t>
  </si>
  <si>
    <t>Klass (The Class) (2007).mkv</t>
  </si>
  <si>
    <t>Koko-di Koko-da (2019).mkv</t>
  </si>
  <si>
    <t>Kolya (1996).mkv</t>
  </si>
  <si>
    <t>Kong. La isla calavera (2017).mkv</t>
  </si>
  <si>
    <t>Kon-Tiki (2012).mkv</t>
  </si>
  <si>
    <t>K-Pax. Un universo aparte (2001).mkv</t>
  </si>
  <si>
    <t>Kramer contra Kramer (1979).mkv</t>
  </si>
  <si>
    <t>Krampus - Maldita Navidad (2015).mkv</t>
  </si>
  <si>
    <t>Krull (1983).mkv</t>
  </si>
  <si>
    <t>Kung Fu Jungle (2014).mkv</t>
  </si>
  <si>
    <t>Kung Fu Sion (2004).mkv</t>
  </si>
  <si>
    <t>Kursk (2018).mkv</t>
  </si>
  <si>
    <t>Thor. Ragnarok (2017).mkv</t>
  </si>
  <si>
    <t>Ant-Man y la Avispa (2018).mkv</t>
  </si>
  <si>
    <t>Black Panther (2018).mkv</t>
  </si>
  <si>
    <t>Deadpool 2 (2018).mkv</t>
  </si>
  <si>
    <t>Érase una vez Deadpool (2018).mkv</t>
  </si>
  <si>
    <t>Vengadores. Infinity War (2018).mkv</t>
  </si>
  <si>
    <t>Venom (2018).mkv</t>
  </si>
  <si>
    <t>Capitana Marvel (2019).mkv</t>
  </si>
  <si>
    <t>Vengadores. Endgame (2019).mkv</t>
  </si>
  <si>
    <t>Los nuevos mutantes (2020).mkv</t>
  </si>
  <si>
    <t>Shang-Chi y la leyenda de los diez anillos (2021).mkv</t>
  </si>
  <si>
    <t>Venom. Habrá matanza (2021).mkv</t>
  </si>
  <si>
    <t>Viuda negra (2021).mkv</t>
  </si>
  <si>
    <t>Doctor Strange en el multiverso de la locura (2022).mkv</t>
  </si>
  <si>
    <t>Falsas apariencias (2000).mkv</t>
  </si>
  <si>
    <t>Más falsas apariencias (2004).mkv</t>
  </si>
  <si>
    <t>La novia de Frankenstein (1935).mkv</t>
  </si>
  <si>
    <t>Frankenstein creó a la mujer (1967).mkv</t>
  </si>
  <si>
    <t>El cerebro de Frankenstein (1969).mkv</t>
  </si>
  <si>
    <t>Frankenstein de Mary Shelley (1994).mkv</t>
  </si>
  <si>
    <t>The French Connection. Contra el imperio de la droga (1971).mkv</t>
  </si>
  <si>
    <t>French Connection II (1975).mkv</t>
  </si>
  <si>
    <t>Fuga de cerebros 2 (2011).mkv</t>
  </si>
  <si>
    <t>Furia de titanes (2010).mkv</t>
  </si>
  <si>
    <t>Ira de Titanes (2012).mkv</t>
  </si>
  <si>
    <t>FX, efectos mortales (1986).mkv</t>
  </si>
  <si>
    <t>FX 2. Ilusiones mortales (1991).mkv</t>
  </si>
  <si>
    <t>G.I. Joe (2009).mkv</t>
  </si>
  <si>
    <t>G.I. Joe. La venganza (2013).mkv</t>
  </si>
  <si>
    <t>Gangs of Wasseypur. Parte 1 (2012).mkv</t>
  </si>
  <si>
    <t>Gangs of Wasseypur. Parte 2 (2012).mkv</t>
  </si>
  <si>
    <t>Gantz. Génesis (Gantz: Part 1) (2010).mkv</t>
  </si>
  <si>
    <t>Gantz. Perfect Answer (Gantz: Part 2) (2011).mkv</t>
  </si>
  <si>
    <t>Gigoló (1999).mkv</t>
  </si>
  <si>
    <t>Deuce Bigalow. Gigoló europeo (2005).mkv</t>
  </si>
  <si>
    <t>Godzilla. Japón bajo el terror del monstruo (1954).mkv</t>
  </si>
  <si>
    <t>Godzilla (1998).mkv</t>
  </si>
  <si>
    <t>Godzilla (2014).mkv</t>
  </si>
  <si>
    <t>Shin Godzilla (2016).mkv</t>
  </si>
  <si>
    <t>Godzilla. Rey de los monstruos (2019).mkv</t>
  </si>
  <si>
    <t>Godzilla vs. Kong (2021).mkv</t>
  </si>
  <si>
    <t>Granujas a todo ritmo (1980).mkv</t>
  </si>
  <si>
    <t>Blues Brothers 2000 (El ritmo continúa) (1998).mkv</t>
  </si>
  <si>
    <t>Gremlins (1984).mkv</t>
  </si>
  <si>
    <t>Gremlins 2, la nueva generación (1990).mkv</t>
  </si>
  <si>
    <t>Hackers, piratas informáticos (1995).mkv</t>
  </si>
  <si>
    <t>Asalto final (Hackers 2. Operación Takedown) (2000).mkv</t>
  </si>
  <si>
    <t>Conspiracion en la red. Hackers 3 (2001).mkv</t>
  </si>
  <si>
    <t>La noche de Halloween (1978).mkv</t>
  </si>
  <si>
    <t>Halloween 2 (Halloween II. Sanguinario!) (1981).mkv</t>
  </si>
  <si>
    <t>Halloween III. El día de la bruja (1982).mkv</t>
  </si>
  <si>
    <t>Halloween 4. El regreso de Michael Myers (1988).mkv</t>
  </si>
  <si>
    <t>Halloween 5. La venganza de Michael Myers (1989).mkv</t>
  </si>
  <si>
    <t>Halloween. La Maldición de Michael Myers (Halloween 6) (1995).mkv</t>
  </si>
  <si>
    <t>Halloween. H20. Veinte años después (1998).mkv</t>
  </si>
  <si>
    <t>Halloween. Resurrection (2002).mkv</t>
  </si>
  <si>
    <t>Halloween, el origen (2007).mkv</t>
  </si>
  <si>
    <t>Halloween II (H2) (2009).mkv</t>
  </si>
  <si>
    <t>La noche de Halloween (2018).mkv</t>
  </si>
  <si>
    <t>Hamilton 2 (2012).mkv</t>
  </si>
  <si>
    <t>Hamilton. En interés de la nación (2012).mkv</t>
  </si>
  <si>
    <t>El silencio de los corderos (1991).mkv</t>
  </si>
  <si>
    <t>Hannibal (2001).mkv</t>
  </si>
  <si>
    <t>El dragón rojo (2002).mkv</t>
  </si>
  <si>
    <t>Hannibal. El origen del mal (2007).mkv</t>
  </si>
  <si>
    <t>Harry el sucio (1971).mkv</t>
  </si>
  <si>
    <t>Harry el fuerte (1973).mkv</t>
  </si>
  <si>
    <t>Harry el ejecutor (1976).mkv</t>
  </si>
  <si>
    <t>Impacto súbito (1983).mkv</t>
  </si>
  <si>
    <t>La lista negra (1988).mkv</t>
  </si>
  <si>
    <t>Harry Potter y la piedra filosofal (2001).mkv</t>
  </si>
  <si>
    <t>Harry Potter y la cámara secreta (2002).mkv</t>
  </si>
  <si>
    <t>Harry Potter y el prisionero de Azkaban (2004).mkv</t>
  </si>
  <si>
    <t>Harry Potter y el cáliz de fuego (2005).mkv</t>
  </si>
  <si>
    <t>Harry Potter y la orden del Fénix (2007).mkv</t>
  </si>
  <si>
    <t>Harry Potter y el misterio del príncipe (2009).mkv</t>
  </si>
  <si>
    <t>Harry Potter y las reliquias de la muerte - Parte 1 (2010).mkv</t>
  </si>
  <si>
    <t>Harry Potter y las reliquias de la muerte - Parte 2 (2011).mkv</t>
  </si>
  <si>
    <t>Hellboy (2004).mkv</t>
  </si>
  <si>
    <t>Hellboy 2: El ejército dorado (2008).mkv</t>
  </si>
  <si>
    <t>Hellraiser (1987).mkv</t>
  </si>
  <si>
    <t>Hellbound. Hellraiser II (1988).mkv</t>
  </si>
  <si>
    <t>Hellraiser III. Infierno en la Tierra (1992).mkv</t>
  </si>
  <si>
    <t>Hellraiser IV. El final de la dinastía sangrienta (1996).mkv</t>
  </si>
  <si>
    <t>Hellraiser V. Inferno (2000).mkv</t>
  </si>
  <si>
    <t>Hellraiser VI. Hellseeker (2002).mkv</t>
  </si>
  <si>
    <t>Men in Black (Hombres de negro) (1997).mkv</t>
  </si>
  <si>
    <t>MIIB. Hombres de negro II (Men in Black 2) (2002).mkv</t>
  </si>
  <si>
    <t>Men In Black 3 (Hombres de negro III) (2012).mkv</t>
  </si>
  <si>
    <t>Men in Black. International (2019).mkv</t>
  </si>
  <si>
    <t>Hora punta (1998).mkv</t>
  </si>
  <si>
    <t>Hora punta 2 (2001).mkv</t>
  </si>
  <si>
    <t>Hora punta 3 (2007).mkv</t>
  </si>
  <si>
    <t>Hostel (2005).mkv</t>
  </si>
  <si>
    <t>Hostel 2 (2007).mkv</t>
  </si>
  <si>
    <t>Hostel 3. De vuelta al horror (2011).mkv</t>
  </si>
  <si>
    <t>Hot Shots. La madre de todos los desmadres! (1991).mkv</t>
  </si>
  <si>
    <t>Hot Shots 2 (1993).mkv</t>
  </si>
  <si>
    <t>House, una casa alucinante (1986).mkv</t>
  </si>
  <si>
    <t>House II, aún más alucinante (1987).mkv</t>
  </si>
  <si>
    <t>House III (1989).mkv</t>
  </si>
  <si>
    <t>En busca del arca perdida (1981).mkv</t>
  </si>
  <si>
    <t>Indiana Jones y el templo maldito (1984).mkv</t>
  </si>
  <si>
    <t>Indiana Jones y la última cruzada (1989).mkv</t>
  </si>
  <si>
    <t>Indiana Jones y el reino de la calavera de cristal (2008).mkv</t>
  </si>
  <si>
    <t>Infiltrados en clase (2012).mkv</t>
  </si>
  <si>
    <t>Infiltrados en la universidad (2014).mkv</t>
  </si>
  <si>
    <t>Insidious (2010).mkv</t>
  </si>
  <si>
    <t>Insidious. Capítulo 2 (2013).mkv</t>
  </si>
  <si>
    <t>Insidious. Capítulo 3 (2015).mkv</t>
  </si>
  <si>
    <t>Insidious. La última llave (2018).mkv</t>
  </si>
  <si>
    <t>Ip Man (2008).mkv</t>
  </si>
  <si>
    <t>Ip Man II (2010).mkv</t>
  </si>
  <si>
    <t>Ip Man. La leyenda (2010).mkv</t>
  </si>
  <si>
    <t>Ip Man 3 (Dragon Master) (2015).mkv</t>
  </si>
  <si>
    <t>Ip Man 4. El final (2019).mkv</t>
  </si>
  <si>
    <t>Iron Man (2008).mkv</t>
  </si>
  <si>
    <t>Iron Man 2 (2010).mkv</t>
  </si>
  <si>
    <t>Iron Man 3 (2013).mkv</t>
  </si>
  <si>
    <t>Isi Disi. Amor a lo bestia (2004).mkv</t>
  </si>
  <si>
    <t>Isi Disi. Alto voltaje (2006).mkv</t>
  </si>
  <si>
    <t>It - Eso (1990).mkv</t>
  </si>
  <si>
    <t>It Follows (2014).mkv</t>
  </si>
  <si>
    <t>It (2017).mkv</t>
  </si>
  <si>
    <t>It. Capítulo 2 (2019).mkv</t>
  </si>
  <si>
    <t>Jack Reacher (2012).mkv</t>
  </si>
  <si>
    <t>Jack Reacher. Nunca vuelvas atrás (2016).mkv</t>
  </si>
  <si>
    <t>Jacuzzi al pasado (2010).mkv</t>
  </si>
  <si>
    <t>Jacuzzi al pasado 2 (2015).mkv</t>
  </si>
  <si>
    <t>John Wick (Otro día para matar) (2014).mkv</t>
  </si>
  <si>
    <t>John Wick. Pacto de sangre (2017).mkv</t>
  </si>
  <si>
    <t>John Wick. Capítulo 3 - Parabellum (2019).mkv</t>
  </si>
  <si>
    <t>Johnny English (2003).mkv</t>
  </si>
  <si>
    <t>Johnny English Returns (2011).mkv</t>
  </si>
  <si>
    <t>Johnny English. De nuevo en acción (2018).mkv</t>
  </si>
  <si>
    <t>Juego con la muerte (Game of Death) (1978).mkv</t>
  </si>
  <si>
    <t>El último combate (Game of Death II) (1981).mkv</t>
  </si>
  <si>
    <t>Juegos de guerra (1983).mkv</t>
  </si>
  <si>
    <t>Karate Kid, el momento de la verdad (1984).mkv</t>
  </si>
  <si>
    <t>Karate Kid II. La historia continúa (1986).mkv</t>
  </si>
  <si>
    <t>The Karate Kid (2010).mkv</t>
  </si>
  <si>
    <t>Kenshin, el guerrero samurái (2012).mkv</t>
  </si>
  <si>
    <t>Kenshin, el guerrero samurái 2. Infierno en Kioto (2014).mkv</t>
  </si>
  <si>
    <t>Kenshin, el guerrero samurái 3. El fin de la leyenda (2014).mkv</t>
  </si>
  <si>
    <t>Kenshin, el guerrero samurái. El principio (2021).mkv</t>
  </si>
  <si>
    <t>Kick-Ass. Listo para machacar (2010).mkv</t>
  </si>
  <si>
    <t>Kick-Ass 2. Con un par (2013).mkv</t>
  </si>
  <si>
    <t>Kill Bill. Volumen 1 (2003).mkv</t>
  </si>
  <si>
    <t>Kill Bill. Volumen 2 (2004).mkv</t>
  </si>
  <si>
    <t>Kingsman. Servicio secreto (2014).mkv</t>
  </si>
  <si>
    <t>Kingsman. El círculo de oro (2017).mkv</t>
  </si>
  <si>
    <t>La armadura de Dios (1987).mkv</t>
  </si>
  <si>
    <t>Operación Cóndor (La armadura de Dios II) (1991).mkv</t>
  </si>
  <si>
    <t>La banda de los supercamorristas (1985).mkv</t>
  </si>
  <si>
    <t>El regreso de los supercamorristas (1985).mkv</t>
  </si>
  <si>
    <t>La búsqueda (2004).mkv</t>
  </si>
  <si>
    <t>La búsqueda 2. El diario secreto (2007).mkv</t>
  </si>
  <si>
    <t>La condición humana I. No hay amor más grande (1959).mkv</t>
  </si>
  <si>
    <t>La condición humana II. El camino a la eternidad (1959).mkv</t>
  </si>
  <si>
    <t>La condición humana III. La plegaria del soldado (1961).mkv</t>
  </si>
  <si>
    <t>La historia interminable (1984).mkv</t>
  </si>
  <si>
    <t>La historia interminable 2. El siguiente capítulo (1990).mkv</t>
  </si>
  <si>
    <t>Las aventuras de Bastian (La historia interminable 3) (1994).mkv</t>
  </si>
  <si>
    <t>Jungla de cristal (1988).mkv</t>
  </si>
  <si>
    <t>La jungla 2. Alerta roja (1990).mkv</t>
  </si>
  <si>
    <t>Jungla de cristal. La venganza (1995).mkv</t>
  </si>
  <si>
    <t>La jungla 4.0 (2007).mkv</t>
  </si>
  <si>
    <t>La jungla. Un buen día para morir (2013).mkv</t>
  </si>
  <si>
    <t>La momia (1999).mkv</t>
  </si>
  <si>
    <t>El regreso de la momia (2001).mkv</t>
  </si>
  <si>
    <t>La momia. La tumba del emperador Dragón (La momia 3) (2008).mkv</t>
  </si>
  <si>
    <t>La momia (2017).mkv</t>
  </si>
  <si>
    <t>La mosca (1986).mkv</t>
  </si>
  <si>
    <t>La mosca II (1989).mkv</t>
  </si>
  <si>
    <t>La mujer de negro (2012).mkv</t>
  </si>
  <si>
    <t>La mujer de negro. El ángel de la muerte (2015).mkv</t>
  </si>
  <si>
    <t>La pantera rosa (1963).mkv</t>
  </si>
  <si>
    <t>El nuevo caso del inspector Clouseau (1964).mkv</t>
  </si>
  <si>
    <t>El regreso de la pantera rosa (1975).mkv</t>
  </si>
  <si>
    <t>La pantera rosa ataca de nuevo (1976).mkv</t>
  </si>
  <si>
    <t>La venganza de la pantera rosa (1978).mkv</t>
  </si>
  <si>
    <t>Tras la pista de la Pantera Rosa (1982).mkv</t>
  </si>
  <si>
    <t>La maldición de la pantera rosa (1983).mkv</t>
  </si>
  <si>
    <t>La pantera rosa (2006).mkv</t>
  </si>
  <si>
    <t>La pantera rosa 2 (2009).mkv</t>
  </si>
  <si>
    <t>La profecía (1976).mkv</t>
  </si>
  <si>
    <t>La maldición de Damien (La profecía 2) (1978).mkv</t>
  </si>
  <si>
    <t>El final de Damien (La profecía 3) (1981).mkv</t>
  </si>
  <si>
    <t>La tierra olvidada por el tiempo (1975).mkv</t>
  </si>
  <si>
    <t>Viaje al mundo perdido (1977).mkv</t>
  </si>
  <si>
    <t>La túnica sagrada (1953).mkv</t>
  </si>
  <si>
    <t>Demetrius y los gladiadores (1954).mkv</t>
  </si>
  <si>
    <t>Lara Croft. Tomb Raider (2001).mkv</t>
  </si>
  <si>
    <t>Lara Croft Tomb Raider 2. La cuna de la vida (2003).mkv</t>
  </si>
  <si>
    <t>Largo Winch. Conspiración en Birmania (2011).mkv</t>
  </si>
  <si>
    <t>El retorno de los malditos (Las colinas tienen ojos 2) (2007).mkv</t>
  </si>
  <si>
    <t>Las crónicas de Narnia. El león, la bruja y el armario (2005).mkv</t>
  </si>
  <si>
    <t>Las crónicas de Narnia. El príncipe Caspian (2008).mkv</t>
  </si>
  <si>
    <t>Las crónicas de Narnia. La travesía del viajero del alba (2010).mkv</t>
  </si>
  <si>
    <t>Le llamaban Trinidad (1970).mkv</t>
  </si>
  <si>
    <t>Le seguían llamando Trinidad (1971).mkv</t>
  </si>
  <si>
    <t>Loca academia de policía (1984).mkv</t>
  </si>
  <si>
    <t>Loca academia de policía 2. Su primera misión (1985).mkv</t>
  </si>
  <si>
    <t>Loca academia de policía 3. De vuelta a la escuela (1986).mkv</t>
  </si>
  <si>
    <t>Loca academia de policía 4. Los ciudadanos se defienden (1987).mkv</t>
  </si>
  <si>
    <t>Loca academia de policía 5. Operación Miami Beach (1988).mkv</t>
  </si>
  <si>
    <t>Loca academia de policía 6. Ciudad sitiada (1989).mkv</t>
  </si>
  <si>
    <t>Loca Academia de Policía 7. Misión en Moscú (1994).mkv</t>
  </si>
  <si>
    <t>Los ángeles de Charlie (2000).mkv</t>
  </si>
  <si>
    <t>Los ángeles de Charlie. Al límite (2003).mkv</t>
  </si>
  <si>
    <t>Misericordia (Los casos del Departamento Q) (2013).mkv</t>
  </si>
  <si>
    <t>Profanación (Los casos del Departamento Q) (2014).mkv</t>
  </si>
  <si>
    <t>Redención (Los casos del Departamento Q) (2016).mkv</t>
  </si>
  <si>
    <t>Expediente 64 (Los casos del Departamento Q) (2018).mkv</t>
  </si>
  <si>
    <t>Los juegos del hambre (2012).mkv</t>
  </si>
  <si>
    <t>Los juegos del hambre. En llamas (2013).mkv</t>
  </si>
  <si>
    <t>Los juegos del hambre. Sinsajo. Parte 1 (2014).mkv</t>
  </si>
  <si>
    <t>Los juegos del hambre. Sinsajo. Parte 2 (2015).mkv</t>
  </si>
  <si>
    <t>Los locos del Cannonball (1981).mkv</t>
  </si>
  <si>
    <t>Los locos del Cannonball 2 (1984).mkv</t>
  </si>
  <si>
    <t>Los mercenarios (2010).mkv</t>
  </si>
  <si>
    <t>Los mercenarios 2 (2012).mkv</t>
  </si>
  <si>
    <t>Los mercenarios 3 (2014).mkv</t>
  </si>
  <si>
    <t>Los padres de ella (2000).mkv</t>
  </si>
  <si>
    <t>Los padres de él (2004).mkv</t>
  </si>
  <si>
    <t>Ahora los padres son ellos (2010).mkv</t>
  </si>
  <si>
    <t>Los piratas del mar de China (Project A) (1983).mkv</t>
  </si>
  <si>
    <t>Los tesoros del mar de China (Project A 2) (1987).mkv</t>
  </si>
  <si>
    <t>Los ríos de color púrpura (2000).mkv</t>
  </si>
  <si>
    <t>Ríos de color púrpura 2. Los ángeles del apocalipsis (2004).mkv</t>
  </si>
  <si>
    <t>Los siete magníficos (1960).mkv</t>
  </si>
  <si>
    <t>Los siete magníficos (2016).mkv</t>
  </si>
  <si>
    <t>Los visitantes (1993).mkv</t>
  </si>
  <si>
    <t>Los visitantes regresan por el túnel del tiempo (1998).mkv</t>
  </si>
  <si>
    <t>Los visitantes la lían (En la Revolución Francesa) (2016).mkv</t>
  </si>
  <si>
    <t>Machete (2010).mkv</t>
  </si>
  <si>
    <t>Machete Kills (2013).mkv</t>
  </si>
  <si>
    <t>Mad Max. Salvajes de autopista (1979).mkv</t>
  </si>
  <si>
    <t>Mad Max 2. El guerrero de la carretera (1981).mkv</t>
  </si>
  <si>
    <t>Mad Max 3. Más allá de la cúpula del trueno (1985).mkv</t>
  </si>
  <si>
    <t>Mad Max. Furia en la carretera (2015).mkv</t>
  </si>
  <si>
    <t>Malditos vecinos (2014).mkv</t>
  </si>
  <si>
    <t>Malditos vecinos 2 (2016).mkv</t>
  </si>
  <si>
    <t>El guerrero rojo (1985).mkv</t>
  </si>
  <si>
    <t>Howard, un nuevo héroe (1986).mkv</t>
  </si>
  <si>
    <t>Doctor Mordrid (1992).mkv</t>
  </si>
  <si>
    <t>Daredevil (2003).mkv</t>
  </si>
  <si>
    <t>Hulk (2003).mkv</t>
  </si>
  <si>
    <t>El castigador (The Punisher) (2004).mkv</t>
  </si>
  <si>
    <t>Elektra (2005).mkv</t>
  </si>
  <si>
    <t>Los 4 fantásticos (2005).mkv</t>
  </si>
  <si>
    <t>Ghost Rider. El motorista fantasma (2007).mkv</t>
  </si>
  <si>
    <t>Los 4 fantásticos y Silver Surfer (2007).mkv</t>
  </si>
  <si>
    <t>El increíble Hulk (2008).mkv</t>
  </si>
  <si>
    <t>Punisher 2: Zona de guerra (2008).mkv</t>
  </si>
  <si>
    <t>Solomon Kane (2009).mkv</t>
  </si>
  <si>
    <t>Thor (2011).mkv</t>
  </si>
  <si>
    <t>Ghost Rider. Espíritu de venganza (2012).mkv</t>
  </si>
  <si>
    <t>Los Vengadores (2012).mkv</t>
  </si>
  <si>
    <t>Thor. El mundo oscuro (2013).mkv</t>
  </si>
  <si>
    <t>Guardianes de la galaxia (2014).mkv</t>
  </si>
  <si>
    <t>Ant-Man (2015).mkv</t>
  </si>
  <si>
    <t>Cuatro Fantásticos (2015).mkv</t>
  </si>
  <si>
    <t>Vengadores. La era de Ultrón (2015).mkv</t>
  </si>
  <si>
    <t>Deadpool (2016).mkv</t>
  </si>
  <si>
    <t>Dr. Strange (Doctor Extraño) (2016).mkv</t>
  </si>
  <si>
    <t>Guardianes de la galaxia Vol. 2 (2017).mkv</t>
  </si>
  <si>
    <t>Logan (2017).mkv</t>
  </si>
  <si>
    <t>Poltergeist (Fenómenos extraños) (1982) - FilmAffinity</t>
  </si>
  <si>
    <t>Army of Darkness (Evil Dead 3)</t>
  </si>
  <si>
    <t>Episodio III'5 - Rogue One. Una historia de Star Wars (2016).mkv</t>
  </si>
  <si>
    <t>Viernes 13. Parte II (1981).mkv</t>
  </si>
  <si>
    <t>Viernes 13. Parte III (1982).mkv</t>
  </si>
  <si>
    <t>Viernes 13. Parte IV. Capítulo Final (1984).mkv</t>
  </si>
  <si>
    <t>Viernes 13. Parte V. Un nuevo comienzo (1985).mkv</t>
  </si>
  <si>
    <t>Viernes 13. Parte VI. Jason vive (1986).mkv</t>
  </si>
  <si>
    <t>Viernes 13. Parte VII. Sangre nueva (1988).mkv</t>
  </si>
  <si>
    <t>Viernes 13. Parte VIII. Jason vuelve... para siempre (1989).mkv</t>
  </si>
  <si>
    <t>Viernes 13. Parte IX. Jason se va al Infierno (1993).mkv</t>
  </si>
  <si>
    <t>Wall Street. El dinero nunca duerme (2010).mkv</t>
  </si>
  <si>
    <t>Wolf Creek (2005).mkv</t>
  </si>
  <si>
    <t>Wolf Creek 2 (2013).mkv</t>
  </si>
  <si>
    <t>Matrix (1999).mkv</t>
  </si>
  <si>
    <t>Matrix Reloaded (2003).mkv</t>
  </si>
  <si>
    <t>Matrix Revolutions (2003).mkv</t>
  </si>
  <si>
    <t>Matrix Resurrections (2021).mkv</t>
  </si>
  <si>
    <t>Mi gran boda griega (2002).mkv</t>
  </si>
  <si>
    <t>Mi gran boda griega 2 (2016).mkv</t>
  </si>
  <si>
    <t>Millennium 1. Los hombres que no amaban a las mujeres (2009).mkv</t>
  </si>
  <si>
    <t>Millennium 2. La chica que soñaba con una cerilla y un bidón de gasolina (2009).mkv</t>
  </si>
  <si>
    <t>Millennium 3. La reina en el palacio de las corrientes de aire (2009).mkv</t>
  </si>
  <si>
    <t>Millennium. Los hombres que no amaban a las mujeres (2011).mkv</t>
  </si>
  <si>
    <t>Millennium. Lo que no te mata te hace más fuerte (2018).mkv</t>
  </si>
  <si>
    <t>Misión imposible (1996).mkv</t>
  </si>
  <si>
    <t>Misión imposible 2 (2000).mkv</t>
  </si>
  <si>
    <t>Misión imposible 3 (2006).mkv</t>
  </si>
  <si>
    <t>Misión imposible. Protocolo fantasma (2011).mkv</t>
  </si>
  <si>
    <t>Misión Imposible. Nación Secreta (2015).mkv</t>
  </si>
  <si>
    <t>Misión imposible. Fallout (2018).mkv</t>
  </si>
  <si>
    <t>Múltiple (2016).mkv</t>
  </si>
  <si>
    <t>Glass (Cristal) (2019).mkv</t>
  </si>
  <si>
    <t>Muñeco diabólico (1988).mkv</t>
  </si>
  <si>
    <t>Muñeco diabólico 2 (1990).mkv</t>
  </si>
  <si>
    <t>Muñeco diabólico 3 (1991).mkv</t>
  </si>
  <si>
    <t>La novia de Chucky (1998).mkv</t>
  </si>
  <si>
    <t>La semilla de Chucky (2004).mkv</t>
  </si>
  <si>
    <t>La maldición de Chucky (2013).mkv</t>
  </si>
  <si>
    <t>El culto de Chucky (2017).mkv</t>
  </si>
  <si>
    <t>No respires (2016).mkv</t>
  </si>
  <si>
    <t>No respires 2 (2021).mkv</t>
  </si>
  <si>
    <t>Noche de miedo (1985).mkv</t>
  </si>
  <si>
    <t>Noche de miedo 2 (1988).mkv</t>
  </si>
  <si>
    <t>Nymphomaniac. Volumen 1 (2013).mkv</t>
  </si>
  <si>
    <t>Nymphomaniac. Volumen 2 (2013).mkv</t>
  </si>
  <si>
    <t>Ocean's Eleven. Hagan juego (2001).mkv</t>
  </si>
  <si>
    <t>Ocean's Twelve (2004).mkv</t>
  </si>
  <si>
    <t>Ocean's 13 (Ocean's Thirteen) (2007).mkv</t>
  </si>
  <si>
    <t>Outrage (2010).mkv</t>
  </si>
  <si>
    <t>Outrage 2 (2012).mkv</t>
  </si>
  <si>
    <t>Outrage 3 (2017).mkv</t>
  </si>
  <si>
    <t>Pacific Rim (2013).mkv</t>
  </si>
  <si>
    <t>Pacific Rim. Insurrección (2018).mkv</t>
  </si>
  <si>
    <t>Parásito. Parte 1 (2014).mkv</t>
  </si>
  <si>
    <t>Parásito. Parte 2 (2015).mkv</t>
  </si>
  <si>
    <t>Parque Jurásico (Jurassic Park) (1993).mkv</t>
  </si>
  <si>
    <t>El mundo perdido. Jurassic Park (1997).mkv</t>
  </si>
  <si>
    <t>Jurassic Park III (Parque Jurásico III) (2001).mkv</t>
  </si>
  <si>
    <t>Jurassic World (2015).mkv</t>
  </si>
  <si>
    <t>Jurassic World: El reino caído (2018).mkv</t>
  </si>
  <si>
    <t>Pesadilla en Elm Street (1984).mkv</t>
  </si>
  <si>
    <t>Pesadilla en Elm Street 2. La venganza de Freddy (1985).mkv</t>
  </si>
  <si>
    <t>Pesadilla en Elm Street 3. Los guerreros del sueño (1987).mkv</t>
  </si>
  <si>
    <t>Pesadilla en Elm Street 4. El amo del sueño (1988).mkv</t>
  </si>
  <si>
    <t>Pesadilla en Elm Street 5. El niño de los sueños (1989).mkv</t>
  </si>
  <si>
    <t>Pesadilla final. La muerte de Freddy (Pesadilla en Elm Street 6) (1991).mkv</t>
  </si>
  <si>
    <t>La nueva pesadilla de Wes Craven (1994).mkv</t>
  </si>
  <si>
    <t>Freddy contra Jason (2003).mkv</t>
  </si>
  <si>
    <t>Pesadilla en Elm Street (El origen) (2010).mkv</t>
  </si>
  <si>
    <t>Phantasma (1979).mkv</t>
  </si>
  <si>
    <t>Phantasma II. El regreso (1988).mkv</t>
  </si>
  <si>
    <t>Phantasma III. El pasaje del terror (1994).mkv</t>
  </si>
  <si>
    <t>Phantasma Apocalipsis (Phantasm IV) (1998).mkv</t>
  </si>
  <si>
    <t>Pitch Black (2000).mkv</t>
  </si>
  <si>
    <t>Las crónicas de Riddick (2004).mkv</t>
  </si>
  <si>
    <t>Riddick (2013).mkv</t>
  </si>
  <si>
    <t>Piratas del Caribe. La maldición de la Perla Negra (2003).mkv</t>
  </si>
  <si>
    <t>Piratas del Caribe. El cofre del hombre muerto (2006).mkv</t>
  </si>
  <si>
    <t>Piratas del Caribe. En el fin del mundo (2007).mkv</t>
  </si>
  <si>
    <t>Piratas del Caribe. En mareas misteriosas (2011).mkv</t>
  </si>
  <si>
    <t>Piratas del Caribe. La venganza de Salazar (2017).mkv</t>
  </si>
  <si>
    <t>Poltergeist (Fenómenos extraños) (1982).mkv</t>
  </si>
  <si>
    <t>Poltergeist II. El otro lado (1986).mkv</t>
  </si>
  <si>
    <t>Poltergeist III (Fenómenos extraños III) (1988).mkv</t>
  </si>
  <si>
    <t>Poltergeist (2015).mkv</t>
  </si>
  <si>
    <t>Terroríficamente muertos (1987).mkv</t>
  </si>
  <si>
    <t>El ejército de las tinieblas (1992).mkv</t>
  </si>
  <si>
    <t>Posesión infernal (Evil Dead) (2013).mkv</t>
  </si>
  <si>
    <t>Psicosis (1960).mkv</t>
  </si>
  <si>
    <t>Psicosis II. El regreso de Norman (1983).mkv</t>
  </si>
  <si>
    <t>Psicosis III (1986).mkv</t>
  </si>
  <si>
    <t>Psicosis IV. El comienzo (1990).mkv</t>
  </si>
  <si>
    <t>Acorralado (Rambo) (1982).mkv</t>
  </si>
  <si>
    <t>Rambo. Acorralado Parte II (Rambo 2) (1985).mkv</t>
  </si>
  <si>
    <t>Rambo III (1988).mkv</t>
  </si>
  <si>
    <t>John Rambo (Rambo IV) (2008).mkv</t>
  </si>
  <si>
    <t>Rambo: Last Blood (2019).mkv</t>
  </si>
  <si>
    <t>REC (2007).mkv</t>
  </si>
  <si>
    <t>REC2 (2009).mkv</t>
  </si>
  <si>
    <t>REC3. Génesis (2012).mkv</t>
  </si>
  <si>
    <t>REC4. Apocalipsis (2014).mkv</t>
  </si>
  <si>
    <t>Redada asesina (The Raid) (2011).mkv</t>
  </si>
  <si>
    <t>Redada asesina 2 (The Raid 2) (2014).mkv</t>
  </si>
  <si>
    <t>Regreso al futuro (1985).mkv</t>
  </si>
  <si>
    <t>Regreso al futuro II (1989).mkv</t>
  </si>
  <si>
    <t>Resacón en Las Vegas (2009).mkv</t>
  </si>
  <si>
    <t>Resacón 2. Ahora en Tailandia! (2011).mkv</t>
  </si>
  <si>
    <t>R3sacón (2013).mkv</t>
  </si>
  <si>
    <t>Los juegos del resacón (2014).mkv</t>
  </si>
  <si>
    <t>Resacón en las Vegas, ellas también (2013).mkv</t>
  </si>
  <si>
    <t>1997. Rescate en Nueva York (1981).mkv</t>
  </si>
  <si>
    <t>2013. Rescate en L.A. (1996).mkv</t>
  </si>
  <si>
    <t>Resident Evil (2002).mkv</t>
  </si>
  <si>
    <t>Resident Evil 2. Apocalipsis (2004).mkv</t>
  </si>
  <si>
    <t>Resident Evil 3. Extinción (2007).mkv</t>
  </si>
  <si>
    <t>Resident Evil 4. Ultratumba (2010).mkv</t>
  </si>
  <si>
    <t>Resident Evil. Venganza (2012).mkv</t>
  </si>
  <si>
    <t>Resident Evil. Capítulo final (2017).mkv</t>
  </si>
  <si>
    <t>Resident Evil. Vendetta (2017).mkv</t>
  </si>
  <si>
    <t>Robocop (1987).mkv</t>
  </si>
  <si>
    <t>RoboCop 2 (1990).mkv</t>
  </si>
  <si>
    <t>Robocop 3 (1993).mkv</t>
  </si>
  <si>
    <t>Robocop (2014).mkv</t>
  </si>
  <si>
    <t>Rocky (1976).mkv</t>
  </si>
  <si>
    <t>Rocky II (1979).mkv</t>
  </si>
  <si>
    <t>Rocky III (1982).mkv</t>
  </si>
  <si>
    <t>Rocky IV (1985).mkv</t>
  </si>
  <si>
    <t>Rocky V (1990).mkv</t>
  </si>
  <si>
    <t>Rocky Balboa (2006).mkv</t>
  </si>
  <si>
    <t>Creed. La leyenda de Rocky (2015).mkv</t>
  </si>
  <si>
    <t>Creed II. La leyenda de Rocky (2018).mkv</t>
  </si>
  <si>
    <t>Con los días contados (1999).mkv</t>
  </si>
  <si>
    <t>Con los días contados 2 (2001).mkv</t>
  </si>
  <si>
    <t>Santos y soldados (2003).mkv</t>
  </si>
  <si>
    <t>Santos y soldados 2. Objetivo Berlín (2012).mkv</t>
  </si>
  <si>
    <t>Saw (2004).mkv</t>
  </si>
  <si>
    <t>Saw II (2005).mkv</t>
  </si>
  <si>
    <t>Saw III (2006).mkv</t>
  </si>
  <si>
    <t>Saw IV (2007).mkv</t>
  </si>
  <si>
    <t>Saw V (2008).mkv</t>
  </si>
  <si>
    <t>Saw VI (2009).mkv</t>
  </si>
  <si>
    <t>Saw VII 3D (2010).mkv</t>
  </si>
  <si>
    <t>Saw VIII (2017).mkv</t>
  </si>
  <si>
    <t>Scary Movie (2000).mkv</t>
  </si>
  <si>
    <t>Scary Movie 2 (2001).mkv</t>
  </si>
  <si>
    <t>Scary Movie 3 (2003).mkv</t>
  </si>
  <si>
    <t>Scary Movie 4 (2006).mkv</t>
  </si>
  <si>
    <t>Scary Movie 5 (2013).mkv</t>
  </si>
  <si>
    <t>Scream. Vigila quién llama (1996).mkv</t>
  </si>
  <si>
    <t>Scream 2 (1997).mkv</t>
  </si>
  <si>
    <t>Scream 3 (2000).mkv</t>
  </si>
  <si>
    <t>Scream 4 (2011).mkv</t>
  </si>
  <si>
    <t>La serie Divergente. Leal (2016).mkv</t>
  </si>
  <si>
    <t>Las aventuras de Sherlock Holmes (Sherlock Holmes contra Moriarty) (1939).mkv</t>
  </si>
  <si>
    <t>Sherlock Holmes en Washington (1943).mkv</t>
  </si>
  <si>
    <t>Sherlock Holmes y la mujer araña (1943).mkv</t>
  </si>
  <si>
    <t>La garra Escarlata (1944).mkv</t>
  </si>
  <si>
    <t>La perla maldita (1944).mkv</t>
  </si>
  <si>
    <t>El caso de los dedos cortados (Sherlock Holmes y la mujer de verde) (1945).mkv</t>
  </si>
  <si>
    <t>La casa del miedo (1945).mkv</t>
  </si>
  <si>
    <t>Terror en la noche (1946).mkv</t>
  </si>
  <si>
    <t>Sherlock Holmes y el caso de la media de seda (2004).mkv</t>
  </si>
  <si>
    <t>Sherlock Holmes. Juego de Sombras (Sherlock Holmes 2) (2011).mkv</t>
  </si>
  <si>
    <t>Sicario (2015).mkv</t>
  </si>
  <si>
    <t>Sicario. El día del soldado (2018).mkv</t>
  </si>
  <si>
    <t>Sin City (Ciudad del pecado) (2005).mkv</t>
  </si>
  <si>
    <t>Sin City: Una dama por la que matar (2014).mkv</t>
  </si>
  <si>
    <t>Sinister (2012).mkv</t>
  </si>
  <si>
    <t>Sinister 2 (2015).mkv</t>
  </si>
  <si>
    <t>Sissi (1955).mkv</t>
  </si>
  <si>
    <t>Sissi emperatriz (1956).mkv</t>
  </si>
  <si>
    <t>El destino de Sissi (1957).mkv</t>
  </si>
  <si>
    <t>Sister Act (Una monja de cuidado) (1992).mkv</t>
  </si>
  <si>
    <t>Sister Act 2. De vuelta al convento (1993).mkv</t>
  </si>
  <si>
    <t>Smoke (1995).mkv</t>
  </si>
  <si>
    <t>Blue in the Face (1995).mkv</t>
  </si>
  <si>
    <t>Soldado universal (1992).mkv</t>
  </si>
  <si>
    <t>Soldado universal. El retorno (1999).mkv</t>
  </si>
  <si>
    <t>Soldado universal. Regeneración (2009).mkv</t>
  </si>
  <si>
    <t>Soldado universal. El día del juicio final (2012).mkv</t>
  </si>
  <si>
    <t>Species (Especie mortal) (1995).mkv</t>
  </si>
  <si>
    <t>Species II (Especie mortal II) (1998).mkv</t>
  </si>
  <si>
    <t>Species III (Especie mortal III) (2004).mkv</t>
  </si>
  <si>
    <t>Species IV. El Despertar (2007).mkv</t>
  </si>
  <si>
    <t>Spider-Man (2002).mkv</t>
  </si>
  <si>
    <t>Spider-Man 2 (2004).mkv</t>
  </si>
  <si>
    <t>Spider-Man 3 (2007).mkv</t>
  </si>
  <si>
    <t>The Amazing Spider-Man (2012).mkv</t>
  </si>
  <si>
    <t>The Amazing Spider-Man 2. El poder de Electro (2014).mkv</t>
  </si>
  <si>
    <t>Spider-Man. Homecoming (2017).mkv</t>
  </si>
  <si>
    <t>Spider-Man. Lejos de casa (2019).mkv</t>
  </si>
  <si>
    <t>Star Trek, la película (1979).mkv</t>
  </si>
  <si>
    <t>Star Trek II. La ira de Khan (1982).mkv</t>
  </si>
  <si>
    <t>Star Trek III. En busca de Spock (1984).mkv</t>
  </si>
  <si>
    <t>Star Trek IV. Misión, salvar la Tierra (1986).mkv</t>
  </si>
  <si>
    <t>Star Trek V. La última frontera (1989).mkv</t>
  </si>
  <si>
    <t>Star Trek VI. Aquel país desconocido (1991).mkv</t>
  </si>
  <si>
    <t>Star Trek. La próxima generación (1994).mkv</t>
  </si>
  <si>
    <t>Star Trek. Primer contacto (1996).mkv</t>
  </si>
  <si>
    <t>Star Trek. Insurrección (1998).mkv</t>
  </si>
  <si>
    <t>Star Trek. Nemesis (2002).mkv</t>
  </si>
  <si>
    <t>Star Trek (2009).mkv</t>
  </si>
  <si>
    <t>Star Trek. En la oscuridad (2013).mkv</t>
  </si>
  <si>
    <t>Star Trek. Más allá (2016).mkv</t>
  </si>
  <si>
    <t>Stargate, puerta a las estrellas (1994).mkv</t>
  </si>
  <si>
    <t>Stargate. El arca de la verdad (2008).mkv</t>
  </si>
  <si>
    <t>Stargate. El Continuo (2008).mkv</t>
  </si>
  <si>
    <t>Starship Troopers. Las brigadas del espacio (1997).mkv</t>
  </si>
  <si>
    <t>Starship Troopers 2. El héroe de la federación (2004).mkv</t>
  </si>
  <si>
    <t>Starship Troopers 3. Armas del futuro (2008).mkv</t>
  </si>
  <si>
    <t>Starship Troopers. Traidores de Marte (2017).mkv</t>
  </si>
  <si>
    <t>La guerra de las galaxias. Episodio IV. Una nueva esperanza (1977).mkv</t>
  </si>
  <si>
    <t>La guerra de las galaxias. Episodio V. El imperio contraataca (1980).mkv</t>
  </si>
  <si>
    <t>La guerra de las galaxias. Episodio VI. El retorno del Jedi (1983).mkv</t>
  </si>
  <si>
    <t>La batalla del planeta de los Ewoks (1985).mkv</t>
  </si>
  <si>
    <t>Star Wars. Episodio I. La amenaza fantasma (1999).mkv</t>
  </si>
  <si>
    <t>Star Wars. Episodio II. El ataque de los clones (2002).mkv</t>
  </si>
  <si>
    <t>Star Wars. Episodio III. La venganza de los sith (2005).mkv</t>
  </si>
  <si>
    <t>Star Wars. El despertar de la Fuerza (2015).mkv</t>
  </si>
  <si>
    <t>Star Wars: Los últimos Jedi (2017).mkv</t>
  </si>
  <si>
    <t>Han Solo. Una historia de Star Wars (2018).mkv</t>
  </si>
  <si>
    <t>Star Wars. El ascenso de Skywalker (2019).mkv</t>
  </si>
  <si>
    <t>Superdetective en Hollywood (1984).mkv</t>
  </si>
  <si>
    <t>Superdetective en Hollywood II (1987).mkv</t>
  </si>
  <si>
    <t>Superdetective en Hollywood III (1994).mkv</t>
  </si>
  <si>
    <t>Superman (1978).mkv</t>
  </si>
  <si>
    <t>Superman II. La aventura continúa (1980).mkv</t>
  </si>
  <si>
    <t>Superman III (1983).mkv</t>
  </si>
  <si>
    <t>Superman IV. En busca de la paz (1987).mkv</t>
  </si>
  <si>
    <t>Superman Returns. El regreso (2006).mkv</t>
  </si>
  <si>
    <t>El hombre de acero (2013).mkv</t>
  </si>
  <si>
    <t>Tarzán y su compañera (1934).mkv</t>
  </si>
  <si>
    <t>Tarzán, el hombre mono (1981).mkv</t>
  </si>
  <si>
    <t>Greystoke, la leyenda de Tarzán (1984).mkv</t>
  </si>
  <si>
    <t>La leyenda de Tarzán (2016).mkv</t>
  </si>
  <si>
    <t>Taxi Express (1998).mkv</t>
  </si>
  <si>
    <t>Taxi 2 (2000).mkv</t>
  </si>
  <si>
    <t>Taxi 3 (2003).mkv</t>
  </si>
  <si>
    <t>Taxi 4 (2007).mkv</t>
  </si>
  <si>
    <t>Ted (2012).mkv</t>
  </si>
  <si>
    <t>Ted 2 (2015).mkv</t>
  </si>
  <si>
    <t>Temblores (1990).mkv</t>
  </si>
  <si>
    <t>Temblores 2. La respuesta (1996).mkv</t>
  </si>
  <si>
    <t>Temblores 3. Regreso a Perfección (2001).mkv</t>
  </si>
  <si>
    <t>Temblores 4. Comienza la leyenda (2004).mkv</t>
  </si>
  <si>
    <t>Temblores 5. El legado (2015).mkv</t>
  </si>
  <si>
    <t>Temblores 6. Un día en el infierno (2018).mkv</t>
  </si>
  <si>
    <t>Terminator (1984).mkv</t>
  </si>
  <si>
    <t>Terminator 2. El juicio final (1991).mkv</t>
  </si>
  <si>
    <t>Terminator 3. La rebelión de las máquinas (2003).mkv</t>
  </si>
  <si>
    <t>Terminator Salvation (2009).mkv</t>
  </si>
  <si>
    <t>Terminator Génesis (2015).mkv</t>
  </si>
  <si>
    <t>Terminator. Destino oscuro (2019).mkv</t>
  </si>
  <si>
    <t>The Equalizer (El protector) (2014).mkv</t>
  </si>
  <si>
    <t>The Equalizer 2 (2018).mkv</t>
  </si>
  <si>
    <t>The Mechanic (2011).mkv</t>
  </si>
  <si>
    <t>Mechanic. Resurrection (2016).mkv</t>
  </si>
  <si>
    <t>The Purge. La noche de las bestias (2013).mkv</t>
  </si>
  <si>
    <t>Anarchy. La noche de las bestias (2014).mkv</t>
  </si>
  <si>
    <t>Election. La noche de las bestias (2016).mkv</t>
  </si>
  <si>
    <t>Tiburón (1975).mkv</t>
  </si>
  <si>
    <t>Tiburón 2 (1978).mkv</t>
  </si>
  <si>
    <t>Tigre y dragón (2000).mkv</t>
  </si>
  <si>
    <t>Tigre y dragón 2. La espada del destino (2016).mkv</t>
  </si>
  <si>
    <t>Tipo duro (2012).mkv</t>
  </si>
  <si>
    <t>Tipos duros (2014).mkv</t>
  </si>
  <si>
    <t>Torrente, el brazo tonto de la ley (1998).mkv</t>
  </si>
  <si>
    <t>Torrente 2. Misión en Marbella (2001).mkv</t>
  </si>
  <si>
    <t>Torrente 3. El protector (2005).mkv</t>
  </si>
  <si>
    <t>Torrente 4. Lethal Crisis (Crisis Letal) (2011).mkv</t>
  </si>
  <si>
    <t>Torrente 5. Operación Eurovegas (2014).mkv</t>
  </si>
  <si>
    <t>Trainspotting (1996).mkv</t>
  </si>
  <si>
    <t>T2: Trainspotting (2017).mkv</t>
  </si>
  <si>
    <t>Transformers (2007).mkv</t>
  </si>
  <si>
    <t>Transformers. La venganza de los caídos (2009).mkv</t>
  </si>
  <si>
    <t>Transformers. El lado oscuro de la Luna (2011).mkv</t>
  </si>
  <si>
    <t>Transformers. La era de la extinción (2014).mkv</t>
  </si>
  <si>
    <t>Transformers. El último caballero (2017).mkv</t>
  </si>
  <si>
    <t>Transporter (2002).mkv</t>
  </si>
  <si>
    <t>Transporter 2 (2005).mkv</t>
  </si>
  <si>
    <t>Transporter 3 (2008).mkv</t>
  </si>
  <si>
    <t>Transporter Legacy (2015).mkv</t>
  </si>
  <si>
    <t>Tras la línea enemiga (2001).mkv</t>
  </si>
  <si>
    <t>Tras la línea enemiga. Comando de élite (2014).mkv</t>
  </si>
  <si>
    <t>Sympathy for Mr. Vengeance (2002).mkv</t>
  </si>
  <si>
    <t>Sympathy for Lady Vengeance (2005).mkv</t>
  </si>
  <si>
    <t>TRON (1982).mkv</t>
  </si>
  <si>
    <t>TRON. Legacy (2010).mkv</t>
  </si>
  <si>
    <t>Un hombre lobo americano en Londres (1981).mkv</t>
  </si>
  <si>
    <t>Un hombre lobo americano en París (1998).mkv</t>
  </si>
  <si>
    <t>Un lugar tranquilo (2018).mkv</t>
  </si>
  <si>
    <t>Un lugar tranquilo 2 (2020).mkv</t>
  </si>
  <si>
    <t>Un mañana mejor (1986).mkv</t>
  </si>
  <si>
    <t>Honor, plomo y sangre (A Better Tomorrow II) (1988).mkv</t>
  </si>
  <si>
    <t>Una terapia peligrosa (1999).mkv</t>
  </si>
  <si>
    <t>Otra terapia peligrosa. Recaída total! (2002).mkv</t>
  </si>
  <si>
    <t>Underworld (2003).mkv</t>
  </si>
  <si>
    <t>Underworld. Evolution (2006).mkv</t>
  </si>
  <si>
    <t>Underworld. La rebelión de los licántropos (2009).mkv</t>
  </si>
  <si>
    <t>Underworld. El despertar (2012).mkv</t>
  </si>
  <si>
    <t>Underworld. Guerras de sangre (2016).mkv</t>
  </si>
  <si>
    <t>Venganza (2008).mkv</t>
  </si>
  <si>
    <t>Venganza. Conexión Estambul (2012).mkv</t>
  </si>
  <si>
    <t>V3nganza (Venganza 3) (2015).mkv</t>
  </si>
  <si>
    <t>Viernes 13 (1980).mkv</t>
  </si>
  <si>
    <t>Jason X (2001).mkv</t>
  </si>
  <si>
    <t>Viernes 13 (2009).mkv</t>
  </si>
  <si>
    <t>Wall Street (1987).mkv</t>
  </si>
  <si>
    <t>X-Men (2000).mkv</t>
  </si>
  <si>
    <t>X-Men 2 (2003).mkv</t>
  </si>
  <si>
    <t>X-Men. La decisión final (2006).mkv</t>
  </si>
  <si>
    <t>X-Men Orígenes. Lobezno (2009).mkv</t>
  </si>
  <si>
    <t>X-Men. Primera generación (2011).mkv</t>
  </si>
  <si>
    <t>Lobezno inmortal (2013).mkv</t>
  </si>
  <si>
    <t>X-Men. Días del futuro pasado (2014).mkv</t>
  </si>
  <si>
    <t>X-Men. Apocalipsis (2016).mkv</t>
  </si>
  <si>
    <t>X-Men. Fénix Oscura (2019).mkv</t>
  </si>
  <si>
    <t>Triple X (2002).mkv</t>
  </si>
  <si>
    <t>xXx2. Estado de emergencia (2005).mkv</t>
  </si>
  <si>
    <t>xXx. Reactivated (2017).mkv</t>
  </si>
  <si>
    <t>Barbie en cascanueces (2001) - FilmAffinity</t>
  </si>
  <si>
    <t>Daniel el travieso, vacaciones en el mar (TV) (2002) - FilmAffinity</t>
  </si>
  <si>
    <t>Daniel el travieso 3 (2007) - FilmAffinity</t>
  </si>
  <si>
    <t>D'Artacan en uno para todos y todos para uno (1985) - FilmAffinity</t>
  </si>
  <si>
    <t>Home: hogar dulce hogar (2015) - FilmAffinity</t>
  </si>
  <si>
    <t>Pokémon 16. Pokémon Genesect y el despertar de una leyenda.mkv</t>
  </si>
  <si>
    <t>Los cuatrocientos golpes (1959) - FilmAffinity</t>
  </si>
  <si>
    <t>Tiana y el sapo (2009) - FilmAffinity</t>
  </si>
  <si>
    <t>Titan A.E. (2000) - FilmAffinity</t>
  </si>
  <si>
    <t>Tom y Jerry y el tesoro del galeón pirata (2006) - FilmAffinity</t>
  </si>
  <si>
    <t>Aladdin y el rey de los ladrones (1996).avi</t>
  </si>
  <si>
    <t>Alvin y las ardillas 2 (2009).avi</t>
  </si>
  <si>
    <t>Arthur y los Minimoys (2006).avi</t>
  </si>
  <si>
    <t>Astérix en Bretaña (1986).avi</t>
  </si>
  <si>
    <t>Astérix y el golpe del menhir (1989).avi</t>
  </si>
  <si>
    <t>Astérix y los vikingos (2006).avi</t>
  </si>
  <si>
    <t>Astérix. El secreto de la poción mágica (2018).avi</t>
  </si>
  <si>
    <t>Balto. La leyenda del perro esquimal (1995).avi</t>
  </si>
  <si>
    <t>Barbie en Un cuento de Navidad (2008).avi</t>
  </si>
  <si>
    <t>Barbie Fairytopia 2: La magia del arco iris (2007).avi</t>
  </si>
  <si>
    <t>Barbie Mariposa (2008).avi</t>
  </si>
  <si>
    <t>Barbie. El campamento de princesas (2015).avi</t>
  </si>
  <si>
    <t>Barbie en cascanueces (2001).avi</t>
  </si>
  <si>
    <t>Barbie en Princesa Rapunzel (2002).avi</t>
  </si>
  <si>
    <t>Barrio Sésamo. Elmo salva la Navidad (1996).avi</t>
  </si>
  <si>
    <t>Bartok el magnífico (1999).avi</t>
  </si>
  <si>
    <t>Bob Esponja. Un héroe al rescate (2020).avi</t>
  </si>
  <si>
    <t>Bratz, estrellas de la moda (La película) (2004).avi</t>
  </si>
  <si>
    <t>Bratz Fashion Pixiez, la película (Bratz. Destile de hadas) (2007).avi</t>
  </si>
  <si>
    <t>Chicken Run. Evasión en la granja (2000).avi</t>
  </si>
  <si>
    <t>Pato Donald. Duros como nueces (1949).avi</t>
  </si>
  <si>
    <t>Pato Donald. Trabajar por cacahuetes (C) (1953).avi</t>
  </si>
  <si>
    <t>Clifford. mi pequeña gran mascota (2004).avi</t>
  </si>
  <si>
    <t>D'Artacan en uno para todos y todos para uno (1985).avi</t>
  </si>
  <si>
    <t>Descubriendo a los Robinsons (2007).avi</t>
  </si>
  <si>
    <t>Los tres caballeros (1944).avi</t>
  </si>
  <si>
    <t>Doraemon y el Reino de Kibo (2008).avi</t>
  </si>
  <si>
    <t>El bosque animado, sentirás su magia (2001).avi</t>
  </si>
  <si>
    <t>El cisne mudito (2001).avi</t>
  </si>
  <si>
    <t>El espantatiburones (2004).avi</t>
  </si>
  <si>
    <t>El flautista de Hamelín (1992).avi</t>
  </si>
  <si>
    <t>El jardín mágico de Stanley (1994).avi</t>
  </si>
  <si>
    <t>El libro de la selva 2 (2003).avi</t>
  </si>
  <si>
    <t>El libro de la vida (2014).avi</t>
  </si>
  <si>
    <t>El mago de los sueños (1966).avi</t>
  </si>
  <si>
    <t>El mago de Oz (1939).avi</t>
  </si>
  <si>
    <t>El osito polar, la isla misteriosa (2005).avi</t>
  </si>
  <si>
    <t>El osito polar. Lars y el pequeño tigre (2001).avi</t>
  </si>
  <si>
    <t>El osito polar, el sueño de volar (2003).avi</t>
  </si>
  <si>
    <t>El patito feo y yo (2006).avi</t>
  </si>
  <si>
    <t>El pequeño ángel (2011).avi</t>
  </si>
  <si>
    <t>El príncipe de Egipto (1998).avi</t>
  </si>
  <si>
    <t>El reino de los chiflados (2007).avi</t>
  </si>
  <si>
    <t>El séptimo enanito (2014).avi</t>
  </si>
  <si>
    <t>El tiovivo mágico (2005).avi</t>
  </si>
  <si>
    <t>El viaje de Popeye (2004).avi</t>
  </si>
  <si>
    <t>En busca del valle encantado II. Aventuras en el Gran Valle (1994).avi</t>
  </si>
  <si>
    <t>En busca del valle encantado III. La fuente de la vida (1995).avi</t>
  </si>
  <si>
    <t>En busca del Valle Encantado IV. Viaje a la tierra de las brumas (1996).avi</t>
  </si>
  <si>
    <t>En Busca del Valle Encantado V. La isla misteriosa (1997).avi</t>
  </si>
  <si>
    <t>En Busca del Valle Encantado VI. El Secreto de la Roca del Saurio (1998).avi</t>
  </si>
  <si>
    <t>En Busca del Valle Encantado VII. La Misteriosa Piedra de Fuego (2000).avi</t>
  </si>
  <si>
    <t>En Busca del Valle Encantado VIII. La gran helada (2001).avi</t>
  </si>
  <si>
    <t>En Busca del Valle Encantado X. El viaje de los Cuellilargos (2003).avi</t>
  </si>
  <si>
    <t>En Busca del Valle Encantado XI. La Invasión de los Diminusaurios (2004).avi</t>
  </si>
  <si>
    <t>En Busca del Valle Encantado XII. El gran día de los voladores (2006).avi</t>
  </si>
  <si>
    <t>En busca del valle encantado XIII. La sabiduría de los amigos (2007).avi</t>
  </si>
  <si>
    <t>En busca del valle encantado XIV. Viaje de los valientes (2016).avi</t>
  </si>
  <si>
    <t>Raciones de guerra (1950).avi</t>
  </si>
  <si>
    <t>Franklin y el tesoro del lago (2006).avi</t>
  </si>
  <si>
    <t>Garfield 2 (2006).avi</t>
  </si>
  <si>
    <t>Garfield y su pandilla (Garfield 3D) (2009).avi</t>
  </si>
  <si>
    <t>Garfield. La película (2004).avi</t>
  </si>
  <si>
    <t>Goofy. El campeón olímpico (1942).avi</t>
  </si>
  <si>
    <t>Goofy e hijo (1995).avi</t>
  </si>
  <si>
    <t>Goomer (1999).avi</t>
  </si>
  <si>
    <t>Hermano oso 2 (2006).avi</t>
  </si>
  <si>
    <t>Antz (Hormigaz) (1998).avi</t>
  </si>
  <si>
    <t>Jorge el Curioso (2006).avi</t>
  </si>
  <si>
    <t>Kika Superbruja y el libro de hechizos (2009).avi</t>
  </si>
  <si>
    <t>Kong. El rey de la Atlántida (2005).avi</t>
  </si>
  <si>
    <t>La abeja Maya. La película (2014).avi</t>
  </si>
  <si>
    <t>La abeja Maya. Los juegos de la miel (2017).avi</t>
  </si>
  <si>
    <t>La Bella y la Bestia 2. Una Navidad Encantada (1997).avi</t>
  </si>
  <si>
    <t>La chica satélite y el chico vaca (2014).avi</t>
  </si>
  <si>
    <t>La gallina Turuleca (2020).avi</t>
  </si>
  <si>
    <t>La gran aventura de Los Lunnis y el Libro Mágico (2019).avi</t>
  </si>
  <si>
    <t>La gran aventura de Winnie the Pooh (1997).avi</t>
  </si>
  <si>
    <t>La gran aventura del Inspector Gadget: La película (2005).avi</t>
  </si>
  <si>
    <t>La leyenda del martillo mágico. Thor (2011).avi</t>
  </si>
  <si>
    <t>La película de Tigger. Las Nuevas Aventuras de Winnie the Pooh (2000).avi</t>
  </si>
  <si>
    <t>La rebelión de los cuentos (2016).avi</t>
  </si>
  <si>
    <t>Las aventuras de Bongo, Mickey y las judías mágicas (1947).avi</t>
  </si>
  <si>
    <t>Las aventuras de Don Quijote (2010).avi</t>
  </si>
  <si>
    <t>Las aventuras de la abeja Maya (1975).avi</t>
  </si>
  <si>
    <t>Lo mejor de Winnie the Pooh (1977).avi</t>
  </si>
  <si>
    <t>Los Looney Tunes en... Un perfume nunca visto (2015).avi</t>
  </si>
  <si>
    <t>Los reyes magos (2003).avi</t>
  </si>
  <si>
    <t>Los rugrats. Vacaciones salvajes (2003).avi</t>
  </si>
  <si>
    <t>Los teleñecos en el espacio (1999).avi</t>
  </si>
  <si>
    <t>Los teleñecos en la Isla del Tesoro (1996).avi</t>
  </si>
  <si>
    <t>Los teleñecos y el Mago de Oz (2005).avi</t>
  </si>
  <si>
    <t>Manuelita (1999).avi</t>
  </si>
  <si>
    <t>Mickey descubre la Navidad (1999).avi</t>
  </si>
  <si>
    <t>Mickey. La mejor Navidad (2004).avi</t>
  </si>
  <si>
    <t>Misión en Mocland, una aventura superespacial (2008).avi</t>
  </si>
  <si>
    <t>Mr. Magorium y su tienda mágica (2007).avi</t>
  </si>
  <si>
    <t>Las primeras aventuras de Gustavo (2002).avi</t>
  </si>
  <si>
    <t>Nimh, el mundo secreto de la Sra. Brisby (1982).avi</t>
  </si>
  <si>
    <t>Nimh, el ratoncito valiente (Nimh 2) (1998).avi</t>
  </si>
  <si>
    <t>Nocturna (2007).avi</t>
  </si>
  <si>
    <t>Pedro y el dragón Elliot (1977).avi</t>
  </si>
  <si>
    <t>Pérez, el ratoncito de tus sueños 2 (2008).avi</t>
  </si>
  <si>
    <t>Ponyo en el acantilado (2008).avi</t>
  </si>
  <si>
    <t>Ratónpolis (2006).avi</t>
  </si>
  <si>
    <t>Rebelión en la isla (2006).avi</t>
  </si>
  <si>
    <t>Rex, un dinosaurio en Nueva York (1993).avi</t>
  </si>
  <si>
    <t>Rudolph, el reno de la nariz roja (1998).avi</t>
  </si>
  <si>
    <t>Rudolph 2. La isla de los juguetes perdidos (2001).avi</t>
  </si>
  <si>
    <t>Rugrats en París. La película (2000).avi</t>
  </si>
  <si>
    <t>Rugrats. La película (1998).avi</t>
  </si>
  <si>
    <t>Scooby-Doo 2. Desatado (2004).avi</t>
  </si>
  <si>
    <t>Scooby Doo! en el Misterio del Faraón (2005).avi</t>
  </si>
  <si>
    <t>Scooby Doo (Scooby-Doo) (2002).avi</t>
  </si>
  <si>
    <t>Scooby-Doo. La leyenda del fantasmasaurio (2011).avi</t>
  </si>
  <si>
    <t>Shreketefeliz Navidad (La Navidad Con Shrek) (TV) (2007).avi</t>
  </si>
  <si>
    <t>Simbad (2000).avi</t>
  </si>
  <si>
    <t>Snoopy, vuelve a casa (1972).avi</t>
  </si>
  <si>
    <t>Snow Buddies (2008).avi</t>
  </si>
  <si>
    <t>Socorro, soy un pez! (2000).avi</t>
  </si>
  <si>
    <t>Tarzán 2 (2005).avi</t>
  </si>
  <si>
    <t>Tarzán y Jane (2002).avi</t>
  </si>
  <si>
    <t>Titan A.E. (2000).avi</t>
  </si>
  <si>
    <t>Tod y Toby 2 (2006).avi</t>
  </si>
  <si>
    <t>Tom y Jerry y el tesoro del galeón pirata (2006).avi</t>
  </si>
  <si>
    <t>Tom y Jerry. El anillo mágico (2002).avi</t>
  </si>
  <si>
    <t>Las nuevas aventuras de Tom y Jerry (Serie de TV) (2006).avi</t>
  </si>
  <si>
    <t>Tom y Jerry: Gato en crucero (1952).avi</t>
  </si>
  <si>
    <t>Valiant (2005).avi</t>
  </si>
  <si>
    <t>Vamos a la luna (2008).avi</t>
  </si>
  <si>
    <t>Vaya bichos! (2017).avi</t>
  </si>
  <si>
    <t>Vickie el Vikingo (1974).avi</t>
  </si>
  <si>
    <t>Camp Dog (1950).avi</t>
  </si>
  <si>
    <t>Zafarrancho en el rancho (2004).avi</t>
  </si>
  <si>
    <t>Zipi y Zape (2003).avi</t>
  </si>
  <si>
    <t>Astérix el Galo (1967).mkv</t>
  </si>
  <si>
    <t>Astérix en América (1994).mkv</t>
  </si>
  <si>
    <t>101 Dálmatas 2 (2003).mkv</t>
  </si>
  <si>
    <t>101 dálmatas (1961).mkv</t>
  </si>
  <si>
    <t>Aladdin (1992).mkv</t>
  </si>
  <si>
    <t>Albert (2015).mkv</t>
  </si>
  <si>
    <t>Alicia en el país de las maravillas (1951).mkv</t>
  </si>
  <si>
    <t>Alvin y las ardillas 3 (2011).mkv</t>
  </si>
  <si>
    <t>Alvin y las ardillas. Fiesta sobre ruedas (2015).mkv</t>
  </si>
  <si>
    <t>Alvin y las ardillas (2007).mkv</t>
  </si>
  <si>
    <t>Anastasia (1997).mkv</t>
  </si>
  <si>
    <t>Angry Birds. La película (2016).mkv</t>
  </si>
  <si>
    <t>Animals United (2010).mkv</t>
  </si>
  <si>
    <t>Ant Bully, bienvenido al hormiguero (2006).mkv</t>
  </si>
  <si>
    <t>Arthur 3. La guerra de los mundos (2010).mkv</t>
  </si>
  <si>
    <t>Arthur Christmas. Operación Regalo (2011).mkv</t>
  </si>
  <si>
    <t>Astérix y Cleopatra (1968).mkv</t>
  </si>
  <si>
    <t>Astérix y las 12 pruebas (1976).mkv</t>
  </si>
  <si>
    <t>Astérix: La residencia de los dioses (2014).mkv</t>
  </si>
  <si>
    <t>Astérix y la sorpresa del César (1985).mkv</t>
  </si>
  <si>
    <t>Astro Boy (Astroboy) (2009).mkv</t>
  </si>
  <si>
    <t>Atlantis. El imperio perdido (2001).mkv</t>
  </si>
  <si>
    <t>Atlantis. El regreso de Milo (2003).mkv</t>
  </si>
  <si>
    <t>Atrapa la bandera (2015).mkv</t>
  </si>
  <si>
    <t>Aviones. Equipo de rescate (Aviones 2) (2014).mkv</t>
  </si>
  <si>
    <t>Aviones (2013).mkv</t>
  </si>
  <si>
    <t>Ballerina (2016).mkv</t>
  </si>
  <si>
    <t>Bambi 2, el príncipe del bosque (2006).mkv</t>
  </si>
  <si>
    <t>Bambi (1942).mkv</t>
  </si>
  <si>
    <t>Barbie Mariposa y la Princesa de las Hadas (2013).mkv</t>
  </si>
  <si>
    <t>Barbie y la puerta secreta (2014).mkv</t>
  </si>
  <si>
    <t>Basil, el ratón superdetective (1986).mkv</t>
  </si>
  <si>
    <t>Batman: La LEGO película (2017).mkv</t>
  </si>
  <si>
    <t>Bee Movie (2007).mkv</t>
  </si>
  <si>
    <t>Bichos, una aventura en miniatura (1998).mkv</t>
  </si>
  <si>
    <t>Big Hero 6 (2014).mkv</t>
  </si>
  <si>
    <t>Blancanieves y los siete enanitos (1937).mkv</t>
  </si>
  <si>
    <t>Blinky Bill, el koala (2015).mkv</t>
  </si>
  <si>
    <t>Bob Esponja. Un héroe fuera del agua (2015).mkv</t>
  </si>
  <si>
    <t>Bob Esponja. La película (2004).mkv</t>
  </si>
  <si>
    <t>Bolt (2008).mkv</t>
  </si>
  <si>
    <t>Brave (Indomable) (2012).mkv</t>
  </si>
  <si>
    <t>Buda. El gran viaje (2011).mkv</t>
  </si>
  <si>
    <t>Buscando a Dory (2016).mkv</t>
  </si>
  <si>
    <t>Buscando a Nemo (2003).mkv</t>
  </si>
  <si>
    <t>Caminando entre dinosaurios (2013).mkv</t>
  </si>
  <si>
    <t>Campanilla y el tesoro perdido (2009).mkv</t>
  </si>
  <si>
    <t>Campanilla y la leyenda de la bestia (2014).mkv</t>
  </si>
  <si>
    <t>Campanilla. El secreto de las hadas (2012).mkv</t>
  </si>
  <si>
    <t>Campanilla, hadas y piratas (2014).mkv</t>
  </si>
  <si>
    <t>Campanilla (2008).mkv</t>
  </si>
  <si>
    <t>Capitán Calzoncillos, su primer peliculón (2017).mkv</t>
  </si>
  <si>
    <t>Carlitos y Snoopy: La película de Peanuts (2015).mkv</t>
  </si>
  <si>
    <t>Cars 2 (2011).mkv</t>
  </si>
  <si>
    <t>Cars 3 (2017).mkv</t>
  </si>
  <si>
    <t>Cars (2006).mkv</t>
  </si>
  <si>
    <t>Cavernícola (2018).mkv</t>
  </si>
  <si>
    <t>Cazadores de dragones (2008).mkv</t>
  </si>
  <si>
    <t>Chicken Little (2005).mkv</t>
  </si>
  <si>
    <t>Cigüeñas (2016).mkv</t>
  </si>
  <si>
    <t>Coco (2017).mkv</t>
  </si>
  <si>
    <t>Colegas en el bosque 2 (2008).mkv</t>
  </si>
  <si>
    <t>Colegas en el bosque 3 (2010).mkv</t>
  </si>
  <si>
    <t>Colegas en el bosque, una aventura de miedo (2016).mkv</t>
  </si>
  <si>
    <t>Colegas en el bosque (2006).mkv</t>
  </si>
  <si>
    <t>Cómo entrenar a tu dragón 2 (2014).mkv</t>
  </si>
  <si>
    <t>Cómo entrenar a tu dragón. La leyenda del Robahuesos (C) (2010).mkv</t>
  </si>
  <si>
    <t>Cómo entrenar a tu dragón (2010).mkv</t>
  </si>
  <si>
    <t>Copito de Nieve (2011).mkv</t>
  </si>
  <si>
    <t>Cristal oscuro (1982).mkv</t>
  </si>
  <si>
    <t>Cuento de Navidad (2009).mkv</t>
  </si>
  <si>
    <t>Daniel el travieso, vacaciones en el mar (TV) (2002).mkv</t>
  </si>
  <si>
    <t>Daniel el travieso 3 (2007).mkv</t>
  </si>
  <si>
    <t>Deep (2017).mkv</t>
  </si>
  <si>
    <t>Del revés (Inside Out) (2015).mkv</t>
  </si>
  <si>
    <t>Laberinto (1986).mkv</t>
  </si>
  <si>
    <t>Dinosaurio (2000).mkv</t>
  </si>
  <si>
    <t>Donkey Xote (2007).mkv</t>
  </si>
  <si>
    <t>Dos colegas al rescate (2015).mkv</t>
  </si>
  <si>
    <t>Dumbo (1941).mkv</t>
  </si>
  <si>
    <t>El ascenso de las Tortugas Ninja. La película (2022).mkv</t>
  </si>
  <si>
    <t>El bebé jefazo (2017).mkv</t>
  </si>
  <si>
    <t>El caballero Don Latón (2013).mkv</t>
  </si>
  <si>
    <t>El Cascanueces 3D (2010).mkv</t>
  </si>
  <si>
    <t>El Club de los Villanos (2001).mkv</t>
  </si>
  <si>
    <t>El corral, una fiesta muy bestia (2006).mkv</t>
  </si>
  <si>
    <t>El cuento de la princesa Kaguya (2013).mkv</t>
  </si>
  <si>
    <t>El día del Sí (2021).mkv</t>
  </si>
  <si>
    <t>El emperador y sus locuras 2. La gran aventura de Kronk (2005).mkv</t>
  </si>
  <si>
    <t>El emperador y sus locuras (2000).mkv</t>
  </si>
  <si>
    <t>El Gato con Botas. Atrapado en un cuento épico (2017).mkv</t>
  </si>
  <si>
    <t>El gato con botas (2011).mkv</t>
  </si>
  <si>
    <t>El gigante de hierro (1999).mkv</t>
  </si>
  <si>
    <t>El Gran Golpe de los Teleñecos (1981).mkv</t>
  </si>
  <si>
    <t>El jorobado de Notre Dame (1996).mkv</t>
  </si>
  <si>
    <t>El libro de la selva (2016).mkv</t>
  </si>
  <si>
    <t>El libro de la selva (1967).mkv</t>
  </si>
  <si>
    <t>El lince perdido (2008).mkv</t>
  </si>
  <si>
    <t>El malvado zorro feroz (2017).mkv</t>
  </si>
  <si>
    <t>El niño y el mundo (2013).mkv</t>
  </si>
  <si>
    <t>El niño y la bestia (2015).mkv</t>
  </si>
  <si>
    <t>El origen de La Sirenita (2008).mkv</t>
  </si>
  <si>
    <t>El oso Yogui (2010).mkv</t>
  </si>
  <si>
    <t>El Pájaro Loco: La película (2017).mkv</t>
  </si>
  <si>
    <t>El parque mágico (2019).mkv</t>
  </si>
  <si>
    <t>El planeta del tesoro (2002).mkv</t>
  </si>
  <si>
    <t>El Principito (2015).mkv</t>
  </si>
  <si>
    <t>El reino de las ranas (2013).mkv</t>
  </si>
  <si>
    <t>El rey león (2019).mkv</t>
  </si>
  <si>
    <t>El rey león 2. El tesoro de Simba (1998).mkv</t>
  </si>
  <si>
    <t>El rey león 3. Hakuna Matata (2004).mkv</t>
  </si>
  <si>
    <t>El rey león (1994).mkv</t>
  </si>
  <si>
    <t>El señor de los anillos (1978).mkv</t>
  </si>
  <si>
    <t>El super agente Picapiedra (1966).mkv</t>
  </si>
  <si>
    <t>El tour de los Muppets (2014).mkv</t>
  </si>
  <si>
    <t>El último unicornio (1982).mkv</t>
  </si>
  <si>
    <t>El valiente Despereaux (2008).mkv</t>
  </si>
  <si>
    <t>El viaje de Arlo (2015).mkv</t>
  </si>
  <si>
    <t>El viento se levanta (2013).mkv</t>
  </si>
  <si>
    <t>Elena y el secreto de Avalor (2016).mkv</t>
  </si>
  <si>
    <t>Emoji. La película (2017).mkv</t>
  </si>
  <si>
    <t>En busca del valle encantado (1988).mkv</t>
  </si>
  <si>
    <t>Enredados otra vez (2017).mkv</t>
  </si>
  <si>
    <t>Enredados (2010).mkv</t>
  </si>
  <si>
    <t>Epic. El mundo secreto (2013).mkv</t>
  </si>
  <si>
    <t>Érase una vez... (2020).mkv</t>
  </si>
  <si>
    <t>Ferdinand (2017).mkv</t>
  </si>
  <si>
    <t>Frozen II (2019).mkv</t>
  </si>
  <si>
    <t>Frozen. Una aventura de Olaf (2017).mkv</t>
  </si>
  <si>
    <t>Frozen. El reino del hielo (2013).mkv</t>
  </si>
  <si>
    <t>Futbolín (Metegol) (2013).mkv</t>
  </si>
  <si>
    <t>Gamba (2015).mkv</t>
  </si>
  <si>
    <t>Gatos. Un viaje de vuelta a casa (2016).mkv</t>
  </si>
  <si>
    <t>G-Force. Licencia para espiar (2009).mkv</t>
  </si>
  <si>
    <t>Gru 2. Mi villano favorito (2013).mkv</t>
  </si>
  <si>
    <t>Gru 3. Mi villano favorito (2017).mkv</t>
  </si>
  <si>
    <t>Gru, mi villano favorito (2010).mkv</t>
  </si>
  <si>
    <t>Happy Feet 2 (2011).mkv</t>
  </si>
  <si>
    <t>Happy Feet: Rompiendo el hielo (2006).mkv</t>
  </si>
  <si>
    <t>Hércules (1997).mkv</t>
  </si>
  <si>
    <t>Hermano oso (2003).mkv</t>
  </si>
  <si>
    <t>Hey Arnold! Una peli en la jungla (2017).mkv</t>
  </si>
  <si>
    <t>Home, hogar dulce hogar (2015).mkv</t>
  </si>
  <si>
    <t>Hop, rebelde sin Pascua (2011).mkv</t>
  </si>
  <si>
    <t>Horton (2008).mkv</t>
  </si>
  <si>
    <t>Hotel Transilvania 2 (2015).mkv</t>
  </si>
  <si>
    <t>Hotel Transilvania. Transformanía (2022).mkv</t>
  </si>
  <si>
    <t>Hotel Transilvania (2012).mkv</t>
  </si>
  <si>
    <t>Hotel Transilvania 3. Unas vacaciones monstruosas (2018).mkv</t>
  </si>
  <si>
    <t>Ice Age 2. El deshielo (2006).mkv</t>
  </si>
  <si>
    <t>Ice Age 3. El origen de los dinosaurios (2009).mkv</t>
  </si>
  <si>
    <t>Ice Age 4. La formación de los continentes (2012).mkv</t>
  </si>
  <si>
    <t>La edad de hielo (Ice Age) (2002).mkv</t>
  </si>
  <si>
    <t>Ice Age. Navidades heladas (2011).mkv</t>
  </si>
  <si>
    <t>Ice Age. El gran cataclismo (2016).mkv</t>
  </si>
  <si>
    <t>Funcionamiento interno (2016).mkv</t>
  </si>
  <si>
    <t>Isla de perros (2018).mkv</t>
  </si>
  <si>
    <t>Justin y la espada del valor (2013).mkv</t>
  </si>
  <si>
    <t>Khumba (2013).mkv</t>
  </si>
  <si>
    <t>The Outback (2012).mkv</t>
  </si>
  <si>
    <t>Kubo y las dos cuerdas mágicas (2016).mkv</t>
  </si>
  <si>
    <t>Kung Fu Panda 2 (2011).mkv</t>
  </si>
  <si>
    <t>Kung Fu Panda 3 (2016).mkv</t>
  </si>
  <si>
    <t>La fiesta de Kung Fu Panda (2010).mkv</t>
  </si>
  <si>
    <t>Kung Fu Panda, los secretos del pergamino (2016).mkv</t>
  </si>
  <si>
    <t>Kung Fu Panda (2008).mkv</t>
  </si>
  <si>
    <t>La bella durmiente (1959).mkv</t>
  </si>
  <si>
    <t>La bella y la bestia (1991).mkv</t>
  </si>
  <si>
    <t>La canción del mar (2014).mkv</t>
  </si>
  <si>
    <t>La casa mágica (2013).mkv</t>
  </si>
  <si>
    <t>La Cenicienta 2 (2002).mkv</t>
  </si>
  <si>
    <t>Cenicienta. Qué pasaría si... (La Cenicienta 3) (2007).mkv</t>
  </si>
  <si>
    <t>La cenicienta (1950).mkv</t>
  </si>
  <si>
    <t>La dama y el vagabundo 2 (2001).mkv</t>
  </si>
  <si>
    <t>La dama y el vagabundo (1955).mkv</t>
  </si>
  <si>
    <t>La familia Addams (2019).mkv</t>
  </si>
  <si>
    <t>La famosa invasión de los osos en Sicilia (2019).mkv</t>
  </si>
  <si>
    <t>La Guardia del León. El regreso del rugido (2015).mkv</t>
  </si>
  <si>
    <t>La LEGO película (2014).mkv</t>
  </si>
  <si>
    <t>La leyenda de Hei (2019).mkv</t>
  </si>
  <si>
    <t>La leyenda de Sarila (2013).mkv</t>
  </si>
  <si>
    <t>La Liga de la Justicia contra la Liga de Bizarro (2015).mkv</t>
  </si>
  <si>
    <t>La niñera mágica y el Big Bang (2010).mkv</t>
  </si>
  <si>
    <t>La niñera mágica (2006).mkv</t>
  </si>
  <si>
    <t>La nueva generación (2018).mkv</t>
  </si>
  <si>
    <t>Los Lunnis (2003).mkv</t>
  </si>
  <si>
    <t>La panda de la selva, vuelta al hielo (2011).mkv</t>
  </si>
  <si>
    <t>La Patrulla Canina. La película (2021).mkv</t>
  </si>
  <si>
    <t>La Princesa Cisne. Aventura Pirata (2016).mkv</t>
  </si>
  <si>
    <t>La sirenita 2. Regreso al mar (2000).mkv</t>
  </si>
  <si>
    <t>La sirenita (1989).mkv</t>
  </si>
  <si>
    <t>La vida de Calabacín (2016).mkv</t>
  </si>
  <si>
    <t>Las aventuras de Peabody y Sherman (2014).mkv</t>
  </si>
  <si>
    <t>Las aventuras de Sammy (2010).mkv</t>
  </si>
  <si>
    <t>Las aventuras de Tadeo Jones (2012).mkv</t>
  </si>
  <si>
    <t>Las aventuras de Tintín. El secreto del unicornio (2011).mkv</t>
  </si>
  <si>
    <t>Las Brujas (de Roald Dahl) (2020).mkv</t>
  </si>
  <si>
    <t>Las nuevas aventuras de Caperucita Roja (2011).mkv</t>
  </si>
  <si>
    <t>Lego Batman. La película. El regreso de los superhéroes de DC (2013).mkv</t>
  </si>
  <si>
    <t>Lego DC Comics. La Liga de la Justicia. Fuga de Gotham (2016).mkv</t>
  </si>
  <si>
    <t>LEGO DC Super Heroes. La liga de la justicia. La invasión de Brainiac (2016).mkv</t>
  </si>
  <si>
    <t>LEGO Scooby Doo. Hollywood Encantado (2016).mkv</t>
  </si>
  <si>
    <t>Lifi, una gallina tocada del ala (2011).mkv</t>
  </si>
  <si>
    <t>Lilo &amp; Stitch 2. El Efecto del Defecto (2005).mkv</t>
  </si>
  <si>
    <t>Lilo &amp; Stitch (2002).mkv</t>
  </si>
  <si>
    <t>Lluvia de albóndigas 2 (2013).mkv</t>
  </si>
  <si>
    <t>Lluvia de albóndigas (2009).mkv</t>
  </si>
  <si>
    <t>Locos por el surf 2. Olamanía (2017).mkv</t>
  </si>
  <si>
    <t>Locos por el surf (2007).mkv</t>
  </si>
  <si>
    <t>Lorax. En busca de la trúfula perdida (2012).mkv</t>
  </si>
  <si>
    <t>Los aristogatos (1970).mkv</t>
  </si>
  <si>
    <t>Los Boxtrolls (2014).mkv</t>
  </si>
  <si>
    <t>Los Caballeros del Zodiaco. La leyenda del Santuario (2014).mkv</t>
  </si>
  <si>
    <t>Los Croods. Una nueva era (2020).mkv</t>
  </si>
  <si>
    <t>Los Croods. Una aventura prehistórica (2013).mkv</t>
  </si>
  <si>
    <t>Los Increíbles 2 (2018).mkv</t>
  </si>
  <si>
    <t>Los increíbles (2004).mkv</t>
  </si>
  <si>
    <t>Los Minions (2015).mkv</t>
  </si>
  <si>
    <t>Los mundos de Coraline (2009).mkv</t>
  </si>
  <si>
    <t>Los Muppets (2011).mkv</t>
  </si>
  <si>
    <t>Los Picapiedra &amp; WWE. Stone Age Smackdown! (2015).mkv</t>
  </si>
  <si>
    <t>Los pingüinos de Madagascar (2014).mkv</t>
  </si>
  <si>
    <t>Los pitufos 2 (2013).mkv</t>
  </si>
  <si>
    <t>Los pitufos. La aldea escondida (2017).mkv</t>
  </si>
  <si>
    <t>Los pitufos (2011).mkv</t>
  </si>
  <si>
    <t>Los rescatadores (1977).mkv</t>
  </si>
  <si>
    <t>Los superhéroes (2016).mkv</t>
  </si>
  <si>
    <t>Los Teleñecos en Navidad (2002).mkv</t>
  </si>
  <si>
    <t>Los tres mosqueteros (2004).mkv</t>
  </si>
  <si>
    <t>Luca (2021).mkv</t>
  </si>
  <si>
    <t>Lucky Luke. La balada de los Dalton (1978).mkv</t>
  </si>
  <si>
    <t>Madagascar 2 (2008).mkv</t>
  </si>
  <si>
    <t>Madagascar 3. De marcha por Europa (2012).mkv</t>
  </si>
  <si>
    <t>Madagascar (2005).mkv</t>
  </si>
  <si>
    <t>Marco Macaco y los primates del Caribe (2012).mkv</t>
  </si>
  <si>
    <t>Mariah Carey presenta. La primera navidad de Mariah y Jack (2017).mkv</t>
  </si>
  <si>
    <t>Marianne y la pócima del amor (Strange Magic) (2015).mkv</t>
  </si>
  <si>
    <t>Marte necesita madres (2011).mkv</t>
  </si>
  <si>
    <t>Mary y la flor de la bruja (2017).mkv</t>
  </si>
  <si>
    <t>Mascotas 2 (2019).mkv</t>
  </si>
  <si>
    <t>Mascotas (2016).mkv</t>
  </si>
  <si>
    <t>Mazinger Z Infinity (2017).mkv</t>
  </si>
  <si>
    <t>Megamind (2010).mkv</t>
  </si>
  <si>
    <t>Meñique y el espejo mágico (2014).mkv</t>
  </si>
  <si>
    <t>Merlín el encantador (1963).mkv</t>
  </si>
  <si>
    <t>Mi amigo el gigante (2016).mkv</t>
  </si>
  <si>
    <t>Mi vecino Totoro (1988).mkv</t>
  </si>
  <si>
    <t>Minions. Cachorro (2013).mkv</t>
  </si>
  <si>
    <t>Minions. Día de orientación (2010).mkv</t>
  </si>
  <si>
    <t>Minions. Pánico en la sala de envíos (2013).mkv</t>
  </si>
  <si>
    <t>Minions. Redecorando la casa (2010).mkv</t>
  </si>
  <si>
    <t>Minúsculos. El valle de las hormigas perdidas (2013).mkv</t>
  </si>
  <si>
    <t>Monster High. Monstruos! Cámara! Acción! (2014).mkv</t>
  </si>
  <si>
    <t>Monster High. Fusión monstruosa (2014).mkv</t>
  </si>
  <si>
    <t>Monster High. Monstruo York (2015).mkv</t>
  </si>
  <si>
    <t>Monster High. Un viaje la mar de monstruoso (2016).mkv</t>
  </si>
  <si>
    <t>Monstruos contra Alienígenas (2009).mkv</t>
  </si>
  <si>
    <t>Monstruos, S.A. (2001).mkv</t>
  </si>
  <si>
    <t>Monstruos University (2013).mkv</t>
  </si>
  <si>
    <t>Mortadelo y Filemón contra Jimmy el Cachondo (2014).mkv</t>
  </si>
  <si>
    <t>Mortadelo y Filemón. El armario del tiempo (1971).mkv</t>
  </si>
  <si>
    <t>Movida bajo el mar (2006).mkv</t>
  </si>
  <si>
    <t>Mowgli. La leyenda de la selva (2018).mkv</t>
  </si>
  <si>
    <t>Mulan 2 (2004).mkv</t>
  </si>
  <si>
    <t>Mulan (1998).mkv</t>
  </si>
  <si>
    <t>Niko 2. Hermano pequeño, problema grande (2012).mkv</t>
  </si>
  <si>
    <t>Ninja a cuadros (2018).mkv</t>
  </si>
  <si>
    <t>Norman del norte (2016).mkv</t>
  </si>
  <si>
    <t>Operación Cacahuete 2. Misión. Salvar el parque (2017).mkv</t>
  </si>
  <si>
    <t>Operación Cacahuete (2014).mkv</t>
  </si>
  <si>
    <t>Orm en el reino de las nieves (2014).mkv</t>
  </si>
  <si>
    <t>Osmosis Jones (2001).mkv</t>
  </si>
  <si>
    <t>Otto es un rinoceronte (2013).mkv</t>
  </si>
  <si>
    <t>Ovejas y lobos (2016).mkv</t>
  </si>
  <si>
    <t>Ozzy (2016).mkv</t>
  </si>
  <si>
    <t>Peter Pan en Regreso al país de Nunca Jamás (2002).mkv</t>
  </si>
  <si>
    <t>Peter Pan (1953).mkv</t>
  </si>
  <si>
    <t>Peter Rabbit 2. A la fuga (2021).mkv</t>
  </si>
  <si>
    <t>Peter Rabbit (2018).mkv</t>
  </si>
  <si>
    <t>Peter y el dragón (2016).mkv</t>
  </si>
  <si>
    <t>Phantom Boy (2015).mkv</t>
  </si>
  <si>
    <t>Pinocho (1940).mkv</t>
  </si>
  <si>
    <t>Piper (2016).mkv</t>
  </si>
  <si>
    <t>Pirate's Passage (2015).mkv</t>
  </si>
  <si>
    <t>Planet 51 (Planeta 51) (2009).mkv</t>
  </si>
  <si>
    <t>Pocahontas 2. Viaje a un Nuevo Mundo (1998).mkv</t>
  </si>
  <si>
    <t>Pocahontas (1995).mkv</t>
  </si>
  <si>
    <t>Pokémon 10. El desafío de Darkrai (2007).mkv</t>
  </si>
  <si>
    <t>Pokémon 11. Giratina y el defensor de los cielos (2008).mkv</t>
  </si>
  <si>
    <t>Pokémon 12. Arceus y la joya de la vida (2009).mkv</t>
  </si>
  <si>
    <t>Pokémon Negro. Victini y Reshiram (2011).mkv</t>
  </si>
  <si>
    <t>Pokémon 15. Kyurem contra el Espadachín Místico (2012).mkv</t>
  </si>
  <si>
    <t>Pokémon 18. Hoopa y un duelo histórico (2015).mkv</t>
  </si>
  <si>
    <t>Pokémon. Volcanion y la maravilla mecánica (2016).mkv</t>
  </si>
  <si>
    <t>Pokémon 2. El poder de uno (1999).mkv</t>
  </si>
  <si>
    <t>Pokémon 3. El hechizo de los Unown (2000).mkv</t>
  </si>
  <si>
    <t>Pokémon 4Ever (2001).mkv</t>
  </si>
  <si>
    <t>Pokémon 5. Héroes Pokémon: Latios y Latias (2002).mkv</t>
  </si>
  <si>
    <t>Pokémon 8. Lucario y el misterio de Mew (2005).mkv</t>
  </si>
  <si>
    <t>Pokémon 9. Pokémon Ranger y el Templo del Mar (2006).mkv</t>
  </si>
  <si>
    <t>Pokémon. Detective Pikachu (2019).mkv</t>
  </si>
  <si>
    <t>Pokémon. La película (1998).mkv</t>
  </si>
  <si>
    <t>Pulgarcita (1994).mkv</t>
  </si>
  <si>
    <t>Ralph rompe Internet (2018).mkv</t>
  </si>
  <si>
    <t>Rango (2011).mkv</t>
  </si>
  <si>
    <t>Ratatouille (2007).mkv</t>
  </si>
  <si>
    <t>Ratchet &amp; Clank, la película (2016).mkv</t>
  </si>
  <si>
    <t>Raya y el último dragón (2021).mkv</t>
  </si>
  <si>
    <t>Ribbit (2014).mkv</t>
  </si>
  <si>
    <t>Richard, la cigüeña (2017).mkv</t>
  </si>
  <si>
    <t>Río 2 (2014).mkv</t>
  </si>
  <si>
    <t>Río (2011).mkv</t>
  </si>
  <si>
    <t>Robin Hood (1973).mkv</t>
  </si>
  <si>
    <t>Robinson. Una aventura tropical (2016).mkv</t>
  </si>
  <si>
    <t>Robots (2005).mkv</t>
  </si>
  <si>
    <t>Rock Dog, el poder de la música (2016).mkv</t>
  </si>
  <si>
    <t>Rodencia y el diente de la princesa (2012).mkv</t>
  </si>
  <si>
    <t>El Gallo Clueco (2014).mkv</t>
  </si>
  <si>
    <t>Sahara (2017).mkv</t>
  </si>
  <si>
    <t>Salvaje (The Wild) (2006).mkv</t>
  </si>
  <si>
    <t>Saving Santa. Rescatando a Santa Claus (2013).mkv</t>
  </si>
  <si>
    <t>Savva. El corazón del guerrero (2015).mkv</t>
  </si>
  <si>
    <t>Scooby-Doo! and WWE. La maldición del demonio veloz (2016).mkv</t>
  </si>
  <si>
    <t>Scooby-Doo y el monstruo de la Luna (2015).mkv</t>
  </si>
  <si>
    <t>Scooby-Doo. La máscara del Halcón Azul (2012).mkv</t>
  </si>
  <si>
    <t>Shrek 2 (2004).mkv</t>
  </si>
  <si>
    <t>Shrek Tercero (Shrek 3) (2007).mkv</t>
  </si>
  <si>
    <t>Shrek, felices para siempre (Shrek 4) (2010).mkv</t>
  </si>
  <si>
    <t>Shrek (2001).mkv</t>
  </si>
  <si>
    <t>Soul (2020).mkv</t>
  </si>
  <si>
    <t>Space Chimps. Misión espacial (2008).mkv</t>
  </si>
  <si>
    <t>Space Dogs: Aventura en el espacio (2016).mkv</t>
  </si>
  <si>
    <t>Space Jam. Nuevas leyendas (2021).mkv</t>
  </si>
  <si>
    <t>Spark, una aventura espacial (2017).mkv</t>
  </si>
  <si>
    <t>Spirit, el corcel indomable (2002).mkv</t>
  </si>
  <si>
    <t>Stand by Me Doraemon (2014).mkv</t>
  </si>
  <si>
    <t>Stuart Little 2 (2002).mkv</t>
  </si>
  <si>
    <t>Stuart Little (1999).mkv</t>
  </si>
  <si>
    <t>Tadeo Jones 2. El secreto del Rey Midas (2017).mkv</t>
  </si>
  <si>
    <t>Tarzán (2013).mkv</t>
  </si>
  <si>
    <t>Tarzán (1999).mkv</t>
  </si>
  <si>
    <t>Thomas &amp; Friends. Misterios en las vías (2014).mkv</t>
  </si>
  <si>
    <t>Tiana y el sapo (2009).mkv</t>
  </si>
  <si>
    <t>Tod y Toby (1981).mkv</t>
  </si>
  <si>
    <t>Tom y Jerrry. Misión espía (2015).mkv</t>
  </si>
  <si>
    <t>Tom y Jerry &amp; Charlie y la Fábrica de Chocolate (2017).mkv</t>
  </si>
  <si>
    <t>Tom y Jerry. Robin Hood y el ratón de Sherwood (2012).mkv</t>
  </si>
  <si>
    <t>Tom y Jerry. Regreso al mundo de Oz (2016).mkv</t>
  </si>
  <si>
    <t>Tom y Jerry. Una aventura colosal (2013).mkv</t>
  </si>
  <si>
    <t>Toy Story 2 (1999).mkv</t>
  </si>
  <si>
    <t>Toy Story 3 (2010).mkv</t>
  </si>
  <si>
    <t>Toy Story Terror! (2013).mkv</t>
  </si>
  <si>
    <t>Toy Story. El tiempo perdido (2014).mkv</t>
  </si>
  <si>
    <t>Toy Story (1995).mkv</t>
  </si>
  <si>
    <t>Trolls. Días de fiesta (2017).mkv</t>
  </si>
  <si>
    <t>Trolls (2016).mkv</t>
  </si>
  <si>
    <t>Turbo (2013).mkv</t>
  </si>
  <si>
    <t>Un monstruo en París (2011).mkv</t>
  </si>
  <si>
    <t>Up (2009).mkv</t>
  </si>
  <si>
    <t>Ups! Dónde está Noé? (2015).mkv</t>
  </si>
  <si>
    <t>Vaiana (2016).mkv</t>
  </si>
  <si>
    <t>Free Birds (Vaya pavos) (2013).mkv</t>
  </si>
  <si>
    <t>Winnie the Pooh (2011).mkv</t>
  </si>
  <si>
    <t>Zootrópolis (2016).mkv</t>
  </si>
  <si>
    <t>Miss Hokusai (2015) - FilmAffinity</t>
  </si>
  <si>
    <t>Appleseed. The Beginning (2004).avi</t>
  </si>
  <si>
    <t>Futurama. La bestia con un millón de espaldas (2008).avi</t>
  </si>
  <si>
    <t>Igor (2008).avi</t>
  </si>
  <si>
    <t>La crisis carnívora (2008).avi</t>
  </si>
  <si>
    <t>La increíble pero cierta historia de Caperucita Roja (2005).avi</t>
  </si>
  <si>
    <t>Mafalda (La película) (1982).avi</t>
  </si>
  <si>
    <t>Me casé con un extraño! (1997).avi</t>
  </si>
  <si>
    <t>Star Wars. The Clone Wars (2008).avi</t>
  </si>
  <si>
    <t>Una película de huevos (2006).avi</t>
  </si>
  <si>
    <t>Vexille (2007).avi</t>
  </si>
  <si>
    <t>Gantz. O (2016).mkv</t>
  </si>
  <si>
    <t>5 centímetros por segundo (2007).mkv</t>
  </si>
  <si>
    <t>A Silent Voice (2016).mkv</t>
  </si>
  <si>
    <t>Akira (1988).mkv</t>
  </si>
  <si>
    <t>Animatrix (2003).mkv</t>
  </si>
  <si>
    <t>Anomalisa (2015).mkv</t>
  </si>
  <si>
    <t>Appleseed. Alpha (2014).mkv</t>
  </si>
  <si>
    <t>Arrugas (2011).mkv</t>
  </si>
  <si>
    <t>Batman. La broma asesina (2016).mkv</t>
  </si>
  <si>
    <t>Batman: Mala sangre (2016).mkv</t>
  </si>
  <si>
    <t>Bayonetta. Bloody Fate (2013).mkv</t>
  </si>
  <si>
    <t>Big Fish &amp; Begonia (2016).mkv</t>
  </si>
  <si>
    <t>Blame! (2017).mkv</t>
  </si>
  <si>
    <t>Capitán Harlock (2013).mkv</t>
  </si>
  <si>
    <t>Cuando el viento sopla (1986).mkv</t>
  </si>
  <si>
    <t>El alucinante mundo de Norman (2012).mkv</t>
  </si>
  <si>
    <t>El caso de Hana y Alice (2015).mkv</t>
  </si>
  <si>
    <t>El castillo ambulante (2004).mkv</t>
  </si>
  <si>
    <t>El himno del corazón (2015).mkv</t>
  </si>
  <si>
    <t>El pan de la guerra (The Breadwinner) (2017).mkv</t>
  </si>
  <si>
    <t>El recuerdo de Marnie (2014).mkv</t>
  </si>
  <si>
    <t>El viaje de Chihiro (2001).mkv</t>
  </si>
  <si>
    <t>En este rincón del mundo (2016).mkv</t>
  </si>
  <si>
    <t>Fantasía 2000 (1999).mkv</t>
  </si>
  <si>
    <t>Fantasía (1940).mkv</t>
  </si>
  <si>
    <t>Final Fantasy. La Fuerza Interior (2001).mkv</t>
  </si>
  <si>
    <t>Frankenweenie (2012).mkv</t>
  </si>
  <si>
    <t>Funan (2018).mkv</t>
  </si>
  <si>
    <t>Guardianes de la noche. Tren infinito (2020).mkv</t>
  </si>
  <si>
    <t>Halo. The Fall of Reach (2015).mkv</t>
  </si>
  <si>
    <t>Heavy Metal (1981).mkv</t>
  </si>
  <si>
    <t>Hell &amp; Back (AKA Hell and Back) (2015).mkv</t>
  </si>
  <si>
    <t>La chica que saltaba a través del tiempo (2006).mkv</t>
  </si>
  <si>
    <t>La fiesta de las salchichas (2016).mkv</t>
  </si>
  <si>
    <t>La isla de Giovanni (2014).mkv</t>
  </si>
  <si>
    <t>La mecánica del corazón (2014).mkv</t>
  </si>
  <si>
    <t>La novia cadáver (2005).mkv</t>
  </si>
  <si>
    <t>La princesa Mononoke (1997).mkv</t>
  </si>
  <si>
    <t>La tortuga roja (2016).mkv</t>
  </si>
  <si>
    <t>La tumba de las luciérnagas (1988).mkv</t>
  </si>
  <si>
    <t>Las aventuras del príncipe Achmed (1926).mkv</t>
  </si>
  <si>
    <t>Los Simpson. La película (2007).mkv</t>
  </si>
  <si>
    <t>Lupin III vs. Detective Conan. La película (2013).mkv</t>
  </si>
  <si>
    <t>Lupin III. The First (2019).mkv</t>
  </si>
  <si>
    <t>Miss Hokusai (2015).mkv</t>
  </si>
  <si>
    <t>Mutafukaz (2017).mkv</t>
  </si>
  <si>
    <t>Night Is Short, Walk On Girl (2017).mkv</t>
  </si>
  <si>
    <t>Número 9 (2009).mkv</t>
  </si>
  <si>
    <t>Pesadilla antes de Navidad (1993).mkv</t>
  </si>
  <si>
    <t>Porco Rosso (1992).mkv</t>
  </si>
  <si>
    <t>Pos eso (2014).mkv</t>
  </si>
  <si>
    <t>Primer escuadrón (2009).mkv</t>
  </si>
  <si>
    <t>Psycho-Pass. la película (2015).mkv</t>
  </si>
  <si>
    <t>The Witcher. La pesadilla del lobo (2021).mkv</t>
  </si>
  <si>
    <t>Un día más con vida (2018).mkv</t>
  </si>
  <si>
    <t>WALL-E (2008).mkv</t>
  </si>
  <si>
    <t>Dos canguros muy maduros (2009).avi</t>
  </si>
  <si>
    <t>Diario de Greg 2. La Ley de Rodrick (2011).avi</t>
  </si>
  <si>
    <t>El guardián de las palabras (1994).avi</t>
  </si>
  <si>
    <t>El super canguro (2010).avi</t>
  </si>
  <si>
    <t>Encantada. La historia de Giselle (2007).avi</t>
  </si>
  <si>
    <t>Flipper (1996).avi</t>
  </si>
  <si>
    <t>La gran aventura de Mortadelo y Filemón (2003).avi</t>
  </si>
  <si>
    <t>Los Bando (2018).avi</t>
  </si>
  <si>
    <t>Mimzy, más allá de la imaginación (2007).avi</t>
  </si>
  <si>
    <t>Míos, tuyos y nuestros (2005).avi</t>
  </si>
  <si>
    <t>Tuyos, míos, nuestros (1968).avi</t>
  </si>
  <si>
    <t>El mago de Oz (1939).mkv</t>
  </si>
  <si>
    <t>101 dálmatas. Más vivos que nunca! (1996).mkv</t>
  </si>
  <si>
    <t>102 dálmatas (2000).mkv</t>
  </si>
  <si>
    <t>A todo tren. Destino Asturias (2021).mkv</t>
  </si>
  <si>
    <t>Abuelos al poder (2012).mkv</t>
  </si>
  <si>
    <t>Abulele (2015).mkv</t>
  </si>
  <si>
    <t>Alicia a través del espejo (2016).mkv</t>
  </si>
  <si>
    <t>Alicia en el país de las maravillas (2010).mkv</t>
  </si>
  <si>
    <t>Antboy, el pequeño gran superhéroe (2013).mkv</t>
  </si>
  <si>
    <t>Beethoven. La búsqueda del tesoro (2014).mkv</t>
  </si>
  <si>
    <t>Benito Sansón y los taxis rojos (2014).mkv</t>
  </si>
  <si>
    <t>Benji (2018).mkv</t>
  </si>
  <si>
    <t>Cariño, nos hemos encogido a nosotros mismos (1997).mkv</t>
  </si>
  <si>
    <t>Cariño, he agrandado al niño (1992).mkv</t>
  </si>
  <si>
    <t>Cariño, he encogido a los niños (1989).mkv</t>
  </si>
  <si>
    <t>Casper (1995).mkv</t>
  </si>
  <si>
    <t>Charlie y la fábrica de chocolate (2005).mkv</t>
  </si>
  <si>
    <t>Chitty Chitty Bang Bang (1968).mkv</t>
  </si>
  <si>
    <t>Christopher Robin (2018).mkv</t>
  </si>
  <si>
    <t>Cortocircuito 2 (1988).mkv</t>
  </si>
  <si>
    <t>Cortocircuito (1986).mkv</t>
  </si>
  <si>
    <t>Cuándo llegamos? (2005).mkv</t>
  </si>
  <si>
    <t>Cuentos al caer la noche (2021).mkv</t>
  </si>
  <si>
    <t>Diario de Greg. Carretera y manta (2017).mkv</t>
  </si>
  <si>
    <t>Doce en casa (2003).mkv</t>
  </si>
  <si>
    <t>Doce fuera de casa (2005).mkv</t>
  </si>
  <si>
    <t>Dumbo (2019).mkv</t>
  </si>
  <si>
    <t>E.T. el extraterrestre (1982).mkv</t>
  </si>
  <si>
    <t>El cascanueces y los cuatro reinos (2018).mkv</t>
  </si>
  <si>
    <t>El corcel negro (1979).mkv</t>
  </si>
  <si>
    <t>El diario de Greg (2010).mkv</t>
  </si>
  <si>
    <t>El Grinch (2000).mkv</t>
  </si>
  <si>
    <t>El hombre más fuerte del mundo (1975).mkv</t>
  </si>
  <si>
    <t>El regreso de Mary Poppins (2018).mkv</t>
  </si>
  <si>
    <t>El retorno de las brujas (1993).mkv</t>
  </si>
  <si>
    <t>El vuelo del navegante (1986).mkv</t>
  </si>
  <si>
    <t>En guerra con mi abuelo (2020).mkv</t>
  </si>
  <si>
    <t>Familia al instante (2018).mkv</t>
  </si>
  <si>
    <t>Fin de semana en familia (2013).mkv</t>
  </si>
  <si>
    <t>Flubber y el profesor chiflado (1997).mkv</t>
  </si>
  <si>
    <t>Heidi (2015).mkv</t>
  </si>
  <si>
    <t>Herbie en el Grand Prix de Montecarlo (1977).mkv</t>
  </si>
  <si>
    <t>Herbie, un volante loco (1974).mkv</t>
  </si>
  <si>
    <t>Hook (El capitán Garfio) (1991).mkv</t>
  </si>
  <si>
    <t>Inspector Gadget (1999).mkv</t>
  </si>
  <si>
    <t>Jumanji. Bienvenidos a la jungla (2017).mkv</t>
  </si>
  <si>
    <t>Jumanji. Siguiente nivel (2019).mkv</t>
  </si>
  <si>
    <t>Jumanji (1995).mkv</t>
  </si>
  <si>
    <t>La bruja novata (1971).mkv</t>
  </si>
  <si>
    <t>La brújula dorada (2007).mkv</t>
  </si>
  <si>
    <t>La extraña vida de Timothy Green (2012).mkv</t>
  </si>
  <si>
    <t>La familia Addams. La tradición continúa (1993).mkv</t>
  </si>
  <si>
    <t>La familia Addams (1991).mkv</t>
  </si>
  <si>
    <t>La gran aventura de Winter el delfín 2 (2014).mkv</t>
  </si>
  <si>
    <t>La gran familia (1962).mkv</t>
  </si>
  <si>
    <t>La invención de Hugo (2011).mkv</t>
  </si>
  <si>
    <t>La isla de Nim (2008).mkv</t>
  </si>
  <si>
    <t>La llamada de lo salvaje (2020).mkv</t>
  </si>
  <si>
    <t>La mansión encantada (2003).mkv</t>
  </si>
  <si>
    <t>La pandilla. Los héroes del día (2014).mkv</t>
  </si>
  <si>
    <t>La pequeña pícara (1991).mkv</t>
  </si>
  <si>
    <t>La princesita (1995).mkv</t>
  </si>
  <si>
    <t>La telaraña de Carlota (2006).mkv</t>
  </si>
  <si>
    <t>La vuelta al mundo en 80 días (2004).mkv</t>
  </si>
  <si>
    <t>Las aventuras del doctor Dolittle (2020).mkv</t>
  </si>
  <si>
    <t>Las aventuras del pequeño fantasma (2013).mkv</t>
  </si>
  <si>
    <t>Las crónicas de Spiderwick (2008).mkv</t>
  </si>
  <si>
    <t>Las locas peripecias de un señor mamá (1983).mkv</t>
  </si>
  <si>
    <t>Ninja Turtles (Las Tortugas Ninja) (2014).mkv</t>
  </si>
  <si>
    <t>Las tortugas ninja II. El secreto de los mocos verdes (1991).mkv</t>
  </si>
  <si>
    <t>Looney Tunes. De nuevo en acción (2003).mkv</t>
  </si>
  <si>
    <t>Los Borrowers (1997).mkv</t>
  </si>
  <si>
    <t>Los caraconos (1993).mkv</t>
  </si>
  <si>
    <t>Los cinco y el secreto de la pirámide (2015).mkv</t>
  </si>
  <si>
    <t>Los incorregibles albóndigas (1979).mkv</t>
  </si>
  <si>
    <t>Los Picapiedra en Viva Rock Vegas (2000).mkv</t>
  </si>
  <si>
    <t>Los Picapiedra (1994).mkv</t>
  </si>
  <si>
    <t>Los robinsones de los mares del Sur (1960).mkv</t>
  </si>
  <si>
    <t>Los viajes de Gulliver (2010).mkv</t>
  </si>
  <si>
    <t>Maléfica. Maestra del mal (2019).mkv</t>
  </si>
  <si>
    <t>Maléfica (2014).mkv</t>
  </si>
  <si>
    <t>Mary Poppins (1964).mkv</t>
  </si>
  <si>
    <t>Masters del universo (1987).mkv</t>
  </si>
  <si>
    <t>Matilda (1996).mkv</t>
  </si>
  <si>
    <t>Mentiroso compulsivo (1997).mkv</t>
  </si>
  <si>
    <t>Mi amigo Mac (1988).mkv</t>
  </si>
  <si>
    <t>Mi amigo Raffi (2015).mkv</t>
  </si>
  <si>
    <t>Mi cerebro es electrónico (1969).mkv</t>
  </si>
  <si>
    <t>Mi chica (1991).mkv</t>
  </si>
  <si>
    <t>Mi monstruo y yo (2007).mkv</t>
  </si>
  <si>
    <t>Midnight Sun. Una aventura polar (2014).mkv</t>
  </si>
  <si>
    <t>Mira quién habla ahora (1993).mkv</t>
  </si>
  <si>
    <t>Mira quién habla también (1990).mkv</t>
  </si>
  <si>
    <t>Mira quién habla (1989).mkv</t>
  </si>
  <si>
    <t>Monster Hunt 2 (2018).mkv</t>
  </si>
  <si>
    <t>Monster Hunt (2015).mkv</t>
  </si>
  <si>
    <t>Mulán (2020).mkv</t>
  </si>
  <si>
    <t>Navidad en 8 bits (2021).mkv</t>
  </si>
  <si>
    <t>Navidades, bien o en familia? (2015).mkv</t>
  </si>
  <si>
    <t>Ninja Turtles. Fuera de las sombras (2016).mkv</t>
  </si>
  <si>
    <t>No os comáis las margaritas (1960).mkv</t>
  </si>
  <si>
    <t>Noche en el museo 2 (2009).mkv</t>
  </si>
  <si>
    <t>Noche en el museo. El secreto del faraón (2014).mkv</t>
  </si>
  <si>
    <t>Noche en el museo (2006).mkv</t>
  </si>
  <si>
    <t>Nuestros maravillosos aliados (1987).mkv</t>
  </si>
  <si>
    <t>Operación Ártico (2014).mkv</t>
  </si>
  <si>
    <t>Oz, un mundo de fantasía (2013).mkv</t>
  </si>
  <si>
    <t>Oz, un mundo fantástico (1985).mkv</t>
  </si>
  <si>
    <t>Paddington 2 (2017).mkv</t>
  </si>
  <si>
    <t>Paddington (2014).mkv</t>
  </si>
  <si>
    <t>Padre no hay más que uno 2. La llegada de la suegra (2020).mkv</t>
  </si>
  <si>
    <t>Padre no hay más que uno (2019).mkv</t>
  </si>
  <si>
    <t>Papá por sorpresa (2007).mkv</t>
  </si>
  <si>
    <t>Pequeños guerreros (1998).mkv</t>
  </si>
  <si>
    <t>Pequeños invasores (2009).mkv</t>
  </si>
  <si>
    <t>Peter Pan, la gran aventura (2003).mkv</t>
  </si>
  <si>
    <t>Pinocho, la leyenda (1996).mkv</t>
  </si>
  <si>
    <t>Pinocho (2019).mkv</t>
  </si>
  <si>
    <t>Polar Express (El Expreso Polar) (2004).mkv</t>
  </si>
  <si>
    <t>Poli de guardería (1990).mkv</t>
  </si>
  <si>
    <t>Ponte en mi lugar (2003).mkv</t>
  </si>
  <si>
    <t>Quién engañó a Roger Rabbit? (1988).mkv</t>
  </si>
  <si>
    <t>Red Dog, una historia de lealtad (2011).mkv</t>
  </si>
  <si>
    <t>Rocca cambia el mundo (2019).mkv</t>
  </si>
  <si>
    <t>Señora Doubtfire, papá de por vida (1993).mkv</t>
  </si>
  <si>
    <t>Socorro, he encogido a la profe (2015).mkv</t>
  </si>
  <si>
    <t>Solo en casa 2. Perdido en Nueva York (1992).mkv</t>
  </si>
  <si>
    <t>Solo en casa (1990).mkv</t>
  </si>
  <si>
    <t>Sonic, la película (2020).mkv</t>
  </si>
  <si>
    <t>Space Jam (1996).mkv</t>
  </si>
  <si>
    <t>Starfighter. La aventura comienza (1984).mkv</t>
  </si>
  <si>
    <t>Starman, el hombre de las estrellas (1984).mkv</t>
  </si>
  <si>
    <t>Super Buddies (2013).mkv</t>
  </si>
  <si>
    <t>Superpoli de centro comercial (2009).mkv</t>
  </si>
  <si>
    <t>Te veo y no te veo (1972).mkv</t>
  </si>
  <si>
    <t>Tom Sawyer (2011).mkv</t>
  </si>
  <si>
    <t>Tortugas Ninja (1990).mkv</t>
  </si>
  <si>
    <t>Toys (Fabricando ilusiones) (1992).mkv</t>
  </si>
  <si>
    <t>Tú a Boston y yo a California (1961).mkv</t>
  </si>
  <si>
    <t>Un canguro superduro (2005).mkv</t>
  </si>
  <si>
    <t>Un mundo de fantasía (1971).mkv</t>
  </si>
  <si>
    <t>Un optimista de vacaciones (1962).mkv</t>
  </si>
  <si>
    <t>Un padre en apuros (1996).mkv</t>
  </si>
  <si>
    <t>Un ratoncito duro de roer (1997).mkv</t>
  </si>
  <si>
    <t>Una aventura extraordinaria (2012).mkv</t>
  </si>
  <si>
    <t>Una mamá en apuros (2009).mkv</t>
  </si>
  <si>
    <t>Una pandilla de pillos (1994).mkv</t>
  </si>
  <si>
    <t>Una serie de catastróficas desdichas de Lemony Snicket (2004).mkv</t>
  </si>
  <si>
    <t>Viaje al centro de la Tierra 2. La isla misteriosa (2012).mkv</t>
  </si>
  <si>
    <t>Viaje al centro de la Tierra (2008).mkv</t>
  </si>
  <si>
    <t>Vicky El Vikingo y el martillo de Thor (Vicky el Vikingo 2) (2011).mkv</t>
  </si>
  <si>
    <t>Vicky el Vikingo (2009).mkv</t>
  </si>
  <si>
    <t>Zipi y Zape y el club de la canica (2013).mkv</t>
  </si>
  <si>
    <t>Zipi y Zape y la isla del capitán (2016).mkv</t>
  </si>
  <si>
    <t>Zoo (2017).mkv</t>
  </si>
  <si>
    <t>Los héroes de las Ardenas (2009).avi</t>
  </si>
  <si>
    <t>La batalla de Hadiza (2007).avi</t>
  </si>
  <si>
    <t>La batalla de passchendaele (2008).avi</t>
  </si>
  <si>
    <t>La bestia del reino (1977).avi</t>
  </si>
  <si>
    <t>La boda de mi novia (2008).avi</t>
  </si>
  <si>
    <t>La boda de Rachel (2008).avi</t>
  </si>
  <si>
    <t>La caja Kovak (2006).avi</t>
  </si>
  <si>
    <t>La calle sin nombre (1948).avi</t>
  </si>
  <si>
    <t>La carta esférica (2007).avi</t>
  </si>
  <si>
    <t>La casa de té de la luna de agosto (1956).avi</t>
  </si>
  <si>
    <t>La Celestina (1996).avi</t>
  </si>
  <si>
    <t>La clienta (2008).avi</t>
  </si>
  <si>
    <t>La colina de los diablos de acero (1957).avi</t>
  </si>
  <si>
    <t>La Conjura de El Escorial (2008).avi</t>
  </si>
  <si>
    <t>La cosecha de hielo (2005).avi</t>
  </si>
  <si>
    <t>La dama de las camelias (1936).avi</t>
  </si>
  <si>
    <t>La edad de la ignorancia (2007).avi</t>
  </si>
  <si>
    <t>La escafandra y la mariposa (2007).avi</t>
  </si>
  <si>
    <t>La escopeta nacional (1978).avi</t>
  </si>
  <si>
    <t>La espada del rey (2007).avi</t>
  </si>
  <si>
    <t>La Estrella de África (1957).avi</t>
  </si>
  <si>
    <t>La familia Savages (2007).avi</t>
  </si>
  <si>
    <t>La flota silenciosa (1951).avi</t>
  </si>
  <si>
    <t>La furia (1978).avi</t>
  </si>
  <si>
    <t>La gran estafa (The Hoax) (2006).avi</t>
  </si>
  <si>
    <t>La hija del embajador (1956).avi</t>
  </si>
  <si>
    <t>La historia completa de mis fracasos sexuales (2008).avi</t>
  </si>
  <si>
    <t>La historia de Eddy Duchin (1956).avi</t>
  </si>
  <si>
    <t>La isla de los condenados (2007).avi</t>
  </si>
  <si>
    <t>La isla del tesoro (1950).avi</t>
  </si>
  <si>
    <t>La maldición del rubí (2006).avi</t>
  </si>
  <si>
    <t>La marca de Caín (2007).avi</t>
  </si>
  <si>
    <t>44 Inch Chest (La medida de la venganza) (2009).avi</t>
  </si>
  <si>
    <t>La misteriosa dama de negro (1962).avi</t>
  </si>
  <si>
    <t>La noche de los gigantes (1968).avi</t>
  </si>
  <si>
    <t>La parte de los ángeles (2012).avi</t>
  </si>
  <si>
    <t>La pícara puritana (1937).avi</t>
  </si>
  <si>
    <t>La profecía. Omen 666 (2006).avi</t>
  </si>
  <si>
    <t>La quinta del porro (1980).avi</t>
  </si>
  <si>
    <t>La revolución de la Sra. Ratcliffe (2007).avi</t>
  </si>
  <si>
    <t>La ronda de noche (2007).avi</t>
  </si>
  <si>
    <t>La ruta del tabaco (1941).avi</t>
  </si>
  <si>
    <t>La señora Pollifax (1999).avi</t>
  </si>
  <si>
    <t>La sombra de una duda (1943).avi</t>
  </si>
  <si>
    <t>La sombra del norte (2007).avi</t>
  </si>
  <si>
    <t>La sustituta (2007).avi</t>
  </si>
  <si>
    <t>Travesía de París (1956).avi</t>
  </si>
  <si>
    <t>La venganza de Don Mendo (1961).avi</t>
  </si>
  <si>
    <t>La venganza de Fu Manchú (1967).avi</t>
  </si>
  <si>
    <t>La vida en rosa (2007).avi</t>
  </si>
  <si>
    <t>La vida es así (1942).avi</t>
  </si>
  <si>
    <t>La vida es bella (1997).avi</t>
  </si>
  <si>
    <t>La vida secreta de las abejas (2008).avi</t>
  </si>
  <si>
    <t>La vida sin Grace (2007).avi</t>
  </si>
  <si>
    <t>La voz del interior (Music Within) (2007).avi</t>
  </si>
  <si>
    <t>Ladrones (2010).avi</t>
  </si>
  <si>
    <t>Lady Chatterley, el despertar de la pasión (2006).avi</t>
  </si>
  <si>
    <t>Las chicas de la lencería (2006).avi</t>
  </si>
  <si>
    <t>Las cuatro hermanitas (1933).avi</t>
  </si>
  <si>
    <t>Las flores de Harrison (2000).avi</t>
  </si>
  <si>
    <t>Las fuerzas de la naturaleza (1999).avi</t>
  </si>
  <si>
    <t>Las hermanas (1938).avi</t>
  </si>
  <si>
    <t>Las horas del verano (2008).avi</t>
  </si>
  <si>
    <t>Las locas, locas aventuras de Robin Hood (1993).avi</t>
  </si>
  <si>
    <t>Las ratas del desierto (1953).avi</t>
  </si>
  <si>
    <t>Las sandalias del pescador (1968).avi</t>
  </si>
  <si>
    <t>Leones por corderos (2007).avi</t>
  </si>
  <si>
    <t>Lo verde empieza en los Pirineos (1973).avi</t>
  </si>
  <si>
    <t>Locademia de conductores (Loca academia de conductores) (1985).avi</t>
  </si>
  <si>
    <t>Looking for Kitty (2004).avi</t>
  </si>
  <si>
    <t>Lope (2010).avi</t>
  </si>
  <si>
    <t>Los amantes de la noche (1948).avi</t>
  </si>
  <si>
    <t>Los amantes de María (1984).avi</t>
  </si>
  <si>
    <t>Los chicos de diciembre (2007).avi</t>
  </si>
  <si>
    <t>Los chicos están bien (2010).avi</t>
  </si>
  <si>
    <t>Los desmadrados piratas de Barba Amarilla (1983).avi</t>
  </si>
  <si>
    <t>Los diez locos mandamientos (2007).avi</t>
  </si>
  <si>
    <t>Los impostores (1998).avi</t>
  </si>
  <si>
    <t>Los imprevistos del amor (2014).mkv</t>
  </si>
  <si>
    <t>Life Happens (2011).mkv</t>
  </si>
  <si>
    <t>L.A. Confidential (1997).mkv</t>
  </si>
  <si>
    <t>La alta sociedad (2016).mkv</t>
  </si>
  <si>
    <t>La amenaza de Andrómeda (1971).mkv</t>
  </si>
  <si>
    <t>La americanización de Emily (1964).mkv</t>
  </si>
  <si>
    <t>La aparición (2018).mkv</t>
  </si>
  <si>
    <t>La asesina (1993).mkv</t>
  </si>
  <si>
    <t>La aspirante (2021).mkv</t>
  </si>
  <si>
    <t>La autopsia de Jane Doe (2016).mkv</t>
  </si>
  <si>
    <t>La aventura de los Ewoks (1984).mkv</t>
  </si>
  <si>
    <t>La aventura del Poseidón (1972).mkv</t>
  </si>
  <si>
    <t>La bailarina (2016).mkv</t>
  </si>
  <si>
    <t>La balada de Buster Scruggs (2018).mkv</t>
  </si>
  <si>
    <t>La balada de Cable Hogue (1970).mkv</t>
  </si>
  <si>
    <t>La balada de Lefty Brown (2017).mkv</t>
  </si>
  <si>
    <t>La bamba (1987).mkv</t>
  </si>
  <si>
    <t>La banda (2019).mkv</t>
  </si>
  <si>
    <t>Girlhood (2014).mkv</t>
  </si>
  <si>
    <t>La batalla de Anzio (1968).mkv</t>
  </si>
  <si>
    <t>La batalla de Inglaterra (1969).mkv</t>
  </si>
  <si>
    <t>La batalla de las Árdenas (1965).mkv</t>
  </si>
  <si>
    <t>La batalla de las colinas del whisky (1965).mkv</t>
  </si>
  <si>
    <t>La batalla de los sexos (2017).mkv</t>
  </si>
  <si>
    <t>La batalla de Midway (1976).mkv</t>
  </si>
  <si>
    <t>La batalla del mar del Japón (1969).mkv</t>
  </si>
  <si>
    <t>La Batalla del Río de la Plata (1956).mkv</t>
  </si>
  <si>
    <t>La batalla del río Neretva (1969).mkv</t>
  </si>
  <si>
    <t>La batalla olvidada (2020).mkv</t>
  </si>
  <si>
    <t>La batalla por Sebastopol (2015).mkv</t>
  </si>
  <si>
    <t>La bestia de la guerra (1988).mkv</t>
  </si>
  <si>
    <t>La Biblia... en su principio (1966).mkv</t>
  </si>
  <si>
    <t>La biblioteca de los libros rechazados (2019).mkv</t>
  </si>
  <si>
    <t>La boda de mi mejor amigo (1997).mkv</t>
  </si>
  <si>
    <t>La boda de Muriel (1994).mkv</t>
  </si>
  <si>
    <t>La bóveda (The Vault) (2017).mkv</t>
  </si>
  <si>
    <t>La bruja (2015).mkv</t>
  </si>
  <si>
    <t>La bruma (2018).mkv</t>
  </si>
  <si>
    <t>La buena esposa (2017).mkv</t>
  </si>
  <si>
    <t>La buena mentira (2014).mkv</t>
  </si>
  <si>
    <t>La buena tierra (1937).mkv</t>
  </si>
  <si>
    <t>La búsqueda de la felicidad (2017).mkv</t>
  </si>
  <si>
    <t>La cabaña en el bosque (2011).mkv</t>
  </si>
  <si>
    <t>La cabaña (2017).mkv</t>
  </si>
  <si>
    <t>La cabeza alta (2015).mkv</t>
  </si>
  <si>
    <t>La caída de la casa Usher (1960).mkv</t>
  </si>
  <si>
    <t>La caída del imperio americano (2018).mkv</t>
  </si>
  <si>
    <t>La caída del imperio romano (1964).mkv</t>
  </si>
  <si>
    <t>La caja de música (1989).mkv</t>
  </si>
  <si>
    <t>La calle del adiós (1979).mkv</t>
  </si>
  <si>
    <t>La calumnia (1961).mkv</t>
  </si>
  <si>
    <t>La cámara de los 36 hombres de madera (1976).mkv</t>
  </si>
  <si>
    <t>La canción (2014).mkv</t>
  </si>
  <si>
    <t>La candidata perfecta (2019).mkv</t>
  </si>
  <si>
    <t>La cara oculta de la luna (2015).mkv</t>
  </si>
  <si>
    <t>La carga de la Brigada Ligera (1936).mkv</t>
  </si>
  <si>
    <t>La carrera de la muerte del año 2000 (1975).mkv</t>
  </si>
  <si>
    <t>La carrera del siglo (1965).mkv</t>
  </si>
  <si>
    <t>La carretera (The Road) (2009).mkv</t>
  </si>
  <si>
    <t>La carta secreta (2016).mkv</t>
  </si>
  <si>
    <t>La carta (1940).mkv</t>
  </si>
  <si>
    <t>La casa al final de la calle (2012).mkv</t>
  </si>
  <si>
    <t>La casa de cera (2005).mkv</t>
  </si>
  <si>
    <t>La casa de Jack (2018).mkv</t>
  </si>
  <si>
    <t>La casa de la esperanza (2017).mkv</t>
  </si>
  <si>
    <t>La casa de las dagas voladoras (2004).mkv</t>
  </si>
  <si>
    <t>La casa de los espíritus (1993).mkv</t>
  </si>
  <si>
    <t>La casa de los horrores (1981).mkv</t>
  </si>
  <si>
    <t>The House on Pine Street (2015).mkv</t>
  </si>
  <si>
    <t>La casa del lago (2006).mkv</t>
  </si>
  <si>
    <t>La casa del reloj en la pared (2018).mkv</t>
  </si>
  <si>
    <t>La casa junto al mar (2017).mkv</t>
  </si>
  <si>
    <t>La casa Rusia (1990).mkv</t>
  </si>
  <si>
    <t>La casa torcida (2017).mkv</t>
  </si>
  <si>
    <t>La caverna maldita (2005).mkv</t>
  </si>
  <si>
    <t>La caza del Octubre rojo (1990).mkv</t>
  </si>
  <si>
    <t>La celda (2000).mkv</t>
  </si>
  <si>
    <t>La cena de los acusados (1934).mkv</t>
  </si>
  <si>
    <t>La cena de los idiotas (2010).mkv</t>
  </si>
  <si>
    <t>La ceniza es el blanco más puro (2018).mkv</t>
  </si>
  <si>
    <t>La chaqueta de piel de ciervo (2019).mkv</t>
  </si>
  <si>
    <t>La chaqueta metálica (1987).mkv</t>
  </si>
  <si>
    <t>La chica danesa (2015).mkv</t>
  </si>
  <si>
    <t>La chica de rosa (1986).mkv</t>
  </si>
  <si>
    <t>La chica del adiós (1977).mkv</t>
  </si>
  <si>
    <t>La chica del brazalete (2019).mkv</t>
  </si>
  <si>
    <t>La chica del gángster (1993).mkv</t>
  </si>
  <si>
    <t>La chica del tren (2016).mkv</t>
  </si>
  <si>
    <t>La chica desconocida (2016).mkv</t>
  </si>
  <si>
    <t>La chica en la niebla (2017).mkv</t>
  </si>
  <si>
    <t>La cima de los héroes (1959).mkv</t>
  </si>
  <si>
    <t>La cinta blanca (2009).mkv</t>
  </si>
  <si>
    <t>La cinta de música (2021).mkv</t>
  </si>
  <si>
    <t>La ciudad de la alegría (1992).mkv</t>
  </si>
  <si>
    <t>La ciudad de las estrellas (La La Land) (2016).mkv</t>
  </si>
  <si>
    <t>La ciudad no es para mí (1966).mkv</t>
  </si>
  <si>
    <t>La ciudad perdida (2022).mkv</t>
  </si>
  <si>
    <t>La ciudad sumergida (1965).mkv</t>
  </si>
  <si>
    <t>La clase de esgrima (2015).mkv</t>
  </si>
  <si>
    <t>La cocina del infierno (1978).mkv</t>
  </si>
  <si>
    <t>La cocinera del presidente (2012).mkv</t>
  </si>
  <si>
    <t>La colina de la hamburguesa (1987).mkv</t>
  </si>
  <si>
    <t>La colina de los hombres perdidos (1965).mkv</t>
  </si>
  <si>
    <t>La comedia sexual de una noche de verano (1982).mkv</t>
  </si>
  <si>
    <t>La comuna (2016).mkv</t>
  </si>
  <si>
    <t>La condesa de Hong Kong (1967).mkv</t>
  </si>
  <si>
    <t>La condesa descalza (1954).mkv</t>
  </si>
  <si>
    <t>La conquista de la Montaña del Tigre (2014).mkv</t>
  </si>
  <si>
    <t>La conquista de Siberia (2019).mkv</t>
  </si>
  <si>
    <t>La conquista del Oeste (1962).mkv</t>
  </si>
  <si>
    <t>La conspiración de noviembre (2014).mkv</t>
  </si>
  <si>
    <t>La conspiración del pánico (Eagle Eye) (2008).mkv</t>
  </si>
  <si>
    <t>La conspiración del poder (2009).mkv</t>
  </si>
  <si>
    <t>La conversación (1974).mkv</t>
  </si>
  <si>
    <t>La cordillera (2017).mkv</t>
  </si>
  <si>
    <t>La corona partida (2016).mkv</t>
  </si>
  <si>
    <t>La correspondencia (2016).mkv</t>
  </si>
  <si>
    <t>La corresponsal (2018).mkv</t>
  </si>
  <si>
    <t>La cortina de humo (1997).mkv</t>
  </si>
  <si>
    <t>La cosa (El enigma de otro mundo) (1982).mkv</t>
  </si>
  <si>
    <t>La cosa (The Thing) (2011).mkv</t>
  </si>
  <si>
    <t>La cosecha (2007).mkv</t>
  </si>
  <si>
    <t>La costa de los mosquitos (1986).mkv</t>
  </si>
  <si>
    <t>La costilla de Adán (1949).mkv</t>
  </si>
  <si>
    <t>La crónica francesa (del Liberty, Kansas Evening Sun) (2021).mkv</t>
  </si>
  <si>
    <t>La cruda realidad (2009).mkv</t>
  </si>
  <si>
    <t>La cruz de hierro (1977).mkv</t>
  </si>
  <si>
    <t>La cuadrilla de los once (1960).mkv</t>
  </si>
  <si>
    <t>La cuarta fase (2009).mkv</t>
  </si>
  <si>
    <t>La cumbre escarlata (2015).mkv</t>
  </si>
  <si>
    <t>La cura del bienestar (2016).mkv</t>
  </si>
  <si>
    <t>La dalia negra (2006).mkv</t>
  </si>
  <si>
    <t>La dama blanca (Reina de espadas) (1949).mkv</t>
  </si>
  <si>
    <t>La dama de hierro (2011).mkv</t>
  </si>
  <si>
    <t>La dama de oro (2015).mkv</t>
  </si>
  <si>
    <t>La dama de Shanghai (1947).mkv</t>
  </si>
  <si>
    <t>La decisión de Alice (2019).mkv</t>
  </si>
  <si>
    <t>La decisión de Anne (2009).mkv</t>
  </si>
  <si>
    <t>La decisión de Sophie (1982).mkv</t>
  </si>
  <si>
    <t>La decisión del rey (2016).mkv</t>
  </si>
  <si>
    <t>La delgada línea roja (1998).mkv</t>
  </si>
  <si>
    <t>La desaparición de Alice Creed (2009).mkv</t>
  </si>
  <si>
    <t>La desaparición de Eleanor Rigby. Ellos (2014).mkv</t>
  </si>
  <si>
    <t>La descarriada (1973).mkv</t>
  </si>
  <si>
    <t>La deuda (Oliver's Deal) (2015).mkv</t>
  </si>
  <si>
    <t>La deuda (2010).mkv</t>
  </si>
  <si>
    <t>La diligencia. La historia de Texas Jack (2016).mkv</t>
  </si>
  <si>
    <t>La diligencia (1939).mkv</t>
  </si>
  <si>
    <t>La directora de orquesta (2018).mkv</t>
  </si>
  <si>
    <t>La doble vida de Verónica (1991).mkv</t>
  </si>
  <si>
    <t>La doctora de Brest (2016).mkv</t>
  </si>
  <si>
    <t>La dolce vita (1960).mkv</t>
  </si>
  <si>
    <t>La doncella (The Handmaiden) (2016).mkv</t>
  </si>
  <si>
    <t>La duda de Darwin (2009).mkv</t>
  </si>
  <si>
    <t>La duda (2008).mkv</t>
  </si>
  <si>
    <t>La duquesa (2008).mkv</t>
  </si>
  <si>
    <t>La edad de la inocencia (1993).mkv</t>
  </si>
  <si>
    <t>La emperatriz Yang Kwei-fei (1955).mkv</t>
  </si>
  <si>
    <t>La enfermedad del domingo (2018).mkv</t>
  </si>
  <si>
    <t>La entrega (The Drop) (2014).mkv</t>
  </si>
  <si>
    <t>La enviada del mal (2015).mkv</t>
  </si>
  <si>
    <t>La escala (The Stopover) (2016).mkv</t>
  </si>
  <si>
    <t>La escalera de Jacob (1990).mkv</t>
  </si>
  <si>
    <t>La esclava libre (1957).mkv</t>
  </si>
  <si>
    <t>La escuela de la vida (2017).mkv</t>
  </si>
  <si>
    <t>La espada del dragón (2011).mkv</t>
  </si>
  <si>
    <t>La espía roja (2018).mkv</t>
  </si>
  <si>
    <t>La estación de la felicidad (2020).mkv</t>
  </si>
  <si>
    <t>La estación de las mujeres (2015).mkv</t>
  </si>
  <si>
    <t>La estafa (Bad Education) (2019).mkv</t>
  </si>
  <si>
    <t>La excavación (2021).mkv</t>
  </si>
  <si>
    <t>La excepción a la regla (2016).mkv</t>
  </si>
  <si>
    <t>La extraña pareja (1968).mkv</t>
  </si>
  <si>
    <t>La extraña que hay en ti (2007).mkv</t>
  </si>
  <si>
    <t>La familia Bélier (2014).mkv</t>
  </si>
  <si>
    <t>La familia Fang (2015).mkv</t>
  </si>
  <si>
    <t>La familia Jones (2009).mkv</t>
  </si>
  <si>
    <t>La familia que tú eliges (2019).mkv</t>
  </si>
  <si>
    <t>La favorita (2018).mkv</t>
  </si>
  <si>
    <t>La feria de las vanidades (Vanity Fair) (2004).mkv</t>
  </si>
  <si>
    <t>La feria del Estado (1945).mkv</t>
  </si>
  <si>
    <t>La fiera de mi niña (1938).mkv</t>
  </si>
  <si>
    <t>La fiesta de despedida (2014).mkv</t>
  </si>
  <si>
    <t>La flor de mi secreto (1995).mkv</t>
  </si>
  <si>
    <t>La flor del mal (2002).mkv</t>
  </si>
  <si>
    <t>La forma del agua (2017).mkv</t>
  </si>
  <si>
    <t>La fórmula de la felicidad (2014).mkv</t>
  </si>
  <si>
    <t>La fosa común (1990).mkv</t>
  </si>
  <si>
    <t>La fragata infernal (1962).mkv</t>
  </si>
  <si>
    <t>La frontera del crimen (2012).mkv</t>
  </si>
  <si>
    <t>La fuente de la vida (2006).mkv</t>
  </si>
  <si>
    <t>La fuerza de uno (1992).mkv</t>
  </si>
  <si>
    <t>La fuerza del cariño (1983).mkv</t>
  </si>
  <si>
    <t>La fuerza del honor (Courageous) (2011).mkv</t>
  </si>
  <si>
    <t>La fuga de Logan (1976).mkv</t>
  </si>
  <si>
    <t>La fuga de Maze (2017).mkv</t>
  </si>
  <si>
    <t>La furia del tigre amarillo (1971).mkv</t>
  </si>
  <si>
    <t>La galaxia del terror (1981).mkv</t>
  </si>
  <si>
    <t>La gata sobre el tejado de zinc (1958).mkv</t>
  </si>
  <si>
    <t>La gaviota (2018).mkv</t>
  </si>
  <si>
    <t>La gran belleza (2013).mkv</t>
  </si>
  <si>
    <t>La gran boda (2013).mkv</t>
  </si>
  <si>
    <t>La gran enfermedad del amor (2017).mkv</t>
  </si>
  <si>
    <t>La gran estafa americana (2013).mkv</t>
  </si>
  <si>
    <t>La gran evasión (1963).mkv</t>
  </si>
  <si>
    <t>La gran familia española (2013).mkv</t>
  </si>
  <si>
    <t>La gran huida (1984).mkv</t>
  </si>
  <si>
    <t>La gran ilusión (1937).mkv</t>
  </si>
  <si>
    <t>La gran juerga (1966).mkv</t>
  </si>
  <si>
    <t>La gran mentira (2019).mkv</t>
  </si>
  <si>
    <t>La gran muralla (2016).mkv</t>
  </si>
  <si>
    <t>La gran nada (2006).mkv</t>
  </si>
  <si>
    <t>La gran revancha (1985).mkv</t>
  </si>
  <si>
    <t>La gran revancha (2013).mkv</t>
  </si>
  <si>
    <t>La gran ruta hacia China (1983).mkv</t>
  </si>
  <si>
    <t>La gran seducción (2013).mkv</t>
  </si>
  <si>
    <t>La gran sorpresa (1964).mkv</t>
  </si>
  <si>
    <t>The Haunting (La guarida) (1999).mkv</t>
  </si>
  <si>
    <t>La guerra de Charlie Wilson (2007).mkv</t>
  </si>
  <si>
    <t>La guerra de Hart (2002).mkv</t>
  </si>
  <si>
    <t>La guerra de las corrientes (2017).mkv</t>
  </si>
  <si>
    <t>La guerra de los botones (2011).mkv</t>
  </si>
  <si>
    <t>La Guerra de los Mundos (1953).mkv</t>
  </si>
  <si>
    <t>La guerra de los mundos (2005).mkv</t>
  </si>
  <si>
    <t>La guerra de los Rose (1989).mkv</t>
  </si>
  <si>
    <t>La guerra de Murphy (1971).mkv</t>
  </si>
  <si>
    <t>La guerra del mañana (2021).mkv</t>
  </si>
  <si>
    <t>La habitación de Fermat (2007).mkv</t>
  </si>
  <si>
    <t>La habitación de las mariposas (2012).mkv</t>
  </si>
  <si>
    <t>La habitación del pánico (2002).mkv</t>
  </si>
  <si>
    <t>La habitación (2015).mkv</t>
  </si>
  <si>
    <t>La herida (The wound) (2017).mkv</t>
  </si>
  <si>
    <t>La hija de mi mejor amigo (2011).mkv</t>
  </si>
  <si>
    <t>La hija de Ryan (1970).mkv</t>
  </si>
  <si>
    <t>La hija de un ladrón (2019).mkv</t>
  </si>
  <si>
    <t>La hija del general (1999).mkv</t>
  </si>
  <si>
    <t>La fille du patron (2015).mkv</t>
  </si>
  <si>
    <t>La hija oscura (2021).mkv</t>
  </si>
  <si>
    <t>La historia de Marie Heurtin (2014).mkv</t>
  </si>
  <si>
    <t>La historia del amor (2016).mkv</t>
  </si>
  <si>
    <t>La historia más grande jamás contada (1965).mkv</t>
  </si>
  <si>
    <t>La hoguera de las vanidades (1990).mkv</t>
  </si>
  <si>
    <t>La hora de la araña (2001).mkv</t>
  </si>
  <si>
    <t>La hora de la venganza (2017).mkv</t>
  </si>
  <si>
    <t>La hora de las pistolas (1967).mkv</t>
  </si>
  <si>
    <t>La hora decisiva (2016).mkv</t>
  </si>
  <si>
    <t>La hora del cambio (2017).mkv</t>
  </si>
  <si>
    <t>La hora del miedo (2019).mkv</t>
  </si>
  <si>
    <t>La hora final (1959).mkv</t>
  </si>
  <si>
    <t>La hora más oscura (2011).mkv</t>
  </si>
  <si>
    <t>Dark water (La huella) (2005).mkv</t>
  </si>
  <si>
    <t>La huella de un recuerdo (1946).mkv</t>
  </si>
  <si>
    <t>La huérfana (2009).mkv</t>
  </si>
  <si>
    <t>La humanidad en peligro (1954).mkv</t>
  </si>
  <si>
    <t>La importancia de llamarse Ernesto (2002).mkv</t>
  </si>
  <si>
    <t>La importancia de llamarse Oscar Wilde (2018).mkv</t>
  </si>
  <si>
    <t>La increíble historia de David Copperfield (2019).mkv</t>
  </si>
  <si>
    <t>La increíble Jessica James (2017).mkv</t>
  </si>
  <si>
    <t>La ingenua explosiva (1965).mkv</t>
  </si>
  <si>
    <t>La insoportable levedad del ser (1987).mkv</t>
  </si>
  <si>
    <t>La interpretación de Rose (2019).mkv</t>
  </si>
  <si>
    <t>La intérprete (2005).mkv</t>
  </si>
  <si>
    <t>La invasión de los ladrones de cuerpos (1956).mkv</t>
  </si>
  <si>
    <t>La invasión de los ultracuerpos (1978).mkv</t>
  </si>
  <si>
    <t>La invitación (2015).mkv</t>
  </si>
  <si>
    <t>La isla de las cabezas cortadas (1995).mkv</t>
  </si>
  <si>
    <t>La isla de los corsarios (1952).mkv</t>
  </si>
  <si>
    <t>La isla de los olvidados (2010).mkv</t>
  </si>
  <si>
    <t>La isla del Dr. Moreau (1996).mkv</t>
  </si>
  <si>
    <t>La isla del fin del mundo (1974).mkv</t>
  </si>
  <si>
    <t>La isla mínima (2014).mkv</t>
  </si>
  <si>
    <t>La isla misteriosa (1961).mkv</t>
  </si>
  <si>
    <t>La isla (2005).mkv</t>
  </si>
  <si>
    <t>La jaula de oro (1931).mkv</t>
  </si>
  <si>
    <t>La jaula dorada (2013).mkv</t>
  </si>
  <si>
    <t>La jauría humana (1966).mkv</t>
  </si>
  <si>
    <t>La joven Jane Austen (2007).mkv</t>
  </si>
  <si>
    <t>La joya del Nilo (1985).mkv</t>
  </si>
  <si>
    <t>La jungla de asfalto (1950).mkv</t>
  </si>
  <si>
    <t>La jungla humana (1968).mkv</t>
  </si>
  <si>
    <t>La jungla (2017).mkv</t>
  </si>
  <si>
    <t>La juventud (2015).mkv</t>
  </si>
  <si>
    <t>La ladrona de libros (2013).mkv</t>
  </si>
  <si>
    <t>La lección de alemán (2019).mkv</t>
  </si>
  <si>
    <t>La legión de los hombres sin alma (1932).mkv</t>
  </si>
  <si>
    <t>La legión del águila (2011).mkv</t>
  </si>
  <si>
    <t>La legión invencible (1949).mkv</t>
  </si>
  <si>
    <t>La leona (2016).mkv</t>
  </si>
  <si>
    <t>La letra escarlata (1995).mkv</t>
  </si>
  <si>
    <t>La ley de Brooklyn (Brooklyn Rules) (2007).mkv</t>
  </si>
  <si>
    <t>La ley de la calle (1983).mkv</t>
  </si>
  <si>
    <t>La ley del deseo (1987).mkv</t>
  </si>
  <si>
    <t>La ley del más fuerte (2013).mkv</t>
  </si>
  <si>
    <t>La ley del mercado (2015).mkv</t>
  </si>
  <si>
    <t>La ley del silencio (1954).mkv</t>
  </si>
  <si>
    <t>La ley del talión (1956).mkv</t>
  </si>
  <si>
    <t>La leyenda de Bagger Vance (2000).mkv</t>
  </si>
  <si>
    <t>La leyenda de Barney Thomson (2015).mkv</t>
  </si>
  <si>
    <t>La leyenda de Ben Hall (2017).mkv</t>
  </si>
  <si>
    <t>La leyenda de Billie Jean (1985).mkv</t>
  </si>
  <si>
    <t>La leyenda de la casa del infierno (1973).mkv</t>
  </si>
  <si>
    <t>La leyenda de la ciudad sin nombre (1969).mkv</t>
  </si>
  <si>
    <t>La leyenda de Redbad (2018).mkv</t>
  </si>
  <si>
    <t>La leyenda de Vandorf (1964).mkv</t>
  </si>
  <si>
    <t>La leyenda del gigante de la montaña (2017).mkv</t>
  </si>
  <si>
    <t>La leyenda del indomable (1967).mkv</t>
  </si>
  <si>
    <t>La leyenda del pianista en el océano (1998).mkv</t>
  </si>
  <si>
    <t>La leyenda del samurái (47 Ronin) (2013).mkv</t>
  </si>
  <si>
    <t>La leyenda del Zorro (2005).mkv</t>
  </si>
  <si>
    <t>La librería (2017).mkv</t>
  </si>
  <si>
    <t>La línea (2009).mkv</t>
  </si>
  <si>
    <t>La lista de Schindler (1993).mkv</t>
  </si>
  <si>
    <t>La lista (Deception) (2008).mkv</t>
  </si>
  <si>
    <t>La llave de Sarah (2010).mkv</t>
  </si>
  <si>
    <t>La llave del mal (2005).mkv</t>
  </si>
  <si>
    <t>La llegada (2016).mkv</t>
  </si>
  <si>
    <t>La loba (1941).mkv</t>
  </si>
  <si>
    <t>La loca historia de las galaxias (1987).mkv</t>
  </si>
  <si>
    <t>La loca historia del mundo (1981).mkv</t>
  </si>
  <si>
    <t>La luz de mi vida (2019).mkv</t>
  </si>
  <si>
    <t>La luz entre los océanos (2016).mkv</t>
  </si>
  <si>
    <t>La madre del blues (2020).mkv</t>
  </si>
  <si>
    <t>La madre del novio (2005).mkv</t>
  </si>
  <si>
    <t>La mala educación (2004).mkv</t>
  </si>
  <si>
    <t>La maldición de Frankenstein (1957).mkv</t>
  </si>
  <si>
    <t>La maldición de la calavera (1965).mkv</t>
  </si>
  <si>
    <t>La maldición de la flor dorada (2006).mkv</t>
  </si>
  <si>
    <t>La maldición de la momia (1964).mkv</t>
  </si>
  <si>
    <t>La maldición de los hoyos (Holes) (2003).mkv</t>
  </si>
  <si>
    <t>La maldición de Rookford (2011).mkv</t>
  </si>
  <si>
    <t>La maldición del hombre lobo (1961).mkv</t>
  </si>
  <si>
    <t>La mancha humana (2003).mkv</t>
  </si>
  <si>
    <t>La mano invisible (2016).mkv</t>
  </si>
  <si>
    <t>La mano que mece la cuna (1992).mkv</t>
  </si>
  <si>
    <t>La mansión de los horrores (1959).mkv</t>
  </si>
  <si>
    <t>La mansión encantada (1963).mkv</t>
  </si>
  <si>
    <t>La máquina del tiempo (2002).mkv</t>
  </si>
  <si>
    <t>La masacre de Town Creek (2009).mkv</t>
  </si>
  <si>
    <t>La máscara de hierro (1977).mkv</t>
  </si>
  <si>
    <t>La máscara del demonio (1960).mkv</t>
  </si>
  <si>
    <t>La máscara del Zorro (1998).mkv</t>
  </si>
  <si>
    <t>La máscara (1994).mkv</t>
  </si>
  <si>
    <t>La matanza de Texas (1974).mkv</t>
  </si>
  <si>
    <t>La mejor defensa es un ataque (2019).mkv</t>
  </si>
  <si>
    <t>La mejor defensa... El ataque! (1984).mkv</t>
  </si>
  <si>
    <t>La mejor oferta (2013).mkv</t>
  </si>
  <si>
    <t>La mejor receta (2015).mkv</t>
  </si>
  <si>
    <t>La memoria de los muertos (2004).mkv</t>
  </si>
  <si>
    <t>La memoria del agua (2015).mkv</t>
  </si>
  <si>
    <t>La milla verde (1999).mkv</t>
  </si>
  <si>
    <t>La millonaria (1960).mkv</t>
  </si>
  <si>
    <t>La mirada del amor (2013).mkv</t>
  </si>
  <si>
    <t>La misión (1986).mkv</t>
  </si>
  <si>
    <t>La mitad oscura (1993).mkv</t>
  </si>
  <si>
    <t>La modista (The Dressmaker) (2015).mkv</t>
  </si>
  <si>
    <t>La montaña embrujada (2009).mkv</t>
  </si>
  <si>
    <t>La montaña entre nosotros (2017).mkv</t>
  </si>
  <si>
    <t>La montaña siniestra (1956).mkv</t>
  </si>
  <si>
    <t>La morada del miedo (2005).mkv</t>
  </si>
  <si>
    <t>La muchacha que sabía demasiado (1962).mkv</t>
  </si>
  <si>
    <t>La muerte de Stalin (2017).mkv</t>
  </si>
  <si>
    <t>La muerte os sienta tan bien (1992).mkv</t>
  </si>
  <si>
    <t>La muerte tenía un precio (1965).mkv</t>
  </si>
  <si>
    <t>La muerte y la doncella (1994).mkv</t>
  </si>
  <si>
    <t>La mujer de cemento (1968).mkv</t>
  </si>
  <si>
    <t>La mujer de paja (1964).mkv</t>
  </si>
  <si>
    <t>La mujer de rojo (1984).mkv</t>
  </si>
  <si>
    <t>La mujer del cuadro (1944).mkv</t>
  </si>
  <si>
    <t>La mujer del espía (2020).mkv</t>
  </si>
  <si>
    <t>La mujer explosiva (1985).mkv</t>
  </si>
  <si>
    <t>The Invisible Woman (La mujer invisible) (2013).mkv</t>
  </si>
  <si>
    <t>La mujer más asesinada del mundo (2018).mkv</t>
  </si>
  <si>
    <t>La mujer más odiada de Estados Unidos (2017).mkv</t>
  </si>
  <si>
    <t>La mujer que camina delante (2017).mkv</t>
  </si>
  <si>
    <t>La mujer que sabía leer (2017).mkv</t>
  </si>
  <si>
    <t>La mujer y el monstruo (1954).mkv</t>
  </si>
  <si>
    <t>La música nunca dejó de sonar (2011).mkv</t>
  </si>
  <si>
    <t>La naranja mecánica (1971).mkv</t>
  </si>
  <si>
    <t>La Navidad mágica de los Jangle (2020).mkv</t>
  </si>
  <si>
    <t>La niebla y la doncella (2017).mkv</t>
  </si>
  <si>
    <t>La noche americana (1973).mkv</t>
  </si>
  <si>
    <t>La noche de 12 años (2018).mkv</t>
  </si>
  <si>
    <t>La noche de los cristales rotos (1991).mkv</t>
  </si>
  <si>
    <t>La noche de los generales (1966).mkv</t>
  </si>
  <si>
    <t>La noche de los muertos vivientes (1968).mkv</t>
  </si>
  <si>
    <t>La noche de Walpurgis (1971).mkv</t>
  </si>
  <si>
    <t>La noche del cazador (1955).mkv</t>
  </si>
  <si>
    <t>La noche del cometa (1984).mkv</t>
  </si>
  <si>
    <t>La noche deseada (1967).mkv</t>
  </si>
  <si>
    <t>La noche devora el mundo (2018).mkv</t>
  </si>
  <si>
    <t>La noche es nuestra (2007).mkv</t>
  </si>
  <si>
    <t>La noche más oscura (Zero Dark Thirty) (2012).mkv</t>
  </si>
  <si>
    <t>La noche que Evelyn salió de la tumba (1971).mkv</t>
  </si>
  <si>
    <t>La noche que mi madre mató a mi padre (2016).mkv</t>
  </si>
  <si>
    <t>La novena puerta (1999).mkv</t>
  </si>
  <si>
    <t>La novia de Re-Animator (1990).mkv</t>
  </si>
  <si>
    <t>La novia era él (1949).mkv</t>
  </si>
  <si>
    <t>La obsesión (El entierro prematuro) (1962).mkv</t>
  </si>
  <si>
    <t>La ola (2008).mkv</t>
  </si>
  <si>
    <t>La otra hija (2009).mkv</t>
  </si>
  <si>
    <t>La pandilla de los once (1963).mkv</t>
  </si>
  <si>
    <t>La pasión de Cristo (2004).mkv</t>
  </si>
  <si>
    <t>La pasión turca (1994).mkv</t>
  </si>
  <si>
    <t>La patrulla (1978).mkv</t>
  </si>
  <si>
    <t>La peor persona del mundo (2021).mkv</t>
  </si>
  <si>
    <t>La tienda de los horrores (1986).mkv</t>
  </si>
  <si>
    <t>La pequeña tierra de Dios (1958).mkv</t>
  </si>
  <si>
    <t>La perfección (2018).mkv</t>
  </si>
  <si>
    <t>La pesca de salmón en Yemen (2011).mkv</t>
  </si>
  <si>
    <t>La piel fría (2017).mkv</t>
  </si>
  <si>
    <t>La piel que habito (2011).mkv</t>
  </si>
  <si>
    <t>La playa (2000).mkv</t>
  </si>
  <si>
    <t>La pradera sin ley (1955).mkv</t>
  </si>
  <si>
    <t>La presa desnuda (1966).mkv</t>
  </si>
  <si>
    <t>La primavera de Christine (2016).mkv</t>
  </si>
  <si>
    <t>La primera cita (2018).mkv</t>
  </si>
  <si>
    <t>La primera purga. La noche de las bestias (2018).mkv</t>
  </si>
  <si>
    <t>La princesa de la fila (2019).mkv</t>
  </si>
  <si>
    <t>La princesa prometida (1987).mkv</t>
  </si>
  <si>
    <t>La profesora de Historia (2014).mkv</t>
  </si>
  <si>
    <t>La profesora de parvulario (2018).mkv</t>
  </si>
  <si>
    <t>La profesora (2016).mkv</t>
  </si>
  <si>
    <t>La presa (2011).mkv</t>
  </si>
  <si>
    <t>La próxima piel (2016).mkv</t>
  </si>
  <si>
    <t>La próxima vez apuntaré al corazón (2014).mkv</t>
  </si>
  <si>
    <t>La prueba del crimen (2006).mkv</t>
  </si>
  <si>
    <t>La prueba (2003).mkv</t>
  </si>
  <si>
    <t>La puerta abierta (2016).mkv</t>
  </si>
  <si>
    <t>La puerta de al lado (2021).mkv</t>
  </si>
  <si>
    <t>La puerta del cielo (1980).mkv</t>
  </si>
  <si>
    <t>La punta del iceberg (2016).mkv</t>
  </si>
  <si>
    <t>The Perfect Score (La puntuación perfecta) (2004).mkv</t>
  </si>
  <si>
    <t>La quimera del oro (1925).mkv</t>
  </si>
  <si>
    <t>La quinta ola (2016).mkv</t>
  </si>
  <si>
    <t>La rebelión de las máquinas (1986).mkv</t>
  </si>
  <si>
    <t>La recluta Benjamin (1980).mkv</t>
  </si>
  <si>
    <t>La reconquista (2016).mkv</t>
  </si>
  <si>
    <t>La red social (2010).mkv</t>
  </si>
  <si>
    <t>La red (1995).mkv</t>
  </si>
  <si>
    <t>La región inmóvil (2015).mkv</t>
  </si>
  <si>
    <t>La regla del juego (1939).mkv</t>
  </si>
  <si>
    <t>La reina Cristina de Suecia (1933).mkv</t>
  </si>
  <si>
    <t>La reina de África (1951).mkv</t>
  </si>
  <si>
    <t>La reina de España (2016).mkv</t>
  </si>
  <si>
    <t>La reina de Nueva York (1937).mkv</t>
  </si>
  <si>
    <t>La reina del desierto (2015).mkv</t>
  </si>
  <si>
    <t>La reina Victoria y Abdul (2017).mkv</t>
  </si>
  <si>
    <t>La reina Victoria (2009).mkv</t>
  </si>
  <si>
    <t>La religiosa (2013).mkv</t>
  </si>
  <si>
    <t>La residencia (1969).mkv</t>
  </si>
  <si>
    <t>La revolución silenciosa (2018).mkv</t>
  </si>
  <si>
    <t>La roca (1996).mkv</t>
  </si>
  <si>
    <t>La rosa púrpura de El Cairo (1985).mkv</t>
  </si>
  <si>
    <t>La ruleta de la fortuna y la fantasía (2021).mkv</t>
  </si>
  <si>
    <t>La seducción (2017).mkv</t>
  </si>
  <si>
    <t>La selva esmeralda (1985).mkv</t>
  </si>
  <si>
    <t>La semana del asesino (1972).mkv</t>
  </si>
  <si>
    <t>La semilla del diablo (1968).mkv</t>
  </si>
  <si>
    <t>La senda tenebrosa (1947).mkv</t>
  </si>
  <si>
    <t>The Ring (La señal) (2002).mkv</t>
  </si>
  <si>
    <t>La señora Miniver (1942).mkv</t>
  </si>
  <si>
    <t>La señorita Julia (2014).mkv</t>
  </si>
  <si>
    <t>La séptima profecía (1988).mkv</t>
  </si>
  <si>
    <t>La serpiente y el arco iris (1988).mkv</t>
  </si>
  <si>
    <t>La sirena y el delfín (1957).mkv</t>
  </si>
  <si>
    <t>La sociedad literaria y el pastel de piel de patata (2018).mkv</t>
  </si>
  <si>
    <t>La soga de la horca (1973).mkv</t>
  </si>
  <si>
    <t>La soga (1948).mkv</t>
  </si>
  <si>
    <t>La soledad de los números primos (2010).mkv</t>
  </si>
  <si>
    <t>La soledad del corredor de fondo (1962).mkv</t>
  </si>
  <si>
    <t>La solución final (2001).mkv</t>
  </si>
  <si>
    <t>La sombra de la ley (2018).mkv</t>
  </si>
  <si>
    <t>Dragonfly (La sombra de la libélula) (2002).mkv</t>
  </si>
  <si>
    <t>La sombra de la noche (1997).mkv</t>
  </si>
  <si>
    <t>La sombra de la sospecha (2006).mkv</t>
  </si>
  <si>
    <t>La sombra de la traición (2011).mkv</t>
  </si>
  <si>
    <t>La sombra del actor (2014).mkv</t>
  </si>
  <si>
    <t>La sombra del cazador (2007).mkv</t>
  </si>
  <si>
    <t>La sombra del diablo (1997).mkv</t>
  </si>
  <si>
    <t>La sombra del pasado (2018).mkv</t>
  </si>
  <si>
    <t>La sombra del poder (2009).mkv</t>
  </si>
  <si>
    <t>La sombra del reino (2007).mkv</t>
  </si>
  <si>
    <t>La sonrisa de Mona Lisa (2003).mkv</t>
  </si>
  <si>
    <t>La sonrisa etrusca (2018).mkv</t>
  </si>
  <si>
    <t>La strada (1954).mkv</t>
  </si>
  <si>
    <t>La suerte de los Logan (2017).mkv</t>
  </si>
  <si>
    <t>In-natural (1985).mkv</t>
  </si>
  <si>
    <t>La taberna del irlandés (1963).mkv</t>
  </si>
  <si>
    <t>La tapadera (1993).mkv</t>
  </si>
  <si>
    <t>La teniente O'Neil (1997).mkv</t>
  </si>
  <si>
    <t>La tentación vive arriba (1955).mkv</t>
  </si>
  <si>
    <t>La teoría del todo (2014).mkv</t>
  </si>
  <si>
    <t>La tercera esposa (2018).mkv</t>
  </si>
  <si>
    <t>La terminal (2004).mkv</t>
  </si>
  <si>
    <t>La pequeña tienda de los horrores (1960).mkv</t>
  </si>
  <si>
    <t>La tienda (1993).mkv</t>
  </si>
  <si>
    <t>La tierra de las buenas costumbres (2018).mkv</t>
  </si>
  <si>
    <t>La tierra de los muertos vivientes (2005).mkv</t>
  </si>
  <si>
    <t>La tormenta de hielo (1997).mkv</t>
  </si>
  <si>
    <t>La tormenta perfecta (2000).mkv</t>
  </si>
  <si>
    <t>La torre de los ambiciosos (1954).mkv</t>
  </si>
  <si>
    <t>La torre del infierno (2013).mkv</t>
  </si>
  <si>
    <t>La Torre Oscura (2017).mkv</t>
  </si>
  <si>
    <t>La tragedia de Peterloo (2018).mkv</t>
  </si>
  <si>
    <t>La trama (Broken City) (2013).mkv</t>
  </si>
  <si>
    <t>La trampa del asesino (2007).mkv</t>
  </si>
  <si>
    <t>La trampa del mal (2010).mkv</t>
  </si>
  <si>
    <t>La trampa (1999).mkv</t>
  </si>
  <si>
    <t>La travesía (2020).mkv</t>
  </si>
  <si>
    <t>La tribu (2018).mkv</t>
  </si>
  <si>
    <t>La trinchera infinita (2019).mkv</t>
  </si>
  <si>
    <t>La última apuesta (2016).mkv</t>
  </si>
  <si>
    <t>La última apuesta (2015).mkv</t>
  </si>
  <si>
    <t>La última aventura de Robin Hood (2013).mkv</t>
  </si>
  <si>
    <t>La última bala (1957).mkv</t>
  </si>
  <si>
    <t>La última bandera (2017).mkv</t>
  </si>
  <si>
    <t>La última canción (2010).mkv</t>
  </si>
  <si>
    <t>La última casa a la izquierda (2009).mkv</t>
  </si>
  <si>
    <t>La última estación (2009).mkv</t>
  </si>
  <si>
    <t>La última flecha (1952).mkv</t>
  </si>
  <si>
    <t>La última fortaleza (2001).mkv</t>
  </si>
  <si>
    <t>La última lección (2018).mkv</t>
  </si>
  <si>
    <t>La última llamada (2013).mkv</t>
  </si>
  <si>
    <t>Last Looks (2021).mkv</t>
  </si>
  <si>
    <t>La última noche (2002).mkv</t>
  </si>
  <si>
    <t>La última ola (1977).mkv</t>
  </si>
  <si>
    <t>La última película (2021).mkv</t>
  </si>
  <si>
    <t>La última película (1971).mkv</t>
  </si>
  <si>
    <t>La última seducción (1994).mkv</t>
  </si>
  <si>
    <t>La última tentación de Cristo (1988).mkv</t>
  </si>
  <si>
    <t>La última viajera del tiempo. Zafiro (2014).mkv</t>
  </si>
  <si>
    <t>La vaca (2015).mkv</t>
  </si>
  <si>
    <t>La vampira de Barcelona (2020).mkv</t>
  </si>
  <si>
    <t>La vaquilla (1985).mkv</t>
  </si>
  <si>
    <t>La vecina de al lado (2004).mkv</t>
  </si>
  <si>
    <t>La venganza de Frank James (1940).mkv</t>
  </si>
  <si>
    <t>La venganza de Jane (2016).mkv</t>
  </si>
  <si>
    <t>La venganza de Ulzana (1972).mkv</t>
  </si>
  <si>
    <t>La venganza del bergantín (1948).mkv</t>
  </si>
  <si>
    <t>La venganza del conde de Montecristo (2002).mkv</t>
  </si>
  <si>
    <t>La venganza del dragón (2009).mkv</t>
  </si>
  <si>
    <t>La venganza es mía (1979).mkv</t>
  </si>
  <si>
    <t>La venganza se sirve fría (2017).mkv</t>
  </si>
  <si>
    <t>La ventana indiscreta (1954).mkv</t>
  </si>
  <si>
    <t>La ventana secreta (2004).mkv</t>
  </si>
  <si>
    <t>La verdad (2019).mkv</t>
  </si>
  <si>
    <t>La verdad duele (2015).mkv</t>
  </si>
  <si>
    <t>Proof (La verdad oculta) (2005).mkv</t>
  </si>
  <si>
    <t>La verdad oculta (2010).mkv</t>
  </si>
  <si>
    <t>La verdad sobre Charlie (2002).mkv</t>
  </si>
  <si>
    <t>La verdad (2015).mkv</t>
  </si>
  <si>
    <t>La verdadera historia de la banda de Kelly (2019).mkv</t>
  </si>
  <si>
    <t>La versión Browning (1951).mkv</t>
  </si>
  <si>
    <t>La víctima perfecta (2011).mkv</t>
  </si>
  <si>
    <t>La vida ante sus ojos (2007).mkv</t>
  </si>
  <si>
    <t>La vida de Adèle (2013).mkv</t>
  </si>
  <si>
    <t>La vida de Brian (1979).mkv</t>
  </si>
  <si>
    <t>La vida de David Gale (2003).mkv</t>
  </si>
  <si>
    <t>La vida de los otros (2006).mkv</t>
  </si>
  <si>
    <t>La vida de Pi (2012).mkv</t>
  </si>
  <si>
    <t>La vida en juego (2006).mkv</t>
  </si>
  <si>
    <t>La vida en una canción (2014).mkv</t>
  </si>
  <si>
    <t>La vida inesperada (2014).mkv</t>
  </si>
  <si>
    <t>La vida invisible de Eurídice Gusmão (2019).mkv</t>
  </si>
  <si>
    <t>La vida por delante (2020).mkv</t>
  </si>
  <si>
    <t>La vida privada de Sherlock Holmes (1970).mkv</t>
  </si>
  <si>
    <t>La vida secreta de las palabras (2005).mkv</t>
  </si>
  <si>
    <t>La vida secreta de Walter Mitty (2013).mkv</t>
  </si>
  <si>
    <t>La vida y nada más (1989).mkv</t>
  </si>
  <si>
    <t>La vieja guardia (2020).mkv</t>
  </si>
  <si>
    <t>La villana (2017).mkv</t>
  </si>
  <si>
    <t>La violencia del sexo (1978).mkv</t>
  </si>
  <si>
    <t>La visita (2015).mkv</t>
  </si>
  <si>
    <t>La víspera de Halloween (2013).mkv</t>
  </si>
  <si>
    <t>La voz de una generación (2013).mkv</t>
  </si>
  <si>
    <t>La wedding planner (2017).mkv</t>
  </si>
  <si>
    <t>La zona gris (2001).mkv</t>
  </si>
  <si>
    <t>La zona muerta (1983).mkv</t>
  </si>
  <si>
    <t>Ladrón (1981).mkv</t>
  </si>
  <si>
    <t>Ladrones de mentes (2004).mkv</t>
  </si>
  <si>
    <t>Ladrones de trenes (1973).mkv</t>
  </si>
  <si>
    <t>Lady Bird (2017).mkv</t>
  </si>
  <si>
    <t>Lady Halcón (1985).mkv</t>
  </si>
  <si>
    <t>Lady J (2018).mkv</t>
  </si>
  <si>
    <t>Lady Macbeth (2016).mkv</t>
  </si>
  <si>
    <t>Ladykillers (2004).mkv</t>
  </si>
  <si>
    <t>Laggies (2014).mkv</t>
  </si>
  <si>
    <t>Lago Shimmer (2017).mkv</t>
  </si>
  <si>
    <t>Lágrimas del sol (2003).mkv</t>
  </si>
  <si>
    <t>Lake Bodom (2016).mkv</t>
  </si>
  <si>
    <t>Langosta (2015).mkv</t>
  </si>
  <si>
    <t>Lanza rota (1954).mkv</t>
  </si>
  <si>
    <t>Larga es la noche (1947).mkv</t>
  </si>
  <si>
    <t>Larga vida y prosperidad (2017).mkv</t>
  </si>
  <si>
    <t>Largo domingo de noviazgo (2004).mkv</t>
  </si>
  <si>
    <t>Larry Crowne, nunca es tarde (2011).mkv</t>
  </si>
  <si>
    <t>Lars y una chica de verdad (2007).mkv</t>
  </si>
  <si>
    <t>Las 13 rosas (2007).mkv</t>
  </si>
  <si>
    <t>Las águilas azules (1966).mkv</t>
  </si>
  <si>
    <t>Las amistades peligrosas (1988).mkv</t>
  </si>
  <si>
    <t>Las apariencias engañan (2016).mkv</t>
  </si>
  <si>
    <t>Las aventuras de Buckaroo Banzai (1984).mkv</t>
  </si>
  <si>
    <t>Las aventuras de Ford Fairlane (1990).mkv</t>
  </si>
  <si>
    <t>Las aventuras de Jeremiah Johnson (1972).mkv</t>
  </si>
  <si>
    <t>Las aventuras de Priscilla, reina del desierto (1994).mkv</t>
  </si>
  <si>
    <t>Las aventuras del barón Münchausen (1988).mkv</t>
  </si>
  <si>
    <t>Las brujas de Eastwick (1987).mkv</t>
  </si>
  <si>
    <t>Las brujas de Zugarramurdi (2013).mkv</t>
  </si>
  <si>
    <t>Las chicas de la 6ª planta (2010).mkv</t>
  </si>
  <si>
    <t>Las crónicas de Blancanieves. El Cazador y la Reina del Hielo (2016).mkv</t>
  </si>
  <si>
    <t>Las cruzadas (1935).mkv</t>
  </si>
  <si>
    <t>Las cuatro plumas (2002).mkv</t>
  </si>
  <si>
    <t>Las diabólicas (1955).mkv</t>
  </si>
  <si>
    <t>Las distancias (2018).mkv</t>
  </si>
  <si>
    <t>Las dos caras de enero (2014).mkv</t>
  </si>
  <si>
    <t>Las dos caras de la verdad (1996).mkv</t>
  </si>
  <si>
    <t>Llamadas a espiar (2019).mkv</t>
  </si>
  <si>
    <t>Las estrellas de cine no mueren en Liverpool (2017).mkv</t>
  </si>
  <si>
    <t>Las flores de la guerra (2011).mkv</t>
  </si>
  <si>
    <t>Las guardianas (2017).mkv</t>
  </si>
  <si>
    <t>Las hermanas Bolena (2008).mkv</t>
  </si>
  <si>
    <t>Las hijas de Abril (2017).mkv</t>
  </si>
  <si>
    <t>Las hijas del Reich (2020).mkv</t>
  </si>
  <si>
    <t>Las horas (2002).mkv</t>
  </si>
  <si>
    <t>Las huellas imborrables (2013).mkv</t>
  </si>
  <si>
    <t>Las inocentes (2016).mkv</t>
  </si>
  <si>
    <t>Las invasiones bárbaras (2003).mkv</t>
  </si>
  <si>
    <t>Las leyes de la frontera (2021).mkv</t>
  </si>
  <si>
    <t>Las leyes de la termodinámica (2018).mkv</t>
  </si>
  <si>
    <t>Las llaves del reino (1944).mkv</t>
  </si>
  <si>
    <t>Las locas aventuras de Rabbi Jacob (1973).mkv</t>
  </si>
  <si>
    <t>Las montañas de la luna (1990).mkv</t>
  </si>
  <si>
    <t>Las mujeres perfectas (2004).mkv</t>
  </si>
  <si>
    <t>Las nieves del Kilimanjaro (1952).mkv</t>
  </si>
  <si>
    <t>Las normas de la casa de la sidra (1999).mkv</t>
  </si>
  <si>
    <t>Las novias de mis amigos (2014).mkv</t>
  </si>
  <si>
    <t>Las ovejas no pierden el tren (2014).mkv</t>
  </si>
  <si>
    <t>Las plagas de Breslavia (2018).mkv</t>
  </si>
  <si>
    <t>Las seductoras (2001).mkv</t>
  </si>
  <si>
    <t>Las sesiones (2012).mkv</t>
  </si>
  <si>
    <t>Las tres caras de Eva (1957).mkv</t>
  </si>
  <si>
    <t>Las últimas horas (2014).mkv</t>
  </si>
  <si>
    <t>Las últimas supervivientes (2015).mkv</t>
  </si>
  <si>
    <t>Las uvas de la ira (1940).mkv</t>
  </si>
  <si>
    <t>Socorro! Llegan las vacaciones (1983).mkv</t>
  </si>
  <si>
    <t>Las veinticuatro horas de Le Mans (1971).mkv</t>
  </si>
  <si>
    <t>Las ventajas de ser un marginado (2012).mkv</t>
  </si>
  <si>
    <t>Las vidas de Grace (Short Term 12) (2013).mkv</t>
  </si>
  <si>
    <t>La resurrección de Louis Drax (2016).mkv</t>
  </si>
  <si>
    <t>Las vidas posibles de Mr. Nobody (2009).mkv</t>
  </si>
  <si>
    <t>Las vírgenes suicidas (1999).mkv</t>
  </si>
  <si>
    <t>Las zapatillas rojas (1948).mkv</t>
  </si>
  <si>
    <t>Late Night (2019).mkv</t>
  </si>
  <si>
    <t>Latidos en la oscuridad (2018).mkv</t>
  </si>
  <si>
    <t>Látigo (1971).mkv</t>
  </si>
  <si>
    <t>Laurel y Hardy en el Oeste (1937).mkv</t>
  </si>
  <si>
    <t>El misterio de Jane (2016).mkv</t>
  </si>
  <si>
    <t>Lawrence de Arabia (1962).mkv</t>
  </si>
  <si>
    <t>Lazos ardientes (1996).mkv</t>
  </si>
  <si>
    <t>Lazos de guerra (2004).mkv</t>
  </si>
  <si>
    <t>El baile de las locas (2021).mkv</t>
  </si>
  <si>
    <t>El francotirador (2012).mkv</t>
  </si>
  <si>
    <t>Le llamaban Jeeg Robot (2015).mkv</t>
  </si>
  <si>
    <t>Le llaman Bodhi (1991).mkv</t>
  </si>
  <si>
    <t>Le Mans '66 (2019).mkv</t>
  </si>
  <si>
    <t>Le Week-End (2013).mkv</t>
  </si>
  <si>
    <t>Lean on Pete (2017).mkv</t>
  </si>
  <si>
    <t>Leaving Las Vegas (1995).mkv</t>
  </si>
  <si>
    <t>Lecciones de amor (2013).mkv</t>
  </si>
  <si>
    <t>Lee mis labios (2001).mkv</t>
  </si>
  <si>
    <t>Legado en los huesos (2019).mkv</t>
  </si>
  <si>
    <t>Legión (2010).mkv</t>
  </si>
  <si>
    <t>Legítima defensa, de John Grisham (1997).mkv</t>
  </si>
  <si>
    <t>Lejos de la tierra quemada (2008).mkv</t>
  </si>
  <si>
    <t>Lejos de los hombres (2014).mkv</t>
  </si>
  <si>
    <t>Lejos del cielo (2002).mkv</t>
  </si>
  <si>
    <t>Leningrado (2009).mkv</t>
  </si>
  <si>
    <t>Léolo (1992).mkv</t>
  </si>
  <si>
    <t>El profesional (Léon) (1994).mkv</t>
  </si>
  <si>
    <t>Les combattants (2014).mkv</t>
  </si>
  <si>
    <t>Les doy un año (2013).mkv</t>
  </si>
  <si>
    <t>Los lioneses (2011).mkv</t>
  </si>
  <si>
    <t>Leviathan. El demonio del abismo (1989).mkv</t>
  </si>
  <si>
    <t>Leyenda urbana (1998).mkv</t>
  </si>
  <si>
    <t>Leyendas de pasión (1994).mkv</t>
  </si>
  <si>
    <t>Libéranos del mal (2020).mkv</t>
  </si>
  <si>
    <t>Libertad (2014).mkv</t>
  </si>
  <si>
    <t>Líbranos del mal (2014).mkv</t>
  </si>
  <si>
    <t>Vidas criminales (2013).mkv</t>
  </si>
  <si>
    <t>Lifeforce, fuerza vital (1985).mkv</t>
  </si>
  <si>
    <t>Ángel de venganza (2015).mkv</t>
  </si>
  <si>
    <t>Lili Marleen (Una canción... Lilí Marlen) (1981).mkv</t>
  </si>
  <si>
    <t>Límite, 48 horas (1982).mkv</t>
  </si>
  <si>
    <t>Límite vertical (2000).mkv</t>
  </si>
  <si>
    <t>Lincoln (2012).mkv</t>
  </si>
  <si>
    <t>Línea mortal (1990).mkv</t>
  </si>
  <si>
    <t>Lío embarazoso (2007).mkv</t>
  </si>
  <si>
    <t>Lío en Broadway (2014).mkv</t>
  </si>
  <si>
    <t>Lion (2016).mkv</t>
  </si>
  <si>
    <t>Lisa (1990).mkv</t>
  </si>
  <si>
    <t>Little Boy (2015).mkv</t>
  </si>
  <si>
    <t>Chicos monsters (1989).mkv</t>
  </si>
  <si>
    <t>Little Nicky (2000).mkv</t>
  </si>
  <si>
    <t>Un hada llamada Liza (2015).mkv</t>
  </si>
  <si>
    <t>Llamaradas (1991).mkv</t>
  </si>
  <si>
    <t>Llanura roja (1954).mkv</t>
  </si>
  <si>
    <t>Llega de noche (2017).mkv</t>
  </si>
  <si>
    <t>Llegan sin avisar (1980).mkv</t>
  </si>
  <si>
    <t>Llévame a casa nena (2011).mkv</t>
  </si>
  <si>
    <t>Llévame a casa (2019).mkv</t>
  </si>
  <si>
    <t>Llévame a la luna (2012).mkv</t>
  </si>
  <si>
    <t>Lloviendo piedras (1993).mkv</t>
  </si>
  <si>
    <t>Lo dejo cuando quiera (2019).mkv</t>
  </si>
  <si>
    <t>Lo dice Georgia (2007).mkv</t>
  </si>
  <si>
    <t>Lo imposible (2012).mkv</t>
  </si>
  <si>
    <t>Lo mejor de mí (2014).mkv</t>
  </si>
  <si>
    <t>Lo mejor está por llegar (2019).mkv</t>
  </si>
  <si>
    <t>Lo mejor para ella (2014).mkv</t>
  </si>
  <si>
    <t>Lo que arde con el fuego (2018).mkv</t>
  </si>
  <si>
    <t>Lo que arde (2019).mkv</t>
  </si>
  <si>
    <t>Lo que de verdad importa (2017).mkv</t>
  </si>
  <si>
    <t>Lo que el día debe a la noche (2012).mkv</t>
  </si>
  <si>
    <t>Lo que el viento se llevó (1939).mkv</t>
  </si>
  <si>
    <t>Lo que esconde Silver Lake (2018).mkv</t>
  </si>
  <si>
    <t>Lo que hacemos en las sombras (2014).mkv</t>
  </si>
  <si>
    <t>Lo que la verdad esconde (2000).mkv</t>
  </si>
  <si>
    <t>Lo que queda de nosotras (2019).mkv</t>
  </si>
  <si>
    <t>Lo que queda del día (1993).mkv</t>
  </si>
  <si>
    <t>Lobo (1994).mkv</t>
  </si>
  <si>
    <t>Lobos humanos (1981).mkv</t>
  </si>
  <si>
    <t>Lobos marinos (1980).mkv</t>
  </si>
  <si>
    <t>Lobos sucios (2015).mkv</t>
  </si>
  <si>
    <t>Loca evasión (1974).mkv</t>
  </si>
  <si>
    <t>Locas de alegría (2016).mkv</t>
  </si>
  <si>
    <t>Lock &amp; Stock (1998).mkv</t>
  </si>
  <si>
    <t>Locke (2013).mkv</t>
  </si>
  <si>
    <t>Locos de remate (1980).mkv</t>
  </si>
  <si>
    <t>Locuras de verano (1955).mkv</t>
  </si>
  <si>
    <t>Lola Pater (2017).mkv</t>
  </si>
  <si>
    <t>Lolita (1962).mkv</t>
  </si>
  <si>
    <t>Lolo, el hijo de mi novia (2015).mkv</t>
  </si>
  <si>
    <t>London Boulevard (2010).mkv</t>
  </si>
  <si>
    <t>London. Oscura Obsesión (2005).mkv</t>
  </si>
  <si>
    <t>Londres. Distrito criminal (2013).mkv</t>
  </si>
  <si>
    <t>Looper (2012).mkv</t>
  </si>
  <si>
    <t>Lord Jim (1965).mkv</t>
  </si>
  <si>
    <t>Lore (2012).mkv</t>
  </si>
  <si>
    <t>Los 28 hombres de Panfilov (2016).mkv</t>
  </si>
  <si>
    <t>Los 33, una historia de esperanza (2015).mkv</t>
  </si>
  <si>
    <t>Los 800 (2020).mkv</t>
  </si>
  <si>
    <t>Los albóndigas en remojo (1984).mkv</t>
  </si>
  <si>
    <t>Los amantes pasajeros (2013).mkv</t>
  </si>
  <si>
    <t>Los amores cobardes (2017).mkv</t>
  </si>
  <si>
    <t>Los amos de Brooklyn (2009).mkv</t>
  </si>
  <si>
    <t>Los amos de la noche (The Warriors) (1979).mkv</t>
  </si>
  <si>
    <t>Los amos del barrio (2012).mkv</t>
  </si>
  <si>
    <t>Los anarquistas (2015).mkv</t>
  </si>
  <si>
    <t>Los años más bellos de una vida (2019).mkv</t>
  </si>
  <si>
    <t>Los archivos del Pentágono (2017).mkv</t>
  </si>
  <si>
    <t>Los aristócratas del crimen (1975).mkv</t>
  </si>
  <si>
    <t>Los becarios (2013).mkv</t>
  </si>
  <si>
    <t>Los Borgia (2006).mkv</t>
  </si>
  <si>
    <t>Los bucaneros (1958).mkv</t>
  </si>
  <si>
    <t>Los búfalos de Durham (1988).mkv</t>
  </si>
  <si>
    <t>Los caballeros de la mesa cuadrada y sus locos seguidores (1975).mkv</t>
  </si>
  <si>
    <t>Los caballeros del rey Arturo (1953).mkv</t>
  </si>
  <si>
    <t>Los caballeros las prefieren rubias (1953).mkv</t>
  </si>
  <si>
    <t>Los canallas duermen en paz (1960).mkv</t>
  </si>
  <si>
    <t>Los cañones de Navarone (1961).mkv</t>
  </si>
  <si>
    <t>Los casos de Victoria (2016).mkv</t>
  </si>
  <si>
    <t>Los cautivos (1957).mkv</t>
  </si>
  <si>
    <t>Los chicos de la compañía C (1978).mkv</t>
  </si>
  <si>
    <t>Los chicos del barrio (1991).mkv</t>
  </si>
  <si>
    <t>Los chicos del coro (2004).mkv</t>
  </si>
  <si>
    <t>Los chicos del maíz (1984).mkv</t>
  </si>
  <si>
    <t>Los codiciosos (1994).mkv</t>
  </si>
  <si>
    <t>Los comancheros (1961).mkv</t>
  </si>
  <si>
    <t>Los confidentes (2009).mkv</t>
  </si>
  <si>
    <t>Los consejos de Alice (2019).mkv</t>
  </si>
  <si>
    <t>Los conspiradores (2016).mkv</t>
  </si>
  <si>
    <t>Los contrabandistas de Moonfleet (1955).mkv</t>
  </si>
  <si>
    <t>Los cowboys (1972).mkv</t>
  </si>
  <si>
    <t>Los crímenes de Oxford (2008).mkv</t>
  </si>
  <si>
    <t>Los cronocrímenes (2007).mkv</t>
  </si>
  <si>
    <t>Los Cuatro Cocos (1929).mkv</t>
  </si>
  <si>
    <t>Los cuatro hijos de Katie Elder (1965).mkv</t>
  </si>
  <si>
    <t>Los cuatro jinetes del apocalipsis (1962).mkv</t>
  </si>
  <si>
    <t>Los cuatro mosqueteros (1974).mkv</t>
  </si>
  <si>
    <t>Los cuatrocientos golpes (1959).mkv</t>
  </si>
  <si>
    <t>Los demonios de la noche (1996).mkv</t>
  </si>
  <si>
    <t>Los descendientes (2011).mkv</t>
  </si>
  <si>
    <t>Los diablos del Pacífico (1956).mkv</t>
  </si>
  <si>
    <t>Los diarios del ron (2011).mkv</t>
  </si>
  <si>
    <t>Los dientes del diablo (1960).mkv</t>
  </si>
  <si>
    <t>Los diez mandamientos (1956).mkv</t>
  </si>
  <si>
    <t>Los dinamiteros (1964).mkv</t>
  </si>
  <si>
    <t>Los dos papas (2019).mkv</t>
  </si>
  <si>
    <t>Los duelistas (1977).mkv</t>
  </si>
  <si>
    <t>Los elegidos (1999).mkv</t>
  </si>
  <si>
    <t>Los Estados Unidos contra Billie Holiday (2021).mkv</t>
  </si>
  <si>
    <t>Los exámenes (2016).mkv</t>
  </si>
  <si>
    <t>Los exiliados románticos (2015).mkv</t>
  </si>
  <si>
    <t>Los fabulosos Baker Boys (1989).mkv</t>
  </si>
  <si>
    <t>Los falsificadores (2007).mkv</t>
  </si>
  <si>
    <t>Los fantasmas atacan al jefe (1988).mkv</t>
  </si>
  <si>
    <t>Los fantasmas de Goya (2006).mkv</t>
  </si>
  <si>
    <t>Los fantasmas de mis exnovias (2009).mkv</t>
  </si>
  <si>
    <t>Sneakers (Los fisgones) (1992).mkv</t>
  </si>
  <si>
    <t>Los forajidos de Baytown (2012).mkv</t>
  </si>
  <si>
    <t>Los forajidos de Río Bravo (1970).mkv</t>
  </si>
  <si>
    <t>Los gemelos golpean dos veces (1988).mkv</t>
  </si>
  <si>
    <t>Los girasoles (1970).mkv</t>
  </si>
  <si>
    <t>Los Goonies (1985).mkv</t>
  </si>
  <si>
    <t>Los gritos del silencio (1984).mkv</t>
  </si>
  <si>
    <t>Los gustos y los colores (2018).mkv</t>
  </si>
  <si>
    <t>Los hambrientos (2017).mkv</t>
  </si>
  <si>
    <t>Los hermanos Bloom (2008).mkv</t>
  </si>
  <si>
    <t>Los hermanos de negro (2013).mkv</t>
  </si>
  <si>
    <t>Los hermanos Karamazov (1958).mkv</t>
  </si>
  <si>
    <t>Los hermanos Sisters (2018).mkv</t>
  </si>
  <si>
    <t>Los héroes de Telemark (1965).mkv</t>
  </si>
  <si>
    <t>Los héroes del mal (2015).mkv</t>
  </si>
  <si>
    <t>Los héroes del tiempo (1981).mkv</t>
  </si>
  <si>
    <t>Los hombres libres de Jones (2016).mkv</t>
  </si>
  <si>
    <t>Los hombres que miraban fijamente a las cabras (2009).mkv</t>
  </si>
  <si>
    <t>Los huéspedes (2011).mkv</t>
  </si>
  <si>
    <t>Los idus de marzo (2011).mkv</t>
  </si>
  <si>
    <t>Los impostores (Matchstick Men) (2003).mkv</t>
  </si>
  <si>
    <t>Los inconquistables (1947).mkv</t>
  </si>
  <si>
    <t>Los indestructibles (1969).mkv</t>
  </si>
  <si>
    <t>Mamma Mia! La película (2008) - FilmAffinity</t>
  </si>
  <si>
    <t>Los líos de Gray (2006).avi</t>
  </si>
  <si>
    <t>Los locos de Hollywood (2009).avi</t>
  </si>
  <si>
    <t>Los muertos no se tocan, nene (2011).avi</t>
  </si>
  <si>
    <t>Los próximos tres días (2010).avi</t>
  </si>
  <si>
    <t>Los reyes del crimen (2001).avi</t>
  </si>
  <si>
    <t>Los USA en zona rusa (1994).avi</t>
  </si>
  <si>
    <t>Fighter (Luchador) (2007).avi</t>
  </si>
  <si>
    <t>Luciérnagas en el jardín (2008).avi</t>
  </si>
  <si>
    <t>Lucky You (2007).avi</t>
  </si>
  <si>
    <t>Management (2008).avi</t>
  </si>
  <si>
    <t>Mangal Pandey. Un hombre contra un imperio (2005).avi</t>
  </si>
  <si>
    <t>Icon - Manifiesto negro (2005).avi</t>
  </si>
  <si>
    <t>Marco Polo (2007).avi</t>
  </si>
  <si>
    <t>Más allá de la duda (1956).avi</t>
  </si>
  <si>
    <t>Más fuerte que el odio (1988).avi</t>
  </si>
  <si>
    <t>Más que amigos (2000).avi</t>
  </si>
  <si>
    <t>Medidas extraordinarias (2010).avi</t>
  </si>
  <si>
    <t>Megapetarda (2008).avi</t>
  </si>
  <si>
    <t>Mein Führer (2007).avi</t>
  </si>
  <si>
    <t>Mesas separadas (1958).avi</t>
  </si>
  <si>
    <t>Mi nombre es Harvey Milk (2008).avi</t>
  </si>
  <si>
    <t>Mi primo Vinny (1992).avi</t>
  </si>
  <si>
    <t>Mi vida es una ruina (2007).avi</t>
  </si>
  <si>
    <t>Micmacs (2009).avi</t>
  </si>
  <si>
    <t>Mil veces adiós (1986).avi</t>
  </si>
  <si>
    <t>Missing In America (2005).avi</t>
  </si>
  <si>
    <t>Mongol (2007).avi</t>
  </si>
  <si>
    <t>Morituri (1965).avi</t>
  </si>
  <si>
    <t>Mortadelo y Filemón. Misión, salvar la Tierra (2008).avi</t>
  </si>
  <si>
    <t>Mothman. La última profecía (2002).avi</t>
  </si>
  <si>
    <t>Las vacaciones de Mr. Bean (Mr. Bean 2) (2007).avi</t>
  </si>
  <si>
    <t>Mr. Deeds (2002).avi</t>
  </si>
  <si>
    <t>Mrs. Henderson presenta (2005).avi</t>
  </si>
  <si>
    <t>MS1. Máxima seguridad (2012).avi</t>
  </si>
  <si>
    <t>Muerte al amanecer (2006).avi</t>
  </si>
  <si>
    <t>Mujercitas (1949).avi</t>
  </si>
  <si>
    <t>Mulholland Falls (La brigada del sombrero) (1996).avi</t>
  </si>
  <si>
    <t>Murmullos en la ciudad (1951).avi</t>
  </si>
  <si>
    <t>My Blueberry Nights (2007).avi</t>
  </si>
  <si>
    <t>Nadie es perfecto (1999).avi</t>
  </si>
  <si>
    <t>Nancy Drew. Misterio en las colinas de Hollywood (2007).avi</t>
  </si>
  <si>
    <t>Napoleón y yo (2006).avi</t>
  </si>
  <si>
    <t>Ned Kelly, comienza la leyenda (2003).avi</t>
  </si>
  <si>
    <t>Negocios de guerra (2008).avi</t>
  </si>
  <si>
    <t>Ni un pelo de tonto (1994).avi</t>
  </si>
  <si>
    <t>Nine (2009).avi</t>
  </si>
  <si>
    <t>Niñera a la fuerza (2003).avi</t>
  </si>
  <si>
    <t>No desearás al vecino del quinto (1970).avi</t>
  </si>
  <si>
    <t>No tan duro de pelar (Drillbit Taylor) (2008).avi</t>
  </si>
  <si>
    <t>Noches de tormenta (2008).avi</t>
  </si>
  <si>
    <t>Notorious (2009).avi</t>
  </si>
  <si>
    <t>Nuestra canción de amor (2010).avi</t>
  </si>
  <si>
    <t>Nueva York para principiantes (2008).avi</t>
  </si>
  <si>
    <t>Nunca digas nunca (2005).avi</t>
  </si>
  <si>
    <t>Los malvados de Firecreek (1968).mkv</t>
  </si>
  <si>
    <t>Los mejores años de nuestra vida (1946).mkv</t>
  </si>
  <si>
    <t>Los inmortales (1986).mkv</t>
  </si>
  <si>
    <t>Los insólitos peces gato (2013).mkv</t>
  </si>
  <si>
    <t>Los intocables de Eliot Ness (1987).mkv</t>
  </si>
  <si>
    <t>Los Japón (2019).mkv</t>
  </si>
  <si>
    <t>Los jinetes del Apocalipsis (Horsemen) (2009).mkv</t>
  </si>
  <si>
    <t>Los jóvenes salvajes (1961).mkv</t>
  </si>
  <si>
    <t>Los límites de la verdad (El engaño) (2013).mkv</t>
  </si>
  <si>
    <t>Los miércoles no existen (2015).mkv</t>
  </si>
  <si>
    <t>Los Miserables. La leyenda nunca muere (1998).mkv</t>
  </si>
  <si>
    <t>Los misteriosos asesinatos de Limehouse (2016).mkv</t>
  </si>
  <si>
    <t>Los muertos (2010).mkv</t>
  </si>
  <si>
    <t>Los músicos de Gion (1953).mkv</t>
  </si>
  <si>
    <t>Los niños de Huang Shi (2008).mkv</t>
  </si>
  <si>
    <t>Los niños de Windermere (2020).mkv</t>
  </si>
  <si>
    <t>Los niños del Brasil (1978).mkv</t>
  </si>
  <si>
    <t>Los odiosos ocho (2015).mkv</t>
  </si>
  <si>
    <t>Los ojos amarillos de los cocodrilos (2014).mkv</t>
  </si>
  <si>
    <t>Los ojos del gato (1985).mkv</t>
  </si>
  <si>
    <t>Los ojos del mal (See No Evil) (2006).mkv</t>
  </si>
  <si>
    <t>Los otros dos (2010).mkv</t>
  </si>
  <si>
    <t>Los otros (2001).mkv</t>
  </si>
  <si>
    <t>Los pájaros (1963).mkv</t>
  </si>
  <si>
    <t>Los Panzers de la muerte (1987).mkv</t>
  </si>
  <si>
    <t>Los pasajeros del tiempo (1979).mkv</t>
  </si>
  <si>
    <t>Los payasos asesinos del espacio exterior (1988).mkv</t>
  </si>
  <si>
    <t>Los peores años de mi vida (2016).mkv</t>
  </si>
  <si>
    <t>Los principios del cuidado (2016).mkv</t>
  </si>
  <si>
    <t>Los profesionales (1966).mkv</t>
  </si>
  <si>
    <t>Los protectores (Shield of Straw) (2013).mkv</t>
  </si>
  <si>
    <t>Los puentes de Madison (1995).mkv</t>
  </si>
  <si>
    <t>Los puentes de Toko-Ri (1954).mkv</t>
  </si>
  <si>
    <t>Los que no perdonan (1960).mkv</t>
  </si>
  <si>
    <t>Los que saben morir (1970).mkv</t>
  </si>
  <si>
    <t>Los rebeldes de Shanghai (2003).mkv</t>
  </si>
  <si>
    <t>Los recuerdos (2014).mkv</t>
  </si>
  <si>
    <t>Los reyes de la playa (1990).mkv</t>
  </si>
  <si>
    <t>Los reyes del sol (1963).mkv</t>
  </si>
  <si>
    <t>Los secretos del corazón (2010).mkv</t>
  </si>
  <si>
    <t>Los seductores (2010).mkv</t>
  </si>
  <si>
    <t>Los siete magníficos del espacio (1980).mkv</t>
  </si>
  <si>
    <t>Los siete samuráis (1954).mkv</t>
  </si>
  <si>
    <t>Los sobornados (1953).mkv</t>
  </si>
  <si>
    <t>Los supercamorristas (1984).mkv</t>
  </si>
  <si>
    <t>Los sustitutos (2009).mkv</t>
  </si>
  <si>
    <t>Los temerarios del aire (1969).mkv</t>
  </si>
  <si>
    <t>Los Tenenbaums. Una familia de genios (2001).mkv</t>
  </si>
  <si>
    <t>Los tigres del mar (1960).mkv</t>
  </si>
  <si>
    <t>Los traductores (2019).mkv</t>
  </si>
  <si>
    <t>Extorsión (1987).mkv</t>
  </si>
  <si>
    <t>Los tres días del cóndor (1975).mkv</t>
  </si>
  <si>
    <t>Los tres mosqueteros. Los diamantes de la reina (1973).mkv</t>
  </si>
  <si>
    <t>Los tres mosqueteros (1948).mkv</t>
  </si>
  <si>
    <t>Los tres reyes malos (2015).mkv</t>
  </si>
  <si>
    <t>Los últimos caballeros (2015).mkv</t>
  </si>
  <si>
    <t>Los últimos cinco años (2014).mkv</t>
  </si>
  <si>
    <t>Los últimos días en Marte (2013).mkv</t>
  </si>
  <si>
    <t>Los usurpadores (1942).mkv</t>
  </si>
  <si>
    <t>Los valientes andan solos (1962).mkv</t>
  </si>
  <si>
    <t>Los viajes de Sullivan (1941).mkv</t>
  </si>
  <si>
    <t>Los vikingos (1958).mkv</t>
  </si>
  <si>
    <t>Los violentos años veinte (1939).mkv</t>
  </si>
  <si>
    <t>Los violentos de Kelly (1970).mkv</t>
  </si>
  <si>
    <t>Lost in Translation (2003).mkv</t>
  </si>
  <si>
    <t>Lost River (2014).mkv</t>
  </si>
  <si>
    <t>Lou Andreas-Salomé (2016).mkv</t>
  </si>
  <si>
    <t>Love &amp; Mercy (2014).mkv</t>
  </si>
  <si>
    <t>Love Actually (2003).mkv</t>
  </si>
  <si>
    <t>Love Beats Rhymes (2017).mkv</t>
  </si>
  <si>
    <t>Love Me Tender (Ámame tiernamente) (1956).mkv</t>
  </si>
  <si>
    <t>Love Story (1970).mkv</t>
  </si>
  <si>
    <t>Love (2015).mkv</t>
  </si>
  <si>
    <t>Loverboy (1989).mkv</t>
  </si>
  <si>
    <t>Loving Pablo (2017).mkv</t>
  </si>
  <si>
    <t>Loving Vincent (2017).mkv</t>
  </si>
  <si>
    <t>Loving (2016).mkv</t>
  </si>
  <si>
    <t>Low down (Una vida al límite) (2014).mkv</t>
  </si>
  <si>
    <t>Luces de candilejas (1954).mkv</t>
  </si>
  <si>
    <t>Luces de la ciudad (1931).mkv</t>
  </si>
  <si>
    <t>Luces de París (2014).mkv</t>
  </si>
  <si>
    <t>Luces rojas (2012).mkv</t>
  </si>
  <si>
    <t>Lucha de clases (2019).mkv</t>
  </si>
  <si>
    <t>Luchas submarinas (1951).mkv</t>
  </si>
  <si>
    <t>Lucía y el sexo (2001).mkv</t>
  </si>
  <si>
    <t>Lucky (2017).mkv</t>
  </si>
  <si>
    <t>Lucy (2014).mkv</t>
  </si>
  <si>
    <t>Luis II de Baviera, el rey loco (1972).mkv</t>
  </si>
  <si>
    <t>Luna de papel (1973).mkv</t>
  </si>
  <si>
    <t>Luna en Brasil (2013).mkv</t>
  </si>
  <si>
    <t>Luna negra (1986).mkv</t>
  </si>
  <si>
    <t>Luna nueva (1940).mkv</t>
  </si>
  <si>
    <t>Lunas de hiel (1992).mkv</t>
  </si>
  <si>
    <t>Lunes tormentoso (1987).mkv</t>
  </si>
  <si>
    <t>Lutero (2003).mkv</t>
  </si>
  <si>
    <t>Luz de gas (1940).mkv</t>
  </si>
  <si>
    <t>M, el vampiro de Düsseldorf (1931).mkv</t>
  </si>
  <si>
    <t>M.A.S.H. (1970).mkv</t>
  </si>
  <si>
    <t>ma ma (2015).mkv</t>
  </si>
  <si>
    <t>MacArthur, el general rebelde (1977).mkv</t>
  </si>
  <si>
    <t>Macbeth (2015).mkv</t>
  </si>
  <si>
    <t>MacGruber (2010).mkv</t>
  </si>
  <si>
    <t>Madadayo (1993).mkv</t>
  </si>
  <si>
    <t>Madame Bovary (2014).mkv</t>
  </si>
  <si>
    <t>Madame Curie (2019).mkv</t>
  </si>
  <si>
    <t>Madame Marguerite (2015).mkv</t>
  </si>
  <si>
    <t>Madame (2017).mkv</t>
  </si>
  <si>
    <t>Made in America (1993).mkv</t>
  </si>
  <si>
    <t>La mirada del hijo (Madre e hijo) (2013).mkv</t>
  </si>
  <si>
    <t>Madre! (2017).mkv</t>
  </si>
  <si>
    <t>Madres paralelas (2021).mkv</t>
  </si>
  <si>
    <t>Maggie (2015).mkv</t>
  </si>
  <si>
    <t>El plan de Maggie (2015).mkv</t>
  </si>
  <si>
    <t>Magia a la luz de la luna (2014).mkv</t>
  </si>
  <si>
    <t>Magic Mike (2012).mkv</t>
  </si>
  <si>
    <t>Magical Girl (2014).mkv</t>
  </si>
  <si>
    <t>Magnolia (1999).mkv</t>
  </si>
  <si>
    <t>Magnolias de acero (1989).mkv</t>
  </si>
  <si>
    <t>Mahoma, el mensajero de Dios (1977).mkv</t>
  </si>
  <si>
    <t>Major Payne (1995).mkv</t>
  </si>
  <si>
    <t>Mal ejemplo (2008).mkv</t>
  </si>
  <si>
    <t>Mal genio (2017).mkv</t>
  </si>
  <si>
    <t>Mala hierba (2018).mkv</t>
  </si>
  <si>
    <t>Malas madres (2016).mkv</t>
  </si>
  <si>
    <t>Malas noticias (2011).mkv</t>
  </si>
  <si>
    <t>Malas tierras (1973).mkv</t>
  </si>
  <si>
    <t>Malavita (2013).mkv</t>
  </si>
  <si>
    <t>Malcolm &amp; Marie (2021).mkv</t>
  </si>
  <si>
    <t>Malcolm X (1992).mkv</t>
  </si>
  <si>
    <t>Malditos bastardos (2009).mkv</t>
  </si>
  <si>
    <t>Maleficio (An American Haunting) (2006).mkv</t>
  </si>
  <si>
    <t>Maleficio (Thinner) (1996).mkv</t>
  </si>
  <si>
    <t>Malèna (2000).mkv</t>
  </si>
  <si>
    <t>Malice (Malicia) (1993).mkv</t>
  </si>
  <si>
    <t>Maligno (2021).mkv</t>
  </si>
  <si>
    <t>Mallrats (1995).mkv</t>
  </si>
  <si>
    <t>Malos tiempos en El Royale (2018).mkv</t>
  </si>
  <si>
    <t>Mamá María (2020).mkv</t>
  </si>
  <si>
    <t>Mamá te quiere (2020).mkv</t>
  </si>
  <si>
    <t>Mamá y papá (2017).mkv</t>
  </si>
  <si>
    <t>Mamá (2013).mkv</t>
  </si>
  <si>
    <t>Mamma Mia! La película (2008).mkv</t>
  </si>
  <si>
    <t>Man on the Moon (1999).mkv</t>
  </si>
  <si>
    <t>Manchester frente al mar (2016).mkv</t>
  </si>
  <si>
    <t>Mandarinas (2013).mkv</t>
  </si>
  <si>
    <t>Mandela. Del mito al hombre (2013).mkv</t>
  </si>
  <si>
    <t>Mandíbulas (2020).mkv</t>
  </si>
  <si>
    <t>Mandy (2018).mkv</t>
  </si>
  <si>
    <t>Manhattan nocturno (2016).mkv</t>
  </si>
  <si>
    <t>Manhattan sin salida (2019).mkv</t>
  </si>
  <si>
    <t>Manhattan (1979).mkv</t>
  </si>
  <si>
    <t>Maniac (2012).mkv</t>
  </si>
  <si>
    <t>Maniquí (1987).mkv</t>
  </si>
  <si>
    <t>Mank (2020).mkv</t>
  </si>
  <si>
    <t>Manolete (2008).mkv</t>
  </si>
  <si>
    <t>Mantén la calma (2019).mkv</t>
  </si>
  <si>
    <t>Manual de un tacaño (2016).mkv</t>
  </si>
  <si>
    <t>Mañana empieza todo (2016).mkv</t>
  </si>
  <si>
    <t>Mañana, cuando la guerra empiece (2010).mkv</t>
  </si>
  <si>
    <t>Mapa de los sonidos de Tokio (2009).mkv</t>
  </si>
  <si>
    <t>Maps to the Stars (2014).mkv</t>
  </si>
  <si>
    <t>Máquina de guerra (2017).mkv</t>
  </si>
  <si>
    <t>Mar adentro (2004).mkv</t>
  </si>
  <si>
    <t>Marathon Man (1976).mkv</t>
  </si>
  <si>
    <t>Maravillosa familia de Tokio (2016).mkv</t>
  </si>
  <si>
    <t>Marcado por el odio (1956).mkv</t>
  </si>
  <si>
    <t>Marcados para morir (2011).mkv</t>
  </si>
  <si>
    <t>Marcelino, pan y vino (1954).mkv</t>
  </si>
  <si>
    <t>Marchar o morir (1977).mkv</t>
  </si>
  <si>
    <t>Marea negra (2016).mkv</t>
  </si>
  <si>
    <t>Marea roja (1995).mkv</t>
  </si>
  <si>
    <t>Margaret (2011).mkv</t>
  </si>
  <si>
    <t>Margin Call (2011).mkv</t>
  </si>
  <si>
    <t>Marginados (2017).mkv</t>
  </si>
  <si>
    <t>Margot y la boda (2007).mkv</t>
  </si>
  <si>
    <t>Marguerite Duras. París 1944 (2017).mkv</t>
  </si>
  <si>
    <t>María Antonieta (2006).mkv</t>
  </si>
  <si>
    <t>María Magdalena (2018).mkv</t>
  </si>
  <si>
    <t>María (y los demás) (2016).mkv</t>
  </si>
  <si>
    <t>María, reina de Escocia (2018).mkv</t>
  </si>
  <si>
    <t>Marido por sorpresa (2008).mkv</t>
  </si>
  <si>
    <t>Marie Curie (2016).mkv</t>
  </si>
  <si>
    <t>Mariposa negra (2017).mkv</t>
  </si>
  <si>
    <t>Mark Felt. El Informante (2017).mkv</t>
  </si>
  <si>
    <t>Marnie, la ladrona (1964).mkv</t>
  </si>
  <si>
    <t>Mars Attacks! (1996).mkv</t>
  </si>
  <si>
    <t>Marshall (2017).mkv</t>
  </si>
  <si>
    <t>Marte (The Martian) (2015).mkv</t>
  </si>
  <si>
    <t>Martin Eden (2019).mkv</t>
  </si>
  <si>
    <t>Mary Shelley (2017).mkv</t>
  </si>
  <si>
    <t>Más allá de la duda (2009).mkv</t>
  </si>
  <si>
    <t>Mas allá de la frontera (2011).mkv</t>
  </si>
  <si>
    <t>El otro lado de la medianoche (1977).mkv</t>
  </si>
  <si>
    <t>Más allá de la vida (2010).mkv</t>
  </si>
  <si>
    <t>Más allá de las montañas (2015).mkv</t>
  </si>
  <si>
    <t>Mas allá de las palabras (2013).mkv</t>
  </si>
  <si>
    <t>Más allá de los sueños (1998).mkv</t>
  </si>
  <si>
    <t>Más allá de Río Grande (1959).mkv</t>
  </si>
  <si>
    <t>Más allá del amor (2014).mkv</t>
  </si>
  <si>
    <t>Más allá del tiempo (2009).mkv</t>
  </si>
  <si>
    <t>Más allá del valor (1983).mkv</t>
  </si>
  <si>
    <t>Más dura será la caída (1956).mkv</t>
  </si>
  <si>
    <t>Más extraño que la ficción (2006).mkv</t>
  </si>
  <si>
    <t>Más fuerte que el olvido (2018).mkv</t>
  </si>
  <si>
    <t>Más muerto que vivo (1969).mkv</t>
  </si>
  <si>
    <t>Más vale sola que mal acompañada (2009).mkv</t>
  </si>
  <si>
    <t>Masaan (2015).mkv</t>
  </si>
  <si>
    <t>Master and Commander. Al otro lado del mundo (2003).mkv</t>
  </si>
  <si>
    <t>Master of Shadowless Kick - Wong Kei-Ying (2016).mkv</t>
  </si>
  <si>
    <t>Mata al irlandés (2011).mkv</t>
  </si>
  <si>
    <t>Matador (2005).mkv</t>
  </si>
  <si>
    <t>Mátalos suavemente (2012).mkv</t>
  </si>
  <si>
    <t>Matar a Dios (2017).mkv</t>
  </si>
  <si>
    <t>Matar a un ruiseñor (1962).mkv</t>
  </si>
  <si>
    <t>Matar al mensajero (2014).mkv</t>
  </si>
  <si>
    <t>Match Point (2005).mkv</t>
  </si>
  <si>
    <t>Matinee (1993).mkv</t>
  </si>
  <si>
    <t>Matrimonio compulsivo (2007).mkv</t>
  </si>
  <si>
    <t>Maudie, el color de la vida (2016).mkv</t>
  </si>
  <si>
    <t>Maverick (1994).mkv</t>
  </si>
  <si>
    <t>Max Payne (2008).mkv</t>
  </si>
  <si>
    <t>Max Steel (2016).mkv</t>
  </si>
  <si>
    <t>Max (2002).mkv</t>
  </si>
  <si>
    <t>Máximo riesgo (1993).mkv</t>
  </si>
  <si>
    <t>Mayhem (2017).mkv</t>
  </si>
  <si>
    <t>Mayo de 1940 (2015).mkv</t>
  </si>
  <si>
    <t>Mayor Dundee (1965).mkv</t>
  </si>
  <si>
    <t>McFarland (2015).mkv</t>
  </si>
  <si>
    <t>McQuade, lobo solitario (1983).mkv</t>
  </si>
  <si>
    <t>McVicar, el enemigo público número 1 (1980).mkv</t>
  </si>
  <si>
    <t>Me casé con una bruja (1942).mkv</t>
  </si>
  <si>
    <t>Me enamoré de una bruja (1958).mkv</t>
  </si>
  <si>
    <t>Me ha caído el muerto! (2008).mkv</t>
  </si>
  <si>
    <t>Me llaman Radio (2003).mkv</t>
  </si>
  <si>
    <t>Me llamo Gennet (2018).mkv</t>
  </si>
  <si>
    <t>Me siento rejuvenecer (1952).mkv</t>
  </si>
  <si>
    <t>Mea culpa (2014).mkv</t>
  </si>
  <si>
    <t>Medianoche en el jardín del bien y del mal (1997).mkv</t>
  </si>
  <si>
    <t>Medianoche (1939).mkv</t>
  </si>
  <si>
    <t>Medidas extremas (2016).mkv</t>
  </si>
  <si>
    <t>Conociendo el mal (2011).mkv</t>
  </si>
  <si>
    <t>Megalodón (2018).mkv</t>
  </si>
  <si>
    <t>Megan Leavey (2017).mkv</t>
  </si>
  <si>
    <t>Mejor otro día (2014).mkv</t>
  </si>
  <si>
    <t>Mejor solo que mal acompañado (1987).mkv</t>
  </si>
  <si>
    <t>Mejor... imposible (1997).mkv</t>
  </si>
  <si>
    <t>Mejor... solteras (2016).mkv</t>
  </si>
  <si>
    <t>Melancolía (2011).mkv</t>
  </si>
  <si>
    <t>Melanie. The Girl With All the Gifts (2016).mkv</t>
  </si>
  <si>
    <t>Melodía de seducción (1989).mkv</t>
  </si>
  <si>
    <t>Melodías de Broadway 1955 (1953).mkv</t>
  </si>
  <si>
    <t>Memento (2000).mkv</t>
  </si>
  <si>
    <t>Memoria de mis putas tristes (2011).mkv</t>
  </si>
  <si>
    <t>Memoria letal (1996).mkv</t>
  </si>
  <si>
    <t>Memorias de África (1985).mkv</t>
  </si>
  <si>
    <t>Memorias de un asesino internacional (2016).mkv</t>
  </si>
  <si>
    <t>Memorias de una geisha (2005).mkv</t>
  </si>
  <si>
    <t>Memories of Murder (Crónica de un asesino en serie) (2003).mkv</t>
  </si>
  <si>
    <t>Memphis Belle (1990).mkv</t>
  </si>
  <si>
    <t>Mensaje en una botella (1999).mkv</t>
  </si>
  <si>
    <t>Mensajero del futuro (1997).mkv</t>
  </si>
  <si>
    <t>Mental (2012).mkv</t>
  </si>
  <si>
    <t>Mentes brillantes (2018).mkv</t>
  </si>
  <si>
    <t>Mentes peligrosas (1995).mkv</t>
  </si>
  <si>
    <t>Mentiras arriesgadas (1994).mkv</t>
  </si>
  <si>
    <t>Menudo fenómeno! (2013).mkv</t>
  </si>
  <si>
    <t>Mercenarios sin gloria (1968).mkv</t>
  </si>
  <si>
    <t>Mercenary (2016).mkv</t>
  </si>
  <si>
    <t>Mesa 19 (2017).mkv</t>
  </si>
  <si>
    <t>Meteoro (1979).mkv</t>
  </si>
  <si>
    <t>Mi amigo Mr. Morgan (2013).mkv</t>
  </si>
  <si>
    <t>Mi amor (2015).mkv</t>
  </si>
  <si>
    <t>Mi bello legionario (1977).mkv</t>
  </si>
  <si>
    <t>Mi casa en París (2014).mkv</t>
  </si>
  <si>
    <t>Mi cena con Hervé (2018).mkv</t>
  </si>
  <si>
    <t>Mi desconfiada esposa (1957).mkv</t>
  </si>
  <si>
    <t>Mi familia del norte (2018).mkv</t>
  </si>
  <si>
    <t>Mi familia italiana (2015).mkv</t>
  </si>
  <si>
    <t>Mi gran aventura sexual (2012).mkv</t>
  </si>
  <si>
    <t>Mi hermana Elena (1955).mkv</t>
  </si>
  <si>
    <t>Mi hermano ciego (2016).mkv</t>
  </si>
  <si>
    <t>Mi hermano persigue dinosaurios (2019).mkv</t>
  </si>
  <si>
    <t>Mi hija, mi hermana (2015).mkv</t>
  </si>
  <si>
    <t>Mi honor se llamaba lealtad (2015).mkv</t>
  </si>
  <si>
    <t>Mi Idaho privado (1991).mkv</t>
  </si>
  <si>
    <t>Mi mejor amigo gay (2014).mkv</t>
  </si>
  <si>
    <t>Mi niña (2019).mkv</t>
  </si>
  <si>
    <t>Mi nombre es Khan (2010).mkv</t>
  </si>
  <si>
    <t>Mi nombre es Ninguno (1973).mkv</t>
  </si>
  <si>
    <t>Mi nombre es Te Ata (2016).mkv</t>
  </si>
  <si>
    <t>Mi novia es una extraterrestre (1988).mkv</t>
  </si>
  <si>
    <t>Mi novio es un ladrón (2008).mkv</t>
  </si>
  <si>
    <t>Mi perfecta hermana (2015).mkv</t>
  </si>
  <si>
    <t>Mi pie izquierdo (1989).mkv</t>
  </si>
  <si>
    <t>Mi prima Rachel (2017).mkv</t>
  </si>
  <si>
    <t>Mi primer combate (2018).mkv</t>
  </si>
  <si>
    <t>Mi querida cofradía (2018).mkv</t>
  </si>
  <si>
    <t>Mi segunda vez (2009).mkv</t>
  </si>
  <si>
    <t>Mi tío Frank (2020).mkv</t>
  </si>
  <si>
    <t>Mi última palabra (2017).mkv</t>
  </si>
  <si>
    <t>Mi vida ahora (2013).mkv</t>
  </si>
  <si>
    <t>Mi vida con Amanda (2018).mkv</t>
  </si>
  <si>
    <t>Mi vida (1993).mkv</t>
  </si>
  <si>
    <t>Mia madre (2015).mkv</t>
  </si>
  <si>
    <t>Mia y el león blanco (2018).mkv</t>
  </si>
  <si>
    <t>Miamor perdido (2018).mkv</t>
  </si>
  <si>
    <t>Michael Clayton (2007).mkv</t>
  </si>
  <si>
    <t>Michael Collins (1996).mkv</t>
  </si>
  <si>
    <t>Michelle &amp; Obama (2016).mkv</t>
  </si>
  <si>
    <t>Michiel de Ruyter. El almirante (2015).mkv</t>
  </si>
  <si>
    <t>Middle Men (2009).mkv</t>
  </si>
  <si>
    <t>Midiendo el mundo (2012).mkv</t>
  </si>
  <si>
    <t>Midnight in Paris (2011).mkv</t>
  </si>
  <si>
    <t>Midnight Special (2016).mkv</t>
  </si>
  <si>
    <t>Midway (2019).mkv</t>
  </si>
  <si>
    <t>Mientras dormías (1995).mkv</t>
  </si>
  <si>
    <t>Mientras dure la guerra (2019).mkv</t>
  </si>
  <si>
    <t>Mientras ellas duermen (2016).mkv</t>
  </si>
  <si>
    <t>Mientras nieva sobre los cedros (1999).mkv</t>
  </si>
  <si>
    <t>Mientras seamos jóvenes (2014).mkv</t>
  </si>
  <si>
    <t>Mike y Dave buscan rollo serio (2016).mkv</t>
  </si>
  <si>
    <t>Mil maneras de morder el polvo (2014).mkv</t>
  </si>
  <si>
    <t>Mil noches, una boda (2014).mkv</t>
  </si>
  <si>
    <t>Mil palabras (2012).mkv</t>
  </si>
  <si>
    <t>Mil veces buenas noches (2013).mkv</t>
  </si>
  <si>
    <t>Milada (2017).mkv</t>
  </si>
  <si>
    <t>Milagro en Milán (1951).mkv</t>
  </si>
  <si>
    <t>Miles Ahead (2015).mkv</t>
  </si>
  <si>
    <t>Milla 22 (2018).mkv</t>
  </si>
  <si>
    <t>Millie, una chica moderna (1967).mkv</t>
  </si>
  <si>
    <t>Million Dollar Baby (2004).mkv</t>
  </si>
  <si>
    <t>Millonario al instante (1990).mkv</t>
  </si>
  <si>
    <t>Mimic (1997).mkv</t>
  </si>
  <si>
    <t>Minari. Historia de mi familia (2020).mkv</t>
  </si>
  <si>
    <t>Mindhorn (2016).mkv</t>
  </si>
  <si>
    <t>Mindscape (2013).mkv</t>
  </si>
  <si>
    <t>Mine (2016).mkv</t>
  </si>
  <si>
    <t>Ministry of Love (2016).mkv</t>
  </si>
  <si>
    <t>Minority Report (2002).mkv</t>
  </si>
  <si>
    <t>Unforgettable (Amor, celos, locura) (2017).mkv</t>
  </si>
  <si>
    <t>Mirada de ángel (2001).mkv</t>
  </si>
  <si>
    <t>Mis días felices (2013).mkv</t>
  </si>
  <si>
    <t>Mis dobles, mi mujer y yo (1996).mkv</t>
  </si>
  <si>
    <t>Mis queridos compatriotas (1996).mkv</t>
  </si>
  <si>
    <t>Mis tardes con Margueritte (2010).mkv</t>
  </si>
  <si>
    <t>Corrupción y poder (2016).mkv</t>
  </si>
  <si>
    <t>Misery (1990).mkv</t>
  </si>
  <si>
    <t>Mishima. Una vida en cuatro capítulos (1985).mkv</t>
  </si>
  <si>
    <t>Misión a Marte (2000).mkv</t>
  </si>
  <si>
    <t>Misión de audaces (1959).mkv</t>
  </si>
  <si>
    <t>Misión explosiva (1994).mkv</t>
  </si>
  <si>
    <t>Misión temeraria (1954).mkv</t>
  </si>
  <si>
    <t>Miss Agente Especial (2000).mkv</t>
  </si>
  <si>
    <t>Miss Juneteenth (2020).mkv</t>
  </si>
  <si>
    <t>Miss Sinclair (2013).mkv</t>
  </si>
  <si>
    <t>Miss you already (Ya te extraño) (2015).mkv</t>
  </si>
  <si>
    <t>Missing (Desaparecido) (1982).mkv</t>
  </si>
  <si>
    <t>Misterios de Pittsburgh (2008).mkv</t>
  </si>
  <si>
    <t>Misteriosa obsesión (2004).mkv</t>
  </si>
  <si>
    <t>Misterioso asesinato en Manhattan (1993).mkv</t>
  </si>
  <si>
    <t>Mistress America (2015).mkv</t>
  </si>
  <si>
    <t>Moby Dick (1956).mkv</t>
  </si>
  <si>
    <t>Mogambo (1953).mkv</t>
  </si>
  <si>
    <t>Moliere en bicicleta (2013).mkv</t>
  </si>
  <si>
    <t>Molly's Game (2017).mkv</t>
  </si>
  <si>
    <t>Momentum (2015).mkv</t>
  </si>
  <si>
    <t>Mommy (2014).mkv</t>
  </si>
  <si>
    <t>Momo (1986).mkv</t>
  </si>
  <si>
    <t>Monamour (2005).mkv</t>
  </si>
  <si>
    <t>Money Monster (2016).mkv</t>
  </si>
  <si>
    <t>Moneyball. Rompiendo las reglas (2011).mkv</t>
  </si>
  <si>
    <t>Monsieur Chocolat (2016).mkv</t>
  </si>
  <si>
    <t>Monstruo (2018).mkv</t>
  </si>
  <si>
    <t>Monster (2003).mkv</t>
  </si>
  <si>
    <t>Monster's Ball (2001).mkv</t>
  </si>
  <si>
    <t>Monsters (2010).mkv</t>
  </si>
  <si>
    <t>Monstruoso (2008).mkv</t>
  </si>
  <si>
    <t>Montaña rusa (1977).mkv</t>
  </si>
  <si>
    <t>Monte Walsh (1970).mkv</t>
  </si>
  <si>
    <t>The Monuments Men (2014).mkv</t>
  </si>
  <si>
    <t>Moon (2009).mkv</t>
  </si>
  <si>
    <t>Moonlight (2016).mkv</t>
  </si>
  <si>
    <t>Moonrise Kingdom (2012).mkv</t>
  </si>
  <si>
    <t>Trampa en la luna (1989).mkv</t>
  </si>
  <si>
    <t>Moonwalker (1988).mkv</t>
  </si>
  <si>
    <t>Moonwalkers (2015).mkv</t>
  </si>
  <si>
    <t>Morgan (2016).mkv</t>
  </si>
  <si>
    <t>Morir todavía (1991).mkv</t>
  </si>
  <si>
    <t>Morir (2017).mkv</t>
  </si>
  <si>
    <t>Morning Glory (2010).mkv</t>
  </si>
  <si>
    <t>Mortal Engines (2018).mkv</t>
  </si>
  <si>
    <t>Mortal Kombat (2021).mkv</t>
  </si>
  <si>
    <t>Mortdecai (2015).mkv</t>
  </si>
  <si>
    <t>Mosul (2019).mkv</t>
  </si>
  <si>
    <t>Motín a bordo (1984).mkv</t>
  </si>
  <si>
    <t>Motín en el pabellón 11 (1954).mkv</t>
  </si>
  <si>
    <t>Motorway (2012).mkv</t>
  </si>
  <si>
    <t>Moulin Rouge (2001).mkv</t>
  </si>
  <si>
    <t>Movie 43 (2013).mkv</t>
  </si>
  <si>
    <t>MR 73 (2008).mkv</t>
  </si>
  <si>
    <t>Mr. Brooks (2007).mkv</t>
  </si>
  <si>
    <t>Mr. Holmes (2015).mkv</t>
  </si>
  <si>
    <t>Mr. Jones (2019).mkv</t>
  </si>
  <si>
    <t>Mr. Pip (2012).mkv</t>
  </si>
  <si>
    <t>Mr. Right (2015).mkv</t>
  </si>
  <si>
    <t>Mr. Turner (2014).mkv</t>
  </si>
  <si>
    <t>Muchas gracias, Mr. Scrooge (1970).mkv</t>
  </si>
  <si>
    <t>Mucho ruido y pocas nueces (1993).mkv</t>
  </si>
  <si>
    <t>Mud (2012).mkv</t>
  </si>
  <si>
    <t>Mudbound (2017).mkv</t>
  </si>
  <si>
    <t>Mudo (2018).mkv</t>
  </si>
  <si>
    <t>Muerde la bala (1975).mkv</t>
  </si>
  <si>
    <t>Muerte a 33 r.p.m. (1986).mkv</t>
  </si>
  <si>
    <t>Muerte bajo el sol (1982).mkv</t>
  </si>
  <si>
    <t>Muerte de un ciclista (1955).mkv</t>
  </si>
  <si>
    <t>Muerte de un corrupto (1977).mkv</t>
  </si>
  <si>
    <t>Muerte en el Nilo (1978).mkv</t>
  </si>
  <si>
    <t>Muerte entre las flores (1990).mkv</t>
  </si>
  <si>
    <t>Muerte súbita (1995).mkv</t>
  </si>
  <si>
    <t>Muerto en una semana (o le devolvemos su dinero) (2018).mkv</t>
  </si>
  <si>
    <t>Muertos y enterrados (1981).mkv</t>
  </si>
  <si>
    <t>Mug (2018).mkv</t>
  </si>
  <si>
    <t>Mujer blanca soltera busca... (1992).mkv</t>
  </si>
  <si>
    <t>Mujeres al borde de un ataque de nervios (1988).mkv</t>
  </si>
  <si>
    <t>Mujeres del siglo XX (2016).mkv</t>
  </si>
  <si>
    <t>Mujeres en Venecia (1967).mkv</t>
  </si>
  <si>
    <t>Mula (2018).mkv</t>
  </si>
  <si>
    <t>Mulholland Drive (2001).mkv</t>
  </si>
  <si>
    <t>Munich (2005).mkv</t>
  </si>
  <si>
    <t>Murieron con las botas puestas (1941).mkv</t>
  </si>
  <si>
    <t>Musarañas (2014).mkv</t>
  </si>
  <si>
    <t>Música y lágrimas (1953).mkv</t>
  </si>
  <si>
    <t>Mustang (2015).mkv</t>
  </si>
  <si>
    <t>Mutantes en la universidad (1986).mkv</t>
  </si>
  <si>
    <t>My Fair Lady (Mi bella dama) (1964).mkv</t>
  </si>
  <si>
    <t>My Name Is Emily (2015).mkv</t>
  </si>
  <si>
    <t>Mystery Men (Hombres misteriosos) (1999).mkv</t>
  </si>
  <si>
    <t>Mystic River (2003).mkv</t>
  </si>
  <si>
    <t>Nacer para morir (2003).mkv</t>
  </si>
  <si>
    <t>Nacida ayer (1950).mkv</t>
  </si>
  <si>
    <t>Nacido el cuatro de julio (1989).mkv</t>
  </si>
  <si>
    <t>Nación cautiva (2019).mkv</t>
  </si>
  <si>
    <t>Nación salvaje (2018).mkv</t>
  </si>
  <si>
    <t>Nada más que la verdad (2008).mkv</t>
  </si>
  <si>
    <t>Nada que declarar (2010).mkv</t>
  </si>
  <si>
    <t>Nada que perder (1997).mkv</t>
  </si>
  <si>
    <t>Summer of Sam (Nadie está a salvo de Sam) (1999).mkv</t>
  </si>
  <si>
    <t>Nadie quiere la noche (2015).mkv</t>
  </si>
  <si>
    <t>Nadie vive (2012).mkv</t>
  </si>
  <si>
    <t>Nadie (2021).mkv</t>
  </si>
  <si>
    <t>Nagasaki. Recuerdos de mi hijo (2015).mkv</t>
  </si>
  <si>
    <t>Nameless Gangster (2012).mkv</t>
  </si>
  <si>
    <t>Nancy Drew y la escalera escondida (2019).mkv</t>
  </si>
  <si>
    <t>Nannerl, la hermana de Mozart (2010).mkv</t>
  </si>
  <si>
    <t>Napola, escuela de élite nazi (2004).mkv</t>
  </si>
  <si>
    <t>Napoleon Dynamite (2004).mkv</t>
  </si>
  <si>
    <t>Narc (2002).mkv</t>
  </si>
  <si>
    <t>Narciso y Goldmundo (2020).mkv</t>
  </si>
  <si>
    <t>Náufrago (2000).mkv</t>
  </si>
  <si>
    <t>Náufragos (1944).mkv</t>
  </si>
  <si>
    <t>Naves misteriosas (1972).mkv</t>
  </si>
  <si>
    <t>Navidad en Conway (2013).mkv</t>
  </si>
  <si>
    <t>Navidades en El Camino (2017).mkv</t>
  </si>
  <si>
    <t>Navidad y otras fiestas a evitar (2014).mkv</t>
  </si>
  <si>
    <t>Nebraska (2013).mkv</t>
  </si>
  <si>
    <t>Need for Speed (2014).mkv</t>
  </si>
  <si>
    <t>Negación (2016).mkv</t>
  </si>
  <si>
    <t>Negociador (1998).mkv</t>
  </si>
  <si>
    <t>Negocios con resaca (2015).mkv</t>
  </si>
  <si>
    <t>Negocios de familia (1989).mkv</t>
  </si>
  <si>
    <t>Negocios ocultos (2002).mkv</t>
  </si>
  <si>
    <t>Nell (1994).mkv</t>
  </si>
  <si>
    <t>Neruda (2016).mkv</t>
  </si>
  <si>
    <t>Nerve, un juego sin reglas (2016).mkv</t>
  </si>
  <si>
    <t>Network, un mundo implacable (1976).mkv</t>
  </si>
  <si>
    <t>Nevada Express (1975).mkv</t>
  </si>
  <si>
    <t>Nevada Smith (1966).mkv</t>
  </si>
  <si>
    <t>New Jack City (1991).mkv</t>
  </si>
  <si>
    <t>New World (2013).mkv</t>
  </si>
  <si>
    <t>Newness (2017).mkv</t>
  </si>
  <si>
    <t>Next (2007).mkv</t>
  </si>
  <si>
    <t>Ni en sueños (2010).mkv</t>
  </si>
  <si>
    <t>Ni una palabra (2001).mkv</t>
  </si>
  <si>
    <t>Niágara (1953).mkv</t>
  </si>
  <si>
    <t>Niebla (Haemoo) (2014).mkv</t>
  </si>
  <si>
    <t>Niebla en agosto (2016).mkv</t>
  </si>
  <si>
    <t>Nieve negra (2017).mkv</t>
  </si>
  <si>
    <t>Nightcrawler (2014).mkv</t>
  </si>
  <si>
    <t>Nightingale (2014).mkv</t>
  </si>
  <si>
    <t>Nikita, dura de matar (1990).mkv</t>
  </si>
  <si>
    <t>Ninja 2. La sombra de la muerte (2013).mkv</t>
  </si>
  <si>
    <t>Ninotchka (1939).mkv</t>
  </si>
  <si>
    <t>Niños del paraíso (1997).mkv</t>
  </si>
  <si>
    <t>Niños en el tiempo (2017).mkv</t>
  </si>
  <si>
    <t>Niños grandes 2 (2013).mkv</t>
  </si>
  <si>
    <t>Niños grandes (2010).mkv</t>
  </si>
  <si>
    <t>Nitro Circus. The Movie (2012).mkv</t>
  </si>
  <si>
    <t>Nivel 13 (1999).mkv</t>
  </si>
  <si>
    <t>Nixon (1995).mkv</t>
  </si>
  <si>
    <t>No confíes en nadie (2014).mkv</t>
  </si>
  <si>
    <t>No cuelgues (2016).mkv</t>
  </si>
  <si>
    <t>No culpes al karma de lo que te pasa por gilipollas (2016).mkv</t>
  </si>
  <si>
    <t>No dejes rastro (2018).mkv</t>
  </si>
  <si>
    <t>No es mi tipo (2014).mkv</t>
  </si>
  <si>
    <t>No es otra estúpida película americana (2001).mkv</t>
  </si>
  <si>
    <t>No es país para viejos (2007).mkv</t>
  </si>
  <si>
    <t>No es tan fácil (2009).mkv</t>
  </si>
  <si>
    <t>No habrá paz para los malvados (2011).mkv</t>
  </si>
  <si>
    <t>No hay dos sin tres (2014).mkv</t>
  </si>
  <si>
    <t>No hay salida (1987).mkv</t>
  </si>
  <si>
    <t>No llores, vuela (2014).mkv</t>
  </si>
  <si>
    <t>No matarás... al vecino (1989).mkv</t>
  </si>
  <si>
    <t>No me chilles, que no te veo (1989).mkv</t>
  </si>
  <si>
    <t>No mires arriba (2021).mkv</t>
  </si>
  <si>
    <t>No molestar (2014).mkv</t>
  </si>
  <si>
    <t>No nos moverán (2012).mkv</t>
  </si>
  <si>
    <t>No profanar el sueño de los muertos (1974).mkv</t>
  </si>
  <si>
    <t>No se aceptan devoluciones (2013).mkv</t>
  </si>
  <si>
    <t>No se lo digas a nadie (2006).mkv</t>
  </si>
  <si>
    <t>No sin mi hija (1990).mkv</t>
  </si>
  <si>
    <t>No somos ángeles (1955).mkv</t>
  </si>
  <si>
    <t>No soy tu enemigo (2019).mkv</t>
  </si>
  <si>
    <t>No soy un hombre fácil (2018).mkv</t>
  </si>
  <si>
    <t>No te preocupes, no llegará lejos a pie (2018).mkv</t>
  </si>
  <si>
    <t>No Way Jose (2015).mkv</t>
  </si>
  <si>
    <t>Nobles intenciones (2015).mkv</t>
  </si>
  <si>
    <t>Noche de juegos (2018).mkv</t>
  </si>
  <si>
    <t>Noche de lobos (2018).mkv</t>
  </si>
  <si>
    <t>Noche de marcha (2013).mkv</t>
  </si>
  <si>
    <t>Noche de titanes (1967).mkv</t>
  </si>
  <si>
    <t>Noche de venganza (2017).mkv</t>
  </si>
  <si>
    <t>Noche de venganza (2011).mkv</t>
  </si>
  <si>
    <t>Noche de vino y copas (2011).mkv</t>
  </si>
  <si>
    <t>Noche infinita (2015).mkv</t>
  </si>
  <si>
    <t>Noche loca (2010).mkv</t>
  </si>
  <si>
    <t>Noche real (2015).mkv</t>
  </si>
  <si>
    <t>Noche y día (2010).mkv</t>
  </si>
  <si>
    <t>Noches de Harlem (1989).mkv</t>
  </si>
  <si>
    <t>Noches mágicas (2018).mkv</t>
  </si>
  <si>
    <t>Noctem (2017).mkv</t>
  </si>
  <si>
    <t>Noé (2014).mkv</t>
  </si>
  <si>
    <t>Nomadland (2020).mkv</t>
  </si>
  <si>
    <t>Non-Stop (Sin escalas) (2014).mkv</t>
  </si>
  <si>
    <t>Norma Rae (1979).mkv</t>
  </si>
  <si>
    <t>Norman, el hombre que lo conseguía todo (2016).mkv</t>
  </si>
  <si>
    <t>Northern Soul (2014).mkv</t>
  </si>
  <si>
    <t>Northmen. Los vikingos (2014).mkv</t>
  </si>
  <si>
    <t>Nos mudamos (1988).mkv</t>
  </si>
  <si>
    <t>Nos vemos allá arriba (2017).mkv</t>
  </si>
  <si>
    <t>Nosferatu (1922).mkv</t>
  </si>
  <si>
    <t>Nosotros en la noche (2017).mkv</t>
  </si>
  <si>
    <t>Nosotros (2019).mkv</t>
  </si>
  <si>
    <t>Nostradamus (1994).mkv</t>
  </si>
  <si>
    <t>Sin salida (Trabajo mortal) (2014).mkv</t>
  </si>
  <si>
    <t>Noticias del gran mundo (2020).mkv</t>
  </si>
  <si>
    <t>Notre Dame de París (1956).mkv</t>
  </si>
  <si>
    <t>Notting Hill (1999).mkv</t>
  </si>
  <si>
    <t>November Rule (2015).mkv</t>
  </si>
  <si>
    <t>Novia a la fuga (1999).mkv</t>
  </si>
  <si>
    <t>Novia por contrato (2006).mkv</t>
  </si>
  <si>
    <t>Novio por una noche (2007).mkv</t>
  </si>
  <si>
    <t>Novitiate (2017).mkv</t>
  </si>
  <si>
    <t>Nuestra hermana pequeña (2015).mkv</t>
  </si>
  <si>
    <t>Nuestro sitio (2017).mkv</t>
  </si>
  <si>
    <t>Nuestro último verano en Escocia (2014).mkv</t>
  </si>
  <si>
    <t>Nuestros mejores años (2020).mkv</t>
  </si>
  <si>
    <t>Nueva vida en Nueva York (2013).mkv</t>
  </si>
  <si>
    <t>Nueva York bajo el terror de los zombies (1979).mkv</t>
  </si>
  <si>
    <t>Nueve meses (1995).mkv</t>
  </si>
  <si>
    <t>Nueve reinas (2000).mkv</t>
  </si>
  <si>
    <t>Nunca apagues la luz (2016).mkv</t>
  </si>
  <si>
    <t>Nunca entre amigos (2015).mkv</t>
  </si>
  <si>
    <t>Nunca es tarde para enamorarse (2008).mkv</t>
  </si>
  <si>
    <t>Nunca es tarde (2015).mkv</t>
  </si>
  <si>
    <t>Nunca fuimos ángeles (1989).mkv</t>
  </si>
  <si>
    <t>Nunca hables con extraños (1995).mkv</t>
  </si>
  <si>
    <t>Nunca juegues con extraños (2001).mkv</t>
  </si>
  <si>
    <t>Nunca me abandones (2010).mkv</t>
  </si>
  <si>
    <t>Nunca me han besado (1999).mkv</t>
  </si>
  <si>
    <t>Nunca, casi nunca, a veces, siempre (2020).mkv</t>
  </si>
  <si>
    <t>Tom Thumb</t>
  </si>
  <si>
    <t>Qué bello es vivir! (Coloreada) (1946).mkv</t>
  </si>
  <si>
    <t>Ranas (2016).mkv</t>
  </si>
  <si>
    <t>Stolen Lives</t>
  </si>
  <si>
    <t>Mi vida con John F. Donovan (2018) - FilmAffinity</t>
  </si>
  <si>
    <t>The Queen (La reina) (2006) - FilmAffinity</t>
  </si>
  <si>
    <t>VHS 2 (2013).mkv</t>
  </si>
  <si>
    <t>VHS (2012).mkv</t>
  </si>
  <si>
    <t>Vidocq (El mito) (2001) - FilmAffinity</t>
  </si>
  <si>
    <t>París, París (2008).avi</t>
  </si>
  <si>
    <t>Pasión sin fronteras (Partition) (2007).avi</t>
  </si>
  <si>
    <t>Obras en casa (2005).avi</t>
  </si>
  <si>
    <t>Oh, Jerusalén (2006).avi</t>
  </si>
  <si>
    <t>Crimewave (Ola de crímenes, ola de risas) (1985).avi</t>
  </si>
  <si>
    <t>Operación Walkiria (2004).avi</t>
  </si>
  <si>
    <t>Operación gran baile (1957).avi</t>
  </si>
  <si>
    <t>Orange County (Colgado, pringado y sin carrera) (2002).avi</t>
  </si>
  <si>
    <t>Óscar y Lucinda (1997).avi</t>
  </si>
  <si>
    <t>Painkiller Jane (2007).avi</t>
  </si>
  <si>
    <t>Parecía un hombre tranquilo (2007).avi</t>
  </si>
  <si>
    <t>Paso de ti (2008).avi</t>
  </si>
  <si>
    <t>Pequeña Miss Sunshine (2006).avi</t>
  </si>
  <si>
    <t>Peregrinos (2005).avi</t>
  </si>
  <si>
    <t>Persecución extrema (2006).avi</t>
  </si>
  <si>
    <t>Piccadilly Jim (2004).avi</t>
  </si>
  <si>
    <t>Pinky (1949).avi</t>
  </si>
  <si>
    <t>Plaga final (2007).avi</t>
  </si>
  <si>
    <t>Policía montada del Canadá (1940).avi</t>
  </si>
  <si>
    <t>Por fin viuda (2007).avi</t>
  </si>
  <si>
    <t>Posesión (2002).avi</t>
  </si>
  <si>
    <t>Prácticamente muerto (2010).avi</t>
  </si>
  <si>
    <t>Premonition (7 días) (2007).avi</t>
  </si>
  <si>
    <t>Proa al cielo (1956).avi</t>
  </si>
  <si>
    <t>Profesor Holland (1995).avi</t>
  </si>
  <si>
    <t>Prohibido enamorarse (Shopgirl) (2005).avi</t>
  </si>
  <si>
    <t>Prométeme (2007).avi</t>
  </si>
  <si>
    <t>Protegidos por su enemigo (2008).avi</t>
  </si>
  <si>
    <t>Punto límite (1964).avi</t>
  </si>
  <si>
    <t>Fighting, puños de asfalto (2009).avi</t>
  </si>
  <si>
    <t>Qué ruina de función! (1992).avi</t>
  </si>
  <si>
    <t>Que te calles! (2003).avi</t>
  </si>
  <si>
    <t>Quid Pro Quo (2008).avi</t>
  </si>
  <si>
    <t>R.A.F. Facción del Ejército Rojo (2008).avi</t>
  </si>
  <si>
    <t>Rapa Nui (1994).avi</t>
  </si>
  <si>
    <t>Black Lightning (Rayo negro) (2009).avi</t>
  </si>
  <si>
    <t>Rebelión en Polonia - Sublevación en el gueto (2001).avi</t>
  </si>
  <si>
    <t>Recién graduada (2009).avi</t>
  </si>
  <si>
    <t>Redacted (2007).avi</t>
  </si>
  <si>
    <t>Regeneration (1997).avi</t>
  </si>
  <si>
    <t>Regreso al infierno (2006).avi</t>
  </si>
  <si>
    <t>Regreso del infierno (1955).avi</t>
  </si>
  <si>
    <t>Relaciones confidenciales (2003).avi</t>
  </si>
  <si>
    <t>Resistencia (2003).avi</t>
  </si>
  <si>
    <t>Restaurante (1998).avi</t>
  </si>
  <si>
    <t>Retorno a Brideshead (2008).avi</t>
  </si>
  <si>
    <t>Retrato de April (2003).avi</t>
  </si>
  <si>
    <t>Retrato de una dama (1996).avi</t>
  </si>
  <si>
    <t>Retrato de una obsesión (Fur) (2006).avi</t>
  </si>
  <si>
    <t>Revuelo en las aulas (2005).avi</t>
  </si>
  <si>
    <t>Riders (2002).avi</t>
  </si>
  <si>
    <t>River Queen (2005).avi</t>
  </si>
  <si>
    <t>Rommel llama al Cairo (1959).avi</t>
  </si>
  <si>
    <t>Rómulo, mi padre (2007).avi</t>
  </si>
  <si>
    <t>Roto (The Broken) (2008).avi</t>
  </si>
  <si>
    <t>Salir pitando (2007).avi</t>
  </si>
  <si>
    <t>Salvaje kid (1987).avi</t>
  </si>
  <si>
    <t>Satán nunca duerme (Satanás nunca duerme) (1962).avi</t>
  </si>
  <si>
    <t>Scoop (2006).avi</t>
  </si>
  <si>
    <t>Secretos compartidos (2005).avi</t>
  </si>
  <si>
    <t>Secretos de familia (2005).avi</t>
  </si>
  <si>
    <t>Sentencia de muerte (2004).avi</t>
  </si>
  <si>
    <t>Servicio de compañía (2001).avi</t>
  </si>
  <si>
    <t>Sexy Beast (2000).avi</t>
  </si>
  <si>
    <t>Si la cosa funciona (2009).avi</t>
  </si>
  <si>
    <t>Siete mesas de billar francés (2007).avi</t>
  </si>
  <si>
    <t>Siete ocasiones (1925).avi</t>
  </si>
  <si>
    <t>Sin palabras (1994).avi</t>
  </si>
  <si>
    <t>Sin piedad (1999).avi</t>
  </si>
  <si>
    <t>Slipstream (2007).avi</t>
  </si>
  <si>
    <t>Soldado de honor (2001).avi</t>
  </si>
  <si>
    <t>Sólo ellos (2009).avi</t>
  </si>
  <si>
    <t>Solo en la noche (1946).avi</t>
  </si>
  <si>
    <t>Sólo los ángeles tienen alas (1939).avi</t>
  </si>
  <si>
    <t>Sombras del pasado (2002).avi</t>
  </si>
  <si>
    <t>Sospecha (1941).avi</t>
  </si>
  <si>
    <t>Space Battleship Yamato (2010).avi</t>
  </si>
  <si>
    <t>Space Truckers. Transporte espacial (1996).avi</t>
  </si>
  <si>
    <t>Spartan (2004).avi</t>
  </si>
  <si>
    <t>Splice. Experimento mortal (2009).avi</t>
  </si>
  <si>
    <t>Starsky &amp; Hutch. La película (2004).avi</t>
  </si>
  <si>
    <t>Step Up. Bailando (2006).avi</t>
  </si>
  <si>
    <t>Vidas robadas (2009).avi</t>
  </si>
  <si>
    <t>Street Dance (Step Up 2 the Streets) (2008).avi</t>
  </si>
  <si>
    <t>Sublime decisión (1948).avi</t>
  </si>
  <si>
    <t>Sueños de juventud (2007).avi</t>
  </si>
  <si>
    <t>Sultanes (Sultanes del Sur) (2007).avi</t>
  </si>
  <si>
    <t>Sunshine Cleaning (2008).avi</t>
  </si>
  <si>
    <t>Super ligón (2006).avi</t>
  </si>
  <si>
    <t>Superdotado, el tamaño sí importa (2006).avi</t>
  </si>
  <si>
    <t>Supernova (El fin del universo) (2000).avi</t>
  </si>
  <si>
    <t>Tamaño natural (1974).avi</t>
  </si>
  <si>
    <t>Tan fuerte, tan cerca (2011).avi</t>
  </si>
  <si>
    <t>Tan muertos como yo. La película (2009).avi</t>
  </si>
  <si>
    <t>Tara Road (2005).avi</t>
  </si>
  <si>
    <t>Tasmania (2009).avi</t>
  </si>
  <si>
    <t>Tenderness. La ternura del asesino (2008).avi</t>
  </si>
  <si>
    <t>Teresa, el cuerpo de Cristo (2007).avi</t>
  </si>
  <si>
    <t>Territorio prohibido (2009).avi</t>
  </si>
  <si>
    <t>Terrorífica luna de miel (1986).avi</t>
  </si>
  <si>
    <t>The Alibi. La coartada (2006).avi</t>
  </si>
  <si>
    <t>El gran destino (2003).avi</t>
  </si>
  <si>
    <t>The Calcium Kid (2004).avi</t>
  </si>
  <si>
    <t>The Cooler (2003).avi</t>
  </si>
  <si>
    <t>The Deal (2005).avi</t>
  </si>
  <si>
    <t>The Fall. El sueño de Alexandria (2006).avi</t>
  </si>
  <si>
    <t>The Fighting Temptations (2003).avi</t>
  </si>
  <si>
    <t>The Good Girl (2002).avi</t>
  </si>
  <si>
    <t>The History Boys (2006).avi</t>
  </si>
  <si>
    <t>La última noche (The Last Night) (1998).avi</t>
  </si>
  <si>
    <t>The Open Road (2009).avi</t>
  </si>
  <si>
    <t>The Salton Sea (2002).avi</t>
  </si>
  <si>
    <t>The Stratton Story (1949).avi</t>
  </si>
  <si>
    <t>The Visitor (2007).avi</t>
  </si>
  <si>
    <t>The Warlords. Los señores de la guerra (2007).avi</t>
  </si>
  <si>
    <t>The Women (2008).avi</t>
  </si>
  <si>
    <t>Tiburones de acero (1943).avi</t>
  </si>
  <si>
    <t>Tipos con suerte (2008).avi</t>
  </si>
  <si>
    <t>Titanes, hicieron historia (2000).avi</t>
  </si>
  <si>
    <t>Todo está iluminado (2005).avi</t>
  </si>
  <si>
    <t>Todo lo demás (2003).avi</t>
  </si>
  <si>
    <t>Todos a una (Gung Ho!) (1943).avi</t>
  </si>
  <si>
    <t>Todos están bien (2009).avi</t>
  </si>
  <si>
    <t>Todos la querían muerta (2000).avi</t>
  </si>
  <si>
    <t>Traición en el Pentágono (2002).avi</t>
  </si>
  <si>
    <t>Tramposos en Hollywood (2001).avi</t>
  </si>
  <si>
    <t>Tres lanceros bengalíes (1935).avi</t>
  </si>
  <si>
    <t>Tres minutos (2007).avi</t>
  </si>
  <si>
    <t>Tres mujeres y un plan (2008).avi</t>
  </si>
  <si>
    <t>Tristram Shandy. A Cock and Bull Story (2005).avi</t>
  </si>
  <si>
    <t>Truman Capote (2005).avi</t>
  </si>
  <si>
    <t>Tú, yo y todos los demás (2005).avi</t>
  </si>
  <si>
    <t>Tumba abierta (1994).avi</t>
  </si>
  <si>
    <t>Twin Town (1997).avi</t>
  </si>
  <si>
    <t>Two Hands (1999).avi</t>
  </si>
  <si>
    <t>Two Men Went To War (2002).avi</t>
  </si>
  <si>
    <t>Un americano en la R.A.F. (1941).avi</t>
  </si>
  <si>
    <t>Un corazón invencible (2007).avi</t>
  </si>
  <si>
    <t>Un día imprevisible (2006).avi</t>
  </si>
  <si>
    <t>Un día volveré (París Blues) (1961).avi</t>
  </si>
  <si>
    <t>Un funeral de muerte (2010).avi</t>
  </si>
  <si>
    <t>Un golpe de suerte (2005).avi</t>
  </si>
  <si>
    <t>Un gran día para ellas (2008).avi</t>
  </si>
  <si>
    <t>Un hombre solitario (1957).avi</t>
  </si>
  <si>
    <t>Un juego de inteligencia (2007).avi</t>
  </si>
  <si>
    <t>Un novio para mi mujer (2008).avi</t>
  </si>
  <si>
    <t>Un paseo bajo el Sol (1945).avi</t>
  </si>
  <si>
    <t>Un puente hacia Terabithia (2007).avi</t>
  </si>
  <si>
    <t>Un tipo serio (2009).avi</t>
  </si>
  <si>
    <t>Un toque de canela (2003).avi</t>
  </si>
  <si>
    <t>Una amistad inolvidable (2007).avi</t>
  </si>
  <si>
    <t>Una cana al aire (1989).avi</t>
  </si>
  <si>
    <t>Una canción del pasado (2004).avi</t>
  </si>
  <si>
    <t>Una familia con clase (2008).avi</t>
  </si>
  <si>
    <t>Una hija diferente (2004).avi</t>
  </si>
  <si>
    <t>Unión Pacífico (1939).avi</t>
  </si>
  <si>
    <t>Uno de dos (1998).avi</t>
  </si>
  <si>
    <t>Vaya con Dios (2002).avi</t>
  </si>
  <si>
    <t>Vaya par de productorex (2007).avi</t>
  </si>
  <si>
    <t>Venus (2006).avi</t>
  </si>
  <si>
    <t>Vitus (2006).avi</t>
  </si>
  <si>
    <t>Vivir rodando (1995).avi</t>
  </si>
  <si>
    <t>Walesa, la esperanza de un pueblo (2013).avi</t>
  </si>
  <si>
    <t>Wasabi. El trato sucio de la mafia (2001).avi</t>
  </si>
  <si>
    <t>Yo impongo mi ley a sangre y fuego (1979).avi</t>
  </si>
  <si>
    <t>Yo serví al rey de Inglaterra (2006).avi</t>
  </si>
  <si>
    <t>Passengers (2016).mkv</t>
  </si>
  <si>
    <t>Passengers (2008).mkv</t>
  </si>
  <si>
    <t>O Brother! (2000).mkv</t>
  </si>
  <si>
    <t>O los tres o ninguno (2015).mkv</t>
  </si>
  <si>
    <t>O.G. (2018).mkv</t>
  </si>
  <si>
    <t>Objetivo. Bin Laden (2016).mkv</t>
  </si>
  <si>
    <t>Objetivo. Londres (2016).mkv</t>
  </si>
  <si>
    <t>Objetivo. París (2015).mkv</t>
  </si>
  <si>
    <t>Objetivo terrorista (2012).mkv</t>
  </si>
  <si>
    <t>Objetivo. La Casa Blanca (2013).mkv</t>
  </si>
  <si>
    <t>Objetivo. Birmania (1945).mkv</t>
  </si>
  <si>
    <t>Objetivo. Washington D.C. (2019).mkv</t>
  </si>
  <si>
    <t>Oblivion (2013).mkv</t>
  </si>
  <si>
    <t>Obsesión (Wicker Park) (2004).mkv</t>
  </si>
  <si>
    <t>Obsesionada (2009).mkv</t>
  </si>
  <si>
    <t>Obvious Child (2014).mkv</t>
  </si>
  <si>
    <t>Océanos de fuego (Hidalgo) (2004).mkv</t>
  </si>
  <si>
    <t>Ocean's 8 (2018).mkv</t>
  </si>
  <si>
    <t>Ocho apellidos catalanes (2015).mkv</t>
  </si>
  <si>
    <t>Ocho apellidos vascos (2014).mkv</t>
  </si>
  <si>
    <t>Ocho sentencias de muerte (1949).mkv</t>
  </si>
  <si>
    <t>Fellini, ocho y medio (8½) (1963).mkv</t>
  </si>
  <si>
    <t>October Baby (2011).mkv</t>
  </si>
  <si>
    <t>Oculus. El espejo del mal (2013).mkv</t>
  </si>
  <si>
    <t>Oda a mi padre (2014).mkv</t>
  </si>
  <si>
    <t>Odd Thomas, cazador de fantasmas (2013).mkv</t>
  </si>
  <si>
    <t>Odessa (1974).mkv</t>
  </si>
  <si>
    <t>Odisea en el tiempo (1992).mkv</t>
  </si>
  <si>
    <t>Officer Downe (2016).mkv</t>
  </si>
  <si>
    <t>Offline (2016).mkv</t>
  </si>
  <si>
    <t>Oficial y caballero (1982).mkv</t>
  </si>
  <si>
    <t>Ofrenda a la tormenta (2020).mkv</t>
  </si>
  <si>
    <t>Ojalá estuviera aquí (2014).mkv</t>
  </si>
  <si>
    <t>Ojalá fuera cierto (2005).mkv</t>
  </si>
  <si>
    <t>Ojo por ojo (1996).mkv</t>
  </si>
  <si>
    <t>Ojos de fuego (1984).mkv</t>
  </si>
  <si>
    <t>Ojos de serpiente (1998).mkv</t>
  </si>
  <si>
    <t>Okja (2017).mkv</t>
  </si>
  <si>
    <t>Oklahoma! (1955).mkv</t>
  </si>
  <si>
    <t>Old Boy (2013).mkv</t>
  </si>
  <si>
    <t>Oliver Twist (2005).mkv</t>
  </si>
  <si>
    <t>Oliver (1968).mkv</t>
  </si>
  <si>
    <t>Olvídate de mí! (2004).mkv</t>
  </si>
  <si>
    <t>Olvídate de Nick (2017).mkv</t>
  </si>
  <si>
    <t>Omnívoros (2013).mkv</t>
  </si>
  <si>
    <t>En la carretera (2012).mkv</t>
  </si>
  <si>
    <t>On the Rocks (2020).mkv</t>
  </si>
  <si>
    <t>Los muelles del delito (2010).mkv</t>
  </si>
  <si>
    <t>Ondina. Un amor para siempre (2020).mkv</t>
  </si>
  <si>
    <t>Ondine. La leyenda del mar (2009).mkv</t>
  </si>
  <si>
    <t>One Day (Siempre el mismo día) (2011).mkv</t>
  </si>
  <si>
    <t>Open Range (2003).mkv</t>
  </si>
  <si>
    <t>Open Windows (2014).mkv</t>
  </si>
  <si>
    <t>Noche de estreno (2016).mkv</t>
  </si>
  <si>
    <t>Operación Anthropoid (2016).mkv</t>
  </si>
  <si>
    <t>Operación Chromite (2016).mkv</t>
  </si>
  <si>
    <t>Operación Crossbow (1965).mkv</t>
  </si>
  <si>
    <t>Operación Dragón (1973).mkv</t>
  </si>
  <si>
    <t>Operación Koh-I-Noor (2014).mkv</t>
  </si>
  <si>
    <t>Operación Pacífico (1959).mkv</t>
  </si>
  <si>
    <t>Operación Reno (2000).mkv</t>
  </si>
  <si>
    <t>Operación Swordfish (2001).mkv</t>
  </si>
  <si>
    <t>Operación Trueno (1995).mkv</t>
  </si>
  <si>
    <t>Operación U.N.C.L.E. (2015).mkv</t>
  </si>
  <si>
    <t>Operación Whisky (1964).mkv</t>
  </si>
  <si>
    <t>Operación final (2018).mkv</t>
  </si>
  <si>
    <t>Ophelia (2018).mkv</t>
  </si>
  <si>
    <t>Oraciones para Bobby (2009).mkv</t>
  </si>
  <si>
    <t>Órbita 9 (2017).mkv</t>
  </si>
  <si>
    <t>Orca, la ballena asesina (1977).mkv</t>
  </si>
  <si>
    <t>Ordinary World (2016).mkv</t>
  </si>
  <si>
    <t>Orgullo + Prejuicio + Zombies (2016).mkv</t>
  </si>
  <si>
    <t>Orgullo de raza (1955).mkv</t>
  </si>
  <si>
    <t>Orgullo en juego (2012).mkv</t>
  </si>
  <si>
    <t>Orgullo y prejuicio (2005).mkv</t>
  </si>
  <si>
    <t>Origen (2010).mkv</t>
  </si>
  <si>
    <t>Orígenes secretos (2020).mkv</t>
  </si>
  <si>
    <t>Orígenes (2014).mkv</t>
  </si>
  <si>
    <t>Oro en barras (1951).mkv</t>
  </si>
  <si>
    <t>Oro sangriento (Sabata) (1969).mkv</t>
  </si>
  <si>
    <t>Os declaro marido y marido (2007).mkv</t>
  </si>
  <si>
    <t>Oscar, una maleta, dos maletas, tres maletas (1967).mkv</t>
  </si>
  <si>
    <t>Oscura inocencia (2004).mkv</t>
  </si>
  <si>
    <t>Oslo (2021).mkv</t>
  </si>
  <si>
    <t>Other People (2016).mkv</t>
  </si>
  <si>
    <t>Otra ronda (2020).mkv</t>
  </si>
  <si>
    <t>Otra Tierra (2011).mkv</t>
  </si>
  <si>
    <t>Outlander (2008).mkv</t>
  </si>
  <si>
    <t>Ángeles y forajidos (2016).mkv</t>
  </si>
  <si>
    <t>Outsider (2016).mkv</t>
  </si>
  <si>
    <t>Oveja sin pastor (2019).mkv</t>
  </si>
  <si>
    <t>Overlord (2018).mkv</t>
  </si>
  <si>
    <t>OVNI. No estamos solos (2018).mkv</t>
  </si>
  <si>
    <t>Oxígeno (2021).mkv</t>
  </si>
  <si>
    <t>Pablo, el apóstol de Cristo (2018).mkv</t>
  </si>
  <si>
    <t>Pactar con el diablo (1997).mkv</t>
  </si>
  <si>
    <t>Pacto de honor (1955).mkv</t>
  </si>
  <si>
    <t>Pacto de sangre (1988).mkv</t>
  </si>
  <si>
    <t>Pacto de silencio (2012).mkv</t>
  </si>
  <si>
    <t>Pacto tenebroso (1948).mkv</t>
  </si>
  <si>
    <t>Paddleton (2019).mkv</t>
  </si>
  <si>
    <t>Padres por desigual (2015).mkv</t>
  </si>
  <si>
    <t>Pagafantas (2009).mkv</t>
  </si>
  <si>
    <t>Página en blanco (1960).mkv</t>
  </si>
  <si>
    <t>Pago justo (2010).mkv</t>
  </si>
  <si>
    <t>Pájaros de fuego (1990).mkv</t>
  </si>
  <si>
    <t>Pájaros de verano (2018).mkv</t>
  </si>
  <si>
    <t>Pájaros enjaulados (Hasta que estemos muertos o libres) (2020).mkv</t>
  </si>
  <si>
    <t>Palabras en las paredes del baño (2020).mkv</t>
  </si>
  <si>
    <t>Palm Springs (2020).mkv</t>
  </si>
  <si>
    <t>Palmer (2021).mkv</t>
  </si>
  <si>
    <t>Palmeras en la nieve (2015).mkv</t>
  </si>
  <si>
    <t>Pan (Viaje a Nunca Jamás) (2015).mkv</t>
  </si>
  <si>
    <t>Pa negre (Pan negro) (2010).mkv</t>
  </si>
  <si>
    <t>Pandora y el holandés errante (1951).mkv</t>
  </si>
  <si>
    <t>Pandora (2016).mkv</t>
  </si>
  <si>
    <t>Pandorum (2009).mkv</t>
  </si>
  <si>
    <t>Pánico en el estadio (1976).mkv</t>
  </si>
  <si>
    <t>Pánico en el metro (2013).mkv</t>
  </si>
  <si>
    <t>Daylight (Pánico en el túnel) (1996).mkv</t>
  </si>
  <si>
    <t>Pánico en la calle 110 (1972).mkv</t>
  </si>
  <si>
    <t>Pánico en la escena (1950).mkv</t>
  </si>
  <si>
    <t>Pánico nuclear (2002).mkv</t>
  </si>
  <si>
    <t>Papá Cadillac (1988).mkv</t>
  </si>
  <si>
    <t>Papá o mamá (2015).mkv</t>
  </si>
  <si>
    <t>Papicha, sueños de libertad (2019).mkv</t>
  </si>
  <si>
    <t>Papillon (2017).mkv</t>
  </si>
  <si>
    <t>Papillon (1973).mkv</t>
  </si>
  <si>
    <t>Para pasar un buen rato, llama... (Conectadas al amor) (2012).mkv</t>
  </si>
  <si>
    <t>Para todos los gustos (2000).mkv</t>
  </si>
  <si>
    <t>Paradise Hills (2019).mkv</t>
  </si>
  <si>
    <t>Paradox (2017).mkv</t>
  </si>
  <si>
    <t>Paraíso (2016).mkv</t>
  </si>
  <si>
    <t>Paranormal Activity. Dimensión fantasma (2015).mkv</t>
  </si>
  <si>
    <t>Parásitos (2019).mkv</t>
  </si>
  <si>
    <t>Pariah (2011).mkv</t>
  </si>
  <si>
    <t>Par-Impar (1978).mkv</t>
  </si>
  <si>
    <t>París a toda costa (2013).mkv</t>
  </si>
  <si>
    <t>París puede esperar (2016).mkv</t>
  </si>
  <si>
    <t>Paris, Texas (1984).mkv</t>
  </si>
  <si>
    <t>París-Manhattan (2012).mkv</t>
  </si>
  <si>
    <t>Parker (2013).mkv</t>
  </si>
  <si>
    <t>Parkland (2013).mkv</t>
  </si>
  <si>
    <t>Partisan (2015).mkv</t>
  </si>
  <si>
    <t>Pasaje a Marsella (1944).mkv</t>
  </si>
  <si>
    <t>Pasajero 57 (1992).mkv</t>
  </si>
  <si>
    <t>Pasándolo de coña en la casa Harker (2016).mkv</t>
  </si>
  <si>
    <t>Pascual Duarte (1976).mkv</t>
  </si>
  <si>
    <t>Paseando a Miss Daisy (1989).mkv</t>
  </si>
  <si>
    <t>Passion (2012).mkv</t>
  </si>
  <si>
    <t>Pastel de pera con lavanda (2015).mkv</t>
  </si>
  <si>
    <t>Pat Garrett y Billy el Niño (1973).mkv</t>
  </si>
  <si>
    <t>Patch Adams (1998).mkv</t>
  </si>
  <si>
    <t>Paterno (2018).mkv</t>
  </si>
  <si>
    <t>Paterson (2016).mkv</t>
  </si>
  <si>
    <t>Patos salvajes (1978).mkv</t>
  </si>
  <si>
    <t>Patti Cake$ (2017).mkv</t>
  </si>
  <si>
    <t>Patton (1970).mkv</t>
  </si>
  <si>
    <t>Paul (2011).mkv</t>
  </si>
  <si>
    <t>Paula (2016).mkv</t>
  </si>
  <si>
    <t>El asedio (2013).mkv</t>
  </si>
  <si>
    <t>Payback (1999).mkv</t>
  </si>
  <si>
    <t>Paycheck (2003).mkv</t>
  </si>
  <si>
    <t>Paz, amor y malentendidos (2011).mkv</t>
  </si>
  <si>
    <t>Pearl Harbor (2001).mkv</t>
  </si>
  <si>
    <t>Pecado original (2001).mkv</t>
  </si>
  <si>
    <t>Pee-wee's Big Holiday (2016).mkv</t>
  </si>
  <si>
    <t>Pelé, el nacimiento de una leyenda (2016).mkv</t>
  </si>
  <si>
    <t>Pelea de profes (2017).mkv</t>
  </si>
  <si>
    <t>Pelham 1, 2, 3 (1974).mkv</t>
  </si>
  <si>
    <t>Peligro inminente (1994).mkv</t>
  </si>
  <si>
    <t>Pena de muerte (1995).mkv</t>
  </si>
  <si>
    <t>Penélope (2006).mkv</t>
  </si>
  <si>
    <t>Pensamientos mortales (1991).mkv</t>
  </si>
  <si>
    <t>Pépé le Moko (1937).mkv</t>
  </si>
  <si>
    <t>Pepi, Luci, Bom y otras chicas del montón (1980).mkv</t>
  </si>
  <si>
    <t>Pequeño demonio (2017).mkv</t>
  </si>
  <si>
    <t>Pequeño gran guerrero (2010).mkv</t>
  </si>
  <si>
    <t>Pequeño gran hombre (1970).mkv</t>
  </si>
  <si>
    <t>Pequeño pez (2020).mkv</t>
  </si>
  <si>
    <t>Pequeños detalles (2021).mkv</t>
  </si>
  <si>
    <t>Perder la razón (2012).mkv</t>
  </si>
  <si>
    <t>Perdición (1944).mkv</t>
  </si>
  <si>
    <t>Perdida (2018).mkv</t>
  </si>
  <si>
    <t>Perdida (2014).mkv</t>
  </si>
  <si>
    <t>Perdidos en el espacio (1998).mkv</t>
  </si>
  <si>
    <t>Perdidos en la nieve (2012).mkv</t>
  </si>
  <si>
    <t>Perdiendo el este (2019).mkv</t>
  </si>
  <si>
    <t>Perfect Sense (2011).mkv</t>
  </si>
  <si>
    <t>Perfectos desconocidos (2017).mkv</t>
  </si>
  <si>
    <t>Perfumes (2020).mkv</t>
  </si>
  <si>
    <t>Permanezca en sintonía (1992).mkv</t>
  </si>
  <si>
    <t>Perro blanco (1982).mkv</t>
  </si>
  <si>
    <t>Perros rabiosos (2015).mkv</t>
  </si>
  <si>
    <t>Persecución mortal (1993).mkv</t>
  </si>
  <si>
    <t>Persecución muy, muy caliente (1987).mkv</t>
  </si>
  <si>
    <t>Perseguido (1987).mkv</t>
  </si>
  <si>
    <t>Persiguiendo a Amy (1997).mkv</t>
  </si>
  <si>
    <t>Persiguiendo Mavericks (2012).mkv</t>
  </si>
  <si>
    <t>Personal Shopper (2016).mkv</t>
  </si>
  <si>
    <t>Personas, lugares, cosas (2015).mkv</t>
  </si>
  <si>
    <t>Perturbada (2018).mkv</t>
  </si>
  <si>
    <t>Perversidad (1945).mkv</t>
  </si>
  <si>
    <t>Pesadillas (2015).mkv</t>
  </si>
  <si>
    <t>Peso pesado (2012).mkv</t>
  </si>
  <si>
    <t>Petite maman (2021).mkv</t>
  </si>
  <si>
    <t>Petra (2018).mkv</t>
  </si>
  <si>
    <t>Phantoms (1998).mkv</t>
  </si>
  <si>
    <t>Phenomenon (Algo extraordinario más allá del amor) (1996).mkv</t>
  </si>
  <si>
    <t>Phil Spector (2013).mkv</t>
  </si>
  <si>
    <t>Philadelphia (1993).mkv</t>
  </si>
  <si>
    <t>Philomena (2013).mkv</t>
  </si>
  <si>
    <t>Phoenix (2014).mkv</t>
  </si>
  <si>
    <t>Picnic (1956).mkv</t>
  </si>
  <si>
    <t>Piel de serpiente (1960).mkv</t>
  </si>
  <si>
    <t>Pieles (2017).mkv</t>
  </si>
  <si>
    <t>Pijama para dos (1961).mkv</t>
  </si>
  <si>
    <t>Ping Pong Summer (2014).mkv</t>
  </si>
  <si>
    <t>Pirados al rescate (2014).mkv</t>
  </si>
  <si>
    <t>Piraña (1978).mkv</t>
  </si>
  <si>
    <t>Piratas (1986).mkv</t>
  </si>
  <si>
    <t>Pistoleros de agua dulce (1931).mkv</t>
  </si>
  <si>
    <t>Pixels (2015).mkv</t>
  </si>
  <si>
    <t>Plan de escape (2013).mkv</t>
  </si>
  <si>
    <t>Plan de fuga (2017).mkv</t>
  </si>
  <si>
    <t>Plan de vuelo. Desaparecida (2005).mkv</t>
  </si>
  <si>
    <t>Plan en Las Vegas (2013).mkv</t>
  </si>
  <si>
    <t>Plan imperfecto (2007).mkv</t>
  </si>
  <si>
    <t>Plan oculto (2006).mkv</t>
  </si>
  <si>
    <t>Planeta prohibido (1956).mkv</t>
  </si>
  <si>
    <t>Planeta rojo (2000).mkv</t>
  </si>
  <si>
    <t>Planeta sangriento (Queen of Blood) (1966).mkv</t>
  </si>
  <si>
    <t>Platoon (1986).mkv</t>
  </si>
  <si>
    <t>Playa roja (1967).mkv</t>
  </si>
  <si>
    <t>Pleasantville (1998).mkv</t>
  </si>
  <si>
    <t>Pluma blanca (1955).mkv</t>
  </si>
  <si>
    <t>Pobre Tenorio (1931).mkv</t>
  </si>
  <si>
    <t>Poder absoluto (1997).mkv</t>
  </si>
  <si>
    <t>Poder mental (2015).mkv</t>
  </si>
  <si>
    <t>Point Break (Sin límites) (2015).mkv</t>
  </si>
  <si>
    <t>Poli con suerte (1991).mkv</t>
  </si>
  <si>
    <t>Policías corruptos (2016).mkv</t>
  </si>
  <si>
    <t>Policías de Queens (2011).mkv</t>
  </si>
  <si>
    <t>Polizón (2021).mkv</t>
  </si>
  <si>
    <t>Pompeya (2014).mkv</t>
  </si>
  <si>
    <t>Popstar (2016).mkv</t>
  </si>
  <si>
    <t>Populaire (2012).mkv</t>
  </si>
  <si>
    <t>Por encima de la ley (2015).mkv</t>
  </si>
  <si>
    <t>Por encima de la ley (1988).mkv</t>
  </si>
  <si>
    <t>Por la cara (2013).mkv</t>
  </si>
  <si>
    <t>Por siempre jamás (1998).mkv</t>
  </si>
  <si>
    <t>Por un puñado de dólares (1964).mkv</t>
  </si>
  <si>
    <t>Porky's (1981).mkv</t>
  </si>
  <si>
    <t>Porque lo digo yo! (2007).mkv</t>
  </si>
  <si>
    <t>El portero de noche (1974).mkv</t>
  </si>
  <si>
    <t>Posada Jamaica (1939).mkv</t>
  </si>
  <si>
    <t>Posdata. Te quiero (2007).mkv</t>
  </si>
  <si>
    <t>Poseído (2017).mkv</t>
  </si>
  <si>
    <t>Poseidón (2006).mkv</t>
  </si>
  <si>
    <t>Posesión demencial (2007).mkv</t>
  </si>
  <si>
    <t>Possessor Uncut (2020).mkv</t>
  </si>
  <si>
    <t>Postal (2007).mkv</t>
  </si>
  <si>
    <t>Powder (Pura energía) (1995).mkv</t>
  </si>
  <si>
    <t>Power Rangers (2017).mkv</t>
  </si>
  <si>
    <t>Pozos de ambición (2007).mkv</t>
  </si>
  <si>
    <t>Predestination (2014).mkv</t>
  </si>
  <si>
    <t>Pregúntale al viento (2006).mkv</t>
  </si>
  <si>
    <t>Preguntas frecuentes sobre viajes en el tiempo (2009).mkv</t>
  </si>
  <si>
    <t>Presión (2015).mkv</t>
  </si>
  <si>
    <t>Presunto inocente (1990).mkv</t>
  </si>
  <si>
    <t>Pretty Woman (1990).mkv</t>
  </si>
  <si>
    <t>Prevenge (2016).mkv</t>
  </si>
  <si>
    <t>Pride (Orgullo) (2014).mkv</t>
  </si>
  <si>
    <t>Primary Colors (1998).mkv</t>
  </si>
  <si>
    <t>Primavera en Normandía (2014).mkv</t>
  </si>
  <si>
    <t>Primer ministro (2016).mkv</t>
  </si>
  <si>
    <t>Primer (2004).mkv</t>
  </si>
  <si>
    <t>Primera plana (1974).mkv</t>
  </si>
  <si>
    <t>Primera victoria (1965).mkv</t>
  </si>
  <si>
    <t>Primos (2011).mkv</t>
  </si>
  <si>
    <t>Prince of Persia. Las arenas del tiempo (2010).mkv</t>
  </si>
  <si>
    <t>Princesa (Han Gong-Ju) (2013).mkv</t>
  </si>
  <si>
    <t>Prisioneros (2013).mkv</t>
  </si>
  <si>
    <t>Proceso de admisión (2013).mkv</t>
  </si>
  <si>
    <t>Profesor en Groenlandia (2018).mkv</t>
  </si>
  <si>
    <t>Profesor Lazhar (2011).mkv</t>
  </si>
  <si>
    <t>Profundidad seis (1989).mkv</t>
  </si>
  <si>
    <t>Bienvenidos al ayer (2015).mkv</t>
  </si>
  <si>
    <t>Proyecto X (2012).mkv</t>
  </si>
  <si>
    <t>Prom Night. Llamadas de terror (1980).mkv</t>
  </si>
  <si>
    <t>Promesa al amanecer (2017).mkv</t>
  </si>
  <si>
    <t>Promesas del este (2007).mkv</t>
  </si>
  <si>
    <t>Prospect (2018).mkv</t>
  </si>
  <si>
    <t>Proud Mary (2018).mkv</t>
  </si>
  <si>
    <t>Próxima (2019).mkv</t>
  </si>
  <si>
    <t>Proyecto Brainstorm (1983).mkv</t>
  </si>
  <si>
    <t>Proyecto Lázaro (2016).mkv</t>
  </si>
  <si>
    <t>Proyecto Lazarus (2008).mkv</t>
  </si>
  <si>
    <t>Proyecto Power (2020).mkv</t>
  </si>
  <si>
    <t>Proyecto Rampage (2018).mkv</t>
  </si>
  <si>
    <t>Prozac Nation (2001).mkv</t>
  </si>
  <si>
    <t>Prueba de fuego (2008).mkv</t>
  </si>
  <si>
    <t>Prueba de vida (2000).mkv</t>
  </si>
  <si>
    <t>Psicópata (1980).mkv</t>
  </si>
  <si>
    <t>Psycho Goreman (2020).mkv</t>
  </si>
  <si>
    <t>El pequeño gigante (1958).mkv</t>
  </si>
  <si>
    <t>Pulp Fiction (1994).mkv</t>
  </si>
  <si>
    <t>Punto muerto (2016).mkv</t>
  </si>
  <si>
    <t>Puñales por la espalda (2019).mkv</t>
  </si>
  <si>
    <t>Purasangre (2017).mkv</t>
  </si>
  <si>
    <t>Puro vicio (2014).mkv</t>
  </si>
  <si>
    <t>Purple Rain (Lluvia púrpura) (1984).mkv</t>
  </si>
  <si>
    <t>Push (2009).mkv</t>
  </si>
  <si>
    <t>Puzzle (2018).mkv</t>
  </si>
  <si>
    <t>Quadrophenia (1979).mkv</t>
  </si>
  <si>
    <t>Cuarentena (2008).mkv</t>
  </si>
  <si>
    <t>Quatretondeta (2016).mkv</t>
  </si>
  <si>
    <t>Qué asco de vida (1991).mkv</t>
  </si>
  <si>
    <t>Que baje Dios y lo vea (2018).mkv</t>
  </si>
  <si>
    <t>Qué bello es vivir! (1946).mkv</t>
  </si>
  <si>
    <t>Que Dios nos perdone (2016).mkv</t>
  </si>
  <si>
    <t>Qué esperar cuando estás esperando (2012).mkv</t>
  </si>
  <si>
    <t>Qué fue de Brad (2017).mkv</t>
  </si>
  <si>
    <t>Qué he hecho yo para merecer esto! (1984).mkv</t>
  </si>
  <si>
    <t>Qué les pasa a los hombres (2009).mkv</t>
  </si>
  <si>
    <t>Qué pelo más guay (2012).mkv</t>
  </si>
  <si>
    <t>Que se mueran los feos (2010).mkv</t>
  </si>
  <si>
    <t>Que suene la música! (2019).mkv</t>
  </si>
  <si>
    <t>Qué verde era mi valle! (1941).mkv</t>
  </si>
  <si>
    <t>Que viene Valdez (1971).mkv</t>
  </si>
  <si>
    <t>Que vienen los rusos! (1966).mkv</t>
  </si>
  <si>
    <t>Quédate conmigo (2012).mkv</t>
  </si>
  <si>
    <t>La reina de Katwe (2016).mkv</t>
  </si>
  <si>
    <t>Quemar después de leer (2008).mkv</t>
  </si>
  <si>
    <t>Querida Brigitte (1965).mkv</t>
  </si>
  <si>
    <t>Querido detective (1986).mkv</t>
  </si>
  <si>
    <t>Queridos camaradas (2020).mkv</t>
  </si>
  <si>
    <t>Queridos vecinos (2020).mkv</t>
  </si>
  <si>
    <t>Quicksilver, la pista rápida del éxito (1986).mkv</t>
  </si>
  <si>
    <t>Quien a hierro mata (2019).mkv</t>
  </si>
  <si>
    <t>Quien tiene un amigo... tiene un tesoro (1981).mkv</t>
  </si>
  <si>
    <t>Quiéreme si te atreves (2003).mkv</t>
  </si>
  <si>
    <t>Quiero la cabeza de Alfredo García (1974).mkv</t>
  </si>
  <si>
    <t>Quiero que vuelvas (2022).mkv</t>
  </si>
  <si>
    <t>Quiz Show. El dilema (1994).mkv</t>
  </si>
  <si>
    <t>Quo Vadis (1951).mkv</t>
  </si>
  <si>
    <t>R.I.P.D. Departamento de Policía Mortal (2013).mkv</t>
  </si>
  <si>
    <t>Rabia asesina (2010).mkv</t>
  </si>
  <si>
    <t>Rabia (1977).mkv</t>
  </si>
  <si>
    <t>Radio encubierta (2009).mkv</t>
  </si>
  <si>
    <t>Rafi, un rey de peso (1991).mkv</t>
  </si>
  <si>
    <t>Rain Man (1988).mkv</t>
  </si>
  <si>
    <t>Rampage. Francotirador en libertad (2009).mkv</t>
  </si>
  <si>
    <t>Rams (El valle de los carneros) (2015).mkv</t>
  </si>
  <si>
    <t>Ran (1985).mkv</t>
  </si>
  <si>
    <t>Rapera a los 40 (2020).mkv</t>
  </si>
  <si>
    <t>Rapid Fire (1992).mkv</t>
  </si>
  <si>
    <t>Rápida y mortal (1995).mkv</t>
  </si>
  <si>
    <t>Rare Exports. Un cuento gamberro de Navidad (2010).mkv</t>
  </si>
  <si>
    <t>Rashomon (1950).mkv</t>
  </si>
  <si>
    <t>Rastro oculto (2008).mkv</t>
  </si>
  <si>
    <t>Ratas a la carrera (2001).mkv</t>
  </si>
  <si>
    <t>Ravenous (1999).mkv</t>
  </si>
  <si>
    <t>Ray (2004).mkv</t>
  </si>
  <si>
    <t>Raza de violencia (1954).mkv</t>
  </si>
  <si>
    <t>Reacción en cadena (1996).mkv</t>
  </si>
  <si>
    <t>Ready Player One (2018).mkv</t>
  </si>
  <si>
    <t>Re-Animator (1985).mkv</t>
  </si>
  <si>
    <t>Rebeca (1940).mkv</t>
  </si>
  <si>
    <t>Rebelde entre el centeno (2017).mkv</t>
  </si>
  <si>
    <t>Rebelde sin causa (1955).mkv</t>
  </si>
  <si>
    <t>Rebeldes (1983).mkv</t>
  </si>
  <si>
    <t>La tragedia de la Bounty (1935).mkv</t>
  </si>
  <si>
    <t>Rebelión adolescente (2009).mkv</t>
  </si>
  <si>
    <t>Rebelión en las aulas (1967).mkv</t>
  </si>
  <si>
    <t>Rebobine, por favor (2008).mkv</t>
  </si>
  <si>
    <t>Recién casados (2003).mkv</t>
  </si>
  <si>
    <t>Recortes de mi vida (2006).mkv</t>
  </si>
  <si>
    <t>Recuerda (1945).mkv</t>
  </si>
  <si>
    <t>Recuérdame (2010).mkv</t>
  </si>
  <si>
    <t>Red Cliff (2008).mkv</t>
  </si>
  <si>
    <t>Red de mentiras (2008).mkv</t>
  </si>
  <si>
    <t>Red State (2011).mkv</t>
  </si>
  <si>
    <t>Escuadrón rojo (2012).mkv</t>
  </si>
  <si>
    <t>Redirected (2014).mkv</t>
  </si>
  <si>
    <t>Reeker (2005).mkv</t>
  </si>
  <si>
    <t>Reencarnación (2004).mkv</t>
  </si>
  <si>
    <t>Reencontrando el amor (2015).mkv</t>
  </si>
  <si>
    <t>Reencuentro (1983).mkv</t>
  </si>
  <si>
    <t>Reflejos en un ojo dorado (1967).mkv</t>
  </si>
  <si>
    <t>Reflejos (Mirrors) (2008).mkv</t>
  </si>
  <si>
    <t>Reglas de compromiso (2000).mkv</t>
  </si>
  <si>
    <t>Regresión (2015).mkv</t>
  </si>
  <si>
    <t>Regreso a casa (2014).mkv</t>
  </si>
  <si>
    <t>Regreso a Howards End (1992).mkv</t>
  </si>
  <si>
    <t>Regreso a Ítaca (2014).mkv</t>
  </si>
  <si>
    <t>Regreso a la escuela (1986).mkv</t>
  </si>
  <si>
    <t>Regreso a la Tierra (1955).mkv</t>
  </si>
  <si>
    <t>Regreso a Montauk (2017).mkv</t>
  </si>
  <si>
    <t>Regreso al paraíso (1998).mkv</t>
  </si>
  <si>
    <t>Rehenes (2017).mkv</t>
  </si>
  <si>
    <t>Reina y patria (2014).mkv</t>
  </si>
  <si>
    <t>Relatos salvajes (2014).mkv</t>
  </si>
  <si>
    <t>Rembrandt (1936).mkv</t>
  </si>
  <si>
    <t>Remember (2015).mkv</t>
  </si>
  <si>
    <t>Rémi. Una aventura extraordinaria (2018).mkv</t>
  </si>
  <si>
    <t>Reminiscencia (2021).mkv</t>
  </si>
  <si>
    <t>Arrepentimiento (2013).mkv</t>
  </si>
  <si>
    <t>Repo Men (2010).mkv</t>
  </si>
  <si>
    <t>Reporteras en guerra (2016).mkv</t>
  </si>
  <si>
    <t>Repulsión (1965).mkv</t>
  </si>
  <si>
    <t>Réquiem por los que van a morir (1987).mkv</t>
  </si>
  <si>
    <t>Réquiem por un sueño (2000).mkv</t>
  </si>
  <si>
    <t>Requisitos para ser una persona normal (2015).mkv</t>
  </si>
  <si>
    <t>Rescatando a Mr. Wu (2015).mkv</t>
  </si>
  <si>
    <t>Rescate al amanecer (2006).mkv</t>
  </si>
  <si>
    <t>Rescate en el mar del Norte (1980).mkv</t>
  </si>
  <si>
    <t>Rescate en el Mar Rojo (2019).mkv</t>
  </si>
  <si>
    <t>Rescate en Osiris (2016).mkv</t>
  </si>
  <si>
    <t>Rescate suicida (2016).mkv</t>
  </si>
  <si>
    <t>Rescate (1996).mkv</t>
  </si>
  <si>
    <t>Reservoir Dogs (1992).mkv</t>
  </si>
  <si>
    <t>Reset (2017).mkv</t>
  </si>
  <si>
    <t>Resistencia (2008).mkv</t>
  </si>
  <si>
    <t>Resolución (2012).mkv</t>
  </si>
  <si>
    <t>Re-sonator (1986).mkv</t>
  </si>
  <si>
    <t>Respect (2021).mkv</t>
  </si>
  <si>
    <t>Respira (2015).mkv</t>
  </si>
  <si>
    <t>Resplandor en la oscuridad (1992).mkv</t>
  </si>
  <si>
    <t>Resucitado (2016).mkv</t>
  </si>
  <si>
    <t>Results (2015).mkv</t>
  </si>
  <si>
    <t>Retales de una vida (The Adderall Diaries) (2015).mkv</t>
  </si>
  <si>
    <t>Reto a la muerte (1950).mkv</t>
  </si>
  <si>
    <t>Retornados (2013).mkv</t>
  </si>
  <si>
    <t>Retorno al pasado (1947).mkv</t>
  </si>
  <si>
    <t>Retrato de una mujer en llamas (2019).mkv</t>
  </si>
  <si>
    <t>Retratos de una obsesión (2002).mkv</t>
  </si>
  <si>
    <t>Shutter (2008).mkv</t>
  </si>
  <si>
    <t>Retreat (Aislados) (2011).mkv</t>
  </si>
  <si>
    <t>Retroceder nunca, rendirse jamás (1986).mkv</t>
  </si>
  <si>
    <t>Returner (2002).mkv</t>
  </si>
  <si>
    <t>Revenge (Venganza) (1990).mkv</t>
  </si>
  <si>
    <t>Revolutionary Road (2008).mkv</t>
  </si>
  <si>
    <t>Revólver (2005).mkv</t>
  </si>
  <si>
    <t>Rey Arturo. La leyenda de Excalibur (2017).mkv</t>
  </si>
  <si>
    <t>Rey de reyes (1961).mkv</t>
  </si>
  <si>
    <t>Reykjavík. Brigada policial (2014).mkv</t>
  </si>
  <si>
    <t>Richard Jewell (2019).mkv</t>
  </si>
  <si>
    <t>Ricki (2015).mkv</t>
  </si>
  <si>
    <t>Ricochet (1991).mkv</t>
  </si>
  <si>
    <t>Vaya patrulla (2014).mkv</t>
  </si>
  <si>
    <t>Ride, al ritmo de las olas (2015).mkv</t>
  </si>
  <si>
    <t>Rififi (1955).mkv</t>
  </si>
  <si>
    <t>Río Bravo (1959).mkv</t>
  </si>
  <si>
    <t>Río Conchos (1964).mkv</t>
  </si>
  <si>
    <t>Río Grande (1950).mkv</t>
  </si>
  <si>
    <t>Frozen River (Río Helado) (2008).mkv</t>
  </si>
  <si>
    <t>Río Lobo (1970).mkv</t>
  </si>
  <si>
    <t>Río Rojo (1948).mkv</t>
  </si>
  <si>
    <t>Río salvaje (1994).mkv</t>
  </si>
  <si>
    <t>Río sin retorno (1954).mkv</t>
  </si>
  <si>
    <t>Riphagen, el carnicero holandés (2016).mkv</t>
  </si>
  <si>
    <t>Rise of the Legend (2014).mkv</t>
  </si>
  <si>
    <t>Risky Business (1983).mkv</t>
  </si>
  <si>
    <t>Ritmos del corazón (2018).mkv</t>
  </si>
  <si>
    <t>Road House (De profesión, duro) (1989).mkv</t>
  </si>
  <si>
    <t>Camino a Paloma (2014).mkv</t>
  </si>
  <si>
    <t>Rob Roy, la pasión de un rebelde (1995).mkv</t>
  </si>
  <si>
    <t>Robo a la mafia (2014).mkv</t>
  </si>
  <si>
    <t>Robando coches (2015).mkv</t>
  </si>
  <si>
    <t>Robin de los bosques (1938).mkv</t>
  </si>
  <si>
    <t>Robin Hood, príncipe de los ladrones (1991).mkv</t>
  </si>
  <si>
    <t>Robin Hood (2010).mkv</t>
  </si>
  <si>
    <t>Robinson Crusoe (1997).mkv</t>
  </si>
  <si>
    <t>Rocco y sus hermanos (1960).mkv</t>
  </si>
  <si>
    <t>La era del rock (Rock of Ages) (2012).mkv</t>
  </si>
  <si>
    <t>Rock Star (2001).mkv</t>
  </si>
  <si>
    <t>Rock the Kasbah (2015).mkv</t>
  </si>
  <si>
    <t>Rocketman (2019).mkv</t>
  </si>
  <si>
    <t>RocknRolla (2008).mkv</t>
  </si>
  <si>
    <t>Rocks (2019).mkv</t>
  </si>
  <si>
    <t>Rodin (2017).mkv</t>
  </si>
  <si>
    <t>Rojos (1981).mkv</t>
  </si>
  <si>
    <t>Rollerball (1975).mkv</t>
  </si>
  <si>
    <t>Roma, ciudad abierta (1945).mkv</t>
  </si>
  <si>
    <t>Roman J. Israel, Esq. (2017).mkv</t>
  </si>
  <si>
    <t>Romance en Tokio (2014).mkv</t>
  </si>
  <si>
    <t>Romeo + Julieta de William Shakespeare (1996).mkv</t>
  </si>
  <si>
    <t>Romeo debe morir (2000).mkv</t>
  </si>
  <si>
    <t>Romeo y Julieta (2013).mkv</t>
  </si>
  <si>
    <t>Rommel, el Zorro del Desierto (1951).mkv</t>
  </si>
  <si>
    <t>Rommel (2012).mkv</t>
  </si>
  <si>
    <t>Rompenieves (Snowpiercer) (2013).mkv</t>
  </si>
  <si>
    <t>Romper Stomper (1992).mkv</t>
  </si>
  <si>
    <t>Rompiendo las normas (2020).mkv</t>
  </si>
  <si>
    <t>Rompiendo las olas (1996).mkv</t>
  </si>
  <si>
    <t>Rompiendo las reglas (2008).mkv</t>
  </si>
  <si>
    <t>Ronin (1998).mkv</t>
  </si>
  <si>
    <t>Rosalie Blum (2015).mkv</t>
  </si>
  <si>
    <t>Rosewater (2014).mkv</t>
  </si>
  <si>
    <t>Rounders (1998).mkv</t>
  </si>
  <si>
    <t>Route Irish (2010).mkv</t>
  </si>
  <si>
    <t>Roxanne Roxanne (2017).mkv</t>
  </si>
  <si>
    <t>Roxanne (1987).mkv</t>
  </si>
  <si>
    <t>Ruby Sparks (2012).mkv</t>
  </si>
  <si>
    <t>Rubí, la última viajera del tiempo (2013).mkv</t>
  </si>
  <si>
    <t>Rudy, reto a la gloria (1993).mkv</t>
  </si>
  <si>
    <t>Rumbo a lo desconocido (2016).mkv</t>
  </si>
  <si>
    <t>Rumbos (2016).mkv</t>
  </si>
  <si>
    <t>Rumores que matan (2000).mkv</t>
  </si>
  <si>
    <t>Rumores y mentiras (2010).mkv</t>
  </si>
  <si>
    <t>Runaway, brigada especial (1984).mkv</t>
  </si>
  <si>
    <t>Runner, Runner (2013).mkv</t>
  </si>
  <si>
    <t>Rush (2013).mkv</t>
  </si>
  <si>
    <t>Ruta suicida (1977).mkv</t>
  </si>
  <si>
    <t>S.O.S. El mundo en peligro (1966).mkv</t>
  </si>
  <si>
    <t>S.W.A.T. Los hombres de Harrelson (2003).mkv</t>
  </si>
  <si>
    <t>Sabrina (y sus amores) (1995).mkv</t>
  </si>
  <si>
    <t>Sabrina (1954).mkv</t>
  </si>
  <si>
    <t>Sácame de dudas (2017).mkv</t>
  </si>
  <si>
    <t>Sácame del paraíso (2012).mkv</t>
  </si>
  <si>
    <t>Sacrificio de leyenda (2016).mkv</t>
  </si>
  <si>
    <t>Safe (2012).mkv</t>
  </si>
  <si>
    <t>Sahara (1943).mkv</t>
  </si>
  <si>
    <t>Sahara (2005).mkv</t>
  </si>
  <si>
    <t>Saigón (1988).mkv</t>
  </si>
  <si>
    <t>Saint Frances (2019).mkv</t>
  </si>
  <si>
    <t>Saint Maud (2019).mkv</t>
  </si>
  <si>
    <t>Salario para matar (1968).mkv</t>
  </si>
  <si>
    <t>Salidos de cuentas (2010).mkv</t>
  </si>
  <si>
    <t>Saló, o los 120 días de Sodoma (1975).mkv</t>
  </si>
  <si>
    <t>Salomé (1953).mkv</t>
  </si>
  <si>
    <t>Salomón y la reina de Saba (1959).mkv</t>
  </si>
  <si>
    <t>Salt (2010).mkv</t>
  </si>
  <si>
    <t>Salvad al tigre (1973).mkv</t>
  </si>
  <si>
    <t>Salvador (1986).mkv</t>
  </si>
  <si>
    <t>Salvaje (1953).mkv</t>
  </si>
  <si>
    <t>Salvajes (2012).mkv</t>
  </si>
  <si>
    <t>Salvando las distancias (2010).mkv</t>
  </si>
  <si>
    <t>Salvar al soldado Ryan (1998).mkv</t>
  </si>
  <si>
    <t>Salyut-7. Héroes en el espacio (2017).mkv</t>
  </si>
  <si>
    <t>Sam Whiskey (1969).mkv</t>
  </si>
  <si>
    <t>Samaritan (2022).mkv</t>
  </si>
  <si>
    <t>Samba (2014).mkv</t>
  </si>
  <si>
    <t>San Andrés (2015).mkv</t>
  </si>
  <si>
    <t>San Francisco, ciudad desnuda (1973).mkv</t>
  </si>
  <si>
    <t>San Valentín sangriento 3-D (2009).mkv</t>
  </si>
  <si>
    <t>Sandy Wexler (2017).mkv</t>
  </si>
  <si>
    <t>Sangre fácil (1984).mkv</t>
  </si>
  <si>
    <t>Sangre, sudor y lágrimas (1942).mkv</t>
  </si>
  <si>
    <t>Sansón y Dalila (1949).mkv</t>
  </si>
  <si>
    <t>Santos criminales (2021).mkv</t>
  </si>
  <si>
    <t>Saturno 3 (1980).mkv</t>
  </si>
  <si>
    <t>Savaged (2013).mkv</t>
  </si>
  <si>
    <t>Sayonara (1957).mkv</t>
  </si>
  <si>
    <t>Scanners (1981).mkv</t>
  </si>
  <si>
    <t>Scaramouche (1952).mkv</t>
  </si>
  <si>
    <t>Scarface, el terror del Hampa (1932).mkv</t>
  </si>
  <si>
    <t>Scorpio (1973).mkv</t>
  </si>
  <si>
    <t>Scott Pilgrim contra el mundo (2010).mkv</t>
  </si>
  <si>
    <t>Se lo llevaron. Recuerdos de una niña de Camboya (2017).mkv</t>
  </si>
  <si>
    <t>Sé lo que hicisteis el último verano (1997).mkv</t>
  </si>
  <si>
    <t>Se nos fue de las manos (2014).mkv</t>
  </si>
  <si>
    <t>Seabiscuit, más allá de la leyenda (2003).mkv</t>
  </si>
  <si>
    <t>Searching (2018).mkv</t>
  </si>
  <si>
    <t>Seberg. Más allá del cine (2019).mkv</t>
  </si>
  <si>
    <t>Secreta invasión (1964).mkv</t>
  </si>
  <si>
    <t>Secretary (2002).mkv</t>
  </si>
  <si>
    <t>Secretos de guerra (2014).mkv</t>
  </si>
  <si>
    <t>Secretos de un crimen (2014).mkv</t>
  </si>
  <si>
    <t>Secretos y mentiras (1996).mkv</t>
  </si>
  <si>
    <t>Secuestrado (Kidnap) (2017).mkv</t>
  </si>
  <si>
    <t>Secuestradores de cuerpos (1993).mkv</t>
  </si>
  <si>
    <t>Secuestrando a la Srta. Tingle (1999).mkv</t>
  </si>
  <si>
    <t>Secuestro (2012).mkv</t>
  </si>
  <si>
    <t>Security (2017).mkv</t>
  </si>
  <si>
    <t>Sed de mal (1958).mkv</t>
  </si>
  <si>
    <t>Sed de venganza (2010).mkv</t>
  </si>
  <si>
    <t>Seduciendo a un extraño (2007).mkv</t>
  </si>
  <si>
    <t>Segundo origen (2015).mkv</t>
  </si>
  <si>
    <t>Segundo sangriento (1992).mkv</t>
  </si>
  <si>
    <t>Seguridad nacional (2003).mkv</t>
  </si>
  <si>
    <t>Seguridad no garantizada (2012).mkv</t>
  </si>
  <si>
    <t>Seis días y siete noches (1998).mkv</t>
  </si>
  <si>
    <t>Seis grados de separación (1993).mkv</t>
  </si>
  <si>
    <t>Seis mujeres para el asesino (1964).mkv</t>
  </si>
  <si>
    <t>Selfie (2017).mkv</t>
  </si>
  <si>
    <t>Selma (2014).mkv</t>
  </si>
  <si>
    <t>Semillas de rencor (1995).mkv</t>
  </si>
  <si>
    <t>Semi-profesional. Un equipo de pelotas (2008).mkv</t>
  </si>
  <si>
    <t>Senderos de gloria (1957).mkv</t>
  </si>
  <si>
    <t>Senderos de honor (2017).mkv</t>
  </si>
  <si>
    <t>Senso (1954).mkv</t>
  </si>
  <si>
    <t>Sentido y sensibilidad (1995).mkv</t>
  </si>
  <si>
    <t>Sentimental (2020).mkv</t>
  </si>
  <si>
    <t>Señal de alarma (1985).mkv</t>
  </si>
  <si>
    <t>Señalado por la muerte (1990).mkv</t>
  </si>
  <si>
    <t>Señales del futuro (2009).mkv</t>
  </si>
  <si>
    <t>Señales (2002).mkv</t>
  </si>
  <si>
    <t>Señor Manglehorn (2014).mkv</t>
  </si>
  <si>
    <t>Señor, dame paciencia (2017).mkv</t>
  </si>
  <si>
    <t>Señora doctor (1974).mkv</t>
  </si>
  <si>
    <t>Señora, quédese muerta (1981).mkv</t>
  </si>
  <si>
    <t>Separados por accidente (2009).mkv</t>
  </si>
  <si>
    <t>Septiembre en Shiraz (2015).mkv</t>
  </si>
  <si>
    <t>Séptimo (2013).mkv</t>
  </si>
  <si>
    <t>Ser o no ser (1942).mkv</t>
  </si>
  <si>
    <t>Serena (2014).mkv</t>
  </si>
  <si>
    <t>Serenata nostálgica (1941).mkv</t>
  </si>
  <si>
    <t>Serendipity (2001).mkv</t>
  </si>
  <si>
    <t>Serenity (2005).mkv</t>
  </si>
  <si>
    <t>Serpico (1973).mkv</t>
  </si>
  <si>
    <t>Sestrenka (mi hermana pequeña) (2019).mkv</t>
  </si>
  <si>
    <t>Seven (Se7en) (1995).mkv</t>
  </si>
  <si>
    <t>Sexdrive (2008).mkv</t>
  </si>
  <si>
    <t>Sex Ed, el maestro aprendiz (2014).mkv</t>
  </si>
  <si>
    <t>Sex Tape. Algo pasa en la nube (2014).mkv</t>
  </si>
  <si>
    <t>Sexo a la carta (Sex &amp; Death 101) (2007).mkv</t>
  </si>
  <si>
    <t>Sexo en Nueva York. La película (2008).mkv</t>
  </si>
  <si>
    <t>Sexo, mentiras y cintas de video (1989).mkv</t>
  </si>
  <si>
    <t>Shaft. The Return (2000).mkv</t>
  </si>
  <si>
    <t>Shakespeare enamorado (1998).mkv</t>
  </si>
  <si>
    <t>Shame (2011).mkv</t>
  </si>
  <si>
    <t>Shampoo (1975).mkv</t>
  </si>
  <si>
    <t>Shanghai (2010).mkv</t>
  </si>
  <si>
    <t>Shaolin Soccer (2001).mkv</t>
  </si>
  <si>
    <t>Shaolin. La leyenda de los monjes guerreros (2011).mkv</t>
  </si>
  <si>
    <t>Shine. El resplandor de un genio (1996).mkv</t>
  </si>
  <si>
    <t>Shinobi (2005).mkv</t>
  </si>
  <si>
    <t>Shiva Baby (2020).mkv</t>
  </si>
  <si>
    <t>Shocker, 100.000 voltios de terror (1989).mkv</t>
  </si>
  <si>
    <t>Shoot 'Em Up. En el punto de mira (2007).mkv</t>
  </si>
  <si>
    <t>Shooter. El tirador (2007).mkv</t>
  </si>
  <si>
    <t>Shortbus (2006).mkv</t>
  </si>
  <si>
    <t>Maestro del crimen (2017).mkv</t>
  </si>
  <si>
    <t>Showgirls (1995).mkv</t>
  </si>
  <si>
    <t>Showtime (2002).mkv</t>
  </si>
  <si>
    <t>Shutter Island (2010).mkv</t>
  </si>
  <si>
    <t>Si de verdad quieres... (2012).mkv</t>
  </si>
  <si>
    <t>Si decido quedarme (2014).mkv</t>
  </si>
  <si>
    <t>Si Dios quiere (2015).mkv</t>
  </si>
  <si>
    <t>Si fuera fácil (2012).mkv</t>
  </si>
  <si>
    <t>Si no despierto (2017).mkv</t>
  </si>
  <si>
    <t>Sicarivs. La noche y el silencio (2015).mkv</t>
  </si>
  <si>
    <t>Sid y Nancy (1986).mkv</t>
  </si>
  <si>
    <t>Siempre a tu lado (Hachiko) (2009).mkv</t>
  </si>
  <si>
    <t>Siempre Alice (2014).mkv</t>
  </si>
  <si>
    <t>Siempre amigas (2016).mkv</t>
  </si>
  <si>
    <t>Sierra prohibida (1966).mkv</t>
  </si>
  <si>
    <t>Siete almas (2008).mkv</t>
  </si>
  <si>
    <t>Siete años en el Tíbet (1997).mkv</t>
  </si>
  <si>
    <t>Siete deseos (2017).mkv</t>
  </si>
  <si>
    <t>Siete días de mayo (1964).mkv</t>
  </si>
  <si>
    <t>Siete espadas (2005).mkv</t>
  </si>
  <si>
    <t>Siete hermanas (2017).mkv</t>
  </si>
  <si>
    <t>Siete mujeres (1966).mkv</t>
  </si>
  <si>
    <t>Siete notas en negro (1977).mkv</t>
  </si>
  <si>
    <t>Siete novias para siete hermanos (1954).mkv</t>
  </si>
  <si>
    <t>Siete psicópatas (2012).mkv</t>
  </si>
  <si>
    <t>Siete veces mujer (1967).mkv</t>
  </si>
  <si>
    <t>Siete vidas, este gato es un peligro (2016).mkv</t>
  </si>
  <si>
    <t>Sigo como Dios (2007).mkv</t>
  </si>
  <si>
    <t>Sigue vivo (1978).mkv</t>
  </si>
  <si>
    <t>Sígueme el rollo (2011).mkv</t>
  </si>
  <si>
    <t>Silencio (2016).mkv</t>
  </si>
  <si>
    <t>Silencio de hielo (2010).mkv</t>
  </si>
  <si>
    <t>Silencio desde el mal (Dead Silence) (2007).mkv</t>
  </si>
  <si>
    <t>Silent Hill (2006).mkv</t>
  </si>
  <si>
    <t>Silent House (2011).mkv</t>
  </si>
  <si>
    <t>Silk Road. Atrapado en la Dark Web (2021).mkv</t>
  </si>
  <si>
    <t>Silkwood (1983).mkv</t>
  </si>
  <si>
    <t>Sillas de montar calientes (1974).mkv</t>
  </si>
  <si>
    <t>Silverado (1985).mkv</t>
  </si>
  <si>
    <t>Silvio (y los otros) (2018).mkv</t>
  </si>
  <si>
    <t>Simbad y la princesa (1958).mkv</t>
  </si>
  <si>
    <t>Simbad. El quinto viaje (2014).mkv</t>
  </si>
  <si>
    <t>Sin compromiso (2011).mkv</t>
  </si>
  <si>
    <t>Sin escrúpulos (2014).mkv</t>
  </si>
  <si>
    <t>Sin fin (2018).mkv</t>
  </si>
  <si>
    <t>Sin frenos (2012).mkv</t>
  </si>
  <si>
    <t>Sin hijos (2015).mkv</t>
  </si>
  <si>
    <t>Sin identidad (2011).mkv</t>
  </si>
  <si>
    <t>Sin ley ni esperanza (1972).mkv</t>
  </si>
  <si>
    <t>Sin ley (Lawless) (2012).mkv</t>
  </si>
  <si>
    <t>Sin Límites (2011).mkv</t>
  </si>
  <si>
    <t>Sin movimientos bruscos (2021).mkv</t>
  </si>
  <si>
    <t>Sin novedad en el frente (1930).mkv</t>
  </si>
  <si>
    <t>Sin perdón (1992).mkv</t>
  </si>
  <si>
    <t>Sin piedad (2019).mkv</t>
  </si>
  <si>
    <t>Sin rastro (Gone) (2012).mkv</t>
  </si>
  <si>
    <t>American Me (Sin remisión) (1992).mkv</t>
  </si>
  <si>
    <t>Sin reservas (2007).mkv</t>
  </si>
  <si>
    <t>Sin rodeos (2018).mkv</t>
  </si>
  <si>
    <t>Sin rumbo (2020).mkv</t>
  </si>
  <si>
    <t>Sin tregua (2012).mkv</t>
  </si>
  <si>
    <t>Síndrome postdivorcio (2013).mkv</t>
  </si>
  <si>
    <t>Sing Street (2016).mkv</t>
  </si>
  <si>
    <t>Solteros (Singles) (1992).mkv</t>
  </si>
  <si>
    <t>Sinuhé, el egipcio (1954).mkv</t>
  </si>
  <si>
    <t>Skate Kitchen (2018).mkv</t>
  </si>
  <si>
    <t>Skin Trade. Tráfico humano (2015).mkv</t>
  </si>
  <si>
    <t>Sky Captain y el mundo del mañana (2004).mkv</t>
  </si>
  <si>
    <t>Slam. Todo por una chica (2016).mkv</t>
  </si>
  <si>
    <t>Sleepers (1996).mkv</t>
  </si>
  <si>
    <t>Sleepy Hollow (1999).mkv</t>
  </si>
  <si>
    <t>Slow West (2015).mkv</t>
  </si>
  <si>
    <t>Slumdog Millionaire (2008).mkv</t>
  </si>
  <si>
    <t>Pequeños delitos (2017).mkv</t>
  </si>
  <si>
    <t>Small Time (2013).mkv</t>
  </si>
  <si>
    <t>Smart People (Gente inteligente) (2008).mkv</t>
  </si>
  <si>
    <t>Smoking Club (129 normas) (2017).mkv</t>
  </si>
  <si>
    <t>Snatch. Cerdos y diamantes (2000).mkv</t>
  </si>
  <si>
    <t>Descontroladas (2017).mkv</t>
  </si>
  <si>
    <t>Snatchers (2019).mkv</t>
  </si>
  <si>
    <t>Sniper. El legado (2014).mkv</t>
  </si>
  <si>
    <t>Sniper. Fuego oculto (2016).mkv</t>
  </si>
  <si>
    <t>Snowden (2016).mkv</t>
  </si>
  <si>
    <t>Sobibor (2018).mkv</t>
  </si>
  <si>
    <t>Sobran las palabras (2013).mkv</t>
  </si>
  <si>
    <t>Sobre ruedas (2018).mkv</t>
  </si>
  <si>
    <t>Society (1989).mkv</t>
  </si>
  <si>
    <t>Socios y sabuesos (1989).mkv</t>
  </si>
  <si>
    <t>Sol naciente (1993).mkv</t>
  </si>
  <si>
    <t>Sol rojo (1971).mkv</t>
  </si>
  <si>
    <t>Sola en la oscuridad (1967).mkv</t>
  </si>
  <si>
    <t>Solaris (2002).mkv</t>
  </si>
  <si>
    <t>Soldado azul (1970).mkv</t>
  </si>
  <si>
    <t>Soldado de fortuna (1998).mkv</t>
  </si>
  <si>
    <t>Soldado Peaceful (2012).mkv</t>
  </si>
  <si>
    <t>Soldier (1998).mkv</t>
  </si>
  <si>
    <t>Sólo amigos (2005).mkv</t>
  </si>
  <si>
    <t>Solo ante el peligro (1952).mkv</t>
  </si>
  <si>
    <t>Sólo Dios lo sabe (1957).mkv</t>
  </si>
  <si>
    <t>Solo Dios perdona (2013).mkv</t>
  </si>
  <si>
    <t>Sólo el fin del mundo (2016).mkv</t>
  </si>
  <si>
    <t>Sólo los tontos se enamoran (1996).mkv</t>
  </si>
  <si>
    <t>Solo nos queda bailar (2019).mkv</t>
  </si>
  <si>
    <t>Sólo se vive una vez (1937).mkv</t>
  </si>
  <si>
    <t>Sólo tú (1994).mkv</t>
  </si>
  <si>
    <t>Soltera a los 40 (2014).mkv</t>
  </si>
  <si>
    <t>Sombra (2018).mkv</t>
  </si>
  <si>
    <t>Sombras tenebrosas (2012).mkv</t>
  </si>
  <si>
    <t>Sombras y niebla (1991).mkv</t>
  </si>
  <si>
    <t>Una mañana con Velvet (2013).mkv</t>
  </si>
  <si>
    <t>Somewhere (2010).mkv</t>
  </si>
  <si>
    <t>Sommersby (1992).mkv</t>
  </si>
  <si>
    <t>Somnia. Dentro de tus sueños (2016).mkv</t>
  </si>
  <si>
    <t>Somos lo que somos (2013).mkv</t>
  </si>
  <si>
    <t>Somos los Miller (2013).mkv</t>
  </si>
  <si>
    <t>Son of a Gun (2014).mkv</t>
  </si>
  <si>
    <t>Sonrisas de una noche de verano (1955).mkv</t>
  </si>
  <si>
    <t>Sonrisas y lágrimas (1965).mkv</t>
  </si>
  <si>
    <t>Soñadores (2003).mkv</t>
  </si>
  <si>
    <t>Sopa de ganso (1933).mkv</t>
  </si>
  <si>
    <t>Sophie Scholl. Los últimos días (2005).mkv</t>
  </si>
  <si>
    <t>Soplo salvaje (1953).mkv</t>
  </si>
  <si>
    <t>Sor Citroën (1967).mkv</t>
  </si>
  <si>
    <t>Sordo (2018).mkv</t>
  </si>
  <si>
    <t>Perdona que te moleste (2018).mkv</t>
  </si>
  <si>
    <t>Sorry We Missed You (2019).mkv</t>
  </si>
  <si>
    <t>Sospechosos habituales (1995).mkv</t>
  </si>
  <si>
    <t>Soul Surfer (2011).mkv</t>
  </si>
  <si>
    <t>Sound of Metal (2019).mkv</t>
  </si>
  <si>
    <t>Southbound (2015).mkv</t>
  </si>
  <si>
    <t>Soy el número cuatro (2011).mkv</t>
  </si>
  <si>
    <t>Soy espía (2002).mkv</t>
  </si>
  <si>
    <t>Soy leyenda (2007).mkv</t>
  </si>
  <si>
    <t>Soy un cyborg (2006).mkv</t>
  </si>
  <si>
    <t>Soy un fugitivo (1932).mkv</t>
  </si>
  <si>
    <t>Space Cowboys (2000).mkv</t>
  </si>
  <si>
    <t>Spacewalker (2017).mkv</t>
  </si>
  <si>
    <t>Spanish Movie (2009).mkv</t>
  </si>
  <si>
    <t>Special Correspondents (2016).mkv</t>
  </si>
  <si>
    <t>Spectral (2016).mkv</t>
  </si>
  <si>
    <t>Speech &amp; Debate (2017).mkv</t>
  </si>
  <si>
    <t>Speed 2 (1997).mkv</t>
  </si>
  <si>
    <t>Speed Racer (2008).mkv</t>
  </si>
  <si>
    <t>Speed. Máxima potencia (1994).mkv</t>
  </si>
  <si>
    <t>Spiders (2013).mkv</t>
  </si>
  <si>
    <t>Spiral. Saw (2021).mkv</t>
  </si>
  <si>
    <t>Spoor (El rastro) (2017).mkv</t>
  </si>
  <si>
    <t>Spotlight (2015).mkv</t>
  </si>
  <si>
    <t>Spring (2014).mkv</t>
  </si>
  <si>
    <t>Spy Game (Juego de espías) (2001).mkv</t>
  </si>
  <si>
    <t>Sr. y Sra. Smith (2005).mkv</t>
  </si>
  <si>
    <t>Sr. Pig (2016).mkv</t>
  </si>
  <si>
    <t>St. Elmo, punto de encuentro (1985).mkv</t>
  </si>
  <si>
    <t>St. Vincent (2014).mkv</t>
  </si>
  <si>
    <t>The Stakelander (2016).mkv</t>
  </si>
  <si>
    <t>Stake Land (2010).mkv</t>
  </si>
  <si>
    <t>Stalingrado (2013).mkv</t>
  </si>
  <si>
    <t>Stalingrado (1993).mkv</t>
  </si>
  <si>
    <t>Star Crash, choque de galaxias (1978).mkv</t>
  </si>
  <si>
    <t>Starbuck (2011).mkv</t>
  </si>
  <si>
    <t>Stardust (2007).mkv</t>
  </si>
  <si>
    <t>Verano en Staten Island (2015).mkv</t>
  </si>
  <si>
    <t>Staten Island (2009).mkv</t>
  </si>
  <si>
    <t>Stealth. La amenaza invisible (2005).mkv</t>
  </si>
  <si>
    <t>Stefan Zweig. Adiós a Europa (2016).mkv</t>
  </si>
  <si>
    <t>Stella Dallas (1937).mkv</t>
  </si>
  <si>
    <t>Stereo (2014).mkv</t>
  </si>
  <si>
    <t>Steve Jobs (2015).mkv</t>
  </si>
  <si>
    <t>Stigmata (1999).mkv</t>
  </si>
  <si>
    <t>Stoker (2013).mkv</t>
  </si>
  <si>
    <t>Ausente (Stop-Loss) (2008).mkv</t>
  </si>
  <si>
    <t>Straight Outta Compton (2015).mkv</t>
  </si>
  <si>
    <t>Strange Weather (2016).mkv</t>
  </si>
  <si>
    <t>Stratton (2017).mkv</t>
  </si>
  <si>
    <t>Street Trash. Violencia en Manhattan (1987).mkv</t>
  </si>
  <si>
    <t>Striptease (1996).mkv</t>
  </si>
  <si>
    <t>Stromboli, tierra de Dios (1950).mkv</t>
  </si>
  <si>
    <t>Más fuerte que el destino (2017).mkv</t>
  </si>
  <si>
    <t>54 (Studio 54) (1998).mkv</t>
  </si>
  <si>
    <t>Su distinguida señoría (1992).mkv</t>
  </si>
  <si>
    <t>Su juego favorito (1964).mkv</t>
  </si>
  <si>
    <t>Su mejor historia (2016).mkv</t>
  </si>
  <si>
    <t>Su otra esposa (1957).mkv</t>
  </si>
  <si>
    <t>Suavemente me mata (2002).mkv</t>
  </si>
  <si>
    <t>Submarine (2010).mkv</t>
  </si>
  <si>
    <t>Suburbicon (2017).mkv</t>
  </si>
  <si>
    <t>Suburra (2015).mkv</t>
  </si>
  <si>
    <t>Sucedió en Manhattan (2002).mkv</t>
  </si>
  <si>
    <t>Sucedió una noche (1934).mkv</t>
  </si>
  <si>
    <t>Sucker Punch (2011).mkv</t>
  </si>
  <si>
    <t>Sueño lúcido (2017).mkv</t>
  </si>
  <si>
    <t>Sueños de un seductor (1972).mkv</t>
  </si>
  <si>
    <t>Sueños eléctricos (1984).mkv</t>
  </si>
  <si>
    <t>Sufragistas (2015).mkv</t>
  </si>
  <si>
    <t>Suite francesa (2014).mkv</t>
  </si>
  <si>
    <t>Sully (2016).mkv</t>
  </si>
  <si>
    <t>Summer Camp (2015).mkv</t>
  </si>
  <si>
    <t>Verano en febrero (2013).mkv</t>
  </si>
  <si>
    <t>Sunset Song (2015).mkv</t>
  </si>
  <si>
    <t>Sunshine (1999).mkv</t>
  </si>
  <si>
    <t>Sunshine (2007).mkv</t>
  </si>
  <si>
    <t>Super 8 (2011).mkv</t>
  </si>
  <si>
    <t>Super Dark Times (2017).mkv</t>
  </si>
  <si>
    <t>Súper empollonas (2019).mkv</t>
  </si>
  <si>
    <t>Supermaderos 2 (2018).mkv</t>
  </si>
  <si>
    <t>Super maderos (Supermaderos) (2002).mkv</t>
  </si>
  <si>
    <t>Superación. La historia de la familia Antetokounmpo (2022).mkv</t>
  </si>
  <si>
    <t>Superagente 86 de película (2008).mkv</t>
  </si>
  <si>
    <t>SuperBob (2015).mkv</t>
  </si>
  <si>
    <t>Supercondriaco (2014).mkv</t>
  </si>
  <si>
    <t>Supercop (Police Story 3) (1992).mkv</t>
  </si>
  <si>
    <t>Superfumados (Pineapple Express) (2008).mkv</t>
  </si>
  <si>
    <t>Supergolpe en Manhattan (1971).mkv</t>
  </si>
  <si>
    <t>Superlópez (2018).mkv</t>
  </si>
  <si>
    <t>Supersalidos (2007).mkv</t>
  </si>
  <si>
    <t>Supervivencia (Preservation) (2014).mkv</t>
  </si>
  <si>
    <t>Surgió del fondo del mar (1955).mkv</t>
  </si>
  <si>
    <t>Survivor (2015).mkv</t>
  </si>
  <si>
    <t>Suspendido en sinvergüenza (1965).mkv</t>
  </si>
  <si>
    <t>Suspense (1961).mkv</t>
  </si>
  <si>
    <t>Suspiria (2018).mkv</t>
  </si>
  <si>
    <t>Suspiria (1977).mkv</t>
  </si>
  <si>
    <t>Swallow (2019).mkv</t>
  </si>
  <si>
    <t>Golondrinas y amazonas (2016).mkv</t>
  </si>
  <si>
    <t>Sweat (2020).mkv</t>
  </si>
  <si>
    <t>Sweeney Todd. El barbero diabólico de la calle Fleet (2007).mkv</t>
  </si>
  <si>
    <t>Sweet Home Alabama (2002).mkv</t>
  </si>
  <si>
    <t>Sweet Home (2015).mkv</t>
  </si>
  <si>
    <t>Sweet Vengeance (2013).mkv</t>
  </si>
  <si>
    <t>Sweet Virginia (2017).mkv</t>
  </si>
  <si>
    <t>Swinging Safari (2017).mkv</t>
  </si>
  <si>
    <t>Swiss Army Man (2016).mkv</t>
  </si>
  <si>
    <t>Sydney (1996).mkv</t>
  </si>
  <si>
    <t>El amor de Sylvie (2020).mkv</t>
  </si>
  <si>
    <t>Synchronic. Los límites del tiempo (2019).mkv</t>
  </si>
  <si>
    <t>Synchronicity (2015).mkv</t>
  </si>
  <si>
    <t>Syriana (2005).mkv</t>
  </si>
  <si>
    <t>Tacones lejanos (1991).mkv</t>
  </si>
  <si>
    <t>Tai-Chi Master (1993).mkv</t>
  </si>
  <si>
    <t>Take Me (2017).mkv</t>
  </si>
  <si>
    <t>Take Point (2018).mkv</t>
  </si>
  <si>
    <t>Take Shelter (2011).mkv</t>
  </si>
  <si>
    <t>Tal como éramos (1973).mkv</t>
  </si>
  <si>
    <t>Tallulah (2016).mkv</t>
  </si>
  <si>
    <t>Tamara Drewe (2010).mkv</t>
  </si>
  <si>
    <t>Tambores lejanos (1951).mkv</t>
  </si>
  <si>
    <t>Tammy (2014).mkv</t>
  </si>
  <si>
    <t>Tan cerca, tan lejos (2019).mkv</t>
  </si>
  <si>
    <t>Tango y Cash (1989).mkv</t>
  </si>
  <si>
    <t>Tanna (2015).mkv</t>
  </si>
  <si>
    <t>Taps, más allá del honor (1981).mkv</t>
  </si>
  <si>
    <t>Taras Bulba (1962).mkv</t>
  </si>
  <si>
    <t>Tarde de perros (1975).mkv</t>
  </si>
  <si>
    <t>Tarde para la ira (2016).mkv</t>
  </si>
  <si>
    <t>Target. Agente doble en Berlín (1985).mkv</t>
  </si>
  <si>
    <t>Taxi Driver (1976).mkv</t>
  </si>
  <si>
    <t>Taxi Teherán (2015).mkv</t>
  </si>
  <si>
    <t>Te puede pasar a ti (1994).mkv</t>
  </si>
  <si>
    <t>Te veo (2019).mkv</t>
  </si>
  <si>
    <t>Té y simpatía (1956).mkv</t>
  </si>
  <si>
    <t>Techo y comida (2015).mkv</t>
  </si>
  <si>
    <t>Ted Bundy. En la mente del asesino (2021).mkv</t>
  </si>
  <si>
    <t>Teenage Cocktail (2016).mkv</t>
  </si>
  <si>
    <t>Tell (2014).mkv</t>
  </si>
  <si>
    <t>Tempestad en Asia (1953).mkv</t>
  </si>
  <si>
    <t>Templario (2011).mkv</t>
  </si>
  <si>
    <t>Ten cuidado con lo que deseas (2015).mkv</t>
  </si>
  <si>
    <t>Tenemos que hablar de Kevin (2011).mkv</t>
  </si>
  <si>
    <t>Tenemos que hablar (2016).mkv</t>
  </si>
  <si>
    <t>Tener y no tener (1944).mkv</t>
  </si>
  <si>
    <t>Tenet (2020).mkv</t>
  </si>
  <si>
    <t>Tenías que ser tú (2010).mkv</t>
  </si>
  <si>
    <t>Teniente corrupto (2009).mkv</t>
  </si>
  <si>
    <t>Tensión en el circuito (1979).mkv</t>
  </si>
  <si>
    <t>Tentación en Manhattan (2011).mkv</t>
  </si>
  <si>
    <t>Tercer grado (2015).mkv</t>
  </si>
  <si>
    <t>Terciopelo azul (1986).mkv</t>
  </si>
  <si>
    <t>Tiempo límite (2016).mkv</t>
  </si>
  <si>
    <t>Terra Formars (2016).mkv</t>
  </si>
  <si>
    <t>Terremoto (1974).mkv</t>
  </si>
  <si>
    <t>Terror bajo la nieve (Deshielo) (2009).mkv</t>
  </si>
  <si>
    <t>Terror en Amityville (1979).mkv</t>
  </si>
  <si>
    <t>Terror en el espacio (1965).mkv</t>
  </si>
  <si>
    <t>Terror en la Antártida (Whiteout) (2009).mkv</t>
  </si>
  <si>
    <t>Tesis (1996).mkv</t>
  </si>
  <si>
    <t>Tesla (2020).mkv</t>
  </si>
  <si>
    <t>El tesoro del Amazonas (2003).mkv</t>
  </si>
  <si>
    <t>Tess y su guardaespaldas (1994).mkv</t>
  </si>
  <si>
    <t>Testamento de juventud (2014).mkv</t>
  </si>
  <si>
    <t>Testigo de cargo (1957).mkv</t>
  </si>
  <si>
    <t>Testigo (2016).mkv</t>
  </si>
  <si>
    <t>The Aeronauts (2019).mkv</t>
  </si>
  <si>
    <t>The Angel (2018).mkv</t>
  </si>
  <si>
    <t>El arte de robar (2013).mkv</t>
  </si>
  <si>
    <t>The Artist (2011).mkv</t>
  </si>
  <si>
    <t>La asesina (2015).mkv</t>
  </si>
  <si>
    <t>The Assistant (2019).mkv</t>
  </si>
  <si>
    <t>El Instituto Atticus (2015).mkv</t>
  </si>
  <si>
    <t>The Babysitter (2017).mkv</t>
  </si>
  <si>
    <t>Amor carnal (2016).mkv</t>
  </si>
  <si>
    <t>The Bay (2012).mkv</t>
  </si>
  <si>
    <t>The Belko Experiment (2016).mkv</t>
  </si>
  <si>
    <t>The Berlin File (2013).mkv</t>
  </si>
  <si>
    <t>El reencuentro (2013).mkv</t>
  </si>
  <si>
    <t>La gran apuesta (2015).mkv</t>
  </si>
  <si>
    <t>The Bling Ring (2013).mkv</t>
  </si>
  <si>
    <t>The Box (2009).mkv</t>
  </si>
  <si>
    <t>The Boxer (1997).mkv</t>
  </si>
  <si>
    <t>The Boy (2016).mkv</t>
  </si>
  <si>
    <t>La llamada (2014).mkv</t>
  </si>
  <si>
    <t>El canal (2014).mkv</t>
  </si>
  <si>
    <t>El catcher espía (2018).mkv</t>
  </si>
  <si>
    <t>El síndrome de China (1979).mkv</t>
  </si>
  <si>
    <t>The Cloverfield Paradox (2018).mkv</t>
  </si>
  <si>
    <t>The Code (2009).mkv</t>
  </si>
  <si>
    <t>The Company Men (2010).mkv</t>
  </si>
  <si>
    <t>The Confirmation (2016).mkv</t>
  </si>
  <si>
    <t>The Contract (2006).mkv</t>
  </si>
  <si>
    <t>El corruptor (1999).mkv</t>
  </si>
  <si>
    <t>The Crazies (2010).mkv</t>
  </si>
  <si>
    <t>The D Train (2015).mkv</t>
  </si>
  <si>
    <t>The Damned United (2009).mkv</t>
  </si>
  <si>
    <t>The Day (2011).mkv</t>
  </si>
  <si>
    <t>El trato (2008).mkv</t>
  </si>
  <si>
    <t>Mi vida con John F. Donovan (2018).mkv</t>
  </si>
  <si>
    <t>The Diary of a Teenage Girl (2015).mkv</t>
  </si>
  <si>
    <t>The Dirt (2019).mkv</t>
  </si>
  <si>
    <t>The Disaster Artist (2017).mkv</t>
  </si>
  <si>
    <t>The Discovery (2017).mkv</t>
  </si>
  <si>
    <t>The Do-Over (2016).mkv</t>
  </si>
  <si>
    <t>The DUFF (2015).mkv</t>
  </si>
  <si>
    <t>The Duke of Burgundy (2014).mkv</t>
  </si>
  <si>
    <t>The East (2013).mkv</t>
  </si>
  <si>
    <t>The Eichmann Show (2015).mkv</t>
  </si>
  <si>
    <t>El final de la gira (2015).mkv</t>
  </si>
  <si>
    <t>The Escort (2015).mkv</t>
  </si>
  <si>
    <t>El expreso de Elmira (2008).mkv</t>
  </si>
  <si>
    <t>The Eye (Visiones) (2008).mkv</t>
  </si>
  <si>
    <t>The Faculty (1998).mkv</t>
  </si>
  <si>
    <t>The Fighter (2010).mkv</t>
  </si>
  <si>
    <t>The Florida Project (2017).mkv</t>
  </si>
  <si>
    <t>The Game (1997).mkv</t>
  </si>
  <si>
    <t>Casi, casi una mafia (1971).mkv</t>
  </si>
  <si>
    <t>The Gentlemen. Los señores de la mafia (2019).mkv</t>
  </si>
  <si>
    <t>The Girlfriend Experience (2009).mkv</t>
  </si>
  <si>
    <t>The Glorias (2020).mkv</t>
  </si>
  <si>
    <t>The Good Traitor (El embajador Kauffmann) (2020).mkv</t>
  </si>
  <si>
    <t>The Grandmaster (2013).mkv</t>
  </si>
  <si>
    <t>La gran Gilly Hopkins (2015).mkv</t>
  </si>
  <si>
    <t>Los timadores (1990).mkv</t>
  </si>
  <si>
    <t>The Guardian (2006).mkv</t>
  </si>
  <si>
    <t>The Guest (2014).mkv</t>
  </si>
  <si>
    <t>The Guilty (2018).mkv</t>
  </si>
  <si>
    <t>El odio que das (2018).mkv</t>
  </si>
  <si>
    <t>The Hero (2017).mkv</t>
  </si>
  <si>
    <t>The Hole (2001).mkv</t>
  </si>
  <si>
    <t>The Holiday (Vacaciones) (2006).mkv</t>
  </si>
  <si>
    <t>Los Hollar (2016).mkv</t>
  </si>
  <si>
    <t>The Hollow Point (2016).mkv</t>
  </si>
  <si>
    <t>La huésped (2013).mkv</t>
  </si>
  <si>
    <t>The House (2016).mkv</t>
  </si>
  <si>
    <t>The Human Race (2013).mkv</t>
  </si>
  <si>
    <t>La caza (2012).mkv</t>
  </si>
  <si>
    <t>The Hunted (La presa) (2003).mkv</t>
  </si>
  <si>
    <t>The Iceman (El hombre de hielo) (2012).mkv</t>
  </si>
  <si>
    <t>The Imitation Game (Descifrando Enigma) (2014).mkv</t>
  </si>
  <si>
    <t>The Informant (2013).mkv</t>
  </si>
  <si>
    <t>The International. Dinero en la sombra (2009).mkv</t>
  </si>
  <si>
    <t>The Intervention (2016).mkv</t>
  </si>
  <si>
    <t>La entrevista (2014).mkv</t>
  </si>
  <si>
    <t>The Italian Job (2003).mkv</t>
  </si>
  <si>
    <t>The Jacket (2005).mkv</t>
  </si>
  <si>
    <t>The Killer (El asesino) (1989).mkv</t>
  </si>
  <si>
    <t>The King (2019).mkv</t>
  </si>
  <si>
    <t>Los reyes del verano (2013).mkv</t>
  </si>
  <si>
    <t>The Lady in the Van (2015).mkv</t>
  </si>
  <si>
    <t>The Last Days of Disco (1998).mkv</t>
  </si>
  <si>
    <t>The Last Diamond (2014).mkv</t>
  </si>
  <si>
    <t>La última función (2014).mkv</t>
  </si>
  <si>
    <t>The Last Will and Testament of Rosalind Leigh (2012).mkv</t>
  </si>
  <si>
    <t>The Laundromat. Dinero sucio (2019).mkv</t>
  </si>
  <si>
    <t>The Little Stranger (2018).mkv</t>
  </si>
  <si>
    <t>El Loft (2015).mkv</t>
  </si>
  <si>
    <t>The Lords of Salem (2012).mkv</t>
  </si>
  <si>
    <t>The Lovely Bones (2009).mkv</t>
  </si>
  <si>
    <t>The Lovers (2017).mkv</t>
  </si>
  <si>
    <t>The Machine (2013).mkv</t>
  </si>
  <si>
    <t>The Majestic (2001).mkv</t>
  </si>
  <si>
    <t>The Master (2012).mkv</t>
  </si>
  <si>
    <t>The Mauritanian (2021).mkv</t>
  </si>
  <si>
    <t>The Messengers (2007).mkv</t>
  </si>
  <si>
    <t>The Mexican (2001).mkv</t>
  </si>
  <si>
    <t>The Meyerowitz Stories (2017).mkv</t>
  </si>
  <si>
    <t>The Mustang (2019).mkv</t>
  </si>
  <si>
    <t>The Neon Demon (2016).mkv</t>
  </si>
  <si>
    <t>The New King of Comedy (2019).mkv</t>
  </si>
  <si>
    <t>The Night House (2020).mkv</t>
  </si>
  <si>
    <t>The Normal Heart (2014).mkv</t>
  </si>
  <si>
    <t>The Old Man &amp; the Gun (2018).mkv</t>
  </si>
  <si>
    <t>The One I Love (2014).mkv</t>
  </si>
  <si>
    <t>The Outpost (2020).mkv</t>
  </si>
  <si>
    <t>The Party (2017).mkv</t>
  </si>
  <si>
    <t>Los Pelayos (2012).mkv</t>
  </si>
  <si>
    <t>The Phantom (El hombre enmascarado) (1996).mkv</t>
  </si>
  <si>
    <t>The Place. El precio de un deseo (2017).mkv</t>
  </si>
  <si>
    <t>Una vida de mentira (2013).mkv</t>
  </si>
  <si>
    <t>The Queen (La reina) (2006).mkv</t>
  </si>
  <si>
    <t>The Relic (1997).mkv</t>
  </si>
  <si>
    <t>The Report (2019).mkv</t>
  </si>
  <si>
    <t>The Rider (2017).mkv</t>
  </si>
  <si>
    <t>The Ring (El círculo) (1998).mkv</t>
  </si>
  <si>
    <t>El ritual (2017).mkv</t>
  </si>
  <si>
    <t>Rocketeer (1991).mkv</t>
  </si>
  <si>
    <t>The Rocky Horror Picture Show (1975).mkv</t>
  </si>
  <si>
    <t>The Salvation (2014).mkv</t>
  </si>
  <si>
    <t>The Score (Un golpe maestro) (2001).mkv</t>
  </si>
  <si>
    <t>The Skeleton Twins (2014).mkv</t>
  </si>
  <si>
    <t>The Souvenir (2019).mkv</t>
  </si>
  <si>
    <t>Aquí y ahora (2013).mkv</t>
  </si>
  <si>
    <t>The Square (2017).mkv</t>
  </si>
  <si>
    <t>The Sunset Limited (Al borde del suicidio) (2011).mkv</t>
  </si>
  <si>
    <t>The Tale (2018).mkv</t>
  </si>
  <si>
    <t>Cosas que hacer antes de los 18 (2013).mkv</t>
  </si>
  <si>
    <t>The Tourist (2010).mkv</t>
  </si>
  <si>
    <t>La desaparición de Sidney Hall (2017).mkv</t>
  </si>
  <si>
    <t>The Vast of Night (2019).mkv</t>
  </si>
  <si>
    <t>El velo (2016).mkv</t>
  </si>
  <si>
    <t>The Vigil (2019).mkv</t>
  </si>
  <si>
    <t>The Viral Factor (2012).mkv</t>
  </si>
  <si>
    <t>The Voices (2014).mkv</t>
  </si>
  <si>
    <t>The Wall (2017).mkv</t>
  </si>
  <si>
    <t>The Wanderers (Las pandillas del Bronx) (1979).mkv</t>
  </si>
  <si>
    <t>The Way Back (2020).mkv</t>
  </si>
  <si>
    <t>The Wizard of Lies (2017).mkv</t>
  </si>
  <si>
    <t>The Woman (2011).mkv</t>
  </si>
  <si>
    <t>The Worthy (2016).mkv</t>
  </si>
  <si>
    <t>The Yellow Sea (2010).mkv</t>
  </si>
  <si>
    <t>Teorema zero (2013).mkv</t>
  </si>
  <si>
    <t>Thelma &amp; Louise (1991).mkv</t>
  </si>
  <si>
    <t>Thelma (2017).mkv</t>
  </si>
  <si>
    <t>Thérèse D. (2012).mkv</t>
  </si>
  <si>
    <t>Thi Mai, rumbo a Vietnam (2018).mkv</t>
  </si>
  <si>
    <t>Timo bajo cero (2011).mkv</t>
  </si>
  <si>
    <t>Thirteen (2003).mkv</t>
  </si>
  <si>
    <t>This Is England (2006).mkv</t>
  </si>
  <si>
    <t>Tres Jesucristos (2017).mkv</t>
  </si>
  <si>
    <t>THX 1138 (1971).mkv</t>
  </si>
  <si>
    <t>tick, tick... Boom! (2021).mkv</t>
  </si>
  <si>
    <t>Al límite (2011).mkv</t>
  </si>
  <si>
    <t>Tiempo de héroes (2011).mkv</t>
  </si>
  <si>
    <t>Tiempo de matar (1996).mkv</t>
  </si>
  <si>
    <t>Tiempo después (2018).mkv</t>
  </si>
  <si>
    <t>Tiempo (2021).mkv</t>
  </si>
  <si>
    <t>Tiempos de gloria (1989).mkv</t>
  </si>
  <si>
    <t>Tiempos modernos (1936).mkv</t>
  </si>
  <si>
    <t>Tienda de unicornios (2017).mkv</t>
  </si>
  <si>
    <t>Tienes un e-mail (1998).mkv</t>
  </si>
  <si>
    <t>Tierra a Eco (2014).mkv</t>
  </si>
  <si>
    <t>Tierra a la vista! (2014).mkv</t>
  </si>
  <si>
    <t>Tierra de asesinatos (2011).mkv</t>
  </si>
  <si>
    <t>Tierra de Dios (2017).mkv</t>
  </si>
  <si>
    <t>Tierra de faraones (1955).mkv</t>
  </si>
  <si>
    <t>Tierra de guerreros (2014).mkv</t>
  </si>
  <si>
    <t>Tierra de sospecha (2017).mkv</t>
  </si>
  <si>
    <t>Tierra de violencia (2019).mkv</t>
  </si>
  <si>
    <t>Tierra prometida (2012).mkv</t>
  </si>
  <si>
    <t>Tierra y libertad (1995).mkv</t>
  </si>
  <si>
    <t>Tierras altas (2020).mkv</t>
  </si>
  <si>
    <t>Tierras lejanas (1954).mkv</t>
  </si>
  <si>
    <t>Tigerland (2000).mkv</t>
  </si>
  <si>
    <t>Tigre blanco (2021).mkv</t>
  </si>
  <si>
    <t>Timbuktu (2014).mkv</t>
  </si>
  <si>
    <t>Timecop, policía en el tiempo (1994).mkv</t>
  </si>
  <si>
    <t>Timeline (2003).mkv</t>
  </si>
  <si>
    <t>El jinete del tiempo (1982).mkv</t>
  </si>
  <si>
    <t>Tintin, el secreto del toisón de oro (1961).mkv</t>
  </si>
  <si>
    <t>Tipos legales (2012).mkv</t>
  </si>
  <si>
    <t>Tira a mamá del tren (1987).mkv</t>
  </si>
  <si>
    <t>Tirad sobre el pianista (1960).mkv</t>
  </si>
  <si>
    <t>Titanic (1997).mkv</t>
  </si>
  <si>
    <t>To the Wonder (2012).mkv</t>
  </si>
  <si>
    <t>Escribir amor en sus brazos (2014).mkv</t>
  </si>
  <si>
    <t>Tobruk (1967).mkv</t>
  </si>
  <si>
    <t>Toc Toc (2015).mkv</t>
  </si>
  <si>
    <t>Tocando el viento (1996).mkv</t>
  </si>
  <si>
    <t>Tocando fondo (2012).mkv</t>
  </si>
  <si>
    <t>Toda la verdad (2002).mkv</t>
  </si>
  <si>
    <t>Todas contra él (2006).mkv</t>
  </si>
  <si>
    <t>Todas las cosas buenas (2010).mkv</t>
  </si>
  <si>
    <t>Todavía estamos aquí (2015).mkv</t>
  </si>
  <si>
    <t>Todo el dinero del mundo (2017).mkv</t>
  </si>
  <si>
    <t>Todo en un día (1986).mkv</t>
  </si>
  <si>
    <t>Todo incluido (2009).mkv</t>
  </si>
  <si>
    <t>Todo lo que siempre quiso saber sobre el sexo y nunca se atrevió a preguntar (1972).mkv</t>
  </si>
  <si>
    <t>Todo o nada (2017).mkv</t>
  </si>
  <si>
    <t>Todo por un sueño (1995).mkv</t>
  </si>
  <si>
    <t>Todo saldrá bien (2015).mkv</t>
  </si>
  <si>
    <t>Todo sobre mi desmadre (2010).mkv</t>
  </si>
  <si>
    <t>Todo sobre mi madre (1999).mkv</t>
  </si>
  <si>
    <t>Todo un hombre (2011).mkv</t>
  </si>
  <si>
    <t>Todos dicen I love you (1996).mkv</t>
  </si>
  <si>
    <t>Todos eran culpables (1962).mkv</t>
  </si>
  <si>
    <t>Todos eran valientes (1965).mkv</t>
  </si>
  <si>
    <t>Todos lo saben (2018).mkv</t>
  </si>
  <si>
    <t>Todos los días de mi vida (2012).mkv</t>
  </si>
  <si>
    <t>Todos los hombres del presidente (1976).mkv</t>
  </si>
  <si>
    <t>Todos los hombres del rey (2006).mkv</t>
  </si>
  <si>
    <t>Todos queremos algo (2016).mkv</t>
  </si>
  <si>
    <t>Todos tenemos un plan (2012).mkv</t>
  </si>
  <si>
    <t>Togo (2019).mkv</t>
  </si>
  <si>
    <t>Tokarev (2014).mkv</t>
  </si>
  <si>
    <t>Tolkien (2019).mkv</t>
  </si>
  <si>
    <t>Tom of Finland (2017).mkv</t>
  </si>
  <si>
    <t>Toma el dinero y corre (1969).mkv</t>
  </si>
  <si>
    <t>Tomates verdes fritos (1991).mkv</t>
  </si>
  <si>
    <t>Tomb Raider (2018).mkv</t>
  </si>
  <si>
    <t>Tomboy (2011).mkv</t>
  </si>
  <si>
    <t>Tombstone. La leyenda de Wyatt Earp (1993).mkv</t>
  </si>
  <si>
    <t>Tomiris (2019).mkv</t>
  </si>
  <si>
    <t>Tomorrowland. El mundo del mañana (2015).mkv</t>
  </si>
  <si>
    <t>Toni Erdmann (2016).mkv</t>
  </si>
  <si>
    <t>Tootsie (1982).mkv</t>
  </si>
  <si>
    <t>Top cinco (2014).mkv</t>
  </si>
  <si>
    <t>Top Gun (Ídolos del aire) (1986).mkv</t>
  </si>
  <si>
    <t>Top Secret! (1984).mkv</t>
  </si>
  <si>
    <t>Topaz (1969).mkv</t>
  </si>
  <si>
    <t>Topkapi (1964).mkv</t>
  </si>
  <si>
    <t>Tora! Tora! Tora! (1970).mkv</t>
  </si>
  <si>
    <t>Tormenta blanca (1996).mkv</t>
  </si>
  <si>
    <t>Tormenta de arena (2016).mkv</t>
  </si>
  <si>
    <t>Toro salvaje (1980).mkv</t>
  </si>
  <si>
    <t>Toro (2016).mkv</t>
  </si>
  <si>
    <t>Torpedo U-235 (2019).mkv</t>
  </si>
  <si>
    <t>Torpedo (1958).mkv</t>
  </si>
  <si>
    <t>Torturado (2008).mkv</t>
  </si>
  <si>
    <t>Trabajo extremo (2019).mkv</t>
  </si>
  <si>
    <t>Tracers (2015).mkv</t>
  </si>
  <si>
    <t>Traded (2016).mkv</t>
  </si>
  <si>
    <t>Traffic (2000).mkv</t>
  </si>
  <si>
    <t>Traffik (2018).mkv</t>
  </si>
  <si>
    <t>Traidor en el infierno (1953).mkv</t>
  </si>
  <si>
    <t>Traidor (2008).mkv</t>
  </si>
  <si>
    <t>Tren a Busan (2016).mkv</t>
  </si>
  <si>
    <t>Training Day (Día de entrenamiento) (2001).mkv</t>
  </si>
  <si>
    <t>Tramps (2016).mkv</t>
  </si>
  <si>
    <t>En trance (2013).mkv</t>
  </si>
  <si>
    <t>Transcendence (2014).mkv</t>
  </si>
  <si>
    <t>Transit (2012).mkv</t>
  </si>
  <si>
    <t>Tránsito (Stay) (2005).mkv</t>
  </si>
  <si>
    <t>Transsiberian (2008).mkv</t>
  </si>
  <si>
    <t>Trapecio (1956).mkv</t>
  </si>
  <si>
    <t>Tras el corazón verde (1984).mkv</t>
  </si>
  <si>
    <t>Tras la pared (2015).mkv</t>
  </si>
  <si>
    <t>Trash, ladrones de esperanza (2014).mkv</t>
  </si>
  <si>
    <t>Trashin'. Patinar o morir (1986).mkv</t>
  </si>
  <si>
    <t>Trece días (13 días) (2000).mkv</t>
  </si>
  <si>
    <t>Treinta segundos sobre Tokio (1944).mkv</t>
  </si>
  <si>
    <t>Tren de noche a Lisboa (2013).mkv</t>
  </si>
  <si>
    <t>Trenes rigurosamente vigilados (1966).mkv</t>
  </si>
  <si>
    <t>Tres amigos (1986).mkv</t>
  </si>
  <si>
    <t>Tres anuncios en las afueras (2017).mkv</t>
  </si>
  <si>
    <t>Tres hermanos y una herencia (2014).mkv</t>
  </si>
  <si>
    <t>Tres hombres y un bebé (1987).mkv</t>
  </si>
  <si>
    <t>Tres idiotas y una bruja (2001).mkv</t>
  </si>
  <si>
    <t>Tres recuerdos de mi juventud (2015).mkv</t>
  </si>
  <si>
    <t>Tres reyes (1999).mkv</t>
  </si>
  <si>
    <t>Tres tejanos (1949).mkv</t>
  </si>
  <si>
    <t>Tres turcos y una bebé (2015).mkv</t>
  </si>
  <si>
    <t>Triple 9 (2016).mkv</t>
  </si>
  <si>
    <t>Triple frontera (2019).mkv</t>
  </si>
  <si>
    <t>Tristán e Isolda (2006).mkv</t>
  </si>
  <si>
    <t>Tristana (1970).mkv</t>
  </si>
  <si>
    <t>Tropa de élite (2007).mkv</t>
  </si>
  <si>
    <t>Tropic Thunder, una guerra muy perra! (2008).mkv</t>
  </si>
  <si>
    <t>Troya (2004).mkv</t>
  </si>
  <si>
    <t>Truco o trato. Terror en Halloween (2007).mkv</t>
  </si>
  <si>
    <t>Truman (2015).mkv</t>
  </si>
  <si>
    <t>Trumbo. La lista negra de Hollywood (2015).mkv</t>
  </si>
  <si>
    <t>Puedes confiar en mí (2010).mkv</t>
  </si>
  <si>
    <t>Tú asesina, que nosotras limpiamos la sangre (1996).mkv</t>
  </si>
  <si>
    <t>Tú eres el siguiente (2011).mkv</t>
  </si>
  <si>
    <t>Tu hijo (2018).mkv</t>
  </si>
  <si>
    <t>Tú la letra, yo la música (2007).mkv</t>
  </si>
  <si>
    <t>Tú la llevas! (2018).mkv</t>
  </si>
  <si>
    <t>Tu mejor amigo (2017).mkv</t>
  </si>
  <si>
    <t>Tú perdonas... yo no (1967).mkv</t>
  </si>
  <si>
    <t>Tú y yo (2012).mkv</t>
  </si>
  <si>
    <t>Tú y yo (1957).mkv</t>
  </si>
  <si>
    <t>Tú, Kimi y yo (1958).mkv</t>
  </si>
  <si>
    <t>Tú, yo y ahora... Dupree (2006).mkv</t>
  </si>
  <si>
    <t>Tucker &amp; Dale contra el mal (2010).mkv</t>
  </si>
  <si>
    <t>Tucker, un hombre y su sueño (1988).mkv</t>
  </si>
  <si>
    <t>Tully (2018).mkv</t>
  </si>
  <si>
    <t>Turbo Kid (2015).mkv</t>
  </si>
  <si>
    <t>Turistas (2012).mkv</t>
  </si>
  <si>
    <t>Tusk (2014).mkv</t>
  </si>
  <si>
    <t>Twin Peaks. Fuego camina conmigo (1992).mkv</t>
  </si>
  <si>
    <t>Twister (1996).mkv</t>
  </si>
  <si>
    <t>Two Lovers (2008).mkv</t>
  </si>
  <si>
    <t>Amor a segunda vista (2014).mkv</t>
  </si>
  <si>
    <t>Tyler Rake (2020).mkv</t>
  </si>
  <si>
    <t>U.S. Marshals (1998).mkv</t>
  </si>
  <si>
    <t>U-571 (2000).mkv</t>
  </si>
  <si>
    <t>U-Boat (2004).mkv</t>
  </si>
  <si>
    <t>Ulises (1954).mkv</t>
  </si>
  <si>
    <t>Última llamada (2002).mkv</t>
  </si>
  <si>
    <t>Última misión en Afganistán (2019).mkv</t>
  </si>
  <si>
    <t>Última salida, Brooklyn (1989).mkv</t>
  </si>
  <si>
    <t>Ultimátum a la Tierra (2008).mkv</t>
  </si>
  <si>
    <t>Últimos días en el desierto (2015).mkv</t>
  </si>
  <si>
    <t>Ultravioleta (2006).mkv</t>
  </si>
  <si>
    <t>Umberto D. (1952).mkv</t>
  </si>
  <si>
    <t>Un abismo entre los dos (1962).mkv</t>
  </si>
  <si>
    <t>Un acuerdo original (2018).mkv</t>
  </si>
  <si>
    <t>Un americano en París (1951).mkv</t>
  </si>
  <si>
    <t>Un amigo extraordinario (2019).mkv</t>
  </si>
  <si>
    <t>Un amigo para Frank (2012).mkv</t>
  </si>
  <si>
    <t>Un amor de verano (La belle saison) (2015).mkv</t>
  </si>
  <si>
    <t>Un amor entre dos mundos (2012).mkv</t>
  </si>
  <si>
    <t>Un asesino algo especial (1997).mkv</t>
  </si>
  <si>
    <t>Un asunto de amor (1994).mkv</t>
  </si>
  <si>
    <t>Un asunto de familia (2018).mkv</t>
  </si>
  <si>
    <t>Un asunto real (2012).mkv</t>
  </si>
  <si>
    <t>Un botín de 500.000 dólares (1974).mkv</t>
  </si>
  <si>
    <t>Un buen año (2006).mkv</t>
  </si>
  <si>
    <t>Un buen matrimonio (2014).mkv</t>
  </si>
  <si>
    <t>Un buen partido (2012).mkv</t>
  </si>
  <si>
    <t>Un cadáver a los postres (1976).mkv</t>
  </si>
  <si>
    <t>Un candidato muy peludo (1976).mkv</t>
  </si>
  <si>
    <t>Un chico como todos (1985).mkv</t>
  </si>
  <si>
    <t>Un ciudadano ejemplar (2009).mkv</t>
  </si>
  <si>
    <t>Un conejo sin orejas (2007).mkv</t>
  </si>
  <si>
    <t>Un crimen perfecto (1998).mkv</t>
  </si>
  <si>
    <t>Un desmadre de viaje (2012).mkv</t>
  </si>
  <si>
    <t>Un destino de mujer (1947).mkv</t>
  </si>
  <si>
    <t>Un día de furia (1993).mkv</t>
  </si>
  <si>
    <t>Un día en las carreras (1937).mkv</t>
  </si>
  <si>
    <t>Un día en Nueva York (1949).mkv</t>
  </si>
  <si>
    <t>Un día inolvidable (1996).mkv</t>
  </si>
  <si>
    <t>Un día perfecto (2015).mkv</t>
  </si>
  <si>
    <t>Un dios salvaje (2011).mkv</t>
  </si>
  <si>
    <t>Un doctor en la campiña (2016).mkv</t>
  </si>
  <si>
    <t>Un domingo cualquiera (1999).mkv</t>
  </si>
  <si>
    <t>Un don excepcional (2017).mkv</t>
  </si>
  <si>
    <t>Un efecto óptico (2020).mkv</t>
  </si>
  <si>
    <t>Un equipo legendario (2014).mkv</t>
  </si>
  <si>
    <t>Un espacio entre nosotros (2017).mkv</t>
  </si>
  <si>
    <t>Un espía y medio (2016).mkv</t>
  </si>
  <si>
    <t>Un funeral de muerte (2007).mkv</t>
  </si>
  <si>
    <t>Un gángster para un milagro (1961).mkv</t>
  </si>
  <si>
    <t>Un gato callejero llamado Bob (2016).mkv</t>
  </si>
  <si>
    <t>Un gesto estúpido e inútil (2018).mkv</t>
  </si>
  <si>
    <t>Un golpe a la inglesa (2017).mkv</t>
  </si>
  <si>
    <t>Un golpe brillante (2013).mkv</t>
  </si>
  <si>
    <t>Un golpe con estilo (2017).mkv</t>
  </si>
  <si>
    <t>Un golpe de altura (2011).mkv</t>
  </si>
  <si>
    <t>Un gran amor (1989).mkv</t>
  </si>
  <si>
    <t>Un gran equipo (2012).mkv</t>
  </si>
  <si>
    <t>Un gran reportaje (1931).mkv</t>
  </si>
  <si>
    <t>Un grito en la oscuridad (1988).mkv</t>
  </si>
  <si>
    <t>Un hombre de altura (2016).mkv</t>
  </si>
  <si>
    <t>Un hombre de familia (2016).mkv</t>
  </si>
  <si>
    <t>Un hombre fiel (2018).mkv</t>
  </si>
  <si>
    <t>Un hombre llamado Caballo (1970).mkv</t>
  </si>
  <si>
    <t>Un hombre llamado Ove (2015).mkv</t>
  </si>
  <si>
    <t>Un hombre para la eternidad (1966).mkv</t>
  </si>
  <si>
    <t>Un hombre soltero (2009).mkv</t>
  </si>
  <si>
    <t>Un hombre (1967).mkv</t>
  </si>
  <si>
    <t>Un horizonte muy lejano (1992).mkv</t>
  </si>
  <si>
    <t>Un invierno en la playa (2012).mkv</t>
  </si>
  <si>
    <t>Un italiano en Noruega (2016).mkv</t>
  </si>
  <si>
    <t>Un largo adiós (1973).mkv</t>
  </si>
  <si>
    <t>Un largo viaje (2013).mkv</t>
  </si>
  <si>
    <t>Un loco a domicilio (1996).mkv</t>
  </si>
  <si>
    <t>Un lugar donde quedarse (2011).mkv</t>
  </si>
  <si>
    <t>Un lugar donde refugiarse (2013).mkv</t>
  </si>
  <si>
    <t>Un lugar donde rezar (2015).mkv</t>
  </si>
  <si>
    <t>Un lugar en el sol (1951).mkv</t>
  </si>
  <si>
    <t>Un lugar en ninguna parte (1988).mkv</t>
  </si>
  <si>
    <t>Un lugar para soñar (2011).mkv</t>
  </si>
  <si>
    <t>Un mal viaje (2021).mkv</t>
  </si>
  <si>
    <t>Un mar de enredos (2018).mkv</t>
  </si>
  <si>
    <t>Un mar de líos (1987).mkv</t>
  </si>
  <si>
    <t>Un método peligroso (2011).mkv</t>
  </si>
  <si>
    <t>Un miedo increíble a todo lo que existe (2012).mkv</t>
  </si>
  <si>
    <t>Un momento en el tiempo (Waves) (2019).mkv</t>
  </si>
  <si>
    <t>Un monstruo en mi puerta (2014).mkv</t>
  </si>
  <si>
    <t>Un monstruo viene a verme (2016).mkv</t>
  </si>
  <si>
    <t>Un mundo azul oscuro (2001).mkv</t>
  </si>
  <si>
    <t>Un mundo perfecto (1993).mkv</t>
  </si>
  <si>
    <t>Un niño grande (2002).mkv</t>
  </si>
  <si>
    <t>Un novato en prisión (2006).mkv</t>
  </si>
  <si>
    <t>Un océano entre nosotros (2018).mkv</t>
  </si>
  <si>
    <t>Un papá genial (1999).mkv</t>
  </si>
  <si>
    <t>Un par de seductores (1988).mkv</t>
  </si>
  <si>
    <t>Un pasado en sombras (1985).mkv</t>
  </si>
  <si>
    <t>Un paseo por el bosque (2015).mkv</t>
  </si>
  <si>
    <t>Un paseo por las nubes (1995).mkv</t>
  </si>
  <si>
    <t>Un pedacito de cielo (2011).mkv</t>
  </si>
  <si>
    <t>Un pequeño cambio (2010).mkv</t>
  </si>
  <si>
    <t>Un pequeño caos (2014).mkv</t>
  </si>
  <si>
    <t>Un pequeño contratiempo (2021).mkv</t>
  </si>
  <si>
    <t>Un pequeño favor (2018).mkv</t>
  </si>
  <si>
    <t>Un pez llamado Wanda (1988).mkv</t>
  </si>
  <si>
    <t>Un plan brillante (2007).mkv</t>
  </si>
  <si>
    <t>Un plan irresistible (2020).mkv</t>
  </si>
  <si>
    <t>Un plan perfecto (Amigos con hijos) (2011).mkv</t>
  </si>
  <si>
    <t>Un plan perfecto (Gambit) (2012).mkv</t>
  </si>
  <si>
    <t>Un plan sencillo (1998).mkv</t>
  </si>
  <si>
    <t>Un plus une (2015).mkv</t>
  </si>
  <si>
    <t>Un poeta entre reclutas (1994).mkv</t>
  </si>
  <si>
    <t>Un profeta (2009).mkv</t>
  </si>
  <si>
    <t>Un pueblo llamado Dante's Peak (1996).mkv</t>
  </si>
  <si>
    <t>Un puente lejano (1977).mkv</t>
  </si>
  <si>
    <t>Un reino unido (2016).mkv</t>
  </si>
  <si>
    <t>Un rey para cuatro reinas (1956).mkv</t>
  </si>
  <si>
    <t>Un rockero de pelotas (2008).mkv</t>
  </si>
  <si>
    <t>Out of Sight (Un romance muy peligroso) (1998).mkv</t>
  </si>
  <si>
    <t>Un rostro en la multitud (1957).mkv</t>
  </si>
  <si>
    <t>Un seductor a la francesa (2018).mkv</t>
  </si>
  <si>
    <t>Un sol interior (2017).mkv</t>
  </si>
  <si>
    <t>The Blind Side (Un sueño posible) (2009).mkv</t>
  </si>
  <si>
    <t>Un talento increíble (2013).mkv</t>
  </si>
  <si>
    <t>Un taxi para Tobruk (1960).mkv</t>
  </si>
  <si>
    <t>Un tipo solitario (1984).mkv</t>
  </si>
  <si>
    <t>Un trabajo en Italia (1969).mkv</t>
  </si>
  <si>
    <t>Un traidor como los nuestros (2016).mkv</t>
  </si>
  <si>
    <t>Un tranvía llamado Deseo (1951).mkv</t>
  </si>
  <si>
    <t>Un vaquero sin rumbo (1990).mkv</t>
  </si>
  <si>
    <t>Un viaje de diez metros (2014).mkv</t>
  </si>
  <si>
    <t>Una bala en la cabeza (2012).mkv</t>
  </si>
  <si>
    <t>Una bolsa de canicas (2017).mkv</t>
  </si>
  <si>
    <t>Una buena mujer (es difícil de encontrar) (2019).mkv</t>
  </si>
  <si>
    <t>Una buena receta (2015).mkv</t>
  </si>
  <si>
    <t>Una canción para Marion (2012).mkv</t>
  </si>
  <si>
    <t>Una cara con ángel (1957).mkv</t>
  </si>
  <si>
    <t>Una chica de Jersey (2004).mkv</t>
  </si>
  <si>
    <t>Una chica fácil (2019).mkv</t>
  </si>
  <si>
    <t>Una cita en el parque (2017).mkv</t>
  </si>
  <si>
    <t>Una conejita en el campus (2008).mkv</t>
  </si>
  <si>
    <t>Una cuestión de género (2018).mkv</t>
  </si>
  <si>
    <t>Una cuestión de tiempo (2013).mkv</t>
  </si>
  <si>
    <t>Una decisión peligrosa (2014).mkv</t>
  </si>
  <si>
    <t>Escapada perfecta (2009).mkv</t>
  </si>
  <si>
    <t>Una especie de familia (2017).mkv</t>
  </si>
  <si>
    <t>Una familia embarazosa (2017).mkv</t>
  </si>
  <si>
    <t>Una familia tronada (Flodder) (1986).mkv</t>
  </si>
  <si>
    <t>Una gran mujer (Beanpole) (2019).mkv</t>
  </si>
  <si>
    <t>Una historia casi divertida (2010).mkv</t>
  </si>
  <si>
    <t>Una historia de amor y oscuridad (2015).mkv</t>
  </si>
  <si>
    <t>Una historia de locos (2015).mkv</t>
  </si>
  <si>
    <t>Una historia de venganza (2017).mkv</t>
  </si>
  <si>
    <t>Una historia de violencia (2005).mkv</t>
  </si>
  <si>
    <t>Una historia del Bronx (A Bronx Tale) (1993).mkv</t>
  </si>
  <si>
    <t>Una historia real (2015).mkv</t>
  </si>
  <si>
    <t>Una historia verdadera (1999).mkv</t>
  </si>
  <si>
    <t>Una íntima convicción (2018).mkv</t>
  </si>
  <si>
    <t>Una isla al sol (1957).mkv</t>
  </si>
  <si>
    <t>Una jaula de grillos (1996).mkv</t>
  </si>
  <si>
    <t>Una joven prometedora (2020).mkv</t>
  </si>
  <si>
    <t>Una juerga de pelotas (2011).mkv</t>
  </si>
  <si>
    <t>En lucha incierta (2016).mkv</t>
  </si>
  <si>
    <t>Una luz en el hampa (1964).mkv</t>
  </si>
  <si>
    <t>Una madre imperfecta (2015).mkv</t>
  </si>
  <si>
    <t>Una mala jugada (1998).mkv</t>
  </si>
  <si>
    <t>Una maravilla con clase (1987).mkv</t>
  </si>
  <si>
    <t>Una mente maravillosa (2001).mkv</t>
  </si>
  <si>
    <t>A Scanner Darkly (Una mirada a la oscuridad) (2006).mkv</t>
  </si>
  <si>
    <t>Una mujer fantástica (2017).mkv</t>
  </si>
  <si>
    <t>Una Navidad de locos (2004).mkv</t>
  </si>
  <si>
    <t>Una noche con mi exsuegro (2017).mkv</t>
  </si>
  <si>
    <t>Una noche en el viejo México (2013).mkv</t>
  </si>
  <si>
    <t>Una noche en la ópera (1935).mkv</t>
  </si>
  <si>
    <t>Una noche en Miami… (2020).mkv</t>
  </si>
  <si>
    <t>Una noche fuera de control (2017).mkv</t>
  </si>
  <si>
    <t>Una noche para sobrevivir (2015).mkv</t>
  </si>
  <si>
    <t>Una noche perfecta (2002).mkv</t>
  </si>
  <si>
    <t>Una novia para dos (2008).mkv</t>
  </si>
  <si>
    <t>Una novia sin igual (1993).mkv</t>
  </si>
  <si>
    <t>Una nueva amiga (2014).mkv</t>
  </si>
  <si>
    <t>Una obra maestra (2019).mkv</t>
  </si>
  <si>
    <t>Una pandilla alucinante (1987).mkv</t>
  </si>
  <si>
    <t>Una pandilla de lunáticos (1989).mkv</t>
  </si>
  <si>
    <t>Una pareja de tres (2008).mkv</t>
  </si>
  <si>
    <t>Una pastelería en Tokio (2015).mkv</t>
  </si>
  <si>
    <t>Una pistola en cada mano (2012).mkv</t>
  </si>
  <si>
    <t>Una policía en apuros (2017).mkv</t>
  </si>
  <si>
    <t>Una proposición indecente (1993).mkv</t>
  </si>
  <si>
    <t>Una razón brillante (2017).mkv</t>
  </si>
  <si>
    <t>Una razón para vivir (2017).mkv</t>
  </si>
  <si>
    <t>Una rubia muy legal (2001).mkv</t>
  </si>
  <si>
    <t>Una segunda madre (2015).mkv</t>
  </si>
  <si>
    <t>Una segunda oportunidad (2014).mkv</t>
  </si>
  <si>
    <t>Una semana en Córcega (2015).mkv</t>
  </si>
  <si>
    <t>Una tribu en la cancha (1994).mkv</t>
  </si>
  <si>
    <t>Una tumba al amanecer (1967).mkv</t>
  </si>
  <si>
    <t>La verdad (2012).mkv</t>
  </si>
  <si>
    <t>Una vida a lo grande (2017).mkv</t>
  </si>
  <si>
    <t>Una vida en tres días (2013).mkv</t>
  </si>
  <si>
    <t>Una vida mejor (A Better Life) (2011).mkv</t>
  </si>
  <si>
    <t>Una vida por delante (2005).mkv</t>
  </si>
  <si>
    <t>Una vida sencilla (2011).mkv</t>
  </si>
  <si>
    <t>Una (2016).mkv</t>
  </si>
  <si>
    <t>Uncanny (2015).mkv</t>
  </si>
  <si>
    <t>Under the Skin (2013).mkv</t>
  </si>
  <si>
    <t>Único testigo (1985).mkv</t>
  </si>
  <si>
    <t>Unidos por un sueño (2011).mkv</t>
  </si>
  <si>
    <t>United 93 (Vuelo 93) (2006).mkv</t>
  </si>
  <si>
    <t>Uno de los nuestros (1990).mkv</t>
  </si>
  <si>
    <t>Uno de nosotros (2020).mkv</t>
  </si>
  <si>
    <t>Uno Rojo, división de choque (1980).mkv</t>
  </si>
  <si>
    <t>Uno tan diferente como yo (2017).mkv</t>
  </si>
  <si>
    <t>Uno tras otro (In Order of Disappearance) (2014).mkv</t>
  </si>
  <si>
    <t>Uno, dos, tres (1961).mkv</t>
  </si>
  <si>
    <t>Unos días para recordar (2014).mkv</t>
  </si>
  <si>
    <t>Unpregnant (2020).mkv</t>
  </si>
  <si>
    <t>Up in the Air (2009).mkv</t>
  </si>
  <si>
    <t>Upgrade (Ilimitado) (2018).mkv</t>
  </si>
  <si>
    <t>Vacaciones en el infierno (2012).mkv</t>
  </si>
  <si>
    <t>Vacaciones en Roma (1953).mkv</t>
  </si>
  <si>
    <t>Vacaciones (2015).mkv</t>
  </si>
  <si>
    <t>Vagina Dentata (Vagina dentada) (2007).mkv</t>
  </si>
  <si>
    <t>Valerian y la ciudad de los mil planetas (2017).mkv</t>
  </si>
  <si>
    <t>Valkiria. El amanecer del Cuarto Reich (2016).mkv</t>
  </si>
  <si>
    <t>Valkiria (2008).mkv</t>
  </si>
  <si>
    <t>Valor de ley (2010).mkv</t>
  </si>
  <si>
    <t>Vamos de polis (2014).mkv</t>
  </si>
  <si>
    <t>Vampiresas 1933 (1933).mkv</t>
  </si>
  <si>
    <t>Vampiros de John Carpenter (1998).mkv</t>
  </si>
  <si>
    <t>Van Gogh, a las puertas de la eternidad (2018).mkv</t>
  </si>
  <si>
    <t>Van Helsing (2004).mkv</t>
  </si>
  <si>
    <t>Van Wilder. Animal Party (2002).mkv</t>
  </si>
  <si>
    <t>Vaya caos (2007).mkv</t>
  </si>
  <si>
    <t>Vaya par de idiotas (1996).mkv</t>
  </si>
  <si>
    <t>Vaya par de polis (2010).mkv</t>
  </si>
  <si>
    <t>Vaya resaca (2014).mkv</t>
  </si>
  <si>
    <t>Velocidad terminal (1994).mkv</t>
  </si>
  <si>
    <t>Velvet Buzzsaw (2019).mkv</t>
  </si>
  <si>
    <t>Ven con papá (2019).mkv</t>
  </si>
  <si>
    <t>Venganza (In the Blood) (2014).mkv</t>
  </si>
  <si>
    <t>Venganza bajo cero (2019).mkv</t>
  </si>
  <si>
    <t>Ventajas de viajar en tren (2019).mkv</t>
  </si>
  <si>
    <t>Vera Cruz (Veracruz) (1954).mkv</t>
  </si>
  <si>
    <t>Verano 1993 (2017).mkv</t>
  </si>
  <si>
    <t>Verano de corrupción (1998).mkv</t>
  </si>
  <si>
    <t>Verano de una familia de Tokio (2017).mkv</t>
  </si>
  <si>
    <t>Verano del 84 (2018).mkv</t>
  </si>
  <si>
    <t>Verano del 92 (2015).mkv</t>
  </si>
  <si>
    <t>Verano en Brooklyn (Little Men) (2016).mkv</t>
  </si>
  <si>
    <t>Veredicto final (1982).mkv</t>
  </si>
  <si>
    <t>Veronica Mars (2014).mkv</t>
  </si>
  <si>
    <t>Vértigo (De entre los muertos) (1958).mkv</t>
  </si>
  <si>
    <t>Very Bad Things (1998).mkv</t>
  </si>
  <si>
    <t>Vestida para matar (1980).mkv</t>
  </si>
  <si>
    <t>VFW (2019).mkv</t>
  </si>
  <si>
    <t>Viaje a Grecia (2020).mkv</t>
  </si>
  <si>
    <t>Viaje a la Luna (1902).mkv</t>
  </si>
  <si>
    <t>Viaje a Sils Maria (2014).mkv</t>
  </si>
  <si>
    <t>Viaje al cuarto de una madre (2018).mkv</t>
  </si>
  <si>
    <t>Viaje al fondo del mar (1961).mkv</t>
  </si>
  <si>
    <t>Viaje alucinante (1966).mkv</t>
  </si>
  <si>
    <t>Viaje desde el abismo (2006).mkv</t>
  </si>
  <si>
    <t>Viajo sola (2013).mkv</t>
  </si>
  <si>
    <t>Viceversa (1988).mkv</t>
  </si>
  <si>
    <t>Vicios pequeños (1978).mkv</t>
  </si>
  <si>
    <t>Vicious Fun (2020).mkv</t>
  </si>
  <si>
    <t>Vicky Cristina Barcelona (2008).mkv</t>
  </si>
  <si>
    <t>Víctima del poder (2020).mkv</t>
  </si>
  <si>
    <t>Victor Frankenstein (2015).mkv</t>
  </si>
  <si>
    <t>Vida de este chico (1993).mkv</t>
  </si>
  <si>
    <t>Vida oculta (2019).mkv</t>
  </si>
  <si>
    <t>Vida privada (2018).mkv</t>
  </si>
  <si>
    <t>Vida y muerte del Coronel Blimp (1943).mkv</t>
  </si>
  <si>
    <t>Life (Vida) (2017).mkv</t>
  </si>
  <si>
    <t>Vidas ajenas (2004).mkv</t>
  </si>
  <si>
    <t>Vidas al límite (2005).mkv</t>
  </si>
  <si>
    <t>Vidas borrascosas (1957).mkv</t>
  </si>
  <si>
    <t>Vidas de papel (2021).mkv</t>
  </si>
  <si>
    <t>Vidas rebeldes (1961).mkv</t>
  </si>
  <si>
    <t>Videodrome (1983).mkv</t>
  </si>
  <si>
    <t>Vidocq (El mito) (2001).mkv</t>
  </si>
  <si>
    <t>Vientos de La Habana (2016).mkv</t>
  </si>
  <si>
    <t>Vikingos (2016).mkv</t>
  </si>
  <si>
    <t>Villa Cabalga (1968).mkv</t>
  </si>
  <si>
    <t>Villain (Villano) (2020).mkv</t>
  </si>
  <si>
    <t>Villaviciosa de al lado (2016).mkv</t>
  </si>
  <si>
    <t>Vinieron de dentro de... (1975).mkv</t>
  </si>
  <si>
    <t>Virgen a los 40 (2005).mkv</t>
  </si>
  <si>
    <t>Viridiana (1961).mkv</t>
  </si>
  <si>
    <t>Virtuosity (1995).mkv</t>
  </si>
  <si>
    <t>Visiones (1988).mkv</t>
  </si>
  <si>
    <t>Viudas (2018).mkv</t>
  </si>
  <si>
    <t>Viva la libertad (2013).mkv</t>
  </si>
  <si>
    <t>Viva María! (1965).mkv</t>
  </si>
  <si>
    <t>Viva Zapata! (1952).mkv</t>
  </si>
  <si>
    <t>Vivarium (2019).mkv</t>
  </si>
  <si>
    <t>Vive como quieras (1938).mkv</t>
  </si>
  <si>
    <t>Viven! (1993).mkv</t>
  </si>
  <si>
    <t>Vivir de noche (2016).mkv</t>
  </si>
  <si>
    <t>Vivir es fácil con los ojos cerrados (2013).mkv</t>
  </si>
  <si>
    <t>Vivir para gozar (1938).mkv</t>
  </si>
  <si>
    <t>Vivir sin parar (2013).mkv</t>
  </si>
  <si>
    <t>Vivir y morir en Los Ángeles (1985).mkv</t>
  </si>
  <si>
    <t>Voces de muerte (1948).mkv</t>
  </si>
  <si>
    <t>Voces (2020).mkv</t>
  </si>
  <si>
    <t>Volando a casa (2014).mkv</t>
  </si>
  <si>
    <t>Volando juntos (2019).mkv</t>
  </si>
  <si>
    <t>Volando libre (1996).mkv</t>
  </si>
  <si>
    <t>Volar por los aires (1994).mkv</t>
  </si>
  <si>
    <t>Volcano (1997).mkv</t>
  </si>
  <si>
    <t>Volver a empezar (Herself) (2020).mkv</t>
  </si>
  <si>
    <t>Volver (2006).mkv</t>
  </si>
  <si>
    <t>Votad al señor alcalde (1978).mkv</t>
  </si>
  <si>
    <t>Vuela como una mariposa (2018).mkv</t>
  </si>
  <si>
    <t>Vuelo nocturno (2005).mkv</t>
  </si>
  <si>
    <t>Vuelta a casa de mi madre (2016).mkv</t>
  </si>
  <si>
    <t>Vulcania (2015).mkv</t>
  </si>
  <si>
    <t>Walking on Sunshine (2014).mkv</t>
  </si>
  <si>
    <t>Wanted (Se busca) (2008).mkv</t>
  </si>
  <si>
    <t>War Horse (Caballo de batalla) (2011).mkv</t>
  </si>
  <si>
    <t>Contra todos (2016).mkv</t>
  </si>
  <si>
    <t>Warcraft. El Origen (2016).mkv</t>
  </si>
  <si>
    <t>Warlock, el brujo (1989).mkv</t>
  </si>
  <si>
    <t>Wasteland (2012).mkv</t>
  </si>
  <si>
    <t>Waterboys (2016).mkv</t>
  </si>
  <si>
    <t>Waterloo (1970).mkv</t>
  </si>
  <si>
    <t>Waterworld (1995).mkv</t>
  </si>
  <si>
    <t>West Coast (2015).mkv</t>
  </si>
  <si>
    <t>West Side Story (Amor sin barreras) (1961).mkv</t>
  </si>
  <si>
    <t>Wheelman (2017).mkv</t>
  </si>
  <si>
    <t>Whiplash (2014).mkv</t>
  </si>
  <si>
    <t>Whisky Galore! (2016).mkv</t>
  </si>
  <si>
    <t>White Boy Rick (2018).mkv</t>
  </si>
  <si>
    <t>White Girl (2016).mkv</t>
  </si>
  <si>
    <t>White Noise 2 La luz (2007).mkv</t>
  </si>
  <si>
    <t>White Noise. Más allá (2005).mkv</t>
  </si>
  <si>
    <t>Who Am I. Ningún sistema es seguro (2014).mkv</t>
  </si>
  <si>
    <t>Wild Rose (2018).mkv</t>
  </si>
  <si>
    <t>Wild Wild West (1999).mkv</t>
  </si>
  <si>
    <t>Willow Creek (2013).mkv</t>
  </si>
  <si>
    <t>Willow (1988).mkv</t>
  </si>
  <si>
    <t>Wilson (2017).mkv</t>
  </si>
  <si>
    <t>Win Win (Ganamos todos) (2011).mkv</t>
  </si>
  <si>
    <t>Winchester 73 (1950).mkv</t>
  </si>
  <si>
    <t>Winchester. La casa que construyeron los espíritus (2018).mkv</t>
  </si>
  <si>
    <t>Wind River (2017).mkv</t>
  </si>
  <si>
    <t>Windtalkers (2002).mkv</t>
  </si>
  <si>
    <t>Winter's Bone (2010).mkv</t>
  </si>
  <si>
    <t>Wolfhound, el guerrero (2007).mkv</t>
  </si>
  <si>
    <t>Wonder Wheel (2017).mkv</t>
  </si>
  <si>
    <t>Wonder (2017).mkv</t>
  </si>
  <si>
    <t>Wonderstruck. El museo de las maravillas (2017).mkv</t>
  </si>
  <si>
    <t>Woochi, cazador de demonios (2009).mkv</t>
  </si>
  <si>
    <t>Woodlawn (2015).mkv</t>
  </si>
  <si>
    <t>World Trade Center (2006).mkv</t>
  </si>
  <si>
    <t>Worth (2020).mkv</t>
  </si>
  <si>
    <t>Wyatt Earp (1994).mkv</t>
  </si>
  <si>
    <t>Wyrmwood. La carretera de los muertos (2014).mkv</t>
  </si>
  <si>
    <t>X-Files. Creer es la clave (2008).mkv</t>
  </si>
  <si>
    <t>X. Una noche de venganza (2011).mkv</t>
  </si>
  <si>
    <t>X+Y (2014).mkv</t>
  </si>
  <si>
    <t>XOXO (2016).mkv</t>
  </si>
  <si>
    <t>Y de repente tú (2015).mkv</t>
  </si>
  <si>
    <t>Y después le llamaron El Magnífico (1972).mkv</t>
  </si>
  <si>
    <t>Y entonces llegó ella (2004).mkv</t>
  </si>
  <si>
    <t>Y nadie más que tú (2018).mkv</t>
  </si>
  <si>
    <t>Ya no creo en el amor (1954).mkv</t>
  </si>
  <si>
    <t>Ya no me siento a gusto en este mundo (2017).mkv</t>
  </si>
  <si>
    <t>Yakuza (1974).mkv</t>
  </si>
  <si>
    <t>Yanquis (1979).mkv</t>
  </si>
  <si>
    <t>Yara (2021).mkv</t>
  </si>
  <si>
    <t>Yentl (1983).mkv</t>
  </si>
  <si>
    <t>Yesterday (2019).mkv</t>
  </si>
  <si>
    <t>Yo confieso (1953).mkv</t>
  </si>
  <si>
    <t>Yo creo en ti (1948).mkv</t>
  </si>
  <si>
    <t>Yo fui el doble de Montgomery (1958).mkv</t>
  </si>
  <si>
    <t>Yo no soy Madame Bovary (2016).mkv</t>
  </si>
  <si>
    <t>Yo soy Dolemite (2019).mkv</t>
  </si>
  <si>
    <t>Yo soy Sam (2001).mkv</t>
  </si>
  <si>
    <t>Yo te saludo, María (1984).mkv</t>
  </si>
  <si>
    <t>Yo, Cristina F. (1981).mkv</t>
  </si>
  <si>
    <t>Yo, Daniel Blake (2016).mkv</t>
  </si>
  <si>
    <t>Yo, el halcón (1987).mkv</t>
  </si>
  <si>
    <t>Yo, él y Raquel (2015).mkv</t>
  </si>
  <si>
    <t>Yo, robot (2004).mkv</t>
  </si>
  <si>
    <t>Yo, Tonya (2017).mkv</t>
  </si>
  <si>
    <t>Yo, yo mismo e Irene (2000).mkv</t>
  </si>
  <si>
    <t>Yojimbo (El mercenario) (1961).mkv</t>
  </si>
  <si>
    <t>Young Adult (2011).mkv</t>
  </si>
  <si>
    <t>Young Ones (2014).mkv</t>
  </si>
  <si>
    <t>Your Name. (2016).mkv</t>
  </si>
  <si>
    <t>Yuli (2018).mkv</t>
  </si>
  <si>
    <t>Yuma (1957).mkv</t>
  </si>
  <si>
    <t>Yves Saint Laurent (2014).mkv</t>
  </si>
  <si>
    <t>Z. La ciudad perdida (2016).mkv</t>
  </si>
  <si>
    <t>Z (1969).mkv</t>
  </si>
  <si>
    <t>Zama (2017).mkv</t>
  </si>
  <si>
    <t>Zarak (1956).mkv</t>
  </si>
  <si>
    <t>Zardoz (1974).mkv</t>
  </si>
  <si>
    <t>Zatoichi (2003).mkv</t>
  </si>
  <si>
    <t>Zodiac (2007).mkv</t>
  </si>
  <si>
    <t>Zoe (2018).mkv</t>
  </si>
  <si>
    <t>Zohan. Licencia para peinar (2008).mkv</t>
  </si>
  <si>
    <t>Zombie Camp (2015).mkv</t>
  </si>
  <si>
    <t>Zombieland. Mata y remata (2019).mkv</t>
  </si>
  <si>
    <t>Zombies Party (2004).mkv</t>
  </si>
  <si>
    <t>Zona de Combate (Hyena Road) (2015).mkv</t>
  </si>
  <si>
    <t>Zona de guerra. El parque (1986).mkv</t>
  </si>
  <si>
    <t>Zona hostil (2017).mkv</t>
  </si>
  <si>
    <t>Zoolander No. 2 (2016).mkv</t>
  </si>
  <si>
    <t>Zorba el griego (1964).mkv</t>
  </si>
  <si>
    <t>Zulú (1964).mkv</t>
  </si>
  <si>
    <t>El viaje de Felicia (1999).mkv</t>
  </si>
  <si>
    <t>Raíces profundas (1953).mkv</t>
  </si>
  <si>
    <t>50 to 1 (2014).mkv</t>
  </si>
  <si>
    <t>500 días juntos (2009).avi</t>
  </si>
  <si>
    <t>68 Kill (2017).mkv</t>
  </si>
  <si>
    <t>A quién ama Gilbert Grape (1993).mkv</t>
  </si>
  <si>
    <t>Qué pasó anoche (2014).mkv</t>
  </si>
  <si>
    <t>Adam (2019).mkv</t>
  </si>
  <si>
    <t>Los últimos años del artista. Afterimage (2016).mkv</t>
  </si>
  <si>
    <t>Todo lo que teníamos (2016).mkv</t>
  </si>
  <si>
    <t>American Soldiers, un día en Irak (2005).avi</t>
  </si>
  <si>
    <t>A Better Tomorrow III. Love and Death in Saigon (1989) .mkv</t>
  </si>
  <si>
    <t>Arde París (1966).mkv</t>
  </si>
  <si>
    <t>Arkansas. Un lugar peligroso (2020).mkv</t>
  </si>
  <si>
    <t>Arrasando el campo de batalla (2014).mkv</t>
  </si>
  <si>
    <t>Bajarse al moro (1989).mkv</t>
  </si>
  <si>
    <t>La barbería 3. Todo el mundo necesita un corte (2016).mkv</t>
  </si>
  <si>
    <t>Basket Case. Dónde te escondes, hermano (1982).mkv</t>
  </si>
  <si>
    <t>Battlestar Galactica. El plan (2009).mkv</t>
  </si>
  <si>
    <t>Battlestar Galactica. Sangre y metal (2012).mkv</t>
  </si>
  <si>
    <t>Bordertown. Murales de sangre (2021).mkv</t>
  </si>
  <si>
    <t>Bullet Head, trampa mortal (2017).mkv</t>
  </si>
  <si>
    <t>Caperucita Roja (A quién tienes miedo) (2011).mkv</t>
  </si>
  <si>
    <t>Cine Basura. La película (2016).mkv</t>
  </si>
  <si>
    <t>Colega, dónde está mi coche (2000).mkv</t>
  </si>
  <si>
    <t>Private School (1992) - FilmAffinity</t>
  </si>
  <si>
    <t>Cómo matar a la propia esposa (1965).avi</t>
  </si>
  <si>
    <t>Cómo sabes si... (2010).mkv</t>
  </si>
  <si>
    <t>Cómo se escribe amor (2014).mkv</t>
  </si>
  <si>
    <t>Conoces a Joe Black (1998).mkv</t>
  </si>
  <si>
    <t>Cruzadas. Atrapado en el pasado (2006).avi</t>
  </si>
  <si>
    <t>Crying Freeman. Los paraísos perdidos (1995).mkv</t>
  </si>
  <si>
    <t>Duelo de hermanos, la historia de Adidas y Puma (2016).mkv</t>
  </si>
  <si>
    <t>El jinete pálido (1985).mkv</t>
  </si>
  <si>
    <t>Dad's Army. El pelotón rechazado (2016).mkv</t>
  </si>
  <si>
    <t>Danger Close. La batalla de Long Tan (2019).mkv</t>
  </si>
  <si>
    <t>Das Boot 2. La Última Misión (1993).avi</t>
  </si>
  <si>
    <t>Deadwood. La película (2019).mkv</t>
  </si>
  <si>
    <t>Jesse Stone. Desenmascarados (2006).avi</t>
  </si>
  <si>
    <t>Destino Tokio (1943).mkv</t>
  </si>
  <si>
    <t>Indigènes (2006).avi</t>
  </si>
  <si>
    <t>Dios mío, pero qué te hemos hecho (2014).mkv</t>
  </si>
  <si>
    <t>Dónde dices que vas (1985).mkv</t>
  </si>
  <si>
    <t>Dos amantes y un oso (2016).mkv</t>
  </si>
  <si>
    <t>En qué piensan las mujeres (2000).mkv</t>
  </si>
  <si>
    <t>Entre dos pasiones (1958).mkv</t>
  </si>
  <si>
    <t>Entre el bien y el mal (1998).avi</t>
  </si>
  <si>
    <t>Joy Division. Escuadrón letal (2006).avi</t>
  </si>
  <si>
    <t>Estamos solos (2018).mkv</t>
  </si>
  <si>
    <t>Estás aquí (2013).mkv</t>
  </si>
  <si>
    <t>Estás muerta, cariño (1987).mkv</t>
  </si>
  <si>
    <t>Exodus. Dioses y reyes (2014).mkv</t>
  </si>
  <si>
    <t>Expediente X. enfréntate al futuro (1998).mkv</t>
  </si>
  <si>
    <t>Experimenter. La historia de Stanley Milgram (2015).mkv</t>
  </si>
  <si>
    <t>Fahrenheit 9¡11 (2004).avi</t>
  </si>
  <si>
    <t>Feliz aniversario (2018).mkv</t>
  </si>
  <si>
    <t>Flukt. En los tiempos de la peste (2012).mkv</t>
  </si>
  <si>
    <t>Flyboys, héroes del aire (2006).mkv</t>
  </si>
  <si>
    <t>Foxfire. Confesiones de una banda de chicas (2012).mkv</t>
  </si>
  <si>
    <t>Game 6 (2005).avi</t>
  </si>
  <si>
    <t>Death Proof (2007) - FilmAffinity</t>
  </si>
  <si>
    <t>Grindhouse: Death Proof</t>
  </si>
  <si>
    <t>Hacemos una porno (2008).avi</t>
  </si>
  <si>
    <t>Otra vez tú (2010).mkv</t>
  </si>
  <si>
    <t>Ouija. El origen del mal (2016).mkv</t>
  </si>
  <si>
    <t>Pero... quién mató a Harry (1955).mkv</t>
  </si>
  <si>
    <t>Podrás perdonarme algún día (2018).mkv</t>
  </si>
  <si>
    <t>Por qué no te mueres (2018).mkv</t>
  </si>
  <si>
    <t>Qué fue de Baby Jane (1962).mkv</t>
  </si>
  <si>
    <t>Qué fue de los Morgan (2009).mkv</t>
  </si>
  <si>
    <t>Qué hacemos con Maisie (2012).mkv</t>
  </si>
  <si>
    <t>Qué hiciste en la guerra, papi (1966).mkv</t>
  </si>
  <si>
    <t>Qué me pasa, doctor (1972).mkv</t>
  </si>
  <si>
    <t>Qué ocurrió entre mi padre y tu madre (1972).mkv</t>
  </si>
  <si>
    <t>Qué tal, Pussycat (Qué tal, gatita) (1965).mkv</t>
  </si>
  <si>
    <t>Quién es Cletis T... (2001).avi</t>
  </si>
  <si>
    <t>Quién está matando a los moñecos (2018).mkv</t>
  </si>
  <si>
    <t>Quién mató a Bambi (2013).mkv</t>
  </si>
  <si>
    <t>Quién se queda con Wesley (2016).mkv</t>
  </si>
  <si>
    <t>Quién teme a Virginia Woolf (1966).mkv</t>
  </si>
  <si>
    <t>Quo Vadis, Aida (2020).mkv</t>
  </si>
  <si>
    <t>Bailamos (2004).mkv</t>
  </si>
  <si>
    <t>Te acuerdas de mí (2014).mkv</t>
  </si>
  <si>
    <t>Teléfono rojo Volamos hacia Moscú (1964).mkv</t>
  </si>
  <si>
    <t>Tenía que ser él (2016).mkv</t>
  </si>
  <si>
    <t>Vencedores o vencidos (El juicio de Nuremberg) (1961).mkv</t>
  </si>
  <si>
    <t>Venís juntos (2014).mkv</t>
  </si>
  <si>
    <t>Víctor o Victoria (1982).mkv</t>
  </si>
  <si>
    <t>Y ahora adónde vamos (2011).mkv</t>
  </si>
  <si>
    <t>No es romántico (2019).mkv</t>
  </si>
  <si>
    <t>Super... quién (2021).mkv</t>
  </si>
  <si>
    <t>Kidnapped. Historia de un secuestro (2005).avi</t>
  </si>
  <si>
    <t>Instinto Básico 2, adicción al riesgo (2006).mkv</t>
  </si>
  <si>
    <t>Marqués de Sade. Justine (1969).avi</t>
  </si>
  <si>
    <t>Miguel Strogoff, el correo del zar (1956).avi</t>
  </si>
  <si>
    <t>I Kill Giants (2017).mkv</t>
  </si>
  <si>
    <t>Hitman (2007).mkv</t>
  </si>
  <si>
    <t>Ike. Desembarco en Normandía (2004).mkv</t>
  </si>
  <si>
    <t>La última legión (2007).avi</t>
  </si>
  <si>
    <t>Last Looks (2021) - FilmAffinity</t>
  </si>
  <si>
    <t>Llamadas a espiar (2019) - FilmAffinity</t>
  </si>
  <si>
    <t>Las vampiras (1971).mkv</t>
  </si>
  <si>
    <t>¡Socorro! Llegan las vacaciones (1983) - FilmAffinity</t>
  </si>
  <si>
    <t>After.Life (Afterlife) (2009) - FilmAffinity</t>
  </si>
  <si>
    <t>Novecento 1900 (1976).mkv</t>
  </si>
  <si>
    <t>Por qué los hombres no escuchan y las mujeres no entienden los mapas (2007).avi</t>
  </si>
  <si>
    <t>Qué noche la de aquel día! (1964).avi</t>
  </si>
  <si>
    <t>Quién te cantará (2018).mkv</t>
  </si>
  <si>
    <t>Séraphine (2008).avi</t>
  </si>
  <si>
    <t>The Informer (2019) - FilmAffinity</t>
  </si>
  <si>
    <t>The Informer (2019).mkv</t>
  </si>
  <si>
    <t>The Old Ways (2020).mkv</t>
  </si>
  <si>
    <t>La bella y la bestia</t>
  </si>
  <si>
    <t>Los miserables</t>
  </si>
  <si>
    <t>El fantasma de la ópera</t>
  </si>
  <si>
    <t>Y que le gusten los perros (2005).mkv</t>
  </si>
  <si>
    <t>Y si no, nos enfadamos (1974).mkv</t>
  </si>
  <si>
    <t>Athena</t>
  </si>
  <si>
    <t>Atenea (2022) - FilmAffinity</t>
  </si>
  <si>
    <t>Drama. Thriller. Acción</t>
  </si>
  <si>
    <t>Dali Benssalah, Alexis Manenti, Anthony Bajon, Karim Lasmi, Ouassini Embarek, Radostina Rogliano, Mehdi Abdelhakmi, Tarek Haddaji, Sami Slimane, Guy Donald Koukissa</t>
  </si>
  <si>
    <t>Atenea (2022).mkv</t>
  </si>
  <si>
    <t>The Black Phone</t>
  </si>
  <si>
    <t>Black Phone (2021) - FilmAffinity</t>
  </si>
  <si>
    <t>Terror. Thriller. Fantástico | Secuestros / Desapariciones. Sobrenatural. Adolescencia. Años 70</t>
  </si>
  <si>
    <t>Ethan Hawke, Mason Thames, Jeremy Davies, James Ransone, Madeleine McGraw, E. Roger Mitchell, Andrew Farmer, Kellan Rhude, Rocco Poveromo, Troy Rudeseal, Michael Banks Repeta, Miguel Cazarez Mora, Rebecca Clarke, J. Gaven Wilde, Spencer Fitzgerald, Jordan Isaiah White, Brady Ryan, Tristan Pravong, Jacob Moran, Brady Hepner, Parrish Stikeleather, Kristina Arjona, Sheila O'Rear, Nina Repeta</t>
  </si>
  <si>
    <t>Black Phone (2021).mkv</t>
  </si>
  <si>
    <t>Blonde</t>
  </si>
  <si>
    <t>Blonde (2022) - FilmAffinity</t>
  </si>
  <si>
    <t>Drama | Drama psicológico. Biográfico. Años 50. Años 60. Cine dentro del cine</t>
  </si>
  <si>
    <t>Ana de Armas, Adrien Brody, Bobby Cannavale, Julianne Nicholson, Xavier Samuel, Evan Williams, Caspar Phillipson, Toby Huss, Sara Paxton, Chris Lemmon, Dan Butler, Garret Dillahunt, Lucy DeVito, Michael Masini, Ned Bellamy, Scoot McNairy, Rebecca Wisocky, Catherine Dent, Spencer Garrett, Eden Riegel, Tygh Runyan, Sonny Valicenti, Haley Webb, David Warshofsky, Ravil Isyanov, Judy Kain, Time Winters, Jerry Hauck, Patrick Brennan, Colleen Foy, Mike Ostroski, Rob Brownstein, Rob Nagle, Jeremy Shouldis, Eric Matheny, Ryan Vincent, Warren Paul, Mia McGovern Zaini</t>
  </si>
  <si>
    <t>Blonde (2022).mkv</t>
  </si>
  <si>
    <t>Bullet Train</t>
  </si>
  <si>
    <t>Bullet Train (2022) - FilmAffinity</t>
  </si>
  <si>
    <t>Acción. Thriller. Comedia | Crimen. Mafia. Comedia negra. Trenes / Metros</t>
  </si>
  <si>
    <t>Brad Pitt, Joey King, Aaron Taylor-Johnson, Brian Tyree Henry, Andrew Koji, Hiroyuki Sanada, Michael Shannon, Logan Lerman, Channing Tatum, Zazie Beetz, Masi Oka, Sandra Bullock, Miraj Grbic, Bad Bunny, Karen Fukuhara, Johanna Watts, Pasha D. Lychnikoff, Arnold Chun, Nancy Daly. Cameo: Ryan Reynolds</t>
  </si>
  <si>
    <t>Bullet Train (2022).mkv</t>
  </si>
  <si>
    <t>Catherine Called Birdy</t>
  </si>
  <si>
    <t>El libro de Catherine (2022) - FilmAffinity</t>
  </si>
  <si>
    <t>Aventuras. Drama | Edad Media. Siglo XIII. Adolescencia. Cine familiar</t>
  </si>
  <si>
    <t>Bella Ramsey, Lesley Sharp, Sophie Okonedo, Joe Alwyn, Isis Hainsworth, Dean-Charles Chapman, Paul Kaye, Billie Piper, Andrew Scott, Ralph Ineson, Archie Renaux, Douggie McMeekin, Rita Bernard-Shaw, Akemnji Ndifernyan, Saskia Chana, Christophe Tek, Lewis Clift, Volenté Lloyd, Chris Ecob</t>
  </si>
  <si>
    <t>El libro de Catherine (2022).mkv</t>
  </si>
  <si>
    <t>L'Homme qui a vendu sa peau</t>
  </si>
  <si>
    <t>El hombre que vendió su piel (2020) - FilmAffinity</t>
  </si>
  <si>
    <t>Koen De Bouw, Dea Liane, Yahya Mahayni, Monica Bellucci, Husam Chadat, Rupert Wynne-James, Adrienne Mei Irving, Najoua Zouheir, Saad Lostan, Nadim Cheikhrouha, Wim Delvoye, Montassar Alaya, Marc de Panda, Jan Dahdoh</t>
  </si>
  <si>
    <t>El hombre que vendió su piel (2020).mkv</t>
  </si>
  <si>
    <t>Hocus Pocus 2</t>
  </si>
  <si>
    <t>El retorno de las brujas 2 (2022) - FilmAffinity</t>
  </si>
  <si>
    <t>Comedia. Fantástico. Terror | Secuela. Brujería. Comedia de terror. Cine familiar</t>
  </si>
  <si>
    <t>Bette Midler, Sarah Jessica Parker, Kathy Najimy, Hannah Waddingham, Sam Richardson, Doug Jones, Tony Hale, Froy Gutierrez, Whitney Peak, Dan Finnerty, Joshua Allan Eads, Anastasia Mousis Sanidopoulos, Belissa Escobedo, Lilia Buckingham, Alana Monteiro, Juju Journey Brener, Francesca Galeon, Steve Antonucci, Suzanne Gillies, Bianca-Rose Lasky, Paul D. Messina, Americo Presciutti, Jenson Tavares</t>
  </si>
  <si>
    <t>1920*900</t>
  </si>
  <si>
    <t>El retorno de las brujas 2 (2022).mkv</t>
  </si>
  <si>
    <t>The Outfit</t>
  </si>
  <si>
    <t>El sastre de la mafia (2022) - FilmAffinity</t>
  </si>
  <si>
    <t>Drama | Crimen. Años 50. Mafia</t>
  </si>
  <si>
    <t>Mark Rylance, Zoey Deutch, Dylan O'Brien, Johnny Flynn, Nikki Amuka-Bird, Simon Russell Beale, Alan Mehdizadeh, Johnathan McClain, Chiedu Agborh, Scoop Wasserstein, John Gumley-Mason, Michal Forejtek</t>
  </si>
  <si>
    <t>El sastre de la mafia (2022).mkv</t>
  </si>
  <si>
    <t>Encanto</t>
  </si>
  <si>
    <t>Encanto (2021) - FilmAffinity</t>
  </si>
  <si>
    <t>Animación. Fantástico. Comedia. Drama. Musical | Familia. Realismo mágico</t>
  </si>
  <si>
    <t>Encanto (2021).mkv</t>
  </si>
  <si>
    <t>Entergalactic</t>
  </si>
  <si>
    <t>Entergalactic (2022) - FilmAffinity</t>
  </si>
  <si>
    <t>Animación. Drama. Romance | Drama romántico. Música. Animación para adultos</t>
  </si>
  <si>
    <t>Entergalactic (2022).mkv</t>
  </si>
  <si>
    <t>En attendant Bojangles</t>
  </si>
  <si>
    <t>Esperando a Míster Bojangles (2021) - FilmAffinity</t>
  </si>
  <si>
    <t>Drama. Comedia | Comedia dramática. Enfermedad</t>
  </si>
  <si>
    <t>Virginie Efira, Romain Duris, Grégory Gadebois, Solan Machado-Graner, Fabienne Chaudat, Lucas Bléger, Marc Susini, Christian Ameri, Milo Machado Graner, Pierre Hancisse, Marie Fontannaz, Johann Dionnet, Jean-Pierre Durand, Aurélia Petit, Elisa Maillot, Morgane Lombard, Bénédicte Charton, Franck Mercadal, François Raffenaud</t>
  </si>
  <si>
    <t>Esperando a Míster Bojangles (2021).mkv</t>
  </si>
  <si>
    <t>Tre nøtter til Askepott</t>
  </si>
  <si>
    <t>Los tres deseos de Cenicienta (2021) - FilmAffinity</t>
  </si>
  <si>
    <t>Fantástico. Romance | Remake</t>
  </si>
  <si>
    <t>Kristofer Hivju, Ellen Dorrit Petersen, Thorbjørn Harr, Nils Jørgen Kaalstad, Nader Khademi, Cengiz Al, Arthur Hakalahti, Bjørn Sundquist, Nasrin Khusrawi, Sjur Vatne Brean, Anne Marit Jacobsen, Jonis Josef</t>
  </si>
  <si>
    <t>Los tres deseos de Cenicienta (2021).mkv</t>
  </si>
  <si>
    <t>Lou</t>
  </si>
  <si>
    <t>Lou (2022) - FilmAffinity</t>
  </si>
  <si>
    <t>Thriller. Drama | Secuestros / Desapariciones. Amistad</t>
  </si>
  <si>
    <t>Allison Janney, Jurnee Smollett, Logan Marshall-Green, Matt Craven, Greyston Holt, Toby Levins, Marci T. House, Jaycie Dotin, Ridley Asha Bateman, Daniel Bernhardt, RJ Fetherstonhaugh, Andres Collantes</t>
  </si>
  <si>
    <t>Lou (2022).mkv</t>
  </si>
  <si>
    <t>Miss Futuro</t>
  </si>
  <si>
    <t>Miss Futuro (2021) - FilmAffinity</t>
  </si>
  <si>
    <t>Ada Fernández, Carmen Mayordomo, Nicole Costa, Patricia Jordá, Pablo Chaves, Giaura, Carmen del Conte, Ana Astorga, Miguel B., Naomi Lewin, Ana Regina García</t>
  </si>
  <si>
    <t>Miss Futuro (2021).mkv</t>
  </si>
  <si>
    <t>The Electrical Life of Louis Wain</t>
  </si>
  <si>
    <t>Mr. Wain (2021) - FilmAffinity</t>
  </si>
  <si>
    <t>Benedict Cumberbatch, Claire Foy, Andrea Riseborough, Toby Jones, Stacy Martin, Aimee Lou Wood, Adeel Akhtar, Julian Barratt, Sharon Rooney, Hayley Squires, Asim Chaudhry, Sophia Di Martino, Jamie Demetriou, Olivier Richters, Crystal Clarke, Daniel Rigby, Anya McKenna-Bruce, Stewart Scudamore, Indica Watson, Jimmy Winch, Phoebe Nicholls</t>
  </si>
  <si>
    <t>Mr. Wain (2021).mkv</t>
  </si>
  <si>
    <t>Nitram</t>
  </si>
  <si>
    <t>Nitram (2021) - FilmAffinity</t>
  </si>
  <si>
    <t>Drama. Thriller | Años 90. Crimen. Basado en hechos reales</t>
  </si>
  <si>
    <t>Caleb Landry Jones, Essie Davis, Anthony LaPaglia, Judy Davis, Annabel Marshall-Roth</t>
  </si>
  <si>
    <t>1680*1080</t>
  </si>
  <si>
    <t>Nitram (2021).mkv</t>
  </si>
  <si>
    <t>Padre no hay más que uno 3</t>
  </si>
  <si>
    <t>Padre no hay más que uno 3 (2022) - FilmAffinity</t>
  </si>
  <si>
    <t>Comedia | Secuela. Familia. Navidad. Cine familiar</t>
  </si>
  <si>
    <t>Santiago Segura, Toni Acosta, Loles León, Martina D'Antiochia, Luna Fulgencio, Sirena Segura, Calma Segura, Carlos Iglesias, Carlos González Morollón, Luna Lopez, Wendy Ramos, Diego Arroba "El Cejas", Candela Haro, Silvia Abril, Leo Harlem, Goizalde Núñez, Marta González de Vega, Carmen Conesa, Natalia Agüero Avecilla, Santiago Urrialde, Florentino Fernández, Omar Montes</t>
  </si>
  <si>
    <t>Padre no hay más que uno 3 (2022).mkv</t>
  </si>
  <si>
    <t>A Jazzman's Blues</t>
  </si>
  <si>
    <t>Secretos, mentiras, pasiones y jazz (2022) - FilmAffinity</t>
  </si>
  <si>
    <t>Drama | Jazz</t>
  </si>
  <si>
    <t>Joshua Boone, Solea Pfeiffer, Amirah Vann, Austin Scott, Ryan Eggold, Milauna Jemai, Lauren Buglioli, Brent Antonello, Brad Benedict, Lana Young, Alicia Ugarte, Kevin Brown, Kelley Davis, Aleks Alifirenko Jr., Corey Champagne, Kario Marcel, Robert Stevens Wayne, Destiny Wimpye, Bailey MB, E. Roger Mitchell, Skyler Semien</t>
  </si>
  <si>
    <t>Secretos, mentiras, pasiones y jazz (2022).mkv</t>
  </si>
  <si>
    <t>Silent Night</t>
  </si>
  <si>
    <t>Silent Night (2021) - FilmAffinity</t>
  </si>
  <si>
    <t>Comedia. Drama | Comedia negra. Navidad. Fin del mundo</t>
  </si>
  <si>
    <t>Keira Knightley, Matthew Goode, Roman Griffin Davis, Annabelle Wallis, Kirby Howell-Baptiste, Lucy Punch, Lily-Rose Depp, Rufus Jones, Holly Aird, Sope Dirisu, Davida McKenzie, Dora Davis, Gilby Griffin Davis, Hardy Griffin Davis</t>
  </si>
  <si>
    <t>Silent Night (2021).mkv</t>
  </si>
  <si>
    <t>Tenor (2022) - FilmAffinity</t>
  </si>
  <si>
    <t>Comedia. Drama | Comedia dramática. Música. Ópera</t>
  </si>
  <si>
    <t>Mohammed Belkhir, Michèle Laroque, Guillaume Duhesme, Maëva El Aroussi, Samir Decazza, Marie Oppert, Louis de Lavignère, Stéphane Debac, Oscar Copp, Roberto Alagna, Doudou Masta, Rachid Guellaz</t>
  </si>
  <si>
    <t>Tenor</t>
  </si>
  <si>
    <t>Tenor (2022).mkv</t>
  </si>
  <si>
    <t>Adónde fue el amor (1964).mkv</t>
  </si>
  <si>
    <t>After Life (Afterlife) (2009).mkv</t>
  </si>
  <si>
    <t>1984 (1984).mkv</t>
  </si>
  <si>
    <t>Herbert (A Heavy Heart) (2015).mkv</t>
  </si>
  <si>
    <t>Joker's Poltergeist (Joker's Wild) (2016).mkv</t>
  </si>
  <si>
    <t>Sun Children (Hijos del sol) (2020) - FilmAffinity</t>
  </si>
  <si>
    <t>Regreso al futuro III (1990).mkv</t>
  </si>
  <si>
    <t>Los tres mosqueteros (1993) - FilmAffinity</t>
  </si>
  <si>
    <t>5.5</t>
  </si>
  <si>
    <t>Aventuras | Siglo XVII. Capa y espada</t>
  </si>
  <si>
    <t>Charlie Sheen, Kiefer Sutherland, Chris O'Donnell, Oliver Platt, Rebecca De Mornay, Tim Curry, Julie Delpy, Gabrielle Anwar, Michael Wincott, Paul McGann, Hugh O'Conor</t>
  </si>
  <si>
    <t>Los tres mosqueteros (1993).mkv</t>
  </si>
  <si>
    <t>Canta! (2016).mkv</t>
  </si>
  <si>
    <t>Canta! 2 (2021).mkv</t>
  </si>
  <si>
    <t>Nos hemos extinguido! (2021).mkv</t>
  </si>
  <si>
    <t>Nos volvemos a casa! (2021).mkv</t>
  </si>
  <si>
    <t>Piratas!: ¡Listo para ser un pirata! (2012).mkv</t>
  </si>
  <si>
    <t>Rompe Ralph! (2012).mkv</t>
  </si>
  <si>
    <t>Disney canta con nosotros, Feliz Navidad.avi</t>
  </si>
  <si>
    <t>Pokémon 13. Zoroark, el maestro de Ilusiones (2010).mkv</t>
  </si>
  <si>
    <t>Cerdita</t>
  </si>
  <si>
    <t>Cerdita (2022) - FilmAffinity</t>
  </si>
  <si>
    <t>Thriller. Drama. Terror | Secuestros / Desapariciones. Acoso escolar / Bullying. Adolescencia</t>
  </si>
  <si>
    <t>Laura Galán, Claudia Salas, Camille Aguilar, Pilar Castro, Carmen Machi, José Pastor, Chema del Barco, Julián Valcárcel, Irene Ferreriro, Stéphanie Magnin Vella, Fernando Delgado-Hierro</t>
  </si>
  <si>
    <t>How to Please a Woman</t>
  </si>
  <si>
    <t>Cómo satisfacer a una mujer (2022) - FilmAffinity</t>
  </si>
  <si>
    <t>Sally Phillips, Kameron Hood, Alexander England, Erik Thomson, Myles Pollard, Nina Young, Caroline Brazier, Tasma Walton, Cameron Daddo, Ryan Johnson, Roz Hammond, Hayley McElhinney, Asher Yasbincek, Josh Thomson, Liam Graham, Ben Mortley, Alexandra Nell, Troy Coward, Catherine Moore, Emma Jackson, Dan Paris, Megan Hollier, Suesha Rana, Lee Jankowski, Nicola Bartlett, Oliver Wenn, Monica Main, Claire Munday, Greg McNeill, Andrea Gibbs</t>
  </si>
  <si>
    <t>After Yang</t>
  </si>
  <si>
    <t>Despidiendo a Yang (2021) - FilmAffinity</t>
  </si>
  <si>
    <t>Colin Farrell, Jodie Turner-Smith, Haley Lu Richardson, Justin H. Min, Brett Dier, Clifton Collins Jr., Sarita Choudhury, Nana Mensah, Eve Lindley, Taylor Ortega, Ken Holmes, Malea Emma Tjandrawidjaja, Jae Kim, Ava DeMary, Lee Wong, Ansley Kerns, Adeline Kerns</t>
  </si>
  <si>
    <t>The Stranger</t>
  </si>
  <si>
    <t>El extraño (2022) - FilmAffinity</t>
  </si>
  <si>
    <t>Thriller. Intriga | Policíaco. Secuestros / Desapariciones. Crimen. Basado en hechos reales</t>
  </si>
  <si>
    <t>Joel Edgerton, Sean Harris, Ewen Leslie, Kameron Hood, Jada Alberts, Steve Mouzakis, Alan Dukes, Mike Foenander, Fletcher Humphrys, Simon Elrahi, Adam Ovadia, Anni Finsterer, Matthew Sunderland, Stinga-T, Terence Crawford, Peta Shannon, Stephen Leeder, Melanie Lyons, Nick Buckland, Checc Musolino, Paul Harvey, Gary Waddell, Patty Glavieux, Jeff Lang, Adam Morgan, Nathan O'Keefe, Brendan Cooney, James McCluskey-Garcia, Martha Lott</t>
  </si>
  <si>
    <t>On est fait pour s'entendre</t>
  </si>
  <si>
    <t>Estamos hechos para entendernos (2021) - FilmAffinity</t>
  </si>
  <si>
    <t>Romance. Comedia | Comedia romántica. Discapacidad. Discapacidad auditiva</t>
  </si>
  <si>
    <t>Sandrine Kiberlain, Pascal Elbé, Valérie Donzelli, Emmanuelle Devos, François Berléand, Marthe Villalonga, Claudia Tagbo, Manon Lemoine, Anne Azoulay, Antoine Gouy, Michel Boujenah</t>
  </si>
  <si>
    <t>Bergman Island</t>
  </si>
  <si>
    <t>La isla de Bergman (2021) - FilmAffinity</t>
  </si>
  <si>
    <t>Vicky Krieps, Tim Roth, Mia Wasikowska, Anders Danielsen Lie, Joel Spira, Oscar Reis, Jonas Larsson Grönström, Clara Strauch, Wouter Hendrickx, Gabe Klinger, Teodor Abreu, Felix Berg, Grace Delrue, Matthew Lessner, Kerstin Brunnberg, Jordi Costa</t>
  </si>
  <si>
    <t>Peace by Chocolate</t>
  </si>
  <si>
    <t>La magia del chocolate (2021) - FilmAffinity</t>
  </si>
  <si>
    <t>Hatem Alí, Ayham Abou Ammar, Yara Sabri, Mark Camacho, Najlaa Al Khamri, Kathryn Kirkpatrick, Mark Hachem, Alika Autran, Laurent Pitre, Cary Lawrence, Eric Davis, Clauter Alexandre, Sean Kovacs, Michel Perron, Aalia Adam, Paul Van Dyck, Lois Deller, Arthur Holden, Sid Michailidis, Sarah Levesque, Dawn Ford, Emily Lê, Harper Salis, Domenic Di Rosa, Ibrahim Dali. intervenciones de: Justin Trudeau</t>
  </si>
  <si>
    <t>Les jeunes amants</t>
  </si>
  <si>
    <t>Los jóvenes amantes (2021) - FilmAffinity</t>
  </si>
  <si>
    <t>Los jóvenes amantes (2021).mkv</t>
  </si>
  <si>
    <t>Cerdita (2022).mkv</t>
  </si>
  <si>
    <t>Cómo satisfacer a una mujer (2022).mkv</t>
  </si>
  <si>
    <t>El extraño (2022).mkv</t>
  </si>
  <si>
    <t>La magia del chocolate (2021).mkv</t>
  </si>
  <si>
    <t>La isla de Bergman (2021).mkv</t>
  </si>
  <si>
    <t>Estamos hechos para entendernos (2021).mkv</t>
  </si>
  <si>
    <t>Despidiendo a Yang (2021).mkv</t>
  </si>
  <si>
    <t>Romance. Drama | Drama romántico. Vejez / Madurez</t>
  </si>
  <si>
    <t>Fanny Ardant, Melvil Poupaud, Cécile De France, Florence Loiret-Caille, Sharif Andoura, Sarah Henochsberg, Martin Laurent, Olenka Ilunga, Manda Touré, Julia Gómez, Corey McKinley</t>
  </si>
  <si>
    <t>Minions: The Rise of Gru</t>
  </si>
  <si>
    <t>Minions: El origen de Gru (2022) - FilmAffinity</t>
  </si>
  <si>
    <t>Animación. Comedia. Aventuras | Años 70. Crimen. Cine familiar. Secuela. 3-D</t>
  </si>
  <si>
    <t>Minions. El origen de Gru (2022).mkv</t>
  </si>
  <si>
    <t>Rosaline</t>
  </si>
  <si>
    <t>Rosalina (2022) - FilmAffinity</t>
  </si>
  <si>
    <t>Kaitlyn Dever, Isabela Merced, Minnie Driver, Bradley Whitford, Christopher McDonald, Kyle Allen, Sean Teale, Nico Hiraga, Henry Hunter Hall, Anton Alexander, Alhaji Fofana, Spencer Rayshon Stevenson, Giulio Greco</t>
  </si>
  <si>
    <t>Rosalina (2022).mkv</t>
  </si>
  <si>
    <t>L'ombre d'un mensonge</t>
  </si>
  <si>
    <t>Un amor en Escocia (2021) - FilmAffinity</t>
  </si>
  <si>
    <t>Michelle Fairley, Bouli Lanners, Cal Macaninch, Clovis Cornillac, Julian Glover, Andrew Still, Ainsley Jordan, Anne Kidd, Donald Douglas, Therese Bradley</t>
  </si>
  <si>
    <t>Un amor en Escocia (2021).mkv</t>
  </si>
  <si>
    <t>Vortex</t>
  </si>
  <si>
    <t>Vortex (2021) - FilmAffinity</t>
  </si>
  <si>
    <t>Drama | Vejez / Madurez. Enfermedad. Alzheimer</t>
  </si>
  <si>
    <t>Dario Argento, Françoise Lebrun, Alex Lutz, Kylian Dheret, Kamel Benchemekh, Joël Clabault</t>
  </si>
  <si>
    <t>Vortex (2021).mkv</t>
  </si>
  <si>
    <t>1860*770</t>
  </si>
  <si>
    <t>Voy a pasármelo bien</t>
  </si>
  <si>
    <t>Voy a pasármelo bien (2022) - FilmAffinity</t>
  </si>
  <si>
    <t>Comedia. Musical. Romance | Amistad. Años 80. Colegios &amp; Universidad</t>
  </si>
  <si>
    <t>Raúl Arévalo, Karla Souza, Izan Fernández, Renata Hermida Richards, Dani Rovira, Raúl Jiménez, Jorge Usón, Rodrigo Gibaja, Rodrigo Diaz, Michel Herráiz, Roberto Álamo, Miguel Rellán, Yaël Belicha, Teresa Hurtado de Ory, David Lorente, Isabel Aerenlund, Secun De La Rosa, Luz Cipriota, Leonardo Ortizgris, Jorge Lamelas</t>
  </si>
  <si>
    <t>Voy a pasármelo bien (2022).mkv</t>
  </si>
  <si>
    <t>Argentina, 1985</t>
  </si>
  <si>
    <t>Argentina, 1985 (2022) - FilmAffinity</t>
  </si>
  <si>
    <t>Thriller. Drama | Basado en hechos reales. Drama judicial / Abogados/as. Años 80. Dictadura argentina</t>
  </si>
  <si>
    <t>Ricardo Darín, Peter Lanzani, Alejandra Flechner, Carlos Portaluppi, Norman Briski, Héctor Díaz, Alejo García Pintos, Claudio Da Passano, Gina Mastronicola, Walter Jakob, Laura Paredes</t>
  </si>
  <si>
    <t>1620*1080</t>
  </si>
  <si>
    <t>Argentina, 1985 (2022).mkv</t>
  </si>
  <si>
    <t>Barbarian</t>
  </si>
  <si>
    <t>Barbarian (2022) - FilmAffinity</t>
  </si>
  <si>
    <t>Georgina Campbell, Bill Skarsgård, Justin Long, Matthew Patrick Davis, Richard Brake, Kurt Braunohler, Jaymes Butler, Sophie Sörensen, Rachel Fowler, J.R. Esposito, Kate Nichols, Kate Bosworth, Brooke Dillman, Sara Paxton, Will Greenberg, Trevor Van Uden, Zach Cregger, Devina Vassileva, Kalina Stancheva, Julian Stanishkov</t>
  </si>
  <si>
    <t>Barbarian (2022).mkv</t>
  </si>
  <si>
    <t>Clerks III</t>
  </si>
  <si>
    <t>Clerks III (2022) - FilmAffinity</t>
  </si>
  <si>
    <t>Comedia | Amistad. Cine dentro del cine. Secuela</t>
  </si>
  <si>
    <t>Brian O'Halloran, Jeff Anderson, Jason Mewes, Kevin Smith, Rosario Dawson, Trevor Fehrman, Marilyn Ghigliotti, Amy Sedaris, Justin Long, Jennifer Schwalbach Smith, Austin Zajur, Scott Schiaffo, Walter Flanagan, Dave Ferrier, Fred Armisen, Ben Affleck, Sarah Michelle Gellar, Brian Quinn, Melissa Benoist, Danny Trejo, Sal Vulcano, James Murray, Donnell Rawlings, Chris Wood, Joe Gatto, Ralph Garman, Ethan Suplee, Scott Mosier, Freddie Prinze Jr., Anthony Michael Hall, Jake Richardson, Grace Smith, Bobby Moynihan, Kate Micucci, Michelle Buteau, Marc Bernardin, Harley Quinn Smith</t>
  </si>
  <si>
    <t>Clerks III (2022).mkv</t>
  </si>
  <si>
    <t>The Good Nurse</t>
  </si>
  <si>
    <t>El ángel de la muerte (2022) - FilmAffinity</t>
  </si>
  <si>
    <t>Thriller | Basado en hechos reales. Crimen. Asesinos en serie</t>
  </si>
  <si>
    <t>Jessica Chastain, Eddie Redmayne, Nnamdi Asomugha, Kim Dickens, Noah Emmerich, Ajay Naidu, Devyn McDowell, Chris Henry Coffey, Brooke Stacy Mills, Alix West Lefler, Marcia Jean Kurtz, Victor Cruz, Gabe Fazio, Gina Jun, Moe Irvin, David Boston, Anjelica Bosboom, Rebecca Watson, Lauren Yaffe, Jennifer Regan, Shaun O'Hagan, Dartel McRae, David Lavine, Steve Antonucci, Marcia M Francis, Malik Yoba</t>
  </si>
  <si>
    <t>El ángel de la muerte (2022).mkv</t>
  </si>
  <si>
    <t>Jaula</t>
  </si>
  <si>
    <t>Jaula (2022) - FilmAffinity</t>
  </si>
  <si>
    <t>Elena Anaya, Pablo Molinero, Eva Tennear, Carlos Santos, Eva Llorach, Eloy Azorín, Esther Acebo</t>
  </si>
  <si>
    <t>Jaula (2022).mkv</t>
  </si>
  <si>
    <t>The School for Good and Evil</t>
  </si>
  <si>
    <t>La escuela del bien y del mal (2022) - FilmAffinity</t>
  </si>
  <si>
    <t>Fantástico. Comedia | Magia</t>
  </si>
  <si>
    <t>Charlize Theron, Michelle Yeoh, Laurence Fishburne, Rob Delaney, Kit Young, Patti LuPone, Kerry Washington, Sofia Wylie, Earl Cave, Sophia Anne Caruso, Jamie Flatters, Rachel Bloom. Voz: Cate Blanchett</t>
  </si>
  <si>
    <t>La escuela del bien y del mal (2022).mkv</t>
  </si>
  <si>
    <t>Don't Worry Darling</t>
  </si>
  <si>
    <t>No te preocupes querida (2022) - FilmAffinity</t>
  </si>
  <si>
    <t>Intriga. Thriller | Thriller psicológico. Años 50</t>
  </si>
  <si>
    <t>Florence Pugh, Harry Styles, Olivia Wilde, Chris Pine, Gemma Chan, KiKi Layne, Nick Kroll, Douglas Smith, Kate Berlant, Asif Ali, Dita Von Teese, Timothy Simons, Sydney Chandler</t>
  </si>
  <si>
    <t>No te preocupes querida (2022).mkv</t>
  </si>
  <si>
    <t>Raymond &amp; Ray</t>
  </si>
  <si>
    <t>Raymond &amp; Ray (2022) - FilmAffinity</t>
  </si>
  <si>
    <t>Ethan Hawke, Ewan McGregor, Sophie Okonedo, Maribel Verdú, Tom Bower, Maxim Swinton, Chris Silcox, Chris Grabher, Vondie Curtis-Hall, Todd Louiso, Gina Jun, Laura Linda Bradley</t>
  </si>
  <si>
    <t>Raymond &amp; Ray (2022).mkv</t>
  </si>
  <si>
    <t>20th Century Girl</t>
  </si>
  <si>
    <t>Una chica del siglo XX (2022) - FilmAffinity</t>
  </si>
  <si>
    <t>Romance. Drama | Drama romántico. Años 90</t>
  </si>
  <si>
    <t>Kim Yoo-jung, Byeon Woo-Seok, Yoon Seo-Ah, Park Jung Woo, Han Hyo-joo, Harrison Xu, Seong-wu Ong, Gong-Myoung</t>
  </si>
  <si>
    <t>Una chica del siglo XX (2022).mkv</t>
  </si>
  <si>
    <t>Benediction</t>
  </si>
  <si>
    <t>Benediction (2021) - FilmAffinity</t>
  </si>
  <si>
    <t>Drama | Biográfico. Literatura. Homosexualidad. Años 20</t>
  </si>
  <si>
    <t>Jack Lowden, Simon Russell Beale, Peter Capaldi, Jeremy Irvine, Kate Phillips, Gemma Jones, Ben Daniels, Geraldine James, Joanna Bacon, Anton Lesser, Lia Williams, Thom Ashley, Kellie Shirley, Suzanne Bertish, Paddy Rowan, Calam Lynch, Harry Lawtey, Tom Blyth, David Shields, Edmund Kinsgley, Jude Akuwudike, Jamie-Lee Beacher, Stacey Lynn Crowe, Bobby Robertson, Ernest Vernon, Ben Steele</t>
  </si>
  <si>
    <t>Benediction (2021).mkv</t>
  </si>
  <si>
    <t>Honecker und der Pastor</t>
  </si>
  <si>
    <t>Cerca de tu enemigo (TV) (2022) - FilmAffinity</t>
  </si>
  <si>
    <t>Comedia. Drama | Telefilm. Basado en hechos reales. Años 90</t>
  </si>
  <si>
    <t>Edgar Selge, Barbara Schnitzler, Hans-Uwe Bauer, Steffi Kühnert, Ilja Bultmann, Luca Gugolz, Pauline Knof, Levi Eisenblätter, Axel Prahl, Oscar Ortega Sánchez, Stephan Grossmann, Kurt Krömer, Anna Loos, Jörg Gudzuhn, Luzia Oppermann, Michèl Keller, Brigitte Wähner, Vincent Krüger, Ulrich Faßnacht, Judith Steinhäuser, Leonard Kramer, Tom Sielski, Devid Striesow</t>
  </si>
  <si>
    <t>Cerca de tu enemigo (2022).mkv</t>
  </si>
  <si>
    <t>Crimes of the Future</t>
  </si>
  <si>
    <t>Crímenes del futuro (2022) - FilmAffinity</t>
  </si>
  <si>
    <t>Viggo Mortensen, Léa Seydoux, Kristen Stewart, Don McKellar, Nadia Litz, Scott Speedman, Welket Bungué, Lihi Kornowski, Yorgos Pirpassopoulos, Denise Capezza, Tanaya Beatty, Yorgos Karamihos, Ephie Kantza, Jason Bitter</t>
  </si>
  <si>
    <t>Crímenes del futuro (2022).mkv</t>
  </si>
  <si>
    <t>El universo de Óliver</t>
  </si>
  <si>
    <t>El universo de Óliver (2022) - FilmAffinity</t>
  </si>
  <si>
    <t>Drama | Años 80. Infancia</t>
  </si>
  <si>
    <t>Rubén Fulgencio, Salva Reina, María León, Pedro Casablanc, Mara Guil, Moreno Borja, Iván Renedo, Josu Eguskiza, Ignacio Mateos, Luna Berroa, Fran Torres, María Alfonsa Rosso, Silvia Rey, Lorca Prada</t>
  </si>
  <si>
    <t>El universo de Óliver (2022).mkv</t>
  </si>
  <si>
    <t>Pig</t>
  </si>
  <si>
    <t>Pig (2021) - FilmAffinity</t>
  </si>
  <si>
    <t>Drama. Thriller | Secuestros / Desapariciones. Cocina</t>
  </si>
  <si>
    <t>Nicolas Cage, Alex Wolff, Adam Arkin, Nina Belforte, Gretchen Corbett, Dalene Young, Julia Bray, Darius Pierce, Elijah Ungvary, Brian Sutherland, David Knell, Sean G. Tarjyoto, Tom Walton, Davis King, Kevin Michael Moore, Beth Harper, Dana Millican, October Moore</t>
  </si>
  <si>
    <t>Pig (2021).mkv</t>
  </si>
  <si>
    <t>Les Promesses</t>
  </si>
  <si>
    <t>Promesas en París (2021) - FilmAffinity</t>
  </si>
  <si>
    <t>Isabelle Huppert, Reda Kateb, Naidra Ayadi, Jean-Paul Bordes, Mustapha Abourachid, Soufiane Guerrab, Hervé Pierre, Laurent Poitrenaux, Walid Afkir, Vincent Garanger, Christian Benedetti, Anne Loiret, Mama Prassinos, Youssouf Wague, Gauthier Battoue, Bruno Georis, Stefan Crepon</t>
  </si>
  <si>
    <t>Promesas en París (2021).mkv</t>
  </si>
  <si>
    <t>Im Westen nichts Neues</t>
  </si>
  <si>
    <t>Sin novedad en el frente (2022) - FilmAffinity</t>
  </si>
  <si>
    <t>Bélico. Acción. Drama | Ejército. I Guerra Mundial. Remake. Años 1910-1919</t>
  </si>
  <si>
    <t>Felix Kammerer, Albrecht Schuch, Aaron Hilmer, Moritz Klaus, Edin Hasanovic, Daniel Brühl, Sebastian Hülk, Adrian Grünewald, Devid Striesow, Thibault de Montalembert, Anton von Lucke, André Marcon, Michael Wittenborn, Andreas Döhler, Joe Weintraub, Luc Feit, Peter Sikorski, Michael Stange, Tobias Langhoff, Dominikus Weileder, Alexander Schuster</t>
  </si>
  <si>
    <t>Sin novedad en el frente (2022).mkv</t>
  </si>
  <si>
    <t>Black Adam</t>
  </si>
  <si>
    <t>Black Adam (2022) - FilmAffinity</t>
  </si>
  <si>
    <t>Acción. Fantástico. Ciencia ficción. Comedia | Superhéroes. DC Comics</t>
  </si>
  <si>
    <t>Dwayne Johnson, Sarah Shahi, Pierce Brosnan, Viola Davis, Aldis Hodge, Noah Centineo, Chico Kenzari, Quintessa Swindell, Uli Latukefu, Bodhi Sabongui, Mo Amer, Tang Nguyen, Joseph Gatt, Angel Rosario Jr., Chaim Girafi, Jalon Christian, Cameron Moir, Rahiem Riley, Tre Ryan, Stephan Jones, Donny Carrington, D.J. Stavropoulos, Odelya Halevi, Natalie Burn</t>
  </si>
  <si>
    <t>Black Adam (2022).mkv</t>
  </si>
  <si>
    <t>Causeway</t>
  </si>
  <si>
    <t>Causeway (2022) - FilmAffinity</t>
  </si>
  <si>
    <t>Drama | Ejército. Enfermedad. Guerra de Afganistán</t>
  </si>
  <si>
    <t>Jennifer Lawrence, Brian Tyree Henry, Stephen Henderson, Linda Emond, Russell Harvard, Donald Paul, Jayne Houdyshell, Clyde Jones, Timothy Carr, Jaylen Moore, Samuel H. Levine, Charles Barber, Sue-Lynn Ansari, Rebecca Chulew, Elton LeBlanc, Cynthia LeBlanc, Marc Fajardo, James Bane, Brian Conner, Joshua Hull, Michael Biss, Gideon Tyler Bowen, Nick Hagelin, Danny Wolohan, Paul Kolker, Robert Miskowski</t>
  </si>
  <si>
    <t>Causeway (2022).mkv</t>
  </si>
  <si>
    <t>Cop Secret</t>
  </si>
  <si>
    <t>Cop Secret (2021) - FilmAffinity</t>
  </si>
  <si>
    <t>Comedia. Thriller. Acción | Parodia. Policíaco. Buddy Film. Homosexualidad</t>
  </si>
  <si>
    <t>Auðunn Blöndal, Egill Einarsson, Steinunn Ólína Þorsteinsdóttir, Vivian Ólafsdóttir, Sverrir Þór Sverrisson, Björn Hlynur Haraldsson, Júlíana Sara Gunnarsdóttir, Steinþór Hróar Steinþórsson, Gunnar Hansson, Jón Gnarr</t>
  </si>
  <si>
    <t>Cop Secret (2021).mkv</t>
  </si>
  <si>
    <t>Disenchanted</t>
  </si>
  <si>
    <t>Desencantada: Vuelve Giselle (2022) - FilmAffinity</t>
  </si>
  <si>
    <t>Romance. Comedia. Aventuras. Fantástico. Musical | Secuela. Cine familiar. Cuentos</t>
  </si>
  <si>
    <t>Amy Adams, Patrick Dempsey, Maya Rudolph, James Marsden, Idina Menzel, Yvette Nicole Brown, Jayma Mays, Gabriella Baldacchino, Rachel Duff, Kolton Stewart, Oscar Nuñez</t>
  </si>
  <si>
    <t>Desencantada. Vuelve Giselle (2022).mkv</t>
  </si>
  <si>
    <t>El contratista</t>
  </si>
  <si>
    <t>El contratista (2022) - FilmAffinity</t>
  </si>
  <si>
    <t>Chris Pine, Ben Foster, Gillian Jacobs, Sander Thomas, Kiefer Sutherland, Eddie Marsan, JD Pardo, Florian Munteanu, Tait Fletcher, Fares Fares, Nina Hoss, Amira Casar, Alexej Manvelov, Matthew Marsh, Tyner Rushing, Timothy Carr, Patti Schellhaas, Regina Ting Chen, Dustin Lewis, Chris TC Edge, Cory Scott Allen, George Pistereanu, Brian Lafontaine, King, Nico Woulard, Jaclyn White, Mike Capozzola, Cosmin Padureanu, Alexandra Murarus</t>
  </si>
  <si>
    <t>El contratista (2022).mkv</t>
  </si>
  <si>
    <t>My Father's Dragon</t>
  </si>
  <si>
    <t>El dragón de papá (2022) - FilmAffinity</t>
  </si>
  <si>
    <t>Animación. Fantástico. Aventuras. Comedia. Drama | Cine familiar. Dragones</t>
  </si>
  <si>
    <t>El dragón de papá (2022).mkv</t>
  </si>
  <si>
    <t>Ghasideyeh gave sefid</t>
  </si>
  <si>
    <t>El perdón (2020) - FilmAffinity</t>
  </si>
  <si>
    <t>Maryam Moghadam, Alireza Sani Far, Pouria Rahimi, Avin Poor Raoufi, Farid Ghobadi, Lili Farhadpour, Pejvak Imani</t>
  </si>
  <si>
    <t>El perdon (2022).mkv</t>
  </si>
  <si>
    <t>Watcher</t>
  </si>
  <si>
    <t>Maika Monroe, Burn Gorman, Karl Glusman, Daniel Nuta, Aida Economu, Madalina Anea, Tudor Petrut, Gabriela Butuc, Bogdan Farcas, Ioana Abur, Stefan Iancu, Florian Ghimpu, Lucian Ionescu, Alexandru Ion, Ionut Grama, Andreea Sovan, Petre Moraru, Otilia Panainte, Philippe Nevo, Vlad Balan, Paul Dumitrescu</t>
  </si>
  <si>
    <t>El extraño (Watcher)(2022).mkv</t>
  </si>
  <si>
    <t>The Wonder</t>
  </si>
  <si>
    <t>El prodigio (2022) - FilmAffinity</t>
  </si>
  <si>
    <t>Drama. Thriller | Siglo XIX. Vida rural</t>
  </si>
  <si>
    <t>Florence Pugh, Tom Burke, Kíla Lord Cassidy, Niamh Algar, Ciarán Hinds, Toby Jones, Elaine Cassidy, Brian F. O'Byrne, David Wilmot, Dermot Crowley, Josie Walker, Mary Murray, Abigail Coburn, Caolan Byrne, Niamh Finlay, John Burke</t>
  </si>
  <si>
    <t>El prodigio (2022).mkv</t>
  </si>
  <si>
    <t>Spirited</t>
  </si>
  <si>
    <t>El espíritu de la Navidad (2022) - FilmAffinity</t>
  </si>
  <si>
    <t>Musical. Comedia | Navidad</t>
  </si>
  <si>
    <t>Will Ferrell, Ryan Reynolds, Octavia Spencer, Joe Tippett, Sunita Mani, Marlow Barkley, Anne Reardon, Peter Brownlee, Woody Fu, Jen Tullock, Aimee Carrero, Mary Ann Schaub, Anastasia Mousis Sanidopoulos</t>
  </si>
  <si>
    <t>El espíritu de la Navidad (2022).mkv</t>
  </si>
  <si>
    <t>Emily the Criminal</t>
  </si>
  <si>
    <t>Emily la estafadora (2022) - FilmAffinity</t>
  </si>
  <si>
    <t>Aubrey Plaza, Theo Rossi, Jonathan Avigdori, Bernardo Badillo, John Billingsley, Kim Yarbrough, Kara Luiz, Janice Sonia Lee, Wesley Han, Megalyn Echikunwoke, Brandon Sklenar, Ben Rodgers</t>
  </si>
  <si>
    <t>Emily la estafadora (2022).mkv</t>
  </si>
  <si>
    <t>Enola Holmes 2</t>
  </si>
  <si>
    <t>Enola Holmes 2 (2022) - FilmAffinity</t>
  </si>
  <si>
    <t>Intriga. Comedia. Acción | Secuela. Siglo XIX. Sherlock Holmes. Feminismo</t>
  </si>
  <si>
    <t>Millie Bobby Brown, Henry Cavill, Helena Bonham Carter, Sharon Duncan-Brewster, David Thewlis, Louis Partridge, Adeel Akhtar, Susan Wokoma, Hannah Dodd, Gabriel Tierney, Abbie Hern, Serrana Su-Ling Bliss, David Westhead, Rachel Kwok, Chloé Booyens, Ramzan Miah, Pierre Bergman, Róisín Monaghan, Sam Shoubber, Philip Gascoyne, Helen Stirling-Lane, Martyn Mayger, John Capel, Elizabeth Hill, Alison Martin Jones, James Berkery, Karishma Navekar, Alex Rose, Yasmin Riley, William Bale, Alan Mitchell, Tabby Bond, Barbara Orti, Laurence Ellerker, Saskia Clarissa Hedges</t>
  </si>
  <si>
    <t>Enola Holmes 2 (2022).mkv</t>
  </si>
  <si>
    <t>Întregalde</t>
  </si>
  <si>
    <t>Entre valles (2021) - FilmAffinity</t>
  </si>
  <si>
    <t>Maria Popistasu, Ilona Brezoianu, Alex Bogdan, Luca Sabin, Toma Cuzin, Gabor Bondi, Radu Muntean, Carmen Lopazan, Luca Elena, Luca Maria, Vlad Oancea, Victor Neagoe</t>
  </si>
  <si>
    <t>Entre valles (2021).mkv</t>
  </si>
  <si>
    <t>The Woman King</t>
  </si>
  <si>
    <t>La mujer rey (2022) - FilmAffinity</t>
  </si>
  <si>
    <t>Acción. Drama | Histórico. Esclavitud. Feminismo. Siglo XVIII. Siglo XIX</t>
  </si>
  <si>
    <t>Viola Davis, John Boyega, Lashana Lynch, Hero Fiennes-Tiffin, Thuso Mbedu, Jayme Lawson, Adrienne Warren, Sheila Atim, Masali Baduza, Jordan Bolger, Angélique Kidjo, Thando Dlomo, Jimmy Odukoya, Shaina West, Chioma Antoinette Umeala</t>
  </si>
  <si>
    <t>La mujer rey (2022).mkv</t>
  </si>
  <si>
    <t>Balle perdue 2</t>
  </si>
  <si>
    <t>La bala perdida 2 (2022) - FilmAffinity</t>
  </si>
  <si>
    <t>Acción. Thriller | Secuela. Crimen</t>
  </si>
  <si>
    <t>Alban Lenoir, Stéfi Celma, Pascale Arbillot, Sebastien Lalanne, Diego Martín, Anne Serra, Jérôme Niel, Quentin D'Hainaut, Thibaut Evrard, Nicolas Duvauchelle</t>
  </si>
  <si>
    <t>As bestas</t>
  </si>
  <si>
    <t>La bala perdida 2 (2022).mkv</t>
  </si>
  <si>
    <t>As bestas (2022) - FilmAffinity</t>
  </si>
  <si>
    <t>Thriller. Drama | Vida rural</t>
  </si>
  <si>
    <t>Marina Foïs, Denis Ménochet, Luis Zahera, Diego Anido, Marie Colomb, Luisa Merelas, José Manuel Fernández y Blanco, Xavier Estévez, Gonzalo García, Federico Pérez, Javier Varela, Pepo Suevos, Machi Salgado, Emile Duthu</t>
  </si>
  <si>
    <t>As bestas (Las Bestias) (2022).mkv</t>
  </si>
  <si>
    <t>Mr. Malcolm's List</t>
  </si>
  <si>
    <t>La lista de Mr. Malcolm (2022) - FilmAffinity</t>
  </si>
  <si>
    <t>Comedia. Romance. Drama | Siglo XIX</t>
  </si>
  <si>
    <t>Theo James, Oliver Jackson-Cohen, Freida Pinto, Zawe Ashton, Ashley Park, Naoko Mori, Sophie Vavasseur, Sope Dirisu, Sianad Gregory, Divian Ladwa, Danielle Ryan, Emma Willis, Paul Tylak</t>
  </si>
  <si>
    <t>La lista de Mr. Malcolm (2022).mkv</t>
  </si>
  <si>
    <t>Lunana: A Yak in the Classroom</t>
  </si>
  <si>
    <t>Lunana, un yak en la escuela (2019) - FilmAffinity</t>
  </si>
  <si>
    <t>Sherab Dorji, Pem Zam, Gurung Ugyen, Tshering Dorji, Kelden Lhamo, Norbu Lhendup, Sonam Tashi Choden</t>
  </si>
  <si>
    <t>Lunana, un yak en la escuela (2019).mkv</t>
  </si>
  <si>
    <t>Maria Chapdelaine</t>
  </si>
  <si>
    <t>Maria Chapdelaine (2021) - FilmAffinity</t>
  </si>
  <si>
    <t>Drama | Años 1900 (circa)</t>
  </si>
  <si>
    <t>Antoine-Olivier Pilon, Sébastien Ricard, Robert Naylor, Danny Gilmore, Hélène Florent, Gilbert Sicotte, Martin Dubreuil, Émile Schneider, Charlotte St-Martin, Gabriel Arcand, Henri Richer-Picard, Sara Montpetit, Xavier Rivard-Désy, Arno Lemay, Thomas Haché</t>
  </si>
  <si>
    <t>Maria Chapdelaine (2021).mkv</t>
  </si>
  <si>
    <t>Men</t>
  </si>
  <si>
    <t>Men (2022) - FilmAffinity</t>
  </si>
  <si>
    <t>Terror. Thriller. Drama | Thriller psicológico</t>
  </si>
  <si>
    <t>Men (2022).mkv</t>
  </si>
  <si>
    <t>Nope</t>
  </si>
  <si>
    <t>Nop (2022) - FilmAffinity</t>
  </si>
  <si>
    <t>Intriga. Fantástico. Terror | Extraterrestres. Caballos. Animales. Vida rural (Norteamérica)</t>
  </si>
  <si>
    <t>Daniel Kaluuya, Keke Palmer, Brandon Perea, Steven Yeun, Terry Notary, Donna Mills, Michael Wincott, Barbie Ferreira, Jennifer Lafleur, Ryan W. Garcia, Sophia Coto, Andrew Patrick Ralston, Conor Kowalski, Gloria Cole, Lincoln Lambert, Mark Casimir Dyniewicz, Griffin Fenady, Evan Shafran</t>
  </si>
  <si>
    <t>Nop (2022).mkv</t>
  </si>
  <si>
    <t>Plan B</t>
  </si>
  <si>
    <t>Plan B (2021) - FilmAffinity</t>
  </si>
  <si>
    <t>Kuhoo Verma, Victoria Moroles, Mason Elston Cook, Michael Provost, Josh Ruben, Hana Hayes, Bobby Tisdale, Nimo Gandhi, Alexander Low, Nneka, Bill Di Paolo, Jon Akoko</t>
  </si>
  <si>
    <t>Plan B (2021).mkv</t>
  </si>
  <si>
    <t>Smile</t>
  </si>
  <si>
    <t>Smile (2022) - FilmAffinity</t>
  </si>
  <si>
    <t>Sosie Bacon, Jessie T. Usher, Kyle Gallner, Caitlin Stasey, Kal Penn, Rob Morgan, Judy Reyes, Gillian Zinser, Kevin Keppy, Scot Teller, Nick Arapoglou, Sara Kapner, Setty Brosevelt, Jerry Lobrow, Perry Strong, Vanessa Cozart, Shevy Berkovits Gutierrez</t>
  </si>
  <si>
    <t>Smile (2022).mkv</t>
  </si>
  <si>
    <t>Tadeo Jones 3. La tabla esmeralda</t>
  </si>
  <si>
    <t>Tadeo Jones 3. La tabla esmeralda (2022) - FilmAffinity</t>
  </si>
  <si>
    <t>Animación. Aventuras. Comedia | Secuela. Cine familiar</t>
  </si>
  <si>
    <t>Tadeo Jones 3. La tabla esmeralda (2022).mkv</t>
  </si>
  <si>
    <t>Enquête sur un Scandale d'Etat</t>
  </si>
  <si>
    <t>Un escándalo de Estado (2021) - FilmAffinity</t>
  </si>
  <si>
    <t>Pio Marmai, Roschdy Zem, Vincent Lindon, Valeria Bruni Tedeschi, Mylène Jampanoï, Julie Moulier, Alexis Manenti, Antonia Buresi, Marilyne Canto, Lucie Gallo, Frédéric Norbert, Philippe Petit, Arnaud Churin, Pierre-Alain Chapuis, Marie-Pierre Nouveau</t>
  </si>
  <si>
    <t>Un escándalo de Estado (2021).mkv</t>
  </si>
  <si>
    <t>¡Hasta siempre, Don Glees!</t>
  </si>
  <si>
    <t>¡Hasta siempre, Don Glees! (2022) - FilmAffinity</t>
  </si>
  <si>
    <t>Animación. Comedia. Drama. Aventuras | Adolescencia. Naturaleza</t>
  </si>
  <si>
    <t>Hasta siempre, Don Glees! (2022).mkv</t>
  </si>
  <si>
    <t>Confessions</t>
  </si>
  <si>
    <t>Confesiones de un asesino a sueldo (2022) - FilmAffinity</t>
  </si>
  <si>
    <t>Thriller. Drama | Crimen. Asesinos en serie. Basado en hechos reales</t>
  </si>
  <si>
    <t>Luc Picard, David La Haye, Sandrine Bisson, Èveline Gélinas, Dany Boudreault, Emmanuel Charest, Jean-François Boudreau, Bobby Beshro, Maxim Gaudette, Louise Portal, Raymond Cloutier</t>
  </si>
  <si>
    <t>Confesiones de un asesino a sueldo (2022).mkv</t>
  </si>
  <si>
    <t>Confess, Fletch</t>
  </si>
  <si>
    <t>Confess, Fletch (2022) - FilmAffinity</t>
  </si>
  <si>
    <t>Jon Hamm, Kyle MacLachlan, Marcia Gay Harden, Lorenza Izzo, John Slattery, Annie Mumolo, Anna Osceola, Ayden Mayeri, Roy Wood Jr., Erica McDermott, Levon Panek, Owen Burke, Shawn Fitzgibbon, Noel Ramos, John Behlmann, Omar Ghonim, Domenic Arduino, Gene Amoroso, Marilyn Swick, Jeff Bouffard, Liz Cameron, Devan Summers, Marina Re, Steve Bertorelli, Ian Dylan Hunt</t>
  </si>
  <si>
    <t>Lady Chatterley's Lover</t>
  </si>
  <si>
    <t>El amante de Lady Chatterley (2022) - FilmAffinity</t>
  </si>
  <si>
    <t>Drama. Romance | Drama romántico. Años 20</t>
  </si>
  <si>
    <t>Emma Corrin, Jack O'Connell, Joely Richardson, Faye Marsay, Ella Hunt, Matthew Duckett, Marianne McIvor, Sandra Huggett, Nicholas Bishop, Eugene O'Hare, Ellie Piercy</t>
  </si>
  <si>
    <t>El amante de Lady Chatterley (2022).mkv</t>
  </si>
  <si>
    <t>Slumberland</t>
  </si>
  <si>
    <t>El país de los sueños (2022) - FilmAffinity</t>
  </si>
  <si>
    <t>Aventuras. Fantástico. Ciencia ficción. Comedia | Cine familiar</t>
  </si>
  <si>
    <t>Jason Momoa, Kyle Chandler, Chris O'Dowd, Humberly González, India de Beaufort, Weruche Opia, Marlow Barkley, Ava Cheung, Tonya Cornelisse, Antonio Raine Pastore, Luxton Handspiker</t>
  </si>
  <si>
    <t>El país de los sueños (2022).mkv</t>
  </si>
  <si>
    <t>Entre la vie et la mort</t>
  </si>
  <si>
    <t>Entre la vida y la muerte (2022) - FilmAffinity</t>
  </si>
  <si>
    <t>Antonio de la Torre, Marine Vacth, Olivier Gourmet, Tibo Vandenborre, Fabrice Adde, Nessbeal, Alexandre Bouyer, Lila Jonas, Marie Papillon, Noé Englebert, Christophe Seureau, Vadiel Gonzalez Lardued, Wim Willaert</t>
  </si>
  <si>
    <t>Entre la vida y la muerte (2022).mkv</t>
  </si>
  <si>
    <t>Fly</t>
  </si>
  <si>
    <t>Fly (2021) - FilmAffinity</t>
  </si>
  <si>
    <t>Drama. Musical | Baile</t>
  </si>
  <si>
    <t>Svenja Jung, Jasmin Tabatabai, Nicolette Krebitz, Ben Wichert, Katja Riemann, Aleksandar Jovanovic</t>
  </si>
  <si>
    <t>La vida padre</t>
  </si>
  <si>
    <t>La vida padre (2022) - FilmAffinity</t>
  </si>
  <si>
    <t>Comedia | Cocina</t>
  </si>
  <si>
    <t>Karra Elejalde, Enric Auquer, Megan Montaner, Lander Otaola, Maribel Salas, Gorka Aguinagalde, Yanet Sierra, Manuel Burque, Pablo de Santos, Unax Hayden, Javier Merino, Karmele Aranburu, Josu Angulo Anthonisen, Santi Ugalde, Gemma Martínez, Usue Álvarez, Raquel Villarejo Hervás, Iker Galartza, Óscar Reyes, Iñigo Asiaín, Ioritz Benito, Jokin Oregi, Mitxel Santamarina, Jaione Azcona</t>
  </si>
  <si>
    <t>La vida padre (2022).mkv</t>
  </si>
  <si>
    <t>Lyle, Lyle, Crocodile</t>
  </si>
  <si>
    <t>Lilo, mi amigo el cocodrilo (2022) - FilmAffinity</t>
  </si>
  <si>
    <t>Fantástico. Musical. Infantil. Comedia | Cine familiar</t>
  </si>
  <si>
    <t>Javier Bardem, Constance Wu, Winslow Fegley, Scoot McNairy, Brett Gelman, Sal Viscuso, Adam Murray, Don DiPetta, Lyric Hurd, Mary Neely. Voz: Shawn Mendes</t>
  </si>
  <si>
    <t>Lilo, mi amigo el cocodrilo (2022).mkv</t>
  </si>
  <si>
    <t>The Forgiven</t>
  </si>
  <si>
    <t>Los perdonados (2021) - FilmAffinity</t>
  </si>
  <si>
    <t>Ralph Fiennes, Jessica Chastain, Caleb Landry Jones, Saïd Taghmaoui, Matt Smith, Abbey Lee, Mourad Zaoui, Ismail Kanater, Christopher Abbott, Alex Jennings, Marie-Josée Croze, David McSavage, Ben Affan, Anas Elbaz, Imane Elmechrafi, Abdellah Chakiri, Omar Ghazaoui, Zakaria Atifi</t>
  </si>
  <si>
    <t>Los perdonados (2021).mkv</t>
  </si>
  <si>
    <t>Resurrection</t>
  </si>
  <si>
    <t>Resurrección (2022) - FilmAffinity</t>
  </si>
  <si>
    <t>Thriller | Thriller psicológico. Sobrenatural</t>
  </si>
  <si>
    <t>Rebecca Hall, Tim Roth, Angela Wong Carbone, Josh Drennen, Rosemary Howard, Winsome Brown, Jaime Zevallos, Michael Esper, Grace Kaufman, Patrick Klein, Colin Bradley Lewis</t>
  </si>
  <si>
    <t>Resurrección (2022).mkv</t>
  </si>
  <si>
    <t>Three Thousand Years of Longing</t>
  </si>
  <si>
    <t>Tres mil años esperándote (2022) - FilmAffinity</t>
  </si>
  <si>
    <t>Fantástico. Romance | Cuentos</t>
  </si>
  <si>
    <t>Idris Elba, Tilda Swinton, David Collins, Alyla Browne, Hayley Gia Hughes, Angie Tricker, Sarah Houbolt, Kaan Guldur, Jason Jago, Aska Karem, Aiden Mckenzie, Berk Ozturk, Jack Braddy, Randolph Fields, Anna Adams, John Puckeridge-Webb, James Dobbins Jones, Hugo Vella, Callum Moran, Tendai Dzwairo, Tahlia Crinis, David Paulsen, Nicolas Mouawad, Shakriya Tarinyawat</t>
  </si>
  <si>
    <t>Tres mil años esperándote (2022).mkv</t>
  </si>
  <si>
    <t>Cinco lobitos</t>
  </si>
  <si>
    <t>Cinco lobitos (2022) - FilmAffinity</t>
  </si>
  <si>
    <t>Laia Costa, Susi Sánchez, Ramón Barea, Mikel Bustamante, José Ramón Soroiz, Amber Williams, Lorena López, Leire Ucha, Elena Sáenz, Asier Valdestilla García, Nerea Arriola, Juana Lor Saras, Justi Larrinaga, Isidoro Fernández</t>
  </si>
  <si>
    <t>Cinco lobitos (2022).mkv</t>
  </si>
  <si>
    <t>Emancipation</t>
  </si>
  <si>
    <t>Hacia la libertad (2022) - FilmAffinity</t>
  </si>
  <si>
    <t>Aventuras. Acción. Drama. Bélico. Thriller | Basado en hechos reales. Esclavitud. Drama sureño. Siglo XIX</t>
  </si>
  <si>
    <t>Will Smith, Ben Foster, Mustafa Shakir, Ronnie Gene Blevins, Charmaine Bingwa, Gilbert Owuor, Dan Matteucci, Steven Ogg, Grant Harvey, Jared Bankens, Jayson Warner Smith, Aaron Moten, Donald Paul, Michael Luwoye, Paul Ben-Victor, Jesse C. Boyd, David Denman</t>
  </si>
  <si>
    <t>Hacia la libertad (2022).mkv</t>
  </si>
  <si>
    <t>La fracture</t>
  </si>
  <si>
    <t>La fractura (2021) - FilmAffinity</t>
  </si>
  <si>
    <t>Valeria Bruni Tedeschi, Marina Foïs, Pio Marmai, Aïssatou Dialo-Sagna, Jean-Louis Coullo'ch, Camille Sansterre, Marin Laurens, Caroline Estremo, Ferdinand Perez, Clément Cholet, Ramzi Choukair, Norman Lasker</t>
  </si>
  <si>
    <t>La fractura (2021).mkv</t>
  </si>
  <si>
    <t>Guillermo del Toro's Pinocchio</t>
  </si>
  <si>
    <t>Pinocho de Guillermo del Toro (2022) - FilmAffinity</t>
  </si>
  <si>
    <t>Animación. Fantástico. Musical. Drama | Cuentos. Stop Motion</t>
  </si>
  <si>
    <t>Pinocho de Guillermo del Toro (2022).mkv</t>
  </si>
  <si>
    <t>Du som er i himlen</t>
  </si>
  <si>
    <t>También en el cielo (2021) - FilmAffinity</t>
  </si>
  <si>
    <t>Drama | Siglo XIX. Adolescencia</t>
  </si>
  <si>
    <t>Flora Ofelia Hofman Lindahl, Ida Cæcilie Rasmussen, Palma Lindeburg Leth, Anna-Olivia Øster Coakley, Flora Augusta, Kirsten Olesen, Lisbet Dahl, Stine Fischer Christensen, Thure Lindhardt, Albert Rudbeck Lindhardt, Jesper Asholt, Hanne Hedelund, Cyron Melville, Nanna Skaarup Voss</t>
  </si>
  <si>
    <t>También en el cielo (2021).mkv</t>
  </si>
  <si>
    <t>Un hombre de accion</t>
  </si>
  <si>
    <t>Un hombre de acción (2022) - FilmAffinity</t>
  </si>
  <si>
    <t>Drama | Biográfico. Años 40. Años 50. Años 60. Años 70. Robos &amp; Atracos</t>
  </si>
  <si>
    <t>Juan José Ballesta, Miki Esparbé, Luis Callejo, Liah O'Prey, Alexandre Blazy, Ben Temple, Ana Polvorosa, Fred Adenis, Josean Bengoetxea, Jon Olivares, Monica Lamberti, Bastien Ughetto, Tomás Pozzi, Gabriela Blin, Anna Caponnetto, Yanet Sierra, Ken Appledorn, Yaël Belicha, Georges Celestin, Endika Landa, María Ribera, Jacobo Marrero, Michel Noher, Matthieu Duret, Philip Stanton, Jordi Aguilar, Carlos Zabala, Alba López, Patrick Paumier, Verónica Polo, Philip Schurer, José Carlos Rega, Javier Laorden, Iñaki Lartigue, Montse Gabriel, Cindy Fuentes, Hugo Morenilla, Edward J. Bentley, Jon Viar, David Laferrière, Daniel Chamorro, Álex Moreu, Yann Berriet, Chete Guzmán, Stephan Wiks, Billy Jeffries, Alice Hard, Yeahleyeah, Mathilde Legrand, Marta Rama, Timothy Cordukes, Thomas Albertini, Jean Paul Szybura</t>
  </si>
  <si>
    <t>Un hombre de acción (2022).mkv</t>
  </si>
  <si>
    <t>The Banshees of Inisherin</t>
  </si>
  <si>
    <t>Almas en pena de Inisherin (2022) - FilmAffinity</t>
  </si>
  <si>
    <t>Drama. Comedia | Amistad</t>
  </si>
  <si>
    <t>Colin Farrell, Brendan Gleeson, Kerry Condon, Barry Keoghan, Pat Shortt, David Pearse, Gary Lydon, Jon Kenny</t>
  </si>
  <si>
    <t>Almas en pena de Inisherin (2022).mkv</t>
  </si>
  <si>
    <t>The Roundup</t>
  </si>
  <si>
    <t>Fuerza bruta (2022) - FilmAffinity</t>
  </si>
  <si>
    <t>Ma Dong-seok, Son Suk-ku, Choi Gwi-hwa, Park Ji-hwan, Heo Dong-won, Lee Ju-won, Ha-Jun, Park Ji-young</t>
  </si>
  <si>
    <t>Fuerza bruta (2022).mkv</t>
  </si>
  <si>
    <t>The Guardians of the Galaxy: Holiday Special</t>
  </si>
  <si>
    <t>Guardianes de la Galaxia: Especial Felices Fiestas (2022) - FilmAffinity</t>
  </si>
  <si>
    <t>Acción. Aventuras. Comedia. Ciencia ficción | Navidad. Cómic. Marvel Comics. MCU. Mediometraje</t>
  </si>
  <si>
    <t>Chris Pratt, Dave Bautista, Pom Klementieff, Kevin Bacon, Sean Gunn, Karen Gillan, Bradley Cooper, Vin Diesel, Old 97's, Stephen Blackehart, David Moskowitz. Voz: Maria Bakalova, Michael Rooker</t>
  </si>
  <si>
    <t>Guardianes de la Galaxia. Especial Felices Fiestas (2022) .mkv</t>
  </si>
  <si>
    <t>Nanny</t>
  </si>
  <si>
    <t>Nanny (2022) - FilmAffinity</t>
  </si>
  <si>
    <t>Terror. Thriller | Inmigración</t>
  </si>
  <si>
    <t>Anna Diop, Michelle Monaghan, Leslie Uggams, Morgan Spector, Sinqua Walls, Billy Griffith, Zephani Idoko, Princess Adenike, Mitzie Pratt, Rich Graff, Rose Decker, Meghan Noone, Olamide Candide-Johnson, Michael Cuomo, Keturah Hamilton, Stephanie Jae Park, Regina Ohashi, Jahleel Kamara</t>
  </si>
  <si>
    <t>Nanny (2022).mkv</t>
  </si>
  <si>
    <t>Los renglones torcidos de Dios</t>
  </si>
  <si>
    <t>Los renglones torcidos de Dios (2022) - FilmAffinity</t>
  </si>
  <si>
    <t>Bárbara Lennie, Eduard Fernández, Loreto Mauleón, Pablo Derqui, Javier Beltrán, Samuel Soler, Federico Aguado, Lluís Soler, Adelfa Calvo, Dafnis Balduz, Francisco Javier Pastor, Txell Aixendri, Antonio Buil, Blanca Rosa Rovira, Sergi Sáez, Mathilde Eloy</t>
  </si>
  <si>
    <t>Los renglones torcidos de Dios (2022).mkv</t>
  </si>
  <si>
    <t>Huda's Salon</t>
  </si>
  <si>
    <t>La traición de Huda (2021) - FilmAffinity</t>
  </si>
  <si>
    <t>Thriller | Conflicto árabe-israelí</t>
  </si>
  <si>
    <t>Ali Suliman, Maisa Abd Elhadi, Samer Bisharat, Omar Abu Amer, Kamel El Basha, Manal Awad</t>
  </si>
  <si>
    <t>La traición de Huda (2021).mkv</t>
  </si>
  <si>
    <t>Monstrous</t>
  </si>
  <si>
    <t>Monstrous (2022) - FilmAffinity</t>
  </si>
  <si>
    <t>Terror. Thriller | Monstruos</t>
  </si>
  <si>
    <t>Christina Ricci, Santino Barnard, Don Baldaramos, Colleen Camp, Lew Temple, Carol Anne Watts, Nick Vallelonga, Rachael Edlow</t>
  </si>
  <si>
    <t>Monstrous (2022).mkv</t>
  </si>
  <si>
    <t>Secret Headquarters</t>
  </si>
  <si>
    <t>Secret Headquarters (2022) - FilmAffinity</t>
  </si>
  <si>
    <t>Acción. Comedia. Ciencia ficción. Aventuras | Superhéroes</t>
  </si>
  <si>
    <t>Owen Wilson, Michael Peña, Momona Tamada, Keith L. Williams, Abby James Witherspoon, Walker Scobell, Kezii Curtis, Laila Pruitt, Jessie Mueller, Michael Anthony, Ninja N. Devoe, Lucius Baston, Aiden Malik, Dayna Beilenson</t>
  </si>
  <si>
    <t>Secret Headquarters (2022).mkv</t>
  </si>
  <si>
    <t>Bekenntnisse des Hochstaplers Felix Krull</t>
  </si>
  <si>
    <t>Bones and All</t>
  </si>
  <si>
    <t>Hasta los huesos: Bones and All (2022) - FilmAffinity</t>
  </si>
  <si>
    <t>Romance. Drama. Terror | Road Movie. Años 80</t>
  </si>
  <si>
    <t>Taylor Russell, Timothée Chalamet, Mark Rylance, André Holland, Michael Stuhlbarg, Chloë Sevigny, Jessica Harper, David Gordon Green, Francesca Scorsese, Jake Horowitz, Anna Cobb, Steven Terry Walker, Johanna McGinley, Christine Dye, Claudio Encarnacion Montero</t>
  </si>
  <si>
    <t>Hasta los huesos. Bones and All (2022).mkv</t>
  </si>
  <si>
    <t>Confessions of Felix Krull (2021) - FilmAffinity</t>
  </si>
  <si>
    <t>Confessions of Felix Krull (2021).mkv</t>
  </si>
  <si>
    <t>Jannis Niewöhner, Petra Berndt, Katja Flint, Christian Friedel, Annette Frier, Liv Lisa Fries, Maria Furtwängler, Harriet Herbig-Matten, Dominique Horwitz, Charly Hübner, David Kross, Joachim Król, Nicholas Ofczarek, Désirée Nosbusch, Michael Maertens, Deleila Piasko, Heinrich Schafmeister, Aurélie Thépaut, Martin Wuttke</t>
  </si>
  <si>
    <t>Glass Onion: A Knives Out Mystery</t>
  </si>
  <si>
    <t>Puñales por la espalda: El misterio de Glass Onion (2022) - FilmAffinity</t>
  </si>
  <si>
    <t>Intriga. Comedia | Crimen. Secuela</t>
  </si>
  <si>
    <t>Daniel Craig, Edward Norton, Janelle Monáe, Kathryn Hahn, Leslie Odom Jr., Jessica Henwick, Madelyn Cline, Dave Bautista, Kate Hudson, Ethan Hawke, Noah Segan, Jackie Hoffman, Dallas Roberts, Hugh Grant. Cameo: Stephen Sondheim, Natasha Lyonne, Kareem Abdul-Jabbar, Angela Lansbury</t>
  </si>
  <si>
    <t>Puñales por la espalda. El misterio de Glass Onion (2022).mkv</t>
  </si>
  <si>
    <t>Ramona</t>
  </si>
  <si>
    <t>Ramona (2022) - FilmAffinity</t>
  </si>
  <si>
    <t>Lourdes Hernández, Bruno Lastra, Francesco Carril</t>
  </si>
  <si>
    <t>Ramona (2022) .mkv</t>
  </si>
  <si>
    <t>Zeby nie bylo sladów</t>
  </si>
  <si>
    <t>Varsovia 83. Un asunto de estado (2021) - FilmAffinity</t>
  </si>
  <si>
    <t>Drama. Thriller | Basado en hechos reales. Años 80. Histórico. Política</t>
  </si>
  <si>
    <t>Tomasz Kot, Agnieszka Grochowska, Robert Wieckiewicz, Tomasz Zietek, Aleksandra Konieczna, Jacek Braciak, Sandra Korzeniak, Adam Bobik, Jacek Grygorowicz, Sebastian Pawlak, Mateusz Górski, Lukasz Gawronski, Maksym Kogua, Dominik Wald</t>
  </si>
  <si>
    <t>Varsovia 83. Un asunto de estado (2021).mkv</t>
  </si>
  <si>
    <t>Vengeance</t>
  </si>
  <si>
    <t>Vengeance (2022) - FilmAffinity</t>
  </si>
  <si>
    <t>Thriller. Comedia. Intriga</t>
  </si>
  <si>
    <t>B.J. Novak, Boyd Holbrook, Issa Rae, Ashton Kutcher, Dove Cameron, J. Smith-Cameron, Analeigh Tipton, Sarah Minnich, Isabelle Amara, Melissa Chambers, Clint Obenchain, Sean J. Dillingham, Grayson Berry, Ben Whitehair, David Hight, Tony Sedillo, J. Nathan Simmons, Mike Miller, Nathaniel Augustson, Dora Woodrum, Darlene Kellum, Gonzalo Robles, Jeremy Warner</t>
  </si>
  <si>
    <t>Vengeance (2022).mkv</t>
  </si>
  <si>
    <t>Confess, Fletch (2022).mkv</t>
  </si>
  <si>
    <t>The Menu</t>
  </si>
  <si>
    <t>El menú (2022) - FilmAffinity</t>
  </si>
  <si>
    <t>Thriller. Terror | Thriller psicológico. Comedia negra. Cocina</t>
  </si>
  <si>
    <t>Anya Taylor-Joy, Nicholas Hoult, Ralph Fiennes, Hong Chau, John Leguizamo, Janet McTeer, Judith Light, Christina Brucato, Aimee Carrero, Paul Adelstein, Arturo Castro, Reed Birney, Rob Yang, Peter Grosz, Mel Fair, Adam Aalderks, Rebecca Koon, Mark St. Cyr, Jon Paul Allyn</t>
  </si>
  <si>
    <t>El menú (2022).mkv</t>
  </si>
  <si>
    <t>Triangle of Sadness</t>
  </si>
  <si>
    <t>El triángulo de la tristeza (2022) - FilmAffinity</t>
  </si>
  <si>
    <t>Comedia. Drama | Sátira. Supervivencia. Comedia negra. Comedia dramática</t>
  </si>
  <si>
    <t>El triángulo de la tristeza (2022).mkv</t>
  </si>
  <si>
    <t>Les choses humaines</t>
  </si>
  <si>
    <t>El acusado (2021) - FilmAffinity</t>
  </si>
  <si>
    <t>Drama | Drama judicial / Abogados/as. Abusos sexuales</t>
  </si>
  <si>
    <t>Ben Attal, Suzanne Jouannet, Charlotte Gainsbourg, Pierre Arditi, Mathieu Kassovitz, Benjamin Lavernhe, Audrey Dana, Judith Chemla, Laëtitia Eïdo, Camille Razat, Franz-Rudolf Lang, Romain Barreau</t>
  </si>
  <si>
    <t>El acusado (2021).mkv</t>
  </si>
  <si>
    <t>Fall</t>
  </si>
  <si>
    <t>Fall (2022) - FilmAffinity</t>
  </si>
  <si>
    <t>Thriller. Drama | Alpinismo / Escalada. Supervivencia</t>
  </si>
  <si>
    <t>Grace Fulton, Virginia Gardner, Jeffrey Dean Morgan, Mason Gooding, Julia Pace Mitchell, Jasper Cole, Darrell Dennis</t>
  </si>
  <si>
    <t>Fall (2022).mkv</t>
  </si>
  <si>
    <t>First Cow</t>
  </si>
  <si>
    <t>First Cow (2019) - FilmAffinity</t>
  </si>
  <si>
    <t>Drama. Western | Siglo XIX. Amistad. Cine independiente USA</t>
  </si>
  <si>
    <t>John Magaro, Orion Lee, Toby Jones, Ewen Bremner, Scott Shepherd, Gary Farmer, Lily Gladstone, Alia Shawkat, John Keating, Dylan Smith, Jared Kasowski, Rene Auberjonois, Todd A. Robinson, T. Dan Hopkins, Ted Rooney, Patrick D. Green, Clayton Nemrow, Jeb Berrier</t>
  </si>
  <si>
    <t>First Cow (2019).mkv</t>
  </si>
  <si>
    <t>Avec amour et acharnement</t>
  </si>
  <si>
    <t>Fuego (2022) - FilmAffinity</t>
  </si>
  <si>
    <t>Juliette Binoche, Vincent Lindon, Grégoire Colin, Bulle Ogier, Mati Diop, Issa Perica, Hana Magimel</t>
  </si>
  <si>
    <t>Fuego (2022).mkv</t>
  </si>
  <si>
    <t>Viens je t'emmène</t>
  </si>
  <si>
    <t>Un héroe anónimo (2022) - FilmAffinity</t>
  </si>
  <si>
    <t>Jean-Charles Clichet, Noémie Lvovsky, Ilies Kadri, Michel Masiero, Doria Tillier, Nathalie Boyer, Renaud Rutten, Philippe Fretun, Farida Rahouadj, Miveck Packa, Yves-Robert Viala, Patrick Ligardes</t>
  </si>
  <si>
    <t>Un héroe anónimo (2022).mkv</t>
  </si>
  <si>
    <t>Jaddeh Khaki</t>
  </si>
  <si>
    <t>Hit the Road (2021) - FilmAffinity</t>
  </si>
  <si>
    <t>Comedia. Drama | Familia. Road Movie</t>
  </si>
  <si>
    <t>Hassan Madjooni, Pantea Panahiha, Rayan Sarlak, Amin Simiar</t>
  </si>
  <si>
    <t>Hit the Road (2021).mkv</t>
  </si>
  <si>
    <t>Roald Dahl's Matilda: the Musical</t>
  </si>
  <si>
    <t>Matilda, de Roald Dahl: El musical (2022) - FilmAffinity</t>
  </si>
  <si>
    <t>Musical. Fantástico. Infantil. Comedia. Drama</t>
  </si>
  <si>
    <t>Alisha Weir, Emma Thompson, Stephen Graham, Andrea Riseborough, Lashana Lynch, Sindhu Vee, Carl Spencer, Jemma Geanaus, Louis Martin, Noah Leggott, Serrana Su-Ling Bliss, Summer Jenkins, Charlie Hodson-Prior, Kit Cranston, Lauren Alexandra</t>
  </si>
  <si>
    <t>Matilda, de Roald Dahl. El musical (2022).mkv</t>
  </si>
  <si>
    <t>Ruido de fondo (2022) - FilmAffinity</t>
  </si>
  <si>
    <t>Intriga. Thriller. Drama. Terror | Comedia negra. Catástrofes. Familia</t>
  </si>
  <si>
    <t>Adam Driver, Greta Gerwig, Don Cheadle, Jodie Turner-Smith, Alessandro Nivola, Raffey Cassidy, Sam Nivola, May Nivola, André Benjamin, Barbara Sukowa, Gloria Bishop, Matthew Shear, Logan Fry, Laura Wimbels, Thomas W Wolf, Francis Jue, Bryant Carroll, Lauren Ashley Berry, Jasmyn Green, Aaron Marcus, David Sollberger, David Goebel, Danny Wolohan, Randall L. Johnson, Daniel Repas, Richard Doone, Kevin E. Murphy, Samantha Russell, Dan Gradijan, Lars Eidinger, Mike Gassaway</t>
  </si>
  <si>
    <t>Ruido de fondo (2022).mkv</t>
  </si>
  <si>
    <t>De uskyldige</t>
  </si>
  <si>
    <t>The Innocents (2021) - FilmAffinity</t>
  </si>
  <si>
    <t>Fantástico. Terror. Thriller | Infancia. Sobrenatural. Thriller psicológico</t>
  </si>
  <si>
    <t>Rakel Lenora Fløttum, Sam Ashraf, Alva Brynsmo Ramstad, Kadra Yusuf, Mina Yasmin Bremseth Asheim, Ellen Dorrit Petersen, Morten Svartveit, Marius Kolbenstvedt, Lisa Tønne, Birgit Nordby, Kim Atle Hansen, Irina Eidsvold Tøien, Nor Erik Vaagland Torgersen, Tone Grøttjord-Glenne</t>
  </si>
  <si>
    <t>The Innocents (2021).mkv</t>
  </si>
  <si>
    <t>Alle hater Johan</t>
  </si>
  <si>
    <t>Todo el mundo odia a Johan (2022) - FilmAffinity</t>
  </si>
  <si>
    <t>Pål Sverre Hagen, Ingrid Bolsø Berdal, Ine F. Jansen, Paul-Ottar Haga, John F. Brungot, Trond-Ove Skrødal, Ingunn Beate Øyen, Vee Vimolmal, Hermann Sabado</t>
  </si>
  <si>
    <t>Todo el mundo odia a Johan (2022).mkv</t>
  </si>
  <si>
    <t>Weird: The Al Yankovic Story</t>
  </si>
  <si>
    <t>Weird: la historia de Al Yankovic (2022) - FilmAffinity</t>
  </si>
  <si>
    <t>Comedia | Biográfico. Música</t>
  </si>
  <si>
    <t>Daniel Radcliffe, Evan Rachel Wood, Rainn Wilson, Julianne Nicholson, James Preston Rogers, Brennon Peters, Toby Huss, Jimmy Walker Jr., William Guirola, Quinta Brunson, Gordon Tarpley, Arturo Castro, David Bloom, Paloma Esparza Rabinov</t>
  </si>
  <si>
    <t>Weird. La historia de Al Yankovic (2022).mkv</t>
  </si>
  <si>
    <t>Black Panther: Wakanda Forever</t>
  </si>
  <si>
    <t>Black Panther: Wakanda Forever (2022) - FilmAffinity</t>
  </si>
  <si>
    <t>Fantástico. Acción. Aventuras. Ciencia ficción. Drama | Superhéroes. Cómic. Marvel Comics. Secuela</t>
  </si>
  <si>
    <t>Letitia Wright, Angela Bassett, Winston Duke, Danai Gurira, Florence Kasumba, Lupita Nyong'o, Martin Freeman, Julia Louis-Dreyfus, Tenoch Huerta, Dominique Thorne, Michaela Coel, Mabel Cadena, Alex Livinalli, Isaach de Bankole, Shiquita James, Jarrell Pyro Johnson, Curtis Bannister, Tejon Wright, Adam Freeman, Marlon Hayes, Babatunde Oyewo, Devan Summers, Lake Bell, Richard Schiff, María Mercedes Coroy, Janeshia Adams-Ginyard, Juan Carlos Cantu, Michael B. Jordan, Aldis Hodge</t>
  </si>
  <si>
    <t>Black Panther. Wakanda Forever (2022).mkv</t>
  </si>
  <si>
    <t>Diabolik</t>
  </si>
  <si>
    <t>Diabolik (2021) - FilmAffinity</t>
  </si>
  <si>
    <t>Thriller | Crimen. Años 60. Cómic</t>
  </si>
  <si>
    <t>Luca Marinelli, Miriam Leone, Valerio Mastandrea, Claudia Gerini, Vanessa Scalera, Serena Rossi, Alessandro Roja, Stefano Pesce, Lorenzo Pedrotti, Luca Di Giovanni, Antonino Iuorio</t>
  </si>
  <si>
    <t>Diabolik (2021).mkv</t>
  </si>
  <si>
    <t>El agua</t>
  </si>
  <si>
    <t>El agua (2022) - FilmAffinity</t>
  </si>
  <si>
    <t>Drama | Vida rural. Adolescencia</t>
  </si>
  <si>
    <t>Luna Pamiés, Bárbara Lennie, Nieve de Medina, Alberto Olmo</t>
  </si>
  <si>
    <t>El agua (2022).mkv</t>
  </si>
  <si>
    <t>Roe v. Wade</t>
  </si>
  <si>
    <t>El grito silencioso: El caso Roe v. Wade (2021) - FilmAffinity</t>
  </si>
  <si>
    <t>Drama | Histórico. Drama judicial / Abogados/as. Medicina. Años 70. Basado en hechos reales</t>
  </si>
  <si>
    <t>Jon Voight, Nick Loeb, Robert Davi, Stacey Dash, Jamie Kennedy, Joseph Lawrence, Corbin Bernsen, Steve Guttenberg, Greer Grammer, Wade Williams, Mindy Robinson, Richard Portnow, William Forsythe, Justine Wachsberger, Tom Guiry, Chris Lemmon, Octavius Prince, Alveda King, Jessica Serfaty, Roger Stone, John Schneider, Lucy Davenport</t>
  </si>
  <si>
    <t>El grito silencioso. El caso Roe v. Wade (2021).mkv</t>
  </si>
  <si>
    <t>Empire of Light</t>
  </si>
  <si>
    <t>El imperio de la luz (2022) - FilmAffinity</t>
  </si>
  <si>
    <t>Romance. Drama | Años 80</t>
  </si>
  <si>
    <t>Olivia Colman, Micheal Ward, Colin Firth, Toby Jones, Tanya Moodie, Crystal Clarke, Tom Brooke, Hannah Onslow, Adrian McLoughlin, Ashleigh Reynolds, Eliza Glock, Sara Stewart, Mark Field, Monica Dolan, Ron Cook, Justin Edwards, William Chubb, Spike Leighton, Jacob Avery, Roman Hayeck-Green</t>
  </si>
  <si>
    <t>El imperio de la luz (2022).mkv</t>
  </si>
  <si>
    <t>Army of Darkness</t>
  </si>
  <si>
    <t>Aventuras. Fantástico. Terror. Comedia. Acción | Secuela. Viajes en el tiempo. Siglo XIII. Edad Media. Posesiones / Exorcismos. Comedia de terror. Película de culto</t>
  </si>
  <si>
    <t>El vasco</t>
  </si>
  <si>
    <t>El vasco (2022) - FilmAffinity</t>
  </si>
  <si>
    <t>Joseba Usabiaga, Itziar Aizpuru, Eduardo Blanco, Inés Efrón, Laura Oliva, Analía Juan, Hernan Sevilla</t>
  </si>
  <si>
    <t>El vasco (2022).mkv</t>
  </si>
  <si>
    <t>Girasoles silvestres</t>
  </si>
  <si>
    <t>Girasoles silvestres (2022) - FilmAffinity</t>
  </si>
  <si>
    <t>Anna Castillo, Oriol Pla, Quim Àvila Conde, Lluís Marqués, Manolo Solo, Carolina Yuste</t>
  </si>
  <si>
    <t>Girasoles silvestres (2022).mkv</t>
  </si>
  <si>
    <t>La cena perfetta</t>
  </si>
  <si>
    <t>La cena perfecta (2022) - FilmAffinity</t>
  </si>
  <si>
    <t>Comedia. Drama | Cocina</t>
  </si>
  <si>
    <t>Salvatore Esposito, Greta Scarano, Antonella Attili, Gianluca Colucci, Alberto Basaluzzo, Gianfranco Gallo, Marlon Joubert, María Teresa Ferrari, Giampiero De Concilio, Fabrizio Kofler, Giampiero Judica, Stefano Sardo, Christoph Hülsen</t>
  </si>
  <si>
    <t>La cena perfecta (2022).mkv</t>
  </si>
  <si>
    <t>La consagración de la primavera</t>
  </si>
  <si>
    <t>La consagración de la primavera (2022) - FilmAffinity</t>
  </si>
  <si>
    <t>Valeria Sorolla, Telmo Irureta, Emma Suárez</t>
  </si>
  <si>
    <t>La consagración de la primavera (2022).mkv</t>
  </si>
  <si>
    <t>East of the Mountains</t>
  </si>
  <si>
    <t>La última aventura (2021) - FilmAffinity</t>
  </si>
  <si>
    <t>Drama | Enfermedad. Vejez / Madurez</t>
  </si>
  <si>
    <t>Tom Skerritt, Mira Sorvino, Annie Gonzalez, Wally Dalton, Victoria Summer Felix, John Paulsen, Kris Kristensen, Tee Dennard, Nick Sage Palmieri, Lauren Du Pree, Jule Johnson, Robert Fuentes, Diego Collie, Paul Northcott, Evelyn Mellergaard, Thurman Kellogg</t>
  </si>
  <si>
    <t>Modelo 77</t>
  </si>
  <si>
    <t>Modelo 77 (2022) - FilmAffinity</t>
  </si>
  <si>
    <t>Drama. Thriller | Basado en hechos reales. Drama carcelario. Años 70</t>
  </si>
  <si>
    <t>Miguel Herrán, Javier Gutiérrez, Jesús Carroza, Fernando Tejero, Xavi Sáez, Catalina Sopelana, Polo Camino, Alfonso Lara, Javier Lago, Iñigo Aranburu, Iñigo de la Iglesia, Víctor Castilla, Javier Beltrán, Julián Valcárcel, Aimar Vega, José Gabriel Campos, Daniel Mantero, Marc Pujol, Carlos Bernardino, Jordi Minguella, Xesco Palacín, José Luis Rasero, Julio Vargas, Ana Cecilia Mendes</t>
  </si>
  <si>
    <t>Modelo 77 (2022).mkv</t>
  </si>
  <si>
    <t>La última aventura (2021).mkv</t>
  </si>
  <si>
    <t>Moonfall</t>
  </si>
  <si>
    <t>Moonfall (2022) - FilmAffinity</t>
  </si>
  <si>
    <t>Ciencia ficción | Aventura espacial. Catástrofes. Fin del mundo</t>
  </si>
  <si>
    <t>Halle Berry, Patrick Wilson, John Bradley, Charlie Plummer, Eme Ikwuakor, Donald Sutherland, Stephen Bogaert, Maxim Roy, Katy Breier, Wenwen Yu, Michael Peña, Carolina Bartczak, Hazel Nugent, Kathleen Fee, Jonathan Maxwell Silver, Chris Sandiford, Frank Schorpion, Sebastian Pigott, Jaa Smith-Johnson, Adam LeBlanc, Kyle Gatehouse, Tyrone Benskin, Gerardo Lo Dico, Tyler Elliot Burke, Andreas Apergis, Andre Bedard</t>
  </si>
  <si>
    <t>Moonfall (2022).mkv</t>
  </si>
  <si>
    <t>Kampen om Narvik - Hitlers første nederlag</t>
  </si>
  <si>
    <t>Narvik (2022) - FilmAffinity</t>
  </si>
  <si>
    <t>Kristine Hartgen, Carl Martin Eggesbø, Henrik Mestad, Stig Henrik Hoff, Christoph Bach, Magnus Dugdale, Ollie Campbell, Benjamin Noble, Emil Johnsen, Holger Handtke, Leif Arno Hofheinz, Tom Espen Pedersen, Jørn Magnus Karlsen, Roy Boquist Hestdahl, Kari Bremnes, Anders Wang, Mathilde Holtedahl Cuhra, Isak Bakli Aglen, Torfinn Nag, Edvard Lie Aalstad, Øyvind Trøite, Christoph Gelfert Mathiesen, Ole Christopher Holth, Bjørn Iversen, Andreas Dammen, Morten Skillingstad Larsen, Lars Oddmund Sandvik, Fredrik Nordeng, Øyvind Mørk, Jens-William Aronsen, Jon Ramslien, Niels Lian Mildes, Gøran Lian Mildes</t>
  </si>
  <si>
    <t>Narvik (2022).mkv</t>
  </si>
  <si>
    <t>3840*2076</t>
  </si>
  <si>
    <t>Somebody I Used to Know</t>
  </si>
  <si>
    <t>Una antigua conocida (2023) - FilmAffinity</t>
  </si>
  <si>
    <t>Comedia. Drama | Comedia dramática. Comedia romántica</t>
  </si>
  <si>
    <t>Alison Brie, Jay Ellis, Kiersey Clemons, Haley Joel Osment, Danny Pudi, Amy Sedaris, Evan Jonigkeit, Zoe Chao, Julie Hagerty, Olga Merediz, Ayden Mayeri, Kelvin Yu, Jeanine Jackson</t>
  </si>
  <si>
    <t>Una antigua conocida (2023).mkv</t>
  </si>
  <si>
    <t>I Wanna Dance with Somebody</t>
  </si>
  <si>
    <t>Whitney Houston: I Wanna Dance with Somebody (2022) - FilmAffinity</t>
  </si>
  <si>
    <t>Drama | Biográfico. Música. Años 80. Años 90</t>
  </si>
  <si>
    <t>Naomi Ackie, Ashton Sanders, Stanley Tucci, Clarke Peters, Nafessa Williams, Tamara Tunie, Lance A. Williams, Bria D. Singleton, Kris Sidberry, Alana Monteiro, Daniel Washington, Heidi Garza, Marilyn Swick, Naheem Garcia, Tanner Beard, Jennifer Ellis, Evonne Archer, Greg Roman, Alexa Renée</t>
  </si>
  <si>
    <t>Whitney Houston. I Wanna Dance with Somebody (2022).mkv</t>
  </si>
  <si>
    <t>Coupez!</t>
  </si>
  <si>
    <t>Corten! (2022) - FilmAffinity</t>
  </si>
  <si>
    <t>Comedia. Terror | Remake. Zombis. Cine dentro del cine. Comedia de terror</t>
  </si>
  <si>
    <t>Romain Duris, Bérénice Bejo, Grégory Gadebois, Matilda Anna Ingrid Lutz, Finnegan Oldfield, Luàna Bajrami, Sébastien Chassagne, Lyès Salem, Raphaël Quenard, Jean-Pascal Zadi, Charlie Dupont, Agnès Hurstel, Raïka Hazanavicius, Yumi Narita, Simone Hazanavicius, Marie Petiot, Florence Janas, Léa Millet, Yvon Martin</t>
  </si>
  <si>
    <t>Corten! (2022).mkv</t>
  </si>
  <si>
    <t>Nocebo</t>
  </si>
  <si>
    <t>Efecto nocebo (2022) - FilmAffinity</t>
  </si>
  <si>
    <t>Thriller | Enfermedad</t>
  </si>
  <si>
    <t>Eva Green, Mark Strong, Cathy Belton, Billie Gadsdon, Chai Fonacier</t>
  </si>
  <si>
    <t>Efecto nocebo (2022).mkv</t>
  </si>
  <si>
    <t>Bandit</t>
  </si>
  <si>
    <t>El atracador perfecto (2022) - FilmAffinity</t>
  </si>
  <si>
    <t>Thriller. Acción. Drama | Robos &amp; Atracos. Basado en hechos reales</t>
  </si>
  <si>
    <t>Josh Duhamel, Elisha Cuthbert, Mel Gibson, Nestor Carbonell, Olivia d'Abo, Haley Webb, Swen Temmel, Claire Bronson, Clayton Landey, Keith Arthur Bolden, Leslie Stratton, Rachael Markarian, Spence Maughon, Chiara D'Ambrosio, Christina Bach, Jessica Luza, Michael H. Cole, Jason Vail, Burns Burns, Dayna Beilenson, Hannah Celeste, Dylan Flashner</t>
  </si>
  <si>
    <t>El atracador perfecto (2022).mkv</t>
  </si>
  <si>
    <t>Sharper</t>
  </si>
  <si>
    <t>Embaucadores (2023) - FilmAffinity</t>
  </si>
  <si>
    <t>Thriller | Neo-noir</t>
  </si>
  <si>
    <t>Julianne Moore, Sebastian Stan, Justice Smith, Briana Middleton, John Lithgow, Darren Goldstein, Kerry Flanagan, Benjamin Caron, Quincy Dunn-Baker, Phillip Johnson Richardson, Lauren Yaffe, Samuel María Gómez, Patrick Cooley, John V. Barbieri, Brooke Raymond, Lucy Taylor, Hannah Dunne, Giullian Yao Gioiello, Blaise Corrigan, Emily Cass McDonnell, David Pittu, Brian Rojas</t>
  </si>
  <si>
    <t>Embaucadores (2023).mkv</t>
  </si>
  <si>
    <t>Entre les vagues</t>
  </si>
  <si>
    <t>Entre las olas (2021) - FilmAffinity</t>
  </si>
  <si>
    <t>Drama | Amistad. Teatro</t>
  </si>
  <si>
    <t>Souheila Yacoub, Déborah Lukumuena, Matthieu Longuatte, Sveva Alviti, Angélique Kidjo, Alexandre Desane, Fabien Mariano Ortiz, Marylou Vergne, Julia Mugnier, Adam Hegazy, Diamond Deuklo, Juliette Dol</t>
  </si>
  <si>
    <t>Entre las olas (2021).mkv</t>
  </si>
  <si>
    <t>High Heat</t>
  </si>
  <si>
    <t>High Heat (2022) - FilmAffinity</t>
  </si>
  <si>
    <t>Acción. Comedia | Mafia</t>
  </si>
  <si>
    <t>Olga Kurylenko, Don Johnson, Chris Diamantopoulos, Kaitlin Doubleday, Bianca D'Ambrosio, Chiara D'Ambrosio, Michael Barra, Diamond Dallas Page, Jackie Long, Ivan Martin, Erik Bloomquist, Greg Nutcher, Dylan Flashner, Cathy Salvodon, Seth Andrew Bridges</t>
  </si>
  <si>
    <t>High Heat (2022).mkv</t>
  </si>
  <si>
    <t>Icare</t>
  </si>
  <si>
    <t>Ícaro y el minotauro (2022) - FilmAffinity</t>
  </si>
  <si>
    <t>Animación. Aventuras | Mitología. Antigua Grecia. Cine familiar</t>
  </si>
  <si>
    <t>Ícaro y el minotauro (2022).mkv</t>
  </si>
  <si>
    <t>Rushed</t>
  </si>
  <si>
    <t>La furia de una madre (2021) - FilmAffinity</t>
  </si>
  <si>
    <t>Siobhan Fallon, Robert Patrick, Jake Weary, Peri Gilpin, Jay Jay Warren, Rusty Schwimmer, Sean Cullen, Jordan Lage, Jared Sandler, Michael Nardelli, Brian O'Halloran, Andrea Suarez Paz, Mary B. McCann, Michael Mulheren, John Leone, Cindy Cheung, Danny Mastrogiorgio, Kevin Wong, Ellen Cleghorne, Ellie Frankel, Liam Hogan, Lily Rosenthal, Justin Linville, Sinead Hogan, Peter Munson Hogan, Daniel Roberto, Ben Rosenthal, Billy Cusa, Austin Patrick, Sarah Sullivan, Kyle Ward, Fat Nick, Liz Mazzucca, Gwen Love, Kerri McGeehan, Moses Morales, Peter Hogan, Mary Bigsby, Mary Keefe, Lizzy Bigsby, Phil Villapiano, Jane Egelhoff, Tricia Zifchak, Dave Duchnik, Rich Connor, Patricia Levan, Don McDermott, Siobhan Bigsby, Brian Wright, Andy Taffin, Mac Conan, Bryce Languille, Victoria Gmelich, Frank Shattuck, Mohith Buxani, Brian Sheehy, Doreen Morris, Mads Kruse, Tirath Padem, Arnold Ochieng, Corey Clifton, Jordan Taffin, Nick Donlon, Danny Valtin, Spanks Smith, Jonmichael Schiavone, Mikey Murdock, Kevin Anderson, Matt Vecchiarelli, Roger Burdette</t>
  </si>
  <si>
    <t>La furia de una madre (2021).mkv</t>
  </si>
  <si>
    <t>Knock at the Cabin</t>
  </si>
  <si>
    <t>Llaman a la puerta (2023) - FilmAffinity</t>
  </si>
  <si>
    <t>Intriga. Thriller. Terror. Drama | Fin del mundo</t>
  </si>
  <si>
    <t>Dave Bautista, Jonathan Groff, Ben Aldridge, Kristen Cui, Nikki Amuka-Bird, Rupert Grint, Abby Quinn, McKenna Kerrigan, Ian Merrill Peakes, Denise Nakano, Satomi Hofmann, Tim Liu, Saria Chen. Cameo: M. Night Shyamalan</t>
  </si>
  <si>
    <t>Llaman a la puerta (2023).mkv</t>
  </si>
  <si>
    <t>Bruiser</t>
  </si>
  <si>
    <t>Matón: sangre de su sangre (2022) - FilmAffinity</t>
  </si>
  <si>
    <t>Shamier Anderson, Shinelle Azoroh, Jonah Bishop-Pirrone, Kiah Alexandria Clingman, Jalyn Hall, Moses Jones, Frank Oakley III, Trevante Rhodes, Jay Santiago</t>
  </si>
  <si>
    <t>Matón. sangre de su sangre (2022).mkv</t>
  </si>
  <si>
    <t>Nana</t>
  </si>
  <si>
    <t>Nana (2022) - FilmAffinity</t>
  </si>
  <si>
    <t>Happy Salma, Laura Basuki, Arswendi Nasution, Ibnu Jamil, Rieke Dyah Pitaloka, Arawinda Kirana, Chempa Puteri</t>
  </si>
  <si>
    <t>Nana (2022).mkv</t>
  </si>
  <si>
    <t>Night Raiders</t>
  </si>
  <si>
    <t>Night Raiders (2021) - FilmAffinity</t>
  </si>
  <si>
    <t>Ciencia ficción. Acción. Intriga | Distopía. Maternidad. Futuro postapocalíptico</t>
  </si>
  <si>
    <t>Amanda Plummer, Shaun Sipos, Eric Osborne, Alex Tarrant, Gail Maurice, Elle-Máijá Tailfeathers, Birva Pandya, David MacInnis, Pamela Matthews, Suzanne Cyr, Elena Khan, Violet Nelson, Brooklyn Letexier-Hart, Scott Barker, Subhash Santosh, Kevin Allan Hess, Robert Skanes</t>
  </si>
  <si>
    <t>Night Raiders (2021).mkv</t>
  </si>
  <si>
    <t>The Last Manhunt</t>
  </si>
  <si>
    <t>The Last Manhunt (2022) - FilmAffinity</t>
  </si>
  <si>
    <t>Western | Años 1900 (circa)</t>
  </si>
  <si>
    <t>Martin Sensmeier, Mainei Kinimaka, Jason Momoa, Zahn McClarnon, Lily Gladstone, Raoul Trujillo, Brandon Oakes, Christian Camargo, Wade Williams, Jamie Sives, Mojean Aria, Amy Seimetz, Charlie Brumbly, Justin Campbell</t>
  </si>
  <si>
    <t>1548*1080</t>
  </si>
  <si>
    <t>The Last Manhunt (2022).mkv</t>
  </si>
  <si>
    <t>Un año, una noche</t>
  </si>
  <si>
    <t>Un año, una noche (2022) - FilmAffinity</t>
  </si>
  <si>
    <t>Drama | Terrorismo. Basado en hechos reales</t>
  </si>
  <si>
    <t>Nahuel Pérez Biscayart, Noémie Merlant, Quim Gutiérrez, Alba Guilera, Natalia de Molina, C. Tangana, Enric Auquer, Blanca Apilánez, Bruno Todeschini, Sophie Broustal</t>
  </si>
  <si>
    <t>Un año, una noche (2022).mkv</t>
  </si>
  <si>
    <t>Playing God</t>
  </si>
  <si>
    <t>Una estafa celestial (2021) - FilmAffinity</t>
  </si>
  <si>
    <t>Hannah Kasulka, Luke Benward, Jude Demorest, Alan Tudyk, Michael McKean, Marc Menchaca, Leighton B. Allen, Raoul Canoli, Elle LaMont, Iheanacho 'Ike' Orabuchi, Danielle Evon Ploeger, Cory Hart, Andy T. Tran, Charley Townsend, Sam Eidson, Byron Brown, Kendal Farr, Semere-Ab Etmet Yohannes, David Maldonado, Lee Stringer</t>
  </si>
  <si>
    <t>Una estafa celestial (2021).mkv</t>
  </si>
  <si>
    <t>Compagnons</t>
  </si>
  <si>
    <t>El oficio de aprender (2022) - FilmAffinity</t>
  </si>
  <si>
    <t>Drama | Enseñanza. Trabajo/empleo</t>
  </si>
  <si>
    <t>Najaa Bensaid, Agnès Jaoui, Pio Marmai, Youssouf Wague, Soriba Dabo, Baptiste Perais, Yanis Bouhris, Koko Bikusa Tom, Geneviève Mnich, Louis Cristiani, Kevin Boudeau, Franck Trillot, Christophe Hamon</t>
  </si>
  <si>
    <t>El oficio de aprender (2022).mkv</t>
  </si>
  <si>
    <t>A Man Called Otto</t>
  </si>
  <si>
    <t>El peor vecino del mundo (2022) - FilmAffinity</t>
  </si>
  <si>
    <t>Drama. Comedia | Remake</t>
  </si>
  <si>
    <t>Tom Hanks, Mariana Treviño, Manuel García-Rulfo, Rachel Keller, Cameron Britton, Mike Birbiglia, Kelly Lamor Wilson, Josefine Lindegaard, Elle Chapman, Juanita Jennings, Lavel Schley, Kirk Kelly, Phil Nardozzi, Christiana Montoya, Kailey Hyman, Nayab Hussain, Bryant Carroll, Greg Allan Martin</t>
  </si>
  <si>
    <t>El peor vecino del mundo (2022).mkv</t>
  </si>
  <si>
    <t>Vasil</t>
  </si>
  <si>
    <t>Vasil (2022) - FilmAffinity</t>
  </si>
  <si>
    <t>Drama | Inmigración. Juego. Ajedrez</t>
  </si>
  <si>
    <t>Ivan Barnev, Karra Elejalde, Alexandra Jiménez, Sue Flack, Susi Sánchez, Lorena López, Pepo Blasco</t>
  </si>
  <si>
    <t>Vasil (2022).mkv</t>
  </si>
  <si>
    <t>On the Count of Three</t>
  </si>
  <si>
    <t>A la de tres (2021) - FilmAffinity</t>
  </si>
  <si>
    <t>Christopher Abbott, Tiffany Haddish, Henry Winkler, J.B. Smoove, Jerrod Carmichael, Lavell Crawford, Craig Arnold, Sydney Van Delft, Allison Busner, Jordan Blais, Clyde Whitham, Matthew Gorman, Avelyn Graye, Jamie Mac, Huy Hao Tran, Darcy Ryan, David Thompson, Gryffin Hanvelt, Dan Day, Eric Sabourin, Jen Julien, Sarah McArdle, Emma Gray, Chelsea Woods</t>
  </si>
  <si>
    <t>A la de tres (2021).mkv</t>
  </si>
  <si>
    <t>Armageddon Time</t>
  </si>
  <si>
    <t>Armageddon Time (2022) - FilmAffinity</t>
  </si>
  <si>
    <t>Drama | Años 80. Adolescencia</t>
  </si>
  <si>
    <t>Michael Banks Repeta, Anne Hathaway, Jeremy Strong, Anthony Hopkins, Jaylin Webb, Ryan Sell, Marcia Jean Kurtz, Andrew Polk, Dane West, Lauren Yaffe, Griffin Wallace Henkel, Eve Jette Putrello, Ian Hernandez-Oropeza, Aidan Christman, Stephanie Groves, Oona Girton-Marshall, Psalm Mitchell, Landon James Forlenza, Jack Parrish, Stephanie Aguinaldo, Jude Washock, Domenick Lombardozzi, Tovah Feldshuh, Teddy Coluca, Marcia Haufrecht. Cameo: Jessica Chastain</t>
  </si>
  <si>
    <t>Armageddon Time (2022).mkv</t>
  </si>
  <si>
    <t>Cliff Walkers</t>
  </si>
  <si>
    <t>Cliff Walkers (2021) - FilmAffinity</t>
  </si>
  <si>
    <t>Thriller. Drama | Espionaje. Crimen. Años 30</t>
  </si>
  <si>
    <t>Zhang Yi, Zhang Hanyu, Amanda Qin, Liu Haocun, Zhu Yawen, Yu Hewei, Li Naiwen, Yu Ailei, Ni Dahong, Lin Fei-fan, Lei Jiayin, Sha Yi, Yongsheng Chen, Chao Liu, Bai En</t>
  </si>
  <si>
    <t>Cliff Walkers (2021).mkv</t>
  </si>
  <si>
    <t>Close</t>
  </si>
  <si>
    <t>Close (2022) - FilmAffinity</t>
  </si>
  <si>
    <t>Drama | Amistad. Infancia. Adolescencia</t>
  </si>
  <si>
    <t>Eden Dambrine, Gustav De Waele, Émilie Dequenne, Léa Drucker, Igor van Dessel, Kevin Janssens, Marc Weiss</t>
  </si>
  <si>
    <t>Close (2022).mkv</t>
  </si>
  <si>
    <t>El cuarto pasajero</t>
  </si>
  <si>
    <t>El cuarto pasajero (2022) - FilmAffinity</t>
  </si>
  <si>
    <t>Alberto San Juan, Blanca Suárez, Ernesto Alterio, Rubén Cortada, Carlos Areces, Enrique Villén, Jaime Ordóñez, Gorka Aguinagalde, Carolo Ruiz, María Jesús Hoyos, Josep Maria Riera</t>
  </si>
  <si>
    <t>El cuarto pasajero (2022).mkv</t>
  </si>
  <si>
    <t>Boston Strangler</t>
  </si>
  <si>
    <t>El estrangulador de Boston (2023) - FilmAffinity</t>
  </si>
  <si>
    <t>Drama. Intriga | Basado en hechos reales. Años 60. Asesinos en serie</t>
  </si>
  <si>
    <t>Keira Knightley, Carrie Coon, Alessandro Nivola, Chris Cooper, David Dastmalchian, Morgan Spector, Rory Cochrane, Robert John Burke, Kris Sidberry, Ivan Martin, Mellanie Hubert, Caitlin Zerra Rose, Greg Vrotsos, Jon Lindstrom, Richard O'Rourke, Owen Burke, Charlie Thurston, Jimmy LeBlanc, Jennifer Ellis, James Ciccone, Mary Ann Schaub, Pamela Jayne Morgan, Rob Lévesque, Nate Richman, Victor Warren, Josh Drennen, Kate Avallone, Frank Ridley, Michele Proude, Tom Mariano, David Torres Jr., Michael Malvesti, John Lee Ames, Gary Galone, Erin Rose, Nicole Johan, Bill Thorpe, Ian Lyons, Sarah Ismail, Liam Anderson</t>
  </si>
  <si>
    <t>El estrangulador de Boston (2023).mkv</t>
  </si>
  <si>
    <t>The Phantom of the Open</t>
  </si>
  <si>
    <t>El gran Maurice (2021) - FilmAffinity</t>
  </si>
  <si>
    <t>Comedia. Drama | Biográfico. Comedia dramática. Golf</t>
  </si>
  <si>
    <t>Mark Rylance, Sally Hawkins, Rhys Ifans, Mark Lewis Jones, Johann Myers, Jake Davies, Alfredo Tavares, Jonah Lees, Barry Aird, Christian Lees, Ash Tandon, Genevieve Florence, Afsaneh Dehrouyeh, Pierre Bergman, Ross Forder, Claire Ashton, Sadao Ueda, Dai Tabuchi, Mike Capozzola, Jeanette Maskell, John Mcgrellis, Marc Bosch</t>
  </si>
  <si>
    <t>El gran Maurice (2021).mkv</t>
  </si>
  <si>
    <t>Kompromat</t>
  </si>
  <si>
    <t>Kompromat: El expediente ruso (2022) - FilmAffinity</t>
  </si>
  <si>
    <t>Thriller. Drama. Acción</t>
  </si>
  <si>
    <t>Gilles Lellouche, Joanna Kulig, Michael Gorevoy, Sasha Piltsin, Mikhail Safronov</t>
  </si>
  <si>
    <t>Kompromat. El expediente ruso (2022).mkv</t>
  </si>
  <si>
    <t>As They Made Us</t>
  </si>
  <si>
    <t>La segunda oportunidad (2022) - FilmAffinity</t>
  </si>
  <si>
    <t>Dianna Agron, Simon Helberg, Dustin Hoffman, Candice Bergen, Charlie Weber, Mellanie Hubert, Justin Chu Cary, Gina Jun, Sweta Keswani, Julian Gant, Gabi Faye, Anastasia Veronica Lee, John Wollman, Jo Yang, Sheilagh Weymouth, Michal Birnbaum, Yury Tsykun</t>
  </si>
  <si>
    <t>La segunda oportunidad (2022).mkv</t>
  </si>
  <si>
    <t>Luther: The Fallen Sun</t>
  </si>
  <si>
    <t>Luther: Cae la noche (2023) - FilmAffinity</t>
  </si>
  <si>
    <t>Thriller. Drama | Secuela. Policíaco. Asesinos en serie</t>
  </si>
  <si>
    <t>Idris Elba, Cynthia Erivo, Andy Serkis, Dermot Crowley, Thomas Coombes, Hattie Morahan, Lauryn Ajufo, Vincent Regan, Ross Waiton, Dan Li, Edward Hogg, Einar Kuusk, Tom McCall, Carl Spencer, Amy Trigg, Natasha Patel, Jess Liaudin, Ian Streetz, Teodor Tsolov, Andy Apollo, Samantha Pearl, Bianca Bardoe, Patrick Marciano, Hugo Nicolau, Gwen Subuh-Symons, Borislava Stratieva, George Jovanovic, Ash Patel, Yasmine Maya, Paul Coster, Henry Hereford, Wayne Cater, Orlando Brooke, James Bamford, Nicola Achilleas, Guy Williams</t>
  </si>
  <si>
    <t>Vous n'aurez pas ma haine</t>
  </si>
  <si>
    <t>Luther. Cae la noche (2023).mkv</t>
  </si>
  <si>
    <t>No tendréis mi odio (2022) - FilmAffinity</t>
  </si>
  <si>
    <t>Drama | Terrorismo</t>
  </si>
  <si>
    <t>Pierre Deladonchamps, Zoé Iorio, Camélia Jordana, Thomas Mustin, Christelle Cornil, Anne Azoulay, Farida Rahouadj, Jonathan Failla, Yannick Choirat, Marcos Adamantiadis, Anaïs Dahl</t>
  </si>
  <si>
    <t>1920*860</t>
  </si>
  <si>
    <t>No tendréis mi odio (2022).mkv</t>
  </si>
  <si>
    <t>Violent Night</t>
  </si>
  <si>
    <t>Noche de paz (2022) - FilmAffinity</t>
  </si>
  <si>
    <t>Thriller. Comedia. Acción | Comedia negra. Navidad</t>
  </si>
  <si>
    <t>David Harbour, John Leguizamo, Alex Hassell, Edi Patterson, Beverly D'Angelo, Cam Gigandet, Alexis Louder, Frederick Allen, André Eriksen, Mike Dopud, Stephanie Sy, Alexander Elliot, Leah Brady, John B. Lowe, Brendan Fletcher, Mitra Suri</t>
  </si>
  <si>
    <t>Noche de paz (2022).mkv</t>
  </si>
  <si>
    <t>Ray Donovan: The Movie</t>
  </si>
  <si>
    <t>Ray Donovan, la película (2022) - FilmAffinity</t>
  </si>
  <si>
    <t>Liev Schreiber, Kerris Dorsey, Jon Voight, Kerry Condon, Eddie Marsan, Alan Alda, Dash Mihok, David Patrick Kelly, Katherine Moennig, AJ Michalka, Sheryl Lee Ralph, Pooch Hall, Chris Petrovski, Danny Deferrari, James J. LaBonte, Chris Gray, Tempest Morgan, Tye Alexander, Rob Lévesque, Mick O'Rourke, Robert Loftus, Johnny Sanchez, Raina Pellinger, Chad Knorr, Carolyn Braver, Bill Salvatore, Charles Massey, Patrick Klein, Nathaniel Beal, Sherry Cole, Ryan T. Connors, Nick Luberto, Dominic, Daniel Hirsh, Anne Reardon</t>
  </si>
  <si>
    <t>Ray Donovan, la película (2022).mkv</t>
  </si>
  <si>
    <t>Babylon</t>
  </si>
  <si>
    <t>Babylon (2022) - FilmAffinity</t>
  </si>
  <si>
    <t>Drama. Comedia | Años 20. Años 30. Cine dentro del cine</t>
  </si>
  <si>
    <t>Margot Robbie, Brad Pitt, Diego Calva, Jean Smart, Li Jun Li, Jovan Adepo, Tobey Maguire, Max Minghella, Katherine Waterston, Samara Weaving, Eric Roberts, Lukas Haas, P.J. Byrne, Jeff Garlin, Rory Scovel, Damon Gupton, Spike Jonze, Olivia Wilde, Phoebe Tonkin, Ethan Suplee, Jennifer Grant, Chloe Fineman, Olivia Hamilton, Patrick Fugit, Kaia Gerber, Flea</t>
  </si>
  <si>
    <t>Babylon (2022).mkv</t>
  </si>
  <si>
    <t>The Railway Children Return</t>
  </si>
  <si>
    <t>El regreso de los niños del ferrocarril (2022) - FilmAffinity</t>
  </si>
  <si>
    <t>Drama. Aventuras | II Guerra Mundial. Cine familiar</t>
  </si>
  <si>
    <t>Jenny Agutter, Sheridan Smith, Tom Courtenay, Beau Gadsdon, Gabriel Freilich, Austin Haynes, Neil Hurst, Kenneth Aikens, Dumo Mkweli, Joanne James, John Bradley, Hugh Quarshie, Jessica Baglow</t>
  </si>
  <si>
    <t>El regreso de los niños del ferrocarril (2022).mkv</t>
  </si>
  <si>
    <t>Gulltransporten </t>
  </si>
  <si>
    <t>Gold Run (2022) - FilmAffinity</t>
  </si>
  <si>
    <t>Bélico. Thriller | II Guerra Mundial. Zonas frías/polares</t>
  </si>
  <si>
    <t>Jon Øigarden, Axel Bøyum, Anatole Taubman, Sven Nordin, Pål Anders Nordvi, Bjørnar Bruun, Ida Elise Broch, Gard B. Eidsvold, Thorbjørn Harr, Eivind Sander, Morten Svartveit, Lars Berge, Terje Strømdahl</t>
  </si>
  <si>
    <t>Gold Run (2022).mkv</t>
  </si>
  <si>
    <t>Johnny</t>
  </si>
  <si>
    <t>Johnny (2022) - FilmAffinity</t>
  </si>
  <si>
    <t>Dawid Ogrodnik, Piotr Trojan, Beata Zygarlicka, Grazyna Bulka, Maria Pakulnis, Joachim Lamza, Marta Stalmierska, Jakub Nosiadek, Anna Dymna, Witold Debicki, Magdalena Czerwinska, Michal Kaleta, Beata Bandurska, Mariusz Bakowski, Konrad Beta, Anna Biernacik, Robert Ciszewski, Mateusz Czwartosz, Lukasz Dabrowski, Lukasz Gajdzis, Piotr Gluchowski, Magdalena Gorzelanczyk, Hanna Klepacka, Ryszard Kluge, Milena Lisiecka, Piotr Lukaszczyk, Grzegorz Malecki, Katarzyna Z. Michalska, Jan Napieralski, Jerzy Nasierowski, Mikolaj Osinski, Judyta Paradzinska-Górska, Kordian Rekowski, Ewa Rodart, Maciej Winkler. Intervenciones de: Jerzy Owsiak</t>
  </si>
  <si>
    <t>Johnny (2022).mkv</t>
  </si>
  <si>
    <t>Corsage</t>
  </si>
  <si>
    <t>La emperatriz rebelde (2022) - FilmAffinity</t>
  </si>
  <si>
    <t>Vicky Krieps, Colin Morgan, Florian Teichtmeister, Finnegan Oldfield, Aaron Friesz, Raphael von Bargen, Alma Hasun, Tamás Lengyel, Jeanne Werner, Manuel Rubey, Katharina Lorenz, Alexander Pschill, Regina Fristch, Norman Hacker, Oliver Rosskopf, Lilly Maria Tschörtner, Johanna Mahaffy, David Oberkogler, Eva Spreitzhofer, Klaus Huhle, Kajetan Dick, Alice Prosser, Ivana Urban, Raphael Nicholas</t>
  </si>
  <si>
    <t>La emperatriz rebelde (2022).mkv</t>
  </si>
  <si>
    <t>Rob Zombie’s The Munsters</t>
  </si>
  <si>
    <t>La familia Monster (2022) - FilmAffinity</t>
  </si>
  <si>
    <t>Fantástico. Comedia. Terror | Monstruos. Remake. Comedia de terror</t>
  </si>
  <si>
    <t>Sheri Moon Zombie, Jeff Daniel Phillips, Daniel Roebuck, Cassandra Peterson, Dee Wallace, Jorge Garcia, Richard Brake, Catherine Schell, Sylvester McCoy, Pat Priest, Tomas Boykin, Jeremy Wheeler, Roderick Hill, Mark Griffith</t>
  </si>
  <si>
    <t>La familia Monster (2022).mkv</t>
  </si>
  <si>
    <t>The Fabelmans</t>
  </si>
  <si>
    <t>Los Fabelman (2022) - FilmAffinity</t>
  </si>
  <si>
    <t>Drama | Biográfico. Familia. Infancia. Adolescencia. Cine dentro del cine. Años 50. Años 60</t>
  </si>
  <si>
    <t>Michelle Williams, Paul Dano, Gabriel LaBelle, Seth Rogen, Judd Hirsch, Mateo Zoryon Francis-DeFord, Julia Butters, Jeannie Berlin, Oakes Fegley, David Lynch, Robin Bartlett, Gabriel Bateman, Nicolas Cantu, Sam Rechner, Chloe East, Isabelle Kusman, Jonathan Hadary, Sophia Kopera, Birdie Borria, Alina Brace, Keeley Karsten, Chandler Lovelle</t>
  </si>
  <si>
    <t>Los Fabelman (2022).mkv</t>
  </si>
  <si>
    <t>Era ora</t>
  </si>
  <si>
    <t>Ya era hora (2023) - FilmAffinity</t>
  </si>
  <si>
    <t>Comedia. Fantástico. Drama | Remake. Comedia romántica. Bucles temporales</t>
  </si>
  <si>
    <t>Edoardo Leo, Barbara Ronchi, Mario Sgueglia, Francesca Cavallin, Andrea Purgatori, Massimo Wertmüller</t>
  </si>
  <si>
    <t>Ya era hora (2023).mkv</t>
  </si>
  <si>
    <t>Avatar: The Way of Water</t>
  </si>
  <si>
    <t>Avatar: El sentido del agua (2022) - FilmAffinity</t>
  </si>
  <si>
    <t>Ciencia ficción. Aventuras. Fantástico. Acción | Familia. Extraterrestres. Secuela. 3-D</t>
  </si>
  <si>
    <t>Avatar. El sentido del agua (2022).mkv</t>
  </si>
  <si>
    <t>Kill Bok-soon</t>
  </si>
  <si>
    <t>Boksoon debe morir (2023) - FilmAffinity</t>
  </si>
  <si>
    <t>Jeon Do-yeon, Sol Kyung-gu, Kim Si-a, Esom, Koo Kyo-hwan, Lee Yeon, Hwang Jung-min, Lee Jae-wook</t>
  </si>
  <si>
    <t>Boksoon debe morir (2023).mkv</t>
  </si>
  <si>
    <t>Broker</t>
  </si>
  <si>
    <t>Broker (2022) - FilmAffinity</t>
  </si>
  <si>
    <t>Lee Ji-Eun, Song Kang-ho, Gang Dong-won, Bae Doona, Lee Joo-young, Bek Hyun-jin, Ryu Kyung-Soo, Kang Gil-woo, Song Sae-byeok, Kim Sun-young, Lee Dong-hwi, Choi Hee-jin, Park Hae-jun</t>
  </si>
  <si>
    <t>Broker (2022).mkv</t>
  </si>
  <si>
    <t>Puss in Boots: The Last Wish</t>
  </si>
  <si>
    <t>El gato con botas: El último deseo (2022) - FilmAffinity</t>
  </si>
  <si>
    <t>Animación. Aventuras. Comedia. Fantástico | Gatos. Secuela. Perros/Lobos</t>
  </si>
  <si>
    <t>El gato con botas. El último deseo (2022).mkv</t>
  </si>
  <si>
    <t>Mrs. Harris goes to Paris</t>
  </si>
  <si>
    <t>El viaje a París de la señora Harris (2022) - FilmAffinity</t>
  </si>
  <si>
    <t>Comedia. Drama | Años 50. Moda</t>
  </si>
  <si>
    <t>Lesley Manville, Jason Isaacs, Anna Chancellor, Isabelle Huppert, Alba Baptista, Rose Williams, Lucas Bravo, Lambert Wilson, Christian McKay, Roxane Duran, Ellen Thomas, Guilaine Londez, Delroy Atkinson</t>
  </si>
  <si>
    <t>El viaje a París de la señora Harris (2022).mkv</t>
  </si>
  <si>
    <t>De son vivant</t>
  </si>
  <si>
    <t>Es su vida (2021) - FilmAffinity</t>
  </si>
  <si>
    <t>Catherine Deneuve, Benoît Magimel, Cécile De France, Oscar Morgan, Gabriel Sara, Melissa George, Lou Lampros, Clément Ducol</t>
  </si>
  <si>
    <t>Es su vida (2021).mkv</t>
  </si>
  <si>
    <t>No mires a los ojos</t>
  </si>
  <si>
    <t>No mires a los ojos (2022) - FilmAffinity</t>
  </si>
  <si>
    <t>Paco León, Leonor Watling, Àlex Brendemühl, Juan Diego Botto, María Romanillos, Marcos Ruiz, Susana Abaitua, Luisa Gavasa, Sebastián Atienza, Noelia Garcia, Paula Isiegas, Iñaki Gabilondo</t>
  </si>
  <si>
    <t>No mires a los ojos (2022).mkv</t>
  </si>
  <si>
    <t>Tetris</t>
  </si>
  <si>
    <t>Tetris (2023) - FilmAffinity</t>
  </si>
  <si>
    <t>Drama | Basado en hechos reales. Videojuego. Espionaje. Guerra Fría. Años 80</t>
  </si>
  <si>
    <t>Taron Egerton, Nikita Efremov, Oleg Shtefanko, Igor Grabuzov, Sofya Lebedeva, Anthony Boyle, Toby Jones, Roger Allam, Ben Miles, Togo Igawa, Moyo Akandé, Matthew Marsh, Ieva Andrejevaite, Bhav Joshi, Sharon Young, Ken Yamamura, Miles Barrow, Rob Locke, Aaron Vodovoz, Holly Woodhouse, Greg Kolpakchi, Irina Kara, Niino Furuhata, Stefan Milne, Anna Lavrenteva, Ben Bradley, Rick Yune, Mezi Atwood</t>
  </si>
  <si>
    <t>Tetris (2023).mkv</t>
  </si>
  <si>
    <t>Till</t>
  </si>
  <si>
    <t>Till, el crimen que lo cambió todo (2022) - FilmAffinity</t>
  </si>
  <si>
    <t>Drama | Basado en hechos reales. Racismo. Años 50</t>
  </si>
  <si>
    <t>Danielle Deadwyler, Jalyn Hall, Frankie Faison, Haley Bennett, Whoopi Goldberg, John Douglas Thompson, Sean Patrick Thomas, Jamie Renell, Kevin Carroll, Roger Guenveur Smith, Tosin Cole, Jayme Lawson, David Caprita, Njema Williams, Gail Everett-Smith, Josh Ventura, Marc Collins, Diallo Thompson, Tyrik Johnson, Enoch King</t>
  </si>
  <si>
    <t>Till, el crimen que lo cambió todo (2022).mkv</t>
  </si>
  <si>
    <t>Shazam! Fury of the Gods</t>
  </si>
  <si>
    <t>¡Shazam! La furia de los dioses (2023) - FilmAffinity</t>
  </si>
  <si>
    <t>Fantástico. Comedia. Acción. Aventuras | Superhéroes. Magia. Cómic. DC Comics. Secuela</t>
  </si>
  <si>
    <t>Zachary Levi, Helen Mirren, Lucy Liu, Rachel Zegler, Jack Dylan Grazer, Asher Angel, Djimon Hounsou, Marta Milans, Cooper Andrews, Adam Brody, Grace Fulton, Meagan Good, D.J. Cotrona, Jovan Armand, Ian Chen, Faithe Herman, Diedrich Bader, Ross Butler, P.J. Byrne, Rizwan Manji, Derek Russo, David Lengel, Abby Glover, Bonnie Ryan, Otis Winston, Kelvin Hodge, Carter Williams, Chloe Camp, Chloe Childs, Michael Mario Good, Marc Demeter, José Mora Ramos, George Peroulas, Richie Acevedo, Stephen Branson, Jeff Bukowski, Zach Catanzareti, Jamel Chambers, Christopher Cocke, Alonzo Hester, Maurice T Johnson, Bradley Ryan Knispel, Colton Langan, Babatunde Oyewo, Sia Poorak, Kimi Price Queguiner, Patrick Reidy, Hana Soomro, Robert Tinsley, Sam Zheng</t>
  </si>
  <si>
    <t>Rogue Agent</t>
  </si>
  <si>
    <t>Agente oculto (2022) - FilmAffinity</t>
  </si>
  <si>
    <t>Gemma Arterton, James Norton, Shazad Latif, Jimmy Akingbola, Sarah Goldberg, Julian Barratt, Freya Mavor, Edwina Findley Dickerson, Marisa Abela, Michael Fenton Stevens, Chris Wilson, Philip Wright, Charlotte Avery, Mark Lockhart</t>
  </si>
  <si>
    <t>Agente oculto (2022).mkv</t>
  </si>
  <si>
    <t>Operation Fortune: Ruse de guerre</t>
  </si>
  <si>
    <t>Operación Fortune: El gran engaño (2023) - FilmAffinity</t>
  </si>
  <si>
    <t>Thriller. Acción. Comedia</t>
  </si>
  <si>
    <t>Jason Statham, Aubrey Plaza, Josh Hartnett, Cary Elwes, Hugh Grant, Bugzy Malone, Eugenia Kuzmina, Peter Ferdinando, Lourdes Faberes, Sam Douglas, Aksel Ustun, Oliver Maltman, Vincent Wang, Ergun Kuyucu, Max Beesley, Kaan Urgancioglu, Conor MacNeill</t>
  </si>
  <si>
    <t>Operación Fortune. El gran engaño (2023).mkv</t>
  </si>
  <si>
    <t>She Said</t>
  </si>
  <si>
    <t>Al descubierto (2022) - FilmAffinity</t>
  </si>
  <si>
    <t>Drama | Basado en hechos reales. Periodismo. Feminismo. Abusos sexuales</t>
  </si>
  <si>
    <t>Zoe Kazan, Patricia Clarkson, Carey Mulligan, André Braugher, Jennifer Ehle, Ashley Judd, Angela Yeoh, Maren Heary, Sean Cullen, Anastasia Barzee, Hilary Greer, Tina WongLu, Nancy Ellen Shore, Wesley Holloway, Stephen Dexter, Emma O'Connor, Brad Neilley, Katie Nisa, Stephanie Heitman, Sujata Eyrick, Justine Colan, Elle Graham, Rand Faris, Anita Sabherwal, Leah Kreitz</t>
  </si>
  <si>
    <t>Al descubierto (2022).mkv</t>
  </si>
  <si>
    <t>Ant-Man and The Wasp: Quantumania</t>
  </si>
  <si>
    <t>Ant-Man y la Avispa: Quantumanía (2023) - FilmAffinity</t>
  </si>
  <si>
    <t>Ciencia ficción. Fantástico. Acción. Comedia | Superhéroes. Insectos. Secuela. Cómic. Marvel Comics. MCU</t>
  </si>
  <si>
    <t>Paul Rudd, Evangeline Lilly, Michelle Pfeiffer, Michael Douglas, Jonathan Majors, Kathryn Newton, Bill Murray, William Jackson Harper, Katy O'Brian, Randall Park, Corey Stoll, David Dastmalchian, Leonardo Taiwo, Paul Fairlie, David Bertucci, Milos Bindas, Clément Osty, Tianyi Kiy, Tony McCarthy</t>
  </si>
  <si>
    <t>Ant-Man y la Avispa. Quantumanía (2023).mkv</t>
  </si>
  <si>
    <t>Heojil kyolshim</t>
  </si>
  <si>
    <t>Decision to Leave (2022) - FilmAffinity</t>
  </si>
  <si>
    <t>Intriga. Drama. Romance | Crimen</t>
  </si>
  <si>
    <t>Tang Wei, Park Hae-Il, Park Yong-woo, Yoo Seung-mok, Kim Shin-young, Lee Jung-hyun, Seo Hyun-woo, Park Jung-min, Jeong Ha-dam, Go Min-si, Go Kyung-pyo, Jung Yi-seo, Lee Hak-Joo</t>
  </si>
  <si>
    <t>Decision to Leave (2022).mkv</t>
  </si>
  <si>
    <t>EO</t>
  </si>
  <si>
    <t>EO (2022) - FilmAffinity</t>
  </si>
  <si>
    <t>Drama | Animales</t>
  </si>
  <si>
    <t>Sandra Drzymalska, Lorenzo Zurzolo, Mateusz Kosciukiewicz, Isabelle Huppert, Tomasz Organek, Saverio Fabbri, Lolita Chammah</t>
  </si>
  <si>
    <t>1550*1080</t>
  </si>
  <si>
    <t>EO (2022).mkv</t>
  </si>
  <si>
    <t>Eugénie Grandet</t>
  </si>
  <si>
    <t>Eugénie Grandet (2021) - FilmAffinity</t>
  </si>
  <si>
    <t>César Domboy, Olivier Gourmet, Joséphine Japy, Valérie Bonneton, Philippe du Janerand, Bruno Raffaelli, Nathalie Bécue, François Marthouret, Pierre-Olivier Scotto, Anne-Marie Philipe</t>
  </si>
  <si>
    <t>Goliath</t>
  </si>
  <si>
    <t>Goliath (2022) - FilmAffinity</t>
  </si>
  <si>
    <t>Pierre Niney, Gilles Lellouche, Emmanuelle Bercot, John Paval, Marie Gillain, Jacques Perrin, Laurent Stocker, Lorène Devienne, Marc de Panda, Yannick Renier, Chloé Stéfani, Romain Barreau, Rose Harlean, Fleur Geffrier</t>
  </si>
  <si>
    <t>Eugénie Grandet (2021).mkv</t>
  </si>
  <si>
    <t>Goliath (2022).mkv</t>
  </si>
  <si>
    <t>R.M.N.</t>
  </si>
  <si>
    <t>R.M.N. (2022) - FilmAffinity</t>
  </si>
  <si>
    <t>Marin Grigore, Judith State, Macrina Barladeanu, Orsolya Moldován, Rácz Endre, József Bíró, Ovidiu Crisan, Zoltán Deák, Cerasela Iosifescu, Andrei Finti, Bacs Miklos, Alin Panc, Victor Benderra, Amitha Jayasinghe, Gihan Edirisinghe, Nuwan Karunarathna, Kovacs Levente Jr., Varga Csilla, Orban Attila, Boros-Piroska Klara, András Hatházi, Lucian Ifrim, Axel Moustache</t>
  </si>
  <si>
    <t>R.M.N. (2022).mkv</t>
  </si>
  <si>
    <t>Seven Kings Must Die</t>
  </si>
  <si>
    <t>Siete reyes deben morir (2023) - FilmAffinity</t>
  </si>
  <si>
    <t>Acción. Drama | Histórico</t>
  </si>
  <si>
    <t>Alexander Dreymon, Mark Rowley, Arnas Fedaravicius, Rod Hallett, Ingrid García Jonsson, Harry Gilby, Ross Anderson, James Northcote, Tom Christian, Ewan Horrocks, Nick Wittman, Zak Sutcliffe, Alexandra Tóth, Márk Halécius, Brezovszky Dániel György</t>
  </si>
  <si>
    <t>Siete reyes deben morir (2023).mkv</t>
  </si>
  <si>
    <t>TÁR</t>
  </si>
  <si>
    <t>TÁR (2022) - FilmAffinity</t>
  </si>
  <si>
    <t>Drama | Música. Homosexualidad</t>
  </si>
  <si>
    <t>Cate Blanchett, Nina Hoss, Noémie Merlant, Mark Strong, Sam Douglas, Sydney Lemmon, Murali Perumal, Diana Birenyte, Vivian Full, Amanda Blake, Julian Glover, Allan Corduner, Lucie Pohl, Lee R. Sellars, Sylvia Flote, Frank Röth, Sophie Kauer</t>
  </si>
  <si>
    <t>TÁR (2022).mkv</t>
  </si>
  <si>
    <t>Shazam! La furia de los dioses (2023).mkv</t>
  </si>
  <si>
    <t>Devotion</t>
  </si>
  <si>
    <t>Devotion. Una historia de héroes (2022) - FilmAffinity</t>
  </si>
  <si>
    <t>Bélico. Drama | Basado en hechos reales. Guerra de Corea. Años 50. Ejército. Aviones</t>
  </si>
  <si>
    <t>Jonathan Majors, Glen Powell, Thomas Sadoski, Joe Jonas, Daren Kagasoff, Nick Hargrove, Christina Jackson, Spencer Neville, BettyLynn Allison, Julie Kessler, Serinda Swan, Joseph Cross</t>
  </si>
  <si>
    <t>Devotion. Una historia de héroes (2022).mkv</t>
  </si>
  <si>
    <t>Hunt</t>
  </si>
  <si>
    <t>Hunt. Caza al espía (2022) - FilmAffinity</t>
  </si>
  <si>
    <t>Thriller. Intriga. Drama. Acción | Espionaje. Años 80</t>
  </si>
  <si>
    <t>Lee Jung-jae, Jung Woo-sung, Heo Sung-tae, Park Yoon-hee, Joe Nowell, Jeon Hye-jin, Jung Jae-Sung, Go Youn-jung, Jeong Man-shik, Jo Woo-jin, Andreas Fronk, Kim Jong-soo, Kim Nam-gil, Derek Chouinard</t>
  </si>
  <si>
    <t>Hunt. Caza al espía (2022).mkv</t>
  </si>
  <si>
    <t>M3GAN</t>
  </si>
  <si>
    <t>M3GAN (2022) - FilmAffinity</t>
  </si>
  <si>
    <t>Terror. Thriller. Ciencia ficción | Muñecos. Robots. Inteligencia artificial</t>
  </si>
  <si>
    <t>Allison Williams, Violet McGraw, Ronny Chieng, Brian Jordan Alvarez, Jen Van Epps, Arlo Green, Michael Saccente, Amie Donald, Stephane Garneau-Monten, Kira Josephson, Lori Dungey</t>
  </si>
  <si>
    <t>M3GAN (2022).mkv</t>
  </si>
  <si>
    <t>Scream VI</t>
  </si>
  <si>
    <t>Scream VI (2023) - FilmAffinity</t>
  </si>
  <si>
    <t>Terror. Thriller. Intriga | Asesinos en serie. Comedia negra. Slasher. Sátira. Secuela</t>
  </si>
  <si>
    <t>Melissa Barrera, Jenna Ortega, Courteney Cox, Jasmin Savoy Brown, Mason Gooding, Hayden Panettiere, Dermot Mulroney, Josh Segarra, Samara Weaving, Jack Champion, Liana Liberato, Henry Czerny, Tony Revolori, Devyn Nekoda, Thomas Cadrot, Andre Anthony</t>
  </si>
  <si>
    <t>Scream VI (2023).mkv</t>
  </si>
  <si>
    <t>Brian and Charles</t>
  </si>
  <si>
    <t>Brian y Charles (2022) - FilmAffinity</t>
  </si>
  <si>
    <t>Comedia. Drama | Robots. Amistad. Comedia dramática. Remake</t>
  </si>
  <si>
    <t>David Earl, Chris Hayward, Louise Brealey, Jamie Michie, Lynn Hunter, Lowri Izzard, Mari Izzard, Cara Chase, Nicholas Asbury, Sunil Patel, Vivienne Soan, Nina Sosanya</t>
  </si>
  <si>
    <t>Brian y Charles (2022).mkv</t>
  </si>
  <si>
    <t>Dungeons &amp; Dragons: Honor Among Thieves</t>
  </si>
  <si>
    <t>Dungeons &amp; Dragons: Honor entre ladrones (2023) - FilmAffinity</t>
  </si>
  <si>
    <t>Fantástico. Aventuras | Dragones. Reboot. Fantasía medieval</t>
  </si>
  <si>
    <t>Chris Pine, Michelle Rodriguez, Regé-Jean Page, Justice Smith, Hugh Grant, Sophia Lillis, Chloe Coleman, Jason Wong, Daisy Head, Sophia Eleni. Voz: David Sobolov. Cameo: Bradley Cooper</t>
  </si>
  <si>
    <t>Dungeons &amp; Dragons. Honor entre ladrones (2023).mkv</t>
  </si>
  <si>
    <t>Soft &amp; Quiet</t>
  </si>
  <si>
    <t>El club del odio (2022) - FilmAffinity</t>
  </si>
  <si>
    <t>Intriga. Thriller. Drama | Racismo. Cine independiente USA</t>
  </si>
  <si>
    <t>Stefanie Estes, Olivia Luccardi, Eleanore Pienta, Dana Millican, Melissa Paulo, Jon Beavers, Cissy Ly, Nina E. Jordan, Jayden Leavitt, Shannon Mahoney, Jovita Molina, Rebekah Wiggins</t>
  </si>
  <si>
    <t>El club del odio (2022).mkv</t>
  </si>
  <si>
    <t>Der Passfälscher (The Forger)</t>
  </si>
  <si>
    <t>El falsificador de pasaportes (2022) - FilmAffinity</t>
  </si>
  <si>
    <t>Louis Hofmann, Jonathan Berlin, Luna Wedler, Nina Gummich, André Jung, Marc Limpach, Yotam Ishay, Luc Feit, Jeanne Werner, Sina Reiß, Catherine Janke, Stephanie Stremler, Marie Jung, Stefan Merki, Nickel Bösenberg, Joscha Schönhaus</t>
  </si>
  <si>
    <t>El falsificador de pasaportes (2022).mkv</t>
  </si>
  <si>
    <t>Emily</t>
  </si>
  <si>
    <t>Emily (2022) - FilmAffinity</t>
  </si>
  <si>
    <t>Emma Mackey, Adrian Dunbar, Oliver Jackson-Cohen, Gemma Jones, Fionn Whitehead, Alexandra Dowling, Amelia Gething, Sacha Parkinson, Philip Desmeules, Gerald Lepkowski, Elijah Wolf, Veronica Roberts, Cara Foley, Paul Warriner, Emma Harbour</t>
  </si>
  <si>
    <t>Emily (2022).mkv</t>
  </si>
  <si>
    <t>Boys Town</t>
  </si>
  <si>
    <t>Forja de hombres (1938) - FilmAffinity</t>
  </si>
  <si>
    <t>Spencer Tracy, Mickey Rooney, Henry Hull, Leslie Fenton, Addison Richards, Edward Norris, Gene Reynolds, Minor Watson</t>
  </si>
  <si>
    <t>Forja de hombres (1938).mkv</t>
  </si>
  <si>
    <t>Holy Spider</t>
  </si>
  <si>
    <t>Holy Spider (Araña sagrada) (2022) - FilmAffinity</t>
  </si>
  <si>
    <t>Thriller. Drama | Crimen. Neo-noir. Prostitución. Asesinos en serie. Basado en hechos reales. Drama judicial / Abogados/as</t>
  </si>
  <si>
    <t>Zar Amir-Ebrahimi, Mehdi Bajestani, Arash Ashtiani, Forouzan Jamshidnejad, Mesbah Taleb, Alice Rahimi, Sara Fazilat, Sina Parvaneh, Nima Akbarpour, Firouz Agheli</t>
  </si>
  <si>
    <t>Holy Spider (Araña sagrada) (2022).mkv</t>
  </si>
  <si>
    <t>Irati</t>
  </si>
  <si>
    <t>Irati (2022) - FilmAffinity</t>
  </si>
  <si>
    <t>Fantástico. Aventuras. Acción. Drama | Edad Media. Siglo VIII. Mitología. Capa y espada</t>
  </si>
  <si>
    <t>Edurne Azkarate, Eneko Sagardoy, Itziar Ituño, Nagore Aranburu, Elena Ruíz, Iosu Eguskiza, Kepa Errasti, Iñaki Beraetxe, Iñigo Aranbarri, Ramón Agirre, Miren Tirapu, Aitor Barandiaran, Gaizka Txamizo, Patxi Bisquert, Karlos Arguiñano, Iñigo Aranburu</t>
  </si>
  <si>
    <t>Su majestad de los mares del Sur (1954).mkv</t>
  </si>
  <si>
    <t>Irati (2022).mkv</t>
  </si>
  <si>
    <t>AIR</t>
  </si>
  <si>
    <t>AIR (2023) - FilmAffinity</t>
  </si>
  <si>
    <t>Drama | Deporte. Baloncesto. Bolsa &amp; Negocios. Basado en hechos reales. Años 80</t>
  </si>
  <si>
    <t>Matt Damon, Ben Affleck, Viola Davis, Jason Bateman, Chris Messina, Chris Tucker, Matthew Maher, Marlon Wayans, Gustaf Skarsgård, Julius Tennon, Jessica Green, Joel Gretsch, Barbara Sukowa, Tom Papa, Gabrielle Bourne, Lechristopher Williams, Dan Bucatinsky, Haylee Baldwin, Andy Hirsch, Tami Jordan, Zacorri, Ure Egbuho, Martina De Leon</t>
  </si>
  <si>
    <t>AIR (2023).mkv</t>
  </si>
  <si>
    <t>Crater</t>
  </si>
  <si>
    <t>Crater (2023) - FilmAffinity</t>
  </si>
  <si>
    <t>Aventuras. Drama. Ciencia ficción | Adolescencia. Aventura espacial</t>
  </si>
  <si>
    <t>Mckenna Grace, Billy Barratt, Isaiah Russell-Bailey, Orson Hong, Hero Hunter, Thomas Boyce, Jermaine McTizic, Fran Robertson</t>
  </si>
  <si>
    <t>Crater (2023).mkv</t>
  </si>
  <si>
    <t>Missing (2023) - FilmAffinity</t>
  </si>
  <si>
    <t>Thriller. Drama | Secuela. Secuestros / Desapariciones. Internet / Informática</t>
  </si>
  <si>
    <t>Storm Reid, Nia Long, Amy Landecker, Ken Leung, Thomas Barbusca, Lisa Yamada, Joaquim de Almeida, Tim Griffin, Megan Suri, Tracy Vilar, Karina Noelle Castillo, Rick Chambers, Michael Segovia, Jameel Shivji, Daniel Henney, Ava Zaria Lee, Kimberly Cheng, Sharar Ali-Speakes, Lauren B. Mosley</t>
  </si>
  <si>
    <t>Missing (2023).mkv</t>
  </si>
  <si>
    <t>Evil Dead Rise</t>
  </si>
  <si>
    <t>Posesión infernal: El despertar (2023) - FilmAffinity</t>
  </si>
  <si>
    <t>Terror. Fantástico | Posesiones / Exorcismos. Secuela. Gore</t>
  </si>
  <si>
    <t>Alyssa Sutherland, Lily Sullivan, Morgan Davies, Nell Fisher, Gabrielle Echols, Jayden Daniels, Billy Reynolds-McCarthy, Tai Wano, Anna-Maree Thomas, Mirabai Pease, Richard Crouchley</t>
  </si>
  <si>
    <t>Posesión infernal. El despertar (2023).mkv</t>
  </si>
  <si>
    <t>The Cursed</t>
  </si>
  <si>
    <t>The Cursed (2021) - FilmAffinity</t>
  </si>
  <si>
    <t>Terror | Siglo XIX</t>
  </si>
  <si>
    <t>Boyd Holbrook, Kelly Reilly, Alistair Petrie, Roxane Duran, Áine Rose Daly, Simon Kunz, Tom Sweet, Amelia Crouch, Nigel Betts, Stuart Bowman, Sean Mahon, Rebecca Calder, Gary Oliver, Richard Cunningham, Oisin Stack, Christopher Craig, Paul Bandey, Max Mackintosh, Jicey Carina, Millie Kiss, Fabien Houssaye, Carl Laforêt</t>
  </si>
  <si>
    <t>The Cursed (2021).mkv</t>
  </si>
  <si>
    <t>God's Country</t>
  </si>
  <si>
    <t>Tierra sin ley (2022) - FilmAffinity</t>
  </si>
  <si>
    <t>Thandiwe Newton, Tanaya Beatty, Jefferson White, Jeremy Bobb, Kai Lennox, Joris Jarsky, Karen Jean Olds, Gabriel Clark, Dark Sevier, Phaedra Nielson, Matthew Yetter, Ainsley Sevier, Lynn Solomon, John Hosking, Amy McLeod, Daniel McLeod</t>
  </si>
  <si>
    <t>Tierra sin ley (2022).mkv</t>
  </si>
  <si>
    <t>Castle Falls</t>
  </si>
  <si>
    <t>90 minutos (2021) - FilmAffinity</t>
  </si>
  <si>
    <t>Acción. Thriller. Drama | Bandas/pandillas callejeras</t>
  </si>
  <si>
    <t>90 minutos (2021).mkv</t>
  </si>
  <si>
    <t>The Pope's Exorcist</t>
  </si>
  <si>
    <t>El exorcista del papa (2023) - FilmAffinity</t>
  </si>
  <si>
    <t>Terror | Biográfico. Religión. Posesiones / Exorcismos. Años 80</t>
  </si>
  <si>
    <t>El exorcista del papa (2023).mkv</t>
  </si>
  <si>
    <t>Women Talking</t>
  </si>
  <si>
    <t>Ellas hablan (2022) - FilmAffinity</t>
  </si>
  <si>
    <t>Drama | Abusos sexuales. Religión. Feminismo. Basado en hechos reales</t>
  </si>
  <si>
    <t>Ellas hablan (2022).mkv</t>
  </si>
  <si>
    <t>The Whale</t>
  </si>
  <si>
    <t>La ballena (The Whale) (2022) - FilmAffinity</t>
  </si>
  <si>
    <t>Drama | Familia. Enfermedad. Homosexualidad</t>
  </si>
  <si>
    <t>La ballena (The Whale) (2022).mkv</t>
  </si>
  <si>
    <t>Chempion mira</t>
  </si>
  <si>
    <t>El duelo del siglo (2021) - FilmAffinity</t>
  </si>
  <si>
    <t>Drama | Basado en hechos reales. Años 70. Ajedrez</t>
  </si>
  <si>
    <t>El duelo del siglo (2021).mkv</t>
  </si>
  <si>
    <t>Invitation to a Murder</t>
  </si>
  <si>
    <t>Invitation to a Murder (2023) - FilmAffinity</t>
  </si>
  <si>
    <t>Intriga. Thriller | Años 30</t>
  </si>
  <si>
    <t>Invitation to a Murder (2023).mkv</t>
  </si>
  <si>
    <t>Les enfants des autres</t>
  </si>
  <si>
    <t>Los hijos de otros (2022) - FilmAffinity</t>
  </si>
  <si>
    <t>Drama. Romance. Comedia | Drama romántico</t>
  </si>
  <si>
    <t>Los hijos de otros (2022).mkv</t>
  </si>
  <si>
    <t>Rheingold</t>
  </si>
  <si>
    <t>Oro puro - Rheingold (2022) - FilmAffinity</t>
  </si>
  <si>
    <t>Drama | Biográfico. Hip Hop</t>
  </si>
  <si>
    <t>Oro puro - Rheingold (2022).mkv</t>
  </si>
  <si>
    <t>Bisang seoneon</t>
  </si>
  <si>
    <t>Declaración de emergencia (2021) - FilmAffinity</t>
  </si>
  <si>
    <t>Thriller. Drama. Acción | Crimen. Aviones</t>
  </si>
  <si>
    <t>Declaración de emergencia (2021).mkv</t>
  </si>
  <si>
    <t>Flamin' Hot</t>
  </si>
  <si>
    <t>Flamin' Hot: La historia de los Cheetos picantes (2023) - FilmAffinity</t>
  </si>
  <si>
    <t>Drama. Comedia | Biográfico. Basado en hechos reales</t>
  </si>
  <si>
    <t>Flamin' Hot. La historia de los Cheetos picantes (2023).mkv</t>
  </si>
  <si>
    <t>Mixed by Erry</t>
  </si>
  <si>
    <t>Mixed by Erry (2023) - FilmAffinity</t>
  </si>
  <si>
    <t>Comedia. Drama | Años 80. Años 90. Música. Basado en hechos reales</t>
  </si>
  <si>
    <t>Mixed by Erry (2023).mkv</t>
  </si>
  <si>
    <t>Palm Trees and Power Lines</t>
  </si>
  <si>
    <t>Nunca llueve en California (2022) - FilmAffinity</t>
  </si>
  <si>
    <t>Nunca llueve en California (2022).mkv</t>
  </si>
  <si>
    <t>A Beautiful Life</t>
  </si>
  <si>
    <t>Una vida maravillosa (2023) - FilmAffinity</t>
  </si>
  <si>
    <t>Una vida maravillosa.mkv</t>
  </si>
  <si>
    <t>Astérix et Obélix : L'Empire du milieu</t>
  </si>
  <si>
    <t>Astérix y Obélix y el reino medio (2023) - FilmAffinity</t>
  </si>
  <si>
    <t>Comedia. Aventuras | Cómic. Cine familiar</t>
  </si>
  <si>
    <t>Astérix y Obélix y el reino medio (2023).mkv</t>
  </si>
  <si>
    <t>Ai no Utagoe o Kikasete</t>
  </si>
  <si>
    <t>Canta con una chispa de armonía (2021) - FilmAffinity</t>
  </si>
  <si>
    <t>Animación. Comedia. Drama. Musical | Colegios &amp; Universidad. Música. Amistad. Inteligencia artificial</t>
  </si>
  <si>
    <t>Canta con una chispa de armonía (2021).mkv</t>
  </si>
  <si>
    <t>Chevalier</t>
  </si>
  <si>
    <t>Chevalier (2022) - FilmAffinity</t>
  </si>
  <si>
    <t>Drama | Revolución Francesa. Siglo XVIII. Biográfico. Música. Esgrima. Racismo</t>
  </si>
  <si>
    <t>Chevalier (2022).mkv</t>
  </si>
  <si>
    <t>God's Creatures</t>
  </si>
  <si>
    <t>Criaturas de Dios (2022) - FilmAffinity</t>
  </si>
  <si>
    <t>Criaturas de Dios (2022).mkv</t>
  </si>
  <si>
    <t>John Wick: Chapter 4</t>
  </si>
  <si>
    <t>John Wick 4 (2023) - FilmAffinity</t>
  </si>
  <si>
    <t>Acción. Thriller | Crimen. Secuela. Artes marciales</t>
  </si>
  <si>
    <t>John Wick 4 (2023).mkv</t>
  </si>
  <si>
    <t>Sisu</t>
  </si>
  <si>
    <t>Sisu (2022) - FilmAffinity</t>
  </si>
  <si>
    <t>Bélico. Western. Aventuras. Acción | II Guerra Mundial. Años 40. Nazismo</t>
  </si>
  <si>
    <t>Sisu (2022).mkv</t>
  </si>
  <si>
    <t>Extraction 2</t>
  </si>
  <si>
    <t>Tyler Rake 2 (2023) - FilmAffinity</t>
  </si>
  <si>
    <t>Tyler Rake 2 (2023).mkv</t>
  </si>
  <si>
    <t>To Leslie</t>
  </si>
  <si>
    <t>To Leslie (2022) - FilmAffinity</t>
  </si>
  <si>
    <t>Drama | Basado en hechos reales. Cine independiente USA. Alcoholismo</t>
  </si>
  <si>
    <t>To Leslie (2022).mkv</t>
  </si>
  <si>
    <t>Maria rêve</t>
  </si>
  <si>
    <t>El despertar de María (2022) - FilmAffinity</t>
  </si>
  <si>
    <t>El despertar de María (2022).mkv</t>
  </si>
  <si>
    <t>Riceboy Sleeps</t>
  </si>
  <si>
    <t>El que no soy (2022) - FilmAffinity</t>
  </si>
  <si>
    <t>Drama | Años 90. Inmigración. Maternidad</t>
  </si>
  <si>
    <t>El que no soy (2022).mkv</t>
  </si>
  <si>
    <t>Stars at Noon</t>
  </si>
  <si>
    <t>Las estrellas al mediodía (2022) - FilmAffinity</t>
  </si>
  <si>
    <t>Drama. Intriga. Romance | Erótico</t>
  </si>
  <si>
    <t>Las estrellas al mediodía (2022).mkv</t>
  </si>
  <si>
    <t>Moving On</t>
  </si>
  <si>
    <t>Moving On (2022) - FilmAffinity</t>
  </si>
  <si>
    <t>Moving On (2022).mkv</t>
  </si>
  <si>
    <t>Pearl</t>
  </si>
  <si>
    <t>Pearl (2022) - FilmAffinity</t>
  </si>
  <si>
    <t>Terror | Precuela. Años 1910-1919</t>
  </si>
  <si>
    <t>Pearl (2022).mkv</t>
  </si>
  <si>
    <t>Saint Omer</t>
  </si>
  <si>
    <t>Saint Omer. El pueblo contra Laurence Coly (2022) - FilmAffinity</t>
  </si>
  <si>
    <t>Drama | Drama judicial / Abogados/as. Crimen. Literatura</t>
  </si>
  <si>
    <t>Saint Omer. El pueblo contra Laurence Coly (2022).mkv</t>
  </si>
  <si>
    <t>An Cailín Ciúin</t>
  </si>
  <si>
    <t>The Quiet Girl (2022) - FilmAffinity</t>
  </si>
  <si>
    <t>Drama | Familia. Años 80. Infancia</t>
  </si>
  <si>
    <t>The Quiet Girl (2022).mkv</t>
  </si>
  <si>
    <t>AKA</t>
  </si>
  <si>
    <t>Alias (2023) - FilmAffinity</t>
  </si>
  <si>
    <t>Alias (2023).mkv</t>
  </si>
  <si>
    <t>Blue Jean</t>
  </si>
  <si>
    <t>Blue Jean (2022) - FilmAffinity</t>
  </si>
  <si>
    <t>Drama | Homosexualidad. Años 80</t>
  </si>
  <si>
    <t>Blue Jean (2022).mkv</t>
  </si>
  <si>
    <t>Cash (2023) - FilmAffinity</t>
  </si>
  <si>
    <t>Cash (2023).mkv</t>
  </si>
  <si>
    <t>Guardians of the Galaxy Vol. 3</t>
  </si>
  <si>
    <t>Guardianes de la galaxia Vol. 3 (2023) - FilmAffinity</t>
  </si>
  <si>
    <t>Ciencia ficción. Aventuras. Acción. Comedia. Drama | Superhéroes. Marvel Comics. Cómic. Animales. Amistad. MCU. Secuela</t>
  </si>
  <si>
    <t>1920*1020</t>
  </si>
  <si>
    <t>Guardianes de la galaxia Vol. 3.mkv</t>
  </si>
  <si>
    <t>Les Trois Mousquetaires: D'Artagnan</t>
  </si>
  <si>
    <t>Los tres mosqueteros: D'Artagnan (2023) - FilmAffinity</t>
  </si>
  <si>
    <t>Aventuras. Intriga. Romance | Capa y espada. Siglo XVII</t>
  </si>
  <si>
    <t>Los tres mosqueteros. D'Artagnan (2023).mkv</t>
  </si>
  <si>
    <t>Retour à Séoul</t>
  </si>
  <si>
    <t>Retorno a Seúl (2022) - FilmAffinity</t>
  </si>
  <si>
    <t>Retorno a Seúl (2022).mkv</t>
  </si>
  <si>
    <t>Einfach mal was Schönes</t>
  </si>
  <si>
    <t>Einfach mal was Schönes (2022) - FilmAffinity</t>
  </si>
  <si>
    <t>Einfach mal was Schönes (2022) (Algo bonito para variar).mkv</t>
  </si>
  <si>
    <t>They Cloned Tyrone</t>
  </si>
  <si>
    <t>El clon de Tyrone (2023) - FilmAffinity</t>
  </si>
  <si>
    <t>Ciencia ficción. Comedia. Intriga | Comedia negra. Blaxploitation</t>
  </si>
  <si>
    <t>El clon de Tyrone (2023).mkv</t>
  </si>
  <si>
    <t>The Flash</t>
  </si>
  <si>
    <t>Flash (2023) - FilmAffinity</t>
  </si>
  <si>
    <t>Ciencia ficción. Acción. Fantástico. Comedia | Superhéroes. Cómic. DC Comics. Viajes en el tiempo</t>
  </si>
  <si>
    <t>Flash (2023).mkv</t>
  </si>
  <si>
    <t>Renfield</t>
  </si>
  <si>
    <t>Renfield (2023) - FilmAffinity</t>
  </si>
  <si>
    <t>Renfield (2023).mkv</t>
  </si>
  <si>
    <t>Transformers: Rise Of The Beasts</t>
  </si>
  <si>
    <t>Transformers: El despertar de las bestias (2023) - FilmAffinity</t>
  </si>
  <si>
    <t>Acción. Aventuras. Ciencia ficción. Comedia | Robots. Extraterrestres. Años 90. Secuela</t>
  </si>
  <si>
    <t>Transformers. El despertar de las bestias (2023) .mkv</t>
  </si>
  <si>
    <t>Les Folies Fermières</t>
  </si>
  <si>
    <t>Un cabaret en la campiña (2022) - FilmAffinity</t>
  </si>
  <si>
    <t>Un cabaret en la campiña (2022).mkv</t>
  </si>
  <si>
    <t>Une belle course</t>
  </si>
  <si>
    <t>Un paseo con Madeleine (2022) - FilmAffinity</t>
  </si>
  <si>
    <t>Drama | Road Movie. Vejez / Madurez</t>
  </si>
  <si>
    <t>Un paseo con Madeleine (2022).mkv</t>
  </si>
  <si>
    <t>Shchedryk</t>
  </si>
  <si>
    <t>Canción de paz (2022) - FilmAffinity</t>
  </si>
  <si>
    <t>Canción de paz (2022).mkv</t>
  </si>
  <si>
    <t>When You Finish Saving the World</t>
  </si>
  <si>
    <t>Cuando termines de salvar el mundo (2022) - FilmAffinity</t>
  </si>
  <si>
    <t>Comedia. Drama | Familia. Adolescencia</t>
  </si>
  <si>
    <t>Cuando termines de salvar el mundo (2022).mkv</t>
  </si>
  <si>
    <t>L'innocent</t>
  </si>
  <si>
    <t>El inocente (2022) - FilmAffinity</t>
  </si>
  <si>
    <t>El inocente (2022).mkv</t>
  </si>
  <si>
    <t>Fatum</t>
  </si>
  <si>
    <t>Fatum (2023) - FilmAffinity</t>
  </si>
  <si>
    <t>Fatum (2023).mkv</t>
  </si>
  <si>
    <t>Ras Bras</t>
  </si>
  <si>
    <t>Frente a frente (2023) - FilmAffinity</t>
  </si>
  <si>
    <t>Frente a frente (2023).mkv</t>
  </si>
  <si>
    <t>Il Boemo</t>
  </si>
  <si>
    <t>Il Boemo (2022) - FilmAffinity</t>
  </si>
  <si>
    <t>Drama | Biográfico. Música. Ópera. Siglo XVIII</t>
  </si>
  <si>
    <t>Il Boemo (2022).mkv</t>
  </si>
  <si>
    <t>Matria</t>
  </si>
  <si>
    <t>Matria (2023) - FilmAffinity</t>
  </si>
  <si>
    <t>Matria (2023).mkv</t>
  </si>
  <si>
    <t xml:space="preserve">Novembre </t>
  </si>
  <si>
    <t>Novembre (2022) - FilmAffinity</t>
  </si>
  <si>
    <t>Thriller. Drama | Basado en hechos reales. Terrorismo. Policíaco</t>
  </si>
  <si>
    <t>Novembre (2022).mkv</t>
  </si>
  <si>
    <t xml:space="preserve">Paradise </t>
  </si>
  <si>
    <t>Paradise (2023) - FilmAffinity</t>
  </si>
  <si>
    <t>Paradise (2023).mkv</t>
  </si>
  <si>
    <t>Zom 100: Zombie ni Naru Made ni Shitai 100 no Koto</t>
  </si>
  <si>
    <t>Zom 100: Cien cosas que quiero hacer antes de convertirme en zombi (2023) - FilmAffinity</t>
  </si>
  <si>
    <t>Comedia. Terror | Comedia de terror. Zombis. Manga. Live-Action</t>
  </si>
  <si>
    <t>Zom 100. Cien cosas que quiero hacer antes de convertirme en zombi (2023).mkv</t>
  </si>
  <si>
    <t>Alice, Darling</t>
  </si>
  <si>
    <t>Alice, cariño (2022) - FilmAffinity</t>
  </si>
  <si>
    <t>Alice, cariño (2022).mkv</t>
  </si>
  <si>
    <t>Boy from Heaven</t>
  </si>
  <si>
    <t>Conspiración en El Cairo (2022) - FilmAffinity</t>
  </si>
  <si>
    <t>Drama. Intriga | Religión</t>
  </si>
  <si>
    <t>Conspiración en El Cairo (2022).mkv</t>
  </si>
  <si>
    <t>En roue libre</t>
  </si>
  <si>
    <t>En caída libre (2022) - FilmAffinity</t>
  </si>
  <si>
    <t>En caída libre (2022).mkv</t>
  </si>
  <si>
    <t>H4Z4RD</t>
  </si>
  <si>
    <t>H4Z4RD (2022) - FilmAffinity</t>
  </si>
  <si>
    <t>H4Z4RD (2022).mkv</t>
  </si>
  <si>
    <t>Insidious: The Red Door</t>
  </si>
  <si>
    <t>Insidious: La puerta roja (2023) - FilmAffinity</t>
  </si>
  <si>
    <t>Terror | Secuela. Sobrenatural</t>
  </si>
  <si>
    <t>Insidious. La puerta roja (2023).mkv</t>
  </si>
  <si>
    <t>Zhena Chaikovskogo</t>
  </si>
  <si>
    <t>La mujer de Tchaikovsky (2022) - FilmAffinity</t>
  </si>
  <si>
    <t>Drama. Romance | Biográfico. Siglo XIX. Música</t>
  </si>
  <si>
    <t>La mujer de Tchaikovsky (2022).mkv</t>
  </si>
  <si>
    <t>Marlowe</t>
  </si>
  <si>
    <t>Marlowe (2022) - FilmAffinity</t>
  </si>
  <si>
    <t>Thriller. Intriga | Años 30. Neo-noir</t>
  </si>
  <si>
    <t>Marlowe (2022).mkv</t>
  </si>
  <si>
    <t>Mon crime</t>
  </si>
  <si>
    <t>Mi crimen (2023) - FilmAffinity</t>
  </si>
  <si>
    <t>Drama. Intriga. Comedia | Crimen. Años 30</t>
  </si>
  <si>
    <t>Mi crimen (2023).mkv</t>
  </si>
  <si>
    <t>Mona Lisa and the Blood Moon</t>
  </si>
  <si>
    <t>Mona Lisa y la luna de sangre (2021) - FilmAffinity</t>
  </si>
  <si>
    <t>Fantástico. Drama. Thriller</t>
  </si>
  <si>
    <t>Mona Lisa y la luna de sangre (2021).mkv</t>
  </si>
  <si>
    <t>Next Exit</t>
  </si>
  <si>
    <t>Next Exit (2022) - FilmAffinity</t>
  </si>
  <si>
    <t>Ciencia ficción. Drama. Intriga | Sobrenatural</t>
  </si>
  <si>
    <t>Next Exit (2022).mkv</t>
  </si>
  <si>
    <t>Plan 75</t>
  </si>
  <si>
    <t>Plan 75 (2022) - FilmAffinity</t>
  </si>
  <si>
    <t>Drama | Vejez / Madurez. Distopía</t>
  </si>
  <si>
    <t>Plan 75 (2022).mkv</t>
  </si>
  <si>
    <t>No Hard Feelings</t>
  </si>
  <si>
    <t>Sin malos rollos (2023) - FilmAffinity</t>
  </si>
  <si>
    <t>Comedia | Comedia romántica. Comedia juvenil</t>
  </si>
  <si>
    <t>Sin malos rollos (2023).mkv</t>
  </si>
  <si>
    <t>The Lost King</t>
  </si>
  <si>
    <t>The Lost King (2022) - FilmAffinity</t>
  </si>
  <si>
    <t>The Lost King (2022).mkv</t>
  </si>
  <si>
    <t>Fly (2021).mkv</t>
  </si>
  <si>
    <t>Verde claro</t>
  </si>
  <si>
    <t>Ampliación de Sagas</t>
  </si>
  <si>
    <t>Morado</t>
  </si>
  <si>
    <t>Infantil y Familiar</t>
  </si>
  <si>
    <t>Azul claro</t>
  </si>
  <si>
    <t>Dibujos niños</t>
  </si>
  <si>
    <t>Rojo</t>
  </si>
  <si>
    <t>Sustitución</t>
  </si>
  <si>
    <t>Azul oscuro</t>
  </si>
  <si>
    <t>Dibujos adultos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</si>
</sst>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0000%"/>
    <numFmt numFmtId="167" formatCode="0.0"/>
    <numFmt numFmtId="168" formatCode="0.0000000"/>
  </numFmts>
  <fonts count="66" x14ac:knownFonts="1">
    <font>
      <sz val="10"/>
      <name val="Arial"/>
    </font>
    <font>
      <b/>
      <sz val="20"/>
      <name val="Times New Roman"/>
      <family val="1"/>
    </font>
    <font>
      <b/>
      <sz val="14"/>
      <name val="Times New Roman"/>
      <family val="1"/>
    </font>
    <font>
      <b/>
      <sz val="16"/>
      <name val="Arial"/>
      <family val="2"/>
    </font>
    <font>
      <b/>
      <sz val="28"/>
      <name val="Arial"/>
      <family val="2"/>
    </font>
    <font>
      <b/>
      <sz val="28"/>
      <name val="Times New Roman"/>
      <family val="1"/>
    </font>
    <font>
      <b/>
      <sz val="12"/>
      <name val="Times New Roman"/>
      <family val="1"/>
    </font>
    <font>
      <b/>
      <sz val="22"/>
      <name val="Times New Roman"/>
      <family val="1"/>
    </font>
    <font>
      <sz val="10"/>
      <name val="Times New Roman"/>
      <family val="1"/>
    </font>
    <font>
      <u/>
      <sz val="10"/>
      <color indexed="12"/>
      <name val="Arial"/>
      <family val="2"/>
    </font>
    <font>
      <sz val="14"/>
      <name val="Times New Roman"/>
      <family val="1"/>
    </font>
    <font>
      <b/>
      <sz val="14"/>
      <color indexed="10"/>
      <name val="Times New Roman"/>
      <family val="1"/>
    </font>
    <font>
      <b/>
      <sz val="14"/>
      <color indexed="8"/>
      <name val="Times New Roman"/>
      <family val="1"/>
    </font>
    <font>
      <b/>
      <sz val="22"/>
      <color indexed="8"/>
      <name val="Times New Roman"/>
      <family val="1"/>
    </font>
    <font>
      <b/>
      <sz val="10"/>
      <name val="Arial"/>
      <family val="2"/>
    </font>
    <font>
      <b/>
      <sz val="10"/>
      <name val="Arial"/>
      <family val="2"/>
    </font>
    <font>
      <b/>
      <sz val="18"/>
      <name val="Times New Roman"/>
      <family val="1"/>
    </font>
    <font>
      <b/>
      <sz val="14"/>
      <color theme="1"/>
      <name val="Times New Roman"/>
      <family val="1"/>
    </font>
    <font>
      <b/>
      <sz val="18"/>
      <color indexed="8"/>
      <name val="Times New Roman"/>
      <family val="1"/>
    </font>
    <font>
      <u/>
      <sz val="10"/>
      <color indexed="12"/>
      <name val="Arial"/>
      <family val="2"/>
    </font>
    <font>
      <b/>
      <sz val="14"/>
      <color rgb="FF92D050"/>
      <name val="Times New Roman"/>
      <family val="1"/>
    </font>
    <font>
      <sz val="10"/>
      <name val="Arial"/>
      <family val="2"/>
    </font>
    <font>
      <b/>
      <sz val="14"/>
      <color rgb="FF333333"/>
      <name val="Times New Roman"/>
      <family val="1"/>
    </font>
    <font>
      <b/>
      <sz val="14"/>
      <name val="Arial"/>
      <family val="2"/>
    </font>
    <font>
      <b/>
      <sz val="22"/>
      <color theme="1"/>
      <name val="Times New Roman"/>
      <family val="1"/>
    </font>
    <font>
      <b/>
      <sz val="14"/>
      <color rgb="FF00B0F0"/>
      <name val="Times New Roman"/>
      <family val="1"/>
    </font>
    <font>
      <b/>
      <sz val="14"/>
      <color rgb="FFFF0000"/>
      <name val="Times New Roman"/>
      <family val="1"/>
    </font>
    <font>
      <b/>
      <sz val="14"/>
      <name val="Times New Roman"/>
      <family val="1"/>
    </font>
    <font>
      <sz val="10"/>
      <name val="Arial"/>
      <family val="2"/>
    </font>
    <font>
      <sz val="10"/>
      <name val="Arial"/>
    </font>
    <font>
      <b/>
      <sz val="14"/>
      <color indexed="8"/>
      <name val="Times New Roman"/>
      <family val="1"/>
    </font>
    <font>
      <b/>
      <sz val="18"/>
      <name val="Times New Roman"/>
      <family val="1"/>
    </font>
    <font>
      <b/>
      <sz val="18"/>
      <color indexed="8"/>
      <name val="Times New Roman"/>
      <family val="1"/>
    </font>
    <font>
      <u/>
      <sz val="10"/>
      <color indexed="12"/>
      <name val="Arial"/>
      <family val="2"/>
    </font>
    <font>
      <b/>
      <sz val="14"/>
      <color theme="1"/>
      <name val="Times New Roman"/>
      <family val="1"/>
    </font>
    <font>
      <sz val="10"/>
      <name val="Arial"/>
    </font>
    <font>
      <sz val="10"/>
      <color theme="1"/>
      <name val="Arial"/>
      <family val="2"/>
    </font>
    <font>
      <b/>
      <sz val="14"/>
      <name val="Times New Roman"/>
      <family val="1"/>
    </font>
    <font>
      <b/>
      <sz val="28"/>
      <name val="Times New Roman"/>
      <family val="1"/>
    </font>
    <font>
      <b/>
      <sz val="20"/>
      <name val="Times New Roman"/>
      <family val="1"/>
    </font>
    <font>
      <b/>
      <sz val="20"/>
      <color theme="1"/>
      <name val="Times New Roman"/>
      <family val="1"/>
    </font>
    <font>
      <b/>
      <sz val="14"/>
      <color indexed="8"/>
      <name val="Times New Roman"/>
      <family val="1"/>
    </font>
    <font>
      <sz val="10"/>
      <name val="Arial"/>
      <family val="2"/>
    </font>
    <font>
      <b/>
      <sz val="18"/>
      <name val="Times New Roman"/>
      <family val="1"/>
    </font>
    <font>
      <b/>
      <sz val="18"/>
      <color theme="1"/>
      <name val="Times New Roman"/>
      <family val="1"/>
    </font>
    <font>
      <b/>
      <sz val="18"/>
      <color indexed="8"/>
      <name val="Times New Roman"/>
      <family val="1"/>
    </font>
    <font>
      <b/>
      <sz val="14"/>
      <color theme="1"/>
      <name val="Times New Roman"/>
      <family val="1"/>
    </font>
    <font>
      <b/>
      <sz val="14"/>
      <color rgb="FFFF0000"/>
      <name val="Times New Roman"/>
      <family val="1"/>
    </font>
    <font>
      <b/>
      <sz val="10"/>
      <name val="Arial"/>
      <family val="2"/>
    </font>
    <font>
      <b/>
      <u/>
      <sz val="10"/>
      <name val="Arial"/>
      <family val="2"/>
    </font>
    <font>
      <b/>
      <sz val="12"/>
      <color theme="5" tint="-0.249977111117893"/>
      <name val="Times New Roman"/>
      <family val="1"/>
    </font>
    <font>
      <b/>
      <sz val="12"/>
      <color theme="8" tint="-0.249977111117893"/>
      <name val="Times New Roman"/>
      <family val="1"/>
    </font>
    <font>
      <b/>
      <u/>
      <sz val="12"/>
      <color theme="8" tint="-0.249977111117893"/>
      <name val="Times New Roman"/>
      <family val="1"/>
    </font>
    <font>
      <b/>
      <sz val="18"/>
      <color theme="5" tint="-0.249977111117893"/>
      <name val="Times New Roman"/>
      <family val="1"/>
    </font>
    <font>
      <b/>
      <sz val="18"/>
      <color theme="8" tint="-0.249977111117893"/>
      <name val="Times New Roman"/>
      <family val="1"/>
    </font>
    <font>
      <sz val="11"/>
      <color rgb="FF333333"/>
      <name val="Arial"/>
      <family val="2"/>
    </font>
    <font>
      <sz val="11"/>
      <color rgb="FF326E9C"/>
      <name val="Arial"/>
      <family val="2"/>
    </font>
    <font>
      <b/>
      <sz val="11"/>
      <color theme="5" tint="-0.249977111117893"/>
      <name val="Times New Roman"/>
      <family val="1"/>
    </font>
    <font>
      <b/>
      <sz val="11"/>
      <color theme="8" tint="-0.249977111117893"/>
      <name val="Times New Roman"/>
      <family val="1"/>
    </font>
    <font>
      <b/>
      <sz val="14"/>
      <color rgb="FFFFC000"/>
      <name val="Times New Roman"/>
      <family val="1"/>
    </font>
    <font>
      <sz val="10"/>
      <color rgb="FFFF0000"/>
      <name val="Arial"/>
      <family val="2"/>
    </font>
    <font>
      <b/>
      <sz val="14"/>
      <color rgb="FF7030A0"/>
      <name val="Times New Roman"/>
      <family val="1"/>
    </font>
    <font>
      <b/>
      <sz val="14"/>
      <color rgb="FF0070C0"/>
      <name val="Times New Roman"/>
      <family val="1"/>
    </font>
    <font>
      <b/>
      <sz val="14"/>
      <color theme="0"/>
      <name val="Times New Roman"/>
      <family val="1"/>
    </font>
    <font>
      <b/>
      <sz val="14"/>
      <color theme="7" tint="-0.249977111117893"/>
      <name val="Times New Roman"/>
      <family val="1"/>
    </font>
    <font>
      <b/>
      <sz val="14"/>
      <color rgb="FFC00000"/>
      <name val="Times New Roman"/>
      <family val="1"/>
    </font>
  </fonts>
  <fills count="4">
    <fill>
      <patternFill patternType="none"/>
    </fill>
    <fill>
      <patternFill patternType="gray125"/>
    </fill>
    <fill>
      <patternFill patternType="solid">
        <fgColor rgb="FFFF0000"/>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9" fillId="0" borderId="0" applyNumberFormat="0" applyFill="0" applyBorder="0" applyAlignment="0" applyProtection="0">
      <alignment vertical="top"/>
      <protection locked="0"/>
    </xf>
    <xf numFmtId="49" fontId="19" fillId="0" borderId="0"/>
  </cellStyleXfs>
  <cellXfs count="339">
    <xf numFmtId="0" fontId="0" fillId="0" borderId="0" xfId="0"/>
    <xf numFmtId="0" fontId="0" fillId="0" borderId="1" xfId="0" applyBorder="1"/>
    <xf numFmtId="0" fontId="1" fillId="0" borderId="1" xfId="0" applyFont="1" applyBorder="1" applyAlignment="1">
      <alignment horizontal="center"/>
    </xf>
    <xf numFmtId="0" fontId="3" fillId="0" borderId="1" xfId="0" applyFont="1" applyBorder="1" applyAlignment="1">
      <alignment horizontal="center"/>
    </xf>
    <xf numFmtId="0" fontId="2" fillId="0" borderId="1" xfId="0" applyFont="1" applyBorder="1" applyAlignment="1">
      <alignment horizontal="justify"/>
    </xf>
    <xf numFmtId="0" fontId="6" fillId="0" borderId="1" xfId="0" applyFont="1" applyBorder="1" applyAlignment="1">
      <alignment horizontal="justify"/>
    </xf>
    <xf numFmtId="0" fontId="7" fillId="0" borderId="1" xfId="0" applyFont="1" applyBorder="1" applyAlignment="1">
      <alignment horizontal="justify"/>
    </xf>
    <xf numFmtId="0" fontId="2" fillId="0" borderId="1" xfId="0" applyFont="1" applyBorder="1"/>
    <xf numFmtId="0" fontId="7" fillId="0" borderId="1" xfId="0" applyFont="1" applyBorder="1"/>
    <xf numFmtId="0" fontId="2" fillId="0" borderId="1" xfId="0" applyFont="1" applyBorder="1" applyAlignment="1">
      <alignment horizontal="center"/>
    </xf>
    <xf numFmtId="0" fontId="10" fillId="0" borderId="1" xfId="0" applyFont="1" applyBorder="1"/>
    <xf numFmtId="0" fontId="10" fillId="0" borderId="1" xfId="0" applyFont="1" applyBorder="1" applyAlignment="1">
      <alignment horizontal="center"/>
    </xf>
    <xf numFmtId="3" fontId="2" fillId="0" borderId="1" xfId="0" applyNumberFormat="1" applyFont="1" applyBorder="1"/>
    <xf numFmtId="3" fontId="2" fillId="0" borderId="1" xfId="0" applyNumberFormat="1" applyFont="1" applyBorder="1" applyAlignment="1">
      <alignment horizontal="center"/>
    </xf>
    <xf numFmtId="4" fontId="2" fillId="0" borderId="1" xfId="0" applyNumberFormat="1" applyFont="1" applyBorder="1" applyAlignment="1">
      <alignment horizontal="center"/>
    </xf>
    <xf numFmtId="0" fontId="8" fillId="0" borderId="1" xfId="0" applyFont="1" applyBorder="1"/>
    <xf numFmtId="0" fontId="0" fillId="0" borderId="1" xfId="0" applyBorder="1" applyAlignment="1">
      <alignment horizontal="center"/>
    </xf>
    <xf numFmtId="0" fontId="12" fillId="0" borderId="1" xfId="0" applyFont="1" applyBorder="1"/>
    <xf numFmtId="0" fontId="13" fillId="0" borderId="1" xfId="0" applyFont="1" applyBorder="1"/>
    <xf numFmtId="0" fontId="14" fillId="0" borderId="1" xfId="0" applyFont="1" applyBorder="1" applyAlignment="1">
      <alignment horizontal="center"/>
    </xf>
    <xf numFmtId="3" fontId="2" fillId="0" borderId="1" xfId="0" applyNumberFormat="1" applyFont="1" applyBorder="1" applyAlignment="1">
      <alignment horizontal="left"/>
    </xf>
    <xf numFmtId="0" fontId="12" fillId="0" borderId="1" xfId="0" applyFont="1" applyBorder="1" applyAlignment="1">
      <alignment horizontal="center"/>
    </xf>
    <xf numFmtId="0" fontId="0" fillId="0" borderId="1" xfId="0" applyBorder="1" applyAlignment="1">
      <alignment horizontal="right"/>
    </xf>
    <xf numFmtId="0" fontId="2" fillId="0" borderId="1" xfId="0" applyFont="1" applyBorder="1" applyAlignment="1">
      <alignment horizontal="right"/>
    </xf>
    <xf numFmtId="0" fontId="12" fillId="0" borderId="1" xfId="0" applyFont="1" applyBorder="1" applyAlignment="1">
      <alignment wrapText="1"/>
    </xf>
    <xf numFmtId="3" fontId="12" fillId="0" borderId="1" xfId="0" applyNumberFormat="1" applyFont="1" applyBorder="1" applyAlignment="1">
      <alignment horizontal="right"/>
    </xf>
    <xf numFmtId="1" fontId="12" fillId="0" borderId="1" xfId="0" applyNumberFormat="1" applyFont="1" applyBorder="1" applyAlignment="1">
      <alignment horizontal="center"/>
    </xf>
    <xf numFmtId="3" fontId="12" fillId="0" borderId="1" xfId="0" applyNumberFormat="1" applyFont="1" applyBorder="1" applyAlignment="1">
      <alignment horizontal="center"/>
    </xf>
    <xf numFmtId="0" fontId="17" fillId="0" borderId="1" xfId="0" applyFont="1" applyBorder="1"/>
    <xf numFmtId="3" fontId="17" fillId="0" borderId="1" xfId="0" applyNumberFormat="1" applyFont="1" applyBorder="1"/>
    <xf numFmtId="0" fontId="17" fillId="0" borderId="1" xfId="0" applyFont="1" applyBorder="1" applyAlignment="1">
      <alignment horizontal="center"/>
    </xf>
    <xf numFmtId="0" fontId="16" fillId="0" borderId="1" xfId="0" applyFont="1" applyBorder="1" applyAlignment="1">
      <alignment horizontal="center"/>
    </xf>
    <xf numFmtId="15" fontId="16" fillId="0" borderId="1" xfId="0" applyNumberFormat="1" applyFont="1" applyBorder="1" applyAlignment="1">
      <alignment horizontal="center"/>
    </xf>
    <xf numFmtId="0" fontId="18" fillId="0" borderId="1" xfId="0" applyFont="1" applyBorder="1" applyAlignment="1">
      <alignment horizontal="center"/>
    </xf>
    <xf numFmtId="3" fontId="17" fillId="0" borderId="1" xfId="0" applyNumberFormat="1" applyFont="1" applyBorder="1" applyAlignment="1">
      <alignment horizontal="right"/>
    </xf>
    <xf numFmtId="0" fontId="3" fillId="0" borderId="1" xfId="0" applyFont="1" applyBorder="1" applyAlignment="1">
      <alignment horizontal="right"/>
    </xf>
    <xf numFmtId="0" fontId="9" fillId="0" borderId="1" xfId="1" applyBorder="1" applyAlignment="1" applyProtection="1"/>
    <xf numFmtId="0" fontId="9" fillId="0" borderId="1" xfId="1" applyBorder="1" applyAlignment="1">
      <protection locked="0"/>
    </xf>
    <xf numFmtId="3" fontId="9" fillId="0" borderId="1" xfId="1" applyNumberFormat="1" applyBorder="1" applyAlignment="1">
      <protection locked="0"/>
    </xf>
    <xf numFmtId="0" fontId="9" fillId="0" borderId="1" xfId="1" applyBorder="1" applyAlignment="1" applyProtection="1">
      <alignment horizontal="justify"/>
    </xf>
    <xf numFmtId="3" fontId="9" fillId="0" borderId="1" xfId="1" applyNumberFormat="1" applyBorder="1" applyAlignment="1" applyProtection="1"/>
    <xf numFmtId="0" fontId="15" fillId="0" borderId="1" xfId="0" applyFont="1" applyBorder="1"/>
    <xf numFmtId="0" fontId="15" fillId="0" borderId="1" xfId="0" applyFont="1" applyBorder="1" applyAlignment="1">
      <alignment horizontal="right"/>
    </xf>
    <xf numFmtId="0" fontId="15" fillId="0" borderId="1" xfId="0" applyFont="1" applyBorder="1" applyAlignment="1">
      <alignment horizontal="center"/>
    </xf>
    <xf numFmtId="0" fontId="21" fillId="0" borderId="1" xfId="0" applyFont="1" applyBorder="1"/>
    <xf numFmtId="3" fontId="2" fillId="0" borderId="1" xfId="0" applyNumberFormat="1" applyFont="1" applyBorder="1" applyAlignment="1">
      <alignment horizontal="right"/>
    </xf>
    <xf numFmtId="0" fontId="14" fillId="0" borderId="1" xfId="0" applyFont="1" applyBorder="1"/>
    <xf numFmtId="0" fontId="2" fillId="0" borderId="1" xfId="0" applyFont="1" applyBorder="1" applyAlignment="1">
      <alignment horizontal="left"/>
    </xf>
    <xf numFmtId="3" fontId="17" fillId="0" borderId="1" xfId="0" applyNumberFormat="1" applyFont="1" applyBorder="1" applyAlignment="1">
      <alignment horizontal="left"/>
    </xf>
    <xf numFmtId="165" fontId="2" fillId="0" borderId="1" xfId="0" applyNumberFormat="1" applyFont="1" applyBorder="1" applyAlignment="1">
      <alignment horizontal="center"/>
    </xf>
    <xf numFmtId="165" fontId="23" fillId="0" borderId="1" xfId="1" applyNumberFormat="1" applyFont="1" applyBorder="1" applyAlignment="1" applyProtection="1">
      <alignment horizontal="center"/>
    </xf>
    <xf numFmtId="165" fontId="2" fillId="0" borderId="1" xfId="1" applyNumberFormat="1" applyFont="1" applyBorder="1" applyAlignment="1" applyProtection="1">
      <alignment horizontal="center"/>
    </xf>
    <xf numFmtId="3" fontId="12" fillId="0" borderId="1" xfId="0" applyNumberFormat="1" applyFont="1" applyBorder="1"/>
    <xf numFmtId="0" fontId="11" fillId="0" borderId="1" xfId="0" applyFont="1" applyBorder="1"/>
    <xf numFmtId="3" fontId="7" fillId="0" borderId="1" xfId="0" applyNumberFormat="1" applyFont="1" applyBorder="1"/>
    <xf numFmtId="0" fontId="6" fillId="0" borderId="1" xfId="0" applyFont="1" applyBorder="1"/>
    <xf numFmtId="2" fontId="22" fillId="0" borderId="1" xfId="0" applyNumberFormat="1" applyFont="1" applyBorder="1"/>
    <xf numFmtId="3" fontId="13" fillId="0" borderId="1" xfId="0" applyNumberFormat="1" applyFont="1" applyBorder="1"/>
    <xf numFmtId="0" fontId="16" fillId="0" borderId="1" xfId="0" applyFont="1" applyBorder="1"/>
    <xf numFmtId="0" fontId="12" fillId="0" borderId="1" xfId="0" applyFont="1" applyBorder="1" applyAlignment="1">
      <alignment horizontal="left"/>
    </xf>
    <xf numFmtId="0" fontId="22" fillId="0" borderId="1" xfId="0" applyFont="1" applyBorder="1" applyAlignment="1">
      <alignment horizontal="left" vertical="center"/>
    </xf>
    <xf numFmtId="0" fontId="17" fillId="0" borderId="1" xfId="0" applyFont="1" applyBorder="1" applyAlignment="1">
      <alignment horizontal="left"/>
    </xf>
    <xf numFmtId="0" fontId="4" fillId="0" borderId="1" xfId="0" applyFont="1" applyBorder="1"/>
    <xf numFmtId="3" fontId="12" fillId="0" borderId="1" xfId="0" applyNumberFormat="1" applyFont="1" applyBorder="1" applyAlignment="1">
      <alignment horizontal="right" vertical="center"/>
    </xf>
    <xf numFmtId="3" fontId="24" fillId="0" borderId="1" xfId="0" applyNumberFormat="1" applyFont="1" applyBorder="1"/>
    <xf numFmtId="3" fontId="24" fillId="0" borderId="1" xfId="0" applyNumberFormat="1" applyFont="1" applyBorder="1" applyAlignment="1">
      <alignment horizontal="left"/>
    </xf>
    <xf numFmtId="0" fontId="2" fillId="0" borderId="1" xfId="0" applyFont="1" applyBorder="1" applyAlignment="1">
      <alignment vertical="center"/>
    </xf>
    <xf numFmtId="3" fontId="25" fillId="0" borderId="1" xfId="0" applyNumberFormat="1" applyFont="1" applyBorder="1"/>
    <xf numFmtId="165" fontId="2" fillId="0" borderId="1" xfId="1" applyNumberFormat="1" applyFont="1" applyBorder="1" applyAlignment="1">
      <alignment horizontal="center"/>
      <protection locked="0"/>
    </xf>
    <xf numFmtId="0" fontId="2" fillId="3" borderId="1" xfId="0" applyFont="1" applyFill="1" applyBorder="1" applyAlignment="1">
      <alignment horizontal="center"/>
    </xf>
    <xf numFmtId="3" fontId="2" fillId="0" borderId="0" xfId="0" applyNumberFormat="1" applyFont="1"/>
    <xf numFmtId="0" fontId="27" fillId="0" borderId="1" xfId="0" applyFont="1" applyBorder="1"/>
    <xf numFmtId="0" fontId="29" fillId="0" borderId="1" xfId="0" applyFont="1" applyBorder="1"/>
    <xf numFmtId="3" fontId="27" fillId="0" borderId="1" xfId="0" applyNumberFormat="1" applyFont="1" applyBorder="1" applyAlignment="1">
      <alignment horizontal="right"/>
    </xf>
    <xf numFmtId="3" fontId="27" fillId="0" borderId="1" xfId="0" applyNumberFormat="1" applyFont="1" applyBorder="1"/>
    <xf numFmtId="0" fontId="27" fillId="0" borderId="1" xfId="0" applyFont="1" applyBorder="1" applyAlignment="1">
      <alignment horizontal="left"/>
    </xf>
    <xf numFmtId="0" fontId="31" fillId="0" borderId="1" xfId="0" applyFont="1" applyBorder="1" applyAlignment="1">
      <alignment horizontal="center"/>
    </xf>
    <xf numFmtId="15" fontId="31" fillId="0" borderId="1" xfId="0" applyNumberFormat="1" applyFont="1" applyBorder="1" applyAlignment="1">
      <alignment horizontal="center"/>
    </xf>
    <xf numFmtId="0" fontId="32" fillId="0" borderId="1" xfId="0" applyFont="1" applyBorder="1" applyAlignment="1">
      <alignment horizontal="center"/>
    </xf>
    <xf numFmtId="0" fontId="27" fillId="0" borderId="1" xfId="0" applyFont="1" applyBorder="1" applyAlignment="1">
      <alignment horizontal="center"/>
    </xf>
    <xf numFmtId="0" fontId="33" fillId="0" borderId="1" xfId="1" applyFont="1" applyBorder="1" applyAlignment="1" applyProtection="1"/>
    <xf numFmtId="165" fontId="27" fillId="0" borderId="1" xfId="0" applyNumberFormat="1" applyFont="1" applyBorder="1" applyAlignment="1">
      <alignment horizontal="center"/>
    </xf>
    <xf numFmtId="3" fontId="27" fillId="0" borderId="1" xfId="0" applyNumberFormat="1" applyFont="1" applyBorder="1" applyAlignment="1">
      <alignment horizontal="center"/>
    </xf>
    <xf numFmtId="0" fontId="27" fillId="3" borderId="1" xfId="0" applyFont="1" applyFill="1" applyBorder="1" applyAlignment="1">
      <alignment horizontal="center"/>
    </xf>
    <xf numFmtId="3" fontId="27" fillId="0" borderId="1" xfId="0" applyNumberFormat="1" applyFont="1" applyBorder="1" applyAlignment="1">
      <alignment horizontal="left"/>
    </xf>
    <xf numFmtId="3" fontId="34" fillId="0" borderId="1" xfId="0" applyNumberFormat="1" applyFont="1" applyBorder="1"/>
    <xf numFmtId="165" fontId="27" fillId="0" borderId="1" xfId="1" applyNumberFormat="1" applyFont="1" applyBorder="1" applyAlignment="1" applyProtection="1">
      <alignment horizontal="center"/>
    </xf>
    <xf numFmtId="0" fontId="30" fillId="0" borderId="1" xfId="0" applyFont="1" applyBorder="1" applyAlignment="1">
      <alignment horizontal="center"/>
    </xf>
    <xf numFmtId="0" fontId="27" fillId="0" borderId="1" xfId="0" applyFont="1" applyBorder="1" applyAlignment="1">
      <alignment horizontal="justify"/>
    </xf>
    <xf numFmtId="0" fontId="35" fillId="0" borderId="1" xfId="0" applyFont="1" applyBorder="1"/>
    <xf numFmtId="3" fontId="37" fillId="0" borderId="1" xfId="0" applyNumberFormat="1" applyFont="1" applyBorder="1" applyAlignment="1">
      <alignment horizontal="right"/>
    </xf>
    <xf numFmtId="4" fontId="37" fillId="0" borderId="1" xfId="0" applyNumberFormat="1" applyFont="1" applyBorder="1" applyAlignment="1">
      <alignment horizontal="center"/>
    </xf>
    <xf numFmtId="0" fontId="39" fillId="0" borderId="1" xfId="0" applyFont="1" applyBorder="1" applyAlignment="1">
      <alignment horizontal="center"/>
    </xf>
    <xf numFmtId="165" fontId="39" fillId="0" borderId="1" xfId="0" applyNumberFormat="1" applyFont="1" applyBorder="1" applyAlignment="1">
      <alignment horizontal="center"/>
    </xf>
    <xf numFmtId="0" fontId="41" fillId="0" borderId="1" xfId="0" applyFont="1" applyBorder="1" applyAlignment="1">
      <alignment horizontal="center"/>
    </xf>
    <xf numFmtId="0" fontId="42" fillId="0" borderId="1" xfId="0" applyFont="1" applyBorder="1" applyAlignment="1">
      <alignment horizontal="center"/>
    </xf>
    <xf numFmtId="0" fontId="35" fillId="0" borderId="1" xfId="0" applyFont="1" applyBorder="1" applyAlignment="1">
      <alignment horizontal="right"/>
    </xf>
    <xf numFmtId="0" fontId="43" fillId="0" borderId="1" xfId="0" applyFont="1" applyBorder="1" applyAlignment="1">
      <alignment horizontal="center"/>
    </xf>
    <xf numFmtId="15" fontId="43" fillId="0" borderId="1" xfId="0" applyNumberFormat="1" applyFont="1" applyBorder="1" applyAlignment="1">
      <alignment horizontal="center"/>
    </xf>
    <xf numFmtId="165" fontId="37" fillId="0" borderId="1" xfId="0" applyNumberFormat="1" applyFont="1" applyBorder="1" applyAlignment="1">
      <alignment horizontal="center"/>
    </xf>
    <xf numFmtId="0" fontId="45" fillId="0" borderId="1" xfId="0" applyFont="1" applyBorder="1" applyAlignment="1">
      <alignment horizontal="center"/>
    </xf>
    <xf numFmtId="0" fontId="37" fillId="0" borderId="1" xfId="0" applyFont="1" applyBorder="1" applyAlignment="1">
      <alignment horizontal="center"/>
    </xf>
    <xf numFmtId="0" fontId="37" fillId="0" borderId="1" xfId="0" applyFont="1" applyBorder="1"/>
    <xf numFmtId="0" fontId="46" fillId="0" borderId="1" xfId="0" applyFont="1" applyBorder="1"/>
    <xf numFmtId="165" fontId="37" fillId="0" borderId="1" xfId="1" applyNumberFormat="1" applyFont="1" applyBorder="1" applyAlignment="1" applyProtection="1">
      <alignment horizontal="center"/>
    </xf>
    <xf numFmtId="3" fontId="37" fillId="0" borderId="1" xfId="0" applyNumberFormat="1" applyFont="1" applyBorder="1" applyAlignment="1">
      <alignment horizontal="center"/>
    </xf>
    <xf numFmtId="0" fontId="47" fillId="0" borderId="1" xfId="0" applyFont="1" applyBorder="1" applyAlignment="1">
      <alignment horizontal="center"/>
    </xf>
    <xf numFmtId="3" fontId="46" fillId="0" borderId="1" xfId="0" applyNumberFormat="1" applyFont="1" applyBorder="1"/>
    <xf numFmtId="3" fontId="41" fillId="0" borderId="1" xfId="0" applyNumberFormat="1" applyFont="1" applyBorder="1" applyAlignment="1">
      <alignment horizontal="right"/>
    </xf>
    <xf numFmtId="3" fontId="37" fillId="0" borderId="1" xfId="0" applyNumberFormat="1" applyFont="1" applyBorder="1"/>
    <xf numFmtId="0" fontId="46" fillId="0" borderId="1" xfId="0" applyFont="1" applyBorder="1" applyAlignment="1">
      <alignment horizontal="left"/>
    </xf>
    <xf numFmtId="3" fontId="46" fillId="0" borderId="1" xfId="0" applyNumberFormat="1" applyFont="1" applyBorder="1" applyAlignment="1">
      <alignment horizontal="left"/>
    </xf>
    <xf numFmtId="3" fontId="37" fillId="0" borderId="1" xfId="0" applyNumberFormat="1" applyFont="1" applyBorder="1" applyAlignment="1">
      <alignment horizontal="left"/>
    </xf>
    <xf numFmtId="0" fontId="37" fillId="0" borderId="1" xfId="0" applyFont="1" applyBorder="1" applyAlignment="1">
      <alignment horizontal="left"/>
    </xf>
    <xf numFmtId="0" fontId="46" fillId="0" borderId="1" xfId="0" applyFont="1" applyBorder="1" applyAlignment="1">
      <alignment horizontal="center"/>
    </xf>
    <xf numFmtId="0" fontId="37" fillId="3" borderId="1" xfId="0" applyFont="1" applyFill="1" applyBorder="1" applyAlignment="1">
      <alignment horizontal="center"/>
    </xf>
    <xf numFmtId="0" fontId="37" fillId="2" borderId="1" xfId="0" applyFont="1" applyFill="1" applyBorder="1" applyAlignment="1">
      <alignment horizontal="center"/>
    </xf>
    <xf numFmtId="0" fontId="47" fillId="2" borderId="1" xfId="0" applyFont="1" applyFill="1" applyBorder="1" applyAlignment="1">
      <alignment horizontal="center"/>
    </xf>
    <xf numFmtId="2" fontId="37" fillId="0" borderId="1" xfId="0" applyNumberFormat="1" applyFont="1" applyBorder="1" applyAlignment="1">
      <alignment horizontal="left"/>
    </xf>
    <xf numFmtId="0" fontId="37" fillId="0" borderId="1" xfId="0" applyFont="1" applyBorder="1" applyAlignment="1">
      <alignment horizontal="justify"/>
    </xf>
    <xf numFmtId="0" fontId="41" fillId="2" borderId="1" xfId="0" applyFont="1" applyFill="1" applyBorder="1" applyAlignment="1">
      <alignment horizontal="center"/>
    </xf>
    <xf numFmtId="3" fontId="41" fillId="0" borderId="1" xfId="0" applyNumberFormat="1" applyFont="1" applyBorder="1" applyAlignment="1">
      <alignment horizontal="center"/>
    </xf>
    <xf numFmtId="2" fontId="46" fillId="0" borderId="1" xfId="0" applyNumberFormat="1" applyFont="1" applyBorder="1" applyAlignment="1">
      <alignment horizontal="left"/>
    </xf>
    <xf numFmtId="3" fontId="46" fillId="0" borderId="1" xfId="0" applyNumberFormat="1" applyFont="1" applyBorder="1" applyAlignment="1">
      <alignment horizontal="right"/>
    </xf>
    <xf numFmtId="3" fontId="41" fillId="0" borderId="1" xfId="0" applyNumberFormat="1" applyFont="1" applyBorder="1"/>
    <xf numFmtId="0" fontId="46" fillId="0" borderId="1" xfId="0" applyFont="1" applyBorder="1" applyAlignment="1">
      <alignment horizontal="justify"/>
    </xf>
    <xf numFmtId="3" fontId="37" fillId="0" borderId="1" xfId="0" applyNumberFormat="1" applyFont="1" applyBorder="1" applyAlignment="1">
      <alignment wrapText="1"/>
    </xf>
    <xf numFmtId="166" fontId="37" fillId="0" borderId="1" xfId="0" applyNumberFormat="1" applyFont="1" applyBorder="1" applyAlignment="1">
      <alignment horizontal="right"/>
    </xf>
    <xf numFmtId="2" fontId="37" fillId="0" borderId="1" xfId="0" applyNumberFormat="1" applyFont="1" applyBorder="1"/>
    <xf numFmtId="3" fontId="26" fillId="0" borderId="1" xfId="0" applyNumberFormat="1" applyFont="1" applyBorder="1"/>
    <xf numFmtId="3" fontId="20" fillId="0" borderId="1" xfId="0" applyNumberFormat="1" applyFont="1" applyBorder="1"/>
    <xf numFmtId="167" fontId="27" fillId="0" borderId="1" xfId="0" applyNumberFormat="1" applyFont="1" applyBorder="1" applyAlignment="1">
      <alignment horizontal="center"/>
    </xf>
    <xf numFmtId="167" fontId="0" fillId="0" borderId="1" xfId="0" applyNumberFormat="1" applyBorder="1" applyAlignment="1">
      <alignment horizontal="center"/>
    </xf>
    <xf numFmtId="1" fontId="27" fillId="0" borderId="1" xfId="0" applyNumberFormat="1" applyFont="1" applyBorder="1" applyAlignment="1">
      <alignment horizontal="center" vertical="center"/>
    </xf>
    <xf numFmtId="1" fontId="0" fillId="0" borderId="1" xfId="0" applyNumberFormat="1" applyBorder="1" applyAlignment="1">
      <alignment horizontal="center" vertical="center"/>
    </xf>
    <xf numFmtId="3" fontId="0" fillId="0" borderId="1" xfId="0" applyNumberFormat="1" applyBorder="1" applyAlignment="1">
      <alignment horizontal="right"/>
    </xf>
    <xf numFmtId="0" fontId="26" fillId="2" borderId="1" xfId="0" applyFont="1" applyFill="1" applyBorder="1" applyAlignment="1">
      <alignment horizontal="center"/>
    </xf>
    <xf numFmtId="3" fontId="27" fillId="2" borderId="1" xfId="0" applyNumberFormat="1" applyFont="1" applyFill="1" applyBorder="1"/>
    <xf numFmtId="0" fontId="0" fillId="0" borderId="1" xfId="0" applyBorder="1"/>
    <xf numFmtId="0" fontId="27" fillId="0" borderId="1" xfId="0" applyFont="1" applyFill="1" applyBorder="1" applyAlignment="1">
      <alignment horizontal="center"/>
    </xf>
    <xf numFmtId="3" fontId="27" fillId="0" borderId="1" xfId="0" applyNumberFormat="1" applyFont="1" applyFill="1" applyBorder="1"/>
    <xf numFmtId="0" fontId="26" fillId="0" borderId="1" xfId="0" applyFont="1" applyFill="1" applyBorder="1" applyAlignment="1">
      <alignment horizontal="center"/>
    </xf>
    <xf numFmtId="0" fontId="46" fillId="0" borderId="0" xfId="0" applyFont="1" applyBorder="1"/>
    <xf numFmtId="0" fontId="0" fillId="0" borderId="1" xfId="0" applyBorder="1"/>
    <xf numFmtId="3" fontId="2" fillId="3" borderId="1" xfId="0" applyNumberFormat="1" applyFont="1" applyFill="1" applyBorder="1" applyAlignment="1">
      <alignment horizontal="left"/>
    </xf>
    <xf numFmtId="1" fontId="2" fillId="0" borderId="1" xfId="0" applyNumberFormat="1" applyFont="1" applyBorder="1" applyAlignment="1">
      <alignment horizontal="center" vertical="center"/>
    </xf>
    <xf numFmtId="168" fontId="37" fillId="0" borderId="1" xfId="0" applyNumberFormat="1" applyFont="1" applyBorder="1"/>
    <xf numFmtId="168" fontId="2" fillId="0" borderId="1" xfId="0" applyNumberFormat="1" applyFont="1" applyBorder="1"/>
    <xf numFmtId="3" fontId="27" fillId="3" borderId="1" xfId="0" applyNumberFormat="1" applyFont="1" applyFill="1" applyBorder="1"/>
    <xf numFmtId="0" fontId="0" fillId="0" borderId="1" xfId="0" applyBorder="1"/>
    <xf numFmtId="0" fontId="2" fillId="0" borderId="0" xfId="0" applyFont="1" applyFill="1"/>
    <xf numFmtId="0" fontId="0" fillId="0" borderId="1" xfId="0" applyBorder="1"/>
    <xf numFmtId="167" fontId="2" fillId="0" borderId="1" xfId="0" applyNumberFormat="1" applyFont="1" applyBorder="1" applyAlignment="1">
      <alignment horizontal="center"/>
    </xf>
    <xf numFmtId="3" fontId="20" fillId="0" borderId="1" xfId="0" applyNumberFormat="1" applyFont="1" applyBorder="1" applyAlignment="1">
      <alignment horizontal="left"/>
    </xf>
    <xf numFmtId="0" fontId="36" fillId="0" borderId="2" xfId="0" applyFont="1" applyBorder="1"/>
    <xf numFmtId="0" fontId="40" fillId="0" borderId="2" xfId="0" applyFont="1" applyBorder="1" applyAlignment="1">
      <alignment horizontal="center"/>
    </xf>
    <xf numFmtId="15" fontId="44" fillId="0" borderId="2" xfId="0" applyNumberFormat="1" applyFont="1" applyBorder="1" applyAlignment="1">
      <alignment horizontal="center"/>
    </xf>
    <xf numFmtId="3" fontId="27" fillId="0" borderId="2" xfId="0" applyNumberFormat="1" applyFont="1" applyBorder="1"/>
    <xf numFmtId="3" fontId="2" fillId="0" borderId="2" xfId="0" applyNumberFormat="1" applyFont="1" applyBorder="1" applyAlignment="1">
      <alignment horizontal="left"/>
    </xf>
    <xf numFmtId="0" fontId="46" fillId="0" borderId="2" xfId="0" applyFont="1" applyBorder="1"/>
    <xf numFmtId="3" fontId="46" fillId="0" borderId="2" xfId="0" applyNumberFormat="1" applyFont="1" applyBorder="1"/>
    <xf numFmtId="3" fontId="37" fillId="0" borderId="2" xfId="0" applyNumberFormat="1" applyFont="1" applyBorder="1"/>
    <xf numFmtId="0" fontId="46" fillId="0" borderId="2" xfId="0" applyFont="1" applyBorder="1" applyAlignment="1">
      <alignment horizontal="left"/>
    </xf>
    <xf numFmtId="3" fontId="46" fillId="0" borderId="2" xfId="0" applyNumberFormat="1" applyFont="1" applyBorder="1" applyAlignment="1">
      <alignment horizontal="left"/>
    </xf>
    <xf numFmtId="49" fontId="46" fillId="0" borderId="2" xfId="0" applyNumberFormat="1" applyFont="1" applyBorder="1"/>
    <xf numFmtId="49" fontId="46" fillId="0" borderId="2" xfId="0" applyNumberFormat="1" applyFont="1" applyBorder="1" applyAlignment="1">
      <alignment horizontal="left"/>
    </xf>
    <xf numFmtId="0" fontId="27" fillId="0" borderId="2" xfId="0" applyNumberFormat="1" applyFont="1" applyBorder="1" applyAlignment="1">
      <alignment horizontal="left"/>
    </xf>
    <xf numFmtId="3" fontId="27" fillId="0" borderId="2" xfId="0" applyNumberFormat="1" applyFont="1" applyBorder="1" applyAlignment="1">
      <alignment horizontal="left"/>
    </xf>
    <xf numFmtId="3" fontId="37" fillId="0" borderId="2" xfId="0" applyNumberFormat="1" applyFont="1" applyBorder="1" applyAlignment="1">
      <alignment horizontal="left"/>
    </xf>
    <xf numFmtId="0" fontId="17" fillId="0" borderId="2" xfId="0" applyFont="1" applyBorder="1"/>
    <xf numFmtId="0" fontId="46" fillId="0" borderId="2" xfId="0" applyFont="1" applyBorder="1" applyAlignment="1">
      <alignment horizontal="left" vertical="center"/>
    </xf>
    <xf numFmtId="3" fontId="17" fillId="0" borderId="2" xfId="0" applyNumberFormat="1" applyFont="1" applyBorder="1"/>
    <xf numFmtId="1" fontId="46" fillId="0" borderId="2" xfId="0" applyNumberFormat="1" applyFont="1" applyBorder="1" applyAlignment="1">
      <alignment horizontal="left"/>
    </xf>
    <xf numFmtId="0" fontId="46" fillId="0" borderId="2" xfId="0" quotePrefix="1" applyFont="1" applyBorder="1"/>
    <xf numFmtId="0" fontId="37" fillId="0" borderId="2" xfId="0" applyFont="1" applyBorder="1"/>
    <xf numFmtId="3" fontId="34" fillId="0" borderId="2" xfId="0" applyNumberFormat="1" applyFont="1" applyBorder="1"/>
    <xf numFmtId="0" fontId="37" fillId="0" borderId="2" xfId="0" applyFont="1" applyBorder="1" applyAlignment="1">
      <alignment vertical="center"/>
    </xf>
    <xf numFmtId="3" fontId="2" fillId="0" borderId="2" xfId="0" applyNumberFormat="1" applyFont="1" applyBorder="1"/>
    <xf numFmtId="0" fontId="12" fillId="0" borderId="2" xfId="0" applyFont="1" applyBorder="1"/>
    <xf numFmtId="15" fontId="46" fillId="0" borderId="2" xfId="0" applyNumberFormat="1" applyFont="1" applyBorder="1"/>
    <xf numFmtId="0" fontId="46" fillId="0" borderId="2" xfId="0" applyFont="1" applyBorder="1" applyAlignment="1">
      <alignment wrapText="1"/>
    </xf>
    <xf numFmtId="0" fontId="27" fillId="0" borderId="2" xfId="0" applyFont="1" applyBorder="1"/>
    <xf numFmtId="0" fontId="27" fillId="0" borderId="2" xfId="0" applyFont="1" applyBorder="1" applyAlignment="1">
      <alignment vertical="center"/>
    </xf>
    <xf numFmtId="0" fontId="46" fillId="0" borderId="2" xfId="0" applyFont="1" applyBorder="1" applyAlignment="1">
      <alignment vertical="center"/>
    </xf>
    <xf numFmtId="0" fontId="46" fillId="0" borderId="2" xfId="0" applyFont="1" applyBorder="1" applyAlignment="1">
      <alignment horizontal="justify"/>
    </xf>
    <xf numFmtId="165" fontId="46" fillId="0" borderId="2" xfId="0" applyNumberFormat="1" applyFont="1" applyBorder="1" applyAlignment="1">
      <alignment horizontal="left"/>
    </xf>
    <xf numFmtId="3" fontId="46" fillId="0" borderId="2" xfId="0" applyNumberFormat="1" applyFont="1" applyBorder="1" applyAlignment="1">
      <alignment wrapText="1"/>
    </xf>
    <xf numFmtId="0" fontId="27" fillId="2" borderId="1" xfId="0" applyFont="1" applyFill="1" applyBorder="1" applyAlignment="1">
      <alignment horizontal="center"/>
    </xf>
    <xf numFmtId="3" fontId="27" fillId="2" borderId="1" xfId="0" applyNumberFormat="1" applyFont="1" applyFill="1" applyBorder="1" applyAlignment="1">
      <alignment horizontal="left"/>
    </xf>
    <xf numFmtId="0" fontId="37" fillId="0" borderId="1" xfId="0" applyFont="1" applyFill="1" applyBorder="1" applyAlignment="1">
      <alignment horizontal="center"/>
    </xf>
    <xf numFmtId="3" fontId="37" fillId="2" borderId="1" xfId="0" applyNumberFormat="1" applyFont="1" applyFill="1" applyBorder="1" applyAlignment="1">
      <alignment horizontal="left"/>
    </xf>
    <xf numFmtId="0" fontId="35" fillId="2" borderId="1" xfId="0" applyFont="1" applyFill="1" applyBorder="1"/>
    <xf numFmtId="0" fontId="0" fillId="0" borderId="1" xfId="0" applyBorder="1"/>
    <xf numFmtId="0" fontId="50" fillId="0" borderId="1" xfId="0" applyFont="1" applyBorder="1" applyAlignment="1">
      <alignment horizontal="center"/>
    </xf>
    <xf numFmtId="0" fontId="50" fillId="0" borderId="1" xfId="0" applyFont="1" applyBorder="1"/>
    <xf numFmtId="164" fontId="50" fillId="0" borderId="1" xfId="0" applyNumberFormat="1" applyFont="1" applyBorder="1"/>
    <xf numFmtId="0" fontId="51" fillId="0" borderId="1" xfId="0" applyFont="1" applyBorder="1" applyAlignment="1">
      <alignment horizontal="center"/>
    </xf>
    <xf numFmtId="0" fontId="51" fillId="0" borderId="1" xfId="0" applyFont="1" applyBorder="1"/>
    <xf numFmtId="3" fontId="51" fillId="0" borderId="1" xfId="0" applyNumberFormat="1" applyFont="1" applyBorder="1" applyAlignment="1">
      <alignment horizontal="left"/>
    </xf>
    <xf numFmtId="0" fontId="50" fillId="0" borderId="1" xfId="1" applyFont="1" applyBorder="1" applyAlignment="1" applyProtection="1"/>
    <xf numFmtId="0" fontId="52" fillId="0" borderId="1" xfId="0" applyFont="1" applyBorder="1"/>
    <xf numFmtId="0" fontId="52" fillId="0" borderId="1" xfId="1" applyFont="1" applyBorder="1" applyAlignment="1" applyProtection="1"/>
    <xf numFmtId="0" fontId="53" fillId="0" borderId="1" xfId="0" applyFont="1" applyBorder="1" applyAlignment="1">
      <alignment horizontal="center"/>
    </xf>
    <xf numFmtId="0" fontId="54" fillId="0" borderId="1" xfId="0" applyFont="1" applyBorder="1" applyAlignment="1">
      <alignment horizontal="center"/>
    </xf>
    <xf numFmtId="0" fontId="0" fillId="0" borderId="1" xfId="0" applyBorder="1"/>
    <xf numFmtId="3" fontId="17" fillId="0" borderId="1" xfId="0" applyNumberFormat="1" applyFont="1" applyFill="1" applyBorder="1"/>
    <xf numFmtId="3" fontId="46" fillId="0" borderId="1" xfId="0" applyNumberFormat="1" applyFont="1" applyFill="1" applyBorder="1"/>
    <xf numFmtId="3" fontId="46" fillId="0" borderId="1" xfId="0" applyNumberFormat="1" applyFont="1" applyFill="1" applyBorder="1" applyAlignment="1">
      <alignment horizontal="left"/>
    </xf>
    <xf numFmtId="3" fontId="2" fillId="0" borderId="1" xfId="0" applyNumberFormat="1" applyFont="1" applyFill="1" applyBorder="1"/>
    <xf numFmtId="3" fontId="17" fillId="0" borderId="1" xfId="0" applyNumberFormat="1" applyFont="1" applyFill="1" applyBorder="1" applyAlignment="1">
      <alignment horizontal="left"/>
    </xf>
    <xf numFmtId="3" fontId="2" fillId="0" borderId="1" xfId="0" applyNumberFormat="1" applyFont="1" applyFill="1" applyBorder="1" applyAlignment="1">
      <alignment horizontal="left"/>
    </xf>
    <xf numFmtId="0" fontId="37" fillId="0" borderId="1" xfId="0" applyFont="1" applyFill="1" applyBorder="1"/>
    <xf numFmtId="0" fontId="46" fillId="0" borderId="2" xfId="0" applyFont="1" applyFill="1" applyBorder="1"/>
    <xf numFmtId="0" fontId="2" fillId="0" borderId="1" xfId="0" applyFont="1" applyFill="1" applyBorder="1"/>
    <xf numFmtId="3" fontId="27" fillId="0" borderId="2" xfId="0" applyNumberFormat="1" applyFont="1" applyFill="1" applyBorder="1"/>
    <xf numFmtId="0" fontId="12" fillId="0" borderId="2" xfId="0" applyFont="1" applyFill="1" applyBorder="1"/>
    <xf numFmtId="0" fontId="37" fillId="0" borderId="2" xfId="0" applyFont="1" applyFill="1" applyBorder="1" applyAlignment="1">
      <alignment vertical="center"/>
    </xf>
    <xf numFmtId="0" fontId="2" fillId="0" borderId="2" xfId="0" applyFont="1" applyBorder="1"/>
    <xf numFmtId="0" fontId="0" fillId="0" borderId="2" xfId="0" applyBorder="1"/>
    <xf numFmtId="164" fontId="50" fillId="0" borderId="1" xfId="0" applyNumberFormat="1" applyFont="1" applyBorder="1" applyAlignment="1">
      <alignment horizontal="right"/>
    </xf>
    <xf numFmtId="0" fontId="50" fillId="0" borderId="0" xfId="0" applyFont="1"/>
    <xf numFmtId="0" fontId="50" fillId="0" borderId="0" xfId="1" applyFont="1" applyAlignment="1" applyProtection="1"/>
    <xf numFmtId="3" fontId="50" fillId="0" borderId="1" xfId="0" applyNumberFormat="1" applyFont="1" applyBorder="1"/>
    <xf numFmtId="3" fontId="50" fillId="0" borderId="1" xfId="0" applyNumberFormat="1" applyFont="1" applyBorder="1" applyAlignment="1">
      <alignment horizontal="left"/>
    </xf>
    <xf numFmtId="15" fontId="31" fillId="0" borderId="2" xfId="0" applyNumberFormat="1" applyFont="1" applyBorder="1" applyAlignment="1">
      <alignment horizontal="center"/>
    </xf>
    <xf numFmtId="0" fontId="0" fillId="0" borderId="1" xfId="0" applyBorder="1"/>
    <xf numFmtId="3" fontId="2" fillId="3" borderId="1" xfId="0" applyNumberFormat="1" applyFont="1" applyFill="1" applyBorder="1"/>
    <xf numFmtId="0" fontId="2" fillId="3" borderId="1" xfId="0" applyFont="1" applyFill="1" applyBorder="1"/>
    <xf numFmtId="3" fontId="17" fillId="3" borderId="1" xfId="0" applyNumberFormat="1" applyFont="1" applyFill="1" applyBorder="1" applyAlignment="1">
      <alignment horizontal="left"/>
    </xf>
    <xf numFmtId="0" fontId="56" fillId="0" borderId="1" xfId="0" applyFont="1" applyBorder="1"/>
    <xf numFmtId="0" fontId="50" fillId="0" borderId="0" xfId="0" applyFont="1" applyBorder="1"/>
    <xf numFmtId="3" fontId="50" fillId="0" borderId="0" xfId="0" applyNumberFormat="1" applyFont="1" applyBorder="1" applyAlignment="1">
      <alignment horizontal="left"/>
    </xf>
    <xf numFmtId="0" fontId="51" fillId="0" borderId="0" xfId="0" applyFont="1" applyBorder="1"/>
    <xf numFmtId="3" fontId="46" fillId="0" borderId="0" xfId="0" applyNumberFormat="1" applyFont="1" applyBorder="1"/>
    <xf numFmtId="3" fontId="25" fillId="0" borderId="1" xfId="0" applyNumberFormat="1" applyFont="1" applyBorder="1" applyAlignment="1">
      <alignment horizontal="left"/>
    </xf>
    <xf numFmtId="0" fontId="0" fillId="0" borderId="1" xfId="0" applyBorder="1"/>
    <xf numFmtId="15" fontId="16" fillId="0" borderId="2" xfId="0" applyNumberFormat="1" applyFont="1" applyBorder="1" applyAlignment="1">
      <alignment horizontal="center"/>
    </xf>
    <xf numFmtId="0" fontId="7" fillId="0" borderId="2" xfId="0" applyFont="1" applyBorder="1"/>
    <xf numFmtId="0" fontId="12" fillId="0" borderId="2" xfId="1" applyFont="1" applyBorder="1" applyAlignment="1" applyProtection="1"/>
    <xf numFmtId="3" fontId="12" fillId="0" borderId="2" xfId="0" applyNumberFormat="1" applyFont="1" applyBorder="1"/>
    <xf numFmtId="49" fontId="2" fillId="0" borderId="2" xfId="0" applyNumberFormat="1" applyFont="1" applyBorder="1"/>
    <xf numFmtId="0" fontId="17" fillId="0" borderId="2" xfId="0" applyFont="1" applyBorder="1" applyAlignment="1">
      <alignment horizontal="justify"/>
    </xf>
    <xf numFmtId="0" fontId="8" fillId="0" borderId="2" xfId="0" applyFont="1" applyBorder="1"/>
    <xf numFmtId="0" fontId="13" fillId="0" borderId="2" xfId="0" applyFont="1" applyBorder="1"/>
    <xf numFmtId="0" fontId="6" fillId="0" borderId="2" xfId="0" applyFont="1" applyBorder="1"/>
    <xf numFmtId="0" fontId="22" fillId="0" borderId="2" xfId="0" applyFont="1" applyBorder="1" applyAlignment="1">
      <alignment vertical="center"/>
    </xf>
    <xf numFmtId="0" fontId="2" fillId="0" borderId="2" xfId="0" applyFont="1" applyBorder="1" applyAlignment="1">
      <alignment vertical="center"/>
    </xf>
    <xf numFmtId="3" fontId="2" fillId="0" borderId="2" xfId="0" applyNumberFormat="1" applyFont="1" applyBorder="1" applyAlignment="1">
      <alignment horizontal="right"/>
    </xf>
    <xf numFmtId="0" fontId="15" fillId="0" borderId="2" xfId="0" applyFont="1" applyBorder="1"/>
    <xf numFmtId="3" fontId="37" fillId="0" borderId="2" xfId="0" applyNumberFormat="1" applyFont="1" applyFill="1" applyBorder="1"/>
    <xf numFmtId="3" fontId="2" fillId="0" borderId="2" xfId="0" applyNumberFormat="1" applyFont="1" applyFill="1" applyBorder="1"/>
    <xf numFmtId="3" fontId="17" fillId="3" borderId="2" xfId="0" applyNumberFormat="1" applyFont="1" applyFill="1" applyBorder="1"/>
    <xf numFmtId="0" fontId="12" fillId="3" borderId="2" xfId="0" applyFont="1" applyFill="1" applyBorder="1"/>
    <xf numFmtId="3" fontId="2" fillId="3" borderId="2" xfId="0" applyNumberFormat="1" applyFont="1" applyFill="1" applyBorder="1" applyAlignment="1">
      <alignment horizontal="left"/>
    </xf>
    <xf numFmtId="0" fontId="9" fillId="0" borderId="0" xfId="1" applyBorder="1" applyAlignment="1" applyProtection="1"/>
    <xf numFmtId="3" fontId="59" fillId="0" borderId="1" xfId="0" applyNumberFormat="1" applyFont="1" applyBorder="1" applyAlignment="1">
      <alignment horizontal="left"/>
    </xf>
    <xf numFmtId="0" fontId="0" fillId="0" borderId="1" xfId="0" applyBorder="1"/>
    <xf numFmtId="3" fontId="51" fillId="0" borderId="0" xfId="0" applyNumberFormat="1" applyFont="1" applyBorder="1" applyAlignment="1">
      <alignment horizontal="left"/>
    </xf>
    <xf numFmtId="3" fontId="2" fillId="0" borderId="0" xfId="0" applyNumberFormat="1" applyFont="1" applyBorder="1"/>
    <xf numFmtId="0" fontId="28" fillId="0" borderId="2" xfId="0" applyFont="1" applyBorder="1" applyAlignment="1"/>
    <xf numFmtId="0" fontId="27" fillId="0" borderId="2" xfId="0" applyFont="1" applyBorder="1" applyAlignment="1"/>
    <xf numFmtId="3" fontId="27" fillId="0" borderId="2" xfId="0" applyNumberFormat="1" applyFont="1" applyBorder="1" applyAlignment="1"/>
    <xf numFmtId="15" fontId="2" fillId="0" borderId="2" xfId="0" applyNumberFormat="1" applyFont="1" applyBorder="1" applyAlignment="1"/>
    <xf numFmtId="3" fontId="2" fillId="0" borderId="2" xfId="0" applyNumberFormat="1" applyFont="1" applyBorder="1" applyAlignment="1"/>
    <xf numFmtId="0" fontId="12" fillId="0" borderId="2" xfId="0" applyFont="1" applyBorder="1" applyAlignment="1"/>
    <xf numFmtId="0" fontId="27" fillId="0" borderId="2" xfId="0" applyNumberFormat="1" applyFont="1" applyBorder="1" applyAlignment="1"/>
    <xf numFmtId="3" fontId="34" fillId="0" borderId="2" xfId="0" applyNumberFormat="1" applyFont="1" applyBorder="1" applyAlignment="1"/>
    <xf numFmtId="0" fontId="9" fillId="0" borderId="0" xfId="1" applyAlignment="1" applyProtection="1"/>
    <xf numFmtId="3" fontId="7" fillId="0" borderId="1" xfId="0" applyNumberFormat="1" applyFont="1" applyBorder="1" applyAlignment="1">
      <alignment horizontal="left"/>
    </xf>
    <xf numFmtId="0" fontId="0" fillId="0" borderId="1" xfId="0" applyBorder="1"/>
    <xf numFmtId="0" fontId="0" fillId="0" borderId="1" xfId="0" applyBorder="1"/>
    <xf numFmtId="0" fontId="0" fillId="0" borderId="1" xfId="0" applyBorder="1"/>
    <xf numFmtId="0" fontId="36" fillId="0" borderId="0" xfId="0" applyFont="1" applyBorder="1"/>
    <xf numFmtId="165" fontId="37" fillId="0" borderId="1" xfId="0" applyNumberFormat="1" applyFont="1" applyBorder="1" applyAlignment="1">
      <alignment horizontal="right"/>
    </xf>
    <xf numFmtId="2" fontId="2" fillId="0" borderId="1" xfId="0" applyNumberFormat="1" applyFont="1" applyBorder="1" applyAlignment="1">
      <alignment horizontal="left"/>
    </xf>
    <xf numFmtId="0" fontId="26" fillId="0" borderId="1" xfId="0" applyFont="1" applyBorder="1" applyAlignment="1">
      <alignment horizontal="center"/>
    </xf>
    <xf numFmtId="0" fontId="2" fillId="2" borderId="1" xfId="0" applyFont="1" applyFill="1" applyBorder="1" applyAlignment="1">
      <alignment horizontal="center"/>
    </xf>
    <xf numFmtId="0" fontId="29" fillId="0" borderId="1" xfId="0" applyFont="1" applyBorder="1" applyAlignment="1">
      <alignment horizontal="center"/>
    </xf>
    <xf numFmtId="0" fontId="0" fillId="0" borderId="1" xfId="0" applyBorder="1"/>
    <xf numFmtId="0" fontId="0" fillId="0" borderId="1" xfId="0" applyBorder="1"/>
    <xf numFmtId="3" fontId="27" fillId="0" borderId="0" xfId="0" applyNumberFormat="1" applyFont="1" applyBorder="1" applyAlignment="1"/>
    <xf numFmtId="3" fontId="27" fillId="0" borderId="1" xfId="0" applyNumberFormat="1" applyFont="1" applyBorder="1" applyAlignment="1"/>
    <xf numFmtId="3" fontId="34" fillId="0" borderId="1" xfId="0" applyNumberFormat="1" applyFont="1" applyBorder="1" applyAlignment="1"/>
    <xf numFmtId="3" fontId="2" fillId="0" borderId="1" xfId="0" applyNumberFormat="1" applyFont="1" applyBorder="1" applyAlignment="1"/>
    <xf numFmtId="0" fontId="27" fillId="0" borderId="1" xfId="0" applyFont="1" applyBorder="1" applyAlignment="1"/>
    <xf numFmtId="0" fontId="50" fillId="0" borderId="0" xfId="1" applyFont="1" applyBorder="1" applyAlignment="1" applyProtection="1"/>
    <xf numFmtId="0" fontId="52" fillId="0" borderId="0" xfId="1" applyFont="1" applyBorder="1" applyAlignment="1" applyProtection="1"/>
    <xf numFmtId="0" fontId="0" fillId="0" borderId="1" xfId="0" applyBorder="1"/>
    <xf numFmtId="0" fontId="35" fillId="0" borderId="3" xfId="0" applyFont="1" applyBorder="1"/>
    <xf numFmtId="15" fontId="44" fillId="0" borderId="1" xfId="0" applyNumberFormat="1" applyFont="1" applyBorder="1" applyAlignment="1">
      <alignment horizontal="center"/>
    </xf>
    <xf numFmtId="3" fontId="34" fillId="0" borderId="1" xfId="0" applyNumberFormat="1" applyFont="1" applyFill="1" applyBorder="1"/>
    <xf numFmtId="49" fontId="46" fillId="0" borderId="1" xfId="0" applyNumberFormat="1" applyFont="1" applyBorder="1"/>
    <xf numFmtId="0" fontId="2" fillId="0" borderId="1" xfId="0" applyNumberFormat="1" applyFont="1" applyBorder="1"/>
    <xf numFmtId="49" fontId="2" fillId="0" borderId="1" xfId="0" applyNumberFormat="1" applyFont="1" applyBorder="1" applyAlignment="1"/>
    <xf numFmtId="3" fontId="17" fillId="0" borderId="2" xfId="0" applyNumberFormat="1" applyFont="1" applyBorder="1" applyAlignment="1">
      <alignment horizontal="left"/>
    </xf>
    <xf numFmtId="0" fontId="37" fillId="0" borderId="2" xfId="0" applyNumberFormat="1" applyFont="1" applyBorder="1" applyAlignment="1">
      <alignment horizontal="left"/>
    </xf>
    <xf numFmtId="0" fontId="2" fillId="0" borderId="1" xfId="0" quotePrefix="1" applyFont="1" applyBorder="1"/>
    <xf numFmtId="0" fontId="60" fillId="0" borderId="1" xfId="0" applyFont="1" applyFill="1" applyBorder="1"/>
    <xf numFmtId="0" fontId="35" fillId="0" borderId="1" xfId="0" applyFont="1" applyFill="1" applyBorder="1"/>
    <xf numFmtId="0" fontId="48" fillId="0" borderId="1" xfId="0" applyFont="1" applyFill="1" applyBorder="1" applyAlignment="1">
      <alignment horizontal="center"/>
    </xf>
    <xf numFmtId="0" fontId="49" fillId="0" borderId="1" xfId="0" applyFont="1" applyFill="1" applyBorder="1" applyAlignment="1">
      <alignment horizontal="center"/>
    </xf>
    <xf numFmtId="2" fontId="2" fillId="0" borderId="1" xfId="0" applyNumberFormat="1" applyFont="1" applyBorder="1" applyAlignment="1">
      <alignment horizontal="justify"/>
    </xf>
    <xf numFmtId="2" fontId="2" fillId="0" borderId="1" xfId="0" applyNumberFormat="1" applyFont="1" applyBorder="1" applyAlignment="1"/>
    <xf numFmtId="0" fontId="0" fillId="0" borderId="1" xfId="0" applyBorder="1"/>
    <xf numFmtId="3" fontId="37" fillId="0" borderId="1" xfId="0" applyNumberFormat="1" applyFont="1" applyFill="1" applyBorder="1"/>
    <xf numFmtId="0" fontId="0" fillId="0" borderId="1" xfId="0" applyBorder="1"/>
    <xf numFmtId="0" fontId="0" fillId="0" borderId="1" xfId="0" applyBorder="1"/>
    <xf numFmtId="3" fontId="61" fillId="0" borderId="1" xfId="0" applyNumberFormat="1" applyFont="1" applyBorder="1"/>
    <xf numFmtId="3" fontId="61" fillId="0" borderId="1" xfId="0" applyNumberFormat="1" applyFont="1" applyBorder="1" applyAlignment="1">
      <alignment horizontal="left"/>
    </xf>
    <xf numFmtId="0" fontId="0" fillId="0" borderId="1" xfId="0" applyBorder="1"/>
    <xf numFmtId="0" fontId="35" fillId="0" borderId="0" xfId="0" applyFont="1" applyBorder="1"/>
    <xf numFmtId="0" fontId="52" fillId="0" borderId="0" xfId="0" applyFont="1" applyBorder="1"/>
    <xf numFmtId="0" fontId="62" fillId="0" borderId="1" xfId="0" applyFont="1" applyBorder="1"/>
    <xf numFmtId="3" fontId="16" fillId="0" borderId="2" xfId="0" applyNumberFormat="1" applyFont="1" applyBorder="1" applyAlignment="1"/>
    <xf numFmtId="0" fontId="61" fillId="0" borderId="1" xfId="0" applyFont="1" applyBorder="1"/>
    <xf numFmtId="0" fontId="25" fillId="0" borderId="1" xfId="0" applyFont="1" applyBorder="1"/>
    <xf numFmtId="3" fontId="26" fillId="0" borderId="1" xfId="0" applyNumberFormat="1" applyFont="1" applyBorder="1" applyAlignment="1">
      <alignment horizontal="left"/>
    </xf>
    <xf numFmtId="0" fontId="63" fillId="0" borderId="1" xfId="0" applyFont="1" applyFill="1" applyBorder="1" applyAlignment="1">
      <alignment horizontal="center"/>
    </xf>
    <xf numFmtId="3" fontId="64" fillId="0" borderId="1" xfId="0" applyNumberFormat="1" applyFont="1" applyBorder="1"/>
    <xf numFmtId="3" fontId="65" fillId="0" borderId="1" xfId="0" applyNumberFormat="1" applyFont="1" applyBorder="1" applyAlignment="1">
      <alignment horizontal="left"/>
    </xf>
    <xf numFmtId="0" fontId="0" fillId="0" borderId="1" xfId="0" applyBorder="1"/>
    <xf numFmtId="0" fontId="0" fillId="0" borderId="1" xfId="0" applyBorder="1" applyAlignment="1">
      <alignment horizontal="center"/>
    </xf>
    <xf numFmtId="0" fontId="0" fillId="0" borderId="1" xfId="0" applyBorder="1"/>
    <xf numFmtId="3" fontId="20" fillId="0" borderId="2" xfId="0" applyNumberFormat="1" applyFont="1" applyBorder="1"/>
    <xf numFmtId="3" fontId="61" fillId="0" borderId="2" xfId="0" applyNumberFormat="1" applyFont="1" applyBorder="1"/>
    <xf numFmtId="3" fontId="25" fillId="0" borderId="2" xfId="0" applyNumberFormat="1" applyFont="1" applyBorder="1"/>
    <xf numFmtId="3" fontId="26" fillId="0" borderId="2" xfId="0" applyNumberFormat="1" applyFont="1" applyBorder="1"/>
    <xf numFmtId="3" fontId="62" fillId="0" borderId="1" xfId="0" applyNumberFormat="1" applyFont="1" applyBorder="1"/>
    <xf numFmtId="3" fontId="62" fillId="0" borderId="2" xfId="0" applyNumberFormat="1" applyFont="1" applyBorder="1"/>
    <xf numFmtId="0" fontId="0" fillId="0" borderId="1" xfId="0" applyBorder="1"/>
    <xf numFmtId="0" fontId="26" fillId="0" borderId="1" xfId="0" applyFont="1" applyBorder="1"/>
    <xf numFmtId="0" fontId="0" fillId="0" borderId="1" xfId="0" applyBorder="1"/>
    <xf numFmtId="0" fontId="38" fillId="0" borderId="1" xfId="0" applyFont="1" applyBorder="1" applyAlignment="1">
      <alignment horizontal="center"/>
    </xf>
    <xf numFmtId="0" fontId="35" fillId="0" borderId="1" xfId="0" applyFont="1" applyBorder="1" applyAlignment="1">
      <alignment horizontal="center"/>
    </xf>
    <xf numFmtId="0" fontId="5" fillId="0" borderId="1" xfId="0" applyFont="1" applyBorder="1" applyAlignment="1">
      <alignment horizontal="center"/>
    </xf>
    <xf numFmtId="0" fontId="0" fillId="0" borderId="1" xfId="0" applyBorder="1" applyAlignment="1">
      <alignment horizontal="center"/>
    </xf>
    <xf numFmtId="0" fontId="0" fillId="0" borderId="1" xfId="0" applyBorder="1"/>
    <xf numFmtId="3" fontId="2" fillId="0" borderId="0" xfId="0" applyNumberFormat="1" applyFont="1" applyBorder="1" applyAlignment="1">
      <alignment horizontal="center"/>
    </xf>
    <xf numFmtId="0" fontId="46" fillId="0" borderId="0" xfId="0" applyFont="1" applyBorder="1" applyAlignment="1">
      <alignment horizontal="justify"/>
    </xf>
  </cellXfs>
  <cellStyles count="3">
    <cellStyle name="Estilo 1" xfId="2" xr:uid="{00000000-0005-0000-0000-000000000000}"/>
    <cellStyle name="Hipervínculo" xfId="1" builtinId="8"/>
    <cellStyle name="Normal" xfId="0" builtinId="0"/>
  </cellStyles>
  <dxfs count="5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filmaffinity.com/es/film462819.html" TargetMode="External"/><Relationship Id="rId3182" Type="http://schemas.openxmlformats.org/officeDocument/2006/relationships/hyperlink" Target="https://www.filmaffinity.com/es/film801434.html" TargetMode="External"/><Relationship Id="rId4233" Type="http://schemas.openxmlformats.org/officeDocument/2006/relationships/hyperlink" Target="https://www.filmaffinity.com/es/film140489.html" TargetMode="External"/><Relationship Id="rId7389" Type="http://schemas.openxmlformats.org/officeDocument/2006/relationships/hyperlink" Target="https://www.filmaffinity.com/es/film445059.html" TargetMode="External"/><Relationship Id="rId3999" Type="http://schemas.openxmlformats.org/officeDocument/2006/relationships/hyperlink" Target="https://www.filmaffinity.com/es/film779460.html" TargetMode="External"/><Relationship Id="rId4300" Type="http://schemas.openxmlformats.org/officeDocument/2006/relationships/hyperlink" Target="https://www.filmaffinity.com/es/film122709.html" TargetMode="External"/><Relationship Id="rId7456" Type="http://schemas.openxmlformats.org/officeDocument/2006/relationships/hyperlink" Target="https://www.filmaffinity.com/es/film147735.html" TargetMode="External"/><Relationship Id="rId170" Type="http://schemas.openxmlformats.org/officeDocument/2006/relationships/hyperlink" Target="https://www.filmaffinity.com/es/film465608.html" TargetMode="External"/><Relationship Id="rId6058" Type="http://schemas.openxmlformats.org/officeDocument/2006/relationships/hyperlink" Target="https://www.filmaffinity.com/es/film514114.html" TargetMode="External"/><Relationship Id="rId6472" Type="http://schemas.openxmlformats.org/officeDocument/2006/relationships/hyperlink" Target="https://www.filmaffinity.com/es/moviegenre.php?genre=AC&amp;attr=rat_count&amp;nodoc" TargetMode="External"/><Relationship Id="rId7109" Type="http://schemas.openxmlformats.org/officeDocument/2006/relationships/hyperlink" Target="https://www.filmaffinity.com/es/film537380.html" TargetMode="External"/><Relationship Id="rId5074" Type="http://schemas.openxmlformats.org/officeDocument/2006/relationships/hyperlink" Target="https://www.filmaffinity.com/es/film886922.html" TargetMode="External"/><Relationship Id="rId6125" Type="http://schemas.openxmlformats.org/officeDocument/2006/relationships/hyperlink" Target="https://www.filmaffinity.com/es/film636414.html" TargetMode="External"/><Relationship Id="rId987" Type="http://schemas.openxmlformats.org/officeDocument/2006/relationships/hyperlink" Target="https://www.filmaffinity.com/es/film394135.html" TargetMode="External"/><Relationship Id="rId2668" Type="http://schemas.openxmlformats.org/officeDocument/2006/relationships/hyperlink" Target="https://www.filmaffinity.com/es/film684177.html" TargetMode="External"/><Relationship Id="rId3719" Type="http://schemas.openxmlformats.org/officeDocument/2006/relationships/hyperlink" Target="https://www.filmaffinity.com/es/film793580.html" TargetMode="External"/><Relationship Id="rId4090" Type="http://schemas.openxmlformats.org/officeDocument/2006/relationships/hyperlink" Target="https://www.filmaffinity.com/es/film834381.html" TargetMode="External"/><Relationship Id="rId1684" Type="http://schemas.openxmlformats.org/officeDocument/2006/relationships/hyperlink" Target="https://www.filmaffinity.com/es/film612451.html" TargetMode="External"/><Relationship Id="rId2735" Type="http://schemas.openxmlformats.org/officeDocument/2006/relationships/hyperlink" Target="https://www.filmaffinity.com/es/film986758.html" TargetMode="External"/><Relationship Id="rId5141" Type="http://schemas.openxmlformats.org/officeDocument/2006/relationships/hyperlink" Target="https://www.filmaffinity.com/es/film693127.html" TargetMode="External"/><Relationship Id="rId707" Type="http://schemas.openxmlformats.org/officeDocument/2006/relationships/hyperlink" Target="https://www.filmaffinity.com/es/film567103.html" TargetMode="External"/><Relationship Id="rId1337" Type="http://schemas.openxmlformats.org/officeDocument/2006/relationships/hyperlink" Target="https://www.filmaffinity.com/es/film782691.html" TargetMode="External"/><Relationship Id="rId1751" Type="http://schemas.openxmlformats.org/officeDocument/2006/relationships/hyperlink" Target="https://www.filmaffinity.com/es/film694609.html" TargetMode="External"/><Relationship Id="rId2802" Type="http://schemas.openxmlformats.org/officeDocument/2006/relationships/hyperlink" Target="https://www.filmaffinity.com/es/film304162.html" TargetMode="External"/><Relationship Id="rId5958" Type="http://schemas.openxmlformats.org/officeDocument/2006/relationships/hyperlink" Target="https://www.filmaffinity.com/es/film522988.html" TargetMode="External"/><Relationship Id="rId43" Type="http://schemas.openxmlformats.org/officeDocument/2006/relationships/hyperlink" Target="https://www.filmaffinity.com/es/film902165.html" TargetMode="External"/><Relationship Id="rId1404" Type="http://schemas.openxmlformats.org/officeDocument/2006/relationships/hyperlink" Target="https://www.filmaffinity.com/es/film481967.html" TargetMode="External"/><Relationship Id="rId7380" Type="http://schemas.openxmlformats.org/officeDocument/2006/relationships/hyperlink" Target="https://www.filmaffinity.com/es/film266394.html" TargetMode="External"/><Relationship Id="rId3576" Type="http://schemas.openxmlformats.org/officeDocument/2006/relationships/hyperlink" Target="https://www.filmaffinity.com/es/film972428.html" TargetMode="External"/><Relationship Id="rId4627" Type="http://schemas.openxmlformats.org/officeDocument/2006/relationships/hyperlink" Target="https://www.filmaffinity.com/es/film919403.html" TargetMode="External"/><Relationship Id="rId4974" Type="http://schemas.openxmlformats.org/officeDocument/2006/relationships/hyperlink" Target="https://www.filmaffinity.com/es/film315660.html" TargetMode="External"/><Relationship Id="rId7033" Type="http://schemas.openxmlformats.org/officeDocument/2006/relationships/hyperlink" Target="https://www.filmaffinity.com/es/film539560.html" TargetMode="External"/><Relationship Id="rId497" Type="http://schemas.openxmlformats.org/officeDocument/2006/relationships/hyperlink" Target="https://www.filmaffinity.com/es/film832198.html" TargetMode="External"/><Relationship Id="rId2178" Type="http://schemas.openxmlformats.org/officeDocument/2006/relationships/hyperlink" Target="https://www.filmaffinity.com/es/film293951.html" TargetMode="External"/><Relationship Id="rId3229" Type="http://schemas.openxmlformats.org/officeDocument/2006/relationships/hyperlink" Target="https://www.filmaffinity.com/es/film728556.html" TargetMode="External"/><Relationship Id="rId3990" Type="http://schemas.openxmlformats.org/officeDocument/2006/relationships/hyperlink" Target="https://www.filmaffinity.com/es/film885273.html" TargetMode="External"/><Relationship Id="rId7100" Type="http://schemas.openxmlformats.org/officeDocument/2006/relationships/hyperlink" Target="https://www.filmaffinity.com/es/film251494.html" TargetMode="External"/><Relationship Id="rId1194" Type="http://schemas.openxmlformats.org/officeDocument/2006/relationships/hyperlink" Target="https://www.filmaffinity.com/es/film140751.html" TargetMode="External"/><Relationship Id="rId2592" Type="http://schemas.openxmlformats.org/officeDocument/2006/relationships/hyperlink" Target="https://www.filmaffinity.com/es/film482431.html" TargetMode="External"/><Relationship Id="rId3643" Type="http://schemas.openxmlformats.org/officeDocument/2006/relationships/hyperlink" Target="https://www.filmaffinity.com/es/film817192.html" TargetMode="External"/><Relationship Id="rId6799" Type="http://schemas.openxmlformats.org/officeDocument/2006/relationships/hyperlink" Target="https://www.filmaffinity.com/es/film816686.html" TargetMode="External"/><Relationship Id="rId217" Type="http://schemas.openxmlformats.org/officeDocument/2006/relationships/hyperlink" Target="https://www.filmaffinity.com/es/film436667.html" TargetMode="External"/><Relationship Id="rId564" Type="http://schemas.openxmlformats.org/officeDocument/2006/relationships/hyperlink" Target="https://www.filmaffinity.com/es/film568295.html" TargetMode="External"/><Relationship Id="rId2245" Type="http://schemas.openxmlformats.org/officeDocument/2006/relationships/hyperlink" Target="https://www.filmaffinity.com/es/film492137.html" TargetMode="External"/><Relationship Id="rId3710" Type="http://schemas.openxmlformats.org/officeDocument/2006/relationships/hyperlink" Target="https://www.filmaffinity.com/es/film854168.html" TargetMode="External"/><Relationship Id="rId6866" Type="http://schemas.openxmlformats.org/officeDocument/2006/relationships/hyperlink" Target="https://www.filmaffinity.com/es/film730083.html" TargetMode="External"/><Relationship Id="rId631" Type="http://schemas.openxmlformats.org/officeDocument/2006/relationships/hyperlink" Target="https://www.filmaffinity.com/es/film667409.html" TargetMode="External"/><Relationship Id="rId1261" Type="http://schemas.openxmlformats.org/officeDocument/2006/relationships/hyperlink" Target="https://www.filmaffinity.com/es/film283410.html" TargetMode="External"/><Relationship Id="rId2312" Type="http://schemas.openxmlformats.org/officeDocument/2006/relationships/hyperlink" Target="https://www.filmaffinity.com/es/film830674.html" TargetMode="External"/><Relationship Id="rId5468" Type="http://schemas.openxmlformats.org/officeDocument/2006/relationships/hyperlink" Target="https://www.filmaffinity.com/es/film628891.html" TargetMode="External"/><Relationship Id="rId5882" Type="http://schemas.openxmlformats.org/officeDocument/2006/relationships/hyperlink" Target="https://www.filmaffinity.com/es/film789039.html" TargetMode="External"/><Relationship Id="rId6519" Type="http://schemas.openxmlformats.org/officeDocument/2006/relationships/hyperlink" Target="https://www.filmaffinity.com/es/moviegenre.php?genre=WE&amp;attr=rat_count&amp;nodoc" TargetMode="External"/><Relationship Id="rId6933" Type="http://schemas.openxmlformats.org/officeDocument/2006/relationships/hyperlink" Target="https://www.filmaffinity.com/es/film238125.html" TargetMode="External"/><Relationship Id="rId4484" Type="http://schemas.openxmlformats.org/officeDocument/2006/relationships/hyperlink" Target="https://www.filmaffinity.com/es/film100852.html" TargetMode="External"/><Relationship Id="rId5535" Type="http://schemas.openxmlformats.org/officeDocument/2006/relationships/hyperlink" Target="https://www.filmaffinity.com/es/film143515.html" TargetMode="External"/><Relationship Id="rId3086" Type="http://schemas.openxmlformats.org/officeDocument/2006/relationships/hyperlink" Target="https://www.filmaffinity.com/es/film378288.html" TargetMode="External"/><Relationship Id="rId4137" Type="http://schemas.openxmlformats.org/officeDocument/2006/relationships/hyperlink" Target="https://www.filmaffinity.com/es/film121270.html" TargetMode="External"/><Relationship Id="rId4551" Type="http://schemas.openxmlformats.org/officeDocument/2006/relationships/hyperlink" Target="https://www.filmaffinity.com/es/film146003.html" TargetMode="External"/><Relationship Id="rId3153" Type="http://schemas.openxmlformats.org/officeDocument/2006/relationships/hyperlink" Target="https://www.filmaffinity.com/es/film670127.html" TargetMode="External"/><Relationship Id="rId4204" Type="http://schemas.openxmlformats.org/officeDocument/2006/relationships/hyperlink" Target="https://www.filmaffinity.com/es/film169980.html" TargetMode="External"/><Relationship Id="rId5602" Type="http://schemas.openxmlformats.org/officeDocument/2006/relationships/hyperlink" Target="https://www.filmaffinity.com/es/film504482.html" TargetMode="External"/><Relationship Id="rId141" Type="http://schemas.openxmlformats.org/officeDocument/2006/relationships/hyperlink" Target="https://www.filmaffinity.com/es/film228950.html" TargetMode="External"/><Relationship Id="rId3220" Type="http://schemas.openxmlformats.org/officeDocument/2006/relationships/hyperlink" Target="https://www.filmaffinity.com/es/film600943.html" TargetMode="External"/><Relationship Id="rId6029" Type="http://schemas.openxmlformats.org/officeDocument/2006/relationships/hyperlink" Target="https://www.filmaffinity.com/es/film509849.html" TargetMode="External"/><Relationship Id="rId6376" Type="http://schemas.openxmlformats.org/officeDocument/2006/relationships/hyperlink" Target="https://www.filmaffinity.com/es/film968947.html" TargetMode="External"/><Relationship Id="rId6790" Type="http://schemas.openxmlformats.org/officeDocument/2006/relationships/hyperlink" Target="https://www.filmaffinity.com/es/film402543.html" TargetMode="External"/><Relationship Id="rId7427" Type="http://schemas.openxmlformats.org/officeDocument/2006/relationships/hyperlink" Target="https://www.filmaffinity.com/es/film262502.html" TargetMode="External"/><Relationship Id="rId7" Type="http://schemas.openxmlformats.org/officeDocument/2006/relationships/hyperlink" Target="https://www.filmaffinity.com/es/film199893.html" TargetMode="External"/><Relationship Id="rId2986" Type="http://schemas.openxmlformats.org/officeDocument/2006/relationships/hyperlink" Target="https://www.filmaffinity.com/es/film195278.html" TargetMode="External"/><Relationship Id="rId5392" Type="http://schemas.openxmlformats.org/officeDocument/2006/relationships/hyperlink" Target="https://www.filmaffinity.com/es/film838416.html" TargetMode="External"/><Relationship Id="rId6443" Type="http://schemas.openxmlformats.org/officeDocument/2006/relationships/hyperlink" Target="https://www.filmaffinity.com/es/moviegenre.php?genre=WE&amp;attr=rat_count&amp;nodoc" TargetMode="External"/><Relationship Id="rId958" Type="http://schemas.openxmlformats.org/officeDocument/2006/relationships/hyperlink" Target="https://www.filmaffinity.com/es/film861027.html" TargetMode="External"/><Relationship Id="rId1588" Type="http://schemas.openxmlformats.org/officeDocument/2006/relationships/hyperlink" Target="https://www.filmaffinity.com/es/film848969.html" TargetMode="External"/><Relationship Id="rId2639" Type="http://schemas.openxmlformats.org/officeDocument/2006/relationships/hyperlink" Target="https://www.filmaffinity.com/es/film442365.html" TargetMode="External"/><Relationship Id="rId5045" Type="http://schemas.openxmlformats.org/officeDocument/2006/relationships/hyperlink" Target="https://www.filmaffinity.com/es/film476838.html" TargetMode="External"/><Relationship Id="rId6510" Type="http://schemas.openxmlformats.org/officeDocument/2006/relationships/hyperlink" Target="https://www.filmaffinity.com/es/moviegenre.php?genre=CO&amp;attr=rat_count&amp;nodoc" TargetMode="External"/><Relationship Id="rId1655" Type="http://schemas.openxmlformats.org/officeDocument/2006/relationships/hyperlink" Target="https://www.filmaffinity.com/es/film906511.html" TargetMode="External"/><Relationship Id="rId2706" Type="http://schemas.openxmlformats.org/officeDocument/2006/relationships/hyperlink" Target="https://www.filmaffinity.com/es/film284962.html" TargetMode="External"/><Relationship Id="rId4061" Type="http://schemas.openxmlformats.org/officeDocument/2006/relationships/hyperlink" Target="https://www.filmaffinity.com/es/film153436.html" TargetMode="External"/><Relationship Id="rId5112" Type="http://schemas.openxmlformats.org/officeDocument/2006/relationships/hyperlink" Target="https://www.filmaffinity.com/es/film470860.html" TargetMode="External"/><Relationship Id="rId1308" Type="http://schemas.openxmlformats.org/officeDocument/2006/relationships/hyperlink" Target="https://www.filmaffinity.com/es/film249498.html" TargetMode="External"/><Relationship Id="rId7284" Type="http://schemas.openxmlformats.org/officeDocument/2006/relationships/hyperlink" Target="https://www.filmaffinity.com/es/film657196.html" TargetMode="External"/><Relationship Id="rId1722" Type="http://schemas.openxmlformats.org/officeDocument/2006/relationships/hyperlink" Target="https://www.filmaffinity.com/es/film566362.html" TargetMode="External"/><Relationship Id="rId4878" Type="http://schemas.openxmlformats.org/officeDocument/2006/relationships/hyperlink" Target="https://www.filmaffinity.com/es/film763749.html" TargetMode="External"/><Relationship Id="rId5929" Type="http://schemas.openxmlformats.org/officeDocument/2006/relationships/hyperlink" Target="https://www.filmaffinity.com/es/film928477.html" TargetMode="External"/><Relationship Id="rId14" Type="http://schemas.openxmlformats.org/officeDocument/2006/relationships/hyperlink" Target="https://www.filmaffinity.com/es/film209785.html" TargetMode="External"/><Relationship Id="rId3894" Type="http://schemas.openxmlformats.org/officeDocument/2006/relationships/hyperlink" Target="https://www.filmaffinity.com/es/film560132.html" TargetMode="External"/><Relationship Id="rId4945" Type="http://schemas.openxmlformats.org/officeDocument/2006/relationships/hyperlink" Target="https://www.filmaffinity.com/es/film268143.html" TargetMode="External"/><Relationship Id="rId7004" Type="http://schemas.openxmlformats.org/officeDocument/2006/relationships/hyperlink" Target="https://www.filmaffinity.com/es/film289719.html" TargetMode="External"/><Relationship Id="rId7351" Type="http://schemas.openxmlformats.org/officeDocument/2006/relationships/hyperlink" Target="https://www.filmaffinity.com/es/film345042.html" TargetMode="External"/><Relationship Id="rId2496" Type="http://schemas.openxmlformats.org/officeDocument/2006/relationships/hyperlink" Target="https://www.filmaffinity.com/es/film513386.html" TargetMode="External"/><Relationship Id="rId3547" Type="http://schemas.openxmlformats.org/officeDocument/2006/relationships/hyperlink" Target="https://www.filmaffinity.com/es/film180931.html" TargetMode="External"/><Relationship Id="rId3961" Type="http://schemas.openxmlformats.org/officeDocument/2006/relationships/hyperlink" Target="https://www.filmaffinity.com/es/film953654.html" TargetMode="External"/><Relationship Id="rId468" Type="http://schemas.openxmlformats.org/officeDocument/2006/relationships/hyperlink" Target="https://www.filmaffinity.com/es/film779616.html" TargetMode="External"/><Relationship Id="rId882" Type="http://schemas.openxmlformats.org/officeDocument/2006/relationships/hyperlink" Target="https://www.filmaffinity.com/es/film439494.html" TargetMode="External"/><Relationship Id="rId1098" Type="http://schemas.openxmlformats.org/officeDocument/2006/relationships/hyperlink" Target="https://www.filmaffinity.com/es/film323042.html" TargetMode="External"/><Relationship Id="rId2149" Type="http://schemas.openxmlformats.org/officeDocument/2006/relationships/hyperlink" Target="https://www.filmaffinity.com/es/film615438.html" TargetMode="External"/><Relationship Id="rId2563" Type="http://schemas.openxmlformats.org/officeDocument/2006/relationships/hyperlink" Target="https://www.filmaffinity.com/es/film662310.html" TargetMode="External"/><Relationship Id="rId3614" Type="http://schemas.openxmlformats.org/officeDocument/2006/relationships/hyperlink" Target="https://www.filmaffinity.com/es/film148154.html" TargetMode="External"/><Relationship Id="rId6020" Type="http://schemas.openxmlformats.org/officeDocument/2006/relationships/hyperlink" Target="https://www.filmaffinity.com/es/film894717.html" TargetMode="External"/><Relationship Id="rId535" Type="http://schemas.openxmlformats.org/officeDocument/2006/relationships/hyperlink" Target="https://www.filmaffinity.com/es/film523427.html" TargetMode="External"/><Relationship Id="rId1165" Type="http://schemas.openxmlformats.org/officeDocument/2006/relationships/hyperlink" Target="https://www.filmaffinity.com/es/film654242.html" TargetMode="External"/><Relationship Id="rId2216" Type="http://schemas.openxmlformats.org/officeDocument/2006/relationships/hyperlink" Target="https://www.filmaffinity.com/es/film628118.html" TargetMode="External"/><Relationship Id="rId2630" Type="http://schemas.openxmlformats.org/officeDocument/2006/relationships/hyperlink" Target="https://www.filmaffinity.com/es/film747523.html" TargetMode="External"/><Relationship Id="rId5786" Type="http://schemas.openxmlformats.org/officeDocument/2006/relationships/hyperlink" Target="https://www.filmaffinity.com/es/film373151.html" TargetMode="External"/><Relationship Id="rId6837" Type="http://schemas.openxmlformats.org/officeDocument/2006/relationships/hyperlink" Target="https://www.filmaffinity.com/es/film748016.html" TargetMode="External"/><Relationship Id="rId602" Type="http://schemas.openxmlformats.org/officeDocument/2006/relationships/hyperlink" Target="https://www.filmaffinity.com/es/film829260.html" TargetMode="External"/><Relationship Id="rId1232" Type="http://schemas.openxmlformats.org/officeDocument/2006/relationships/hyperlink" Target="https://www.filmaffinity.com/es/film637888.html" TargetMode="External"/><Relationship Id="rId4388" Type="http://schemas.openxmlformats.org/officeDocument/2006/relationships/hyperlink" Target="https://www.filmaffinity.com/es/film602797.html" TargetMode="External"/><Relationship Id="rId5439" Type="http://schemas.openxmlformats.org/officeDocument/2006/relationships/hyperlink" Target="https://www.filmaffinity.com/es/film707208.html" TargetMode="External"/><Relationship Id="rId5853" Type="http://schemas.openxmlformats.org/officeDocument/2006/relationships/hyperlink" Target="https://www.filmaffinity.com/es/film295353.html" TargetMode="External"/><Relationship Id="rId6904" Type="http://schemas.openxmlformats.org/officeDocument/2006/relationships/hyperlink" Target="https://www.filmaffinity.com/es/film923498.html" TargetMode="External"/><Relationship Id="rId3057" Type="http://schemas.openxmlformats.org/officeDocument/2006/relationships/hyperlink" Target="https://www.filmaffinity.com/es/film502533.html" TargetMode="External"/><Relationship Id="rId4108" Type="http://schemas.openxmlformats.org/officeDocument/2006/relationships/hyperlink" Target="https://www.filmaffinity.com/es/film789557.html" TargetMode="External"/><Relationship Id="rId4455" Type="http://schemas.openxmlformats.org/officeDocument/2006/relationships/hyperlink" Target="https://www.filmaffinity.com/es/film688373.html" TargetMode="External"/><Relationship Id="rId5506" Type="http://schemas.openxmlformats.org/officeDocument/2006/relationships/hyperlink" Target="https://www.filmaffinity.com/es/film623210.html" TargetMode="External"/><Relationship Id="rId5920" Type="http://schemas.openxmlformats.org/officeDocument/2006/relationships/hyperlink" Target="https://www.filmaffinity.com/es/film510552.html" TargetMode="External"/><Relationship Id="rId3471" Type="http://schemas.openxmlformats.org/officeDocument/2006/relationships/hyperlink" Target="https://www.filmaffinity.com/es/film735272.html" TargetMode="External"/><Relationship Id="rId4522" Type="http://schemas.openxmlformats.org/officeDocument/2006/relationships/hyperlink" Target="https://www.filmaffinity.com/es/film140296.html" TargetMode="External"/><Relationship Id="rId392" Type="http://schemas.openxmlformats.org/officeDocument/2006/relationships/hyperlink" Target="https://www.filmaffinity.com/es/film291796.html" TargetMode="External"/><Relationship Id="rId2073" Type="http://schemas.openxmlformats.org/officeDocument/2006/relationships/hyperlink" Target="https://www.filmaffinity.com/es/film107852.html" TargetMode="External"/><Relationship Id="rId3124" Type="http://schemas.openxmlformats.org/officeDocument/2006/relationships/hyperlink" Target="https://www.filmaffinity.com/es/film629913.html" TargetMode="External"/><Relationship Id="rId6694" Type="http://schemas.openxmlformats.org/officeDocument/2006/relationships/hyperlink" Target="https://www.filmaffinity.com/es/moviegenre.php?genre=DR&amp;attr=rat_count&amp;nodoc" TargetMode="External"/><Relationship Id="rId2140" Type="http://schemas.openxmlformats.org/officeDocument/2006/relationships/hyperlink" Target="https://www.filmaffinity.com/es/film990754.html" TargetMode="External"/><Relationship Id="rId5296" Type="http://schemas.openxmlformats.org/officeDocument/2006/relationships/hyperlink" Target="https://www.filmaffinity.com/es/film359189.html" TargetMode="External"/><Relationship Id="rId6347" Type="http://schemas.openxmlformats.org/officeDocument/2006/relationships/hyperlink" Target="https://www.filmaffinity.com/es/film373983.html" TargetMode="External"/><Relationship Id="rId6761" Type="http://schemas.openxmlformats.org/officeDocument/2006/relationships/hyperlink" Target="https://www.filmaffinity.com/es/film126784.html" TargetMode="External"/><Relationship Id="rId112" Type="http://schemas.openxmlformats.org/officeDocument/2006/relationships/hyperlink" Target="https://www.filmaffinity.com/es/film673804.html" TargetMode="External"/><Relationship Id="rId5363" Type="http://schemas.openxmlformats.org/officeDocument/2006/relationships/hyperlink" Target="https://www.filmaffinity.com/es/film732755.html" TargetMode="External"/><Relationship Id="rId6414" Type="http://schemas.openxmlformats.org/officeDocument/2006/relationships/hyperlink" Target="https://www.filmaffinity.com/es/moviegenre.php?genre=CO&amp;attr=rat_count&amp;nodoc" TargetMode="External"/><Relationship Id="rId2957" Type="http://schemas.openxmlformats.org/officeDocument/2006/relationships/hyperlink" Target="https://www.filmaffinity.com/es/film832604.html" TargetMode="External"/><Relationship Id="rId5016" Type="http://schemas.openxmlformats.org/officeDocument/2006/relationships/hyperlink" Target="https://www.filmaffinity.com/es/film229570.html" TargetMode="External"/><Relationship Id="rId929" Type="http://schemas.openxmlformats.org/officeDocument/2006/relationships/hyperlink" Target="https://www.filmaffinity.com/es/film707094.html" TargetMode="External"/><Relationship Id="rId1559" Type="http://schemas.openxmlformats.org/officeDocument/2006/relationships/hyperlink" Target="https://www.filmaffinity.com/es/film193207.html" TargetMode="External"/><Relationship Id="rId1973" Type="http://schemas.openxmlformats.org/officeDocument/2006/relationships/hyperlink" Target="https://www.filmaffinity.com/es/film496855.html" TargetMode="External"/><Relationship Id="rId4032" Type="http://schemas.openxmlformats.org/officeDocument/2006/relationships/hyperlink" Target="https://www.filmaffinity.com/es/film715532.html" TargetMode="External"/><Relationship Id="rId5430" Type="http://schemas.openxmlformats.org/officeDocument/2006/relationships/hyperlink" Target="https://www.filmaffinity.com/es/film303460.html" TargetMode="External"/><Relationship Id="rId7188" Type="http://schemas.openxmlformats.org/officeDocument/2006/relationships/hyperlink" Target="https://www.filmaffinity.com/es/film408934.html" TargetMode="External"/><Relationship Id="rId1626" Type="http://schemas.openxmlformats.org/officeDocument/2006/relationships/hyperlink" Target="https://www.filmaffinity.com/es/film151703.html" TargetMode="External"/><Relationship Id="rId3798" Type="http://schemas.openxmlformats.org/officeDocument/2006/relationships/hyperlink" Target="https://www.filmaffinity.com/es/film843502.html" TargetMode="External"/><Relationship Id="rId4849" Type="http://schemas.openxmlformats.org/officeDocument/2006/relationships/hyperlink" Target="https://www.filmaffinity.com/es/film813118.html" TargetMode="External"/><Relationship Id="rId7255" Type="http://schemas.openxmlformats.org/officeDocument/2006/relationships/hyperlink" Target="https://www.filmaffinity.com/es/film887287.html" TargetMode="External"/><Relationship Id="rId3865" Type="http://schemas.openxmlformats.org/officeDocument/2006/relationships/hyperlink" Target="https://www.filmaffinity.com/es/film279716.html" TargetMode="External"/><Relationship Id="rId4916" Type="http://schemas.openxmlformats.org/officeDocument/2006/relationships/hyperlink" Target="https://www.filmaffinity.com/es/film130978.html" TargetMode="External"/><Relationship Id="rId6271" Type="http://schemas.openxmlformats.org/officeDocument/2006/relationships/hyperlink" Target="https://www.filmaffinity.com/es/film936049.html" TargetMode="External"/><Relationship Id="rId7322" Type="http://schemas.openxmlformats.org/officeDocument/2006/relationships/hyperlink" Target="https://www.filmaffinity.com/es/film130714.html" TargetMode="External"/><Relationship Id="rId786" Type="http://schemas.openxmlformats.org/officeDocument/2006/relationships/hyperlink" Target="https://www.filmaffinity.com/es/film215479.html" TargetMode="External"/><Relationship Id="rId2467" Type="http://schemas.openxmlformats.org/officeDocument/2006/relationships/hyperlink" Target="https://www.filmaffinity.com/es/film687469.html" TargetMode="External"/><Relationship Id="rId3518" Type="http://schemas.openxmlformats.org/officeDocument/2006/relationships/hyperlink" Target="https://www.filmaffinity.com/es/film795681.html" TargetMode="External"/><Relationship Id="rId439" Type="http://schemas.openxmlformats.org/officeDocument/2006/relationships/hyperlink" Target="https://www.filmaffinity.com/es/film652577.html" TargetMode="External"/><Relationship Id="rId1069" Type="http://schemas.openxmlformats.org/officeDocument/2006/relationships/hyperlink" Target="https://www.filmaffinity.com/es/film164791.html" TargetMode="External"/><Relationship Id="rId1483" Type="http://schemas.openxmlformats.org/officeDocument/2006/relationships/hyperlink" Target="https://www.filmaffinity.com/es/film901114.html" TargetMode="External"/><Relationship Id="rId2881" Type="http://schemas.openxmlformats.org/officeDocument/2006/relationships/hyperlink" Target="https://www.filmaffinity.com/es/film918109.html" TargetMode="External"/><Relationship Id="rId3932" Type="http://schemas.openxmlformats.org/officeDocument/2006/relationships/hyperlink" Target="https://www.filmaffinity.com/es/film503725.html" TargetMode="External"/><Relationship Id="rId506" Type="http://schemas.openxmlformats.org/officeDocument/2006/relationships/hyperlink" Target="https://www.filmaffinity.com/es/film391543.html" TargetMode="External"/><Relationship Id="rId853" Type="http://schemas.openxmlformats.org/officeDocument/2006/relationships/hyperlink" Target="https://www.filmaffinity.com/es/film447738.html" TargetMode="External"/><Relationship Id="rId1136" Type="http://schemas.openxmlformats.org/officeDocument/2006/relationships/hyperlink" Target="https://www.filmaffinity.com/es/film475751.html" TargetMode="External"/><Relationship Id="rId2534" Type="http://schemas.openxmlformats.org/officeDocument/2006/relationships/hyperlink" Target="https://www.filmaffinity.com/es/film997586.html" TargetMode="External"/><Relationship Id="rId920" Type="http://schemas.openxmlformats.org/officeDocument/2006/relationships/hyperlink" Target="https://www.filmaffinity.com/es/film396320.html" TargetMode="External"/><Relationship Id="rId1550" Type="http://schemas.openxmlformats.org/officeDocument/2006/relationships/hyperlink" Target="https://www.filmaffinity.com/es/film507922.html" TargetMode="External"/><Relationship Id="rId2601" Type="http://schemas.openxmlformats.org/officeDocument/2006/relationships/hyperlink" Target="https://www.filmaffinity.com/es/film739056.html" TargetMode="External"/><Relationship Id="rId5757" Type="http://schemas.openxmlformats.org/officeDocument/2006/relationships/hyperlink" Target="https://www.filmaffinity.com/es/film782908.html" TargetMode="External"/><Relationship Id="rId6808" Type="http://schemas.openxmlformats.org/officeDocument/2006/relationships/hyperlink" Target="https://www.filmaffinity.com/es/film646839.html" TargetMode="External"/><Relationship Id="rId1203" Type="http://schemas.openxmlformats.org/officeDocument/2006/relationships/hyperlink" Target="https://www.filmaffinity.com/es/film970971.html" TargetMode="External"/><Relationship Id="rId4359" Type="http://schemas.openxmlformats.org/officeDocument/2006/relationships/hyperlink" Target="https://www.filmaffinity.com/es/film668406.html" TargetMode="External"/><Relationship Id="rId4773" Type="http://schemas.openxmlformats.org/officeDocument/2006/relationships/hyperlink" Target="https://www.filmaffinity.com/es/film886115.html" TargetMode="External"/><Relationship Id="rId5824" Type="http://schemas.openxmlformats.org/officeDocument/2006/relationships/hyperlink" Target="https://www.filmaffinity.com/es/film952099.html" TargetMode="External"/><Relationship Id="rId3375" Type="http://schemas.openxmlformats.org/officeDocument/2006/relationships/hyperlink" Target="https://www.filmaffinity.com/es/film803116.html" TargetMode="External"/><Relationship Id="rId4426" Type="http://schemas.openxmlformats.org/officeDocument/2006/relationships/hyperlink" Target="https://www.filmaffinity.com/es/film815746.html" TargetMode="External"/><Relationship Id="rId4840" Type="http://schemas.openxmlformats.org/officeDocument/2006/relationships/hyperlink" Target="https://www.filmaffinity.com/es/film539424.html" TargetMode="External"/><Relationship Id="rId296" Type="http://schemas.openxmlformats.org/officeDocument/2006/relationships/hyperlink" Target="https://www.filmaffinity.com/es/film379567.html" TargetMode="External"/><Relationship Id="rId2391" Type="http://schemas.openxmlformats.org/officeDocument/2006/relationships/hyperlink" Target="https://www.filmaffinity.com/es/film356585.html" TargetMode="External"/><Relationship Id="rId3028" Type="http://schemas.openxmlformats.org/officeDocument/2006/relationships/hyperlink" Target="https://www.filmaffinity.com/es/film956275.html" TargetMode="External"/><Relationship Id="rId3442" Type="http://schemas.openxmlformats.org/officeDocument/2006/relationships/hyperlink" Target="https://www.filmaffinity.com/es/film419633.html" TargetMode="External"/><Relationship Id="rId6598" Type="http://schemas.openxmlformats.org/officeDocument/2006/relationships/hyperlink" Target="https://www.filmaffinity.com/es/moviegenre.php?genre=MU&amp;attr=rat_count&amp;nodoc" TargetMode="External"/><Relationship Id="rId363" Type="http://schemas.openxmlformats.org/officeDocument/2006/relationships/hyperlink" Target="https://www.filmaffinity.com/es/film484353.html" TargetMode="External"/><Relationship Id="rId2044" Type="http://schemas.openxmlformats.org/officeDocument/2006/relationships/hyperlink" Target="https://www.filmaffinity.com/es/film629557.html" TargetMode="External"/><Relationship Id="rId430" Type="http://schemas.openxmlformats.org/officeDocument/2006/relationships/hyperlink" Target="https://www.filmaffinity.com/es/film466494.html" TargetMode="External"/><Relationship Id="rId1060" Type="http://schemas.openxmlformats.org/officeDocument/2006/relationships/hyperlink" Target="https://www.filmaffinity.com/es/film684632.html" TargetMode="External"/><Relationship Id="rId2111" Type="http://schemas.openxmlformats.org/officeDocument/2006/relationships/hyperlink" Target="https://www.filmaffinity.com/es/film926043.html" TargetMode="External"/><Relationship Id="rId5267" Type="http://schemas.openxmlformats.org/officeDocument/2006/relationships/hyperlink" Target="https://www.filmaffinity.com/es/film309352.html" TargetMode="External"/><Relationship Id="rId6318" Type="http://schemas.openxmlformats.org/officeDocument/2006/relationships/hyperlink" Target="https://www.filmaffinity.com/es/film178595.html" TargetMode="External"/><Relationship Id="rId6665" Type="http://schemas.openxmlformats.org/officeDocument/2006/relationships/hyperlink" Target="https://www.filmaffinity.com/es/moviegenre.php?genre=TH&amp;attr=rat_count&amp;nodoc" TargetMode="External"/><Relationship Id="rId5681" Type="http://schemas.openxmlformats.org/officeDocument/2006/relationships/hyperlink" Target="https://www.filmaffinity.com/es/film549233.html" TargetMode="External"/><Relationship Id="rId6732" Type="http://schemas.openxmlformats.org/officeDocument/2006/relationships/hyperlink" Target="https://www.filmaffinity.com/es/film584226.html" TargetMode="External"/><Relationship Id="rId1877" Type="http://schemas.openxmlformats.org/officeDocument/2006/relationships/hyperlink" Target="https://www.filmaffinity.com/es/film659211.html" TargetMode="External"/><Relationship Id="rId2928" Type="http://schemas.openxmlformats.org/officeDocument/2006/relationships/hyperlink" Target="https://www.filmaffinity.com/es/film516870.html" TargetMode="External"/><Relationship Id="rId4283" Type="http://schemas.openxmlformats.org/officeDocument/2006/relationships/hyperlink" Target="https://www.filmaffinity.com/es/film254537.html" TargetMode="External"/><Relationship Id="rId5334" Type="http://schemas.openxmlformats.org/officeDocument/2006/relationships/hyperlink" Target="https://www.filmaffinity.com/es/film171533.html" TargetMode="External"/><Relationship Id="rId1944" Type="http://schemas.openxmlformats.org/officeDocument/2006/relationships/hyperlink" Target="https://www.filmaffinity.com/es/film781442.html" TargetMode="External"/><Relationship Id="rId4350" Type="http://schemas.openxmlformats.org/officeDocument/2006/relationships/hyperlink" Target="https://www.filmaffinity.com/es/film428206.html" TargetMode="External"/><Relationship Id="rId5401" Type="http://schemas.openxmlformats.org/officeDocument/2006/relationships/hyperlink" Target="https://www.filmaffinity.com/es/film177526.html" TargetMode="External"/><Relationship Id="rId4003" Type="http://schemas.openxmlformats.org/officeDocument/2006/relationships/hyperlink" Target="https://www.filmaffinity.com/es/film431310.html" TargetMode="External"/><Relationship Id="rId7159" Type="http://schemas.openxmlformats.org/officeDocument/2006/relationships/hyperlink" Target="https://www.filmaffinity.com/es/film485513.html" TargetMode="External"/><Relationship Id="rId6175" Type="http://schemas.openxmlformats.org/officeDocument/2006/relationships/hyperlink" Target="https://www.filmaffinity.com/es/film472017.html" TargetMode="External"/><Relationship Id="rId7226" Type="http://schemas.openxmlformats.org/officeDocument/2006/relationships/hyperlink" Target="https://www.filmaffinity.com/es/film828213.html" TargetMode="External"/><Relationship Id="rId3769" Type="http://schemas.openxmlformats.org/officeDocument/2006/relationships/hyperlink" Target="https://www.filmaffinity.com/es/film310463.html" TargetMode="External"/><Relationship Id="rId5191" Type="http://schemas.openxmlformats.org/officeDocument/2006/relationships/hyperlink" Target="https://www.filmaffinity.com/es/film580005.html" TargetMode="External"/><Relationship Id="rId6242" Type="http://schemas.openxmlformats.org/officeDocument/2006/relationships/hyperlink" Target="https://www.filmaffinity.com/es/film177881.html" TargetMode="External"/><Relationship Id="rId2785" Type="http://schemas.openxmlformats.org/officeDocument/2006/relationships/hyperlink" Target="https://www.filmaffinity.com/es/film610247.html" TargetMode="External"/><Relationship Id="rId3836" Type="http://schemas.openxmlformats.org/officeDocument/2006/relationships/hyperlink" Target="https://www.filmaffinity.com/es/film357847.html" TargetMode="External"/><Relationship Id="rId757" Type="http://schemas.openxmlformats.org/officeDocument/2006/relationships/hyperlink" Target="https://www.filmaffinity.com/es/film600959.html" TargetMode="External"/><Relationship Id="rId1387" Type="http://schemas.openxmlformats.org/officeDocument/2006/relationships/hyperlink" Target="https://www.filmaffinity.com/es/film484542.html" TargetMode="External"/><Relationship Id="rId2438" Type="http://schemas.openxmlformats.org/officeDocument/2006/relationships/hyperlink" Target="https://www.filmaffinity.com/es/film691998.html" TargetMode="External"/><Relationship Id="rId2852" Type="http://schemas.openxmlformats.org/officeDocument/2006/relationships/hyperlink" Target="https://www.filmaffinity.com/es/film798386.html" TargetMode="External"/><Relationship Id="rId3903" Type="http://schemas.openxmlformats.org/officeDocument/2006/relationships/hyperlink" Target="https://www.filmaffinity.com/es/film185263.html" TargetMode="External"/><Relationship Id="rId93" Type="http://schemas.openxmlformats.org/officeDocument/2006/relationships/hyperlink" Target="https://www.filmaffinity.com/es/film928418.html" TargetMode="External"/><Relationship Id="rId824" Type="http://schemas.openxmlformats.org/officeDocument/2006/relationships/hyperlink" Target="https://www.filmaffinity.com/es/film851515.html" TargetMode="External"/><Relationship Id="rId1454" Type="http://schemas.openxmlformats.org/officeDocument/2006/relationships/hyperlink" Target="https://www.filmaffinity.com/es/film951464.html" TargetMode="External"/><Relationship Id="rId2505" Type="http://schemas.openxmlformats.org/officeDocument/2006/relationships/hyperlink" Target="https://www.filmaffinity.com/es/film974582.html" TargetMode="External"/><Relationship Id="rId1107" Type="http://schemas.openxmlformats.org/officeDocument/2006/relationships/hyperlink" Target="https://www.filmaffinity.com/es/film938344.html" TargetMode="External"/><Relationship Id="rId1521" Type="http://schemas.openxmlformats.org/officeDocument/2006/relationships/hyperlink" Target="https://www.filmaffinity.com/es/film927645.html" TargetMode="External"/><Relationship Id="rId4677" Type="http://schemas.openxmlformats.org/officeDocument/2006/relationships/hyperlink" Target="https://www.filmaffinity.com/es/film716076.html" TargetMode="External"/><Relationship Id="rId5728" Type="http://schemas.openxmlformats.org/officeDocument/2006/relationships/hyperlink" Target="https://www.filmaffinity.com/es/film846394.html" TargetMode="External"/><Relationship Id="rId7083" Type="http://schemas.openxmlformats.org/officeDocument/2006/relationships/hyperlink" Target="https://www.filmaffinity.com/es/film527295.html" TargetMode="External"/><Relationship Id="rId3279" Type="http://schemas.openxmlformats.org/officeDocument/2006/relationships/hyperlink" Target="https://www.filmaffinity.com/es/film305656.html" TargetMode="External"/><Relationship Id="rId3693" Type="http://schemas.openxmlformats.org/officeDocument/2006/relationships/hyperlink" Target="https://www.filmaffinity.com/es/film594480.html" TargetMode="External"/><Relationship Id="rId7150" Type="http://schemas.openxmlformats.org/officeDocument/2006/relationships/hyperlink" Target="https://www.filmaffinity.com/es/film962586.html" TargetMode="External"/><Relationship Id="rId2295" Type="http://schemas.openxmlformats.org/officeDocument/2006/relationships/hyperlink" Target="https://www.filmaffinity.com/es/film856879.html" TargetMode="External"/><Relationship Id="rId3346" Type="http://schemas.openxmlformats.org/officeDocument/2006/relationships/hyperlink" Target="https://www.filmaffinity.com/es/film245865.html" TargetMode="External"/><Relationship Id="rId4744" Type="http://schemas.openxmlformats.org/officeDocument/2006/relationships/hyperlink" Target="https://www.filmaffinity.com/es/film211093.html" TargetMode="External"/><Relationship Id="rId267" Type="http://schemas.openxmlformats.org/officeDocument/2006/relationships/hyperlink" Target="https://www.filmaffinity.com/es/film134430.html" TargetMode="External"/><Relationship Id="rId3760" Type="http://schemas.openxmlformats.org/officeDocument/2006/relationships/hyperlink" Target="https://www.filmaffinity.com/es/film774007.html" TargetMode="External"/><Relationship Id="rId4811" Type="http://schemas.openxmlformats.org/officeDocument/2006/relationships/hyperlink" Target="https://www.filmaffinity.com/es/film829928.html" TargetMode="External"/><Relationship Id="rId681" Type="http://schemas.openxmlformats.org/officeDocument/2006/relationships/hyperlink" Target="https://www.filmaffinity.com/es/film768564.html" TargetMode="External"/><Relationship Id="rId2362" Type="http://schemas.openxmlformats.org/officeDocument/2006/relationships/hyperlink" Target="https://www.filmaffinity.com/es/film181025.html" TargetMode="External"/><Relationship Id="rId3413" Type="http://schemas.openxmlformats.org/officeDocument/2006/relationships/hyperlink" Target="https://www.filmaffinity.com/es/film656153.html" TargetMode="External"/><Relationship Id="rId6569" Type="http://schemas.openxmlformats.org/officeDocument/2006/relationships/hyperlink" Target="https://www.filmaffinity.com/es/moviegenre.php?genre=TH&amp;attr=rat_count&amp;nodoc" TargetMode="External"/><Relationship Id="rId6983" Type="http://schemas.openxmlformats.org/officeDocument/2006/relationships/hyperlink" Target="https://www.filmaffinity.com/es/film925403.html" TargetMode="External"/><Relationship Id="rId334" Type="http://schemas.openxmlformats.org/officeDocument/2006/relationships/hyperlink" Target="https://www.filmaffinity.com/es/film178353.html" TargetMode="External"/><Relationship Id="rId2015" Type="http://schemas.openxmlformats.org/officeDocument/2006/relationships/hyperlink" Target="https://www.filmaffinity.com/es/film434295.html" TargetMode="External"/><Relationship Id="rId5585" Type="http://schemas.openxmlformats.org/officeDocument/2006/relationships/hyperlink" Target="https://www.filmaffinity.com/es/film509296.html" TargetMode="External"/><Relationship Id="rId6636" Type="http://schemas.openxmlformats.org/officeDocument/2006/relationships/hyperlink" Target="https://www.filmaffinity.com/es/moviegenre.php?genre=CO&amp;attr=rat_count&amp;nodoc" TargetMode="External"/><Relationship Id="rId401" Type="http://schemas.openxmlformats.org/officeDocument/2006/relationships/hyperlink" Target="https://www.filmaffinity.com/es/film957839.html" TargetMode="External"/><Relationship Id="rId1031" Type="http://schemas.openxmlformats.org/officeDocument/2006/relationships/hyperlink" Target="https://www.filmaffinity.com/es/film480786.html" TargetMode="External"/><Relationship Id="rId4187" Type="http://schemas.openxmlformats.org/officeDocument/2006/relationships/hyperlink" Target="https://www.filmaffinity.com/es/film813615.html" TargetMode="External"/><Relationship Id="rId5238" Type="http://schemas.openxmlformats.org/officeDocument/2006/relationships/hyperlink" Target="https://www.filmaffinity.com/es/film851191.html" TargetMode="External"/><Relationship Id="rId5652" Type="http://schemas.openxmlformats.org/officeDocument/2006/relationships/hyperlink" Target="https://www.filmaffinity.com/es/film192008.html" TargetMode="External"/><Relationship Id="rId6703" Type="http://schemas.openxmlformats.org/officeDocument/2006/relationships/hyperlink" Target="https://www.filmaffinity.com/es/moviegenre.php?genre=WE&amp;attr=rat_count&amp;nodoc" TargetMode="External"/><Relationship Id="rId4254" Type="http://schemas.openxmlformats.org/officeDocument/2006/relationships/hyperlink" Target="https://www.filmaffinity.com/es/film712766.html" TargetMode="External"/><Relationship Id="rId5305" Type="http://schemas.openxmlformats.org/officeDocument/2006/relationships/hyperlink" Target="https://www.filmaffinity.com/es/film154685.html" TargetMode="External"/><Relationship Id="rId1848" Type="http://schemas.openxmlformats.org/officeDocument/2006/relationships/hyperlink" Target="https://www.filmaffinity.com/es/film199913.html" TargetMode="External"/><Relationship Id="rId3270" Type="http://schemas.openxmlformats.org/officeDocument/2006/relationships/hyperlink" Target="https://www.filmaffinity.com/es/film964421.html" TargetMode="External"/><Relationship Id="rId4321" Type="http://schemas.openxmlformats.org/officeDocument/2006/relationships/hyperlink" Target="https://www.filmaffinity.com/es/film745643.html" TargetMode="External"/><Relationship Id="rId7477" Type="http://schemas.openxmlformats.org/officeDocument/2006/relationships/hyperlink" Target="https://www.filmaffinity.com/es/film618571.html" TargetMode="External"/><Relationship Id="rId191" Type="http://schemas.openxmlformats.org/officeDocument/2006/relationships/hyperlink" Target="https://www.filmaffinity.com/es/film601760.html" TargetMode="External"/><Relationship Id="rId1915" Type="http://schemas.openxmlformats.org/officeDocument/2006/relationships/hyperlink" Target="https://www.filmaffinity.com/es/film799003.html" TargetMode="External"/><Relationship Id="rId6079" Type="http://schemas.openxmlformats.org/officeDocument/2006/relationships/hyperlink" Target="https://www.filmaffinity.com/es/film316181.html" TargetMode="External"/><Relationship Id="rId5095" Type="http://schemas.openxmlformats.org/officeDocument/2006/relationships/hyperlink" Target="https://www.filmaffinity.com/es/film789879.html" TargetMode="External"/><Relationship Id="rId6493" Type="http://schemas.openxmlformats.org/officeDocument/2006/relationships/hyperlink" Target="https://www.filmaffinity.com/es/film919851.html" TargetMode="External"/><Relationship Id="rId2689" Type="http://schemas.openxmlformats.org/officeDocument/2006/relationships/hyperlink" Target="https://www.filmaffinity.com/es/film150915.html" TargetMode="External"/><Relationship Id="rId6146" Type="http://schemas.openxmlformats.org/officeDocument/2006/relationships/hyperlink" Target="https://www.filmaffinity.com/es/film750940.html" TargetMode="External"/><Relationship Id="rId6560" Type="http://schemas.openxmlformats.org/officeDocument/2006/relationships/hyperlink" Target="https://www.filmaffinity.com/es/moviegenre.php?genre=DR&amp;attr=rat_count&amp;nodoc" TargetMode="External"/><Relationship Id="rId2756" Type="http://schemas.openxmlformats.org/officeDocument/2006/relationships/hyperlink" Target="https://www.filmaffinity.com/es/film486315.html" TargetMode="External"/><Relationship Id="rId3807" Type="http://schemas.openxmlformats.org/officeDocument/2006/relationships/hyperlink" Target="https://www.filmaffinity.com/es/film200074.html" TargetMode="External"/><Relationship Id="rId5162" Type="http://schemas.openxmlformats.org/officeDocument/2006/relationships/hyperlink" Target="https://www.filmaffinity.com/es/film163758.html" TargetMode="External"/><Relationship Id="rId6213" Type="http://schemas.openxmlformats.org/officeDocument/2006/relationships/hyperlink" Target="https://www.filmaffinity.com/es/film883189.html" TargetMode="External"/><Relationship Id="rId728" Type="http://schemas.openxmlformats.org/officeDocument/2006/relationships/hyperlink" Target="https://www.filmaffinity.com/es/film528646.html" TargetMode="External"/><Relationship Id="rId1358" Type="http://schemas.openxmlformats.org/officeDocument/2006/relationships/hyperlink" Target="https://www.filmaffinity.com/es/film925407.html" TargetMode="External"/><Relationship Id="rId1772" Type="http://schemas.openxmlformats.org/officeDocument/2006/relationships/hyperlink" Target="https://www.filmaffinity.com/es/film197788.html" TargetMode="External"/><Relationship Id="rId2409" Type="http://schemas.openxmlformats.org/officeDocument/2006/relationships/hyperlink" Target="https://www.filmaffinity.com/es/film232664.html" TargetMode="External"/><Relationship Id="rId5979" Type="http://schemas.openxmlformats.org/officeDocument/2006/relationships/hyperlink" Target="https://www.filmaffinity.com/es/film670218.html" TargetMode="External"/><Relationship Id="rId64" Type="http://schemas.openxmlformats.org/officeDocument/2006/relationships/hyperlink" Target="https://www.filmaffinity.com/es/film670981.html" TargetMode="External"/><Relationship Id="rId1425" Type="http://schemas.openxmlformats.org/officeDocument/2006/relationships/hyperlink" Target="https://www.filmaffinity.com/es/film433465.html" TargetMode="External"/><Relationship Id="rId2823" Type="http://schemas.openxmlformats.org/officeDocument/2006/relationships/hyperlink" Target="https://www.filmaffinity.com/es/film205413.html" TargetMode="External"/><Relationship Id="rId4995" Type="http://schemas.openxmlformats.org/officeDocument/2006/relationships/hyperlink" Target="https://www.filmaffinity.com/es/film622315.html" TargetMode="External"/><Relationship Id="rId7054" Type="http://schemas.openxmlformats.org/officeDocument/2006/relationships/hyperlink" Target="https://www.filmaffinity.com/es/film601954.html" TargetMode="External"/><Relationship Id="rId2199" Type="http://schemas.openxmlformats.org/officeDocument/2006/relationships/hyperlink" Target="https://www.filmaffinity.com/es/film977039.html" TargetMode="External"/><Relationship Id="rId3597" Type="http://schemas.openxmlformats.org/officeDocument/2006/relationships/hyperlink" Target="https://www.filmaffinity.com/es/film482403.html" TargetMode="External"/><Relationship Id="rId4648" Type="http://schemas.openxmlformats.org/officeDocument/2006/relationships/hyperlink" Target="https://www.filmaffinity.com/es/film106262.html" TargetMode="External"/><Relationship Id="rId6070" Type="http://schemas.openxmlformats.org/officeDocument/2006/relationships/hyperlink" Target="https://www.filmaffinity.com/es/film758633.html" TargetMode="External"/><Relationship Id="rId3664" Type="http://schemas.openxmlformats.org/officeDocument/2006/relationships/hyperlink" Target="https://www.filmaffinity.com/es/film483552.html" TargetMode="External"/><Relationship Id="rId4715" Type="http://schemas.openxmlformats.org/officeDocument/2006/relationships/hyperlink" Target="https://www.filmaffinity.com/es/film632928.html" TargetMode="External"/><Relationship Id="rId7121" Type="http://schemas.openxmlformats.org/officeDocument/2006/relationships/hyperlink" Target="https://www.filmaffinity.com/es/film818283.html" TargetMode="External"/><Relationship Id="rId585" Type="http://schemas.openxmlformats.org/officeDocument/2006/relationships/hyperlink" Target="https://www.filmaffinity.com/es/film808244.html" TargetMode="External"/><Relationship Id="rId2266" Type="http://schemas.openxmlformats.org/officeDocument/2006/relationships/hyperlink" Target="https://www.filmaffinity.com/es/film455852.html" TargetMode="External"/><Relationship Id="rId2680" Type="http://schemas.openxmlformats.org/officeDocument/2006/relationships/hyperlink" Target="https://www.filmaffinity.com/es/film576642.html" TargetMode="External"/><Relationship Id="rId3317" Type="http://schemas.openxmlformats.org/officeDocument/2006/relationships/hyperlink" Target="https://www.filmaffinity.com/es/film544129.html" TargetMode="External"/><Relationship Id="rId3731" Type="http://schemas.openxmlformats.org/officeDocument/2006/relationships/hyperlink" Target="https://www.filmaffinity.com/es/film738255.html" TargetMode="External"/><Relationship Id="rId6887" Type="http://schemas.openxmlformats.org/officeDocument/2006/relationships/hyperlink" Target="https://www.filmaffinity.com/es/film227544.html" TargetMode="External"/><Relationship Id="rId238" Type="http://schemas.openxmlformats.org/officeDocument/2006/relationships/hyperlink" Target="https://www.filmaffinity.com/es/film881984.html" TargetMode="External"/><Relationship Id="rId652" Type="http://schemas.openxmlformats.org/officeDocument/2006/relationships/hyperlink" Target="https://www.filmaffinity.com/es/film805235.html" TargetMode="External"/><Relationship Id="rId1282" Type="http://schemas.openxmlformats.org/officeDocument/2006/relationships/hyperlink" Target="https://www.filmaffinity.com/es/film649596.html" TargetMode="External"/><Relationship Id="rId2333" Type="http://schemas.openxmlformats.org/officeDocument/2006/relationships/hyperlink" Target="https://www.filmaffinity.com/es/film916926.html" TargetMode="External"/><Relationship Id="rId5489" Type="http://schemas.openxmlformats.org/officeDocument/2006/relationships/hyperlink" Target="https://www.filmaffinity.com/es/film167837.html" TargetMode="External"/><Relationship Id="rId305" Type="http://schemas.openxmlformats.org/officeDocument/2006/relationships/hyperlink" Target="https://www.filmaffinity.com/es/film917722.html" TargetMode="External"/><Relationship Id="rId2400" Type="http://schemas.openxmlformats.org/officeDocument/2006/relationships/hyperlink" Target="https://www.filmaffinity.com/es/film518412.html" TargetMode="External"/><Relationship Id="rId5556" Type="http://schemas.openxmlformats.org/officeDocument/2006/relationships/hyperlink" Target="https://www.filmaffinity.com/es/film429342.html" TargetMode="External"/><Relationship Id="rId6607" Type="http://schemas.openxmlformats.org/officeDocument/2006/relationships/hyperlink" Target="https://www.filmaffinity.com/es/moviegenre.php?genre=WE&amp;attr=rat_count&amp;nodoc" TargetMode="External"/><Relationship Id="rId6954" Type="http://schemas.openxmlformats.org/officeDocument/2006/relationships/hyperlink" Target="https://www.filmaffinity.com/es/film427629.html" TargetMode="External"/><Relationship Id="rId1002" Type="http://schemas.openxmlformats.org/officeDocument/2006/relationships/hyperlink" Target="https://www.filmaffinity.com/es/film326641.html" TargetMode="External"/><Relationship Id="rId4158" Type="http://schemas.openxmlformats.org/officeDocument/2006/relationships/hyperlink" Target="https://www.filmaffinity.com/es/film937070.html" TargetMode="External"/><Relationship Id="rId5209" Type="http://schemas.openxmlformats.org/officeDocument/2006/relationships/hyperlink" Target="https://www.filmaffinity.com/es/film860099.html" TargetMode="External"/><Relationship Id="rId5970" Type="http://schemas.openxmlformats.org/officeDocument/2006/relationships/hyperlink" Target="https://www.filmaffinity.com/es/film258178.html" TargetMode="External"/><Relationship Id="rId3174" Type="http://schemas.openxmlformats.org/officeDocument/2006/relationships/hyperlink" Target="https://www.filmaffinity.com/es/film956392.html" TargetMode="External"/><Relationship Id="rId4572" Type="http://schemas.openxmlformats.org/officeDocument/2006/relationships/hyperlink" Target="https://www.filmaffinity.com/es/film344544.html" TargetMode="External"/><Relationship Id="rId5623" Type="http://schemas.openxmlformats.org/officeDocument/2006/relationships/hyperlink" Target="https://www.filmaffinity.com/es/film653749.html" TargetMode="External"/><Relationship Id="rId1819" Type="http://schemas.openxmlformats.org/officeDocument/2006/relationships/hyperlink" Target="https://www.filmaffinity.com/es/film277435.html" TargetMode="External"/><Relationship Id="rId4225" Type="http://schemas.openxmlformats.org/officeDocument/2006/relationships/hyperlink" Target="https://www.filmaffinity.com/es/film296629.html" TargetMode="External"/><Relationship Id="rId2190" Type="http://schemas.openxmlformats.org/officeDocument/2006/relationships/hyperlink" Target="https://www.filmaffinity.com/es/film838346.html" TargetMode="External"/><Relationship Id="rId3241" Type="http://schemas.openxmlformats.org/officeDocument/2006/relationships/hyperlink" Target="https://www.filmaffinity.com/es/film948449.html" TargetMode="External"/><Relationship Id="rId6397" Type="http://schemas.openxmlformats.org/officeDocument/2006/relationships/hyperlink" Target="https://www.filmaffinity.com/es/moviegenre.php?genre=WE&amp;attr=rat_count&amp;nodoc" TargetMode="External"/><Relationship Id="rId7448" Type="http://schemas.openxmlformats.org/officeDocument/2006/relationships/hyperlink" Target="https://www.filmaffinity.com/es/film311386.html" TargetMode="External"/><Relationship Id="rId162" Type="http://schemas.openxmlformats.org/officeDocument/2006/relationships/hyperlink" Target="https://www.filmaffinity.com/es/film153029.html" TargetMode="External"/><Relationship Id="rId6464" Type="http://schemas.openxmlformats.org/officeDocument/2006/relationships/hyperlink" Target="https://www.filmaffinity.com/es/moviegenre.php?genre=CO&amp;attr=rat_count&amp;nodoc" TargetMode="External"/><Relationship Id="rId979" Type="http://schemas.openxmlformats.org/officeDocument/2006/relationships/hyperlink" Target="https://www.filmaffinity.com/es/film535355.html" TargetMode="External"/><Relationship Id="rId5066" Type="http://schemas.openxmlformats.org/officeDocument/2006/relationships/hyperlink" Target="https://www.filmaffinity.com/es/film108005.html" TargetMode="External"/><Relationship Id="rId5480" Type="http://schemas.openxmlformats.org/officeDocument/2006/relationships/hyperlink" Target="https://www.filmaffinity.com/es/film986237.html" TargetMode="External"/><Relationship Id="rId6117" Type="http://schemas.openxmlformats.org/officeDocument/2006/relationships/hyperlink" Target="https://www.filmaffinity.com/es/film784063.html" TargetMode="External"/><Relationship Id="rId6531" Type="http://schemas.openxmlformats.org/officeDocument/2006/relationships/hyperlink" Target="https://www.filmaffinity.com/es/moviegenre.php?genre=CO&amp;attr=rat_count&amp;nodoc" TargetMode="External"/><Relationship Id="rId4082" Type="http://schemas.openxmlformats.org/officeDocument/2006/relationships/hyperlink" Target="https://www.filmaffinity.com/es/film429755.html" TargetMode="External"/><Relationship Id="rId5133" Type="http://schemas.openxmlformats.org/officeDocument/2006/relationships/hyperlink" Target="https://www.filmaffinity.com/es/film498665.html" TargetMode="External"/><Relationship Id="rId1676" Type="http://schemas.openxmlformats.org/officeDocument/2006/relationships/hyperlink" Target="https://www.filmaffinity.com/es/film752947.html" TargetMode="External"/><Relationship Id="rId2727" Type="http://schemas.openxmlformats.org/officeDocument/2006/relationships/hyperlink" Target="https://www.filmaffinity.com/es/film337199.html" TargetMode="External"/><Relationship Id="rId1329" Type="http://schemas.openxmlformats.org/officeDocument/2006/relationships/hyperlink" Target="https://www.filmaffinity.com/es/film970095.html" TargetMode="External"/><Relationship Id="rId1743" Type="http://schemas.openxmlformats.org/officeDocument/2006/relationships/hyperlink" Target="https://www.filmaffinity.com/es/film834763.html" TargetMode="External"/><Relationship Id="rId4899" Type="http://schemas.openxmlformats.org/officeDocument/2006/relationships/hyperlink" Target="https://www.filmaffinity.com/es/film553125.html" TargetMode="External"/><Relationship Id="rId5200" Type="http://schemas.openxmlformats.org/officeDocument/2006/relationships/hyperlink" Target="https://www.filmaffinity.com/es/film189253.html" TargetMode="External"/><Relationship Id="rId35" Type="http://schemas.openxmlformats.org/officeDocument/2006/relationships/hyperlink" Target="https://www.filmaffinity.com/es/film703891.html" TargetMode="External"/><Relationship Id="rId1810" Type="http://schemas.openxmlformats.org/officeDocument/2006/relationships/hyperlink" Target="https://www.filmaffinity.com/es/film228751.html" TargetMode="External"/><Relationship Id="rId4966" Type="http://schemas.openxmlformats.org/officeDocument/2006/relationships/hyperlink" Target="https://www.filmaffinity.com/es/film610884.html" TargetMode="External"/><Relationship Id="rId7372" Type="http://schemas.openxmlformats.org/officeDocument/2006/relationships/hyperlink" Target="https://www.filmaffinity.com/es/film110309.html" TargetMode="External"/><Relationship Id="rId3568" Type="http://schemas.openxmlformats.org/officeDocument/2006/relationships/hyperlink" Target="https://www.filmaffinity.com/es/film483358.html" TargetMode="External"/><Relationship Id="rId3982" Type="http://schemas.openxmlformats.org/officeDocument/2006/relationships/hyperlink" Target="https://www.filmaffinity.com/es/film713606.html" TargetMode="External"/><Relationship Id="rId4619" Type="http://schemas.openxmlformats.org/officeDocument/2006/relationships/hyperlink" Target="https://www.filmaffinity.com/es/film919282.html" TargetMode="External"/><Relationship Id="rId7025" Type="http://schemas.openxmlformats.org/officeDocument/2006/relationships/hyperlink" Target="https://www.filmaffinity.com/es/film928354.html" TargetMode="External"/><Relationship Id="rId489" Type="http://schemas.openxmlformats.org/officeDocument/2006/relationships/hyperlink" Target="https://www.filmaffinity.com/es/film679924.html" TargetMode="External"/><Relationship Id="rId2584" Type="http://schemas.openxmlformats.org/officeDocument/2006/relationships/hyperlink" Target="https://www.filmaffinity.com/es/film364656.html" TargetMode="External"/><Relationship Id="rId3635" Type="http://schemas.openxmlformats.org/officeDocument/2006/relationships/hyperlink" Target="https://www.filmaffinity.com/es/film296370.html" TargetMode="External"/><Relationship Id="rId6041" Type="http://schemas.openxmlformats.org/officeDocument/2006/relationships/hyperlink" Target="https://www.filmaffinity.com/es/film821067.html" TargetMode="External"/><Relationship Id="rId556" Type="http://schemas.openxmlformats.org/officeDocument/2006/relationships/hyperlink" Target="https://www.filmaffinity.com/es/film960484.html" TargetMode="External"/><Relationship Id="rId1186" Type="http://schemas.openxmlformats.org/officeDocument/2006/relationships/hyperlink" Target="https://www.filmaffinity.com/es/film446929.html" TargetMode="External"/><Relationship Id="rId2237" Type="http://schemas.openxmlformats.org/officeDocument/2006/relationships/hyperlink" Target="https://www.filmaffinity.com/es/film859417.html" TargetMode="External"/><Relationship Id="rId209" Type="http://schemas.openxmlformats.org/officeDocument/2006/relationships/hyperlink" Target="https://www.filmaffinity.com/es/film927170.html" TargetMode="External"/><Relationship Id="rId970" Type="http://schemas.openxmlformats.org/officeDocument/2006/relationships/hyperlink" Target="https://www.filmaffinity.com/es/film591319.html" TargetMode="External"/><Relationship Id="rId1253" Type="http://schemas.openxmlformats.org/officeDocument/2006/relationships/hyperlink" Target="https://www.filmaffinity.com/es/film470095.html" TargetMode="External"/><Relationship Id="rId2651" Type="http://schemas.openxmlformats.org/officeDocument/2006/relationships/hyperlink" Target="https://www.filmaffinity.com/es/film935768.html" TargetMode="External"/><Relationship Id="rId3702" Type="http://schemas.openxmlformats.org/officeDocument/2006/relationships/hyperlink" Target="https://www.filmaffinity.com/es/film251945.html" TargetMode="External"/><Relationship Id="rId6858" Type="http://schemas.openxmlformats.org/officeDocument/2006/relationships/hyperlink" Target="https://www.filmaffinity.com/es/film687753.html" TargetMode="External"/><Relationship Id="rId623" Type="http://schemas.openxmlformats.org/officeDocument/2006/relationships/hyperlink" Target="https://www.filmaffinity.com/es/film307971.html" TargetMode="External"/><Relationship Id="rId2304" Type="http://schemas.openxmlformats.org/officeDocument/2006/relationships/hyperlink" Target="https://www.filmaffinity.com/es/film273509.html" TargetMode="External"/><Relationship Id="rId5874" Type="http://schemas.openxmlformats.org/officeDocument/2006/relationships/hyperlink" Target="https://www.filmaffinity.com/es/film360486.html" TargetMode="External"/><Relationship Id="rId6925" Type="http://schemas.openxmlformats.org/officeDocument/2006/relationships/hyperlink" Target="https://www.filmaffinity.com/es/film610723.html" TargetMode="External"/><Relationship Id="rId1320" Type="http://schemas.openxmlformats.org/officeDocument/2006/relationships/hyperlink" Target="https://www.filmaffinity.com/es/film795770.html" TargetMode="External"/><Relationship Id="rId4476" Type="http://schemas.openxmlformats.org/officeDocument/2006/relationships/hyperlink" Target="https://www.filmaffinity.com/es/film888596.html" TargetMode="External"/><Relationship Id="rId4890" Type="http://schemas.openxmlformats.org/officeDocument/2006/relationships/hyperlink" Target="https://www.filmaffinity.com/es/film412425.html" TargetMode="External"/><Relationship Id="rId5527" Type="http://schemas.openxmlformats.org/officeDocument/2006/relationships/hyperlink" Target="https://www.filmaffinity.com/es/film280948.html" TargetMode="External"/><Relationship Id="rId5941" Type="http://schemas.openxmlformats.org/officeDocument/2006/relationships/hyperlink" Target="https://www.filmaffinity.com/es/film285703.html" TargetMode="External"/><Relationship Id="rId3078" Type="http://schemas.openxmlformats.org/officeDocument/2006/relationships/hyperlink" Target="https://www.filmaffinity.com/es/film226506.html" TargetMode="External"/><Relationship Id="rId3492" Type="http://schemas.openxmlformats.org/officeDocument/2006/relationships/hyperlink" Target="https://www.filmaffinity.com/es/film762908.html" TargetMode="External"/><Relationship Id="rId4129" Type="http://schemas.openxmlformats.org/officeDocument/2006/relationships/hyperlink" Target="https://www.filmaffinity.com/es/film170556.html" TargetMode="External"/><Relationship Id="rId4543" Type="http://schemas.openxmlformats.org/officeDocument/2006/relationships/hyperlink" Target="https://www.filmaffinity.com/es/film611232.html" TargetMode="External"/><Relationship Id="rId2094" Type="http://schemas.openxmlformats.org/officeDocument/2006/relationships/hyperlink" Target="https://www.filmaffinity.com/es/film901667.html" TargetMode="External"/><Relationship Id="rId3145" Type="http://schemas.openxmlformats.org/officeDocument/2006/relationships/hyperlink" Target="https://www.filmaffinity.com/es/film288383.html" TargetMode="External"/><Relationship Id="rId4610" Type="http://schemas.openxmlformats.org/officeDocument/2006/relationships/hyperlink" Target="https://www.filmaffinity.com/es/film505127.html" TargetMode="External"/><Relationship Id="rId480" Type="http://schemas.openxmlformats.org/officeDocument/2006/relationships/hyperlink" Target="https://www.filmaffinity.com/es/film615655.html" TargetMode="External"/><Relationship Id="rId2161" Type="http://schemas.openxmlformats.org/officeDocument/2006/relationships/hyperlink" Target="https://www.filmaffinity.com/es/film475375.html" TargetMode="External"/><Relationship Id="rId3212" Type="http://schemas.openxmlformats.org/officeDocument/2006/relationships/hyperlink" Target="https://www.filmaffinity.com/es/film309485.html" TargetMode="External"/><Relationship Id="rId6368" Type="http://schemas.openxmlformats.org/officeDocument/2006/relationships/hyperlink" Target="https://www.filmaffinity.com/es/film403975.html" TargetMode="External"/><Relationship Id="rId7419" Type="http://schemas.openxmlformats.org/officeDocument/2006/relationships/hyperlink" Target="https://www.filmaffinity.com/es/film708144.html" TargetMode="External"/><Relationship Id="rId133" Type="http://schemas.openxmlformats.org/officeDocument/2006/relationships/hyperlink" Target="https://www.filmaffinity.com/es/film985274.html" TargetMode="External"/><Relationship Id="rId5384" Type="http://schemas.openxmlformats.org/officeDocument/2006/relationships/hyperlink" Target="https://www.filmaffinity.com/es/film212669.html" TargetMode="External"/><Relationship Id="rId6782" Type="http://schemas.openxmlformats.org/officeDocument/2006/relationships/hyperlink" Target="https://www.filmaffinity.com/es/film445864.html" TargetMode="External"/><Relationship Id="rId200" Type="http://schemas.openxmlformats.org/officeDocument/2006/relationships/hyperlink" Target="https://www.filmaffinity.com/es/film865765.html" TargetMode="External"/><Relationship Id="rId2978" Type="http://schemas.openxmlformats.org/officeDocument/2006/relationships/hyperlink" Target="https://www.filmaffinity.com/es/film515373.html" TargetMode="External"/><Relationship Id="rId5037" Type="http://schemas.openxmlformats.org/officeDocument/2006/relationships/hyperlink" Target="https://www.filmaffinity.com/es/film458409.html" TargetMode="External"/><Relationship Id="rId6435" Type="http://schemas.openxmlformats.org/officeDocument/2006/relationships/hyperlink" Target="https://www.filmaffinity.com/es/moviegenre.php?genre=WE&amp;attr=rat_count&amp;nodoc" TargetMode="External"/><Relationship Id="rId1994" Type="http://schemas.openxmlformats.org/officeDocument/2006/relationships/hyperlink" Target="https://www.filmaffinity.com/es/film827839.html" TargetMode="External"/><Relationship Id="rId5451" Type="http://schemas.openxmlformats.org/officeDocument/2006/relationships/hyperlink" Target="https://www.filmaffinity.com/es/film356363.html" TargetMode="External"/><Relationship Id="rId6502" Type="http://schemas.openxmlformats.org/officeDocument/2006/relationships/hyperlink" Target="https://www.filmaffinity.com/es/moviegenre.php?genre=CO&amp;attr=rat_count&amp;nodoc" TargetMode="External"/><Relationship Id="rId1647" Type="http://schemas.openxmlformats.org/officeDocument/2006/relationships/hyperlink" Target="https://www.filmaffinity.com/es/film787272.html" TargetMode="External"/><Relationship Id="rId4053" Type="http://schemas.openxmlformats.org/officeDocument/2006/relationships/hyperlink" Target="https://www.filmaffinity.com/es/film502708.html" TargetMode="External"/><Relationship Id="rId5104" Type="http://schemas.openxmlformats.org/officeDocument/2006/relationships/hyperlink" Target="https://www.filmaffinity.com/es/film772364.html" TargetMode="External"/><Relationship Id="rId1714" Type="http://schemas.openxmlformats.org/officeDocument/2006/relationships/hyperlink" Target="https://www.filmaffinity.com/es/film599984.html" TargetMode="External"/><Relationship Id="rId4120" Type="http://schemas.openxmlformats.org/officeDocument/2006/relationships/hyperlink" Target="https://www.filmaffinity.com/es/film838762.html" TargetMode="External"/><Relationship Id="rId7276" Type="http://schemas.openxmlformats.org/officeDocument/2006/relationships/hyperlink" Target="https://www.filmaffinity.com/es/film195791.html" TargetMode="External"/><Relationship Id="rId6292" Type="http://schemas.openxmlformats.org/officeDocument/2006/relationships/hyperlink" Target="https://www.filmaffinity.com/es/film428723.html" TargetMode="External"/><Relationship Id="rId7343" Type="http://schemas.openxmlformats.org/officeDocument/2006/relationships/hyperlink" Target="https://www.filmaffinity.com/es/film791622.html" TargetMode="External"/><Relationship Id="rId2488" Type="http://schemas.openxmlformats.org/officeDocument/2006/relationships/hyperlink" Target="https://www.filmaffinity.com/es/film888242.html" TargetMode="External"/><Relationship Id="rId3886" Type="http://schemas.openxmlformats.org/officeDocument/2006/relationships/hyperlink" Target="https://www.filmaffinity.com/es/film442004.html" TargetMode="External"/><Relationship Id="rId4937" Type="http://schemas.openxmlformats.org/officeDocument/2006/relationships/hyperlink" Target="https://www.filmaffinity.com/es/film406309.html" TargetMode="External"/><Relationship Id="rId3539" Type="http://schemas.openxmlformats.org/officeDocument/2006/relationships/hyperlink" Target="https://www.filmaffinity.com/es/film155414.html" TargetMode="External"/><Relationship Id="rId3953" Type="http://schemas.openxmlformats.org/officeDocument/2006/relationships/hyperlink" Target="https://www.filmaffinity.com/es/film598480.html" TargetMode="External"/><Relationship Id="rId6012" Type="http://schemas.openxmlformats.org/officeDocument/2006/relationships/hyperlink" Target="https://www.filmaffinity.com/es/film949288.html" TargetMode="External"/><Relationship Id="rId7410" Type="http://schemas.openxmlformats.org/officeDocument/2006/relationships/hyperlink" Target="https://www.filmaffinity.com/es/film609104.html" TargetMode="External"/><Relationship Id="rId874" Type="http://schemas.openxmlformats.org/officeDocument/2006/relationships/hyperlink" Target="https://www.filmaffinity.com/es/film461760.html" TargetMode="External"/><Relationship Id="rId2555" Type="http://schemas.openxmlformats.org/officeDocument/2006/relationships/hyperlink" Target="https://www.filmaffinity.com/es/film172545.html" TargetMode="External"/><Relationship Id="rId3606" Type="http://schemas.openxmlformats.org/officeDocument/2006/relationships/hyperlink" Target="https://www.filmaffinity.com/es/film985010.html" TargetMode="External"/><Relationship Id="rId527" Type="http://schemas.openxmlformats.org/officeDocument/2006/relationships/hyperlink" Target="https://www.filmaffinity.com/es/film974553.html" TargetMode="External"/><Relationship Id="rId941" Type="http://schemas.openxmlformats.org/officeDocument/2006/relationships/hyperlink" Target="https://www.filmaffinity.com/es/film338355.html" TargetMode="External"/><Relationship Id="rId1157" Type="http://schemas.openxmlformats.org/officeDocument/2006/relationships/hyperlink" Target="https://www.filmaffinity.com/es/film961855.html" TargetMode="External"/><Relationship Id="rId1571" Type="http://schemas.openxmlformats.org/officeDocument/2006/relationships/hyperlink" Target="https://www.filmaffinity.com/es/film489159.html" TargetMode="External"/><Relationship Id="rId2208" Type="http://schemas.openxmlformats.org/officeDocument/2006/relationships/hyperlink" Target="https://www.filmaffinity.com/es/film361625.html" TargetMode="External"/><Relationship Id="rId2622" Type="http://schemas.openxmlformats.org/officeDocument/2006/relationships/hyperlink" Target="https://www.filmaffinity.com/es/film217903.html" TargetMode="External"/><Relationship Id="rId5778" Type="http://schemas.openxmlformats.org/officeDocument/2006/relationships/hyperlink" Target="https://www.filmaffinity.com/es/film903822.html" TargetMode="External"/><Relationship Id="rId6829" Type="http://schemas.openxmlformats.org/officeDocument/2006/relationships/hyperlink" Target="https://www.filmaffinity.com/es/film490950.html" TargetMode="External"/><Relationship Id="rId1224" Type="http://schemas.openxmlformats.org/officeDocument/2006/relationships/hyperlink" Target="https://www.filmaffinity.com/es/film744902.html" TargetMode="External"/><Relationship Id="rId4794" Type="http://schemas.openxmlformats.org/officeDocument/2006/relationships/hyperlink" Target="https://www.filmaffinity.com/es/film394055.html" TargetMode="External"/><Relationship Id="rId5845" Type="http://schemas.openxmlformats.org/officeDocument/2006/relationships/hyperlink" Target="https://www.filmaffinity.com/es/film837194.html" TargetMode="External"/><Relationship Id="rId3396" Type="http://schemas.openxmlformats.org/officeDocument/2006/relationships/hyperlink" Target="https://www.filmaffinity.com/es/film479598.html" TargetMode="External"/><Relationship Id="rId4447" Type="http://schemas.openxmlformats.org/officeDocument/2006/relationships/hyperlink" Target="https://www.filmaffinity.com/es/film213139.html" TargetMode="External"/><Relationship Id="rId3049" Type="http://schemas.openxmlformats.org/officeDocument/2006/relationships/hyperlink" Target="https://www.filmaffinity.com/es/film653714.html" TargetMode="External"/><Relationship Id="rId3463" Type="http://schemas.openxmlformats.org/officeDocument/2006/relationships/hyperlink" Target="https://www.filmaffinity.com/es/film230862.html" TargetMode="External"/><Relationship Id="rId4861" Type="http://schemas.openxmlformats.org/officeDocument/2006/relationships/hyperlink" Target="https://www.filmaffinity.com/es/film925250.html" TargetMode="External"/><Relationship Id="rId5912" Type="http://schemas.openxmlformats.org/officeDocument/2006/relationships/hyperlink" Target="https://www.filmaffinity.com/es/film874120.html" TargetMode="External"/><Relationship Id="rId384" Type="http://schemas.openxmlformats.org/officeDocument/2006/relationships/hyperlink" Target="https://www.filmaffinity.com/es/film874739.html" TargetMode="External"/><Relationship Id="rId2065" Type="http://schemas.openxmlformats.org/officeDocument/2006/relationships/hyperlink" Target="https://www.filmaffinity.com/es/film683323.html" TargetMode="External"/><Relationship Id="rId3116" Type="http://schemas.openxmlformats.org/officeDocument/2006/relationships/hyperlink" Target="https://www.filmaffinity.com/es/film726696.html" TargetMode="External"/><Relationship Id="rId4514" Type="http://schemas.openxmlformats.org/officeDocument/2006/relationships/hyperlink" Target="https://www.filmaffinity.com/es/film933281.html" TargetMode="External"/><Relationship Id="rId1081" Type="http://schemas.openxmlformats.org/officeDocument/2006/relationships/hyperlink" Target="https://www.filmaffinity.com/es/film863988.html" TargetMode="External"/><Relationship Id="rId3530" Type="http://schemas.openxmlformats.org/officeDocument/2006/relationships/hyperlink" Target="https://www.filmaffinity.com/es/film819890.html" TargetMode="External"/><Relationship Id="rId6686" Type="http://schemas.openxmlformats.org/officeDocument/2006/relationships/hyperlink" Target="https://www.filmaffinity.com/es/moviegenre.php?genre=CO&amp;attr=rat_count&amp;nodoc" TargetMode="External"/><Relationship Id="rId451" Type="http://schemas.openxmlformats.org/officeDocument/2006/relationships/hyperlink" Target="https://www.filmaffinity.com/es/film721278.html" TargetMode="External"/><Relationship Id="rId2132" Type="http://schemas.openxmlformats.org/officeDocument/2006/relationships/hyperlink" Target="https://www.filmaffinity.com/es/film190205.html" TargetMode="External"/><Relationship Id="rId5288" Type="http://schemas.openxmlformats.org/officeDocument/2006/relationships/hyperlink" Target="https://www.filmaffinity.com/es/film575149.html" TargetMode="External"/><Relationship Id="rId6339" Type="http://schemas.openxmlformats.org/officeDocument/2006/relationships/hyperlink" Target="https://www.filmaffinity.com/es/film642287.html" TargetMode="External"/><Relationship Id="rId6753" Type="http://schemas.openxmlformats.org/officeDocument/2006/relationships/hyperlink" Target="https://www.filmaffinity.com/es/film212481.html" TargetMode="External"/><Relationship Id="rId104" Type="http://schemas.openxmlformats.org/officeDocument/2006/relationships/hyperlink" Target="https://www.filmaffinity.com/es/film506259.html" TargetMode="External"/><Relationship Id="rId1898" Type="http://schemas.openxmlformats.org/officeDocument/2006/relationships/hyperlink" Target="https://www.filmaffinity.com/es/film540473.html" TargetMode="External"/><Relationship Id="rId2949" Type="http://schemas.openxmlformats.org/officeDocument/2006/relationships/hyperlink" Target="https://www.filmaffinity.com/es/film460155.html" TargetMode="External"/><Relationship Id="rId5355" Type="http://schemas.openxmlformats.org/officeDocument/2006/relationships/hyperlink" Target="https://www.filmaffinity.com/es/film636447.html" TargetMode="External"/><Relationship Id="rId6406" Type="http://schemas.openxmlformats.org/officeDocument/2006/relationships/hyperlink" Target="https://www.filmaffinity.com/es/moviegenre.php?genre=WE&amp;attr=rat_count&amp;nodoc" TargetMode="External"/><Relationship Id="rId6820" Type="http://schemas.openxmlformats.org/officeDocument/2006/relationships/hyperlink" Target="https://www.filmaffinity.com/es/film330383.html" TargetMode="External"/><Relationship Id="rId4371" Type="http://schemas.openxmlformats.org/officeDocument/2006/relationships/hyperlink" Target="https://www.filmaffinity.com/es/film472792.html" TargetMode="External"/><Relationship Id="rId5008" Type="http://schemas.openxmlformats.org/officeDocument/2006/relationships/hyperlink" Target="https://www.filmaffinity.com/es/film106438.html" TargetMode="External"/><Relationship Id="rId5422" Type="http://schemas.openxmlformats.org/officeDocument/2006/relationships/hyperlink" Target="https://www.filmaffinity.com/es/film517446.html" TargetMode="External"/><Relationship Id="rId1965" Type="http://schemas.openxmlformats.org/officeDocument/2006/relationships/hyperlink" Target="https://www.filmaffinity.com/es/film958565.html" TargetMode="External"/><Relationship Id="rId4024" Type="http://schemas.openxmlformats.org/officeDocument/2006/relationships/hyperlink" Target="https://www.filmaffinity.com/es/film983192.html" TargetMode="External"/><Relationship Id="rId1618" Type="http://schemas.openxmlformats.org/officeDocument/2006/relationships/hyperlink" Target="https://www.filmaffinity.com/es/film727056.html" TargetMode="External"/><Relationship Id="rId3040" Type="http://schemas.openxmlformats.org/officeDocument/2006/relationships/hyperlink" Target="https://www.filmaffinity.com/es/film790200.html" TargetMode="External"/><Relationship Id="rId6196" Type="http://schemas.openxmlformats.org/officeDocument/2006/relationships/hyperlink" Target="https://www.filmaffinity.com/es/film152325.html" TargetMode="External"/><Relationship Id="rId7247" Type="http://schemas.openxmlformats.org/officeDocument/2006/relationships/hyperlink" Target="https://www.filmaffinity.com/es/film744957.html" TargetMode="External"/><Relationship Id="rId3857" Type="http://schemas.openxmlformats.org/officeDocument/2006/relationships/hyperlink" Target="https://www.filmaffinity.com/es/film993146.html" TargetMode="External"/><Relationship Id="rId4908" Type="http://schemas.openxmlformats.org/officeDocument/2006/relationships/hyperlink" Target="https://www.filmaffinity.com/es/film796256.html" TargetMode="External"/><Relationship Id="rId6263" Type="http://schemas.openxmlformats.org/officeDocument/2006/relationships/hyperlink" Target="https://www.filmaffinity.com/es/film246110.html" TargetMode="External"/><Relationship Id="rId7314" Type="http://schemas.openxmlformats.org/officeDocument/2006/relationships/hyperlink" Target="https://www.filmaffinity.com/es/film731239.html" TargetMode="External"/><Relationship Id="rId778" Type="http://schemas.openxmlformats.org/officeDocument/2006/relationships/hyperlink" Target="https://www.filmaffinity.com/es/film412004.html" TargetMode="External"/><Relationship Id="rId2459" Type="http://schemas.openxmlformats.org/officeDocument/2006/relationships/hyperlink" Target="https://www.filmaffinity.com/es/film947523.html" TargetMode="External"/><Relationship Id="rId2873" Type="http://schemas.openxmlformats.org/officeDocument/2006/relationships/hyperlink" Target="https://www.filmaffinity.com/es/film542328.html" TargetMode="External"/><Relationship Id="rId3924" Type="http://schemas.openxmlformats.org/officeDocument/2006/relationships/hyperlink" Target="https://www.filmaffinity.com/es/film634999.html" TargetMode="External"/><Relationship Id="rId6330" Type="http://schemas.openxmlformats.org/officeDocument/2006/relationships/hyperlink" Target="https://www.filmaffinity.com/es/film994724.html" TargetMode="External"/><Relationship Id="rId845" Type="http://schemas.openxmlformats.org/officeDocument/2006/relationships/hyperlink" Target="https://www.filmaffinity.com/es/film612603.html" TargetMode="External"/><Relationship Id="rId1475" Type="http://schemas.openxmlformats.org/officeDocument/2006/relationships/hyperlink" Target="https://www.filmaffinity.com/es/film536488.html" TargetMode="External"/><Relationship Id="rId2526" Type="http://schemas.openxmlformats.org/officeDocument/2006/relationships/hyperlink" Target="https://www.filmaffinity.com/es/film436822.html" TargetMode="External"/><Relationship Id="rId1128" Type="http://schemas.openxmlformats.org/officeDocument/2006/relationships/hyperlink" Target="https://www.filmaffinity.com/es/film414633.html" TargetMode="External"/><Relationship Id="rId1542" Type="http://schemas.openxmlformats.org/officeDocument/2006/relationships/hyperlink" Target="https://www.filmaffinity.com/es/film483240.html" TargetMode="External"/><Relationship Id="rId2940" Type="http://schemas.openxmlformats.org/officeDocument/2006/relationships/hyperlink" Target="https://www.filmaffinity.com/es/film852868.html" TargetMode="External"/><Relationship Id="rId4698" Type="http://schemas.openxmlformats.org/officeDocument/2006/relationships/hyperlink" Target="https://www.filmaffinity.com/es/film106104.html" TargetMode="External"/><Relationship Id="rId5749" Type="http://schemas.openxmlformats.org/officeDocument/2006/relationships/hyperlink" Target="https://www.filmaffinity.com/es/film774463.html" TargetMode="External"/><Relationship Id="rId912" Type="http://schemas.openxmlformats.org/officeDocument/2006/relationships/hyperlink" Target="https://www.filmaffinity.com/es/film479383.html" TargetMode="External"/><Relationship Id="rId7171" Type="http://schemas.openxmlformats.org/officeDocument/2006/relationships/hyperlink" Target="https://www.filmaffinity.com/es/film806469.html" TargetMode="External"/><Relationship Id="rId4765" Type="http://schemas.openxmlformats.org/officeDocument/2006/relationships/hyperlink" Target="https://www.filmaffinity.com/es/film260686.html" TargetMode="External"/><Relationship Id="rId5816" Type="http://schemas.openxmlformats.org/officeDocument/2006/relationships/hyperlink" Target="https://www.filmaffinity.com/es/film777534.html" TargetMode="External"/><Relationship Id="rId288" Type="http://schemas.openxmlformats.org/officeDocument/2006/relationships/hyperlink" Target="https://www.filmaffinity.com/es/film840421.html" TargetMode="External"/><Relationship Id="rId3367" Type="http://schemas.openxmlformats.org/officeDocument/2006/relationships/hyperlink" Target="https://www.filmaffinity.com/es/film188202.html" TargetMode="External"/><Relationship Id="rId3781" Type="http://schemas.openxmlformats.org/officeDocument/2006/relationships/hyperlink" Target="https://www.filmaffinity.com/es/film736566.html" TargetMode="External"/><Relationship Id="rId4418" Type="http://schemas.openxmlformats.org/officeDocument/2006/relationships/hyperlink" Target="https://www.filmaffinity.com/es/film267236.html" TargetMode="External"/><Relationship Id="rId4832" Type="http://schemas.openxmlformats.org/officeDocument/2006/relationships/hyperlink" Target="https://www.filmaffinity.com/es/film114347.html" TargetMode="External"/><Relationship Id="rId2383" Type="http://schemas.openxmlformats.org/officeDocument/2006/relationships/hyperlink" Target="https://www.filmaffinity.com/es/film819892.html" TargetMode="External"/><Relationship Id="rId3434" Type="http://schemas.openxmlformats.org/officeDocument/2006/relationships/hyperlink" Target="https://www.filmaffinity.com/es/film926087.html" TargetMode="External"/><Relationship Id="rId355" Type="http://schemas.openxmlformats.org/officeDocument/2006/relationships/hyperlink" Target="https://www.filmaffinity.com/es/film789463.html" TargetMode="External"/><Relationship Id="rId2036" Type="http://schemas.openxmlformats.org/officeDocument/2006/relationships/hyperlink" Target="https://www.filmaffinity.com/es/film863915.html" TargetMode="External"/><Relationship Id="rId2450" Type="http://schemas.openxmlformats.org/officeDocument/2006/relationships/hyperlink" Target="https://www.filmaffinity.com/es/film941869.html" TargetMode="External"/><Relationship Id="rId3501" Type="http://schemas.openxmlformats.org/officeDocument/2006/relationships/hyperlink" Target="https://www.filmaffinity.com/es/film538789.html" TargetMode="External"/><Relationship Id="rId6657" Type="http://schemas.openxmlformats.org/officeDocument/2006/relationships/hyperlink" Target="https://www.filmaffinity.com/es/moviegenre.php?genre=CO&amp;attr=rat_count&amp;nodoc" TargetMode="External"/><Relationship Id="rId422" Type="http://schemas.openxmlformats.org/officeDocument/2006/relationships/hyperlink" Target="https://www.filmaffinity.com/es/film856113.html" TargetMode="External"/><Relationship Id="rId1052" Type="http://schemas.openxmlformats.org/officeDocument/2006/relationships/hyperlink" Target="https://www.filmaffinity.com/es/film637022.html" TargetMode="External"/><Relationship Id="rId2103" Type="http://schemas.openxmlformats.org/officeDocument/2006/relationships/hyperlink" Target="https://www.filmaffinity.com/es/film312373.html" TargetMode="External"/><Relationship Id="rId5259" Type="http://schemas.openxmlformats.org/officeDocument/2006/relationships/hyperlink" Target="https://www.filmaffinity.com/es/film583944.html" TargetMode="External"/><Relationship Id="rId5673" Type="http://schemas.openxmlformats.org/officeDocument/2006/relationships/hyperlink" Target="https://www.filmaffinity.com/es/film433818.html" TargetMode="External"/><Relationship Id="rId4275" Type="http://schemas.openxmlformats.org/officeDocument/2006/relationships/hyperlink" Target="https://www.filmaffinity.com/es/film285946.html" TargetMode="External"/><Relationship Id="rId5326" Type="http://schemas.openxmlformats.org/officeDocument/2006/relationships/hyperlink" Target="https://www.filmaffinity.com/es/film177794.html" TargetMode="External"/><Relationship Id="rId6724" Type="http://schemas.openxmlformats.org/officeDocument/2006/relationships/hyperlink" Target="https://www.filmaffinity.com/es/film689779.html" TargetMode="External"/><Relationship Id="rId1869" Type="http://schemas.openxmlformats.org/officeDocument/2006/relationships/hyperlink" Target="https://www.filmaffinity.com/es/film269157.html" TargetMode="External"/><Relationship Id="rId3291" Type="http://schemas.openxmlformats.org/officeDocument/2006/relationships/hyperlink" Target="https://www.filmaffinity.com/es/film233559.html" TargetMode="External"/><Relationship Id="rId5740" Type="http://schemas.openxmlformats.org/officeDocument/2006/relationships/hyperlink" Target="https://www.filmaffinity.com/es/film522774.html" TargetMode="External"/><Relationship Id="rId1936" Type="http://schemas.openxmlformats.org/officeDocument/2006/relationships/hyperlink" Target="https://www.filmaffinity.com/es/film450303.html" TargetMode="External"/><Relationship Id="rId4342" Type="http://schemas.openxmlformats.org/officeDocument/2006/relationships/hyperlink" Target="https://www.filmaffinity.com/es/film486132.html" TargetMode="External"/><Relationship Id="rId3011" Type="http://schemas.openxmlformats.org/officeDocument/2006/relationships/hyperlink" Target="https://www.filmaffinity.com/es/film496537.html" TargetMode="External"/><Relationship Id="rId6167" Type="http://schemas.openxmlformats.org/officeDocument/2006/relationships/hyperlink" Target="https://www.filmaffinity.com/es/film770949.html" TargetMode="External"/><Relationship Id="rId6581" Type="http://schemas.openxmlformats.org/officeDocument/2006/relationships/hyperlink" Target="https://www.filmaffinity.com/es/moviegenre.php?genre=AV&amp;attr=rat_count&amp;nodoc" TargetMode="External"/><Relationship Id="rId7218" Type="http://schemas.openxmlformats.org/officeDocument/2006/relationships/hyperlink" Target="https://www.filmaffinity.com/es/film355646.html" TargetMode="External"/><Relationship Id="rId2777" Type="http://schemas.openxmlformats.org/officeDocument/2006/relationships/hyperlink" Target="https://www.filmaffinity.com/es/film570734.html" TargetMode="External"/><Relationship Id="rId5183" Type="http://schemas.openxmlformats.org/officeDocument/2006/relationships/hyperlink" Target="https://www.filmaffinity.com/es/film551912.html" TargetMode="External"/><Relationship Id="rId6234" Type="http://schemas.openxmlformats.org/officeDocument/2006/relationships/hyperlink" Target="https://www.filmaffinity.com/es/film647094.html" TargetMode="External"/><Relationship Id="rId749" Type="http://schemas.openxmlformats.org/officeDocument/2006/relationships/hyperlink" Target="https://www.filmaffinity.com/es/film564436.html" TargetMode="External"/><Relationship Id="rId1379" Type="http://schemas.openxmlformats.org/officeDocument/2006/relationships/hyperlink" Target="https://www.filmaffinity.com/es/film824072.html" TargetMode="External"/><Relationship Id="rId3828" Type="http://schemas.openxmlformats.org/officeDocument/2006/relationships/hyperlink" Target="https://www.filmaffinity.com/es/film913964.html" TargetMode="External"/><Relationship Id="rId5250" Type="http://schemas.openxmlformats.org/officeDocument/2006/relationships/hyperlink" Target="https://www.filmaffinity.com/es/film250238.html" TargetMode="External"/><Relationship Id="rId6301" Type="http://schemas.openxmlformats.org/officeDocument/2006/relationships/hyperlink" Target="https://www.filmaffinity.com/es/film992695.html" TargetMode="External"/><Relationship Id="rId1793" Type="http://schemas.openxmlformats.org/officeDocument/2006/relationships/hyperlink" Target="https://www.filmaffinity.com/es/film268424.html" TargetMode="External"/><Relationship Id="rId2844" Type="http://schemas.openxmlformats.org/officeDocument/2006/relationships/hyperlink" Target="https://www.filmaffinity.com/es/film781080.html" TargetMode="External"/><Relationship Id="rId85" Type="http://schemas.openxmlformats.org/officeDocument/2006/relationships/hyperlink" Target="https://www.filmaffinity.com/es/film528350.html" TargetMode="External"/><Relationship Id="rId816" Type="http://schemas.openxmlformats.org/officeDocument/2006/relationships/hyperlink" Target="https://www.filmaffinity.com/es/film850953.html" TargetMode="External"/><Relationship Id="rId1446" Type="http://schemas.openxmlformats.org/officeDocument/2006/relationships/hyperlink" Target="https://www.filmaffinity.com/es/film997752.html" TargetMode="External"/><Relationship Id="rId1860" Type="http://schemas.openxmlformats.org/officeDocument/2006/relationships/hyperlink" Target="https://www.filmaffinity.com/es/film909211.html" TargetMode="External"/><Relationship Id="rId2911" Type="http://schemas.openxmlformats.org/officeDocument/2006/relationships/hyperlink" Target="https://www.filmaffinity.com/es/film217719.html" TargetMode="External"/><Relationship Id="rId7075" Type="http://schemas.openxmlformats.org/officeDocument/2006/relationships/hyperlink" Target="https://www.filmaffinity.com/es/film807817.html" TargetMode="External"/><Relationship Id="rId1513" Type="http://schemas.openxmlformats.org/officeDocument/2006/relationships/hyperlink" Target="https://www.filmaffinity.com/es/film670982.html" TargetMode="External"/><Relationship Id="rId4669" Type="http://schemas.openxmlformats.org/officeDocument/2006/relationships/hyperlink" Target="https://www.filmaffinity.com/es/film533301.html" TargetMode="External"/><Relationship Id="rId3685" Type="http://schemas.openxmlformats.org/officeDocument/2006/relationships/hyperlink" Target="https://www.filmaffinity.com/es/film673964.html" TargetMode="External"/><Relationship Id="rId4736" Type="http://schemas.openxmlformats.org/officeDocument/2006/relationships/hyperlink" Target="https://www.filmaffinity.com/es/film967432.html" TargetMode="External"/><Relationship Id="rId6091" Type="http://schemas.openxmlformats.org/officeDocument/2006/relationships/hyperlink" Target="https://www.filmaffinity.com/es/film526223.html" TargetMode="External"/><Relationship Id="rId7142" Type="http://schemas.openxmlformats.org/officeDocument/2006/relationships/hyperlink" Target="https://www.filmaffinity.com/es/film395388.html" TargetMode="External"/><Relationship Id="rId2287" Type="http://schemas.openxmlformats.org/officeDocument/2006/relationships/hyperlink" Target="https://www.filmaffinity.com/es/film320257.html" TargetMode="External"/><Relationship Id="rId3338" Type="http://schemas.openxmlformats.org/officeDocument/2006/relationships/hyperlink" Target="https://www.filmaffinity.com/es/film671931.html" TargetMode="External"/><Relationship Id="rId3752" Type="http://schemas.openxmlformats.org/officeDocument/2006/relationships/hyperlink" Target="https://www.filmaffinity.com/es/film699184.html" TargetMode="External"/><Relationship Id="rId259" Type="http://schemas.openxmlformats.org/officeDocument/2006/relationships/hyperlink" Target="https://www.filmaffinity.com/es/film604140.html" TargetMode="External"/><Relationship Id="rId673" Type="http://schemas.openxmlformats.org/officeDocument/2006/relationships/hyperlink" Target="https://www.filmaffinity.com/es/film194619.html" TargetMode="External"/><Relationship Id="rId2354" Type="http://schemas.openxmlformats.org/officeDocument/2006/relationships/hyperlink" Target="https://www.filmaffinity.com/es/film269092.html" TargetMode="External"/><Relationship Id="rId3405" Type="http://schemas.openxmlformats.org/officeDocument/2006/relationships/hyperlink" Target="https://www.filmaffinity.com/es/film455286.html" TargetMode="External"/><Relationship Id="rId4803" Type="http://schemas.openxmlformats.org/officeDocument/2006/relationships/hyperlink" Target="https://www.filmaffinity.com/es/film744699.html" TargetMode="External"/><Relationship Id="rId326" Type="http://schemas.openxmlformats.org/officeDocument/2006/relationships/hyperlink" Target="https://www.filmaffinity.com/es/film773652.html" TargetMode="External"/><Relationship Id="rId1370" Type="http://schemas.openxmlformats.org/officeDocument/2006/relationships/hyperlink" Target="https://www.filmaffinity.com/es/film554892.html" TargetMode="External"/><Relationship Id="rId2007" Type="http://schemas.openxmlformats.org/officeDocument/2006/relationships/hyperlink" Target="https://www.filmaffinity.com/es/film387890.html" TargetMode="External"/><Relationship Id="rId6975" Type="http://schemas.openxmlformats.org/officeDocument/2006/relationships/hyperlink" Target="https://www.filmaffinity.com/es/film994525.html" TargetMode="External"/><Relationship Id="rId740" Type="http://schemas.openxmlformats.org/officeDocument/2006/relationships/hyperlink" Target="https://www.filmaffinity.com/es/film915141.html" TargetMode="External"/><Relationship Id="rId1023" Type="http://schemas.openxmlformats.org/officeDocument/2006/relationships/hyperlink" Target="https://www.filmaffinity.com/es/film718338.html" TargetMode="External"/><Relationship Id="rId2421" Type="http://schemas.openxmlformats.org/officeDocument/2006/relationships/hyperlink" Target="https://www.filmaffinity.com/es/film176885.html" TargetMode="External"/><Relationship Id="rId4179" Type="http://schemas.openxmlformats.org/officeDocument/2006/relationships/hyperlink" Target="https://www.filmaffinity.com/es/film461952.html" TargetMode="External"/><Relationship Id="rId5577" Type="http://schemas.openxmlformats.org/officeDocument/2006/relationships/hyperlink" Target="https://www.filmaffinity.com/es/film402397.html" TargetMode="External"/><Relationship Id="rId5991" Type="http://schemas.openxmlformats.org/officeDocument/2006/relationships/hyperlink" Target="https://www.filmaffinity.com/es/film665041.html" TargetMode="External"/><Relationship Id="rId6628" Type="http://schemas.openxmlformats.org/officeDocument/2006/relationships/hyperlink" Target="https://www.filmaffinity.com/es/moviegenre.php?genre=WE&amp;attr=rat_count&amp;nodoc" TargetMode="External"/><Relationship Id="rId4593" Type="http://schemas.openxmlformats.org/officeDocument/2006/relationships/hyperlink" Target="https://www.filmaffinity.com/es/film951305.html" TargetMode="External"/><Relationship Id="rId5644" Type="http://schemas.openxmlformats.org/officeDocument/2006/relationships/hyperlink" Target="https://www.filmaffinity.com/es/film613433.html" TargetMode="External"/><Relationship Id="rId3195" Type="http://schemas.openxmlformats.org/officeDocument/2006/relationships/hyperlink" Target="https://www.filmaffinity.com/es/film194920.html" TargetMode="External"/><Relationship Id="rId4246" Type="http://schemas.openxmlformats.org/officeDocument/2006/relationships/hyperlink" Target="https://www.filmaffinity.com/es/film579677.html" TargetMode="External"/><Relationship Id="rId4660" Type="http://schemas.openxmlformats.org/officeDocument/2006/relationships/hyperlink" Target="https://www.filmaffinity.com/es/film491952.html" TargetMode="External"/><Relationship Id="rId5711" Type="http://schemas.openxmlformats.org/officeDocument/2006/relationships/hyperlink" Target="https://www.filmaffinity.com/es/film617730.html" TargetMode="External"/><Relationship Id="rId3262" Type="http://schemas.openxmlformats.org/officeDocument/2006/relationships/hyperlink" Target="https://www.filmaffinity.com/es/film317026.html" TargetMode="External"/><Relationship Id="rId4313" Type="http://schemas.openxmlformats.org/officeDocument/2006/relationships/hyperlink" Target="https://www.filmaffinity.com/es/film808909.html" TargetMode="External"/><Relationship Id="rId7469" Type="http://schemas.openxmlformats.org/officeDocument/2006/relationships/hyperlink" Target="https://www.filmaffinity.com/es/film255866.html" TargetMode="External"/><Relationship Id="rId183" Type="http://schemas.openxmlformats.org/officeDocument/2006/relationships/hyperlink" Target="https://www.filmaffinity.com/es/film891148.html" TargetMode="External"/><Relationship Id="rId1907" Type="http://schemas.openxmlformats.org/officeDocument/2006/relationships/hyperlink" Target="https://www.filmaffinity.com/es/film717826.html" TargetMode="External"/><Relationship Id="rId6485" Type="http://schemas.openxmlformats.org/officeDocument/2006/relationships/hyperlink" Target="https://www.filmaffinity.com/es/moviegenre.php?genre=DR&amp;attr=rat_count&amp;nodoc" TargetMode="External"/><Relationship Id="rId250" Type="http://schemas.openxmlformats.org/officeDocument/2006/relationships/hyperlink" Target="https://www.filmaffinity.com/es/film597157.html" TargetMode="External"/><Relationship Id="rId5087" Type="http://schemas.openxmlformats.org/officeDocument/2006/relationships/hyperlink" Target="https://www.filmaffinity.com/es/film863056.html" TargetMode="External"/><Relationship Id="rId6138" Type="http://schemas.openxmlformats.org/officeDocument/2006/relationships/hyperlink" Target="https://www.filmaffinity.com/es/film373082.html" TargetMode="External"/><Relationship Id="rId5154" Type="http://schemas.openxmlformats.org/officeDocument/2006/relationships/hyperlink" Target="https://www.filmaffinity.com/es/film245452.html" TargetMode="External"/><Relationship Id="rId6552" Type="http://schemas.openxmlformats.org/officeDocument/2006/relationships/hyperlink" Target="https://www.filmaffinity.com/es/moviegenre.php?genre=DR&amp;attr=rat_count&amp;nodoc" TargetMode="External"/><Relationship Id="rId1697" Type="http://schemas.openxmlformats.org/officeDocument/2006/relationships/hyperlink" Target="https://www.filmaffinity.com/es/film948722.html" TargetMode="External"/><Relationship Id="rId2748" Type="http://schemas.openxmlformats.org/officeDocument/2006/relationships/hyperlink" Target="https://www.filmaffinity.com/es/film763257.html" TargetMode="External"/><Relationship Id="rId6205" Type="http://schemas.openxmlformats.org/officeDocument/2006/relationships/hyperlink" Target="https://www.filmaffinity.com/es/film997722.html" TargetMode="External"/><Relationship Id="rId1764" Type="http://schemas.openxmlformats.org/officeDocument/2006/relationships/hyperlink" Target="https://www.filmaffinity.com/es/film120242.html" TargetMode="External"/><Relationship Id="rId2815" Type="http://schemas.openxmlformats.org/officeDocument/2006/relationships/hyperlink" Target="https://www.filmaffinity.com/es/film825943.html" TargetMode="External"/><Relationship Id="rId4170" Type="http://schemas.openxmlformats.org/officeDocument/2006/relationships/hyperlink" Target="https://www.filmaffinity.com/es/film396709.html" TargetMode="External"/><Relationship Id="rId5221" Type="http://schemas.openxmlformats.org/officeDocument/2006/relationships/hyperlink" Target="https://www.filmaffinity.com/es/film774018.html" TargetMode="External"/><Relationship Id="rId56" Type="http://schemas.openxmlformats.org/officeDocument/2006/relationships/hyperlink" Target="https://www.filmaffinity.com/es/film446010.html" TargetMode="External"/><Relationship Id="rId1417" Type="http://schemas.openxmlformats.org/officeDocument/2006/relationships/hyperlink" Target="https://www.filmaffinity.com/es/film619617.html" TargetMode="External"/><Relationship Id="rId1831" Type="http://schemas.openxmlformats.org/officeDocument/2006/relationships/hyperlink" Target="https://www.filmaffinity.com/es/film494297.html" TargetMode="External"/><Relationship Id="rId4987" Type="http://schemas.openxmlformats.org/officeDocument/2006/relationships/hyperlink" Target="https://www.filmaffinity.com/es/film627844.html" TargetMode="External"/><Relationship Id="rId7393" Type="http://schemas.openxmlformats.org/officeDocument/2006/relationships/hyperlink" Target="https://www.filmaffinity.com/es/film433744.html" TargetMode="External"/><Relationship Id="rId3589" Type="http://schemas.openxmlformats.org/officeDocument/2006/relationships/hyperlink" Target="https://www.filmaffinity.com/es/film308461.html" TargetMode="External"/><Relationship Id="rId7046" Type="http://schemas.openxmlformats.org/officeDocument/2006/relationships/hyperlink" Target="https://www.filmaffinity.com/es/film978828.html" TargetMode="External"/><Relationship Id="rId7460" Type="http://schemas.openxmlformats.org/officeDocument/2006/relationships/hyperlink" Target="https://www.filmaffinity.com/es/film498420.html" TargetMode="External"/><Relationship Id="rId6062" Type="http://schemas.openxmlformats.org/officeDocument/2006/relationships/hyperlink" Target="https://www.filmaffinity.com/es/film110067.html" TargetMode="External"/><Relationship Id="rId7113" Type="http://schemas.openxmlformats.org/officeDocument/2006/relationships/hyperlink" Target="https://www.filmaffinity.com/es/film481983.html" TargetMode="External"/><Relationship Id="rId577" Type="http://schemas.openxmlformats.org/officeDocument/2006/relationships/hyperlink" Target="https://www.filmaffinity.com/es/film867967.html" TargetMode="External"/><Relationship Id="rId2258" Type="http://schemas.openxmlformats.org/officeDocument/2006/relationships/hyperlink" Target="https://www.filmaffinity.com/es/film209392.html" TargetMode="External"/><Relationship Id="rId3656" Type="http://schemas.openxmlformats.org/officeDocument/2006/relationships/hyperlink" Target="https://www.filmaffinity.com/es/film335830.html" TargetMode="External"/><Relationship Id="rId4707" Type="http://schemas.openxmlformats.org/officeDocument/2006/relationships/hyperlink" Target="https://www.filmaffinity.com/es/film354096.html" TargetMode="External"/><Relationship Id="rId991" Type="http://schemas.openxmlformats.org/officeDocument/2006/relationships/hyperlink" Target="https://www.filmaffinity.com/es/film586107.html" TargetMode="External"/><Relationship Id="rId2672" Type="http://schemas.openxmlformats.org/officeDocument/2006/relationships/hyperlink" Target="https://www.filmaffinity.com/es/film737570.html" TargetMode="External"/><Relationship Id="rId3309" Type="http://schemas.openxmlformats.org/officeDocument/2006/relationships/hyperlink" Target="https://www.filmaffinity.com/es/film387887.html" TargetMode="External"/><Relationship Id="rId3723" Type="http://schemas.openxmlformats.org/officeDocument/2006/relationships/hyperlink" Target="https://www.filmaffinity.com/es/film930399.html" TargetMode="External"/><Relationship Id="rId6879" Type="http://schemas.openxmlformats.org/officeDocument/2006/relationships/hyperlink" Target="https://www.filmaffinity.com/es/film439508.html" TargetMode="External"/><Relationship Id="rId644" Type="http://schemas.openxmlformats.org/officeDocument/2006/relationships/hyperlink" Target="https://www.filmaffinity.com/es/film159463.html" TargetMode="External"/><Relationship Id="rId1274" Type="http://schemas.openxmlformats.org/officeDocument/2006/relationships/hyperlink" Target="https://www.filmaffinity.com/es/film202282.html" TargetMode="External"/><Relationship Id="rId2325" Type="http://schemas.openxmlformats.org/officeDocument/2006/relationships/hyperlink" Target="https://www.filmaffinity.com/es/film972736.html" TargetMode="External"/><Relationship Id="rId5895" Type="http://schemas.openxmlformats.org/officeDocument/2006/relationships/hyperlink" Target="https://www.filmaffinity.com/es/film564897.html" TargetMode="External"/><Relationship Id="rId6946" Type="http://schemas.openxmlformats.org/officeDocument/2006/relationships/hyperlink" Target="https://www.filmaffinity.com/es/film996623.html" TargetMode="External"/><Relationship Id="rId711" Type="http://schemas.openxmlformats.org/officeDocument/2006/relationships/hyperlink" Target="https://www.filmaffinity.com/es/film343437.html" TargetMode="External"/><Relationship Id="rId1341" Type="http://schemas.openxmlformats.org/officeDocument/2006/relationships/hyperlink" Target="https://www.filmaffinity.com/es/film885298.html" TargetMode="External"/><Relationship Id="rId4497" Type="http://schemas.openxmlformats.org/officeDocument/2006/relationships/hyperlink" Target="https://www.filmaffinity.com/es/film758257.html" TargetMode="External"/><Relationship Id="rId5548" Type="http://schemas.openxmlformats.org/officeDocument/2006/relationships/hyperlink" Target="https://www.filmaffinity.com/es/film408104.html" TargetMode="External"/><Relationship Id="rId5962" Type="http://schemas.openxmlformats.org/officeDocument/2006/relationships/hyperlink" Target="https://www.filmaffinity.com/es/film875098.html" TargetMode="External"/><Relationship Id="rId3099" Type="http://schemas.openxmlformats.org/officeDocument/2006/relationships/hyperlink" Target="https://www.filmaffinity.com/es/film456334.html" TargetMode="External"/><Relationship Id="rId4564" Type="http://schemas.openxmlformats.org/officeDocument/2006/relationships/hyperlink" Target="https://www.filmaffinity.com/es/film614770.html" TargetMode="External"/><Relationship Id="rId5615" Type="http://schemas.openxmlformats.org/officeDocument/2006/relationships/hyperlink" Target="https://www.filmaffinity.com/es/film371801.html" TargetMode="External"/><Relationship Id="rId3166" Type="http://schemas.openxmlformats.org/officeDocument/2006/relationships/hyperlink" Target="https://www.filmaffinity.com/es/film270674.html" TargetMode="External"/><Relationship Id="rId3580" Type="http://schemas.openxmlformats.org/officeDocument/2006/relationships/hyperlink" Target="https://www.filmaffinity.com/es/film899995.html" TargetMode="External"/><Relationship Id="rId4217" Type="http://schemas.openxmlformats.org/officeDocument/2006/relationships/hyperlink" Target="https://www.filmaffinity.com/es/film458948.html" TargetMode="External"/><Relationship Id="rId2182" Type="http://schemas.openxmlformats.org/officeDocument/2006/relationships/hyperlink" Target="https://www.filmaffinity.com/es/film358836.html" TargetMode="External"/><Relationship Id="rId3233" Type="http://schemas.openxmlformats.org/officeDocument/2006/relationships/hyperlink" Target="https://www.filmaffinity.com/es/film450561.html" TargetMode="External"/><Relationship Id="rId4631" Type="http://schemas.openxmlformats.org/officeDocument/2006/relationships/hyperlink" Target="https://www.filmaffinity.com/es/film271029.html" TargetMode="External"/><Relationship Id="rId6389" Type="http://schemas.openxmlformats.org/officeDocument/2006/relationships/hyperlink" Target="https://www.filmaffinity.com/es/film494203.html" TargetMode="External"/><Relationship Id="rId154" Type="http://schemas.openxmlformats.org/officeDocument/2006/relationships/hyperlink" Target="https://www.filmaffinity.com/es/film338734.html" TargetMode="External"/><Relationship Id="rId2999" Type="http://schemas.openxmlformats.org/officeDocument/2006/relationships/hyperlink" Target="https://www.filmaffinity.com/es/film807080.html" TargetMode="External"/><Relationship Id="rId3300" Type="http://schemas.openxmlformats.org/officeDocument/2006/relationships/hyperlink" Target="https://www.filmaffinity.com/es/film896227.html" TargetMode="External"/><Relationship Id="rId6456" Type="http://schemas.openxmlformats.org/officeDocument/2006/relationships/hyperlink" Target="https://www.filmaffinity.com/es/movie-group.php?group-id=1047" TargetMode="External"/><Relationship Id="rId6870" Type="http://schemas.openxmlformats.org/officeDocument/2006/relationships/hyperlink" Target="https://www.filmaffinity.com/es/film722729.html" TargetMode="External"/><Relationship Id="rId221" Type="http://schemas.openxmlformats.org/officeDocument/2006/relationships/hyperlink" Target="https://www.filmaffinity.com/es/film690723.html" TargetMode="External"/><Relationship Id="rId5058" Type="http://schemas.openxmlformats.org/officeDocument/2006/relationships/hyperlink" Target="https://www.filmaffinity.com/es/film982029.html" TargetMode="External"/><Relationship Id="rId5472" Type="http://schemas.openxmlformats.org/officeDocument/2006/relationships/hyperlink" Target="https://www.filmaffinity.com/es/film611828.html" TargetMode="External"/><Relationship Id="rId6109" Type="http://schemas.openxmlformats.org/officeDocument/2006/relationships/hyperlink" Target="https://www.filmaffinity.com/es/film964851.html" TargetMode="External"/><Relationship Id="rId6523" Type="http://schemas.openxmlformats.org/officeDocument/2006/relationships/hyperlink" Target="https://www.filmaffinity.com/es/moviegenre.php?genre=MU&amp;attr=rat_count&amp;nodoc" TargetMode="External"/><Relationship Id="rId1668" Type="http://schemas.openxmlformats.org/officeDocument/2006/relationships/hyperlink" Target="https://www.filmaffinity.com/es/film724941.html" TargetMode="External"/><Relationship Id="rId2719" Type="http://schemas.openxmlformats.org/officeDocument/2006/relationships/hyperlink" Target="https://www.filmaffinity.com/es/film916238.html" TargetMode="External"/><Relationship Id="rId4074" Type="http://schemas.openxmlformats.org/officeDocument/2006/relationships/hyperlink" Target="https://www.filmaffinity.com/es/film524761.html" TargetMode="External"/><Relationship Id="rId5125" Type="http://schemas.openxmlformats.org/officeDocument/2006/relationships/hyperlink" Target="https://www.filmaffinity.com/es/film792699.html" TargetMode="External"/><Relationship Id="rId3090" Type="http://schemas.openxmlformats.org/officeDocument/2006/relationships/hyperlink" Target="https://www.filmaffinity.com/es/film944283.html" TargetMode="External"/><Relationship Id="rId4141" Type="http://schemas.openxmlformats.org/officeDocument/2006/relationships/hyperlink" Target="https://www.filmaffinity.com/es/film333732.html" TargetMode="External"/><Relationship Id="rId7297" Type="http://schemas.openxmlformats.org/officeDocument/2006/relationships/hyperlink" Target="https://www.filmaffinity.com/es/film349390.html" TargetMode="External"/><Relationship Id="rId1735" Type="http://schemas.openxmlformats.org/officeDocument/2006/relationships/hyperlink" Target="https://www.filmaffinity.com/es/film253667.html" TargetMode="External"/><Relationship Id="rId7364" Type="http://schemas.openxmlformats.org/officeDocument/2006/relationships/hyperlink" Target="https://www.filmaffinity.com/es/film620848.html" TargetMode="External"/><Relationship Id="rId27" Type="http://schemas.openxmlformats.org/officeDocument/2006/relationships/hyperlink" Target="https://www.filmaffinity.com/es/film110699.html" TargetMode="External"/><Relationship Id="rId1802" Type="http://schemas.openxmlformats.org/officeDocument/2006/relationships/hyperlink" Target="https://www.filmaffinity.com/es/film440402.html" TargetMode="External"/><Relationship Id="rId4958" Type="http://schemas.openxmlformats.org/officeDocument/2006/relationships/hyperlink" Target="https://www.filmaffinity.com/es/film988764.html" TargetMode="External"/><Relationship Id="rId7017" Type="http://schemas.openxmlformats.org/officeDocument/2006/relationships/hyperlink" Target="https://www.filmaffinity.com/es/film584409.html" TargetMode="External"/><Relationship Id="rId3974" Type="http://schemas.openxmlformats.org/officeDocument/2006/relationships/hyperlink" Target="https://www.filmaffinity.com/es/film485953.html" TargetMode="External"/><Relationship Id="rId6380" Type="http://schemas.openxmlformats.org/officeDocument/2006/relationships/hyperlink" Target="https://www.filmaffinity.com/es/film845433.html" TargetMode="External"/><Relationship Id="rId7431" Type="http://schemas.openxmlformats.org/officeDocument/2006/relationships/hyperlink" Target="https://www.filmaffinity.com/es/film287278.html" TargetMode="External"/><Relationship Id="rId895" Type="http://schemas.openxmlformats.org/officeDocument/2006/relationships/hyperlink" Target="https://www.filmaffinity.com/es/film994025.html" TargetMode="External"/><Relationship Id="rId2576" Type="http://schemas.openxmlformats.org/officeDocument/2006/relationships/hyperlink" Target="https://www.filmaffinity.com/es/film157140.html" TargetMode="External"/><Relationship Id="rId2990" Type="http://schemas.openxmlformats.org/officeDocument/2006/relationships/hyperlink" Target="https://www.filmaffinity.com/es/film770784.html" TargetMode="External"/><Relationship Id="rId3627" Type="http://schemas.openxmlformats.org/officeDocument/2006/relationships/hyperlink" Target="https://www.filmaffinity.com/es/film241723.html" TargetMode="External"/><Relationship Id="rId6033" Type="http://schemas.openxmlformats.org/officeDocument/2006/relationships/hyperlink" Target="https://www.filmaffinity.com/es/film799099.html" TargetMode="External"/><Relationship Id="rId548" Type="http://schemas.openxmlformats.org/officeDocument/2006/relationships/hyperlink" Target="https://www.filmaffinity.com/es/film153594.html" TargetMode="External"/><Relationship Id="rId962" Type="http://schemas.openxmlformats.org/officeDocument/2006/relationships/hyperlink" Target="https://www.filmaffinity.com/es/film257224.html" TargetMode="External"/><Relationship Id="rId1178" Type="http://schemas.openxmlformats.org/officeDocument/2006/relationships/hyperlink" Target="https://www.filmaffinity.com/es/film618838.html" TargetMode="External"/><Relationship Id="rId1592" Type="http://schemas.openxmlformats.org/officeDocument/2006/relationships/hyperlink" Target="https://www.filmaffinity.com/es/film822757.html" TargetMode="External"/><Relationship Id="rId2229" Type="http://schemas.openxmlformats.org/officeDocument/2006/relationships/hyperlink" Target="https://www.filmaffinity.com/es/film356265.html" TargetMode="External"/><Relationship Id="rId2643" Type="http://schemas.openxmlformats.org/officeDocument/2006/relationships/hyperlink" Target="https://www.filmaffinity.com/es/film776677.html" TargetMode="External"/><Relationship Id="rId5799" Type="http://schemas.openxmlformats.org/officeDocument/2006/relationships/hyperlink" Target="https://www.filmaffinity.com/es/film778278.html" TargetMode="External"/><Relationship Id="rId6100" Type="http://schemas.openxmlformats.org/officeDocument/2006/relationships/hyperlink" Target="https://www.filmaffinity.com/es/film257212.html" TargetMode="External"/><Relationship Id="rId615" Type="http://schemas.openxmlformats.org/officeDocument/2006/relationships/hyperlink" Target="https://www.filmaffinity.com/es/film747351.html" TargetMode="External"/><Relationship Id="rId1245" Type="http://schemas.openxmlformats.org/officeDocument/2006/relationships/hyperlink" Target="https://www.filmaffinity.com/es/film438253.html" TargetMode="External"/><Relationship Id="rId1312" Type="http://schemas.openxmlformats.org/officeDocument/2006/relationships/hyperlink" Target="https://www.filmaffinity.com/es/film736813.html" TargetMode="External"/><Relationship Id="rId2710" Type="http://schemas.openxmlformats.org/officeDocument/2006/relationships/hyperlink" Target="https://www.filmaffinity.com/es/film230737.html" TargetMode="External"/><Relationship Id="rId4468" Type="http://schemas.openxmlformats.org/officeDocument/2006/relationships/hyperlink" Target="https://www.filmaffinity.com/es/film598103.html" TargetMode="External"/><Relationship Id="rId5866" Type="http://schemas.openxmlformats.org/officeDocument/2006/relationships/hyperlink" Target="https://www.filmaffinity.com/es/film640891.html" TargetMode="External"/><Relationship Id="rId6917" Type="http://schemas.openxmlformats.org/officeDocument/2006/relationships/hyperlink" Target="https://www.filmaffinity.com/es/film570222.html" TargetMode="External"/><Relationship Id="rId4882" Type="http://schemas.openxmlformats.org/officeDocument/2006/relationships/hyperlink" Target="https://www.filmaffinity.com/es/film428644.html" TargetMode="External"/><Relationship Id="rId5519" Type="http://schemas.openxmlformats.org/officeDocument/2006/relationships/hyperlink" Target="https://www.filmaffinity.com/es/film738268.html" TargetMode="External"/><Relationship Id="rId5933" Type="http://schemas.openxmlformats.org/officeDocument/2006/relationships/hyperlink" Target="https://www.filmaffinity.com/es/film620342.html" TargetMode="External"/><Relationship Id="rId2086" Type="http://schemas.openxmlformats.org/officeDocument/2006/relationships/hyperlink" Target="https://www.filmaffinity.com/es/film339098.html" TargetMode="External"/><Relationship Id="rId3484" Type="http://schemas.openxmlformats.org/officeDocument/2006/relationships/hyperlink" Target="https://www.filmaffinity.com/es/film701969.html" TargetMode="External"/><Relationship Id="rId4535" Type="http://schemas.openxmlformats.org/officeDocument/2006/relationships/hyperlink" Target="https://www.filmaffinity.com/es/film166828.html" TargetMode="External"/><Relationship Id="rId3137" Type="http://schemas.openxmlformats.org/officeDocument/2006/relationships/hyperlink" Target="https://www.filmaffinity.com/es/film431446.html" TargetMode="External"/><Relationship Id="rId3551" Type="http://schemas.openxmlformats.org/officeDocument/2006/relationships/hyperlink" Target="https://www.filmaffinity.com/es/film677868.html" TargetMode="External"/><Relationship Id="rId4602" Type="http://schemas.openxmlformats.org/officeDocument/2006/relationships/hyperlink" Target="https://www.filmaffinity.com/es/film742046.html" TargetMode="External"/><Relationship Id="rId472" Type="http://schemas.openxmlformats.org/officeDocument/2006/relationships/hyperlink" Target="https://www.filmaffinity.com/es/film503140.html" TargetMode="External"/><Relationship Id="rId2153" Type="http://schemas.openxmlformats.org/officeDocument/2006/relationships/hyperlink" Target="https://www.filmaffinity.com/es/film288618.html" TargetMode="External"/><Relationship Id="rId3204" Type="http://schemas.openxmlformats.org/officeDocument/2006/relationships/hyperlink" Target="https://www.filmaffinity.com/es/film194582.html" TargetMode="External"/><Relationship Id="rId6774" Type="http://schemas.openxmlformats.org/officeDocument/2006/relationships/hyperlink" Target="https://www.filmaffinity.com/es/film266340.html" TargetMode="External"/><Relationship Id="rId125" Type="http://schemas.openxmlformats.org/officeDocument/2006/relationships/hyperlink" Target="https://www.filmaffinity.com/es/film410256.html" TargetMode="External"/><Relationship Id="rId2220" Type="http://schemas.openxmlformats.org/officeDocument/2006/relationships/hyperlink" Target="https://www.filmaffinity.com/es/film294674.html" TargetMode="External"/><Relationship Id="rId5376" Type="http://schemas.openxmlformats.org/officeDocument/2006/relationships/hyperlink" Target="https://www.filmaffinity.com/es/film993879.html" TargetMode="External"/><Relationship Id="rId5790" Type="http://schemas.openxmlformats.org/officeDocument/2006/relationships/hyperlink" Target="https://www.filmaffinity.com/es/film127125.html" TargetMode="External"/><Relationship Id="rId6427" Type="http://schemas.openxmlformats.org/officeDocument/2006/relationships/hyperlink" Target="https://www.filmaffinity.com/es/moviegenre.php?genre=TH&amp;attr=rat_count&amp;nodoc" TargetMode="External"/><Relationship Id="rId4392" Type="http://schemas.openxmlformats.org/officeDocument/2006/relationships/hyperlink" Target="https://www.filmaffinity.com/es/film253167.html" TargetMode="External"/><Relationship Id="rId5029" Type="http://schemas.openxmlformats.org/officeDocument/2006/relationships/hyperlink" Target="https://www.filmaffinity.com/es/film411277.html" TargetMode="External"/><Relationship Id="rId5443" Type="http://schemas.openxmlformats.org/officeDocument/2006/relationships/hyperlink" Target="https://www.filmaffinity.com/es/film747709.html" TargetMode="External"/><Relationship Id="rId6841" Type="http://schemas.openxmlformats.org/officeDocument/2006/relationships/hyperlink" Target="https://www.filmaffinity.com/es/moviegenre.php?genre=CO&amp;attr=rat_count&amp;nodoc" TargetMode="External"/><Relationship Id="rId1986" Type="http://schemas.openxmlformats.org/officeDocument/2006/relationships/hyperlink" Target="https://www.filmaffinity.com/es/film123070.html" TargetMode="External"/><Relationship Id="rId4045" Type="http://schemas.openxmlformats.org/officeDocument/2006/relationships/hyperlink" Target="https://www.filmaffinity.com/es/film472097.html" TargetMode="External"/><Relationship Id="rId1639" Type="http://schemas.openxmlformats.org/officeDocument/2006/relationships/hyperlink" Target="https://www.filmaffinity.com/es/film863478.html" TargetMode="External"/><Relationship Id="rId3061" Type="http://schemas.openxmlformats.org/officeDocument/2006/relationships/hyperlink" Target="https://www.filmaffinity.com/es/film525719.html" TargetMode="External"/><Relationship Id="rId5510" Type="http://schemas.openxmlformats.org/officeDocument/2006/relationships/hyperlink" Target="https://www.filmaffinity.com/es/film937872.html" TargetMode="External"/><Relationship Id="rId1706" Type="http://schemas.openxmlformats.org/officeDocument/2006/relationships/hyperlink" Target="https://www.filmaffinity.com/es/film157335.html" TargetMode="External"/><Relationship Id="rId4112" Type="http://schemas.openxmlformats.org/officeDocument/2006/relationships/hyperlink" Target="https://www.filmaffinity.com/es/film214212.html" TargetMode="External"/><Relationship Id="rId7268" Type="http://schemas.openxmlformats.org/officeDocument/2006/relationships/hyperlink" Target="https://www.filmaffinity.com/es/film867213.html" TargetMode="External"/><Relationship Id="rId3878" Type="http://schemas.openxmlformats.org/officeDocument/2006/relationships/hyperlink" Target="https://www.filmaffinity.com/es/film493854.html" TargetMode="External"/><Relationship Id="rId4929" Type="http://schemas.openxmlformats.org/officeDocument/2006/relationships/hyperlink" Target="https://www.filmaffinity.com/es/film112409.html" TargetMode="External"/><Relationship Id="rId6284" Type="http://schemas.openxmlformats.org/officeDocument/2006/relationships/hyperlink" Target="https://www.filmaffinity.com/es/film571842.html" TargetMode="External"/><Relationship Id="rId7335" Type="http://schemas.openxmlformats.org/officeDocument/2006/relationships/hyperlink" Target="https://www.filmaffinity.com/es/film888267.html" TargetMode="External"/><Relationship Id="rId799" Type="http://schemas.openxmlformats.org/officeDocument/2006/relationships/hyperlink" Target="https://www.filmaffinity.com/es/film950819.html" TargetMode="External"/><Relationship Id="rId2894" Type="http://schemas.openxmlformats.org/officeDocument/2006/relationships/hyperlink" Target="https://www.filmaffinity.com/es/film728180.html" TargetMode="External"/><Relationship Id="rId6351" Type="http://schemas.openxmlformats.org/officeDocument/2006/relationships/hyperlink" Target="https://www.filmaffinity.com/es/film808372.html" TargetMode="External"/><Relationship Id="rId7402" Type="http://schemas.openxmlformats.org/officeDocument/2006/relationships/hyperlink" Target="https://www.filmaffinity.com/es/film600786.html" TargetMode="External"/><Relationship Id="rId866" Type="http://schemas.openxmlformats.org/officeDocument/2006/relationships/hyperlink" Target="https://www.filmaffinity.com/es/film351704.html" TargetMode="External"/><Relationship Id="rId1496" Type="http://schemas.openxmlformats.org/officeDocument/2006/relationships/hyperlink" Target="https://www.filmaffinity.com/es/film619330.html" TargetMode="External"/><Relationship Id="rId2547" Type="http://schemas.openxmlformats.org/officeDocument/2006/relationships/hyperlink" Target="https://www.filmaffinity.com/es/film887529.html" TargetMode="External"/><Relationship Id="rId3945" Type="http://schemas.openxmlformats.org/officeDocument/2006/relationships/hyperlink" Target="https://www.filmaffinity.com/es/film273595.html" TargetMode="External"/><Relationship Id="rId6004" Type="http://schemas.openxmlformats.org/officeDocument/2006/relationships/hyperlink" Target="https://www.filmaffinity.com/es/film504077.html" TargetMode="External"/><Relationship Id="rId519" Type="http://schemas.openxmlformats.org/officeDocument/2006/relationships/hyperlink" Target="https://www.filmaffinity.com/es/film335175.html" TargetMode="External"/><Relationship Id="rId1149" Type="http://schemas.openxmlformats.org/officeDocument/2006/relationships/hyperlink" Target="https://www.filmaffinity.com/es/film519106.html" TargetMode="External"/><Relationship Id="rId2961" Type="http://schemas.openxmlformats.org/officeDocument/2006/relationships/hyperlink" Target="https://www.filmaffinity.com/es/film685380.html" TargetMode="External"/><Relationship Id="rId5020" Type="http://schemas.openxmlformats.org/officeDocument/2006/relationships/hyperlink" Target="https://www.filmaffinity.com/es/film864421.html" TargetMode="External"/><Relationship Id="rId933" Type="http://schemas.openxmlformats.org/officeDocument/2006/relationships/hyperlink" Target="https://www.filmaffinity.com/es/film512560.html" TargetMode="External"/><Relationship Id="rId1563" Type="http://schemas.openxmlformats.org/officeDocument/2006/relationships/hyperlink" Target="https://www.filmaffinity.com/es/film840467.html" TargetMode="External"/><Relationship Id="rId2614" Type="http://schemas.openxmlformats.org/officeDocument/2006/relationships/hyperlink" Target="https://www.filmaffinity.com/es/film759142.html" TargetMode="External"/><Relationship Id="rId7192" Type="http://schemas.openxmlformats.org/officeDocument/2006/relationships/hyperlink" Target="https://www.filmaffinity.com/es/film432176.html" TargetMode="External"/><Relationship Id="rId1216" Type="http://schemas.openxmlformats.org/officeDocument/2006/relationships/hyperlink" Target="https://www.filmaffinity.com/es/film823987.html" TargetMode="External"/><Relationship Id="rId1630" Type="http://schemas.openxmlformats.org/officeDocument/2006/relationships/hyperlink" Target="https://www.filmaffinity.com/es/film347332.html" TargetMode="External"/><Relationship Id="rId4786" Type="http://schemas.openxmlformats.org/officeDocument/2006/relationships/hyperlink" Target="https://www.filmaffinity.com/es/film478104.html" TargetMode="External"/><Relationship Id="rId5837" Type="http://schemas.openxmlformats.org/officeDocument/2006/relationships/hyperlink" Target="https://www.filmaffinity.com/es/film835328.html" TargetMode="External"/><Relationship Id="rId3388" Type="http://schemas.openxmlformats.org/officeDocument/2006/relationships/hyperlink" Target="https://www.filmaffinity.com/es/film223776.html" TargetMode="External"/><Relationship Id="rId4439" Type="http://schemas.openxmlformats.org/officeDocument/2006/relationships/hyperlink" Target="https://www.filmaffinity.com/es/film212911.html" TargetMode="External"/><Relationship Id="rId4853" Type="http://schemas.openxmlformats.org/officeDocument/2006/relationships/hyperlink" Target="https://www.filmaffinity.com/es/film731520.html" TargetMode="External"/><Relationship Id="rId5904" Type="http://schemas.openxmlformats.org/officeDocument/2006/relationships/hyperlink" Target="https://www.filmaffinity.com/es/film781476.html" TargetMode="External"/><Relationship Id="rId3455" Type="http://schemas.openxmlformats.org/officeDocument/2006/relationships/hyperlink" Target="https://www.filmaffinity.com/es/film463120.html" TargetMode="External"/><Relationship Id="rId4506" Type="http://schemas.openxmlformats.org/officeDocument/2006/relationships/hyperlink" Target="https://www.filmaffinity.com/es/film955052.html" TargetMode="External"/><Relationship Id="rId376" Type="http://schemas.openxmlformats.org/officeDocument/2006/relationships/hyperlink" Target="https://www.filmaffinity.com/es/film824019.html" TargetMode="External"/><Relationship Id="rId790" Type="http://schemas.openxmlformats.org/officeDocument/2006/relationships/hyperlink" Target="https://www.filmaffinity.com/es/film476901.html" TargetMode="External"/><Relationship Id="rId2057" Type="http://schemas.openxmlformats.org/officeDocument/2006/relationships/hyperlink" Target="https://www.filmaffinity.com/es/film158815.html" TargetMode="External"/><Relationship Id="rId2471" Type="http://schemas.openxmlformats.org/officeDocument/2006/relationships/hyperlink" Target="https://www.filmaffinity.com/es/film669395.html" TargetMode="External"/><Relationship Id="rId3108" Type="http://schemas.openxmlformats.org/officeDocument/2006/relationships/hyperlink" Target="https://www.filmaffinity.com/es/film613062.html" TargetMode="External"/><Relationship Id="rId3522" Type="http://schemas.openxmlformats.org/officeDocument/2006/relationships/hyperlink" Target="https://www.filmaffinity.com/es/film341251.html" TargetMode="External"/><Relationship Id="rId4920" Type="http://schemas.openxmlformats.org/officeDocument/2006/relationships/hyperlink" Target="https://www.filmaffinity.com/es/film898540.html" TargetMode="External"/><Relationship Id="rId6678" Type="http://schemas.openxmlformats.org/officeDocument/2006/relationships/hyperlink" Target="https://www.filmaffinity.com/es/moviegenre.php?genre=F-N&amp;attr=rat_count&amp;nodoc" TargetMode="External"/><Relationship Id="rId443" Type="http://schemas.openxmlformats.org/officeDocument/2006/relationships/hyperlink" Target="https://www.filmaffinity.com/es/film458180.html" TargetMode="External"/><Relationship Id="rId1073" Type="http://schemas.openxmlformats.org/officeDocument/2006/relationships/hyperlink" Target="https://www.filmaffinity.com/es/film478505.html" TargetMode="External"/><Relationship Id="rId2124" Type="http://schemas.openxmlformats.org/officeDocument/2006/relationships/hyperlink" Target="https://www.filmaffinity.com/es/film549520.html" TargetMode="External"/><Relationship Id="rId1140" Type="http://schemas.openxmlformats.org/officeDocument/2006/relationships/hyperlink" Target="https://www.filmaffinity.com/es/film377428.html" TargetMode="External"/><Relationship Id="rId4296" Type="http://schemas.openxmlformats.org/officeDocument/2006/relationships/hyperlink" Target="https://www.filmaffinity.com/es/film356886.html" TargetMode="External"/><Relationship Id="rId5694" Type="http://schemas.openxmlformats.org/officeDocument/2006/relationships/hyperlink" Target="https://www.filmaffinity.com/es/film931947.html" TargetMode="External"/><Relationship Id="rId6745" Type="http://schemas.openxmlformats.org/officeDocument/2006/relationships/hyperlink" Target="https://www.filmaffinity.com/es/film710063.html" TargetMode="External"/><Relationship Id="rId510" Type="http://schemas.openxmlformats.org/officeDocument/2006/relationships/hyperlink" Target="https://www.filmaffinity.com/es/film226663.html" TargetMode="External"/><Relationship Id="rId5347" Type="http://schemas.openxmlformats.org/officeDocument/2006/relationships/hyperlink" Target="https://www.filmaffinity.com/es/film730699.html" TargetMode="External"/><Relationship Id="rId5761" Type="http://schemas.openxmlformats.org/officeDocument/2006/relationships/hyperlink" Target="https://www.filmaffinity.com/es/film436403.html" TargetMode="External"/><Relationship Id="rId6812" Type="http://schemas.openxmlformats.org/officeDocument/2006/relationships/hyperlink" Target="https://www.filmaffinity.com/es/film865162.html" TargetMode="External"/><Relationship Id="rId1957" Type="http://schemas.openxmlformats.org/officeDocument/2006/relationships/hyperlink" Target="https://www.filmaffinity.com/es/film205380.html" TargetMode="External"/><Relationship Id="rId4363" Type="http://schemas.openxmlformats.org/officeDocument/2006/relationships/hyperlink" Target="https://www.filmaffinity.com/es/film287566.html" TargetMode="External"/><Relationship Id="rId5414" Type="http://schemas.openxmlformats.org/officeDocument/2006/relationships/hyperlink" Target="https://www.filmaffinity.com/es/film826574.html" TargetMode="External"/><Relationship Id="rId4016" Type="http://schemas.openxmlformats.org/officeDocument/2006/relationships/hyperlink" Target="https://www.filmaffinity.com/es/film667249.html" TargetMode="External"/><Relationship Id="rId4430" Type="http://schemas.openxmlformats.org/officeDocument/2006/relationships/hyperlink" Target="https://www.filmaffinity.com/es/film813529.html" TargetMode="External"/><Relationship Id="rId3032" Type="http://schemas.openxmlformats.org/officeDocument/2006/relationships/hyperlink" Target="https://www.filmaffinity.com/es/film346905.html" TargetMode="External"/><Relationship Id="rId6188" Type="http://schemas.openxmlformats.org/officeDocument/2006/relationships/hyperlink" Target="https://www.filmaffinity.com/es/film622836.html" TargetMode="External"/><Relationship Id="rId7239" Type="http://schemas.openxmlformats.org/officeDocument/2006/relationships/hyperlink" Target="https://www.filmaffinity.com/es/film104172.html" TargetMode="External"/><Relationship Id="rId6255" Type="http://schemas.openxmlformats.org/officeDocument/2006/relationships/hyperlink" Target="https://www.filmaffinity.com/es/film760660.html" TargetMode="External"/><Relationship Id="rId7306" Type="http://schemas.openxmlformats.org/officeDocument/2006/relationships/hyperlink" Target="https://www.filmaffinity.com/es/film193148.html" TargetMode="External"/><Relationship Id="rId2798" Type="http://schemas.openxmlformats.org/officeDocument/2006/relationships/hyperlink" Target="https://www.filmaffinity.com/es/film404214.html" TargetMode="External"/><Relationship Id="rId3849" Type="http://schemas.openxmlformats.org/officeDocument/2006/relationships/hyperlink" Target="https://www.filmaffinity.com/es/film880513.html" TargetMode="External"/><Relationship Id="rId5271" Type="http://schemas.openxmlformats.org/officeDocument/2006/relationships/hyperlink" Target="https://www.filmaffinity.com/es/film490014.html" TargetMode="External"/><Relationship Id="rId2865" Type="http://schemas.openxmlformats.org/officeDocument/2006/relationships/hyperlink" Target="https://www.filmaffinity.com/es/film939834.html" TargetMode="External"/><Relationship Id="rId3916" Type="http://schemas.openxmlformats.org/officeDocument/2006/relationships/hyperlink" Target="https://www.filmaffinity.com/es/film407945.html" TargetMode="External"/><Relationship Id="rId6322" Type="http://schemas.openxmlformats.org/officeDocument/2006/relationships/hyperlink" Target="https://www.filmaffinity.com/es/film235309.html" TargetMode="External"/><Relationship Id="rId837" Type="http://schemas.openxmlformats.org/officeDocument/2006/relationships/hyperlink" Target="https://www.filmaffinity.com/es/film630491.html" TargetMode="External"/><Relationship Id="rId1467" Type="http://schemas.openxmlformats.org/officeDocument/2006/relationships/hyperlink" Target="https://www.filmaffinity.com/es/film179812.html" TargetMode="External"/><Relationship Id="rId1881" Type="http://schemas.openxmlformats.org/officeDocument/2006/relationships/hyperlink" Target="https://www.filmaffinity.com/es/film320626.html" TargetMode="External"/><Relationship Id="rId2518" Type="http://schemas.openxmlformats.org/officeDocument/2006/relationships/hyperlink" Target="https://www.filmaffinity.com/es/film503587.html" TargetMode="External"/><Relationship Id="rId2932" Type="http://schemas.openxmlformats.org/officeDocument/2006/relationships/hyperlink" Target="https://www.filmaffinity.com/es/film928471.html" TargetMode="External"/><Relationship Id="rId904" Type="http://schemas.openxmlformats.org/officeDocument/2006/relationships/hyperlink" Target="https://www.filmaffinity.com/es/film241208.html" TargetMode="External"/><Relationship Id="rId1534" Type="http://schemas.openxmlformats.org/officeDocument/2006/relationships/hyperlink" Target="https://www.filmaffinity.com/es/film468319.html" TargetMode="External"/><Relationship Id="rId7096" Type="http://schemas.openxmlformats.org/officeDocument/2006/relationships/hyperlink" Target="https://www.filmaffinity.com/es/film111804.html" TargetMode="External"/><Relationship Id="rId1601" Type="http://schemas.openxmlformats.org/officeDocument/2006/relationships/hyperlink" Target="https://www.filmaffinity.com/es/film882031.html" TargetMode="External"/><Relationship Id="rId4757" Type="http://schemas.openxmlformats.org/officeDocument/2006/relationships/hyperlink" Target="https://www.filmaffinity.com/es/film779635.html" TargetMode="External"/><Relationship Id="rId7163" Type="http://schemas.openxmlformats.org/officeDocument/2006/relationships/hyperlink" Target="https://www.filmaffinity.com/es/film487387.html" TargetMode="External"/><Relationship Id="rId3359" Type="http://schemas.openxmlformats.org/officeDocument/2006/relationships/hyperlink" Target="https://www.filmaffinity.com/es/film592538.html" TargetMode="External"/><Relationship Id="rId5808" Type="http://schemas.openxmlformats.org/officeDocument/2006/relationships/hyperlink" Target="https://www.filmaffinity.com/es/film845185.html" TargetMode="External"/><Relationship Id="rId7230" Type="http://schemas.openxmlformats.org/officeDocument/2006/relationships/hyperlink" Target="https://www.filmaffinity.com/es/film651287.html" TargetMode="External"/><Relationship Id="rId694" Type="http://schemas.openxmlformats.org/officeDocument/2006/relationships/hyperlink" Target="https://www.filmaffinity.com/es/film530314.html" TargetMode="External"/><Relationship Id="rId2375" Type="http://schemas.openxmlformats.org/officeDocument/2006/relationships/hyperlink" Target="https://www.filmaffinity.com/es/film616604.html" TargetMode="External"/><Relationship Id="rId3773" Type="http://schemas.openxmlformats.org/officeDocument/2006/relationships/hyperlink" Target="https://www.filmaffinity.com/es/film116194.html" TargetMode="External"/><Relationship Id="rId4824" Type="http://schemas.openxmlformats.org/officeDocument/2006/relationships/hyperlink" Target="https://www.filmaffinity.com/es/film819626.html" TargetMode="External"/><Relationship Id="rId347" Type="http://schemas.openxmlformats.org/officeDocument/2006/relationships/hyperlink" Target="https://www.filmaffinity.com/es/film133337.html" TargetMode="External"/><Relationship Id="rId2028" Type="http://schemas.openxmlformats.org/officeDocument/2006/relationships/hyperlink" Target="https://www.filmaffinity.com/es/film865199.html" TargetMode="External"/><Relationship Id="rId3426" Type="http://schemas.openxmlformats.org/officeDocument/2006/relationships/hyperlink" Target="https://www.filmaffinity.com/es/film858563.html" TargetMode="External"/><Relationship Id="rId3840" Type="http://schemas.openxmlformats.org/officeDocument/2006/relationships/hyperlink" Target="https://www.filmaffinity.com/es/film358604.html" TargetMode="External"/><Relationship Id="rId6996" Type="http://schemas.openxmlformats.org/officeDocument/2006/relationships/hyperlink" Target="https://www.filmaffinity.com/es/film391754.html" TargetMode="External"/><Relationship Id="rId761" Type="http://schemas.openxmlformats.org/officeDocument/2006/relationships/hyperlink" Target="https://www.filmaffinity.com/es/film423984.html" TargetMode="External"/><Relationship Id="rId1391" Type="http://schemas.openxmlformats.org/officeDocument/2006/relationships/hyperlink" Target="https://www.filmaffinity.com/es/film424407.html" TargetMode="External"/><Relationship Id="rId2442" Type="http://schemas.openxmlformats.org/officeDocument/2006/relationships/hyperlink" Target="https://www.filmaffinity.com/es/film622342.html" TargetMode="External"/><Relationship Id="rId5598" Type="http://schemas.openxmlformats.org/officeDocument/2006/relationships/hyperlink" Target="https://www.filmaffinity.com/es/film148137.html" TargetMode="External"/><Relationship Id="rId6649" Type="http://schemas.openxmlformats.org/officeDocument/2006/relationships/hyperlink" Target="https://www.filmaffinity.com/es/moviegenre.php?genre=WE&amp;attr=rat_count&amp;nodoc" TargetMode="External"/><Relationship Id="rId414" Type="http://schemas.openxmlformats.org/officeDocument/2006/relationships/hyperlink" Target="https://www.filmaffinity.com/es/film283388.html" TargetMode="External"/><Relationship Id="rId1044" Type="http://schemas.openxmlformats.org/officeDocument/2006/relationships/hyperlink" Target="https://www.filmaffinity.com/es/film497809.html" TargetMode="External"/><Relationship Id="rId5665" Type="http://schemas.openxmlformats.org/officeDocument/2006/relationships/hyperlink" Target="https://www.filmaffinity.com/es/film717268.html" TargetMode="External"/><Relationship Id="rId6716" Type="http://schemas.openxmlformats.org/officeDocument/2006/relationships/hyperlink" Target="https://www.filmaffinity.com/es/moviegenre.php?genre=DR&amp;attr=rat_count&amp;nodoc" TargetMode="External"/><Relationship Id="rId1111" Type="http://schemas.openxmlformats.org/officeDocument/2006/relationships/hyperlink" Target="https://www.filmaffinity.com/es/film513498.html" TargetMode="External"/><Relationship Id="rId4267" Type="http://schemas.openxmlformats.org/officeDocument/2006/relationships/hyperlink" Target="https://www.filmaffinity.com/es/film423358.html" TargetMode="External"/><Relationship Id="rId4681" Type="http://schemas.openxmlformats.org/officeDocument/2006/relationships/hyperlink" Target="https://www.filmaffinity.com/es/film301465.html" TargetMode="External"/><Relationship Id="rId5318" Type="http://schemas.openxmlformats.org/officeDocument/2006/relationships/hyperlink" Target="https://www.filmaffinity.com/es/film637993.html" TargetMode="External"/><Relationship Id="rId5732" Type="http://schemas.openxmlformats.org/officeDocument/2006/relationships/hyperlink" Target="https://www.filmaffinity.com/es/film142814.html" TargetMode="External"/><Relationship Id="rId3283" Type="http://schemas.openxmlformats.org/officeDocument/2006/relationships/hyperlink" Target="https://www.filmaffinity.com/es/film688827.html" TargetMode="External"/><Relationship Id="rId4334" Type="http://schemas.openxmlformats.org/officeDocument/2006/relationships/hyperlink" Target="https://www.filmaffinity.com/es/film314359.html" TargetMode="External"/><Relationship Id="rId1928" Type="http://schemas.openxmlformats.org/officeDocument/2006/relationships/hyperlink" Target="https://www.filmaffinity.com/es/film610062.html" TargetMode="External"/><Relationship Id="rId3350" Type="http://schemas.openxmlformats.org/officeDocument/2006/relationships/hyperlink" Target="https://www.filmaffinity.com/es/film944500.html" TargetMode="External"/><Relationship Id="rId271" Type="http://schemas.openxmlformats.org/officeDocument/2006/relationships/hyperlink" Target="https://www.filmaffinity.com/es/film333511.html" TargetMode="External"/><Relationship Id="rId3003" Type="http://schemas.openxmlformats.org/officeDocument/2006/relationships/hyperlink" Target="https://www.filmaffinity.com/es/film922891.html" TargetMode="External"/><Relationship Id="rId4401" Type="http://schemas.openxmlformats.org/officeDocument/2006/relationships/hyperlink" Target="https://www.filmaffinity.com/es/film467793.html" TargetMode="External"/><Relationship Id="rId6159" Type="http://schemas.openxmlformats.org/officeDocument/2006/relationships/hyperlink" Target="https://www.filmaffinity.com/es/film954414.html" TargetMode="External"/><Relationship Id="rId6573" Type="http://schemas.openxmlformats.org/officeDocument/2006/relationships/hyperlink" Target="https://www.filmaffinity.com/es/moviegenre.php?genre=DR&amp;attr=rat_count&amp;nodoc" TargetMode="External"/><Relationship Id="rId2769" Type="http://schemas.openxmlformats.org/officeDocument/2006/relationships/hyperlink" Target="https://www.filmaffinity.com/es/film229121.html" TargetMode="External"/><Relationship Id="rId5175" Type="http://schemas.openxmlformats.org/officeDocument/2006/relationships/hyperlink" Target="https://www.filmaffinity.com/es/film549851.html" TargetMode="External"/><Relationship Id="rId6226" Type="http://schemas.openxmlformats.org/officeDocument/2006/relationships/hyperlink" Target="https://www.filmaffinity.com/es/film382702.html" TargetMode="External"/><Relationship Id="rId6640" Type="http://schemas.openxmlformats.org/officeDocument/2006/relationships/hyperlink" Target="https://www.filmaffinity.com/es/moviegenre.php?genre=AV&amp;attr=rat_count&amp;nodoc" TargetMode="External"/><Relationship Id="rId1785" Type="http://schemas.openxmlformats.org/officeDocument/2006/relationships/hyperlink" Target="https://www.filmaffinity.com/es/film790635.html" TargetMode="External"/><Relationship Id="rId2836" Type="http://schemas.openxmlformats.org/officeDocument/2006/relationships/hyperlink" Target="https://www.filmaffinity.com/es/film243595.html" TargetMode="External"/><Relationship Id="rId4191" Type="http://schemas.openxmlformats.org/officeDocument/2006/relationships/hyperlink" Target="https://www.filmaffinity.com/es/film669930.html" TargetMode="External"/><Relationship Id="rId5242" Type="http://schemas.openxmlformats.org/officeDocument/2006/relationships/hyperlink" Target="https://www.filmaffinity.com/es/film923966.html" TargetMode="External"/><Relationship Id="rId77" Type="http://schemas.openxmlformats.org/officeDocument/2006/relationships/hyperlink" Target="https://www.filmaffinity.com/es/film607773.html" TargetMode="External"/><Relationship Id="rId808" Type="http://schemas.openxmlformats.org/officeDocument/2006/relationships/hyperlink" Target="https://www.filmaffinity.com/es/film850596.html" TargetMode="External"/><Relationship Id="rId1438" Type="http://schemas.openxmlformats.org/officeDocument/2006/relationships/hyperlink" Target="https://www.filmaffinity.com/es/film805225.html" TargetMode="External"/><Relationship Id="rId1852" Type="http://schemas.openxmlformats.org/officeDocument/2006/relationships/hyperlink" Target="https://www.filmaffinity.com/es/film511182.html" TargetMode="External"/><Relationship Id="rId2903" Type="http://schemas.openxmlformats.org/officeDocument/2006/relationships/hyperlink" Target="https://www.filmaffinity.com/es/film329292.html" TargetMode="External"/><Relationship Id="rId7067" Type="http://schemas.openxmlformats.org/officeDocument/2006/relationships/hyperlink" Target="https://www.filmaffinity.com/es/film115715.html" TargetMode="External"/><Relationship Id="rId7481" Type="http://schemas.openxmlformats.org/officeDocument/2006/relationships/hyperlink" Target="https://www.filmaffinity.com/es/film356144.html" TargetMode="External"/><Relationship Id="rId1505" Type="http://schemas.openxmlformats.org/officeDocument/2006/relationships/hyperlink" Target="https://www.filmaffinity.com/es/film201329.html" TargetMode="External"/><Relationship Id="rId6083" Type="http://schemas.openxmlformats.org/officeDocument/2006/relationships/hyperlink" Target="https://www.filmaffinity.com/es/film277453.html" TargetMode="External"/><Relationship Id="rId7134" Type="http://schemas.openxmlformats.org/officeDocument/2006/relationships/hyperlink" Target="https://www.filmaffinity.com/es/film870685.html" TargetMode="External"/><Relationship Id="rId3677" Type="http://schemas.openxmlformats.org/officeDocument/2006/relationships/hyperlink" Target="https://www.filmaffinity.com/es/film695208.html" TargetMode="External"/><Relationship Id="rId4728" Type="http://schemas.openxmlformats.org/officeDocument/2006/relationships/hyperlink" Target="https://www.filmaffinity.com/es/film158456.html" TargetMode="External"/><Relationship Id="rId598" Type="http://schemas.openxmlformats.org/officeDocument/2006/relationships/hyperlink" Target="https://www.filmaffinity.com/es/film524811.html" TargetMode="External"/><Relationship Id="rId2279" Type="http://schemas.openxmlformats.org/officeDocument/2006/relationships/hyperlink" Target="https://www.filmaffinity.com/es/film859015.html" TargetMode="External"/><Relationship Id="rId2693" Type="http://schemas.openxmlformats.org/officeDocument/2006/relationships/hyperlink" Target="https://www.filmaffinity.com/es/film948248.html" TargetMode="External"/><Relationship Id="rId3744" Type="http://schemas.openxmlformats.org/officeDocument/2006/relationships/hyperlink" Target="https://www.filmaffinity.com/es/film257334.html" TargetMode="External"/><Relationship Id="rId6150" Type="http://schemas.openxmlformats.org/officeDocument/2006/relationships/hyperlink" Target="https://www.filmaffinity.com/es/film531640.html" TargetMode="External"/><Relationship Id="rId7201" Type="http://schemas.openxmlformats.org/officeDocument/2006/relationships/hyperlink" Target="https://www.filmaffinity.com/es/film840297.html" TargetMode="External"/><Relationship Id="rId665" Type="http://schemas.openxmlformats.org/officeDocument/2006/relationships/hyperlink" Target="https://www.filmaffinity.com/es/film804117.html" TargetMode="External"/><Relationship Id="rId1295" Type="http://schemas.openxmlformats.org/officeDocument/2006/relationships/hyperlink" Target="https://www.filmaffinity.com/es/film585696.html" TargetMode="External"/><Relationship Id="rId2346" Type="http://schemas.openxmlformats.org/officeDocument/2006/relationships/hyperlink" Target="https://www.filmaffinity.com/es/film670015.html" TargetMode="External"/><Relationship Id="rId2760" Type="http://schemas.openxmlformats.org/officeDocument/2006/relationships/hyperlink" Target="https://www.filmaffinity.com/es/film222651.html" TargetMode="External"/><Relationship Id="rId3811" Type="http://schemas.openxmlformats.org/officeDocument/2006/relationships/hyperlink" Target="https://www.filmaffinity.com/es/film638300.html" TargetMode="External"/><Relationship Id="rId6967" Type="http://schemas.openxmlformats.org/officeDocument/2006/relationships/hyperlink" Target="https://www.filmaffinity.com/es/film727708.html" TargetMode="External"/><Relationship Id="rId318" Type="http://schemas.openxmlformats.org/officeDocument/2006/relationships/hyperlink" Target="https://www.filmaffinity.com/es/film518940.html" TargetMode="External"/><Relationship Id="rId732" Type="http://schemas.openxmlformats.org/officeDocument/2006/relationships/hyperlink" Target="https://www.filmaffinity.com/es/film558452.html" TargetMode="External"/><Relationship Id="rId1362" Type="http://schemas.openxmlformats.org/officeDocument/2006/relationships/hyperlink" Target="https://www.filmaffinity.com/es/film539282.html" TargetMode="External"/><Relationship Id="rId2413" Type="http://schemas.openxmlformats.org/officeDocument/2006/relationships/hyperlink" Target="https://www.filmaffinity.com/es/film412237.html" TargetMode="External"/><Relationship Id="rId5569" Type="http://schemas.openxmlformats.org/officeDocument/2006/relationships/hyperlink" Target="https://www.filmaffinity.com/es/film239375.html" TargetMode="External"/><Relationship Id="rId1015" Type="http://schemas.openxmlformats.org/officeDocument/2006/relationships/hyperlink" Target="https://www.filmaffinity.com/es/film684997.html" TargetMode="External"/><Relationship Id="rId4585" Type="http://schemas.openxmlformats.org/officeDocument/2006/relationships/hyperlink" Target="https://www.filmaffinity.com/es/film686254.html" TargetMode="External"/><Relationship Id="rId5983" Type="http://schemas.openxmlformats.org/officeDocument/2006/relationships/hyperlink" Target="https://www.filmaffinity.com/es/film148817.html" TargetMode="External"/><Relationship Id="rId3187" Type="http://schemas.openxmlformats.org/officeDocument/2006/relationships/hyperlink" Target="https://www.filmaffinity.com/es/film855472.html" TargetMode="External"/><Relationship Id="rId4238" Type="http://schemas.openxmlformats.org/officeDocument/2006/relationships/hyperlink" Target="https://www.filmaffinity.com/es/film627244.html" TargetMode="External"/><Relationship Id="rId5636" Type="http://schemas.openxmlformats.org/officeDocument/2006/relationships/hyperlink" Target="https://www.filmaffinity.com/es/film540841.html" TargetMode="External"/><Relationship Id="rId4652" Type="http://schemas.openxmlformats.org/officeDocument/2006/relationships/hyperlink" Target="https://www.filmaffinity.com/es/film310462.html" TargetMode="External"/><Relationship Id="rId5703" Type="http://schemas.openxmlformats.org/officeDocument/2006/relationships/hyperlink" Target="https://www.filmaffinity.com/es/film930188.html" TargetMode="External"/><Relationship Id="rId175" Type="http://schemas.openxmlformats.org/officeDocument/2006/relationships/hyperlink" Target="https://www.filmaffinity.com/es/film963230.html" TargetMode="External"/><Relationship Id="rId3254" Type="http://schemas.openxmlformats.org/officeDocument/2006/relationships/hyperlink" Target="https://www.filmaffinity.com/es/film851793.html" TargetMode="External"/><Relationship Id="rId4305" Type="http://schemas.openxmlformats.org/officeDocument/2006/relationships/hyperlink" Target="https://www.filmaffinity.com/es/film947462.html" TargetMode="External"/><Relationship Id="rId2270" Type="http://schemas.openxmlformats.org/officeDocument/2006/relationships/hyperlink" Target="https://www.filmaffinity.com/es/film614582.html" TargetMode="External"/><Relationship Id="rId3321" Type="http://schemas.openxmlformats.org/officeDocument/2006/relationships/hyperlink" Target="https://www.filmaffinity.com/es/film597664.html" TargetMode="External"/><Relationship Id="rId6477" Type="http://schemas.openxmlformats.org/officeDocument/2006/relationships/hyperlink" Target="https://www.filmaffinity.com/es/moviegenre.php?genre=TE&amp;attr=rat_count&amp;nodoc" TargetMode="External"/><Relationship Id="rId6891" Type="http://schemas.openxmlformats.org/officeDocument/2006/relationships/hyperlink" Target="https://www.filmaffinity.com/es/film813601.html" TargetMode="External"/><Relationship Id="rId242" Type="http://schemas.openxmlformats.org/officeDocument/2006/relationships/hyperlink" Target="https://www.filmaffinity.com/es/film910184.html" TargetMode="External"/><Relationship Id="rId5079" Type="http://schemas.openxmlformats.org/officeDocument/2006/relationships/hyperlink" Target="https://www.filmaffinity.com/es/film568568.html" TargetMode="External"/><Relationship Id="rId5493" Type="http://schemas.openxmlformats.org/officeDocument/2006/relationships/hyperlink" Target="https://www.filmaffinity.com/es/film743334.html" TargetMode="External"/><Relationship Id="rId6544" Type="http://schemas.openxmlformats.org/officeDocument/2006/relationships/hyperlink" Target="https://www.filmaffinity.com/es/moviegenre.php?genre=AC&amp;attr=rat_count&amp;nodoc" TargetMode="External"/><Relationship Id="rId1689" Type="http://schemas.openxmlformats.org/officeDocument/2006/relationships/hyperlink" Target="https://www.filmaffinity.com/es/film418539.html" TargetMode="External"/><Relationship Id="rId4095" Type="http://schemas.openxmlformats.org/officeDocument/2006/relationships/hyperlink" Target="https://www.filmaffinity.com/es/film560380.html" TargetMode="External"/><Relationship Id="rId5146" Type="http://schemas.openxmlformats.org/officeDocument/2006/relationships/hyperlink" Target="https://www.filmaffinity.com/es/film359329.html" TargetMode="External"/><Relationship Id="rId5560" Type="http://schemas.openxmlformats.org/officeDocument/2006/relationships/hyperlink" Target="https://www.filmaffinity.com/es/film850266.html" TargetMode="External"/><Relationship Id="rId4162" Type="http://schemas.openxmlformats.org/officeDocument/2006/relationships/hyperlink" Target="https://www.filmaffinity.com/es/film780496.html" TargetMode="External"/><Relationship Id="rId5213" Type="http://schemas.openxmlformats.org/officeDocument/2006/relationships/hyperlink" Target="https://www.filmaffinity.com/es/film155045.html" TargetMode="External"/><Relationship Id="rId6611" Type="http://schemas.openxmlformats.org/officeDocument/2006/relationships/hyperlink" Target="https://www.filmaffinity.com/es/moviegenre.php?genre=WE&amp;attr=rat_count&amp;nodoc" TargetMode="External"/><Relationship Id="rId1756" Type="http://schemas.openxmlformats.org/officeDocument/2006/relationships/hyperlink" Target="https://www.filmaffinity.com/es/film916834.html" TargetMode="External"/><Relationship Id="rId2807" Type="http://schemas.openxmlformats.org/officeDocument/2006/relationships/hyperlink" Target="https://www.filmaffinity.com/es/film944431.html" TargetMode="External"/><Relationship Id="rId48" Type="http://schemas.openxmlformats.org/officeDocument/2006/relationships/hyperlink" Target="https://www.filmaffinity.com/es/film774513.html" TargetMode="External"/><Relationship Id="rId1409" Type="http://schemas.openxmlformats.org/officeDocument/2006/relationships/hyperlink" Target="https://www.filmaffinity.com/es/film268378.html" TargetMode="External"/><Relationship Id="rId1823" Type="http://schemas.openxmlformats.org/officeDocument/2006/relationships/hyperlink" Target="https://www.filmaffinity.com/es/film308555.html" TargetMode="External"/><Relationship Id="rId4979" Type="http://schemas.openxmlformats.org/officeDocument/2006/relationships/hyperlink" Target="https://www.filmaffinity.com/es/film988208.html" TargetMode="External"/><Relationship Id="rId7385" Type="http://schemas.openxmlformats.org/officeDocument/2006/relationships/hyperlink" Target="https://www.filmaffinity.com/es/film331672.html" TargetMode="External"/><Relationship Id="rId3995" Type="http://schemas.openxmlformats.org/officeDocument/2006/relationships/hyperlink" Target="https://www.filmaffinity.com/es/film557139.html" TargetMode="External"/><Relationship Id="rId7038" Type="http://schemas.openxmlformats.org/officeDocument/2006/relationships/hyperlink" Target="https://www.filmaffinity.com/es/film645043.html" TargetMode="External"/><Relationship Id="rId7452" Type="http://schemas.openxmlformats.org/officeDocument/2006/relationships/hyperlink" Target="https://www.filmaffinity.com/es/film943861.html" TargetMode="External"/><Relationship Id="rId2597" Type="http://schemas.openxmlformats.org/officeDocument/2006/relationships/hyperlink" Target="https://www.filmaffinity.com/es/film149627.html" TargetMode="External"/><Relationship Id="rId3648" Type="http://schemas.openxmlformats.org/officeDocument/2006/relationships/hyperlink" Target="https://www.filmaffinity.com/es/film279116.html" TargetMode="External"/><Relationship Id="rId6054" Type="http://schemas.openxmlformats.org/officeDocument/2006/relationships/hyperlink" Target="https://www.filmaffinity.com/es/film970039.html" TargetMode="External"/><Relationship Id="rId7105" Type="http://schemas.openxmlformats.org/officeDocument/2006/relationships/hyperlink" Target="https://www.filmaffinity.com/es/film101617.html" TargetMode="External"/><Relationship Id="rId569" Type="http://schemas.openxmlformats.org/officeDocument/2006/relationships/hyperlink" Target="https://www.filmaffinity.com/es/film175667.html" TargetMode="External"/><Relationship Id="rId983" Type="http://schemas.openxmlformats.org/officeDocument/2006/relationships/hyperlink" Target="https://www.filmaffinity.com/es/film542291.html" TargetMode="External"/><Relationship Id="rId1199" Type="http://schemas.openxmlformats.org/officeDocument/2006/relationships/hyperlink" Target="https://www.filmaffinity.com/es/film412398.html" TargetMode="External"/><Relationship Id="rId2664" Type="http://schemas.openxmlformats.org/officeDocument/2006/relationships/hyperlink" Target="https://www.filmaffinity.com/es/film150067.html" TargetMode="External"/><Relationship Id="rId5070" Type="http://schemas.openxmlformats.org/officeDocument/2006/relationships/hyperlink" Target="https://www.filmaffinity.com/es/film419362.html" TargetMode="External"/><Relationship Id="rId6121" Type="http://schemas.openxmlformats.org/officeDocument/2006/relationships/hyperlink" Target="https://www.filmaffinity.com/es/film320915.html" TargetMode="External"/><Relationship Id="rId636" Type="http://schemas.openxmlformats.org/officeDocument/2006/relationships/hyperlink" Target="https://www.filmaffinity.com/es/film389695.html" TargetMode="External"/><Relationship Id="rId1266" Type="http://schemas.openxmlformats.org/officeDocument/2006/relationships/hyperlink" Target="https://www.filmaffinity.com/es/film803067.html" TargetMode="External"/><Relationship Id="rId2317" Type="http://schemas.openxmlformats.org/officeDocument/2006/relationships/hyperlink" Target="https://www.filmaffinity.com/es/film421564.html" TargetMode="External"/><Relationship Id="rId3715" Type="http://schemas.openxmlformats.org/officeDocument/2006/relationships/hyperlink" Target="https://www.filmaffinity.com/es/film454103.html" TargetMode="External"/><Relationship Id="rId1680" Type="http://schemas.openxmlformats.org/officeDocument/2006/relationships/hyperlink" Target="https://www.filmaffinity.com/es/film111666.html" TargetMode="External"/><Relationship Id="rId2731" Type="http://schemas.openxmlformats.org/officeDocument/2006/relationships/hyperlink" Target="https://www.filmaffinity.com/es/film107606.html" TargetMode="External"/><Relationship Id="rId5887" Type="http://schemas.openxmlformats.org/officeDocument/2006/relationships/hyperlink" Target="https://www.filmaffinity.com/es/film291960.html" TargetMode="External"/><Relationship Id="rId6938" Type="http://schemas.openxmlformats.org/officeDocument/2006/relationships/hyperlink" Target="https://www.filmaffinity.com/es/film643774.html" TargetMode="External"/><Relationship Id="rId703" Type="http://schemas.openxmlformats.org/officeDocument/2006/relationships/hyperlink" Target="https://www.filmaffinity.com/es/film669807.html" TargetMode="External"/><Relationship Id="rId1333" Type="http://schemas.openxmlformats.org/officeDocument/2006/relationships/hyperlink" Target="https://www.filmaffinity.com/es/film104736.html" TargetMode="External"/><Relationship Id="rId4489" Type="http://schemas.openxmlformats.org/officeDocument/2006/relationships/hyperlink" Target="https://www.filmaffinity.com/es/film480193.html" TargetMode="External"/><Relationship Id="rId5954" Type="http://schemas.openxmlformats.org/officeDocument/2006/relationships/hyperlink" Target="https://www.filmaffinity.com/es/film115575.html" TargetMode="External"/><Relationship Id="rId1400" Type="http://schemas.openxmlformats.org/officeDocument/2006/relationships/hyperlink" Target="https://www.filmaffinity.com/es/film598527.html" TargetMode="External"/><Relationship Id="rId4556" Type="http://schemas.openxmlformats.org/officeDocument/2006/relationships/hyperlink" Target="https://www.filmaffinity.com/es/film317038.html" TargetMode="External"/><Relationship Id="rId4970" Type="http://schemas.openxmlformats.org/officeDocument/2006/relationships/hyperlink" Target="https://www.filmaffinity.com/es/film713289.html" TargetMode="External"/><Relationship Id="rId5607" Type="http://schemas.openxmlformats.org/officeDocument/2006/relationships/hyperlink" Target="https://www.filmaffinity.com/es/film774986.html" TargetMode="External"/><Relationship Id="rId3158" Type="http://schemas.openxmlformats.org/officeDocument/2006/relationships/hyperlink" Target="https://www.filmaffinity.com/es/film553439.html" TargetMode="External"/><Relationship Id="rId3572" Type="http://schemas.openxmlformats.org/officeDocument/2006/relationships/hyperlink" Target="https://www.filmaffinity.com/es/film493380.html" TargetMode="External"/><Relationship Id="rId4209" Type="http://schemas.openxmlformats.org/officeDocument/2006/relationships/hyperlink" Target="https://www.filmaffinity.com/es/film279105.html" TargetMode="External"/><Relationship Id="rId4623" Type="http://schemas.openxmlformats.org/officeDocument/2006/relationships/hyperlink" Target="https://www.filmaffinity.com/es/film373636.html" TargetMode="External"/><Relationship Id="rId493" Type="http://schemas.openxmlformats.org/officeDocument/2006/relationships/hyperlink" Target="https://www.filmaffinity.com/es/film838400.html" TargetMode="External"/><Relationship Id="rId2174" Type="http://schemas.openxmlformats.org/officeDocument/2006/relationships/hyperlink" Target="https://www.filmaffinity.com/es/film577849.html" TargetMode="External"/><Relationship Id="rId3225" Type="http://schemas.openxmlformats.org/officeDocument/2006/relationships/hyperlink" Target="https://www.filmaffinity.com/es/film303960.html" TargetMode="External"/><Relationship Id="rId6795" Type="http://schemas.openxmlformats.org/officeDocument/2006/relationships/hyperlink" Target="https://www.filmaffinity.com/es/film236578.html" TargetMode="External"/><Relationship Id="rId146" Type="http://schemas.openxmlformats.org/officeDocument/2006/relationships/hyperlink" Target="https://www.filmaffinity.com/es/film967675.html" TargetMode="External"/><Relationship Id="rId560" Type="http://schemas.openxmlformats.org/officeDocument/2006/relationships/hyperlink" Target="https://www.filmaffinity.com/es/film714641.html" TargetMode="External"/><Relationship Id="rId1190" Type="http://schemas.openxmlformats.org/officeDocument/2006/relationships/hyperlink" Target="https://www.filmaffinity.com/es/film923052.html" TargetMode="External"/><Relationship Id="rId2241" Type="http://schemas.openxmlformats.org/officeDocument/2006/relationships/hyperlink" Target="https://www.filmaffinity.com/es/film612280.html" TargetMode="External"/><Relationship Id="rId5397" Type="http://schemas.openxmlformats.org/officeDocument/2006/relationships/hyperlink" Target="https://www.filmaffinity.com/es/film504894.html" TargetMode="External"/><Relationship Id="rId6448" Type="http://schemas.openxmlformats.org/officeDocument/2006/relationships/hyperlink" Target="https://www.filmaffinity.com/es/moviegenre.php?genre=CO&amp;attr=rat_count&amp;nodoc" TargetMode="External"/><Relationship Id="rId213" Type="http://schemas.openxmlformats.org/officeDocument/2006/relationships/hyperlink" Target="https://www.filmaffinity.com/es/film818286.html" TargetMode="External"/><Relationship Id="rId6862" Type="http://schemas.openxmlformats.org/officeDocument/2006/relationships/hyperlink" Target="https://www.filmaffinity.com/es/film766255.html" TargetMode="External"/><Relationship Id="rId4066" Type="http://schemas.openxmlformats.org/officeDocument/2006/relationships/hyperlink" Target="https://www.filmaffinity.com/es/film785144.html" TargetMode="External"/><Relationship Id="rId5464" Type="http://schemas.openxmlformats.org/officeDocument/2006/relationships/hyperlink" Target="https://www.filmaffinity.com/es/film431397.html" TargetMode="External"/><Relationship Id="rId6515" Type="http://schemas.openxmlformats.org/officeDocument/2006/relationships/hyperlink" Target="https://www.filmaffinity.com/es/moviegenre.php?genre=DR&amp;attr=rat_count&amp;nodoc" TargetMode="External"/><Relationship Id="rId4480" Type="http://schemas.openxmlformats.org/officeDocument/2006/relationships/hyperlink" Target="https://www.filmaffinity.com/es/film898859.html" TargetMode="External"/><Relationship Id="rId5117" Type="http://schemas.openxmlformats.org/officeDocument/2006/relationships/hyperlink" Target="https://www.filmaffinity.com/es/film527121.html" TargetMode="External"/><Relationship Id="rId5531" Type="http://schemas.openxmlformats.org/officeDocument/2006/relationships/hyperlink" Target="https://www.filmaffinity.com/es/film685396.html" TargetMode="External"/><Relationship Id="rId1727" Type="http://schemas.openxmlformats.org/officeDocument/2006/relationships/hyperlink" Target="https://www.filmaffinity.com/es/film607561.html" TargetMode="External"/><Relationship Id="rId3082" Type="http://schemas.openxmlformats.org/officeDocument/2006/relationships/hyperlink" Target="https://www.filmaffinity.com/es/film527441.html" TargetMode="External"/><Relationship Id="rId4133" Type="http://schemas.openxmlformats.org/officeDocument/2006/relationships/hyperlink" Target="https://www.filmaffinity.com/es/film531382.html" TargetMode="External"/><Relationship Id="rId7289" Type="http://schemas.openxmlformats.org/officeDocument/2006/relationships/hyperlink" Target="https://www.filmaffinity.com/es/film165208.html" TargetMode="External"/><Relationship Id="rId19" Type="http://schemas.openxmlformats.org/officeDocument/2006/relationships/hyperlink" Target="https://www.filmaffinity.com/es/film206098.html" TargetMode="External"/><Relationship Id="rId3899" Type="http://schemas.openxmlformats.org/officeDocument/2006/relationships/hyperlink" Target="https://www.filmaffinity.com/es/film562711.html" TargetMode="External"/><Relationship Id="rId4200" Type="http://schemas.openxmlformats.org/officeDocument/2006/relationships/hyperlink" Target="https://www.filmaffinity.com/es/film595319.html" TargetMode="External"/><Relationship Id="rId7356" Type="http://schemas.openxmlformats.org/officeDocument/2006/relationships/hyperlink" Target="https://www.filmaffinity.com/es/film442868.html" TargetMode="External"/><Relationship Id="rId6372" Type="http://schemas.openxmlformats.org/officeDocument/2006/relationships/hyperlink" Target="https://www.filmaffinity.com/es/film228616.html" TargetMode="External"/><Relationship Id="rId7009" Type="http://schemas.openxmlformats.org/officeDocument/2006/relationships/hyperlink" Target="https://www.filmaffinity.com/es/film281766.html" TargetMode="External"/><Relationship Id="rId7423" Type="http://schemas.openxmlformats.org/officeDocument/2006/relationships/hyperlink" Target="https://www.filmaffinity.com/es/film104292.html" TargetMode="External"/><Relationship Id="rId3966" Type="http://schemas.openxmlformats.org/officeDocument/2006/relationships/hyperlink" Target="https://www.filmaffinity.com/es/film233071.html" TargetMode="External"/><Relationship Id="rId6025" Type="http://schemas.openxmlformats.org/officeDocument/2006/relationships/hyperlink" Target="https://www.filmaffinity.com/es/film691327.html" TargetMode="External"/><Relationship Id="rId3" Type="http://schemas.openxmlformats.org/officeDocument/2006/relationships/hyperlink" Target="https://www.filmaffinity.com/es/film429541.html" TargetMode="External"/><Relationship Id="rId887" Type="http://schemas.openxmlformats.org/officeDocument/2006/relationships/hyperlink" Target="https://www.filmaffinity.com/es/film883373.html" TargetMode="External"/><Relationship Id="rId2568" Type="http://schemas.openxmlformats.org/officeDocument/2006/relationships/hyperlink" Target="https://www.filmaffinity.com/es/film287105.html" TargetMode="External"/><Relationship Id="rId2982" Type="http://schemas.openxmlformats.org/officeDocument/2006/relationships/hyperlink" Target="https://www.filmaffinity.com/es/film659185.html" TargetMode="External"/><Relationship Id="rId3619" Type="http://schemas.openxmlformats.org/officeDocument/2006/relationships/hyperlink" Target="https://www.filmaffinity.com/es/film129433.html" TargetMode="External"/><Relationship Id="rId5041" Type="http://schemas.openxmlformats.org/officeDocument/2006/relationships/hyperlink" Target="https://www.filmaffinity.com/es/film772676.html" TargetMode="External"/><Relationship Id="rId954" Type="http://schemas.openxmlformats.org/officeDocument/2006/relationships/hyperlink" Target="https://www.filmaffinity.com/es/film699914.html" TargetMode="External"/><Relationship Id="rId1584" Type="http://schemas.openxmlformats.org/officeDocument/2006/relationships/hyperlink" Target="https://www.filmaffinity.com/es/film112349.html" TargetMode="External"/><Relationship Id="rId2635" Type="http://schemas.openxmlformats.org/officeDocument/2006/relationships/hyperlink" Target="https://www.filmaffinity.com/es/film636498.html" TargetMode="External"/><Relationship Id="rId607" Type="http://schemas.openxmlformats.org/officeDocument/2006/relationships/hyperlink" Target="https://www.filmaffinity.com/es/film134050.html" TargetMode="External"/><Relationship Id="rId1237" Type="http://schemas.openxmlformats.org/officeDocument/2006/relationships/hyperlink" Target="https://www.filmaffinity.com/es/film818052.html" TargetMode="External"/><Relationship Id="rId1651" Type="http://schemas.openxmlformats.org/officeDocument/2006/relationships/hyperlink" Target="https://www.filmaffinity.com/es/film332460.html" TargetMode="External"/><Relationship Id="rId2702" Type="http://schemas.openxmlformats.org/officeDocument/2006/relationships/hyperlink" Target="https://www.filmaffinity.com/es/film139298.html" TargetMode="External"/><Relationship Id="rId5858" Type="http://schemas.openxmlformats.org/officeDocument/2006/relationships/hyperlink" Target="https://www.filmaffinity.com/es/film780126.html" TargetMode="External"/><Relationship Id="rId6909" Type="http://schemas.openxmlformats.org/officeDocument/2006/relationships/hyperlink" Target="https://www.filmaffinity.com/es/film637149.html" TargetMode="External"/><Relationship Id="rId1304" Type="http://schemas.openxmlformats.org/officeDocument/2006/relationships/hyperlink" Target="https://www.filmaffinity.com/es/film970367.html" TargetMode="External"/><Relationship Id="rId4874" Type="http://schemas.openxmlformats.org/officeDocument/2006/relationships/hyperlink" Target="https://www.filmaffinity.com/es/film380540.html" TargetMode="External"/><Relationship Id="rId7280" Type="http://schemas.openxmlformats.org/officeDocument/2006/relationships/hyperlink" Target="https://www.filmaffinity.com/es/film699201.html" TargetMode="External"/><Relationship Id="rId3476" Type="http://schemas.openxmlformats.org/officeDocument/2006/relationships/hyperlink" Target="https://www.filmaffinity.com/es/film717531.html" TargetMode="External"/><Relationship Id="rId4527" Type="http://schemas.openxmlformats.org/officeDocument/2006/relationships/hyperlink" Target="https://www.filmaffinity.com/es/film149105.html" TargetMode="External"/><Relationship Id="rId5925" Type="http://schemas.openxmlformats.org/officeDocument/2006/relationships/hyperlink" Target="https://www.filmaffinity.com/es/film254343.html" TargetMode="External"/><Relationship Id="rId10" Type="http://schemas.openxmlformats.org/officeDocument/2006/relationships/hyperlink" Target="https://www.filmaffinity.com/es/film253954.html" TargetMode="External"/><Relationship Id="rId397" Type="http://schemas.openxmlformats.org/officeDocument/2006/relationships/hyperlink" Target="https://www.filmaffinity.com/es/film394545.html" TargetMode="External"/><Relationship Id="rId2078" Type="http://schemas.openxmlformats.org/officeDocument/2006/relationships/hyperlink" Target="https://www.filmaffinity.com/es/film130336.html" TargetMode="External"/><Relationship Id="rId2492" Type="http://schemas.openxmlformats.org/officeDocument/2006/relationships/hyperlink" Target="https://www.filmaffinity.com/es/film679123.html" TargetMode="External"/><Relationship Id="rId3129" Type="http://schemas.openxmlformats.org/officeDocument/2006/relationships/hyperlink" Target="https://www.filmaffinity.com/es/film940419.html" TargetMode="External"/><Relationship Id="rId3890" Type="http://schemas.openxmlformats.org/officeDocument/2006/relationships/hyperlink" Target="https://www.filmaffinity.com/es/film450101.html" TargetMode="External"/><Relationship Id="rId4941" Type="http://schemas.openxmlformats.org/officeDocument/2006/relationships/hyperlink" Target="https://www.filmaffinity.com/es/film492475.html" TargetMode="External"/><Relationship Id="rId7000" Type="http://schemas.openxmlformats.org/officeDocument/2006/relationships/hyperlink" Target="https://www.filmaffinity.com/es/film407458.html" TargetMode="External"/><Relationship Id="rId464" Type="http://schemas.openxmlformats.org/officeDocument/2006/relationships/hyperlink" Target="https://www.filmaffinity.com/es/film229099.html" TargetMode="External"/><Relationship Id="rId1094" Type="http://schemas.openxmlformats.org/officeDocument/2006/relationships/hyperlink" Target="https://www.filmaffinity.com/es/film553461.html" TargetMode="External"/><Relationship Id="rId2145" Type="http://schemas.openxmlformats.org/officeDocument/2006/relationships/hyperlink" Target="https://www.filmaffinity.com/es/film848719.html" TargetMode="External"/><Relationship Id="rId3543" Type="http://schemas.openxmlformats.org/officeDocument/2006/relationships/hyperlink" Target="https://www.filmaffinity.com/es/film740209.html" TargetMode="External"/><Relationship Id="rId6699" Type="http://schemas.openxmlformats.org/officeDocument/2006/relationships/hyperlink" Target="https://www.filmaffinity.com/es/moviegenre.php?genre=DR&amp;attr=rat_count&amp;nodoc" TargetMode="External"/><Relationship Id="rId117" Type="http://schemas.openxmlformats.org/officeDocument/2006/relationships/hyperlink" Target="https://www.filmaffinity.com/es/film215411.html" TargetMode="External"/><Relationship Id="rId3610" Type="http://schemas.openxmlformats.org/officeDocument/2006/relationships/hyperlink" Target="https://www.filmaffinity.com/es/film639508.html" TargetMode="External"/><Relationship Id="rId6766" Type="http://schemas.openxmlformats.org/officeDocument/2006/relationships/hyperlink" Target="https://www.filmaffinity.com/es/film973268.html" TargetMode="External"/><Relationship Id="rId531" Type="http://schemas.openxmlformats.org/officeDocument/2006/relationships/hyperlink" Target="https://www.filmaffinity.com/es/film711237.html" TargetMode="External"/><Relationship Id="rId1161" Type="http://schemas.openxmlformats.org/officeDocument/2006/relationships/hyperlink" Target="https://www.filmaffinity.com/es/film242267.html" TargetMode="External"/><Relationship Id="rId2212" Type="http://schemas.openxmlformats.org/officeDocument/2006/relationships/hyperlink" Target="https://www.filmaffinity.com/es/film414982.html" TargetMode="External"/><Relationship Id="rId5368" Type="http://schemas.openxmlformats.org/officeDocument/2006/relationships/hyperlink" Target="https://www.filmaffinity.com/es/film916453.html" TargetMode="External"/><Relationship Id="rId5782" Type="http://schemas.openxmlformats.org/officeDocument/2006/relationships/hyperlink" Target="https://www.filmaffinity.com/es/film565405.html" TargetMode="External"/><Relationship Id="rId6419" Type="http://schemas.openxmlformats.org/officeDocument/2006/relationships/hyperlink" Target="https://www.filmaffinity.com/es/moviegenre.php?genre=DR&amp;attr=rat_count&amp;nodoc" TargetMode="External"/><Relationship Id="rId6833" Type="http://schemas.openxmlformats.org/officeDocument/2006/relationships/hyperlink" Target="https://www.filmaffinity.com/es/film907561.html" TargetMode="External"/><Relationship Id="rId1978" Type="http://schemas.openxmlformats.org/officeDocument/2006/relationships/hyperlink" Target="https://www.filmaffinity.com/es/film247396.html" TargetMode="External"/><Relationship Id="rId4384" Type="http://schemas.openxmlformats.org/officeDocument/2006/relationships/hyperlink" Target="https://www.filmaffinity.com/es/film982623.html" TargetMode="External"/><Relationship Id="rId5435" Type="http://schemas.openxmlformats.org/officeDocument/2006/relationships/hyperlink" Target="https://www.filmaffinity.com/es/film760003.html" TargetMode="External"/><Relationship Id="rId4037" Type="http://schemas.openxmlformats.org/officeDocument/2006/relationships/hyperlink" Target="https://www.filmaffinity.com/es/film718330.html" TargetMode="External"/><Relationship Id="rId4451" Type="http://schemas.openxmlformats.org/officeDocument/2006/relationships/hyperlink" Target="https://www.filmaffinity.com/es/film541587.html" TargetMode="External"/><Relationship Id="rId5502" Type="http://schemas.openxmlformats.org/officeDocument/2006/relationships/hyperlink" Target="https://www.filmaffinity.com/es/film398508.html" TargetMode="External"/><Relationship Id="rId6900" Type="http://schemas.openxmlformats.org/officeDocument/2006/relationships/hyperlink" Target="https://www.filmaffinity.com/es/film597406.html" TargetMode="External"/><Relationship Id="rId3053" Type="http://schemas.openxmlformats.org/officeDocument/2006/relationships/hyperlink" Target="https://www.filmaffinity.com/es/film843296.html" TargetMode="External"/><Relationship Id="rId4104" Type="http://schemas.openxmlformats.org/officeDocument/2006/relationships/hyperlink" Target="https://www.filmaffinity.com/es/film594704.html" TargetMode="External"/><Relationship Id="rId3120" Type="http://schemas.openxmlformats.org/officeDocument/2006/relationships/hyperlink" Target="https://www.filmaffinity.com/es/film918229.html" TargetMode="External"/><Relationship Id="rId6276" Type="http://schemas.openxmlformats.org/officeDocument/2006/relationships/hyperlink" Target="https://www.filmaffinity.com/es/film565492.html" TargetMode="External"/><Relationship Id="rId6690" Type="http://schemas.openxmlformats.org/officeDocument/2006/relationships/hyperlink" Target="https://www.filmaffinity.com/es/moviegenre.php?genre=TH&amp;attr=rat_count&amp;nodoc" TargetMode="External"/><Relationship Id="rId7327" Type="http://schemas.openxmlformats.org/officeDocument/2006/relationships/hyperlink" Target="https://www.filmaffinity.com/es/film748557.html" TargetMode="External"/><Relationship Id="rId2886" Type="http://schemas.openxmlformats.org/officeDocument/2006/relationships/hyperlink" Target="https://www.filmaffinity.com/es/film922486.html" TargetMode="External"/><Relationship Id="rId3937" Type="http://schemas.openxmlformats.org/officeDocument/2006/relationships/hyperlink" Target="https://www.filmaffinity.com/es/film589605.html" TargetMode="External"/><Relationship Id="rId5292" Type="http://schemas.openxmlformats.org/officeDocument/2006/relationships/hyperlink" Target="https://www.filmaffinity.com/es/film656217.html" TargetMode="External"/><Relationship Id="rId6343" Type="http://schemas.openxmlformats.org/officeDocument/2006/relationships/hyperlink" Target="https://www.filmaffinity.com/es/film458312.html" TargetMode="External"/><Relationship Id="rId858" Type="http://schemas.openxmlformats.org/officeDocument/2006/relationships/hyperlink" Target="https://www.filmaffinity.com/es/film297130.html" TargetMode="External"/><Relationship Id="rId1488" Type="http://schemas.openxmlformats.org/officeDocument/2006/relationships/hyperlink" Target="https://www.filmaffinity.com/es/film360471.html" TargetMode="External"/><Relationship Id="rId2539" Type="http://schemas.openxmlformats.org/officeDocument/2006/relationships/hyperlink" Target="https://www.filmaffinity.com/es/film976385.html" TargetMode="External"/><Relationship Id="rId2953" Type="http://schemas.openxmlformats.org/officeDocument/2006/relationships/hyperlink" Target="https://www.filmaffinity.com/es/film701281.html" TargetMode="External"/><Relationship Id="rId6410" Type="http://schemas.openxmlformats.org/officeDocument/2006/relationships/hyperlink" Target="https://www.filmaffinity.com/es/moviegenre.php?genre=WE&amp;attr=rat_count&amp;nodoc" TargetMode="External"/><Relationship Id="rId925" Type="http://schemas.openxmlformats.org/officeDocument/2006/relationships/hyperlink" Target="https://www.filmaffinity.com/es/film476319.html" TargetMode="External"/><Relationship Id="rId1555" Type="http://schemas.openxmlformats.org/officeDocument/2006/relationships/hyperlink" Target="https://www.filmaffinity.com/es/film934403.html" TargetMode="External"/><Relationship Id="rId2606" Type="http://schemas.openxmlformats.org/officeDocument/2006/relationships/hyperlink" Target="https://www.filmaffinity.com/es/film459342.html" TargetMode="External"/><Relationship Id="rId5012" Type="http://schemas.openxmlformats.org/officeDocument/2006/relationships/hyperlink" Target="https://www.filmaffinity.com/es/film887231.html" TargetMode="External"/><Relationship Id="rId1208" Type="http://schemas.openxmlformats.org/officeDocument/2006/relationships/hyperlink" Target="https://www.filmaffinity.com/es/film590434.html" TargetMode="External"/><Relationship Id="rId7184" Type="http://schemas.openxmlformats.org/officeDocument/2006/relationships/hyperlink" Target="https://www.filmaffinity.com/es/film403489.html" TargetMode="External"/><Relationship Id="rId1622" Type="http://schemas.openxmlformats.org/officeDocument/2006/relationships/hyperlink" Target="https://www.filmaffinity.com/es/film373234.html" TargetMode="External"/><Relationship Id="rId4778" Type="http://schemas.openxmlformats.org/officeDocument/2006/relationships/hyperlink" Target="https://www.filmaffinity.com/es/film841136.html" TargetMode="External"/><Relationship Id="rId5829" Type="http://schemas.openxmlformats.org/officeDocument/2006/relationships/hyperlink" Target="https://www.filmaffinity.com/es/film142470.html" TargetMode="External"/><Relationship Id="rId7251" Type="http://schemas.openxmlformats.org/officeDocument/2006/relationships/hyperlink" Target="https://www.filmaffinity.com/es/film922827.html" TargetMode="External"/><Relationship Id="rId3794" Type="http://schemas.openxmlformats.org/officeDocument/2006/relationships/hyperlink" Target="https://www.filmaffinity.com/es/film395771.html" TargetMode="External"/><Relationship Id="rId4845" Type="http://schemas.openxmlformats.org/officeDocument/2006/relationships/hyperlink" Target="https://www.filmaffinity.com/es/film955024.html" TargetMode="External"/><Relationship Id="rId2396" Type="http://schemas.openxmlformats.org/officeDocument/2006/relationships/hyperlink" Target="https://www.filmaffinity.com/es/film338263.html" TargetMode="External"/><Relationship Id="rId3447" Type="http://schemas.openxmlformats.org/officeDocument/2006/relationships/hyperlink" Target="https://www.filmaffinity.com/es/film106098.html" TargetMode="External"/><Relationship Id="rId3861" Type="http://schemas.openxmlformats.org/officeDocument/2006/relationships/hyperlink" Target="https://www.filmaffinity.com/es/film846046.html" TargetMode="External"/><Relationship Id="rId4912" Type="http://schemas.openxmlformats.org/officeDocument/2006/relationships/hyperlink" Target="https://www.filmaffinity.com/es/film418048.html" TargetMode="External"/><Relationship Id="rId368" Type="http://schemas.openxmlformats.org/officeDocument/2006/relationships/hyperlink" Target="https://www.filmaffinity.com/es/film854475.html" TargetMode="External"/><Relationship Id="rId782" Type="http://schemas.openxmlformats.org/officeDocument/2006/relationships/hyperlink" Target="https://www.filmaffinity.com/es/film671628.html" TargetMode="External"/><Relationship Id="rId2049" Type="http://schemas.openxmlformats.org/officeDocument/2006/relationships/hyperlink" Target="https://www.filmaffinity.com/es/film368470.html" TargetMode="External"/><Relationship Id="rId2463" Type="http://schemas.openxmlformats.org/officeDocument/2006/relationships/hyperlink" Target="https://www.filmaffinity.com/es/film596148.html" TargetMode="External"/><Relationship Id="rId3514" Type="http://schemas.openxmlformats.org/officeDocument/2006/relationships/hyperlink" Target="https://www.filmaffinity.com/es/film700695.html" TargetMode="External"/><Relationship Id="rId435" Type="http://schemas.openxmlformats.org/officeDocument/2006/relationships/hyperlink" Target="https://www.filmaffinity.com/es/film639470.html" TargetMode="External"/><Relationship Id="rId1065" Type="http://schemas.openxmlformats.org/officeDocument/2006/relationships/hyperlink" Target="https://www.filmaffinity.com/es/film755692.html" TargetMode="External"/><Relationship Id="rId2116" Type="http://schemas.openxmlformats.org/officeDocument/2006/relationships/hyperlink" Target="https://www.filmaffinity.com/es/film385437.html" TargetMode="External"/><Relationship Id="rId2530" Type="http://schemas.openxmlformats.org/officeDocument/2006/relationships/hyperlink" Target="https://www.filmaffinity.com/es/film837179.html" TargetMode="External"/><Relationship Id="rId5686" Type="http://schemas.openxmlformats.org/officeDocument/2006/relationships/hyperlink" Target="https://www.filmaffinity.com/es/film908973.html" TargetMode="External"/><Relationship Id="rId6737" Type="http://schemas.openxmlformats.org/officeDocument/2006/relationships/hyperlink" Target="https://www.filmaffinity.com/es/film143617.html" TargetMode="External"/><Relationship Id="rId502" Type="http://schemas.openxmlformats.org/officeDocument/2006/relationships/hyperlink" Target="https://www.filmaffinity.com/es/film684086.html" TargetMode="External"/><Relationship Id="rId1132" Type="http://schemas.openxmlformats.org/officeDocument/2006/relationships/hyperlink" Target="https://www.filmaffinity.com/es/film648531.html" TargetMode="External"/><Relationship Id="rId4288" Type="http://schemas.openxmlformats.org/officeDocument/2006/relationships/hyperlink" Target="https://www.filmaffinity.com/es/film646763.html" TargetMode="External"/><Relationship Id="rId5339" Type="http://schemas.openxmlformats.org/officeDocument/2006/relationships/hyperlink" Target="https://www.filmaffinity.com/es/film264344.html" TargetMode="External"/><Relationship Id="rId4355" Type="http://schemas.openxmlformats.org/officeDocument/2006/relationships/hyperlink" Target="https://www.filmaffinity.com/es/film387950.html" TargetMode="External"/><Relationship Id="rId5753" Type="http://schemas.openxmlformats.org/officeDocument/2006/relationships/hyperlink" Target="https://www.filmaffinity.com/es/film186544.html" TargetMode="External"/><Relationship Id="rId6804" Type="http://schemas.openxmlformats.org/officeDocument/2006/relationships/hyperlink" Target="https://www.filmaffinity.com/es/film997136.html" TargetMode="External"/><Relationship Id="rId1949" Type="http://schemas.openxmlformats.org/officeDocument/2006/relationships/hyperlink" Target="https://www.filmaffinity.com/es/film765800.html" TargetMode="External"/><Relationship Id="rId4008" Type="http://schemas.openxmlformats.org/officeDocument/2006/relationships/hyperlink" Target="https://www.filmaffinity.com/es/film210289.html" TargetMode="External"/><Relationship Id="rId5406" Type="http://schemas.openxmlformats.org/officeDocument/2006/relationships/hyperlink" Target="https://www.filmaffinity.com/es/film732945.html" TargetMode="External"/><Relationship Id="rId5820" Type="http://schemas.openxmlformats.org/officeDocument/2006/relationships/hyperlink" Target="https://www.filmaffinity.com/es/film960342.html" TargetMode="External"/><Relationship Id="rId292" Type="http://schemas.openxmlformats.org/officeDocument/2006/relationships/hyperlink" Target="https://www.filmaffinity.com/es/film731857.html" TargetMode="External"/><Relationship Id="rId3371" Type="http://schemas.openxmlformats.org/officeDocument/2006/relationships/hyperlink" Target="https://www.filmaffinity.com/es/film801369.html" TargetMode="External"/><Relationship Id="rId4422" Type="http://schemas.openxmlformats.org/officeDocument/2006/relationships/hyperlink" Target="https://www.filmaffinity.com/es/film801794.html" TargetMode="External"/><Relationship Id="rId3024" Type="http://schemas.openxmlformats.org/officeDocument/2006/relationships/hyperlink" Target="https://www.filmaffinity.com/es/film838515.html" TargetMode="External"/><Relationship Id="rId6594" Type="http://schemas.openxmlformats.org/officeDocument/2006/relationships/hyperlink" Target="https://www.filmaffinity.com/es/moviegenre.php?genre=WE&amp;attr=rat_count&amp;nodoc" TargetMode="External"/><Relationship Id="rId2040" Type="http://schemas.openxmlformats.org/officeDocument/2006/relationships/hyperlink" Target="https://www.filmaffinity.com/es/film784978.html" TargetMode="External"/><Relationship Id="rId5196" Type="http://schemas.openxmlformats.org/officeDocument/2006/relationships/hyperlink" Target="https://www.filmaffinity.com/es/film182360.html" TargetMode="External"/><Relationship Id="rId6247" Type="http://schemas.openxmlformats.org/officeDocument/2006/relationships/hyperlink" Target="https://www.filmaffinity.com/es/film334102.html" TargetMode="External"/><Relationship Id="rId6661" Type="http://schemas.openxmlformats.org/officeDocument/2006/relationships/hyperlink" Target="https://www.filmaffinity.com/es/moviegenre.php?genre=WE&amp;attr=rat_count&amp;nodoc" TargetMode="External"/><Relationship Id="rId5263" Type="http://schemas.openxmlformats.org/officeDocument/2006/relationships/hyperlink" Target="https://www.filmaffinity.com/es/film543476.html" TargetMode="External"/><Relationship Id="rId6314" Type="http://schemas.openxmlformats.org/officeDocument/2006/relationships/hyperlink" Target="https://www.filmaffinity.com/es/film854789.html" TargetMode="External"/><Relationship Id="rId1459" Type="http://schemas.openxmlformats.org/officeDocument/2006/relationships/hyperlink" Target="https://www.filmaffinity.com/es/film308576.html" TargetMode="External"/><Relationship Id="rId2857" Type="http://schemas.openxmlformats.org/officeDocument/2006/relationships/hyperlink" Target="https://www.filmaffinity.com/es/film341903.html" TargetMode="External"/><Relationship Id="rId3908" Type="http://schemas.openxmlformats.org/officeDocument/2006/relationships/hyperlink" Target="https://www.filmaffinity.com/es/film800204.html" TargetMode="External"/><Relationship Id="rId5330" Type="http://schemas.openxmlformats.org/officeDocument/2006/relationships/hyperlink" Target="https://www.filmaffinity.com/es/film413809.html" TargetMode="External"/><Relationship Id="rId98" Type="http://schemas.openxmlformats.org/officeDocument/2006/relationships/hyperlink" Target="https://www.filmaffinity.com/es/film486223.html" TargetMode="External"/><Relationship Id="rId829" Type="http://schemas.openxmlformats.org/officeDocument/2006/relationships/hyperlink" Target="https://www.filmaffinity.com/es/film232136.html" TargetMode="External"/><Relationship Id="rId1873" Type="http://schemas.openxmlformats.org/officeDocument/2006/relationships/hyperlink" Target="https://www.filmaffinity.com/es/film355393.html" TargetMode="External"/><Relationship Id="rId2924" Type="http://schemas.openxmlformats.org/officeDocument/2006/relationships/hyperlink" Target="https://www.filmaffinity.com/es/film836337.html" TargetMode="External"/><Relationship Id="rId7088" Type="http://schemas.openxmlformats.org/officeDocument/2006/relationships/hyperlink" Target="https://www.filmaffinity.com/es/film599209.html" TargetMode="External"/><Relationship Id="rId1526" Type="http://schemas.openxmlformats.org/officeDocument/2006/relationships/hyperlink" Target="https://www.filmaffinity.com/es/film518832.html" TargetMode="External"/><Relationship Id="rId1940" Type="http://schemas.openxmlformats.org/officeDocument/2006/relationships/hyperlink" Target="https://www.filmaffinity.com/es/film496610.html" TargetMode="External"/><Relationship Id="rId3698" Type="http://schemas.openxmlformats.org/officeDocument/2006/relationships/hyperlink" Target="https://www.filmaffinity.com/es/film492064.html" TargetMode="External"/><Relationship Id="rId4749" Type="http://schemas.openxmlformats.org/officeDocument/2006/relationships/hyperlink" Target="https://www.filmaffinity.com/es/film915639.html" TargetMode="External"/><Relationship Id="rId7155" Type="http://schemas.openxmlformats.org/officeDocument/2006/relationships/hyperlink" Target="https://www.filmaffinity.com/es/film829095.html" TargetMode="External"/><Relationship Id="rId3765" Type="http://schemas.openxmlformats.org/officeDocument/2006/relationships/hyperlink" Target="https://www.filmaffinity.com/es/film530432.html" TargetMode="External"/><Relationship Id="rId4816" Type="http://schemas.openxmlformats.org/officeDocument/2006/relationships/hyperlink" Target="https://www.filmaffinity.com/es/film528481.html" TargetMode="External"/><Relationship Id="rId6171" Type="http://schemas.openxmlformats.org/officeDocument/2006/relationships/hyperlink" Target="https://www.filmaffinity.com/es/film399677.html" TargetMode="External"/><Relationship Id="rId7222" Type="http://schemas.openxmlformats.org/officeDocument/2006/relationships/hyperlink" Target="https://www.filmaffinity.com/es/film649082.html" TargetMode="External"/><Relationship Id="rId686" Type="http://schemas.openxmlformats.org/officeDocument/2006/relationships/hyperlink" Target="https://www.filmaffinity.com/es/film898985.html" TargetMode="External"/><Relationship Id="rId2367" Type="http://schemas.openxmlformats.org/officeDocument/2006/relationships/hyperlink" Target="https://www.filmaffinity.com/es/film775810.html" TargetMode="External"/><Relationship Id="rId2781" Type="http://schemas.openxmlformats.org/officeDocument/2006/relationships/hyperlink" Target="https://www.filmaffinity.com/es/film970947.html" TargetMode="External"/><Relationship Id="rId3418" Type="http://schemas.openxmlformats.org/officeDocument/2006/relationships/hyperlink" Target="https://www.filmaffinity.com/es/film771039.html" TargetMode="External"/><Relationship Id="rId339" Type="http://schemas.openxmlformats.org/officeDocument/2006/relationships/hyperlink" Target="https://www.filmaffinity.com/es/film374755.html" TargetMode="External"/><Relationship Id="rId753" Type="http://schemas.openxmlformats.org/officeDocument/2006/relationships/hyperlink" Target="https://www.filmaffinity.com/es/film903973.html" TargetMode="External"/><Relationship Id="rId1383" Type="http://schemas.openxmlformats.org/officeDocument/2006/relationships/hyperlink" Target="https://www.filmaffinity.com/es/film254872.html" TargetMode="External"/><Relationship Id="rId2434" Type="http://schemas.openxmlformats.org/officeDocument/2006/relationships/hyperlink" Target="https://www.filmaffinity.com/es/film217961.html" TargetMode="External"/><Relationship Id="rId3832" Type="http://schemas.openxmlformats.org/officeDocument/2006/relationships/hyperlink" Target="https://www.filmaffinity.com/es/film622085.html" TargetMode="External"/><Relationship Id="rId6988" Type="http://schemas.openxmlformats.org/officeDocument/2006/relationships/hyperlink" Target="https://www.filmaffinity.com/es/film603033.html" TargetMode="External"/><Relationship Id="rId406" Type="http://schemas.openxmlformats.org/officeDocument/2006/relationships/hyperlink" Target="https://www.filmaffinity.com/es/film390535.html" TargetMode="External"/><Relationship Id="rId1036" Type="http://schemas.openxmlformats.org/officeDocument/2006/relationships/hyperlink" Target="https://www.filmaffinity.com/es/film761604.html" TargetMode="External"/><Relationship Id="rId820" Type="http://schemas.openxmlformats.org/officeDocument/2006/relationships/hyperlink" Target="https://www.filmaffinity.com/es/film696908.html" TargetMode="External"/><Relationship Id="rId1450" Type="http://schemas.openxmlformats.org/officeDocument/2006/relationships/hyperlink" Target="https://www.filmaffinity.com/es/film315826.html" TargetMode="External"/><Relationship Id="rId2501" Type="http://schemas.openxmlformats.org/officeDocument/2006/relationships/hyperlink" Target="https://www.filmaffinity.com/es/film703868.html" TargetMode="External"/><Relationship Id="rId5657" Type="http://schemas.openxmlformats.org/officeDocument/2006/relationships/hyperlink" Target="https://www.filmaffinity.com/es/film393226.html" TargetMode="External"/><Relationship Id="rId6708" Type="http://schemas.openxmlformats.org/officeDocument/2006/relationships/hyperlink" Target="https://www.filmaffinity.com/es/moviegenre.php?genre=WE&amp;attr=rat_count&amp;nodoc" TargetMode="External"/><Relationship Id="rId1103" Type="http://schemas.openxmlformats.org/officeDocument/2006/relationships/hyperlink" Target="https://www.filmaffinity.com/es/film538158.html" TargetMode="External"/><Relationship Id="rId4259" Type="http://schemas.openxmlformats.org/officeDocument/2006/relationships/hyperlink" Target="https://www.filmaffinity.com/es/film249608.html" TargetMode="External"/><Relationship Id="rId4673" Type="http://schemas.openxmlformats.org/officeDocument/2006/relationships/hyperlink" Target="https://www.filmaffinity.com/es/film960495.html" TargetMode="External"/><Relationship Id="rId5724" Type="http://schemas.openxmlformats.org/officeDocument/2006/relationships/hyperlink" Target="https://www.filmaffinity.com/es/film385133.html" TargetMode="External"/><Relationship Id="rId3275" Type="http://schemas.openxmlformats.org/officeDocument/2006/relationships/hyperlink" Target="https://www.filmaffinity.com/es/film290267.html" TargetMode="External"/><Relationship Id="rId4326" Type="http://schemas.openxmlformats.org/officeDocument/2006/relationships/hyperlink" Target="https://www.filmaffinity.com/es/film482708.html" TargetMode="External"/><Relationship Id="rId4740" Type="http://schemas.openxmlformats.org/officeDocument/2006/relationships/hyperlink" Target="https://www.filmaffinity.com/es/film888480.html" TargetMode="External"/><Relationship Id="rId196" Type="http://schemas.openxmlformats.org/officeDocument/2006/relationships/hyperlink" Target="https://www.filmaffinity.com/es/film688631.html" TargetMode="External"/><Relationship Id="rId2291" Type="http://schemas.openxmlformats.org/officeDocument/2006/relationships/hyperlink" Target="https://www.filmaffinity.com/es/film828134.html" TargetMode="External"/><Relationship Id="rId3342" Type="http://schemas.openxmlformats.org/officeDocument/2006/relationships/hyperlink" Target="https://www.filmaffinity.com/es/film857782.html" TargetMode="External"/><Relationship Id="rId6498" Type="http://schemas.openxmlformats.org/officeDocument/2006/relationships/hyperlink" Target="https://www.filmaffinity.com/es/moviegenre.php?genre=CO&amp;attr=rat_count&amp;nodoc" TargetMode="External"/><Relationship Id="rId263" Type="http://schemas.openxmlformats.org/officeDocument/2006/relationships/hyperlink" Target="https://www.filmaffinity.com/es/film635248.html" TargetMode="External"/><Relationship Id="rId6565" Type="http://schemas.openxmlformats.org/officeDocument/2006/relationships/hyperlink" Target="https://www.filmaffinity.com/es/moviegenre.php?genre=DR&amp;attr=rat_count&amp;nodoc" TargetMode="External"/><Relationship Id="rId330" Type="http://schemas.openxmlformats.org/officeDocument/2006/relationships/hyperlink" Target="https://www.filmaffinity.com/es/film917469.html" TargetMode="External"/><Relationship Id="rId2011" Type="http://schemas.openxmlformats.org/officeDocument/2006/relationships/hyperlink" Target="https://www.filmaffinity.com/es/film853528.html" TargetMode="External"/><Relationship Id="rId5167" Type="http://schemas.openxmlformats.org/officeDocument/2006/relationships/hyperlink" Target="https://www.filmaffinity.com/es/film944282.html" TargetMode="External"/><Relationship Id="rId6218" Type="http://schemas.openxmlformats.org/officeDocument/2006/relationships/hyperlink" Target="https://www.filmaffinity.com/es/film105853.html" TargetMode="External"/><Relationship Id="rId4183" Type="http://schemas.openxmlformats.org/officeDocument/2006/relationships/hyperlink" Target="https://www.filmaffinity.com/es/film479609.html" TargetMode="External"/><Relationship Id="rId5581" Type="http://schemas.openxmlformats.org/officeDocument/2006/relationships/hyperlink" Target="https://www.filmaffinity.com/es/film581161.html" TargetMode="External"/><Relationship Id="rId6632" Type="http://schemas.openxmlformats.org/officeDocument/2006/relationships/hyperlink" Target="https://www.filmaffinity.com/es/moviegenre.php?genre=WE&amp;attr=rat_count&amp;nodoc" TargetMode="External"/><Relationship Id="rId1777" Type="http://schemas.openxmlformats.org/officeDocument/2006/relationships/hyperlink" Target="https://www.filmaffinity.com/es/film181057.html" TargetMode="External"/><Relationship Id="rId2828" Type="http://schemas.openxmlformats.org/officeDocument/2006/relationships/hyperlink" Target="https://www.filmaffinity.com/es/film695727.html" TargetMode="External"/><Relationship Id="rId5234" Type="http://schemas.openxmlformats.org/officeDocument/2006/relationships/hyperlink" Target="https://www.filmaffinity.com/es/film320864.html" TargetMode="External"/><Relationship Id="rId69" Type="http://schemas.openxmlformats.org/officeDocument/2006/relationships/hyperlink" Target="https://www.filmaffinity.com/es/film617701.html" TargetMode="External"/><Relationship Id="rId1844" Type="http://schemas.openxmlformats.org/officeDocument/2006/relationships/hyperlink" Target="https://www.filmaffinity.com/es/film925182.html" TargetMode="External"/><Relationship Id="rId4250" Type="http://schemas.openxmlformats.org/officeDocument/2006/relationships/hyperlink" Target="https://www.filmaffinity.com/es/film685347.html" TargetMode="External"/><Relationship Id="rId5301" Type="http://schemas.openxmlformats.org/officeDocument/2006/relationships/hyperlink" Target="https://www.filmaffinity.com/es/film100747.html" TargetMode="External"/><Relationship Id="rId7059" Type="http://schemas.openxmlformats.org/officeDocument/2006/relationships/hyperlink" Target="https://www.filmaffinity.com/es/film137676.html" TargetMode="External"/><Relationship Id="rId7473" Type="http://schemas.openxmlformats.org/officeDocument/2006/relationships/hyperlink" Target="https://www.filmaffinity.com/es/film379935.html" TargetMode="External"/><Relationship Id="rId1911" Type="http://schemas.openxmlformats.org/officeDocument/2006/relationships/hyperlink" Target="https://www.filmaffinity.com/es/film354052.html" TargetMode="External"/><Relationship Id="rId3669" Type="http://schemas.openxmlformats.org/officeDocument/2006/relationships/hyperlink" Target="https://www.filmaffinity.com/es/film442058.html" TargetMode="External"/><Relationship Id="rId6075" Type="http://schemas.openxmlformats.org/officeDocument/2006/relationships/hyperlink" Target="https://www.filmaffinity.com/es/film420760.html" TargetMode="External"/><Relationship Id="rId7126" Type="http://schemas.openxmlformats.org/officeDocument/2006/relationships/hyperlink" Target="https://www.filmaffinity.com/es/film589077.html" TargetMode="External"/><Relationship Id="rId5091" Type="http://schemas.openxmlformats.org/officeDocument/2006/relationships/hyperlink" Target="https://www.filmaffinity.com/es/film218131.html" TargetMode="External"/><Relationship Id="rId6142" Type="http://schemas.openxmlformats.org/officeDocument/2006/relationships/hyperlink" Target="https://www.filmaffinity.com/es/film969934.html" TargetMode="External"/><Relationship Id="rId1287" Type="http://schemas.openxmlformats.org/officeDocument/2006/relationships/hyperlink" Target="https://www.filmaffinity.com/es/film429254.html" TargetMode="External"/><Relationship Id="rId2685" Type="http://schemas.openxmlformats.org/officeDocument/2006/relationships/hyperlink" Target="https://www.filmaffinity.com/es/film966998.html" TargetMode="External"/><Relationship Id="rId3736" Type="http://schemas.openxmlformats.org/officeDocument/2006/relationships/hyperlink" Target="https://www.filmaffinity.com/es/film186663.html" TargetMode="External"/><Relationship Id="rId657" Type="http://schemas.openxmlformats.org/officeDocument/2006/relationships/hyperlink" Target="https://www.filmaffinity.com/es/film233216.html" TargetMode="External"/><Relationship Id="rId2338" Type="http://schemas.openxmlformats.org/officeDocument/2006/relationships/hyperlink" Target="https://www.filmaffinity.com/es/film760536.html" TargetMode="External"/><Relationship Id="rId2752" Type="http://schemas.openxmlformats.org/officeDocument/2006/relationships/hyperlink" Target="https://www.filmaffinity.com/es/film339362.html" TargetMode="External"/><Relationship Id="rId3803" Type="http://schemas.openxmlformats.org/officeDocument/2006/relationships/hyperlink" Target="https://www.filmaffinity.com/es/film274299.html" TargetMode="External"/><Relationship Id="rId6959" Type="http://schemas.openxmlformats.org/officeDocument/2006/relationships/hyperlink" Target="https://www.filmaffinity.com/es/film521262.html" TargetMode="External"/><Relationship Id="rId724" Type="http://schemas.openxmlformats.org/officeDocument/2006/relationships/hyperlink" Target="https://www.filmaffinity.com/es/film934789.html" TargetMode="External"/><Relationship Id="rId1354" Type="http://schemas.openxmlformats.org/officeDocument/2006/relationships/hyperlink" Target="https://www.filmaffinity.com/es/film198317.html" TargetMode="External"/><Relationship Id="rId2405" Type="http://schemas.openxmlformats.org/officeDocument/2006/relationships/hyperlink" Target="https://www.filmaffinity.com/es/film525009.html" TargetMode="External"/><Relationship Id="rId5975" Type="http://schemas.openxmlformats.org/officeDocument/2006/relationships/hyperlink" Target="https://www.filmaffinity.com/es/film568811.html" TargetMode="External"/><Relationship Id="rId60" Type="http://schemas.openxmlformats.org/officeDocument/2006/relationships/hyperlink" Target="https://www.filmaffinity.com/es/film249716.html" TargetMode="External"/><Relationship Id="rId1007" Type="http://schemas.openxmlformats.org/officeDocument/2006/relationships/hyperlink" Target="https://www.filmaffinity.com/es/film472966.html" TargetMode="External"/><Relationship Id="rId1421" Type="http://schemas.openxmlformats.org/officeDocument/2006/relationships/hyperlink" Target="https://www.filmaffinity.com/es/film152232.html" TargetMode="External"/><Relationship Id="rId4577" Type="http://schemas.openxmlformats.org/officeDocument/2006/relationships/hyperlink" Target="https://www.filmaffinity.com/es/film903598.html" TargetMode="External"/><Relationship Id="rId4991" Type="http://schemas.openxmlformats.org/officeDocument/2006/relationships/hyperlink" Target="https://www.filmaffinity.com/es/film386683.html" TargetMode="External"/><Relationship Id="rId5628" Type="http://schemas.openxmlformats.org/officeDocument/2006/relationships/hyperlink" Target="https://www.filmaffinity.com/es/film172523.html" TargetMode="External"/><Relationship Id="rId3179" Type="http://schemas.openxmlformats.org/officeDocument/2006/relationships/hyperlink" Target="https://www.filmaffinity.com/es/film657571.html" TargetMode="External"/><Relationship Id="rId3593" Type="http://schemas.openxmlformats.org/officeDocument/2006/relationships/hyperlink" Target="https://www.filmaffinity.com/es/film137438.html" TargetMode="External"/><Relationship Id="rId4644" Type="http://schemas.openxmlformats.org/officeDocument/2006/relationships/hyperlink" Target="https://www.filmaffinity.com/es/film996571.html" TargetMode="External"/><Relationship Id="rId7050" Type="http://schemas.openxmlformats.org/officeDocument/2006/relationships/hyperlink" Target="https://www.filmaffinity.com/es/film775601.html" TargetMode="External"/><Relationship Id="rId2195" Type="http://schemas.openxmlformats.org/officeDocument/2006/relationships/hyperlink" Target="https://www.filmaffinity.com/es/film490217.html" TargetMode="External"/><Relationship Id="rId3246" Type="http://schemas.openxmlformats.org/officeDocument/2006/relationships/hyperlink" Target="https://www.filmaffinity.com/es/film503241.html" TargetMode="External"/><Relationship Id="rId167" Type="http://schemas.openxmlformats.org/officeDocument/2006/relationships/hyperlink" Target="https://www.filmaffinity.com/es/film325557.html" TargetMode="External"/><Relationship Id="rId581" Type="http://schemas.openxmlformats.org/officeDocument/2006/relationships/hyperlink" Target="https://www.filmaffinity.com/es/film553666.html" TargetMode="External"/><Relationship Id="rId2262" Type="http://schemas.openxmlformats.org/officeDocument/2006/relationships/hyperlink" Target="https://www.filmaffinity.com/es/film384489.html" TargetMode="External"/><Relationship Id="rId3660" Type="http://schemas.openxmlformats.org/officeDocument/2006/relationships/hyperlink" Target="https://www.filmaffinity.com/es/film584506.html" TargetMode="External"/><Relationship Id="rId4711" Type="http://schemas.openxmlformats.org/officeDocument/2006/relationships/hyperlink" Target="https://www.filmaffinity.com/es/film692803.html" TargetMode="External"/><Relationship Id="rId234" Type="http://schemas.openxmlformats.org/officeDocument/2006/relationships/hyperlink" Target="https://www.filmaffinity.com/es/film860920.html" TargetMode="External"/><Relationship Id="rId3313" Type="http://schemas.openxmlformats.org/officeDocument/2006/relationships/hyperlink" Target="https://www.filmaffinity.com/es/film462589.html" TargetMode="External"/><Relationship Id="rId6469" Type="http://schemas.openxmlformats.org/officeDocument/2006/relationships/hyperlink" Target="https://www.filmaffinity.com/es/moviegenre.php?genre=WE&amp;attr=rat_count&amp;nodoc" TargetMode="External"/><Relationship Id="rId6883" Type="http://schemas.openxmlformats.org/officeDocument/2006/relationships/hyperlink" Target="https://www.filmaffinity.com/es/film859652.html" TargetMode="External"/><Relationship Id="rId5485" Type="http://schemas.openxmlformats.org/officeDocument/2006/relationships/hyperlink" Target="https://www.filmaffinity.com/es/film553558.html" TargetMode="External"/><Relationship Id="rId6536" Type="http://schemas.openxmlformats.org/officeDocument/2006/relationships/hyperlink" Target="https://www.filmaffinity.com/es/moviegenre.php?genre=CO&amp;attr=rat_count&amp;nodoc" TargetMode="External"/><Relationship Id="rId6950" Type="http://schemas.openxmlformats.org/officeDocument/2006/relationships/hyperlink" Target="https://www.filmaffinity.com/es/film391714.html" TargetMode="External"/><Relationship Id="rId301" Type="http://schemas.openxmlformats.org/officeDocument/2006/relationships/hyperlink" Target="https://www.filmaffinity.com/es/film498304.html" TargetMode="External"/><Relationship Id="rId4087" Type="http://schemas.openxmlformats.org/officeDocument/2006/relationships/hyperlink" Target="https://www.filmaffinity.com/es/film230562.html" TargetMode="External"/><Relationship Id="rId5138" Type="http://schemas.openxmlformats.org/officeDocument/2006/relationships/hyperlink" Target="https://www.filmaffinity.com/es/film673293.html" TargetMode="External"/><Relationship Id="rId5552" Type="http://schemas.openxmlformats.org/officeDocument/2006/relationships/hyperlink" Target="https://www.filmaffinity.com/es/film576961.html" TargetMode="External"/><Relationship Id="rId6603" Type="http://schemas.openxmlformats.org/officeDocument/2006/relationships/hyperlink" Target="https://www.filmaffinity.com/es/moviegenre.php?genre=DR&amp;attr=rat_count&amp;nodoc" TargetMode="External"/><Relationship Id="rId1748" Type="http://schemas.openxmlformats.org/officeDocument/2006/relationships/hyperlink" Target="https://www.filmaffinity.com/es/film420595.html" TargetMode="External"/><Relationship Id="rId4154" Type="http://schemas.openxmlformats.org/officeDocument/2006/relationships/hyperlink" Target="https://www.filmaffinity.com/es/film822329.html" TargetMode="External"/><Relationship Id="rId5205" Type="http://schemas.openxmlformats.org/officeDocument/2006/relationships/hyperlink" Target="https://www.filmaffinity.com/es/film970266.html" TargetMode="External"/><Relationship Id="rId3170" Type="http://schemas.openxmlformats.org/officeDocument/2006/relationships/hyperlink" Target="https://www.filmaffinity.com/es/film654887.html" TargetMode="External"/><Relationship Id="rId4221" Type="http://schemas.openxmlformats.org/officeDocument/2006/relationships/hyperlink" Target="https://www.filmaffinity.com/es/film680679.html" TargetMode="External"/><Relationship Id="rId7377" Type="http://schemas.openxmlformats.org/officeDocument/2006/relationships/hyperlink" Target="https://www.filmaffinity.com/es/film257670.html" TargetMode="External"/><Relationship Id="rId1815" Type="http://schemas.openxmlformats.org/officeDocument/2006/relationships/hyperlink" Target="https://www.filmaffinity.com/es/film639781.html" TargetMode="External"/><Relationship Id="rId6393" Type="http://schemas.openxmlformats.org/officeDocument/2006/relationships/hyperlink" Target="https://www.filmaffinity.com/es/film793226.html" TargetMode="External"/><Relationship Id="rId3987" Type="http://schemas.openxmlformats.org/officeDocument/2006/relationships/hyperlink" Target="https://www.filmaffinity.com/es/film403928.html" TargetMode="External"/><Relationship Id="rId6046" Type="http://schemas.openxmlformats.org/officeDocument/2006/relationships/hyperlink" Target="https://www.filmaffinity.com/es/film107690.html" TargetMode="External"/><Relationship Id="rId7444" Type="http://schemas.openxmlformats.org/officeDocument/2006/relationships/hyperlink" Target="https://www.filmaffinity.com/es/film761539.html" TargetMode="External"/><Relationship Id="rId2589" Type="http://schemas.openxmlformats.org/officeDocument/2006/relationships/hyperlink" Target="https://www.filmaffinity.com/es/film686707.html" TargetMode="External"/><Relationship Id="rId6460" Type="http://schemas.openxmlformats.org/officeDocument/2006/relationships/hyperlink" Target="https://www.filmaffinity.com/es/moviegenre.php?genre=CO&amp;attr=rat_count&amp;nodoc" TargetMode="External"/><Relationship Id="rId975" Type="http://schemas.openxmlformats.org/officeDocument/2006/relationships/hyperlink" Target="https://www.filmaffinity.com/es/film515822.html" TargetMode="External"/><Relationship Id="rId2656" Type="http://schemas.openxmlformats.org/officeDocument/2006/relationships/hyperlink" Target="https://www.filmaffinity.com/es/film263630.html" TargetMode="External"/><Relationship Id="rId3707" Type="http://schemas.openxmlformats.org/officeDocument/2006/relationships/hyperlink" Target="https://www.filmaffinity.com/es/film507318.html" TargetMode="External"/><Relationship Id="rId5062" Type="http://schemas.openxmlformats.org/officeDocument/2006/relationships/hyperlink" Target="https://www.filmaffinity.com/es/film163205.html" TargetMode="External"/><Relationship Id="rId6113" Type="http://schemas.openxmlformats.org/officeDocument/2006/relationships/hyperlink" Target="https://www.filmaffinity.com/es/film673972.html" TargetMode="External"/><Relationship Id="rId628" Type="http://schemas.openxmlformats.org/officeDocument/2006/relationships/hyperlink" Target="https://www.filmaffinity.com/es/film910500.html" TargetMode="External"/><Relationship Id="rId1258" Type="http://schemas.openxmlformats.org/officeDocument/2006/relationships/hyperlink" Target="https://www.filmaffinity.com/es/film838988.html" TargetMode="External"/><Relationship Id="rId1672" Type="http://schemas.openxmlformats.org/officeDocument/2006/relationships/hyperlink" Target="https://www.filmaffinity.com/es/film296296.html" TargetMode="External"/><Relationship Id="rId2309" Type="http://schemas.openxmlformats.org/officeDocument/2006/relationships/hyperlink" Target="https://www.filmaffinity.com/es/film945012.html" TargetMode="External"/><Relationship Id="rId2723" Type="http://schemas.openxmlformats.org/officeDocument/2006/relationships/hyperlink" Target="https://www.filmaffinity.com/es/film232179.html" TargetMode="External"/><Relationship Id="rId5879" Type="http://schemas.openxmlformats.org/officeDocument/2006/relationships/hyperlink" Target="https://www.filmaffinity.com/es/film240724.html" TargetMode="External"/><Relationship Id="rId1325" Type="http://schemas.openxmlformats.org/officeDocument/2006/relationships/hyperlink" Target="https://www.filmaffinity.com/es/film447606.html" TargetMode="External"/><Relationship Id="rId3497" Type="http://schemas.openxmlformats.org/officeDocument/2006/relationships/hyperlink" Target="https://www.filmaffinity.com/es/film885867.html" TargetMode="External"/><Relationship Id="rId4895" Type="http://schemas.openxmlformats.org/officeDocument/2006/relationships/hyperlink" Target="https://www.filmaffinity.com/es/film159596.html" TargetMode="External"/><Relationship Id="rId5946" Type="http://schemas.openxmlformats.org/officeDocument/2006/relationships/hyperlink" Target="https://www.filmaffinity.com/es/film235733.html" TargetMode="External"/><Relationship Id="rId31" Type="http://schemas.openxmlformats.org/officeDocument/2006/relationships/hyperlink" Target="https://www.filmaffinity.com/es/film100357.html" TargetMode="External"/><Relationship Id="rId2099" Type="http://schemas.openxmlformats.org/officeDocument/2006/relationships/hyperlink" Target="https://www.filmaffinity.com/es/film642545.html" TargetMode="External"/><Relationship Id="rId4548" Type="http://schemas.openxmlformats.org/officeDocument/2006/relationships/hyperlink" Target="https://www.filmaffinity.com/es/film850334.html" TargetMode="External"/><Relationship Id="rId4962" Type="http://schemas.openxmlformats.org/officeDocument/2006/relationships/hyperlink" Target="https://www.filmaffinity.com/es/film339860.html" TargetMode="External"/><Relationship Id="rId7021" Type="http://schemas.openxmlformats.org/officeDocument/2006/relationships/hyperlink" Target="https://www.filmaffinity.com/es/film159693.html" TargetMode="External"/><Relationship Id="rId3564" Type="http://schemas.openxmlformats.org/officeDocument/2006/relationships/hyperlink" Target="https://www.filmaffinity.com/es/film290066.html" TargetMode="External"/><Relationship Id="rId4615" Type="http://schemas.openxmlformats.org/officeDocument/2006/relationships/hyperlink" Target="https://www.filmaffinity.com/es/film140654.html" TargetMode="External"/><Relationship Id="rId485" Type="http://schemas.openxmlformats.org/officeDocument/2006/relationships/hyperlink" Target="https://www.filmaffinity.com/es/film115585.html" TargetMode="External"/><Relationship Id="rId2166" Type="http://schemas.openxmlformats.org/officeDocument/2006/relationships/hyperlink" Target="https://www.filmaffinity.com/es/film925248.html" TargetMode="External"/><Relationship Id="rId2580" Type="http://schemas.openxmlformats.org/officeDocument/2006/relationships/hyperlink" Target="https://www.filmaffinity.com/es/film576337.html" TargetMode="External"/><Relationship Id="rId3217" Type="http://schemas.openxmlformats.org/officeDocument/2006/relationships/hyperlink" Target="https://www.filmaffinity.com/es/film904832.html" TargetMode="External"/><Relationship Id="rId3631" Type="http://schemas.openxmlformats.org/officeDocument/2006/relationships/hyperlink" Target="https://www.filmaffinity.com/es/film966457.html" TargetMode="External"/><Relationship Id="rId6787" Type="http://schemas.openxmlformats.org/officeDocument/2006/relationships/hyperlink" Target="https://www.filmaffinity.com/es/film654553.html" TargetMode="External"/><Relationship Id="rId138" Type="http://schemas.openxmlformats.org/officeDocument/2006/relationships/hyperlink" Target="https://www.filmaffinity.com/es/film600203.html" TargetMode="External"/><Relationship Id="rId552" Type="http://schemas.openxmlformats.org/officeDocument/2006/relationships/hyperlink" Target="https://www.filmaffinity.com/es/film358071.html" TargetMode="External"/><Relationship Id="rId1182" Type="http://schemas.openxmlformats.org/officeDocument/2006/relationships/hyperlink" Target="https://www.filmaffinity.com/es/film178221.html" TargetMode="External"/><Relationship Id="rId2233" Type="http://schemas.openxmlformats.org/officeDocument/2006/relationships/hyperlink" Target="https://www.filmaffinity.com/es/film610930.html" TargetMode="External"/><Relationship Id="rId5389" Type="http://schemas.openxmlformats.org/officeDocument/2006/relationships/hyperlink" Target="https://www.filmaffinity.com/es/film267304.html" TargetMode="External"/><Relationship Id="rId6854" Type="http://schemas.openxmlformats.org/officeDocument/2006/relationships/hyperlink" Target="https://www.filmaffinity.com/es/film509139.html" TargetMode="External"/><Relationship Id="rId205" Type="http://schemas.openxmlformats.org/officeDocument/2006/relationships/hyperlink" Target="https://www.filmaffinity.com/es/film992791.html" TargetMode="External"/><Relationship Id="rId2300" Type="http://schemas.openxmlformats.org/officeDocument/2006/relationships/hyperlink" Target="https://www.filmaffinity.com/es/film999687.html" TargetMode="External"/><Relationship Id="rId5456" Type="http://schemas.openxmlformats.org/officeDocument/2006/relationships/hyperlink" Target="https://www.filmaffinity.com/es/film546330.html" TargetMode="External"/><Relationship Id="rId6507" Type="http://schemas.openxmlformats.org/officeDocument/2006/relationships/hyperlink" Target="https://www.filmaffinity.com/es/moviegenre.php?genre=WE&amp;attr=rat_count&amp;nodoc" TargetMode="External"/><Relationship Id="rId1999" Type="http://schemas.openxmlformats.org/officeDocument/2006/relationships/hyperlink" Target="https://www.filmaffinity.com/es/film998518.html" TargetMode="External"/><Relationship Id="rId4058" Type="http://schemas.openxmlformats.org/officeDocument/2006/relationships/hyperlink" Target="https://www.filmaffinity.com/es/film638994.html" TargetMode="External"/><Relationship Id="rId4472" Type="http://schemas.openxmlformats.org/officeDocument/2006/relationships/hyperlink" Target="https://www.filmaffinity.com/es/film826016.html" TargetMode="External"/><Relationship Id="rId5109" Type="http://schemas.openxmlformats.org/officeDocument/2006/relationships/hyperlink" Target="https://www.filmaffinity.com/es/film180851.html" TargetMode="External"/><Relationship Id="rId5870" Type="http://schemas.openxmlformats.org/officeDocument/2006/relationships/hyperlink" Target="https://www.filmaffinity.com/es/film783331.html" TargetMode="External"/><Relationship Id="rId6921" Type="http://schemas.openxmlformats.org/officeDocument/2006/relationships/hyperlink" Target="https://www.filmaffinity.com/es/film389512.html" TargetMode="External"/><Relationship Id="rId3074" Type="http://schemas.openxmlformats.org/officeDocument/2006/relationships/hyperlink" Target="https://www.filmaffinity.com/es/film314631.html" TargetMode="External"/><Relationship Id="rId4125" Type="http://schemas.openxmlformats.org/officeDocument/2006/relationships/hyperlink" Target="https://www.filmaffinity.com/es/film703129.html" TargetMode="External"/><Relationship Id="rId5523" Type="http://schemas.openxmlformats.org/officeDocument/2006/relationships/hyperlink" Target="https://www.filmaffinity.com/es/film650789.html" TargetMode="External"/><Relationship Id="rId1719" Type="http://schemas.openxmlformats.org/officeDocument/2006/relationships/hyperlink" Target="https://www.filmaffinity.com/es/film866039.html" TargetMode="External"/><Relationship Id="rId2090" Type="http://schemas.openxmlformats.org/officeDocument/2006/relationships/hyperlink" Target="https://www.filmaffinity.com/es/film610438.html" TargetMode="External"/><Relationship Id="rId3141" Type="http://schemas.openxmlformats.org/officeDocument/2006/relationships/hyperlink" Target="https://www.filmaffinity.com/es/film485430.html" TargetMode="External"/><Relationship Id="rId6297" Type="http://schemas.openxmlformats.org/officeDocument/2006/relationships/hyperlink" Target="https://www.filmaffinity.com/es/film579243.html" TargetMode="External"/><Relationship Id="rId7348" Type="http://schemas.openxmlformats.org/officeDocument/2006/relationships/hyperlink" Target="https://www.filmaffinity.com/es/film587692.html" TargetMode="External"/><Relationship Id="rId3958" Type="http://schemas.openxmlformats.org/officeDocument/2006/relationships/hyperlink" Target="https://www.filmaffinity.com/es/film108848.html" TargetMode="External"/><Relationship Id="rId6364" Type="http://schemas.openxmlformats.org/officeDocument/2006/relationships/hyperlink" Target="https://www.filmaffinity.com/es/film874528.html" TargetMode="External"/><Relationship Id="rId7415" Type="http://schemas.openxmlformats.org/officeDocument/2006/relationships/hyperlink" Target="https://www.filmaffinity.com/es/film617802.html" TargetMode="External"/><Relationship Id="rId879" Type="http://schemas.openxmlformats.org/officeDocument/2006/relationships/hyperlink" Target="https://www.filmaffinity.com/es/film694482.html" TargetMode="External"/><Relationship Id="rId5380" Type="http://schemas.openxmlformats.org/officeDocument/2006/relationships/hyperlink" Target="https://www.filmaffinity.com/es/film650495.html" TargetMode="External"/><Relationship Id="rId6017" Type="http://schemas.openxmlformats.org/officeDocument/2006/relationships/hyperlink" Target="https://www.filmaffinity.com/es/film360344.html" TargetMode="External"/><Relationship Id="rId6431" Type="http://schemas.openxmlformats.org/officeDocument/2006/relationships/hyperlink" Target="https://www.filmaffinity.com/es/moviegenre.php?genre=AC&amp;attr=rat_count&amp;nodoc" TargetMode="External"/><Relationship Id="rId1576" Type="http://schemas.openxmlformats.org/officeDocument/2006/relationships/hyperlink" Target="https://www.filmaffinity.com/es/film228713.html" TargetMode="External"/><Relationship Id="rId2974" Type="http://schemas.openxmlformats.org/officeDocument/2006/relationships/hyperlink" Target="https://www.filmaffinity.com/es/film522366.html" TargetMode="External"/><Relationship Id="rId5033" Type="http://schemas.openxmlformats.org/officeDocument/2006/relationships/hyperlink" Target="https://www.filmaffinity.com/es/film150134.html" TargetMode="External"/><Relationship Id="rId946" Type="http://schemas.openxmlformats.org/officeDocument/2006/relationships/hyperlink" Target="https://www.filmaffinity.com/es/film742076.html" TargetMode="External"/><Relationship Id="rId1229" Type="http://schemas.openxmlformats.org/officeDocument/2006/relationships/hyperlink" Target="https://www.filmaffinity.com/es/film376708.html" TargetMode="External"/><Relationship Id="rId1990" Type="http://schemas.openxmlformats.org/officeDocument/2006/relationships/hyperlink" Target="https://www.filmaffinity.com/es/film354455.html" TargetMode="External"/><Relationship Id="rId2627" Type="http://schemas.openxmlformats.org/officeDocument/2006/relationships/hyperlink" Target="https://www.filmaffinity.com/es/film183835.html" TargetMode="External"/><Relationship Id="rId5100" Type="http://schemas.openxmlformats.org/officeDocument/2006/relationships/hyperlink" Target="https://www.filmaffinity.com/es/film515988.html" TargetMode="External"/><Relationship Id="rId1643" Type="http://schemas.openxmlformats.org/officeDocument/2006/relationships/hyperlink" Target="https://www.filmaffinity.com/es/film859386.html" TargetMode="External"/><Relationship Id="rId4799" Type="http://schemas.openxmlformats.org/officeDocument/2006/relationships/hyperlink" Target="https://www.filmaffinity.com/es/film458023.html" TargetMode="External"/><Relationship Id="rId1710" Type="http://schemas.openxmlformats.org/officeDocument/2006/relationships/hyperlink" Target="https://www.filmaffinity.com/es/film281749.html" TargetMode="External"/><Relationship Id="rId4866" Type="http://schemas.openxmlformats.org/officeDocument/2006/relationships/hyperlink" Target="https://www.filmaffinity.com/es/film706180.html" TargetMode="External"/><Relationship Id="rId5917" Type="http://schemas.openxmlformats.org/officeDocument/2006/relationships/hyperlink" Target="https://www.filmaffinity.com/es/film449620.html" TargetMode="External"/><Relationship Id="rId7272" Type="http://schemas.openxmlformats.org/officeDocument/2006/relationships/hyperlink" Target="https://www.filmaffinity.com/es/film250482.html" TargetMode="External"/><Relationship Id="rId3468" Type="http://schemas.openxmlformats.org/officeDocument/2006/relationships/hyperlink" Target="https://www.filmaffinity.com/es/film956445.html" TargetMode="External"/><Relationship Id="rId3882" Type="http://schemas.openxmlformats.org/officeDocument/2006/relationships/hyperlink" Target="https://www.filmaffinity.com/es/film124882.html" TargetMode="External"/><Relationship Id="rId4519" Type="http://schemas.openxmlformats.org/officeDocument/2006/relationships/hyperlink" Target="https://www.filmaffinity.com/es/film944220.html" TargetMode="External"/><Relationship Id="rId4933" Type="http://schemas.openxmlformats.org/officeDocument/2006/relationships/hyperlink" Target="https://www.filmaffinity.com/es/film447004.html" TargetMode="External"/><Relationship Id="rId389" Type="http://schemas.openxmlformats.org/officeDocument/2006/relationships/hyperlink" Target="https://www.filmaffinity.com/es/film280623.html" TargetMode="External"/><Relationship Id="rId2484" Type="http://schemas.openxmlformats.org/officeDocument/2006/relationships/hyperlink" Target="https://www.filmaffinity.com/es/film773042.html" TargetMode="External"/><Relationship Id="rId3535" Type="http://schemas.openxmlformats.org/officeDocument/2006/relationships/hyperlink" Target="https://www.filmaffinity.com/es/film140135.html" TargetMode="External"/><Relationship Id="rId456" Type="http://schemas.openxmlformats.org/officeDocument/2006/relationships/hyperlink" Target="https://www.filmaffinity.com/es/film550582.html" TargetMode="External"/><Relationship Id="rId870" Type="http://schemas.openxmlformats.org/officeDocument/2006/relationships/hyperlink" Target="https://www.filmaffinity.com/es/film283186.html" TargetMode="External"/><Relationship Id="rId1086" Type="http://schemas.openxmlformats.org/officeDocument/2006/relationships/hyperlink" Target="https://www.filmaffinity.com/es/film364275.html" TargetMode="External"/><Relationship Id="rId2137" Type="http://schemas.openxmlformats.org/officeDocument/2006/relationships/hyperlink" Target="https://www.filmaffinity.com/es/film330161.html" TargetMode="External"/><Relationship Id="rId2551" Type="http://schemas.openxmlformats.org/officeDocument/2006/relationships/hyperlink" Target="https://www.filmaffinity.com/es/film968591.html" TargetMode="External"/><Relationship Id="rId109" Type="http://schemas.openxmlformats.org/officeDocument/2006/relationships/hyperlink" Target="https://www.filmaffinity.com/es/film671403.html" TargetMode="External"/><Relationship Id="rId523" Type="http://schemas.openxmlformats.org/officeDocument/2006/relationships/hyperlink" Target="https://www.filmaffinity.com/es/film923281.html" TargetMode="External"/><Relationship Id="rId1153" Type="http://schemas.openxmlformats.org/officeDocument/2006/relationships/hyperlink" Target="https://www.filmaffinity.com/es/film676866.html" TargetMode="External"/><Relationship Id="rId2204" Type="http://schemas.openxmlformats.org/officeDocument/2006/relationships/hyperlink" Target="https://www.filmaffinity.com/es/film191766.html" TargetMode="External"/><Relationship Id="rId3602" Type="http://schemas.openxmlformats.org/officeDocument/2006/relationships/hyperlink" Target="https://www.filmaffinity.com/es/film907537.html" TargetMode="External"/><Relationship Id="rId6758" Type="http://schemas.openxmlformats.org/officeDocument/2006/relationships/hyperlink" Target="https://www.filmaffinity.com/es/film276067.html" TargetMode="External"/><Relationship Id="rId5774" Type="http://schemas.openxmlformats.org/officeDocument/2006/relationships/hyperlink" Target="https://www.filmaffinity.com/es/film158524.html" TargetMode="External"/><Relationship Id="rId6825" Type="http://schemas.openxmlformats.org/officeDocument/2006/relationships/hyperlink" Target="https://www.filmaffinity.com/es/film474400.html" TargetMode="External"/><Relationship Id="rId1220" Type="http://schemas.openxmlformats.org/officeDocument/2006/relationships/hyperlink" Target="https://www.filmaffinity.com/es/film305677.html" TargetMode="External"/><Relationship Id="rId4376" Type="http://schemas.openxmlformats.org/officeDocument/2006/relationships/hyperlink" Target="https://www.filmaffinity.com/es/film578375.html" TargetMode="External"/><Relationship Id="rId4790" Type="http://schemas.openxmlformats.org/officeDocument/2006/relationships/hyperlink" Target="https://www.filmaffinity.com/es/film572486.html" TargetMode="External"/><Relationship Id="rId5427" Type="http://schemas.openxmlformats.org/officeDocument/2006/relationships/hyperlink" Target="https://www.filmaffinity.com/es/film254406.html" TargetMode="External"/><Relationship Id="rId5841" Type="http://schemas.openxmlformats.org/officeDocument/2006/relationships/hyperlink" Target="https://www.filmaffinity.com/es/film804072.html" TargetMode="External"/><Relationship Id="rId3392" Type="http://schemas.openxmlformats.org/officeDocument/2006/relationships/hyperlink" Target="https://www.filmaffinity.com/es/film224690.html" TargetMode="External"/><Relationship Id="rId4029" Type="http://schemas.openxmlformats.org/officeDocument/2006/relationships/hyperlink" Target="https://www.filmaffinity.com/es/film419010.html" TargetMode="External"/><Relationship Id="rId4443" Type="http://schemas.openxmlformats.org/officeDocument/2006/relationships/hyperlink" Target="https://www.filmaffinity.com/es/film394374.html" TargetMode="External"/><Relationship Id="rId3045" Type="http://schemas.openxmlformats.org/officeDocument/2006/relationships/hyperlink" Target="https://www.filmaffinity.com/es/film170015.html" TargetMode="External"/><Relationship Id="rId4510" Type="http://schemas.openxmlformats.org/officeDocument/2006/relationships/hyperlink" Target="https://www.filmaffinity.com/es/film808563.html" TargetMode="External"/><Relationship Id="rId380" Type="http://schemas.openxmlformats.org/officeDocument/2006/relationships/hyperlink" Target="https://www.filmaffinity.com/es/film802709.html" TargetMode="External"/><Relationship Id="rId2061" Type="http://schemas.openxmlformats.org/officeDocument/2006/relationships/hyperlink" Target="https://www.filmaffinity.com/es/film795100.html" TargetMode="External"/><Relationship Id="rId3112" Type="http://schemas.openxmlformats.org/officeDocument/2006/relationships/hyperlink" Target="https://www.filmaffinity.com/es/film353812.html" TargetMode="External"/><Relationship Id="rId6268" Type="http://schemas.openxmlformats.org/officeDocument/2006/relationships/hyperlink" Target="https://www.filmaffinity.com/es/film274571.html" TargetMode="External"/><Relationship Id="rId6682" Type="http://schemas.openxmlformats.org/officeDocument/2006/relationships/hyperlink" Target="https://www.filmaffinity.com/es/moviegenre.php?genre=DR&amp;attr=rat_count&amp;nodoc" TargetMode="External"/><Relationship Id="rId7319" Type="http://schemas.openxmlformats.org/officeDocument/2006/relationships/hyperlink" Target="https://www.filmaffinity.com/es/film618000.html" TargetMode="External"/><Relationship Id="rId5284" Type="http://schemas.openxmlformats.org/officeDocument/2006/relationships/hyperlink" Target="https://www.filmaffinity.com/es/film895644.html" TargetMode="External"/><Relationship Id="rId6335" Type="http://schemas.openxmlformats.org/officeDocument/2006/relationships/hyperlink" Target="https://www.filmaffinity.com/es/film793407.html" TargetMode="External"/><Relationship Id="rId100" Type="http://schemas.openxmlformats.org/officeDocument/2006/relationships/hyperlink" Target="https://www.filmaffinity.com/es/film333605.html" TargetMode="External"/><Relationship Id="rId2878" Type="http://schemas.openxmlformats.org/officeDocument/2006/relationships/hyperlink" Target="https://www.filmaffinity.com/es/film507023.html" TargetMode="External"/><Relationship Id="rId3929" Type="http://schemas.openxmlformats.org/officeDocument/2006/relationships/hyperlink" Target="https://www.filmaffinity.com/es/film555133.html" TargetMode="External"/><Relationship Id="rId1894" Type="http://schemas.openxmlformats.org/officeDocument/2006/relationships/hyperlink" Target="https://www.filmaffinity.com/es/film228146.html" TargetMode="External"/><Relationship Id="rId2945" Type="http://schemas.openxmlformats.org/officeDocument/2006/relationships/hyperlink" Target="https://www.filmaffinity.com/es/film244407.html" TargetMode="External"/><Relationship Id="rId5351" Type="http://schemas.openxmlformats.org/officeDocument/2006/relationships/hyperlink" Target="https://www.filmaffinity.com/es/film483423.html" TargetMode="External"/><Relationship Id="rId6402" Type="http://schemas.openxmlformats.org/officeDocument/2006/relationships/hyperlink" Target="https://www.filmaffinity.com/es/film461628.html" TargetMode="External"/><Relationship Id="rId917" Type="http://schemas.openxmlformats.org/officeDocument/2006/relationships/hyperlink" Target="https://www.filmaffinity.com/es/film893856.html" TargetMode="External"/><Relationship Id="rId1547" Type="http://schemas.openxmlformats.org/officeDocument/2006/relationships/hyperlink" Target="https://www.filmaffinity.com/es/film354169.html" TargetMode="External"/><Relationship Id="rId1961" Type="http://schemas.openxmlformats.org/officeDocument/2006/relationships/hyperlink" Target="https://www.filmaffinity.com/es/film652448.html" TargetMode="External"/><Relationship Id="rId5004" Type="http://schemas.openxmlformats.org/officeDocument/2006/relationships/hyperlink" Target="https://www.filmaffinity.com/es/film868356.html" TargetMode="External"/><Relationship Id="rId1614" Type="http://schemas.openxmlformats.org/officeDocument/2006/relationships/hyperlink" Target="https://www.filmaffinity.com/es/film721411.html" TargetMode="External"/><Relationship Id="rId4020" Type="http://schemas.openxmlformats.org/officeDocument/2006/relationships/hyperlink" Target="https://www.filmaffinity.com/es/film841409.html" TargetMode="External"/><Relationship Id="rId7176" Type="http://schemas.openxmlformats.org/officeDocument/2006/relationships/hyperlink" Target="https://www.filmaffinity.com/es/film584095.html" TargetMode="External"/><Relationship Id="rId3786" Type="http://schemas.openxmlformats.org/officeDocument/2006/relationships/hyperlink" Target="https://www.filmaffinity.com/es/film189922.html" TargetMode="External"/><Relationship Id="rId6192" Type="http://schemas.openxmlformats.org/officeDocument/2006/relationships/hyperlink" Target="https://www.filmaffinity.com/es/film288606.html" TargetMode="External"/><Relationship Id="rId7243" Type="http://schemas.openxmlformats.org/officeDocument/2006/relationships/hyperlink" Target="https://www.filmaffinity.com/es/film551345.html" TargetMode="External"/><Relationship Id="rId2388" Type="http://schemas.openxmlformats.org/officeDocument/2006/relationships/hyperlink" Target="https://www.filmaffinity.com/es/film412657.html" TargetMode="External"/><Relationship Id="rId3439" Type="http://schemas.openxmlformats.org/officeDocument/2006/relationships/hyperlink" Target="https://www.filmaffinity.com/es/film467914.html" TargetMode="External"/><Relationship Id="rId4837" Type="http://schemas.openxmlformats.org/officeDocument/2006/relationships/hyperlink" Target="https://www.filmaffinity.com/es/film858463.html" TargetMode="External"/><Relationship Id="rId7310" Type="http://schemas.openxmlformats.org/officeDocument/2006/relationships/hyperlink" Target="https://www.filmaffinity.com/es/film314546.html" TargetMode="External"/><Relationship Id="rId3853" Type="http://schemas.openxmlformats.org/officeDocument/2006/relationships/hyperlink" Target="https://www.filmaffinity.com/es/film225570.html" TargetMode="External"/><Relationship Id="rId4904" Type="http://schemas.openxmlformats.org/officeDocument/2006/relationships/hyperlink" Target="https://www.filmaffinity.com/es/film302330.html" TargetMode="External"/><Relationship Id="rId774" Type="http://schemas.openxmlformats.org/officeDocument/2006/relationships/hyperlink" Target="https://www.filmaffinity.com/es/film592515.html" TargetMode="External"/><Relationship Id="rId1057" Type="http://schemas.openxmlformats.org/officeDocument/2006/relationships/hyperlink" Target="https://www.filmaffinity.com/es/film754410.html" TargetMode="External"/><Relationship Id="rId2455" Type="http://schemas.openxmlformats.org/officeDocument/2006/relationships/hyperlink" Target="https://www.filmaffinity.com/es/film715705.html" TargetMode="External"/><Relationship Id="rId3506" Type="http://schemas.openxmlformats.org/officeDocument/2006/relationships/hyperlink" Target="https://www.filmaffinity.com/es/film291115.html" TargetMode="External"/><Relationship Id="rId3920" Type="http://schemas.openxmlformats.org/officeDocument/2006/relationships/hyperlink" Target="https://www.filmaffinity.com/es/film135141.html" TargetMode="External"/><Relationship Id="rId427" Type="http://schemas.openxmlformats.org/officeDocument/2006/relationships/hyperlink" Target="https://www.filmaffinity.com/es/film279181.html" TargetMode="External"/><Relationship Id="rId841" Type="http://schemas.openxmlformats.org/officeDocument/2006/relationships/hyperlink" Target="https://www.filmaffinity.com/es/film438508.html" TargetMode="External"/><Relationship Id="rId1471" Type="http://schemas.openxmlformats.org/officeDocument/2006/relationships/hyperlink" Target="https://www.filmaffinity.com/es/film162705.html" TargetMode="External"/><Relationship Id="rId2108" Type="http://schemas.openxmlformats.org/officeDocument/2006/relationships/hyperlink" Target="https://www.filmaffinity.com/es/film327261.html" TargetMode="External"/><Relationship Id="rId2522" Type="http://schemas.openxmlformats.org/officeDocument/2006/relationships/hyperlink" Target="https://www.filmaffinity.com/es/film165278.html" TargetMode="External"/><Relationship Id="rId5678" Type="http://schemas.openxmlformats.org/officeDocument/2006/relationships/hyperlink" Target="https://www.filmaffinity.com/es/film836679.html" TargetMode="External"/><Relationship Id="rId6729" Type="http://schemas.openxmlformats.org/officeDocument/2006/relationships/hyperlink" Target="https://www.filmaffinity.com/es/film994765.html" TargetMode="External"/><Relationship Id="rId1124" Type="http://schemas.openxmlformats.org/officeDocument/2006/relationships/hyperlink" Target="https://www.filmaffinity.com/es/film699933.html" TargetMode="External"/><Relationship Id="rId4694" Type="http://schemas.openxmlformats.org/officeDocument/2006/relationships/hyperlink" Target="https://www.filmaffinity.com/es/film348872.html" TargetMode="External"/><Relationship Id="rId5745" Type="http://schemas.openxmlformats.org/officeDocument/2006/relationships/hyperlink" Target="https://www.filmaffinity.com/es/film203564.html" TargetMode="External"/><Relationship Id="rId3296" Type="http://schemas.openxmlformats.org/officeDocument/2006/relationships/hyperlink" Target="https://www.filmaffinity.com/es/film270296.html" TargetMode="External"/><Relationship Id="rId4347" Type="http://schemas.openxmlformats.org/officeDocument/2006/relationships/hyperlink" Target="https://www.filmaffinity.com/es/film882305.html" TargetMode="External"/><Relationship Id="rId4761" Type="http://schemas.openxmlformats.org/officeDocument/2006/relationships/hyperlink" Target="https://www.filmaffinity.com/es/film352345.html" TargetMode="External"/><Relationship Id="rId3363" Type="http://schemas.openxmlformats.org/officeDocument/2006/relationships/hyperlink" Target="https://www.filmaffinity.com/es/film861155.html" TargetMode="External"/><Relationship Id="rId4414" Type="http://schemas.openxmlformats.org/officeDocument/2006/relationships/hyperlink" Target="https://www.filmaffinity.com/es/film359151.html" TargetMode="External"/><Relationship Id="rId5812" Type="http://schemas.openxmlformats.org/officeDocument/2006/relationships/hyperlink" Target="https://www.filmaffinity.com/es/film386762.html" TargetMode="External"/><Relationship Id="rId284" Type="http://schemas.openxmlformats.org/officeDocument/2006/relationships/hyperlink" Target="https://www.filmaffinity.com/es/film232699.html" TargetMode="External"/><Relationship Id="rId3016" Type="http://schemas.openxmlformats.org/officeDocument/2006/relationships/hyperlink" Target="https://www.filmaffinity.com/es/film201910.html" TargetMode="External"/><Relationship Id="rId3430" Type="http://schemas.openxmlformats.org/officeDocument/2006/relationships/hyperlink" Target="https://www.filmaffinity.com/es/film974502.html" TargetMode="External"/><Relationship Id="rId5188" Type="http://schemas.openxmlformats.org/officeDocument/2006/relationships/hyperlink" Target="https://www.filmaffinity.com/es/film653956.html" TargetMode="External"/><Relationship Id="rId6586" Type="http://schemas.openxmlformats.org/officeDocument/2006/relationships/hyperlink" Target="https://www.filmaffinity.com/es/moviegenre.php?genre=WE&amp;attr=rat_count&amp;nodoc" TargetMode="External"/><Relationship Id="rId351" Type="http://schemas.openxmlformats.org/officeDocument/2006/relationships/hyperlink" Target="https://www.filmaffinity.com/es/film808254.html" TargetMode="External"/><Relationship Id="rId2032" Type="http://schemas.openxmlformats.org/officeDocument/2006/relationships/hyperlink" Target="https://www.filmaffinity.com/es/film753002.html" TargetMode="External"/><Relationship Id="rId6239" Type="http://schemas.openxmlformats.org/officeDocument/2006/relationships/hyperlink" Target="https://www.filmaffinity.com/es/film950641.html" TargetMode="External"/><Relationship Id="rId6653" Type="http://schemas.openxmlformats.org/officeDocument/2006/relationships/hyperlink" Target="https://www.filmaffinity.com/es/moviegenre.php?genre=C-F&amp;attr=rat_count&amp;nodoc" TargetMode="External"/><Relationship Id="rId1798" Type="http://schemas.openxmlformats.org/officeDocument/2006/relationships/hyperlink" Target="https://www.filmaffinity.com/es/film648348.html" TargetMode="External"/><Relationship Id="rId2849" Type="http://schemas.openxmlformats.org/officeDocument/2006/relationships/hyperlink" Target="https://www.filmaffinity.com/es/film152584.html" TargetMode="External"/><Relationship Id="rId5255" Type="http://schemas.openxmlformats.org/officeDocument/2006/relationships/hyperlink" Target="https://www.filmaffinity.com/es/film205123.html" TargetMode="External"/><Relationship Id="rId6306" Type="http://schemas.openxmlformats.org/officeDocument/2006/relationships/hyperlink" Target="https://www.filmaffinity.com/es/film299883.html" TargetMode="External"/><Relationship Id="rId6720" Type="http://schemas.openxmlformats.org/officeDocument/2006/relationships/hyperlink" Target="https://www.filmaffinity.com/es/moviegenre.php?genre=CO&amp;attr=rat_count&amp;nodoc" TargetMode="External"/><Relationship Id="rId1865" Type="http://schemas.openxmlformats.org/officeDocument/2006/relationships/hyperlink" Target="https://www.filmaffinity.com/es/film364687.html" TargetMode="External"/><Relationship Id="rId4271" Type="http://schemas.openxmlformats.org/officeDocument/2006/relationships/hyperlink" Target="https://www.filmaffinity.com/es/film685775.html" TargetMode="External"/><Relationship Id="rId5322" Type="http://schemas.openxmlformats.org/officeDocument/2006/relationships/hyperlink" Target="https://www.filmaffinity.com/es/film370119.html" TargetMode="External"/><Relationship Id="rId1518" Type="http://schemas.openxmlformats.org/officeDocument/2006/relationships/hyperlink" Target="https://www.filmaffinity.com/es/film267933.html" TargetMode="External"/><Relationship Id="rId2916" Type="http://schemas.openxmlformats.org/officeDocument/2006/relationships/hyperlink" Target="https://www.filmaffinity.com/es/film847659.html" TargetMode="External"/><Relationship Id="rId7494" Type="http://schemas.openxmlformats.org/officeDocument/2006/relationships/hyperlink" Target="https://www.filmaffinity.com/es/film609623.html" TargetMode="External"/><Relationship Id="rId1932" Type="http://schemas.openxmlformats.org/officeDocument/2006/relationships/hyperlink" Target="https://www.filmaffinity.com/es/film407977.html" TargetMode="External"/><Relationship Id="rId6096" Type="http://schemas.openxmlformats.org/officeDocument/2006/relationships/hyperlink" Target="https://www.filmaffinity.com/es/film497394.html" TargetMode="External"/><Relationship Id="rId7147" Type="http://schemas.openxmlformats.org/officeDocument/2006/relationships/hyperlink" Target="https://www.filmaffinity.com/es/film516158.html" TargetMode="External"/><Relationship Id="rId6163" Type="http://schemas.openxmlformats.org/officeDocument/2006/relationships/hyperlink" Target="https://www.filmaffinity.com/es/film648600.html" TargetMode="External"/><Relationship Id="rId3757" Type="http://schemas.openxmlformats.org/officeDocument/2006/relationships/hyperlink" Target="https://www.filmaffinity.com/es/film548559.html" TargetMode="External"/><Relationship Id="rId4808" Type="http://schemas.openxmlformats.org/officeDocument/2006/relationships/hyperlink" Target="https://www.filmaffinity.com/es/film755307.html" TargetMode="External"/><Relationship Id="rId7214" Type="http://schemas.openxmlformats.org/officeDocument/2006/relationships/hyperlink" Target="https://www.filmaffinity.com/es/film726270.html" TargetMode="External"/><Relationship Id="rId678" Type="http://schemas.openxmlformats.org/officeDocument/2006/relationships/hyperlink" Target="https://www.filmaffinity.com/es/film425269.html" TargetMode="External"/><Relationship Id="rId2359" Type="http://schemas.openxmlformats.org/officeDocument/2006/relationships/hyperlink" Target="https://www.filmaffinity.com/es/film991114.html" TargetMode="External"/><Relationship Id="rId2773" Type="http://schemas.openxmlformats.org/officeDocument/2006/relationships/hyperlink" Target="https://www.filmaffinity.com/es/film122069.html" TargetMode="External"/><Relationship Id="rId3824" Type="http://schemas.openxmlformats.org/officeDocument/2006/relationships/hyperlink" Target="https://www.filmaffinity.com/es/film646969.html" TargetMode="External"/><Relationship Id="rId6230" Type="http://schemas.openxmlformats.org/officeDocument/2006/relationships/hyperlink" Target="https://www.filmaffinity.com/es/film324729.html" TargetMode="External"/><Relationship Id="rId745" Type="http://schemas.openxmlformats.org/officeDocument/2006/relationships/hyperlink" Target="https://www.filmaffinity.com/es/film492753.html" TargetMode="External"/><Relationship Id="rId1375" Type="http://schemas.openxmlformats.org/officeDocument/2006/relationships/hyperlink" Target="https://www.filmaffinity.com/es/film911702.html" TargetMode="External"/><Relationship Id="rId2426" Type="http://schemas.openxmlformats.org/officeDocument/2006/relationships/hyperlink" Target="https://www.filmaffinity.com/es/film639471.html" TargetMode="External"/><Relationship Id="rId5996" Type="http://schemas.openxmlformats.org/officeDocument/2006/relationships/hyperlink" Target="https://www.filmaffinity.com/es/film718233.html" TargetMode="External"/><Relationship Id="rId81" Type="http://schemas.openxmlformats.org/officeDocument/2006/relationships/hyperlink" Target="https://www.filmaffinity.com/es/film680974.html" TargetMode="External"/><Relationship Id="rId812" Type="http://schemas.openxmlformats.org/officeDocument/2006/relationships/hyperlink" Target="https://www.filmaffinity.com/es/film172115.html" TargetMode="External"/><Relationship Id="rId1028" Type="http://schemas.openxmlformats.org/officeDocument/2006/relationships/hyperlink" Target="https://www.filmaffinity.com/es/film140298.html" TargetMode="External"/><Relationship Id="rId1442" Type="http://schemas.openxmlformats.org/officeDocument/2006/relationships/hyperlink" Target="https://www.filmaffinity.com/es/film221368.html" TargetMode="External"/><Relationship Id="rId2840" Type="http://schemas.openxmlformats.org/officeDocument/2006/relationships/hyperlink" Target="https://www.filmaffinity.com/es/film567277.html" TargetMode="External"/><Relationship Id="rId4598" Type="http://schemas.openxmlformats.org/officeDocument/2006/relationships/hyperlink" Target="https://www.filmaffinity.com/es/film806165.html" TargetMode="External"/><Relationship Id="rId5649" Type="http://schemas.openxmlformats.org/officeDocument/2006/relationships/hyperlink" Target="https://www.filmaffinity.com/es/film268250.html" TargetMode="External"/><Relationship Id="rId7071" Type="http://schemas.openxmlformats.org/officeDocument/2006/relationships/hyperlink" Target="https://www.filmaffinity.com/es/film596523.html" TargetMode="External"/><Relationship Id="rId3267" Type="http://schemas.openxmlformats.org/officeDocument/2006/relationships/hyperlink" Target="https://www.filmaffinity.com/es/film406924.html" TargetMode="External"/><Relationship Id="rId4665" Type="http://schemas.openxmlformats.org/officeDocument/2006/relationships/hyperlink" Target="https://www.filmaffinity.com/es/film623475.html" TargetMode="External"/><Relationship Id="rId5716" Type="http://schemas.openxmlformats.org/officeDocument/2006/relationships/hyperlink" Target="https://www.filmaffinity.com/es/film186586.html" TargetMode="External"/><Relationship Id="rId188" Type="http://schemas.openxmlformats.org/officeDocument/2006/relationships/hyperlink" Target="https://www.filmaffinity.com/es/film671631.html" TargetMode="External"/><Relationship Id="rId3681" Type="http://schemas.openxmlformats.org/officeDocument/2006/relationships/hyperlink" Target="https://www.filmaffinity.com/es/film322706.html" TargetMode="External"/><Relationship Id="rId4318" Type="http://schemas.openxmlformats.org/officeDocument/2006/relationships/hyperlink" Target="https://www.filmaffinity.com/es/film557902.html" TargetMode="External"/><Relationship Id="rId4732" Type="http://schemas.openxmlformats.org/officeDocument/2006/relationships/hyperlink" Target="https://www.filmaffinity.com/es/film762861.html" TargetMode="External"/><Relationship Id="rId2283" Type="http://schemas.openxmlformats.org/officeDocument/2006/relationships/hyperlink" Target="https://www.filmaffinity.com/es/film653008.html" TargetMode="External"/><Relationship Id="rId3334" Type="http://schemas.openxmlformats.org/officeDocument/2006/relationships/hyperlink" Target="https://www.filmaffinity.com/es/film725549.html" TargetMode="External"/><Relationship Id="rId255" Type="http://schemas.openxmlformats.org/officeDocument/2006/relationships/hyperlink" Target="https://www.filmaffinity.com/es/film264296.html" TargetMode="External"/><Relationship Id="rId2350" Type="http://schemas.openxmlformats.org/officeDocument/2006/relationships/hyperlink" Target="https://www.filmaffinity.com/es/film498023.html" TargetMode="External"/><Relationship Id="rId3401" Type="http://schemas.openxmlformats.org/officeDocument/2006/relationships/hyperlink" Target="https://www.filmaffinity.com/es/film338480.html" TargetMode="External"/><Relationship Id="rId6557" Type="http://schemas.openxmlformats.org/officeDocument/2006/relationships/hyperlink" Target="https://www.filmaffinity.com/es/moviegenre.php?genre=WE&amp;attr=rat_count&amp;nodoc" TargetMode="External"/><Relationship Id="rId6971" Type="http://schemas.openxmlformats.org/officeDocument/2006/relationships/hyperlink" Target="https://www.filmaffinity.com/es/film952405.html" TargetMode="External"/><Relationship Id="rId322" Type="http://schemas.openxmlformats.org/officeDocument/2006/relationships/hyperlink" Target="https://www.filmaffinity.com/es/film910975.html" TargetMode="External"/><Relationship Id="rId2003" Type="http://schemas.openxmlformats.org/officeDocument/2006/relationships/hyperlink" Target="https://www.filmaffinity.com/es/film463225.html" TargetMode="External"/><Relationship Id="rId5159" Type="http://schemas.openxmlformats.org/officeDocument/2006/relationships/hyperlink" Target="https://www.filmaffinity.com/es/film203284.html" TargetMode="External"/><Relationship Id="rId5573" Type="http://schemas.openxmlformats.org/officeDocument/2006/relationships/hyperlink" Target="https://www.filmaffinity.com/es/film258594.html" TargetMode="External"/><Relationship Id="rId6624" Type="http://schemas.openxmlformats.org/officeDocument/2006/relationships/hyperlink" Target="https://www.filmaffinity.com/es/moviegenre.php?genre=CO&amp;attr=rat_count&amp;nodoc" TargetMode="External"/><Relationship Id="rId4175" Type="http://schemas.openxmlformats.org/officeDocument/2006/relationships/hyperlink" Target="https://www.filmaffinity.com/es/film141942.html" TargetMode="External"/><Relationship Id="rId5226" Type="http://schemas.openxmlformats.org/officeDocument/2006/relationships/hyperlink" Target="https://www.filmaffinity.com/es/film990602.html" TargetMode="External"/><Relationship Id="rId1769" Type="http://schemas.openxmlformats.org/officeDocument/2006/relationships/hyperlink" Target="https://www.filmaffinity.com/es/film326046.html" TargetMode="External"/><Relationship Id="rId3191" Type="http://schemas.openxmlformats.org/officeDocument/2006/relationships/hyperlink" Target="https://www.filmaffinity.com/es/film323277.html" TargetMode="External"/><Relationship Id="rId4242" Type="http://schemas.openxmlformats.org/officeDocument/2006/relationships/hyperlink" Target="https://www.filmaffinity.com/es/film256051.html" TargetMode="External"/><Relationship Id="rId5640" Type="http://schemas.openxmlformats.org/officeDocument/2006/relationships/hyperlink" Target="https://www.filmaffinity.com/es/film854586.html" TargetMode="External"/><Relationship Id="rId7398" Type="http://schemas.openxmlformats.org/officeDocument/2006/relationships/hyperlink" Target="https://www.filmaffinity.com/es/film950053.html" TargetMode="External"/><Relationship Id="rId1836" Type="http://schemas.openxmlformats.org/officeDocument/2006/relationships/hyperlink" Target="https://www.filmaffinity.com/es/film531000.html" TargetMode="External"/><Relationship Id="rId1903" Type="http://schemas.openxmlformats.org/officeDocument/2006/relationships/hyperlink" Target="https://www.filmaffinity.com/es/film387010.html" TargetMode="External"/><Relationship Id="rId7465" Type="http://schemas.openxmlformats.org/officeDocument/2006/relationships/hyperlink" Target="https://www.filmaffinity.com/es/film112106.html" TargetMode="External"/><Relationship Id="rId6067" Type="http://schemas.openxmlformats.org/officeDocument/2006/relationships/hyperlink" Target="https://www.filmaffinity.com/es/film528956.html" TargetMode="External"/><Relationship Id="rId6481" Type="http://schemas.openxmlformats.org/officeDocument/2006/relationships/hyperlink" Target="https://www.filmaffinity.com/es/moviegenre.php?genre=WE&amp;attr=rat_count&amp;nodoc" TargetMode="External"/><Relationship Id="rId7118" Type="http://schemas.openxmlformats.org/officeDocument/2006/relationships/hyperlink" Target="https://www.filmaffinity.com/es/film606709.html" TargetMode="External"/><Relationship Id="rId996" Type="http://schemas.openxmlformats.org/officeDocument/2006/relationships/hyperlink" Target="https://www.filmaffinity.com/es/film632051.html" TargetMode="External"/><Relationship Id="rId2677" Type="http://schemas.openxmlformats.org/officeDocument/2006/relationships/hyperlink" Target="https://www.filmaffinity.com/es/film988728.html" TargetMode="External"/><Relationship Id="rId3728" Type="http://schemas.openxmlformats.org/officeDocument/2006/relationships/hyperlink" Target="https://www.filmaffinity.com/es/film991547.html" TargetMode="External"/><Relationship Id="rId5083" Type="http://schemas.openxmlformats.org/officeDocument/2006/relationships/hyperlink" Target="https://www.filmaffinity.com/es/film875974.html" TargetMode="External"/><Relationship Id="rId6134" Type="http://schemas.openxmlformats.org/officeDocument/2006/relationships/hyperlink" Target="https://www.filmaffinity.com/es/film378700.html" TargetMode="External"/><Relationship Id="rId649" Type="http://schemas.openxmlformats.org/officeDocument/2006/relationships/hyperlink" Target="https://www.filmaffinity.com/es/film206800.html" TargetMode="External"/><Relationship Id="rId1279" Type="http://schemas.openxmlformats.org/officeDocument/2006/relationships/hyperlink" Target="https://www.filmaffinity.com/es/film276375.html" TargetMode="External"/><Relationship Id="rId5150" Type="http://schemas.openxmlformats.org/officeDocument/2006/relationships/hyperlink" Target="https://www.filmaffinity.com/es/film889429.html" TargetMode="External"/><Relationship Id="rId6201" Type="http://schemas.openxmlformats.org/officeDocument/2006/relationships/hyperlink" Target="https://www.filmaffinity.com/es/film982730.html" TargetMode="External"/><Relationship Id="rId1346" Type="http://schemas.openxmlformats.org/officeDocument/2006/relationships/hyperlink" Target="https://www.filmaffinity.com/es/film570753.html" TargetMode="External"/><Relationship Id="rId1693" Type="http://schemas.openxmlformats.org/officeDocument/2006/relationships/hyperlink" Target="https://www.filmaffinity.com/es/film274653.html" TargetMode="External"/><Relationship Id="rId2744" Type="http://schemas.openxmlformats.org/officeDocument/2006/relationships/hyperlink" Target="https://www.filmaffinity.com/es/film951928.html" TargetMode="External"/><Relationship Id="rId716" Type="http://schemas.openxmlformats.org/officeDocument/2006/relationships/hyperlink" Target="https://www.filmaffinity.com/es/film652503.html" TargetMode="External"/><Relationship Id="rId1760" Type="http://schemas.openxmlformats.org/officeDocument/2006/relationships/hyperlink" Target="https://www.filmaffinity.com/es/film367692.html" TargetMode="External"/><Relationship Id="rId2811" Type="http://schemas.openxmlformats.org/officeDocument/2006/relationships/hyperlink" Target="https://www.filmaffinity.com/es/film231367.html" TargetMode="External"/><Relationship Id="rId5967" Type="http://schemas.openxmlformats.org/officeDocument/2006/relationships/hyperlink" Target="https://www.filmaffinity.com/es/film787408.html" TargetMode="External"/><Relationship Id="rId52" Type="http://schemas.openxmlformats.org/officeDocument/2006/relationships/hyperlink" Target="https://www.filmaffinity.com/es/film883382.html" TargetMode="External"/><Relationship Id="rId1413" Type="http://schemas.openxmlformats.org/officeDocument/2006/relationships/hyperlink" Target="https://www.filmaffinity.com/es/film384598.html" TargetMode="External"/><Relationship Id="rId4569" Type="http://schemas.openxmlformats.org/officeDocument/2006/relationships/hyperlink" Target="https://www.filmaffinity.com/es/film238028.html" TargetMode="External"/><Relationship Id="rId4983" Type="http://schemas.openxmlformats.org/officeDocument/2006/relationships/hyperlink" Target="https://www.filmaffinity.com/es/film460145.html" TargetMode="External"/><Relationship Id="rId3585" Type="http://schemas.openxmlformats.org/officeDocument/2006/relationships/hyperlink" Target="https://www.filmaffinity.com/es/film538187.html" TargetMode="External"/><Relationship Id="rId4636" Type="http://schemas.openxmlformats.org/officeDocument/2006/relationships/hyperlink" Target="https://www.filmaffinity.com/es/film341933.html" TargetMode="External"/><Relationship Id="rId7042" Type="http://schemas.openxmlformats.org/officeDocument/2006/relationships/hyperlink" Target="https://www.filmaffinity.com/es/film530280.html" TargetMode="External"/><Relationship Id="rId2187" Type="http://schemas.openxmlformats.org/officeDocument/2006/relationships/hyperlink" Target="https://www.filmaffinity.com/es/film434184.html" TargetMode="External"/><Relationship Id="rId3238" Type="http://schemas.openxmlformats.org/officeDocument/2006/relationships/hyperlink" Target="https://www.filmaffinity.com/es/film536122.html" TargetMode="External"/><Relationship Id="rId3652" Type="http://schemas.openxmlformats.org/officeDocument/2006/relationships/hyperlink" Target="https://www.filmaffinity.com/es/film229509.html" TargetMode="External"/><Relationship Id="rId4703" Type="http://schemas.openxmlformats.org/officeDocument/2006/relationships/hyperlink" Target="https://www.filmaffinity.com/es/film533732.html" TargetMode="External"/><Relationship Id="rId159" Type="http://schemas.openxmlformats.org/officeDocument/2006/relationships/hyperlink" Target="https://www.filmaffinity.com/es/film830550.html" TargetMode="External"/><Relationship Id="rId573" Type="http://schemas.openxmlformats.org/officeDocument/2006/relationships/hyperlink" Target="https://www.filmaffinity.com/es/film395715.html" TargetMode="External"/><Relationship Id="rId2254" Type="http://schemas.openxmlformats.org/officeDocument/2006/relationships/hyperlink" Target="https://www.filmaffinity.com/es/film461429.html" TargetMode="External"/><Relationship Id="rId3305" Type="http://schemas.openxmlformats.org/officeDocument/2006/relationships/hyperlink" Target="https://www.filmaffinity.com/es/film174723.html" TargetMode="External"/><Relationship Id="rId226" Type="http://schemas.openxmlformats.org/officeDocument/2006/relationships/hyperlink" Target="https://www.filmaffinity.com/es/film147555.html" TargetMode="External"/><Relationship Id="rId1270" Type="http://schemas.openxmlformats.org/officeDocument/2006/relationships/hyperlink" Target="https://www.filmaffinity.com/es/film895384.html" TargetMode="External"/><Relationship Id="rId5477" Type="http://schemas.openxmlformats.org/officeDocument/2006/relationships/hyperlink" Target="https://www.filmaffinity.com/es/film757241.html" TargetMode="External"/><Relationship Id="rId6875" Type="http://schemas.openxmlformats.org/officeDocument/2006/relationships/hyperlink" Target="https://www.filmaffinity.com/es/film147459.html" TargetMode="External"/><Relationship Id="rId640" Type="http://schemas.openxmlformats.org/officeDocument/2006/relationships/hyperlink" Target="https://www.filmaffinity.com/es/film378727.html" TargetMode="External"/><Relationship Id="rId2321" Type="http://schemas.openxmlformats.org/officeDocument/2006/relationships/hyperlink" Target="https://www.filmaffinity.com/es/film922347.html" TargetMode="External"/><Relationship Id="rId4079" Type="http://schemas.openxmlformats.org/officeDocument/2006/relationships/hyperlink" Target="https://www.filmaffinity.com/es/film799042.html" TargetMode="External"/><Relationship Id="rId5891" Type="http://schemas.openxmlformats.org/officeDocument/2006/relationships/hyperlink" Target="https://www.filmaffinity.com/es/film544975.html" TargetMode="External"/><Relationship Id="rId6528" Type="http://schemas.openxmlformats.org/officeDocument/2006/relationships/hyperlink" Target="https://www.filmaffinity.com/es/moviegenre.php?genre=DR&amp;attr=rat_count&amp;nodoc" TargetMode="External"/><Relationship Id="rId6942" Type="http://schemas.openxmlformats.org/officeDocument/2006/relationships/hyperlink" Target="https://www.filmaffinity.com/es/film911859.html" TargetMode="External"/><Relationship Id="rId4493" Type="http://schemas.openxmlformats.org/officeDocument/2006/relationships/hyperlink" Target="https://www.filmaffinity.com/es/film127523.html" TargetMode="External"/><Relationship Id="rId5544" Type="http://schemas.openxmlformats.org/officeDocument/2006/relationships/hyperlink" Target="https://www.filmaffinity.com/es/film537231.html" TargetMode="External"/><Relationship Id="rId3095" Type="http://schemas.openxmlformats.org/officeDocument/2006/relationships/hyperlink" Target="https://www.filmaffinity.com/es/film539825.html" TargetMode="External"/><Relationship Id="rId4146" Type="http://schemas.openxmlformats.org/officeDocument/2006/relationships/hyperlink" Target="https://www.filmaffinity.com/es/film575333.html" TargetMode="External"/><Relationship Id="rId4560" Type="http://schemas.openxmlformats.org/officeDocument/2006/relationships/hyperlink" Target="https://www.filmaffinity.com/es/film434648.html" TargetMode="External"/><Relationship Id="rId5611" Type="http://schemas.openxmlformats.org/officeDocument/2006/relationships/hyperlink" Target="https://www.filmaffinity.com/es/film348123.html" TargetMode="External"/><Relationship Id="rId1807" Type="http://schemas.openxmlformats.org/officeDocument/2006/relationships/hyperlink" Target="https://www.filmaffinity.com/es/film391185.html" TargetMode="External"/><Relationship Id="rId3162" Type="http://schemas.openxmlformats.org/officeDocument/2006/relationships/hyperlink" Target="https://www.filmaffinity.com/es/film462892.html" TargetMode="External"/><Relationship Id="rId4213" Type="http://schemas.openxmlformats.org/officeDocument/2006/relationships/hyperlink" Target="https://www.filmaffinity.com/es/film798568.html" TargetMode="External"/><Relationship Id="rId7369" Type="http://schemas.openxmlformats.org/officeDocument/2006/relationships/hyperlink" Target="https://www.filmaffinity.com/es/film984976.html" TargetMode="External"/><Relationship Id="rId6385" Type="http://schemas.openxmlformats.org/officeDocument/2006/relationships/hyperlink" Target="https://www.filmaffinity.com/es/film300908.html" TargetMode="External"/><Relationship Id="rId7436" Type="http://schemas.openxmlformats.org/officeDocument/2006/relationships/hyperlink" Target="https://www.filmaffinity.com/es/film711817.html" TargetMode="External"/><Relationship Id="rId150" Type="http://schemas.openxmlformats.org/officeDocument/2006/relationships/hyperlink" Target="https://www.filmaffinity.com/es/film263385.html" TargetMode="External"/><Relationship Id="rId3979" Type="http://schemas.openxmlformats.org/officeDocument/2006/relationships/hyperlink" Target="https://www.filmaffinity.com/es/film352115.html" TargetMode="External"/><Relationship Id="rId6038" Type="http://schemas.openxmlformats.org/officeDocument/2006/relationships/hyperlink" Target="https://www.filmaffinity.com/es/film696108.html" TargetMode="External"/><Relationship Id="rId6452" Type="http://schemas.openxmlformats.org/officeDocument/2006/relationships/hyperlink" Target="https://www.filmaffinity.com/es/film531270.html" TargetMode="External"/><Relationship Id="rId2995" Type="http://schemas.openxmlformats.org/officeDocument/2006/relationships/hyperlink" Target="https://www.filmaffinity.com/es/film157358.html" TargetMode="External"/><Relationship Id="rId5054" Type="http://schemas.openxmlformats.org/officeDocument/2006/relationships/hyperlink" Target="https://www.filmaffinity.com/es/film726336.html" TargetMode="External"/><Relationship Id="rId6105" Type="http://schemas.openxmlformats.org/officeDocument/2006/relationships/hyperlink" Target="https://www.filmaffinity.com/es/film709622.html" TargetMode="External"/><Relationship Id="rId967" Type="http://schemas.openxmlformats.org/officeDocument/2006/relationships/hyperlink" Target="https://www.filmaffinity.com/es/film203283.html" TargetMode="External"/><Relationship Id="rId1597" Type="http://schemas.openxmlformats.org/officeDocument/2006/relationships/hyperlink" Target="https://www.filmaffinity.com/es/film842174.html" TargetMode="External"/><Relationship Id="rId2648" Type="http://schemas.openxmlformats.org/officeDocument/2006/relationships/hyperlink" Target="https://www.filmaffinity.com/es/film317801.html" TargetMode="External"/><Relationship Id="rId1664" Type="http://schemas.openxmlformats.org/officeDocument/2006/relationships/hyperlink" Target="https://www.filmaffinity.com/es/film384997.html" TargetMode="External"/><Relationship Id="rId2715" Type="http://schemas.openxmlformats.org/officeDocument/2006/relationships/hyperlink" Target="https://www.filmaffinity.com/es/film647490.html" TargetMode="External"/><Relationship Id="rId4070" Type="http://schemas.openxmlformats.org/officeDocument/2006/relationships/hyperlink" Target="https://www.filmaffinity.com/es/film691813.html" TargetMode="External"/><Relationship Id="rId5121" Type="http://schemas.openxmlformats.org/officeDocument/2006/relationships/hyperlink" Target="https://www.filmaffinity.com/es/film145167.html" TargetMode="External"/><Relationship Id="rId1317" Type="http://schemas.openxmlformats.org/officeDocument/2006/relationships/hyperlink" Target="https://www.filmaffinity.com/es/film667037.html" TargetMode="External"/><Relationship Id="rId1731" Type="http://schemas.openxmlformats.org/officeDocument/2006/relationships/hyperlink" Target="https://www.filmaffinity.com/es/film914275.html" TargetMode="External"/><Relationship Id="rId4887" Type="http://schemas.openxmlformats.org/officeDocument/2006/relationships/hyperlink" Target="https://www.filmaffinity.com/es/film190216.html" TargetMode="External"/><Relationship Id="rId5938" Type="http://schemas.openxmlformats.org/officeDocument/2006/relationships/hyperlink" Target="https://www.filmaffinity.com/es/film424313.html" TargetMode="External"/><Relationship Id="rId7293" Type="http://schemas.openxmlformats.org/officeDocument/2006/relationships/hyperlink" Target="https://www.filmaffinity.com/es/film942183.html" TargetMode="External"/><Relationship Id="rId23" Type="http://schemas.openxmlformats.org/officeDocument/2006/relationships/hyperlink" Target="https://www.filmaffinity.com/es/film607000.html" TargetMode="External"/><Relationship Id="rId3489" Type="http://schemas.openxmlformats.org/officeDocument/2006/relationships/hyperlink" Target="https://www.filmaffinity.com/es/film930774.html" TargetMode="External"/><Relationship Id="rId7360" Type="http://schemas.openxmlformats.org/officeDocument/2006/relationships/hyperlink" Target="https://www.filmaffinity.com/es/film745914.html" TargetMode="External"/><Relationship Id="rId3556" Type="http://schemas.openxmlformats.org/officeDocument/2006/relationships/hyperlink" Target="https://www.filmaffinity.com/es/film296341.html" TargetMode="External"/><Relationship Id="rId4954" Type="http://schemas.openxmlformats.org/officeDocument/2006/relationships/hyperlink" Target="https://www.filmaffinity.com/es/film819770.html" TargetMode="External"/><Relationship Id="rId7013" Type="http://schemas.openxmlformats.org/officeDocument/2006/relationships/hyperlink" Target="https://www.filmaffinity.com/es/film572330.html" TargetMode="External"/><Relationship Id="rId477" Type="http://schemas.openxmlformats.org/officeDocument/2006/relationships/hyperlink" Target="https://www.filmaffinity.com/es/film136239.html" TargetMode="External"/><Relationship Id="rId2158" Type="http://schemas.openxmlformats.org/officeDocument/2006/relationships/hyperlink" Target="https://www.filmaffinity.com/es/film930703.html" TargetMode="External"/><Relationship Id="rId3209" Type="http://schemas.openxmlformats.org/officeDocument/2006/relationships/hyperlink" Target="https://www.filmaffinity.com/es/film709754.html" TargetMode="External"/><Relationship Id="rId3970" Type="http://schemas.openxmlformats.org/officeDocument/2006/relationships/hyperlink" Target="https://www.filmaffinity.com/es/film396406.html" TargetMode="External"/><Relationship Id="rId4607" Type="http://schemas.openxmlformats.org/officeDocument/2006/relationships/hyperlink" Target="https://www.filmaffinity.com/es/film110765.html" TargetMode="External"/><Relationship Id="rId891" Type="http://schemas.openxmlformats.org/officeDocument/2006/relationships/hyperlink" Target="https://www.filmaffinity.com/es/film815526.html" TargetMode="External"/><Relationship Id="rId2572" Type="http://schemas.openxmlformats.org/officeDocument/2006/relationships/hyperlink" Target="https://www.filmaffinity.com/es/film923440.html" TargetMode="External"/><Relationship Id="rId3623" Type="http://schemas.openxmlformats.org/officeDocument/2006/relationships/hyperlink" Target="https://www.filmaffinity.com/es/film896560.html" TargetMode="External"/><Relationship Id="rId6779" Type="http://schemas.openxmlformats.org/officeDocument/2006/relationships/hyperlink" Target="https://www.filmaffinity.com/es/film660089.html" TargetMode="External"/><Relationship Id="rId544" Type="http://schemas.openxmlformats.org/officeDocument/2006/relationships/hyperlink" Target="https://www.filmaffinity.com/es/film566167.html" TargetMode="External"/><Relationship Id="rId1174" Type="http://schemas.openxmlformats.org/officeDocument/2006/relationships/hyperlink" Target="https://www.filmaffinity.com/es/film906479.html" TargetMode="External"/><Relationship Id="rId2225" Type="http://schemas.openxmlformats.org/officeDocument/2006/relationships/hyperlink" Target="https://www.filmaffinity.com/es/film757960.html" TargetMode="External"/><Relationship Id="rId5795" Type="http://schemas.openxmlformats.org/officeDocument/2006/relationships/hyperlink" Target="https://www.filmaffinity.com/es/film300248.html" TargetMode="External"/><Relationship Id="rId6846" Type="http://schemas.openxmlformats.org/officeDocument/2006/relationships/hyperlink" Target="https://www.filmaffinity.com/es/film945228.html" TargetMode="External"/><Relationship Id="rId611" Type="http://schemas.openxmlformats.org/officeDocument/2006/relationships/hyperlink" Target="https://www.filmaffinity.com/es/film744246.html" TargetMode="External"/><Relationship Id="rId1241" Type="http://schemas.openxmlformats.org/officeDocument/2006/relationships/hyperlink" Target="https://www.filmaffinity.com/es/film184975.html" TargetMode="External"/><Relationship Id="rId4397" Type="http://schemas.openxmlformats.org/officeDocument/2006/relationships/hyperlink" Target="https://www.filmaffinity.com/es/film250084.html" TargetMode="External"/><Relationship Id="rId5448" Type="http://schemas.openxmlformats.org/officeDocument/2006/relationships/hyperlink" Target="https://www.filmaffinity.com/es/film102393.html" TargetMode="External"/><Relationship Id="rId5862" Type="http://schemas.openxmlformats.org/officeDocument/2006/relationships/hyperlink" Target="https://www.filmaffinity.com/es/film230922.html" TargetMode="External"/><Relationship Id="rId6913" Type="http://schemas.openxmlformats.org/officeDocument/2006/relationships/hyperlink" Target="https://www.filmaffinity.com/es/film168932.html" TargetMode="External"/><Relationship Id="rId4464" Type="http://schemas.openxmlformats.org/officeDocument/2006/relationships/hyperlink" Target="https://www.filmaffinity.com/es/film933430.html" TargetMode="External"/><Relationship Id="rId5515" Type="http://schemas.openxmlformats.org/officeDocument/2006/relationships/hyperlink" Target="https://www.filmaffinity.com/es/film118834.html" TargetMode="External"/><Relationship Id="rId3066" Type="http://schemas.openxmlformats.org/officeDocument/2006/relationships/hyperlink" Target="https://www.filmaffinity.com/es/film949436.html" TargetMode="External"/><Relationship Id="rId3480" Type="http://schemas.openxmlformats.org/officeDocument/2006/relationships/hyperlink" Target="https://www.filmaffinity.com/es/film914166.html" TargetMode="External"/><Relationship Id="rId4117" Type="http://schemas.openxmlformats.org/officeDocument/2006/relationships/hyperlink" Target="https://www.filmaffinity.com/es/film842965.html" TargetMode="External"/><Relationship Id="rId4531" Type="http://schemas.openxmlformats.org/officeDocument/2006/relationships/hyperlink" Target="https://www.filmaffinity.com/es/film152574.html" TargetMode="External"/><Relationship Id="rId2082" Type="http://schemas.openxmlformats.org/officeDocument/2006/relationships/hyperlink" Target="https://www.filmaffinity.com/es/film636194.html" TargetMode="External"/><Relationship Id="rId3133" Type="http://schemas.openxmlformats.org/officeDocument/2006/relationships/hyperlink" Target="https://www.filmaffinity.com/es/film235723.html" TargetMode="External"/><Relationship Id="rId6289" Type="http://schemas.openxmlformats.org/officeDocument/2006/relationships/hyperlink" Target="https://www.filmaffinity.com/es/film513452.html" TargetMode="External"/><Relationship Id="rId2899" Type="http://schemas.openxmlformats.org/officeDocument/2006/relationships/hyperlink" Target="https://www.filmaffinity.com/es/film775939.html" TargetMode="External"/><Relationship Id="rId3200" Type="http://schemas.openxmlformats.org/officeDocument/2006/relationships/hyperlink" Target="https://www.filmaffinity.com/es/film774348.html" TargetMode="External"/><Relationship Id="rId6356" Type="http://schemas.openxmlformats.org/officeDocument/2006/relationships/hyperlink" Target="https://www.filmaffinity.com/es/film723503.html" TargetMode="External"/><Relationship Id="rId6770" Type="http://schemas.openxmlformats.org/officeDocument/2006/relationships/hyperlink" Target="https://www.filmaffinity.com/es/film544668.html" TargetMode="External"/><Relationship Id="rId7407" Type="http://schemas.openxmlformats.org/officeDocument/2006/relationships/hyperlink" Target="https://www.filmaffinity.com/es/film253876.html" TargetMode="External"/><Relationship Id="rId121" Type="http://schemas.openxmlformats.org/officeDocument/2006/relationships/hyperlink" Target="https://www.filmaffinity.com/es/film769122.html" TargetMode="External"/><Relationship Id="rId2966" Type="http://schemas.openxmlformats.org/officeDocument/2006/relationships/hyperlink" Target="https://www.filmaffinity.com/es/film696466.html" TargetMode="External"/><Relationship Id="rId5372" Type="http://schemas.openxmlformats.org/officeDocument/2006/relationships/hyperlink" Target="https://www.filmaffinity.com/es/film688479.html" TargetMode="External"/><Relationship Id="rId6009" Type="http://schemas.openxmlformats.org/officeDocument/2006/relationships/hyperlink" Target="https://www.filmaffinity.com/es/film281323.html" TargetMode="External"/><Relationship Id="rId6423" Type="http://schemas.openxmlformats.org/officeDocument/2006/relationships/hyperlink" Target="https://www.filmaffinity.com/es/moviegenre.php?genre=TE&amp;attr=rat_count&amp;nodoc" TargetMode="External"/><Relationship Id="rId938" Type="http://schemas.openxmlformats.org/officeDocument/2006/relationships/hyperlink" Target="https://www.filmaffinity.com/es/film899445.html" TargetMode="External"/><Relationship Id="rId1568" Type="http://schemas.openxmlformats.org/officeDocument/2006/relationships/hyperlink" Target="https://www.filmaffinity.com/es/film216260.html" TargetMode="External"/><Relationship Id="rId2619" Type="http://schemas.openxmlformats.org/officeDocument/2006/relationships/hyperlink" Target="https://www.filmaffinity.com/es/film888941.html" TargetMode="External"/><Relationship Id="rId5025" Type="http://schemas.openxmlformats.org/officeDocument/2006/relationships/hyperlink" Target="https://www.filmaffinity.com/es/film188952.html" TargetMode="External"/><Relationship Id="rId1635" Type="http://schemas.openxmlformats.org/officeDocument/2006/relationships/hyperlink" Target="https://www.filmaffinity.com/es/film784240.html" TargetMode="External"/><Relationship Id="rId1982" Type="http://schemas.openxmlformats.org/officeDocument/2006/relationships/hyperlink" Target="https://www.filmaffinity.com/es/film392219.html" TargetMode="External"/><Relationship Id="rId4041" Type="http://schemas.openxmlformats.org/officeDocument/2006/relationships/hyperlink" Target="https://www.filmaffinity.com/es/film682922.html" TargetMode="External"/><Relationship Id="rId7197" Type="http://schemas.openxmlformats.org/officeDocument/2006/relationships/hyperlink" Target="https://www.filmaffinity.com/es/film917377.html" TargetMode="External"/><Relationship Id="rId7264" Type="http://schemas.openxmlformats.org/officeDocument/2006/relationships/hyperlink" Target="https://www.filmaffinity.com/es/film880623.html" TargetMode="External"/><Relationship Id="rId1702" Type="http://schemas.openxmlformats.org/officeDocument/2006/relationships/hyperlink" Target="https://www.filmaffinity.com/es/film923276.html" TargetMode="External"/><Relationship Id="rId4858" Type="http://schemas.openxmlformats.org/officeDocument/2006/relationships/hyperlink" Target="https://www.filmaffinity.com/es/film327157.html" TargetMode="External"/><Relationship Id="rId5909" Type="http://schemas.openxmlformats.org/officeDocument/2006/relationships/hyperlink" Target="https://www.filmaffinity.com/es/film377152.html" TargetMode="External"/><Relationship Id="rId3874" Type="http://schemas.openxmlformats.org/officeDocument/2006/relationships/hyperlink" Target="https://www.filmaffinity.com/es/film866636.html" TargetMode="External"/><Relationship Id="rId4925" Type="http://schemas.openxmlformats.org/officeDocument/2006/relationships/hyperlink" Target="https://www.filmaffinity.com/es/film733081.html" TargetMode="External"/><Relationship Id="rId6280" Type="http://schemas.openxmlformats.org/officeDocument/2006/relationships/hyperlink" Target="https://www.filmaffinity.com/es/film100072.html" TargetMode="External"/><Relationship Id="rId7331" Type="http://schemas.openxmlformats.org/officeDocument/2006/relationships/hyperlink" Target="https://www.filmaffinity.com/es/film443898.html" TargetMode="External"/><Relationship Id="rId795" Type="http://schemas.openxmlformats.org/officeDocument/2006/relationships/hyperlink" Target="https://www.filmaffinity.com/es/film464543.html" TargetMode="External"/><Relationship Id="rId2476" Type="http://schemas.openxmlformats.org/officeDocument/2006/relationships/hyperlink" Target="https://www.filmaffinity.com/es/film723895.html" TargetMode="External"/><Relationship Id="rId2890" Type="http://schemas.openxmlformats.org/officeDocument/2006/relationships/hyperlink" Target="https://www.filmaffinity.com/es/film518309.html" TargetMode="External"/><Relationship Id="rId3527" Type="http://schemas.openxmlformats.org/officeDocument/2006/relationships/hyperlink" Target="https://www.filmaffinity.com/es/film750967.html" TargetMode="External"/><Relationship Id="rId3941" Type="http://schemas.openxmlformats.org/officeDocument/2006/relationships/hyperlink" Target="https://www.filmaffinity.com/es/film509927.html" TargetMode="External"/><Relationship Id="rId448" Type="http://schemas.openxmlformats.org/officeDocument/2006/relationships/hyperlink" Target="https://www.filmaffinity.com/es/film721665.html" TargetMode="External"/><Relationship Id="rId862" Type="http://schemas.openxmlformats.org/officeDocument/2006/relationships/hyperlink" Target="https://www.filmaffinity.com/es/film353180.html" TargetMode="External"/><Relationship Id="rId1078" Type="http://schemas.openxmlformats.org/officeDocument/2006/relationships/hyperlink" Target="https://www.filmaffinity.com/es/film293440.html" TargetMode="External"/><Relationship Id="rId1492" Type="http://schemas.openxmlformats.org/officeDocument/2006/relationships/hyperlink" Target="https://www.filmaffinity.com/es/film358379.html" TargetMode="External"/><Relationship Id="rId2129" Type="http://schemas.openxmlformats.org/officeDocument/2006/relationships/hyperlink" Target="https://www.filmaffinity.com/es/film758222.html" TargetMode="External"/><Relationship Id="rId2543" Type="http://schemas.openxmlformats.org/officeDocument/2006/relationships/hyperlink" Target="https://www.filmaffinity.com/es/film191760.html" TargetMode="External"/><Relationship Id="rId5699" Type="http://schemas.openxmlformats.org/officeDocument/2006/relationships/hyperlink" Target="https://www.filmaffinity.com/es/film613633.html" TargetMode="External"/><Relationship Id="rId6000" Type="http://schemas.openxmlformats.org/officeDocument/2006/relationships/hyperlink" Target="https://www.filmaffinity.com/es/film177410.html" TargetMode="External"/><Relationship Id="rId515" Type="http://schemas.openxmlformats.org/officeDocument/2006/relationships/hyperlink" Target="https://www.filmaffinity.com/es/film908027.html" TargetMode="External"/><Relationship Id="rId1145" Type="http://schemas.openxmlformats.org/officeDocument/2006/relationships/hyperlink" Target="https://www.filmaffinity.com/es/film891079.html" TargetMode="External"/><Relationship Id="rId5766" Type="http://schemas.openxmlformats.org/officeDocument/2006/relationships/hyperlink" Target="https://www.filmaffinity.com/es/film272232.html" TargetMode="External"/><Relationship Id="rId1212" Type="http://schemas.openxmlformats.org/officeDocument/2006/relationships/hyperlink" Target="https://www.filmaffinity.com/es/film688040.html" TargetMode="External"/><Relationship Id="rId2610" Type="http://schemas.openxmlformats.org/officeDocument/2006/relationships/hyperlink" Target="https://www.filmaffinity.com/es/film934522.html" TargetMode="External"/><Relationship Id="rId4368" Type="http://schemas.openxmlformats.org/officeDocument/2006/relationships/hyperlink" Target="https://www.filmaffinity.com/es/film656945.html" TargetMode="External"/><Relationship Id="rId5419" Type="http://schemas.openxmlformats.org/officeDocument/2006/relationships/hyperlink" Target="https://www.filmaffinity.com/es/film544035.html" TargetMode="External"/><Relationship Id="rId6817" Type="http://schemas.openxmlformats.org/officeDocument/2006/relationships/hyperlink" Target="https://www.filmaffinity.com/es/film328007.html" TargetMode="External"/><Relationship Id="rId4782" Type="http://schemas.openxmlformats.org/officeDocument/2006/relationships/hyperlink" Target="https://www.filmaffinity.com/es/film954314.html" TargetMode="External"/><Relationship Id="rId5833" Type="http://schemas.openxmlformats.org/officeDocument/2006/relationships/hyperlink" Target="https://www.filmaffinity.com/es/film358521.html" TargetMode="External"/><Relationship Id="rId3037" Type="http://schemas.openxmlformats.org/officeDocument/2006/relationships/hyperlink" Target="https://www.filmaffinity.com/es/film814143.html" TargetMode="External"/><Relationship Id="rId3384" Type="http://schemas.openxmlformats.org/officeDocument/2006/relationships/hyperlink" Target="https://www.filmaffinity.com/es/film667569.html" TargetMode="External"/><Relationship Id="rId4435" Type="http://schemas.openxmlformats.org/officeDocument/2006/relationships/hyperlink" Target="https://www.filmaffinity.com/es/film149050.html" TargetMode="External"/><Relationship Id="rId5900" Type="http://schemas.openxmlformats.org/officeDocument/2006/relationships/hyperlink" Target="https://www.filmaffinity.com/es/film121773.html" TargetMode="External"/><Relationship Id="rId3451" Type="http://schemas.openxmlformats.org/officeDocument/2006/relationships/hyperlink" Target="https://www.filmaffinity.com/es/film978376.html" TargetMode="External"/><Relationship Id="rId4502" Type="http://schemas.openxmlformats.org/officeDocument/2006/relationships/hyperlink" Target="https://www.filmaffinity.com/es/film577419.html" TargetMode="External"/><Relationship Id="rId372" Type="http://schemas.openxmlformats.org/officeDocument/2006/relationships/hyperlink" Target="https://www.filmaffinity.com/es/film558220.html" TargetMode="External"/><Relationship Id="rId2053" Type="http://schemas.openxmlformats.org/officeDocument/2006/relationships/hyperlink" Target="https://www.filmaffinity.com/es/film932939.html" TargetMode="External"/><Relationship Id="rId3104" Type="http://schemas.openxmlformats.org/officeDocument/2006/relationships/hyperlink" Target="https://www.filmaffinity.com/es/film662032.html" TargetMode="External"/><Relationship Id="rId6674" Type="http://schemas.openxmlformats.org/officeDocument/2006/relationships/hyperlink" Target="https://www.filmaffinity.com/es/moviegenre.php?genre=WE&amp;attr=rat_count&amp;nodoc" TargetMode="External"/><Relationship Id="rId2120" Type="http://schemas.openxmlformats.org/officeDocument/2006/relationships/hyperlink" Target="https://www.filmaffinity.com/es/film396942.html" TargetMode="External"/><Relationship Id="rId5276" Type="http://schemas.openxmlformats.org/officeDocument/2006/relationships/hyperlink" Target="https://www.filmaffinity.com/es/film837720.html" TargetMode="External"/><Relationship Id="rId5690" Type="http://schemas.openxmlformats.org/officeDocument/2006/relationships/hyperlink" Target="https://www.filmaffinity.com/es/film607039.html" TargetMode="External"/><Relationship Id="rId6327" Type="http://schemas.openxmlformats.org/officeDocument/2006/relationships/hyperlink" Target="https://www.filmaffinity.com/es/film689565.html" TargetMode="External"/><Relationship Id="rId6741" Type="http://schemas.openxmlformats.org/officeDocument/2006/relationships/hyperlink" Target="https://www.filmaffinity.com/es/film318878.html" TargetMode="External"/><Relationship Id="rId4292" Type="http://schemas.openxmlformats.org/officeDocument/2006/relationships/hyperlink" Target="https://www.filmaffinity.com/es/film363767.html" TargetMode="External"/><Relationship Id="rId5343" Type="http://schemas.openxmlformats.org/officeDocument/2006/relationships/hyperlink" Target="https://www.filmaffinity.com/es/film556741.html" TargetMode="External"/><Relationship Id="rId1886" Type="http://schemas.openxmlformats.org/officeDocument/2006/relationships/hyperlink" Target="https://www.filmaffinity.com/es/film558732.html" TargetMode="External"/><Relationship Id="rId2937" Type="http://schemas.openxmlformats.org/officeDocument/2006/relationships/hyperlink" Target="https://www.filmaffinity.com/es/film118977.html" TargetMode="External"/><Relationship Id="rId909" Type="http://schemas.openxmlformats.org/officeDocument/2006/relationships/hyperlink" Target="https://www.filmaffinity.com/es/film107908.html" TargetMode="External"/><Relationship Id="rId1539" Type="http://schemas.openxmlformats.org/officeDocument/2006/relationships/hyperlink" Target="https://www.filmaffinity.com/es/film335454.html" TargetMode="External"/><Relationship Id="rId1953" Type="http://schemas.openxmlformats.org/officeDocument/2006/relationships/hyperlink" Target="https://www.filmaffinity.com/es/film994733.html" TargetMode="External"/><Relationship Id="rId5410" Type="http://schemas.openxmlformats.org/officeDocument/2006/relationships/hyperlink" Target="https://www.filmaffinity.com/es/film379234.html" TargetMode="External"/><Relationship Id="rId7168" Type="http://schemas.openxmlformats.org/officeDocument/2006/relationships/hyperlink" Target="https://www.filmaffinity.com/es/film497396.html" TargetMode="External"/><Relationship Id="rId1606" Type="http://schemas.openxmlformats.org/officeDocument/2006/relationships/hyperlink" Target="https://www.filmaffinity.com/es/film200445.html" TargetMode="External"/><Relationship Id="rId4012" Type="http://schemas.openxmlformats.org/officeDocument/2006/relationships/hyperlink" Target="https://www.filmaffinity.com/es/film999293.html" TargetMode="External"/><Relationship Id="rId3778" Type="http://schemas.openxmlformats.org/officeDocument/2006/relationships/hyperlink" Target="https://www.filmaffinity.com/es/film124347.html" TargetMode="External"/><Relationship Id="rId4829" Type="http://schemas.openxmlformats.org/officeDocument/2006/relationships/hyperlink" Target="https://www.filmaffinity.com/es/film506173.html" TargetMode="External"/><Relationship Id="rId6184" Type="http://schemas.openxmlformats.org/officeDocument/2006/relationships/hyperlink" Target="https://www.filmaffinity.com/es/film334291.html" TargetMode="External"/><Relationship Id="rId7235" Type="http://schemas.openxmlformats.org/officeDocument/2006/relationships/hyperlink" Target="https://www.filmaffinity.com/es/film678361.html" TargetMode="External"/><Relationship Id="rId699" Type="http://schemas.openxmlformats.org/officeDocument/2006/relationships/hyperlink" Target="https://www.filmaffinity.com/es/film513600.html" TargetMode="External"/><Relationship Id="rId2794" Type="http://schemas.openxmlformats.org/officeDocument/2006/relationships/hyperlink" Target="https://www.filmaffinity.com/es/film143772.html" TargetMode="External"/><Relationship Id="rId3845" Type="http://schemas.openxmlformats.org/officeDocument/2006/relationships/hyperlink" Target="https://www.filmaffinity.com/es/film606192.html" TargetMode="External"/><Relationship Id="rId6251" Type="http://schemas.openxmlformats.org/officeDocument/2006/relationships/hyperlink" Target="https://www.filmaffinity.com/es/film131324.html" TargetMode="External"/><Relationship Id="rId7302" Type="http://schemas.openxmlformats.org/officeDocument/2006/relationships/hyperlink" Target="https://www.filmaffinity.com/es/film797043.html" TargetMode="External"/><Relationship Id="rId766" Type="http://schemas.openxmlformats.org/officeDocument/2006/relationships/hyperlink" Target="https://www.filmaffinity.com/es/film545436.html" TargetMode="External"/><Relationship Id="rId1396" Type="http://schemas.openxmlformats.org/officeDocument/2006/relationships/hyperlink" Target="https://www.filmaffinity.com/es/film230530.html" TargetMode="External"/><Relationship Id="rId2447" Type="http://schemas.openxmlformats.org/officeDocument/2006/relationships/hyperlink" Target="https://www.filmaffinity.com/es/film857521.html" TargetMode="External"/><Relationship Id="rId419" Type="http://schemas.openxmlformats.org/officeDocument/2006/relationships/hyperlink" Target="https://www.filmaffinity.com/es/film870399.html" TargetMode="External"/><Relationship Id="rId1049" Type="http://schemas.openxmlformats.org/officeDocument/2006/relationships/hyperlink" Target="https://www.filmaffinity.com/es/film203964.html" TargetMode="External"/><Relationship Id="rId2861" Type="http://schemas.openxmlformats.org/officeDocument/2006/relationships/hyperlink" Target="https://www.filmaffinity.com/es/film614895.html" TargetMode="External"/><Relationship Id="rId3912" Type="http://schemas.openxmlformats.org/officeDocument/2006/relationships/hyperlink" Target="https://www.filmaffinity.com/es/film669609.html" TargetMode="External"/><Relationship Id="rId833" Type="http://schemas.openxmlformats.org/officeDocument/2006/relationships/hyperlink" Target="https://www.filmaffinity.com/es/film943029.html" TargetMode="External"/><Relationship Id="rId1116" Type="http://schemas.openxmlformats.org/officeDocument/2006/relationships/hyperlink" Target="https://www.filmaffinity.com/es/film543561.html" TargetMode="External"/><Relationship Id="rId1463" Type="http://schemas.openxmlformats.org/officeDocument/2006/relationships/hyperlink" Target="https://www.filmaffinity.com/es/film859082.html" TargetMode="External"/><Relationship Id="rId2514" Type="http://schemas.openxmlformats.org/officeDocument/2006/relationships/hyperlink" Target="https://www.filmaffinity.com/es/film791041.html" TargetMode="External"/><Relationship Id="rId7092" Type="http://schemas.openxmlformats.org/officeDocument/2006/relationships/hyperlink" Target="https://www.filmaffinity.com/es/film899629.html" TargetMode="External"/><Relationship Id="rId900" Type="http://schemas.openxmlformats.org/officeDocument/2006/relationships/hyperlink" Target="https://www.filmaffinity.com/es/film234736.html" TargetMode="External"/><Relationship Id="rId1530" Type="http://schemas.openxmlformats.org/officeDocument/2006/relationships/hyperlink" Target="https://www.filmaffinity.com/es/film968462.html" TargetMode="External"/><Relationship Id="rId4686" Type="http://schemas.openxmlformats.org/officeDocument/2006/relationships/hyperlink" Target="https://www.filmaffinity.com/es/film520877.html" TargetMode="External"/><Relationship Id="rId5737" Type="http://schemas.openxmlformats.org/officeDocument/2006/relationships/hyperlink" Target="https://www.filmaffinity.com/es/film498968.html" TargetMode="External"/><Relationship Id="rId3288" Type="http://schemas.openxmlformats.org/officeDocument/2006/relationships/hyperlink" Target="https://www.filmaffinity.com/es/film560543.html" TargetMode="External"/><Relationship Id="rId4339" Type="http://schemas.openxmlformats.org/officeDocument/2006/relationships/hyperlink" Target="https://www.filmaffinity.com/es/film515887.html" TargetMode="External"/><Relationship Id="rId4753" Type="http://schemas.openxmlformats.org/officeDocument/2006/relationships/hyperlink" Target="https://www.filmaffinity.com/es/film601439.html" TargetMode="External"/><Relationship Id="rId5804" Type="http://schemas.openxmlformats.org/officeDocument/2006/relationships/hyperlink" Target="https://www.filmaffinity.com/es/film758660.html" TargetMode="External"/><Relationship Id="rId3355" Type="http://schemas.openxmlformats.org/officeDocument/2006/relationships/hyperlink" Target="https://www.filmaffinity.com/es/film448062.html" TargetMode="External"/><Relationship Id="rId4406" Type="http://schemas.openxmlformats.org/officeDocument/2006/relationships/hyperlink" Target="https://www.filmaffinity.com/es/film787301.html" TargetMode="External"/><Relationship Id="rId276" Type="http://schemas.openxmlformats.org/officeDocument/2006/relationships/hyperlink" Target="https://www.filmaffinity.com/es/film802865.html" TargetMode="External"/><Relationship Id="rId690" Type="http://schemas.openxmlformats.org/officeDocument/2006/relationships/hyperlink" Target="https://www.filmaffinity.com/es/film176123.html" TargetMode="External"/><Relationship Id="rId2371" Type="http://schemas.openxmlformats.org/officeDocument/2006/relationships/hyperlink" Target="https://www.filmaffinity.com/es/film778898.html" TargetMode="External"/><Relationship Id="rId3008" Type="http://schemas.openxmlformats.org/officeDocument/2006/relationships/hyperlink" Target="https://www.filmaffinity.com/es/film945425.html" TargetMode="External"/><Relationship Id="rId3422" Type="http://schemas.openxmlformats.org/officeDocument/2006/relationships/hyperlink" Target="https://www.filmaffinity.com/es/film531790.html" TargetMode="External"/><Relationship Id="rId4820" Type="http://schemas.openxmlformats.org/officeDocument/2006/relationships/hyperlink" Target="https://www.filmaffinity.com/es/film850108.html" TargetMode="External"/><Relationship Id="rId6578" Type="http://schemas.openxmlformats.org/officeDocument/2006/relationships/hyperlink" Target="https://www.filmaffinity.com/es/search.php?stype=cast&amp;sn&amp;stext=Paola%20Bontempi" TargetMode="External"/><Relationship Id="rId343" Type="http://schemas.openxmlformats.org/officeDocument/2006/relationships/hyperlink" Target="https://www.filmaffinity.com/es/film197319.html" TargetMode="External"/><Relationship Id="rId2024" Type="http://schemas.openxmlformats.org/officeDocument/2006/relationships/hyperlink" Target="https://www.filmaffinity.com/es/film602213.html" TargetMode="External"/><Relationship Id="rId6992" Type="http://schemas.openxmlformats.org/officeDocument/2006/relationships/hyperlink" Target="https://www.filmaffinity.com/es/film889123.html" TargetMode="External"/><Relationship Id="rId1040" Type="http://schemas.openxmlformats.org/officeDocument/2006/relationships/hyperlink" Target="https://www.filmaffinity.com/es/film532117.html" TargetMode="External"/><Relationship Id="rId4196" Type="http://schemas.openxmlformats.org/officeDocument/2006/relationships/hyperlink" Target="https://www.filmaffinity.com/es/film990097.html" TargetMode="External"/><Relationship Id="rId5247" Type="http://schemas.openxmlformats.org/officeDocument/2006/relationships/hyperlink" Target="https://www.filmaffinity.com/es/film631376.html" TargetMode="External"/><Relationship Id="rId5594" Type="http://schemas.openxmlformats.org/officeDocument/2006/relationships/hyperlink" Target="https://www.filmaffinity.com/es/film560429.html" TargetMode="External"/><Relationship Id="rId6645" Type="http://schemas.openxmlformats.org/officeDocument/2006/relationships/hyperlink" Target="https://www.filmaffinity.com/es/moviegenre.php?genre=DR&amp;attr=rat_count&amp;nodoc" TargetMode="External"/><Relationship Id="rId410" Type="http://schemas.openxmlformats.org/officeDocument/2006/relationships/hyperlink" Target="https://www.filmaffinity.com/es/film684006.html" TargetMode="External"/><Relationship Id="rId5661" Type="http://schemas.openxmlformats.org/officeDocument/2006/relationships/hyperlink" Target="https://www.filmaffinity.com/es/film891905.html" TargetMode="External"/><Relationship Id="rId6712" Type="http://schemas.openxmlformats.org/officeDocument/2006/relationships/hyperlink" Target="https://www.filmaffinity.com/es/movie-group.php?group-id=778" TargetMode="External"/><Relationship Id="rId1857" Type="http://schemas.openxmlformats.org/officeDocument/2006/relationships/hyperlink" Target="https://www.filmaffinity.com/es/film150198.html" TargetMode="External"/><Relationship Id="rId2908" Type="http://schemas.openxmlformats.org/officeDocument/2006/relationships/hyperlink" Target="https://www.filmaffinity.com/es/film503165.html" TargetMode="External"/><Relationship Id="rId4263" Type="http://schemas.openxmlformats.org/officeDocument/2006/relationships/hyperlink" Target="https://www.filmaffinity.com/es/film917596.html" TargetMode="External"/><Relationship Id="rId5314" Type="http://schemas.openxmlformats.org/officeDocument/2006/relationships/hyperlink" Target="https://www.filmaffinity.com/es/film586673.html" TargetMode="External"/><Relationship Id="rId1924" Type="http://schemas.openxmlformats.org/officeDocument/2006/relationships/hyperlink" Target="https://www.filmaffinity.com/es/film580234.html" TargetMode="External"/><Relationship Id="rId4330" Type="http://schemas.openxmlformats.org/officeDocument/2006/relationships/hyperlink" Target="https://www.filmaffinity.com/es/film522026.html" TargetMode="External"/><Relationship Id="rId7486" Type="http://schemas.openxmlformats.org/officeDocument/2006/relationships/hyperlink" Target="https://www.filmaffinity.com/es/film889893.html" TargetMode="External"/><Relationship Id="rId6088" Type="http://schemas.openxmlformats.org/officeDocument/2006/relationships/hyperlink" Target="https://www.filmaffinity.com/es/film953502.html" TargetMode="External"/><Relationship Id="rId7139" Type="http://schemas.openxmlformats.org/officeDocument/2006/relationships/hyperlink" Target="https://www.filmaffinity.com/es/film897973.html" TargetMode="External"/><Relationship Id="rId2698" Type="http://schemas.openxmlformats.org/officeDocument/2006/relationships/hyperlink" Target="https://www.filmaffinity.com/es/film209631.html" TargetMode="External"/><Relationship Id="rId6155" Type="http://schemas.openxmlformats.org/officeDocument/2006/relationships/hyperlink" Target="https://www.filmaffinity.com/es/film609895.html" TargetMode="External"/><Relationship Id="rId7206" Type="http://schemas.openxmlformats.org/officeDocument/2006/relationships/hyperlink" Target="https://www.filmaffinity.com/es/film262507.html" TargetMode="External"/><Relationship Id="rId3749" Type="http://schemas.openxmlformats.org/officeDocument/2006/relationships/hyperlink" Target="https://www.filmaffinity.com/es/film176648.html" TargetMode="External"/><Relationship Id="rId5171" Type="http://schemas.openxmlformats.org/officeDocument/2006/relationships/hyperlink" Target="https://www.filmaffinity.com/es/film441061.html" TargetMode="External"/><Relationship Id="rId6222" Type="http://schemas.openxmlformats.org/officeDocument/2006/relationships/hyperlink" Target="https://www.filmaffinity.com/es/film332281.html" TargetMode="External"/><Relationship Id="rId2765" Type="http://schemas.openxmlformats.org/officeDocument/2006/relationships/hyperlink" Target="https://www.filmaffinity.com/es/film976261.html" TargetMode="External"/><Relationship Id="rId3816" Type="http://schemas.openxmlformats.org/officeDocument/2006/relationships/hyperlink" Target="https://www.filmaffinity.com/es/film953245.html" TargetMode="External"/><Relationship Id="rId737" Type="http://schemas.openxmlformats.org/officeDocument/2006/relationships/hyperlink" Target="https://www.filmaffinity.com/es/film103833.html" TargetMode="External"/><Relationship Id="rId1367" Type="http://schemas.openxmlformats.org/officeDocument/2006/relationships/hyperlink" Target="https://www.filmaffinity.com/es/film526932.html" TargetMode="External"/><Relationship Id="rId1781" Type="http://schemas.openxmlformats.org/officeDocument/2006/relationships/hyperlink" Target="https://www.filmaffinity.com/es/film403523.html" TargetMode="External"/><Relationship Id="rId2418" Type="http://schemas.openxmlformats.org/officeDocument/2006/relationships/hyperlink" Target="https://www.filmaffinity.com/es/film774890.html" TargetMode="External"/><Relationship Id="rId2832" Type="http://schemas.openxmlformats.org/officeDocument/2006/relationships/hyperlink" Target="https://www.filmaffinity.com/es/film815467.html" TargetMode="External"/><Relationship Id="rId5988" Type="http://schemas.openxmlformats.org/officeDocument/2006/relationships/hyperlink" Target="https://www.filmaffinity.com/es/film162086.html" TargetMode="External"/><Relationship Id="rId73" Type="http://schemas.openxmlformats.org/officeDocument/2006/relationships/hyperlink" Target="https://www.filmaffinity.com/es/film404242.html" TargetMode="External"/><Relationship Id="rId804" Type="http://schemas.openxmlformats.org/officeDocument/2006/relationships/hyperlink" Target="https://www.filmaffinity.com/es/film548179.html" TargetMode="External"/><Relationship Id="rId1434" Type="http://schemas.openxmlformats.org/officeDocument/2006/relationships/hyperlink" Target="https://www.filmaffinity.com/es/film929578.html" TargetMode="External"/><Relationship Id="rId1501" Type="http://schemas.openxmlformats.org/officeDocument/2006/relationships/hyperlink" Target="https://www.filmaffinity.com/es/film856426.html" TargetMode="External"/><Relationship Id="rId4657" Type="http://schemas.openxmlformats.org/officeDocument/2006/relationships/hyperlink" Target="https://www.filmaffinity.com/es/film485985.html" TargetMode="External"/><Relationship Id="rId5708" Type="http://schemas.openxmlformats.org/officeDocument/2006/relationships/hyperlink" Target="https://www.filmaffinity.com/es/film858945.html" TargetMode="External"/><Relationship Id="rId7063" Type="http://schemas.openxmlformats.org/officeDocument/2006/relationships/hyperlink" Target="https://www.filmaffinity.com/es/film659753.html" TargetMode="External"/><Relationship Id="rId3259" Type="http://schemas.openxmlformats.org/officeDocument/2006/relationships/hyperlink" Target="https://www.filmaffinity.com/es/film865408.html" TargetMode="External"/><Relationship Id="rId7130" Type="http://schemas.openxmlformats.org/officeDocument/2006/relationships/hyperlink" Target="https://www.filmaffinity.com/es/film507896.html" TargetMode="External"/><Relationship Id="rId594" Type="http://schemas.openxmlformats.org/officeDocument/2006/relationships/hyperlink" Target="https://www.filmaffinity.com/es/film137161.html" TargetMode="External"/><Relationship Id="rId2275" Type="http://schemas.openxmlformats.org/officeDocument/2006/relationships/hyperlink" Target="https://www.filmaffinity.com/es/film921865.html" TargetMode="External"/><Relationship Id="rId3326" Type="http://schemas.openxmlformats.org/officeDocument/2006/relationships/hyperlink" Target="https://www.filmaffinity.com/es/film305569.html" TargetMode="External"/><Relationship Id="rId3673" Type="http://schemas.openxmlformats.org/officeDocument/2006/relationships/hyperlink" Target="https://www.filmaffinity.com/es/film715071.html" TargetMode="External"/><Relationship Id="rId4724" Type="http://schemas.openxmlformats.org/officeDocument/2006/relationships/hyperlink" Target="https://www.filmaffinity.com/es/film253727.html" TargetMode="External"/><Relationship Id="rId247" Type="http://schemas.openxmlformats.org/officeDocument/2006/relationships/hyperlink" Target="https://www.filmaffinity.com/es/film671100.html" TargetMode="External"/><Relationship Id="rId3740" Type="http://schemas.openxmlformats.org/officeDocument/2006/relationships/hyperlink" Target="https://www.filmaffinity.com/es/film768495.html" TargetMode="External"/><Relationship Id="rId6896" Type="http://schemas.openxmlformats.org/officeDocument/2006/relationships/hyperlink" Target="https://www.filmaffinity.com/es/film495884.html" TargetMode="External"/><Relationship Id="rId661" Type="http://schemas.openxmlformats.org/officeDocument/2006/relationships/hyperlink" Target="https://www.filmaffinity.com/es/film179609.html" TargetMode="External"/><Relationship Id="rId1291" Type="http://schemas.openxmlformats.org/officeDocument/2006/relationships/hyperlink" Target="https://www.filmaffinity.com/es/film706255.html" TargetMode="External"/><Relationship Id="rId2342" Type="http://schemas.openxmlformats.org/officeDocument/2006/relationships/hyperlink" Target="https://www.filmaffinity.com/es/film832071.html" TargetMode="External"/><Relationship Id="rId5498" Type="http://schemas.openxmlformats.org/officeDocument/2006/relationships/hyperlink" Target="https://www.filmaffinity.com/es/film181055.html" TargetMode="External"/><Relationship Id="rId6549" Type="http://schemas.openxmlformats.org/officeDocument/2006/relationships/hyperlink" Target="https://www.filmaffinity.com/es/moviegenre.php?genre=DR&amp;attr=rat_count&amp;nodoc" TargetMode="External"/><Relationship Id="rId6963" Type="http://schemas.openxmlformats.org/officeDocument/2006/relationships/hyperlink" Target="https://www.filmaffinity.com/es/film478909.html" TargetMode="External"/><Relationship Id="rId314" Type="http://schemas.openxmlformats.org/officeDocument/2006/relationships/hyperlink" Target="https://www.filmaffinity.com/es/film720320.html" TargetMode="External"/><Relationship Id="rId5565" Type="http://schemas.openxmlformats.org/officeDocument/2006/relationships/hyperlink" Target="https://www.filmaffinity.com/es/film862392.html" TargetMode="External"/><Relationship Id="rId6616" Type="http://schemas.openxmlformats.org/officeDocument/2006/relationships/hyperlink" Target="https://www.filmaffinity.com/es/moviegenre.php?genre=CO&amp;attr=rat_count&amp;nodoc" TargetMode="External"/><Relationship Id="rId1011" Type="http://schemas.openxmlformats.org/officeDocument/2006/relationships/hyperlink" Target="https://www.filmaffinity.com/es/film317042.html" TargetMode="External"/><Relationship Id="rId4167" Type="http://schemas.openxmlformats.org/officeDocument/2006/relationships/hyperlink" Target="https://www.filmaffinity.com/es/film401125.html" TargetMode="External"/><Relationship Id="rId4581" Type="http://schemas.openxmlformats.org/officeDocument/2006/relationships/hyperlink" Target="https://www.filmaffinity.com/es/film589794.html" TargetMode="External"/><Relationship Id="rId5218" Type="http://schemas.openxmlformats.org/officeDocument/2006/relationships/hyperlink" Target="https://www.filmaffinity.com/es/film552350.html" TargetMode="External"/><Relationship Id="rId5632" Type="http://schemas.openxmlformats.org/officeDocument/2006/relationships/hyperlink" Target="https://www.filmaffinity.com/es/film152011.html" TargetMode="External"/><Relationship Id="rId3183" Type="http://schemas.openxmlformats.org/officeDocument/2006/relationships/hyperlink" Target="https://www.filmaffinity.com/es/film397600.html" TargetMode="External"/><Relationship Id="rId4234" Type="http://schemas.openxmlformats.org/officeDocument/2006/relationships/hyperlink" Target="https://www.filmaffinity.com/es/film109290.html" TargetMode="External"/><Relationship Id="rId1828" Type="http://schemas.openxmlformats.org/officeDocument/2006/relationships/hyperlink" Target="https://www.filmaffinity.com/es/film446247.html" TargetMode="External"/><Relationship Id="rId3250" Type="http://schemas.openxmlformats.org/officeDocument/2006/relationships/hyperlink" Target="https://www.filmaffinity.com/es/film378096.html" TargetMode="External"/><Relationship Id="rId7457" Type="http://schemas.openxmlformats.org/officeDocument/2006/relationships/hyperlink" Target="https://www.filmaffinity.com/es/film842059.html" TargetMode="External"/><Relationship Id="rId171" Type="http://schemas.openxmlformats.org/officeDocument/2006/relationships/hyperlink" Target="https://www.filmaffinity.com/es/film142551.html" TargetMode="External"/><Relationship Id="rId4301" Type="http://schemas.openxmlformats.org/officeDocument/2006/relationships/hyperlink" Target="https://www.filmaffinity.com/es/film109033.html" TargetMode="External"/><Relationship Id="rId6059" Type="http://schemas.openxmlformats.org/officeDocument/2006/relationships/hyperlink" Target="https://www.filmaffinity.com/es/film229222.html" TargetMode="External"/><Relationship Id="rId6473" Type="http://schemas.openxmlformats.org/officeDocument/2006/relationships/hyperlink" Target="https://www.filmaffinity.com/es/moviegenre.php?genre=DR&amp;attr=rat_count&amp;nodoc" TargetMode="External"/><Relationship Id="rId988" Type="http://schemas.openxmlformats.org/officeDocument/2006/relationships/hyperlink" Target="https://www.filmaffinity.com/es/film608485.html" TargetMode="External"/><Relationship Id="rId2669" Type="http://schemas.openxmlformats.org/officeDocument/2006/relationships/hyperlink" Target="https://www.filmaffinity.com/es/film845949.html" TargetMode="External"/><Relationship Id="rId5075" Type="http://schemas.openxmlformats.org/officeDocument/2006/relationships/hyperlink" Target="https://www.filmaffinity.com/es/film888315.html" TargetMode="External"/><Relationship Id="rId6126" Type="http://schemas.openxmlformats.org/officeDocument/2006/relationships/hyperlink" Target="https://www.filmaffinity.com/es/film922814.html" TargetMode="External"/><Relationship Id="rId6540" Type="http://schemas.openxmlformats.org/officeDocument/2006/relationships/hyperlink" Target="https://www.filmaffinity.com/es/moviegenre.php?genre=DR&amp;attr=rat_count&amp;nodoc" TargetMode="External"/><Relationship Id="rId1685" Type="http://schemas.openxmlformats.org/officeDocument/2006/relationships/hyperlink" Target="https://www.filmaffinity.com/es/film587809.html" TargetMode="External"/><Relationship Id="rId2736" Type="http://schemas.openxmlformats.org/officeDocument/2006/relationships/hyperlink" Target="https://www.filmaffinity.com/es/film550005.html" TargetMode="External"/><Relationship Id="rId4091" Type="http://schemas.openxmlformats.org/officeDocument/2006/relationships/hyperlink" Target="https://www.filmaffinity.com/es/film805991.html" TargetMode="External"/><Relationship Id="rId5142" Type="http://schemas.openxmlformats.org/officeDocument/2006/relationships/hyperlink" Target="https://www.filmaffinity.com/es/film279177.html" TargetMode="External"/><Relationship Id="rId708" Type="http://schemas.openxmlformats.org/officeDocument/2006/relationships/hyperlink" Target="https://www.filmaffinity.com/es/film600727.html" TargetMode="External"/><Relationship Id="rId1338" Type="http://schemas.openxmlformats.org/officeDocument/2006/relationships/hyperlink" Target="https://www.filmaffinity.com/es/film211406.html" TargetMode="External"/><Relationship Id="rId1405" Type="http://schemas.openxmlformats.org/officeDocument/2006/relationships/hyperlink" Target="https://www.filmaffinity.com/es/film348562.html" TargetMode="External"/><Relationship Id="rId1752" Type="http://schemas.openxmlformats.org/officeDocument/2006/relationships/hyperlink" Target="https://www.filmaffinity.com/es/film139256.html" TargetMode="External"/><Relationship Id="rId2803" Type="http://schemas.openxmlformats.org/officeDocument/2006/relationships/hyperlink" Target="https://www.filmaffinity.com/es/film432700.html" TargetMode="External"/><Relationship Id="rId5959" Type="http://schemas.openxmlformats.org/officeDocument/2006/relationships/hyperlink" Target="https://www.filmaffinity.com/es/film748026.html" TargetMode="External"/><Relationship Id="rId7381" Type="http://schemas.openxmlformats.org/officeDocument/2006/relationships/hyperlink" Target="https://www.filmaffinity.com/es/film266920.html" TargetMode="External"/><Relationship Id="rId44" Type="http://schemas.openxmlformats.org/officeDocument/2006/relationships/hyperlink" Target="https://www.filmaffinity.com/es/film110808.html" TargetMode="External"/><Relationship Id="rId4975" Type="http://schemas.openxmlformats.org/officeDocument/2006/relationships/hyperlink" Target="https://www.filmaffinity.com/es/film978147.html" TargetMode="External"/><Relationship Id="rId7034" Type="http://schemas.openxmlformats.org/officeDocument/2006/relationships/hyperlink" Target="https://www.filmaffinity.com/es/film894350.html" TargetMode="External"/><Relationship Id="rId498" Type="http://schemas.openxmlformats.org/officeDocument/2006/relationships/hyperlink" Target="https://www.filmaffinity.com/es/film878081.html" TargetMode="External"/><Relationship Id="rId2179" Type="http://schemas.openxmlformats.org/officeDocument/2006/relationships/hyperlink" Target="https://www.filmaffinity.com/es/film540024.html" TargetMode="External"/><Relationship Id="rId3577" Type="http://schemas.openxmlformats.org/officeDocument/2006/relationships/hyperlink" Target="https://www.filmaffinity.com/es/film994565.html" TargetMode="External"/><Relationship Id="rId3991" Type="http://schemas.openxmlformats.org/officeDocument/2006/relationships/hyperlink" Target="https://www.filmaffinity.com/es/film147685.html" TargetMode="External"/><Relationship Id="rId4628" Type="http://schemas.openxmlformats.org/officeDocument/2006/relationships/hyperlink" Target="https://www.filmaffinity.com/es/film949234.html" TargetMode="External"/><Relationship Id="rId2593" Type="http://schemas.openxmlformats.org/officeDocument/2006/relationships/hyperlink" Target="https://www.filmaffinity.com/es/film717298.html" TargetMode="External"/><Relationship Id="rId3644" Type="http://schemas.openxmlformats.org/officeDocument/2006/relationships/hyperlink" Target="https://www.filmaffinity.com/es/film756835.html" TargetMode="External"/><Relationship Id="rId6050" Type="http://schemas.openxmlformats.org/officeDocument/2006/relationships/hyperlink" Target="https://www.filmaffinity.com/es/film542786.html" TargetMode="External"/><Relationship Id="rId7101" Type="http://schemas.openxmlformats.org/officeDocument/2006/relationships/hyperlink" Target="https://www.filmaffinity.com/es/film880392.html" TargetMode="External"/><Relationship Id="rId565" Type="http://schemas.openxmlformats.org/officeDocument/2006/relationships/hyperlink" Target="https://www.filmaffinity.com/es/film773743.html" TargetMode="External"/><Relationship Id="rId1195" Type="http://schemas.openxmlformats.org/officeDocument/2006/relationships/hyperlink" Target="https://www.filmaffinity.com/es/film758472.html" TargetMode="External"/><Relationship Id="rId2246" Type="http://schemas.openxmlformats.org/officeDocument/2006/relationships/hyperlink" Target="https://www.filmaffinity.com/es/film470875.html" TargetMode="External"/><Relationship Id="rId2660" Type="http://schemas.openxmlformats.org/officeDocument/2006/relationships/hyperlink" Target="https://www.filmaffinity.com/es/film797181.html" TargetMode="External"/><Relationship Id="rId3711" Type="http://schemas.openxmlformats.org/officeDocument/2006/relationships/hyperlink" Target="https://www.filmaffinity.com/es/film321486.html" TargetMode="External"/><Relationship Id="rId6867" Type="http://schemas.openxmlformats.org/officeDocument/2006/relationships/hyperlink" Target="https://www.filmaffinity.com/es/film970588.html" TargetMode="External"/><Relationship Id="rId218" Type="http://schemas.openxmlformats.org/officeDocument/2006/relationships/hyperlink" Target="https://www.filmaffinity.com/es/film567541.html" TargetMode="External"/><Relationship Id="rId632" Type="http://schemas.openxmlformats.org/officeDocument/2006/relationships/hyperlink" Target="https://www.filmaffinity.com/es/film176157.html" TargetMode="External"/><Relationship Id="rId1262" Type="http://schemas.openxmlformats.org/officeDocument/2006/relationships/hyperlink" Target="https://www.filmaffinity.com/es/film847917.html" TargetMode="External"/><Relationship Id="rId2313" Type="http://schemas.openxmlformats.org/officeDocument/2006/relationships/hyperlink" Target="https://www.filmaffinity.com/es/film524221.html" TargetMode="External"/><Relationship Id="rId5469" Type="http://schemas.openxmlformats.org/officeDocument/2006/relationships/hyperlink" Target="https://www.filmaffinity.com/es/film384270.html" TargetMode="External"/><Relationship Id="rId4485" Type="http://schemas.openxmlformats.org/officeDocument/2006/relationships/hyperlink" Target="https://www.filmaffinity.com/es/film280625.html" TargetMode="External"/><Relationship Id="rId5536" Type="http://schemas.openxmlformats.org/officeDocument/2006/relationships/hyperlink" Target="https://www.filmaffinity.com/es/film734807.html" TargetMode="External"/><Relationship Id="rId5883" Type="http://schemas.openxmlformats.org/officeDocument/2006/relationships/hyperlink" Target="https://www.filmaffinity.com/es/film188455.html" TargetMode="External"/><Relationship Id="rId6934" Type="http://schemas.openxmlformats.org/officeDocument/2006/relationships/hyperlink" Target="https://www.filmaffinity.com/es/film865715.html" TargetMode="External"/><Relationship Id="rId3087" Type="http://schemas.openxmlformats.org/officeDocument/2006/relationships/hyperlink" Target="https://www.filmaffinity.com/es/film848292.html" TargetMode="External"/><Relationship Id="rId4138" Type="http://schemas.openxmlformats.org/officeDocument/2006/relationships/hyperlink" Target="https://www.filmaffinity.com/es/film400790.html" TargetMode="External"/><Relationship Id="rId5950" Type="http://schemas.openxmlformats.org/officeDocument/2006/relationships/hyperlink" Target="https://www.filmaffinity.com/es/film172200.html" TargetMode="External"/><Relationship Id="rId4552" Type="http://schemas.openxmlformats.org/officeDocument/2006/relationships/hyperlink" Target="https://www.filmaffinity.com/es/film244504.html" TargetMode="External"/><Relationship Id="rId5603" Type="http://schemas.openxmlformats.org/officeDocument/2006/relationships/hyperlink" Target="https://www.filmaffinity.com/es/film681905.html" TargetMode="External"/><Relationship Id="rId3154" Type="http://schemas.openxmlformats.org/officeDocument/2006/relationships/hyperlink" Target="https://www.filmaffinity.com/es/film365955.html" TargetMode="External"/><Relationship Id="rId4205" Type="http://schemas.openxmlformats.org/officeDocument/2006/relationships/hyperlink" Target="https://www.filmaffinity.com/es/film945246.html" TargetMode="External"/><Relationship Id="rId2170" Type="http://schemas.openxmlformats.org/officeDocument/2006/relationships/hyperlink" Target="https://www.filmaffinity.com/es/film158324.html" TargetMode="External"/><Relationship Id="rId3221" Type="http://schemas.openxmlformats.org/officeDocument/2006/relationships/hyperlink" Target="https://www.filmaffinity.com/es/film611268.html" TargetMode="External"/><Relationship Id="rId6377" Type="http://schemas.openxmlformats.org/officeDocument/2006/relationships/hyperlink" Target="https://www.filmaffinity.com/es/film568261.html" TargetMode="External"/><Relationship Id="rId6791" Type="http://schemas.openxmlformats.org/officeDocument/2006/relationships/hyperlink" Target="https://www.filmaffinity.com/es/film317532.html" TargetMode="External"/><Relationship Id="rId7428" Type="http://schemas.openxmlformats.org/officeDocument/2006/relationships/hyperlink" Target="https://www.filmaffinity.com/es/film304309.html" TargetMode="External"/><Relationship Id="rId8" Type="http://schemas.openxmlformats.org/officeDocument/2006/relationships/hyperlink" Target="https://www.filmaffinity.com/es/film563532.html" TargetMode="External"/><Relationship Id="rId142" Type="http://schemas.openxmlformats.org/officeDocument/2006/relationships/hyperlink" Target="https://www.filmaffinity.com/es/film941949.html" TargetMode="External"/><Relationship Id="rId2987" Type="http://schemas.openxmlformats.org/officeDocument/2006/relationships/hyperlink" Target="https://www.filmaffinity.com/es/film258921.html" TargetMode="External"/><Relationship Id="rId5393" Type="http://schemas.openxmlformats.org/officeDocument/2006/relationships/hyperlink" Target="https://www.filmaffinity.com/es/film443109.html" TargetMode="External"/><Relationship Id="rId6444" Type="http://schemas.openxmlformats.org/officeDocument/2006/relationships/hyperlink" Target="https://www.filmaffinity.com/es/moviegenre.php?genre=WE&amp;attr=rat_count&amp;nodoc" TargetMode="External"/><Relationship Id="rId959" Type="http://schemas.openxmlformats.org/officeDocument/2006/relationships/hyperlink" Target="https://www.filmaffinity.com/es/film134693.html" TargetMode="External"/><Relationship Id="rId1589" Type="http://schemas.openxmlformats.org/officeDocument/2006/relationships/hyperlink" Target="https://www.filmaffinity.com/es/film204484.html" TargetMode="External"/><Relationship Id="rId5046" Type="http://schemas.openxmlformats.org/officeDocument/2006/relationships/hyperlink" Target="https://www.filmaffinity.com/es/film994078.html" TargetMode="External"/><Relationship Id="rId5460" Type="http://schemas.openxmlformats.org/officeDocument/2006/relationships/hyperlink" Target="https://www.filmaffinity.com/es/film310910.html" TargetMode="External"/><Relationship Id="rId6511" Type="http://schemas.openxmlformats.org/officeDocument/2006/relationships/hyperlink" Target="https://www.filmaffinity.com/es/moviegenre.php?genre=DR&amp;attr=rat_count&amp;nodoc" TargetMode="External"/><Relationship Id="rId4062" Type="http://schemas.openxmlformats.org/officeDocument/2006/relationships/hyperlink" Target="https://www.filmaffinity.com/es/film928420.html" TargetMode="External"/><Relationship Id="rId5113" Type="http://schemas.openxmlformats.org/officeDocument/2006/relationships/hyperlink" Target="https://www.filmaffinity.com/es/film482723.html" TargetMode="External"/><Relationship Id="rId1656" Type="http://schemas.openxmlformats.org/officeDocument/2006/relationships/hyperlink" Target="https://www.filmaffinity.com/es/film236188.html" TargetMode="External"/><Relationship Id="rId2707" Type="http://schemas.openxmlformats.org/officeDocument/2006/relationships/hyperlink" Target="https://www.filmaffinity.com/es/film283229.html" TargetMode="External"/><Relationship Id="rId1309" Type="http://schemas.openxmlformats.org/officeDocument/2006/relationships/hyperlink" Target="https://www.filmaffinity.com/es/film296562.html" TargetMode="External"/><Relationship Id="rId1723" Type="http://schemas.openxmlformats.org/officeDocument/2006/relationships/hyperlink" Target="https://www.filmaffinity.com/es/film286211.html" TargetMode="External"/><Relationship Id="rId4879" Type="http://schemas.openxmlformats.org/officeDocument/2006/relationships/hyperlink" Target="https://www.filmaffinity.com/es/film758826.html" TargetMode="External"/><Relationship Id="rId7285" Type="http://schemas.openxmlformats.org/officeDocument/2006/relationships/hyperlink" Target="https://www.filmaffinity.com/es/film283316.html" TargetMode="External"/><Relationship Id="rId15" Type="http://schemas.openxmlformats.org/officeDocument/2006/relationships/hyperlink" Target="https://www.filmaffinity.com/es/film754133.html" TargetMode="External"/><Relationship Id="rId3895" Type="http://schemas.openxmlformats.org/officeDocument/2006/relationships/hyperlink" Target="https://www.filmaffinity.com/es/film438739.html" TargetMode="External"/><Relationship Id="rId4946" Type="http://schemas.openxmlformats.org/officeDocument/2006/relationships/hyperlink" Target="https://www.filmaffinity.com/es/film856693.html" TargetMode="External"/><Relationship Id="rId7352" Type="http://schemas.openxmlformats.org/officeDocument/2006/relationships/hyperlink" Target="https://www.filmaffinity.com/es/film120942.html" TargetMode="External"/><Relationship Id="rId2497" Type="http://schemas.openxmlformats.org/officeDocument/2006/relationships/hyperlink" Target="https://www.filmaffinity.com/es/film412669.html" TargetMode="External"/><Relationship Id="rId3548" Type="http://schemas.openxmlformats.org/officeDocument/2006/relationships/hyperlink" Target="https://www.filmaffinity.com/es/film750360.html" TargetMode="External"/><Relationship Id="rId7005" Type="http://schemas.openxmlformats.org/officeDocument/2006/relationships/hyperlink" Target="https://www.filmaffinity.com/es/film348230.html" TargetMode="External"/><Relationship Id="rId469" Type="http://schemas.openxmlformats.org/officeDocument/2006/relationships/hyperlink" Target="https://www.filmaffinity.com/es/film424665.html" TargetMode="External"/><Relationship Id="rId883" Type="http://schemas.openxmlformats.org/officeDocument/2006/relationships/hyperlink" Target="https://www.filmaffinity.com/es/film552646.html" TargetMode="External"/><Relationship Id="rId1099" Type="http://schemas.openxmlformats.org/officeDocument/2006/relationships/hyperlink" Target="https://www.filmaffinity.com/es/film957786.html" TargetMode="External"/><Relationship Id="rId2564" Type="http://schemas.openxmlformats.org/officeDocument/2006/relationships/hyperlink" Target="https://www.filmaffinity.com/es/film144774.html" TargetMode="External"/><Relationship Id="rId3615" Type="http://schemas.openxmlformats.org/officeDocument/2006/relationships/hyperlink" Target="https://www.filmaffinity.com/es/film197320.html" TargetMode="External"/><Relationship Id="rId3962" Type="http://schemas.openxmlformats.org/officeDocument/2006/relationships/hyperlink" Target="https://www.filmaffinity.com/es/film737417.html" TargetMode="External"/><Relationship Id="rId6021" Type="http://schemas.openxmlformats.org/officeDocument/2006/relationships/hyperlink" Target="https://www.filmaffinity.com/es/film524502.html" TargetMode="External"/><Relationship Id="rId536" Type="http://schemas.openxmlformats.org/officeDocument/2006/relationships/hyperlink" Target="https://www.filmaffinity.com/es/film584491.html" TargetMode="External"/><Relationship Id="rId1166" Type="http://schemas.openxmlformats.org/officeDocument/2006/relationships/hyperlink" Target="https://www.filmaffinity.com/es/film357505.html" TargetMode="External"/><Relationship Id="rId2217" Type="http://schemas.openxmlformats.org/officeDocument/2006/relationships/hyperlink" Target="https://www.filmaffinity.com/es/film649633.html" TargetMode="External"/><Relationship Id="rId950" Type="http://schemas.openxmlformats.org/officeDocument/2006/relationships/hyperlink" Target="https://www.filmaffinity.com/es/film653552.html" TargetMode="External"/><Relationship Id="rId1580" Type="http://schemas.openxmlformats.org/officeDocument/2006/relationships/hyperlink" Target="https://www.filmaffinity.com/es/film294665.html" TargetMode="External"/><Relationship Id="rId2631" Type="http://schemas.openxmlformats.org/officeDocument/2006/relationships/hyperlink" Target="https://www.filmaffinity.com/es/film539054.html" TargetMode="External"/><Relationship Id="rId4389" Type="http://schemas.openxmlformats.org/officeDocument/2006/relationships/hyperlink" Target="https://www.filmaffinity.com/es/film901697.html" TargetMode="External"/><Relationship Id="rId5787" Type="http://schemas.openxmlformats.org/officeDocument/2006/relationships/hyperlink" Target="https://www.filmaffinity.com/es/film223888.html" TargetMode="External"/><Relationship Id="rId6838" Type="http://schemas.openxmlformats.org/officeDocument/2006/relationships/hyperlink" Target="https://www.filmaffinity.com/es/film701512.html" TargetMode="External"/><Relationship Id="rId603" Type="http://schemas.openxmlformats.org/officeDocument/2006/relationships/hyperlink" Target="https://www.filmaffinity.com/es/film526819.html" TargetMode="External"/><Relationship Id="rId1233" Type="http://schemas.openxmlformats.org/officeDocument/2006/relationships/hyperlink" Target="https://www.filmaffinity.com/es/film914287.html" TargetMode="External"/><Relationship Id="rId5854" Type="http://schemas.openxmlformats.org/officeDocument/2006/relationships/hyperlink" Target="https://www.filmaffinity.com/es/film898514.html" TargetMode="External"/><Relationship Id="rId6905" Type="http://schemas.openxmlformats.org/officeDocument/2006/relationships/hyperlink" Target="https://www.filmaffinity.com/es/film577067.html" TargetMode="External"/><Relationship Id="rId1300" Type="http://schemas.openxmlformats.org/officeDocument/2006/relationships/hyperlink" Target="https://www.filmaffinity.com/es/film354166.html" TargetMode="External"/><Relationship Id="rId4456" Type="http://schemas.openxmlformats.org/officeDocument/2006/relationships/hyperlink" Target="https://www.filmaffinity.com/es/film445991.html" TargetMode="External"/><Relationship Id="rId4870" Type="http://schemas.openxmlformats.org/officeDocument/2006/relationships/hyperlink" Target="https://www.filmaffinity.com/es/film304873.html" TargetMode="External"/><Relationship Id="rId5507" Type="http://schemas.openxmlformats.org/officeDocument/2006/relationships/hyperlink" Target="https://www.filmaffinity.com/es/film146575.html" TargetMode="External"/><Relationship Id="rId5921" Type="http://schemas.openxmlformats.org/officeDocument/2006/relationships/hyperlink" Target="https://www.filmaffinity.com/es/film687431.html" TargetMode="External"/><Relationship Id="rId3058" Type="http://schemas.openxmlformats.org/officeDocument/2006/relationships/hyperlink" Target="https://www.filmaffinity.com/es/film378412.html" TargetMode="External"/><Relationship Id="rId3472" Type="http://schemas.openxmlformats.org/officeDocument/2006/relationships/hyperlink" Target="https://www.filmaffinity.com/es/film914136.html" TargetMode="External"/><Relationship Id="rId4109" Type="http://schemas.openxmlformats.org/officeDocument/2006/relationships/hyperlink" Target="https://www.filmaffinity.com/es/film764231.html" TargetMode="External"/><Relationship Id="rId4523" Type="http://schemas.openxmlformats.org/officeDocument/2006/relationships/hyperlink" Target="https://www.filmaffinity.com/es/film671541.html" TargetMode="External"/><Relationship Id="rId393" Type="http://schemas.openxmlformats.org/officeDocument/2006/relationships/hyperlink" Target="https://www.filmaffinity.com/es/film802281.html" TargetMode="External"/><Relationship Id="rId2074" Type="http://schemas.openxmlformats.org/officeDocument/2006/relationships/hyperlink" Target="https://www.filmaffinity.com/es/film688382.html" TargetMode="External"/><Relationship Id="rId3125" Type="http://schemas.openxmlformats.org/officeDocument/2006/relationships/hyperlink" Target="https://www.filmaffinity.com/es/film261588.html" TargetMode="External"/><Relationship Id="rId6695" Type="http://schemas.openxmlformats.org/officeDocument/2006/relationships/hyperlink" Target="https://www.filmaffinity.com/es/moviegenre.php?genre=TH&amp;attr=rat_count&amp;nodoc" TargetMode="External"/><Relationship Id="rId460" Type="http://schemas.openxmlformats.org/officeDocument/2006/relationships/hyperlink" Target="https://www.filmaffinity.com/es/film491745.html" TargetMode="External"/><Relationship Id="rId1090" Type="http://schemas.openxmlformats.org/officeDocument/2006/relationships/hyperlink" Target="https://www.filmaffinity.com/es/film111165.html" TargetMode="External"/><Relationship Id="rId2141" Type="http://schemas.openxmlformats.org/officeDocument/2006/relationships/hyperlink" Target="https://www.filmaffinity.com/es/film760581.html" TargetMode="External"/><Relationship Id="rId5297" Type="http://schemas.openxmlformats.org/officeDocument/2006/relationships/hyperlink" Target="https://www.filmaffinity.com/es/film891006.html" TargetMode="External"/><Relationship Id="rId6348" Type="http://schemas.openxmlformats.org/officeDocument/2006/relationships/hyperlink" Target="https://www.filmaffinity.com/es/film381184.html" TargetMode="External"/><Relationship Id="rId113" Type="http://schemas.openxmlformats.org/officeDocument/2006/relationships/hyperlink" Target="https://www.filmaffinity.com/es/film655158.html" TargetMode="External"/><Relationship Id="rId6762" Type="http://schemas.openxmlformats.org/officeDocument/2006/relationships/hyperlink" Target="https://www.filmaffinity.com/es/film809729.html" TargetMode="External"/><Relationship Id="rId2958" Type="http://schemas.openxmlformats.org/officeDocument/2006/relationships/hyperlink" Target="https://www.filmaffinity.com/es/film372207.html" TargetMode="External"/><Relationship Id="rId5017" Type="http://schemas.openxmlformats.org/officeDocument/2006/relationships/hyperlink" Target="https://www.filmaffinity.com/es/film872780.html" TargetMode="External"/><Relationship Id="rId5364" Type="http://schemas.openxmlformats.org/officeDocument/2006/relationships/hyperlink" Target="https://www.filmaffinity.com/es/film262344.html" TargetMode="External"/><Relationship Id="rId6415" Type="http://schemas.openxmlformats.org/officeDocument/2006/relationships/hyperlink" Target="https://www.filmaffinity.com/es/moviegenre.php?genre=DR&amp;attr=rat_count&amp;nodoc" TargetMode="External"/><Relationship Id="rId1974" Type="http://schemas.openxmlformats.org/officeDocument/2006/relationships/hyperlink" Target="https://www.filmaffinity.com/es/film598422.html" TargetMode="External"/><Relationship Id="rId4380" Type="http://schemas.openxmlformats.org/officeDocument/2006/relationships/hyperlink" Target="https://www.filmaffinity.com/es/film150052.html" TargetMode="External"/><Relationship Id="rId5431" Type="http://schemas.openxmlformats.org/officeDocument/2006/relationships/hyperlink" Target="https://www.filmaffinity.com/es/film717059.html" TargetMode="External"/><Relationship Id="rId1627" Type="http://schemas.openxmlformats.org/officeDocument/2006/relationships/hyperlink" Target="https://www.filmaffinity.com/es/film798680.html" TargetMode="External"/><Relationship Id="rId4033" Type="http://schemas.openxmlformats.org/officeDocument/2006/relationships/hyperlink" Target="https://www.filmaffinity.com/es/film983128.html" TargetMode="External"/><Relationship Id="rId7189" Type="http://schemas.openxmlformats.org/officeDocument/2006/relationships/hyperlink" Target="https://www.filmaffinity.com/es/film830275.html" TargetMode="External"/><Relationship Id="rId3799" Type="http://schemas.openxmlformats.org/officeDocument/2006/relationships/hyperlink" Target="https://www.filmaffinity.com/es/film272121.html" TargetMode="External"/><Relationship Id="rId4100" Type="http://schemas.openxmlformats.org/officeDocument/2006/relationships/hyperlink" Target="https://www.filmaffinity.com/es/film320621.html" TargetMode="External"/><Relationship Id="rId7256" Type="http://schemas.openxmlformats.org/officeDocument/2006/relationships/hyperlink" Target="https://www.filmaffinity.com/es/film513444.html" TargetMode="External"/><Relationship Id="rId6272" Type="http://schemas.openxmlformats.org/officeDocument/2006/relationships/hyperlink" Target="https://www.filmaffinity.com/es/film507129.html" TargetMode="External"/><Relationship Id="rId7323" Type="http://schemas.openxmlformats.org/officeDocument/2006/relationships/hyperlink" Target="https://www.filmaffinity.com/es/film391687.html" TargetMode="External"/><Relationship Id="rId3866" Type="http://schemas.openxmlformats.org/officeDocument/2006/relationships/hyperlink" Target="https://www.filmaffinity.com/es/film989853.html" TargetMode="External"/><Relationship Id="rId4917" Type="http://schemas.openxmlformats.org/officeDocument/2006/relationships/hyperlink" Target="https://www.filmaffinity.com/es/film898808.html" TargetMode="External"/><Relationship Id="rId787" Type="http://schemas.openxmlformats.org/officeDocument/2006/relationships/hyperlink" Target="https://www.filmaffinity.com/es/film615891.html" TargetMode="External"/><Relationship Id="rId2468" Type="http://schemas.openxmlformats.org/officeDocument/2006/relationships/hyperlink" Target="https://www.filmaffinity.com/es/film430661.html" TargetMode="External"/><Relationship Id="rId2882" Type="http://schemas.openxmlformats.org/officeDocument/2006/relationships/hyperlink" Target="https://www.filmaffinity.com/es/film331004.html" TargetMode="External"/><Relationship Id="rId3519" Type="http://schemas.openxmlformats.org/officeDocument/2006/relationships/hyperlink" Target="https://www.filmaffinity.com/es/film979922.html" TargetMode="External"/><Relationship Id="rId3933" Type="http://schemas.openxmlformats.org/officeDocument/2006/relationships/hyperlink" Target="https://www.filmaffinity.com/es/film519387.html" TargetMode="External"/><Relationship Id="rId854" Type="http://schemas.openxmlformats.org/officeDocument/2006/relationships/hyperlink" Target="https://www.filmaffinity.com/es/film248501.html" TargetMode="External"/><Relationship Id="rId1484" Type="http://schemas.openxmlformats.org/officeDocument/2006/relationships/hyperlink" Target="https://www.filmaffinity.com/es/film708062.html" TargetMode="External"/><Relationship Id="rId2535" Type="http://schemas.openxmlformats.org/officeDocument/2006/relationships/hyperlink" Target="https://www.filmaffinity.com/es/film726520.html" TargetMode="External"/><Relationship Id="rId507" Type="http://schemas.openxmlformats.org/officeDocument/2006/relationships/hyperlink" Target="https://www.filmaffinity.com/es/film800123.html" TargetMode="External"/><Relationship Id="rId921" Type="http://schemas.openxmlformats.org/officeDocument/2006/relationships/hyperlink" Target="https://www.filmaffinity.com/es/film553960.html" TargetMode="External"/><Relationship Id="rId1137" Type="http://schemas.openxmlformats.org/officeDocument/2006/relationships/hyperlink" Target="https://www.filmaffinity.com/es/film903410.html" TargetMode="External"/><Relationship Id="rId1551" Type="http://schemas.openxmlformats.org/officeDocument/2006/relationships/hyperlink" Target="https://www.filmaffinity.com/es/film482208.html" TargetMode="External"/><Relationship Id="rId2602" Type="http://schemas.openxmlformats.org/officeDocument/2006/relationships/hyperlink" Target="https://www.filmaffinity.com/es/film392075.html" TargetMode="External"/><Relationship Id="rId5758" Type="http://schemas.openxmlformats.org/officeDocument/2006/relationships/hyperlink" Target="https://www.filmaffinity.com/es/film141647.html" TargetMode="External"/><Relationship Id="rId6809" Type="http://schemas.openxmlformats.org/officeDocument/2006/relationships/hyperlink" Target="https://www.filmaffinity.com/es/film732508.html" TargetMode="External"/><Relationship Id="rId1204" Type="http://schemas.openxmlformats.org/officeDocument/2006/relationships/hyperlink" Target="https://www.filmaffinity.com/es/film978304.html" TargetMode="External"/><Relationship Id="rId4774" Type="http://schemas.openxmlformats.org/officeDocument/2006/relationships/hyperlink" Target="https://www.filmaffinity.com/es/film197286.html" TargetMode="External"/><Relationship Id="rId5825" Type="http://schemas.openxmlformats.org/officeDocument/2006/relationships/hyperlink" Target="https://www.filmaffinity.com/es/film814379.html" TargetMode="External"/><Relationship Id="rId7180" Type="http://schemas.openxmlformats.org/officeDocument/2006/relationships/hyperlink" Target="https://www.filmaffinity.com/es/film397460.html" TargetMode="External"/><Relationship Id="rId3376" Type="http://schemas.openxmlformats.org/officeDocument/2006/relationships/hyperlink" Target="https://www.filmaffinity.com/es/film551609.html" TargetMode="External"/><Relationship Id="rId4427" Type="http://schemas.openxmlformats.org/officeDocument/2006/relationships/hyperlink" Target="https://www.filmaffinity.com/es/film122832.html" TargetMode="External"/><Relationship Id="rId297" Type="http://schemas.openxmlformats.org/officeDocument/2006/relationships/hyperlink" Target="https://www.filmaffinity.com/es/film693769.html" TargetMode="External"/><Relationship Id="rId2392" Type="http://schemas.openxmlformats.org/officeDocument/2006/relationships/hyperlink" Target="https://www.filmaffinity.com/es/film514809.html" TargetMode="External"/><Relationship Id="rId3029" Type="http://schemas.openxmlformats.org/officeDocument/2006/relationships/hyperlink" Target="https://www.filmaffinity.com/es/film302769.html" TargetMode="External"/><Relationship Id="rId3790" Type="http://schemas.openxmlformats.org/officeDocument/2006/relationships/hyperlink" Target="https://www.filmaffinity.com/es/film940315.html" TargetMode="External"/><Relationship Id="rId4841" Type="http://schemas.openxmlformats.org/officeDocument/2006/relationships/hyperlink" Target="https://www.filmaffinity.com/es/film541907.html" TargetMode="External"/><Relationship Id="rId6599" Type="http://schemas.openxmlformats.org/officeDocument/2006/relationships/hyperlink" Target="https://www.filmaffinity.com/es/moviegenre.php?genre=DR&amp;attr=rat_count&amp;nodoc" TargetMode="External"/><Relationship Id="rId364" Type="http://schemas.openxmlformats.org/officeDocument/2006/relationships/hyperlink" Target="https://www.filmaffinity.com/es/film527038.html" TargetMode="External"/><Relationship Id="rId2045" Type="http://schemas.openxmlformats.org/officeDocument/2006/relationships/hyperlink" Target="https://www.filmaffinity.com/es/film607127.html" TargetMode="External"/><Relationship Id="rId3443" Type="http://schemas.openxmlformats.org/officeDocument/2006/relationships/hyperlink" Target="https://www.filmaffinity.com/es/film901457.html" TargetMode="External"/><Relationship Id="rId3510" Type="http://schemas.openxmlformats.org/officeDocument/2006/relationships/hyperlink" Target="https://www.filmaffinity.com/es/film493898.html" TargetMode="External"/><Relationship Id="rId6666" Type="http://schemas.openxmlformats.org/officeDocument/2006/relationships/hyperlink" Target="https://www.filmaffinity.com/es/moviegenre.php?genre=WE&amp;attr=rat_count&amp;nodoc" TargetMode="External"/><Relationship Id="rId431" Type="http://schemas.openxmlformats.org/officeDocument/2006/relationships/hyperlink" Target="https://www.filmaffinity.com/es/film287094.html" TargetMode="External"/><Relationship Id="rId1061" Type="http://schemas.openxmlformats.org/officeDocument/2006/relationships/hyperlink" Target="https://www.filmaffinity.com/es/film672719.html" TargetMode="External"/><Relationship Id="rId2112" Type="http://schemas.openxmlformats.org/officeDocument/2006/relationships/hyperlink" Target="https://www.filmaffinity.com/es/film808843.html" TargetMode="External"/><Relationship Id="rId5268" Type="http://schemas.openxmlformats.org/officeDocument/2006/relationships/hyperlink" Target="https://www.filmaffinity.com/es/film375688.html" TargetMode="External"/><Relationship Id="rId5682" Type="http://schemas.openxmlformats.org/officeDocument/2006/relationships/hyperlink" Target="https://www.filmaffinity.com/es/film447467.html" TargetMode="External"/><Relationship Id="rId6319" Type="http://schemas.openxmlformats.org/officeDocument/2006/relationships/hyperlink" Target="https://www.filmaffinity.com/es/film604935.html" TargetMode="External"/><Relationship Id="rId6733" Type="http://schemas.openxmlformats.org/officeDocument/2006/relationships/hyperlink" Target="https://www.filmaffinity.com/es/film685113.html" TargetMode="External"/><Relationship Id="rId1878" Type="http://schemas.openxmlformats.org/officeDocument/2006/relationships/hyperlink" Target="https://www.filmaffinity.com/es/film500089.html" TargetMode="External"/><Relationship Id="rId2929" Type="http://schemas.openxmlformats.org/officeDocument/2006/relationships/hyperlink" Target="https://www.filmaffinity.com/es/film757788.html" TargetMode="External"/><Relationship Id="rId4284" Type="http://schemas.openxmlformats.org/officeDocument/2006/relationships/hyperlink" Target="https://www.filmaffinity.com/es/film231469.html" TargetMode="External"/><Relationship Id="rId5335" Type="http://schemas.openxmlformats.org/officeDocument/2006/relationships/hyperlink" Target="https://www.filmaffinity.com/es/film639442.html" TargetMode="External"/><Relationship Id="rId4351" Type="http://schemas.openxmlformats.org/officeDocument/2006/relationships/hyperlink" Target="https://www.filmaffinity.com/es/film687053.html" TargetMode="External"/><Relationship Id="rId5402" Type="http://schemas.openxmlformats.org/officeDocument/2006/relationships/hyperlink" Target="https://www.filmaffinity.com/es/film600149.html" TargetMode="External"/><Relationship Id="rId6800" Type="http://schemas.openxmlformats.org/officeDocument/2006/relationships/hyperlink" Target="https://www.filmaffinity.com/es/film326267.html" TargetMode="External"/><Relationship Id="rId1945" Type="http://schemas.openxmlformats.org/officeDocument/2006/relationships/hyperlink" Target="https://www.filmaffinity.com/es/film255419.html" TargetMode="External"/><Relationship Id="rId4004" Type="http://schemas.openxmlformats.org/officeDocument/2006/relationships/hyperlink" Target="https://www.filmaffinity.com/es/film992566.html" TargetMode="External"/><Relationship Id="rId3020" Type="http://schemas.openxmlformats.org/officeDocument/2006/relationships/hyperlink" Target="https://www.filmaffinity.com/es/film798898.html" TargetMode="External"/><Relationship Id="rId6176" Type="http://schemas.openxmlformats.org/officeDocument/2006/relationships/hyperlink" Target="https://www.filmaffinity.com/es/film344306.html" TargetMode="External"/><Relationship Id="rId7227" Type="http://schemas.openxmlformats.org/officeDocument/2006/relationships/hyperlink" Target="https://www.filmaffinity.com/es/film485461.html" TargetMode="External"/><Relationship Id="rId6590" Type="http://schemas.openxmlformats.org/officeDocument/2006/relationships/hyperlink" Target="https://www.filmaffinity.com/es/moviegenre.php?genre=WE&amp;attr=rat_count&amp;nodoc" TargetMode="External"/><Relationship Id="rId2786" Type="http://schemas.openxmlformats.org/officeDocument/2006/relationships/hyperlink" Target="https://www.filmaffinity.com/es/film777007.html" TargetMode="External"/><Relationship Id="rId3837" Type="http://schemas.openxmlformats.org/officeDocument/2006/relationships/hyperlink" Target="https://www.filmaffinity.com/es/film613073.html" TargetMode="External"/><Relationship Id="rId5192" Type="http://schemas.openxmlformats.org/officeDocument/2006/relationships/hyperlink" Target="https://www.filmaffinity.com/es/film569614.html" TargetMode="External"/><Relationship Id="rId6243" Type="http://schemas.openxmlformats.org/officeDocument/2006/relationships/hyperlink" Target="https://www.filmaffinity.com/es/film283928.html" TargetMode="External"/><Relationship Id="rId758" Type="http://schemas.openxmlformats.org/officeDocument/2006/relationships/hyperlink" Target="https://www.filmaffinity.com/es/film260479.html" TargetMode="External"/><Relationship Id="rId1388" Type="http://schemas.openxmlformats.org/officeDocument/2006/relationships/hyperlink" Target="https://www.filmaffinity.com/es/film391303.html" TargetMode="External"/><Relationship Id="rId2439" Type="http://schemas.openxmlformats.org/officeDocument/2006/relationships/hyperlink" Target="https://www.filmaffinity.com/es/film153135.html" TargetMode="External"/><Relationship Id="rId2853" Type="http://schemas.openxmlformats.org/officeDocument/2006/relationships/hyperlink" Target="https://www.filmaffinity.com/es/film969685.html" TargetMode="External"/><Relationship Id="rId3904" Type="http://schemas.openxmlformats.org/officeDocument/2006/relationships/hyperlink" Target="https://www.filmaffinity.com/es/film602574.html" TargetMode="External"/><Relationship Id="rId6310" Type="http://schemas.openxmlformats.org/officeDocument/2006/relationships/hyperlink" Target="https://www.filmaffinity.com/es/film552349.html" TargetMode="External"/><Relationship Id="rId94" Type="http://schemas.openxmlformats.org/officeDocument/2006/relationships/hyperlink" Target="https://www.filmaffinity.com/es/film897425.html" TargetMode="External"/><Relationship Id="rId825" Type="http://schemas.openxmlformats.org/officeDocument/2006/relationships/hyperlink" Target="https://www.filmaffinity.com/es/film202929.html" TargetMode="External"/><Relationship Id="rId1455" Type="http://schemas.openxmlformats.org/officeDocument/2006/relationships/hyperlink" Target="https://www.filmaffinity.com/es/film782276.html" TargetMode="External"/><Relationship Id="rId2506" Type="http://schemas.openxmlformats.org/officeDocument/2006/relationships/hyperlink" Target="https://www.filmaffinity.com/es/film403818.html" TargetMode="External"/><Relationship Id="rId1108" Type="http://schemas.openxmlformats.org/officeDocument/2006/relationships/hyperlink" Target="https://www.filmaffinity.com/es/film353757.html" TargetMode="External"/><Relationship Id="rId2920" Type="http://schemas.openxmlformats.org/officeDocument/2006/relationships/hyperlink" Target="https://www.filmaffinity.com/es/film516117.html" TargetMode="External"/><Relationship Id="rId4678" Type="http://schemas.openxmlformats.org/officeDocument/2006/relationships/hyperlink" Target="https://www.filmaffinity.com/es/film318458.html" TargetMode="External"/><Relationship Id="rId7084" Type="http://schemas.openxmlformats.org/officeDocument/2006/relationships/hyperlink" Target="https://www.filmaffinity.com/es/film465043.html" TargetMode="External"/><Relationship Id="rId1522" Type="http://schemas.openxmlformats.org/officeDocument/2006/relationships/hyperlink" Target="https://www.filmaffinity.com/es/film845394.html" TargetMode="External"/><Relationship Id="rId5729" Type="http://schemas.openxmlformats.org/officeDocument/2006/relationships/hyperlink" Target="https://www.filmaffinity.com/es/film647613.html" TargetMode="External"/><Relationship Id="rId7151" Type="http://schemas.openxmlformats.org/officeDocument/2006/relationships/hyperlink" Target="https://www.filmaffinity.com/es/film460855.html" TargetMode="External"/><Relationship Id="rId3694" Type="http://schemas.openxmlformats.org/officeDocument/2006/relationships/hyperlink" Target="https://www.filmaffinity.com/es/film110813.html" TargetMode="External"/><Relationship Id="rId4745" Type="http://schemas.openxmlformats.org/officeDocument/2006/relationships/hyperlink" Target="https://www.filmaffinity.com/es/film524665.html" TargetMode="External"/><Relationship Id="rId2296" Type="http://schemas.openxmlformats.org/officeDocument/2006/relationships/hyperlink" Target="https://www.filmaffinity.com/es/film399536.html" TargetMode="External"/><Relationship Id="rId3347" Type="http://schemas.openxmlformats.org/officeDocument/2006/relationships/hyperlink" Target="https://www.filmaffinity.com/es/film642037.html" TargetMode="External"/><Relationship Id="rId3761" Type="http://schemas.openxmlformats.org/officeDocument/2006/relationships/hyperlink" Target="https://www.filmaffinity.com/es/film341144.html" TargetMode="External"/><Relationship Id="rId4812" Type="http://schemas.openxmlformats.org/officeDocument/2006/relationships/hyperlink" Target="https://www.filmaffinity.com/es/film328053.html" TargetMode="External"/><Relationship Id="rId268" Type="http://schemas.openxmlformats.org/officeDocument/2006/relationships/hyperlink" Target="https://www.filmaffinity.com/es/film393942.html" TargetMode="External"/><Relationship Id="rId682" Type="http://schemas.openxmlformats.org/officeDocument/2006/relationships/hyperlink" Target="https://www.filmaffinity.com/es/film170427.html" TargetMode="External"/><Relationship Id="rId2363" Type="http://schemas.openxmlformats.org/officeDocument/2006/relationships/hyperlink" Target="https://www.filmaffinity.com/es/film267776.html" TargetMode="External"/><Relationship Id="rId3414" Type="http://schemas.openxmlformats.org/officeDocument/2006/relationships/hyperlink" Target="https://www.filmaffinity.com/es/film687594.html" TargetMode="External"/><Relationship Id="rId6984" Type="http://schemas.openxmlformats.org/officeDocument/2006/relationships/hyperlink" Target="https://www.filmaffinity.com/es/film409503.html" TargetMode="External"/><Relationship Id="rId335" Type="http://schemas.openxmlformats.org/officeDocument/2006/relationships/hyperlink" Target="https://www.filmaffinity.com/es/film869783.html" TargetMode="External"/><Relationship Id="rId2016" Type="http://schemas.openxmlformats.org/officeDocument/2006/relationships/hyperlink" Target="https://www.filmaffinity.com/es/film251042.html" TargetMode="External"/><Relationship Id="rId2430" Type="http://schemas.openxmlformats.org/officeDocument/2006/relationships/hyperlink" Target="https://www.filmaffinity.com/es/film216517.html" TargetMode="External"/><Relationship Id="rId5586" Type="http://schemas.openxmlformats.org/officeDocument/2006/relationships/hyperlink" Target="https://www.filmaffinity.com/es/film799948.html" TargetMode="External"/><Relationship Id="rId6637" Type="http://schemas.openxmlformats.org/officeDocument/2006/relationships/hyperlink" Target="https://www.filmaffinity.com/es/moviegenre.php?genre=DR&amp;attr=rat_count&amp;nodoc" TargetMode="External"/><Relationship Id="rId402" Type="http://schemas.openxmlformats.org/officeDocument/2006/relationships/hyperlink" Target="https://www.filmaffinity.com/es/film679019.html" TargetMode="External"/><Relationship Id="rId1032" Type="http://schemas.openxmlformats.org/officeDocument/2006/relationships/hyperlink" Target="https://www.filmaffinity.com/es/film800084.html" TargetMode="External"/><Relationship Id="rId4188" Type="http://schemas.openxmlformats.org/officeDocument/2006/relationships/hyperlink" Target="https://www.filmaffinity.com/es/film627799.html" TargetMode="External"/><Relationship Id="rId5239" Type="http://schemas.openxmlformats.org/officeDocument/2006/relationships/hyperlink" Target="https://www.filmaffinity.com/es/film716346.html" TargetMode="External"/><Relationship Id="rId4255" Type="http://schemas.openxmlformats.org/officeDocument/2006/relationships/hyperlink" Target="https://www.filmaffinity.com/es/film155753.html" TargetMode="External"/><Relationship Id="rId5306" Type="http://schemas.openxmlformats.org/officeDocument/2006/relationships/hyperlink" Target="https://www.filmaffinity.com/es/film356955.html" TargetMode="External"/><Relationship Id="rId5653" Type="http://schemas.openxmlformats.org/officeDocument/2006/relationships/hyperlink" Target="https://www.filmaffinity.com/es/film245629.html" TargetMode="External"/><Relationship Id="rId6704" Type="http://schemas.openxmlformats.org/officeDocument/2006/relationships/hyperlink" Target="https://www.filmaffinity.com/es/moviegenre.php?genre=CO&amp;attr=rat_count&amp;nodoc" TargetMode="External"/><Relationship Id="rId1849" Type="http://schemas.openxmlformats.org/officeDocument/2006/relationships/hyperlink" Target="https://www.filmaffinity.com/es/film627079.html" TargetMode="External"/><Relationship Id="rId5720" Type="http://schemas.openxmlformats.org/officeDocument/2006/relationships/hyperlink" Target="https://www.filmaffinity.com/es/film228928.html" TargetMode="External"/><Relationship Id="rId192" Type="http://schemas.openxmlformats.org/officeDocument/2006/relationships/hyperlink" Target="https://www.filmaffinity.com/es/film619035.html" TargetMode="External"/><Relationship Id="rId1916" Type="http://schemas.openxmlformats.org/officeDocument/2006/relationships/hyperlink" Target="https://www.filmaffinity.com/es/film736868.html" TargetMode="External"/><Relationship Id="rId3271" Type="http://schemas.openxmlformats.org/officeDocument/2006/relationships/hyperlink" Target="https://www.filmaffinity.com/es/film401547.html" TargetMode="External"/><Relationship Id="rId4322" Type="http://schemas.openxmlformats.org/officeDocument/2006/relationships/hyperlink" Target="https://www.filmaffinity.com/es/film374323.html" TargetMode="External"/><Relationship Id="rId7478" Type="http://schemas.openxmlformats.org/officeDocument/2006/relationships/hyperlink" Target="https://www.filmaffinity.com/es/film982469.html" TargetMode="External"/><Relationship Id="rId6494" Type="http://schemas.openxmlformats.org/officeDocument/2006/relationships/hyperlink" Target="https://www.filmaffinity.com/es/moviegenre.php?genre=CO&amp;attr=rat_count&amp;nodoc" TargetMode="External"/><Relationship Id="rId5096" Type="http://schemas.openxmlformats.org/officeDocument/2006/relationships/hyperlink" Target="https://www.filmaffinity.com/es/film873777.html" TargetMode="External"/><Relationship Id="rId6147" Type="http://schemas.openxmlformats.org/officeDocument/2006/relationships/hyperlink" Target="https://www.filmaffinity.com/es/film535555.html" TargetMode="External"/><Relationship Id="rId6561" Type="http://schemas.openxmlformats.org/officeDocument/2006/relationships/hyperlink" Target="https://www.filmaffinity.com/es/moviegenre.php?genre=WE&amp;attr=rat_count&amp;nodoc" TargetMode="External"/><Relationship Id="rId5163" Type="http://schemas.openxmlformats.org/officeDocument/2006/relationships/hyperlink" Target="https://www.filmaffinity.com/es/film375084.html" TargetMode="External"/><Relationship Id="rId6214" Type="http://schemas.openxmlformats.org/officeDocument/2006/relationships/hyperlink" Target="https://www.filmaffinity.com/es/film876009.html" TargetMode="External"/><Relationship Id="rId729" Type="http://schemas.openxmlformats.org/officeDocument/2006/relationships/hyperlink" Target="https://www.filmaffinity.com/es/film211878.html" TargetMode="External"/><Relationship Id="rId1359" Type="http://schemas.openxmlformats.org/officeDocument/2006/relationships/hyperlink" Target="https://www.filmaffinity.com/es/film878893.html" TargetMode="External"/><Relationship Id="rId2757" Type="http://schemas.openxmlformats.org/officeDocument/2006/relationships/hyperlink" Target="https://www.filmaffinity.com/es/film788585.html" TargetMode="External"/><Relationship Id="rId3808" Type="http://schemas.openxmlformats.org/officeDocument/2006/relationships/hyperlink" Target="https://www.filmaffinity.com/es/film603722.html" TargetMode="External"/><Relationship Id="rId5230" Type="http://schemas.openxmlformats.org/officeDocument/2006/relationships/hyperlink" Target="https://www.filmaffinity.com/es/film239716.html" TargetMode="External"/><Relationship Id="rId1773" Type="http://schemas.openxmlformats.org/officeDocument/2006/relationships/hyperlink" Target="https://www.filmaffinity.com/es/film934433.html" TargetMode="External"/><Relationship Id="rId2824" Type="http://schemas.openxmlformats.org/officeDocument/2006/relationships/hyperlink" Target="https://www.filmaffinity.com/es/film281462.html" TargetMode="External"/><Relationship Id="rId65" Type="http://schemas.openxmlformats.org/officeDocument/2006/relationships/hyperlink" Target="https://www.filmaffinity.com/es/film938141.html" TargetMode="External"/><Relationship Id="rId1426" Type="http://schemas.openxmlformats.org/officeDocument/2006/relationships/hyperlink" Target="https://www.filmaffinity.com/es/film344683.html" TargetMode="External"/><Relationship Id="rId1840" Type="http://schemas.openxmlformats.org/officeDocument/2006/relationships/hyperlink" Target="https://www.filmaffinity.com/es/film849145.html" TargetMode="External"/><Relationship Id="rId4996" Type="http://schemas.openxmlformats.org/officeDocument/2006/relationships/hyperlink" Target="https://www.filmaffinity.com/es/film213213.html" TargetMode="External"/><Relationship Id="rId3598" Type="http://schemas.openxmlformats.org/officeDocument/2006/relationships/hyperlink" Target="https://www.filmaffinity.com/es/film397784.html" TargetMode="External"/><Relationship Id="rId4649" Type="http://schemas.openxmlformats.org/officeDocument/2006/relationships/hyperlink" Target="https://www.filmaffinity.com/es/film335659.html" TargetMode="External"/><Relationship Id="rId7055" Type="http://schemas.openxmlformats.org/officeDocument/2006/relationships/hyperlink" Target="https://www.filmaffinity.com/es/film623855.html" TargetMode="External"/><Relationship Id="rId3665" Type="http://schemas.openxmlformats.org/officeDocument/2006/relationships/hyperlink" Target="https://www.filmaffinity.com/es/film348200.html" TargetMode="External"/><Relationship Id="rId4716" Type="http://schemas.openxmlformats.org/officeDocument/2006/relationships/hyperlink" Target="https://www.filmaffinity.com/es/film396206.html" TargetMode="External"/><Relationship Id="rId6071" Type="http://schemas.openxmlformats.org/officeDocument/2006/relationships/hyperlink" Target="https://www.filmaffinity.com/es/film898717.html" TargetMode="External"/><Relationship Id="rId7122" Type="http://schemas.openxmlformats.org/officeDocument/2006/relationships/hyperlink" Target="https://www.filmaffinity.com/es/film376684.html" TargetMode="External"/><Relationship Id="rId586" Type="http://schemas.openxmlformats.org/officeDocument/2006/relationships/hyperlink" Target="https://www.filmaffinity.com/es/film783590.html" TargetMode="External"/><Relationship Id="rId2267" Type="http://schemas.openxmlformats.org/officeDocument/2006/relationships/hyperlink" Target="https://www.filmaffinity.com/es/film261592.html" TargetMode="External"/><Relationship Id="rId2681" Type="http://schemas.openxmlformats.org/officeDocument/2006/relationships/hyperlink" Target="https://www.filmaffinity.com/es/film874826.html" TargetMode="External"/><Relationship Id="rId3318" Type="http://schemas.openxmlformats.org/officeDocument/2006/relationships/hyperlink" Target="https://www.filmaffinity.com/es/film506234.html" TargetMode="External"/><Relationship Id="rId6888" Type="http://schemas.openxmlformats.org/officeDocument/2006/relationships/hyperlink" Target="https://www.filmaffinity.com/es/film614814.html" TargetMode="External"/><Relationship Id="rId239" Type="http://schemas.openxmlformats.org/officeDocument/2006/relationships/hyperlink" Target="https://www.filmaffinity.com/es/film261972.html" TargetMode="External"/><Relationship Id="rId653" Type="http://schemas.openxmlformats.org/officeDocument/2006/relationships/hyperlink" Target="https://www.filmaffinity.com/es/film257502.html" TargetMode="External"/><Relationship Id="rId1283" Type="http://schemas.openxmlformats.org/officeDocument/2006/relationships/hyperlink" Target="https://www.filmaffinity.com/es/film827774.html" TargetMode="External"/><Relationship Id="rId2334" Type="http://schemas.openxmlformats.org/officeDocument/2006/relationships/hyperlink" Target="https://www.filmaffinity.com/es/film360683.html" TargetMode="External"/><Relationship Id="rId3732" Type="http://schemas.openxmlformats.org/officeDocument/2006/relationships/hyperlink" Target="https://www.filmaffinity.com/es/film970844.html" TargetMode="External"/><Relationship Id="rId306" Type="http://schemas.openxmlformats.org/officeDocument/2006/relationships/hyperlink" Target="https://www.filmaffinity.com/es/film845868.html" TargetMode="External"/><Relationship Id="rId6955" Type="http://schemas.openxmlformats.org/officeDocument/2006/relationships/hyperlink" Target="https://www.filmaffinity.com/es/film300718.html" TargetMode="External"/><Relationship Id="rId720" Type="http://schemas.openxmlformats.org/officeDocument/2006/relationships/hyperlink" Target="https://www.filmaffinity.com/es/film504918.html" TargetMode="External"/><Relationship Id="rId1350" Type="http://schemas.openxmlformats.org/officeDocument/2006/relationships/hyperlink" Target="https://www.filmaffinity.com/es/film285233.html" TargetMode="External"/><Relationship Id="rId2401" Type="http://schemas.openxmlformats.org/officeDocument/2006/relationships/hyperlink" Target="https://www.filmaffinity.com/es/film262463.html" TargetMode="External"/><Relationship Id="rId4159" Type="http://schemas.openxmlformats.org/officeDocument/2006/relationships/hyperlink" Target="https://www.filmaffinity.com/es/film548144.html" TargetMode="External"/><Relationship Id="rId5557" Type="http://schemas.openxmlformats.org/officeDocument/2006/relationships/hyperlink" Target="https://www.filmaffinity.com/es/film447664.html" TargetMode="External"/><Relationship Id="rId5971" Type="http://schemas.openxmlformats.org/officeDocument/2006/relationships/hyperlink" Target="https://www.filmaffinity.com/es/film201269.html" TargetMode="External"/><Relationship Id="rId6608" Type="http://schemas.openxmlformats.org/officeDocument/2006/relationships/hyperlink" Target="https://www.filmaffinity.com/es/moviegenre.php?genre=CO&amp;attr=rat_count&amp;nodoc" TargetMode="External"/><Relationship Id="rId1003" Type="http://schemas.openxmlformats.org/officeDocument/2006/relationships/hyperlink" Target="https://www.filmaffinity.com/es/film574111.html" TargetMode="External"/><Relationship Id="rId4573" Type="http://schemas.openxmlformats.org/officeDocument/2006/relationships/hyperlink" Target="https://www.filmaffinity.com/es/film315976.html" TargetMode="External"/><Relationship Id="rId5624" Type="http://schemas.openxmlformats.org/officeDocument/2006/relationships/hyperlink" Target="https://www.filmaffinity.com/es/film531662.html" TargetMode="External"/><Relationship Id="rId3175" Type="http://schemas.openxmlformats.org/officeDocument/2006/relationships/hyperlink" Target="https://www.filmaffinity.com/es/film689956.html" TargetMode="External"/><Relationship Id="rId4226" Type="http://schemas.openxmlformats.org/officeDocument/2006/relationships/hyperlink" Target="https://www.filmaffinity.com/es/film655284.html" TargetMode="External"/><Relationship Id="rId4640" Type="http://schemas.openxmlformats.org/officeDocument/2006/relationships/hyperlink" Target="https://www.filmaffinity.com/es/film777556.html" TargetMode="External"/><Relationship Id="rId2191" Type="http://schemas.openxmlformats.org/officeDocument/2006/relationships/hyperlink" Target="https://www.filmaffinity.com/es/film465190.html" TargetMode="External"/><Relationship Id="rId3242" Type="http://schemas.openxmlformats.org/officeDocument/2006/relationships/hyperlink" Target="https://www.filmaffinity.com/es/film973472.html" TargetMode="External"/><Relationship Id="rId6398" Type="http://schemas.openxmlformats.org/officeDocument/2006/relationships/hyperlink" Target="https://www.filmaffinity.com/es/moviegenre.php?genre=DR&amp;attr=rat_count&amp;nodoc" TargetMode="External"/><Relationship Id="rId7449" Type="http://schemas.openxmlformats.org/officeDocument/2006/relationships/hyperlink" Target="https://www.filmaffinity.com/es/film712536.html" TargetMode="External"/><Relationship Id="rId163" Type="http://schemas.openxmlformats.org/officeDocument/2006/relationships/hyperlink" Target="https://www.filmaffinity.com/es/film969165.html" TargetMode="External"/><Relationship Id="rId6465" Type="http://schemas.openxmlformats.org/officeDocument/2006/relationships/hyperlink" Target="https://www.filmaffinity.com/es/moviegenre.php?genre=AC&amp;attr=rat_count&amp;nodoc" TargetMode="External"/><Relationship Id="rId230" Type="http://schemas.openxmlformats.org/officeDocument/2006/relationships/hyperlink" Target="https://www.filmaffinity.com/es/film143050.html" TargetMode="External"/><Relationship Id="rId5067" Type="http://schemas.openxmlformats.org/officeDocument/2006/relationships/hyperlink" Target="https://www.filmaffinity.com/es/film747961.html" TargetMode="External"/><Relationship Id="rId6118" Type="http://schemas.openxmlformats.org/officeDocument/2006/relationships/hyperlink" Target="https://www.filmaffinity.com/es/film700061.html" TargetMode="External"/><Relationship Id="rId4083" Type="http://schemas.openxmlformats.org/officeDocument/2006/relationships/hyperlink" Target="https://www.filmaffinity.com/es/film116520.html" TargetMode="External"/><Relationship Id="rId5481" Type="http://schemas.openxmlformats.org/officeDocument/2006/relationships/hyperlink" Target="https://www.filmaffinity.com/es/film827867.html" TargetMode="External"/><Relationship Id="rId6532" Type="http://schemas.openxmlformats.org/officeDocument/2006/relationships/hyperlink" Target="https://www.filmaffinity.com/es/moviegenre.php?genre=WE&amp;attr=rat_count&amp;nodoc" TargetMode="External"/><Relationship Id="rId1677" Type="http://schemas.openxmlformats.org/officeDocument/2006/relationships/hyperlink" Target="https://www.filmaffinity.com/es/film417462.html" TargetMode="External"/><Relationship Id="rId2728" Type="http://schemas.openxmlformats.org/officeDocument/2006/relationships/hyperlink" Target="https://www.filmaffinity.com/es/film232231.html" TargetMode="External"/><Relationship Id="rId5134" Type="http://schemas.openxmlformats.org/officeDocument/2006/relationships/hyperlink" Target="https://www.filmaffinity.com/es/film704321.html" TargetMode="External"/><Relationship Id="rId1744" Type="http://schemas.openxmlformats.org/officeDocument/2006/relationships/hyperlink" Target="https://www.filmaffinity.com/es/film907625.html" TargetMode="External"/><Relationship Id="rId4150" Type="http://schemas.openxmlformats.org/officeDocument/2006/relationships/hyperlink" Target="https://www.filmaffinity.com/es/film479298.html" TargetMode="External"/><Relationship Id="rId5201" Type="http://schemas.openxmlformats.org/officeDocument/2006/relationships/hyperlink" Target="https://www.filmaffinity.com/es/film612822.html" TargetMode="External"/><Relationship Id="rId36" Type="http://schemas.openxmlformats.org/officeDocument/2006/relationships/hyperlink" Target="https://www.filmaffinity.com/es/film721395.html" TargetMode="External"/><Relationship Id="rId4967" Type="http://schemas.openxmlformats.org/officeDocument/2006/relationships/hyperlink" Target="https://www.filmaffinity.com/es/film404020.html" TargetMode="External"/><Relationship Id="rId7373" Type="http://schemas.openxmlformats.org/officeDocument/2006/relationships/hyperlink" Target="https://www.filmaffinity.com/es/film895663.html" TargetMode="External"/><Relationship Id="rId1811" Type="http://schemas.openxmlformats.org/officeDocument/2006/relationships/hyperlink" Target="https://www.filmaffinity.com/es/film361537.html" TargetMode="External"/><Relationship Id="rId3569" Type="http://schemas.openxmlformats.org/officeDocument/2006/relationships/hyperlink" Target="https://www.filmaffinity.com/es/film855384.html" TargetMode="External"/><Relationship Id="rId7026" Type="http://schemas.openxmlformats.org/officeDocument/2006/relationships/hyperlink" Target="https://www.filmaffinity.com/es/film776481.html" TargetMode="External"/><Relationship Id="rId7440" Type="http://schemas.openxmlformats.org/officeDocument/2006/relationships/hyperlink" Target="https://www.filmaffinity.com/es/film726157.html" TargetMode="External"/><Relationship Id="rId3983" Type="http://schemas.openxmlformats.org/officeDocument/2006/relationships/hyperlink" Target="https://www.filmaffinity.com/es/film304633.html" TargetMode="External"/><Relationship Id="rId6042" Type="http://schemas.openxmlformats.org/officeDocument/2006/relationships/hyperlink" Target="https://www.filmaffinity.com/es/film236718.html" TargetMode="External"/><Relationship Id="rId1187" Type="http://schemas.openxmlformats.org/officeDocument/2006/relationships/hyperlink" Target="https://www.filmaffinity.com/es/film249946.html" TargetMode="External"/><Relationship Id="rId2585" Type="http://schemas.openxmlformats.org/officeDocument/2006/relationships/hyperlink" Target="https://www.filmaffinity.com/es/film979058.html" TargetMode="External"/><Relationship Id="rId3636" Type="http://schemas.openxmlformats.org/officeDocument/2006/relationships/hyperlink" Target="https://www.filmaffinity.com/es/film565820.html" TargetMode="External"/><Relationship Id="rId557" Type="http://schemas.openxmlformats.org/officeDocument/2006/relationships/hyperlink" Target="https://www.filmaffinity.com/es/film633093.html" TargetMode="External"/><Relationship Id="rId971" Type="http://schemas.openxmlformats.org/officeDocument/2006/relationships/hyperlink" Target="https://www.filmaffinity.com/es/film456302.html" TargetMode="External"/><Relationship Id="rId2238" Type="http://schemas.openxmlformats.org/officeDocument/2006/relationships/hyperlink" Target="https://www.filmaffinity.com/es/film376985.html" TargetMode="External"/><Relationship Id="rId2652" Type="http://schemas.openxmlformats.org/officeDocument/2006/relationships/hyperlink" Target="https://www.filmaffinity.com/es/film944555.html" TargetMode="External"/><Relationship Id="rId3703" Type="http://schemas.openxmlformats.org/officeDocument/2006/relationships/hyperlink" Target="https://www.filmaffinity.com/es/film165156.html" TargetMode="External"/><Relationship Id="rId6859" Type="http://schemas.openxmlformats.org/officeDocument/2006/relationships/hyperlink" Target="https://www.filmaffinity.com/es/film562757.html" TargetMode="External"/><Relationship Id="rId624" Type="http://schemas.openxmlformats.org/officeDocument/2006/relationships/hyperlink" Target="https://www.filmaffinity.com/es/film671414.html" TargetMode="External"/><Relationship Id="rId1254" Type="http://schemas.openxmlformats.org/officeDocument/2006/relationships/hyperlink" Target="https://www.filmaffinity.com/es/film451117.html" TargetMode="External"/><Relationship Id="rId2305" Type="http://schemas.openxmlformats.org/officeDocument/2006/relationships/hyperlink" Target="https://www.filmaffinity.com/es/film190881.html" TargetMode="External"/><Relationship Id="rId5875" Type="http://schemas.openxmlformats.org/officeDocument/2006/relationships/hyperlink" Target="https://www.filmaffinity.com/es/film383203.html" TargetMode="External"/><Relationship Id="rId6926" Type="http://schemas.openxmlformats.org/officeDocument/2006/relationships/hyperlink" Target="https://www.filmaffinity.com/es/film391779.html" TargetMode="External"/><Relationship Id="rId1321" Type="http://schemas.openxmlformats.org/officeDocument/2006/relationships/hyperlink" Target="https://www.filmaffinity.com/es/film204741.html" TargetMode="External"/><Relationship Id="rId4477" Type="http://schemas.openxmlformats.org/officeDocument/2006/relationships/hyperlink" Target="https://www.filmaffinity.com/es/film443370.html" TargetMode="External"/><Relationship Id="rId4891" Type="http://schemas.openxmlformats.org/officeDocument/2006/relationships/hyperlink" Target="https://www.filmaffinity.com/es/film390627.html" TargetMode="External"/><Relationship Id="rId5528" Type="http://schemas.openxmlformats.org/officeDocument/2006/relationships/hyperlink" Target="https://www.filmaffinity.com/es/film168266.html" TargetMode="External"/><Relationship Id="rId3079" Type="http://schemas.openxmlformats.org/officeDocument/2006/relationships/hyperlink" Target="https://www.filmaffinity.com/es/film572096.html" TargetMode="External"/><Relationship Id="rId3493" Type="http://schemas.openxmlformats.org/officeDocument/2006/relationships/hyperlink" Target="https://www.filmaffinity.com/es/film582638.html" TargetMode="External"/><Relationship Id="rId4544" Type="http://schemas.openxmlformats.org/officeDocument/2006/relationships/hyperlink" Target="https://www.filmaffinity.com/es/film726344.html" TargetMode="External"/><Relationship Id="rId5942" Type="http://schemas.openxmlformats.org/officeDocument/2006/relationships/hyperlink" Target="https://www.filmaffinity.com/es/film632559.html" TargetMode="External"/><Relationship Id="rId2095" Type="http://schemas.openxmlformats.org/officeDocument/2006/relationships/hyperlink" Target="https://www.filmaffinity.com/es/film433829.html" TargetMode="External"/><Relationship Id="rId3146" Type="http://schemas.openxmlformats.org/officeDocument/2006/relationships/hyperlink" Target="https://www.filmaffinity.com/es/film108080.html" TargetMode="External"/><Relationship Id="rId481" Type="http://schemas.openxmlformats.org/officeDocument/2006/relationships/hyperlink" Target="https://www.filmaffinity.com/es/film921503.html" TargetMode="External"/><Relationship Id="rId2162" Type="http://schemas.openxmlformats.org/officeDocument/2006/relationships/hyperlink" Target="https://www.filmaffinity.com/es/film643353.html" TargetMode="External"/><Relationship Id="rId3560" Type="http://schemas.openxmlformats.org/officeDocument/2006/relationships/hyperlink" Target="https://www.filmaffinity.com/es/film853512.html" TargetMode="External"/><Relationship Id="rId4611" Type="http://schemas.openxmlformats.org/officeDocument/2006/relationships/hyperlink" Target="https://www.filmaffinity.com/es/film315678.html" TargetMode="External"/><Relationship Id="rId6369" Type="http://schemas.openxmlformats.org/officeDocument/2006/relationships/hyperlink" Target="https://www.filmaffinity.com/es/film339602.html" TargetMode="External"/><Relationship Id="rId134" Type="http://schemas.openxmlformats.org/officeDocument/2006/relationships/hyperlink" Target="https://www.filmaffinity.com/es/film968971.html" TargetMode="External"/><Relationship Id="rId3213" Type="http://schemas.openxmlformats.org/officeDocument/2006/relationships/hyperlink" Target="https://www.filmaffinity.com/es/film683533.html" TargetMode="External"/><Relationship Id="rId6783" Type="http://schemas.openxmlformats.org/officeDocument/2006/relationships/hyperlink" Target="https://www.filmaffinity.com/es/film523672.html" TargetMode="External"/><Relationship Id="rId2979" Type="http://schemas.openxmlformats.org/officeDocument/2006/relationships/hyperlink" Target="https://www.filmaffinity.com/es/film396058.html" TargetMode="External"/><Relationship Id="rId5385" Type="http://schemas.openxmlformats.org/officeDocument/2006/relationships/hyperlink" Target="https://www.filmaffinity.com/es/film230028.html" TargetMode="External"/><Relationship Id="rId6436" Type="http://schemas.openxmlformats.org/officeDocument/2006/relationships/hyperlink" Target="https://www.filmaffinity.com/es/moviegenre.php?genre=WE&amp;attr=rat_count&amp;nodoc" TargetMode="External"/><Relationship Id="rId6850" Type="http://schemas.openxmlformats.org/officeDocument/2006/relationships/hyperlink" Target="https://www.filmaffinity.com/es/film302986.html" TargetMode="External"/><Relationship Id="rId201" Type="http://schemas.openxmlformats.org/officeDocument/2006/relationships/hyperlink" Target="https://www.filmaffinity.com/es/film910755.html" TargetMode="External"/><Relationship Id="rId1995" Type="http://schemas.openxmlformats.org/officeDocument/2006/relationships/hyperlink" Target="https://www.filmaffinity.com/es/film522521.html" TargetMode="External"/><Relationship Id="rId5038" Type="http://schemas.openxmlformats.org/officeDocument/2006/relationships/hyperlink" Target="https://www.filmaffinity.com/es/film112397.html" TargetMode="External"/><Relationship Id="rId5452" Type="http://schemas.openxmlformats.org/officeDocument/2006/relationships/hyperlink" Target="https://www.filmaffinity.com/es/film911353.html" TargetMode="External"/><Relationship Id="rId6503" Type="http://schemas.openxmlformats.org/officeDocument/2006/relationships/hyperlink" Target="https://www.filmaffinity.com/es/moviegenre.php?genre=CO&amp;attr=rat_count&amp;nodoc" TargetMode="External"/><Relationship Id="rId1648" Type="http://schemas.openxmlformats.org/officeDocument/2006/relationships/hyperlink" Target="https://www.filmaffinity.com/es/film251697.html" TargetMode="External"/><Relationship Id="rId4054" Type="http://schemas.openxmlformats.org/officeDocument/2006/relationships/hyperlink" Target="https://www.filmaffinity.com/es/film300725.html" TargetMode="External"/><Relationship Id="rId5105" Type="http://schemas.openxmlformats.org/officeDocument/2006/relationships/hyperlink" Target="https://www.filmaffinity.com/es/film120112.html" TargetMode="External"/><Relationship Id="rId3070" Type="http://schemas.openxmlformats.org/officeDocument/2006/relationships/hyperlink" Target="https://www.filmaffinity.com/es/film474411.html" TargetMode="External"/><Relationship Id="rId4121" Type="http://schemas.openxmlformats.org/officeDocument/2006/relationships/hyperlink" Target="https://www.filmaffinity.com/es/film331778.html" TargetMode="External"/><Relationship Id="rId7277" Type="http://schemas.openxmlformats.org/officeDocument/2006/relationships/hyperlink" Target="https://www.filmaffinity.com/es/film186605.html" TargetMode="External"/><Relationship Id="rId1715" Type="http://schemas.openxmlformats.org/officeDocument/2006/relationships/hyperlink" Target="https://www.filmaffinity.com/es/film581211.html" TargetMode="External"/><Relationship Id="rId6293" Type="http://schemas.openxmlformats.org/officeDocument/2006/relationships/hyperlink" Target="https://www.filmaffinity.com/es/film207287.html" TargetMode="External"/><Relationship Id="rId3887" Type="http://schemas.openxmlformats.org/officeDocument/2006/relationships/hyperlink" Target="https://www.filmaffinity.com/es/film607521.html" TargetMode="External"/><Relationship Id="rId4938" Type="http://schemas.openxmlformats.org/officeDocument/2006/relationships/hyperlink" Target="https://www.filmaffinity.com/es/film429309.html" TargetMode="External"/><Relationship Id="rId7344" Type="http://schemas.openxmlformats.org/officeDocument/2006/relationships/hyperlink" Target="https://www.filmaffinity.com/es/film868438.html" TargetMode="External"/><Relationship Id="rId2489" Type="http://schemas.openxmlformats.org/officeDocument/2006/relationships/hyperlink" Target="https://www.filmaffinity.com/es/film881030.html" TargetMode="External"/><Relationship Id="rId3954" Type="http://schemas.openxmlformats.org/officeDocument/2006/relationships/hyperlink" Target="https://www.filmaffinity.com/es/film871852.html" TargetMode="External"/><Relationship Id="rId6360" Type="http://schemas.openxmlformats.org/officeDocument/2006/relationships/hyperlink" Target="https://www.filmaffinity.com/es/film153978.html" TargetMode="External"/><Relationship Id="rId7411" Type="http://schemas.openxmlformats.org/officeDocument/2006/relationships/hyperlink" Target="https://www.filmaffinity.com/es/film199077.html" TargetMode="External"/><Relationship Id="rId875" Type="http://schemas.openxmlformats.org/officeDocument/2006/relationships/hyperlink" Target="https://www.filmaffinity.com/es/film659945.html" TargetMode="External"/><Relationship Id="rId2556" Type="http://schemas.openxmlformats.org/officeDocument/2006/relationships/hyperlink" Target="https://www.filmaffinity.com/es/film432338.html" TargetMode="External"/><Relationship Id="rId2970" Type="http://schemas.openxmlformats.org/officeDocument/2006/relationships/hyperlink" Target="https://www.filmaffinity.com/es/film677427.html" TargetMode="External"/><Relationship Id="rId3607" Type="http://schemas.openxmlformats.org/officeDocument/2006/relationships/hyperlink" Target="https://www.filmaffinity.com/es/film390562.html" TargetMode="External"/><Relationship Id="rId6013" Type="http://schemas.openxmlformats.org/officeDocument/2006/relationships/hyperlink" Target="https://www.filmaffinity.com/es/film431103.html" TargetMode="External"/><Relationship Id="rId528" Type="http://schemas.openxmlformats.org/officeDocument/2006/relationships/hyperlink" Target="https://www.filmaffinity.com/es/film114702.html" TargetMode="External"/><Relationship Id="rId942" Type="http://schemas.openxmlformats.org/officeDocument/2006/relationships/hyperlink" Target="https://www.filmaffinity.com/es/film347937.html" TargetMode="External"/><Relationship Id="rId1158" Type="http://schemas.openxmlformats.org/officeDocument/2006/relationships/hyperlink" Target="https://www.filmaffinity.com/es/film306836.html" TargetMode="External"/><Relationship Id="rId1572" Type="http://schemas.openxmlformats.org/officeDocument/2006/relationships/hyperlink" Target="https://www.filmaffinity.com/es/film156441.html" TargetMode="External"/><Relationship Id="rId2209" Type="http://schemas.openxmlformats.org/officeDocument/2006/relationships/hyperlink" Target="https://www.filmaffinity.com/es/film504440.html" TargetMode="External"/><Relationship Id="rId2623" Type="http://schemas.openxmlformats.org/officeDocument/2006/relationships/hyperlink" Target="https://www.filmaffinity.com/es/film457406.html" TargetMode="External"/><Relationship Id="rId5779" Type="http://schemas.openxmlformats.org/officeDocument/2006/relationships/hyperlink" Target="https://www.filmaffinity.com/es/film731377.html" TargetMode="External"/><Relationship Id="rId1225" Type="http://schemas.openxmlformats.org/officeDocument/2006/relationships/hyperlink" Target="https://www.filmaffinity.com/es/film261526.html" TargetMode="External"/><Relationship Id="rId3397" Type="http://schemas.openxmlformats.org/officeDocument/2006/relationships/hyperlink" Target="https://www.filmaffinity.com/es/film778206.html" TargetMode="External"/><Relationship Id="rId4795" Type="http://schemas.openxmlformats.org/officeDocument/2006/relationships/hyperlink" Target="https://www.filmaffinity.com/es/film731920.html" TargetMode="External"/><Relationship Id="rId5846" Type="http://schemas.openxmlformats.org/officeDocument/2006/relationships/hyperlink" Target="https://www.filmaffinity.com/es/film948828.html" TargetMode="External"/><Relationship Id="rId4448" Type="http://schemas.openxmlformats.org/officeDocument/2006/relationships/hyperlink" Target="https://www.filmaffinity.com/es/film149125.html" TargetMode="External"/><Relationship Id="rId4862" Type="http://schemas.openxmlformats.org/officeDocument/2006/relationships/hyperlink" Target="https://www.filmaffinity.com/es/film985711.html" TargetMode="External"/><Relationship Id="rId5913" Type="http://schemas.openxmlformats.org/officeDocument/2006/relationships/hyperlink" Target="https://www.filmaffinity.com/es/film652266.html" TargetMode="External"/><Relationship Id="rId3464" Type="http://schemas.openxmlformats.org/officeDocument/2006/relationships/hyperlink" Target="https://www.filmaffinity.com/es/film234802.html" TargetMode="External"/><Relationship Id="rId4515" Type="http://schemas.openxmlformats.org/officeDocument/2006/relationships/hyperlink" Target="https://www.filmaffinity.com/es/film310367.html" TargetMode="External"/><Relationship Id="rId385" Type="http://schemas.openxmlformats.org/officeDocument/2006/relationships/hyperlink" Target="https://www.filmaffinity.com/es/film361377.html" TargetMode="External"/><Relationship Id="rId2066" Type="http://schemas.openxmlformats.org/officeDocument/2006/relationships/hyperlink" Target="https://www.filmaffinity.com/es/film192815.html" TargetMode="External"/><Relationship Id="rId2480" Type="http://schemas.openxmlformats.org/officeDocument/2006/relationships/hyperlink" Target="https://www.filmaffinity.com/es/film887623.html" TargetMode="External"/><Relationship Id="rId3117" Type="http://schemas.openxmlformats.org/officeDocument/2006/relationships/hyperlink" Target="https://www.filmaffinity.com/es/film286882.html" TargetMode="External"/><Relationship Id="rId3531" Type="http://schemas.openxmlformats.org/officeDocument/2006/relationships/hyperlink" Target="https://www.filmaffinity.com/es/film274577.html" TargetMode="External"/><Relationship Id="rId6687" Type="http://schemas.openxmlformats.org/officeDocument/2006/relationships/hyperlink" Target="https://www.filmaffinity.com/es/moviegenre.php?genre=DR&amp;attr=rat_count&amp;nodoc" TargetMode="External"/><Relationship Id="rId452" Type="http://schemas.openxmlformats.org/officeDocument/2006/relationships/hyperlink" Target="https://www.filmaffinity.com/es/film501740.html" TargetMode="External"/><Relationship Id="rId1082" Type="http://schemas.openxmlformats.org/officeDocument/2006/relationships/hyperlink" Target="https://www.filmaffinity.com/es/film104845.html" TargetMode="External"/><Relationship Id="rId2133" Type="http://schemas.openxmlformats.org/officeDocument/2006/relationships/hyperlink" Target="https://www.filmaffinity.com/es/film387335.html" TargetMode="External"/><Relationship Id="rId5289" Type="http://schemas.openxmlformats.org/officeDocument/2006/relationships/hyperlink" Target="https://www.filmaffinity.com/es/film123169.html" TargetMode="External"/><Relationship Id="rId6754" Type="http://schemas.openxmlformats.org/officeDocument/2006/relationships/hyperlink" Target="https://www.filmaffinity.com/es/film779034.html" TargetMode="External"/><Relationship Id="rId105" Type="http://schemas.openxmlformats.org/officeDocument/2006/relationships/hyperlink" Target="https://www.filmaffinity.com/es/film877386.html" TargetMode="External"/><Relationship Id="rId2200" Type="http://schemas.openxmlformats.org/officeDocument/2006/relationships/hyperlink" Target="https://www.filmaffinity.com/es/film114051.html" TargetMode="External"/><Relationship Id="rId5356" Type="http://schemas.openxmlformats.org/officeDocument/2006/relationships/hyperlink" Target="https://www.filmaffinity.com/es/film490868.html" TargetMode="External"/><Relationship Id="rId6407" Type="http://schemas.openxmlformats.org/officeDocument/2006/relationships/hyperlink" Target="https://www.filmaffinity.com/es/film942205.html" TargetMode="External"/><Relationship Id="rId1899" Type="http://schemas.openxmlformats.org/officeDocument/2006/relationships/hyperlink" Target="https://www.filmaffinity.com/es/film477331.html" TargetMode="External"/><Relationship Id="rId4372" Type="http://schemas.openxmlformats.org/officeDocument/2006/relationships/hyperlink" Target="https://www.filmaffinity.com/es/film974637.html" TargetMode="External"/><Relationship Id="rId5009" Type="http://schemas.openxmlformats.org/officeDocument/2006/relationships/hyperlink" Target="https://www.filmaffinity.com/es/film167667.html" TargetMode="External"/><Relationship Id="rId5770" Type="http://schemas.openxmlformats.org/officeDocument/2006/relationships/hyperlink" Target="https://www.filmaffinity.com/es/film804771.html" TargetMode="External"/><Relationship Id="rId6821" Type="http://schemas.openxmlformats.org/officeDocument/2006/relationships/hyperlink" Target="https://www.filmaffinity.com/es/film306842.html" TargetMode="External"/><Relationship Id="rId1966" Type="http://schemas.openxmlformats.org/officeDocument/2006/relationships/hyperlink" Target="https://www.filmaffinity.com/es/film518582.html" TargetMode="External"/><Relationship Id="rId4025" Type="http://schemas.openxmlformats.org/officeDocument/2006/relationships/hyperlink" Target="https://www.filmaffinity.com/es/film419198.html" TargetMode="External"/><Relationship Id="rId5423" Type="http://schemas.openxmlformats.org/officeDocument/2006/relationships/hyperlink" Target="https://www.filmaffinity.com/es/film957690.html" TargetMode="External"/><Relationship Id="rId1619" Type="http://schemas.openxmlformats.org/officeDocument/2006/relationships/hyperlink" Target="https://www.filmaffinity.com/es/film755575.html" TargetMode="External"/><Relationship Id="rId3041" Type="http://schemas.openxmlformats.org/officeDocument/2006/relationships/hyperlink" Target="https://www.filmaffinity.com/es/film415671.html" TargetMode="External"/><Relationship Id="rId6197" Type="http://schemas.openxmlformats.org/officeDocument/2006/relationships/hyperlink" Target="https://www.filmaffinity.com/es/film646581.html" TargetMode="External"/><Relationship Id="rId7248" Type="http://schemas.openxmlformats.org/officeDocument/2006/relationships/hyperlink" Target="https://www.filmaffinity.com/es/film532188.html" TargetMode="External"/><Relationship Id="rId3858" Type="http://schemas.openxmlformats.org/officeDocument/2006/relationships/hyperlink" Target="https://www.filmaffinity.com/es/film716366.html" TargetMode="External"/><Relationship Id="rId4909" Type="http://schemas.openxmlformats.org/officeDocument/2006/relationships/hyperlink" Target="https://www.filmaffinity.com/es/film911981.html" TargetMode="External"/><Relationship Id="rId6264" Type="http://schemas.openxmlformats.org/officeDocument/2006/relationships/hyperlink" Target="https://www.filmaffinity.com/es/film741622.html" TargetMode="External"/><Relationship Id="rId7315" Type="http://schemas.openxmlformats.org/officeDocument/2006/relationships/hyperlink" Target="https://www.filmaffinity.com/es/film494004.html" TargetMode="External"/><Relationship Id="rId779" Type="http://schemas.openxmlformats.org/officeDocument/2006/relationships/hyperlink" Target="https://www.filmaffinity.com/es/film222873.html" TargetMode="External"/><Relationship Id="rId5280" Type="http://schemas.openxmlformats.org/officeDocument/2006/relationships/hyperlink" Target="https://www.filmaffinity.com/es/film684718.html" TargetMode="External"/><Relationship Id="rId6331" Type="http://schemas.openxmlformats.org/officeDocument/2006/relationships/hyperlink" Target="https://www.filmaffinity.com/es/film146974.html" TargetMode="External"/><Relationship Id="rId1476" Type="http://schemas.openxmlformats.org/officeDocument/2006/relationships/hyperlink" Target="https://www.filmaffinity.com/es/film826874.html" TargetMode="External"/><Relationship Id="rId2874" Type="http://schemas.openxmlformats.org/officeDocument/2006/relationships/hyperlink" Target="https://www.filmaffinity.com/es/film614273.html" TargetMode="External"/><Relationship Id="rId3925" Type="http://schemas.openxmlformats.org/officeDocument/2006/relationships/hyperlink" Target="https://www.filmaffinity.com/es/film881488.html" TargetMode="External"/><Relationship Id="rId846" Type="http://schemas.openxmlformats.org/officeDocument/2006/relationships/hyperlink" Target="https://www.filmaffinity.com/es/film946376.html" TargetMode="External"/><Relationship Id="rId1129" Type="http://schemas.openxmlformats.org/officeDocument/2006/relationships/hyperlink" Target="https://www.filmaffinity.com/es/film549656.html" TargetMode="External"/><Relationship Id="rId1890" Type="http://schemas.openxmlformats.org/officeDocument/2006/relationships/hyperlink" Target="https://www.filmaffinity.com/es/film773383.html" TargetMode="External"/><Relationship Id="rId2527" Type="http://schemas.openxmlformats.org/officeDocument/2006/relationships/hyperlink" Target="https://www.filmaffinity.com/es/film556679.html" TargetMode="External"/><Relationship Id="rId2941" Type="http://schemas.openxmlformats.org/officeDocument/2006/relationships/hyperlink" Target="https://www.filmaffinity.com/es/film728563.html" TargetMode="External"/><Relationship Id="rId5000" Type="http://schemas.openxmlformats.org/officeDocument/2006/relationships/hyperlink" Target="https://www.filmaffinity.com/es/film170262.html" TargetMode="External"/><Relationship Id="rId913" Type="http://schemas.openxmlformats.org/officeDocument/2006/relationships/hyperlink" Target="https://www.filmaffinity.com/es/film245022.html" TargetMode="External"/><Relationship Id="rId1543" Type="http://schemas.openxmlformats.org/officeDocument/2006/relationships/hyperlink" Target="https://www.filmaffinity.com/es/film843451.html" TargetMode="External"/><Relationship Id="rId4699" Type="http://schemas.openxmlformats.org/officeDocument/2006/relationships/hyperlink" Target="https://www.filmaffinity.com/es/film852974.html" TargetMode="External"/><Relationship Id="rId1610" Type="http://schemas.openxmlformats.org/officeDocument/2006/relationships/hyperlink" Target="https://www.filmaffinity.com/es/film706450.html" TargetMode="External"/><Relationship Id="rId4766" Type="http://schemas.openxmlformats.org/officeDocument/2006/relationships/hyperlink" Target="https://www.filmaffinity.com/es/film165686.html" TargetMode="External"/><Relationship Id="rId5817" Type="http://schemas.openxmlformats.org/officeDocument/2006/relationships/hyperlink" Target="https://www.filmaffinity.com/es/film591693.html" TargetMode="External"/><Relationship Id="rId7172" Type="http://schemas.openxmlformats.org/officeDocument/2006/relationships/hyperlink" Target="https://www.filmaffinity.com/es/film281630.html" TargetMode="External"/><Relationship Id="rId3368" Type="http://schemas.openxmlformats.org/officeDocument/2006/relationships/hyperlink" Target="https://www.filmaffinity.com/es/film331551.html" TargetMode="External"/><Relationship Id="rId3782" Type="http://schemas.openxmlformats.org/officeDocument/2006/relationships/hyperlink" Target="https://www.filmaffinity.com/es/film445349.html" TargetMode="External"/><Relationship Id="rId4419" Type="http://schemas.openxmlformats.org/officeDocument/2006/relationships/hyperlink" Target="https://www.filmaffinity.com/es/film786389.html" TargetMode="External"/><Relationship Id="rId4833" Type="http://schemas.openxmlformats.org/officeDocument/2006/relationships/hyperlink" Target="https://www.filmaffinity.com/es/film762635.html" TargetMode="External"/><Relationship Id="rId289" Type="http://schemas.openxmlformats.org/officeDocument/2006/relationships/hyperlink" Target="https://www.filmaffinity.com/es/film523710.html" TargetMode="External"/><Relationship Id="rId2384" Type="http://schemas.openxmlformats.org/officeDocument/2006/relationships/hyperlink" Target="https://www.filmaffinity.com/es/film522490.html" TargetMode="External"/><Relationship Id="rId3435" Type="http://schemas.openxmlformats.org/officeDocument/2006/relationships/hyperlink" Target="https://www.filmaffinity.com/es/film926436.html" TargetMode="External"/><Relationship Id="rId356" Type="http://schemas.openxmlformats.org/officeDocument/2006/relationships/hyperlink" Target="https://www.filmaffinity.com/es/film702747.html" TargetMode="External"/><Relationship Id="rId770" Type="http://schemas.openxmlformats.org/officeDocument/2006/relationships/hyperlink" Target="https://www.filmaffinity.com/es/film213062.html" TargetMode="External"/><Relationship Id="rId2037" Type="http://schemas.openxmlformats.org/officeDocument/2006/relationships/hyperlink" Target="https://www.filmaffinity.com/es/film446814.html" TargetMode="External"/><Relationship Id="rId2451" Type="http://schemas.openxmlformats.org/officeDocument/2006/relationships/hyperlink" Target="https://www.filmaffinity.com/es/film724026.html" TargetMode="External"/><Relationship Id="rId4900" Type="http://schemas.openxmlformats.org/officeDocument/2006/relationships/hyperlink" Target="https://www.filmaffinity.com/es/film276566.html" TargetMode="External"/><Relationship Id="rId6658" Type="http://schemas.openxmlformats.org/officeDocument/2006/relationships/hyperlink" Target="https://www.filmaffinity.com/es/moviegenre.php?genre=WE&amp;attr=rat_count&amp;nodoc" TargetMode="External"/><Relationship Id="rId423" Type="http://schemas.openxmlformats.org/officeDocument/2006/relationships/hyperlink" Target="https://www.filmaffinity.com/es/film495280.html" TargetMode="External"/><Relationship Id="rId1053" Type="http://schemas.openxmlformats.org/officeDocument/2006/relationships/hyperlink" Target="https://www.filmaffinity.com/es/film736147.html" TargetMode="External"/><Relationship Id="rId2104" Type="http://schemas.openxmlformats.org/officeDocument/2006/relationships/hyperlink" Target="https://www.filmaffinity.com/es/film278837.html" TargetMode="External"/><Relationship Id="rId3502" Type="http://schemas.openxmlformats.org/officeDocument/2006/relationships/hyperlink" Target="https://www.filmaffinity.com/es/film138292.html" TargetMode="External"/><Relationship Id="rId5674" Type="http://schemas.openxmlformats.org/officeDocument/2006/relationships/hyperlink" Target="https://www.filmaffinity.com/es/film543207.html" TargetMode="External"/><Relationship Id="rId6725" Type="http://schemas.openxmlformats.org/officeDocument/2006/relationships/hyperlink" Target="https://www.filmaffinity.com/es/film931225.html" TargetMode="External"/><Relationship Id="rId1120" Type="http://schemas.openxmlformats.org/officeDocument/2006/relationships/hyperlink" Target="https://www.filmaffinity.com/es/film898426.html" TargetMode="External"/><Relationship Id="rId4276" Type="http://schemas.openxmlformats.org/officeDocument/2006/relationships/hyperlink" Target="https://www.filmaffinity.com/es/film304656.html" TargetMode="External"/><Relationship Id="rId4690" Type="http://schemas.openxmlformats.org/officeDocument/2006/relationships/hyperlink" Target="https://www.filmaffinity.com/es/film587357.html" TargetMode="External"/><Relationship Id="rId5327" Type="http://schemas.openxmlformats.org/officeDocument/2006/relationships/hyperlink" Target="https://www.filmaffinity.com/es/film586762.html" TargetMode="External"/><Relationship Id="rId5741" Type="http://schemas.openxmlformats.org/officeDocument/2006/relationships/hyperlink" Target="https://www.filmaffinity.com/es/film833052.html" TargetMode="External"/><Relationship Id="rId1937" Type="http://schemas.openxmlformats.org/officeDocument/2006/relationships/hyperlink" Target="https://www.filmaffinity.com/es/film751018.html" TargetMode="External"/><Relationship Id="rId3292" Type="http://schemas.openxmlformats.org/officeDocument/2006/relationships/hyperlink" Target="https://www.filmaffinity.com/es/film233472.html" TargetMode="External"/><Relationship Id="rId4343" Type="http://schemas.openxmlformats.org/officeDocument/2006/relationships/hyperlink" Target="https://www.filmaffinity.com/es/film237362.html" TargetMode="External"/><Relationship Id="rId4410" Type="http://schemas.openxmlformats.org/officeDocument/2006/relationships/hyperlink" Target="https://www.filmaffinity.com/es/film422984.html" TargetMode="External"/><Relationship Id="rId280" Type="http://schemas.openxmlformats.org/officeDocument/2006/relationships/hyperlink" Target="https://www.filmaffinity.com/es/film792545.html" TargetMode="External"/><Relationship Id="rId3012" Type="http://schemas.openxmlformats.org/officeDocument/2006/relationships/hyperlink" Target="https://www.filmaffinity.com/es/film435167.html" TargetMode="External"/><Relationship Id="rId6168" Type="http://schemas.openxmlformats.org/officeDocument/2006/relationships/hyperlink" Target="https://www.filmaffinity.com/es/film489310.html" TargetMode="External"/><Relationship Id="rId6582" Type="http://schemas.openxmlformats.org/officeDocument/2006/relationships/hyperlink" Target="https://www.filmaffinity.com/es/moviegenre.php?genre=TE&amp;attr=rat_count&amp;nodoc" TargetMode="External"/><Relationship Id="rId7219" Type="http://schemas.openxmlformats.org/officeDocument/2006/relationships/hyperlink" Target="https://www.filmaffinity.com/es/film953252.html" TargetMode="External"/><Relationship Id="rId5184" Type="http://schemas.openxmlformats.org/officeDocument/2006/relationships/hyperlink" Target="https://www.filmaffinity.com/es/film326992.html" TargetMode="External"/><Relationship Id="rId6235" Type="http://schemas.openxmlformats.org/officeDocument/2006/relationships/hyperlink" Target="https://www.filmaffinity.com/es/film412357.html" TargetMode="External"/><Relationship Id="rId2778" Type="http://schemas.openxmlformats.org/officeDocument/2006/relationships/hyperlink" Target="https://www.filmaffinity.com/es/film567410.html" TargetMode="External"/><Relationship Id="rId3829" Type="http://schemas.openxmlformats.org/officeDocument/2006/relationships/hyperlink" Target="https://www.filmaffinity.com/es/film484248.html" TargetMode="External"/><Relationship Id="rId1794" Type="http://schemas.openxmlformats.org/officeDocument/2006/relationships/hyperlink" Target="https://www.filmaffinity.com/es/film568435.html" TargetMode="External"/><Relationship Id="rId2845" Type="http://schemas.openxmlformats.org/officeDocument/2006/relationships/hyperlink" Target="https://www.filmaffinity.com/es/film502329.html" TargetMode="External"/><Relationship Id="rId5251" Type="http://schemas.openxmlformats.org/officeDocument/2006/relationships/hyperlink" Target="https://www.filmaffinity.com/es/film659131.html" TargetMode="External"/><Relationship Id="rId6302" Type="http://schemas.openxmlformats.org/officeDocument/2006/relationships/hyperlink" Target="https://www.filmaffinity.com/es/film711834.html" TargetMode="External"/><Relationship Id="rId86" Type="http://schemas.openxmlformats.org/officeDocument/2006/relationships/hyperlink" Target="https://www.filmaffinity.com/es/film100981.html" TargetMode="External"/><Relationship Id="rId817" Type="http://schemas.openxmlformats.org/officeDocument/2006/relationships/hyperlink" Target="https://www.filmaffinity.com/es/film629184.html" TargetMode="External"/><Relationship Id="rId1447" Type="http://schemas.openxmlformats.org/officeDocument/2006/relationships/hyperlink" Target="https://www.filmaffinity.com/es/film640251.html" TargetMode="External"/><Relationship Id="rId1861" Type="http://schemas.openxmlformats.org/officeDocument/2006/relationships/hyperlink" Target="https://www.filmaffinity.com/es/film288865.html" TargetMode="External"/><Relationship Id="rId2912" Type="http://schemas.openxmlformats.org/officeDocument/2006/relationships/hyperlink" Target="https://www.filmaffinity.com/es/film446781.html" TargetMode="External"/><Relationship Id="rId1514" Type="http://schemas.openxmlformats.org/officeDocument/2006/relationships/hyperlink" Target="https://www.filmaffinity.com/es/film715081.html" TargetMode="External"/><Relationship Id="rId7076" Type="http://schemas.openxmlformats.org/officeDocument/2006/relationships/hyperlink" Target="https://www.filmaffinity.com/es/film786736.html" TargetMode="External"/><Relationship Id="rId7490" Type="http://schemas.openxmlformats.org/officeDocument/2006/relationships/hyperlink" Target="https://www.filmaffinity.com/es/film123010.html" TargetMode="External"/><Relationship Id="rId3686" Type="http://schemas.openxmlformats.org/officeDocument/2006/relationships/hyperlink" Target="https://www.filmaffinity.com/es/film231011.html" TargetMode="External"/><Relationship Id="rId6092" Type="http://schemas.openxmlformats.org/officeDocument/2006/relationships/hyperlink" Target="https://www.filmaffinity.com/es/film679820.html" TargetMode="External"/><Relationship Id="rId7143" Type="http://schemas.openxmlformats.org/officeDocument/2006/relationships/hyperlink" Target="https://www.filmaffinity.com/es/film736852.html" TargetMode="External"/><Relationship Id="rId2288" Type="http://schemas.openxmlformats.org/officeDocument/2006/relationships/hyperlink" Target="https://www.filmaffinity.com/es/film617900.html" TargetMode="External"/><Relationship Id="rId3339" Type="http://schemas.openxmlformats.org/officeDocument/2006/relationships/hyperlink" Target="https://www.filmaffinity.com/es/film380067.html" TargetMode="External"/><Relationship Id="rId4737" Type="http://schemas.openxmlformats.org/officeDocument/2006/relationships/hyperlink" Target="https://www.filmaffinity.com/es/film720558.html" TargetMode="External"/><Relationship Id="rId7210" Type="http://schemas.openxmlformats.org/officeDocument/2006/relationships/hyperlink" Target="https://www.filmaffinity.com/es/film605372.html" TargetMode="External"/><Relationship Id="rId3753" Type="http://schemas.openxmlformats.org/officeDocument/2006/relationships/hyperlink" Target="https://www.filmaffinity.com/es/film159554.html" TargetMode="External"/><Relationship Id="rId4804" Type="http://schemas.openxmlformats.org/officeDocument/2006/relationships/hyperlink" Target="https://www.filmaffinity.com/es/film628622.html" TargetMode="External"/><Relationship Id="rId674" Type="http://schemas.openxmlformats.org/officeDocument/2006/relationships/hyperlink" Target="https://www.filmaffinity.com/es/film504822.html" TargetMode="External"/><Relationship Id="rId2355" Type="http://schemas.openxmlformats.org/officeDocument/2006/relationships/hyperlink" Target="https://www.filmaffinity.com/es/film184360.html" TargetMode="External"/><Relationship Id="rId3406" Type="http://schemas.openxmlformats.org/officeDocument/2006/relationships/hyperlink" Target="https://www.filmaffinity.com/es/film894813.html" TargetMode="External"/><Relationship Id="rId3820" Type="http://schemas.openxmlformats.org/officeDocument/2006/relationships/hyperlink" Target="https://www.filmaffinity.com/es/film557317.html" TargetMode="External"/><Relationship Id="rId6976" Type="http://schemas.openxmlformats.org/officeDocument/2006/relationships/hyperlink" Target="https://www.filmaffinity.com/es/film367210.html" TargetMode="External"/><Relationship Id="rId327" Type="http://schemas.openxmlformats.org/officeDocument/2006/relationships/hyperlink" Target="https://www.filmaffinity.com/es/film845166.html" TargetMode="External"/><Relationship Id="rId741" Type="http://schemas.openxmlformats.org/officeDocument/2006/relationships/hyperlink" Target="https://www.filmaffinity.com/es/film670322.html" TargetMode="External"/><Relationship Id="rId1371" Type="http://schemas.openxmlformats.org/officeDocument/2006/relationships/hyperlink" Target="https://www.filmaffinity.com/es/film631270.html" TargetMode="External"/><Relationship Id="rId2008" Type="http://schemas.openxmlformats.org/officeDocument/2006/relationships/hyperlink" Target="https://www.filmaffinity.com/es/film577787.html" TargetMode="External"/><Relationship Id="rId2422" Type="http://schemas.openxmlformats.org/officeDocument/2006/relationships/hyperlink" Target="https://www.filmaffinity.com/es/film529298.html" TargetMode="External"/><Relationship Id="rId5578" Type="http://schemas.openxmlformats.org/officeDocument/2006/relationships/hyperlink" Target="https://www.filmaffinity.com/es/film529058.html" TargetMode="External"/><Relationship Id="rId5992" Type="http://schemas.openxmlformats.org/officeDocument/2006/relationships/hyperlink" Target="https://www.filmaffinity.com/es/film683441.html" TargetMode="External"/><Relationship Id="rId6629" Type="http://schemas.openxmlformats.org/officeDocument/2006/relationships/hyperlink" Target="https://www.filmaffinity.com/es/moviegenre.php?genre=CO&amp;attr=rat_count&amp;nodoc" TargetMode="External"/><Relationship Id="rId1024" Type="http://schemas.openxmlformats.org/officeDocument/2006/relationships/hyperlink" Target="https://www.filmaffinity.com/es/film596536.html" TargetMode="External"/><Relationship Id="rId4594" Type="http://schemas.openxmlformats.org/officeDocument/2006/relationships/hyperlink" Target="https://www.filmaffinity.com/es/film190323.html" TargetMode="External"/><Relationship Id="rId5645" Type="http://schemas.openxmlformats.org/officeDocument/2006/relationships/hyperlink" Target="https://www.filmaffinity.com/es/film774066.html" TargetMode="External"/><Relationship Id="rId3196" Type="http://schemas.openxmlformats.org/officeDocument/2006/relationships/hyperlink" Target="https://www.filmaffinity.com/es/film529075.html" TargetMode="External"/><Relationship Id="rId4247" Type="http://schemas.openxmlformats.org/officeDocument/2006/relationships/hyperlink" Target="https://www.filmaffinity.com/es/film355419.html" TargetMode="External"/><Relationship Id="rId4661" Type="http://schemas.openxmlformats.org/officeDocument/2006/relationships/hyperlink" Target="https://www.filmaffinity.com/es/film240166.html" TargetMode="External"/><Relationship Id="rId3263" Type="http://schemas.openxmlformats.org/officeDocument/2006/relationships/hyperlink" Target="https://www.filmaffinity.com/es/film997014.html" TargetMode="External"/><Relationship Id="rId4314" Type="http://schemas.openxmlformats.org/officeDocument/2006/relationships/hyperlink" Target="https://www.filmaffinity.com/es/film567174.html" TargetMode="External"/><Relationship Id="rId5712" Type="http://schemas.openxmlformats.org/officeDocument/2006/relationships/hyperlink" Target="https://www.filmaffinity.com/es/film544561.html" TargetMode="External"/><Relationship Id="rId184" Type="http://schemas.openxmlformats.org/officeDocument/2006/relationships/hyperlink" Target="https://www.filmaffinity.com/es/film371621.html" TargetMode="External"/><Relationship Id="rId1908" Type="http://schemas.openxmlformats.org/officeDocument/2006/relationships/hyperlink" Target="https://www.filmaffinity.com/es/film549208.html" TargetMode="External"/><Relationship Id="rId251" Type="http://schemas.openxmlformats.org/officeDocument/2006/relationships/hyperlink" Target="https://www.filmaffinity.com/es/film855262.html" TargetMode="External"/><Relationship Id="rId3330" Type="http://schemas.openxmlformats.org/officeDocument/2006/relationships/hyperlink" Target="https://www.filmaffinity.com/es/film445666.html" TargetMode="External"/><Relationship Id="rId5088" Type="http://schemas.openxmlformats.org/officeDocument/2006/relationships/hyperlink" Target="https://www.filmaffinity.com/es/film309712.html" TargetMode="External"/><Relationship Id="rId6139" Type="http://schemas.openxmlformats.org/officeDocument/2006/relationships/hyperlink" Target="https://www.filmaffinity.com/es/film689533.html" TargetMode="External"/><Relationship Id="rId6486" Type="http://schemas.openxmlformats.org/officeDocument/2006/relationships/hyperlink" Target="https://www.filmaffinity.com/es/moviegenre.php?genre=AC&amp;attr=rat_count&amp;nodoc" TargetMode="External"/><Relationship Id="rId6553" Type="http://schemas.openxmlformats.org/officeDocument/2006/relationships/hyperlink" Target="https://www.filmaffinity.com/es/moviegenre.php?genre=DR&amp;attr=rat_count&amp;nodoc" TargetMode="External"/><Relationship Id="rId1698" Type="http://schemas.openxmlformats.org/officeDocument/2006/relationships/hyperlink" Target="https://www.filmaffinity.com/es/film914839.html" TargetMode="External"/><Relationship Id="rId2749" Type="http://schemas.openxmlformats.org/officeDocument/2006/relationships/hyperlink" Target="https://www.filmaffinity.com/es/film262186.html" TargetMode="External"/><Relationship Id="rId5155" Type="http://schemas.openxmlformats.org/officeDocument/2006/relationships/hyperlink" Target="https://www.filmaffinity.com/es/film734463.html" TargetMode="External"/><Relationship Id="rId6206" Type="http://schemas.openxmlformats.org/officeDocument/2006/relationships/hyperlink" Target="https://www.filmaffinity.com/es/film842957.html" TargetMode="External"/><Relationship Id="rId6620" Type="http://schemas.openxmlformats.org/officeDocument/2006/relationships/hyperlink" Target="https://www.filmaffinity.com/es/moviegenre.php?genre=WE&amp;attr=rat_count&amp;nodoc" TargetMode="External"/><Relationship Id="rId1765" Type="http://schemas.openxmlformats.org/officeDocument/2006/relationships/hyperlink" Target="https://www.filmaffinity.com/es/film312383.html" TargetMode="External"/><Relationship Id="rId4171" Type="http://schemas.openxmlformats.org/officeDocument/2006/relationships/hyperlink" Target="https://www.filmaffinity.com/es/film919252.html" TargetMode="External"/><Relationship Id="rId5222" Type="http://schemas.openxmlformats.org/officeDocument/2006/relationships/hyperlink" Target="https://www.filmaffinity.com/es/film531062.html" TargetMode="External"/><Relationship Id="rId57" Type="http://schemas.openxmlformats.org/officeDocument/2006/relationships/hyperlink" Target="https://www.filmaffinity.com/es/film802633.html" TargetMode="External"/><Relationship Id="rId1418" Type="http://schemas.openxmlformats.org/officeDocument/2006/relationships/hyperlink" Target="https://www.filmaffinity.com/es/film856351.html" TargetMode="External"/><Relationship Id="rId2816" Type="http://schemas.openxmlformats.org/officeDocument/2006/relationships/hyperlink" Target="https://www.filmaffinity.com/es/film352376.html" TargetMode="External"/><Relationship Id="rId7394" Type="http://schemas.openxmlformats.org/officeDocument/2006/relationships/hyperlink" Target="https://www.filmaffinity.com/es/film224758.html" TargetMode="External"/><Relationship Id="rId1832" Type="http://schemas.openxmlformats.org/officeDocument/2006/relationships/hyperlink" Target="https://www.filmaffinity.com/es/film982397.html" TargetMode="External"/><Relationship Id="rId4988" Type="http://schemas.openxmlformats.org/officeDocument/2006/relationships/hyperlink" Target="https://www.filmaffinity.com/es/film221448.html" TargetMode="External"/><Relationship Id="rId7047" Type="http://schemas.openxmlformats.org/officeDocument/2006/relationships/hyperlink" Target="https://www.filmaffinity.com/es/film134837.html" TargetMode="External"/><Relationship Id="rId6063" Type="http://schemas.openxmlformats.org/officeDocument/2006/relationships/hyperlink" Target="https://www.filmaffinity.com/es/film927330.html" TargetMode="External"/><Relationship Id="rId7461" Type="http://schemas.openxmlformats.org/officeDocument/2006/relationships/hyperlink" Target="https://www.filmaffinity.com/es/film465269.html" TargetMode="External"/><Relationship Id="rId3657" Type="http://schemas.openxmlformats.org/officeDocument/2006/relationships/hyperlink" Target="https://www.filmaffinity.com/es/film226727.html" TargetMode="External"/><Relationship Id="rId4708" Type="http://schemas.openxmlformats.org/officeDocument/2006/relationships/hyperlink" Target="https://www.filmaffinity.com/es/film969267.html" TargetMode="External"/><Relationship Id="rId7114" Type="http://schemas.openxmlformats.org/officeDocument/2006/relationships/hyperlink" Target="https://www.filmaffinity.com/es/film354728.html" TargetMode="External"/><Relationship Id="rId578" Type="http://schemas.openxmlformats.org/officeDocument/2006/relationships/hyperlink" Target="https://www.filmaffinity.com/es/film299020.html" TargetMode="External"/><Relationship Id="rId992" Type="http://schemas.openxmlformats.org/officeDocument/2006/relationships/hyperlink" Target="https://www.filmaffinity.com/es/film318846.html" TargetMode="External"/><Relationship Id="rId2259" Type="http://schemas.openxmlformats.org/officeDocument/2006/relationships/hyperlink" Target="https://www.filmaffinity.com/es/film865711.html" TargetMode="External"/><Relationship Id="rId2673" Type="http://schemas.openxmlformats.org/officeDocument/2006/relationships/hyperlink" Target="https://www.filmaffinity.com/es/film780724.html" TargetMode="External"/><Relationship Id="rId3724" Type="http://schemas.openxmlformats.org/officeDocument/2006/relationships/hyperlink" Target="https://www.filmaffinity.com/es/film263175.html" TargetMode="External"/><Relationship Id="rId6130" Type="http://schemas.openxmlformats.org/officeDocument/2006/relationships/hyperlink" Target="https://www.filmaffinity.com/es/film358669.html" TargetMode="External"/><Relationship Id="rId645" Type="http://schemas.openxmlformats.org/officeDocument/2006/relationships/hyperlink" Target="https://www.filmaffinity.com/es/film611053.html" TargetMode="External"/><Relationship Id="rId1275" Type="http://schemas.openxmlformats.org/officeDocument/2006/relationships/hyperlink" Target="https://www.filmaffinity.com/es/film430016.html" TargetMode="External"/><Relationship Id="rId2326" Type="http://schemas.openxmlformats.org/officeDocument/2006/relationships/hyperlink" Target="https://www.filmaffinity.com/es/film431873.html" TargetMode="External"/><Relationship Id="rId2740" Type="http://schemas.openxmlformats.org/officeDocument/2006/relationships/hyperlink" Target="https://www.filmaffinity.com/es/film138372.html" TargetMode="External"/><Relationship Id="rId5896" Type="http://schemas.openxmlformats.org/officeDocument/2006/relationships/hyperlink" Target="https://www.filmaffinity.com/es/film323683.html" TargetMode="External"/><Relationship Id="rId6947" Type="http://schemas.openxmlformats.org/officeDocument/2006/relationships/hyperlink" Target="https://www.filmaffinity.com/es/film745308.html" TargetMode="External"/><Relationship Id="rId712" Type="http://schemas.openxmlformats.org/officeDocument/2006/relationships/hyperlink" Target="https://www.filmaffinity.com/es/film577854.html" TargetMode="External"/><Relationship Id="rId1342" Type="http://schemas.openxmlformats.org/officeDocument/2006/relationships/hyperlink" Target="https://www.filmaffinity.com/es/film718341.html" TargetMode="External"/><Relationship Id="rId4498" Type="http://schemas.openxmlformats.org/officeDocument/2006/relationships/hyperlink" Target="https://www.filmaffinity.com/es/film901005.html" TargetMode="External"/><Relationship Id="rId5549" Type="http://schemas.openxmlformats.org/officeDocument/2006/relationships/hyperlink" Target="https://www.filmaffinity.com/es/film398730.html" TargetMode="External"/><Relationship Id="rId5963" Type="http://schemas.openxmlformats.org/officeDocument/2006/relationships/hyperlink" Target="https://www.filmaffinity.com/es/film541384.html" TargetMode="External"/><Relationship Id="rId3167" Type="http://schemas.openxmlformats.org/officeDocument/2006/relationships/hyperlink" Target="https://www.filmaffinity.com/es/film881594.html" TargetMode="External"/><Relationship Id="rId4565" Type="http://schemas.openxmlformats.org/officeDocument/2006/relationships/hyperlink" Target="https://www.filmaffinity.com/es/film386450.html" TargetMode="External"/><Relationship Id="rId5616" Type="http://schemas.openxmlformats.org/officeDocument/2006/relationships/hyperlink" Target="https://www.filmaffinity.com/es/film840206.html" TargetMode="External"/><Relationship Id="rId3581" Type="http://schemas.openxmlformats.org/officeDocument/2006/relationships/hyperlink" Target="https://www.filmaffinity.com/es/film264289.html" TargetMode="External"/><Relationship Id="rId4218" Type="http://schemas.openxmlformats.org/officeDocument/2006/relationships/hyperlink" Target="https://www.filmaffinity.com/es/film184853.html" TargetMode="External"/><Relationship Id="rId4632" Type="http://schemas.openxmlformats.org/officeDocument/2006/relationships/hyperlink" Target="https://www.filmaffinity.com/es/film846569.html" TargetMode="External"/><Relationship Id="rId2183" Type="http://schemas.openxmlformats.org/officeDocument/2006/relationships/hyperlink" Target="https://www.filmaffinity.com/es/film526099.html" TargetMode="External"/><Relationship Id="rId3234" Type="http://schemas.openxmlformats.org/officeDocument/2006/relationships/hyperlink" Target="https://www.filmaffinity.com/es/film595187.html" TargetMode="External"/><Relationship Id="rId155" Type="http://schemas.openxmlformats.org/officeDocument/2006/relationships/hyperlink" Target="https://www.filmaffinity.com/es/film449240.html" TargetMode="External"/><Relationship Id="rId2250" Type="http://schemas.openxmlformats.org/officeDocument/2006/relationships/hyperlink" Target="https://www.filmaffinity.com/es/film120389.html" TargetMode="External"/><Relationship Id="rId3301" Type="http://schemas.openxmlformats.org/officeDocument/2006/relationships/hyperlink" Target="https://www.filmaffinity.com/es/film315877.html" TargetMode="External"/><Relationship Id="rId6457" Type="http://schemas.openxmlformats.org/officeDocument/2006/relationships/hyperlink" Target="https://www.filmaffinity.com/es/moviegenre.php?genre=TE&amp;attr=rat_count&amp;nodoc" TargetMode="External"/><Relationship Id="rId6871" Type="http://schemas.openxmlformats.org/officeDocument/2006/relationships/hyperlink" Target="https://www.filmaffinity.com/es/film756534.html" TargetMode="External"/><Relationship Id="rId222" Type="http://schemas.openxmlformats.org/officeDocument/2006/relationships/hyperlink" Target="https://www.filmaffinity.com/es/film837790.html" TargetMode="External"/><Relationship Id="rId5059" Type="http://schemas.openxmlformats.org/officeDocument/2006/relationships/hyperlink" Target="https://www.filmaffinity.com/es/film182968.html" TargetMode="External"/><Relationship Id="rId5473" Type="http://schemas.openxmlformats.org/officeDocument/2006/relationships/hyperlink" Target="https://www.filmaffinity.com/es/film668916.html" TargetMode="External"/><Relationship Id="rId6524" Type="http://schemas.openxmlformats.org/officeDocument/2006/relationships/hyperlink" Target="https://www.filmaffinity.com/es/moviegenre.php?genre=TH&amp;attr=rat_count&amp;nodoc" TargetMode="External"/><Relationship Id="rId4075" Type="http://schemas.openxmlformats.org/officeDocument/2006/relationships/hyperlink" Target="https://www.filmaffinity.com/es/film669475.html" TargetMode="External"/><Relationship Id="rId5126" Type="http://schemas.openxmlformats.org/officeDocument/2006/relationships/hyperlink" Target="https://www.filmaffinity.com/es/film392667.html" TargetMode="External"/><Relationship Id="rId1669" Type="http://schemas.openxmlformats.org/officeDocument/2006/relationships/hyperlink" Target="https://www.filmaffinity.com/es/film346983.html" TargetMode="External"/><Relationship Id="rId3091" Type="http://schemas.openxmlformats.org/officeDocument/2006/relationships/hyperlink" Target="https://www.filmaffinity.com/es/film177537.html" TargetMode="External"/><Relationship Id="rId4142" Type="http://schemas.openxmlformats.org/officeDocument/2006/relationships/hyperlink" Target="https://www.filmaffinity.com/es/film600592.html" TargetMode="External"/><Relationship Id="rId5540" Type="http://schemas.openxmlformats.org/officeDocument/2006/relationships/hyperlink" Target="https://www.filmaffinity.com/es/film664746.html" TargetMode="External"/><Relationship Id="rId7298" Type="http://schemas.openxmlformats.org/officeDocument/2006/relationships/hyperlink" Target="https://www.filmaffinity.com/es/film270489.html" TargetMode="External"/><Relationship Id="rId1736" Type="http://schemas.openxmlformats.org/officeDocument/2006/relationships/hyperlink" Target="https://www.filmaffinity.com/es/film851229.html" TargetMode="External"/><Relationship Id="rId28" Type="http://schemas.openxmlformats.org/officeDocument/2006/relationships/hyperlink" Target="https://www.filmaffinity.com/es/film597484.html" TargetMode="External"/><Relationship Id="rId1803" Type="http://schemas.openxmlformats.org/officeDocument/2006/relationships/hyperlink" Target="https://www.filmaffinity.com/es/film545673.html" TargetMode="External"/><Relationship Id="rId4959" Type="http://schemas.openxmlformats.org/officeDocument/2006/relationships/hyperlink" Target="https://www.filmaffinity.com/es/film199109.html" TargetMode="External"/><Relationship Id="rId7365" Type="http://schemas.openxmlformats.org/officeDocument/2006/relationships/hyperlink" Target="https://www.filmaffinity.com/es/film843837.html" TargetMode="External"/><Relationship Id="rId3975" Type="http://schemas.openxmlformats.org/officeDocument/2006/relationships/hyperlink" Target="https://www.filmaffinity.com/es/film315998.html" TargetMode="External"/><Relationship Id="rId6381" Type="http://schemas.openxmlformats.org/officeDocument/2006/relationships/hyperlink" Target="https://www.filmaffinity.com/es/film417998.html" TargetMode="External"/><Relationship Id="rId7018" Type="http://schemas.openxmlformats.org/officeDocument/2006/relationships/hyperlink" Target="https://www.filmaffinity.com/es/film653884.html" TargetMode="External"/><Relationship Id="rId7432" Type="http://schemas.openxmlformats.org/officeDocument/2006/relationships/hyperlink" Target="https://www.filmaffinity.com/es/film230375.html" TargetMode="External"/><Relationship Id="rId896" Type="http://schemas.openxmlformats.org/officeDocument/2006/relationships/hyperlink" Target="https://www.filmaffinity.com/es/film855818.html" TargetMode="External"/><Relationship Id="rId2577" Type="http://schemas.openxmlformats.org/officeDocument/2006/relationships/hyperlink" Target="https://www.filmaffinity.com/es/film637558.html" TargetMode="External"/><Relationship Id="rId3628" Type="http://schemas.openxmlformats.org/officeDocument/2006/relationships/hyperlink" Target="https://www.filmaffinity.com/es/film412572.html" TargetMode="External"/><Relationship Id="rId6034" Type="http://schemas.openxmlformats.org/officeDocument/2006/relationships/hyperlink" Target="https://www.filmaffinity.com/es/film566004.html" TargetMode="External"/><Relationship Id="rId549" Type="http://schemas.openxmlformats.org/officeDocument/2006/relationships/hyperlink" Target="https://www.filmaffinity.com/es/film715279.html" TargetMode="External"/><Relationship Id="rId1179" Type="http://schemas.openxmlformats.org/officeDocument/2006/relationships/hyperlink" Target="https://www.filmaffinity.com/es/film672173.html" TargetMode="External"/><Relationship Id="rId1593" Type="http://schemas.openxmlformats.org/officeDocument/2006/relationships/hyperlink" Target="https://www.filmaffinity.com/es/film231849.html" TargetMode="External"/><Relationship Id="rId2991" Type="http://schemas.openxmlformats.org/officeDocument/2006/relationships/hyperlink" Target="https://www.filmaffinity.com/es/film815375.html" TargetMode="External"/><Relationship Id="rId5050" Type="http://schemas.openxmlformats.org/officeDocument/2006/relationships/hyperlink" Target="https://www.filmaffinity.com/es/film237630.html" TargetMode="External"/><Relationship Id="rId6101" Type="http://schemas.openxmlformats.org/officeDocument/2006/relationships/hyperlink" Target="https://www.filmaffinity.com/es/film953782.html" TargetMode="External"/><Relationship Id="rId963" Type="http://schemas.openxmlformats.org/officeDocument/2006/relationships/hyperlink" Target="https://www.filmaffinity.com/es/film157318.html" TargetMode="External"/><Relationship Id="rId1246" Type="http://schemas.openxmlformats.org/officeDocument/2006/relationships/hyperlink" Target="https://www.filmaffinity.com/es/film691461.html" TargetMode="External"/><Relationship Id="rId2644" Type="http://schemas.openxmlformats.org/officeDocument/2006/relationships/hyperlink" Target="https://www.filmaffinity.com/es/film702517.html" TargetMode="External"/><Relationship Id="rId616" Type="http://schemas.openxmlformats.org/officeDocument/2006/relationships/hyperlink" Target="https://www.filmaffinity.com/es/film728409.html" TargetMode="External"/><Relationship Id="rId1660" Type="http://schemas.openxmlformats.org/officeDocument/2006/relationships/hyperlink" Target="https://www.filmaffinity.com/es/film300386.html" TargetMode="External"/><Relationship Id="rId2711" Type="http://schemas.openxmlformats.org/officeDocument/2006/relationships/hyperlink" Target="https://www.filmaffinity.com/es/film980971.html" TargetMode="External"/><Relationship Id="rId5867" Type="http://schemas.openxmlformats.org/officeDocument/2006/relationships/hyperlink" Target="https://www.filmaffinity.com/es/film583147.html" TargetMode="External"/><Relationship Id="rId6918" Type="http://schemas.openxmlformats.org/officeDocument/2006/relationships/hyperlink" Target="https://www.filmaffinity.com/es/film647059.html" TargetMode="External"/><Relationship Id="rId1313" Type="http://schemas.openxmlformats.org/officeDocument/2006/relationships/hyperlink" Target="https://www.filmaffinity.com/es/film695839.html" TargetMode="External"/><Relationship Id="rId4469" Type="http://schemas.openxmlformats.org/officeDocument/2006/relationships/hyperlink" Target="https://www.filmaffinity.com/es/film336296.html" TargetMode="External"/><Relationship Id="rId4883" Type="http://schemas.openxmlformats.org/officeDocument/2006/relationships/hyperlink" Target="https://www.filmaffinity.com/es/film652712.html" TargetMode="External"/><Relationship Id="rId5934" Type="http://schemas.openxmlformats.org/officeDocument/2006/relationships/hyperlink" Target="https://www.filmaffinity.com/es/film193232.html" TargetMode="External"/><Relationship Id="rId3485" Type="http://schemas.openxmlformats.org/officeDocument/2006/relationships/hyperlink" Target="https://www.filmaffinity.com/es/film689705.html" TargetMode="External"/><Relationship Id="rId4536" Type="http://schemas.openxmlformats.org/officeDocument/2006/relationships/hyperlink" Target="https://www.filmaffinity.com/es/film908479.html" TargetMode="External"/><Relationship Id="rId4950" Type="http://schemas.openxmlformats.org/officeDocument/2006/relationships/hyperlink" Target="https://www.filmaffinity.com/es/film614119.html" TargetMode="External"/><Relationship Id="rId2087" Type="http://schemas.openxmlformats.org/officeDocument/2006/relationships/hyperlink" Target="https://www.filmaffinity.com/es/film194894.html" TargetMode="External"/><Relationship Id="rId3138" Type="http://schemas.openxmlformats.org/officeDocument/2006/relationships/hyperlink" Target="https://www.filmaffinity.com/es/film354575.html" TargetMode="External"/><Relationship Id="rId3552" Type="http://schemas.openxmlformats.org/officeDocument/2006/relationships/hyperlink" Target="https://www.filmaffinity.com/es/film105900.html" TargetMode="External"/><Relationship Id="rId4603" Type="http://schemas.openxmlformats.org/officeDocument/2006/relationships/hyperlink" Target="https://www.filmaffinity.com/es/film755494.html" TargetMode="External"/><Relationship Id="rId473" Type="http://schemas.openxmlformats.org/officeDocument/2006/relationships/hyperlink" Target="https://www.filmaffinity.com/es/film141446.html" TargetMode="External"/><Relationship Id="rId2154" Type="http://schemas.openxmlformats.org/officeDocument/2006/relationships/hyperlink" Target="https://www.filmaffinity.com/es/film808946.html" TargetMode="External"/><Relationship Id="rId3205" Type="http://schemas.openxmlformats.org/officeDocument/2006/relationships/hyperlink" Target="https://www.filmaffinity.com/es/film313264.html" TargetMode="External"/><Relationship Id="rId126" Type="http://schemas.openxmlformats.org/officeDocument/2006/relationships/hyperlink" Target="https://www.filmaffinity.com/es/film270889.html" TargetMode="External"/><Relationship Id="rId540" Type="http://schemas.openxmlformats.org/officeDocument/2006/relationships/hyperlink" Target="https://www.filmaffinity.com/es/film320443.html" TargetMode="External"/><Relationship Id="rId1170" Type="http://schemas.openxmlformats.org/officeDocument/2006/relationships/hyperlink" Target="https://www.filmaffinity.com/es/film618751.html" TargetMode="External"/><Relationship Id="rId2221" Type="http://schemas.openxmlformats.org/officeDocument/2006/relationships/hyperlink" Target="https://www.filmaffinity.com/es/film622863.html" TargetMode="External"/><Relationship Id="rId5377" Type="http://schemas.openxmlformats.org/officeDocument/2006/relationships/hyperlink" Target="https://www.filmaffinity.com/es/film382904.html" TargetMode="External"/><Relationship Id="rId6428" Type="http://schemas.openxmlformats.org/officeDocument/2006/relationships/hyperlink" Target="https://www.filmaffinity.com/es/film151565.html" TargetMode="External"/><Relationship Id="rId6775" Type="http://schemas.openxmlformats.org/officeDocument/2006/relationships/hyperlink" Target="https://www.filmaffinity.com/es/film965478.html" TargetMode="External"/><Relationship Id="rId5791" Type="http://schemas.openxmlformats.org/officeDocument/2006/relationships/hyperlink" Target="https://www.filmaffinity.com/es/film421895.html" TargetMode="External"/><Relationship Id="rId6842" Type="http://schemas.openxmlformats.org/officeDocument/2006/relationships/hyperlink" Target="https://www.filmaffinity.com/es/moviegenre.php?genre=DR&amp;attr=rat_count&amp;nodoc" TargetMode="External"/><Relationship Id="rId1987" Type="http://schemas.openxmlformats.org/officeDocument/2006/relationships/hyperlink" Target="https://www.filmaffinity.com/es/film616680.html" TargetMode="External"/><Relationship Id="rId4393" Type="http://schemas.openxmlformats.org/officeDocument/2006/relationships/hyperlink" Target="https://www.filmaffinity.com/es/film943524.html" TargetMode="External"/><Relationship Id="rId5444" Type="http://schemas.openxmlformats.org/officeDocument/2006/relationships/hyperlink" Target="https://www.filmaffinity.com/es/film781972.html" TargetMode="External"/><Relationship Id="rId4046" Type="http://schemas.openxmlformats.org/officeDocument/2006/relationships/hyperlink" Target="https://www.filmaffinity.com/es/film494309.html" TargetMode="External"/><Relationship Id="rId4460" Type="http://schemas.openxmlformats.org/officeDocument/2006/relationships/hyperlink" Target="https://www.filmaffinity.com/es/film400641.html" TargetMode="External"/><Relationship Id="rId5511" Type="http://schemas.openxmlformats.org/officeDocument/2006/relationships/hyperlink" Target="https://www.filmaffinity.com/es/film676402.html" TargetMode="External"/><Relationship Id="rId1707" Type="http://schemas.openxmlformats.org/officeDocument/2006/relationships/hyperlink" Target="https://www.filmaffinity.com/es/film856214.html" TargetMode="External"/><Relationship Id="rId3062" Type="http://schemas.openxmlformats.org/officeDocument/2006/relationships/hyperlink" Target="https://www.filmaffinity.com/es/film489417.html" TargetMode="External"/><Relationship Id="rId4113" Type="http://schemas.openxmlformats.org/officeDocument/2006/relationships/hyperlink" Target="https://www.filmaffinity.com/es/film525763.html" TargetMode="External"/><Relationship Id="rId7269" Type="http://schemas.openxmlformats.org/officeDocument/2006/relationships/hyperlink" Target="https://www.filmaffinity.com/es/film942803.html" TargetMode="External"/><Relationship Id="rId6285" Type="http://schemas.openxmlformats.org/officeDocument/2006/relationships/hyperlink" Target="https://www.filmaffinity.com/es/film671077.html" TargetMode="External"/><Relationship Id="rId7336" Type="http://schemas.openxmlformats.org/officeDocument/2006/relationships/hyperlink" Target="https://www.filmaffinity.com/es/film586182.html" TargetMode="External"/><Relationship Id="rId3879" Type="http://schemas.openxmlformats.org/officeDocument/2006/relationships/hyperlink" Target="https://www.filmaffinity.com/es/film335406.html" TargetMode="External"/><Relationship Id="rId6352" Type="http://schemas.openxmlformats.org/officeDocument/2006/relationships/hyperlink" Target="https://www.filmaffinity.com/es/film991550.html" TargetMode="External"/><Relationship Id="rId2895" Type="http://schemas.openxmlformats.org/officeDocument/2006/relationships/hyperlink" Target="https://www.filmaffinity.com/es/film279934.html" TargetMode="External"/><Relationship Id="rId3946" Type="http://schemas.openxmlformats.org/officeDocument/2006/relationships/hyperlink" Target="https://www.filmaffinity.com/es/film559101.html" TargetMode="External"/><Relationship Id="rId6005" Type="http://schemas.openxmlformats.org/officeDocument/2006/relationships/hyperlink" Target="https://www.filmaffinity.com/es/film577820.html" TargetMode="External"/><Relationship Id="rId7403" Type="http://schemas.openxmlformats.org/officeDocument/2006/relationships/hyperlink" Target="https://www.filmaffinity.com/es/film117089.html" TargetMode="External"/><Relationship Id="rId867" Type="http://schemas.openxmlformats.org/officeDocument/2006/relationships/hyperlink" Target="https://www.filmaffinity.com/es/film631129.html" TargetMode="External"/><Relationship Id="rId1497" Type="http://schemas.openxmlformats.org/officeDocument/2006/relationships/hyperlink" Target="https://www.filmaffinity.com/es/film610835.html" TargetMode="External"/><Relationship Id="rId2548" Type="http://schemas.openxmlformats.org/officeDocument/2006/relationships/hyperlink" Target="https://www.filmaffinity.com/es/film999154.html" TargetMode="External"/><Relationship Id="rId2962" Type="http://schemas.openxmlformats.org/officeDocument/2006/relationships/hyperlink" Target="https://www.filmaffinity.com/es/film972765.html" TargetMode="External"/><Relationship Id="rId934" Type="http://schemas.openxmlformats.org/officeDocument/2006/relationships/hyperlink" Target="https://www.filmaffinity.com/es/film632355.html" TargetMode="External"/><Relationship Id="rId1564" Type="http://schemas.openxmlformats.org/officeDocument/2006/relationships/hyperlink" Target="https://www.filmaffinity.com/es/film587044.html" TargetMode="External"/><Relationship Id="rId2615" Type="http://schemas.openxmlformats.org/officeDocument/2006/relationships/hyperlink" Target="https://www.filmaffinity.com/es/film693588.html" TargetMode="External"/><Relationship Id="rId5021" Type="http://schemas.openxmlformats.org/officeDocument/2006/relationships/hyperlink" Target="https://www.filmaffinity.com/es/film529741.html" TargetMode="External"/><Relationship Id="rId1217" Type="http://schemas.openxmlformats.org/officeDocument/2006/relationships/hyperlink" Target="https://www.filmaffinity.com/es/film796473.html" TargetMode="External"/><Relationship Id="rId1631" Type="http://schemas.openxmlformats.org/officeDocument/2006/relationships/hyperlink" Target="https://www.filmaffinity.com/es/film237285.html" TargetMode="External"/><Relationship Id="rId4787" Type="http://schemas.openxmlformats.org/officeDocument/2006/relationships/hyperlink" Target="https://www.filmaffinity.com/es/film490823.html" TargetMode="External"/><Relationship Id="rId5838" Type="http://schemas.openxmlformats.org/officeDocument/2006/relationships/hyperlink" Target="https://www.filmaffinity.com/es/film336667.html" TargetMode="External"/><Relationship Id="rId7193" Type="http://schemas.openxmlformats.org/officeDocument/2006/relationships/hyperlink" Target="https://www.filmaffinity.com/es/film335887.html" TargetMode="External"/><Relationship Id="rId3389" Type="http://schemas.openxmlformats.org/officeDocument/2006/relationships/hyperlink" Target="https://www.filmaffinity.com/es/film888484.html" TargetMode="External"/><Relationship Id="rId7260" Type="http://schemas.openxmlformats.org/officeDocument/2006/relationships/hyperlink" Target="https://www.filmaffinity.com/es/film461924.html" TargetMode="External"/><Relationship Id="rId3456" Type="http://schemas.openxmlformats.org/officeDocument/2006/relationships/hyperlink" Target="https://www.filmaffinity.com/es/film934724.html" TargetMode="External"/><Relationship Id="rId4854" Type="http://schemas.openxmlformats.org/officeDocument/2006/relationships/hyperlink" Target="https://www.filmaffinity.com/es/film418577.html" TargetMode="External"/><Relationship Id="rId5905" Type="http://schemas.openxmlformats.org/officeDocument/2006/relationships/hyperlink" Target="https://www.filmaffinity.com/es/film336362.html" TargetMode="External"/><Relationship Id="rId377" Type="http://schemas.openxmlformats.org/officeDocument/2006/relationships/hyperlink" Target="https://www.filmaffinity.com/es/film345373.html" TargetMode="External"/><Relationship Id="rId2058" Type="http://schemas.openxmlformats.org/officeDocument/2006/relationships/hyperlink" Target="https://www.filmaffinity.com/es/film200217.html" TargetMode="External"/><Relationship Id="rId3109" Type="http://schemas.openxmlformats.org/officeDocument/2006/relationships/hyperlink" Target="https://www.filmaffinity.com/es/film957173.html" TargetMode="External"/><Relationship Id="rId3870" Type="http://schemas.openxmlformats.org/officeDocument/2006/relationships/hyperlink" Target="https://www.filmaffinity.com/es/film135851.html" TargetMode="External"/><Relationship Id="rId4507" Type="http://schemas.openxmlformats.org/officeDocument/2006/relationships/hyperlink" Target="https://www.filmaffinity.com/es/film472962.html" TargetMode="External"/><Relationship Id="rId4921" Type="http://schemas.openxmlformats.org/officeDocument/2006/relationships/hyperlink" Target="https://www.filmaffinity.com/es/film605695.html" TargetMode="External"/><Relationship Id="rId791" Type="http://schemas.openxmlformats.org/officeDocument/2006/relationships/hyperlink" Target="https://www.filmaffinity.com/es/film429500.html" TargetMode="External"/><Relationship Id="rId1074" Type="http://schemas.openxmlformats.org/officeDocument/2006/relationships/hyperlink" Target="https://www.filmaffinity.com/es/film621049.html" TargetMode="External"/><Relationship Id="rId2472" Type="http://schemas.openxmlformats.org/officeDocument/2006/relationships/hyperlink" Target="https://www.filmaffinity.com/es/film422941.html" TargetMode="External"/><Relationship Id="rId3523" Type="http://schemas.openxmlformats.org/officeDocument/2006/relationships/hyperlink" Target="https://www.filmaffinity.com/es/film938212.html" TargetMode="External"/><Relationship Id="rId6679" Type="http://schemas.openxmlformats.org/officeDocument/2006/relationships/hyperlink" Target="https://www.filmaffinity.com/es/moviegenre.php?genre=DR&amp;attr=rat_count&amp;nodoc" TargetMode="External"/><Relationship Id="rId444" Type="http://schemas.openxmlformats.org/officeDocument/2006/relationships/hyperlink" Target="https://www.filmaffinity.com/es/film335525.html" TargetMode="External"/><Relationship Id="rId2125" Type="http://schemas.openxmlformats.org/officeDocument/2006/relationships/hyperlink" Target="https://www.filmaffinity.com/es/film662869.html" TargetMode="External"/><Relationship Id="rId5695" Type="http://schemas.openxmlformats.org/officeDocument/2006/relationships/hyperlink" Target="https://www.filmaffinity.com/es/film242449.html" TargetMode="External"/><Relationship Id="rId6746" Type="http://schemas.openxmlformats.org/officeDocument/2006/relationships/hyperlink" Target="https://www.filmaffinity.com/es/film735937.html" TargetMode="External"/><Relationship Id="rId511" Type="http://schemas.openxmlformats.org/officeDocument/2006/relationships/hyperlink" Target="https://www.filmaffinity.com/es/film195337.html" TargetMode="External"/><Relationship Id="rId1141" Type="http://schemas.openxmlformats.org/officeDocument/2006/relationships/hyperlink" Target="https://www.filmaffinity.com/es/film639759.html" TargetMode="External"/><Relationship Id="rId4297" Type="http://schemas.openxmlformats.org/officeDocument/2006/relationships/hyperlink" Target="https://www.filmaffinity.com/es/film785477.html" TargetMode="External"/><Relationship Id="rId5348" Type="http://schemas.openxmlformats.org/officeDocument/2006/relationships/hyperlink" Target="https://www.filmaffinity.com/es/film333277.html" TargetMode="External"/><Relationship Id="rId5762" Type="http://schemas.openxmlformats.org/officeDocument/2006/relationships/hyperlink" Target="https://www.filmaffinity.com/es/film413250.html" TargetMode="External"/><Relationship Id="rId6813" Type="http://schemas.openxmlformats.org/officeDocument/2006/relationships/hyperlink" Target="https://www.filmaffinity.com/es/film597105.html" TargetMode="External"/><Relationship Id="rId4364" Type="http://schemas.openxmlformats.org/officeDocument/2006/relationships/hyperlink" Target="https://www.filmaffinity.com/es/film887122.html" TargetMode="External"/><Relationship Id="rId5415" Type="http://schemas.openxmlformats.org/officeDocument/2006/relationships/hyperlink" Target="https://www.filmaffinity.com/es/film490532.html" TargetMode="External"/><Relationship Id="rId1958" Type="http://schemas.openxmlformats.org/officeDocument/2006/relationships/hyperlink" Target="https://www.filmaffinity.com/es/film647277.html" TargetMode="External"/><Relationship Id="rId3380" Type="http://schemas.openxmlformats.org/officeDocument/2006/relationships/hyperlink" Target="https://www.filmaffinity.com/es/film248792.html" TargetMode="External"/><Relationship Id="rId4017" Type="http://schemas.openxmlformats.org/officeDocument/2006/relationships/hyperlink" Target="https://www.filmaffinity.com/es/film251179.html" TargetMode="External"/><Relationship Id="rId4431" Type="http://schemas.openxmlformats.org/officeDocument/2006/relationships/hyperlink" Target="https://www.filmaffinity.com/es/film199234.html" TargetMode="External"/><Relationship Id="rId3033" Type="http://schemas.openxmlformats.org/officeDocument/2006/relationships/hyperlink" Target="https://www.filmaffinity.com/es/film221518.html" TargetMode="External"/><Relationship Id="rId6189" Type="http://schemas.openxmlformats.org/officeDocument/2006/relationships/hyperlink" Target="https://www.filmaffinity.com/es/film967951.html" TargetMode="External"/><Relationship Id="rId2799" Type="http://schemas.openxmlformats.org/officeDocument/2006/relationships/hyperlink" Target="https://www.filmaffinity.com/es/film297924.html" TargetMode="External"/><Relationship Id="rId3100" Type="http://schemas.openxmlformats.org/officeDocument/2006/relationships/hyperlink" Target="https://www.filmaffinity.com/es/film981765.html" TargetMode="External"/><Relationship Id="rId6256" Type="http://schemas.openxmlformats.org/officeDocument/2006/relationships/hyperlink" Target="https://www.filmaffinity.com/es/film664522.html" TargetMode="External"/><Relationship Id="rId6670" Type="http://schemas.openxmlformats.org/officeDocument/2006/relationships/hyperlink" Target="https://www.filmaffinity.com/es/moviegenre.php?genre=DR&amp;attr=rat_count&amp;nodoc" TargetMode="External"/><Relationship Id="rId7307" Type="http://schemas.openxmlformats.org/officeDocument/2006/relationships/hyperlink" Target="https://www.filmaffinity.com/es/film663390.html" TargetMode="External"/><Relationship Id="rId2866" Type="http://schemas.openxmlformats.org/officeDocument/2006/relationships/hyperlink" Target="https://www.filmaffinity.com/es/film434167.html" TargetMode="External"/><Relationship Id="rId3917" Type="http://schemas.openxmlformats.org/officeDocument/2006/relationships/hyperlink" Target="https://www.filmaffinity.com/es/film176855.html" TargetMode="External"/><Relationship Id="rId5272" Type="http://schemas.openxmlformats.org/officeDocument/2006/relationships/hyperlink" Target="https://www.filmaffinity.com/es/film876188.html" TargetMode="External"/><Relationship Id="rId6323" Type="http://schemas.openxmlformats.org/officeDocument/2006/relationships/hyperlink" Target="https://www.filmaffinity.com/es/film350632.html" TargetMode="External"/><Relationship Id="rId838" Type="http://schemas.openxmlformats.org/officeDocument/2006/relationships/hyperlink" Target="https://www.filmaffinity.com/es/film555335.html" TargetMode="External"/><Relationship Id="rId1468" Type="http://schemas.openxmlformats.org/officeDocument/2006/relationships/hyperlink" Target="https://www.filmaffinity.com/es/film579361.html" TargetMode="External"/><Relationship Id="rId1882" Type="http://schemas.openxmlformats.org/officeDocument/2006/relationships/hyperlink" Target="https://www.filmaffinity.com/es/film130270.html" TargetMode="External"/><Relationship Id="rId2519" Type="http://schemas.openxmlformats.org/officeDocument/2006/relationships/hyperlink" Target="https://www.filmaffinity.com/es/film591470.html" TargetMode="External"/><Relationship Id="rId1535" Type="http://schemas.openxmlformats.org/officeDocument/2006/relationships/hyperlink" Target="https://www.filmaffinity.com/es/film113390.html" TargetMode="External"/><Relationship Id="rId2933" Type="http://schemas.openxmlformats.org/officeDocument/2006/relationships/hyperlink" Target="https://www.filmaffinity.com/es/film107602.html" TargetMode="External"/><Relationship Id="rId7097" Type="http://schemas.openxmlformats.org/officeDocument/2006/relationships/hyperlink" Target="https://www.filmaffinity.com/es/film637788.html" TargetMode="External"/><Relationship Id="rId905" Type="http://schemas.openxmlformats.org/officeDocument/2006/relationships/hyperlink" Target="https://www.filmaffinity.com/es/film222614.html" TargetMode="External"/><Relationship Id="rId7164" Type="http://schemas.openxmlformats.org/officeDocument/2006/relationships/hyperlink" Target="https://www.filmaffinity.com/es/film554692.html" TargetMode="External"/><Relationship Id="rId1602" Type="http://schemas.openxmlformats.org/officeDocument/2006/relationships/hyperlink" Target="https://www.filmaffinity.com/es/film537910.html" TargetMode="External"/><Relationship Id="rId4758" Type="http://schemas.openxmlformats.org/officeDocument/2006/relationships/hyperlink" Target="https://www.filmaffinity.com/es/film461608.html" TargetMode="External"/><Relationship Id="rId5809" Type="http://schemas.openxmlformats.org/officeDocument/2006/relationships/hyperlink" Target="https://www.filmaffinity.com/es/film381898.html" TargetMode="External"/><Relationship Id="rId6180" Type="http://schemas.openxmlformats.org/officeDocument/2006/relationships/hyperlink" Target="https://www.filmaffinity.com/es/film770785.html" TargetMode="External"/><Relationship Id="rId3774" Type="http://schemas.openxmlformats.org/officeDocument/2006/relationships/hyperlink" Target="https://www.filmaffinity.com/es/film714605.html" TargetMode="External"/><Relationship Id="rId4825" Type="http://schemas.openxmlformats.org/officeDocument/2006/relationships/hyperlink" Target="https://www.filmaffinity.com/es/film245635.html" TargetMode="External"/><Relationship Id="rId7231" Type="http://schemas.openxmlformats.org/officeDocument/2006/relationships/hyperlink" Target="https://www.filmaffinity.com/es/film499647.html" TargetMode="External"/><Relationship Id="rId695" Type="http://schemas.openxmlformats.org/officeDocument/2006/relationships/hyperlink" Target="https://www.filmaffinity.com/es/film390401.html" TargetMode="External"/><Relationship Id="rId2376" Type="http://schemas.openxmlformats.org/officeDocument/2006/relationships/hyperlink" Target="https://www.filmaffinity.com/es/film588807.html" TargetMode="External"/><Relationship Id="rId2790" Type="http://schemas.openxmlformats.org/officeDocument/2006/relationships/hyperlink" Target="https://www.filmaffinity.com/es/film534219.html" TargetMode="External"/><Relationship Id="rId3427" Type="http://schemas.openxmlformats.org/officeDocument/2006/relationships/hyperlink" Target="https://www.filmaffinity.com/es/film994860.html" TargetMode="External"/><Relationship Id="rId3841" Type="http://schemas.openxmlformats.org/officeDocument/2006/relationships/hyperlink" Target="https://www.filmaffinity.com/es/film148084.html" TargetMode="External"/><Relationship Id="rId6997" Type="http://schemas.openxmlformats.org/officeDocument/2006/relationships/hyperlink" Target="https://www.filmaffinity.com/es/film822303.html" TargetMode="External"/><Relationship Id="rId348" Type="http://schemas.openxmlformats.org/officeDocument/2006/relationships/hyperlink" Target="https://www.filmaffinity.com/es/film561806.html" TargetMode="External"/><Relationship Id="rId762" Type="http://schemas.openxmlformats.org/officeDocument/2006/relationships/hyperlink" Target="https://www.filmaffinity.com/es/film217363.html" TargetMode="External"/><Relationship Id="rId1392" Type="http://schemas.openxmlformats.org/officeDocument/2006/relationships/hyperlink" Target="https://www.filmaffinity.com/es/film822176.html" TargetMode="External"/><Relationship Id="rId2029" Type="http://schemas.openxmlformats.org/officeDocument/2006/relationships/hyperlink" Target="https://www.filmaffinity.com/es/film636318.html" TargetMode="External"/><Relationship Id="rId2443" Type="http://schemas.openxmlformats.org/officeDocument/2006/relationships/hyperlink" Target="https://www.filmaffinity.com/es/film881360.html" TargetMode="External"/><Relationship Id="rId5599" Type="http://schemas.openxmlformats.org/officeDocument/2006/relationships/hyperlink" Target="https://www.filmaffinity.com/es/film580270.html" TargetMode="External"/><Relationship Id="rId415" Type="http://schemas.openxmlformats.org/officeDocument/2006/relationships/hyperlink" Target="https://www.filmaffinity.com/es/film277347.html" TargetMode="External"/><Relationship Id="rId1045" Type="http://schemas.openxmlformats.org/officeDocument/2006/relationships/hyperlink" Target="https://www.filmaffinity.com/es/film127500.html" TargetMode="External"/><Relationship Id="rId2510" Type="http://schemas.openxmlformats.org/officeDocument/2006/relationships/hyperlink" Target="https://www.filmaffinity.com/es/film281990.html" TargetMode="External"/><Relationship Id="rId5666" Type="http://schemas.openxmlformats.org/officeDocument/2006/relationships/hyperlink" Target="https://www.filmaffinity.com/es/film852659.html" TargetMode="External"/><Relationship Id="rId1112" Type="http://schemas.openxmlformats.org/officeDocument/2006/relationships/hyperlink" Target="https://www.filmaffinity.com/es/film968604.html" TargetMode="External"/><Relationship Id="rId4268" Type="http://schemas.openxmlformats.org/officeDocument/2006/relationships/hyperlink" Target="https://www.filmaffinity.com/es/film242105.html" TargetMode="External"/><Relationship Id="rId5319" Type="http://schemas.openxmlformats.org/officeDocument/2006/relationships/hyperlink" Target="https://www.filmaffinity.com/es/film793260.html" TargetMode="External"/><Relationship Id="rId6717" Type="http://schemas.openxmlformats.org/officeDocument/2006/relationships/hyperlink" Target="https://www.filmaffinity.com/es/moviegenre.php?genre=CO&amp;attr=rat_count&amp;nodoc" TargetMode="External"/><Relationship Id="rId3284" Type="http://schemas.openxmlformats.org/officeDocument/2006/relationships/hyperlink" Target="https://www.filmaffinity.com/es/film133864.html" TargetMode="External"/><Relationship Id="rId4682" Type="http://schemas.openxmlformats.org/officeDocument/2006/relationships/hyperlink" Target="https://www.filmaffinity.com/es/film505850.html" TargetMode="External"/><Relationship Id="rId5733" Type="http://schemas.openxmlformats.org/officeDocument/2006/relationships/hyperlink" Target="https://www.filmaffinity.com/es/film349605.html" TargetMode="External"/><Relationship Id="rId1929" Type="http://schemas.openxmlformats.org/officeDocument/2006/relationships/hyperlink" Target="https://www.filmaffinity.com/es/film287234.html" TargetMode="External"/><Relationship Id="rId4335" Type="http://schemas.openxmlformats.org/officeDocument/2006/relationships/hyperlink" Target="https://www.filmaffinity.com/es/film622502.html" TargetMode="External"/><Relationship Id="rId5800" Type="http://schemas.openxmlformats.org/officeDocument/2006/relationships/hyperlink" Target="https://www.filmaffinity.com/es/film726746.html" TargetMode="External"/><Relationship Id="rId3351" Type="http://schemas.openxmlformats.org/officeDocument/2006/relationships/hyperlink" Target="https://www.filmaffinity.com/es/film586093.html" TargetMode="External"/><Relationship Id="rId4402" Type="http://schemas.openxmlformats.org/officeDocument/2006/relationships/hyperlink" Target="https://www.filmaffinity.com/es/film830464.html" TargetMode="External"/><Relationship Id="rId272" Type="http://schemas.openxmlformats.org/officeDocument/2006/relationships/hyperlink" Target="https://www.filmaffinity.com/es/film992477.html" TargetMode="External"/><Relationship Id="rId3004" Type="http://schemas.openxmlformats.org/officeDocument/2006/relationships/hyperlink" Target="https://www.filmaffinity.com/es/film909380.html" TargetMode="External"/><Relationship Id="rId6574" Type="http://schemas.openxmlformats.org/officeDocument/2006/relationships/hyperlink" Target="https://www.filmaffinity.com/es/moviegenre.php?genre=CO&amp;attr=rat_count&amp;nodoc" TargetMode="External"/><Relationship Id="rId2020" Type="http://schemas.openxmlformats.org/officeDocument/2006/relationships/hyperlink" Target="https://www.filmaffinity.com/es/film316070.html" TargetMode="External"/><Relationship Id="rId5176" Type="http://schemas.openxmlformats.org/officeDocument/2006/relationships/hyperlink" Target="https://www.filmaffinity.com/es/film793397.html" TargetMode="External"/><Relationship Id="rId5590" Type="http://schemas.openxmlformats.org/officeDocument/2006/relationships/hyperlink" Target="https://www.filmaffinity.com/es/film537691.html" TargetMode="External"/><Relationship Id="rId6227" Type="http://schemas.openxmlformats.org/officeDocument/2006/relationships/hyperlink" Target="https://www.filmaffinity.com/es/film516411.html" TargetMode="External"/><Relationship Id="rId6641" Type="http://schemas.openxmlformats.org/officeDocument/2006/relationships/hyperlink" Target="https://www.filmaffinity.com/es/moviegenre.php?genre=CO&amp;attr=rat_count&amp;nodoc" TargetMode="External"/><Relationship Id="rId4192" Type="http://schemas.openxmlformats.org/officeDocument/2006/relationships/hyperlink" Target="https://www.filmaffinity.com/es/film862450.html" TargetMode="External"/><Relationship Id="rId5243" Type="http://schemas.openxmlformats.org/officeDocument/2006/relationships/hyperlink" Target="https://www.filmaffinity.com/es/film508620.html" TargetMode="External"/><Relationship Id="rId1786" Type="http://schemas.openxmlformats.org/officeDocument/2006/relationships/hyperlink" Target="https://www.filmaffinity.com/es/film441239.html" TargetMode="External"/><Relationship Id="rId2837" Type="http://schemas.openxmlformats.org/officeDocument/2006/relationships/hyperlink" Target="https://www.filmaffinity.com/es/film801866.html" TargetMode="External"/><Relationship Id="rId78" Type="http://schemas.openxmlformats.org/officeDocument/2006/relationships/hyperlink" Target="https://www.filmaffinity.com/es/film622655.html" TargetMode="External"/><Relationship Id="rId809" Type="http://schemas.openxmlformats.org/officeDocument/2006/relationships/hyperlink" Target="https://www.filmaffinity.com/es/film744913.html" TargetMode="External"/><Relationship Id="rId1439" Type="http://schemas.openxmlformats.org/officeDocument/2006/relationships/hyperlink" Target="https://www.filmaffinity.com/es/film818642.html" TargetMode="External"/><Relationship Id="rId1853" Type="http://schemas.openxmlformats.org/officeDocument/2006/relationships/hyperlink" Target="https://www.filmaffinity.com/es/film385788.html" TargetMode="External"/><Relationship Id="rId2904" Type="http://schemas.openxmlformats.org/officeDocument/2006/relationships/hyperlink" Target="https://www.filmaffinity.com/es/film300469.html" TargetMode="External"/><Relationship Id="rId5310" Type="http://schemas.openxmlformats.org/officeDocument/2006/relationships/hyperlink" Target="https://www.filmaffinity.com/es/film254418.html" TargetMode="External"/><Relationship Id="rId7068" Type="http://schemas.openxmlformats.org/officeDocument/2006/relationships/hyperlink" Target="https://www.filmaffinity.com/es/film665747.html" TargetMode="External"/><Relationship Id="rId1506" Type="http://schemas.openxmlformats.org/officeDocument/2006/relationships/hyperlink" Target="https://www.filmaffinity.com/es/film792317.html" TargetMode="External"/><Relationship Id="rId1920" Type="http://schemas.openxmlformats.org/officeDocument/2006/relationships/hyperlink" Target="https://www.filmaffinity.com/es/film699159.html" TargetMode="External"/><Relationship Id="rId7482" Type="http://schemas.openxmlformats.org/officeDocument/2006/relationships/hyperlink" Target="https://www.filmaffinity.com/es/film723546.html" TargetMode="External"/><Relationship Id="rId3678" Type="http://schemas.openxmlformats.org/officeDocument/2006/relationships/hyperlink" Target="https://www.filmaffinity.com/es/film559293.html" TargetMode="External"/><Relationship Id="rId4729" Type="http://schemas.openxmlformats.org/officeDocument/2006/relationships/hyperlink" Target="https://www.filmaffinity.com/es/film732986.html" TargetMode="External"/><Relationship Id="rId6084" Type="http://schemas.openxmlformats.org/officeDocument/2006/relationships/hyperlink" Target="https://www.filmaffinity.com/es/film556367.html" TargetMode="External"/><Relationship Id="rId7135" Type="http://schemas.openxmlformats.org/officeDocument/2006/relationships/hyperlink" Target="https://www.filmaffinity.com/es/film138634.html" TargetMode="External"/><Relationship Id="rId599" Type="http://schemas.openxmlformats.org/officeDocument/2006/relationships/hyperlink" Target="https://www.filmaffinity.com/es/film387075.html" TargetMode="External"/><Relationship Id="rId2694" Type="http://schemas.openxmlformats.org/officeDocument/2006/relationships/hyperlink" Target="https://www.filmaffinity.com/es/film493471.html" TargetMode="External"/><Relationship Id="rId3745" Type="http://schemas.openxmlformats.org/officeDocument/2006/relationships/hyperlink" Target="https://www.filmaffinity.com/es/film496503.html" TargetMode="External"/><Relationship Id="rId6151" Type="http://schemas.openxmlformats.org/officeDocument/2006/relationships/hyperlink" Target="https://www.filmaffinity.com/es/film405168.html" TargetMode="External"/><Relationship Id="rId7202" Type="http://schemas.openxmlformats.org/officeDocument/2006/relationships/hyperlink" Target="https://www.filmaffinity.com/es/film519772.html" TargetMode="External"/><Relationship Id="rId666" Type="http://schemas.openxmlformats.org/officeDocument/2006/relationships/hyperlink" Target="https://www.filmaffinity.com/es/film795013.html" TargetMode="External"/><Relationship Id="rId1296" Type="http://schemas.openxmlformats.org/officeDocument/2006/relationships/hyperlink" Target="https://www.filmaffinity.com/es/film804463.html" TargetMode="External"/><Relationship Id="rId2347" Type="http://schemas.openxmlformats.org/officeDocument/2006/relationships/hyperlink" Target="https://www.filmaffinity.com/es/film336548.html" TargetMode="External"/><Relationship Id="rId319" Type="http://schemas.openxmlformats.org/officeDocument/2006/relationships/hyperlink" Target="https://www.filmaffinity.com/es/film729016.html" TargetMode="External"/><Relationship Id="rId1363" Type="http://schemas.openxmlformats.org/officeDocument/2006/relationships/hyperlink" Target="https://www.filmaffinity.com/es/film196180.html" TargetMode="External"/><Relationship Id="rId2761" Type="http://schemas.openxmlformats.org/officeDocument/2006/relationships/hyperlink" Target="https://www.filmaffinity.com/es/film598523.html" TargetMode="External"/><Relationship Id="rId3812" Type="http://schemas.openxmlformats.org/officeDocument/2006/relationships/hyperlink" Target="https://www.filmaffinity.com/es/film220982.html" TargetMode="External"/><Relationship Id="rId6968" Type="http://schemas.openxmlformats.org/officeDocument/2006/relationships/hyperlink" Target="https://www.filmaffinity.com/es/film653895.html" TargetMode="External"/><Relationship Id="rId733" Type="http://schemas.openxmlformats.org/officeDocument/2006/relationships/hyperlink" Target="https://www.filmaffinity.com/es/film378909.html" TargetMode="External"/><Relationship Id="rId1016" Type="http://schemas.openxmlformats.org/officeDocument/2006/relationships/hyperlink" Target="https://www.filmaffinity.com/es/film439259.html" TargetMode="External"/><Relationship Id="rId2414" Type="http://schemas.openxmlformats.org/officeDocument/2006/relationships/hyperlink" Target="https://www.filmaffinity.com/es/film205256.html" TargetMode="External"/><Relationship Id="rId5984" Type="http://schemas.openxmlformats.org/officeDocument/2006/relationships/hyperlink" Target="https://www.filmaffinity.com/es/film282052.html" TargetMode="External"/><Relationship Id="rId800" Type="http://schemas.openxmlformats.org/officeDocument/2006/relationships/hyperlink" Target="https://www.filmaffinity.com/es/film167584.html" TargetMode="External"/><Relationship Id="rId1430" Type="http://schemas.openxmlformats.org/officeDocument/2006/relationships/hyperlink" Target="https://www.filmaffinity.com/es/film623419.html" TargetMode="External"/><Relationship Id="rId4586" Type="http://schemas.openxmlformats.org/officeDocument/2006/relationships/hyperlink" Target="https://www.filmaffinity.com/es/film321014.html" TargetMode="External"/><Relationship Id="rId5637" Type="http://schemas.openxmlformats.org/officeDocument/2006/relationships/hyperlink" Target="https://www.filmaffinity.com/es/film976736.html" TargetMode="External"/><Relationship Id="rId3188" Type="http://schemas.openxmlformats.org/officeDocument/2006/relationships/hyperlink" Target="https://www.filmaffinity.com/es/film412523.html" TargetMode="External"/><Relationship Id="rId4239" Type="http://schemas.openxmlformats.org/officeDocument/2006/relationships/hyperlink" Target="https://www.filmaffinity.com/es/film640402.html" TargetMode="External"/><Relationship Id="rId4653" Type="http://schemas.openxmlformats.org/officeDocument/2006/relationships/hyperlink" Target="https://www.filmaffinity.com/es/film176589.html" TargetMode="External"/><Relationship Id="rId5704" Type="http://schemas.openxmlformats.org/officeDocument/2006/relationships/hyperlink" Target="https://www.filmaffinity.com/es/film235817.html" TargetMode="External"/><Relationship Id="rId3255" Type="http://schemas.openxmlformats.org/officeDocument/2006/relationships/hyperlink" Target="https://www.filmaffinity.com/es/film608039.html" TargetMode="External"/><Relationship Id="rId4306" Type="http://schemas.openxmlformats.org/officeDocument/2006/relationships/hyperlink" Target="https://www.filmaffinity.com/es/film163303.html" TargetMode="External"/><Relationship Id="rId4720" Type="http://schemas.openxmlformats.org/officeDocument/2006/relationships/hyperlink" Target="https://www.filmaffinity.com/es/film225177.html" TargetMode="External"/><Relationship Id="rId176" Type="http://schemas.openxmlformats.org/officeDocument/2006/relationships/hyperlink" Target="https://www.filmaffinity.com/es/film344568.html" TargetMode="External"/><Relationship Id="rId590" Type="http://schemas.openxmlformats.org/officeDocument/2006/relationships/hyperlink" Target="https://www.filmaffinity.com/es/film662342.html" TargetMode="External"/><Relationship Id="rId2271" Type="http://schemas.openxmlformats.org/officeDocument/2006/relationships/hyperlink" Target="https://www.filmaffinity.com/es/film475338.html" TargetMode="External"/><Relationship Id="rId3322" Type="http://schemas.openxmlformats.org/officeDocument/2006/relationships/hyperlink" Target="https://www.filmaffinity.com/es/film926336.html" TargetMode="External"/><Relationship Id="rId6478" Type="http://schemas.openxmlformats.org/officeDocument/2006/relationships/hyperlink" Target="https://www.filmaffinity.com/es/moviegenre.php?genre=DR&amp;attr=rat_count&amp;nodoc" TargetMode="External"/><Relationship Id="rId243" Type="http://schemas.openxmlformats.org/officeDocument/2006/relationships/hyperlink" Target="https://www.filmaffinity.com/es/film631093.html" TargetMode="External"/><Relationship Id="rId5494" Type="http://schemas.openxmlformats.org/officeDocument/2006/relationships/hyperlink" Target="https://www.filmaffinity.com/es/film663260.html" TargetMode="External"/><Relationship Id="rId6892" Type="http://schemas.openxmlformats.org/officeDocument/2006/relationships/hyperlink" Target="https://www.filmaffinity.com/es/film442290.html" TargetMode="External"/><Relationship Id="rId310" Type="http://schemas.openxmlformats.org/officeDocument/2006/relationships/hyperlink" Target="https://www.filmaffinity.com/es/film251976.html" TargetMode="External"/><Relationship Id="rId4096" Type="http://schemas.openxmlformats.org/officeDocument/2006/relationships/hyperlink" Target="https://www.filmaffinity.com/es/film619852.html" TargetMode="External"/><Relationship Id="rId5147" Type="http://schemas.openxmlformats.org/officeDocument/2006/relationships/hyperlink" Target="https://www.filmaffinity.com/es/film429002.html" TargetMode="External"/><Relationship Id="rId6545" Type="http://schemas.openxmlformats.org/officeDocument/2006/relationships/hyperlink" Target="https://www.filmaffinity.com/es/moviegenre.php?genre=CO&amp;attr=rat_count&amp;nodoc" TargetMode="External"/><Relationship Id="rId5561" Type="http://schemas.openxmlformats.org/officeDocument/2006/relationships/hyperlink" Target="https://www.filmaffinity.com/es/film485588.html" TargetMode="External"/><Relationship Id="rId6612" Type="http://schemas.openxmlformats.org/officeDocument/2006/relationships/hyperlink" Target="https://www.filmaffinity.com/es/moviegenre.php?genre=AV&amp;attr=rat_count&amp;nodoc" TargetMode="External"/><Relationship Id="rId1757" Type="http://schemas.openxmlformats.org/officeDocument/2006/relationships/hyperlink" Target="https://www.filmaffinity.com/es/film497547.html" TargetMode="External"/><Relationship Id="rId2808" Type="http://schemas.openxmlformats.org/officeDocument/2006/relationships/hyperlink" Target="https://www.filmaffinity.com/es/film379441.html" TargetMode="External"/><Relationship Id="rId4163" Type="http://schemas.openxmlformats.org/officeDocument/2006/relationships/hyperlink" Target="https://www.filmaffinity.com/es/film974746.html" TargetMode="External"/><Relationship Id="rId5214" Type="http://schemas.openxmlformats.org/officeDocument/2006/relationships/hyperlink" Target="https://www.filmaffinity.com/es/film377631.html" TargetMode="External"/><Relationship Id="rId49" Type="http://schemas.openxmlformats.org/officeDocument/2006/relationships/hyperlink" Target="https://www.filmaffinity.com/es/film533590.html" TargetMode="External"/><Relationship Id="rId1824" Type="http://schemas.openxmlformats.org/officeDocument/2006/relationships/hyperlink" Target="https://www.filmaffinity.com/es/film283224.html" TargetMode="External"/><Relationship Id="rId4230" Type="http://schemas.openxmlformats.org/officeDocument/2006/relationships/hyperlink" Target="https://www.filmaffinity.com/es/film513636.html" TargetMode="External"/><Relationship Id="rId7386" Type="http://schemas.openxmlformats.org/officeDocument/2006/relationships/hyperlink" Target="https://www.filmaffinity.com/es/film414779.html" TargetMode="External"/><Relationship Id="rId7039" Type="http://schemas.openxmlformats.org/officeDocument/2006/relationships/hyperlink" Target="https://www.filmaffinity.com/es/film985743.html" TargetMode="External"/><Relationship Id="rId7453" Type="http://schemas.openxmlformats.org/officeDocument/2006/relationships/hyperlink" Target="https://www.filmaffinity.com/es/film927664.html" TargetMode="External"/><Relationship Id="rId2598" Type="http://schemas.openxmlformats.org/officeDocument/2006/relationships/hyperlink" Target="https://www.filmaffinity.com/es/film557871.html" TargetMode="External"/><Relationship Id="rId3996" Type="http://schemas.openxmlformats.org/officeDocument/2006/relationships/hyperlink" Target="https://www.filmaffinity.com/es/film535210.html" TargetMode="External"/><Relationship Id="rId6055" Type="http://schemas.openxmlformats.org/officeDocument/2006/relationships/hyperlink" Target="https://www.filmaffinity.com/es/film241936.html" TargetMode="External"/><Relationship Id="rId7106" Type="http://schemas.openxmlformats.org/officeDocument/2006/relationships/hyperlink" Target="https://www.filmaffinity.com/es/film198392.html" TargetMode="External"/><Relationship Id="rId3649" Type="http://schemas.openxmlformats.org/officeDocument/2006/relationships/hyperlink" Target="https://www.filmaffinity.com/es/film523788.html" TargetMode="External"/><Relationship Id="rId5071" Type="http://schemas.openxmlformats.org/officeDocument/2006/relationships/hyperlink" Target="https://www.filmaffinity.com/es/film359707.html" TargetMode="External"/><Relationship Id="rId6122" Type="http://schemas.openxmlformats.org/officeDocument/2006/relationships/hyperlink" Target="https://www.filmaffinity.com/es/film485460.html" TargetMode="External"/><Relationship Id="rId984" Type="http://schemas.openxmlformats.org/officeDocument/2006/relationships/hyperlink" Target="https://www.filmaffinity.com/es/film702354.html" TargetMode="External"/><Relationship Id="rId2665" Type="http://schemas.openxmlformats.org/officeDocument/2006/relationships/hyperlink" Target="https://www.filmaffinity.com/es/film172805.html" TargetMode="External"/><Relationship Id="rId3716" Type="http://schemas.openxmlformats.org/officeDocument/2006/relationships/hyperlink" Target="https://www.filmaffinity.com/es/film284758.html" TargetMode="External"/><Relationship Id="rId637" Type="http://schemas.openxmlformats.org/officeDocument/2006/relationships/hyperlink" Target="https://www.filmaffinity.com/es/film407490.html" TargetMode="External"/><Relationship Id="rId1267" Type="http://schemas.openxmlformats.org/officeDocument/2006/relationships/hyperlink" Target="https://www.filmaffinity.com/es/film709112.html" TargetMode="External"/><Relationship Id="rId1681" Type="http://schemas.openxmlformats.org/officeDocument/2006/relationships/hyperlink" Target="https://www.filmaffinity.com/es/film344049.html" TargetMode="External"/><Relationship Id="rId2318" Type="http://schemas.openxmlformats.org/officeDocument/2006/relationships/hyperlink" Target="https://www.filmaffinity.com/es/film169177.html" TargetMode="External"/><Relationship Id="rId2732" Type="http://schemas.openxmlformats.org/officeDocument/2006/relationships/hyperlink" Target="https://www.filmaffinity.com/es/film159928.html" TargetMode="External"/><Relationship Id="rId5888" Type="http://schemas.openxmlformats.org/officeDocument/2006/relationships/hyperlink" Target="https://www.filmaffinity.com/es/film118488.html" TargetMode="External"/><Relationship Id="rId6939" Type="http://schemas.openxmlformats.org/officeDocument/2006/relationships/hyperlink" Target="https://www.filmaffinity.com/es/film531460.html" TargetMode="External"/><Relationship Id="rId704" Type="http://schemas.openxmlformats.org/officeDocument/2006/relationships/hyperlink" Target="https://www.filmaffinity.com/es/film678148.html" TargetMode="External"/><Relationship Id="rId1334" Type="http://schemas.openxmlformats.org/officeDocument/2006/relationships/hyperlink" Target="https://www.filmaffinity.com/es/film431727.html" TargetMode="External"/><Relationship Id="rId5955" Type="http://schemas.openxmlformats.org/officeDocument/2006/relationships/hyperlink" Target="https://www.filmaffinity.com/es/film934831.html" TargetMode="External"/><Relationship Id="rId40" Type="http://schemas.openxmlformats.org/officeDocument/2006/relationships/hyperlink" Target="https://www.filmaffinity.com/es/film336585.html" TargetMode="External"/><Relationship Id="rId1401" Type="http://schemas.openxmlformats.org/officeDocument/2006/relationships/hyperlink" Target="https://www.filmaffinity.com/es/film944140.html" TargetMode="External"/><Relationship Id="rId4557" Type="http://schemas.openxmlformats.org/officeDocument/2006/relationships/hyperlink" Target="https://www.filmaffinity.com/es/film578695.html" TargetMode="External"/><Relationship Id="rId5608" Type="http://schemas.openxmlformats.org/officeDocument/2006/relationships/hyperlink" Target="https://www.filmaffinity.com/es/film859175.html" TargetMode="External"/><Relationship Id="rId3159" Type="http://schemas.openxmlformats.org/officeDocument/2006/relationships/hyperlink" Target="https://www.filmaffinity.com/es/film808241.html" TargetMode="External"/><Relationship Id="rId3573" Type="http://schemas.openxmlformats.org/officeDocument/2006/relationships/hyperlink" Target="https://www.filmaffinity.com/es/film390667.html" TargetMode="External"/><Relationship Id="rId4971" Type="http://schemas.openxmlformats.org/officeDocument/2006/relationships/hyperlink" Target="https://www.filmaffinity.com/es/film361655.html" TargetMode="External"/><Relationship Id="rId7030" Type="http://schemas.openxmlformats.org/officeDocument/2006/relationships/hyperlink" Target="https://www.filmaffinity.com/es/film280339.html" TargetMode="External"/><Relationship Id="rId494" Type="http://schemas.openxmlformats.org/officeDocument/2006/relationships/hyperlink" Target="https://www.filmaffinity.com/es/film836578.html" TargetMode="External"/><Relationship Id="rId2175" Type="http://schemas.openxmlformats.org/officeDocument/2006/relationships/hyperlink" Target="https://www.filmaffinity.com/es/film170500.html" TargetMode="External"/><Relationship Id="rId3226" Type="http://schemas.openxmlformats.org/officeDocument/2006/relationships/hyperlink" Target="https://www.filmaffinity.com/es/film630803.html" TargetMode="External"/><Relationship Id="rId4624" Type="http://schemas.openxmlformats.org/officeDocument/2006/relationships/hyperlink" Target="https://www.filmaffinity.com/es/film956132.html" TargetMode="External"/><Relationship Id="rId147" Type="http://schemas.openxmlformats.org/officeDocument/2006/relationships/hyperlink" Target="https://www.filmaffinity.com/es/film235143.html" TargetMode="External"/><Relationship Id="rId1191" Type="http://schemas.openxmlformats.org/officeDocument/2006/relationships/hyperlink" Target="https://www.filmaffinity.com/es/film378896.html" TargetMode="External"/><Relationship Id="rId3640" Type="http://schemas.openxmlformats.org/officeDocument/2006/relationships/hyperlink" Target="https://www.filmaffinity.com/es/film408580.html" TargetMode="External"/><Relationship Id="rId6796" Type="http://schemas.openxmlformats.org/officeDocument/2006/relationships/hyperlink" Target="https://www.filmaffinity.com/es/film395632.html" TargetMode="External"/><Relationship Id="rId561" Type="http://schemas.openxmlformats.org/officeDocument/2006/relationships/hyperlink" Target="https://www.filmaffinity.com/es/film468323.html" TargetMode="External"/><Relationship Id="rId2242" Type="http://schemas.openxmlformats.org/officeDocument/2006/relationships/hyperlink" Target="https://www.filmaffinity.com/es/film802831.html" TargetMode="External"/><Relationship Id="rId5398" Type="http://schemas.openxmlformats.org/officeDocument/2006/relationships/hyperlink" Target="https://www.filmaffinity.com/es/film108241.html" TargetMode="External"/><Relationship Id="rId6449" Type="http://schemas.openxmlformats.org/officeDocument/2006/relationships/hyperlink" Target="https://www.filmaffinity.com/es/moviegenre.php?genre=DR&amp;attr=rat_count&amp;nodoc" TargetMode="External"/><Relationship Id="rId6863" Type="http://schemas.openxmlformats.org/officeDocument/2006/relationships/hyperlink" Target="https://www.filmaffinity.com/es/film766252.html" TargetMode="External"/><Relationship Id="rId214" Type="http://schemas.openxmlformats.org/officeDocument/2006/relationships/hyperlink" Target="https://www.filmaffinity.com/es/film780018.html" TargetMode="External"/><Relationship Id="rId5465" Type="http://schemas.openxmlformats.org/officeDocument/2006/relationships/hyperlink" Target="https://www.filmaffinity.com/es/film324271.html" TargetMode="External"/><Relationship Id="rId6516" Type="http://schemas.openxmlformats.org/officeDocument/2006/relationships/hyperlink" Target="https://www.filmaffinity.com/es/moviegenre.php?genre=WE&amp;attr=rat_count&amp;nodoc" TargetMode="External"/><Relationship Id="rId6930" Type="http://schemas.openxmlformats.org/officeDocument/2006/relationships/hyperlink" Target="https://www.filmaffinity.com/es/film303886.html" TargetMode="External"/><Relationship Id="rId4067" Type="http://schemas.openxmlformats.org/officeDocument/2006/relationships/hyperlink" Target="https://www.filmaffinity.com/es/film839025.html" TargetMode="External"/><Relationship Id="rId4481" Type="http://schemas.openxmlformats.org/officeDocument/2006/relationships/hyperlink" Target="https://www.filmaffinity.com/es/film822810.html" TargetMode="External"/><Relationship Id="rId5118" Type="http://schemas.openxmlformats.org/officeDocument/2006/relationships/hyperlink" Target="https://www.filmaffinity.com/es/film236642.html" TargetMode="External"/><Relationship Id="rId5532" Type="http://schemas.openxmlformats.org/officeDocument/2006/relationships/hyperlink" Target="https://www.filmaffinity.com/es/film511586.html" TargetMode="External"/><Relationship Id="rId3083" Type="http://schemas.openxmlformats.org/officeDocument/2006/relationships/hyperlink" Target="https://www.filmaffinity.com/es/film427280.html" TargetMode="External"/><Relationship Id="rId4134" Type="http://schemas.openxmlformats.org/officeDocument/2006/relationships/hyperlink" Target="https://www.filmaffinity.com/es/film894315.html" TargetMode="External"/><Relationship Id="rId1728" Type="http://schemas.openxmlformats.org/officeDocument/2006/relationships/hyperlink" Target="https://www.filmaffinity.com/es/film503907.html" TargetMode="External"/><Relationship Id="rId3150" Type="http://schemas.openxmlformats.org/officeDocument/2006/relationships/hyperlink" Target="https://www.filmaffinity.com/es/film969597.html" TargetMode="External"/><Relationship Id="rId4201" Type="http://schemas.openxmlformats.org/officeDocument/2006/relationships/hyperlink" Target="https://www.filmaffinity.com/es/film481391.html" TargetMode="External"/><Relationship Id="rId7357" Type="http://schemas.openxmlformats.org/officeDocument/2006/relationships/hyperlink" Target="https://www.filmaffinity.com/es/film852163.html" TargetMode="External"/><Relationship Id="rId3967" Type="http://schemas.openxmlformats.org/officeDocument/2006/relationships/hyperlink" Target="https://www.filmaffinity.com/es/film492981.html" TargetMode="External"/><Relationship Id="rId6373" Type="http://schemas.openxmlformats.org/officeDocument/2006/relationships/hyperlink" Target="https://www.filmaffinity.com/es/film461152.html" TargetMode="External"/><Relationship Id="rId7424" Type="http://schemas.openxmlformats.org/officeDocument/2006/relationships/hyperlink" Target="https://www.filmaffinity.com/es/film325971.html" TargetMode="External"/><Relationship Id="rId4" Type="http://schemas.openxmlformats.org/officeDocument/2006/relationships/hyperlink" Target="https://www.filmaffinity.com/es/film304908.html" TargetMode="External"/><Relationship Id="rId888" Type="http://schemas.openxmlformats.org/officeDocument/2006/relationships/hyperlink" Target="https://www.filmaffinity.com/es/film679387.html" TargetMode="External"/><Relationship Id="rId2569" Type="http://schemas.openxmlformats.org/officeDocument/2006/relationships/hyperlink" Target="https://www.filmaffinity.com/es/film101991.html" TargetMode="External"/><Relationship Id="rId2983" Type="http://schemas.openxmlformats.org/officeDocument/2006/relationships/hyperlink" Target="https://www.filmaffinity.com/es/film222381.html" TargetMode="External"/><Relationship Id="rId6026" Type="http://schemas.openxmlformats.org/officeDocument/2006/relationships/hyperlink" Target="https://www.filmaffinity.com/es/film110083.html" TargetMode="External"/><Relationship Id="rId6440" Type="http://schemas.openxmlformats.org/officeDocument/2006/relationships/hyperlink" Target="https://www.filmaffinity.com/es/moviegenre.php?genre=WE&amp;attr=rat_count&amp;nodoc" TargetMode="External"/><Relationship Id="rId955" Type="http://schemas.openxmlformats.org/officeDocument/2006/relationships/hyperlink" Target="https://www.filmaffinity.com/es/film444345.html" TargetMode="External"/><Relationship Id="rId1585" Type="http://schemas.openxmlformats.org/officeDocument/2006/relationships/hyperlink" Target="https://www.filmaffinity.com/es/film824461.html" TargetMode="External"/><Relationship Id="rId2636" Type="http://schemas.openxmlformats.org/officeDocument/2006/relationships/hyperlink" Target="https://www.filmaffinity.com/es/film547058.html" TargetMode="External"/><Relationship Id="rId5042" Type="http://schemas.openxmlformats.org/officeDocument/2006/relationships/hyperlink" Target="https://www.filmaffinity.com/es/film392409.html" TargetMode="External"/><Relationship Id="rId608" Type="http://schemas.openxmlformats.org/officeDocument/2006/relationships/hyperlink" Target="https://www.filmaffinity.com/es/film108476.html" TargetMode="External"/><Relationship Id="rId1238" Type="http://schemas.openxmlformats.org/officeDocument/2006/relationships/hyperlink" Target="https://www.filmaffinity.com/es/film554521.html" TargetMode="External"/><Relationship Id="rId1652" Type="http://schemas.openxmlformats.org/officeDocument/2006/relationships/hyperlink" Target="https://www.filmaffinity.com/es/film542403.html" TargetMode="External"/><Relationship Id="rId1305" Type="http://schemas.openxmlformats.org/officeDocument/2006/relationships/hyperlink" Target="https://www.filmaffinity.com/es/film153093.html" TargetMode="External"/><Relationship Id="rId2703" Type="http://schemas.openxmlformats.org/officeDocument/2006/relationships/hyperlink" Target="https://www.filmaffinity.com/es/film434653.html" TargetMode="External"/><Relationship Id="rId5859" Type="http://schemas.openxmlformats.org/officeDocument/2006/relationships/hyperlink" Target="https://www.filmaffinity.com/es/film779316.html" TargetMode="External"/><Relationship Id="rId7281" Type="http://schemas.openxmlformats.org/officeDocument/2006/relationships/hyperlink" Target="https://www.filmaffinity.com/es/film137172.html" TargetMode="External"/><Relationship Id="rId4875" Type="http://schemas.openxmlformats.org/officeDocument/2006/relationships/hyperlink" Target="https://www.filmaffinity.com/es/film642980.html" TargetMode="External"/><Relationship Id="rId5926" Type="http://schemas.openxmlformats.org/officeDocument/2006/relationships/hyperlink" Target="https://www.filmaffinity.com/es/film827337.html" TargetMode="External"/><Relationship Id="rId11" Type="http://schemas.openxmlformats.org/officeDocument/2006/relationships/hyperlink" Target="https://www.filmaffinity.com/es/film145446.html" TargetMode="External"/><Relationship Id="rId398" Type="http://schemas.openxmlformats.org/officeDocument/2006/relationships/hyperlink" Target="https://www.filmaffinity.com/es/film361049.html" TargetMode="External"/><Relationship Id="rId2079" Type="http://schemas.openxmlformats.org/officeDocument/2006/relationships/hyperlink" Target="https://www.filmaffinity.com/es/film357391.html" TargetMode="External"/><Relationship Id="rId3477" Type="http://schemas.openxmlformats.org/officeDocument/2006/relationships/hyperlink" Target="https://www.filmaffinity.com/es/film338549.html" TargetMode="External"/><Relationship Id="rId3891" Type="http://schemas.openxmlformats.org/officeDocument/2006/relationships/hyperlink" Target="https://www.filmaffinity.com/es/film907322.html" TargetMode="External"/><Relationship Id="rId4528" Type="http://schemas.openxmlformats.org/officeDocument/2006/relationships/hyperlink" Target="https://www.filmaffinity.com/es/film546051.html" TargetMode="External"/><Relationship Id="rId4942" Type="http://schemas.openxmlformats.org/officeDocument/2006/relationships/hyperlink" Target="https://www.filmaffinity.com/es/film332264.html" TargetMode="External"/><Relationship Id="rId2493" Type="http://schemas.openxmlformats.org/officeDocument/2006/relationships/hyperlink" Target="https://www.filmaffinity.com/es/film345004.html" TargetMode="External"/><Relationship Id="rId3544" Type="http://schemas.openxmlformats.org/officeDocument/2006/relationships/hyperlink" Target="https://www.filmaffinity.com/es/film141955.html" TargetMode="External"/><Relationship Id="rId7001" Type="http://schemas.openxmlformats.org/officeDocument/2006/relationships/hyperlink" Target="https://www.filmaffinity.com/es/film139199.html" TargetMode="External"/><Relationship Id="rId465" Type="http://schemas.openxmlformats.org/officeDocument/2006/relationships/hyperlink" Target="https://www.filmaffinity.com/es/film940715.html" TargetMode="External"/><Relationship Id="rId1095" Type="http://schemas.openxmlformats.org/officeDocument/2006/relationships/hyperlink" Target="https://www.filmaffinity.com/es/film758452.html" TargetMode="External"/><Relationship Id="rId2146" Type="http://schemas.openxmlformats.org/officeDocument/2006/relationships/hyperlink" Target="https://www.filmaffinity.com/es/film121012.html" TargetMode="External"/><Relationship Id="rId2560" Type="http://schemas.openxmlformats.org/officeDocument/2006/relationships/hyperlink" Target="https://www.filmaffinity.com/es/film438597.html" TargetMode="External"/><Relationship Id="rId3611" Type="http://schemas.openxmlformats.org/officeDocument/2006/relationships/hyperlink" Target="https://www.filmaffinity.com/es/film550164.html" TargetMode="External"/><Relationship Id="rId6767" Type="http://schemas.openxmlformats.org/officeDocument/2006/relationships/hyperlink" Target="https://www.filmaffinity.com/es/film344436.html" TargetMode="External"/><Relationship Id="rId118" Type="http://schemas.openxmlformats.org/officeDocument/2006/relationships/hyperlink" Target="https://www.filmaffinity.com/es/film609925.html" TargetMode="External"/><Relationship Id="rId532" Type="http://schemas.openxmlformats.org/officeDocument/2006/relationships/hyperlink" Target="https://www.filmaffinity.com/es/film744960.html" TargetMode="External"/><Relationship Id="rId1162" Type="http://schemas.openxmlformats.org/officeDocument/2006/relationships/hyperlink" Target="https://www.filmaffinity.com/es/film848319.html" TargetMode="External"/><Relationship Id="rId2213" Type="http://schemas.openxmlformats.org/officeDocument/2006/relationships/hyperlink" Target="https://www.filmaffinity.com/es/film564665.html" TargetMode="External"/><Relationship Id="rId5369" Type="http://schemas.openxmlformats.org/officeDocument/2006/relationships/hyperlink" Target="https://www.filmaffinity.com/es/film270814.html" TargetMode="External"/><Relationship Id="rId5783" Type="http://schemas.openxmlformats.org/officeDocument/2006/relationships/hyperlink" Target="https://www.filmaffinity.com/es/film646665.html" TargetMode="External"/><Relationship Id="rId4385" Type="http://schemas.openxmlformats.org/officeDocument/2006/relationships/hyperlink" Target="https://www.filmaffinity.com/es/film537547.html" TargetMode="External"/><Relationship Id="rId5436" Type="http://schemas.openxmlformats.org/officeDocument/2006/relationships/hyperlink" Target="https://www.filmaffinity.com/es/film393647.html" TargetMode="External"/><Relationship Id="rId6834" Type="http://schemas.openxmlformats.org/officeDocument/2006/relationships/hyperlink" Target="https://www.filmaffinity.com/es/film666035.html" TargetMode="External"/><Relationship Id="rId1979" Type="http://schemas.openxmlformats.org/officeDocument/2006/relationships/hyperlink" Target="https://www.filmaffinity.com/es/film611397.html" TargetMode="External"/><Relationship Id="rId4038" Type="http://schemas.openxmlformats.org/officeDocument/2006/relationships/hyperlink" Target="https://www.filmaffinity.com/es/film698835.html" TargetMode="External"/><Relationship Id="rId5850" Type="http://schemas.openxmlformats.org/officeDocument/2006/relationships/hyperlink" Target="https://www.filmaffinity.com/es/film170829.html" TargetMode="External"/><Relationship Id="rId6901" Type="http://schemas.openxmlformats.org/officeDocument/2006/relationships/hyperlink" Target="https://www.filmaffinity.com/es/film106920.html" TargetMode="External"/><Relationship Id="rId3054" Type="http://schemas.openxmlformats.org/officeDocument/2006/relationships/hyperlink" Target="https://www.filmaffinity.com/es/film153948.html" TargetMode="External"/><Relationship Id="rId4452" Type="http://schemas.openxmlformats.org/officeDocument/2006/relationships/hyperlink" Target="https://www.filmaffinity.com/es/film349399.html" TargetMode="External"/><Relationship Id="rId5503" Type="http://schemas.openxmlformats.org/officeDocument/2006/relationships/hyperlink" Target="https://www.filmaffinity.com/es/film389093.html" TargetMode="External"/><Relationship Id="rId4105" Type="http://schemas.openxmlformats.org/officeDocument/2006/relationships/hyperlink" Target="https://www.filmaffinity.com/es/film861601.html" TargetMode="External"/><Relationship Id="rId2070" Type="http://schemas.openxmlformats.org/officeDocument/2006/relationships/hyperlink" Target="https://www.filmaffinity.com/es/film246301.html" TargetMode="External"/><Relationship Id="rId3121" Type="http://schemas.openxmlformats.org/officeDocument/2006/relationships/hyperlink" Target="https://www.filmaffinity.com/es/film785658.html" TargetMode="External"/><Relationship Id="rId6277" Type="http://schemas.openxmlformats.org/officeDocument/2006/relationships/hyperlink" Target="https://www.filmaffinity.com/es/film660534.html" TargetMode="External"/><Relationship Id="rId6691" Type="http://schemas.openxmlformats.org/officeDocument/2006/relationships/hyperlink" Target="https://www.filmaffinity.com/es/moviegenre.php?genre=CO&amp;attr=rat_count&amp;nodoc" TargetMode="External"/><Relationship Id="rId7328" Type="http://schemas.openxmlformats.org/officeDocument/2006/relationships/hyperlink" Target="https://www.filmaffinity.com/es/film278271.html" TargetMode="External"/><Relationship Id="rId2887" Type="http://schemas.openxmlformats.org/officeDocument/2006/relationships/hyperlink" Target="https://www.filmaffinity.com/es/film158409.html" TargetMode="External"/><Relationship Id="rId5293" Type="http://schemas.openxmlformats.org/officeDocument/2006/relationships/hyperlink" Target="https://www.filmaffinity.com/es/film209759.html" TargetMode="External"/><Relationship Id="rId6344" Type="http://schemas.openxmlformats.org/officeDocument/2006/relationships/hyperlink" Target="https://www.filmaffinity.com/es/film117288.html" TargetMode="External"/><Relationship Id="rId859" Type="http://schemas.openxmlformats.org/officeDocument/2006/relationships/hyperlink" Target="https://www.filmaffinity.com/es/film710455.html" TargetMode="External"/><Relationship Id="rId1489" Type="http://schemas.openxmlformats.org/officeDocument/2006/relationships/hyperlink" Target="https://www.filmaffinity.com/es/film183122.html" TargetMode="External"/><Relationship Id="rId3938" Type="http://schemas.openxmlformats.org/officeDocument/2006/relationships/hyperlink" Target="https://www.filmaffinity.com/es/film586180.html" TargetMode="External"/><Relationship Id="rId5360" Type="http://schemas.openxmlformats.org/officeDocument/2006/relationships/hyperlink" Target="https://www.filmaffinity.com/es/film218338.html" TargetMode="External"/><Relationship Id="rId6411" Type="http://schemas.openxmlformats.org/officeDocument/2006/relationships/hyperlink" Target="https://www.filmaffinity.com/es/moviegenre.php?genre=DR&amp;attr=rat_count&amp;nodoc" TargetMode="External"/><Relationship Id="rId2954" Type="http://schemas.openxmlformats.org/officeDocument/2006/relationships/hyperlink" Target="https://www.filmaffinity.com/es/film188511.html" TargetMode="External"/><Relationship Id="rId5013" Type="http://schemas.openxmlformats.org/officeDocument/2006/relationships/hyperlink" Target="https://www.filmaffinity.com/es/film780223.html" TargetMode="External"/><Relationship Id="rId926" Type="http://schemas.openxmlformats.org/officeDocument/2006/relationships/hyperlink" Target="https://www.filmaffinity.com/es/film906560.html" TargetMode="External"/><Relationship Id="rId1556" Type="http://schemas.openxmlformats.org/officeDocument/2006/relationships/hyperlink" Target="https://www.filmaffinity.com/es/film303867.html" TargetMode="External"/><Relationship Id="rId1970" Type="http://schemas.openxmlformats.org/officeDocument/2006/relationships/hyperlink" Target="https://www.filmaffinity.com/es/film140455.html" TargetMode="External"/><Relationship Id="rId2607" Type="http://schemas.openxmlformats.org/officeDocument/2006/relationships/hyperlink" Target="https://www.filmaffinity.com/es/film576247.html" TargetMode="External"/><Relationship Id="rId7185" Type="http://schemas.openxmlformats.org/officeDocument/2006/relationships/hyperlink" Target="https://www.filmaffinity.com/es/film726254.html" TargetMode="External"/><Relationship Id="rId1209" Type="http://schemas.openxmlformats.org/officeDocument/2006/relationships/hyperlink" Target="https://www.filmaffinity.com/es/film848464.html" TargetMode="External"/><Relationship Id="rId1623" Type="http://schemas.openxmlformats.org/officeDocument/2006/relationships/hyperlink" Target="https://www.filmaffinity.com/es/film998989.html" TargetMode="External"/><Relationship Id="rId4779" Type="http://schemas.openxmlformats.org/officeDocument/2006/relationships/hyperlink" Target="https://www.filmaffinity.com/es/film481444.html" TargetMode="External"/><Relationship Id="rId3795" Type="http://schemas.openxmlformats.org/officeDocument/2006/relationships/hyperlink" Target="https://www.filmaffinity.com/es/film273577.html" TargetMode="External"/><Relationship Id="rId4846" Type="http://schemas.openxmlformats.org/officeDocument/2006/relationships/hyperlink" Target="https://www.filmaffinity.com/es/film930474.html" TargetMode="External"/><Relationship Id="rId7252" Type="http://schemas.openxmlformats.org/officeDocument/2006/relationships/hyperlink" Target="https://www.filmaffinity.com/es/film214750.html" TargetMode="External"/><Relationship Id="rId2397" Type="http://schemas.openxmlformats.org/officeDocument/2006/relationships/hyperlink" Target="https://www.filmaffinity.com/es/film132582.html" TargetMode="External"/><Relationship Id="rId3448" Type="http://schemas.openxmlformats.org/officeDocument/2006/relationships/hyperlink" Target="https://www.filmaffinity.com/es/film953176.html" TargetMode="External"/><Relationship Id="rId3862" Type="http://schemas.openxmlformats.org/officeDocument/2006/relationships/hyperlink" Target="https://www.filmaffinity.com/es/film483970.html" TargetMode="External"/><Relationship Id="rId369" Type="http://schemas.openxmlformats.org/officeDocument/2006/relationships/hyperlink" Target="https://www.filmaffinity.com/es/film319159.html" TargetMode="External"/><Relationship Id="rId783" Type="http://schemas.openxmlformats.org/officeDocument/2006/relationships/hyperlink" Target="https://www.filmaffinity.com/es/film288098.html" TargetMode="External"/><Relationship Id="rId2464" Type="http://schemas.openxmlformats.org/officeDocument/2006/relationships/hyperlink" Target="https://www.filmaffinity.com/es/film745713.html" TargetMode="External"/><Relationship Id="rId3515" Type="http://schemas.openxmlformats.org/officeDocument/2006/relationships/hyperlink" Target="https://www.filmaffinity.com/es/film477011.html" TargetMode="External"/><Relationship Id="rId4913" Type="http://schemas.openxmlformats.org/officeDocument/2006/relationships/hyperlink" Target="https://www.filmaffinity.com/es/film474889.html" TargetMode="External"/><Relationship Id="rId436" Type="http://schemas.openxmlformats.org/officeDocument/2006/relationships/hyperlink" Target="https://www.filmaffinity.com/es/film361889.html" TargetMode="External"/><Relationship Id="rId1066" Type="http://schemas.openxmlformats.org/officeDocument/2006/relationships/hyperlink" Target="https://www.filmaffinity.com/es/film571200.html" TargetMode="External"/><Relationship Id="rId1480" Type="http://schemas.openxmlformats.org/officeDocument/2006/relationships/hyperlink" Target="https://www.filmaffinity.com/es/film572257.html" TargetMode="External"/><Relationship Id="rId2117" Type="http://schemas.openxmlformats.org/officeDocument/2006/relationships/hyperlink" Target="https://www.filmaffinity.com/es/film434598.html" TargetMode="External"/><Relationship Id="rId850" Type="http://schemas.openxmlformats.org/officeDocument/2006/relationships/hyperlink" Target="https://www.filmaffinity.com/es/film598334.html" TargetMode="External"/><Relationship Id="rId1133" Type="http://schemas.openxmlformats.org/officeDocument/2006/relationships/hyperlink" Target="https://www.filmaffinity.com/es/film177901.html" TargetMode="External"/><Relationship Id="rId2531" Type="http://schemas.openxmlformats.org/officeDocument/2006/relationships/hyperlink" Target="https://www.filmaffinity.com/es/film601562.html" TargetMode="External"/><Relationship Id="rId4289" Type="http://schemas.openxmlformats.org/officeDocument/2006/relationships/hyperlink" Target="https://www.filmaffinity.com/es/film460946.html" TargetMode="External"/><Relationship Id="rId5687" Type="http://schemas.openxmlformats.org/officeDocument/2006/relationships/hyperlink" Target="https://www.filmaffinity.com/es/film550790.html" TargetMode="External"/><Relationship Id="rId6738" Type="http://schemas.openxmlformats.org/officeDocument/2006/relationships/hyperlink" Target="https://www.filmaffinity.com/es/film209627.html" TargetMode="External"/><Relationship Id="rId503" Type="http://schemas.openxmlformats.org/officeDocument/2006/relationships/hyperlink" Target="https://www.filmaffinity.com/es/film179878.html" TargetMode="External"/><Relationship Id="rId5754" Type="http://schemas.openxmlformats.org/officeDocument/2006/relationships/hyperlink" Target="https://www.filmaffinity.com/es/film756516.html" TargetMode="External"/><Relationship Id="rId6805" Type="http://schemas.openxmlformats.org/officeDocument/2006/relationships/hyperlink" Target="https://www.filmaffinity.com/es/film567214.html" TargetMode="External"/><Relationship Id="rId1200" Type="http://schemas.openxmlformats.org/officeDocument/2006/relationships/hyperlink" Target="https://www.filmaffinity.com/es/film573847.html" TargetMode="External"/><Relationship Id="rId4356" Type="http://schemas.openxmlformats.org/officeDocument/2006/relationships/hyperlink" Target="https://www.filmaffinity.com/es/film414829.html" TargetMode="External"/><Relationship Id="rId4770" Type="http://schemas.openxmlformats.org/officeDocument/2006/relationships/hyperlink" Target="https://www.filmaffinity.com/es/film358898.html" TargetMode="External"/><Relationship Id="rId5407" Type="http://schemas.openxmlformats.org/officeDocument/2006/relationships/hyperlink" Target="https://www.filmaffinity.com/es/film991137.html" TargetMode="External"/><Relationship Id="rId5821" Type="http://schemas.openxmlformats.org/officeDocument/2006/relationships/hyperlink" Target="https://www.filmaffinity.com/es/film655898.html" TargetMode="External"/><Relationship Id="rId3372" Type="http://schemas.openxmlformats.org/officeDocument/2006/relationships/hyperlink" Target="https://www.filmaffinity.com/es/film735888.html" TargetMode="External"/><Relationship Id="rId4009" Type="http://schemas.openxmlformats.org/officeDocument/2006/relationships/hyperlink" Target="https://www.filmaffinity.com/es/film647932.html" TargetMode="External"/><Relationship Id="rId4423" Type="http://schemas.openxmlformats.org/officeDocument/2006/relationships/hyperlink" Target="https://www.filmaffinity.com/es/film373869.html" TargetMode="External"/><Relationship Id="rId293" Type="http://schemas.openxmlformats.org/officeDocument/2006/relationships/hyperlink" Target="https://www.filmaffinity.com/es/film253007.html" TargetMode="External"/><Relationship Id="rId3025" Type="http://schemas.openxmlformats.org/officeDocument/2006/relationships/hyperlink" Target="https://www.filmaffinity.com/es/film902282.html" TargetMode="External"/><Relationship Id="rId6595" Type="http://schemas.openxmlformats.org/officeDocument/2006/relationships/hyperlink" Target="https://www.filmaffinity.com/es/moviegenre.php?genre=RO&amp;attr=rat_count&amp;nodoc" TargetMode="External"/><Relationship Id="rId360" Type="http://schemas.openxmlformats.org/officeDocument/2006/relationships/hyperlink" Target="https://www.filmaffinity.com/es/film166313.html" TargetMode="External"/><Relationship Id="rId2041" Type="http://schemas.openxmlformats.org/officeDocument/2006/relationships/hyperlink" Target="https://www.filmaffinity.com/es/film723978.html" TargetMode="External"/><Relationship Id="rId5197" Type="http://schemas.openxmlformats.org/officeDocument/2006/relationships/hyperlink" Target="https://www.filmaffinity.com/es/film409102.html" TargetMode="External"/><Relationship Id="rId6248" Type="http://schemas.openxmlformats.org/officeDocument/2006/relationships/hyperlink" Target="https://www.filmaffinity.com/es/film514927.html" TargetMode="External"/><Relationship Id="rId5264" Type="http://schemas.openxmlformats.org/officeDocument/2006/relationships/hyperlink" Target="https://www.filmaffinity.com/es/film373576.html" TargetMode="External"/><Relationship Id="rId6662" Type="http://schemas.openxmlformats.org/officeDocument/2006/relationships/hyperlink" Target="https://www.filmaffinity.com/es/moviegenre.php?genre=CO&amp;attr=rat_count&amp;nodoc" TargetMode="External"/><Relationship Id="rId2858" Type="http://schemas.openxmlformats.org/officeDocument/2006/relationships/hyperlink" Target="https://www.filmaffinity.com/es/film958444.html" TargetMode="External"/><Relationship Id="rId3909" Type="http://schemas.openxmlformats.org/officeDocument/2006/relationships/hyperlink" Target="https://www.filmaffinity.com/es/film587134.html" TargetMode="External"/><Relationship Id="rId6315" Type="http://schemas.openxmlformats.org/officeDocument/2006/relationships/hyperlink" Target="https://www.filmaffinity.com/es/film623716.html" TargetMode="External"/><Relationship Id="rId99" Type="http://schemas.openxmlformats.org/officeDocument/2006/relationships/hyperlink" Target="https://www.filmaffinity.com/es/film848294.html" TargetMode="External"/><Relationship Id="rId1874" Type="http://schemas.openxmlformats.org/officeDocument/2006/relationships/hyperlink" Target="https://www.filmaffinity.com/es/film128377.html" TargetMode="External"/><Relationship Id="rId2925" Type="http://schemas.openxmlformats.org/officeDocument/2006/relationships/hyperlink" Target="https://www.filmaffinity.com/es/film985226.html" TargetMode="External"/><Relationship Id="rId4280" Type="http://schemas.openxmlformats.org/officeDocument/2006/relationships/hyperlink" Target="https://www.filmaffinity.com/es/film214841.html" TargetMode="External"/><Relationship Id="rId5331" Type="http://schemas.openxmlformats.org/officeDocument/2006/relationships/hyperlink" Target="https://www.filmaffinity.com/es/film658140.html" TargetMode="External"/><Relationship Id="rId1527" Type="http://schemas.openxmlformats.org/officeDocument/2006/relationships/hyperlink" Target="https://www.filmaffinity.com/es/film290153.html" TargetMode="External"/><Relationship Id="rId1941" Type="http://schemas.openxmlformats.org/officeDocument/2006/relationships/hyperlink" Target="https://www.filmaffinity.com/es/film437683.html" TargetMode="External"/><Relationship Id="rId7089" Type="http://schemas.openxmlformats.org/officeDocument/2006/relationships/hyperlink" Target="https://www.filmaffinity.com/es/film575927.html" TargetMode="External"/><Relationship Id="rId3699" Type="http://schemas.openxmlformats.org/officeDocument/2006/relationships/hyperlink" Target="https://www.filmaffinity.com/es/film758268.html" TargetMode="External"/><Relationship Id="rId4000" Type="http://schemas.openxmlformats.org/officeDocument/2006/relationships/hyperlink" Target="https://www.filmaffinity.com/es/film501537.html" TargetMode="External"/><Relationship Id="rId7156" Type="http://schemas.openxmlformats.org/officeDocument/2006/relationships/hyperlink" Target="https://www.filmaffinity.com/es/film231913.html" TargetMode="External"/><Relationship Id="rId6172" Type="http://schemas.openxmlformats.org/officeDocument/2006/relationships/hyperlink" Target="https://www.filmaffinity.com/es/film560212.html" TargetMode="External"/><Relationship Id="rId7223" Type="http://schemas.openxmlformats.org/officeDocument/2006/relationships/hyperlink" Target="https://www.filmaffinity.com/es/film486524.html" TargetMode="External"/><Relationship Id="rId687" Type="http://schemas.openxmlformats.org/officeDocument/2006/relationships/hyperlink" Target="https://www.filmaffinity.com/es/film132495.html" TargetMode="External"/><Relationship Id="rId2368" Type="http://schemas.openxmlformats.org/officeDocument/2006/relationships/hyperlink" Target="https://www.filmaffinity.com/es/film829567.html" TargetMode="External"/><Relationship Id="rId3766" Type="http://schemas.openxmlformats.org/officeDocument/2006/relationships/hyperlink" Target="https://www.filmaffinity.com/es/film315168.html" TargetMode="External"/><Relationship Id="rId4817" Type="http://schemas.openxmlformats.org/officeDocument/2006/relationships/hyperlink" Target="https://www.filmaffinity.com/es/film400475.html" TargetMode="External"/><Relationship Id="rId2782" Type="http://schemas.openxmlformats.org/officeDocument/2006/relationships/hyperlink" Target="https://www.filmaffinity.com/es/film233571.html" TargetMode="External"/><Relationship Id="rId3419" Type="http://schemas.openxmlformats.org/officeDocument/2006/relationships/hyperlink" Target="https://www.filmaffinity.com/es/film420650.html" TargetMode="External"/><Relationship Id="rId3833" Type="http://schemas.openxmlformats.org/officeDocument/2006/relationships/hyperlink" Target="https://www.filmaffinity.com/es/film671714.html" TargetMode="External"/><Relationship Id="rId6989" Type="http://schemas.openxmlformats.org/officeDocument/2006/relationships/hyperlink" Target="https://www.filmaffinity.com/es/film580527.html" TargetMode="External"/><Relationship Id="rId754" Type="http://schemas.openxmlformats.org/officeDocument/2006/relationships/hyperlink" Target="https://www.filmaffinity.com/es/film333834.html" TargetMode="External"/><Relationship Id="rId1384" Type="http://schemas.openxmlformats.org/officeDocument/2006/relationships/hyperlink" Target="https://www.filmaffinity.com/es/film221753.html" TargetMode="External"/><Relationship Id="rId2435" Type="http://schemas.openxmlformats.org/officeDocument/2006/relationships/hyperlink" Target="https://www.filmaffinity.com/es/film477570.html" TargetMode="External"/><Relationship Id="rId3900" Type="http://schemas.openxmlformats.org/officeDocument/2006/relationships/hyperlink" Target="https://www.filmaffinity.com/es/film301754.html" TargetMode="External"/><Relationship Id="rId90" Type="http://schemas.openxmlformats.org/officeDocument/2006/relationships/hyperlink" Target="https://www.filmaffinity.com/es/film488084.html" TargetMode="External"/><Relationship Id="rId407" Type="http://schemas.openxmlformats.org/officeDocument/2006/relationships/hyperlink" Target="https://www.filmaffinity.com/es/film989180.html" TargetMode="External"/><Relationship Id="rId821" Type="http://schemas.openxmlformats.org/officeDocument/2006/relationships/hyperlink" Target="https://www.filmaffinity.com/es/film884925.html" TargetMode="External"/><Relationship Id="rId1037" Type="http://schemas.openxmlformats.org/officeDocument/2006/relationships/hyperlink" Target="https://www.filmaffinity.com/es/film567578.html" TargetMode="External"/><Relationship Id="rId1451" Type="http://schemas.openxmlformats.org/officeDocument/2006/relationships/hyperlink" Target="https://www.filmaffinity.com/es/film933119.html" TargetMode="External"/><Relationship Id="rId2502" Type="http://schemas.openxmlformats.org/officeDocument/2006/relationships/hyperlink" Target="https://www.filmaffinity.com/es/film111624.html" TargetMode="External"/><Relationship Id="rId5658" Type="http://schemas.openxmlformats.org/officeDocument/2006/relationships/hyperlink" Target="https://www.filmaffinity.com/es/film653077.html" TargetMode="External"/><Relationship Id="rId6709" Type="http://schemas.openxmlformats.org/officeDocument/2006/relationships/hyperlink" Target="https://www.filmaffinity.com/es/moviegenre.php?genre=CO&amp;attr=rat_count&amp;nodoc" TargetMode="External"/><Relationship Id="rId1104" Type="http://schemas.openxmlformats.org/officeDocument/2006/relationships/hyperlink" Target="https://www.filmaffinity.com/es/film561708.html" TargetMode="External"/><Relationship Id="rId4674" Type="http://schemas.openxmlformats.org/officeDocument/2006/relationships/hyperlink" Target="https://www.filmaffinity.com/es/film125129.html" TargetMode="External"/><Relationship Id="rId5725" Type="http://schemas.openxmlformats.org/officeDocument/2006/relationships/hyperlink" Target="https://www.filmaffinity.com/es/film849720.html" TargetMode="External"/><Relationship Id="rId7080" Type="http://schemas.openxmlformats.org/officeDocument/2006/relationships/hyperlink" Target="https://www.filmaffinity.com/es/film820202.html" TargetMode="External"/><Relationship Id="rId3276" Type="http://schemas.openxmlformats.org/officeDocument/2006/relationships/hyperlink" Target="https://www.filmaffinity.com/es/film941495.html" TargetMode="External"/><Relationship Id="rId3690" Type="http://schemas.openxmlformats.org/officeDocument/2006/relationships/hyperlink" Target="https://www.filmaffinity.com/es/film228749.html" TargetMode="External"/><Relationship Id="rId4327" Type="http://schemas.openxmlformats.org/officeDocument/2006/relationships/hyperlink" Target="https://www.filmaffinity.com/es/film870733.html" TargetMode="External"/><Relationship Id="rId197" Type="http://schemas.openxmlformats.org/officeDocument/2006/relationships/hyperlink" Target="https://www.filmaffinity.com/es/film675819.html" TargetMode="External"/><Relationship Id="rId2292" Type="http://schemas.openxmlformats.org/officeDocument/2006/relationships/hyperlink" Target="https://www.filmaffinity.com/es/film361882.html" TargetMode="External"/><Relationship Id="rId3343" Type="http://schemas.openxmlformats.org/officeDocument/2006/relationships/hyperlink" Target="https://www.filmaffinity.com/es/film611483.html" TargetMode="External"/><Relationship Id="rId4741" Type="http://schemas.openxmlformats.org/officeDocument/2006/relationships/hyperlink" Target="https://www.filmaffinity.com/es/film914416.html" TargetMode="External"/><Relationship Id="rId6499" Type="http://schemas.openxmlformats.org/officeDocument/2006/relationships/hyperlink" Target="https://www.filmaffinity.com/es/moviegenre.php?genre=CO&amp;attr=rat_count&amp;nodoc" TargetMode="External"/><Relationship Id="rId264" Type="http://schemas.openxmlformats.org/officeDocument/2006/relationships/hyperlink" Target="https://www.filmaffinity.com/es/film988484.html" TargetMode="External"/><Relationship Id="rId3410" Type="http://schemas.openxmlformats.org/officeDocument/2006/relationships/hyperlink" Target="https://www.filmaffinity.com/es/film770130.html" TargetMode="External"/><Relationship Id="rId6566" Type="http://schemas.openxmlformats.org/officeDocument/2006/relationships/hyperlink" Target="https://www.filmaffinity.com/es/moviegenre.php?genre=CO&amp;attr=rat_count&amp;nodoc" TargetMode="External"/><Relationship Id="rId6980" Type="http://schemas.openxmlformats.org/officeDocument/2006/relationships/hyperlink" Target="https://www.filmaffinity.com/es/film522639.html" TargetMode="External"/><Relationship Id="rId331" Type="http://schemas.openxmlformats.org/officeDocument/2006/relationships/hyperlink" Target="https://www.filmaffinity.com/es/film878479.html" TargetMode="External"/><Relationship Id="rId2012" Type="http://schemas.openxmlformats.org/officeDocument/2006/relationships/hyperlink" Target="https://www.filmaffinity.com/es/film844373.html" TargetMode="External"/><Relationship Id="rId5168" Type="http://schemas.openxmlformats.org/officeDocument/2006/relationships/hyperlink" Target="https://www.filmaffinity.com/es/film527159.html" TargetMode="External"/><Relationship Id="rId5582" Type="http://schemas.openxmlformats.org/officeDocument/2006/relationships/hyperlink" Target="https://www.filmaffinity.com/es/film231509.html" TargetMode="External"/><Relationship Id="rId6219" Type="http://schemas.openxmlformats.org/officeDocument/2006/relationships/hyperlink" Target="https://www.filmaffinity.com/es/film192148.html" TargetMode="External"/><Relationship Id="rId6633" Type="http://schemas.openxmlformats.org/officeDocument/2006/relationships/hyperlink" Target="https://www.filmaffinity.com/es/moviegenre.php?genre=CO&amp;attr=rat_count&amp;nodoc" TargetMode="External"/><Relationship Id="rId1778" Type="http://schemas.openxmlformats.org/officeDocument/2006/relationships/hyperlink" Target="https://www.filmaffinity.com/es/film634369.html" TargetMode="External"/><Relationship Id="rId2829" Type="http://schemas.openxmlformats.org/officeDocument/2006/relationships/hyperlink" Target="https://www.filmaffinity.com/es/film436655.html" TargetMode="External"/><Relationship Id="rId4184" Type="http://schemas.openxmlformats.org/officeDocument/2006/relationships/hyperlink" Target="https://www.filmaffinity.com/es/film108067.html" TargetMode="External"/><Relationship Id="rId5235" Type="http://schemas.openxmlformats.org/officeDocument/2006/relationships/hyperlink" Target="https://www.filmaffinity.com/es/film185519.html" TargetMode="External"/><Relationship Id="rId6700" Type="http://schemas.openxmlformats.org/officeDocument/2006/relationships/hyperlink" Target="https://www.filmaffinity.com/es/moviegenre.php?genre=TH&amp;attr=rat_count&amp;nodoc" TargetMode="External"/><Relationship Id="rId4251" Type="http://schemas.openxmlformats.org/officeDocument/2006/relationships/hyperlink" Target="https://www.filmaffinity.com/es/film447941.html" TargetMode="External"/><Relationship Id="rId5302" Type="http://schemas.openxmlformats.org/officeDocument/2006/relationships/hyperlink" Target="https://www.filmaffinity.com/es/film840049.html" TargetMode="External"/><Relationship Id="rId1845" Type="http://schemas.openxmlformats.org/officeDocument/2006/relationships/hyperlink" Target="https://www.filmaffinity.com/es/film188427.html" TargetMode="External"/><Relationship Id="rId7474" Type="http://schemas.openxmlformats.org/officeDocument/2006/relationships/hyperlink" Target="https://www.filmaffinity.com/es/film457285.html" TargetMode="External"/><Relationship Id="rId1912" Type="http://schemas.openxmlformats.org/officeDocument/2006/relationships/hyperlink" Target="https://www.filmaffinity.com/es/film163831.html" TargetMode="External"/><Relationship Id="rId6076" Type="http://schemas.openxmlformats.org/officeDocument/2006/relationships/hyperlink" Target="https://www.filmaffinity.com/es/film728090.html" TargetMode="External"/><Relationship Id="rId7127" Type="http://schemas.openxmlformats.org/officeDocument/2006/relationships/hyperlink" Target="https://www.filmaffinity.com/es/film204202.html" TargetMode="External"/><Relationship Id="rId5092" Type="http://schemas.openxmlformats.org/officeDocument/2006/relationships/hyperlink" Target="https://www.filmaffinity.com/es/film474655.html" TargetMode="External"/><Relationship Id="rId6490" Type="http://schemas.openxmlformats.org/officeDocument/2006/relationships/hyperlink" Target="https://www.filmaffinity.com/es/moviegenre.php?genre=CO&amp;attr=rat_count&amp;nodoc" TargetMode="External"/><Relationship Id="rId2686" Type="http://schemas.openxmlformats.org/officeDocument/2006/relationships/hyperlink" Target="https://www.filmaffinity.com/es/film475514.html" TargetMode="External"/><Relationship Id="rId3737" Type="http://schemas.openxmlformats.org/officeDocument/2006/relationships/hyperlink" Target="https://www.filmaffinity.com/es/film965705.html" TargetMode="External"/><Relationship Id="rId6143" Type="http://schemas.openxmlformats.org/officeDocument/2006/relationships/hyperlink" Target="https://www.filmaffinity.com/es/film522985.html" TargetMode="External"/><Relationship Id="rId658" Type="http://schemas.openxmlformats.org/officeDocument/2006/relationships/hyperlink" Target="https://www.filmaffinity.com/es/film432676.html" TargetMode="External"/><Relationship Id="rId1288" Type="http://schemas.openxmlformats.org/officeDocument/2006/relationships/hyperlink" Target="https://www.filmaffinity.com/es/film124877.html" TargetMode="External"/><Relationship Id="rId2339" Type="http://schemas.openxmlformats.org/officeDocument/2006/relationships/hyperlink" Target="https://www.filmaffinity.com/es/film604385.html" TargetMode="External"/><Relationship Id="rId2753" Type="http://schemas.openxmlformats.org/officeDocument/2006/relationships/hyperlink" Target="https://www.filmaffinity.com/es/film449869.html" TargetMode="External"/><Relationship Id="rId3804" Type="http://schemas.openxmlformats.org/officeDocument/2006/relationships/hyperlink" Target="https://www.filmaffinity.com/es/film492114.html" TargetMode="External"/><Relationship Id="rId6210" Type="http://schemas.openxmlformats.org/officeDocument/2006/relationships/hyperlink" Target="https://www.filmaffinity.com/es/film100052.html" TargetMode="External"/><Relationship Id="rId725" Type="http://schemas.openxmlformats.org/officeDocument/2006/relationships/hyperlink" Target="https://www.filmaffinity.com/es/film735010.html" TargetMode="External"/><Relationship Id="rId1355" Type="http://schemas.openxmlformats.org/officeDocument/2006/relationships/hyperlink" Target="https://www.filmaffinity.com/es/film900776.html" TargetMode="External"/><Relationship Id="rId2406" Type="http://schemas.openxmlformats.org/officeDocument/2006/relationships/hyperlink" Target="https://www.filmaffinity.com/es/film271465.html" TargetMode="External"/><Relationship Id="rId1008" Type="http://schemas.openxmlformats.org/officeDocument/2006/relationships/hyperlink" Target="https://www.filmaffinity.com/es/film144063.html" TargetMode="External"/><Relationship Id="rId1422" Type="http://schemas.openxmlformats.org/officeDocument/2006/relationships/hyperlink" Target="https://www.filmaffinity.com/es/film773964.html" TargetMode="External"/><Relationship Id="rId2820" Type="http://schemas.openxmlformats.org/officeDocument/2006/relationships/hyperlink" Target="https://www.filmaffinity.com/es/film452169.html" TargetMode="External"/><Relationship Id="rId4578" Type="http://schemas.openxmlformats.org/officeDocument/2006/relationships/hyperlink" Target="https://www.filmaffinity.com/es/film117033.html" TargetMode="External"/><Relationship Id="rId5976" Type="http://schemas.openxmlformats.org/officeDocument/2006/relationships/hyperlink" Target="https://www.filmaffinity.com/es/film345053.html" TargetMode="External"/><Relationship Id="rId61" Type="http://schemas.openxmlformats.org/officeDocument/2006/relationships/hyperlink" Target="https://www.filmaffinity.com/es/film100266.html" TargetMode="External"/><Relationship Id="rId4992" Type="http://schemas.openxmlformats.org/officeDocument/2006/relationships/hyperlink" Target="https://www.filmaffinity.com/es/film782065.html" TargetMode="External"/><Relationship Id="rId5629" Type="http://schemas.openxmlformats.org/officeDocument/2006/relationships/hyperlink" Target="https://www.filmaffinity.com/es/film667376.html" TargetMode="External"/><Relationship Id="rId7051" Type="http://schemas.openxmlformats.org/officeDocument/2006/relationships/hyperlink" Target="https://www.filmaffinity.com/es/film819265.html" TargetMode="External"/><Relationship Id="rId2196" Type="http://schemas.openxmlformats.org/officeDocument/2006/relationships/hyperlink" Target="https://www.filmaffinity.com/es/film862759.html" TargetMode="External"/><Relationship Id="rId3594" Type="http://schemas.openxmlformats.org/officeDocument/2006/relationships/hyperlink" Target="https://www.filmaffinity.com/es/film573069.html" TargetMode="External"/><Relationship Id="rId4645" Type="http://schemas.openxmlformats.org/officeDocument/2006/relationships/hyperlink" Target="https://www.filmaffinity.com/es/film526048.html" TargetMode="External"/><Relationship Id="rId168" Type="http://schemas.openxmlformats.org/officeDocument/2006/relationships/hyperlink" Target="https://www.filmaffinity.com/es/film456531.html" TargetMode="External"/><Relationship Id="rId3247" Type="http://schemas.openxmlformats.org/officeDocument/2006/relationships/hyperlink" Target="https://www.filmaffinity.com/es/film151908.html" TargetMode="External"/><Relationship Id="rId3661" Type="http://schemas.openxmlformats.org/officeDocument/2006/relationships/hyperlink" Target="https://www.filmaffinity.com/es/film356721.html" TargetMode="External"/><Relationship Id="rId4712" Type="http://schemas.openxmlformats.org/officeDocument/2006/relationships/hyperlink" Target="https://www.filmaffinity.com/es/film264987.html" TargetMode="External"/><Relationship Id="rId582" Type="http://schemas.openxmlformats.org/officeDocument/2006/relationships/hyperlink" Target="https://www.filmaffinity.com/es/film579151.html" TargetMode="External"/><Relationship Id="rId2263" Type="http://schemas.openxmlformats.org/officeDocument/2006/relationships/hyperlink" Target="https://www.filmaffinity.com/es/film943068.html" TargetMode="External"/><Relationship Id="rId3314" Type="http://schemas.openxmlformats.org/officeDocument/2006/relationships/hyperlink" Target="https://www.filmaffinity.com/es/film647467.html" TargetMode="External"/><Relationship Id="rId6884" Type="http://schemas.openxmlformats.org/officeDocument/2006/relationships/hyperlink" Target="https://www.filmaffinity.com/es/film509996.html" TargetMode="External"/><Relationship Id="rId235" Type="http://schemas.openxmlformats.org/officeDocument/2006/relationships/hyperlink" Target="https://www.filmaffinity.com/es/film959712.html" TargetMode="External"/><Relationship Id="rId2330" Type="http://schemas.openxmlformats.org/officeDocument/2006/relationships/hyperlink" Target="https://www.filmaffinity.com/es/film341322.html" TargetMode="External"/><Relationship Id="rId5486" Type="http://schemas.openxmlformats.org/officeDocument/2006/relationships/hyperlink" Target="https://www.filmaffinity.com/es/film820085.html" TargetMode="External"/><Relationship Id="rId6537" Type="http://schemas.openxmlformats.org/officeDocument/2006/relationships/hyperlink" Target="https://www.filmaffinity.com/es/moviegenre.php?genre=CO&amp;attr=rat_count&amp;nodoc" TargetMode="External"/><Relationship Id="rId302" Type="http://schemas.openxmlformats.org/officeDocument/2006/relationships/hyperlink" Target="https://www.filmaffinity.com/es/film808049.html" TargetMode="External"/><Relationship Id="rId4088" Type="http://schemas.openxmlformats.org/officeDocument/2006/relationships/hyperlink" Target="https://www.filmaffinity.com/es/film330168.html" TargetMode="External"/><Relationship Id="rId5139" Type="http://schemas.openxmlformats.org/officeDocument/2006/relationships/hyperlink" Target="https://www.filmaffinity.com/es/film563839.html" TargetMode="External"/><Relationship Id="rId5553" Type="http://schemas.openxmlformats.org/officeDocument/2006/relationships/hyperlink" Target="https://www.filmaffinity.com/es/film414789.html" TargetMode="External"/><Relationship Id="rId6951" Type="http://schemas.openxmlformats.org/officeDocument/2006/relationships/hyperlink" Target="https://www.filmaffinity.com/es/film299644.html" TargetMode="External"/><Relationship Id="rId4155" Type="http://schemas.openxmlformats.org/officeDocument/2006/relationships/hyperlink" Target="https://www.filmaffinity.com/es/film322246.html" TargetMode="External"/><Relationship Id="rId5206" Type="http://schemas.openxmlformats.org/officeDocument/2006/relationships/hyperlink" Target="https://www.filmaffinity.com/es/film824508.html" TargetMode="External"/><Relationship Id="rId6604" Type="http://schemas.openxmlformats.org/officeDocument/2006/relationships/hyperlink" Target="https://www.filmaffinity.com/es/moviegenre.php?genre=CO&amp;attr=rat_count&amp;nodoc" TargetMode="External"/><Relationship Id="rId1749" Type="http://schemas.openxmlformats.org/officeDocument/2006/relationships/hyperlink" Target="https://www.filmaffinity.com/es/film798997.html" TargetMode="External"/><Relationship Id="rId3171" Type="http://schemas.openxmlformats.org/officeDocument/2006/relationships/hyperlink" Target="https://www.filmaffinity.com/es/film139196.html" TargetMode="External"/><Relationship Id="rId5620" Type="http://schemas.openxmlformats.org/officeDocument/2006/relationships/hyperlink" Target="https://www.filmaffinity.com/es/film528018.html" TargetMode="External"/><Relationship Id="rId1816" Type="http://schemas.openxmlformats.org/officeDocument/2006/relationships/hyperlink" Target="https://www.filmaffinity.com/es/film647978.html" TargetMode="External"/><Relationship Id="rId4222" Type="http://schemas.openxmlformats.org/officeDocument/2006/relationships/hyperlink" Target="https://www.filmaffinity.com/es/film211462.html" TargetMode="External"/><Relationship Id="rId7378" Type="http://schemas.openxmlformats.org/officeDocument/2006/relationships/hyperlink" Target="https://www.filmaffinity.com/es/film142416.html" TargetMode="External"/><Relationship Id="rId3988" Type="http://schemas.openxmlformats.org/officeDocument/2006/relationships/hyperlink" Target="https://www.filmaffinity.com/es/film144441.html" TargetMode="External"/><Relationship Id="rId6394" Type="http://schemas.openxmlformats.org/officeDocument/2006/relationships/hyperlink" Target="https://www.filmaffinity.com/es/film526690.html" TargetMode="External"/><Relationship Id="rId7445" Type="http://schemas.openxmlformats.org/officeDocument/2006/relationships/hyperlink" Target="https://www.filmaffinity.com/es/film938524.html" TargetMode="External"/><Relationship Id="rId6047" Type="http://schemas.openxmlformats.org/officeDocument/2006/relationships/hyperlink" Target="https://www.filmaffinity.com/es/film661993.html" TargetMode="External"/><Relationship Id="rId6461" Type="http://schemas.openxmlformats.org/officeDocument/2006/relationships/hyperlink" Target="https://www.filmaffinity.com/es/moviegenre.php?genre=DR&amp;attr=rat_count&amp;nodoc" TargetMode="External"/><Relationship Id="rId976" Type="http://schemas.openxmlformats.org/officeDocument/2006/relationships/hyperlink" Target="https://www.filmaffinity.com/es/film977573.html" TargetMode="External"/><Relationship Id="rId2657" Type="http://schemas.openxmlformats.org/officeDocument/2006/relationships/hyperlink" Target="https://www.filmaffinity.com/es/film417946.html" TargetMode="External"/><Relationship Id="rId5063" Type="http://schemas.openxmlformats.org/officeDocument/2006/relationships/hyperlink" Target="https://www.filmaffinity.com/es/film435084.html" TargetMode="External"/><Relationship Id="rId6114" Type="http://schemas.openxmlformats.org/officeDocument/2006/relationships/hyperlink" Target="https://www.filmaffinity.com/es/film582579.html" TargetMode="External"/><Relationship Id="rId629" Type="http://schemas.openxmlformats.org/officeDocument/2006/relationships/hyperlink" Target="https://www.filmaffinity.com/es/film454907.html" TargetMode="External"/><Relationship Id="rId1259" Type="http://schemas.openxmlformats.org/officeDocument/2006/relationships/hyperlink" Target="https://www.filmaffinity.com/es/film939874.html" TargetMode="External"/><Relationship Id="rId3708" Type="http://schemas.openxmlformats.org/officeDocument/2006/relationships/hyperlink" Target="https://www.filmaffinity.com/es/film168831.html" TargetMode="External"/><Relationship Id="rId5130" Type="http://schemas.openxmlformats.org/officeDocument/2006/relationships/hyperlink" Target="https://www.filmaffinity.com/es/film978391.html" TargetMode="External"/><Relationship Id="rId1673" Type="http://schemas.openxmlformats.org/officeDocument/2006/relationships/hyperlink" Target="https://www.filmaffinity.com/es/film385301.html" TargetMode="External"/><Relationship Id="rId2724" Type="http://schemas.openxmlformats.org/officeDocument/2006/relationships/hyperlink" Target="https://www.filmaffinity.com/es/film639836.html" TargetMode="External"/><Relationship Id="rId1326" Type="http://schemas.openxmlformats.org/officeDocument/2006/relationships/hyperlink" Target="https://www.filmaffinity.com/es/film392670.html" TargetMode="External"/><Relationship Id="rId1740" Type="http://schemas.openxmlformats.org/officeDocument/2006/relationships/hyperlink" Target="https://www.filmaffinity.com/es/film762191.html" TargetMode="External"/><Relationship Id="rId4896" Type="http://schemas.openxmlformats.org/officeDocument/2006/relationships/hyperlink" Target="https://www.filmaffinity.com/es/film755482.html" TargetMode="External"/><Relationship Id="rId5947" Type="http://schemas.openxmlformats.org/officeDocument/2006/relationships/hyperlink" Target="https://www.filmaffinity.com/es/film467018.html" TargetMode="External"/><Relationship Id="rId32" Type="http://schemas.openxmlformats.org/officeDocument/2006/relationships/hyperlink" Target="https://www.filmaffinity.com/es/film502943.html" TargetMode="External"/><Relationship Id="rId3498" Type="http://schemas.openxmlformats.org/officeDocument/2006/relationships/hyperlink" Target="https://www.filmaffinity.com/es/film283836.html" TargetMode="External"/><Relationship Id="rId4549" Type="http://schemas.openxmlformats.org/officeDocument/2006/relationships/hyperlink" Target="https://www.filmaffinity.com/es/film639632.html" TargetMode="External"/><Relationship Id="rId4963" Type="http://schemas.openxmlformats.org/officeDocument/2006/relationships/hyperlink" Target="https://www.filmaffinity.com/es/film968897.html" TargetMode="External"/><Relationship Id="rId3565" Type="http://schemas.openxmlformats.org/officeDocument/2006/relationships/hyperlink" Target="https://www.filmaffinity.com/es/film818928.html" TargetMode="External"/><Relationship Id="rId4616" Type="http://schemas.openxmlformats.org/officeDocument/2006/relationships/hyperlink" Target="https://www.filmaffinity.com/es/film264280.html" TargetMode="External"/><Relationship Id="rId7022" Type="http://schemas.openxmlformats.org/officeDocument/2006/relationships/hyperlink" Target="https://www.filmaffinity.com/es/film936699.html" TargetMode="External"/><Relationship Id="rId486" Type="http://schemas.openxmlformats.org/officeDocument/2006/relationships/hyperlink" Target="https://www.filmaffinity.com/es/film211932.html" TargetMode="External"/><Relationship Id="rId2167" Type="http://schemas.openxmlformats.org/officeDocument/2006/relationships/hyperlink" Target="https://www.filmaffinity.com/es/film215888.html" TargetMode="External"/><Relationship Id="rId2581" Type="http://schemas.openxmlformats.org/officeDocument/2006/relationships/hyperlink" Target="https://www.filmaffinity.com/es/film536655.html" TargetMode="External"/><Relationship Id="rId3218" Type="http://schemas.openxmlformats.org/officeDocument/2006/relationships/hyperlink" Target="https://www.filmaffinity.com/es/film609128.html" TargetMode="External"/><Relationship Id="rId3632" Type="http://schemas.openxmlformats.org/officeDocument/2006/relationships/hyperlink" Target="https://www.filmaffinity.com/es/film598949.html" TargetMode="External"/><Relationship Id="rId6788" Type="http://schemas.openxmlformats.org/officeDocument/2006/relationships/hyperlink" Target="https://www.filmaffinity.com/es/film259839.html" TargetMode="External"/><Relationship Id="rId139" Type="http://schemas.openxmlformats.org/officeDocument/2006/relationships/hyperlink" Target="https://www.filmaffinity.com/es/film394162.html" TargetMode="External"/><Relationship Id="rId553" Type="http://schemas.openxmlformats.org/officeDocument/2006/relationships/hyperlink" Target="https://www.filmaffinity.com/es/film658993.html" TargetMode="External"/><Relationship Id="rId1183" Type="http://schemas.openxmlformats.org/officeDocument/2006/relationships/hyperlink" Target="https://www.filmaffinity.com/es/film681301.html" TargetMode="External"/><Relationship Id="rId2234" Type="http://schemas.openxmlformats.org/officeDocument/2006/relationships/hyperlink" Target="https://www.filmaffinity.com/es/film866353.html" TargetMode="External"/><Relationship Id="rId206" Type="http://schemas.openxmlformats.org/officeDocument/2006/relationships/hyperlink" Target="https://www.filmaffinity.com/es/film214466.html" TargetMode="External"/><Relationship Id="rId6855" Type="http://schemas.openxmlformats.org/officeDocument/2006/relationships/hyperlink" Target="https://www.filmaffinity.com/es/film836154.html" TargetMode="External"/><Relationship Id="rId620" Type="http://schemas.openxmlformats.org/officeDocument/2006/relationships/hyperlink" Target="https://www.filmaffinity.com/es/film238079.html" TargetMode="External"/><Relationship Id="rId1250" Type="http://schemas.openxmlformats.org/officeDocument/2006/relationships/hyperlink" Target="https://www.filmaffinity.com/es/film927187.html" TargetMode="External"/><Relationship Id="rId2301" Type="http://schemas.openxmlformats.org/officeDocument/2006/relationships/hyperlink" Target="https://www.filmaffinity.com/es/film749843.html" TargetMode="External"/><Relationship Id="rId4059" Type="http://schemas.openxmlformats.org/officeDocument/2006/relationships/hyperlink" Target="https://www.filmaffinity.com/es/film910067.html" TargetMode="External"/><Relationship Id="rId5457" Type="http://schemas.openxmlformats.org/officeDocument/2006/relationships/hyperlink" Target="https://www.filmaffinity.com/es/film131370.html" TargetMode="External"/><Relationship Id="rId5871" Type="http://schemas.openxmlformats.org/officeDocument/2006/relationships/hyperlink" Target="https://www.filmaffinity.com/es/film843479.html" TargetMode="External"/><Relationship Id="rId6508" Type="http://schemas.openxmlformats.org/officeDocument/2006/relationships/hyperlink" Target="https://www.filmaffinity.com/es/moviegenre.php?genre=TH&amp;attr=rat_count&amp;nodoc" TargetMode="External"/><Relationship Id="rId6922" Type="http://schemas.openxmlformats.org/officeDocument/2006/relationships/hyperlink" Target="https://www.filmaffinity.com/es/film699190.html" TargetMode="External"/><Relationship Id="rId4473" Type="http://schemas.openxmlformats.org/officeDocument/2006/relationships/hyperlink" Target="https://www.filmaffinity.com/es/film761275.html" TargetMode="External"/><Relationship Id="rId5524" Type="http://schemas.openxmlformats.org/officeDocument/2006/relationships/hyperlink" Target="https://www.filmaffinity.com/es/film601654.html" TargetMode="External"/><Relationship Id="rId3075" Type="http://schemas.openxmlformats.org/officeDocument/2006/relationships/hyperlink" Target="https://www.filmaffinity.com/es/film151050.html" TargetMode="External"/><Relationship Id="rId4126" Type="http://schemas.openxmlformats.org/officeDocument/2006/relationships/hyperlink" Target="https://www.filmaffinity.com/es/film165630.html" TargetMode="External"/><Relationship Id="rId4540" Type="http://schemas.openxmlformats.org/officeDocument/2006/relationships/hyperlink" Target="https://www.filmaffinity.com/es/film107048.html" TargetMode="External"/><Relationship Id="rId2091" Type="http://schemas.openxmlformats.org/officeDocument/2006/relationships/hyperlink" Target="https://www.filmaffinity.com/es/film165249.html" TargetMode="External"/><Relationship Id="rId3142" Type="http://schemas.openxmlformats.org/officeDocument/2006/relationships/hyperlink" Target="https://www.filmaffinity.com/es/film865777.html" TargetMode="External"/><Relationship Id="rId6298" Type="http://schemas.openxmlformats.org/officeDocument/2006/relationships/hyperlink" Target="https://www.filmaffinity.com/es/film461705.html" TargetMode="External"/><Relationship Id="rId7349" Type="http://schemas.openxmlformats.org/officeDocument/2006/relationships/hyperlink" Target="https://www.filmaffinity.com/es/film762980.html" TargetMode="External"/><Relationship Id="rId6365" Type="http://schemas.openxmlformats.org/officeDocument/2006/relationships/hyperlink" Target="https://www.filmaffinity.com/es/film900076.html" TargetMode="External"/><Relationship Id="rId7416" Type="http://schemas.openxmlformats.org/officeDocument/2006/relationships/hyperlink" Target="https://www.filmaffinity.com/es/film584984.html" TargetMode="External"/><Relationship Id="rId130" Type="http://schemas.openxmlformats.org/officeDocument/2006/relationships/hyperlink" Target="https://www.filmaffinity.com/es/film934732.html" TargetMode="External"/><Relationship Id="rId3959" Type="http://schemas.openxmlformats.org/officeDocument/2006/relationships/hyperlink" Target="https://www.filmaffinity.com/es/film417706.html" TargetMode="External"/><Relationship Id="rId5381" Type="http://schemas.openxmlformats.org/officeDocument/2006/relationships/hyperlink" Target="https://www.filmaffinity.com/es/film176716.html" TargetMode="External"/><Relationship Id="rId6018" Type="http://schemas.openxmlformats.org/officeDocument/2006/relationships/hyperlink" Target="https://www.filmaffinity.com/es/film107500.html" TargetMode="External"/><Relationship Id="rId2975" Type="http://schemas.openxmlformats.org/officeDocument/2006/relationships/hyperlink" Target="https://www.filmaffinity.com/es/film238895.html" TargetMode="External"/><Relationship Id="rId5034" Type="http://schemas.openxmlformats.org/officeDocument/2006/relationships/hyperlink" Target="https://www.filmaffinity.com/es/film215555.html" TargetMode="External"/><Relationship Id="rId6432" Type="http://schemas.openxmlformats.org/officeDocument/2006/relationships/hyperlink" Target="https://www.filmaffinity.com/es/moviegenre.php?genre=CO&amp;attr=rat_count&amp;nodoc" TargetMode="External"/><Relationship Id="rId947" Type="http://schemas.openxmlformats.org/officeDocument/2006/relationships/hyperlink" Target="https://www.filmaffinity.com/es/film872121.html" TargetMode="External"/><Relationship Id="rId1577" Type="http://schemas.openxmlformats.org/officeDocument/2006/relationships/hyperlink" Target="https://www.filmaffinity.com/es/film771720.html" TargetMode="External"/><Relationship Id="rId1991" Type="http://schemas.openxmlformats.org/officeDocument/2006/relationships/hyperlink" Target="https://www.filmaffinity.com/es/film649285.html" TargetMode="External"/><Relationship Id="rId2628" Type="http://schemas.openxmlformats.org/officeDocument/2006/relationships/hyperlink" Target="https://www.filmaffinity.com/es/film249725.html" TargetMode="External"/><Relationship Id="rId1644" Type="http://schemas.openxmlformats.org/officeDocument/2006/relationships/hyperlink" Target="https://www.filmaffinity.com/es/film711754.html" TargetMode="External"/><Relationship Id="rId4050" Type="http://schemas.openxmlformats.org/officeDocument/2006/relationships/hyperlink" Target="https://www.filmaffinity.com/es/film777673.html" TargetMode="External"/><Relationship Id="rId5101" Type="http://schemas.openxmlformats.org/officeDocument/2006/relationships/hyperlink" Target="https://www.filmaffinity.com/es/film162304.html" TargetMode="External"/><Relationship Id="rId1711" Type="http://schemas.openxmlformats.org/officeDocument/2006/relationships/hyperlink" Target="https://www.filmaffinity.com/es/film980984.html" TargetMode="External"/><Relationship Id="rId4867" Type="http://schemas.openxmlformats.org/officeDocument/2006/relationships/hyperlink" Target="https://www.filmaffinity.com/es/film690722.html" TargetMode="External"/><Relationship Id="rId7273" Type="http://schemas.openxmlformats.org/officeDocument/2006/relationships/hyperlink" Target="https://www.filmaffinity.com/es/film858609.html" TargetMode="External"/><Relationship Id="rId3469" Type="http://schemas.openxmlformats.org/officeDocument/2006/relationships/hyperlink" Target="https://www.filmaffinity.com/es/film783685.html" TargetMode="External"/><Relationship Id="rId5918" Type="http://schemas.openxmlformats.org/officeDocument/2006/relationships/hyperlink" Target="https://www.filmaffinity.com/es/film587868.html" TargetMode="External"/><Relationship Id="rId7340" Type="http://schemas.openxmlformats.org/officeDocument/2006/relationships/hyperlink" Target="https://www.filmaffinity.com/es/film923681.html" TargetMode="External"/><Relationship Id="rId2485" Type="http://schemas.openxmlformats.org/officeDocument/2006/relationships/hyperlink" Target="https://www.filmaffinity.com/es/film351153.html" TargetMode="External"/><Relationship Id="rId3883" Type="http://schemas.openxmlformats.org/officeDocument/2006/relationships/hyperlink" Target="https://www.filmaffinity.com/es/film131637.html" TargetMode="External"/><Relationship Id="rId4934" Type="http://schemas.openxmlformats.org/officeDocument/2006/relationships/hyperlink" Target="https://www.filmaffinity.com/es/film121487.html" TargetMode="External"/><Relationship Id="rId457" Type="http://schemas.openxmlformats.org/officeDocument/2006/relationships/hyperlink" Target="https://www.filmaffinity.com/es/film181566.html" TargetMode="External"/><Relationship Id="rId1087" Type="http://schemas.openxmlformats.org/officeDocument/2006/relationships/hyperlink" Target="https://www.filmaffinity.com/es/film604480.html" TargetMode="External"/><Relationship Id="rId2138" Type="http://schemas.openxmlformats.org/officeDocument/2006/relationships/hyperlink" Target="https://www.filmaffinity.com/es/film552222.html" TargetMode="External"/><Relationship Id="rId3536" Type="http://schemas.openxmlformats.org/officeDocument/2006/relationships/hyperlink" Target="https://www.filmaffinity.com/es/film160249.html" TargetMode="External"/><Relationship Id="rId3950" Type="http://schemas.openxmlformats.org/officeDocument/2006/relationships/hyperlink" Target="https://www.filmaffinity.com/es/film405926.html" TargetMode="External"/><Relationship Id="rId871" Type="http://schemas.openxmlformats.org/officeDocument/2006/relationships/hyperlink" Target="https://www.filmaffinity.com/es/film146559.html" TargetMode="External"/><Relationship Id="rId2552" Type="http://schemas.openxmlformats.org/officeDocument/2006/relationships/hyperlink" Target="https://www.filmaffinity.com/es/film294802.html" TargetMode="External"/><Relationship Id="rId3603" Type="http://schemas.openxmlformats.org/officeDocument/2006/relationships/hyperlink" Target="https://www.filmaffinity.com/es/film452842.html" TargetMode="External"/><Relationship Id="rId6759" Type="http://schemas.openxmlformats.org/officeDocument/2006/relationships/hyperlink" Target="https://www.filmaffinity.com/es/film218918.html" TargetMode="External"/><Relationship Id="rId524" Type="http://schemas.openxmlformats.org/officeDocument/2006/relationships/hyperlink" Target="https://www.filmaffinity.com/es/film739439.html" TargetMode="External"/><Relationship Id="rId1154" Type="http://schemas.openxmlformats.org/officeDocument/2006/relationships/hyperlink" Target="https://www.filmaffinity.com/es/film696328.html" TargetMode="External"/><Relationship Id="rId2205" Type="http://schemas.openxmlformats.org/officeDocument/2006/relationships/hyperlink" Target="https://www.filmaffinity.com/es/film190019.html" TargetMode="External"/><Relationship Id="rId5775" Type="http://schemas.openxmlformats.org/officeDocument/2006/relationships/hyperlink" Target="https://www.filmaffinity.com/es/film881223.html" TargetMode="External"/><Relationship Id="rId6826" Type="http://schemas.openxmlformats.org/officeDocument/2006/relationships/hyperlink" Target="https://www.filmaffinity.com/es/film812743.html" TargetMode="External"/><Relationship Id="rId1221" Type="http://schemas.openxmlformats.org/officeDocument/2006/relationships/hyperlink" Target="https://www.filmaffinity.com/es/film425201.html" TargetMode="External"/><Relationship Id="rId4377" Type="http://schemas.openxmlformats.org/officeDocument/2006/relationships/hyperlink" Target="https://www.filmaffinity.com/es/film996747.html" TargetMode="External"/><Relationship Id="rId4791" Type="http://schemas.openxmlformats.org/officeDocument/2006/relationships/hyperlink" Target="https://www.filmaffinity.com/es/film914473.html" TargetMode="External"/><Relationship Id="rId5428" Type="http://schemas.openxmlformats.org/officeDocument/2006/relationships/hyperlink" Target="https://www.filmaffinity.com/es/film615224.html" TargetMode="External"/><Relationship Id="rId5842" Type="http://schemas.openxmlformats.org/officeDocument/2006/relationships/hyperlink" Target="https://www.filmaffinity.com/es/film802611.html" TargetMode="External"/><Relationship Id="rId3393" Type="http://schemas.openxmlformats.org/officeDocument/2006/relationships/hyperlink" Target="https://www.filmaffinity.com/es/film858909.html" TargetMode="External"/><Relationship Id="rId4444" Type="http://schemas.openxmlformats.org/officeDocument/2006/relationships/hyperlink" Target="https://www.filmaffinity.com/es/film838556.html" TargetMode="External"/><Relationship Id="rId3046" Type="http://schemas.openxmlformats.org/officeDocument/2006/relationships/hyperlink" Target="https://www.filmaffinity.com/es/film654896.html" TargetMode="External"/><Relationship Id="rId3460" Type="http://schemas.openxmlformats.org/officeDocument/2006/relationships/hyperlink" Target="https://www.filmaffinity.com/es/film664451.html" TargetMode="External"/><Relationship Id="rId381" Type="http://schemas.openxmlformats.org/officeDocument/2006/relationships/hyperlink" Target="https://www.filmaffinity.com/es/film589818.html" TargetMode="External"/><Relationship Id="rId2062" Type="http://schemas.openxmlformats.org/officeDocument/2006/relationships/hyperlink" Target="https://www.filmaffinity.com/es/film236633.html" TargetMode="External"/><Relationship Id="rId3113" Type="http://schemas.openxmlformats.org/officeDocument/2006/relationships/hyperlink" Target="https://www.filmaffinity.com/es/film886026.html" TargetMode="External"/><Relationship Id="rId4511" Type="http://schemas.openxmlformats.org/officeDocument/2006/relationships/hyperlink" Target="https://www.filmaffinity.com/es/film291595.html" TargetMode="External"/><Relationship Id="rId6269" Type="http://schemas.openxmlformats.org/officeDocument/2006/relationships/hyperlink" Target="https://www.filmaffinity.com/es/film302709.html" TargetMode="External"/><Relationship Id="rId6683" Type="http://schemas.openxmlformats.org/officeDocument/2006/relationships/hyperlink" Target="https://www.filmaffinity.com/es/moviegenre.php?genre=TH&amp;attr=rat_count&amp;nodoc" TargetMode="External"/><Relationship Id="rId2879" Type="http://schemas.openxmlformats.org/officeDocument/2006/relationships/hyperlink" Target="https://www.filmaffinity.com/es/film131343.html" TargetMode="External"/><Relationship Id="rId5285" Type="http://schemas.openxmlformats.org/officeDocument/2006/relationships/hyperlink" Target="https://www.filmaffinity.com/es/film963462.html" TargetMode="External"/><Relationship Id="rId6336" Type="http://schemas.openxmlformats.org/officeDocument/2006/relationships/hyperlink" Target="https://www.filmaffinity.com/es/film915711.html" TargetMode="External"/><Relationship Id="rId6750" Type="http://schemas.openxmlformats.org/officeDocument/2006/relationships/hyperlink" Target="https://www.filmaffinity.com/es/film688457.html" TargetMode="External"/><Relationship Id="rId101" Type="http://schemas.openxmlformats.org/officeDocument/2006/relationships/hyperlink" Target="https://www.filmaffinity.com/es/film193230.html" TargetMode="External"/><Relationship Id="rId1895" Type="http://schemas.openxmlformats.org/officeDocument/2006/relationships/hyperlink" Target="https://www.filmaffinity.com/es/film150158.html" TargetMode="External"/><Relationship Id="rId2946" Type="http://schemas.openxmlformats.org/officeDocument/2006/relationships/hyperlink" Target="https://www.filmaffinity.com/es/film923798.html" TargetMode="External"/><Relationship Id="rId5352" Type="http://schemas.openxmlformats.org/officeDocument/2006/relationships/hyperlink" Target="https://www.filmaffinity.com/es/film610594.html" TargetMode="External"/><Relationship Id="rId6403" Type="http://schemas.openxmlformats.org/officeDocument/2006/relationships/hyperlink" Target="https://www.filmaffinity.com/es/moviegenre.php?genre=AC&amp;attr=rat_count&amp;nodoc" TargetMode="External"/><Relationship Id="rId918" Type="http://schemas.openxmlformats.org/officeDocument/2006/relationships/hyperlink" Target="https://www.filmaffinity.com/es/film947938.html" TargetMode="External"/><Relationship Id="rId1548" Type="http://schemas.openxmlformats.org/officeDocument/2006/relationships/hyperlink" Target="https://www.filmaffinity.com/es/film853425.html" TargetMode="External"/><Relationship Id="rId5005" Type="http://schemas.openxmlformats.org/officeDocument/2006/relationships/hyperlink" Target="https://www.filmaffinity.com/es/film842065.html" TargetMode="External"/><Relationship Id="rId1962" Type="http://schemas.openxmlformats.org/officeDocument/2006/relationships/hyperlink" Target="https://www.filmaffinity.com/es/film761163.html" TargetMode="External"/><Relationship Id="rId4021" Type="http://schemas.openxmlformats.org/officeDocument/2006/relationships/hyperlink" Target="https://www.filmaffinity.com/es/film484648.html" TargetMode="External"/><Relationship Id="rId7177" Type="http://schemas.openxmlformats.org/officeDocument/2006/relationships/hyperlink" Target="https://www.filmaffinity.com/es/film674787.html" TargetMode="External"/><Relationship Id="rId1615" Type="http://schemas.openxmlformats.org/officeDocument/2006/relationships/hyperlink" Target="https://www.filmaffinity.com/es/film359061.html" TargetMode="External"/><Relationship Id="rId6193" Type="http://schemas.openxmlformats.org/officeDocument/2006/relationships/hyperlink" Target="https://www.filmaffinity.com/es/film800000.html" TargetMode="External"/><Relationship Id="rId7244" Type="http://schemas.openxmlformats.org/officeDocument/2006/relationships/hyperlink" Target="https://www.filmaffinity.com/es/film482785.html" TargetMode="External"/><Relationship Id="rId3787" Type="http://schemas.openxmlformats.org/officeDocument/2006/relationships/hyperlink" Target="https://www.filmaffinity.com/es/film591445.html" TargetMode="External"/><Relationship Id="rId4838" Type="http://schemas.openxmlformats.org/officeDocument/2006/relationships/hyperlink" Target="https://www.filmaffinity.com/es/film269519.html" TargetMode="External"/><Relationship Id="rId2389" Type="http://schemas.openxmlformats.org/officeDocument/2006/relationships/hyperlink" Target="https://www.filmaffinity.com/es/film381767.html" TargetMode="External"/><Relationship Id="rId3854" Type="http://schemas.openxmlformats.org/officeDocument/2006/relationships/hyperlink" Target="https://www.filmaffinity.com/es/film629539.html" TargetMode="External"/><Relationship Id="rId4905" Type="http://schemas.openxmlformats.org/officeDocument/2006/relationships/hyperlink" Target="https://www.filmaffinity.com/es/film581156.html" TargetMode="External"/><Relationship Id="rId6260" Type="http://schemas.openxmlformats.org/officeDocument/2006/relationships/hyperlink" Target="https://www.filmaffinity.com/es/film222580.html" TargetMode="External"/><Relationship Id="rId7311" Type="http://schemas.openxmlformats.org/officeDocument/2006/relationships/hyperlink" Target="https://www.filmaffinity.com/es/film691947.html" TargetMode="External"/><Relationship Id="rId775" Type="http://schemas.openxmlformats.org/officeDocument/2006/relationships/hyperlink" Target="https://www.filmaffinity.com/es/film876990.html" TargetMode="External"/><Relationship Id="rId2456" Type="http://schemas.openxmlformats.org/officeDocument/2006/relationships/hyperlink" Target="https://www.filmaffinity.com/es/film643069.html" TargetMode="External"/><Relationship Id="rId2870" Type="http://schemas.openxmlformats.org/officeDocument/2006/relationships/hyperlink" Target="https://www.filmaffinity.com/es/film419621.html" TargetMode="External"/><Relationship Id="rId3507" Type="http://schemas.openxmlformats.org/officeDocument/2006/relationships/hyperlink" Target="https://www.filmaffinity.com/es/film779700.html" TargetMode="External"/><Relationship Id="rId3921" Type="http://schemas.openxmlformats.org/officeDocument/2006/relationships/hyperlink" Target="https://www.filmaffinity.com/es/film386798.html" TargetMode="External"/><Relationship Id="rId428" Type="http://schemas.openxmlformats.org/officeDocument/2006/relationships/hyperlink" Target="https://www.filmaffinity.com/es/film768780.html" TargetMode="External"/><Relationship Id="rId842" Type="http://schemas.openxmlformats.org/officeDocument/2006/relationships/hyperlink" Target="https://www.filmaffinity.com/es/film391652.html" TargetMode="External"/><Relationship Id="rId1058" Type="http://schemas.openxmlformats.org/officeDocument/2006/relationships/hyperlink" Target="https://www.filmaffinity.com/es/film200350.html" TargetMode="External"/><Relationship Id="rId1472" Type="http://schemas.openxmlformats.org/officeDocument/2006/relationships/hyperlink" Target="https://www.filmaffinity.com/es/film280881.html" TargetMode="External"/><Relationship Id="rId2109" Type="http://schemas.openxmlformats.org/officeDocument/2006/relationships/hyperlink" Target="https://www.filmaffinity.com/es/film137143.html" TargetMode="External"/><Relationship Id="rId2523" Type="http://schemas.openxmlformats.org/officeDocument/2006/relationships/hyperlink" Target="https://www.filmaffinity.com/es/film302867.html" TargetMode="External"/><Relationship Id="rId5679" Type="http://schemas.openxmlformats.org/officeDocument/2006/relationships/hyperlink" Target="https://www.filmaffinity.com/es/film644303.html" TargetMode="External"/><Relationship Id="rId1125" Type="http://schemas.openxmlformats.org/officeDocument/2006/relationships/hyperlink" Target="https://www.filmaffinity.com/es/film150729.html" TargetMode="External"/><Relationship Id="rId4695" Type="http://schemas.openxmlformats.org/officeDocument/2006/relationships/hyperlink" Target="https://www.filmaffinity.com/es/film691444.html" TargetMode="External"/><Relationship Id="rId3297" Type="http://schemas.openxmlformats.org/officeDocument/2006/relationships/hyperlink" Target="https://www.filmaffinity.com/es/film202506.html" TargetMode="External"/><Relationship Id="rId4348" Type="http://schemas.openxmlformats.org/officeDocument/2006/relationships/hyperlink" Target="https://www.filmaffinity.com/es/film626037.html" TargetMode="External"/><Relationship Id="rId5746" Type="http://schemas.openxmlformats.org/officeDocument/2006/relationships/hyperlink" Target="https://www.filmaffinity.com/es/film356627.html" TargetMode="External"/><Relationship Id="rId4762" Type="http://schemas.openxmlformats.org/officeDocument/2006/relationships/hyperlink" Target="https://www.filmaffinity.com/es/film303453.html" TargetMode="External"/><Relationship Id="rId5813" Type="http://schemas.openxmlformats.org/officeDocument/2006/relationships/hyperlink" Target="https://www.filmaffinity.com/es/film828305.html" TargetMode="External"/><Relationship Id="rId285" Type="http://schemas.openxmlformats.org/officeDocument/2006/relationships/hyperlink" Target="https://www.filmaffinity.com/es/film835151.html" TargetMode="External"/><Relationship Id="rId3364" Type="http://schemas.openxmlformats.org/officeDocument/2006/relationships/hyperlink" Target="https://www.filmaffinity.com/es/film826070.html" TargetMode="External"/><Relationship Id="rId4415" Type="http://schemas.openxmlformats.org/officeDocument/2006/relationships/hyperlink" Target="https://www.filmaffinity.com/es/film924281.html" TargetMode="External"/><Relationship Id="rId2380" Type="http://schemas.openxmlformats.org/officeDocument/2006/relationships/hyperlink" Target="https://www.filmaffinity.com/es/film691240.html" TargetMode="External"/><Relationship Id="rId3017" Type="http://schemas.openxmlformats.org/officeDocument/2006/relationships/hyperlink" Target="https://www.filmaffinity.com/es/film864360.html" TargetMode="External"/><Relationship Id="rId3431" Type="http://schemas.openxmlformats.org/officeDocument/2006/relationships/hyperlink" Target="https://www.filmaffinity.com/es/film880598.html" TargetMode="External"/><Relationship Id="rId6587" Type="http://schemas.openxmlformats.org/officeDocument/2006/relationships/hyperlink" Target="https://www.filmaffinity.com/es/moviegenre.php?genre=DR&amp;attr=rat_count&amp;nodoc" TargetMode="External"/><Relationship Id="rId352" Type="http://schemas.openxmlformats.org/officeDocument/2006/relationships/hyperlink" Target="https://www.filmaffinity.com/es/film204590.html" TargetMode="External"/><Relationship Id="rId2033" Type="http://schemas.openxmlformats.org/officeDocument/2006/relationships/hyperlink" Target="https://www.filmaffinity.com/es/film166886.html" TargetMode="External"/><Relationship Id="rId5189" Type="http://schemas.openxmlformats.org/officeDocument/2006/relationships/hyperlink" Target="https://www.filmaffinity.com/es/film899096.html" TargetMode="External"/><Relationship Id="rId6654" Type="http://schemas.openxmlformats.org/officeDocument/2006/relationships/hyperlink" Target="https://www.filmaffinity.com/es/moviegenre.php?genre=TH&amp;attr=rat_count&amp;nodoc" TargetMode="External"/><Relationship Id="rId1799" Type="http://schemas.openxmlformats.org/officeDocument/2006/relationships/hyperlink" Target="https://www.filmaffinity.com/es/film181820.html" TargetMode="External"/><Relationship Id="rId2100" Type="http://schemas.openxmlformats.org/officeDocument/2006/relationships/hyperlink" Target="https://www.filmaffinity.com/es/film824417.html" TargetMode="External"/><Relationship Id="rId5256" Type="http://schemas.openxmlformats.org/officeDocument/2006/relationships/hyperlink" Target="https://www.filmaffinity.com/es/film719025.html" TargetMode="External"/><Relationship Id="rId5670" Type="http://schemas.openxmlformats.org/officeDocument/2006/relationships/hyperlink" Target="https://www.filmaffinity.com/es/film455293.html" TargetMode="External"/><Relationship Id="rId6307" Type="http://schemas.openxmlformats.org/officeDocument/2006/relationships/hyperlink" Target="https://www.filmaffinity.com/es/film874103.html" TargetMode="External"/><Relationship Id="rId4272" Type="http://schemas.openxmlformats.org/officeDocument/2006/relationships/hyperlink" Target="https://www.filmaffinity.com/es/film385082.html" TargetMode="External"/><Relationship Id="rId5323" Type="http://schemas.openxmlformats.org/officeDocument/2006/relationships/hyperlink" Target="https://www.filmaffinity.com/es/film700364.html" TargetMode="External"/><Relationship Id="rId6721" Type="http://schemas.openxmlformats.org/officeDocument/2006/relationships/hyperlink" Target="https://www.filmaffinity.com/es/moviegenre.php?genre=DR&amp;attr=rat_count&amp;nodoc" TargetMode="External"/><Relationship Id="rId1866" Type="http://schemas.openxmlformats.org/officeDocument/2006/relationships/hyperlink" Target="https://www.filmaffinity.com/es/film124755.html" TargetMode="External"/><Relationship Id="rId2917" Type="http://schemas.openxmlformats.org/officeDocument/2006/relationships/hyperlink" Target="https://www.filmaffinity.com/es/film651017.html" TargetMode="External"/><Relationship Id="rId1519" Type="http://schemas.openxmlformats.org/officeDocument/2006/relationships/hyperlink" Target="https://www.filmaffinity.com/es/film298540.html" TargetMode="External"/><Relationship Id="rId1933" Type="http://schemas.openxmlformats.org/officeDocument/2006/relationships/hyperlink" Target="https://www.filmaffinity.com/es/film736788.html" TargetMode="External"/><Relationship Id="rId6097" Type="http://schemas.openxmlformats.org/officeDocument/2006/relationships/hyperlink" Target="https://www.filmaffinity.com/es/film855171.html" TargetMode="External"/><Relationship Id="rId7495" Type="http://schemas.openxmlformats.org/officeDocument/2006/relationships/hyperlink" Target="https://www.filmaffinity.com/es/film522798.html" TargetMode="External"/><Relationship Id="rId7148" Type="http://schemas.openxmlformats.org/officeDocument/2006/relationships/hyperlink" Target="https://www.filmaffinity.com/es/film355004.html" TargetMode="External"/><Relationship Id="rId3758" Type="http://schemas.openxmlformats.org/officeDocument/2006/relationships/hyperlink" Target="https://www.filmaffinity.com/es/film499993.html" TargetMode="External"/><Relationship Id="rId4809" Type="http://schemas.openxmlformats.org/officeDocument/2006/relationships/hyperlink" Target="https://www.filmaffinity.com/es/film742929.html" TargetMode="External"/><Relationship Id="rId6164" Type="http://schemas.openxmlformats.org/officeDocument/2006/relationships/hyperlink" Target="https://www.filmaffinity.com/es/film709121.html" TargetMode="External"/><Relationship Id="rId7215" Type="http://schemas.openxmlformats.org/officeDocument/2006/relationships/hyperlink" Target="https://www.filmaffinity.com/es/film112486.html" TargetMode="External"/><Relationship Id="rId679" Type="http://schemas.openxmlformats.org/officeDocument/2006/relationships/hyperlink" Target="https://www.filmaffinity.com/es/film584711.html" TargetMode="External"/><Relationship Id="rId2774" Type="http://schemas.openxmlformats.org/officeDocument/2006/relationships/hyperlink" Target="https://www.filmaffinity.com/es/film915013.html" TargetMode="External"/><Relationship Id="rId5180" Type="http://schemas.openxmlformats.org/officeDocument/2006/relationships/hyperlink" Target="https://www.filmaffinity.com/es/film432072.html" TargetMode="External"/><Relationship Id="rId6231" Type="http://schemas.openxmlformats.org/officeDocument/2006/relationships/hyperlink" Target="https://www.filmaffinity.com/es/film949045.html" TargetMode="External"/><Relationship Id="rId746" Type="http://schemas.openxmlformats.org/officeDocument/2006/relationships/hyperlink" Target="https://www.filmaffinity.com/es/film786390.html" TargetMode="External"/><Relationship Id="rId1376" Type="http://schemas.openxmlformats.org/officeDocument/2006/relationships/hyperlink" Target="https://www.filmaffinity.com/es/film769269.html" TargetMode="External"/><Relationship Id="rId2427" Type="http://schemas.openxmlformats.org/officeDocument/2006/relationships/hyperlink" Target="https://www.filmaffinity.com/es/film548510.html" TargetMode="External"/><Relationship Id="rId3825" Type="http://schemas.openxmlformats.org/officeDocument/2006/relationships/hyperlink" Target="https://www.filmaffinity.com/es/film542049.html" TargetMode="External"/><Relationship Id="rId1029" Type="http://schemas.openxmlformats.org/officeDocument/2006/relationships/hyperlink" Target="https://www.filmaffinity.com/es/film400394.html" TargetMode="External"/><Relationship Id="rId1790" Type="http://schemas.openxmlformats.org/officeDocument/2006/relationships/hyperlink" Target="https://www.filmaffinity.com/es/film776226.html" TargetMode="External"/><Relationship Id="rId2841" Type="http://schemas.openxmlformats.org/officeDocument/2006/relationships/hyperlink" Target="https://www.filmaffinity.com/es/film859525.html" TargetMode="External"/><Relationship Id="rId5997" Type="http://schemas.openxmlformats.org/officeDocument/2006/relationships/hyperlink" Target="https://www.filmaffinity.com/es/film871970.html" TargetMode="External"/><Relationship Id="rId82" Type="http://schemas.openxmlformats.org/officeDocument/2006/relationships/hyperlink" Target="https://www.filmaffinity.com/es/film907134.html" TargetMode="External"/><Relationship Id="rId813" Type="http://schemas.openxmlformats.org/officeDocument/2006/relationships/hyperlink" Target="https://www.filmaffinity.com/es/film716687.html" TargetMode="External"/><Relationship Id="rId1443" Type="http://schemas.openxmlformats.org/officeDocument/2006/relationships/hyperlink" Target="https://www.filmaffinity.com/es/film790126.html" TargetMode="External"/><Relationship Id="rId4599" Type="http://schemas.openxmlformats.org/officeDocument/2006/relationships/hyperlink" Target="https://www.filmaffinity.com/es/film810927.html" TargetMode="External"/><Relationship Id="rId7072" Type="http://schemas.openxmlformats.org/officeDocument/2006/relationships/hyperlink" Target="https://www.filmaffinity.com/es/film956733.html" TargetMode="External"/><Relationship Id="rId1510" Type="http://schemas.openxmlformats.org/officeDocument/2006/relationships/hyperlink" Target="https://www.filmaffinity.com/es/film103681.html" TargetMode="External"/><Relationship Id="rId4666" Type="http://schemas.openxmlformats.org/officeDocument/2006/relationships/hyperlink" Target="https://www.filmaffinity.com/es/film631874.html" TargetMode="External"/><Relationship Id="rId5717" Type="http://schemas.openxmlformats.org/officeDocument/2006/relationships/hyperlink" Target="https://www.filmaffinity.com/es/film186063.html" TargetMode="External"/><Relationship Id="rId3268" Type="http://schemas.openxmlformats.org/officeDocument/2006/relationships/hyperlink" Target="https://www.filmaffinity.com/es/film982929.html" TargetMode="External"/><Relationship Id="rId3682" Type="http://schemas.openxmlformats.org/officeDocument/2006/relationships/hyperlink" Target="https://www.filmaffinity.com/es/film354505.html" TargetMode="External"/><Relationship Id="rId4319" Type="http://schemas.openxmlformats.org/officeDocument/2006/relationships/hyperlink" Target="https://www.filmaffinity.com/es/film619259.html" TargetMode="External"/><Relationship Id="rId4733" Type="http://schemas.openxmlformats.org/officeDocument/2006/relationships/hyperlink" Target="https://www.filmaffinity.com/es/film457374.html" TargetMode="External"/><Relationship Id="rId189" Type="http://schemas.openxmlformats.org/officeDocument/2006/relationships/hyperlink" Target="https://www.filmaffinity.com/es/film587531.html" TargetMode="External"/><Relationship Id="rId2284" Type="http://schemas.openxmlformats.org/officeDocument/2006/relationships/hyperlink" Target="https://www.filmaffinity.com/es/film833087.html" TargetMode="External"/><Relationship Id="rId3335" Type="http://schemas.openxmlformats.org/officeDocument/2006/relationships/hyperlink" Target="https://www.filmaffinity.com/es/film793855.html" TargetMode="External"/><Relationship Id="rId256" Type="http://schemas.openxmlformats.org/officeDocument/2006/relationships/hyperlink" Target="https://www.filmaffinity.com/es/film273720.html" TargetMode="External"/><Relationship Id="rId670" Type="http://schemas.openxmlformats.org/officeDocument/2006/relationships/hyperlink" Target="https://www.filmaffinity.com/es/film956695.html" TargetMode="External"/><Relationship Id="rId2351" Type="http://schemas.openxmlformats.org/officeDocument/2006/relationships/hyperlink" Target="https://www.filmaffinity.com/es/film233013.html" TargetMode="External"/><Relationship Id="rId3402" Type="http://schemas.openxmlformats.org/officeDocument/2006/relationships/hyperlink" Target="https://www.filmaffinity.com/es/film141408.html" TargetMode="External"/><Relationship Id="rId4800" Type="http://schemas.openxmlformats.org/officeDocument/2006/relationships/hyperlink" Target="https://www.filmaffinity.com/es/film730040.html" TargetMode="External"/><Relationship Id="rId6558" Type="http://schemas.openxmlformats.org/officeDocument/2006/relationships/hyperlink" Target="https://www.filmaffinity.com/es/moviegenre.php?genre=WE&amp;attr=rat_count&amp;nodoc" TargetMode="External"/><Relationship Id="rId323" Type="http://schemas.openxmlformats.org/officeDocument/2006/relationships/hyperlink" Target="https://www.filmaffinity.com/es/film405893.html" TargetMode="External"/><Relationship Id="rId2004" Type="http://schemas.openxmlformats.org/officeDocument/2006/relationships/hyperlink" Target="https://www.filmaffinity.com/es/film415485.html" TargetMode="External"/><Relationship Id="rId6972" Type="http://schemas.openxmlformats.org/officeDocument/2006/relationships/hyperlink" Target="https://www.filmaffinity.com/es/film866111.html" TargetMode="External"/><Relationship Id="rId4176" Type="http://schemas.openxmlformats.org/officeDocument/2006/relationships/hyperlink" Target="https://www.filmaffinity.com/es/film533016.html" TargetMode="External"/><Relationship Id="rId5574" Type="http://schemas.openxmlformats.org/officeDocument/2006/relationships/hyperlink" Target="https://www.filmaffinity.com/es/film441121.html" TargetMode="External"/><Relationship Id="rId6625" Type="http://schemas.openxmlformats.org/officeDocument/2006/relationships/hyperlink" Target="https://www.filmaffinity.com/es/moviegenre.php?genre=CO&amp;attr=rat_count&amp;nodoc" TargetMode="External"/><Relationship Id="rId1020" Type="http://schemas.openxmlformats.org/officeDocument/2006/relationships/hyperlink" Target="https://www.filmaffinity.com/es/film820785.html" TargetMode="External"/><Relationship Id="rId4590" Type="http://schemas.openxmlformats.org/officeDocument/2006/relationships/hyperlink" Target="https://www.filmaffinity.com/es/film690183.html" TargetMode="External"/><Relationship Id="rId5227" Type="http://schemas.openxmlformats.org/officeDocument/2006/relationships/hyperlink" Target="https://www.filmaffinity.com/es/film198916.html" TargetMode="External"/><Relationship Id="rId5641" Type="http://schemas.openxmlformats.org/officeDocument/2006/relationships/hyperlink" Target="https://www.filmaffinity.com/es/film236046.html" TargetMode="External"/><Relationship Id="rId1837" Type="http://schemas.openxmlformats.org/officeDocument/2006/relationships/hyperlink" Target="https://www.filmaffinity.com/es/film602868.html" TargetMode="External"/><Relationship Id="rId3192" Type="http://schemas.openxmlformats.org/officeDocument/2006/relationships/hyperlink" Target="https://www.filmaffinity.com/es/film475004.html" TargetMode="External"/><Relationship Id="rId4243" Type="http://schemas.openxmlformats.org/officeDocument/2006/relationships/hyperlink" Target="https://www.filmaffinity.com/es/film913833.html" TargetMode="External"/><Relationship Id="rId7399" Type="http://schemas.openxmlformats.org/officeDocument/2006/relationships/hyperlink" Target="https://www.filmaffinity.com/es/film312451.html" TargetMode="External"/><Relationship Id="rId4310" Type="http://schemas.openxmlformats.org/officeDocument/2006/relationships/hyperlink" Target="https://www.filmaffinity.com/es/film184882.html" TargetMode="External"/><Relationship Id="rId7466" Type="http://schemas.openxmlformats.org/officeDocument/2006/relationships/hyperlink" Target="https://www.filmaffinity.com/es/film975546.html" TargetMode="External"/><Relationship Id="rId180" Type="http://schemas.openxmlformats.org/officeDocument/2006/relationships/hyperlink" Target="https://www.filmaffinity.com/es/film192114.html" TargetMode="External"/><Relationship Id="rId1904" Type="http://schemas.openxmlformats.org/officeDocument/2006/relationships/hyperlink" Target="https://www.filmaffinity.com/es/film801483.html" TargetMode="External"/><Relationship Id="rId6068" Type="http://schemas.openxmlformats.org/officeDocument/2006/relationships/hyperlink" Target="https://www.filmaffinity.com/es/film565240.html" TargetMode="External"/><Relationship Id="rId6482" Type="http://schemas.openxmlformats.org/officeDocument/2006/relationships/hyperlink" Target="https://www.filmaffinity.com/es/moviegenre.php?genre=CO&amp;attr=rat_count&amp;nodoc" TargetMode="External"/><Relationship Id="rId7119" Type="http://schemas.openxmlformats.org/officeDocument/2006/relationships/hyperlink" Target="https://www.filmaffinity.com/es/film357692.html" TargetMode="External"/><Relationship Id="rId5084" Type="http://schemas.openxmlformats.org/officeDocument/2006/relationships/hyperlink" Target="https://www.filmaffinity.com/es/film893943.html" TargetMode="External"/><Relationship Id="rId6135" Type="http://schemas.openxmlformats.org/officeDocument/2006/relationships/hyperlink" Target="https://www.filmaffinity.com/es/film717819.html" TargetMode="External"/><Relationship Id="rId997" Type="http://schemas.openxmlformats.org/officeDocument/2006/relationships/hyperlink" Target="https://www.filmaffinity.com/es/film363495.html" TargetMode="External"/><Relationship Id="rId2678" Type="http://schemas.openxmlformats.org/officeDocument/2006/relationships/hyperlink" Target="https://www.filmaffinity.com/es/film966177.html" TargetMode="External"/><Relationship Id="rId3729" Type="http://schemas.openxmlformats.org/officeDocument/2006/relationships/hyperlink" Target="https://www.filmaffinity.com/es/film315422.html" TargetMode="External"/><Relationship Id="rId5151" Type="http://schemas.openxmlformats.org/officeDocument/2006/relationships/hyperlink" Target="https://www.filmaffinity.com/es/film647907.html" TargetMode="External"/><Relationship Id="rId1694" Type="http://schemas.openxmlformats.org/officeDocument/2006/relationships/hyperlink" Target="https://www.filmaffinity.com/es/film227224.html" TargetMode="External"/><Relationship Id="rId2745" Type="http://schemas.openxmlformats.org/officeDocument/2006/relationships/hyperlink" Target="https://www.filmaffinity.com/es/film285792.html" TargetMode="External"/><Relationship Id="rId6202" Type="http://schemas.openxmlformats.org/officeDocument/2006/relationships/hyperlink" Target="https://www.filmaffinity.com/es/film199416.html" TargetMode="External"/><Relationship Id="rId717" Type="http://schemas.openxmlformats.org/officeDocument/2006/relationships/hyperlink" Target="https://www.filmaffinity.com/es/film246178.html" TargetMode="External"/><Relationship Id="rId1347" Type="http://schemas.openxmlformats.org/officeDocument/2006/relationships/hyperlink" Target="https://www.filmaffinity.com/es/film555982.html" TargetMode="External"/><Relationship Id="rId1761" Type="http://schemas.openxmlformats.org/officeDocument/2006/relationships/hyperlink" Target="https://www.filmaffinity.com/es/film283365.html" TargetMode="External"/><Relationship Id="rId2812" Type="http://schemas.openxmlformats.org/officeDocument/2006/relationships/hyperlink" Target="https://www.filmaffinity.com/es/film830870.html" TargetMode="External"/><Relationship Id="rId5968" Type="http://schemas.openxmlformats.org/officeDocument/2006/relationships/hyperlink" Target="https://www.filmaffinity.com/es/film626718.html" TargetMode="External"/><Relationship Id="rId53" Type="http://schemas.openxmlformats.org/officeDocument/2006/relationships/hyperlink" Target="https://www.filmaffinity.com/es/film433124.html" TargetMode="External"/><Relationship Id="rId1414" Type="http://schemas.openxmlformats.org/officeDocument/2006/relationships/hyperlink" Target="https://www.filmaffinity.com/es/film300234.html" TargetMode="External"/><Relationship Id="rId4984" Type="http://schemas.openxmlformats.org/officeDocument/2006/relationships/hyperlink" Target="https://www.filmaffinity.com/es/film468657.html" TargetMode="External"/><Relationship Id="rId7390" Type="http://schemas.openxmlformats.org/officeDocument/2006/relationships/hyperlink" Target="https://www.filmaffinity.com/es/film575761.html" TargetMode="External"/><Relationship Id="rId3586" Type="http://schemas.openxmlformats.org/officeDocument/2006/relationships/hyperlink" Target="https://www.filmaffinity.com/es/film335533.html" TargetMode="External"/><Relationship Id="rId4637" Type="http://schemas.openxmlformats.org/officeDocument/2006/relationships/hyperlink" Target="https://www.filmaffinity.com/es/film575330.html" TargetMode="External"/><Relationship Id="rId7043" Type="http://schemas.openxmlformats.org/officeDocument/2006/relationships/hyperlink" Target="https://www.filmaffinity.com/es/film883747.html" TargetMode="External"/><Relationship Id="rId2188" Type="http://schemas.openxmlformats.org/officeDocument/2006/relationships/hyperlink" Target="https://www.filmaffinity.com/es/film814840.html" TargetMode="External"/><Relationship Id="rId3239" Type="http://schemas.openxmlformats.org/officeDocument/2006/relationships/hyperlink" Target="https://www.filmaffinity.com/es/film406770.html" TargetMode="External"/><Relationship Id="rId7110" Type="http://schemas.openxmlformats.org/officeDocument/2006/relationships/hyperlink" Target="https://www.filmaffinity.com/es/film642801.html" TargetMode="External"/><Relationship Id="rId574" Type="http://schemas.openxmlformats.org/officeDocument/2006/relationships/hyperlink" Target="https://www.filmaffinity.com/es/film679358.html" TargetMode="External"/><Relationship Id="rId2255" Type="http://schemas.openxmlformats.org/officeDocument/2006/relationships/hyperlink" Target="https://www.filmaffinity.com/es/film560158.html" TargetMode="External"/><Relationship Id="rId3653" Type="http://schemas.openxmlformats.org/officeDocument/2006/relationships/hyperlink" Target="https://www.filmaffinity.com/es/film949251.html" TargetMode="External"/><Relationship Id="rId4704" Type="http://schemas.openxmlformats.org/officeDocument/2006/relationships/hyperlink" Target="https://www.filmaffinity.com/es/film848389.html" TargetMode="External"/><Relationship Id="rId227" Type="http://schemas.openxmlformats.org/officeDocument/2006/relationships/hyperlink" Target="https://www.filmaffinity.com/es/film953956.html" TargetMode="External"/><Relationship Id="rId3306" Type="http://schemas.openxmlformats.org/officeDocument/2006/relationships/hyperlink" Target="https://www.filmaffinity.com/es/film335511.html" TargetMode="External"/><Relationship Id="rId3720" Type="http://schemas.openxmlformats.org/officeDocument/2006/relationships/hyperlink" Target="https://www.filmaffinity.com/es/film345445.html" TargetMode="External"/><Relationship Id="rId6876" Type="http://schemas.openxmlformats.org/officeDocument/2006/relationships/hyperlink" Target="https://www.filmaffinity.com/es/film811632.html" TargetMode="External"/><Relationship Id="rId641" Type="http://schemas.openxmlformats.org/officeDocument/2006/relationships/hyperlink" Target="https://www.filmaffinity.com/es/film339057.html" TargetMode="External"/><Relationship Id="rId1271" Type="http://schemas.openxmlformats.org/officeDocument/2006/relationships/hyperlink" Target="https://www.filmaffinity.com/es/film372890.html" TargetMode="External"/><Relationship Id="rId2322" Type="http://schemas.openxmlformats.org/officeDocument/2006/relationships/hyperlink" Target="https://www.filmaffinity.com/es/film342839.html" TargetMode="External"/><Relationship Id="rId5478" Type="http://schemas.openxmlformats.org/officeDocument/2006/relationships/hyperlink" Target="https://www.filmaffinity.com/es/film308748.html" TargetMode="External"/><Relationship Id="rId5892" Type="http://schemas.openxmlformats.org/officeDocument/2006/relationships/hyperlink" Target="https://www.filmaffinity.com/es/film620366.html" TargetMode="External"/><Relationship Id="rId6529" Type="http://schemas.openxmlformats.org/officeDocument/2006/relationships/hyperlink" Target="https://www.filmaffinity.com/es/search.php?stype=cast&amp;sn&amp;stext=Ryan%20Reynolds" TargetMode="External"/><Relationship Id="rId6943" Type="http://schemas.openxmlformats.org/officeDocument/2006/relationships/hyperlink" Target="https://www.filmaffinity.com/es/film170710.html" TargetMode="External"/><Relationship Id="rId4494" Type="http://schemas.openxmlformats.org/officeDocument/2006/relationships/hyperlink" Target="https://www.filmaffinity.com/es/film725081.html" TargetMode="External"/><Relationship Id="rId5545" Type="http://schemas.openxmlformats.org/officeDocument/2006/relationships/hyperlink" Target="https://www.filmaffinity.com/es/film315734.html" TargetMode="External"/><Relationship Id="rId3096" Type="http://schemas.openxmlformats.org/officeDocument/2006/relationships/hyperlink" Target="https://www.filmaffinity.com/es/film766723.html" TargetMode="External"/><Relationship Id="rId4147" Type="http://schemas.openxmlformats.org/officeDocument/2006/relationships/hyperlink" Target="https://www.filmaffinity.com/es/film648584.html" TargetMode="External"/><Relationship Id="rId4561" Type="http://schemas.openxmlformats.org/officeDocument/2006/relationships/hyperlink" Target="https://www.filmaffinity.com/es/film970005.html" TargetMode="External"/><Relationship Id="rId5612" Type="http://schemas.openxmlformats.org/officeDocument/2006/relationships/hyperlink" Target="https://www.filmaffinity.com/es/film669035.html" TargetMode="External"/><Relationship Id="rId3163" Type="http://schemas.openxmlformats.org/officeDocument/2006/relationships/hyperlink" Target="https://www.filmaffinity.com/es/film907970.html" TargetMode="External"/><Relationship Id="rId4214" Type="http://schemas.openxmlformats.org/officeDocument/2006/relationships/hyperlink" Target="https://www.filmaffinity.com/es/film381990.html" TargetMode="External"/><Relationship Id="rId1808" Type="http://schemas.openxmlformats.org/officeDocument/2006/relationships/hyperlink" Target="https://www.filmaffinity.com/es/film675069.html" TargetMode="External"/><Relationship Id="rId6386" Type="http://schemas.openxmlformats.org/officeDocument/2006/relationships/hyperlink" Target="https://www.filmaffinity.com/es/film927384.html" TargetMode="External"/><Relationship Id="rId151" Type="http://schemas.openxmlformats.org/officeDocument/2006/relationships/hyperlink" Target="https://www.filmaffinity.com/es/film920852.html" TargetMode="External"/><Relationship Id="rId3230" Type="http://schemas.openxmlformats.org/officeDocument/2006/relationships/hyperlink" Target="https://www.filmaffinity.com/es/film665585.html" TargetMode="External"/><Relationship Id="rId6039" Type="http://schemas.openxmlformats.org/officeDocument/2006/relationships/hyperlink" Target="https://www.filmaffinity.com/es/film452048.html" TargetMode="External"/><Relationship Id="rId7437" Type="http://schemas.openxmlformats.org/officeDocument/2006/relationships/hyperlink" Target="https://www.filmaffinity.com/es/film869072.html" TargetMode="External"/><Relationship Id="rId2996" Type="http://schemas.openxmlformats.org/officeDocument/2006/relationships/hyperlink" Target="https://www.filmaffinity.com/es/film340610.html" TargetMode="External"/><Relationship Id="rId6453" Type="http://schemas.openxmlformats.org/officeDocument/2006/relationships/hyperlink" Target="https://www.filmaffinity.com/es/moviegenre.php?genre=DR&amp;attr=rat_count&amp;nodoc" TargetMode="External"/><Relationship Id="rId968" Type="http://schemas.openxmlformats.org/officeDocument/2006/relationships/hyperlink" Target="https://www.filmaffinity.com/es/film138734.html" TargetMode="External"/><Relationship Id="rId1598" Type="http://schemas.openxmlformats.org/officeDocument/2006/relationships/hyperlink" Target="https://www.filmaffinity.com/es/film932140.html" TargetMode="External"/><Relationship Id="rId2649" Type="http://schemas.openxmlformats.org/officeDocument/2006/relationships/hyperlink" Target="https://www.filmaffinity.com/es/film256070.html" TargetMode="External"/><Relationship Id="rId5055" Type="http://schemas.openxmlformats.org/officeDocument/2006/relationships/hyperlink" Target="https://www.filmaffinity.com/es/film809035.html" TargetMode="External"/><Relationship Id="rId6106" Type="http://schemas.openxmlformats.org/officeDocument/2006/relationships/hyperlink" Target="https://www.filmaffinity.com/es/film681417.html" TargetMode="External"/><Relationship Id="rId6520" Type="http://schemas.openxmlformats.org/officeDocument/2006/relationships/hyperlink" Target="https://www.filmaffinity.com/es/moviegenre.php?genre=WE&amp;attr=rat_count&amp;nodoc" TargetMode="External"/><Relationship Id="rId1665" Type="http://schemas.openxmlformats.org/officeDocument/2006/relationships/hyperlink" Target="https://www.filmaffinity.com/es/film657471.html" TargetMode="External"/><Relationship Id="rId2716" Type="http://schemas.openxmlformats.org/officeDocument/2006/relationships/hyperlink" Target="https://www.filmaffinity.com/es/film190244.html" TargetMode="External"/><Relationship Id="rId4071" Type="http://schemas.openxmlformats.org/officeDocument/2006/relationships/hyperlink" Target="https://www.filmaffinity.com/es/film233961.html" TargetMode="External"/><Relationship Id="rId5122" Type="http://schemas.openxmlformats.org/officeDocument/2006/relationships/hyperlink" Target="https://www.filmaffinity.com/es/film146402.html" TargetMode="External"/><Relationship Id="rId1318" Type="http://schemas.openxmlformats.org/officeDocument/2006/relationships/hyperlink" Target="https://www.filmaffinity.com/es/film829080.html" TargetMode="External"/><Relationship Id="rId7294" Type="http://schemas.openxmlformats.org/officeDocument/2006/relationships/hyperlink" Target="https://www.filmaffinity.com/es/film143988.html" TargetMode="External"/><Relationship Id="rId1732" Type="http://schemas.openxmlformats.org/officeDocument/2006/relationships/hyperlink" Target="https://www.filmaffinity.com/es/film265683.html" TargetMode="External"/><Relationship Id="rId4888" Type="http://schemas.openxmlformats.org/officeDocument/2006/relationships/hyperlink" Target="https://www.filmaffinity.com/es/film514728.html" TargetMode="External"/><Relationship Id="rId5939" Type="http://schemas.openxmlformats.org/officeDocument/2006/relationships/hyperlink" Target="https://www.filmaffinity.com/es/film469434.html" TargetMode="External"/><Relationship Id="rId7154" Type="http://schemas.openxmlformats.org/officeDocument/2006/relationships/hyperlink" Target="https://www.filmaffinity.com/es/film813875.html" TargetMode="External"/><Relationship Id="rId7361" Type="http://schemas.openxmlformats.org/officeDocument/2006/relationships/hyperlink" Target="https://www.filmaffinity.com/es/film610878.html" TargetMode="External"/><Relationship Id="rId24" Type="http://schemas.openxmlformats.org/officeDocument/2006/relationships/hyperlink" Target="https://www.filmaffinity.com/es/film697533.html" TargetMode="External"/><Relationship Id="rId2299" Type="http://schemas.openxmlformats.org/officeDocument/2006/relationships/hyperlink" Target="https://www.filmaffinity.com/es/film647574.html" TargetMode="External"/><Relationship Id="rId3697" Type="http://schemas.openxmlformats.org/officeDocument/2006/relationships/hyperlink" Target="https://www.filmaffinity.com/es/film420923.html" TargetMode="External"/><Relationship Id="rId4748" Type="http://schemas.openxmlformats.org/officeDocument/2006/relationships/hyperlink" Target="https://www.filmaffinity.com/es/film518443.html" TargetMode="External"/><Relationship Id="rId4955" Type="http://schemas.openxmlformats.org/officeDocument/2006/relationships/hyperlink" Target="https://www.filmaffinity.com/es/film712377.html" TargetMode="External"/><Relationship Id="rId7014" Type="http://schemas.openxmlformats.org/officeDocument/2006/relationships/hyperlink" Target="https://www.filmaffinity.com/es/film880572.html" TargetMode="External"/><Relationship Id="rId3557" Type="http://schemas.openxmlformats.org/officeDocument/2006/relationships/hyperlink" Target="https://www.filmaffinity.com/es/film554883.html" TargetMode="External"/><Relationship Id="rId3764" Type="http://schemas.openxmlformats.org/officeDocument/2006/relationships/hyperlink" Target="https://www.filmaffinity.com/es/film537118.html" TargetMode="External"/><Relationship Id="rId3971" Type="http://schemas.openxmlformats.org/officeDocument/2006/relationships/hyperlink" Target="https://www.filmaffinity.com/es/film715344.html" TargetMode="External"/><Relationship Id="rId4608" Type="http://schemas.openxmlformats.org/officeDocument/2006/relationships/hyperlink" Target="https://www.filmaffinity.com/es/film351482.html" TargetMode="External"/><Relationship Id="rId4815" Type="http://schemas.openxmlformats.org/officeDocument/2006/relationships/hyperlink" Target="https://www.filmaffinity.com/es/film520428.html" TargetMode="External"/><Relationship Id="rId6170" Type="http://schemas.openxmlformats.org/officeDocument/2006/relationships/hyperlink" Target="https://www.filmaffinity.com/es/film565859.html" TargetMode="External"/><Relationship Id="rId7221" Type="http://schemas.openxmlformats.org/officeDocument/2006/relationships/hyperlink" Target="https://www.filmaffinity.com/es/film932793.html" TargetMode="External"/><Relationship Id="rId478" Type="http://schemas.openxmlformats.org/officeDocument/2006/relationships/hyperlink" Target="https://www.filmaffinity.com/es/film965134.html" TargetMode="External"/><Relationship Id="rId685" Type="http://schemas.openxmlformats.org/officeDocument/2006/relationships/hyperlink" Target="https://www.filmaffinity.com/es/film620534.html" TargetMode="External"/><Relationship Id="rId892" Type="http://schemas.openxmlformats.org/officeDocument/2006/relationships/hyperlink" Target="https://www.filmaffinity.com/es/film145476.html" TargetMode="External"/><Relationship Id="rId2159" Type="http://schemas.openxmlformats.org/officeDocument/2006/relationships/hyperlink" Target="https://www.filmaffinity.com/es/film266493.html" TargetMode="External"/><Relationship Id="rId2366" Type="http://schemas.openxmlformats.org/officeDocument/2006/relationships/hyperlink" Target="https://www.filmaffinity.com/es/film736350.html" TargetMode="External"/><Relationship Id="rId2573" Type="http://schemas.openxmlformats.org/officeDocument/2006/relationships/hyperlink" Target="https://www.filmaffinity.com/es/film212888.html" TargetMode="External"/><Relationship Id="rId2780" Type="http://schemas.openxmlformats.org/officeDocument/2006/relationships/hyperlink" Target="https://www.filmaffinity.com/es/film746966.html" TargetMode="External"/><Relationship Id="rId3417" Type="http://schemas.openxmlformats.org/officeDocument/2006/relationships/hyperlink" Target="https://www.filmaffinity.com/es/film110019.html" TargetMode="External"/><Relationship Id="rId3624" Type="http://schemas.openxmlformats.org/officeDocument/2006/relationships/hyperlink" Target="https://www.filmaffinity.com/es/film485674.html" TargetMode="External"/><Relationship Id="rId3831" Type="http://schemas.openxmlformats.org/officeDocument/2006/relationships/hyperlink" Target="https://www.filmaffinity.com/es/film873043.html" TargetMode="External"/><Relationship Id="rId6030" Type="http://schemas.openxmlformats.org/officeDocument/2006/relationships/hyperlink" Target="https://www.filmaffinity.com/es/film407989.html" TargetMode="External"/><Relationship Id="rId6987" Type="http://schemas.openxmlformats.org/officeDocument/2006/relationships/hyperlink" Target="https://www.filmaffinity.com/es/film772331.html" TargetMode="External"/><Relationship Id="rId338" Type="http://schemas.openxmlformats.org/officeDocument/2006/relationships/hyperlink" Target="https://www.filmaffinity.com/es/film282933.html" TargetMode="External"/><Relationship Id="rId545" Type="http://schemas.openxmlformats.org/officeDocument/2006/relationships/hyperlink" Target="https://www.filmaffinity.com/es/film452292.html" TargetMode="External"/><Relationship Id="rId752" Type="http://schemas.openxmlformats.org/officeDocument/2006/relationships/hyperlink" Target="https://www.filmaffinity.com/es/film765863.html" TargetMode="External"/><Relationship Id="rId1175" Type="http://schemas.openxmlformats.org/officeDocument/2006/relationships/hyperlink" Target="https://www.filmaffinity.com/es/film480125.html" TargetMode="External"/><Relationship Id="rId1382" Type="http://schemas.openxmlformats.org/officeDocument/2006/relationships/hyperlink" Target="https://www.filmaffinity.com/es/film942538.html" TargetMode="External"/><Relationship Id="rId2019" Type="http://schemas.openxmlformats.org/officeDocument/2006/relationships/hyperlink" Target="https://www.filmaffinity.com/es/film551842.html" TargetMode="External"/><Relationship Id="rId2226" Type="http://schemas.openxmlformats.org/officeDocument/2006/relationships/hyperlink" Target="https://www.filmaffinity.com/es/film906113.html" TargetMode="External"/><Relationship Id="rId2433" Type="http://schemas.openxmlformats.org/officeDocument/2006/relationships/hyperlink" Target="https://www.filmaffinity.com/es/film810954.html" TargetMode="External"/><Relationship Id="rId2640" Type="http://schemas.openxmlformats.org/officeDocument/2006/relationships/hyperlink" Target="https://www.filmaffinity.com/es/film955931.html" TargetMode="External"/><Relationship Id="rId5589" Type="http://schemas.openxmlformats.org/officeDocument/2006/relationships/hyperlink" Target="https://www.filmaffinity.com/es/film116084.html" TargetMode="External"/><Relationship Id="rId5796" Type="http://schemas.openxmlformats.org/officeDocument/2006/relationships/hyperlink" Target="https://www.filmaffinity.com/es/film205076.html" TargetMode="External"/><Relationship Id="rId6847" Type="http://schemas.openxmlformats.org/officeDocument/2006/relationships/hyperlink" Target="https://www.filmaffinity.com/es/film904134.html" TargetMode="External"/><Relationship Id="rId405" Type="http://schemas.openxmlformats.org/officeDocument/2006/relationships/hyperlink" Target="https://www.filmaffinity.com/es/film386354.html" TargetMode="External"/><Relationship Id="rId612" Type="http://schemas.openxmlformats.org/officeDocument/2006/relationships/hyperlink" Target="https://www.filmaffinity.com/es/film448775.html" TargetMode="External"/><Relationship Id="rId1035" Type="http://schemas.openxmlformats.org/officeDocument/2006/relationships/hyperlink" Target="https://www.filmaffinity.com/es/film639893.html" TargetMode="External"/><Relationship Id="rId1242" Type="http://schemas.openxmlformats.org/officeDocument/2006/relationships/hyperlink" Target="https://www.filmaffinity.com/es/film330910.html" TargetMode="External"/><Relationship Id="rId2500" Type="http://schemas.openxmlformats.org/officeDocument/2006/relationships/hyperlink" Target="https://www.filmaffinity.com/es/film615050.html" TargetMode="External"/><Relationship Id="rId4398" Type="http://schemas.openxmlformats.org/officeDocument/2006/relationships/hyperlink" Target="https://www.filmaffinity.com/es/film121752.html" TargetMode="External"/><Relationship Id="rId5449" Type="http://schemas.openxmlformats.org/officeDocument/2006/relationships/hyperlink" Target="https://www.filmaffinity.com/es/film715316.html" TargetMode="External"/><Relationship Id="rId5656" Type="http://schemas.openxmlformats.org/officeDocument/2006/relationships/hyperlink" Target="https://www.filmaffinity.com/es/film360407.html" TargetMode="External"/><Relationship Id="rId1102" Type="http://schemas.openxmlformats.org/officeDocument/2006/relationships/hyperlink" Target="https://www.filmaffinity.com/es/film669784.html" TargetMode="External"/><Relationship Id="rId4258" Type="http://schemas.openxmlformats.org/officeDocument/2006/relationships/hyperlink" Target="https://www.filmaffinity.com/es/film748407.html" TargetMode="External"/><Relationship Id="rId4465" Type="http://schemas.openxmlformats.org/officeDocument/2006/relationships/hyperlink" Target="https://www.filmaffinity.com/es/film900933.html" TargetMode="External"/><Relationship Id="rId5309" Type="http://schemas.openxmlformats.org/officeDocument/2006/relationships/hyperlink" Target="https://www.filmaffinity.com/es/film987714.html" TargetMode="External"/><Relationship Id="rId5863" Type="http://schemas.openxmlformats.org/officeDocument/2006/relationships/hyperlink" Target="https://www.filmaffinity.com/es/film658982.html" TargetMode="External"/><Relationship Id="rId6707" Type="http://schemas.openxmlformats.org/officeDocument/2006/relationships/hyperlink" Target="https://www.filmaffinity.com/es/moviegenre.php?genre=WE&amp;attr=rat_count&amp;nodoc" TargetMode="External"/><Relationship Id="rId6914" Type="http://schemas.openxmlformats.org/officeDocument/2006/relationships/hyperlink" Target="https://www.filmaffinity.com/es/film912061.html" TargetMode="External"/><Relationship Id="rId3067" Type="http://schemas.openxmlformats.org/officeDocument/2006/relationships/hyperlink" Target="https://www.filmaffinity.com/es/film358055.html" TargetMode="External"/><Relationship Id="rId3274" Type="http://schemas.openxmlformats.org/officeDocument/2006/relationships/hyperlink" Target="https://www.filmaffinity.com/es/film273737.html" TargetMode="External"/><Relationship Id="rId4118" Type="http://schemas.openxmlformats.org/officeDocument/2006/relationships/hyperlink" Target="https://www.filmaffinity.com/es/film549207.html" TargetMode="External"/><Relationship Id="rId4672" Type="http://schemas.openxmlformats.org/officeDocument/2006/relationships/hyperlink" Target="https://www.filmaffinity.com/es/film590013.html" TargetMode="External"/><Relationship Id="rId5516" Type="http://schemas.openxmlformats.org/officeDocument/2006/relationships/hyperlink" Target="https://www.filmaffinity.com/es/film645906.html" TargetMode="External"/><Relationship Id="rId5723" Type="http://schemas.openxmlformats.org/officeDocument/2006/relationships/hyperlink" Target="https://www.filmaffinity.com/es/film960934.html" TargetMode="External"/><Relationship Id="rId5930" Type="http://schemas.openxmlformats.org/officeDocument/2006/relationships/hyperlink" Target="https://www.filmaffinity.com/es/film908006.html" TargetMode="External"/><Relationship Id="rId195" Type="http://schemas.openxmlformats.org/officeDocument/2006/relationships/hyperlink" Target="https://www.filmaffinity.com/es/film504830.html" TargetMode="External"/><Relationship Id="rId1919" Type="http://schemas.openxmlformats.org/officeDocument/2006/relationships/hyperlink" Target="https://www.filmaffinity.com/es/film694694.html" TargetMode="External"/><Relationship Id="rId3481" Type="http://schemas.openxmlformats.org/officeDocument/2006/relationships/hyperlink" Target="https://www.filmaffinity.com/es/film151617.html" TargetMode="External"/><Relationship Id="rId4325" Type="http://schemas.openxmlformats.org/officeDocument/2006/relationships/hyperlink" Target="https://www.filmaffinity.com/es/film918148.html" TargetMode="External"/><Relationship Id="rId4532" Type="http://schemas.openxmlformats.org/officeDocument/2006/relationships/hyperlink" Target="https://www.filmaffinity.com/es/film797723.html" TargetMode="External"/><Relationship Id="rId2083" Type="http://schemas.openxmlformats.org/officeDocument/2006/relationships/hyperlink" Target="https://www.filmaffinity.com/es/film375856.html" TargetMode="External"/><Relationship Id="rId2290" Type="http://schemas.openxmlformats.org/officeDocument/2006/relationships/hyperlink" Target="https://www.filmaffinity.com/es/film986804.html" TargetMode="External"/><Relationship Id="rId3134" Type="http://schemas.openxmlformats.org/officeDocument/2006/relationships/hyperlink" Target="https://www.filmaffinity.com/es/film307369.html" TargetMode="External"/><Relationship Id="rId3341" Type="http://schemas.openxmlformats.org/officeDocument/2006/relationships/hyperlink" Target="https://www.filmaffinity.com/es/film177882.html" TargetMode="External"/><Relationship Id="rId6497" Type="http://schemas.openxmlformats.org/officeDocument/2006/relationships/hyperlink" Target="https://www.filmaffinity.com/es/moviegenre.php?genre=WE&amp;attr=rat_count&amp;nodoc" TargetMode="External"/><Relationship Id="rId262" Type="http://schemas.openxmlformats.org/officeDocument/2006/relationships/hyperlink" Target="https://www.filmaffinity.com/es/film950380.html" TargetMode="External"/><Relationship Id="rId2150" Type="http://schemas.openxmlformats.org/officeDocument/2006/relationships/hyperlink" Target="https://www.filmaffinity.com/es/film168511.html" TargetMode="External"/><Relationship Id="rId3201" Type="http://schemas.openxmlformats.org/officeDocument/2006/relationships/hyperlink" Target="https://www.filmaffinity.com/es/film200883.html" TargetMode="External"/><Relationship Id="rId5099" Type="http://schemas.openxmlformats.org/officeDocument/2006/relationships/hyperlink" Target="https://www.filmaffinity.com/es/film349020.html" TargetMode="External"/><Relationship Id="rId6357" Type="http://schemas.openxmlformats.org/officeDocument/2006/relationships/hyperlink" Target="https://www.filmaffinity.com/es/film295488.html" TargetMode="External"/><Relationship Id="rId6564" Type="http://schemas.openxmlformats.org/officeDocument/2006/relationships/hyperlink" Target="https://www.filmaffinity.com/es/moviegenre.php?genre=TH&amp;attr=rat_count&amp;nodoc" TargetMode="External"/><Relationship Id="rId6771" Type="http://schemas.openxmlformats.org/officeDocument/2006/relationships/hyperlink" Target="https://www.filmaffinity.com/es/film783812.html" TargetMode="External"/><Relationship Id="rId7408" Type="http://schemas.openxmlformats.org/officeDocument/2006/relationships/hyperlink" Target="https://www.filmaffinity.com/es/film951597.html" TargetMode="External"/><Relationship Id="rId122" Type="http://schemas.openxmlformats.org/officeDocument/2006/relationships/hyperlink" Target="https://www.filmaffinity.com/es/film491776.html" TargetMode="External"/><Relationship Id="rId2010" Type="http://schemas.openxmlformats.org/officeDocument/2006/relationships/hyperlink" Target="https://www.filmaffinity.com/es/film620744.html" TargetMode="External"/><Relationship Id="rId5166" Type="http://schemas.openxmlformats.org/officeDocument/2006/relationships/hyperlink" Target="https://www.filmaffinity.com/es/film563056.html" TargetMode="External"/><Relationship Id="rId5373" Type="http://schemas.openxmlformats.org/officeDocument/2006/relationships/hyperlink" Target="https://www.filmaffinity.com/es/film165747.html" TargetMode="External"/><Relationship Id="rId5580" Type="http://schemas.openxmlformats.org/officeDocument/2006/relationships/hyperlink" Target="https://www.filmaffinity.com/es/film433629.html" TargetMode="External"/><Relationship Id="rId6217" Type="http://schemas.openxmlformats.org/officeDocument/2006/relationships/hyperlink" Target="https://www.filmaffinity.com/es/film301052.html" TargetMode="External"/><Relationship Id="rId6424" Type="http://schemas.openxmlformats.org/officeDocument/2006/relationships/hyperlink" Target="https://www.filmaffinity.com/es/moviegenre.php?genre=CO&amp;attr=rat_count&amp;nodoc" TargetMode="External"/><Relationship Id="rId6631" Type="http://schemas.openxmlformats.org/officeDocument/2006/relationships/hyperlink" Target="https://www.filmaffinity.com/es/moviegenre.php?genre=CO&amp;attr=rat_count&amp;nodoc" TargetMode="External"/><Relationship Id="rId1569" Type="http://schemas.openxmlformats.org/officeDocument/2006/relationships/hyperlink" Target="https://www.filmaffinity.com/es/film519065.html" TargetMode="External"/><Relationship Id="rId2967" Type="http://schemas.openxmlformats.org/officeDocument/2006/relationships/hyperlink" Target="https://www.filmaffinity.com/es/film996430.html" TargetMode="External"/><Relationship Id="rId4182" Type="http://schemas.openxmlformats.org/officeDocument/2006/relationships/hyperlink" Target="https://www.filmaffinity.com/es/film869669.html" TargetMode="External"/><Relationship Id="rId5026" Type="http://schemas.openxmlformats.org/officeDocument/2006/relationships/hyperlink" Target="https://www.filmaffinity.com/es/film239766.html" TargetMode="External"/><Relationship Id="rId5233" Type="http://schemas.openxmlformats.org/officeDocument/2006/relationships/hyperlink" Target="https://www.filmaffinity.com/es/film789704.html" TargetMode="External"/><Relationship Id="rId5440" Type="http://schemas.openxmlformats.org/officeDocument/2006/relationships/hyperlink" Target="https://www.filmaffinity.com/es/film989975.html" TargetMode="External"/><Relationship Id="rId939" Type="http://schemas.openxmlformats.org/officeDocument/2006/relationships/hyperlink" Target="https://www.filmaffinity.com/es/film716835.html" TargetMode="External"/><Relationship Id="rId1776" Type="http://schemas.openxmlformats.org/officeDocument/2006/relationships/hyperlink" Target="https://www.filmaffinity.com/es/film389985.html" TargetMode="External"/><Relationship Id="rId1983" Type="http://schemas.openxmlformats.org/officeDocument/2006/relationships/hyperlink" Target="https://www.filmaffinity.com/es/film763409.html" TargetMode="External"/><Relationship Id="rId2827" Type="http://schemas.openxmlformats.org/officeDocument/2006/relationships/hyperlink" Target="https://www.filmaffinity.com/es/film221766.html" TargetMode="External"/><Relationship Id="rId4042" Type="http://schemas.openxmlformats.org/officeDocument/2006/relationships/hyperlink" Target="https://www.filmaffinity.com/es/film917419.html" TargetMode="External"/><Relationship Id="rId7198" Type="http://schemas.openxmlformats.org/officeDocument/2006/relationships/hyperlink" Target="https://www.filmaffinity.com/es/film455775.html" TargetMode="External"/><Relationship Id="rId68" Type="http://schemas.openxmlformats.org/officeDocument/2006/relationships/hyperlink" Target="https://www.filmaffinity.com/es/film560931.html" TargetMode="External"/><Relationship Id="rId1429" Type="http://schemas.openxmlformats.org/officeDocument/2006/relationships/hyperlink" Target="https://www.filmaffinity.com/es/film101069.html" TargetMode="External"/><Relationship Id="rId1636" Type="http://schemas.openxmlformats.org/officeDocument/2006/relationships/hyperlink" Target="https://www.filmaffinity.com/es/film967605.html" TargetMode="External"/><Relationship Id="rId1843" Type="http://schemas.openxmlformats.org/officeDocument/2006/relationships/hyperlink" Target="https://www.filmaffinity.com/es/film788590.html" TargetMode="External"/><Relationship Id="rId4999" Type="http://schemas.openxmlformats.org/officeDocument/2006/relationships/hyperlink" Target="https://www.filmaffinity.com/es/film164638.html" TargetMode="External"/><Relationship Id="rId5300" Type="http://schemas.openxmlformats.org/officeDocument/2006/relationships/hyperlink" Target="https://www.filmaffinity.com/es/film146796.html" TargetMode="External"/><Relationship Id="rId7058" Type="http://schemas.openxmlformats.org/officeDocument/2006/relationships/hyperlink" Target="https://www.filmaffinity.com/es/film363489.html" TargetMode="External"/><Relationship Id="rId1703" Type="http://schemas.openxmlformats.org/officeDocument/2006/relationships/hyperlink" Target="https://www.filmaffinity.com/es/film866978.html" TargetMode="External"/><Relationship Id="rId1910" Type="http://schemas.openxmlformats.org/officeDocument/2006/relationships/hyperlink" Target="https://www.filmaffinity.com/es/film590546.html" TargetMode="External"/><Relationship Id="rId4859" Type="http://schemas.openxmlformats.org/officeDocument/2006/relationships/hyperlink" Target="https://www.filmaffinity.com/es/film376544.html" TargetMode="External"/><Relationship Id="rId7265" Type="http://schemas.openxmlformats.org/officeDocument/2006/relationships/hyperlink" Target="https://www.filmaffinity.com/es/film535377.html" TargetMode="External"/><Relationship Id="rId7472" Type="http://schemas.openxmlformats.org/officeDocument/2006/relationships/hyperlink" Target="https://www.filmaffinity.com/es/film951083.html" TargetMode="External"/><Relationship Id="rId3668" Type="http://schemas.openxmlformats.org/officeDocument/2006/relationships/hyperlink" Target="https://www.filmaffinity.com/es/film848118.html" TargetMode="External"/><Relationship Id="rId3875" Type="http://schemas.openxmlformats.org/officeDocument/2006/relationships/hyperlink" Target="https://www.filmaffinity.com/es/film458433.html" TargetMode="External"/><Relationship Id="rId4719" Type="http://schemas.openxmlformats.org/officeDocument/2006/relationships/hyperlink" Target="https://www.filmaffinity.com/es/film421759.html" TargetMode="External"/><Relationship Id="rId4926" Type="http://schemas.openxmlformats.org/officeDocument/2006/relationships/hyperlink" Target="https://www.filmaffinity.com/es/film128851.html" TargetMode="External"/><Relationship Id="rId6074" Type="http://schemas.openxmlformats.org/officeDocument/2006/relationships/hyperlink" Target="https://www.filmaffinity.com/es/film874990.html" TargetMode="External"/><Relationship Id="rId6281" Type="http://schemas.openxmlformats.org/officeDocument/2006/relationships/hyperlink" Target="https://www.filmaffinity.com/es/film387615.html" TargetMode="External"/><Relationship Id="rId7125" Type="http://schemas.openxmlformats.org/officeDocument/2006/relationships/hyperlink" Target="https://www.filmaffinity.com/es/film147468.html" TargetMode="External"/><Relationship Id="rId7332" Type="http://schemas.openxmlformats.org/officeDocument/2006/relationships/hyperlink" Target="https://www.filmaffinity.com/es/film724944.html" TargetMode="External"/><Relationship Id="rId589" Type="http://schemas.openxmlformats.org/officeDocument/2006/relationships/hyperlink" Target="https://www.filmaffinity.com/es/film667556.html" TargetMode="External"/><Relationship Id="rId796" Type="http://schemas.openxmlformats.org/officeDocument/2006/relationships/hyperlink" Target="https://www.filmaffinity.com/es/film468263.html" TargetMode="External"/><Relationship Id="rId2477" Type="http://schemas.openxmlformats.org/officeDocument/2006/relationships/hyperlink" Target="https://www.filmaffinity.com/es/film145667.html" TargetMode="External"/><Relationship Id="rId2684" Type="http://schemas.openxmlformats.org/officeDocument/2006/relationships/hyperlink" Target="https://www.filmaffinity.com/es/film821848.html" TargetMode="External"/><Relationship Id="rId3528" Type="http://schemas.openxmlformats.org/officeDocument/2006/relationships/hyperlink" Target="https://www.filmaffinity.com/es/film188962.html" TargetMode="External"/><Relationship Id="rId3735" Type="http://schemas.openxmlformats.org/officeDocument/2006/relationships/hyperlink" Target="https://www.filmaffinity.com/es/film621294.html" TargetMode="External"/><Relationship Id="rId5090" Type="http://schemas.openxmlformats.org/officeDocument/2006/relationships/hyperlink" Target="https://www.filmaffinity.com/es/film504674.html" TargetMode="External"/><Relationship Id="rId6141" Type="http://schemas.openxmlformats.org/officeDocument/2006/relationships/hyperlink" Target="https://www.filmaffinity.com/es/film705256.html" TargetMode="External"/><Relationship Id="rId449" Type="http://schemas.openxmlformats.org/officeDocument/2006/relationships/hyperlink" Target="https://www.filmaffinity.com/es/film606822.html" TargetMode="External"/><Relationship Id="rId656" Type="http://schemas.openxmlformats.org/officeDocument/2006/relationships/hyperlink" Target="https://www.filmaffinity.com/es/film544796.html" TargetMode="External"/><Relationship Id="rId863" Type="http://schemas.openxmlformats.org/officeDocument/2006/relationships/hyperlink" Target="https://www.filmaffinity.com/es/film616913.html" TargetMode="External"/><Relationship Id="rId1079" Type="http://schemas.openxmlformats.org/officeDocument/2006/relationships/hyperlink" Target="https://www.filmaffinity.com/es/film811521.html" TargetMode="External"/><Relationship Id="rId1286" Type="http://schemas.openxmlformats.org/officeDocument/2006/relationships/hyperlink" Target="https://www.filmaffinity.com/es/film325319.html" TargetMode="External"/><Relationship Id="rId1493" Type="http://schemas.openxmlformats.org/officeDocument/2006/relationships/hyperlink" Target="https://www.filmaffinity.com/es/film654426.html" TargetMode="External"/><Relationship Id="rId2337" Type="http://schemas.openxmlformats.org/officeDocument/2006/relationships/hyperlink" Target="https://www.filmaffinity.com/es/film506203.html" TargetMode="External"/><Relationship Id="rId2544" Type="http://schemas.openxmlformats.org/officeDocument/2006/relationships/hyperlink" Target="https://www.filmaffinity.com/es/film465044.html" TargetMode="External"/><Relationship Id="rId2891" Type="http://schemas.openxmlformats.org/officeDocument/2006/relationships/hyperlink" Target="https://www.filmaffinity.com/es/film307038.html" TargetMode="External"/><Relationship Id="rId3942" Type="http://schemas.openxmlformats.org/officeDocument/2006/relationships/hyperlink" Target="https://www.filmaffinity.com/es/film927469.html" TargetMode="External"/><Relationship Id="rId6001" Type="http://schemas.openxmlformats.org/officeDocument/2006/relationships/hyperlink" Target="https://www.filmaffinity.com/es/film137461.html" TargetMode="External"/><Relationship Id="rId309" Type="http://schemas.openxmlformats.org/officeDocument/2006/relationships/hyperlink" Target="https://www.filmaffinity.com/es/film791931.html" TargetMode="External"/><Relationship Id="rId516" Type="http://schemas.openxmlformats.org/officeDocument/2006/relationships/hyperlink" Target="https://www.filmaffinity.com/es/film915585.html" TargetMode="External"/><Relationship Id="rId1146" Type="http://schemas.openxmlformats.org/officeDocument/2006/relationships/hyperlink" Target="https://www.filmaffinity.com/es/film221620.html" TargetMode="External"/><Relationship Id="rId2751" Type="http://schemas.openxmlformats.org/officeDocument/2006/relationships/hyperlink" Target="https://www.filmaffinity.com/es/film163646.html" TargetMode="External"/><Relationship Id="rId3802" Type="http://schemas.openxmlformats.org/officeDocument/2006/relationships/hyperlink" Target="https://www.filmaffinity.com/es/film141786.html" TargetMode="External"/><Relationship Id="rId6958" Type="http://schemas.openxmlformats.org/officeDocument/2006/relationships/hyperlink" Target="https://www.filmaffinity.com/es/film413865.html" TargetMode="External"/><Relationship Id="rId723" Type="http://schemas.openxmlformats.org/officeDocument/2006/relationships/hyperlink" Target="https://www.filmaffinity.com/es/film591096.html" TargetMode="External"/><Relationship Id="rId930" Type="http://schemas.openxmlformats.org/officeDocument/2006/relationships/hyperlink" Target="https://www.filmaffinity.com/es/film580617.html" TargetMode="External"/><Relationship Id="rId1006" Type="http://schemas.openxmlformats.org/officeDocument/2006/relationships/hyperlink" Target="https://www.filmaffinity.com/es/film349382.html" TargetMode="External"/><Relationship Id="rId1353" Type="http://schemas.openxmlformats.org/officeDocument/2006/relationships/hyperlink" Target="https://www.filmaffinity.com/es/film873148.html" TargetMode="External"/><Relationship Id="rId1560" Type="http://schemas.openxmlformats.org/officeDocument/2006/relationships/hyperlink" Target="https://www.filmaffinity.com/es/film802087.html" TargetMode="External"/><Relationship Id="rId2404" Type="http://schemas.openxmlformats.org/officeDocument/2006/relationships/hyperlink" Target="https://www.filmaffinity.com/es/film732294.html" TargetMode="External"/><Relationship Id="rId2611" Type="http://schemas.openxmlformats.org/officeDocument/2006/relationships/hyperlink" Target="https://www.filmaffinity.com/es/film134945.html" TargetMode="External"/><Relationship Id="rId5767" Type="http://schemas.openxmlformats.org/officeDocument/2006/relationships/hyperlink" Target="https://www.filmaffinity.com/es/film966553.html" TargetMode="External"/><Relationship Id="rId5974" Type="http://schemas.openxmlformats.org/officeDocument/2006/relationships/hyperlink" Target="https://www.filmaffinity.com/es/film178318.html" TargetMode="External"/><Relationship Id="rId6818" Type="http://schemas.openxmlformats.org/officeDocument/2006/relationships/hyperlink" Target="https://www.filmaffinity.com/es/film603499.html" TargetMode="External"/><Relationship Id="rId1213" Type="http://schemas.openxmlformats.org/officeDocument/2006/relationships/hyperlink" Target="https://www.filmaffinity.com/es/film868294.html" TargetMode="External"/><Relationship Id="rId1420" Type="http://schemas.openxmlformats.org/officeDocument/2006/relationships/hyperlink" Target="https://www.filmaffinity.com/es/film260427.html" TargetMode="External"/><Relationship Id="rId4369" Type="http://schemas.openxmlformats.org/officeDocument/2006/relationships/hyperlink" Target="https://www.filmaffinity.com/es/film781538.html" TargetMode="External"/><Relationship Id="rId4576" Type="http://schemas.openxmlformats.org/officeDocument/2006/relationships/hyperlink" Target="https://www.filmaffinity.com/es/film551332.html" TargetMode="External"/><Relationship Id="rId4783" Type="http://schemas.openxmlformats.org/officeDocument/2006/relationships/hyperlink" Target="https://www.filmaffinity.com/es/film392758.html" TargetMode="External"/><Relationship Id="rId4990" Type="http://schemas.openxmlformats.org/officeDocument/2006/relationships/hyperlink" Target="https://www.filmaffinity.com/es/film371122.html" TargetMode="External"/><Relationship Id="rId5627" Type="http://schemas.openxmlformats.org/officeDocument/2006/relationships/hyperlink" Target="https://www.filmaffinity.com/es/film277717.html" TargetMode="External"/><Relationship Id="rId5834" Type="http://schemas.openxmlformats.org/officeDocument/2006/relationships/hyperlink" Target="https://www.filmaffinity.com/es/film999573.html" TargetMode="External"/><Relationship Id="rId3178" Type="http://schemas.openxmlformats.org/officeDocument/2006/relationships/hyperlink" Target="https://www.filmaffinity.com/es/film655517.html" TargetMode="External"/><Relationship Id="rId3385" Type="http://schemas.openxmlformats.org/officeDocument/2006/relationships/hyperlink" Target="https://www.filmaffinity.com/es/film824161.html" TargetMode="External"/><Relationship Id="rId3592" Type="http://schemas.openxmlformats.org/officeDocument/2006/relationships/hyperlink" Target="https://www.filmaffinity.com/es/film939356.html" TargetMode="External"/><Relationship Id="rId4229" Type="http://schemas.openxmlformats.org/officeDocument/2006/relationships/hyperlink" Target="https://www.filmaffinity.com/es/film344042.html" TargetMode="External"/><Relationship Id="rId4436" Type="http://schemas.openxmlformats.org/officeDocument/2006/relationships/hyperlink" Target="https://www.filmaffinity.com/es/film764214.html" TargetMode="External"/><Relationship Id="rId4643" Type="http://schemas.openxmlformats.org/officeDocument/2006/relationships/hyperlink" Target="https://www.filmaffinity.com/es/film587785.html" TargetMode="External"/><Relationship Id="rId4850" Type="http://schemas.openxmlformats.org/officeDocument/2006/relationships/hyperlink" Target="https://www.filmaffinity.com/es/film617573.html" TargetMode="External"/><Relationship Id="rId5901" Type="http://schemas.openxmlformats.org/officeDocument/2006/relationships/hyperlink" Target="https://www.filmaffinity.com/es/film854156.html" TargetMode="External"/><Relationship Id="rId2194" Type="http://schemas.openxmlformats.org/officeDocument/2006/relationships/hyperlink" Target="https://www.filmaffinity.com/es/film723838.html" TargetMode="External"/><Relationship Id="rId3038" Type="http://schemas.openxmlformats.org/officeDocument/2006/relationships/hyperlink" Target="https://www.filmaffinity.com/es/film745929.html" TargetMode="External"/><Relationship Id="rId3245" Type="http://schemas.openxmlformats.org/officeDocument/2006/relationships/hyperlink" Target="https://www.filmaffinity.com/es/film290746.html" TargetMode="External"/><Relationship Id="rId3452" Type="http://schemas.openxmlformats.org/officeDocument/2006/relationships/hyperlink" Target="https://www.filmaffinity.com/es/film951651.html" TargetMode="External"/><Relationship Id="rId4503" Type="http://schemas.openxmlformats.org/officeDocument/2006/relationships/hyperlink" Target="https://www.filmaffinity.com/es/film163807.html" TargetMode="External"/><Relationship Id="rId4710" Type="http://schemas.openxmlformats.org/officeDocument/2006/relationships/hyperlink" Target="https://www.filmaffinity.com/es/film704226.html" TargetMode="External"/><Relationship Id="rId166" Type="http://schemas.openxmlformats.org/officeDocument/2006/relationships/hyperlink" Target="https://www.filmaffinity.com/es/film415487.html" TargetMode="External"/><Relationship Id="rId373" Type="http://schemas.openxmlformats.org/officeDocument/2006/relationships/hyperlink" Target="https://www.filmaffinity.com/es/film962093.html" TargetMode="External"/><Relationship Id="rId580" Type="http://schemas.openxmlformats.org/officeDocument/2006/relationships/hyperlink" Target="https://www.filmaffinity.com/es/film924918.html" TargetMode="External"/><Relationship Id="rId2054" Type="http://schemas.openxmlformats.org/officeDocument/2006/relationships/hyperlink" Target="https://www.filmaffinity.com/es/film482289.html" TargetMode="External"/><Relationship Id="rId2261" Type="http://schemas.openxmlformats.org/officeDocument/2006/relationships/hyperlink" Target="https://www.filmaffinity.com/es/film864037.html" TargetMode="External"/><Relationship Id="rId3105" Type="http://schemas.openxmlformats.org/officeDocument/2006/relationships/hyperlink" Target="https://www.filmaffinity.com/es/film108001.html" TargetMode="External"/><Relationship Id="rId3312" Type="http://schemas.openxmlformats.org/officeDocument/2006/relationships/hyperlink" Target="https://www.filmaffinity.com/es/film969984.html" TargetMode="External"/><Relationship Id="rId6468" Type="http://schemas.openxmlformats.org/officeDocument/2006/relationships/hyperlink" Target="https://www.filmaffinity.com/es/moviegenre.php?genre=WE&amp;attr=rat_count&amp;nodoc" TargetMode="External"/><Relationship Id="rId6675" Type="http://schemas.openxmlformats.org/officeDocument/2006/relationships/hyperlink" Target="https://www.filmaffinity.com/es/moviegenre.php?genre=CO&amp;attr=rat_count&amp;nodoc" TargetMode="External"/><Relationship Id="rId233" Type="http://schemas.openxmlformats.org/officeDocument/2006/relationships/hyperlink" Target="https://www.filmaffinity.com/es/film607949.html" TargetMode="External"/><Relationship Id="rId440" Type="http://schemas.openxmlformats.org/officeDocument/2006/relationships/hyperlink" Target="https://www.filmaffinity.com/es/film966768.html" TargetMode="External"/><Relationship Id="rId1070" Type="http://schemas.openxmlformats.org/officeDocument/2006/relationships/hyperlink" Target="https://www.filmaffinity.com/es/film360879.html" TargetMode="External"/><Relationship Id="rId2121" Type="http://schemas.openxmlformats.org/officeDocument/2006/relationships/hyperlink" Target="https://www.filmaffinity.com/es/film519353.html" TargetMode="External"/><Relationship Id="rId5277" Type="http://schemas.openxmlformats.org/officeDocument/2006/relationships/hyperlink" Target="https://www.filmaffinity.com/es/film962886.html" TargetMode="External"/><Relationship Id="rId5484" Type="http://schemas.openxmlformats.org/officeDocument/2006/relationships/hyperlink" Target="https://www.filmaffinity.com/es/film357413.html" TargetMode="External"/><Relationship Id="rId6328" Type="http://schemas.openxmlformats.org/officeDocument/2006/relationships/hyperlink" Target="https://www.filmaffinity.com/es/film834864.html" TargetMode="External"/><Relationship Id="rId6882" Type="http://schemas.openxmlformats.org/officeDocument/2006/relationships/hyperlink" Target="https://www.filmaffinity.com/es/film807619.html" TargetMode="External"/><Relationship Id="rId300" Type="http://schemas.openxmlformats.org/officeDocument/2006/relationships/hyperlink" Target="https://www.filmaffinity.com/es/film889993.html" TargetMode="External"/><Relationship Id="rId4086" Type="http://schemas.openxmlformats.org/officeDocument/2006/relationships/hyperlink" Target="https://www.filmaffinity.com/es/film924765.html" TargetMode="External"/><Relationship Id="rId5137" Type="http://schemas.openxmlformats.org/officeDocument/2006/relationships/hyperlink" Target="https://www.filmaffinity.com/es/film506127.html" TargetMode="External"/><Relationship Id="rId5691" Type="http://schemas.openxmlformats.org/officeDocument/2006/relationships/hyperlink" Target="https://www.filmaffinity.com/es/film349161.html" TargetMode="External"/><Relationship Id="rId6535" Type="http://schemas.openxmlformats.org/officeDocument/2006/relationships/hyperlink" Target="https://www.filmaffinity.com/es/film861418.html" TargetMode="External"/><Relationship Id="rId6742" Type="http://schemas.openxmlformats.org/officeDocument/2006/relationships/hyperlink" Target="https://www.filmaffinity.com/es/film511433.html" TargetMode="External"/><Relationship Id="rId1887" Type="http://schemas.openxmlformats.org/officeDocument/2006/relationships/hyperlink" Target="https://www.filmaffinity.com/es/film907770.html" TargetMode="External"/><Relationship Id="rId2938" Type="http://schemas.openxmlformats.org/officeDocument/2006/relationships/hyperlink" Target="https://www.filmaffinity.com/es/film473852.html" TargetMode="External"/><Relationship Id="rId4293" Type="http://schemas.openxmlformats.org/officeDocument/2006/relationships/hyperlink" Target="https://www.filmaffinity.com/es/film159774.html" TargetMode="External"/><Relationship Id="rId5344" Type="http://schemas.openxmlformats.org/officeDocument/2006/relationships/hyperlink" Target="https://www.filmaffinity.com/es/film960731.html" TargetMode="External"/><Relationship Id="rId5551" Type="http://schemas.openxmlformats.org/officeDocument/2006/relationships/hyperlink" Target="https://www.filmaffinity.com/es/film385125.html" TargetMode="External"/><Relationship Id="rId6602" Type="http://schemas.openxmlformats.org/officeDocument/2006/relationships/hyperlink" Target="https://www.filmaffinity.com/es/moviegenre.php?genre=CO&amp;attr=rat_count&amp;nodoc" TargetMode="External"/><Relationship Id="rId1747" Type="http://schemas.openxmlformats.org/officeDocument/2006/relationships/hyperlink" Target="https://www.filmaffinity.com/es/film885902.html" TargetMode="External"/><Relationship Id="rId1954" Type="http://schemas.openxmlformats.org/officeDocument/2006/relationships/hyperlink" Target="https://www.filmaffinity.com/es/film689495.html" TargetMode="External"/><Relationship Id="rId4153" Type="http://schemas.openxmlformats.org/officeDocument/2006/relationships/hyperlink" Target="https://www.filmaffinity.com/es/film243832.html" TargetMode="External"/><Relationship Id="rId4360" Type="http://schemas.openxmlformats.org/officeDocument/2006/relationships/hyperlink" Target="https://www.filmaffinity.com/es/film747715.html" TargetMode="External"/><Relationship Id="rId5204" Type="http://schemas.openxmlformats.org/officeDocument/2006/relationships/hyperlink" Target="https://www.filmaffinity.com/es/film364974.html" TargetMode="External"/><Relationship Id="rId5411" Type="http://schemas.openxmlformats.org/officeDocument/2006/relationships/hyperlink" Target="https://www.filmaffinity.com/es/film554741.html" TargetMode="External"/><Relationship Id="rId39" Type="http://schemas.openxmlformats.org/officeDocument/2006/relationships/hyperlink" Target="https://www.filmaffinity.com/es/film685920.html" TargetMode="External"/><Relationship Id="rId1607" Type="http://schemas.openxmlformats.org/officeDocument/2006/relationships/hyperlink" Target="https://www.filmaffinity.com/es/film955578.html" TargetMode="External"/><Relationship Id="rId1814" Type="http://schemas.openxmlformats.org/officeDocument/2006/relationships/hyperlink" Target="https://www.filmaffinity.com/es/film307952.html" TargetMode="External"/><Relationship Id="rId4013" Type="http://schemas.openxmlformats.org/officeDocument/2006/relationships/hyperlink" Target="https://www.filmaffinity.com/es/film990587.html" TargetMode="External"/><Relationship Id="rId4220" Type="http://schemas.openxmlformats.org/officeDocument/2006/relationships/hyperlink" Target="https://www.filmaffinity.com/es/film405261.html" TargetMode="External"/><Relationship Id="rId7169" Type="http://schemas.openxmlformats.org/officeDocument/2006/relationships/hyperlink" Target="https://www.filmaffinity.com/es/film238356.html" TargetMode="External"/><Relationship Id="rId7376" Type="http://schemas.openxmlformats.org/officeDocument/2006/relationships/hyperlink" Target="https://www.filmaffinity.com/es/film386166.html" TargetMode="External"/><Relationship Id="rId3779" Type="http://schemas.openxmlformats.org/officeDocument/2006/relationships/hyperlink" Target="https://www.filmaffinity.com/es/film446684.html" TargetMode="External"/><Relationship Id="rId6185" Type="http://schemas.openxmlformats.org/officeDocument/2006/relationships/hyperlink" Target="https://www.filmaffinity.com/es/film897951.html" TargetMode="External"/><Relationship Id="rId6392" Type="http://schemas.openxmlformats.org/officeDocument/2006/relationships/hyperlink" Target="https://www.filmaffinity.com/es/film323400.html" TargetMode="External"/><Relationship Id="rId7029" Type="http://schemas.openxmlformats.org/officeDocument/2006/relationships/hyperlink" Target="https://www.filmaffinity.com/es/film927872.html" TargetMode="External"/><Relationship Id="rId7236" Type="http://schemas.openxmlformats.org/officeDocument/2006/relationships/hyperlink" Target="https://www.filmaffinity.com/es/film671252.html" TargetMode="External"/><Relationship Id="rId7443" Type="http://schemas.openxmlformats.org/officeDocument/2006/relationships/hyperlink" Target="https://www.filmaffinity.com/es/film758887.html" TargetMode="External"/><Relationship Id="rId2588" Type="http://schemas.openxmlformats.org/officeDocument/2006/relationships/hyperlink" Target="https://www.filmaffinity.com/es/film739322.html" TargetMode="External"/><Relationship Id="rId3986" Type="http://schemas.openxmlformats.org/officeDocument/2006/relationships/hyperlink" Target="https://www.filmaffinity.com/es/film911918.html" TargetMode="External"/><Relationship Id="rId6045" Type="http://schemas.openxmlformats.org/officeDocument/2006/relationships/hyperlink" Target="https://www.filmaffinity.com/es/film485399.html" TargetMode="External"/><Relationship Id="rId6252" Type="http://schemas.openxmlformats.org/officeDocument/2006/relationships/hyperlink" Target="https://www.filmaffinity.com/es/film761264.html" TargetMode="External"/><Relationship Id="rId7303" Type="http://schemas.openxmlformats.org/officeDocument/2006/relationships/hyperlink" Target="https://www.filmaffinity.com/es/film648726.html" TargetMode="External"/><Relationship Id="rId1397" Type="http://schemas.openxmlformats.org/officeDocument/2006/relationships/hyperlink" Target="https://www.filmaffinity.com/es/film964008.html" TargetMode="External"/><Relationship Id="rId2795" Type="http://schemas.openxmlformats.org/officeDocument/2006/relationships/hyperlink" Target="https://www.filmaffinity.com/es/film483772.html" TargetMode="External"/><Relationship Id="rId3639" Type="http://schemas.openxmlformats.org/officeDocument/2006/relationships/hyperlink" Target="https://www.filmaffinity.com/es/film123597.html" TargetMode="External"/><Relationship Id="rId3846" Type="http://schemas.openxmlformats.org/officeDocument/2006/relationships/hyperlink" Target="https://www.filmaffinity.com/es/film108252.html" TargetMode="External"/><Relationship Id="rId5061" Type="http://schemas.openxmlformats.org/officeDocument/2006/relationships/hyperlink" Target="https://www.filmaffinity.com/es/film726271.html" TargetMode="External"/><Relationship Id="rId6112" Type="http://schemas.openxmlformats.org/officeDocument/2006/relationships/hyperlink" Target="https://www.filmaffinity.com/es/film752277.html" TargetMode="External"/><Relationship Id="rId767" Type="http://schemas.openxmlformats.org/officeDocument/2006/relationships/hyperlink" Target="https://www.filmaffinity.com/es/film480874.html" TargetMode="External"/><Relationship Id="rId974" Type="http://schemas.openxmlformats.org/officeDocument/2006/relationships/hyperlink" Target="https://www.filmaffinity.com/es/film265394.html" TargetMode="External"/><Relationship Id="rId2448" Type="http://schemas.openxmlformats.org/officeDocument/2006/relationships/hyperlink" Target="https://www.filmaffinity.com/es/film325392.html" TargetMode="External"/><Relationship Id="rId2655" Type="http://schemas.openxmlformats.org/officeDocument/2006/relationships/hyperlink" Target="https://www.filmaffinity.com/es/film891326.html" TargetMode="External"/><Relationship Id="rId2862" Type="http://schemas.openxmlformats.org/officeDocument/2006/relationships/hyperlink" Target="https://www.filmaffinity.com/es/film850620.html" TargetMode="External"/><Relationship Id="rId3706" Type="http://schemas.openxmlformats.org/officeDocument/2006/relationships/hyperlink" Target="https://www.filmaffinity.com/es/film762377.html" TargetMode="External"/><Relationship Id="rId3913" Type="http://schemas.openxmlformats.org/officeDocument/2006/relationships/hyperlink" Target="https://www.filmaffinity.com/es/film159355.html" TargetMode="External"/><Relationship Id="rId627" Type="http://schemas.openxmlformats.org/officeDocument/2006/relationships/hyperlink" Target="https://www.filmaffinity.com/es/film433904.html" TargetMode="External"/><Relationship Id="rId834" Type="http://schemas.openxmlformats.org/officeDocument/2006/relationships/hyperlink" Target="https://www.filmaffinity.com/es/film490679.html" TargetMode="External"/><Relationship Id="rId1257" Type="http://schemas.openxmlformats.org/officeDocument/2006/relationships/hyperlink" Target="https://www.filmaffinity.com/es/film680084.html" TargetMode="External"/><Relationship Id="rId1464" Type="http://schemas.openxmlformats.org/officeDocument/2006/relationships/hyperlink" Target="https://www.filmaffinity.com/es/film760205.html" TargetMode="External"/><Relationship Id="rId1671" Type="http://schemas.openxmlformats.org/officeDocument/2006/relationships/hyperlink" Target="https://www.filmaffinity.com/es/film336325.html" TargetMode="External"/><Relationship Id="rId2308" Type="http://schemas.openxmlformats.org/officeDocument/2006/relationships/hyperlink" Target="https://www.filmaffinity.com/es/film368857.html" TargetMode="External"/><Relationship Id="rId2515" Type="http://schemas.openxmlformats.org/officeDocument/2006/relationships/hyperlink" Target="https://www.filmaffinity.com/es/film240654.html" TargetMode="External"/><Relationship Id="rId2722" Type="http://schemas.openxmlformats.org/officeDocument/2006/relationships/hyperlink" Target="https://www.filmaffinity.com/es/film261088.html" TargetMode="External"/><Relationship Id="rId5878" Type="http://schemas.openxmlformats.org/officeDocument/2006/relationships/hyperlink" Target="https://www.filmaffinity.com/es/film228703.html" TargetMode="External"/><Relationship Id="rId6929" Type="http://schemas.openxmlformats.org/officeDocument/2006/relationships/hyperlink" Target="https://www.filmaffinity.com/es/film326817.html" TargetMode="External"/><Relationship Id="rId901" Type="http://schemas.openxmlformats.org/officeDocument/2006/relationships/hyperlink" Target="https://www.filmaffinity.com/es/film610090.html" TargetMode="External"/><Relationship Id="rId1117" Type="http://schemas.openxmlformats.org/officeDocument/2006/relationships/hyperlink" Target="https://www.filmaffinity.com/es/film706815.html" TargetMode="External"/><Relationship Id="rId1324" Type="http://schemas.openxmlformats.org/officeDocument/2006/relationships/hyperlink" Target="https://www.filmaffinity.com/es/film721023.html" TargetMode="External"/><Relationship Id="rId1531" Type="http://schemas.openxmlformats.org/officeDocument/2006/relationships/hyperlink" Target="https://www.filmaffinity.com/es/film917773.html" TargetMode="External"/><Relationship Id="rId4687" Type="http://schemas.openxmlformats.org/officeDocument/2006/relationships/hyperlink" Target="https://www.filmaffinity.com/es/film541996.html" TargetMode="External"/><Relationship Id="rId4894" Type="http://schemas.openxmlformats.org/officeDocument/2006/relationships/hyperlink" Target="https://www.filmaffinity.com/es/film338192.html" TargetMode="External"/><Relationship Id="rId5738" Type="http://schemas.openxmlformats.org/officeDocument/2006/relationships/hyperlink" Target="https://www.filmaffinity.com/es/film337651.html" TargetMode="External"/><Relationship Id="rId5945" Type="http://schemas.openxmlformats.org/officeDocument/2006/relationships/hyperlink" Target="https://www.filmaffinity.com/es/film957201.html" TargetMode="External"/><Relationship Id="rId7093" Type="http://schemas.openxmlformats.org/officeDocument/2006/relationships/hyperlink" Target="https://www.filmaffinity.com/es/film806726.html" TargetMode="External"/><Relationship Id="rId30" Type="http://schemas.openxmlformats.org/officeDocument/2006/relationships/hyperlink" Target="https://www.filmaffinity.com/es/film204264.html" TargetMode="External"/><Relationship Id="rId3289" Type="http://schemas.openxmlformats.org/officeDocument/2006/relationships/hyperlink" Target="https://www.filmaffinity.com/es/film669218.html" TargetMode="External"/><Relationship Id="rId3496" Type="http://schemas.openxmlformats.org/officeDocument/2006/relationships/hyperlink" Target="https://www.filmaffinity.com/es/film398329.html" TargetMode="External"/><Relationship Id="rId4547" Type="http://schemas.openxmlformats.org/officeDocument/2006/relationships/hyperlink" Target="https://www.filmaffinity.com/es/film625024.html" TargetMode="External"/><Relationship Id="rId4754" Type="http://schemas.openxmlformats.org/officeDocument/2006/relationships/hyperlink" Target="https://www.filmaffinity.com/es/film347506.html" TargetMode="External"/><Relationship Id="rId7160" Type="http://schemas.openxmlformats.org/officeDocument/2006/relationships/hyperlink" Target="https://www.filmaffinity.com/es/film913240.html" TargetMode="External"/><Relationship Id="rId2098" Type="http://schemas.openxmlformats.org/officeDocument/2006/relationships/hyperlink" Target="https://www.filmaffinity.com/es/film384076.html" TargetMode="External"/><Relationship Id="rId3149" Type="http://schemas.openxmlformats.org/officeDocument/2006/relationships/hyperlink" Target="https://www.filmaffinity.com/es/film778321.html" TargetMode="External"/><Relationship Id="rId3356" Type="http://schemas.openxmlformats.org/officeDocument/2006/relationships/hyperlink" Target="https://www.filmaffinity.com/es/film314396.html" TargetMode="External"/><Relationship Id="rId3563" Type="http://schemas.openxmlformats.org/officeDocument/2006/relationships/hyperlink" Target="https://www.filmaffinity.com/es/film796355.html" TargetMode="External"/><Relationship Id="rId4407" Type="http://schemas.openxmlformats.org/officeDocument/2006/relationships/hyperlink" Target="https://www.filmaffinity.com/es/film893326.html" TargetMode="External"/><Relationship Id="rId4961" Type="http://schemas.openxmlformats.org/officeDocument/2006/relationships/hyperlink" Target="https://www.filmaffinity.com/es/film700047.html" TargetMode="External"/><Relationship Id="rId5805" Type="http://schemas.openxmlformats.org/officeDocument/2006/relationships/hyperlink" Target="https://www.filmaffinity.com/es/film614687.html" TargetMode="External"/><Relationship Id="rId7020" Type="http://schemas.openxmlformats.org/officeDocument/2006/relationships/hyperlink" Target="https://www.filmaffinity.com/es/film571166.html" TargetMode="External"/><Relationship Id="rId277" Type="http://schemas.openxmlformats.org/officeDocument/2006/relationships/hyperlink" Target="https://www.filmaffinity.com/es/film169689.html" TargetMode="External"/><Relationship Id="rId484" Type="http://schemas.openxmlformats.org/officeDocument/2006/relationships/hyperlink" Target="https://www.filmaffinity.com/es/film422943.html" TargetMode="External"/><Relationship Id="rId2165" Type="http://schemas.openxmlformats.org/officeDocument/2006/relationships/hyperlink" Target="https://www.filmaffinity.com/es/film950957.html" TargetMode="External"/><Relationship Id="rId3009" Type="http://schemas.openxmlformats.org/officeDocument/2006/relationships/hyperlink" Target="https://www.filmaffinity.com/es/film685411.html" TargetMode="External"/><Relationship Id="rId3216" Type="http://schemas.openxmlformats.org/officeDocument/2006/relationships/hyperlink" Target="https://www.filmaffinity.com/es/film454394.html" TargetMode="External"/><Relationship Id="rId3770" Type="http://schemas.openxmlformats.org/officeDocument/2006/relationships/hyperlink" Target="https://www.filmaffinity.com/es/film522415.html" TargetMode="External"/><Relationship Id="rId4614" Type="http://schemas.openxmlformats.org/officeDocument/2006/relationships/hyperlink" Target="https://www.filmaffinity.com/es/film776351.html" TargetMode="External"/><Relationship Id="rId4821" Type="http://schemas.openxmlformats.org/officeDocument/2006/relationships/hyperlink" Target="https://www.filmaffinity.com/es/film545674.html" TargetMode="External"/><Relationship Id="rId137" Type="http://schemas.openxmlformats.org/officeDocument/2006/relationships/hyperlink" Target="https://www.filmaffinity.com/es/film141976.html" TargetMode="External"/><Relationship Id="rId344" Type="http://schemas.openxmlformats.org/officeDocument/2006/relationships/hyperlink" Target="https://www.filmaffinity.com/es/film681205.html" TargetMode="External"/><Relationship Id="rId691" Type="http://schemas.openxmlformats.org/officeDocument/2006/relationships/hyperlink" Target="https://www.filmaffinity.com/es/film866845.html" TargetMode="External"/><Relationship Id="rId2025" Type="http://schemas.openxmlformats.org/officeDocument/2006/relationships/hyperlink" Target="https://www.filmaffinity.com/es/film296191.html" TargetMode="External"/><Relationship Id="rId2372" Type="http://schemas.openxmlformats.org/officeDocument/2006/relationships/hyperlink" Target="https://www.filmaffinity.com/es/film470161.html" TargetMode="External"/><Relationship Id="rId3423" Type="http://schemas.openxmlformats.org/officeDocument/2006/relationships/hyperlink" Target="https://www.filmaffinity.com/es/film193243.html" TargetMode="External"/><Relationship Id="rId3630" Type="http://schemas.openxmlformats.org/officeDocument/2006/relationships/hyperlink" Target="https://www.filmaffinity.com/es/film265757.html" TargetMode="External"/><Relationship Id="rId6579" Type="http://schemas.openxmlformats.org/officeDocument/2006/relationships/hyperlink" Target="https://www.filmaffinity.com/es/moviegenre.php?genre=TE&amp;attr=rat_count&amp;nodoc" TargetMode="External"/><Relationship Id="rId6786" Type="http://schemas.openxmlformats.org/officeDocument/2006/relationships/hyperlink" Target="https://www.filmaffinity.com/es/film333365.html" TargetMode="External"/><Relationship Id="rId6993" Type="http://schemas.openxmlformats.org/officeDocument/2006/relationships/hyperlink" Target="https://www.filmaffinity.com/es/film858627.html" TargetMode="External"/><Relationship Id="rId551" Type="http://schemas.openxmlformats.org/officeDocument/2006/relationships/hyperlink" Target="https://www.filmaffinity.com/es/film855582.html" TargetMode="External"/><Relationship Id="rId1181" Type="http://schemas.openxmlformats.org/officeDocument/2006/relationships/hyperlink" Target="https://www.filmaffinity.com/es/film949177.html" TargetMode="External"/><Relationship Id="rId2232" Type="http://schemas.openxmlformats.org/officeDocument/2006/relationships/hyperlink" Target="https://www.filmaffinity.com/es/film214102.html" TargetMode="External"/><Relationship Id="rId5388" Type="http://schemas.openxmlformats.org/officeDocument/2006/relationships/hyperlink" Target="https://www.filmaffinity.com/es/film681774.html" TargetMode="External"/><Relationship Id="rId5595" Type="http://schemas.openxmlformats.org/officeDocument/2006/relationships/hyperlink" Target="https://www.filmaffinity.com/es/film765912.html" TargetMode="External"/><Relationship Id="rId6439" Type="http://schemas.openxmlformats.org/officeDocument/2006/relationships/hyperlink" Target="https://www.filmaffinity.com/es/moviegenre.php?genre=TE&amp;attr=rat_count&amp;nodoc" TargetMode="External"/><Relationship Id="rId6646" Type="http://schemas.openxmlformats.org/officeDocument/2006/relationships/hyperlink" Target="https://www.filmaffinity.com/es/moviegenre.php?genre=INT&amp;attr=rat_count&amp;nodoc" TargetMode="External"/><Relationship Id="rId6853" Type="http://schemas.openxmlformats.org/officeDocument/2006/relationships/hyperlink" Target="https://www.filmaffinity.com/es/film543392.html" TargetMode="External"/><Relationship Id="rId204" Type="http://schemas.openxmlformats.org/officeDocument/2006/relationships/hyperlink" Target="https://www.filmaffinity.com/es/film239713.html" TargetMode="External"/><Relationship Id="rId411" Type="http://schemas.openxmlformats.org/officeDocument/2006/relationships/hyperlink" Target="https://www.filmaffinity.com/es/film264309.html" TargetMode="External"/><Relationship Id="rId1041" Type="http://schemas.openxmlformats.org/officeDocument/2006/relationships/hyperlink" Target="https://www.filmaffinity.com/es/film534790.html" TargetMode="External"/><Relationship Id="rId1998" Type="http://schemas.openxmlformats.org/officeDocument/2006/relationships/hyperlink" Target="https://www.filmaffinity.com/es/film580744.html" TargetMode="External"/><Relationship Id="rId4197" Type="http://schemas.openxmlformats.org/officeDocument/2006/relationships/hyperlink" Target="https://www.filmaffinity.com/es/film882808.html" TargetMode="External"/><Relationship Id="rId5248" Type="http://schemas.openxmlformats.org/officeDocument/2006/relationships/hyperlink" Target="https://www.filmaffinity.com/es/film423244.html" TargetMode="External"/><Relationship Id="rId5455" Type="http://schemas.openxmlformats.org/officeDocument/2006/relationships/hyperlink" Target="https://www.filmaffinity.com/es/film726859.html" TargetMode="External"/><Relationship Id="rId5662" Type="http://schemas.openxmlformats.org/officeDocument/2006/relationships/hyperlink" Target="https://www.filmaffinity.com/es/film349536.html" TargetMode="External"/><Relationship Id="rId6506" Type="http://schemas.openxmlformats.org/officeDocument/2006/relationships/hyperlink" Target="https://www.filmaffinity.com/es/moviegenre.php?genre=DR&amp;attr=rat_count&amp;nodoc" TargetMode="External"/><Relationship Id="rId6713" Type="http://schemas.openxmlformats.org/officeDocument/2006/relationships/hyperlink" Target="https://www.filmaffinity.com/es/moviegenre.php?genre=CO&amp;attr=rat_count&amp;nodoc" TargetMode="External"/><Relationship Id="rId6920" Type="http://schemas.openxmlformats.org/officeDocument/2006/relationships/hyperlink" Target="https://www.filmaffinity.com/es/film600118.html" TargetMode="External"/><Relationship Id="rId1858" Type="http://schemas.openxmlformats.org/officeDocument/2006/relationships/hyperlink" Target="https://www.filmaffinity.com/es/film432987.html" TargetMode="External"/><Relationship Id="rId4057" Type="http://schemas.openxmlformats.org/officeDocument/2006/relationships/hyperlink" Target="https://www.filmaffinity.com/es/film587836.html" TargetMode="External"/><Relationship Id="rId4264" Type="http://schemas.openxmlformats.org/officeDocument/2006/relationships/hyperlink" Target="https://www.filmaffinity.com/es/film221140.html" TargetMode="External"/><Relationship Id="rId4471" Type="http://schemas.openxmlformats.org/officeDocument/2006/relationships/hyperlink" Target="https://www.filmaffinity.com/es/film441782.html" TargetMode="External"/><Relationship Id="rId5108" Type="http://schemas.openxmlformats.org/officeDocument/2006/relationships/hyperlink" Target="https://www.filmaffinity.com/es/film585729.html" TargetMode="External"/><Relationship Id="rId5315" Type="http://schemas.openxmlformats.org/officeDocument/2006/relationships/hyperlink" Target="https://www.filmaffinity.com/es/film768147.html" TargetMode="External"/><Relationship Id="rId5522" Type="http://schemas.openxmlformats.org/officeDocument/2006/relationships/hyperlink" Target="https://www.filmaffinity.com/es/film141182.html" TargetMode="External"/><Relationship Id="rId2909" Type="http://schemas.openxmlformats.org/officeDocument/2006/relationships/hyperlink" Target="https://www.filmaffinity.com/es/film441642.html" TargetMode="External"/><Relationship Id="rId3073" Type="http://schemas.openxmlformats.org/officeDocument/2006/relationships/hyperlink" Target="https://www.filmaffinity.com/es/film112491.html" TargetMode="External"/><Relationship Id="rId3280" Type="http://schemas.openxmlformats.org/officeDocument/2006/relationships/hyperlink" Target="https://www.filmaffinity.com/es/film383204.html" TargetMode="External"/><Relationship Id="rId4124" Type="http://schemas.openxmlformats.org/officeDocument/2006/relationships/hyperlink" Target="https://www.filmaffinity.com/es/film333325.html" TargetMode="External"/><Relationship Id="rId4331" Type="http://schemas.openxmlformats.org/officeDocument/2006/relationships/hyperlink" Target="https://www.filmaffinity.com/es/film364907.html" TargetMode="External"/><Relationship Id="rId7487" Type="http://schemas.openxmlformats.org/officeDocument/2006/relationships/hyperlink" Target="https://www.filmaffinity.com/es/film732443.html" TargetMode="External"/><Relationship Id="rId1718" Type="http://schemas.openxmlformats.org/officeDocument/2006/relationships/hyperlink" Target="https://www.filmaffinity.com/es/film259193.html" TargetMode="External"/><Relationship Id="rId1925" Type="http://schemas.openxmlformats.org/officeDocument/2006/relationships/hyperlink" Target="https://www.filmaffinity.com/es/film308320.html" TargetMode="External"/><Relationship Id="rId3140" Type="http://schemas.openxmlformats.org/officeDocument/2006/relationships/hyperlink" Target="https://www.filmaffinity.com/es/film305883.html" TargetMode="External"/><Relationship Id="rId6089" Type="http://schemas.openxmlformats.org/officeDocument/2006/relationships/hyperlink" Target="https://www.filmaffinity.com/es/film111457.html" TargetMode="External"/><Relationship Id="rId6296" Type="http://schemas.openxmlformats.org/officeDocument/2006/relationships/hyperlink" Target="https://www.filmaffinity.com/es/film694943.html" TargetMode="External"/><Relationship Id="rId7347" Type="http://schemas.openxmlformats.org/officeDocument/2006/relationships/hyperlink" Target="https://www.filmaffinity.com/es/film867911.html" TargetMode="External"/><Relationship Id="rId6156" Type="http://schemas.openxmlformats.org/officeDocument/2006/relationships/hyperlink" Target="https://www.filmaffinity.com/es/film359948.html" TargetMode="External"/><Relationship Id="rId2699" Type="http://schemas.openxmlformats.org/officeDocument/2006/relationships/hyperlink" Target="https://www.filmaffinity.com/es/film218626.html" TargetMode="External"/><Relationship Id="rId3000" Type="http://schemas.openxmlformats.org/officeDocument/2006/relationships/hyperlink" Target="https://www.filmaffinity.com/es/film219383.html" TargetMode="External"/><Relationship Id="rId3957" Type="http://schemas.openxmlformats.org/officeDocument/2006/relationships/hyperlink" Target="https://www.filmaffinity.com/es/film593690.html" TargetMode="External"/><Relationship Id="rId6363" Type="http://schemas.openxmlformats.org/officeDocument/2006/relationships/hyperlink" Target="https://www.filmaffinity.com/es/film353635.html" TargetMode="External"/><Relationship Id="rId6570" Type="http://schemas.openxmlformats.org/officeDocument/2006/relationships/hyperlink" Target="https://www.filmaffinity.com/es/moviegenre.php?genre=DR&amp;attr=rat_count&amp;nodoc" TargetMode="External"/><Relationship Id="rId7207" Type="http://schemas.openxmlformats.org/officeDocument/2006/relationships/hyperlink" Target="https://www.filmaffinity.com/es/film140021.html" TargetMode="External"/><Relationship Id="rId7414" Type="http://schemas.openxmlformats.org/officeDocument/2006/relationships/hyperlink" Target="https://www.filmaffinity.com/es/film398907.html" TargetMode="External"/><Relationship Id="rId878" Type="http://schemas.openxmlformats.org/officeDocument/2006/relationships/hyperlink" Target="https://www.filmaffinity.com/es/film782510.html" TargetMode="External"/><Relationship Id="rId2559" Type="http://schemas.openxmlformats.org/officeDocument/2006/relationships/hyperlink" Target="https://www.filmaffinity.com/es/film329668.html" TargetMode="External"/><Relationship Id="rId2766" Type="http://schemas.openxmlformats.org/officeDocument/2006/relationships/hyperlink" Target="https://www.filmaffinity.com/es/film223557.html" TargetMode="External"/><Relationship Id="rId2973" Type="http://schemas.openxmlformats.org/officeDocument/2006/relationships/hyperlink" Target="https://www.filmaffinity.com/es/film601423.html" TargetMode="External"/><Relationship Id="rId3817" Type="http://schemas.openxmlformats.org/officeDocument/2006/relationships/hyperlink" Target="https://www.filmaffinity.com/es/film890820.html" TargetMode="External"/><Relationship Id="rId5172" Type="http://schemas.openxmlformats.org/officeDocument/2006/relationships/hyperlink" Target="https://www.filmaffinity.com/es/film111867.html" TargetMode="External"/><Relationship Id="rId6016" Type="http://schemas.openxmlformats.org/officeDocument/2006/relationships/hyperlink" Target="https://www.filmaffinity.com/es/film134069.html" TargetMode="External"/><Relationship Id="rId6223" Type="http://schemas.openxmlformats.org/officeDocument/2006/relationships/hyperlink" Target="https://www.filmaffinity.com/es/film795401.html" TargetMode="External"/><Relationship Id="rId6430" Type="http://schemas.openxmlformats.org/officeDocument/2006/relationships/hyperlink" Target="https://www.filmaffinity.com/es/moviegenre.php?genre=WE&amp;attr=rat_count&amp;nodoc" TargetMode="External"/><Relationship Id="rId738" Type="http://schemas.openxmlformats.org/officeDocument/2006/relationships/hyperlink" Target="https://www.filmaffinity.com/es/film803347.html" TargetMode="External"/><Relationship Id="rId945" Type="http://schemas.openxmlformats.org/officeDocument/2006/relationships/hyperlink" Target="https://www.filmaffinity.com/es/film252645.html" TargetMode="External"/><Relationship Id="rId1368" Type="http://schemas.openxmlformats.org/officeDocument/2006/relationships/hyperlink" Target="https://www.filmaffinity.com/es/film840332.html" TargetMode="External"/><Relationship Id="rId1575" Type="http://schemas.openxmlformats.org/officeDocument/2006/relationships/hyperlink" Target="https://www.filmaffinity.com/es/film840112.html" TargetMode="External"/><Relationship Id="rId1782" Type="http://schemas.openxmlformats.org/officeDocument/2006/relationships/hyperlink" Target="https://www.filmaffinity.com/es/film297271.html" TargetMode="External"/><Relationship Id="rId2419" Type="http://schemas.openxmlformats.org/officeDocument/2006/relationships/hyperlink" Target="https://www.filmaffinity.com/es/film201913.html" TargetMode="External"/><Relationship Id="rId2626" Type="http://schemas.openxmlformats.org/officeDocument/2006/relationships/hyperlink" Target="https://www.filmaffinity.com/es/film889264.html" TargetMode="External"/><Relationship Id="rId2833" Type="http://schemas.openxmlformats.org/officeDocument/2006/relationships/hyperlink" Target="https://www.filmaffinity.com/es/film614775.html" TargetMode="External"/><Relationship Id="rId5032" Type="http://schemas.openxmlformats.org/officeDocument/2006/relationships/hyperlink" Target="https://www.filmaffinity.com/es/film706658.html" TargetMode="External"/><Relationship Id="rId5989" Type="http://schemas.openxmlformats.org/officeDocument/2006/relationships/hyperlink" Target="https://www.filmaffinity.com/es/film559171.html" TargetMode="External"/><Relationship Id="rId74" Type="http://schemas.openxmlformats.org/officeDocument/2006/relationships/hyperlink" Target="https://www.filmaffinity.com/es/film385177.html" TargetMode="External"/><Relationship Id="rId805" Type="http://schemas.openxmlformats.org/officeDocument/2006/relationships/hyperlink" Target="https://www.filmaffinity.com/es/film212083.html" TargetMode="External"/><Relationship Id="rId1228" Type="http://schemas.openxmlformats.org/officeDocument/2006/relationships/hyperlink" Target="https://www.filmaffinity.com/es/film845553.html" TargetMode="External"/><Relationship Id="rId1435" Type="http://schemas.openxmlformats.org/officeDocument/2006/relationships/hyperlink" Target="https://www.filmaffinity.com/es/film755726.html" TargetMode="External"/><Relationship Id="rId4798" Type="http://schemas.openxmlformats.org/officeDocument/2006/relationships/hyperlink" Target="https://www.filmaffinity.com/es/film581826.html" TargetMode="External"/><Relationship Id="rId1642" Type="http://schemas.openxmlformats.org/officeDocument/2006/relationships/hyperlink" Target="https://www.filmaffinity.com/es/film971412.html" TargetMode="External"/><Relationship Id="rId2900" Type="http://schemas.openxmlformats.org/officeDocument/2006/relationships/hyperlink" Target="https://www.filmaffinity.com/es/film621244.html" TargetMode="External"/><Relationship Id="rId5849" Type="http://schemas.openxmlformats.org/officeDocument/2006/relationships/hyperlink" Target="https://www.filmaffinity.com/es/film273140.html" TargetMode="External"/><Relationship Id="rId7064" Type="http://schemas.openxmlformats.org/officeDocument/2006/relationships/hyperlink" Target="https://www.filmaffinity.com/es/film600306.html" TargetMode="External"/><Relationship Id="rId7271" Type="http://schemas.openxmlformats.org/officeDocument/2006/relationships/hyperlink" Target="https://www.filmaffinity.com/es/film715240.html" TargetMode="External"/><Relationship Id="rId1502" Type="http://schemas.openxmlformats.org/officeDocument/2006/relationships/hyperlink" Target="https://www.filmaffinity.com/es/film295587.html" TargetMode="External"/><Relationship Id="rId4658" Type="http://schemas.openxmlformats.org/officeDocument/2006/relationships/hyperlink" Target="https://www.filmaffinity.com/es/film857439.html" TargetMode="External"/><Relationship Id="rId4865" Type="http://schemas.openxmlformats.org/officeDocument/2006/relationships/hyperlink" Target="https://www.filmaffinity.com/es/film226654.html" TargetMode="External"/><Relationship Id="rId5709" Type="http://schemas.openxmlformats.org/officeDocument/2006/relationships/hyperlink" Target="https://www.filmaffinity.com/es/film715042.html" TargetMode="External"/><Relationship Id="rId5916" Type="http://schemas.openxmlformats.org/officeDocument/2006/relationships/hyperlink" Target="https://www.filmaffinity.com/es/film198965.html" TargetMode="External"/><Relationship Id="rId6080" Type="http://schemas.openxmlformats.org/officeDocument/2006/relationships/hyperlink" Target="https://www.filmaffinity.com/es/film501035.html" TargetMode="External"/><Relationship Id="rId7131" Type="http://schemas.openxmlformats.org/officeDocument/2006/relationships/hyperlink" Target="https://www.filmaffinity.com/es/film679858.html" TargetMode="External"/><Relationship Id="rId388" Type="http://schemas.openxmlformats.org/officeDocument/2006/relationships/hyperlink" Target="https://www.filmaffinity.com/es/film256880.html" TargetMode="External"/><Relationship Id="rId2069" Type="http://schemas.openxmlformats.org/officeDocument/2006/relationships/hyperlink" Target="https://www.filmaffinity.com/es/film725860.html" TargetMode="External"/><Relationship Id="rId3467" Type="http://schemas.openxmlformats.org/officeDocument/2006/relationships/hyperlink" Target="https://www.filmaffinity.com/es/film123679.html" TargetMode="External"/><Relationship Id="rId3674" Type="http://schemas.openxmlformats.org/officeDocument/2006/relationships/hyperlink" Target="https://www.filmaffinity.com/es/film965594.html" TargetMode="External"/><Relationship Id="rId3881" Type="http://schemas.openxmlformats.org/officeDocument/2006/relationships/hyperlink" Target="https://www.filmaffinity.com/es/film910166.html" TargetMode="External"/><Relationship Id="rId4518" Type="http://schemas.openxmlformats.org/officeDocument/2006/relationships/hyperlink" Target="https://www.filmaffinity.com/es/film770091.html" TargetMode="External"/><Relationship Id="rId4725" Type="http://schemas.openxmlformats.org/officeDocument/2006/relationships/hyperlink" Target="https://www.filmaffinity.com/es/film648788.html" TargetMode="External"/><Relationship Id="rId4932" Type="http://schemas.openxmlformats.org/officeDocument/2006/relationships/hyperlink" Target="https://www.filmaffinity.com/es/film427237.html" TargetMode="External"/><Relationship Id="rId595" Type="http://schemas.openxmlformats.org/officeDocument/2006/relationships/hyperlink" Target="https://www.filmaffinity.com/es/film304902.html" TargetMode="External"/><Relationship Id="rId2276" Type="http://schemas.openxmlformats.org/officeDocument/2006/relationships/hyperlink" Target="https://www.filmaffinity.com/es/film716284.html" TargetMode="External"/><Relationship Id="rId2483" Type="http://schemas.openxmlformats.org/officeDocument/2006/relationships/hyperlink" Target="https://www.filmaffinity.com/es/film852848.html" TargetMode="External"/><Relationship Id="rId2690" Type="http://schemas.openxmlformats.org/officeDocument/2006/relationships/hyperlink" Target="https://www.filmaffinity.com/es/film656254.html" TargetMode="External"/><Relationship Id="rId3327" Type="http://schemas.openxmlformats.org/officeDocument/2006/relationships/hyperlink" Target="https://www.filmaffinity.com/es/film741318.html" TargetMode="External"/><Relationship Id="rId3534" Type="http://schemas.openxmlformats.org/officeDocument/2006/relationships/hyperlink" Target="https://www.filmaffinity.com/es/film132267.html" TargetMode="External"/><Relationship Id="rId3741" Type="http://schemas.openxmlformats.org/officeDocument/2006/relationships/hyperlink" Target="https://www.filmaffinity.com/es/film720038.html" TargetMode="External"/><Relationship Id="rId6897" Type="http://schemas.openxmlformats.org/officeDocument/2006/relationships/hyperlink" Target="https://www.filmaffinity.com/es/film201654.html" TargetMode="External"/><Relationship Id="rId248" Type="http://schemas.openxmlformats.org/officeDocument/2006/relationships/hyperlink" Target="https://www.filmaffinity.com/es/film819173.html" TargetMode="External"/><Relationship Id="rId455" Type="http://schemas.openxmlformats.org/officeDocument/2006/relationships/hyperlink" Target="https://www.filmaffinity.com/es/film282314.html" TargetMode="External"/><Relationship Id="rId662" Type="http://schemas.openxmlformats.org/officeDocument/2006/relationships/hyperlink" Target="https://www.filmaffinity.com/es/film455299.html" TargetMode="External"/><Relationship Id="rId1085" Type="http://schemas.openxmlformats.org/officeDocument/2006/relationships/hyperlink" Target="https://www.filmaffinity.com/es/film638214.html" TargetMode="External"/><Relationship Id="rId1292" Type="http://schemas.openxmlformats.org/officeDocument/2006/relationships/hyperlink" Target="https://www.filmaffinity.com/es/film185790.html" TargetMode="External"/><Relationship Id="rId2136" Type="http://schemas.openxmlformats.org/officeDocument/2006/relationships/hyperlink" Target="https://www.filmaffinity.com/es/film297296.html" TargetMode="External"/><Relationship Id="rId2343" Type="http://schemas.openxmlformats.org/officeDocument/2006/relationships/hyperlink" Target="https://www.filmaffinity.com/es/film835426.html" TargetMode="External"/><Relationship Id="rId2550" Type="http://schemas.openxmlformats.org/officeDocument/2006/relationships/hyperlink" Target="https://www.filmaffinity.com/es/film973708.html" TargetMode="External"/><Relationship Id="rId3601" Type="http://schemas.openxmlformats.org/officeDocument/2006/relationships/hyperlink" Target="https://www.filmaffinity.com/es/film277125.html" TargetMode="External"/><Relationship Id="rId5499" Type="http://schemas.openxmlformats.org/officeDocument/2006/relationships/hyperlink" Target="https://www.filmaffinity.com/es/film930547.html" TargetMode="External"/><Relationship Id="rId6757" Type="http://schemas.openxmlformats.org/officeDocument/2006/relationships/hyperlink" Target="https://www.filmaffinity.com/es/film520375.html" TargetMode="External"/><Relationship Id="rId6964" Type="http://schemas.openxmlformats.org/officeDocument/2006/relationships/hyperlink" Target="https://www.filmaffinity.com/es/film521393.html" TargetMode="External"/><Relationship Id="rId108" Type="http://schemas.openxmlformats.org/officeDocument/2006/relationships/hyperlink" Target="https://www.filmaffinity.com/es/film385035.html" TargetMode="External"/><Relationship Id="rId315" Type="http://schemas.openxmlformats.org/officeDocument/2006/relationships/hyperlink" Target="https://www.filmaffinity.com/es/film929470.html" TargetMode="External"/><Relationship Id="rId522" Type="http://schemas.openxmlformats.org/officeDocument/2006/relationships/hyperlink" Target="https://www.filmaffinity.com/es/film465236.html" TargetMode="External"/><Relationship Id="rId1152" Type="http://schemas.openxmlformats.org/officeDocument/2006/relationships/hyperlink" Target="https://www.filmaffinity.com/es/film409543.html" TargetMode="External"/><Relationship Id="rId2203" Type="http://schemas.openxmlformats.org/officeDocument/2006/relationships/hyperlink" Target="https://www.filmaffinity.com/es/film765960.html" TargetMode="External"/><Relationship Id="rId2410" Type="http://schemas.openxmlformats.org/officeDocument/2006/relationships/hyperlink" Target="https://www.filmaffinity.com/es/film631983.html" TargetMode="External"/><Relationship Id="rId5359" Type="http://schemas.openxmlformats.org/officeDocument/2006/relationships/hyperlink" Target="https://www.filmaffinity.com/es/film329295.html" TargetMode="External"/><Relationship Id="rId5566" Type="http://schemas.openxmlformats.org/officeDocument/2006/relationships/hyperlink" Target="https://www.filmaffinity.com/es/film168891.html" TargetMode="External"/><Relationship Id="rId5773" Type="http://schemas.openxmlformats.org/officeDocument/2006/relationships/hyperlink" Target="https://www.filmaffinity.com/es/film339477.html" TargetMode="External"/><Relationship Id="rId6617" Type="http://schemas.openxmlformats.org/officeDocument/2006/relationships/hyperlink" Target="https://www.filmaffinity.com/es/moviegenre.php?genre=WE&amp;attr=rat_count&amp;nodoc" TargetMode="External"/><Relationship Id="rId1012" Type="http://schemas.openxmlformats.org/officeDocument/2006/relationships/hyperlink" Target="https://www.filmaffinity.com/es/film247709.html" TargetMode="External"/><Relationship Id="rId4168" Type="http://schemas.openxmlformats.org/officeDocument/2006/relationships/hyperlink" Target="https://www.filmaffinity.com/es/film163870.html" TargetMode="External"/><Relationship Id="rId4375" Type="http://schemas.openxmlformats.org/officeDocument/2006/relationships/hyperlink" Target="https://www.filmaffinity.com/es/film977091.html" TargetMode="External"/><Relationship Id="rId5219" Type="http://schemas.openxmlformats.org/officeDocument/2006/relationships/hyperlink" Target="https://www.filmaffinity.com/es/film667930.html" TargetMode="External"/><Relationship Id="rId5426" Type="http://schemas.openxmlformats.org/officeDocument/2006/relationships/hyperlink" Target="https://www.filmaffinity.com/es/film497693.html" TargetMode="External"/><Relationship Id="rId5980" Type="http://schemas.openxmlformats.org/officeDocument/2006/relationships/hyperlink" Target="https://www.filmaffinity.com/es/film983516.html" TargetMode="External"/><Relationship Id="rId6824" Type="http://schemas.openxmlformats.org/officeDocument/2006/relationships/hyperlink" Target="https://www.filmaffinity.com/es/film684166.html" TargetMode="External"/><Relationship Id="rId1969" Type="http://schemas.openxmlformats.org/officeDocument/2006/relationships/hyperlink" Target="https://www.filmaffinity.com/es/film854483.html" TargetMode="External"/><Relationship Id="rId3184" Type="http://schemas.openxmlformats.org/officeDocument/2006/relationships/hyperlink" Target="https://www.filmaffinity.com/es/film286715.html" TargetMode="External"/><Relationship Id="rId4028" Type="http://schemas.openxmlformats.org/officeDocument/2006/relationships/hyperlink" Target="https://www.filmaffinity.com/es/film735878.html" TargetMode="External"/><Relationship Id="rId4235" Type="http://schemas.openxmlformats.org/officeDocument/2006/relationships/hyperlink" Target="https://www.filmaffinity.com/es/film106396.html" TargetMode="External"/><Relationship Id="rId4582" Type="http://schemas.openxmlformats.org/officeDocument/2006/relationships/hyperlink" Target="https://www.filmaffinity.com/es/film612663.html" TargetMode="External"/><Relationship Id="rId5633" Type="http://schemas.openxmlformats.org/officeDocument/2006/relationships/hyperlink" Target="https://www.filmaffinity.com/es/film268812.html" TargetMode="External"/><Relationship Id="rId5840" Type="http://schemas.openxmlformats.org/officeDocument/2006/relationships/hyperlink" Target="https://www.filmaffinity.com/es/film878382.html" TargetMode="External"/><Relationship Id="rId1829" Type="http://schemas.openxmlformats.org/officeDocument/2006/relationships/hyperlink" Target="https://www.filmaffinity.com/es/film804826.html" TargetMode="External"/><Relationship Id="rId3391" Type="http://schemas.openxmlformats.org/officeDocument/2006/relationships/hyperlink" Target="https://www.filmaffinity.com/es/film715740.html" TargetMode="External"/><Relationship Id="rId4442" Type="http://schemas.openxmlformats.org/officeDocument/2006/relationships/hyperlink" Target="https://www.filmaffinity.com/es/film681932.html" TargetMode="External"/><Relationship Id="rId5700" Type="http://schemas.openxmlformats.org/officeDocument/2006/relationships/hyperlink" Target="https://www.filmaffinity.com/es/film226263.html" TargetMode="External"/><Relationship Id="rId3044" Type="http://schemas.openxmlformats.org/officeDocument/2006/relationships/hyperlink" Target="https://www.filmaffinity.com/es/film959184.html" TargetMode="External"/><Relationship Id="rId3251" Type="http://schemas.openxmlformats.org/officeDocument/2006/relationships/hyperlink" Target="https://www.filmaffinity.com/es/film632121.html" TargetMode="External"/><Relationship Id="rId4302" Type="http://schemas.openxmlformats.org/officeDocument/2006/relationships/hyperlink" Target="https://www.filmaffinity.com/es/film124153.html" TargetMode="External"/><Relationship Id="rId7458" Type="http://schemas.openxmlformats.org/officeDocument/2006/relationships/hyperlink" Target="https://www.filmaffinity.com/es/film716846.html" TargetMode="External"/><Relationship Id="rId172" Type="http://schemas.openxmlformats.org/officeDocument/2006/relationships/hyperlink" Target="https://www.filmaffinity.com/es/film403949.html" TargetMode="External"/><Relationship Id="rId2060" Type="http://schemas.openxmlformats.org/officeDocument/2006/relationships/hyperlink" Target="https://www.filmaffinity.com/es/film150664.html" TargetMode="External"/><Relationship Id="rId3111" Type="http://schemas.openxmlformats.org/officeDocument/2006/relationships/hyperlink" Target="https://www.filmaffinity.com/es/film440814.html" TargetMode="External"/><Relationship Id="rId6267" Type="http://schemas.openxmlformats.org/officeDocument/2006/relationships/hyperlink" Target="https://www.filmaffinity.com/es/film410078.html" TargetMode="External"/><Relationship Id="rId6474" Type="http://schemas.openxmlformats.org/officeDocument/2006/relationships/hyperlink" Target="https://www.filmaffinity.com/es/moviegenre.php?genre=WE&amp;attr=rat_count&amp;nodoc" TargetMode="External"/><Relationship Id="rId6681" Type="http://schemas.openxmlformats.org/officeDocument/2006/relationships/hyperlink" Target="https://www.filmaffinity.com/es/moviegenre.php?genre=CO&amp;attr=rat_count&amp;nodoc" TargetMode="External"/><Relationship Id="rId7318" Type="http://schemas.openxmlformats.org/officeDocument/2006/relationships/hyperlink" Target="https://www.filmaffinity.com/es/film347862.html" TargetMode="External"/><Relationship Id="rId989" Type="http://schemas.openxmlformats.org/officeDocument/2006/relationships/hyperlink" Target="https://www.filmaffinity.com/es/film481624.html" TargetMode="External"/><Relationship Id="rId2877" Type="http://schemas.openxmlformats.org/officeDocument/2006/relationships/hyperlink" Target="https://www.filmaffinity.com/es/film696419.html" TargetMode="External"/><Relationship Id="rId5076" Type="http://schemas.openxmlformats.org/officeDocument/2006/relationships/hyperlink" Target="https://www.filmaffinity.com/es/film757792.html" TargetMode="External"/><Relationship Id="rId5283" Type="http://schemas.openxmlformats.org/officeDocument/2006/relationships/hyperlink" Target="https://www.filmaffinity.com/es/film769131.html" TargetMode="External"/><Relationship Id="rId5490" Type="http://schemas.openxmlformats.org/officeDocument/2006/relationships/hyperlink" Target="https://www.filmaffinity.com/es/film480342.html" TargetMode="External"/><Relationship Id="rId6127" Type="http://schemas.openxmlformats.org/officeDocument/2006/relationships/hyperlink" Target="https://www.filmaffinity.com/es/film375689.html" TargetMode="External"/><Relationship Id="rId6334" Type="http://schemas.openxmlformats.org/officeDocument/2006/relationships/hyperlink" Target="https://www.filmaffinity.com/es/film250016.html" TargetMode="External"/><Relationship Id="rId6541" Type="http://schemas.openxmlformats.org/officeDocument/2006/relationships/hyperlink" Target="https://www.filmaffinity.com/es/moviegenre.php?genre=CO&amp;attr=rat_count&amp;nodoc" TargetMode="External"/><Relationship Id="rId849" Type="http://schemas.openxmlformats.org/officeDocument/2006/relationships/hyperlink" Target="https://www.filmaffinity.com/es/film177551.html" TargetMode="External"/><Relationship Id="rId1479" Type="http://schemas.openxmlformats.org/officeDocument/2006/relationships/hyperlink" Target="https://www.filmaffinity.com/es/film352696.html" TargetMode="External"/><Relationship Id="rId1686" Type="http://schemas.openxmlformats.org/officeDocument/2006/relationships/hyperlink" Target="https://www.filmaffinity.com/es/film254136.html" TargetMode="External"/><Relationship Id="rId3928" Type="http://schemas.openxmlformats.org/officeDocument/2006/relationships/hyperlink" Target="https://www.filmaffinity.com/es/film988458.html" TargetMode="External"/><Relationship Id="rId4092" Type="http://schemas.openxmlformats.org/officeDocument/2006/relationships/hyperlink" Target="https://www.filmaffinity.com/es/film875960.html" TargetMode="External"/><Relationship Id="rId5143" Type="http://schemas.openxmlformats.org/officeDocument/2006/relationships/hyperlink" Target="https://www.filmaffinity.com/es/film580772.html" TargetMode="External"/><Relationship Id="rId5350" Type="http://schemas.openxmlformats.org/officeDocument/2006/relationships/hyperlink" Target="https://www.filmaffinity.com/es/film411802.html" TargetMode="External"/><Relationship Id="rId6401" Type="http://schemas.openxmlformats.org/officeDocument/2006/relationships/hyperlink" Target="https://www.filmaffinity.com/es/moviegenre.php?genre=TH&amp;attr=rat_count&amp;nodoc" TargetMode="External"/><Relationship Id="rId1339" Type="http://schemas.openxmlformats.org/officeDocument/2006/relationships/hyperlink" Target="https://www.filmaffinity.com/es/film828147.html" TargetMode="External"/><Relationship Id="rId1893" Type="http://schemas.openxmlformats.org/officeDocument/2006/relationships/hyperlink" Target="https://www.filmaffinity.com/es/film940946.html" TargetMode="External"/><Relationship Id="rId2737" Type="http://schemas.openxmlformats.org/officeDocument/2006/relationships/hyperlink" Target="https://www.filmaffinity.com/es/film381570.html" TargetMode="External"/><Relationship Id="rId2944" Type="http://schemas.openxmlformats.org/officeDocument/2006/relationships/hyperlink" Target="https://www.filmaffinity.com/es/film940173.html" TargetMode="External"/><Relationship Id="rId5003" Type="http://schemas.openxmlformats.org/officeDocument/2006/relationships/hyperlink" Target="https://www.filmaffinity.com/es/film638110.html" TargetMode="External"/><Relationship Id="rId5210" Type="http://schemas.openxmlformats.org/officeDocument/2006/relationships/hyperlink" Target="https://www.filmaffinity.com/es/film658626.html" TargetMode="External"/><Relationship Id="rId709" Type="http://schemas.openxmlformats.org/officeDocument/2006/relationships/hyperlink" Target="https://www.filmaffinity.com/es/film755058.html" TargetMode="External"/><Relationship Id="rId916" Type="http://schemas.openxmlformats.org/officeDocument/2006/relationships/hyperlink" Target="https://www.filmaffinity.com/es/film964061.html" TargetMode="External"/><Relationship Id="rId1546" Type="http://schemas.openxmlformats.org/officeDocument/2006/relationships/hyperlink" Target="https://www.filmaffinity.com/es/film526387.html" TargetMode="External"/><Relationship Id="rId1753" Type="http://schemas.openxmlformats.org/officeDocument/2006/relationships/hyperlink" Target="https://www.filmaffinity.com/es/film262525.html" TargetMode="External"/><Relationship Id="rId1960" Type="http://schemas.openxmlformats.org/officeDocument/2006/relationships/hyperlink" Target="https://www.filmaffinity.com/es/film424979.html" TargetMode="External"/><Relationship Id="rId2804" Type="http://schemas.openxmlformats.org/officeDocument/2006/relationships/hyperlink" Target="https://www.filmaffinity.com/es/film594839.html" TargetMode="External"/><Relationship Id="rId7175" Type="http://schemas.openxmlformats.org/officeDocument/2006/relationships/hyperlink" Target="https://www.filmaffinity.com/es/film434996.html" TargetMode="External"/><Relationship Id="rId45" Type="http://schemas.openxmlformats.org/officeDocument/2006/relationships/hyperlink" Target="https://www.filmaffinity.com/es/film405517.html" TargetMode="External"/><Relationship Id="rId1406" Type="http://schemas.openxmlformats.org/officeDocument/2006/relationships/hyperlink" Target="https://www.filmaffinity.com/es/film703846.html" TargetMode="External"/><Relationship Id="rId1613" Type="http://schemas.openxmlformats.org/officeDocument/2006/relationships/hyperlink" Target="https://www.filmaffinity.com/es/film385464.html" TargetMode="External"/><Relationship Id="rId1820" Type="http://schemas.openxmlformats.org/officeDocument/2006/relationships/hyperlink" Target="https://www.filmaffinity.com/es/film241155.html" TargetMode="External"/><Relationship Id="rId4769" Type="http://schemas.openxmlformats.org/officeDocument/2006/relationships/hyperlink" Target="https://www.filmaffinity.com/es/film634330.html" TargetMode="External"/><Relationship Id="rId4976" Type="http://schemas.openxmlformats.org/officeDocument/2006/relationships/hyperlink" Target="https://www.filmaffinity.com/es/film969127.html" TargetMode="External"/><Relationship Id="rId7382" Type="http://schemas.openxmlformats.org/officeDocument/2006/relationships/hyperlink" Target="https://www.filmaffinity.com/es/film600773.html" TargetMode="External"/><Relationship Id="rId3578" Type="http://schemas.openxmlformats.org/officeDocument/2006/relationships/hyperlink" Target="https://www.filmaffinity.com/es/film463599.html" TargetMode="External"/><Relationship Id="rId3785" Type="http://schemas.openxmlformats.org/officeDocument/2006/relationships/hyperlink" Target="https://www.filmaffinity.com/es/film720301.html" TargetMode="External"/><Relationship Id="rId3992" Type="http://schemas.openxmlformats.org/officeDocument/2006/relationships/hyperlink" Target="https://www.filmaffinity.com/es/film520318.html" TargetMode="External"/><Relationship Id="rId4629" Type="http://schemas.openxmlformats.org/officeDocument/2006/relationships/hyperlink" Target="https://www.filmaffinity.com/es/film749066.html" TargetMode="External"/><Relationship Id="rId4836" Type="http://schemas.openxmlformats.org/officeDocument/2006/relationships/hyperlink" Target="https://www.filmaffinity.com/es/film868897.html" TargetMode="External"/><Relationship Id="rId6191" Type="http://schemas.openxmlformats.org/officeDocument/2006/relationships/hyperlink" Target="https://www.filmaffinity.com/es/film459265.html" TargetMode="External"/><Relationship Id="rId7035" Type="http://schemas.openxmlformats.org/officeDocument/2006/relationships/hyperlink" Target="https://www.filmaffinity.com/es/film590781.html" TargetMode="External"/><Relationship Id="rId7242" Type="http://schemas.openxmlformats.org/officeDocument/2006/relationships/hyperlink" Target="https://www.filmaffinity.com/es/film394540.html" TargetMode="External"/><Relationship Id="rId499" Type="http://schemas.openxmlformats.org/officeDocument/2006/relationships/hyperlink" Target="https://www.filmaffinity.com/es/film959088.html" TargetMode="External"/><Relationship Id="rId2387" Type="http://schemas.openxmlformats.org/officeDocument/2006/relationships/hyperlink" Target="https://www.filmaffinity.com/es/film579238.html" TargetMode="External"/><Relationship Id="rId2594" Type="http://schemas.openxmlformats.org/officeDocument/2006/relationships/hyperlink" Target="https://www.filmaffinity.com/es/film234290.html" TargetMode="External"/><Relationship Id="rId3438" Type="http://schemas.openxmlformats.org/officeDocument/2006/relationships/hyperlink" Target="https://www.filmaffinity.com/es/film135360.html" TargetMode="External"/><Relationship Id="rId3645" Type="http://schemas.openxmlformats.org/officeDocument/2006/relationships/hyperlink" Target="https://www.filmaffinity.com/es/film136265.html" TargetMode="External"/><Relationship Id="rId3852" Type="http://schemas.openxmlformats.org/officeDocument/2006/relationships/hyperlink" Target="https://www.filmaffinity.com/es/film812212.html" TargetMode="External"/><Relationship Id="rId6051" Type="http://schemas.openxmlformats.org/officeDocument/2006/relationships/hyperlink" Target="https://www.filmaffinity.com/es/film645323.html" TargetMode="External"/><Relationship Id="rId7102" Type="http://schemas.openxmlformats.org/officeDocument/2006/relationships/hyperlink" Target="https://www.filmaffinity.com/es/film427533.html" TargetMode="External"/><Relationship Id="rId359" Type="http://schemas.openxmlformats.org/officeDocument/2006/relationships/hyperlink" Target="https://www.filmaffinity.com/es/film930072.html" TargetMode="External"/><Relationship Id="rId566" Type="http://schemas.openxmlformats.org/officeDocument/2006/relationships/hyperlink" Target="https://www.filmaffinity.com/es/film639043.html" TargetMode="External"/><Relationship Id="rId773" Type="http://schemas.openxmlformats.org/officeDocument/2006/relationships/hyperlink" Target="https://www.filmaffinity.com/es/film277976.html" TargetMode="External"/><Relationship Id="rId1196" Type="http://schemas.openxmlformats.org/officeDocument/2006/relationships/hyperlink" Target="https://www.filmaffinity.com/es/film977246.html" TargetMode="External"/><Relationship Id="rId2247" Type="http://schemas.openxmlformats.org/officeDocument/2006/relationships/hyperlink" Target="https://www.filmaffinity.com/es/film669306.html" TargetMode="External"/><Relationship Id="rId2454" Type="http://schemas.openxmlformats.org/officeDocument/2006/relationships/hyperlink" Target="https://www.filmaffinity.com/es/film912221.html" TargetMode="External"/><Relationship Id="rId3505" Type="http://schemas.openxmlformats.org/officeDocument/2006/relationships/hyperlink" Target="https://www.filmaffinity.com/es/film435577.html" TargetMode="External"/><Relationship Id="rId4903" Type="http://schemas.openxmlformats.org/officeDocument/2006/relationships/hyperlink" Target="https://www.filmaffinity.com/es/film341708.html" TargetMode="External"/><Relationship Id="rId219" Type="http://schemas.openxmlformats.org/officeDocument/2006/relationships/hyperlink" Target="https://www.filmaffinity.com/es/film473237.html" TargetMode="External"/><Relationship Id="rId426" Type="http://schemas.openxmlformats.org/officeDocument/2006/relationships/hyperlink" Target="https://www.filmaffinity.com/es/film250676.html" TargetMode="External"/><Relationship Id="rId633" Type="http://schemas.openxmlformats.org/officeDocument/2006/relationships/hyperlink" Target="https://www.filmaffinity.com/es/film850990.html" TargetMode="External"/><Relationship Id="rId980" Type="http://schemas.openxmlformats.org/officeDocument/2006/relationships/hyperlink" Target="https://www.filmaffinity.com/es/film839748.html" TargetMode="External"/><Relationship Id="rId1056" Type="http://schemas.openxmlformats.org/officeDocument/2006/relationships/hyperlink" Target="https://www.filmaffinity.com/es/film642856.html" TargetMode="External"/><Relationship Id="rId1263" Type="http://schemas.openxmlformats.org/officeDocument/2006/relationships/hyperlink" Target="https://www.filmaffinity.com/es/film376087.html" TargetMode="External"/><Relationship Id="rId2107" Type="http://schemas.openxmlformats.org/officeDocument/2006/relationships/hyperlink" Target="https://www.filmaffinity.com/es/film191253.html" TargetMode="External"/><Relationship Id="rId2314" Type="http://schemas.openxmlformats.org/officeDocument/2006/relationships/hyperlink" Target="https://www.filmaffinity.com/es/film968758.html" TargetMode="External"/><Relationship Id="rId2661" Type="http://schemas.openxmlformats.org/officeDocument/2006/relationships/hyperlink" Target="https://www.filmaffinity.com/es/film362308.html" TargetMode="External"/><Relationship Id="rId3712" Type="http://schemas.openxmlformats.org/officeDocument/2006/relationships/hyperlink" Target="https://www.filmaffinity.com/es/film979652.html" TargetMode="External"/><Relationship Id="rId6868" Type="http://schemas.openxmlformats.org/officeDocument/2006/relationships/hyperlink" Target="https://www.filmaffinity.com/es/film478769.html" TargetMode="External"/><Relationship Id="rId840" Type="http://schemas.openxmlformats.org/officeDocument/2006/relationships/hyperlink" Target="https://www.filmaffinity.com/es/film536198.html" TargetMode="External"/><Relationship Id="rId1470" Type="http://schemas.openxmlformats.org/officeDocument/2006/relationships/hyperlink" Target="https://www.filmaffinity.com/es/film656487.html" TargetMode="External"/><Relationship Id="rId2521" Type="http://schemas.openxmlformats.org/officeDocument/2006/relationships/hyperlink" Target="https://www.filmaffinity.com/es/film369079.html" TargetMode="External"/><Relationship Id="rId4279" Type="http://schemas.openxmlformats.org/officeDocument/2006/relationships/hyperlink" Target="https://www.filmaffinity.com/es/film638621.html" TargetMode="External"/><Relationship Id="rId5677" Type="http://schemas.openxmlformats.org/officeDocument/2006/relationships/hyperlink" Target="https://www.filmaffinity.com/es/film491224.html" TargetMode="External"/><Relationship Id="rId5884" Type="http://schemas.openxmlformats.org/officeDocument/2006/relationships/hyperlink" Target="https://www.filmaffinity.com/es/film751299.html" TargetMode="External"/><Relationship Id="rId6728" Type="http://schemas.openxmlformats.org/officeDocument/2006/relationships/hyperlink" Target="https://www.filmaffinity.com/es/film551892.html" TargetMode="External"/><Relationship Id="rId6935" Type="http://schemas.openxmlformats.org/officeDocument/2006/relationships/hyperlink" Target="https://www.filmaffinity.com/es/film902205.html" TargetMode="External"/><Relationship Id="rId700" Type="http://schemas.openxmlformats.org/officeDocument/2006/relationships/hyperlink" Target="https://www.filmaffinity.com/es/film745544.html" TargetMode="External"/><Relationship Id="rId1123" Type="http://schemas.openxmlformats.org/officeDocument/2006/relationships/hyperlink" Target="https://www.filmaffinity.com/es/film620178.html" TargetMode="External"/><Relationship Id="rId1330" Type="http://schemas.openxmlformats.org/officeDocument/2006/relationships/hyperlink" Target="https://www.filmaffinity.com/es/film968987.html" TargetMode="External"/><Relationship Id="rId3088" Type="http://schemas.openxmlformats.org/officeDocument/2006/relationships/hyperlink" Target="https://www.filmaffinity.com/es/film927329.html" TargetMode="External"/><Relationship Id="rId4486" Type="http://schemas.openxmlformats.org/officeDocument/2006/relationships/hyperlink" Target="https://www.filmaffinity.com/es/film944436.html" TargetMode="External"/><Relationship Id="rId4693" Type="http://schemas.openxmlformats.org/officeDocument/2006/relationships/hyperlink" Target="https://www.filmaffinity.com/es/film270411.html" TargetMode="External"/><Relationship Id="rId5537" Type="http://schemas.openxmlformats.org/officeDocument/2006/relationships/hyperlink" Target="https://www.filmaffinity.com/es/film599234.html" TargetMode="External"/><Relationship Id="rId5744" Type="http://schemas.openxmlformats.org/officeDocument/2006/relationships/hyperlink" Target="https://www.filmaffinity.com/es/film151920.html" TargetMode="External"/><Relationship Id="rId5951" Type="http://schemas.openxmlformats.org/officeDocument/2006/relationships/hyperlink" Target="https://www.filmaffinity.com/es/film636398.html" TargetMode="External"/><Relationship Id="rId3295" Type="http://schemas.openxmlformats.org/officeDocument/2006/relationships/hyperlink" Target="https://www.filmaffinity.com/es/film578097.html" TargetMode="External"/><Relationship Id="rId4139" Type="http://schemas.openxmlformats.org/officeDocument/2006/relationships/hyperlink" Target="https://www.filmaffinity.com/es/film448855.html" TargetMode="External"/><Relationship Id="rId4346" Type="http://schemas.openxmlformats.org/officeDocument/2006/relationships/hyperlink" Target="https://www.filmaffinity.com/es/film323090.html" TargetMode="External"/><Relationship Id="rId4553" Type="http://schemas.openxmlformats.org/officeDocument/2006/relationships/hyperlink" Target="https://www.filmaffinity.com/es/film386185.html" TargetMode="External"/><Relationship Id="rId4760" Type="http://schemas.openxmlformats.org/officeDocument/2006/relationships/hyperlink" Target="https://www.filmaffinity.com/es/film495470.html" TargetMode="External"/><Relationship Id="rId5604" Type="http://schemas.openxmlformats.org/officeDocument/2006/relationships/hyperlink" Target="https://www.filmaffinity.com/es/film157068.html" TargetMode="External"/><Relationship Id="rId5811" Type="http://schemas.openxmlformats.org/officeDocument/2006/relationships/hyperlink" Target="https://www.filmaffinity.com/es/film262389.html" TargetMode="External"/><Relationship Id="rId3155" Type="http://schemas.openxmlformats.org/officeDocument/2006/relationships/hyperlink" Target="https://www.filmaffinity.com/es/film150453.html" TargetMode="External"/><Relationship Id="rId3362" Type="http://schemas.openxmlformats.org/officeDocument/2006/relationships/hyperlink" Target="https://www.filmaffinity.com/es/film924858.html" TargetMode="External"/><Relationship Id="rId4206" Type="http://schemas.openxmlformats.org/officeDocument/2006/relationships/hyperlink" Target="https://www.filmaffinity.com/es/film936293.html" TargetMode="External"/><Relationship Id="rId4413" Type="http://schemas.openxmlformats.org/officeDocument/2006/relationships/hyperlink" Target="https://www.filmaffinity.com/es/film974576.html" TargetMode="External"/><Relationship Id="rId4620" Type="http://schemas.openxmlformats.org/officeDocument/2006/relationships/hyperlink" Target="https://www.filmaffinity.com/es/film118350.html" TargetMode="External"/><Relationship Id="rId283" Type="http://schemas.openxmlformats.org/officeDocument/2006/relationships/hyperlink" Target="https://www.filmaffinity.com/es/film516893.html" TargetMode="External"/><Relationship Id="rId490" Type="http://schemas.openxmlformats.org/officeDocument/2006/relationships/hyperlink" Target="https://www.filmaffinity.com/es/film373513.html" TargetMode="External"/><Relationship Id="rId2171" Type="http://schemas.openxmlformats.org/officeDocument/2006/relationships/hyperlink" Target="https://www.filmaffinity.com/es/film893447.html" TargetMode="External"/><Relationship Id="rId3015" Type="http://schemas.openxmlformats.org/officeDocument/2006/relationships/hyperlink" Target="https://www.filmaffinity.com/es/film532596.html" TargetMode="External"/><Relationship Id="rId3222" Type="http://schemas.openxmlformats.org/officeDocument/2006/relationships/hyperlink" Target="https://www.filmaffinity.com/es/film295792.html" TargetMode="External"/><Relationship Id="rId6378" Type="http://schemas.openxmlformats.org/officeDocument/2006/relationships/hyperlink" Target="https://www.filmaffinity.com/es/film616931.html" TargetMode="External"/><Relationship Id="rId6585" Type="http://schemas.openxmlformats.org/officeDocument/2006/relationships/hyperlink" Target="https://www.filmaffinity.com/es/moviegenre.php?genre=DR&amp;attr=rat_count&amp;nodoc" TargetMode="External"/><Relationship Id="rId7429" Type="http://schemas.openxmlformats.org/officeDocument/2006/relationships/hyperlink" Target="https://www.filmaffinity.com/es/film109127.html" TargetMode="External"/><Relationship Id="rId143" Type="http://schemas.openxmlformats.org/officeDocument/2006/relationships/hyperlink" Target="https://www.filmaffinity.com/es/film241433.html" TargetMode="External"/><Relationship Id="rId350" Type="http://schemas.openxmlformats.org/officeDocument/2006/relationships/hyperlink" Target="https://www.filmaffinity.com/es/film469243.html" TargetMode="External"/><Relationship Id="rId2031" Type="http://schemas.openxmlformats.org/officeDocument/2006/relationships/hyperlink" Target="https://www.filmaffinity.com/es/film746294.html" TargetMode="External"/><Relationship Id="rId5187" Type="http://schemas.openxmlformats.org/officeDocument/2006/relationships/hyperlink" Target="https://www.filmaffinity.com/es/film227473.html" TargetMode="External"/><Relationship Id="rId5394" Type="http://schemas.openxmlformats.org/officeDocument/2006/relationships/hyperlink" Target="https://www.filmaffinity.com/es/film720729.html" TargetMode="External"/><Relationship Id="rId6238" Type="http://schemas.openxmlformats.org/officeDocument/2006/relationships/hyperlink" Target="https://www.filmaffinity.com/es/film222084.html" TargetMode="External"/><Relationship Id="rId6445" Type="http://schemas.openxmlformats.org/officeDocument/2006/relationships/hyperlink" Target="https://www.filmaffinity.com/es/moviegenre.php?genre=CO&amp;attr=rat_count&amp;nodoc" TargetMode="External"/><Relationship Id="rId6792" Type="http://schemas.openxmlformats.org/officeDocument/2006/relationships/hyperlink" Target="https://www.filmaffinity.com/es/film218688.html" TargetMode="External"/><Relationship Id="rId9" Type="http://schemas.openxmlformats.org/officeDocument/2006/relationships/hyperlink" Target="https://www.filmaffinity.com/es/film659060.html" TargetMode="External"/><Relationship Id="rId210" Type="http://schemas.openxmlformats.org/officeDocument/2006/relationships/hyperlink" Target="https://www.filmaffinity.com/es/film499842.html" TargetMode="External"/><Relationship Id="rId2988" Type="http://schemas.openxmlformats.org/officeDocument/2006/relationships/hyperlink" Target="https://www.filmaffinity.com/es/film273449.html" TargetMode="External"/><Relationship Id="rId5047" Type="http://schemas.openxmlformats.org/officeDocument/2006/relationships/hyperlink" Target="https://www.filmaffinity.com/es/film121101.html" TargetMode="External"/><Relationship Id="rId5254" Type="http://schemas.openxmlformats.org/officeDocument/2006/relationships/hyperlink" Target="https://www.filmaffinity.com/es/film125204.html" TargetMode="External"/><Relationship Id="rId6652" Type="http://schemas.openxmlformats.org/officeDocument/2006/relationships/hyperlink" Target="https://www.filmaffinity.com/es/moviegenre.php?genre=CO&amp;attr=rat_count&amp;nodoc" TargetMode="External"/><Relationship Id="rId1797" Type="http://schemas.openxmlformats.org/officeDocument/2006/relationships/hyperlink" Target="https://www.filmaffinity.com/es/film939261.html" TargetMode="External"/><Relationship Id="rId2848" Type="http://schemas.openxmlformats.org/officeDocument/2006/relationships/hyperlink" Target="https://www.filmaffinity.com/es/film488072.html" TargetMode="External"/><Relationship Id="rId5461" Type="http://schemas.openxmlformats.org/officeDocument/2006/relationships/hyperlink" Target="https://www.filmaffinity.com/es/film883688.html" TargetMode="External"/><Relationship Id="rId6305" Type="http://schemas.openxmlformats.org/officeDocument/2006/relationships/hyperlink" Target="https://www.filmaffinity.com/es/film420204.html" TargetMode="External"/><Relationship Id="rId6512" Type="http://schemas.openxmlformats.org/officeDocument/2006/relationships/hyperlink" Target="https://www.filmaffinity.com/es/moviegenre.php?genre=DR&amp;attr=rat_count&amp;nodoc" TargetMode="External"/><Relationship Id="rId89" Type="http://schemas.openxmlformats.org/officeDocument/2006/relationships/hyperlink" Target="https://www.filmaffinity.com/es/film183310.html" TargetMode="External"/><Relationship Id="rId1657" Type="http://schemas.openxmlformats.org/officeDocument/2006/relationships/hyperlink" Target="https://www.filmaffinity.com/es/film174261.html" TargetMode="External"/><Relationship Id="rId1864" Type="http://schemas.openxmlformats.org/officeDocument/2006/relationships/hyperlink" Target="https://www.filmaffinity.com/es/film110500.html" TargetMode="External"/><Relationship Id="rId2708" Type="http://schemas.openxmlformats.org/officeDocument/2006/relationships/hyperlink" Target="https://www.filmaffinity.com/es/film175282.html" TargetMode="External"/><Relationship Id="rId2915" Type="http://schemas.openxmlformats.org/officeDocument/2006/relationships/hyperlink" Target="https://www.filmaffinity.com/es/film213935.html" TargetMode="External"/><Relationship Id="rId4063" Type="http://schemas.openxmlformats.org/officeDocument/2006/relationships/hyperlink" Target="https://www.filmaffinity.com/es/film260511.html" TargetMode="External"/><Relationship Id="rId4270" Type="http://schemas.openxmlformats.org/officeDocument/2006/relationships/hyperlink" Target="https://www.filmaffinity.com/es/film107100.html" TargetMode="External"/><Relationship Id="rId5114" Type="http://schemas.openxmlformats.org/officeDocument/2006/relationships/hyperlink" Target="https://www.filmaffinity.com/es/film342643.html" TargetMode="External"/><Relationship Id="rId5321" Type="http://schemas.openxmlformats.org/officeDocument/2006/relationships/hyperlink" Target="https://www.filmaffinity.com/es/film249518.html" TargetMode="External"/><Relationship Id="rId1517" Type="http://schemas.openxmlformats.org/officeDocument/2006/relationships/hyperlink" Target="https://www.filmaffinity.com/es/film776289.html" TargetMode="External"/><Relationship Id="rId1724" Type="http://schemas.openxmlformats.org/officeDocument/2006/relationships/hyperlink" Target="https://www.filmaffinity.com/es/film820563.html" TargetMode="External"/><Relationship Id="rId4130" Type="http://schemas.openxmlformats.org/officeDocument/2006/relationships/hyperlink" Target="https://www.filmaffinity.com/es/film489880.html" TargetMode="External"/><Relationship Id="rId7079" Type="http://schemas.openxmlformats.org/officeDocument/2006/relationships/hyperlink" Target="https://www.filmaffinity.com/es/film261551.html" TargetMode="External"/><Relationship Id="rId7286" Type="http://schemas.openxmlformats.org/officeDocument/2006/relationships/hyperlink" Target="https://www.filmaffinity.com/es/film723749.html" TargetMode="External"/><Relationship Id="rId7493" Type="http://schemas.openxmlformats.org/officeDocument/2006/relationships/hyperlink" Target="https://www.filmaffinity.com/es/film246866.html" TargetMode="External"/><Relationship Id="rId16" Type="http://schemas.openxmlformats.org/officeDocument/2006/relationships/hyperlink" Target="https://www.filmaffinity.com/es/film409167.html" TargetMode="External"/><Relationship Id="rId1931" Type="http://schemas.openxmlformats.org/officeDocument/2006/relationships/hyperlink" Target="https://www.filmaffinity.com/es/film774655.html" TargetMode="External"/><Relationship Id="rId3689" Type="http://schemas.openxmlformats.org/officeDocument/2006/relationships/hyperlink" Target="https://www.filmaffinity.com/es/film827809.html" TargetMode="External"/><Relationship Id="rId3896" Type="http://schemas.openxmlformats.org/officeDocument/2006/relationships/hyperlink" Target="https://www.filmaffinity.com/es/film620999.html" TargetMode="External"/><Relationship Id="rId6095" Type="http://schemas.openxmlformats.org/officeDocument/2006/relationships/hyperlink" Target="https://www.filmaffinity.com/es/film145536.html" TargetMode="External"/><Relationship Id="rId7146" Type="http://schemas.openxmlformats.org/officeDocument/2006/relationships/hyperlink" Target="https://www.filmaffinity.com/es/film187263.html" TargetMode="External"/><Relationship Id="rId7353" Type="http://schemas.openxmlformats.org/officeDocument/2006/relationships/hyperlink" Target="https://www.filmaffinity.com/es/film258365.html" TargetMode="External"/><Relationship Id="rId2498" Type="http://schemas.openxmlformats.org/officeDocument/2006/relationships/hyperlink" Target="https://www.filmaffinity.com/es/film259748.html" TargetMode="External"/><Relationship Id="rId3549" Type="http://schemas.openxmlformats.org/officeDocument/2006/relationships/hyperlink" Target="https://www.filmaffinity.com/es/film687430.html" TargetMode="External"/><Relationship Id="rId4947" Type="http://schemas.openxmlformats.org/officeDocument/2006/relationships/hyperlink" Target="https://www.filmaffinity.com/es/film897241.html" TargetMode="External"/><Relationship Id="rId6162" Type="http://schemas.openxmlformats.org/officeDocument/2006/relationships/hyperlink" Target="https://www.filmaffinity.com/es/film529442.html" TargetMode="External"/><Relationship Id="rId7006" Type="http://schemas.openxmlformats.org/officeDocument/2006/relationships/hyperlink" Target="https://www.filmaffinity.com/es/film811732.html" TargetMode="External"/><Relationship Id="rId7213" Type="http://schemas.openxmlformats.org/officeDocument/2006/relationships/hyperlink" Target="https://www.filmaffinity.com/es/film616632.html" TargetMode="External"/><Relationship Id="rId7420" Type="http://schemas.openxmlformats.org/officeDocument/2006/relationships/hyperlink" Target="https://www.filmaffinity.com/es/film986731.html" TargetMode="External"/><Relationship Id="rId677" Type="http://schemas.openxmlformats.org/officeDocument/2006/relationships/hyperlink" Target="https://www.filmaffinity.com/es/film559093.html" TargetMode="External"/><Relationship Id="rId2358" Type="http://schemas.openxmlformats.org/officeDocument/2006/relationships/hyperlink" Target="https://www.filmaffinity.com/es/film501119.html" TargetMode="External"/><Relationship Id="rId3756" Type="http://schemas.openxmlformats.org/officeDocument/2006/relationships/hyperlink" Target="https://www.filmaffinity.com/es/film859193.html" TargetMode="External"/><Relationship Id="rId3963" Type="http://schemas.openxmlformats.org/officeDocument/2006/relationships/hyperlink" Target="https://www.filmaffinity.com/es/film657155.html" TargetMode="External"/><Relationship Id="rId4807" Type="http://schemas.openxmlformats.org/officeDocument/2006/relationships/hyperlink" Target="https://www.filmaffinity.com/es/film751108.html" TargetMode="External"/><Relationship Id="rId6022" Type="http://schemas.openxmlformats.org/officeDocument/2006/relationships/hyperlink" Target="https://www.filmaffinity.com/es/film314315.html" TargetMode="External"/><Relationship Id="rId884" Type="http://schemas.openxmlformats.org/officeDocument/2006/relationships/hyperlink" Target="https://www.filmaffinity.com/es/film453311.html" TargetMode="External"/><Relationship Id="rId2565" Type="http://schemas.openxmlformats.org/officeDocument/2006/relationships/hyperlink" Target="https://www.filmaffinity.com/es/film353520.html" TargetMode="External"/><Relationship Id="rId2772" Type="http://schemas.openxmlformats.org/officeDocument/2006/relationships/hyperlink" Target="https://www.filmaffinity.com/es/film489893.html" TargetMode="External"/><Relationship Id="rId3409" Type="http://schemas.openxmlformats.org/officeDocument/2006/relationships/hyperlink" Target="https://www.filmaffinity.com/es/film158109.html" TargetMode="External"/><Relationship Id="rId3616" Type="http://schemas.openxmlformats.org/officeDocument/2006/relationships/hyperlink" Target="https://www.filmaffinity.com/es/film636539.html" TargetMode="External"/><Relationship Id="rId3823" Type="http://schemas.openxmlformats.org/officeDocument/2006/relationships/hyperlink" Target="https://www.filmaffinity.com/es/film521659.html" TargetMode="External"/><Relationship Id="rId6979" Type="http://schemas.openxmlformats.org/officeDocument/2006/relationships/hyperlink" Target="https://www.filmaffinity.com/es/film185733.html" TargetMode="External"/><Relationship Id="rId537" Type="http://schemas.openxmlformats.org/officeDocument/2006/relationships/hyperlink" Target="https://www.filmaffinity.com/es/film444694.html" TargetMode="External"/><Relationship Id="rId744" Type="http://schemas.openxmlformats.org/officeDocument/2006/relationships/hyperlink" Target="https://www.filmaffinity.com/es/film368343.html" TargetMode="External"/><Relationship Id="rId951" Type="http://schemas.openxmlformats.org/officeDocument/2006/relationships/hyperlink" Target="https://www.filmaffinity.com/es/film495568.html" TargetMode="External"/><Relationship Id="rId1167" Type="http://schemas.openxmlformats.org/officeDocument/2006/relationships/hyperlink" Target="https://www.filmaffinity.com/es/film358543.html" TargetMode="External"/><Relationship Id="rId1374" Type="http://schemas.openxmlformats.org/officeDocument/2006/relationships/hyperlink" Target="https://www.filmaffinity.com/es/film608271.html" TargetMode="External"/><Relationship Id="rId1581" Type="http://schemas.openxmlformats.org/officeDocument/2006/relationships/hyperlink" Target="https://www.filmaffinity.com/es/film793793.html" TargetMode="External"/><Relationship Id="rId2218" Type="http://schemas.openxmlformats.org/officeDocument/2006/relationships/hyperlink" Target="https://www.filmaffinity.com/es/film907289.html" TargetMode="External"/><Relationship Id="rId2425" Type="http://schemas.openxmlformats.org/officeDocument/2006/relationships/hyperlink" Target="https://www.filmaffinity.com/es/film404650.html" TargetMode="External"/><Relationship Id="rId2632" Type="http://schemas.openxmlformats.org/officeDocument/2006/relationships/hyperlink" Target="https://www.filmaffinity.com/es/film231991.html" TargetMode="External"/><Relationship Id="rId5788" Type="http://schemas.openxmlformats.org/officeDocument/2006/relationships/hyperlink" Target="https://www.filmaffinity.com/es/film594515.html" TargetMode="External"/><Relationship Id="rId5995" Type="http://schemas.openxmlformats.org/officeDocument/2006/relationships/hyperlink" Target="https://www.filmaffinity.com/es/film396978.html" TargetMode="External"/><Relationship Id="rId6839" Type="http://schemas.openxmlformats.org/officeDocument/2006/relationships/hyperlink" Target="https://www.filmaffinity.com/es/moviegenre.php?genre=DR&amp;attr=rat_count&amp;nodoc" TargetMode="External"/><Relationship Id="rId80" Type="http://schemas.openxmlformats.org/officeDocument/2006/relationships/hyperlink" Target="https://www.filmaffinity.com/es/film960493.html" TargetMode="External"/><Relationship Id="rId604" Type="http://schemas.openxmlformats.org/officeDocument/2006/relationships/hyperlink" Target="https://www.filmaffinity.com/es/film321480.html" TargetMode="External"/><Relationship Id="rId811" Type="http://schemas.openxmlformats.org/officeDocument/2006/relationships/hyperlink" Target="https://www.filmaffinity.com/es/film974551.html" TargetMode="External"/><Relationship Id="rId1027" Type="http://schemas.openxmlformats.org/officeDocument/2006/relationships/hyperlink" Target="https://www.filmaffinity.com/es/film654104.html" TargetMode="External"/><Relationship Id="rId1234" Type="http://schemas.openxmlformats.org/officeDocument/2006/relationships/hyperlink" Target="https://www.filmaffinity.com/es/film662993.html" TargetMode="External"/><Relationship Id="rId1441" Type="http://schemas.openxmlformats.org/officeDocument/2006/relationships/hyperlink" Target="https://www.filmaffinity.com/es/film885813.html" TargetMode="External"/><Relationship Id="rId4597" Type="http://schemas.openxmlformats.org/officeDocument/2006/relationships/hyperlink" Target="https://www.filmaffinity.com/es/film218435.html" TargetMode="External"/><Relationship Id="rId5648" Type="http://schemas.openxmlformats.org/officeDocument/2006/relationships/hyperlink" Target="https://www.filmaffinity.com/es/film567096.html" TargetMode="External"/><Relationship Id="rId5855" Type="http://schemas.openxmlformats.org/officeDocument/2006/relationships/hyperlink" Target="https://www.filmaffinity.com/es/film262656.html" TargetMode="External"/><Relationship Id="rId6906" Type="http://schemas.openxmlformats.org/officeDocument/2006/relationships/hyperlink" Target="https://www.filmaffinity.com/es/film411682.html" TargetMode="External"/><Relationship Id="rId1301" Type="http://schemas.openxmlformats.org/officeDocument/2006/relationships/hyperlink" Target="https://www.filmaffinity.com/es/film434078.html" TargetMode="External"/><Relationship Id="rId3199" Type="http://schemas.openxmlformats.org/officeDocument/2006/relationships/hyperlink" Target="https://www.filmaffinity.com/es/film963644.html" TargetMode="External"/><Relationship Id="rId4457" Type="http://schemas.openxmlformats.org/officeDocument/2006/relationships/hyperlink" Target="https://www.filmaffinity.com/es/film811972.html" TargetMode="External"/><Relationship Id="rId4664" Type="http://schemas.openxmlformats.org/officeDocument/2006/relationships/hyperlink" Target="https://www.filmaffinity.com/es/film486245.html" TargetMode="External"/><Relationship Id="rId5508" Type="http://schemas.openxmlformats.org/officeDocument/2006/relationships/hyperlink" Target="https://www.filmaffinity.com/es/film923595.html" TargetMode="External"/><Relationship Id="rId5715" Type="http://schemas.openxmlformats.org/officeDocument/2006/relationships/hyperlink" Target="https://www.filmaffinity.com/es/film733139.html" TargetMode="External"/><Relationship Id="rId7070" Type="http://schemas.openxmlformats.org/officeDocument/2006/relationships/hyperlink" Target="https://www.filmaffinity.com/es/film947512.html" TargetMode="External"/><Relationship Id="rId3059" Type="http://schemas.openxmlformats.org/officeDocument/2006/relationships/hyperlink" Target="https://www.filmaffinity.com/es/film550327.html" TargetMode="External"/><Relationship Id="rId3266" Type="http://schemas.openxmlformats.org/officeDocument/2006/relationships/hyperlink" Target="https://www.filmaffinity.com/es/film835506.html" TargetMode="External"/><Relationship Id="rId3473" Type="http://schemas.openxmlformats.org/officeDocument/2006/relationships/hyperlink" Target="https://www.filmaffinity.com/es/film729872.html" TargetMode="External"/><Relationship Id="rId4317" Type="http://schemas.openxmlformats.org/officeDocument/2006/relationships/hyperlink" Target="https://www.filmaffinity.com/es/film535156.html" TargetMode="External"/><Relationship Id="rId4524" Type="http://schemas.openxmlformats.org/officeDocument/2006/relationships/hyperlink" Target="https://www.filmaffinity.com/es/film773440.html" TargetMode="External"/><Relationship Id="rId4871" Type="http://schemas.openxmlformats.org/officeDocument/2006/relationships/hyperlink" Target="https://www.filmaffinity.com/es/film964595.html" TargetMode="External"/><Relationship Id="rId5922" Type="http://schemas.openxmlformats.org/officeDocument/2006/relationships/hyperlink" Target="https://www.filmaffinity.com/es/film458562.html" TargetMode="External"/><Relationship Id="rId187" Type="http://schemas.openxmlformats.org/officeDocument/2006/relationships/hyperlink" Target="https://www.filmaffinity.com/es/film738418.html" TargetMode="External"/><Relationship Id="rId394" Type="http://schemas.openxmlformats.org/officeDocument/2006/relationships/hyperlink" Target="https://www.filmaffinity.com/es/film962059.html" TargetMode="External"/><Relationship Id="rId2075" Type="http://schemas.openxmlformats.org/officeDocument/2006/relationships/hyperlink" Target="https://www.filmaffinity.com/es/film203009.html" TargetMode="External"/><Relationship Id="rId2282" Type="http://schemas.openxmlformats.org/officeDocument/2006/relationships/hyperlink" Target="https://www.filmaffinity.com/es/film165289.html" TargetMode="External"/><Relationship Id="rId3126" Type="http://schemas.openxmlformats.org/officeDocument/2006/relationships/hyperlink" Target="https://www.filmaffinity.com/es/film998046.html" TargetMode="External"/><Relationship Id="rId3680" Type="http://schemas.openxmlformats.org/officeDocument/2006/relationships/hyperlink" Target="https://www.filmaffinity.com/es/film181857.html" TargetMode="External"/><Relationship Id="rId4731" Type="http://schemas.openxmlformats.org/officeDocument/2006/relationships/hyperlink" Target="https://www.filmaffinity.com/es/film520465.html" TargetMode="External"/><Relationship Id="rId6489" Type="http://schemas.openxmlformats.org/officeDocument/2006/relationships/hyperlink" Target="https://www.filmaffinity.com/es/moviegenre.php?genre=WE&amp;attr=rat_count&amp;nodoc" TargetMode="External"/><Relationship Id="rId254" Type="http://schemas.openxmlformats.org/officeDocument/2006/relationships/hyperlink" Target="https://www.filmaffinity.com/es/film753007.html" TargetMode="External"/><Relationship Id="rId1091" Type="http://schemas.openxmlformats.org/officeDocument/2006/relationships/hyperlink" Target="https://www.filmaffinity.com/es/film981448.html" TargetMode="External"/><Relationship Id="rId3333" Type="http://schemas.openxmlformats.org/officeDocument/2006/relationships/hyperlink" Target="https://www.filmaffinity.com/es/film418300.html" TargetMode="External"/><Relationship Id="rId3540" Type="http://schemas.openxmlformats.org/officeDocument/2006/relationships/hyperlink" Target="https://www.filmaffinity.com/es/film769627.html" TargetMode="External"/><Relationship Id="rId5298" Type="http://schemas.openxmlformats.org/officeDocument/2006/relationships/hyperlink" Target="https://www.filmaffinity.com/es/film580403.html" TargetMode="External"/><Relationship Id="rId6696" Type="http://schemas.openxmlformats.org/officeDocument/2006/relationships/hyperlink" Target="https://www.filmaffinity.com/es/moviegenre.php?genre=AC&amp;attr=rat_count&amp;nodoc" TargetMode="External"/><Relationship Id="rId114" Type="http://schemas.openxmlformats.org/officeDocument/2006/relationships/hyperlink" Target="https://www.filmaffinity.com/es/film198847.html" TargetMode="External"/><Relationship Id="rId461" Type="http://schemas.openxmlformats.org/officeDocument/2006/relationships/hyperlink" Target="https://www.filmaffinity.com/es/film266576.html" TargetMode="External"/><Relationship Id="rId2142" Type="http://schemas.openxmlformats.org/officeDocument/2006/relationships/hyperlink" Target="https://www.filmaffinity.com/es/film223790.html" TargetMode="External"/><Relationship Id="rId3400" Type="http://schemas.openxmlformats.org/officeDocument/2006/relationships/hyperlink" Target="https://www.filmaffinity.com/es/film329003.html" TargetMode="External"/><Relationship Id="rId6349" Type="http://schemas.openxmlformats.org/officeDocument/2006/relationships/hyperlink" Target="https://www.filmaffinity.com/es/film275349.html" TargetMode="External"/><Relationship Id="rId6556" Type="http://schemas.openxmlformats.org/officeDocument/2006/relationships/hyperlink" Target="https://www.filmaffinity.com/es/moviegenre.php?genre=DR&amp;attr=rat_count&amp;nodoc" TargetMode="External"/><Relationship Id="rId6763" Type="http://schemas.openxmlformats.org/officeDocument/2006/relationships/hyperlink" Target="https://www.filmaffinity.com/es/film294014.html" TargetMode="External"/><Relationship Id="rId6970" Type="http://schemas.openxmlformats.org/officeDocument/2006/relationships/hyperlink" Target="https://www.filmaffinity.com/es/film518411.html" TargetMode="External"/><Relationship Id="rId321" Type="http://schemas.openxmlformats.org/officeDocument/2006/relationships/hyperlink" Target="https://www.filmaffinity.com/es/film850394.html" TargetMode="External"/><Relationship Id="rId2002" Type="http://schemas.openxmlformats.org/officeDocument/2006/relationships/hyperlink" Target="https://www.filmaffinity.com/es/film398812.html" TargetMode="External"/><Relationship Id="rId2959" Type="http://schemas.openxmlformats.org/officeDocument/2006/relationships/hyperlink" Target="https://www.filmaffinity.com/es/film965607.html" TargetMode="External"/><Relationship Id="rId5158" Type="http://schemas.openxmlformats.org/officeDocument/2006/relationships/hyperlink" Target="https://www.filmaffinity.com/es/film564110.html" TargetMode="External"/><Relationship Id="rId5365" Type="http://schemas.openxmlformats.org/officeDocument/2006/relationships/hyperlink" Target="https://www.filmaffinity.com/es/film171855.html" TargetMode="External"/><Relationship Id="rId5572" Type="http://schemas.openxmlformats.org/officeDocument/2006/relationships/hyperlink" Target="https://www.filmaffinity.com/es/film209053.html" TargetMode="External"/><Relationship Id="rId6209" Type="http://schemas.openxmlformats.org/officeDocument/2006/relationships/hyperlink" Target="https://www.filmaffinity.com/es/film632602.html" TargetMode="External"/><Relationship Id="rId6416" Type="http://schemas.openxmlformats.org/officeDocument/2006/relationships/hyperlink" Target="https://www.filmaffinity.com/es/moviegenre.php?genre=WE&amp;attr=rat_count&amp;nodoc" TargetMode="External"/><Relationship Id="rId6623" Type="http://schemas.openxmlformats.org/officeDocument/2006/relationships/hyperlink" Target="https://www.filmaffinity.com/es/moviegenre.php?genre=DR&amp;attr=rat_count&amp;nodoc" TargetMode="External"/><Relationship Id="rId6830" Type="http://schemas.openxmlformats.org/officeDocument/2006/relationships/hyperlink" Target="https://www.filmaffinity.com/es/film492462.html" TargetMode="External"/><Relationship Id="rId1768" Type="http://schemas.openxmlformats.org/officeDocument/2006/relationships/hyperlink" Target="https://www.filmaffinity.com/es/film990844.html" TargetMode="External"/><Relationship Id="rId2819" Type="http://schemas.openxmlformats.org/officeDocument/2006/relationships/hyperlink" Target="https://www.filmaffinity.com/es/film727806.html" TargetMode="External"/><Relationship Id="rId4174" Type="http://schemas.openxmlformats.org/officeDocument/2006/relationships/hyperlink" Target="https://www.filmaffinity.com/es/film214561.html" TargetMode="External"/><Relationship Id="rId4381" Type="http://schemas.openxmlformats.org/officeDocument/2006/relationships/hyperlink" Target="https://www.filmaffinity.com/es/film295663.html" TargetMode="External"/><Relationship Id="rId5018" Type="http://schemas.openxmlformats.org/officeDocument/2006/relationships/hyperlink" Target="https://www.filmaffinity.com/es/film926590.html" TargetMode="External"/><Relationship Id="rId5225" Type="http://schemas.openxmlformats.org/officeDocument/2006/relationships/hyperlink" Target="https://www.filmaffinity.com/es/film921934.html" TargetMode="External"/><Relationship Id="rId5432" Type="http://schemas.openxmlformats.org/officeDocument/2006/relationships/hyperlink" Target="https://www.filmaffinity.com/es/film930680.html" TargetMode="External"/><Relationship Id="rId1628" Type="http://schemas.openxmlformats.org/officeDocument/2006/relationships/hyperlink" Target="https://www.filmaffinity.com/es/film817968.html" TargetMode="External"/><Relationship Id="rId1975" Type="http://schemas.openxmlformats.org/officeDocument/2006/relationships/hyperlink" Target="https://www.filmaffinity.com/es/film492741.html" TargetMode="External"/><Relationship Id="rId3190" Type="http://schemas.openxmlformats.org/officeDocument/2006/relationships/hyperlink" Target="https://www.filmaffinity.com/es/film672037.html" TargetMode="External"/><Relationship Id="rId4034" Type="http://schemas.openxmlformats.org/officeDocument/2006/relationships/hyperlink" Target="https://www.filmaffinity.com/es/film587968.html" TargetMode="External"/><Relationship Id="rId4241" Type="http://schemas.openxmlformats.org/officeDocument/2006/relationships/hyperlink" Target="https://www.filmaffinity.com/es/film711659.html" TargetMode="External"/><Relationship Id="rId7397" Type="http://schemas.openxmlformats.org/officeDocument/2006/relationships/hyperlink" Target="https://www.filmaffinity.com/es/film111361.html" TargetMode="External"/><Relationship Id="rId1835" Type="http://schemas.openxmlformats.org/officeDocument/2006/relationships/hyperlink" Target="https://www.filmaffinity.com/es/film174321.html" TargetMode="External"/><Relationship Id="rId3050" Type="http://schemas.openxmlformats.org/officeDocument/2006/relationships/hyperlink" Target="https://www.filmaffinity.com/es/film764670.html" TargetMode="External"/><Relationship Id="rId4101" Type="http://schemas.openxmlformats.org/officeDocument/2006/relationships/hyperlink" Target="https://www.filmaffinity.com/es/film391444.html" TargetMode="External"/><Relationship Id="rId7257" Type="http://schemas.openxmlformats.org/officeDocument/2006/relationships/hyperlink" Target="https://www.filmaffinity.com/es/film151054.html" TargetMode="External"/><Relationship Id="rId7464" Type="http://schemas.openxmlformats.org/officeDocument/2006/relationships/hyperlink" Target="https://www.filmaffinity.com/es/film968270.html" TargetMode="External"/><Relationship Id="rId1902" Type="http://schemas.openxmlformats.org/officeDocument/2006/relationships/hyperlink" Target="https://www.filmaffinity.com/es/film448676.html" TargetMode="External"/><Relationship Id="rId6066" Type="http://schemas.openxmlformats.org/officeDocument/2006/relationships/hyperlink" Target="https://www.filmaffinity.com/es/film509890.html" TargetMode="External"/><Relationship Id="rId7117" Type="http://schemas.openxmlformats.org/officeDocument/2006/relationships/hyperlink" Target="https://www.filmaffinity.com/es/film141939.html" TargetMode="External"/><Relationship Id="rId3867" Type="http://schemas.openxmlformats.org/officeDocument/2006/relationships/hyperlink" Target="https://www.filmaffinity.com/es/film329915.html" TargetMode="External"/><Relationship Id="rId4918" Type="http://schemas.openxmlformats.org/officeDocument/2006/relationships/hyperlink" Target="https://www.filmaffinity.com/es/film582437.html" TargetMode="External"/><Relationship Id="rId6273" Type="http://schemas.openxmlformats.org/officeDocument/2006/relationships/hyperlink" Target="https://www.filmaffinity.com/es/film851127.html" TargetMode="External"/><Relationship Id="rId6480" Type="http://schemas.openxmlformats.org/officeDocument/2006/relationships/hyperlink" Target="https://www.filmaffinity.com/es/moviegenre.php?genre=CO&amp;attr=rat_count&amp;nodoc" TargetMode="External"/><Relationship Id="rId7324" Type="http://schemas.openxmlformats.org/officeDocument/2006/relationships/hyperlink" Target="https://www.filmaffinity.com/es/film964620.html" TargetMode="External"/><Relationship Id="rId788" Type="http://schemas.openxmlformats.org/officeDocument/2006/relationships/hyperlink" Target="https://www.filmaffinity.com/es/film507788.html" TargetMode="External"/><Relationship Id="rId995" Type="http://schemas.openxmlformats.org/officeDocument/2006/relationships/hyperlink" Target="https://www.filmaffinity.com/es/film593788.html" TargetMode="External"/><Relationship Id="rId2469" Type="http://schemas.openxmlformats.org/officeDocument/2006/relationships/hyperlink" Target="https://www.filmaffinity.com/es/film851669.html" TargetMode="External"/><Relationship Id="rId2676" Type="http://schemas.openxmlformats.org/officeDocument/2006/relationships/hyperlink" Target="https://www.filmaffinity.com/es/film624364.html" TargetMode="External"/><Relationship Id="rId2883" Type="http://schemas.openxmlformats.org/officeDocument/2006/relationships/hyperlink" Target="https://www.filmaffinity.com/es/film441928.html" TargetMode="External"/><Relationship Id="rId3727" Type="http://schemas.openxmlformats.org/officeDocument/2006/relationships/hyperlink" Target="https://www.filmaffinity.com/es/film376613.html" TargetMode="External"/><Relationship Id="rId3934" Type="http://schemas.openxmlformats.org/officeDocument/2006/relationships/hyperlink" Target="https://www.filmaffinity.com/es/film593602.html" TargetMode="External"/><Relationship Id="rId5082" Type="http://schemas.openxmlformats.org/officeDocument/2006/relationships/hyperlink" Target="https://www.filmaffinity.com/es/film859618.html" TargetMode="External"/><Relationship Id="rId6133" Type="http://schemas.openxmlformats.org/officeDocument/2006/relationships/hyperlink" Target="https://www.filmaffinity.com/es/film655611.html" TargetMode="External"/><Relationship Id="rId6340" Type="http://schemas.openxmlformats.org/officeDocument/2006/relationships/hyperlink" Target="https://www.filmaffinity.com/es/film274739.html" TargetMode="External"/><Relationship Id="rId648" Type="http://schemas.openxmlformats.org/officeDocument/2006/relationships/hyperlink" Target="https://www.filmaffinity.com/es/film142995.html" TargetMode="External"/><Relationship Id="rId855" Type="http://schemas.openxmlformats.org/officeDocument/2006/relationships/hyperlink" Target="https://www.filmaffinity.com/es/film510733.html" TargetMode="External"/><Relationship Id="rId1278" Type="http://schemas.openxmlformats.org/officeDocument/2006/relationships/hyperlink" Target="https://www.filmaffinity.com/es/film980557.html" TargetMode="External"/><Relationship Id="rId1485" Type="http://schemas.openxmlformats.org/officeDocument/2006/relationships/hyperlink" Target="https://www.filmaffinity.com/es/film229572.html" TargetMode="External"/><Relationship Id="rId1692" Type="http://schemas.openxmlformats.org/officeDocument/2006/relationships/hyperlink" Target="https://www.filmaffinity.com/es/film278626.html" TargetMode="External"/><Relationship Id="rId2329" Type="http://schemas.openxmlformats.org/officeDocument/2006/relationships/hyperlink" Target="https://www.filmaffinity.com/es/film600695.html" TargetMode="External"/><Relationship Id="rId2536" Type="http://schemas.openxmlformats.org/officeDocument/2006/relationships/hyperlink" Target="https://www.filmaffinity.com/es/film507634.html" TargetMode="External"/><Relationship Id="rId2743" Type="http://schemas.openxmlformats.org/officeDocument/2006/relationships/hyperlink" Target="https://www.filmaffinity.com/es/film118012.html" TargetMode="External"/><Relationship Id="rId5899" Type="http://schemas.openxmlformats.org/officeDocument/2006/relationships/hyperlink" Target="https://www.filmaffinity.com/es/film913067.html" TargetMode="External"/><Relationship Id="rId6200" Type="http://schemas.openxmlformats.org/officeDocument/2006/relationships/hyperlink" Target="https://www.filmaffinity.com/es/film288924.html" TargetMode="External"/><Relationship Id="rId508" Type="http://schemas.openxmlformats.org/officeDocument/2006/relationships/hyperlink" Target="https://www.filmaffinity.com/es/film616648.html" TargetMode="External"/><Relationship Id="rId715" Type="http://schemas.openxmlformats.org/officeDocument/2006/relationships/hyperlink" Target="https://www.filmaffinity.com/es/film806954.html" TargetMode="External"/><Relationship Id="rId922" Type="http://schemas.openxmlformats.org/officeDocument/2006/relationships/hyperlink" Target="https://www.filmaffinity.com/es/film230872.html" TargetMode="External"/><Relationship Id="rId1138" Type="http://schemas.openxmlformats.org/officeDocument/2006/relationships/hyperlink" Target="https://www.filmaffinity.com/es/film109220.html" TargetMode="External"/><Relationship Id="rId1345" Type="http://schemas.openxmlformats.org/officeDocument/2006/relationships/hyperlink" Target="https://www.filmaffinity.com/es/film159723.html" TargetMode="External"/><Relationship Id="rId1552" Type="http://schemas.openxmlformats.org/officeDocument/2006/relationships/hyperlink" Target="https://www.filmaffinity.com/es/film922002.html" TargetMode="External"/><Relationship Id="rId2603" Type="http://schemas.openxmlformats.org/officeDocument/2006/relationships/hyperlink" Target="https://www.filmaffinity.com/es/film727097.html" TargetMode="External"/><Relationship Id="rId2950" Type="http://schemas.openxmlformats.org/officeDocument/2006/relationships/hyperlink" Target="https://www.filmaffinity.com/es/film895044.html" TargetMode="External"/><Relationship Id="rId5759" Type="http://schemas.openxmlformats.org/officeDocument/2006/relationships/hyperlink" Target="https://www.filmaffinity.com/es/film308077.html" TargetMode="External"/><Relationship Id="rId1205" Type="http://schemas.openxmlformats.org/officeDocument/2006/relationships/hyperlink" Target="https://www.filmaffinity.com/es/film274530.html" TargetMode="External"/><Relationship Id="rId2810" Type="http://schemas.openxmlformats.org/officeDocument/2006/relationships/hyperlink" Target="https://www.filmaffinity.com/es/film178626.html" TargetMode="External"/><Relationship Id="rId4568" Type="http://schemas.openxmlformats.org/officeDocument/2006/relationships/hyperlink" Target="https://www.filmaffinity.com/es/film975190.html" TargetMode="External"/><Relationship Id="rId5966" Type="http://schemas.openxmlformats.org/officeDocument/2006/relationships/hyperlink" Target="https://www.filmaffinity.com/es/film188131.html" TargetMode="External"/><Relationship Id="rId7181" Type="http://schemas.openxmlformats.org/officeDocument/2006/relationships/hyperlink" Target="https://www.filmaffinity.com/es/film229791.html" TargetMode="External"/><Relationship Id="rId51" Type="http://schemas.openxmlformats.org/officeDocument/2006/relationships/hyperlink" Target="https://www.filmaffinity.com/es/film973755.html" TargetMode="External"/><Relationship Id="rId1412" Type="http://schemas.openxmlformats.org/officeDocument/2006/relationships/hyperlink" Target="https://www.filmaffinity.com/es/film754477.html" TargetMode="External"/><Relationship Id="rId3377" Type="http://schemas.openxmlformats.org/officeDocument/2006/relationships/hyperlink" Target="https://www.filmaffinity.com/es/film505726.html" TargetMode="External"/><Relationship Id="rId4775" Type="http://schemas.openxmlformats.org/officeDocument/2006/relationships/hyperlink" Target="https://www.filmaffinity.com/es/film941167.html" TargetMode="External"/><Relationship Id="rId4982" Type="http://schemas.openxmlformats.org/officeDocument/2006/relationships/hyperlink" Target="https://www.filmaffinity.com/es/film451940.html" TargetMode="External"/><Relationship Id="rId5619" Type="http://schemas.openxmlformats.org/officeDocument/2006/relationships/hyperlink" Target="https://www.filmaffinity.com/es/film849063.html" TargetMode="External"/><Relationship Id="rId5826" Type="http://schemas.openxmlformats.org/officeDocument/2006/relationships/hyperlink" Target="https://www.filmaffinity.com/es/film115843.html" TargetMode="External"/><Relationship Id="rId7041" Type="http://schemas.openxmlformats.org/officeDocument/2006/relationships/hyperlink" Target="https://www.filmaffinity.com/es/film405204.html" TargetMode="External"/><Relationship Id="rId298" Type="http://schemas.openxmlformats.org/officeDocument/2006/relationships/hyperlink" Target="https://www.filmaffinity.com/es/film780335.html" TargetMode="External"/><Relationship Id="rId3584" Type="http://schemas.openxmlformats.org/officeDocument/2006/relationships/hyperlink" Target="https://www.filmaffinity.com/es/film942986.html" TargetMode="External"/><Relationship Id="rId3791" Type="http://schemas.openxmlformats.org/officeDocument/2006/relationships/hyperlink" Target="https://www.filmaffinity.com/es/film181051.html" TargetMode="External"/><Relationship Id="rId4428" Type="http://schemas.openxmlformats.org/officeDocument/2006/relationships/hyperlink" Target="https://www.filmaffinity.com/es/film979445.html" TargetMode="External"/><Relationship Id="rId4635" Type="http://schemas.openxmlformats.org/officeDocument/2006/relationships/hyperlink" Target="https://www.filmaffinity.com/es/film631356.html" TargetMode="External"/><Relationship Id="rId4842" Type="http://schemas.openxmlformats.org/officeDocument/2006/relationships/hyperlink" Target="https://www.filmaffinity.com/es/film878554.html" TargetMode="External"/><Relationship Id="rId158" Type="http://schemas.openxmlformats.org/officeDocument/2006/relationships/hyperlink" Target="https://www.filmaffinity.com/es/film146984.html" TargetMode="External"/><Relationship Id="rId2186" Type="http://schemas.openxmlformats.org/officeDocument/2006/relationships/hyperlink" Target="https://www.filmaffinity.com/es/film731140.html" TargetMode="External"/><Relationship Id="rId2393" Type="http://schemas.openxmlformats.org/officeDocument/2006/relationships/hyperlink" Target="https://www.filmaffinity.com/es/film600130.html" TargetMode="External"/><Relationship Id="rId3237" Type="http://schemas.openxmlformats.org/officeDocument/2006/relationships/hyperlink" Target="https://www.filmaffinity.com/es/film720176.html" TargetMode="External"/><Relationship Id="rId3444" Type="http://schemas.openxmlformats.org/officeDocument/2006/relationships/hyperlink" Target="https://www.filmaffinity.com/es/film955502.html" TargetMode="External"/><Relationship Id="rId3651" Type="http://schemas.openxmlformats.org/officeDocument/2006/relationships/hyperlink" Target="https://www.filmaffinity.com/es/film210242.html" TargetMode="External"/><Relationship Id="rId4702" Type="http://schemas.openxmlformats.org/officeDocument/2006/relationships/hyperlink" Target="https://www.filmaffinity.com/es/film621306.html" TargetMode="External"/><Relationship Id="rId365" Type="http://schemas.openxmlformats.org/officeDocument/2006/relationships/hyperlink" Target="https://www.filmaffinity.com/es/film242289.html" TargetMode="External"/><Relationship Id="rId572" Type="http://schemas.openxmlformats.org/officeDocument/2006/relationships/hyperlink" Target="https://www.filmaffinity.com/es/film332747.html" TargetMode="External"/><Relationship Id="rId2046" Type="http://schemas.openxmlformats.org/officeDocument/2006/relationships/hyperlink" Target="https://www.filmaffinity.com/es/film504889.html" TargetMode="External"/><Relationship Id="rId2253" Type="http://schemas.openxmlformats.org/officeDocument/2006/relationships/hyperlink" Target="https://www.filmaffinity.com/es/film921012.html" TargetMode="External"/><Relationship Id="rId2460" Type="http://schemas.openxmlformats.org/officeDocument/2006/relationships/hyperlink" Target="https://www.filmaffinity.com/es/film956122.html" TargetMode="External"/><Relationship Id="rId3304" Type="http://schemas.openxmlformats.org/officeDocument/2006/relationships/hyperlink" Target="https://www.filmaffinity.com/es/film917633.html" TargetMode="External"/><Relationship Id="rId3511" Type="http://schemas.openxmlformats.org/officeDocument/2006/relationships/hyperlink" Target="https://www.filmaffinity.com/es/film212337.html" TargetMode="External"/><Relationship Id="rId6667" Type="http://schemas.openxmlformats.org/officeDocument/2006/relationships/hyperlink" Target="https://www.filmaffinity.com/es/moviegenre.php?genre=DR&amp;attr=rat_count&amp;nodoc" TargetMode="External"/><Relationship Id="rId6874" Type="http://schemas.openxmlformats.org/officeDocument/2006/relationships/hyperlink" Target="https://www.filmaffinity.com/es/film731110.html" TargetMode="External"/><Relationship Id="rId225" Type="http://schemas.openxmlformats.org/officeDocument/2006/relationships/hyperlink" Target="https://www.filmaffinity.com/es/film845378.html" TargetMode="External"/><Relationship Id="rId432" Type="http://schemas.openxmlformats.org/officeDocument/2006/relationships/hyperlink" Target="https://www.filmaffinity.com/es/film833881.html" TargetMode="External"/><Relationship Id="rId1062" Type="http://schemas.openxmlformats.org/officeDocument/2006/relationships/hyperlink" Target="https://www.filmaffinity.com/es/film597875.html" TargetMode="External"/><Relationship Id="rId2113" Type="http://schemas.openxmlformats.org/officeDocument/2006/relationships/hyperlink" Target="https://www.filmaffinity.com/es/film668995.html" TargetMode="External"/><Relationship Id="rId2320" Type="http://schemas.openxmlformats.org/officeDocument/2006/relationships/hyperlink" Target="https://www.filmaffinity.com/es/film657177.html" TargetMode="External"/><Relationship Id="rId5269" Type="http://schemas.openxmlformats.org/officeDocument/2006/relationships/hyperlink" Target="https://www.filmaffinity.com/es/film500742.html" TargetMode="External"/><Relationship Id="rId5476" Type="http://schemas.openxmlformats.org/officeDocument/2006/relationships/hyperlink" Target="https://www.filmaffinity.com/es/film569682.html" TargetMode="External"/><Relationship Id="rId5683" Type="http://schemas.openxmlformats.org/officeDocument/2006/relationships/hyperlink" Target="https://www.filmaffinity.com/es/film698185.html" TargetMode="External"/><Relationship Id="rId6527" Type="http://schemas.openxmlformats.org/officeDocument/2006/relationships/hyperlink" Target="https://www.filmaffinity.com/es/moviegenre.php?genre=DR&amp;attr=rat_count&amp;nodoc" TargetMode="External"/><Relationship Id="rId6734" Type="http://schemas.openxmlformats.org/officeDocument/2006/relationships/hyperlink" Target="https://www.filmaffinity.com/es/film665253.html" TargetMode="External"/><Relationship Id="rId4078" Type="http://schemas.openxmlformats.org/officeDocument/2006/relationships/hyperlink" Target="https://www.filmaffinity.com/es/film481690.html" TargetMode="External"/><Relationship Id="rId4285" Type="http://schemas.openxmlformats.org/officeDocument/2006/relationships/hyperlink" Target="https://www.filmaffinity.com/es/film772213.html" TargetMode="External"/><Relationship Id="rId4492" Type="http://schemas.openxmlformats.org/officeDocument/2006/relationships/hyperlink" Target="https://www.filmaffinity.com/es/film947945.html" TargetMode="External"/><Relationship Id="rId5129" Type="http://schemas.openxmlformats.org/officeDocument/2006/relationships/hyperlink" Target="https://www.filmaffinity.com/es/film622895.html" TargetMode="External"/><Relationship Id="rId5336" Type="http://schemas.openxmlformats.org/officeDocument/2006/relationships/hyperlink" Target="https://www.filmaffinity.com/es/film131909.html" TargetMode="External"/><Relationship Id="rId5543" Type="http://schemas.openxmlformats.org/officeDocument/2006/relationships/hyperlink" Target="https://www.filmaffinity.com/es/film600473.html" TargetMode="External"/><Relationship Id="rId5890" Type="http://schemas.openxmlformats.org/officeDocument/2006/relationships/hyperlink" Target="https://www.filmaffinity.com/es/film733905.html" TargetMode="External"/><Relationship Id="rId6941" Type="http://schemas.openxmlformats.org/officeDocument/2006/relationships/hyperlink" Target="https://www.filmaffinity.com/es/film750107.html" TargetMode="External"/><Relationship Id="rId1879" Type="http://schemas.openxmlformats.org/officeDocument/2006/relationships/hyperlink" Target="https://www.filmaffinity.com/es/film297590.html" TargetMode="External"/><Relationship Id="rId3094" Type="http://schemas.openxmlformats.org/officeDocument/2006/relationships/hyperlink" Target="https://www.filmaffinity.com/es/film143764.html" TargetMode="External"/><Relationship Id="rId4145" Type="http://schemas.openxmlformats.org/officeDocument/2006/relationships/hyperlink" Target="https://www.filmaffinity.com/es/film751006.html" TargetMode="External"/><Relationship Id="rId5750" Type="http://schemas.openxmlformats.org/officeDocument/2006/relationships/hyperlink" Target="https://www.filmaffinity.com/es/film595264.html" TargetMode="External"/><Relationship Id="rId6801" Type="http://schemas.openxmlformats.org/officeDocument/2006/relationships/hyperlink" Target="https://www.filmaffinity.com/es/film953476.html" TargetMode="External"/><Relationship Id="rId1739" Type="http://schemas.openxmlformats.org/officeDocument/2006/relationships/hyperlink" Target="https://www.filmaffinity.com/es/film821742.html" TargetMode="External"/><Relationship Id="rId1946" Type="http://schemas.openxmlformats.org/officeDocument/2006/relationships/hyperlink" Target="https://www.filmaffinity.com/es/film332689.html" TargetMode="External"/><Relationship Id="rId4005" Type="http://schemas.openxmlformats.org/officeDocument/2006/relationships/hyperlink" Target="https://www.filmaffinity.com/es/film762330.html" TargetMode="External"/><Relationship Id="rId4352" Type="http://schemas.openxmlformats.org/officeDocument/2006/relationships/hyperlink" Target="https://www.filmaffinity.com/es/film911970.html" TargetMode="External"/><Relationship Id="rId5403" Type="http://schemas.openxmlformats.org/officeDocument/2006/relationships/hyperlink" Target="https://www.filmaffinity.com/es/film238181.html" TargetMode="External"/><Relationship Id="rId5610" Type="http://schemas.openxmlformats.org/officeDocument/2006/relationships/hyperlink" Target="https://www.filmaffinity.com/es/film886372.html" TargetMode="External"/><Relationship Id="rId1806" Type="http://schemas.openxmlformats.org/officeDocument/2006/relationships/hyperlink" Target="https://www.filmaffinity.com/es/film472801.html" TargetMode="External"/><Relationship Id="rId3161" Type="http://schemas.openxmlformats.org/officeDocument/2006/relationships/hyperlink" Target="https://www.filmaffinity.com/es/film481218.html" TargetMode="External"/><Relationship Id="rId4212" Type="http://schemas.openxmlformats.org/officeDocument/2006/relationships/hyperlink" Target="https://www.filmaffinity.com/es/film799663.html" TargetMode="External"/><Relationship Id="rId7368" Type="http://schemas.openxmlformats.org/officeDocument/2006/relationships/hyperlink" Target="https://www.filmaffinity.com/es/film457848.html" TargetMode="External"/><Relationship Id="rId3021" Type="http://schemas.openxmlformats.org/officeDocument/2006/relationships/hyperlink" Target="https://www.filmaffinity.com/es/film280162.html" TargetMode="External"/><Relationship Id="rId3978" Type="http://schemas.openxmlformats.org/officeDocument/2006/relationships/hyperlink" Target="https://www.filmaffinity.com/es/film689071.html" TargetMode="External"/><Relationship Id="rId6177" Type="http://schemas.openxmlformats.org/officeDocument/2006/relationships/hyperlink" Target="https://www.filmaffinity.com/es/film829192.html" TargetMode="External"/><Relationship Id="rId6384" Type="http://schemas.openxmlformats.org/officeDocument/2006/relationships/hyperlink" Target="https://www.filmaffinity.com/es/film651313.html" TargetMode="External"/><Relationship Id="rId6591" Type="http://schemas.openxmlformats.org/officeDocument/2006/relationships/hyperlink" Target="https://www.filmaffinity.com/es/moviegenre.php?genre=CO&amp;attr=rat_count&amp;nodoc" TargetMode="External"/><Relationship Id="rId7228" Type="http://schemas.openxmlformats.org/officeDocument/2006/relationships/hyperlink" Target="https://www.filmaffinity.com/es/film451246.html" TargetMode="External"/><Relationship Id="rId7435" Type="http://schemas.openxmlformats.org/officeDocument/2006/relationships/hyperlink" Target="https://www.filmaffinity.com/es/film839460.html" TargetMode="External"/><Relationship Id="rId899" Type="http://schemas.openxmlformats.org/officeDocument/2006/relationships/hyperlink" Target="https://www.filmaffinity.com/es/film590974.html" TargetMode="External"/><Relationship Id="rId2787" Type="http://schemas.openxmlformats.org/officeDocument/2006/relationships/hyperlink" Target="https://www.filmaffinity.com/es/film923005.html" TargetMode="External"/><Relationship Id="rId3838" Type="http://schemas.openxmlformats.org/officeDocument/2006/relationships/hyperlink" Target="https://www.filmaffinity.com/es/film348383.html" TargetMode="External"/><Relationship Id="rId5193" Type="http://schemas.openxmlformats.org/officeDocument/2006/relationships/hyperlink" Target="https://www.filmaffinity.com/es/film296524.html" TargetMode="External"/><Relationship Id="rId6037" Type="http://schemas.openxmlformats.org/officeDocument/2006/relationships/hyperlink" Target="https://www.filmaffinity.com/es/film296920.html" TargetMode="External"/><Relationship Id="rId6244" Type="http://schemas.openxmlformats.org/officeDocument/2006/relationships/hyperlink" Target="https://www.filmaffinity.com/es/film647280.html" TargetMode="External"/><Relationship Id="rId6451" Type="http://schemas.openxmlformats.org/officeDocument/2006/relationships/hyperlink" Target="https://www.filmaffinity.com/es/moviegenre.php?genre=TE&amp;attr=rat_count&amp;nodoc" TargetMode="External"/><Relationship Id="rId759" Type="http://schemas.openxmlformats.org/officeDocument/2006/relationships/hyperlink" Target="https://www.filmaffinity.com/es/film116653.html" TargetMode="External"/><Relationship Id="rId966" Type="http://schemas.openxmlformats.org/officeDocument/2006/relationships/hyperlink" Target="https://www.filmaffinity.com/es/film969299.html" TargetMode="External"/><Relationship Id="rId1389" Type="http://schemas.openxmlformats.org/officeDocument/2006/relationships/hyperlink" Target="https://www.filmaffinity.com/es/film294202.html" TargetMode="External"/><Relationship Id="rId1596" Type="http://schemas.openxmlformats.org/officeDocument/2006/relationships/hyperlink" Target="https://www.filmaffinity.com/es/film220318.html" TargetMode="External"/><Relationship Id="rId2647" Type="http://schemas.openxmlformats.org/officeDocument/2006/relationships/hyperlink" Target="https://www.filmaffinity.com/es/film594458.html" TargetMode="External"/><Relationship Id="rId2994" Type="http://schemas.openxmlformats.org/officeDocument/2006/relationships/hyperlink" Target="https://www.filmaffinity.com/es/film914284.html" TargetMode="External"/><Relationship Id="rId5053" Type="http://schemas.openxmlformats.org/officeDocument/2006/relationships/hyperlink" Target="https://www.filmaffinity.com/es/film402986.html" TargetMode="External"/><Relationship Id="rId5260" Type="http://schemas.openxmlformats.org/officeDocument/2006/relationships/hyperlink" Target="https://www.filmaffinity.com/es/film945144.html" TargetMode="External"/><Relationship Id="rId6104" Type="http://schemas.openxmlformats.org/officeDocument/2006/relationships/hyperlink" Target="https://www.filmaffinity.com/es/film197734.html" TargetMode="External"/><Relationship Id="rId6311" Type="http://schemas.openxmlformats.org/officeDocument/2006/relationships/hyperlink" Target="https://www.filmaffinity.com/es/film687189.html" TargetMode="External"/><Relationship Id="rId619" Type="http://schemas.openxmlformats.org/officeDocument/2006/relationships/hyperlink" Target="https://www.filmaffinity.com/es/film439773.html" TargetMode="External"/><Relationship Id="rId1249" Type="http://schemas.openxmlformats.org/officeDocument/2006/relationships/hyperlink" Target="https://www.filmaffinity.com/es/film650400.html" TargetMode="External"/><Relationship Id="rId2854" Type="http://schemas.openxmlformats.org/officeDocument/2006/relationships/hyperlink" Target="https://www.filmaffinity.com/es/film340422.html" TargetMode="External"/><Relationship Id="rId3905" Type="http://schemas.openxmlformats.org/officeDocument/2006/relationships/hyperlink" Target="https://www.filmaffinity.com/es/film812405.html" TargetMode="External"/><Relationship Id="rId5120" Type="http://schemas.openxmlformats.org/officeDocument/2006/relationships/hyperlink" Target="https://www.filmaffinity.com/es/film171738.html" TargetMode="External"/><Relationship Id="rId95" Type="http://schemas.openxmlformats.org/officeDocument/2006/relationships/hyperlink" Target="https://www.filmaffinity.com/es/film273921.html" TargetMode="External"/><Relationship Id="rId826" Type="http://schemas.openxmlformats.org/officeDocument/2006/relationships/hyperlink" Target="https://www.filmaffinity.com/es/film517678.html" TargetMode="External"/><Relationship Id="rId1109" Type="http://schemas.openxmlformats.org/officeDocument/2006/relationships/hyperlink" Target="https://www.filmaffinity.com/es/film395486.html" TargetMode="External"/><Relationship Id="rId1456" Type="http://schemas.openxmlformats.org/officeDocument/2006/relationships/hyperlink" Target="https://www.filmaffinity.com/es/film919880.html" TargetMode="External"/><Relationship Id="rId1663" Type="http://schemas.openxmlformats.org/officeDocument/2006/relationships/hyperlink" Target="https://www.filmaffinity.com/es/film827738.html" TargetMode="External"/><Relationship Id="rId1870" Type="http://schemas.openxmlformats.org/officeDocument/2006/relationships/hyperlink" Target="https://www.filmaffinity.com/es/film585050.html" TargetMode="External"/><Relationship Id="rId2507" Type="http://schemas.openxmlformats.org/officeDocument/2006/relationships/hyperlink" Target="https://www.filmaffinity.com/es/film566884.html" TargetMode="External"/><Relationship Id="rId2714" Type="http://schemas.openxmlformats.org/officeDocument/2006/relationships/hyperlink" Target="https://www.filmaffinity.com/es/film301219.html" TargetMode="External"/><Relationship Id="rId2921" Type="http://schemas.openxmlformats.org/officeDocument/2006/relationships/hyperlink" Target="https://www.filmaffinity.com/es/film570328.html" TargetMode="External"/><Relationship Id="rId7085" Type="http://schemas.openxmlformats.org/officeDocument/2006/relationships/hyperlink" Target="https://www.filmaffinity.com/es/film143142.html" TargetMode="External"/><Relationship Id="rId1316" Type="http://schemas.openxmlformats.org/officeDocument/2006/relationships/hyperlink" Target="https://www.filmaffinity.com/es/film822202.html" TargetMode="External"/><Relationship Id="rId1523" Type="http://schemas.openxmlformats.org/officeDocument/2006/relationships/hyperlink" Target="https://www.filmaffinity.com/es/film674175.html" TargetMode="External"/><Relationship Id="rId1730" Type="http://schemas.openxmlformats.org/officeDocument/2006/relationships/hyperlink" Target="https://www.filmaffinity.com/es/film522758.html" TargetMode="External"/><Relationship Id="rId4679" Type="http://schemas.openxmlformats.org/officeDocument/2006/relationships/hyperlink" Target="https://www.filmaffinity.com/es/film542017.html" TargetMode="External"/><Relationship Id="rId4886" Type="http://schemas.openxmlformats.org/officeDocument/2006/relationships/hyperlink" Target="https://www.filmaffinity.com/es/film829521.html" TargetMode="External"/><Relationship Id="rId5937" Type="http://schemas.openxmlformats.org/officeDocument/2006/relationships/hyperlink" Target="https://www.filmaffinity.com/es/film729827.html" TargetMode="External"/><Relationship Id="rId7292" Type="http://schemas.openxmlformats.org/officeDocument/2006/relationships/hyperlink" Target="https://www.filmaffinity.com/es/film417133.html" TargetMode="External"/><Relationship Id="rId22" Type="http://schemas.openxmlformats.org/officeDocument/2006/relationships/hyperlink" Target="https://www.filmaffinity.com/es/film330605.html" TargetMode="External"/><Relationship Id="rId3488" Type="http://schemas.openxmlformats.org/officeDocument/2006/relationships/hyperlink" Target="https://www.filmaffinity.com/es/film880366.html" TargetMode="External"/><Relationship Id="rId3695" Type="http://schemas.openxmlformats.org/officeDocument/2006/relationships/hyperlink" Target="https://www.filmaffinity.com/es/film701802.html" TargetMode="External"/><Relationship Id="rId4539" Type="http://schemas.openxmlformats.org/officeDocument/2006/relationships/hyperlink" Target="https://www.filmaffinity.com/es/film810813.html" TargetMode="External"/><Relationship Id="rId4746" Type="http://schemas.openxmlformats.org/officeDocument/2006/relationships/hyperlink" Target="https://www.filmaffinity.com/es/film305177.html" TargetMode="External"/><Relationship Id="rId4953" Type="http://schemas.openxmlformats.org/officeDocument/2006/relationships/hyperlink" Target="https://www.filmaffinity.com/es/film906715.html" TargetMode="External"/><Relationship Id="rId7152" Type="http://schemas.openxmlformats.org/officeDocument/2006/relationships/hyperlink" Target="https://www.filmaffinity.com/es/film368655.html" TargetMode="External"/><Relationship Id="rId2297" Type="http://schemas.openxmlformats.org/officeDocument/2006/relationships/hyperlink" Target="https://www.filmaffinity.com/es/film976368.html" TargetMode="External"/><Relationship Id="rId3348" Type="http://schemas.openxmlformats.org/officeDocument/2006/relationships/hyperlink" Target="https://www.filmaffinity.com/es/film773938.html" TargetMode="External"/><Relationship Id="rId3555" Type="http://schemas.openxmlformats.org/officeDocument/2006/relationships/hyperlink" Target="https://www.filmaffinity.com/es/film748472.html" TargetMode="External"/><Relationship Id="rId3762" Type="http://schemas.openxmlformats.org/officeDocument/2006/relationships/hyperlink" Target="https://www.filmaffinity.com/es/film534628.html" TargetMode="External"/><Relationship Id="rId4606" Type="http://schemas.openxmlformats.org/officeDocument/2006/relationships/hyperlink" Target="https://www.filmaffinity.com/es/film403114.html" TargetMode="External"/><Relationship Id="rId4813" Type="http://schemas.openxmlformats.org/officeDocument/2006/relationships/hyperlink" Target="https://www.filmaffinity.com/es/film285016.html" TargetMode="External"/><Relationship Id="rId7012" Type="http://schemas.openxmlformats.org/officeDocument/2006/relationships/hyperlink" Target="https://www.filmaffinity.com/es/film746029.html" TargetMode="External"/><Relationship Id="rId269" Type="http://schemas.openxmlformats.org/officeDocument/2006/relationships/hyperlink" Target="https://www.filmaffinity.com/es/film138176.html" TargetMode="External"/><Relationship Id="rId476" Type="http://schemas.openxmlformats.org/officeDocument/2006/relationships/hyperlink" Target="https://www.filmaffinity.com/es/film474828.html" TargetMode="External"/><Relationship Id="rId683" Type="http://schemas.openxmlformats.org/officeDocument/2006/relationships/hyperlink" Target="https://www.filmaffinity.com/es/film940331.html" TargetMode="External"/><Relationship Id="rId890" Type="http://schemas.openxmlformats.org/officeDocument/2006/relationships/hyperlink" Target="https://www.filmaffinity.com/es/film233480.html" TargetMode="External"/><Relationship Id="rId2157" Type="http://schemas.openxmlformats.org/officeDocument/2006/relationships/hyperlink" Target="https://www.filmaffinity.com/es/film406338.html" TargetMode="External"/><Relationship Id="rId2364" Type="http://schemas.openxmlformats.org/officeDocument/2006/relationships/hyperlink" Target="https://www.filmaffinity.com/es/film400140.html" TargetMode="External"/><Relationship Id="rId2571" Type="http://schemas.openxmlformats.org/officeDocument/2006/relationships/hyperlink" Target="https://www.filmaffinity.com/es/film165734.html" TargetMode="External"/><Relationship Id="rId3208" Type="http://schemas.openxmlformats.org/officeDocument/2006/relationships/hyperlink" Target="https://www.filmaffinity.com/es/film784308.html" TargetMode="External"/><Relationship Id="rId3415" Type="http://schemas.openxmlformats.org/officeDocument/2006/relationships/hyperlink" Target="https://www.filmaffinity.com/es/film592267.html" TargetMode="External"/><Relationship Id="rId6778" Type="http://schemas.openxmlformats.org/officeDocument/2006/relationships/hyperlink" Target="https://www.filmaffinity.com/es/film489070.html" TargetMode="External"/><Relationship Id="rId129" Type="http://schemas.openxmlformats.org/officeDocument/2006/relationships/hyperlink" Target="https://www.filmaffinity.com/es/film586134.html" TargetMode="External"/><Relationship Id="rId336" Type="http://schemas.openxmlformats.org/officeDocument/2006/relationships/hyperlink" Target="https://www.filmaffinity.com/es/film649572.html" TargetMode="External"/><Relationship Id="rId543" Type="http://schemas.openxmlformats.org/officeDocument/2006/relationships/hyperlink" Target="https://www.filmaffinity.com/es/film259737.html" TargetMode="External"/><Relationship Id="rId1173" Type="http://schemas.openxmlformats.org/officeDocument/2006/relationships/hyperlink" Target="https://www.filmaffinity.com/es/film833233.html" TargetMode="External"/><Relationship Id="rId1380" Type="http://schemas.openxmlformats.org/officeDocument/2006/relationships/hyperlink" Target="https://www.filmaffinity.com/es/film139614.html" TargetMode="External"/><Relationship Id="rId2017" Type="http://schemas.openxmlformats.org/officeDocument/2006/relationships/hyperlink" Target="https://www.filmaffinity.com/es/film219634.html" TargetMode="External"/><Relationship Id="rId2224" Type="http://schemas.openxmlformats.org/officeDocument/2006/relationships/hyperlink" Target="https://www.filmaffinity.com/es/film671343.html" TargetMode="External"/><Relationship Id="rId3622" Type="http://schemas.openxmlformats.org/officeDocument/2006/relationships/hyperlink" Target="https://www.filmaffinity.com/es/film207071.html" TargetMode="External"/><Relationship Id="rId5587" Type="http://schemas.openxmlformats.org/officeDocument/2006/relationships/hyperlink" Target="https://www.filmaffinity.com/es/film505932.html" TargetMode="External"/><Relationship Id="rId6985" Type="http://schemas.openxmlformats.org/officeDocument/2006/relationships/hyperlink" Target="https://www.filmaffinity.com/es/film375190.html" TargetMode="External"/><Relationship Id="rId403" Type="http://schemas.openxmlformats.org/officeDocument/2006/relationships/hyperlink" Target="https://www.filmaffinity.com/es/film174007.html" TargetMode="External"/><Relationship Id="rId750" Type="http://schemas.openxmlformats.org/officeDocument/2006/relationships/hyperlink" Target="https://www.filmaffinity.com/es/film241386.html" TargetMode="External"/><Relationship Id="rId1033" Type="http://schemas.openxmlformats.org/officeDocument/2006/relationships/hyperlink" Target="https://www.filmaffinity.com/es/film153583.html" TargetMode="External"/><Relationship Id="rId2431" Type="http://schemas.openxmlformats.org/officeDocument/2006/relationships/hyperlink" Target="https://www.filmaffinity.com/es/film714395.html" TargetMode="External"/><Relationship Id="rId4189" Type="http://schemas.openxmlformats.org/officeDocument/2006/relationships/hyperlink" Target="https://www.filmaffinity.com/es/film953800.html" TargetMode="External"/><Relationship Id="rId5794" Type="http://schemas.openxmlformats.org/officeDocument/2006/relationships/hyperlink" Target="https://www.filmaffinity.com/es/film582520.html" TargetMode="External"/><Relationship Id="rId6638" Type="http://schemas.openxmlformats.org/officeDocument/2006/relationships/hyperlink" Target="https://www.filmaffinity.com/es/moviegenre.php?genre=CO&amp;attr=rat_count&amp;nodoc" TargetMode="External"/><Relationship Id="rId6845" Type="http://schemas.openxmlformats.org/officeDocument/2006/relationships/hyperlink" Target="https://www.filmaffinity.com/es/film719371.html" TargetMode="External"/><Relationship Id="rId610" Type="http://schemas.openxmlformats.org/officeDocument/2006/relationships/hyperlink" Target="https://www.filmaffinity.com/es/film719693.html" TargetMode="External"/><Relationship Id="rId1240" Type="http://schemas.openxmlformats.org/officeDocument/2006/relationships/hyperlink" Target="https://www.filmaffinity.com/es/film197623.html" TargetMode="External"/><Relationship Id="rId4049" Type="http://schemas.openxmlformats.org/officeDocument/2006/relationships/hyperlink" Target="https://www.filmaffinity.com/es/film331227.html" TargetMode="External"/><Relationship Id="rId4396" Type="http://schemas.openxmlformats.org/officeDocument/2006/relationships/hyperlink" Target="https://www.filmaffinity.com/es/film900272.html" TargetMode="External"/><Relationship Id="rId5447" Type="http://schemas.openxmlformats.org/officeDocument/2006/relationships/hyperlink" Target="https://www.filmaffinity.com/es/film806950.html" TargetMode="External"/><Relationship Id="rId5654" Type="http://schemas.openxmlformats.org/officeDocument/2006/relationships/hyperlink" Target="https://www.filmaffinity.com/es/film791779.html" TargetMode="External"/><Relationship Id="rId5861" Type="http://schemas.openxmlformats.org/officeDocument/2006/relationships/hyperlink" Target="https://www.filmaffinity.com/es/film410794.html" TargetMode="External"/><Relationship Id="rId6705" Type="http://schemas.openxmlformats.org/officeDocument/2006/relationships/hyperlink" Target="https://www.filmaffinity.com/es/moviegenre.php?genre=CO&amp;attr=rat_count&amp;nodoc" TargetMode="External"/><Relationship Id="rId6912" Type="http://schemas.openxmlformats.org/officeDocument/2006/relationships/hyperlink" Target="https://www.filmaffinity.com/es/film874274.html" TargetMode="External"/><Relationship Id="rId1100" Type="http://schemas.openxmlformats.org/officeDocument/2006/relationships/hyperlink" Target="https://www.filmaffinity.com/es/film321326.html" TargetMode="External"/><Relationship Id="rId4256" Type="http://schemas.openxmlformats.org/officeDocument/2006/relationships/hyperlink" Target="https://www.filmaffinity.com/es/film331677.html" TargetMode="External"/><Relationship Id="rId4463" Type="http://schemas.openxmlformats.org/officeDocument/2006/relationships/hyperlink" Target="https://www.filmaffinity.com/es/film858269.html" TargetMode="External"/><Relationship Id="rId4670" Type="http://schemas.openxmlformats.org/officeDocument/2006/relationships/hyperlink" Target="https://www.filmaffinity.com/es/film762873.html" TargetMode="External"/><Relationship Id="rId5307" Type="http://schemas.openxmlformats.org/officeDocument/2006/relationships/hyperlink" Target="https://www.filmaffinity.com/es/film489230.html" TargetMode="External"/><Relationship Id="rId5514" Type="http://schemas.openxmlformats.org/officeDocument/2006/relationships/hyperlink" Target="https://www.filmaffinity.com/es/film810347.html" TargetMode="External"/><Relationship Id="rId5721" Type="http://schemas.openxmlformats.org/officeDocument/2006/relationships/hyperlink" Target="https://www.filmaffinity.com/es/film365710.html" TargetMode="External"/><Relationship Id="rId1917" Type="http://schemas.openxmlformats.org/officeDocument/2006/relationships/hyperlink" Target="https://www.filmaffinity.com/es/film855671.html" TargetMode="External"/><Relationship Id="rId3065" Type="http://schemas.openxmlformats.org/officeDocument/2006/relationships/hyperlink" Target="https://www.filmaffinity.com/es/film922765.html" TargetMode="External"/><Relationship Id="rId3272" Type="http://schemas.openxmlformats.org/officeDocument/2006/relationships/hyperlink" Target="https://www.filmaffinity.com/es/film625500.html" TargetMode="External"/><Relationship Id="rId4116" Type="http://schemas.openxmlformats.org/officeDocument/2006/relationships/hyperlink" Target="https://www.filmaffinity.com/es/film411125.html" TargetMode="External"/><Relationship Id="rId4323" Type="http://schemas.openxmlformats.org/officeDocument/2006/relationships/hyperlink" Target="https://www.filmaffinity.com/es/film350806.html" TargetMode="External"/><Relationship Id="rId4530" Type="http://schemas.openxmlformats.org/officeDocument/2006/relationships/hyperlink" Target="https://www.filmaffinity.com/es/film121809.html" TargetMode="External"/><Relationship Id="rId7479" Type="http://schemas.openxmlformats.org/officeDocument/2006/relationships/hyperlink" Target="https://www.filmaffinity.com/es/film302860.html" TargetMode="External"/><Relationship Id="rId193" Type="http://schemas.openxmlformats.org/officeDocument/2006/relationships/hyperlink" Target="https://www.filmaffinity.com/es/film484414.html" TargetMode="External"/><Relationship Id="rId2081" Type="http://schemas.openxmlformats.org/officeDocument/2006/relationships/hyperlink" Target="https://www.filmaffinity.com/es/film561523.html" TargetMode="External"/><Relationship Id="rId3132" Type="http://schemas.openxmlformats.org/officeDocument/2006/relationships/hyperlink" Target="https://www.filmaffinity.com/es/film623008.html" TargetMode="External"/><Relationship Id="rId6288" Type="http://schemas.openxmlformats.org/officeDocument/2006/relationships/hyperlink" Target="https://www.filmaffinity.com/es/film784607.html" TargetMode="External"/><Relationship Id="rId6495" Type="http://schemas.openxmlformats.org/officeDocument/2006/relationships/hyperlink" Target="https://www.filmaffinity.com/es/moviegenre.php?genre=WE&amp;attr=rat_count&amp;nodoc" TargetMode="External"/><Relationship Id="rId7339" Type="http://schemas.openxmlformats.org/officeDocument/2006/relationships/hyperlink" Target="https://www.filmaffinity.com/es/film481334.html" TargetMode="External"/><Relationship Id="rId260" Type="http://schemas.openxmlformats.org/officeDocument/2006/relationships/hyperlink" Target="https://www.filmaffinity.com/es/film212973.html" TargetMode="External"/><Relationship Id="rId5097" Type="http://schemas.openxmlformats.org/officeDocument/2006/relationships/hyperlink" Target="https://www.filmaffinity.com/es/film374329.html" TargetMode="External"/><Relationship Id="rId6148" Type="http://schemas.openxmlformats.org/officeDocument/2006/relationships/hyperlink" Target="https://www.filmaffinity.com/es/film215765.html" TargetMode="External"/><Relationship Id="rId6355" Type="http://schemas.openxmlformats.org/officeDocument/2006/relationships/hyperlink" Target="https://www.filmaffinity.com/es/film358100.html" TargetMode="External"/><Relationship Id="rId7406" Type="http://schemas.openxmlformats.org/officeDocument/2006/relationships/hyperlink" Target="https://www.filmaffinity.com/es/film251875.html" TargetMode="External"/><Relationship Id="rId120" Type="http://schemas.openxmlformats.org/officeDocument/2006/relationships/hyperlink" Target="https://www.filmaffinity.com/es/film471601.html" TargetMode="External"/><Relationship Id="rId2898" Type="http://schemas.openxmlformats.org/officeDocument/2006/relationships/hyperlink" Target="https://www.filmaffinity.com/es/film268345.html" TargetMode="External"/><Relationship Id="rId3949" Type="http://schemas.openxmlformats.org/officeDocument/2006/relationships/hyperlink" Target="https://www.filmaffinity.com/es/film940257.html" TargetMode="External"/><Relationship Id="rId5164" Type="http://schemas.openxmlformats.org/officeDocument/2006/relationships/hyperlink" Target="https://www.filmaffinity.com/es/film644747.html" TargetMode="External"/><Relationship Id="rId6008" Type="http://schemas.openxmlformats.org/officeDocument/2006/relationships/hyperlink" Target="https://www.filmaffinity.com/es/film646143.html" TargetMode="External"/><Relationship Id="rId6215" Type="http://schemas.openxmlformats.org/officeDocument/2006/relationships/hyperlink" Target="https://www.filmaffinity.com/es/film199182.html" TargetMode="External"/><Relationship Id="rId6562" Type="http://schemas.openxmlformats.org/officeDocument/2006/relationships/hyperlink" Target="https://www.filmaffinity.com/es/moviegenre.php?genre=DR&amp;attr=rat_count&amp;nodoc" TargetMode="External"/><Relationship Id="rId2758" Type="http://schemas.openxmlformats.org/officeDocument/2006/relationships/hyperlink" Target="https://www.filmaffinity.com/es/film845770.html" TargetMode="External"/><Relationship Id="rId2965" Type="http://schemas.openxmlformats.org/officeDocument/2006/relationships/hyperlink" Target="https://www.filmaffinity.com/es/film972509.html" TargetMode="External"/><Relationship Id="rId3809" Type="http://schemas.openxmlformats.org/officeDocument/2006/relationships/hyperlink" Target="https://www.filmaffinity.com/es/film598593.html" TargetMode="External"/><Relationship Id="rId5024" Type="http://schemas.openxmlformats.org/officeDocument/2006/relationships/hyperlink" Target="https://www.filmaffinity.com/es/film698940.html" TargetMode="External"/><Relationship Id="rId5371" Type="http://schemas.openxmlformats.org/officeDocument/2006/relationships/hyperlink" Target="https://www.filmaffinity.com/es/film615076.html" TargetMode="External"/><Relationship Id="rId6422" Type="http://schemas.openxmlformats.org/officeDocument/2006/relationships/hyperlink" Target="https://www.filmaffinity.com/es/moviegenre.php?genre=CO&amp;attr=rat_count&amp;nodoc" TargetMode="External"/><Relationship Id="rId937" Type="http://schemas.openxmlformats.org/officeDocument/2006/relationships/hyperlink" Target="https://www.filmaffinity.com/es/film124046.html" TargetMode="External"/><Relationship Id="rId1567" Type="http://schemas.openxmlformats.org/officeDocument/2006/relationships/hyperlink" Target="https://www.filmaffinity.com/es/film713720.html" TargetMode="External"/><Relationship Id="rId1774" Type="http://schemas.openxmlformats.org/officeDocument/2006/relationships/hyperlink" Target="https://www.filmaffinity.com/es/film725404.html" TargetMode="External"/><Relationship Id="rId1981" Type="http://schemas.openxmlformats.org/officeDocument/2006/relationships/hyperlink" Target="https://www.filmaffinity.com/es/film413606.html" TargetMode="External"/><Relationship Id="rId2618" Type="http://schemas.openxmlformats.org/officeDocument/2006/relationships/hyperlink" Target="https://www.filmaffinity.com/es/film351121.html" TargetMode="External"/><Relationship Id="rId2825" Type="http://schemas.openxmlformats.org/officeDocument/2006/relationships/hyperlink" Target="https://www.filmaffinity.com/es/film756411.html" TargetMode="External"/><Relationship Id="rId4180" Type="http://schemas.openxmlformats.org/officeDocument/2006/relationships/hyperlink" Target="https://www.filmaffinity.com/es/film645308.html" TargetMode="External"/><Relationship Id="rId5231" Type="http://schemas.openxmlformats.org/officeDocument/2006/relationships/hyperlink" Target="https://www.filmaffinity.com/es/film623111.html" TargetMode="External"/><Relationship Id="rId66" Type="http://schemas.openxmlformats.org/officeDocument/2006/relationships/hyperlink" Target="https://www.filmaffinity.com/es/film634998.html" TargetMode="External"/><Relationship Id="rId1427" Type="http://schemas.openxmlformats.org/officeDocument/2006/relationships/hyperlink" Target="https://www.filmaffinity.com/es/film893542.html" TargetMode="External"/><Relationship Id="rId1634" Type="http://schemas.openxmlformats.org/officeDocument/2006/relationships/hyperlink" Target="https://www.filmaffinity.com/es/film193081.html" TargetMode="External"/><Relationship Id="rId1841" Type="http://schemas.openxmlformats.org/officeDocument/2006/relationships/hyperlink" Target="https://www.filmaffinity.com/es/film384754.html" TargetMode="External"/><Relationship Id="rId4040" Type="http://schemas.openxmlformats.org/officeDocument/2006/relationships/hyperlink" Target="https://www.filmaffinity.com/es/film602636.html" TargetMode="External"/><Relationship Id="rId4997" Type="http://schemas.openxmlformats.org/officeDocument/2006/relationships/hyperlink" Target="https://www.filmaffinity.com/es/film927884.html" TargetMode="External"/><Relationship Id="rId7196" Type="http://schemas.openxmlformats.org/officeDocument/2006/relationships/hyperlink" Target="https://www.filmaffinity.com/es/film743778.html" TargetMode="External"/><Relationship Id="rId3599" Type="http://schemas.openxmlformats.org/officeDocument/2006/relationships/hyperlink" Target="https://www.filmaffinity.com/es/film992818.html" TargetMode="External"/><Relationship Id="rId4857" Type="http://schemas.openxmlformats.org/officeDocument/2006/relationships/hyperlink" Target="https://www.filmaffinity.com/es/film982353.html" TargetMode="External"/><Relationship Id="rId7056" Type="http://schemas.openxmlformats.org/officeDocument/2006/relationships/hyperlink" Target="https://www.filmaffinity.com/es/film963718.html" TargetMode="External"/><Relationship Id="rId7263" Type="http://schemas.openxmlformats.org/officeDocument/2006/relationships/hyperlink" Target="https://www.filmaffinity.com/es/film334420.html" TargetMode="External"/><Relationship Id="rId7470" Type="http://schemas.openxmlformats.org/officeDocument/2006/relationships/hyperlink" Target="https://www.filmaffinity.com/es/film897184.html" TargetMode="External"/><Relationship Id="rId1701" Type="http://schemas.openxmlformats.org/officeDocument/2006/relationships/hyperlink" Target="https://www.filmaffinity.com/es/film372705.html" TargetMode="External"/><Relationship Id="rId3459" Type="http://schemas.openxmlformats.org/officeDocument/2006/relationships/hyperlink" Target="https://www.filmaffinity.com/es/film816612.html" TargetMode="External"/><Relationship Id="rId3666" Type="http://schemas.openxmlformats.org/officeDocument/2006/relationships/hyperlink" Target="https://www.filmaffinity.com/es/film995379.html" TargetMode="External"/><Relationship Id="rId5908" Type="http://schemas.openxmlformats.org/officeDocument/2006/relationships/hyperlink" Target="https://www.filmaffinity.com/es/film490007.html" TargetMode="External"/><Relationship Id="rId6072" Type="http://schemas.openxmlformats.org/officeDocument/2006/relationships/hyperlink" Target="https://www.filmaffinity.com/es/film892491.html" TargetMode="External"/><Relationship Id="rId7123" Type="http://schemas.openxmlformats.org/officeDocument/2006/relationships/hyperlink" Target="https://www.filmaffinity.com/es/film328210.html" TargetMode="External"/><Relationship Id="rId7330" Type="http://schemas.openxmlformats.org/officeDocument/2006/relationships/hyperlink" Target="https://www.filmaffinity.com/es/film435413.html" TargetMode="External"/><Relationship Id="rId587" Type="http://schemas.openxmlformats.org/officeDocument/2006/relationships/hyperlink" Target="https://www.filmaffinity.com/es/film724359.html" TargetMode="External"/><Relationship Id="rId2268" Type="http://schemas.openxmlformats.org/officeDocument/2006/relationships/hyperlink" Target="https://www.filmaffinity.com/es/film588031.html" TargetMode="External"/><Relationship Id="rId3319" Type="http://schemas.openxmlformats.org/officeDocument/2006/relationships/hyperlink" Target="https://www.filmaffinity.com/es/film339402.html" TargetMode="External"/><Relationship Id="rId3873" Type="http://schemas.openxmlformats.org/officeDocument/2006/relationships/hyperlink" Target="https://www.filmaffinity.com/es/film825296.html" TargetMode="External"/><Relationship Id="rId4717" Type="http://schemas.openxmlformats.org/officeDocument/2006/relationships/hyperlink" Target="https://www.filmaffinity.com/es/film498518.html" TargetMode="External"/><Relationship Id="rId4924" Type="http://schemas.openxmlformats.org/officeDocument/2006/relationships/hyperlink" Target="https://www.filmaffinity.com/es/film870668.html" TargetMode="External"/><Relationship Id="rId447" Type="http://schemas.openxmlformats.org/officeDocument/2006/relationships/hyperlink" Target="https://www.filmaffinity.com/es/film853164.html" TargetMode="External"/><Relationship Id="rId794" Type="http://schemas.openxmlformats.org/officeDocument/2006/relationships/hyperlink" Target="https://www.filmaffinity.com/es/film368245.html" TargetMode="External"/><Relationship Id="rId1077" Type="http://schemas.openxmlformats.org/officeDocument/2006/relationships/hyperlink" Target="https://www.filmaffinity.com/es/film232652.html" TargetMode="External"/><Relationship Id="rId2128" Type="http://schemas.openxmlformats.org/officeDocument/2006/relationships/hyperlink" Target="https://www.filmaffinity.com/es/film235067.html" TargetMode="External"/><Relationship Id="rId2475" Type="http://schemas.openxmlformats.org/officeDocument/2006/relationships/hyperlink" Target="https://www.filmaffinity.com/es/film588712.html" TargetMode="External"/><Relationship Id="rId2682" Type="http://schemas.openxmlformats.org/officeDocument/2006/relationships/hyperlink" Target="https://www.filmaffinity.com/es/film871425.html" TargetMode="External"/><Relationship Id="rId3526" Type="http://schemas.openxmlformats.org/officeDocument/2006/relationships/hyperlink" Target="https://www.filmaffinity.com/es/film321405.html" TargetMode="External"/><Relationship Id="rId3733" Type="http://schemas.openxmlformats.org/officeDocument/2006/relationships/hyperlink" Target="https://www.filmaffinity.com/es/film962496.html" TargetMode="External"/><Relationship Id="rId3940" Type="http://schemas.openxmlformats.org/officeDocument/2006/relationships/hyperlink" Target="https://www.filmaffinity.com/es/film799851.html" TargetMode="External"/><Relationship Id="rId6889" Type="http://schemas.openxmlformats.org/officeDocument/2006/relationships/hyperlink" Target="https://www.filmaffinity.com/es/film326032.html" TargetMode="External"/><Relationship Id="rId654" Type="http://schemas.openxmlformats.org/officeDocument/2006/relationships/hyperlink" Target="https://www.filmaffinity.com/es/film873061.html" TargetMode="External"/><Relationship Id="rId861" Type="http://schemas.openxmlformats.org/officeDocument/2006/relationships/hyperlink" Target="https://www.filmaffinity.com/es/film691603.html" TargetMode="External"/><Relationship Id="rId1284" Type="http://schemas.openxmlformats.org/officeDocument/2006/relationships/hyperlink" Target="https://www.filmaffinity.com/es/film962064.html" TargetMode="External"/><Relationship Id="rId1491" Type="http://schemas.openxmlformats.org/officeDocument/2006/relationships/hyperlink" Target="https://www.filmaffinity.com/es/film142435.html" TargetMode="External"/><Relationship Id="rId2335" Type="http://schemas.openxmlformats.org/officeDocument/2006/relationships/hyperlink" Target="https://www.filmaffinity.com/es/film862128.html" TargetMode="External"/><Relationship Id="rId2542" Type="http://schemas.openxmlformats.org/officeDocument/2006/relationships/hyperlink" Target="https://www.filmaffinity.com/es/film505369.html" TargetMode="External"/><Relationship Id="rId3800" Type="http://schemas.openxmlformats.org/officeDocument/2006/relationships/hyperlink" Target="https://www.filmaffinity.com/es/film448683.html" TargetMode="External"/><Relationship Id="rId5698" Type="http://schemas.openxmlformats.org/officeDocument/2006/relationships/hyperlink" Target="https://www.filmaffinity.com/es/film342651.html" TargetMode="External"/><Relationship Id="rId6749" Type="http://schemas.openxmlformats.org/officeDocument/2006/relationships/hyperlink" Target="https://www.filmaffinity.com/es/film595745.html" TargetMode="External"/><Relationship Id="rId6956" Type="http://schemas.openxmlformats.org/officeDocument/2006/relationships/hyperlink" Target="https://www.filmaffinity.com/es/film242779.html" TargetMode="External"/><Relationship Id="rId307" Type="http://schemas.openxmlformats.org/officeDocument/2006/relationships/hyperlink" Target="https://www.filmaffinity.com/es/film248304.html" TargetMode="External"/><Relationship Id="rId514" Type="http://schemas.openxmlformats.org/officeDocument/2006/relationships/hyperlink" Target="https://www.filmaffinity.com/es/film459772.html" TargetMode="External"/><Relationship Id="rId721" Type="http://schemas.openxmlformats.org/officeDocument/2006/relationships/hyperlink" Target="https://www.filmaffinity.com/es/film245775.html" TargetMode="External"/><Relationship Id="rId1144" Type="http://schemas.openxmlformats.org/officeDocument/2006/relationships/hyperlink" Target="https://www.filmaffinity.com/es/film829416.html" TargetMode="External"/><Relationship Id="rId1351" Type="http://schemas.openxmlformats.org/officeDocument/2006/relationships/hyperlink" Target="https://www.filmaffinity.com/es/film718186.html" TargetMode="External"/><Relationship Id="rId2402" Type="http://schemas.openxmlformats.org/officeDocument/2006/relationships/hyperlink" Target="https://www.filmaffinity.com/es/film792969.html" TargetMode="External"/><Relationship Id="rId5558" Type="http://schemas.openxmlformats.org/officeDocument/2006/relationships/hyperlink" Target="https://www.filmaffinity.com/es/film321809.html" TargetMode="External"/><Relationship Id="rId5765" Type="http://schemas.openxmlformats.org/officeDocument/2006/relationships/hyperlink" Target="https://www.filmaffinity.com/es/film496698.html" TargetMode="External"/><Relationship Id="rId5972" Type="http://schemas.openxmlformats.org/officeDocument/2006/relationships/hyperlink" Target="https://www.filmaffinity.com/es/film509573.html" TargetMode="External"/><Relationship Id="rId6609" Type="http://schemas.openxmlformats.org/officeDocument/2006/relationships/hyperlink" Target="https://www.filmaffinity.com/es/moviegenre.php?genre=CO&amp;attr=rat_count&amp;nodoc" TargetMode="External"/><Relationship Id="rId6816" Type="http://schemas.openxmlformats.org/officeDocument/2006/relationships/hyperlink" Target="https://www.filmaffinity.com/es/film786272.html" TargetMode="External"/><Relationship Id="rId1004" Type="http://schemas.openxmlformats.org/officeDocument/2006/relationships/hyperlink" Target="https://www.filmaffinity.com/es/film781729.html" TargetMode="External"/><Relationship Id="rId1211" Type="http://schemas.openxmlformats.org/officeDocument/2006/relationships/hyperlink" Target="https://www.filmaffinity.com/es/film803163.html" TargetMode="External"/><Relationship Id="rId4367" Type="http://schemas.openxmlformats.org/officeDocument/2006/relationships/hyperlink" Target="https://www.filmaffinity.com/es/film141688.html" TargetMode="External"/><Relationship Id="rId4574" Type="http://schemas.openxmlformats.org/officeDocument/2006/relationships/hyperlink" Target="https://www.filmaffinity.com/es/film852653.html" TargetMode="External"/><Relationship Id="rId4781" Type="http://schemas.openxmlformats.org/officeDocument/2006/relationships/hyperlink" Target="https://www.filmaffinity.com/es/film147606.html" TargetMode="External"/><Relationship Id="rId5418" Type="http://schemas.openxmlformats.org/officeDocument/2006/relationships/hyperlink" Target="https://www.filmaffinity.com/es/film891828.html" TargetMode="External"/><Relationship Id="rId5625" Type="http://schemas.openxmlformats.org/officeDocument/2006/relationships/hyperlink" Target="https://www.filmaffinity.com/es/film799926.html" TargetMode="External"/><Relationship Id="rId5832" Type="http://schemas.openxmlformats.org/officeDocument/2006/relationships/hyperlink" Target="https://www.filmaffinity.com/es/film238656.html" TargetMode="External"/><Relationship Id="rId3176" Type="http://schemas.openxmlformats.org/officeDocument/2006/relationships/hyperlink" Target="https://www.filmaffinity.com/es/film501473.html" TargetMode="External"/><Relationship Id="rId3383" Type="http://schemas.openxmlformats.org/officeDocument/2006/relationships/hyperlink" Target="https://www.filmaffinity.com/es/film715715.html" TargetMode="External"/><Relationship Id="rId3590" Type="http://schemas.openxmlformats.org/officeDocument/2006/relationships/hyperlink" Target="https://www.filmaffinity.com/es/film149736.html" TargetMode="External"/><Relationship Id="rId4227" Type="http://schemas.openxmlformats.org/officeDocument/2006/relationships/hyperlink" Target="https://www.filmaffinity.com/es/film708823.html" TargetMode="External"/><Relationship Id="rId4434" Type="http://schemas.openxmlformats.org/officeDocument/2006/relationships/hyperlink" Target="https://www.filmaffinity.com/es/film178603.html" TargetMode="External"/><Relationship Id="rId2192" Type="http://schemas.openxmlformats.org/officeDocument/2006/relationships/hyperlink" Target="https://www.filmaffinity.com/es/film106313.html" TargetMode="External"/><Relationship Id="rId3036" Type="http://schemas.openxmlformats.org/officeDocument/2006/relationships/hyperlink" Target="https://www.filmaffinity.com/es/film943027.html" TargetMode="External"/><Relationship Id="rId3243" Type="http://schemas.openxmlformats.org/officeDocument/2006/relationships/hyperlink" Target="https://www.filmaffinity.com/es/film984549.html" TargetMode="External"/><Relationship Id="rId4641" Type="http://schemas.openxmlformats.org/officeDocument/2006/relationships/hyperlink" Target="https://www.filmaffinity.com/es/film347212.html" TargetMode="External"/><Relationship Id="rId6399" Type="http://schemas.openxmlformats.org/officeDocument/2006/relationships/hyperlink" Target="https://www.filmaffinity.com/es/moviegenre.php?genre=CO&amp;attr=rat_count&amp;nodoc" TargetMode="External"/><Relationship Id="rId164" Type="http://schemas.openxmlformats.org/officeDocument/2006/relationships/hyperlink" Target="https://www.filmaffinity.com/es/film415986.html" TargetMode="External"/><Relationship Id="rId371" Type="http://schemas.openxmlformats.org/officeDocument/2006/relationships/hyperlink" Target="https://www.filmaffinity.com/es/film698570.html" TargetMode="External"/><Relationship Id="rId2052" Type="http://schemas.openxmlformats.org/officeDocument/2006/relationships/hyperlink" Target="https://www.filmaffinity.com/es/film386832.html" TargetMode="External"/><Relationship Id="rId3450" Type="http://schemas.openxmlformats.org/officeDocument/2006/relationships/hyperlink" Target="https://www.filmaffinity.com/es/film808793.html" TargetMode="External"/><Relationship Id="rId4501" Type="http://schemas.openxmlformats.org/officeDocument/2006/relationships/hyperlink" Target="https://www.filmaffinity.com/es/film851887.html" TargetMode="External"/><Relationship Id="rId6259" Type="http://schemas.openxmlformats.org/officeDocument/2006/relationships/hyperlink" Target="https://www.filmaffinity.com/es/film953866.html" TargetMode="External"/><Relationship Id="rId3103" Type="http://schemas.openxmlformats.org/officeDocument/2006/relationships/hyperlink" Target="https://www.filmaffinity.com/es/film749976.html" TargetMode="External"/><Relationship Id="rId3310" Type="http://schemas.openxmlformats.org/officeDocument/2006/relationships/hyperlink" Target="https://www.filmaffinity.com/es/film949003.html" TargetMode="External"/><Relationship Id="rId5068" Type="http://schemas.openxmlformats.org/officeDocument/2006/relationships/hyperlink" Target="https://www.filmaffinity.com/es/film330996.html" TargetMode="External"/><Relationship Id="rId6466" Type="http://schemas.openxmlformats.org/officeDocument/2006/relationships/hyperlink" Target="https://www.filmaffinity.com/es/moviegenre.php?genre=TH&amp;attr=rat_count&amp;nodoc" TargetMode="External"/><Relationship Id="rId6673" Type="http://schemas.openxmlformats.org/officeDocument/2006/relationships/hyperlink" Target="https://www.filmaffinity.com/es/moviegenre.php?genre=WE&amp;attr=rat_count&amp;nodoc" TargetMode="External"/><Relationship Id="rId6880" Type="http://schemas.openxmlformats.org/officeDocument/2006/relationships/hyperlink" Target="https://www.filmaffinity.com/es/film211818.html" TargetMode="External"/><Relationship Id="rId231" Type="http://schemas.openxmlformats.org/officeDocument/2006/relationships/hyperlink" Target="https://www.filmaffinity.com/es/film151039.html" TargetMode="External"/><Relationship Id="rId2869" Type="http://schemas.openxmlformats.org/officeDocument/2006/relationships/hyperlink" Target="https://www.filmaffinity.com/es/film104170.html" TargetMode="External"/><Relationship Id="rId5275" Type="http://schemas.openxmlformats.org/officeDocument/2006/relationships/hyperlink" Target="https://www.filmaffinity.com/es/film279093.html" TargetMode="External"/><Relationship Id="rId5482" Type="http://schemas.openxmlformats.org/officeDocument/2006/relationships/hyperlink" Target="https://www.filmaffinity.com/es/film246668.html" TargetMode="External"/><Relationship Id="rId6119" Type="http://schemas.openxmlformats.org/officeDocument/2006/relationships/hyperlink" Target="https://www.filmaffinity.com/es/film270192.html" TargetMode="External"/><Relationship Id="rId6326" Type="http://schemas.openxmlformats.org/officeDocument/2006/relationships/hyperlink" Target="https://www.filmaffinity.com/es/film353591.html" TargetMode="External"/><Relationship Id="rId6533" Type="http://schemas.openxmlformats.org/officeDocument/2006/relationships/hyperlink" Target="https://www.filmaffinity.com/es/moviegenre.php?genre=CO&amp;attr=rat_count&amp;nodoc" TargetMode="External"/><Relationship Id="rId6740" Type="http://schemas.openxmlformats.org/officeDocument/2006/relationships/hyperlink" Target="https://www.filmaffinity.com/es/film551662.html" TargetMode="External"/><Relationship Id="rId1678" Type="http://schemas.openxmlformats.org/officeDocument/2006/relationships/hyperlink" Target="https://www.filmaffinity.com/es/film661124.html" TargetMode="External"/><Relationship Id="rId1885" Type="http://schemas.openxmlformats.org/officeDocument/2006/relationships/hyperlink" Target="https://www.filmaffinity.com/es/film963209.html" TargetMode="External"/><Relationship Id="rId2729" Type="http://schemas.openxmlformats.org/officeDocument/2006/relationships/hyperlink" Target="https://www.filmaffinity.com/es/film267267.html" TargetMode="External"/><Relationship Id="rId2936" Type="http://schemas.openxmlformats.org/officeDocument/2006/relationships/hyperlink" Target="https://www.filmaffinity.com/es/film439314.html" TargetMode="External"/><Relationship Id="rId4084" Type="http://schemas.openxmlformats.org/officeDocument/2006/relationships/hyperlink" Target="https://www.filmaffinity.com/es/film422078.html" TargetMode="External"/><Relationship Id="rId4291" Type="http://schemas.openxmlformats.org/officeDocument/2006/relationships/hyperlink" Target="https://www.filmaffinity.com/es/film102217.html" TargetMode="External"/><Relationship Id="rId5135" Type="http://schemas.openxmlformats.org/officeDocument/2006/relationships/hyperlink" Target="https://www.filmaffinity.com/es/film596812.html" TargetMode="External"/><Relationship Id="rId5342" Type="http://schemas.openxmlformats.org/officeDocument/2006/relationships/hyperlink" Target="https://www.filmaffinity.com/es/film911309.html" TargetMode="External"/><Relationship Id="rId6600" Type="http://schemas.openxmlformats.org/officeDocument/2006/relationships/hyperlink" Target="https://www.filmaffinity.com/es/moviegenre.php?genre=TH&amp;attr=rat_count&amp;nodoc" TargetMode="External"/><Relationship Id="rId908" Type="http://schemas.openxmlformats.org/officeDocument/2006/relationships/hyperlink" Target="https://www.filmaffinity.com/es/film677232.html" TargetMode="External"/><Relationship Id="rId1538" Type="http://schemas.openxmlformats.org/officeDocument/2006/relationships/hyperlink" Target="https://www.filmaffinity.com/es/film251569.html" TargetMode="External"/><Relationship Id="rId4151" Type="http://schemas.openxmlformats.org/officeDocument/2006/relationships/hyperlink" Target="https://www.filmaffinity.com/es/film936995.html" TargetMode="External"/><Relationship Id="rId5202" Type="http://schemas.openxmlformats.org/officeDocument/2006/relationships/hyperlink" Target="https://www.filmaffinity.com/es/film946765.html" TargetMode="External"/><Relationship Id="rId1745" Type="http://schemas.openxmlformats.org/officeDocument/2006/relationships/hyperlink" Target="https://www.filmaffinity.com/es/film325196.html" TargetMode="External"/><Relationship Id="rId1952" Type="http://schemas.openxmlformats.org/officeDocument/2006/relationships/hyperlink" Target="https://www.filmaffinity.com/es/film746598.html" TargetMode="External"/><Relationship Id="rId4011" Type="http://schemas.openxmlformats.org/officeDocument/2006/relationships/hyperlink" Target="https://www.filmaffinity.com/es/film685723.html" TargetMode="External"/><Relationship Id="rId7167" Type="http://schemas.openxmlformats.org/officeDocument/2006/relationships/hyperlink" Target="https://www.filmaffinity.com/es/film849738.html" TargetMode="External"/><Relationship Id="rId7374" Type="http://schemas.openxmlformats.org/officeDocument/2006/relationships/hyperlink" Target="https://www.filmaffinity.com/es/film991627.html" TargetMode="External"/><Relationship Id="rId37" Type="http://schemas.openxmlformats.org/officeDocument/2006/relationships/hyperlink" Target="https://www.filmaffinity.com/es/film309782.html" TargetMode="External"/><Relationship Id="rId1605" Type="http://schemas.openxmlformats.org/officeDocument/2006/relationships/hyperlink" Target="https://www.filmaffinity.com/es/film162515.html" TargetMode="External"/><Relationship Id="rId1812" Type="http://schemas.openxmlformats.org/officeDocument/2006/relationships/hyperlink" Target="https://www.filmaffinity.com/es/film496679.html" TargetMode="External"/><Relationship Id="rId4968" Type="http://schemas.openxmlformats.org/officeDocument/2006/relationships/hyperlink" Target="https://www.filmaffinity.com/es/film929980.html" TargetMode="External"/><Relationship Id="rId6183" Type="http://schemas.openxmlformats.org/officeDocument/2006/relationships/hyperlink" Target="https://www.filmaffinity.com/es/film538524.html" TargetMode="External"/><Relationship Id="rId7027" Type="http://schemas.openxmlformats.org/officeDocument/2006/relationships/hyperlink" Target="https://www.filmaffinity.com/es/film574146.html" TargetMode="External"/><Relationship Id="rId7234" Type="http://schemas.openxmlformats.org/officeDocument/2006/relationships/hyperlink" Target="https://www.filmaffinity.com/es/film948786.html" TargetMode="External"/><Relationship Id="rId3777" Type="http://schemas.openxmlformats.org/officeDocument/2006/relationships/hyperlink" Target="https://www.filmaffinity.com/es/film448631.html" TargetMode="External"/><Relationship Id="rId3984" Type="http://schemas.openxmlformats.org/officeDocument/2006/relationships/hyperlink" Target="https://www.filmaffinity.com/es/film932481.html" TargetMode="External"/><Relationship Id="rId4828" Type="http://schemas.openxmlformats.org/officeDocument/2006/relationships/hyperlink" Target="https://www.filmaffinity.com/es/film270240.html" TargetMode="External"/><Relationship Id="rId6390" Type="http://schemas.openxmlformats.org/officeDocument/2006/relationships/hyperlink" Target="https://www.filmaffinity.com/es/film860586.html" TargetMode="External"/><Relationship Id="rId7441" Type="http://schemas.openxmlformats.org/officeDocument/2006/relationships/hyperlink" Target="https://www.filmaffinity.com/es/film289693.html" TargetMode="External"/><Relationship Id="rId698" Type="http://schemas.openxmlformats.org/officeDocument/2006/relationships/hyperlink" Target="https://www.filmaffinity.com/es/film765048.html" TargetMode="External"/><Relationship Id="rId2379" Type="http://schemas.openxmlformats.org/officeDocument/2006/relationships/hyperlink" Target="https://www.filmaffinity.com/es/film106845.html" TargetMode="External"/><Relationship Id="rId2586" Type="http://schemas.openxmlformats.org/officeDocument/2006/relationships/hyperlink" Target="https://www.filmaffinity.com/es/film480698.html" TargetMode="External"/><Relationship Id="rId2793" Type="http://schemas.openxmlformats.org/officeDocument/2006/relationships/hyperlink" Target="https://www.filmaffinity.com/es/film462647.html" TargetMode="External"/><Relationship Id="rId3637" Type="http://schemas.openxmlformats.org/officeDocument/2006/relationships/hyperlink" Target="https://www.filmaffinity.com/es/film158164.html" TargetMode="External"/><Relationship Id="rId3844" Type="http://schemas.openxmlformats.org/officeDocument/2006/relationships/hyperlink" Target="https://www.filmaffinity.com/es/film766017.html" TargetMode="External"/><Relationship Id="rId6043" Type="http://schemas.openxmlformats.org/officeDocument/2006/relationships/hyperlink" Target="https://www.filmaffinity.com/es/film788393.html" TargetMode="External"/><Relationship Id="rId6250" Type="http://schemas.openxmlformats.org/officeDocument/2006/relationships/hyperlink" Target="https://www.filmaffinity.com/es/film772033.html" TargetMode="External"/><Relationship Id="rId7301" Type="http://schemas.openxmlformats.org/officeDocument/2006/relationships/hyperlink" Target="https://www.filmaffinity.com/es/film788502.html" TargetMode="External"/><Relationship Id="rId558" Type="http://schemas.openxmlformats.org/officeDocument/2006/relationships/hyperlink" Target="https://www.filmaffinity.com/es/film551506.html" TargetMode="External"/><Relationship Id="rId765" Type="http://schemas.openxmlformats.org/officeDocument/2006/relationships/hyperlink" Target="https://www.filmaffinity.com/es/film101544.html" TargetMode="External"/><Relationship Id="rId972" Type="http://schemas.openxmlformats.org/officeDocument/2006/relationships/hyperlink" Target="https://www.filmaffinity.com/es/film279397.html" TargetMode="External"/><Relationship Id="rId1188" Type="http://schemas.openxmlformats.org/officeDocument/2006/relationships/hyperlink" Target="https://www.filmaffinity.com/es/film461650.html" TargetMode="External"/><Relationship Id="rId1395" Type="http://schemas.openxmlformats.org/officeDocument/2006/relationships/hyperlink" Target="https://www.filmaffinity.com/es/film768803.html" TargetMode="External"/><Relationship Id="rId2239" Type="http://schemas.openxmlformats.org/officeDocument/2006/relationships/hyperlink" Target="https://www.filmaffinity.com/es/film948215.html" TargetMode="External"/><Relationship Id="rId2446" Type="http://schemas.openxmlformats.org/officeDocument/2006/relationships/hyperlink" Target="https://www.filmaffinity.com/es/film266570.html" TargetMode="External"/><Relationship Id="rId2653" Type="http://schemas.openxmlformats.org/officeDocument/2006/relationships/hyperlink" Target="https://www.filmaffinity.com/es/film753270.html" TargetMode="External"/><Relationship Id="rId2860" Type="http://schemas.openxmlformats.org/officeDocument/2006/relationships/hyperlink" Target="https://www.filmaffinity.com/es/film907867.html" TargetMode="External"/><Relationship Id="rId3704" Type="http://schemas.openxmlformats.org/officeDocument/2006/relationships/hyperlink" Target="https://www.filmaffinity.com/es/film840030.html" TargetMode="External"/><Relationship Id="rId6110" Type="http://schemas.openxmlformats.org/officeDocument/2006/relationships/hyperlink" Target="https://www.filmaffinity.com/es/film353704.html" TargetMode="External"/><Relationship Id="rId418" Type="http://schemas.openxmlformats.org/officeDocument/2006/relationships/hyperlink" Target="https://www.filmaffinity.com/es/film230078.html" TargetMode="External"/><Relationship Id="rId625" Type="http://schemas.openxmlformats.org/officeDocument/2006/relationships/hyperlink" Target="https://www.filmaffinity.com/es/film300574.html" TargetMode="External"/><Relationship Id="rId832" Type="http://schemas.openxmlformats.org/officeDocument/2006/relationships/hyperlink" Target="https://www.filmaffinity.com/es/film195992.html" TargetMode="External"/><Relationship Id="rId1048" Type="http://schemas.openxmlformats.org/officeDocument/2006/relationships/hyperlink" Target="https://www.filmaffinity.com/es/film950294.html" TargetMode="External"/><Relationship Id="rId1255" Type="http://schemas.openxmlformats.org/officeDocument/2006/relationships/hyperlink" Target="https://www.filmaffinity.com/es/film786582.html" TargetMode="External"/><Relationship Id="rId1462" Type="http://schemas.openxmlformats.org/officeDocument/2006/relationships/hyperlink" Target="https://www.filmaffinity.com/es/film659287.html" TargetMode="External"/><Relationship Id="rId2306" Type="http://schemas.openxmlformats.org/officeDocument/2006/relationships/hyperlink" Target="https://www.filmaffinity.com/es/film457876.html" TargetMode="External"/><Relationship Id="rId2513" Type="http://schemas.openxmlformats.org/officeDocument/2006/relationships/hyperlink" Target="https://www.filmaffinity.com/es/film798449.html" TargetMode="External"/><Relationship Id="rId3911" Type="http://schemas.openxmlformats.org/officeDocument/2006/relationships/hyperlink" Target="https://www.filmaffinity.com/es/film859736.html" TargetMode="External"/><Relationship Id="rId5669" Type="http://schemas.openxmlformats.org/officeDocument/2006/relationships/hyperlink" Target="https://www.filmaffinity.com/es/film211995.html" TargetMode="External"/><Relationship Id="rId5876" Type="http://schemas.openxmlformats.org/officeDocument/2006/relationships/hyperlink" Target="https://www.filmaffinity.com/es/film495730.html" TargetMode="External"/><Relationship Id="rId1115" Type="http://schemas.openxmlformats.org/officeDocument/2006/relationships/hyperlink" Target="https://www.filmaffinity.com/es/film577996.html" TargetMode="External"/><Relationship Id="rId1322" Type="http://schemas.openxmlformats.org/officeDocument/2006/relationships/hyperlink" Target="https://www.filmaffinity.com/es/film483113.html" TargetMode="External"/><Relationship Id="rId2720" Type="http://schemas.openxmlformats.org/officeDocument/2006/relationships/hyperlink" Target="https://www.filmaffinity.com/es/film342224.html" TargetMode="External"/><Relationship Id="rId4478" Type="http://schemas.openxmlformats.org/officeDocument/2006/relationships/hyperlink" Target="https://www.filmaffinity.com/es/film365652.html" TargetMode="External"/><Relationship Id="rId5529" Type="http://schemas.openxmlformats.org/officeDocument/2006/relationships/hyperlink" Target="https://www.filmaffinity.com/es/film479218.html" TargetMode="External"/><Relationship Id="rId6927" Type="http://schemas.openxmlformats.org/officeDocument/2006/relationships/hyperlink" Target="https://www.filmaffinity.com/es/film458133.html" TargetMode="External"/><Relationship Id="rId7091" Type="http://schemas.openxmlformats.org/officeDocument/2006/relationships/hyperlink" Target="https://www.filmaffinity.com/es/film200535.html" TargetMode="External"/><Relationship Id="rId3287" Type="http://schemas.openxmlformats.org/officeDocument/2006/relationships/hyperlink" Target="https://www.filmaffinity.com/es/film867675.html" TargetMode="External"/><Relationship Id="rId4338" Type="http://schemas.openxmlformats.org/officeDocument/2006/relationships/hyperlink" Target="https://www.filmaffinity.com/es/film352191.html" TargetMode="External"/><Relationship Id="rId4685" Type="http://schemas.openxmlformats.org/officeDocument/2006/relationships/hyperlink" Target="https://www.filmaffinity.com/es/film585201.html" TargetMode="External"/><Relationship Id="rId4892" Type="http://schemas.openxmlformats.org/officeDocument/2006/relationships/hyperlink" Target="https://www.filmaffinity.com/es/film147224.html" TargetMode="External"/><Relationship Id="rId5736" Type="http://schemas.openxmlformats.org/officeDocument/2006/relationships/hyperlink" Target="https://www.filmaffinity.com/es/film154630.html" TargetMode="External"/><Relationship Id="rId5943" Type="http://schemas.openxmlformats.org/officeDocument/2006/relationships/hyperlink" Target="https://www.filmaffinity.com/es/film276763.html" TargetMode="External"/><Relationship Id="rId2096" Type="http://schemas.openxmlformats.org/officeDocument/2006/relationships/hyperlink" Target="https://www.filmaffinity.com/es/film152520.html" TargetMode="External"/><Relationship Id="rId3494" Type="http://schemas.openxmlformats.org/officeDocument/2006/relationships/hyperlink" Target="https://www.filmaffinity.com/es/film442746.html" TargetMode="External"/><Relationship Id="rId4545" Type="http://schemas.openxmlformats.org/officeDocument/2006/relationships/hyperlink" Target="https://www.filmaffinity.com/es/film240670.html" TargetMode="External"/><Relationship Id="rId4752" Type="http://schemas.openxmlformats.org/officeDocument/2006/relationships/hyperlink" Target="https://www.filmaffinity.com/es/film257520.html" TargetMode="External"/><Relationship Id="rId5803" Type="http://schemas.openxmlformats.org/officeDocument/2006/relationships/hyperlink" Target="https://www.filmaffinity.com/es/film687240.html" TargetMode="External"/><Relationship Id="rId3147" Type="http://schemas.openxmlformats.org/officeDocument/2006/relationships/hyperlink" Target="https://www.filmaffinity.com/es/film394742.html" TargetMode="External"/><Relationship Id="rId3354" Type="http://schemas.openxmlformats.org/officeDocument/2006/relationships/hyperlink" Target="https://www.filmaffinity.com/es/film968023.html" TargetMode="External"/><Relationship Id="rId3561" Type="http://schemas.openxmlformats.org/officeDocument/2006/relationships/hyperlink" Target="https://www.filmaffinity.com/es/film170108.html" TargetMode="External"/><Relationship Id="rId4405" Type="http://schemas.openxmlformats.org/officeDocument/2006/relationships/hyperlink" Target="https://www.filmaffinity.com/es/film344149.html" TargetMode="External"/><Relationship Id="rId4612" Type="http://schemas.openxmlformats.org/officeDocument/2006/relationships/hyperlink" Target="https://www.filmaffinity.com/es/film525836.html" TargetMode="External"/><Relationship Id="rId275" Type="http://schemas.openxmlformats.org/officeDocument/2006/relationships/hyperlink" Target="https://www.filmaffinity.com/es/film768126.html" TargetMode="External"/><Relationship Id="rId482" Type="http://schemas.openxmlformats.org/officeDocument/2006/relationships/hyperlink" Target="https://www.filmaffinity.com/es/film506385.html" TargetMode="External"/><Relationship Id="rId2163" Type="http://schemas.openxmlformats.org/officeDocument/2006/relationships/hyperlink" Target="https://www.filmaffinity.com/es/film411856.html" TargetMode="External"/><Relationship Id="rId2370" Type="http://schemas.openxmlformats.org/officeDocument/2006/relationships/hyperlink" Target="https://www.filmaffinity.com/es/film491782.html" TargetMode="External"/><Relationship Id="rId3007" Type="http://schemas.openxmlformats.org/officeDocument/2006/relationships/hyperlink" Target="https://www.filmaffinity.com/es/film269541.html" TargetMode="External"/><Relationship Id="rId3214" Type="http://schemas.openxmlformats.org/officeDocument/2006/relationships/hyperlink" Target="https://www.filmaffinity.com/es/film244231.html" TargetMode="External"/><Relationship Id="rId3421" Type="http://schemas.openxmlformats.org/officeDocument/2006/relationships/hyperlink" Target="https://www.filmaffinity.com/es/film290779.html" TargetMode="External"/><Relationship Id="rId6577" Type="http://schemas.openxmlformats.org/officeDocument/2006/relationships/hyperlink" Target="https://www.filmaffinity.com/es/moviegenre.php?genre=WE&amp;attr=rat_count&amp;nodoc" TargetMode="External"/><Relationship Id="rId6784" Type="http://schemas.openxmlformats.org/officeDocument/2006/relationships/hyperlink" Target="https://www.filmaffinity.com/es/film884894.html" TargetMode="External"/><Relationship Id="rId6991" Type="http://schemas.openxmlformats.org/officeDocument/2006/relationships/hyperlink" Target="https://www.filmaffinity.com/es/film622126.html" TargetMode="External"/><Relationship Id="rId135" Type="http://schemas.openxmlformats.org/officeDocument/2006/relationships/hyperlink" Target="https://www.filmaffinity.com/es/film971553.html" TargetMode="External"/><Relationship Id="rId342" Type="http://schemas.openxmlformats.org/officeDocument/2006/relationships/hyperlink" Target="https://www.filmaffinity.com/es/film101117.html" TargetMode="External"/><Relationship Id="rId2023" Type="http://schemas.openxmlformats.org/officeDocument/2006/relationships/hyperlink" Target="https://www.filmaffinity.com/es/film942026.html" TargetMode="External"/><Relationship Id="rId2230" Type="http://schemas.openxmlformats.org/officeDocument/2006/relationships/hyperlink" Target="https://www.filmaffinity.com/es/film927333.html" TargetMode="External"/><Relationship Id="rId5179" Type="http://schemas.openxmlformats.org/officeDocument/2006/relationships/hyperlink" Target="https://www.filmaffinity.com/es/film341227.html" TargetMode="External"/><Relationship Id="rId5386" Type="http://schemas.openxmlformats.org/officeDocument/2006/relationships/hyperlink" Target="https://www.filmaffinity.com/es/film320590.html" TargetMode="External"/><Relationship Id="rId5593" Type="http://schemas.openxmlformats.org/officeDocument/2006/relationships/hyperlink" Target="https://www.filmaffinity.com/es/film412128.html" TargetMode="External"/><Relationship Id="rId6437" Type="http://schemas.openxmlformats.org/officeDocument/2006/relationships/hyperlink" Target="https://www.filmaffinity.com/es/moviegenre.php?genre=CO&amp;attr=rat_count&amp;nodoc" TargetMode="External"/><Relationship Id="rId6644" Type="http://schemas.openxmlformats.org/officeDocument/2006/relationships/hyperlink" Target="https://www.filmaffinity.com/es/moviegenre.php?genre=DR&amp;attr=rat_count&amp;nodoc" TargetMode="External"/><Relationship Id="rId202" Type="http://schemas.openxmlformats.org/officeDocument/2006/relationships/hyperlink" Target="https://www.filmaffinity.com/es/film692977.html" TargetMode="External"/><Relationship Id="rId4195" Type="http://schemas.openxmlformats.org/officeDocument/2006/relationships/hyperlink" Target="https://www.filmaffinity.com/es/film451800.html" TargetMode="External"/><Relationship Id="rId5039" Type="http://schemas.openxmlformats.org/officeDocument/2006/relationships/hyperlink" Target="https://www.filmaffinity.com/es/film140067.html" TargetMode="External"/><Relationship Id="rId5246" Type="http://schemas.openxmlformats.org/officeDocument/2006/relationships/hyperlink" Target="https://www.filmaffinity.com/es/film945874.html" TargetMode="External"/><Relationship Id="rId5453" Type="http://schemas.openxmlformats.org/officeDocument/2006/relationships/hyperlink" Target="https://www.filmaffinity.com/es/film453752.html" TargetMode="External"/><Relationship Id="rId6504" Type="http://schemas.openxmlformats.org/officeDocument/2006/relationships/hyperlink" Target="https://www.filmaffinity.com/es/moviegenre.php?genre=DR&amp;attr=rat_count&amp;nodoc" TargetMode="External"/><Relationship Id="rId6851" Type="http://schemas.openxmlformats.org/officeDocument/2006/relationships/hyperlink" Target="https://www.filmaffinity.com/es/film181090.html" TargetMode="External"/><Relationship Id="rId1789" Type="http://schemas.openxmlformats.org/officeDocument/2006/relationships/hyperlink" Target="https://www.filmaffinity.com/es/film162809.html" TargetMode="External"/><Relationship Id="rId1996" Type="http://schemas.openxmlformats.org/officeDocument/2006/relationships/hyperlink" Target="https://www.filmaffinity.com/es/film163454.html" TargetMode="External"/><Relationship Id="rId4055" Type="http://schemas.openxmlformats.org/officeDocument/2006/relationships/hyperlink" Target="https://www.filmaffinity.com/es/film732503.html" TargetMode="External"/><Relationship Id="rId4262" Type="http://schemas.openxmlformats.org/officeDocument/2006/relationships/hyperlink" Target="https://www.filmaffinity.com/es/film705447.html" TargetMode="External"/><Relationship Id="rId5106" Type="http://schemas.openxmlformats.org/officeDocument/2006/relationships/hyperlink" Target="https://www.filmaffinity.com/es/film667465.html" TargetMode="External"/><Relationship Id="rId5660" Type="http://schemas.openxmlformats.org/officeDocument/2006/relationships/hyperlink" Target="https://www.filmaffinity.com/es/film859439.html" TargetMode="External"/><Relationship Id="rId6711" Type="http://schemas.openxmlformats.org/officeDocument/2006/relationships/hyperlink" Target="https://www.filmaffinity.com/es/moviegenre.php?genre=CO&amp;attr=rat_count&amp;nodoc" TargetMode="External"/><Relationship Id="rId1649" Type="http://schemas.openxmlformats.org/officeDocument/2006/relationships/hyperlink" Target="https://www.filmaffinity.com/es/film735574.html" TargetMode="External"/><Relationship Id="rId1856" Type="http://schemas.openxmlformats.org/officeDocument/2006/relationships/hyperlink" Target="https://www.filmaffinity.com/es/film728544.html" TargetMode="External"/><Relationship Id="rId2907" Type="http://schemas.openxmlformats.org/officeDocument/2006/relationships/hyperlink" Target="https://www.filmaffinity.com/es/film114697.html" TargetMode="External"/><Relationship Id="rId3071" Type="http://schemas.openxmlformats.org/officeDocument/2006/relationships/hyperlink" Target="https://www.filmaffinity.com/es/film337449.html" TargetMode="External"/><Relationship Id="rId5313" Type="http://schemas.openxmlformats.org/officeDocument/2006/relationships/hyperlink" Target="https://www.filmaffinity.com/es/film173696.html" TargetMode="External"/><Relationship Id="rId5520" Type="http://schemas.openxmlformats.org/officeDocument/2006/relationships/hyperlink" Target="https://www.filmaffinity.com/es/film258353.html" TargetMode="External"/><Relationship Id="rId7278" Type="http://schemas.openxmlformats.org/officeDocument/2006/relationships/hyperlink" Target="https://www.filmaffinity.com/es/film936712.html" TargetMode="External"/><Relationship Id="rId1509" Type="http://schemas.openxmlformats.org/officeDocument/2006/relationships/hyperlink" Target="https://www.filmaffinity.com/es/film926890.html" TargetMode="External"/><Relationship Id="rId1716" Type="http://schemas.openxmlformats.org/officeDocument/2006/relationships/hyperlink" Target="https://www.filmaffinity.com/es/film696161.html" TargetMode="External"/><Relationship Id="rId1923" Type="http://schemas.openxmlformats.org/officeDocument/2006/relationships/hyperlink" Target="https://www.filmaffinity.com/es/film380987.html" TargetMode="External"/><Relationship Id="rId4122" Type="http://schemas.openxmlformats.org/officeDocument/2006/relationships/hyperlink" Target="https://www.filmaffinity.com/es/film746997.html" TargetMode="External"/><Relationship Id="rId7485" Type="http://schemas.openxmlformats.org/officeDocument/2006/relationships/hyperlink" Target="https://www.filmaffinity.com/es/film376212.html" TargetMode="External"/><Relationship Id="rId3888" Type="http://schemas.openxmlformats.org/officeDocument/2006/relationships/hyperlink" Target="https://www.filmaffinity.com/es/film744796.html" TargetMode="External"/><Relationship Id="rId4939" Type="http://schemas.openxmlformats.org/officeDocument/2006/relationships/hyperlink" Target="https://www.filmaffinity.com/es/film344746.html" TargetMode="External"/><Relationship Id="rId6087" Type="http://schemas.openxmlformats.org/officeDocument/2006/relationships/hyperlink" Target="https://www.filmaffinity.com/es/film921830.html" TargetMode="External"/><Relationship Id="rId6294" Type="http://schemas.openxmlformats.org/officeDocument/2006/relationships/hyperlink" Target="https://www.filmaffinity.com/es/film187790.html" TargetMode="External"/><Relationship Id="rId7138" Type="http://schemas.openxmlformats.org/officeDocument/2006/relationships/hyperlink" Target="https://www.filmaffinity.com/es/film992723.html" TargetMode="External"/><Relationship Id="rId7345" Type="http://schemas.openxmlformats.org/officeDocument/2006/relationships/hyperlink" Target="https://www.filmaffinity.com/es/film981910.html" TargetMode="External"/><Relationship Id="rId2697" Type="http://schemas.openxmlformats.org/officeDocument/2006/relationships/hyperlink" Target="https://www.filmaffinity.com/es/film589753.html" TargetMode="External"/><Relationship Id="rId3748" Type="http://schemas.openxmlformats.org/officeDocument/2006/relationships/hyperlink" Target="https://www.filmaffinity.com/es/film171208.html" TargetMode="External"/><Relationship Id="rId6154" Type="http://schemas.openxmlformats.org/officeDocument/2006/relationships/hyperlink" Target="https://www.filmaffinity.com/es/film304393.html" TargetMode="External"/><Relationship Id="rId6361" Type="http://schemas.openxmlformats.org/officeDocument/2006/relationships/hyperlink" Target="https://www.filmaffinity.com/es/film238536.html" TargetMode="External"/><Relationship Id="rId7205" Type="http://schemas.openxmlformats.org/officeDocument/2006/relationships/hyperlink" Target="https://www.filmaffinity.com/es/film577163.html" TargetMode="External"/><Relationship Id="rId7412" Type="http://schemas.openxmlformats.org/officeDocument/2006/relationships/hyperlink" Target="https://www.filmaffinity.com/es/film192456.html" TargetMode="External"/><Relationship Id="rId669" Type="http://schemas.openxmlformats.org/officeDocument/2006/relationships/hyperlink" Target="https://www.filmaffinity.com/es/film552091.html" TargetMode="External"/><Relationship Id="rId876" Type="http://schemas.openxmlformats.org/officeDocument/2006/relationships/hyperlink" Target="https://www.filmaffinity.com/es/film250897.html" TargetMode="External"/><Relationship Id="rId1299" Type="http://schemas.openxmlformats.org/officeDocument/2006/relationships/hyperlink" Target="https://www.filmaffinity.com/es/film961390.html" TargetMode="External"/><Relationship Id="rId2557" Type="http://schemas.openxmlformats.org/officeDocument/2006/relationships/hyperlink" Target="https://www.filmaffinity.com/es/film175990.html" TargetMode="External"/><Relationship Id="rId3608" Type="http://schemas.openxmlformats.org/officeDocument/2006/relationships/hyperlink" Target="https://www.filmaffinity.com/es/film921210.html" TargetMode="External"/><Relationship Id="rId3955" Type="http://schemas.openxmlformats.org/officeDocument/2006/relationships/hyperlink" Target="https://www.filmaffinity.com/es/film691766.html" TargetMode="External"/><Relationship Id="rId5170" Type="http://schemas.openxmlformats.org/officeDocument/2006/relationships/hyperlink" Target="https://www.filmaffinity.com/es/film764839.html" TargetMode="External"/><Relationship Id="rId6014" Type="http://schemas.openxmlformats.org/officeDocument/2006/relationships/hyperlink" Target="https://www.filmaffinity.com/es/film719097.html" TargetMode="External"/><Relationship Id="rId6221" Type="http://schemas.openxmlformats.org/officeDocument/2006/relationships/hyperlink" Target="https://www.filmaffinity.com/es/film496628.html" TargetMode="External"/><Relationship Id="rId529" Type="http://schemas.openxmlformats.org/officeDocument/2006/relationships/hyperlink" Target="https://www.filmaffinity.com/es/film747925.html" TargetMode="External"/><Relationship Id="rId736" Type="http://schemas.openxmlformats.org/officeDocument/2006/relationships/hyperlink" Target="https://www.filmaffinity.com/es/film925925.html" TargetMode="External"/><Relationship Id="rId1159" Type="http://schemas.openxmlformats.org/officeDocument/2006/relationships/hyperlink" Target="https://www.filmaffinity.com/es/film552688.html" TargetMode="External"/><Relationship Id="rId1366" Type="http://schemas.openxmlformats.org/officeDocument/2006/relationships/hyperlink" Target="https://www.filmaffinity.com/es/film833043.html" TargetMode="External"/><Relationship Id="rId2417" Type="http://schemas.openxmlformats.org/officeDocument/2006/relationships/hyperlink" Target="https://www.filmaffinity.com/es/film726915.html" TargetMode="External"/><Relationship Id="rId2764" Type="http://schemas.openxmlformats.org/officeDocument/2006/relationships/hyperlink" Target="https://www.filmaffinity.com/es/film752195.html" TargetMode="External"/><Relationship Id="rId2971" Type="http://schemas.openxmlformats.org/officeDocument/2006/relationships/hyperlink" Target="https://www.filmaffinity.com/es/film770252.html" TargetMode="External"/><Relationship Id="rId3815" Type="http://schemas.openxmlformats.org/officeDocument/2006/relationships/hyperlink" Target="https://www.filmaffinity.com/es/film443867.html" TargetMode="External"/><Relationship Id="rId5030" Type="http://schemas.openxmlformats.org/officeDocument/2006/relationships/hyperlink" Target="https://www.filmaffinity.com/es/film210465.html" TargetMode="External"/><Relationship Id="rId943" Type="http://schemas.openxmlformats.org/officeDocument/2006/relationships/hyperlink" Target="https://www.filmaffinity.com/es/film297126.html" TargetMode="External"/><Relationship Id="rId1019" Type="http://schemas.openxmlformats.org/officeDocument/2006/relationships/hyperlink" Target="https://www.filmaffinity.com/es/film944229.html" TargetMode="External"/><Relationship Id="rId1573" Type="http://schemas.openxmlformats.org/officeDocument/2006/relationships/hyperlink" Target="https://www.filmaffinity.com/es/film878361.html" TargetMode="External"/><Relationship Id="rId1780" Type="http://schemas.openxmlformats.org/officeDocument/2006/relationships/hyperlink" Target="https://www.filmaffinity.com/es/film977734.html" TargetMode="External"/><Relationship Id="rId2624" Type="http://schemas.openxmlformats.org/officeDocument/2006/relationships/hyperlink" Target="https://www.filmaffinity.com/es/film210069.html" TargetMode="External"/><Relationship Id="rId2831" Type="http://schemas.openxmlformats.org/officeDocument/2006/relationships/hyperlink" Target="https://www.filmaffinity.com/es/film324240.html" TargetMode="External"/><Relationship Id="rId5987" Type="http://schemas.openxmlformats.org/officeDocument/2006/relationships/hyperlink" Target="https://www.filmaffinity.com/es/film969006.html" TargetMode="External"/><Relationship Id="rId72" Type="http://schemas.openxmlformats.org/officeDocument/2006/relationships/hyperlink" Target="https://www.filmaffinity.com/es/film637976.html" TargetMode="External"/><Relationship Id="rId803" Type="http://schemas.openxmlformats.org/officeDocument/2006/relationships/hyperlink" Target="https://www.filmaffinity.com/es/film196739.html" TargetMode="External"/><Relationship Id="rId1226" Type="http://schemas.openxmlformats.org/officeDocument/2006/relationships/hyperlink" Target="https://www.filmaffinity.com/es/film658306.html" TargetMode="External"/><Relationship Id="rId1433" Type="http://schemas.openxmlformats.org/officeDocument/2006/relationships/hyperlink" Target="https://www.filmaffinity.com/es/film143942.html" TargetMode="External"/><Relationship Id="rId1640" Type="http://schemas.openxmlformats.org/officeDocument/2006/relationships/hyperlink" Target="https://www.filmaffinity.com/es/film237163.html" TargetMode="External"/><Relationship Id="rId4589" Type="http://schemas.openxmlformats.org/officeDocument/2006/relationships/hyperlink" Target="https://www.filmaffinity.com/es/film306841.html" TargetMode="External"/><Relationship Id="rId4796" Type="http://schemas.openxmlformats.org/officeDocument/2006/relationships/hyperlink" Target="https://www.filmaffinity.com/es/film993552.html" TargetMode="External"/><Relationship Id="rId5847" Type="http://schemas.openxmlformats.org/officeDocument/2006/relationships/hyperlink" Target="https://www.filmaffinity.com/es/film380742.html" TargetMode="External"/><Relationship Id="rId1500" Type="http://schemas.openxmlformats.org/officeDocument/2006/relationships/hyperlink" Target="https://www.filmaffinity.com/es/film524487.html" TargetMode="External"/><Relationship Id="rId3398" Type="http://schemas.openxmlformats.org/officeDocument/2006/relationships/hyperlink" Target="https://www.filmaffinity.com/es/film817122.html" TargetMode="External"/><Relationship Id="rId4449" Type="http://schemas.openxmlformats.org/officeDocument/2006/relationships/hyperlink" Target="https://www.filmaffinity.com/es/film121917.html" TargetMode="External"/><Relationship Id="rId4656" Type="http://schemas.openxmlformats.org/officeDocument/2006/relationships/hyperlink" Target="https://www.filmaffinity.com/es/film867767.html" TargetMode="External"/><Relationship Id="rId4863" Type="http://schemas.openxmlformats.org/officeDocument/2006/relationships/hyperlink" Target="https://www.filmaffinity.com/es/film130724.html" TargetMode="External"/><Relationship Id="rId5707" Type="http://schemas.openxmlformats.org/officeDocument/2006/relationships/hyperlink" Target="https://www.filmaffinity.com/es/film288914.html" TargetMode="External"/><Relationship Id="rId5914" Type="http://schemas.openxmlformats.org/officeDocument/2006/relationships/hyperlink" Target="https://www.filmaffinity.com/es/film292198.html" TargetMode="External"/><Relationship Id="rId7062" Type="http://schemas.openxmlformats.org/officeDocument/2006/relationships/hyperlink" Target="https://www.filmaffinity.com/es/film931173.html" TargetMode="External"/><Relationship Id="rId3258" Type="http://schemas.openxmlformats.org/officeDocument/2006/relationships/hyperlink" Target="https://www.filmaffinity.com/es/film466307.html" TargetMode="External"/><Relationship Id="rId3465" Type="http://schemas.openxmlformats.org/officeDocument/2006/relationships/hyperlink" Target="https://www.filmaffinity.com/es/film935951.html" TargetMode="External"/><Relationship Id="rId3672" Type="http://schemas.openxmlformats.org/officeDocument/2006/relationships/hyperlink" Target="https://www.filmaffinity.com/es/film103863.html" TargetMode="External"/><Relationship Id="rId4309" Type="http://schemas.openxmlformats.org/officeDocument/2006/relationships/hyperlink" Target="https://www.filmaffinity.com/es/film330736.html" TargetMode="External"/><Relationship Id="rId4516" Type="http://schemas.openxmlformats.org/officeDocument/2006/relationships/hyperlink" Target="https://www.filmaffinity.com/es/film577427.html" TargetMode="External"/><Relationship Id="rId4723" Type="http://schemas.openxmlformats.org/officeDocument/2006/relationships/hyperlink" Target="https://www.filmaffinity.com/es/film794754.html" TargetMode="External"/><Relationship Id="rId179" Type="http://schemas.openxmlformats.org/officeDocument/2006/relationships/hyperlink" Target="https://www.filmaffinity.com/es/film561599.html" TargetMode="External"/><Relationship Id="rId386" Type="http://schemas.openxmlformats.org/officeDocument/2006/relationships/hyperlink" Target="https://www.filmaffinity.com/es/film125816.html" TargetMode="External"/><Relationship Id="rId593" Type="http://schemas.openxmlformats.org/officeDocument/2006/relationships/hyperlink" Target="https://www.filmaffinity.com/es/film850902.html" TargetMode="External"/><Relationship Id="rId2067" Type="http://schemas.openxmlformats.org/officeDocument/2006/relationships/hyperlink" Target="https://www.filmaffinity.com/es/film241861.html" TargetMode="External"/><Relationship Id="rId2274" Type="http://schemas.openxmlformats.org/officeDocument/2006/relationships/hyperlink" Target="https://www.filmaffinity.com/es/film689917.html" TargetMode="External"/><Relationship Id="rId2481" Type="http://schemas.openxmlformats.org/officeDocument/2006/relationships/hyperlink" Target="https://www.filmaffinity.com/es/film944740.html" TargetMode="External"/><Relationship Id="rId3118" Type="http://schemas.openxmlformats.org/officeDocument/2006/relationships/hyperlink" Target="https://www.filmaffinity.com/es/film914854.html" TargetMode="External"/><Relationship Id="rId3325" Type="http://schemas.openxmlformats.org/officeDocument/2006/relationships/hyperlink" Target="https://www.filmaffinity.com/es/film775218.html" TargetMode="External"/><Relationship Id="rId3532" Type="http://schemas.openxmlformats.org/officeDocument/2006/relationships/hyperlink" Target="https://www.filmaffinity.com/es/film717328.html" TargetMode="External"/><Relationship Id="rId4930" Type="http://schemas.openxmlformats.org/officeDocument/2006/relationships/hyperlink" Target="https://www.filmaffinity.com/es/film599723.html" TargetMode="External"/><Relationship Id="rId6688" Type="http://schemas.openxmlformats.org/officeDocument/2006/relationships/hyperlink" Target="https://www.filmaffinity.com/es/moviegenre.php?genre=DR&amp;attr=rat_count&amp;nodoc" TargetMode="External"/><Relationship Id="rId246" Type="http://schemas.openxmlformats.org/officeDocument/2006/relationships/hyperlink" Target="https://www.filmaffinity.com/es/film617911.html" TargetMode="External"/><Relationship Id="rId453" Type="http://schemas.openxmlformats.org/officeDocument/2006/relationships/hyperlink" Target="https://www.filmaffinity.com/es/film783188.html" TargetMode="External"/><Relationship Id="rId660" Type="http://schemas.openxmlformats.org/officeDocument/2006/relationships/hyperlink" Target="https://www.filmaffinity.com/es/film844219.html" TargetMode="External"/><Relationship Id="rId1083" Type="http://schemas.openxmlformats.org/officeDocument/2006/relationships/hyperlink" Target="https://www.filmaffinity.com/es/film854286.html" TargetMode="External"/><Relationship Id="rId1290" Type="http://schemas.openxmlformats.org/officeDocument/2006/relationships/hyperlink" Target="https://www.filmaffinity.com/es/film380187.html" TargetMode="External"/><Relationship Id="rId2134" Type="http://schemas.openxmlformats.org/officeDocument/2006/relationships/hyperlink" Target="https://www.filmaffinity.com/es/film292646.html" TargetMode="External"/><Relationship Id="rId2341" Type="http://schemas.openxmlformats.org/officeDocument/2006/relationships/hyperlink" Target="https://www.filmaffinity.com/es/film883246.html" TargetMode="External"/><Relationship Id="rId5497" Type="http://schemas.openxmlformats.org/officeDocument/2006/relationships/hyperlink" Target="https://www.filmaffinity.com/es/film398349.html" TargetMode="External"/><Relationship Id="rId6548" Type="http://schemas.openxmlformats.org/officeDocument/2006/relationships/hyperlink" Target="https://www.filmaffinity.com/es/moviegenre.php?genre=DR&amp;attr=rat_count&amp;nodoc" TargetMode="External"/><Relationship Id="rId6895" Type="http://schemas.openxmlformats.org/officeDocument/2006/relationships/hyperlink" Target="https://www.filmaffinity.com/es/film784420.html" TargetMode="External"/><Relationship Id="rId106" Type="http://schemas.openxmlformats.org/officeDocument/2006/relationships/hyperlink" Target="https://www.filmaffinity.com/es/film255573.html" TargetMode="External"/><Relationship Id="rId313" Type="http://schemas.openxmlformats.org/officeDocument/2006/relationships/hyperlink" Target="https://www.filmaffinity.com/es/film876744.html" TargetMode="External"/><Relationship Id="rId1150" Type="http://schemas.openxmlformats.org/officeDocument/2006/relationships/hyperlink" Target="https://www.filmaffinity.com/es/film589294.html" TargetMode="External"/><Relationship Id="rId4099" Type="http://schemas.openxmlformats.org/officeDocument/2006/relationships/hyperlink" Target="https://www.filmaffinity.com/es/film509004.html" TargetMode="External"/><Relationship Id="rId5357" Type="http://schemas.openxmlformats.org/officeDocument/2006/relationships/hyperlink" Target="https://www.filmaffinity.com/es/film400249.html" TargetMode="External"/><Relationship Id="rId6755" Type="http://schemas.openxmlformats.org/officeDocument/2006/relationships/hyperlink" Target="https://www.filmaffinity.com/es/film337619.html" TargetMode="External"/><Relationship Id="rId6962" Type="http://schemas.openxmlformats.org/officeDocument/2006/relationships/hyperlink" Target="https://www.filmaffinity.com/es/film899466.html" TargetMode="External"/><Relationship Id="rId520" Type="http://schemas.openxmlformats.org/officeDocument/2006/relationships/hyperlink" Target="https://www.filmaffinity.com/es/film278406.html" TargetMode="External"/><Relationship Id="rId2201" Type="http://schemas.openxmlformats.org/officeDocument/2006/relationships/hyperlink" Target="https://www.filmaffinity.com/es/film324194.html" TargetMode="External"/><Relationship Id="rId5564" Type="http://schemas.openxmlformats.org/officeDocument/2006/relationships/hyperlink" Target="https://www.filmaffinity.com/es/film953947.html" TargetMode="External"/><Relationship Id="rId5771" Type="http://schemas.openxmlformats.org/officeDocument/2006/relationships/hyperlink" Target="https://www.filmaffinity.com/es/film826435.html" TargetMode="External"/><Relationship Id="rId6408" Type="http://schemas.openxmlformats.org/officeDocument/2006/relationships/hyperlink" Target="https://www.filmaffinity.com/es/film896311.html" TargetMode="External"/><Relationship Id="rId6615" Type="http://schemas.openxmlformats.org/officeDocument/2006/relationships/hyperlink" Target="https://www.filmaffinity.com/es/moviegenre.php?genre=CO&amp;attr=rat_count&amp;nodoc" TargetMode="External"/><Relationship Id="rId6822" Type="http://schemas.openxmlformats.org/officeDocument/2006/relationships/hyperlink" Target="https://www.filmaffinity.com/es/film678449.html" TargetMode="External"/><Relationship Id="rId1010" Type="http://schemas.openxmlformats.org/officeDocument/2006/relationships/hyperlink" Target="https://www.filmaffinity.com/es/film597499.html" TargetMode="External"/><Relationship Id="rId1967" Type="http://schemas.openxmlformats.org/officeDocument/2006/relationships/hyperlink" Target="https://www.filmaffinity.com/es/film204716.html" TargetMode="External"/><Relationship Id="rId4166" Type="http://schemas.openxmlformats.org/officeDocument/2006/relationships/hyperlink" Target="https://www.filmaffinity.com/es/film520853.html" TargetMode="External"/><Relationship Id="rId4373" Type="http://schemas.openxmlformats.org/officeDocument/2006/relationships/hyperlink" Target="https://www.filmaffinity.com/es/film639965.html" TargetMode="External"/><Relationship Id="rId4580" Type="http://schemas.openxmlformats.org/officeDocument/2006/relationships/hyperlink" Target="https://www.filmaffinity.com/es/film794703.html" TargetMode="External"/><Relationship Id="rId5217" Type="http://schemas.openxmlformats.org/officeDocument/2006/relationships/hyperlink" Target="https://www.filmaffinity.com/es/film130416.html" TargetMode="External"/><Relationship Id="rId5424" Type="http://schemas.openxmlformats.org/officeDocument/2006/relationships/hyperlink" Target="https://www.filmaffinity.com/es/film204182.html" TargetMode="External"/><Relationship Id="rId5631" Type="http://schemas.openxmlformats.org/officeDocument/2006/relationships/hyperlink" Target="https://www.filmaffinity.com/es/film287081.html" TargetMode="External"/><Relationship Id="rId4026" Type="http://schemas.openxmlformats.org/officeDocument/2006/relationships/hyperlink" Target="https://www.filmaffinity.com/es/film256380.html" TargetMode="External"/><Relationship Id="rId4440" Type="http://schemas.openxmlformats.org/officeDocument/2006/relationships/hyperlink" Target="https://www.filmaffinity.com/es/film679047.html" TargetMode="External"/><Relationship Id="rId3042" Type="http://schemas.openxmlformats.org/officeDocument/2006/relationships/hyperlink" Target="https://www.filmaffinity.com/es/film774703.html" TargetMode="External"/><Relationship Id="rId6198" Type="http://schemas.openxmlformats.org/officeDocument/2006/relationships/hyperlink" Target="https://www.filmaffinity.com/es/film690533.html" TargetMode="External"/><Relationship Id="rId7249" Type="http://schemas.openxmlformats.org/officeDocument/2006/relationships/hyperlink" Target="https://www.filmaffinity.com/es/film623160.html" TargetMode="External"/><Relationship Id="rId6265" Type="http://schemas.openxmlformats.org/officeDocument/2006/relationships/hyperlink" Target="https://www.filmaffinity.com/es/film891566.html" TargetMode="External"/><Relationship Id="rId7316" Type="http://schemas.openxmlformats.org/officeDocument/2006/relationships/hyperlink" Target="https://www.filmaffinity.com/es/film238989.html" TargetMode="External"/><Relationship Id="rId3859" Type="http://schemas.openxmlformats.org/officeDocument/2006/relationships/hyperlink" Target="https://www.filmaffinity.com/es/film776368.html" TargetMode="External"/><Relationship Id="rId5281" Type="http://schemas.openxmlformats.org/officeDocument/2006/relationships/hyperlink" Target="https://www.filmaffinity.com/es/film227719.html" TargetMode="External"/><Relationship Id="rId2875" Type="http://schemas.openxmlformats.org/officeDocument/2006/relationships/hyperlink" Target="https://www.filmaffinity.com/es/film900801.html" TargetMode="External"/><Relationship Id="rId3926" Type="http://schemas.openxmlformats.org/officeDocument/2006/relationships/hyperlink" Target="https://www.filmaffinity.com/es/film692449.html" TargetMode="External"/><Relationship Id="rId6332" Type="http://schemas.openxmlformats.org/officeDocument/2006/relationships/hyperlink" Target="https://www.filmaffinity.com/es/film712384.html" TargetMode="External"/><Relationship Id="rId847" Type="http://schemas.openxmlformats.org/officeDocument/2006/relationships/hyperlink" Target="https://www.filmaffinity.com/es/film171446.html" TargetMode="External"/><Relationship Id="rId1477" Type="http://schemas.openxmlformats.org/officeDocument/2006/relationships/hyperlink" Target="https://www.filmaffinity.com/es/film823640.html" TargetMode="External"/><Relationship Id="rId1891" Type="http://schemas.openxmlformats.org/officeDocument/2006/relationships/hyperlink" Target="https://www.filmaffinity.com/es/film951092.html" TargetMode="External"/><Relationship Id="rId2528" Type="http://schemas.openxmlformats.org/officeDocument/2006/relationships/hyperlink" Target="https://www.filmaffinity.com/es/film924464.html" TargetMode="External"/><Relationship Id="rId2942" Type="http://schemas.openxmlformats.org/officeDocument/2006/relationships/hyperlink" Target="https://www.filmaffinity.com/es/film448892.html" TargetMode="External"/><Relationship Id="rId914" Type="http://schemas.openxmlformats.org/officeDocument/2006/relationships/hyperlink" Target="https://www.filmaffinity.com/es/film845544.html" TargetMode="External"/><Relationship Id="rId1544" Type="http://schemas.openxmlformats.org/officeDocument/2006/relationships/hyperlink" Target="https://www.filmaffinity.com/es/film586857.html" TargetMode="External"/><Relationship Id="rId5001" Type="http://schemas.openxmlformats.org/officeDocument/2006/relationships/hyperlink" Target="https://www.filmaffinity.com/es/film417314.html" TargetMode="External"/><Relationship Id="rId1611" Type="http://schemas.openxmlformats.org/officeDocument/2006/relationships/hyperlink" Target="https://www.filmaffinity.com/es/film460716.html" TargetMode="External"/><Relationship Id="rId4767" Type="http://schemas.openxmlformats.org/officeDocument/2006/relationships/hyperlink" Target="https://www.filmaffinity.com/es/film645580.html" TargetMode="External"/><Relationship Id="rId5818" Type="http://schemas.openxmlformats.org/officeDocument/2006/relationships/hyperlink" Target="https://www.filmaffinity.com/es/film348425.html" TargetMode="External"/><Relationship Id="rId7173" Type="http://schemas.openxmlformats.org/officeDocument/2006/relationships/hyperlink" Target="https://www.filmaffinity.com/es/film236004.html" TargetMode="External"/><Relationship Id="rId3369" Type="http://schemas.openxmlformats.org/officeDocument/2006/relationships/hyperlink" Target="https://www.filmaffinity.com/es/film731402.html" TargetMode="External"/><Relationship Id="rId7240" Type="http://schemas.openxmlformats.org/officeDocument/2006/relationships/hyperlink" Target="https://www.filmaffinity.com/es/film871397.html" TargetMode="External"/><Relationship Id="rId2385" Type="http://schemas.openxmlformats.org/officeDocument/2006/relationships/hyperlink" Target="https://www.filmaffinity.com/es/film863328.html" TargetMode="External"/><Relationship Id="rId3783" Type="http://schemas.openxmlformats.org/officeDocument/2006/relationships/hyperlink" Target="https://www.filmaffinity.com/es/film992411.html" TargetMode="External"/><Relationship Id="rId4834" Type="http://schemas.openxmlformats.org/officeDocument/2006/relationships/hyperlink" Target="https://www.filmaffinity.com/es/film274457.html" TargetMode="External"/><Relationship Id="rId357" Type="http://schemas.openxmlformats.org/officeDocument/2006/relationships/hyperlink" Target="https://www.filmaffinity.com/es/film417131.html" TargetMode="External"/><Relationship Id="rId2038" Type="http://schemas.openxmlformats.org/officeDocument/2006/relationships/hyperlink" Target="https://www.filmaffinity.com/es/film625177.html" TargetMode="External"/><Relationship Id="rId3436" Type="http://schemas.openxmlformats.org/officeDocument/2006/relationships/hyperlink" Target="https://www.filmaffinity.com/es/film852143.html" TargetMode="External"/><Relationship Id="rId3850" Type="http://schemas.openxmlformats.org/officeDocument/2006/relationships/hyperlink" Target="https://www.filmaffinity.com/es/film180806.html" TargetMode="External"/><Relationship Id="rId4901" Type="http://schemas.openxmlformats.org/officeDocument/2006/relationships/hyperlink" Target="https://www.filmaffinity.com/es/film307092.html" TargetMode="External"/><Relationship Id="rId771" Type="http://schemas.openxmlformats.org/officeDocument/2006/relationships/hyperlink" Target="https://www.filmaffinity.com/es/film702937.html" TargetMode="External"/><Relationship Id="rId2452" Type="http://schemas.openxmlformats.org/officeDocument/2006/relationships/hyperlink" Target="https://www.filmaffinity.com/es/film611810.html" TargetMode="External"/><Relationship Id="rId3503" Type="http://schemas.openxmlformats.org/officeDocument/2006/relationships/hyperlink" Target="https://www.filmaffinity.com/es/film555281.html" TargetMode="External"/><Relationship Id="rId6659" Type="http://schemas.openxmlformats.org/officeDocument/2006/relationships/hyperlink" Target="https://www.filmaffinity.com/es/moviegenre.php?genre=DR&amp;attr=rat_count&amp;nodoc" TargetMode="External"/><Relationship Id="rId424" Type="http://schemas.openxmlformats.org/officeDocument/2006/relationships/hyperlink" Target="https://www.filmaffinity.com/es/film921182.html" TargetMode="External"/><Relationship Id="rId1054" Type="http://schemas.openxmlformats.org/officeDocument/2006/relationships/hyperlink" Target="https://www.filmaffinity.com/es/film380106.html" TargetMode="External"/><Relationship Id="rId2105" Type="http://schemas.openxmlformats.org/officeDocument/2006/relationships/hyperlink" Target="https://www.filmaffinity.com/es/film907947.html" TargetMode="External"/><Relationship Id="rId5675" Type="http://schemas.openxmlformats.org/officeDocument/2006/relationships/hyperlink" Target="https://www.filmaffinity.com/es/film562976.html" TargetMode="External"/><Relationship Id="rId6726" Type="http://schemas.openxmlformats.org/officeDocument/2006/relationships/hyperlink" Target="https://www.filmaffinity.com/es/film770308.html" TargetMode="External"/><Relationship Id="rId1121" Type="http://schemas.openxmlformats.org/officeDocument/2006/relationships/hyperlink" Target="https://www.filmaffinity.com/es/film784985.html" TargetMode="External"/><Relationship Id="rId4277" Type="http://schemas.openxmlformats.org/officeDocument/2006/relationships/hyperlink" Target="https://www.filmaffinity.com/es/film129266.html" TargetMode="External"/><Relationship Id="rId4691" Type="http://schemas.openxmlformats.org/officeDocument/2006/relationships/hyperlink" Target="https://www.filmaffinity.com/es/film600768.html" TargetMode="External"/><Relationship Id="rId5328" Type="http://schemas.openxmlformats.org/officeDocument/2006/relationships/hyperlink" Target="https://www.filmaffinity.com/es/film339568.html" TargetMode="External"/><Relationship Id="rId5742" Type="http://schemas.openxmlformats.org/officeDocument/2006/relationships/hyperlink" Target="https://www.filmaffinity.com/es/film139016.html" TargetMode="External"/><Relationship Id="rId3293" Type="http://schemas.openxmlformats.org/officeDocument/2006/relationships/hyperlink" Target="https://www.filmaffinity.com/es/film180055.html" TargetMode="External"/><Relationship Id="rId4344" Type="http://schemas.openxmlformats.org/officeDocument/2006/relationships/hyperlink" Target="https://www.filmaffinity.com/es/film587159.html" TargetMode="External"/><Relationship Id="rId1938" Type="http://schemas.openxmlformats.org/officeDocument/2006/relationships/hyperlink" Target="https://www.filmaffinity.com/es/film134411.html" TargetMode="External"/><Relationship Id="rId3360" Type="http://schemas.openxmlformats.org/officeDocument/2006/relationships/hyperlink" Target="https://www.filmaffinity.com/es/film204876.html" TargetMode="External"/><Relationship Id="rId281" Type="http://schemas.openxmlformats.org/officeDocument/2006/relationships/hyperlink" Target="https://www.filmaffinity.com/es/film716986.html" TargetMode="External"/><Relationship Id="rId3013" Type="http://schemas.openxmlformats.org/officeDocument/2006/relationships/hyperlink" Target="https://www.filmaffinity.com/es/film610762.html" TargetMode="External"/><Relationship Id="rId4411" Type="http://schemas.openxmlformats.org/officeDocument/2006/relationships/hyperlink" Target="https://www.filmaffinity.com/es/film992058.html" TargetMode="External"/><Relationship Id="rId6169" Type="http://schemas.openxmlformats.org/officeDocument/2006/relationships/hyperlink" Target="https://www.filmaffinity.com/es/film130872.html" TargetMode="External"/><Relationship Id="rId6583" Type="http://schemas.openxmlformats.org/officeDocument/2006/relationships/hyperlink" Target="https://www.filmaffinity.com/es/moviegenre.php?genre=DR&amp;attr=rat_count&amp;nodoc" TargetMode="External"/><Relationship Id="rId2779" Type="http://schemas.openxmlformats.org/officeDocument/2006/relationships/hyperlink" Target="https://www.filmaffinity.com/es/film984876.html" TargetMode="External"/><Relationship Id="rId5185" Type="http://schemas.openxmlformats.org/officeDocument/2006/relationships/hyperlink" Target="https://www.filmaffinity.com/es/film753236.html" TargetMode="External"/><Relationship Id="rId6236" Type="http://schemas.openxmlformats.org/officeDocument/2006/relationships/hyperlink" Target="https://www.filmaffinity.com/es/film830641.html" TargetMode="External"/><Relationship Id="rId6650" Type="http://schemas.openxmlformats.org/officeDocument/2006/relationships/hyperlink" Target="https://www.filmaffinity.com/es/moviegenre.php?genre=CO&amp;attr=rat_count&amp;nodoc" TargetMode="External"/><Relationship Id="rId1795" Type="http://schemas.openxmlformats.org/officeDocument/2006/relationships/hyperlink" Target="https://www.filmaffinity.com/es/film898714.html" TargetMode="External"/><Relationship Id="rId2846" Type="http://schemas.openxmlformats.org/officeDocument/2006/relationships/hyperlink" Target="https://www.filmaffinity.com/es/film719914.html" TargetMode="External"/><Relationship Id="rId5252" Type="http://schemas.openxmlformats.org/officeDocument/2006/relationships/hyperlink" Target="https://www.filmaffinity.com/es/film593073.html" TargetMode="External"/><Relationship Id="rId6303" Type="http://schemas.openxmlformats.org/officeDocument/2006/relationships/hyperlink" Target="https://www.filmaffinity.com/es/film394186.html" TargetMode="External"/><Relationship Id="rId87" Type="http://schemas.openxmlformats.org/officeDocument/2006/relationships/hyperlink" Target="https://www.filmaffinity.com/es/film295883.html" TargetMode="External"/><Relationship Id="rId818" Type="http://schemas.openxmlformats.org/officeDocument/2006/relationships/hyperlink" Target="https://www.filmaffinity.com/es/film156313.html" TargetMode="External"/><Relationship Id="rId1448" Type="http://schemas.openxmlformats.org/officeDocument/2006/relationships/hyperlink" Target="https://www.filmaffinity.com/es/film557995.html" TargetMode="External"/><Relationship Id="rId1862" Type="http://schemas.openxmlformats.org/officeDocument/2006/relationships/hyperlink" Target="https://www.filmaffinity.com/es/film425258.html" TargetMode="External"/><Relationship Id="rId2913" Type="http://schemas.openxmlformats.org/officeDocument/2006/relationships/hyperlink" Target="https://www.filmaffinity.com/es/film613813.html" TargetMode="External"/><Relationship Id="rId7077" Type="http://schemas.openxmlformats.org/officeDocument/2006/relationships/hyperlink" Target="https://www.filmaffinity.com/es/film519941.html" TargetMode="External"/><Relationship Id="rId7491" Type="http://schemas.openxmlformats.org/officeDocument/2006/relationships/hyperlink" Target="https://www.filmaffinity.com/es/film986771.html" TargetMode="External"/><Relationship Id="rId1515" Type="http://schemas.openxmlformats.org/officeDocument/2006/relationships/hyperlink" Target="https://www.filmaffinity.com/es/film610707.html" TargetMode="External"/><Relationship Id="rId6093" Type="http://schemas.openxmlformats.org/officeDocument/2006/relationships/hyperlink" Target="https://www.filmaffinity.com/es/film752090.html" TargetMode="External"/><Relationship Id="rId7144" Type="http://schemas.openxmlformats.org/officeDocument/2006/relationships/hyperlink" Target="https://www.filmaffinity.com/es/film281719.html" TargetMode="External"/><Relationship Id="rId3687" Type="http://schemas.openxmlformats.org/officeDocument/2006/relationships/hyperlink" Target="https://www.filmaffinity.com/es/film381846.html" TargetMode="External"/><Relationship Id="rId4738" Type="http://schemas.openxmlformats.org/officeDocument/2006/relationships/hyperlink" Target="https://www.filmaffinity.com/es/film595430.html" TargetMode="External"/><Relationship Id="rId2289" Type="http://schemas.openxmlformats.org/officeDocument/2006/relationships/hyperlink" Target="https://www.filmaffinity.com/es/film436272.html" TargetMode="External"/><Relationship Id="rId3754" Type="http://schemas.openxmlformats.org/officeDocument/2006/relationships/hyperlink" Target="https://www.filmaffinity.com/es/film108072.html" TargetMode="External"/><Relationship Id="rId4805" Type="http://schemas.openxmlformats.org/officeDocument/2006/relationships/hyperlink" Target="https://www.filmaffinity.com/es/film404071.html" TargetMode="External"/><Relationship Id="rId6160" Type="http://schemas.openxmlformats.org/officeDocument/2006/relationships/hyperlink" Target="https://www.filmaffinity.com/es/film865928.html" TargetMode="External"/><Relationship Id="rId7211" Type="http://schemas.openxmlformats.org/officeDocument/2006/relationships/hyperlink" Target="https://www.filmaffinity.com/es/film498334.html" TargetMode="External"/><Relationship Id="rId675" Type="http://schemas.openxmlformats.org/officeDocument/2006/relationships/hyperlink" Target="https://www.filmaffinity.com/es/film401559.html" TargetMode="External"/><Relationship Id="rId2356" Type="http://schemas.openxmlformats.org/officeDocument/2006/relationships/hyperlink" Target="https://www.filmaffinity.com/es/film440602.html" TargetMode="External"/><Relationship Id="rId2770" Type="http://schemas.openxmlformats.org/officeDocument/2006/relationships/hyperlink" Target="https://www.filmaffinity.com/es/film466457.html" TargetMode="External"/><Relationship Id="rId3407" Type="http://schemas.openxmlformats.org/officeDocument/2006/relationships/hyperlink" Target="https://www.filmaffinity.com/es/film895766.html" TargetMode="External"/><Relationship Id="rId3821" Type="http://schemas.openxmlformats.org/officeDocument/2006/relationships/hyperlink" Target="https://www.filmaffinity.com/es/film132762.html" TargetMode="External"/><Relationship Id="rId6977" Type="http://schemas.openxmlformats.org/officeDocument/2006/relationships/hyperlink" Target="https://www.filmaffinity.com/es/film998393.html" TargetMode="External"/><Relationship Id="rId328" Type="http://schemas.openxmlformats.org/officeDocument/2006/relationships/hyperlink" Target="https://www.filmaffinity.com/es/film835597.html" TargetMode="External"/><Relationship Id="rId742" Type="http://schemas.openxmlformats.org/officeDocument/2006/relationships/hyperlink" Target="https://www.filmaffinity.com/es/film259223.html" TargetMode="External"/><Relationship Id="rId1372" Type="http://schemas.openxmlformats.org/officeDocument/2006/relationships/hyperlink" Target="https://www.filmaffinity.com/es/film526867.html" TargetMode="External"/><Relationship Id="rId2009" Type="http://schemas.openxmlformats.org/officeDocument/2006/relationships/hyperlink" Target="https://www.filmaffinity.com/es/film815921.html" TargetMode="External"/><Relationship Id="rId2423" Type="http://schemas.openxmlformats.org/officeDocument/2006/relationships/hyperlink" Target="https://www.filmaffinity.com/es/film966902.html" TargetMode="External"/><Relationship Id="rId5579" Type="http://schemas.openxmlformats.org/officeDocument/2006/relationships/hyperlink" Target="https://www.filmaffinity.com/es/film631060.html" TargetMode="External"/><Relationship Id="rId1025" Type="http://schemas.openxmlformats.org/officeDocument/2006/relationships/hyperlink" Target="https://www.filmaffinity.com/es/film743340.html" TargetMode="External"/><Relationship Id="rId4595" Type="http://schemas.openxmlformats.org/officeDocument/2006/relationships/hyperlink" Target="https://www.filmaffinity.com/es/film331567.html" TargetMode="External"/><Relationship Id="rId5646" Type="http://schemas.openxmlformats.org/officeDocument/2006/relationships/hyperlink" Target="https://www.filmaffinity.com/es/film386363.html" TargetMode="External"/><Relationship Id="rId5993" Type="http://schemas.openxmlformats.org/officeDocument/2006/relationships/hyperlink" Target="https://www.filmaffinity.com/es/film610355.html" TargetMode="External"/><Relationship Id="rId3197" Type="http://schemas.openxmlformats.org/officeDocument/2006/relationships/hyperlink" Target="https://www.filmaffinity.com/es/film521043.html" TargetMode="External"/><Relationship Id="rId4248" Type="http://schemas.openxmlformats.org/officeDocument/2006/relationships/hyperlink" Target="https://www.filmaffinity.com/es/film931317.html" TargetMode="External"/><Relationship Id="rId4662" Type="http://schemas.openxmlformats.org/officeDocument/2006/relationships/hyperlink" Target="https://www.filmaffinity.com/es/film208653.html" TargetMode="External"/><Relationship Id="rId5713" Type="http://schemas.openxmlformats.org/officeDocument/2006/relationships/hyperlink" Target="https://www.filmaffinity.com/es/film981527.html" TargetMode="External"/><Relationship Id="rId185" Type="http://schemas.openxmlformats.org/officeDocument/2006/relationships/hyperlink" Target="https://www.filmaffinity.com/es/film890826.html" TargetMode="External"/><Relationship Id="rId1909" Type="http://schemas.openxmlformats.org/officeDocument/2006/relationships/hyperlink" Target="https://www.filmaffinity.com/es/film616848.html" TargetMode="External"/><Relationship Id="rId3264" Type="http://schemas.openxmlformats.org/officeDocument/2006/relationships/hyperlink" Target="https://www.filmaffinity.com/es/film880326.html" TargetMode="External"/><Relationship Id="rId4315" Type="http://schemas.openxmlformats.org/officeDocument/2006/relationships/hyperlink" Target="https://www.filmaffinity.com/es/film854345.html" TargetMode="External"/><Relationship Id="rId2280" Type="http://schemas.openxmlformats.org/officeDocument/2006/relationships/hyperlink" Target="https://www.filmaffinity.com/es/film877308.html" TargetMode="External"/><Relationship Id="rId3331" Type="http://schemas.openxmlformats.org/officeDocument/2006/relationships/hyperlink" Target="https://www.filmaffinity.com/es/film822849.html" TargetMode="External"/><Relationship Id="rId6487" Type="http://schemas.openxmlformats.org/officeDocument/2006/relationships/hyperlink" Target="https://www.filmaffinity.com/es/moviegenre.php?genre=WE&amp;attr=rat_count&amp;nodoc" TargetMode="External"/><Relationship Id="rId252" Type="http://schemas.openxmlformats.org/officeDocument/2006/relationships/hyperlink" Target="https://www.filmaffinity.com/es/film967526.html" TargetMode="External"/><Relationship Id="rId5089" Type="http://schemas.openxmlformats.org/officeDocument/2006/relationships/hyperlink" Target="https://www.filmaffinity.com/es/film663664.html" TargetMode="External"/><Relationship Id="rId6554" Type="http://schemas.openxmlformats.org/officeDocument/2006/relationships/hyperlink" Target="https://www.filmaffinity.com/es/moviegenre.php?genre=DR&amp;attr=rat_count&amp;nodoc" TargetMode="External"/><Relationship Id="rId1699" Type="http://schemas.openxmlformats.org/officeDocument/2006/relationships/hyperlink" Target="https://www.filmaffinity.com/es/film570402.html" TargetMode="External"/><Relationship Id="rId2000" Type="http://schemas.openxmlformats.org/officeDocument/2006/relationships/hyperlink" Target="https://www.filmaffinity.com/es/film839710.html" TargetMode="External"/><Relationship Id="rId5156" Type="http://schemas.openxmlformats.org/officeDocument/2006/relationships/hyperlink" Target="https://www.filmaffinity.com/es/film163790.html" TargetMode="External"/><Relationship Id="rId5570" Type="http://schemas.openxmlformats.org/officeDocument/2006/relationships/hyperlink" Target="https://www.filmaffinity.com/es/film131897.html" TargetMode="External"/><Relationship Id="rId6207" Type="http://schemas.openxmlformats.org/officeDocument/2006/relationships/hyperlink" Target="https://www.filmaffinity.com/es/film186585.html" TargetMode="External"/><Relationship Id="rId4172" Type="http://schemas.openxmlformats.org/officeDocument/2006/relationships/hyperlink" Target="https://www.filmaffinity.com/es/film649415.html" TargetMode="External"/><Relationship Id="rId5223" Type="http://schemas.openxmlformats.org/officeDocument/2006/relationships/hyperlink" Target="https://www.filmaffinity.com/es/film124591.html" TargetMode="External"/><Relationship Id="rId6621" Type="http://schemas.openxmlformats.org/officeDocument/2006/relationships/hyperlink" Target="https://www.filmaffinity.com/es/moviegenre.php?genre=TH&amp;attr=rat_count&amp;nodoc" TargetMode="External"/><Relationship Id="rId1766" Type="http://schemas.openxmlformats.org/officeDocument/2006/relationships/hyperlink" Target="https://www.filmaffinity.com/es/film671185.html" TargetMode="External"/><Relationship Id="rId2817" Type="http://schemas.openxmlformats.org/officeDocument/2006/relationships/hyperlink" Target="https://www.filmaffinity.com/es/film757279.html" TargetMode="External"/><Relationship Id="rId58" Type="http://schemas.openxmlformats.org/officeDocument/2006/relationships/hyperlink" Target="https://www.filmaffinity.com/es/film747176.html" TargetMode="External"/><Relationship Id="rId1419" Type="http://schemas.openxmlformats.org/officeDocument/2006/relationships/hyperlink" Target="https://www.filmaffinity.com/es/film764534.html" TargetMode="External"/><Relationship Id="rId1833" Type="http://schemas.openxmlformats.org/officeDocument/2006/relationships/hyperlink" Target="https://www.filmaffinity.com/es/film553570.html" TargetMode="External"/><Relationship Id="rId4989" Type="http://schemas.openxmlformats.org/officeDocument/2006/relationships/hyperlink" Target="https://www.filmaffinity.com/es/film579520.html" TargetMode="External"/><Relationship Id="rId7048" Type="http://schemas.openxmlformats.org/officeDocument/2006/relationships/hyperlink" Target="https://www.filmaffinity.com/es/film292072.html" TargetMode="External"/><Relationship Id="rId7395" Type="http://schemas.openxmlformats.org/officeDocument/2006/relationships/hyperlink" Target="https://www.filmaffinity.com/es/film300039.html" TargetMode="External"/><Relationship Id="rId1900" Type="http://schemas.openxmlformats.org/officeDocument/2006/relationships/hyperlink" Target="https://www.filmaffinity.com/es/film232678.html" TargetMode="External"/><Relationship Id="rId7462" Type="http://schemas.openxmlformats.org/officeDocument/2006/relationships/hyperlink" Target="https://www.filmaffinity.com/es/film774803.html" TargetMode="External"/><Relationship Id="rId3658" Type="http://schemas.openxmlformats.org/officeDocument/2006/relationships/hyperlink" Target="https://www.filmaffinity.com/es/film630958.html" TargetMode="External"/><Relationship Id="rId4709" Type="http://schemas.openxmlformats.org/officeDocument/2006/relationships/hyperlink" Target="https://www.filmaffinity.com/es/film108562.html" TargetMode="External"/><Relationship Id="rId6064" Type="http://schemas.openxmlformats.org/officeDocument/2006/relationships/hyperlink" Target="https://www.filmaffinity.com/es/film816914.html" TargetMode="External"/><Relationship Id="rId7115" Type="http://schemas.openxmlformats.org/officeDocument/2006/relationships/hyperlink" Target="https://www.filmaffinity.com/es/film241500.html" TargetMode="External"/><Relationship Id="rId579" Type="http://schemas.openxmlformats.org/officeDocument/2006/relationships/hyperlink" Target="https://www.filmaffinity.com/es/film303688.html" TargetMode="External"/><Relationship Id="rId993" Type="http://schemas.openxmlformats.org/officeDocument/2006/relationships/hyperlink" Target="https://www.filmaffinity.com/es/film748613.html" TargetMode="External"/><Relationship Id="rId2674" Type="http://schemas.openxmlformats.org/officeDocument/2006/relationships/hyperlink" Target="https://www.filmaffinity.com/es/film502772.html" TargetMode="External"/><Relationship Id="rId5080" Type="http://schemas.openxmlformats.org/officeDocument/2006/relationships/hyperlink" Target="https://www.filmaffinity.com/es/film960136.html" TargetMode="External"/><Relationship Id="rId6131" Type="http://schemas.openxmlformats.org/officeDocument/2006/relationships/hyperlink" Target="https://www.filmaffinity.com/es/film799884.html" TargetMode="External"/><Relationship Id="rId646" Type="http://schemas.openxmlformats.org/officeDocument/2006/relationships/hyperlink" Target="https://www.filmaffinity.com/es/film945681.html" TargetMode="External"/><Relationship Id="rId1276" Type="http://schemas.openxmlformats.org/officeDocument/2006/relationships/hyperlink" Target="https://www.filmaffinity.com/es/film329425.html" TargetMode="External"/><Relationship Id="rId2327" Type="http://schemas.openxmlformats.org/officeDocument/2006/relationships/hyperlink" Target="https://www.filmaffinity.com/es/film891721.html" TargetMode="External"/><Relationship Id="rId3725" Type="http://schemas.openxmlformats.org/officeDocument/2006/relationships/hyperlink" Target="https://www.filmaffinity.com/es/film308462.html" TargetMode="External"/><Relationship Id="rId1690" Type="http://schemas.openxmlformats.org/officeDocument/2006/relationships/hyperlink" Target="https://www.filmaffinity.com/es/film412519.html" TargetMode="External"/><Relationship Id="rId2741" Type="http://schemas.openxmlformats.org/officeDocument/2006/relationships/hyperlink" Target="https://www.filmaffinity.com/es/film182881.html" TargetMode="External"/><Relationship Id="rId5897" Type="http://schemas.openxmlformats.org/officeDocument/2006/relationships/hyperlink" Target="https://www.filmaffinity.com/es/film803543.html" TargetMode="External"/><Relationship Id="rId6948" Type="http://schemas.openxmlformats.org/officeDocument/2006/relationships/hyperlink" Target="https://www.filmaffinity.com/es/film607407.html" TargetMode="External"/><Relationship Id="rId713" Type="http://schemas.openxmlformats.org/officeDocument/2006/relationships/hyperlink" Target="https://www.filmaffinity.com/es/film266289.html" TargetMode="External"/><Relationship Id="rId1343" Type="http://schemas.openxmlformats.org/officeDocument/2006/relationships/hyperlink" Target="https://www.filmaffinity.com/es/film600609.html" TargetMode="External"/><Relationship Id="rId4499" Type="http://schemas.openxmlformats.org/officeDocument/2006/relationships/hyperlink" Target="https://www.filmaffinity.com/es/film964888.html" TargetMode="External"/><Relationship Id="rId5964" Type="http://schemas.openxmlformats.org/officeDocument/2006/relationships/hyperlink" Target="https://www.filmaffinity.com/es/film320495.html" TargetMode="External"/><Relationship Id="rId1410" Type="http://schemas.openxmlformats.org/officeDocument/2006/relationships/hyperlink" Target="https://www.filmaffinity.com/es/film100083.html" TargetMode="External"/><Relationship Id="rId4566" Type="http://schemas.openxmlformats.org/officeDocument/2006/relationships/hyperlink" Target="https://www.filmaffinity.com/es/film363987.html" TargetMode="External"/><Relationship Id="rId4980" Type="http://schemas.openxmlformats.org/officeDocument/2006/relationships/hyperlink" Target="https://www.filmaffinity.com/es/film901317.html" TargetMode="External"/><Relationship Id="rId5617" Type="http://schemas.openxmlformats.org/officeDocument/2006/relationships/hyperlink" Target="https://www.filmaffinity.com/es/film819718.html" TargetMode="External"/><Relationship Id="rId3168" Type="http://schemas.openxmlformats.org/officeDocument/2006/relationships/hyperlink" Target="https://www.filmaffinity.com/es/film493394.html" TargetMode="External"/><Relationship Id="rId3582" Type="http://schemas.openxmlformats.org/officeDocument/2006/relationships/hyperlink" Target="https://www.filmaffinity.com/es/film583078.html" TargetMode="External"/><Relationship Id="rId4219" Type="http://schemas.openxmlformats.org/officeDocument/2006/relationships/hyperlink" Target="https://www.filmaffinity.com/es/film354440.html" TargetMode="External"/><Relationship Id="rId4633" Type="http://schemas.openxmlformats.org/officeDocument/2006/relationships/hyperlink" Target="https://www.filmaffinity.com/es/film611424.html" TargetMode="External"/><Relationship Id="rId2184" Type="http://schemas.openxmlformats.org/officeDocument/2006/relationships/hyperlink" Target="https://www.filmaffinity.com/es/film657217.html" TargetMode="External"/><Relationship Id="rId3235" Type="http://schemas.openxmlformats.org/officeDocument/2006/relationships/hyperlink" Target="https://www.filmaffinity.com/es/film706182.html" TargetMode="External"/><Relationship Id="rId156" Type="http://schemas.openxmlformats.org/officeDocument/2006/relationships/hyperlink" Target="https://www.filmaffinity.com/es/film361740.html" TargetMode="External"/><Relationship Id="rId570" Type="http://schemas.openxmlformats.org/officeDocument/2006/relationships/hyperlink" Target="https://www.filmaffinity.com/es/film279663.html" TargetMode="External"/><Relationship Id="rId2251" Type="http://schemas.openxmlformats.org/officeDocument/2006/relationships/hyperlink" Target="https://www.filmaffinity.com/es/film244943.html" TargetMode="External"/><Relationship Id="rId3302" Type="http://schemas.openxmlformats.org/officeDocument/2006/relationships/hyperlink" Target="https://www.filmaffinity.com/es/film537233.html" TargetMode="External"/><Relationship Id="rId4700" Type="http://schemas.openxmlformats.org/officeDocument/2006/relationships/hyperlink" Target="https://www.filmaffinity.com/es/film756223.html" TargetMode="External"/><Relationship Id="rId6458" Type="http://schemas.openxmlformats.org/officeDocument/2006/relationships/hyperlink" Target="https://www.filmaffinity.com/es/moviegenre.php?genre=WE&amp;attr=rat_count&amp;nodoc" TargetMode="External"/><Relationship Id="rId223" Type="http://schemas.openxmlformats.org/officeDocument/2006/relationships/hyperlink" Target="https://www.filmaffinity.com/es/film357856.html" TargetMode="External"/><Relationship Id="rId6872" Type="http://schemas.openxmlformats.org/officeDocument/2006/relationships/hyperlink" Target="https://www.filmaffinity.com/es/film719682.html" TargetMode="External"/><Relationship Id="rId4076" Type="http://schemas.openxmlformats.org/officeDocument/2006/relationships/hyperlink" Target="https://www.filmaffinity.com/es/film408949.html" TargetMode="External"/><Relationship Id="rId5474" Type="http://schemas.openxmlformats.org/officeDocument/2006/relationships/hyperlink" Target="https://www.filmaffinity.com/es/film504698.html" TargetMode="External"/><Relationship Id="rId6525" Type="http://schemas.openxmlformats.org/officeDocument/2006/relationships/hyperlink" Target="https://www.filmaffinity.com/es/moviegenre.php?genre=CO&amp;attr=rat_count&amp;nodoc" TargetMode="External"/><Relationship Id="rId4490" Type="http://schemas.openxmlformats.org/officeDocument/2006/relationships/hyperlink" Target="https://www.filmaffinity.com/es/film481405.html" TargetMode="External"/><Relationship Id="rId5127" Type="http://schemas.openxmlformats.org/officeDocument/2006/relationships/hyperlink" Target="https://www.filmaffinity.com/es/film346723.html" TargetMode="External"/><Relationship Id="rId5541" Type="http://schemas.openxmlformats.org/officeDocument/2006/relationships/hyperlink" Target="https://www.filmaffinity.com/es/film856982.html" TargetMode="External"/><Relationship Id="rId1737" Type="http://schemas.openxmlformats.org/officeDocument/2006/relationships/hyperlink" Target="https://www.filmaffinity.com/es/film602725.html" TargetMode="External"/><Relationship Id="rId3092" Type="http://schemas.openxmlformats.org/officeDocument/2006/relationships/hyperlink" Target="https://www.filmaffinity.com/es/film914270.html" TargetMode="External"/><Relationship Id="rId4143" Type="http://schemas.openxmlformats.org/officeDocument/2006/relationships/hyperlink" Target="https://www.filmaffinity.com/es/film464187.html" TargetMode="External"/><Relationship Id="rId7299" Type="http://schemas.openxmlformats.org/officeDocument/2006/relationships/hyperlink" Target="https://www.filmaffinity.com/es/film823490.html" TargetMode="External"/><Relationship Id="rId29" Type="http://schemas.openxmlformats.org/officeDocument/2006/relationships/hyperlink" Target="https://www.filmaffinity.com/es/film374678.html" TargetMode="External"/><Relationship Id="rId4210" Type="http://schemas.openxmlformats.org/officeDocument/2006/relationships/hyperlink" Target="https://www.filmaffinity.com/es/film901959.html" TargetMode="External"/><Relationship Id="rId7366" Type="http://schemas.openxmlformats.org/officeDocument/2006/relationships/hyperlink" Target="https://www.filmaffinity.com/es/film326517.html" TargetMode="External"/><Relationship Id="rId1804" Type="http://schemas.openxmlformats.org/officeDocument/2006/relationships/hyperlink" Target="https://www.filmaffinity.com/es/film336653.html" TargetMode="External"/><Relationship Id="rId6382" Type="http://schemas.openxmlformats.org/officeDocument/2006/relationships/hyperlink" Target="https://www.filmaffinity.com/es/film665917.html" TargetMode="External"/><Relationship Id="rId7019" Type="http://schemas.openxmlformats.org/officeDocument/2006/relationships/hyperlink" Target="https://www.filmaffinity.com/es/film811555.html" TargetMode="External"/><Relationship Id="rId7433" Type="http://schemas.openxmlformats.org/officeDocument/2006/relationships/hyperlink" Target="https://www.filmaffinity.com/es/film566535.html" TargetMode="External"/><Relationship Id="rId3976" Type="http://schemas.openxmlformats.org/officeDocument/2006/relationships/hyperlink" Target="https://www.filmaffinity.com/es/film111769.html" TargetMode="External"/><Relationship Id="rId6035" Type="http://schemas.openxmlformats.org/officeDocument/2006/relationships/hyperlink" Target="https://www.filmaffinity.com/es/film326435.html" TargetMode="External"/><Relationship Id="rId897" Type="http://schemas.openxmlformats.org/officeDocument/2006/relationships/hyperlink" Target="https://www.filmaffinity.com/es/film723741.html" TargetMode="External"/><Relationship Id="rId2578" Type="http://schemas.openxmlformats.org/officeDocument/2006/relationships/hyperlink" Target="https://www.filmaffinity.com/es/film433529.html" TargetMode="External"/><Relationship Id="rId2992" Type="http://schemas.openxmlformats.org/officeDocument/2006/relationships/hyperlink" Target="https://www.filmaffinity.com/es/film274122.html" TargetMode="External"/><Relationship Id="rId3629" Type="http://schemas.openxmlformats.org/officeDocument/2006/relationships/hyperlink" Target="https://www.filmaffinity.com/es/film485081.html" TargetMode="External"/><Relationship Id="rId5051" Type="http://schemas.openxmlformats.org/officeDocument/2006/relationships/hyperlink" Target="https://www.filmaffinity.com/es/film115173.html" TargetMode="External"/><Relationship Id="rId964" Type="http://schemas.openxmlformats.org/officeDocument/2006/relationships/hyperlink" Target="https://www.filmaffinity.com/es/film519747.html" TargetMode="External"/><Relationship Id="rId1594" Type="http://schemas.openxmlformats.org/officeDocument/2006/relationships/hyperlink" Target="https://www.filmaffinity.com/es/film105286.html" TargetMode="External"/><Relationship Id="rId2645" Type="http://schemas.openxmlformats.org/officeDocument/2006/relationships/hyperlink" Target="https://www.filmaffinity.com/es/film480371.html" TargetMode="External"/><Relationship Id="rId6102" Type="http://schemas.openxmlformats.org/officeDocument/2006/relationships/hyperlink" Target="https://www.filmaffinity.com/es/film917688.html" TargetMode="External"/><Relationship Id="rId617" Type="http://schemas.openxmlformats.org/officeDocument/2006/relationships/hyperlink" Target="https://www.filmaffinity.com/es/film649952.html" TargetMode="External"/><Relationship Id="rId1247" Type="http://schemas.openxmlformats.org/officeDocument/2006/relationships/hyperlink" Target="https://www.filmaffinity.com/es/film157304.html" TargetMode="External"/><Relationship Id="rId1661" Type="http://schemas.openxmlformats.org/officeDocument/2006/relationships/hyperlink" Target="https://www.filmaffinity.com/es/film686668.html" TargetMode="External"/><Relationship Id="rId2712" Type="http://schemas.openxmlformats.org/officeDocument/2006/relationships/hyperlink" Target="https://www.filmaffinity.com/es/film550924.html" TargetMode="External"/><Relationship Id="rId5868" Type="http://schemas.openxmlformats.org/officeDocument/2006/relationships/hyperlink" Target="https://www.filmaffinity.com/es/film213699.html" TargetMode="External"/><Relationship Id="rId6919" Type="http://schemas.openxmlformats.org/officeDocument/2006/relationships/hyperlink" Target="https://www.filmaffinity.com/es/film847055.html" TargetMode="External"/><Relationship Id="rId1314" Type="http://schemas.openxmlformats.org/officeDocument/2006/relationships/hyperlink" Target="https://www.filmaffinity.com/es/film276255.html" TargetMode="External"/><Relationship Id="rId4884" Type="http://schemas.openxmlformats.org/officeDocument/2006/relationships/hyperlink" Target="https://www.filmaffinity.com/es/film695678.html" TargetMode="External"/><Relationship Id="rId5935" Type="http://schemas.openxmlformats.org/officeDocument/2006/relationships/hyperlink" Target="https://www.filmaffinity.com/es/film609114.html" TargetMode="External"/><Relationship Id="rId7290" Type="http://schemas.openxmlformats.org/officeDocument/2006/relationships/hyperlink" Target="https://www.filmaffinity.com/es/film888602.html" TargetMode="External"/><Relationship Id="rId3486" Type="http://schemas.openxmlformats.org/officeDocument/2006/relationships/hyperlink" Target="https://www.filmaffinity.com/es/film133932.html" TargetMode="External"/><Relationship Id="rId4537" Type="http://schemas.openxmlformats.org/officeDocument/2006/relationships/hyperlink" Target="https://www.filmaffinity.com/es/film780831.html" TargetMode="External"/><Relationship Id="rId20" Type="http://schemas.openxmlformats.org/officeDocument/2006/relationships/hyperlink" Target="https://www.filmaffinity.com/es/film897695.html" TargetMode="External"/><Relationship Id="rId2088" Type="http://schemas.openxmlformats.org/officeDocument/2006/relationships/hyperlink" Target="https://www.filmaffinity.com/es/film454162.html" TargetMode="External"/><Relationship Id="rId3139" Type="http://schemas.openxmlformats.org/officeDocument/2006/relationships/hyperlink" Target="https://www.filmaffinity.com/es/film716650.html" TargetMode="External"/><Relationship Id="rId4951" Type="http://schemas.openxmlformats.org/officeDocument/2006/relationships/hyperlink" Target="https://www.filmaffinity.com/es/film461444.html" TargetMode="External"/><Relationship Id="rId7010" Type="http://schemas.openxmlformats.org/officeDocument/2006/relationships/hyperlink" Target="https://www.filmaffinity.com/es/film967213.html" TargetMode="External"/><Relationship Id="rId474" Type="http://schemas.openxmlformats.org/officeDocument/2006/relationships/hyperlink" Target="https://www.filmaffinity.com/es/film320186.html" TargetMode="External"/><Relationship Id="rId2155" Type="http://schemas.openxmlformats.org/officeDocument/2006/relationships/hyperlink" Target="https://www.filmaffinity.com/es/film650428.html" TargetMode="External"/><Relationship Id="rId3553" Type="http://schemas.openxmlformats.org/officeDocument/2006/relationships/hyperlink" Target="https://www.filmaffinity.com/es/film577699.html" TargetMode="External"/><Relationship Id="rId4604" Type="http://schemas.openxmlformats.org/officeDocument/2006/relationships/hyperlink" Target="https://www.filmaffinity.com/es/film248570.html" TargetMode="External"/><Relationship Id="rId127" Type="http://schemas.openxmlformats.org/officeDocument/2006/relationships/hyperlink" Target="https://www.filmaffinity.com/es/film186545.html" TargetMode="External"/><Relationship Id="rId3206" Type="http://schemas.openxmlformats.org/officeDocument/2006/relationships/hyperlink" Target="https://www.filmaffinity.com/es/film892276.html" TargetMode="External"/><Relationship Id="rId3620" Type="http://schemas.openxmlformats.org/officeDocument/2006/relationships/hyperlink" Target="https://www.filmaffinity.com/es/film245938.html" TargetMode="External"/><Relationship Id="rId6776" Type="http://schemas.openxmlformats.org/officeDocument/2006/relationships/hyperlink" Target="https://www.filmaffinity.com/es/film966343.html" TargetMode="External"/><Relationship Id="rId541" Type="http://schemas.openxmlformats.org/officeDocument/2006/relationships/hyperlink" Target="https://www.filmaffinity.com/es/film859684.html" TargetMode="External"/><Relationship Id="rId1171" Type="http://schemas.openxmlformats.org/officeDocument/2006/relationships/hyperlink" Target="https://www.filmaffinity.com/es/film883808.html" TargetMode="External"/><Relationship Id="rId2222" Type="http://schemas.openxmlformats.org/officeDocument/2006/relationships/hyperlink" Target="https://www.filmaffinity.com/es/film484841.html" TargetMode="External"/><Relationship Id="rId5378" Type="http://schemas.openxmlformats.org/officeDocument/2006/relationships/hyperlink" Target="https://www.filmaffinity.com/es/film315421.html" TargetMode="External"/><Relationship Id="rId5792" Type="http://schemas.openxmlformats.org/officeDocument/2006/relationships/hyperlink" Target="https://www.filmaffinity.com/es/film610190.html" TargetMode="External"/><Relationship Id="rId6429" Type="http://schemas.openxmlformats.org/officeDocument/2006/relationships/hyperlink" Target="https://www.filmaffinity.com/es/moviegenre.php?genre=WE&amp;attr=rat_count&amp;nodoc" TargetMode="External"/><Relationship Id="rId6843" Type="http://schemas.openxmlformats.org/officeDocument/2006/relationships/hyperlink" Target="https://www.filmaffinity.com/es/moviegenre.php?genre=DR&amp;attr=rat_count&amp;nodoc" TargetMode="External"/><Relationship Id="rId1988" Type="http://schemas.openxmlformats.org/officeDocument/2006/relationships/hyperlink" Target="https://www.filmaffinity.com/es/film132850.html" TargetMode="External"/><Relationship Id="rId4394" Type="http://schemas.openxmlformats.org/officeDocument/2006/relationships/hyperlink" Target="https://www.filmaffinity.com/es/film627097.html" TargetMode="External"/><Relationship Id="rId5445" Type="http://schemas.openxmlformats.org/officeDocument/2006/relationships/hyperlink" Target="https://www.filmaffinity.com/es/film408515.html" TargetMode="External"/><Relationship Id="rId4047" Type="http://schemas.openxmlformats.org/officeDocument/2006/relationships/hyperlink" Target="https://www.filmaffinity.com/es/film562434.html" TargetMode="External"/><Relationship Id="rId4461" Type="http://schemas.openxmlformats.org/officeDocument/2006/relationships/hyperlink" Target="https://www.filmaffinity.com/es/film732211.html" TargetMode="External"/><Relationship Id="rId5512" Type="http://schemas.openxmlformats.org/officeDocument/2006/relationships/hyperlink" Target="https://www.filmaffinity.com/es/film424255.html" TargetMode="External"/><Relationship Id="rId6910" Type="http://schemas.openxmlformats.org/officeDocument/2006/relationships/hyperlink" Target="https://www.filmaffinity.com/es/film388427.html" TargetMode="External"/><Relationship Id="rId3063" Type="http://schemas.openxmlformats.org/officeDocument/2006/relationships/hyperlink" Target="https://www.filmaffinity.com/es/film257947.html" TargetMode="External"/><Relationship Id="rId4114" Type="http://schemas.openxmlformats.org/officeDocument/2006/relationships/hyperlink" Target="https://www.filmaffinity.com/es/film184274.html" TargetMode="External"/><Relationship Id="rId1708" Type="http://schemas.openxmlformats.org/officeDocument/2006/relationships/hyperlink" Target="https://www.filmaffinity.com/es/film177553.html" TargetMode="External"/><Relationship Id="rId3130" Type="http://schemas.openxmlformats.org/officeDocument/2006/relationships/hyperlink" Target="https://www.filmaffinity.com/es/film326133.html" TargetMode="External"/><Relationship Id="rId6286" Type="http://schemas.openxmlformats.org/officeDocument/2006/relationships/hyperlink" Target="https://www.filmaffinity.com/es/film607639.html" TargetMode="External"/><Relationship Id="rId7337" Type="http://schemas.openxmlformats.org/officeDocument/2006/relationships/hyperlink" Target="https://www.filmaffinity.com/es/film662661.html" TargetMode="External"/><Relationship Id="rId2896" Type="http://schemas.openxmlformats.org/officeDocument/2006/relationships/hyperlink" Target="https://www.filmaffinity.com/es/film716865.html" TargetMode="External"/><Relationship Id="rId3947" Type="http://schemas.openxmlformats.org/officeDocument/2006/relationships/hyperlink" Target="https://www.filmaffinity.com/es/film818439.html" TargetMode="External"/><Relationship Id="rId6353" Type="http://schemas.openxmlformats.org/officeDocument/2006/relationships/hyperlink" Target="https://www.filmaffinity.com/es/film827823.html" TargetMode="External"/><Relationship Id="rId7404" Type="http://schemas.openxmlformats.org/officeDocument/2006/relationships/hyperlink" Target="https://www.filmaffinity.com/es/film880123.html" TargetMode="External"/><Relationship Id="rId868" Type="http://schemas.openxmlformats.org/officeDocument/2006/relationships/hyperlink" Target="https://www.filmaffinity.com/es/film629770.html" TargetMode="External"/><Relationship Id="rId1498" Type="http://schemas.openxmlformats.org/officeDocument/2006/relationships/hyperlink" Target="https://www.filmaffinity.com/es/film772368.html" TargetMode="External"/><Relationship Id="rId2549" Type="http://schemas.openxmlformats.org/officeDocument/2006/relationships/hyperlink" Target="https://www.filmaffinity.com/es/film852012.html" TargetMode="External"/><Relationship Id="rId2963" Type="http://schemas.openxmlformats.org/officeDocument/2006/relationships/hyperlink" Target="https://www.filmaffinity.com/es/film104497.html" TargetMode="External"/><Relationship Id="rId6006" Type="http://schemas.openxmlformats.org/officeDocument/2006/relationships/hyperlink" Target="https://www.filmaffinity.com/es/film983022.html" TargetMode="External"/><Relationship Id="rId6420" Type="http://schemas.openxmlformats.org/officeDocument/2006/relationships/hyperlink" Target="https://www.filmaffinity.com/es/moviegenre.php?genre=TH&amp;attr=rat_count&amp;nodoc" TargetMode="External"/><Relationship Id="rId935" Type="http://schemas.openxmlformats.org/officeDocument/2006/relationships/hyperlink" Target="https://www.filmaffinity.com/es/film568138.html" TargetMode="External"/><Relationship Id="rId1565" Type="http://schemas.openxmlformats.org/officeDocument/2006/relationships/hyperlink" Target="https://www.filmaffinity.com/es/film855997.html" TargetMode="External"/><Relationship Id="rId2616" Type="http://schemas.openxmlformats.org/officeDocument/2006/relationships/hyperlink" Target="https://www.filmaffinity.com/es/film841564.html" TargetMode="External"/><Relationship Id="rId5022" Type="http://schemas.openxmlformats.org/officeDocument/2006/relationships/hyperlink" Target="https://www.filmaffinity.com/es/film403198.html" TargetMode="External"/><Relationship Id="rId1218" Type="http://schemas.openxmlformats.org/officeDocument/2006/relationships/hyperlink" Target="https://www.filmaffinity.com/es/film560720.html" TargetMode="External"/><Relationship Id="rId7194" Type="http://schemas.openxmlformats.org/officeDocument/2006/relationships/hyperlink" Target="https://www.filmaffinity.com/es/film638751.html" TargetMode="External"/><Relationship Id="rId1632" Type="http://schemas.openxmlformats.org/officeDocument/2006/relationships/hyperlink" Target="https://www.filmaffinity.com/es/film922577.html" TargetMode="External"/><Relationship Id="rId4788" Type="http://schemas.openxmlformats.org/officeDocument/2006/relationships/hyperlink" Target="https://www.filmaffinity.com/es/film162278.html" TargetMode="External"/><Relationship Id="rId5839" Type="http://schemas.openxmlformats.org/officeDocument/2006/relationships/hyperlink" Target="https://www.filmaffinity.com/es/film610406.html" TargetMode="External"/><Relationship Id="rId7261" Type="http://schemas.openxmlformats.org/officeDocument/2006/relationships/hyperlink" Target="https://www.filmaffinity.com/es/film189062.html" TargetMode="External"/><Relationship Id="rId4855" Type="http://schemas.openxmlformats.org/officeDocument/2006/relationships/hyperlink" Target="https://www.filmaffinity.com/es/film155884.html" TargetMode="External"/><Relationship Id="rId5906" Type="http://schemas.openxmlformats.org/officeDocument/2006/relationships/hyperlink" Target="https://www.filmaffinity.com/es/film597196.html" TargetMode="External"/><Relationship Id="rId3457" Type="http://schemas.openxmlformats.org/officeDocument/2006/relationships/hyperlink" Target="https://www.filmaffinity.com/es/film223277.html" TargetMode="External"/><Relationship Id="rId3871" Type="http://schemas.openxmlformats.org/officeDocument/2006/relationships/hyperlink" Target="https://www.filmaffinity.com/es/film986689.html" TargetMode="External"/><Relationship Id="rId4508" Type="http://schemas.openxmlformats.org/officeDocument/2006/relationships/hyperlink" Target="https://www.filmaffinity.com/es/film642749.html" TargetMode="External"/><Relationship Id="rId4922" Type="http://schemas.openxmlformats.org/officeDocument/2006/relationships/hyperlink" Target="https://www.filmaffinity.com/es/film929733.html" TargetMode="External"/><Relationship Id="rId378" Type="http://schemas.openxmlformats.org/officeDocument/2006/relationships/hyperlink" Target="https://www.filmaffinity.com/es/film718129.html" TargetMode="External"/><Relationship Id="rId792" Type="http://schemas.openxmlformats.org/officeDocument/2006/relationships/hyperlink" Target="https://www.filmaffinity.com/es/film890794.html" TargetMode="External"/><Relationship Id="rId2059" Type="http://schemas.openxmlformats.org/officeDocument/2006/relationships/hyperlink" Target="https://www.filmaffinity.com/es/film703137.html" TargetMode="External"/><Relationship Id="rId2473" Type="http://schemas.openxmlformats.org/officeDocument/2006/relationships/hyperlink" Target="https://www.filmaffinity.com/es/film562428.html" TargetMode="External"/><Relationship Id="rId3524" Type="http://schemas.openxmlformats.org/officeDocument/2006/relationships/hyperlink" Target="https://www.filmaffinity.com/es/film352552.html" TargetMode="External"/><Relationship Id="rId445" Type="http://schemas.openxmlformats.org/officeDocument/2006/relationships/hyperlink" Target="https://www.filmaffinity.com/es/film882943.html" TargetMode="External"/><Relationship Id="rId1075" Type="http://schemas.openxmlformats.org/officeDocument/2006/relationships/hyperlink" Target="https://www.filmaffinity.com/es/film674152.html" TargetMode="External"/><Relationship Id="rId2126" Type="http://schemas.openxmlformats.org/officeDocument/2006/relationships/hyperlink" Target="https://www.filmaffinity.com/es/film158813.html" TargetMode="External"/><Relationship Id="rId2540" Type="http://schemas.openxmlformats.org/officeDocument/2006/relationships/hyperlink" Target="https://www.filmaffinity.com/es/film953544.html" TargetMode="External"/><Relationship Id="rId5696" Type="http://schemas.openxmlformats.org/officeDocument/2006/relationships/hyperlink" Target="https://www.filmaffinity.com/es/film617920.html" TargetMode="External"/><Relationship Id="rId6747" Type="http://schemas.openxmlformats.org/officeDocument/2006/relationships/hyperlink" Target="https://www.filmaffinity.com/es/film361246.html" TargetMode="External"/><Relationship Id="rId512" Type="http://schemas.openxmlformats.org/officeDocument/2006/relationships/hyperlink" Target="https://www.filmaffinity.com/es/film642126.html" TargetMode="External"/><Relationship Id="rId1142" Type="http://schemas.openxmlformats.org/officeDocument/2006/relationships/hyperlink" Target="https://www.filmaffinity.com/es/film946220.html" TargetMode="External"/><Relationship Id="rId4298" Type="http://schemas.openxmlformats.org/officeDocument/2006/relationships/hyperlink" Target="https://www.filmaffinity.com/es/film265275.html" TargetMode="External"/><Relationship Id="rId5349" Type="http://schemas.openxmlformats.org/officeDocument/2006/relationships/hyperlink" Target="https://www.filmaffinity.com/es/film585908.html" TargetMode="External"/><Relationship Id="rId4365" Type="http://schemas.openxmlformats.org/officeDocument/2006/relationships/hyperlink" Target="https://www.filmaffinity.com/es/film202676.html" TargetMode="External"/><Relationship Id="rId5763" Type="http://schemas.openxmlformats.org/officeDocument/2006/relationships/hyperlink" Target="https://www.filmaffinity.com/es/film755970.html" TargetMode="External"/><Relationship Id="rId6814" Type="http://schemas.openxmlformats.org/officeDocument/2006/relationships/hyperlink" Target="https://www.filmaffinity.com/es/film677591.html" TargetMode="External"/><Relationship Id="rId1959" Type="http://schemas.openxmlformats.org/officeDocument/2006/relationships/hyperlink" Target="https://www.filmaffinity.com/es/film553766.html" TargetMode="External"/><Relationship Id="rId4018" Type="http://schemas.openxmlformats.org/officeDocument/2006/relationships/hyperlink" Target="https://www.filmaffinity.com/es/film714647.html" TargetMode="External"/><Relationship Id="rId5416" Type="http://schemas.openxmlformats.org/officeDocument/2006/relationships/hyperlink" Target="https://www.filmaffinity.com/es/film693546.html" TargetMode="External"/><Relationship Id="rId5830" Type="http://schemas.openxmlformats.org/officeDocument/2006/relationships/hyperlink" Target="https://www.filmaffinity.com/es/film224676.html" TargetMode="External"/><Relationship Id="rId3381" Type="http://schemas.openxmlformats.org/officeDocument/2006/relationships/hyperlink" Target="https://www.filmaffinity.com/es/film920993.html" TargetMode="External"/><Relationship Id="rId4432" Type="http://schemas.openxmlformats.org/officeDocument/2006/relationships/hyperlink" Target="https://www.filmaffinity.com/es/film762470.html" TargetMode="External"/><Relationship Id="rId3034" Type="http://schemas.openxmlformats.org/officeDocument/2006/relationships/hyperlink" Target="https://www.filmaffinity.com/es/film562488.html" TargetMode="External"/><Relationship Id="rId2050" Type="http://schemas.openxmlformats.org/officeDocument/2006/relationships/hyperlink" Target="https://www.filmaffinity.com/es/film441797.html" TargetMode="External"/><Relationship Id="rId3101" Type="http://schemas.openxmlformats.org/officeDocument/2006/relationships/hyperlink" Target="https://www.filmaffinity.com/es/film973262.html" TargetMode="External"/><Relationship Id="rId6257" Type="http://schemas.openxmlformats.org/officeDocument/2006/relationships/hyperlink" Target="https://www.filmaffinity.com/es/film736747.html" TargetMode="External"/><Relationship Id="rId6671" Type="http://schemas.openxmlformats.org/officeDocument/2006/relationships/hyperlink" Target="https://www.filmaffinity.com/es/movie-group.php?group-id=606" TargetMode="External"/><Relationship Id="rId7308" Type="http://schemas.openxmlformats.org/officeDocument/2006/relationships/hyperlink" Target="https://www.filmaffinity.com/es/film213318.html" TargetMode="External"/><Relationship Id="rId5273" Type="http://schemas.openxmlformats.org/officeDocument/2006/relationships/hyperlink" Target="https://www.filmaffinity.com/es/film928908.html" TargetMode="External"/><Relationship Id="rId6324" Type="http://schemas.openxmlformats.org/officeDocument/2006/relationships/hyperlink" Target="https://www.filmaffinity.com/es/film938731.html" TargetMode="External"/><Relationship Id="rId839" Type="http://schemas.openxmlformats.org/officeDocument/2006/relationships/hyperlink" Target="https://www.filmaffinity.com/es/film917019.html" TargetMode="External"/><Relationship Id="rId1469" Type="http://schemas.openxmlformats.org/officeDocument/2006/relationships/hyperlink" Target="https://www.filmaffinity.com/es/film965816.html" TargetMode="External"/><Relationship Id="rId2867" Type="http://schemas.openxmlformats.org/officeDocument/2006/relationships/hyperlink" Target="https://www.filmaffinity.com/es/film138434.html" TargetMode="External"/><Relationship Id="rId3918" Type="http://schemas.openxmlformats.org/officeDocument/2006/relationships/hyperlink" Target="https://www.filmaffinity.com/es/film347975.html" TargetMode="External"/><Relationship Id="rId5340" Type="http://schemas.openxmlformats.org/officeDocument/2006/relationships/hyperlink" Target="https://www.filmaffinity.com/es/film646154.html" TargetMode="External"/><Relationship Id="rId1883" Type="http://schemas.openxmlformats.org/officeDocument/2006/relationships/hyperlink" Target="https://www.filmaffinity.com/es/film993615.html" TargetMode="External"/><Relationship Id="rId2934" Type="http://schemas.openxmlformats.org/officeDocument/2006/relationships/hyperlink" Target="https://www.filmaffinity.com/es/film800816.html" TargetMode="External"/><Relationship Id="rId7098" Type="http://schemas.openxmlformats.org/officeDocument/2006/relationships/hyperlink" Target="https://www.filmaffinity.com/es/film489595.html" TargetMode="External"/><Relationship Id="rId906" Type="http://schemas.openxmlformats.org/officeDocument/2006/relationships/hyperlink" Target="https://www.filmaffinity.com/es/film520415.html" TargetMode="External"/><Relationship Id="rId1536" Type="http://schemas.openxmlformats.org/officeDocument/2006/relationships/hyperlink" Target="https://www.filmaffinity.com/es/film605970.html" TargetMode="External"/><Relationship Id="rId1950" Type="http://schemas.openxmlformats.org/officeDocument/2006/relationships/hyperlink" Target="https://www.filmaffinity.com/es/film968575.html" TargetMode="External"/><Relationship Id="rId1603" Type="http://schemas.openxmlformats.org/officeDocument/2006/relationships/hyperlink" Target="https://www.filmaffinity.com/es/film593759.html" TargetMode="External"/><Relationship Id="rId4759" Type="http://schemas.openxmlformats.org/officeDocument/2006/relationships/hyperlink" Target="https://www.filmaffinity.com/es/film762025.html" TargetMode="External"/><Relationship Id="rId7165" Type="http://schemas.openxmlformats.org/officeDocument/2006/relationships/hyperlink" Target="https://www.filmaffinity.com/es/film284163.html" TargetMode="External"/><Relationship Id="rId3775" Type="http://schemas.openxmlformats.org/officeDocument/2006/relationships/hyperlink" Target="https://www.filmaffinity.com/es/film951861.html" TargetMode="External"/><Relationship Id="rId4826" Type="http://schemas.openxmlformats.org/officeDocument/2006/relationships/hyperlink" Target="https://www.filmaffinity.com/es/film648414.html" TargetMode="External"/><Relationship Id="rId6181" Type="http://schemas.openxmlformats.org/officeDocument/2006/relationships/hyperlink" Target="https://www.filmaffinity.com/es/film189028.html" TargetMode="External"/><Relationship Id="rId7232" Type="http://schemas.openxmlformats.org/officeDocument/2006/relationships/hyperlink" Target="https://www.filmaffinity.com/es/film452568.html" TargetMode="External"/><Relationship Id="rId696" Type="http://schemas.openxmlformats.org/officeDocument/2006/relationships/hyperlink" Target="https://www.filmaffinity.com/es/film292916.html" TargetMode="External"/><Relationship Id="rId2377" Type="http://schemas.openxmlformats.org/officeDocument/2006/relationships/hyperlink" Target="https://www.filmaffinity.com/es/film603905.html" TargetMode="External"/><Relationship Id="rId2791" Type="http://schemas.openxmlformats.org/officeDocument/2006/relationships/hyperlink" Target="https://www.filmaffinity.com/es/film439363.html" TargetMode="External"/><Relationship Id="rId3428" Type="http://schemas.openxmlformats.org/officeDocument/2006/relationships/hyperlink" Target="https://www.filmaffinity.com/es/film855531.html" TargetMode="External"/><Relationship Id="rId349" Type="http://schemas.openxmlformats.org/officeDocument/2006/relationships/hyperlink" Target="https://www.filmaffinity.com/es/film730455.html" TargetMode="External"/><Relationship Id="rId763" Type="http://schemas.openxmlformats.org/officeDocument/2006/relationships/hyperlink" Target="https://www.filmaffinity.com/es/film420972.html" TargetMode="External"/><Relationship Id="rId1393" Type="http://schemas.openxmlformats.org/officeDocument/2006/relationships/hyperlink" Target="https://www.filmaffinity.com/es/film559693.html" TargetMode="External"/><Relationship Id="rId2444" Type="http://schemas.openxmlformats.org/officeDocument/2006/relationships/hyperlink" Target="https://www.filmaffinity.com/es/film412112.html" TargetMode="External"/><Relationship Id="rId3842" Type="http://schemas.openxmlformats.org/officeDocument/2006/relationships/hyperlink" Target="https://www.filmaffinity.com/es/film696744.html" TargetMode="External"/><Relationship Id="rId6998" Type="http://schemas.openxmlformats.org/officeDocument/2006/relationships/hyperlink" Target="https://www.filmaffinity.com/es/film557646.html" TargetMode="External"/><Relationship Id="rId416" Type="http://schemas.openxmlformats.org/officeDocument/2006/relationships/hyperlink" Target="https://www.filmaffinity.com/es/film384422.html" TargetMode="External"/><Relationship Id="rId1046" Type="http://schemas.openxmlformats.org/officeDocument/2006/relationships/hyperlink" Target="https://www.filmaffinity.com/es/film700372.html" TargetMode="External"/><Relationship Id="rId830" Type="http://schemas.openxmlformats.org/officeDocument/2006/relationships/hyperlink" Target="https://www.filmaffinity.com/es/film669129.html" TargetMode="External"/><Relationship Id="rId1460" Type="http://schemas.openxmlformats.org/officeDocument/2006/relationships/hyperlink" Target="https://www.filmaffinity.com/es/film276465.html" TargetMode="External"/><Relationship Id="rId2511" Type="http://schemas.openxmlformats.org/officeDocument/2006/relationships/hyperlink" Target="https://www.filmaffinity.com/es/film355636.html" TargetMode="External"/><Relationship Id="rId5667" Type="http://schemas.openxmlformats.org/officeDocument/2006/relationships/hyperlink" Target="https://www.filmaffinity.com/es/film695300.html" TargetMode="External"/><Relationship Id="rId6718" Type="http://schemas.openxmlformats.org/officeDocument/2006/relationships/hyperlink" Target="https://www.filmaffinity.com/es/moviegenre.php?genre=DR&amp;attr=rat_count&amp;nodoc" TargetMode="External"/><Relationship Id="rId1113" Type="http://schemas.openxmlformats.org/officeDocument/2006/relationships/hyperlink" Target="https://www.filmaffinity.com/es/film110934.html" TargetMode="External"/><Relationship Id="rId4269" Type="http://schemas.openxmlformats.org/officeDocument/2006/relationships/hyperlink" Target="https://www.filmaffinity.com/es/film282386.html" TargetMode="External"/><Relationship Id="rId4683" Type="http://schemas.openxmlformats.org/officeDocument/2006/relationships/hyperlink" Target="https://www.filmaffinity.com/es/film584424.html" TargetMode="External"/><Relationship Id="rId5734" Type="http://schemas.openxmlformats.org/officeDocument/2006/relationships/hyperlink" Target="https://www.filmaffinity.com/es/film290311.html" TargetMode="External"/><Relationship Id="rId3285" Type="http://schemas.openxmlformats.org/officeDocument/2006/relationships/hyperlink" Target="https://www.filmaffinity.com/es/film702793.html" TargetMode="External"/><Relationship Id="rId4336" Type="http://schemas.openxmlformats.org/officeDocument/2006/relationships/hyperlink" Target="https://www.filmaffinity.com/es/film412378.html" TargetMode="External"/><Relationship Id="rId4750" Type="http://schemas.openxmlformats.org/officeDocument/2006/relationships/hyperlink" Target="https://www.filmaffinity.com/es/film478232.html" TargetMode="External"/><Relationship Id="rId5801" Type="http://schemas.openxmlformats.org/officeDocument/2006/relationships/hyperlink" Target="https://www.filmaffinity.com/es/film722199.html" TargetMode="External"/><Relationship Id="rId3352" Type="http://schemas.openxmlformats.org/officeDocument/2006/relationships/hyperlink" Target="https://www.filmaffinity.com/es/film763295.html" TargetMode="External"/><Relationship Id="rId4403" Type="http://schemas.openxmlformats.org/officeDocument/2006/relationships/hyperlink" Target="https://www.filmaffinity.com/es/film921633.html" TargetMode="External"/><Relationship Id="rId273" Type="http://schemas.openxmlformats.org/officeDocument/2006/relationships/hyperlink" Target="https://www.filmaffinity.com/es/film120599.html" TargetMode="External"/><Relationship Id="rId3005" Type="http://schemas.openxmlformats.org/officeDocument/2006/relationships/hyperlink" Target="https://www.filmaffinity.com/es/film289621.html" TargetMode="External"/><Relationship Id="rId6575" Type="http://schemas.openxmlformats.org/officeDocument/2006/relationships/hyperlink" Target="https://www.filmaffinity.com/es/moviegenre.php?genre=DR&amp;attr=rat_count&amp;nodoc" TargetMode="External"/><Relationship Id="rId340" Type="http://schemas.openxmlformats.org/officeDocument/2006/relationships/hyperlink" Target="https://www.filmaffinity.com/es/film846833.html" TargetMode="External"/><Relationship Id="rId2021" Type="http://schemas.openxmlformats.org/officeDocument/2006/relationships/hyperlink" Target="https://www.filmaffinity.com/es/film403849.html" TargetMode="External"/><Relationship Id="rId5177" Type="http://schemas.openxmlformats.org/officeDocument/2006/relationships/hyperlink" Target="https://www.filmaffinity.com/es/film374668.html" TargetMode="External"/><Relationship Id="rId6228" Type="http://schemas.openxmlformats.org/officeDocument/2006/relationships/hyperlink" Target="https://www.filmaffinity.com/es/film733820.html" TargetMode="External"/><Relationship Id="rId4193" Type="http://schemas.openxmlformats.org/officeDocument/2006/relationships/hyperlink" Target="https://www.filmaffinity.com/es/film931318.html" TargetMode="External"/><Relationship Id="rId5591" Type="http://schemas.openxmlformats.org/officeDocument/2006/relationships/hyperlink" Target="https://www.filmaffinity.com/es/film361092.html" TargetMode="External"/><Relationship Id="rId6642" Type="http://schemas.openxmlformats.org/officeDocument/2006/relationships/hyperlink" Target="https://www.filmaffinity.com/es/moviegenre.php?genre=WE&amp;attr=rat_count&amp;nodoc" TargetMode="External"/><Relationship Id="rId1787" Type="http://schemas.openxmlformats.org/officeDocument/2006/relationships/hyperlink" Target="https://www.filmaffinity.com/es/film716465.html" TargetMode="External"/><Relationship Id="rId2838" Type="http://schemas.openxmlformats.org/officeDocument/2006/relationships/hyperlink" Target="https://www.filmaffinity.com/es/film479763.html" TargetMode="External"/><Relationship Id="rId5244" Type="http://schemas.openxmlformats.org/officeDocument/2006/relationships/hyperlink" Target="https://www.filmaffinity.com/es/film887943.html" TargetMode="External"/><Relationship Id="rId79" Type="http://schemas.openxmlformats.org/officeDocument/2006/relationships/hyperlink" Target="https://www.filmaffinity.com/es/film593148.html" TargetMode="External"/><Relationship Id="rId1854" Type="http://schemas.openxmlformats.org/officeDocument/2006/relationships/hyperlink" Target="https://www.filmaffinity.com/es/film172503.html" TargetMode="External"/><Relationship Id="rId2905" Type="http://schemas.openxmlformats.org/officeDocument/2006/relationships/hyperlink" Target="https://www.filmaffinity.com/es/film659046.html" TargetMode="External"/><Relationship Id="rId4260" Type="http://schemas.openxmlformats.org/officeDocument/2006/relationships/hyperlink" Target="https://www.filmaffinity.com/es/film872398.html" TargetMode="External"/><Relationship Id="rId5311" Type="http://schemas.openxmlformats.org/officeDocument/2006/relationships/hyperlink" Target="https://www.filmaffinity.com/es/film461751.html" TargetMode="External"/><Relationship Id="rId1507" Type="http://schemas.openxmlformats.org/officeDocument/2006/relationships/hyperlink" Target="https://www.filmaffinity.com/es/film348985.html" TargetMode="External"/><Relationship Id="rId7069" Type="http://schemas.openxmlformats.org/officeDocument/2006/relationships/hyperlink" Target="https://www.filmaffinity.com/es/film858461.html" TargetMode="External"/><Relationship Id="rId7483" Type="http://schemas.openxmlformats.org/officeDocument/2006/relationships/hyperlink" Target="https://www.filmaffinity.com/es/film677826.html" TargetMode="External"/><Relationship Id="rId1921" Type="http://schemas.openxmlformats.org/officeDocument/2006/relationships/hyperlink" Target="https://www.filmaffinity.com/es/film573639.html" TargetMode="External"/><Relationship Id="rId3679" Type="http://schemas.openxmlformats.org/officeDocument/2006/relationships/hyperlink" Target="https://www.filmaffinity.com/es/film670646.html" TargetMode="External"/><Relationship Id="rId6085" Type="http://schemas.openxmlformats.org/officeDocument/2006/relationships/hyperlink" Target="https://www.filmaffinity.com/es/film159721.html" TargetMode="External"/><Relationship Id="rId7136" Type="http://schemas.openxmlformats.org/officeDocument/2006/relationships/hyperlink" Target="https://www.filmaffinity.com/es/film227191.html" TargetMode="External"/><Relationship Id="rId6152" Type="http://schemas.openxmlformats.org/officeDocument/2006/relationships/hyperlink" Target="https://www.filmaffinity.com/es/film954126.html" TargetMode="External"/><Relationship Id="rId7203" Type="http://schemas.openxmlformats.org/officeDocument/2006/relationships/hyperlink" Target="https://www.filmaffinity.com/es/film224179.html" TargetMode="External"/><Relationship Id="rId1297" Type="http://schemas.openxmlformats.org/officeDocument/2006/relationships/hyperlink" Target="https://www.filmaffinity.com/es/film385579.html" TargetMode="External"/><Relationship Id="rId2695" Type="http://schemas.openxmlformats.org/officeDocument/2006/relationships/hyperlink" Target="https://www.filmaffinity.com/es/film379145.html" TargetMode="External"/><Relationship Id="rId3746" Type="http://schemas.openxmlformats.org/officeDocument/2006/relationships/hyperlink" Target="https://www.filmaffinity.com/es/film202138.html" TargetMode="External"/><Relationship Id="rId667" Type="http://schemas.openxmlformats.org/officeDocument/2006/relationships/hyperlink" Target="https://www.filmaffinity.com/es/film552240.html" TargetMode="External"/><Relationship Id="rId2348" Type="http://schemas.openxmlformats.org/officeDocument/2006/relationships/hyperlink" Target="https://www.filmaffinity.com/es/film593140.html" TargetMode="External"/><Relationship Id="rId2762" Type="http://schemas.openxmlformats.org/officeDocument/2006/relationships/hyperlink" Target="https://www.filmaffinity.com/es/film254146.html" TargetMode="External"/><Relationship Id="rId3813" Type="http://schemas.openxmlformats.org/officeDocument/2006/relationships/hyperlink" Target="https://www.filmaffinity.com/es/film966182.html" TargetMode="External"/><Relationship Id="rId6969" Type="http://schemas.openxmlformats.org/officeDocument/2006/relationships/hyperlink" Target="https://www.filmaffinity.com/es/film821481.html" TargetMode="External"/><Relationship Id="rId734" Type="http://schemas.openxmlformats.org/officeDocument/2006/relationships/hyperlink" Target="https://www.filmaffinity.com/es/film512879.html" TargetMode="External"/><Relationship Id="rId1364" Type="http://schemas.openxmlformats.org/officeDocument/2006/relationships/hyperlink" Target="https://www.filmaffinity.com/es/film789038.html" TargetMode="External"/><Relationship Id="rId2415" Type="http://schemas.openxmlformats.org/officeDocument/2006/relationships/hyperlink" Target="https://www.filmaffinity.com/es/film573923.html" TargetMode="External"/><Relationship Id="rId5985" Type="http://schemas.openxmlformats.org/officeDocument/2006/relationships/hyperlink" Target="https://www.filmaffinity.com/es/film213201.html" TargetMode="External"/><Relationship Id="rId70" Type="http://schemas.openxmlformats.org/officeDocument/2006/relationships/hyperlink" Target="https://www.filmaffinity.com/es/film984814.html" TargetMode="External"/><Relationship Id="rId801" Type="http://schemas.openxmlformats.org/officeDocument/2006/relationships/hyperlink" Target="https://www.filmaffinity.com/es/film387459.html" TargetMode="External"/><Relationship Id="rId1017" Type="http://schemas.openxmlformats.org/officeDocument/2006/relationships/hyperlink" Target="https://www.filmaffinity.com/es/film117296.html" TargetMode="External"/><Relationship Id="rId1431" Type="http://schemas.openxmlformats.org/officeDocument/2006/relationships/hyperlink" Target="https://www.filmaffinity.com/es/film281963.html" TargetMode="External"/><Relationship Id="rId4587" Type="http://schemas.openxmlformats.org/officeDocument/2006/relationships/hyperlink" Target="https://www.filmaffinity.com/es/film260280.html" TargetMode="External"/><Relationship Id="rId5638" Type="http://schemas.openxmlformats.org/officeDocument/2006/relationships/hyperlink" Target="https://www.filmaffinity.com/es/film477083.html" TargetMode="External"/><Relationship Id="rId3189" Type="http://schemas.openxmlformats.org/officeDocument/2006/relationships/hyperlink" Target="https://www.filmaffinity.com/es/film910926.html" TargetMode="External"/><Relationship Id="rId4654" Type="http://schemas.openxmlformats.org/officeDocument/2006/relationships/hyperlink" Target="https://www.filmaffinity.com/es/film904017.html" TargetMode="External"/><Relationship Id="rId7060" Type="http://schemas.openxmlformats.org/officeDocument/2006/relationships/hyperlink" Target="https://www.filmaffinity.com/es/film345162.html" TargetMode="External"/><Relationship Id="rId3256" Type="http://schemas.openxmlformats.org/officeDocument/2006/relationships/hyperlink" Target="https://www.filmaffinity.com/es/film844353.html" TargetMode="External"/><Relationship Id="rId4307" Type="http://schemas.openxmlformats.org/officeDocument/2006/relationships/hyperlink" Target="https://www.filmaffinity.com/es/film868254.html" TargetMode="External"/><Relationship Id="rId5705" Type="http://schemas.openxmlformats.org/officeDocument/2006/relationships/hyperlink" Target="https://www.filmaffinity.com/es/film985075.html" TargetMode="External"/><Relationship Id="rId177" Type="http://schemas.openxmlformats.org/officeDocument/2006/relationships/hyperlink" Target="https://www.filmaffinity.com/es/film499860.html" TargetMode="External"/><Relationship Id="rId591" Type="http://schemas.openxmlformats.org/officeDocument/2006/relationships/hyperlink" Target="https://www.filmaffinity.com/es/film330317.html" TargetMode="External"/><Relationship Id="rId2272" Type="http://schemas.openxmlformats.org/officeDocument/2006/relationships/hyperlink" Target="https://www.filmaffinity.com/es/film462042.html" TargetMode="External"/><Relationship Id="rId3670" Type="http://schemas.openxmlformats.org/officeDocument/2006/relationships/hyperlink" Target="https://www.filmaffinity.com/es/film802694.html" TargetMode="External"/><Relationship Id="rId4721" Type="http://schemas.openxmlformats.org/officeDocument/2006/relationships/hyperlink" Target="https://www.filmaffinity.com/es/film641984.html" TargetMode="External"/><Relationship Id="rId244" Type="http://schemas.openxmlformats.org/officeDocument/2006/relationships/hyperlink" Target="https://www.filmaffinity.com/es/film880255.html" TargetMode="External"/><Relationship Id="rId3323" Type="http://schemas.openxmlformats.org/officeDocument/2006/relationships/hyperlink" Target="https://www.filmaffinity.com/es/film577873.html" TargetMode="External"/><Relationship Id="rId6479" Type="http://schemas.openxmlformats.org/officeDocument/2006/relationships/hyperlink" Target="https://www.filmaffinity.com/es/moviegenre.php?genre=DR&amp;attr=rat_count&amp;nodoc" TargetMode="External"/><Relationship Id="rId6893" Type="http://schemas.openxmlformats.org/officeDocument/2006/relationships/hyperlink" Target="https://www.filmaffinity.com/es/film887551.html" TargetMode="External"/><Relationship Id="rId5495" Type="http://schemas.openxmlformats.org/officeDocument/2006/relationships/hyperlink" Target="https://www.filmaffinity.com/es/film637318.html" TargetMode="External"/><Relationship Id="rId6546" Type="http://schemas.openxmlformats.org/officeDocument/2006/relationships/hyperlink" Target="https://www.filmaffinity.com/es/moviegenre.php?genre=CO&amp;attr=rat_count&amp;nodoc" TargetMode="External"/><Relationship Id="rId6960" Type="http://schemas.openxmlformats.org/officeDocument/2006/relationships/hyperlink" Target="https://www.filmaffinity.com/es/film751998.html" TargetMode="External"/><Relationship Id="rId311" Type="http://schemas.openxmlformats.org/officeDocument/2006/relationships/hyperlink" Target="https://www.filmaffinity.com/es/film701892.html" TargetMode="External"/><Relationship Id="rId4097" Type="http://schemas.openxmlformats.org/officeDocument/2006/relationships/hyperlink" Target="https://www.filmaffinity.com/es/film603800.html" TargetMode="External"/><Relationship Id="rId5148" Type="http://schemas.openxmlformats.org/officeDocument/2006/relationships/hyperlink" Target="https://www.filmaffinity.com/es/film451784.html" TargetMode="External"/><Relationship Id="rId5562" Type="http://schemas.openxmlformats.org/officeDocument/2006/relationships/hyperlink" Target="https://www.filmaffinity.com/es/film118926.html" TargetMode="External"/><Relationship Id="rId6613" Type="http://schemas.openxmlformats.org/officeDocument/2006/relationships/hyperlink" Target="https://www.filmaffinity.com/es/moviegenre.php?genre=WE&amp;attr=rat_count&amp;nodoc" TargetMode="External"/><Relationship Id="rId1758" Type="http://schemas.openxmlformats.org/officeDocument/2006/relationships/hyperlink" Target="https://www.filmaffinity.com/es/film822076.html" TargetMode="External"/><Relationship Id="rId2809" Type="http://schemas.openxmlformats.org/officeDocument/2006/relationships/hyperlink" Target="https://www.filmaffinity.com/es/film486457.html" TargetMode="External"/><Relationship Id="rId4164" Type="http://schemas.openxmlformats.org/officeDocument/2006/relationships/hyperlink" Target="https://www.filmaffinity.com/es/film829857.html" TargetMode="External"/><Relationship Id="rId5215" Type="http://schemas.openxmlformats.org/officeDocument/2006/relationships/hyperlink" Target="https://www.filmaffinity.com/es/film123706.html" TargetMode="External"/><Relationship Id="rId3180" Type="http://schemas.openxmlformats.org/officeDocument/2006/relationships/hyperlink" Target="https://www.filmaffinity.com/es/film973191.html" TargetMode="External"/><Relationship Id="rId4231" Type="http://schemas.openxmlformats.org/officeDocument/2006/relationships/hyperlink" Target="https://www.filmaffinity.com/es/film844418.html" TargetMode="External"/><Relationship Id="rId7387" Type="http://schemas.openxmlformats.org/officeDocument/2006/relationships/hyperlink" Target="https://www.filmaffinity.com/es/film732257.html" TargetMode="External"/><Relationship Id="rId1825" Type="http://schemas.openxmlformats.org/officeDocument/2006/relationships/hyperlink" Target="https://www.filmaffinity.com/es/film706393.html" TargetMode="External"/><Relationship Id="rId3997" Type="http://schemas.openxmlformats.org/officeDocument/2006/relationships/hyperlink" Target="https://www.filmaffinity.com/es/film661309.html" TargetMode="External"/><Relationship Id="rId6056" Type="http://schemas.openxmlformats.org/officeDocument/2006/relationships/hyperlink" Target="https://www.filmaffinity.com/es/film808206.html" TargetMode="External"/><Relationship Id="rId7454" Type="http://schemas.openxmlformats.org/officeDocument/2006/relationships/hyperlink" Target="https://www.filmaffinity.com/es/film294046.html" TargetMode="External"/><Relationship Id="rId2599" Type="http://schemas.openxmlformats.org/officeDocument/2006/relationships/hyperlink" Target="https://www.filmaffinity.com/es/film172968.html" TargetMode="External"/><Relationship Id="rId6470" Type="http://schemas.openxmlformats.org/officeDocument/2006/relationships/hyperlink" Target="https://www.filmaffinity.com/es/moviegenre.php?genre=CO&amp;attr=rat_count&amp;nodoc" TargetMode="External"/><Relationship Id="rId7107" Type="http://schemas.openxmlformats.org/officeDocument/2006/relationships/hyperlink" Target="https://www.filmaffinity.com/es/film209475.html" TargetMode="External"/><Relationship Id="rId985" Type="http://schemas.openxmlformats.org/officeDocument/2006/relationships/hyperlink" Target="https://www.filmaffinity.com/es/film949217.html" TargetMode="External"/><Relationship Id="rId2666" Type="http://schemas.openxmlformats.org/officeDocument/2006/relationships/hyperlink" Target="https://www.filmaffinity.com/es/film988474.html" TargetMode="External"/><Relationship Id="rId3717" Type="http://schemas.openxmlformats.org/officeDocument/2006/relationships/hyperlink" Target="https://www.filmaffinity.com/es/film600146.html" TargetMode="External"/><Relationship Id="rId5072" Type="http://schemas.openxmlformats.org/officeDocument/2006/relationships/hyperlink" Target="https://www.filmaffinity.com/es/film137887.html" TargetMode="External"/><Relationship Id="rId6123" Type="http://schemas.openxmlformats.org/officeDocument/2006/relationships/hyperlink" Target="https://www.filmaffinity.com/es/film820073.html" TargetMode="External"/><Relationship Id="rId638" Type="http://schemas.openxmlformats.org/officeDocument/2006/relationships/hyperlink" Target="https://www.filmaffinity.com/es/film657030.html" TargetMode="External"/><Relationship Id="rId1268" Type="http://schemas.openxmlformats.org/officeDocument/2006/relationships/hyperlink" Target="https://www.filmaffinity.com/es/film874043.html" TargetMode="External"/><Relationship Id="rId1682" Type="http://schemas.openxmlformats.org/officeDocument/2006/relationships/hyperlink" Target="https://www.filmaffinity.com/es/film942280.html" TargetMode="External"/><Relationship Id="rId2319" Type="http://schemas.openxmlformats.org/officeDocument/2006/relationships/hyperlink" Target="https://www.filmaffinity.com/es/film106435.html" TargetMode="External"/><Relationship Id="rId2733" Type="http://schemas.openxmlformats.org/officeDocument/2006/relationships/hyperlink" Target="https://www.filmaffinity.com/es/film541809.html" TargetMode="External"/><Relationship Id="rId5889" Type="http://schemas.openxmlformats.org/officeDocument/2006/relationships/hyperlink" Target="https://www.filmaffinity.com/es/film147882.html" TargetMode="External"/><Relationship Id="rId705" Type="http://schemas.openxmlformats.org/officeDocument/2006/relationships/hyperlink" Target="https://www.filmaffinity.com/es/film828593.html" TargetMode="External"/><Relationship Id="rId1335" Type="http://schemas.openxmlformats.org/officeDocument/2006/relationships/hyperlink" Target="https://www.filmaffinity.com/es/film289597.html" TargetMode="External"/><Relationship Id="rId2800" Type="http://schemas.openxmlformats.org/officeDocument/2006/relationships/hyperlink" Target="https://www.filmaffinity.com/es/film745462.html" TargetMode="External"/><Relationship Id="rId5956" Type="http://schemas.openxmlformats.org/officeDocument/2006/relationships/hyperlink" Target="https://www.filmaffinity.com/es/film789344.html" TargetMode="External"/><Relationship Id="rId41" Type="http://schemas.openxmlformats.org/officeDocument/2006/relationships/hyperlink" Target="https://www.filmaffinity.com/es/film399020.html" TargetMode="External"/><Relationship Id="rId1402" Type="http://schemas.openxmlformats.org/officeDocument/2006/relationships/hyperlink" Target="https://www.filmaffinity.com/es/film621676.html" TargetMode="External"/><Relationship Id="rId4558" Type="http://schemas.openxmlformats.org/officeDocument/2006/relationships/hyperlink" Target="https://www.filmaffinity.com/es/film502317.html" TargetMode="External"/><Relationship Id="rId4972" Type="http://schemas.openxmlformats.org/officeDocument/2006/relationships/hyperlink" Target="https://www.filmaffinity.com/es/film901247.html" TargetMode="External"/><Relationship Id="rId5609" Type="http://schemas.openxmlformats.org/officeDocument/2006/relationships/hyperlink" Target="https://www.filmaffinity.com/es/film145943.html" TargetMode="External"/><Relationship Id="rId7031" Type="http://schemas.openxmlformats.org/officeDocument/2006/relationships/hyperlink" Target="https://www.filmaffinity.com/es/film174034.html" TargetMode="External"/><Relationship Id="rId3574" Type="http://schemas.openxmlformats.org/officeDocument/2006/relationships/hyperlink" Target="https://www.filmaffinity.com/es/film268911.html" TargetMode="External"/><Relationship Id="rId4625" Type="http://schemas.openxmlformats.org/officeDocument/2006/relationships/hyperlink" Target="https://www.filmaffinity.com/es/film939127.html" TargetMode="External"/><Relationship Id="rId495" Type="http://schemas.openxmlformats.org/officeDocument/2006/relationships/hyperlink" Target="https://www.filmaffinity.com/es/film631683.html" TargetMode="External"/><Relationship Id="rId2176" Type="http://schemas.openxmlformats.org/officeDocument/2006/relationships/hyperlink" Target="https://www.filmaffinity.com/es/film972991.html" TargetMode="External"/><Relationship Id="rId2590" Type="http://schemas.openxmlformats.org/officeDocument/2006/relationships/hyperlink" Target="https://www.filmaffinity.com/es/film247353.html" TargetMode="External"/><Relationship Id="rId3227" Type="http://schemas.openxmlformats.org/officeDocument/2006/relationships/hyperlink" Target="https://www.filmaffinity.com/es/film592137.html" TargetMode="External"/><Relationship Id="rId3641" Type="http://schemas.openxmlformats.org/officeDocument/2006/relationships/hyperlink" Target="https://www.filmaffinity.com/es/film792159.html" TargetMode="External"/><Relationship Id="rId6797" Type="http://schemas.openxmlformats.org/officeDocument/2006/relationships/hyperlink" Target="https://www.filmaffinity.com/es/film174360.html" TargetMode="External"/><Relationship Id="rId148" Type="http://schemas.openxmlformats.org/officeDocument/2006/relationships/hyperlink" Target="https://www.filmaffinity.com/es/film705602.html" TargetMode="External"/><Relationship Id="rId562" Type="http://schemas.openxmlformats.org/officeDocument/2006/relationships/hyperlink" Target="https://www.filmaffinity.com/es/film893610.html" TargetMode="External"/><Relationship Id="rId1192" Type="http://schemas.openxmlformats.org/officeDocument/2006/relationships/hyperlink" Target="https://www.filmaffinity.com/es/film695552.html" TargetMode="External"/><Relationship Id="rId2243" Type="http://schemas.openxmlformats.org/officeDocument/2006/relationships/hyperlink" Target="https://www.filmaffinity.com/es/film801845.html" TargetMode="External"/><Relationship Id="rId5399" Type="http://schemas.openxmlformats.org/officeDocument/2006/relationships/hyperlink" Target="https://www.filmaffinity.com/es/film211162.html" TargetMode="External"/><Relationship Id="rId6864" Type="http://schemas.openxmlformats.org/officeDocument/2006/relationships/hyperlink" Target="https://www.filmaffinity.com/es/film210041.html" TargetMode="External"/><Relationship Id="rId215" Type="http://schemas.openxmlformats.org/officeDocument/2006/relationships/hyperlink" Target="https://www.filmaffinity.com/es/film961236.html" TargetMode="External"/><Relationship Id="rId2310" Type="http://schemas.openxmlformats.org/officeDocument/2006/relationships/hyperlink" Target="https://www.filmaffinity.com/es/film826420.html" TargetMode="External"/><Relationship Id="rId5466" Type="http://schemas.openxmlformats.org/officeDocument/2006/relationships/hyperlink" Target="https://www.filmaffinity.com/es/film870136.html" TargetMode="External"/><Relationship Id="rId6517" Type="http://schemas.openxmlformats.org/officeDocument/2006/relationships/hyperlink" Target="https://www.filmaffinity.com/es/moviegenre.php?genre=AC&amp;attr=rat_count&amp;nodoc" TargetMode="External"/><Relationship Id="rId4068" Type="http://schemas.openxmlformats.org/officeDocument/2006/relationships/hyperlink" Target="https://www.filmaffinity.com/es/film302768.html" TargetMode="External"/><Relationship Id="rId4482" Type="http://schemas.openxmlformats.org/officeDocument/2006/relationships/hyperlink" Target="https://www.filmaffinity.com/es/film388718.html" TargetMode="External"/><Relationship Id="rId5119" Type="http://schemas.openxmlformats.org/officeDocument/2006/relationships/hyperlink" Target="https://www.filmaffinity.com/es/film589383.html" TargetMode="External"/><Relationship Id="rId5880" Type="http://schemas.openxmlformats.org/officeDocument/2006/relationships/hyperlink" Target="https://www.filmaffinity.com/es/film726416.html" TargetMode="External"/><Relationship Id="rId6931" Type="http://schemas.openxmlformats.org/officeDocument/2006/relationships/hyperlink" Target="https://www.filmaffinity.com/es/film633882.html" TargetMode="External"/><Relationship Id="rId3084" Type="http://schemas.openxmlformats.org/officeDocument/2006/relationships/hyperlink" Target="https://www.filmaffinity.com/es/film517413.html" TargetMode="External"/><Relationship Id="rId4135" Type="http://schemas.openxmlformats.org/officeDocument/2006/relationships/hyperlink" Target="https://www.filmaffinity.com/es/film623232.html" TargetMode="External"/><Relationship Id="rId5533" Type="http://schemas.openxmlformats.org/officeDocument/2006/relationships/hyperlink" Target="https://www.filmaffinity.com/es/film380627.html" TargetMode="External"/><Relationship Id="rId1729" Type="http://schemas.openxmlformats.org/officeDocument/2006/relationships/hyperlink" Target="https://www.filmaffinity.com/es/film309607.html" TargetMode="External"/><Relationship Id="rId5600" Type="http://schemas.openxmlformats.org/officeDocument/2006/relationships/hyperlink" Target="https://www.filmaffinity.com/es/film832284.html" TargetMode="External"/><Relationship Id="rId3151" Type="http://schemas.openxmlformats.org/officeDocument/2006/relationships/hyperlink" Target="https://www.filmaffinity.com/es/film593248.html" TargetMode="External"/><Relationship Id="rId4202" Type="http://schemas.openxmlformats.org/officeDocument/2006/relationships/hyperlink" Target="https://www.filmaffinity.com/es/film686932.html" TargetMode="External"/><Relationship Id="rId7358" Type="http://schemas.openxmlformats.org/officeDocument/2006/relationships/hyperlink" Target="https://www.filmaffinity.com/es/film293031.html" TargetMode="External"/><Relationship Id="rId3968" Type="http://schemas.openxmlformats.org/officeDocument/2006/relationships/hyperlink" Target="https://www.filmaffinity.com/es/film957432.html" TargetMode="External"/><Relationship Id="rId6374" Type="http://schemas.openxmlformats.org/officeDocument/2006/relationships/hyperlink" Target="https://www.filmaffinity.com/es/film352248.html" TargetMode="External"/><Relationship Id="rId7425" Type="http://schemas.openxmlformats.org/officeDocument/2006/relationships/hyperlink" Target="https://www.filmaffinity.com/es/film518632.html" TargetMode="External"/><Relationship Id="rId5" Type="http://schemas.openxmlformats.org/officeDocument/2006/relationships/hyperlink" Target="https://www.filmaffinity.com/es/film803911.html" TargetMode="External"/><Relationship Id="rId889" Type="http://schemas.openxmlformats.org/officeDocument/2006/relationships/hyperlink" Target="https://www.filmaffinity.com/es/film437471.html" TargetMode="External"/><Relationship Id="rId5390" Type="http://schemas.openxmlformats.org/officeDocument/2006/relationships/hyperlink" Target="https://www.filmaffinity.com/es/film568510.html" TargetMode="External"/><Relationship Id="rId6027" Type="http://schemas.openxmlformats.org/officeDocument/2006/relationships/hyperlink" Target="https://www.filmaffinity.com/es/film841420.html" TargetMode="External"/><Relationship Id="rId6441" Type="http://schemas.openxmlformats.org/officeDocument/2006/relationships/hyperlink" Target="https://www.filmaffinity.com/es/moviegenre.php?genre=WE&amp;attr=rat_count&amp;nodoc" TargetMode="External"/><Relationship Id="rId1586" Type="http://schemas.openxmlformats.org/officeDocument/2006/relationships/hyperlink" Target="https://www.filmaffinity.com/es/film677280.html" TargetMode="External"/><Relationship Id="rId2984" Type="http://schemas.openxmlformats.org/officeDocument/2006/relationships/hyperlink" Target="https://www.filmaffinity.com/es/film760663.html" TargetMode="External"/><Relationship Id="rId5043" Type="http://schemas.openxmlformats.org/officeDocument/2006/relationships/hyperlink" Target="https://www.filmaffinity.com/es/film732920.html" TargetMode="External"/><Relationship Id="rId609" Type="http://schemas.openxmlformats.org/officeDocument/2006/relationships/hyperlink" Target="https://www.filmaffinity.com/es/film813325.html" TargetMode="External"/><Relationship Id="rId956" Type="http://schemas.openxmlformats.org/officeDocument/2006/relationships/hyperlink" Target="https://www.filmaffinity.com/es/film650700.html" TargetMode="External"/><Relationship Id="rId1239" Type="http://schemas.openxmlformats.org/officeDocument/2006/relationships/hyperlink" Target="https://www.filmaffinity.com/es/film310033.html" TargetMode="External"/><Relationship Id="rId2637" Type="http://schemas.openxmlformats.org/officeDocument/2006/relationships/hyperlink" Target="https://www.filmaffinity.com/es/film479586.html" TargetMode="External"/><Relationship Id="rId5110" Type="http://schemas.openxmlformats.org/officeDocument/2006/relationships/hyperlink" Target="https://www.filmaffinity.com/es/film360987.html" TargetMode="External"/><Relationship Id="rId1653" Type="http://schemas.openxmlformats.org/officeDocument/2006/relationships/hyperlink" Target="https://www.filmaffinity.com/es/film976987.html" TargetMode="External"/><Relationship Id="rId2704" Type="http://schemas.openxmlformats.org/officeDocument/2006/relationships/hyperlink" Target="https://www.filmaffinity.com/es/film509142.html" TargetMode="External"/><Relationship Id="rId1306" Type="http://schemas.openxmlformats.org/officeDocument/2006/relationships/hyperlink" Target="https://www.filmaffinity.com/es/film907364.html" TargetMode="External"/><Relationship Id="rId1720" Type="http://schemas.openxmlformats.org/officeDocument/2006/relationships/hyperlink" Target="https://www.filmaffinity.com/es/film529365.html" TargetMode="External"/><Relationship Id="rId4876" Type="http://schemas.openxmlformats.org/officeDocument/2006/relationships/hyperlink" Target="https://www.filmaffinity.com/es/film576386.html" TargetMode="External"/><Relationship Id="rId5927" Type="http://schemas.openxmlformats.org/officeDocument/2006/relationships/hyperlink" Target="https://www.filmaffinity.com/es/film923216.html" TargetMode="External"/><Relationship Id="rId7282" Type="http://schemas.openxmlformats.org/officeDocument/2006/relationships/hyperlink" Target="https://www.filmaffinity.com/es/film334090.html" TargetMode="External"/><Relationship Id="rId12" Type="http://schemas.openxmlformats.org/officeDocument/2006/relationships/hyperlink" Target="https://www.filmaffinity.com/es/film810245.html" TargetMode="External"/><Relationship Id="rId3478" Type="http://schemas.openxmlformats.org/officeDocument/2006/relationships/hyperlink" Target="https://www.filmaffinity.com/es/film592519.html" TargetMode="External"/><Relationship Id="rId3892" Type="http://schemas.openxmlformats.org/officeDocument/2006/relationships/hyperlink" Target="https://www.filmaffinity.com/es/film852315.html" TargetMode="External"/><Relationship Id="rId4529" Type="http://schemas.openxmlformats.org/officeDocument/2006/relationships/hyperlink" Target="https://www.filmaffinity.com/es/film532073.html" TargetMode="External"/><Relationship Id="rId4943" Type="http://schemas.openxmlformats.org/officeDocument/2006/relationships/hyperlink" Target="https://www.filmaffinity.com/es/film512208.html" TargetMode="External"/><Relationship Id="rId399" Type="http://schemas.openxmlformats.org/officeDocument/2006/relationships/hyperlink" Target="https://www.filmaffinity.com/es/film493734.html" TargetMode="External"/><Relationship Id="rId2494" Type="http://schemas.openxmlformats.org/officeDocument/2006/relationships/hyperlink" Target="https://www.filmaffinity.com/es/film192066.html" TargetMode="External"/><Relationship Id="rId3545" Type="http://schemas.openxmlformats.org/officeDocument/2006/relationships/hyperlink" Target="https://www.filmaffinity.com/es/film957114.html" TargetMode="External"/><Relationship Id="rId7002" Type="http://schemas.openxmlformats.org/officeDocument/2006/relationships/hyperlink" Target="https://www.filmaffinity.com/es/film618099.html" TargetMode="External"/><Relationship Id="rId466" Type="http://schemas.openxmlformats.org/officeDocument/2006/relationships/hyperlink" Target="https://www.filmaffinity.com/es/film976956.html" TargetMode="External"/><Relationship Id="rId880" Type="http://schemas.openxmlformats.org/officeDocument/2006/relationships/hyperlink" Target="https://www.filmaffinity.com/es/film619384.html" TargetMode="External"/><Relationship Id="rId1096" Type="http://schemas.openxmlformats.org/officeDocument/2006/relationships/hyperlink" Target="https://www.filmaffinity.com/es/film222826.html" TargetMode="External"/><Relationship Id="rId2147" Type="http://schemas.openxmlformats.org/officeDocument/2006/relationships/hyperlink" Target="https://www.filmaffinity.com/es/film872986.html" TargetMode="External"/><Relationship Id="rId2561" Type="http://schemas.openxmlformats.org/officeDocument/2006/relationships/hyperlink" Target="https://www.filmaffinity.com/es/film773069.html" TargetMode="External"/><Relationship Id="rId119" Type="http://schemas.openxmlformats.org/officeDocument/2006/relationships/hyperlink" Target="https://www.filmaffinity.com/es/film434601.html" TargetMode="External"/><Relationship Id="rId533" Type="http://schemas.openxmlformats.org/officeDocument/2006/relationships/hyperlink" Target="https://www.filmaffinity.com/es/film687767.html" TargetMode="External"/><Relationship Id="rId1163" Type="http://schemas.openxmlformats.org/officeDocument/2006/relationships/hyperlink" Target="https://www.filmaffinity.com/es/film405345.html" TargetMode="External"/><Relationship Id="rId2214" Type="http://schemas.openxmlformats.org/officeDocument/2006/relationships/hyperlink" Target="https://www.filmaffinity.com/es/film899587.html" TargetMode="External"/><Relationship Id="rId3612" Type="http://schemas.openxmlformats.org/officeDocument/2006/relationships/hyperlink" Target="https://www.filmaffinity.com/es/film187320.html" TargetMode="External"/><Relationship Id="rId6768" Type="http://schemas.openxmlformats.org/officeDocument/2006/relationships/hyperlink" Target="https://www.filmaffinity.com/es/film891395.html" TargetMode="External"/><Relationship Id="rId5784" Type="http://schemas.openxmlformats.org/officeDocument/2006/relationships/hyperlink" Target="https://www.filmaffinity.com/es/film978316.html" TargetMode="External"/><Relationship Id="rId6835" Type="http://schemas.openxmlformats.org/officeDocument/2006/relationships/hyperlink" Target="https://www.filmaffinity.com/es/film353388.html" TargetMode="External"/><Relationship Id="rId600" Type="http://schemas.openxmlformats.org/officeDocument/2006/relationships/hyperlink" Target="https://www.filmaffinity.com/es/film374750.html" TargetMode="External"/><Relationship Id="rId1230" Type="http://schemas.openxmlformats.org/officeDocument/2006/relationships/hyperlink" Target="https://www.filmaffinity.com/es/film994207.html" TargetMode="External"/><Relationship Id="rId4386" Type="http://schemas.openxmlformats.org/officeDocument/2006/relationships/hyperlink" Target="https://www.filmaffinity.com/es/film106649.html" TargetMode="External"/><Relationship Id="rId5437" Type="http://schemas.openxmlformats.org/officeDocument/2006/relationships/hyperlink" Target="https://www.filmaffinity.com/es/film579952.html" TargetMode="External"/><Relationship Id="rId5851" Type="http://schemas.openxmlformats.org/officeDocument/2006/relationships/hyperlink" Target="https://www.filmaffinity.com/es/film969868.html" TargetMode="External"/><Relationship Id="rId6902" Type="http://schemas.openxmlformats.org/officeDocument/2006/relationships/hyperlink" Target="https://www.filmaffinity.com/es/film975491.html" TargetMode="External"/><Relationship Id="rId4039" Type="http://schemas.openxmlformats.org/officeDocument/2006/relationships/hyperlink" Target="https://www.filmaffinity.com/es/film327768.html" TargetMode="External"/><Relationship Id="rId4453" Type="http://schemas.openxmlformats.org/officeDocument/2006/relationships/hyperlink" Target="https://www.filmaffinity.com/es/film484916.html" TargetMode="External"/><Relationship Id="rId5504" Type="http://schemas.openxmlformats.org/officeDocument/2006/relationships/hyperlink" Target="https://www.filmaffinity.com/es/film525173.html" TargetMode="External"/><Relationship Id="rId3055" Type="http://schemas.openxmlformats.org/officeDocument/2006/relationships/hyperlink" Target="https://www.filmaffinity.com/es/film668608.html" TargetMode="External"/><Relationship Id="rId4106" Type="http://schemas.openxmlformats.org/officeDocument/2006/relationships/hyperlink" Target="https://www.filmaffinity.com/es/film494084.html" TargetMode="External"/><Relationship Id="rId4520" Type="http://schemas.openxmlformats.org/officeDocument/2006/relationships/hyperlink" Target="https://www.filmaffinity.com/es/film853022.html" TargetMode="External"/><Relationship Id="rId390" Type="http://schemas.openxmlformats.org/officeDocument/2006/relationships/hyperlink" Target="https://www.filmaffinity.com/es/film786478.html" TargetMode="External"/><Relationship Id="rId2071" Type="http://schemas.openxmlformats.org/officeDocument/2006/relationships/hyperlink" Target="https://www.filmaffinity.com/es/film545550.html" TargetMode="External"/><Relationship Id="rId3122" Type="http://schemas.openxmlformats.org/officeDocument/2006/relationships/hyperlink" Target="https://www.filmaffinity.com/es/film897114.html" TargetMode="External"/><Relationship Id="rId6278" Type="http://schemas.openxmlformats.org/officeDocument/2006/relationships/hyperlink" Target="https://www.filmaffinity.com/es/film621762.html" TargetMode="External"/><Relationship Id="rId6692" Type="http://schemas.openxmlformats.org/officeDocument/2006/relationships/hyperlink" Target="https://www.filmaffinity.com/es/moviegenre.php?genre=DR&amp;attr=rat_count&amp;nodoc" TargetMode="External"/><Relationship Id="rId7329" Type="http://schemas.openxmlformats.org/officeDocument/2006/relationships/hyperlink" Target="https://www.filmaffinity.com/es/film768049.html" TargetMode="External"/><Relationship Id="rId5294" Type="http://schemas.openxmlformats.org/officeDocument/2006/relationships/hyperlink" Target="https://www.filmaffinity.com/es/film167614.html" TargetMode="External"/><Relationship Id="rId6345" Type="http://schemas.openxmlformats.org/officeDocument/2006/relationships/hyperlink" Target="https://www.filmaffinity.com/es/film287493.html" TargetMode="External"/><Relationship Id="rId110" Type="http://schemas.openxmlformats.org/officeDocument/2006/relationships/hyperlink" Target="https://www.filmaffinity.com/es/film110273.html" TargetMode="External"/><Relationship Id="rId2888" Type="http://schemas.openxmlformats.org/officeDocument/2006/relationships/hyperlink" Target="https://www.filmaffinity.com/es/film697936.html" TargetMode="External"/><Relationship Id="rId3939" Type="http://schemas.openxmlformats.org/officeDocument/2006/relationships/hyperlink" Target="https://www.filmaffinity.com/es/film416719.html" TargetMode="External"/><Relationship Id="rId2955" Type="http://schemas.openxmlformats.org/officeDocument/2006/relationships/hyperlink" Target="https://www.filmaffinity.com/es/film242044.html" TargetMode="External"/><Relationship Id="rId5361" Type="http://schemas.openxmlformats.org/officeDocument/2006/relationships/hyperlink" Target="https://www.filmaffinity.com/es/film628669.html" TargetMode="External"/><Relationship Id="rId6412" Type="http://schemas.openxmlformats.org/officeDocument/2006/relationships/hyperlink" Target="https://www.filmaffinity.com/es/moviegenre.php?genre=DR&amp;attr=rat_count&amp;nodoc" TargetMode="External"/><Relationship Id="rId927" Type="http://schemas.openxmlformats.org/officeDocument/2006/relationships/hyperlink" Target="https://www.filmaffinity.com/es/film376630.html" TargetMode="External"/><Relationship Id="rId1557" Type="http://schemas.openxmlformats.org/officeDocument/2006/relationships/hyperlink" Target="https://www.filmaffinity.com/es/film480586.html" TargetMode="External"/><Relationship Id="rId1971" Type="http://schemas.openxmlformats.org/officeDocument/2006/relationships/hyperlink" Target="https://www.filmaffinity.com/es/film303738.html" TargetMode="External"/><Relationship Id="rId2608" Type="http://schemas.openxmlformats.org/officeDocument/2006/relationships/hyperlink" Target="https://www.filmaffinity.com/es/film546441.html" TargetMode="External"/><Relationship Id="rId5014" Type="http://schemas.openxmlformats.org/officeDocument/2006/relationships/hyperlink" Target="https://www.filmaffinity.com/es/film294780.html" TargetMode="External"/><Relationship Id="rId1624" Type="http://schemas.openxmlformats.org/officeDocument/2006/relationships/hyperlink" Target="https://www.filmaffinity.com/es/film174194.html" TargetMode="External"/><Relationship Id="rId4030" Type="http://schemas.openxmlformats.org/officeDocument/2006/relationships/hyperlink" Target="https://www.filmaffinity.com/es/film590514.html" TargetMode="External"/><Relationship Id="rId7186" Type="http://schemas.openxmlformats.org/officeDocument/2006/relationships/hyperlink" Target="https://www.filmaffinity.com/es/film864132.html" TargetMode="External"/><Relationship Id="rId3796" Type="http://schemas.openxmlformats.org/officeDocument/2006/relationships/hyperlink" Target="https://www.filmaffinity.com/es/film716107.html" TargetMode="External"/><Relationship Id="rId7253" Type="http://schemas.openxmlformats.org/officeDocument/2006/relationships/hyperlink" Target="https://www.filmaffinity.com/es/film119092.html" TargetMode="External"/><Relationship Id="rId2398" Type="http://schemas.openxmlformats.org/officeDocument/2006/relationships/hyperlink" Target="https://www.filmaffinity.com/es/film408909.html" TargetMode="External"/><Relationship Id="rId3449" Type="http://schemas.openxmlformats.org/officeDocument/2006/relationships/hyperlink" Target="https://www.filmaffinity.com/es/film638903.html" TargetMode="External"/><Relationship Id="rId4847" Type="http://schemas.openxmlformats.org/officeDocument/2006/relationships/hyperlink" Target="https://www.filmaffinity.com/es/film294913.html" TargetMode="External"/><Relationship Id="rId7320" Type="http://schemas.openxmlformats.org/officeDocument/2006/relationships/hyperlink" Target="https://www.filmaffinity.com/es/film570074.html" TargetMode="External"/><Relationship Id="rId3863" Type="http://schemas.openxmlformats.org/officeDocument/2006/relationships/hyperlink" Target="https://www.filmaffinity.com/es/film376514.html" TargetMode="External"/><Relationship Id="rId4914" Type="http://schemas.openxmlformats.org/officeDocument/2006/relationships/hyperlink" Target="https://www.filmaffinity.com/es/film102705.html" TargetMode="External"/><Relationship Id="rId784" Type="http://schemas.openxmlformats.org/officeDocument/2006/relationships/hyperlink" Target="https://www.filmaffinity.com/es/film933509.html" TargetMode="External"/><Relationship Id="rId1067" Type="http://schemas.openxmlformats.org/officeDocument/2006/relationships/hyperlink" Target="https://www.filmaffinity.com/es/film264430.html" TargetMode="External"/><Relationship Id="rId2465" Type="http://schemas.openxmlformats.org/officeDocument/2006/relationships/hyperlink" Target="https://www.filmaffinity.com/es/film530818.html" TargetMode="External"/><Relationship Id="rId3516" Type="http://schemas.openxmlformats.org/officeDocument/2006/relationships/hyperlink" Target="https://www.filmaffinity.com/es/film987054.html" TargetMode="External"/><Relationship Id="rId3930" Type="http://schemas.openxmlformats.org/officeDocument/2006/relationships/hyperlink" Target="https://www.filmaffinity.com/es/film646595.html" TargetMode="External"/><Relationship Id="rId437" Type="http://schemas.openxmlformats.org/officeDocument/2006/relationships/hyperlink" Target="https://www.filmaffinity.com/es/film726087.html" TargetMode="External"/><Relationship Id="rId851" Type="http://schemas.openxmlformats.org/officeDocument/2006/relationships/hyperlink" Target="https://www.filmaffinity.com/es/film571132.html" TargetMode="External"/><Relationship Id="rId1481" Type="http://schemas.openxmlformats.org/officeDocument/2006/relationships/hyperlink" Target="https://www.filmaffinity.com/es/film356698.html" TargetMode="External"/><Relationship Id="rId2118" Type="http://schemas.openxmlformats.org/officeDocument/2006/relationships/hyperlink" Target="https://www.filmaffinity.com/es/film829523.html" TargetMode="External"/><Relationship Id="rId2532" Type="http://schemas.openxmlformats.org/officeDocument/2006/relationships/hyperlink" Target="https://www.filmaffinity.com/es/film508231.html" TargetMode="External"/><Relationship Id="rId5688" Type="http://schemas.openxmlformats.org/officeDocument/2006/relationships/hyperlink" Target="https://www.filmaffinity.com/es/film237979.html" TargetMode="External"/><Relationship Id="rId6739" Type="http://schemas.openxmlformats.org/officeDocument/2006/relationships/hyperlink" Target="https://www.filmaffinity.com/es/film903840.html" TargetMode="External"/><Relationship Id="rId504" Type="http://schemas.openxmlformats.org/officeDocument/2006/relationships/hyperlink" Target="https://www.filmaffinity.com/es/film304406.html" TargetMode="External"/><Relationship Id="rId1134" Type="http://schemas.openxmlformats.org/officeDocument/2006/relationships/hyperlink" Target="https://www.filmaffinity.com/es/film418633.html" TargetMode="External"/><Relationship Id="rId5755" Type="http://schemas.openxmlformats.org/officeDocument/2006/relationships/hyperlink" Target="https://www.filmaffinity.com/es/film759721.html" TargetMode="External"/><Relationship Id="rId6806" Type="http://schemas.openxmlformats.org/officeDocument/2006/relationships/hyperlink" Target="https://www.filmaffinity.com/es/film337111.html" TargetMode="External"/><Relationship Id="rId1201" Type="http://schemas.openxmlformats.org/officeDocument/2006/relationships/hyperlink" Target="https://www.filmaffinity.com/es/film545488.html" TargetMode="External"/><Relationship Id="rId4357" Type="http://schemas.openxmlformats.org/officeDocument/2006/relationships/hyperlink" Target="https://www.filmaffinity.com/es/film388071.html" TargetMode="External"/><Relationship Id="rId4771" Type="http://schemas.openxmlformats.org/officeDocument/2006/relationships/hyperlink" Target="https://www.filmaffinity.com/es/film654293.html" TargetMode="External"/><Relationship Id="rId5408" Type="http://schemas.openxmlformats.org/officeDocument/2006/relationships/hyperlink" Target="https://www.filmaffinity.com/es/film916484.html" TargetMode="External"/><Relationship Id="rId3373" Type="http://schemas.openxmlformats.org/officeDocument/2006/relationships/hyperlink" Target="https://www.filmaffinity.com/es/film575568.html" TargetMode="External"/><Relationship Id="rId4424" Type="http://schemas.openxmlformats.org/officeDocument/2006/relationships/hyperlink" Target="https://www.filmaffinity.com/es/film374677.html" TargetMode="External"/><Relationship Id="rId5822" Type="http://schemas.openxmlformats.org/officeDocument/2006/relationships/hyperlink" Target="https://www.filmaffinity.com/es/film265411.html" TargetMode="External"/><Relationship Id="rId294" Type="http://schemas.openxmlformats.org/officeDocument/2006/relationships/hyperlink" Target="https://www.filmaffinity.com/es/film317407.html" TargetMode="External"/><Relationship Id="rId3026" Type="http://schemas.openxmlformats.org/officeDocument/2006/relationships/hyperlink" Target="https://www.filmaffinity.com/es/film444155.html" TargetMode="External"/><Relationship Id="rId361" Type="http://schemas.openxmlformats.org/officeDocument/2006/relationships/hyperlink" Target="https://www.filmaffinity.com/es/film463461.html" TargetMode="External"/><Relationship Id="rId2042" Type="http://schemas.openxmlformats.org/officeDocument/2006/relationships/hyperlink" Target="https://www.filmaffinity.com/es/film511462.html" TargetMode="External"/><Relationship Id="rId3440" Type="http://schemas.openxmlformats.org/officeDocument/2006/relationships/hyperlink" Target="https://www.filmaffinity.com/es/film944411.html" TargetMode="External"/><Relationship Id="rId5198" Type="http://schemas.openxmlformats.org/officeDocument/2006/relationships/hyperlink" Target="https://www.filmaffinity.com/es/film995747.html" TargetMode="External"/><Relationship Id="rId6596" Type="http://schemas.openxmlformats.org/officeDocument/2006/relationships/hyperlink" Target="https://www.filmaffinity.com/es/moviegenre.php?genre=DR&amp;attr=rat_count&amp;nodoc" TargetMode="External"/><Relationship Id="rId6249" Type="http://schemas.openxmlformats.org/officeDocument/2006/relationships/hyperlink" Target="https://www.filmaffinity.com/es/film546027.html" TargetMode="External"/><Relationship Id="rId6663" Type="http://schemas.openxmlformats.org/officeDocument/2006/relationships/hyperlink" Target="https://www.filmaffinity.com/es/moviegenre.php?genre=DR&amp;attr=rat_count&amp;nodoc" TargetMode="External"/><Relationship Id="rId2859" Type="http://schemas.openxmlformats.org/officeDocument/2006/relationships/hyperlink" Target="https://www.filmaffinity.com/es/film470830.html" TargetMode="External"/><Relationship Id="rId5265" Type="http://schemas.openxmlformats.org/officeDocument/2006/relationships/hyperlink" Target="https://www.filmaffinity.com/es/film794684.html" TargetMode="External"/><Relationship Id="rId6316" Type="http://schemas.openxmlformats.org/officeDocument/2006/relationships/hyperlink" Target="https://www.filmaffinity.com/es/film270535.html" TargetMode="External"/><Relationship Id="rId6730" Type="http://schemas.openxmlformats.org/officeDocument/2006/relationships/hyperlink" Target="https://www.filmaffinity.com/es/film749853.html" TargetMode="External"/><Relationship Id="rId1875" Type="http://schemas.openxmlformats.org/officeDocument/2006/relationships/hyperlink" Target="https://www.filmaffinity.com/es/film245378.html" TargetMode="External"/><Relationship Id="rId4281" Type="http://schemas.openxmlformats.org/officeDocument/2006/relationships/hyperlink" Target="https://www.filmaffinity.com/es/film154836.html" TargetMode="External"/><Relationship Id="rId5332" Type="http://schemas.openxmlformats.org/officeDocument/2006/relationships/hyperlink" Target="https://www.filmaffinity.com/es/film702617.html" TargetMode="External"/><Relationship Id="rId1528" Type="http://schemas.openxmlformats.org/officeDocument/2006/relationships/hyperlink" Target="https://www.filmaffinity.com/es/film453336.html" TargetMode="External"/><Relationship Id="rId2926" Type="http://schemas.openxmlformats.org/officeDocument/2006/relationships/hyperlink" Target="https://www.filmaffinity.com/es/film584053.html" TargetMode="External"/><Relationship Id="rId1942" Type="http://schemas.openxmlformats.org/officeDocument/2006/relationships/hyperlink" Target="https://www.filmaffinity.com/es/film136438.html" TargetMode="External"/><Relationship Id="rId4001" Type="http://schemas.openxmlformats.org/officeDocument/2006/relationships/hyperlink" Target="https://www.filmaffinity.com/es/film166720.html" TargetMode="External"/><Relationship Id="rId7157" Type="http://schemas.openxmlformats.org/officeDocument/2006/relationships/hyperlink" Target="https://www.filmaffinity.com/es/film537724.html" TargetMode="External"/><Relationship Id="rId6173" Type="http://schemas.openxmlformats.org/officeDocument/2006/relationships/hyperlink" Target="https://www.filmaffinity.com/es/film115853.html" TargetMode="External"/><Relationship Id="rId3767" Type="http://schemas.openxmlformats.org/officeDocument/2006/relationships/hyperlink" Target="https://www.filmaffinity.com/es/film745093.html" TargetMode="External"/><Relationship Id="rId4818" Type="http://schemas.openxmlformats.org/officeDocument/2006/relationships/hyperlink" Target="https://www.filmaffinity.com/es/film315178.html" TargetMode="External"/><Relationship Id="rId7224" Type="http://schemas.openxmlformats.org/officeDocument/2006/relationships/hyperlink" Target="https://www.filmaffinity.com/es/film983609.html" TargetMode="External"/><Relationship Id="rId688" Type="http://schemas.openxmlformats.org/officeDocument/2006/relationships/hyperlink" Target="https://www.filmaffinity.com/es/film601406.html" TargetMode="External"/><Relationship Id="rId2369" Type="http://schemas.openxmlformats.org/officeDocument/2006/relationships/hyperlink" Target="https://www.filmaffinity.com/es/film441160.html" TargetMode="External"/><Relationship Id="rId2783" Type="http://schemas.openxmlformats.org/officeDocument/2006/relationships/hyperlink" Target="https://www.filmaffinity.com/es/film575895.html" TargetMode="External"/><Relationship Id="rId3834" Type="http://schemas.openxmlformats.org/officeDocument/2006/relationships/hyperlink" Target="https://www.filmaffinity.com/es/film869677.html" TargetMode="External"/><Relationship Id="rId6240" Type="http://schemas.openxmlformats.org/officeDocument/2006/relationships/hyperlink" Target="https://www.filmaffinity.com/es/film363136.html" TargetMode="External"/><Relationship Id="rId755" Type="http://schemas.openxmlformats.org/officeDocument/2006/relationships/hyperlink" Target="https://www.filmaffinity.com/es/film929627.html" TargetMode="External"/><Relationship Id="rId1385" Type="http://schemas.openxmlformats.org/officeDocument/2006/relationships/hyperlink" Target="https://www.filmaffinity.com/es/film480073.html" TargetMode="External"/><Relationship Id="rId2436" Type="http://schemas.openxmlformats.org/officeDocument/2006/relationships/hyperlink" Target="https://www.filmaffinity.com/es/film590855.html" TargetMode="External"/><Relationship Id="rId2850" Type="http://schemas.openxmlformats.org/officeDocument/2006/relationships/hyperlink" Target="https://www.filmaffinity.com/es/film249609.html" TargetMode="External"/><Relationship Id="rId91" Type="http://schemas.openxmlformats.org/officeDocument/2006/relationships/hyperlink" Target="https://www.filmaffinity.com/es/film881586.html" TargetMode="External"/><Relationship Id="rId408" Type="http://schemas.openxmlformats.org/officeDocument/2006/relationships/hyperlink" Target="https://www.filmaffinity.com/es/film997592.html" TargetMode="External"/><Relationship Id="rId822" Type="http://schemas.openxmlformats.org/officeDocument/2006/relationships/hyperlink" Target="https://www.filmaffinity.com/es/film271502.html" TargetMode="External"/><Relationship Id="rId1038" Type="http://schemas.openxmlformats.org/officeDocument/2006/relationships/hyperlink" Target="https://www.filmaffinity.com/es/film455485.html" TargetMode="External"/><Relationship Id="rId1452" Type="http://schemas.openxmlformats.org/officeDocument/2006/relationships/hyperlink" Target="https://www.filmaffinity.com/es/film401106.html" TargetMode="External"/><Relationship Id="rId2503" Type="http://schemas.openxmlformats.org/officeDocument/2006/relationships/hyperlink" Target="https://www.filmaffinity.com/es/film326981.html" TargetMode="External"/><Relationship Id="rId3901" Type="http://schemas.openxmlformats.org/officeDocument/2006/relationships/hyperlink" Target="https://www.filmaffinity.com/es/film255601.html" TargetMode="External"/><Relationship Id="rId5659" Type="http://schemas.openxmlformats.org/officeDocument/2006/relationships/hyperlink" Target="https://www.filmaffinity.com/es/film907387.html" TargetMode="External"/><Relationship Id="rId1105" Type="http://schemas.openxmlformats.org/officeDocument/2006/relationships/hyperlink" Target="https://www.filmaffinity.com/es/film892791.html" TargetMode="External"/><Relationship Id="rId7081" Type="http://schemas.openxmlformats.org/officeDocument/2006/relationships/hyperlink" Target="https://www.filmaffinity.com/es/film278379.html" TargetMode="External"/><Relationship Id="rId3277" Type="http://schemas.openxmlformats.org/officeDocument/2006/relationships/hyperlink" Target="https://www.filmaffinity.com/es/film865260.html" TargetMode="External"/><Relationship Id="rId4675" Type="http://schemas.openxmlformats.org/officeDocument/2006/relationships/hyperlink" Target="https://www.filmaffinity.com/es/film971380.html" TargetMode="External"/><Relationship Id="rId5726" Type="http://schemas.openxmlformats.org/officeDocument/2006/relationships/hyperlink" Target="https://www.filmaffinity.com/es/film584546.html" TargetMode="External"/><Relationship Id="rId198" Type="http://schemas.openxmlformats.org/officeDocument/2006/relationships/hyperlink" Target="https://www.filmaffinity.com/es/film449339.html" TargetMode="External"/><Relationship Id="rId3691" Type="http://schemas.openxmlformats.org/officeDocument/2006/relationships/hyperlink" Target="https://www.filmaffinity.com/es/film899778.html" TargetMode="External"/><Relationship Id="rId4328" Type="http://schemas.openxmlformats.org/officeDocument/2006/relationships/hyperlink" Target="https://www.filmaffinity.com/es/film842109.html" TargetMode="External"/><Relationship Id="rId4742" Type="http://schemas.openxmlformats.org/officeDocument/2006/relationships/hyperlink" Target="https://www.filmaffinity.com/es/film535193.html" TargetMode="External"/><Relationship Id="rId2293" Type="http://schemas.openxmlformats.org/officeDocument/2006/relationships/hyperlink" Target="https://www.filmaffinity.com/es/film286700.html" TargetMode="External"/><Relationship Id="rId3344" Type="http://schemas.openxmlformats.org/officeDocument/2006/relationships/hyperlink" Target="https://www.filmaffinity.com/es/film435997.html" TargetMode="External"/><Relationship Id="rId265" Type="http://schemas.openxmlformats.org/officeDocument/2006/relationships/hyperlink" Target="https://www.filmaffinity.com/es/film350482.html" TargetMode="External"/><Relationship Id="rId2360" Type="http://schemas.openxmlformats.org/officeDocument/2006/relationships/hyperlink" Target="https://www.filmaffinity.com/es/film339042.html" TargetMode="External"/><Relationship Id="rId3411" Type="http://schemas.openxmlformats.org/officeDocument/2006/relationships/hyperlink" Target="https://www.filmaffinity.com/es/film114695.html" TargetMode="External"/><Relationship Id="rId6567" Type="http://schemas.openxmlformats.org/officeDocument/2006/relationships/hyperlink" Target="https://www.filmaffinity.com/es/moviegenre.php?genre=TE&amp;attr=rat_count&amp;nodoc" TargetMode="External"/><Relationship Id="rId6981" Type="http://schemas.openxmlformats.org/officeDocument/2006/relationships/hyperlink" Target="https://www.filmaffinity.com/es/film767738.html" TargetMode="External"/><Relationship Id="rId332" Type="http://schemas.openxmlformats.org/officeDocument/2006/relationships/hyperlink" Target="https://www.filmaffinity.com/es/film974976.html" TargetMode="External"/><Relationship Id="rId2013" Type="http://schemas.openxmlformats.org/officeDocument/2006/relationships/hyperlink" Target="https://www.filmaffinity.com/es/film600705.html" TargetMode="External"/><Relationship Id="rId5169" Type="http://schemas.openxmlformats.org/officeDocument/2006/relationships/hyperlink" Target="https://www.filmaffinity.com/es/film725937.html" TargetMode="External"/><Relationship Id="rId5583" Type="http://schemas.openxmlformats.org/officeDocument/2006/relationships/hyperlink" Target="https://www.filmaffinity.com/es/film355063.html" TargetMode="External"/><Relationship Id="rId6634" Type="http://schemas.openxmlformats.org/officeDocument/2006/relationships/hyperlink" Target="https://www.filmaffinity.com/es/moviegenre.php?genre=TH&amp;attr=rat_count&amp;nodoc" TargetMode="External"/><Relationship Id="rId4185" Type="http://schemas.openxmlformats.org/officeDocument/2006/relationships/hyperlink" Target="https://www.filmaffinity.com/es/film285953.html" TargetMode="External"/><Relationship Id="rId5236" Type="http://schemas.openxmlformats.org/officeDocument/2006/relationships/hyperlink" Target="https://www.filmaffinity.com/es/film545335.html" TargetMode="External"/><Relationship Id="rId1779" Type="http://schemas.openxmlformats.org/officeDocument/2006/relationships/hyperlink" Target="https://www.filmaffinity.com/es/film505776.html" TargetMode="External"/><Relationship Id="rId4252" Type="http://schemas.openxmlformats.org/officeDocument/2006/relationships/hyperlink" Target="https://www.filmaffinity.com/es/film330576.html" TargetMode="External"/><Relationship Id="rId5650" Type="http://schemas.openxmlformats.org/officeDocument/2006/relationships/hyperlink" Target="https://www.filmaffinity.com/es/film548561.html" TargetMode="External"/><Relationship Id="rId6701" Type="http://schemas.openxmlformats.org/officeDocument/2006/relationships/hyperlink" Target="https://www.filmaffinity.com/es/moviegenre.php?genre=TH&amp;attr=rat_count&amp;nodoc" TargetMode="External"/><Relationship Id="rId1846" Type="http://schemas.openxmlformats.org/officeDocument/2006/relationships/hyperlink" Target="https://www.filmaffinity.com/es/film922007.html" TargetMode="External"/><Relationship Id="rId5303" Type="http://schemas.openxmlformats.org/officeDocument/2006/relationships/hyperlink" Target="https://www.filmaffinity.com/es/film107393.html" TargetMode="External"/><Relationship Id="rId1913" Type="http://schemas.openxmlformats.org/officeDocument/2006/relationships/hyperlink" Target="https://www.filmaffinity.com/es/film485370.html" TargetMode="External"/><Relationship Id="rId7475" Type="http://schemas.openxmlformats.org/officeDocument/2006/relationships/hyperlink" Target="https://www.filmaffinity.com/es/film625327.html" TargetMode="External"/><Relationship Id="rId6077" Type="http://schemas.openxmlformats.org/officeDocument/2006/relationships/hyperlink" Target="https://www.filmaffinity.com/es/film738312.html" TargetMode="External"/><Relationship Id="rId6491" Type="http://schemas.openxmlformats.org/officeDocument/2006/relationships/hyperlink" Target="https://www.filmaffinity.com/es/moviegenre.php?genre=AC&amp;attr=rat_count&amp;nodoc" TargetMode="External"/><Relationship Id="rId7128" Type="http://schemas.openxmlformats.org/officeDocument/2006/relationships/hyperlink" Target="https://www.filmaffinity.com/es/film423096.html" TargetMode="External"/><Relationship Id="rId2687" Type="http://schemas.openxmlformats.org/officeDocument/2006/relationships/hyperlink" Target="https://www.filmaffinity.com/es/film344293.html" TargetMode="External"/><Relationship Id="rId3738" Type="http://schemas.openxmlformats.org/officeDocument/2006/relationships/hyperlink" Target="https://www.filmaffinity.com/es/film632157.html" TargetMode="External"/><Relationship Id="rId5093" Type="http://schemas.openxmlformats.org/officeDocument/2006/relationships/hyperlink" Target="https://www.filmaffinity.com/es/film338038.html" TargetMode="External"/><Relationship Id="rId6144" Type="http://schemas.openxmlformats.org/officeDocument/2006/relationships/hyperlink" Target="https://www.filmaffinity.com/es/film326587.html" TargetMode="External"/><Relationship Id="rId659" Type="http://schemas.openxmlformats.org/officeDocument/2006/relationships/hyperlink" Target="https://www.filmaffinity.com/es/film162817.html" TargetMode="External"/><Relationship Id="rId1289" Type="http://schemas.openxmlformats.org/officeDocument/2006/relationships/hyperlink" Target="https://www.filmaffinity.com/es/film177492.html" TargetMode="External"/><Relationship Id="rId5160" Type="http://schemas.openxmlformats.org/officeDocument/2006/relationships/hyperlink" Target="https://www.filmaffinity.com/es/film202687.html" TargetMode="External"/><Relationship Id="rId6211" Type="http://schemas.openxmlformats.org/officeDocument/2006/relationships/hyperlink" Target="https://www.filmaffinity.com/es/film705252.html" TargetMode="External"/><Relationship Id="rId1356" Type="http://schemas.openxmlformats.org/officeDocument/2006/relationships/hyperlink" Target="https://www.filmaffinity.com/es/film468126.html" TargetMode="External"/><Relationship Id="rId2754" Type="http://schemas.openxmlformats.org/officeDocument/2006/relationships/hyperlink" Target="https://www.filmaffinity.com/es/film195231.html" TargetMode="External"/><Relationship Id="rId3805" Type="http://schemas.openxmlformats.org/officeDocument/2006/relationships/hyperlink" Target="https://www.filmaffinity.com/es/film935056.html" TargetMode="External"/><Relationship Id="rId726" Type="http://schemas.openxmlformats.org/officeDocument/2006/relationships/hyperlink" Target="https://www.filmaffinity.com/es/film524141.html" TargetMode="External"/><Relationship Id="rId1009" Type="http://schemas.openxmlformats.org/officeDocument/2006/relationships/hyperlink" Target="https://www.filmaffinity.com/es/film715680.html" TargetMode="External"/><Relationship Id="rId1770" Type="http://schemas.openxmlformats.org/officeDocument/2006/relationships/hyperlink" Target="https://www.filmaffinity.com/es/film794838.html" TargetMode="External"/><Relationship Id="rId2407" Type="http://schemas.openxmlformats.org/officeDocument/2006/relationships/hyperlink" Target="https://www.filmaffinity.com/es/film508975.html" TargetMode="External"/><Relationship Id="rId2821" Type="http://schemas.openxmlformats.org/officeDocument/2006/relationships/hyperlink" Target="https://www.filmaffinity.com/es/film794926.html" TargetMode="External"/><Relationship Id="rId5977" Type="http://schemas.openxmlformats.org/officeDocument/2006/relationships/hyperlink" Target="https://www.filmaffinity.com/es/film925451.html" TargetMode="External"/><Relationship Id="rId62" Type="http://schemas.openxmlformats.org/officeDocument/2006/relationships/hyperlink" Target="https://www.filmaffinity.com/es/film285471.html" TargetMode="External"/><Relationship Id="rId1423" Type="http://schemas.openxmlformats.org/officeDocument/2006/relationships/hyperlink" Target="https://www.filmaffinity.com/es/film325311.html" TargetMode="External"/><Relationship Id="rId4579" Type="http://schemas.openxmlformats.org/officeDocument/2006/relationships/hyperlink" Target="https://www.filmaffinity.com/es/film335424.html" TargetMode="External"/><Relationship Id="rId4993" Type="http://schemas.openxmlformats.org/officeDocument/2006/relationships/hyperlink" Target="https://www.filmaffinity.com/es/film698414.html" TargetMode="External"/><Relationship Id="rId3595" Type="http://schemas.openxmlformats.org/officeDocument/2006/relationships/hyperlink" Target="https://www.filmaffinity.com/es/film523036.html" TargetMode="External"/><Relationship Id="rId4646" Type="http://schemas.openxmlformats.org/officeDocument/2006/relationships/hyperlink" Target="https://www.filmaffinity.com/es/film135925.html" TargetMode="External"/><Relationship Id="rId7052" Type="http://schemas.openxmlformats.org/officeDocument/2006/relationships/hyperlink" Target="https://www.filmaffinity.com/es/film338996.html" TargetMode="External"/><Relationship Id="rId2197" Type="http://schemas.openxmlformats.org/officeDocument/2006/relationships/hyperlink" Target="https://www.filmaffinity.com/es/film623959.html" TargetMode="External"/><Relationship Id="rId3248" Type="http://schemas.openxmlformats.org/officeDocument/2006/relationships/hyperlink" Target="https://www.filmaffinity.com/es/film442016.html" TargetMode="External"/><Relationship Id="rId3662" Type="http://schemas.openxmlformats.org/officeDocument/2006/relationships/hyperlink" Target="https://www.filmaffinity.com/es/film920649.html" TargetMode="External"/><Relationship Id="rId4713" Type="http://schemas.openxmlformats.org/officeDocument/2006/relationships/hyperlink" Target="https://www.filmaffinity.com/es/film344966.html" TargetMode="External"/><Relationship Id="rId169" Type="http://schemas.openxmlformats.org/officeDocument/2006/relationships/hyperlink" Target="https://www.filmaffinity.com/es/film189724.html" TargetMode="External"/><Relationship Id="rId583" Type="http://schemas.openxmlformats.org/officeDocument/2006/relationships/hyperlink" Target="https://www.filmaffinity.com/es/film700770.html" TargetMode="External"/><Relationship Id="rId2264" Type="http://schemas.openxmlformats.org/officeDocument/2006/relationships/hyperlink" Target="https://www.filmaffinity.com/es/film782496.html" TargetMode="External"/><Relationship Id="rId3315" Type="http://schemas.openxmlformats.org/officeDocument/2006/relationships/hyperlink" Target="https://www.filmaffinity.com/es/film438468.html" TargetMode="External"/><Relationship Id="rId236" Type="http://schemas.openxmlformats.org/officeDocument/2006/relationships/hyperlink" Target="https://www.filmaffinity.com/es/film846127.html" TargetMode="External"/><Relationship Id="rId650" Type="http://schemas.openxmlformats.org/officeDocument/2006/relationships/hyperlink" Target="https://www.filmaffinity.com/es/film987559.html" TargetMode="External"/><Relationship Id="rId1280" Type="http://schemas.openxmlformats.org/officeDocument/2006/relationships/hyperlink" Target="https://www.filmaffinity.com/es/film655275.html" TargetMode="External"/><Relationship Id="rId2331" Type="http://schemas.openxmlformats.org/officeDocument/2006/relationships/hyperlink" Target="https://www.filmaffinity.com/es/film535001.html" TargetMode="External"/><Relationship Id="rId5487" Type="http://schemas.openxmlformats.org/officeDocument/2006/relationships/hyperlink" Target="https://www.filmaffinity.com/es/film920164.html" TargetMode="External"/><Relationship Id="rId6885" Type="http://schemas.openxmlformats.org/officeDocument/2006/relationships/hyperlink" Target="https://www.filmaffinity.com/es/film279063.html" TargetMode="External"/><Relationship Id="rId303" Type="http://schemas.openxmlformats.org/officeDocument/2006/relationships/hyperlink" Target="https://www.filmaffinity.com/es/film588764.html" TargetMode="External"/><Relationship Id="rId4089" Type="http://schemas.openxmlformats.org/officeDocument/2006/relationships/hyperlink" Target="https://www.filmaffinity.com/es/film727946.html" TargetMode="External"/><Relationship Id="rId6538" Type="http://schemas.openxmlformats.org/officeDocument/2006/relationships/hyperlink" Target="https://www.filmaffinity.com/es/moviegenre.php?genre=TE&amp;attr=rat_count&amp;nodoc" TargetMode="External"/><Relationship Id="rId6952" Type="http://schemas.openxmlformats.org/officeDocument/2006/relationships/hyperlink" Target="https://www.filmaffinity.com/es/film382918.html" TargetMode="External"/><Relationship Id="rId5554" Type="http://schemas.openxmlformats.org/officeDocument/2006/relationships/hyperlink" Target="https://www.filmaffinity.com/es/film681078.html" TargetMode="External"/><Relationship Id="rId6605" Type="http://schemas.openxmlformats.org/officeDocument/2006/relationships/hyperlink" Target="https://www.filmaffinity.com/es/moviegenre.php?genre=CO&amp;attr=rat_count&amp;nodoc" TargetMode="External"/><Relationship Id="rId1000" Type="http://schemas.openxmlformats.org/officeDocument/2006/relationships/hyperlink" Target="https://www.filmaffinity.com/es/film907213.html" TargetMode="External"/><Relationship Id="rId4156" Type="http://schemas.openxmlformats.org/officeDocument/2006/relationships/hyperlink" Target="https://www.filmaffinity.com/es/film540876.html" TargetMode="External"/><Relationship Id="rId4570" Type="http://schemas.openxmlformats.org/officeDocument/2006/relationships/hyperlink" Target="https://www.filmaffinity.com/es/film356408.html" TargetMode="External"/><Relationship Id="rId5207" Type="http://schemas.openxmlformats.org/officeDocument/2006/relationships/hyperlink" Target="https://www.filmaffinity.com/es/film470126.html" TargetMode="External"/><Relationship Id="rId5621" Type="http://schemas.openxmlformats.org/officeDocument/2006/relationships/hyperlink" Target="https://www.filmaffinity.com/es/film146092.html" TargetMode="External"/><Relationship Id="rId1817" Type="http://schemas.openxmlformats.org/officeDocument/2006/relationships/hyperlink" Target="https://www.filmaffinity.com/es/film447499.html" TargetMode="External"/><Relationship Id="rId3172" Type="http://schemas.openxmlformats.org/officeDocument/2006/relationships/hyperlink" Target="https://www.filmaffinity.com/es/film699649.html" TargetMode="External"/><Relationship Id="rId4223" Type="http://schemas.openxmlformats.org/officeDocument/2006/relationships/hyperlink" Target="https://www.filmaffinity.com/es/film452559.html" TargetMode="External"/><Relationship Id="rId7379" Type="http://schemas.openxmlformats.org/officeDocument/2006/relationships/hyperlink" Target="https://www.filmaffinity.com/es/film729880.html" TargetMode="External"/><Relationship Id="rId6395" Type="http://schemas.openxmlformats.org/officeDocument/2006/relationships/hyperlink" Target="https://www.filmaffinity.com/es/film967006.html" TargetMode="External"/><Relationship Id="rId7446" Type="http://schemas.openxmlformats.org/officeDocument/2006/relationships/hyperlink" Target="https://www.filmaffinity.com/es/film309973.html" TargetMode="External"/><Relationship Id="rId160" Type="http://schemas.openxmlformats.org/officeDocument/2006/relationships/hyperlink" Target="https://www.filmaffinity.com/es/film196986.html" TargetMode="External"/><Relationship Id="rId3989" Type="http://schemas.openxmlformats.org/officeDocument/2006/relationships/hyperlink" Target="https://www.filmaffinity.com/es/film671577.html" TargetMode="External"/><Relationship Id="rId6048" Type="http://schemas.openxmlformats.org/officeDocument/2006/relationships/hyperlink" Target="https://www.filmaffinity.com/es/film686488.html" TargetMode="External"/><Relationship Id="rId6462" Type="http://schemas.openxmlformats.org/officeDocument/2006/relationships/hyperlink" Target="https://www.filmaffinity.com/es/moviegenre.php?genre=CO&amp;attr=rat_count&amp;nodoc" TargetMode="External"/><Relationship Id="rId5064" Type="http://schemas.openxmlformats.org/officeDocument/2006/relationships/hyperlink" Target="https://www.filmaffinity.com/es/film514545.html" TargetMode="External"/><Relationship Id="rId6115" Type="http://schemas.openxmlformats.org/officeDocument/2006/relationships/hyperlink" Target="https://www.filmaffinity.com/es/film929727.html" TargetMode="External"/><Relationship Id="rId977" Type="http://schemas.openxmlformats.org/officeDocument/2006/relationships/hyperlink" Target="https://www.filmaffinity.com/es/film568981.html" TargetMode="External"/><Relationship Id="rId2658" Type="http://schemas.openxmlformats.org/officeDocument/2006/relationships/hyperlink" Target="https://www.filmaffinity.com/es/film876876.html" TargetMode="External"/><Relationship Id="rId3709" Type="http://schemas.openxmlformats.org/officeDocument/2006/relationships/hyperlink" Target="https://www.filmaffinity.com/es/film859406.html" TargetMode="External"/><Relationship Id="rId4080" Type="http://schemas.openxmlformats.org/officeDocument/2006/relationships/hyperlink" Target="https://www.filmaffinity.com/es/film331616.html" TargetMode="External"/><Relationship Id="rId1674" Type="http://schemas.openxmlformats.org/officeDocument/2006/relationships/hyperlink" Target="https://www.filmaffinity.com/es/film770953.html" TargetMode="External"/><Relationship Id="rId2725" Type="http://schemas.openxmlformats.org/officeDocument/2006/relationships/hyperlink" Target="https://www.filmaffinity.com/es/film821211.html" TargetMode="External"/><Relationship Id="rId5131" Type="http://schemas.openxmlformats.org/officeDocument/2006/relationships/hyperlink" Target="https://www.filmaffinity.com/es/film160815.html" TargetMode="External"/><Relationship Id="rId1327" Type="http://schemas.openxmlformats.org/officeDocument/2006/relationships/hyperlink" Target="https://www.filmaffinity.com/es/film123522.html" TargetMode="External"/><Relationship Id="rId1741" Type="http://schemas.openxmlformats.org/officeDocument/2006/relationships/hyperlink" Target="https://www.filmaffinity.com/es/film307205.html" TargetMode="External"/><Relationship Id="rId4897" Type="http://schemas.openxmlformats.org/officeDocument/2006/relationships/hyperlink" Target="https://www.filmaffinity.com/es/film684833.html" TargetMode="External"/><Relationship Id="rId5948" Type="http://schemas.openxmlformats.org/officeDocument/2006/relationships/hyperlink" Target="https://www.filmaffinity.com/es/film738094.html" TargetMode="External"/><Relationship Id="rId33" Type="http://schemas.openxmlformats.org/officeDocument/2006/relationships/hyperlink" Target="https://www.filmaffinity.com/es/film331228.html" TargetMode="External"/><Relationship Id="rId3499" Type="http://schemas.openxmlformats.org/officeDocument/2006/relationships/hyperlink" Target="https://www.filmaffinity.com/es/film355628.html" TargetMode="External"/><Relationship Id="rId7370" Type="http://schemas.openxmlformats.org/officeDocument/2006/relationships/hyperlink" Target="https://www.filmaffinity.com/es/film963866.html" TargetMode="External"/><Relationship Id="rId3566" Type="http://schemas.openxmlformats.org/officeDocument/2006/relationships/hyperlink" Target="https://www.filmaffinity.com/es/film857556.html" TargetMode="External"/><Relationship Id="rId4964" Type="http://schemas.openxmlformats.org/officeDocument/2006/relationships/hyperlink" Target="https://www.filmaffinity.com/es/film604566.html" TargetMode="External"/><Relationship Id="rId7023" Type="http://schemas.openxmlformats.org/officeDocument/2006/relationships/hyperlink" Target="https://www.filmaffinity.com/es/film500448.html" TargetMode="External"/><Relationship Id="rId487" Type="http://schemas.openxmlformats.org/officeDocument/2006/relationships/hyperlink" Target="https://www.filmaffinity.com/es/film671772.html" TargetMode="External"/><Relationship Id="rId2168" Type="http://schemas.openxmlformats.org/officeDocument/2006/relationships/hyperlink" Target="https://www.filmaffinity.com/es/film835250.html" TargetMode="External"/><Relationship Id="rId3219" Type="http://schemas.openxmlformats.org/officeDocument/2006/relationships/hyperlink" Target="https://www.filmaffinity.com/es/film820847.html" TargetMode="External"/><Relationship Id="rId3980" Type="http://schemas.openxmlformats.org/officeDocument/2006/relationships/hyperlink" Target="https://www.filmaffinity.com/es/film494354.html" TargetMode="External"/><Relationship Id="rId4617" Type="http://schemas.openxmlformats.org/officeDocument/2006/relationships/hyperlink" Target="https://www.filmaffinity.com/es/film162717.html" TargetMode="External"/><Relationship Id="rId1184" Type="http://schemas.openxmlformats.org/officeDocument/2006/relationships/hyperlink" Target="https://www.filmaffinity.com/es/film208076.html" TargetMode="External"/><Relationship Id="rId2582" Type="http://schemas.openxmlformats.org/officeDocument/2006/relationships/hyperlink" Target="https://www.filmaffinity.com/es/film720467.html" TargetMode="External"/><Relationship Id="rId3633" Type="http://schemas.openxmlformats.org/officeDocument/2006/relationships/hyperlink" Target="https://www.filmaffinity.com/es/film937494.html" TargetMode="External"/><Relationship Id="rId6789" Type="http://schemas.openxmlformats.org/officeDocument/2006/relationships/hyperlink" Target="https://www.filmaffinity.com/es/film656898.html" TargetMode="External"/><Relationship Id="rId554" Type="http://schemas.openxmlformats.org/officeDocument/2006/relationships/hyperlink" Target="https://www.filmaffinity.com/es/film376793.html" TargetMode="External"/><Relationship Id="rId2235" Type="http://schemas.openxmlformats.org/officeDocument/2006/relationships/hyperlink" Target="https://www.filmaffinity.com/es/film339985.html" TargetMode="External"/><Relationship Id="rId3700" Type="http://schemas.openxmlformats.org/officeDocument/2006/relationships/hyperlink" Target="https://www.filmaffinity.com/es/film957303.html" TargetMode="External"/><Relationship Id="rId6856" Type="http://schemas.openxmlformats.org/officeDocument/2006/relationships/hyperlink" Target="https://www.filmaffinity.com/es/film204822.html" TargetMode="External"/><Relationship Id="rId207" Type="http://schemas.openxmlformats.org/officeDocument/2006/relationships/hyperlink" Target="https://www.filmaffinity.com/es/film239891.html" TargetMode="External"/><Relationship Id="rId621" Type="http://schemas.openxmlformats.org/officeDocument/2006/relationships/hyperlink" Target="https://www.filmaffinity.com/es/film688089.html" TargetMode="External"/><Relationship Id="rId1251" Type="http://schemas.openxmlformats.org/officeDocument/2006/relationships/hyperlink" Target="https://www.filmaffinity.com/es/film832415.html" TargetMode="External"/><Relationship Id="rId2302" Type="http://schemas.openxmlformats.org/officeDocument/2006/relationships/hyperlink" Target="https://www.filmaffinity.com/es/film547143.html" TargetMode="External"/><Relationship Id="rId5458" Type="http://schemas.openxmlformats.org/officeDocument/2006/relationships/hyperlink" Target="https://www.filmaffinity.com/es/film130448.html" TargetMode="External"/><Relationship Id="rId5872" Type="http://schemas.openxmlformats.org/officeDocument/2006/relationships/hyperlink" Target="https://www.filmaffinity.com/es/film979452.html" TargetMode="External"/><Relationship Id="rId6509" Type="http://schemas.openxmlformats.org/officeDocument/2006/relationships/hyperlink" Target="https://www.filmaffinity.com/es/film117532.html" TargetMode="External"/><Relationship Id="rId6923" Type="http://schemas.openxmlformats.org/officeDocument/2006/relationships/hyperlink" Target="https://www.filmaffinity.com/es/film663499.html" TargetMode="External"/><Relationship Id="rId4474" Type="http://schemas.openxmlformats.org/officeDocument/2006/relationships/hyperlink" Target="https://www.filmaffinity.com/es/film196914.html" TargetMode="External"/><Relationship Id="rId5525" Type="http://schemas.openxmlformats.org/officeDocument/2006/relationships/hyperlink" Target="https://www.filmaffinity.com/es/film772463.html" TargetMode="External"/><Relationship Id="rId3076" Type="http://schemas.openxmlformats.org/officeDocument/2006/relationships/hyperlink" Target="https://www.filmaffinity.com/es/film302493.html" TargetMode="External"/><Relationship Id="rId3490" Type="http://schemas.openxmlformats.org/officeDocument/2006/relationships/hyperlink" Target="https://www.filmaffinity.com/es/film503530.html" TargetMode="External"/><Relationship Id="rId4127" Type="http://schemas.openxmlformats.org/officeDocument/2006/relationships/hyperlink" Target="https://www.filmaffinity.com/es/film861246.html" TargetMode="External"/><Relationship Id="rId4541" Type="http://schemas.openxmlformats.org/officeDocument/2006/relationships/hyperlink" Target="https://www.filmaffinity.com/es/film830226.html" TargetMode="External"/><Relationship Id="rId2092" Type="http://schemas.openxmlformats.org/officeDocument/2006/relationships/hyperlink" Target="https://www.filmaffinity.com/es/film255129.html" TargetMode="External"/><Relationship Id="rId3143" Type="http://schemas.openxmlformats.org/officeDocument/2006/relationships/hyperlink" Target="https://www.filmaffinity.com/es/film903258.html" TargetMode="External"/><Relationship Id="rId6299" Type="http://schemas.openxmlformats.org/officeDocument/2006/relationships/hyperlink" Target="https://www.filmaffinity.com/es/film212494.html" TargetMode="External"/><Relationship Id="rId131" Type="http://schemas.openxmlformats.org/officeDocument/2006/relationships/hyperlink" Target="https://www.filmaffinity.com/es/film881576.html" TargetMode="External"/><Relationship Id="rId3210" Type="http://schemas.openxmlformats.org/officeDocument/2006/relationships/hyperlink" Target="https://www.filmaffinity.com/es/film443564.html" TargetMode="External"/><Relationship Id="rId6366" Type="http://schemas.openxmlformats.org/officeDocument/2006/relationships/hyperlink" Target="https://www.filmaffinity.com/es/film245859.html" TargetMode="External"/><Relationship Id="rId6780" Type="http://schemas.openxmlformats.org/officeDocument/2006/relationships/hyperlink" Target="https://www.filmaffinity.com/es/film977487.html" TargetMode="External"/><Relationship Id="rId7417" Type="http://schemas.openxmlformats.org/officeDocument/2006/relationships/hyperlink" Target="https://www.filmaffinity.com/es/film780476.html" TargetMode="External"/><Relationship Id="rId2976" Type="http://schemas.openxmlformats.org/officeDocument/2006/relationships/hyperlink" Target="https://www.filmaffinity.com/es/film454702.html" TargetMode="External"/><Relationship Id="rId5382" Type="http://schemas.openxmlformats.org/officeDocument/2006/relationships/hyperlink" Target="https://www.filmaffinity.com/es/film575519.html" TargetMode="External"/><Relationship Id="rId6019" Type="http://schemas.openxmlformats.org/officeDocument/2006/relationships/hyperlink" Target="https://www.filmaffinity.com/es/film749712.html" TargetMode="External"/><Relationship Id="rId6433" Type="http://schemas.openxmlformats.org/officeDocument/2006/relationships/hyperlink" Target="https://www.filmaffinity.com/es/moviegenre.php?genre=DR&amp;attr=rat_count&amp;nodoc" TargetMode="External"/><Relationship Id="rId948" Type="http://schemas.openxmlformats.org/officeDocument/2006/relationships/hyperlink" Target="https://www.filmaffinity.com/es/film605573.html" TargetMode="External"/><Relationship Id="rId1578" Type="http://schemas.openxmlformats.org/officeDocument/2006/relationships/hyperlink" Target="https://www.filmaffinity.com/es/film689813.html" TargetMode="External"/><Relationship Id="rId1992" Type="http://schemas.openxmlformats.org/officeDocument/2006/relationships/hyperlink" Target="https://www.filmaffinity.com/es/film843446.html" TargetMode="External"/><Relationship Id="rId2629" Type="http://schemas.openxmlformats.org/officeDocument/2006/relationships/hyperlink" Target="https://www.filmaffinity.com/es/film803212.html" TargetMode="External"/><Relationship Id="rId5035" Type="http://schemas.openxmlformats.org/officeDocument/2006/relationships/hyperlink" Target="https://www.filmaffinity.com/es/film212712.html" TargetMode="External"/><Relationship Id="rId6500" Type="http://schemas.openxmlformats.org/officeDocument/2006/relationships/hyperlink" Target="https://www.filmaffinity.com/es/moviegenre.php?genre=CO&amp;attr=rat_count&amp;nodoc" TargetMode="External"/><Relationship Id="rId1645" Type="http://schemas.openxmlformats.org/officeDocument/2006/relationships/hyperlink" Target="https://www.filmaffinity.com/es/film324570.html" TargetMode="External"/><Relationship Id="rId4051" Type="http://schemas.openxmlformats.org/officeDocument/2006/relationships/hyperlink" Target="https://www.filmaffinity.com/es/film318387.html" TargetMode="External"/><Relationship Id="rId5102" Type="http://schemas.openxmlformats.org/officeDocument/2006/relationships/hyperlink" Target="https://www.filmaffinity.com/es/film948772.html" TargetMode="External"/><Relationship Id="rId7274" Type="http://schemas.openxmlformats.org/officeDocument/2006/relationships/hyperlink" Target="https://www.filmaffinity.com/es/film581218.html" TargetMode="External"/><Relationship Id="rId1712" Type="http://schemas.openxmlformats.org/officeDocument/2006/relationships/hyperlink" Target="https://www.filmaffinity.com/es/film427424.html" TargetMode="External"/><Relationship Id="rId4868" Type="http://schemas.openxmlformats.org/officeDocument/2006/relationships/hyperlink" Target="https://www.filmaffinity.com/es/film428052.html" TargetMode="External"/><Relationship Id="rId5919" Type="http://schemas.openxmlformats.org/officeDocument/2006/relationships/hyperlink" Target="https://www.filmaffinity.com/es/film284201.html" TargetMode="External"/><Relationship Id="rId6290" Type="http://schemas.openxmlformats.org/officeDocument/2006/relationships/hyperlink" Target="https://www.filmaffinity.com/es/film856791.html" TargetMode="External"/><Relationship Id="rId3884" Type="http://schemas.openxmlformats.org/officeDocument/2006/relationships/hyperlink" Target="https://www.filmaffinity.com/es/film642994.html" TargetMode="External"/><Relationship Id="rId4935" Type="http://schemas.openxmlformats.org/officeDocument/2006/relationships/hyperlink" Target="https://www.filmaffinity.com/es/film180591.html" TargetMode="External"/><Relationship Id="rId7341" Type="http://schemas.openxmlformats.org/officeDocument/2006/relationships/hyperlink" Target="https://www.filmaffinity.com/es/film666185.html" TargetMode="External"/><Relationship Id="rId2486" Type="http://schemas.openxmlformats.org/officeDocument/2006/relationships/hyperlink" Target="https://www.filmaffinity.com/es/film750953.html" TargetMode="External"/><Relationship Id="rId3537" Type="http://schemas.openxmlformats.org/officeDocument/2006/relationships/hyperlink" Target="https://www.filmaffinity.com/es/film458667.html" TargetMode="External"/><Relationship Id="rId3951" Type="http://schemas.openxmlformats.org/officeDocument/2006/relationships/hyperlink" Target="https://www.filmaffinity.com/es/film235622.html" TargetMode="External"/><Relationship Id="rId458" Type="http://schemas.openxmlformats.org/officeDocument/2006/relationships/hyperlink" Target="https://www.filmaffinity.com/es/film186871.html" TargetMode="External"/><Relationship Id="rId872" Type="http://schemas.openxmlformats.org/officeDocument/2006/relationships/hyperlink" Target="https://www.filmaffinity.com/es/film234843.html" TargetMode="External"/><Relationship Id="rId1088" Type="http://schemas.openxmlformats.org/officeDocument/2006/relationships/hyperlink" Target="https://www.filmaffinity.com/es/film412209.html" TargetMode="External"/><Relationship Id="rId2139" Type="http://schemas.openxmlformats.org/officeDocument/2006/relationships/hyperlink" Target="https://www.filmaffinity.com/es/film365706.html" TargetMode="External"/><Relationship Id="rId2553" Type="http://schemas.openxmlformats.org/officeDocument/2006/relationships/hyperlink" Target="https://www.filmaffinity.com/es/film675336.html" TargetMode="External"/><Relationship Id="rId3604" Type="http://schemas.openxmlformats.org/officeDocument/2006/relationships/hyperlink" Target="https://www.filmaffinity.com/es/film600416.html" TargetMode="External"/><Relationship Id="rId6010" Type="http://schemas.openxmlformats.org/officeDocument/2006/relationships/hyperlink" Target="https://www.filmaffinity.com/es/film240191.html" TargetMode="External"/><Relationship Id="rId525" Type="http://schemas.openxmlformats.org/officeDocument/2006/relationships/hyperlink" Target="https://www.filmaffinity.com/es/film236592.html" TargetMode="External"/><Relationship Id="rId1155" Type="http://schemas.openxmlformats.org/officeDocument/2006/relationships/hyperlink" Target="https://www.filmaffinity.com/es/film325753.html" TargetMode="External"/><Relationship Id="rId2206" Type="http://schemas.openxmlformats.org/officeDocument/2006/relationships/hyperlink" Target="https://www.filmaffinity.com/es/film408460.html" TargetMode="External"/><Relationship Id="rId2620" Type="http://schemas.openxmlformats.org/officeDocument/2006/relationships/hyperlink" Target="https://www.filmaffinity.com/es/film688769.html" TargetMode="External"/><Relationship Id="rId5776" Type="http://schemas.openxmlformats.org/officeDocument/2006/relationships/hyperlink" Target="https://www.filmaffinity.com/es/film950671.html" TargetMode="External"/><Relationship Id="rId1222" Type="http://schemas.openxmlformats.org/officeDocument/2006/relationships/hyperlink" Target="https://www.filmaffinity.com/es/film969163.html" TargetMode="External"/><Relationship Id="rId4378" Type="http://schemas.openxmlformats.org/officeDocument/2006/relationships/hyperlink" Target="https://www.filmaffinity.com/es/film921421.html" TargetMode="External"/><Relationship Id="rId5429" Type="http://schemas.openxmlformats.org/officeDocument/2006/relationships/hyperlink" Target="https://www.filmaffinity.com/es/film816349.html" TargetMode="External"/><Relationship Id="rId6827" Type="http://schemas.openxmlformats.org/officeDocument/2006/relationships/hyperlink" Target="https://www.filmaffinity.com/es/film647893.html" TargetMode="External"/><Relationship Id="rId3394" Type="http://schemas.openxmlformats.org/officeDocument/2006/relationships/hyperlink" Target="https://www.filmaffinity.com/es/film621147.html" TargetMode="External"/><Relationship Id="rId4792" Type="http://schemas.openxmlformats.org/officeDocument/2006/relationships/hyperlink" Target="https://www.filmaffinity.com/es/film978796.html" TargetMode="External"/><Relationship Id="rId5843" Type="http://schemas.openxmlformats.org/officeDocument/2006/relationships/hyperlink" Target="https://www.filmaffinity.com/es/film150564.html" TargetMode="External"/><Relationship Id="rId3047" Type="http://schemas.openxmlformats.org/officeDocument/2006/relationships/hyperlink" Target="https://www.filmaffinity.com/es/film389673.html" TargetMode="External"/><Relationship Id="rId4445" Type="http://schemas.openxmlformats.org/officeDocument/2006/relationships/hyperlink" Target="https://www.filmaffinity.com/es/film949020.html" TargetMode="External"/><Relationship Id="rId5910" Type="http://schemas.openxmlformats.org/officeDocument/2006/relationships/hyperlink" Target="https://www.filmaffinity.com/es/film639420.html" TargetMode="External"/><Relationship Id="rId3461" Type="http://schemas.openxmlformats.org/officeDocument/2006/relationships/hyperlink" Target="https://www.filmaffinity.com/es/film890978.html" TargetMode="External"/><Relationship Id="rId4512" Type="http://schemas.openxmlformats.org/officeDocument/2006/relationships/hyperlink" Target="https://www.filmaffinity.com/es/film508591.html" TargetMode="External"/><Relationship Id="rId382" Type="http://schemas.openxmlformats.org/officeDocument/2006/relationships/hyperlink" Target="https://www.filmaffinity.com/es/film208939.html" TargetMode="External"/><Relationship Id="rId2063" Type="http://schemas.openxmlformats.org/officeDocument/2006/relationships/hyperlink" Target="https://www.filmaffinity.com/es/film120528.html" TargetMode="External"/><Relationship Id="rId3114" Type="http://schemas.openxmlformats.org/officeDocument/2006/relationships/hyperlink" Target="https://www.filmaffinity.com/es/film637438.html" TargetMode="External"/><Relationship Id="rId6684" Type="http://schemas.openxmlformats.org/officeDocument/2006/relationships/hyperlink" Target="https://www.filmaffinity.com/es/moviegenre.php?genre=DR&amp;attr=rat_count&amp;nodoc" TargetMode="External"/><Relationship Id="rId2130" Type="http://schemas.openxmlformats.org/officeDocument/2006/relationships/hyperlink" Target="https://www.filmaffinity.com/es/film211236.html" TargetMode="External"/><Relationship Id="rId5286" Type="http://schemas.openxmlformats.org/officeDocument/2006/relationships/hyperlink" Target="https://www.filmaffinity.com/es/film351360.html" TargetMode="External"/><Relationship Id="rId6337" Type="http://schemas.openxmlformats.org/officeDocument/2006/relationships/hyperlink" Target="https://www.filmaffinity.com/es/film557483.html" TargetMode="External"/><Relationship Id="rId6751" Type="http://schemas.openxmlformats.org/officeDocument/2006/relationships/hyperlink" Target="https://www.filmaffinity.com/es/film439679.html" TargetMode="External"/><Relationship Id="rId102" Type="http://schemas.openxmlformats.org/officeDocument/2006/relationships/hyperlink" Target="https://www.filmaffinity.com/es/film307333.html" TargetMode="External"/><Relationship Id="rId5353" Type="http://schemas.openxmlformats.org/officeDocument/2006/relationships/hyperlink" Target="https://www.filmaffinity.com/es/film171902.html" TargetMode="External"/><Relationship Id="rId6404" Type="http://schemas.openxmlformats.org/officeDocument/2006/relationships/hyperlink" Target="https://www.filmaffinity.com/es/moviegenre.php?genre=TH&amp;attr=rat_count&amp;nodoc" TargetMode="External"/><Relationship Id="rId1896" Type="http://schemas.openxmlformats.org/officeDocument/2006/relationships/hyperlink" Target="https://www.filmaffinity.com/es/film932473.html" TargetMode="External"/><Relationship Id="rId2947" Type="http://schemas.openxmlformats.org/officeDocument/2006/relationships/hyperlink" Target="https://www.filmaffinity.com/es/film731232.html" TargetMode="External"/><Relationship Id="rId5006" Type="http://schemas.openxmlformats.org/officeDocument/2006/relationships/hyperlink" Target="https://www.filmaffinity.com/es/film917208.html" TargetMode="External"/><Relationship Id="rId919" Type="http://schemas.openxmlformats.org/officeDocument/2006/relationships/hyperlink" Target="https://www.filmaffinity.com/es/film525214.html" TargetMode="External"/><Relationship Id="rId1549" Type="http://schemas.openxmlformats.org/officeDocument/2006/relationships/hyperlink" Target="https://www.filmaffinity.com/es/film668648.html" TargetMode="External"/><Relationship Id="rId1963" Type="http://schemas.openxmlformats.org/officeDocument/2006/relationships/hyperlink" Target="https://www.filmaffinity.com/es/film975690.html" TargetMode="External"/><Relationship Id="rId4022" Type="http://schemas.openxmlformats.org/officeDocument/2006/relationships/hyperlink" Target="https://www.filmaffinity.com/es/film732975.html" TargetMode="External"/><Relationship Id="rId5420" Type="http://schemas.openxmlformats.org/officeDocument/2006/relationships/hyperlink" Target="https://www.filmaffinity.com/es/film463354.html" TargetMode="External"/><Relationship Id="rId7178" Type="http://schemas.openxmlformats.org/officeDocument/2006/relationships/hyperlink" Target="https://www.filmaffinity.com/es/film118072.html" TargetMode="External"/><Relationship Id="rId1616" Type="http://schemas.openxmlformats.org/officeDocument/2006/relationships/hyperlink" Target="https://www.filmaffinity.com/es/film723611.html" TargetMode="External"/><Relationship Id="rId3788" Type="http://schemas.openxmlformats.org/officeDocument/2006/relationships/hyperlink" Target="https://www.filmaffinity.com/es/film294883.html" TargetMode="External"/><Relationship Id="rId4839" Type="http://schemas.openxmlformats.org/officeDocument/2006/relationships/hyperlink" Target="https://www.filmaffinity.com/es/film230307.html" TargetMode="External"/><Relationship Id="rId6194" Type="http://schemas.openxmlformats.org/officeDocument/2006/relationships/hyperlink" Target="https://www.filmaffinity.com/es/film461062.html" TargetMode="External"/><Relationship Id="rId7245" Type="http://schemas.openxmlformats.org/officeDocument/2006/relationships/hyperlink" Target="https://www.filmaffinity.com/es/film229143.html" TargetMode="External"/><Relationship Id="rId3855" Type="http://schemas.openxmlformats.org/officeDocument/2006/relationships/hyperlink" Target="https://www.filmaffinity.com/es/film738675.html" TargetMode="External"/><Relationship Id="rId6261" Type="http://schemas.openxmlformats.org/officeDocument/2006/relationships/hyperlink" Target="https://www.filmaffinity.com/es/film615139.html" TargetMode="External"/><Relationship Id="rId7312" Type="http://schemas.openxmlformats.org/officeDocument/2006/relationships/hyperlink" Target="https://www.filmaffinity.com/es/film800726.html" TargetMode="External"/><Relationship Id="rId776" Type="http://schemas.openxmlformats.org/officeDocument/2006/relationships/hyperlink" Target="https://www.filmaffinity.com/es/film791682.html" TargetMode="External"/><Relationship Id="rId2457" Type="http://schemas.openxmlformats.org/officeDocument/2006/relationships/hyperlink" Target="https://www.filmaffinity.com/es/film518358.html" TargetMode="External"/><Relationship Id="rId3508" Type="http://schemas.openxmlformats.org/officeDocument/2006/relationships/hyperlink" Target="https://www.filmaffinity.com/es/film695239.html" TargetMode="External"/><Relationship Id="rId4906" Type="http://schemas.openxmlformats.org/officeDocument/2006/relationships/hyperlink" Target="https://www.filmaffinity.com/es/film524498.html" TargetMode="External"/><Relationship Id="rId429" Type="http://schemas.openxmlformats.org/officeDocument/2006/relationships/hyperlink" Target="https://www.filmaffinity.com/es/film349118.html" TargetMode="External"/><Relationship Id="rId1059" Type="http://schemas.openxmlformats.org/officeDocument/2006/relationships/hyperlink" Target="https://www.filmaffinity.com/es/film476092.html" TargetMode="External"/><Relationship Id="rId1473" Type="http://schemas.openxmlformats.org/officeDocument/2006/relationships/hyperlink" Target="https://www.filmaffinity.com/es/film297873.html" TargetMode="External"/><Relationship Id="rId2871" Type="http://schemas.openxmlformats.org/officeDocument/2006/relationships/hyperlink" Target="https://www.filmaffinity.com/es/film660520.html" TargetMode="External"/><Relationship Id="rId3922" Type="http://schemas.openxmlformats.org/officeDocument/2006/relationships/hyperlink" Target="https://www.filmaffinity.com/es/film609653.html" TargetMode="External"/><Relationship Id="rId843" Type="http://schemas.openxmlformats.org/officeDocument/2006/relationships/hyperlink" Target="https://www.filmaffinity.com/es/film583579.html" TargetMode="External"/><Relationship Id="rId1126" Type="http://schemas.openxmlformats.org/officeDocument/2006/relationships/hyperlink" Target="https://www.filmaffinity.com/es/film629783.html" TargetMode="External"/><Relationship Id="rId2524" Type="http://schemas.openxmlformats.org/officeDocument/2006/relationships/hyperlink" Target="https://www.filmaffinity.com/es/film838133.html" TargetMode="External"/><Relationship Id="rId910" Type="http://schemas.openxmlformats.org/officeDocument/2006/relationships/hyperlink" Target="https://www.filmaffinity.com/es/film833377.html" TargetMode="External"/><Relationship Id="rId1540" Type="http://schemas.openxmlformats.org/officeDocument/2006/relationships/hyperlink" Target="https://www.filmaffinity.com/es/film954475.html" TargetMode="External"/><Relationship Id="rId4696" Type="http://schemas.openxmlformats.org/officeDocument/2006/relationships/hyperlink" Target="https://www.filmaffinity.com/es/film815539.html" TargetMode="External"/><Relationship Id="rId5747" Type="http://schemas.openxmlformats.org/officeDocument/2006/relationships/hyperlink" Target="https://www.filmaffinity.com/es/film975768.html" TargetMode="External"/><Relationship Id="rId3298" Type="http://schemas.openxmlformats.org/officeDocument/2006/relationships/hyperlink" Target="https://www.filmaffinity.com/es/film706549.html" TargetMode="External"/><Relationship Id="rId4349" Type="http://schemas.openxmlformats.org/officeDocument/2006/relationships/hyperlink" Target="https://www.filmaffinity.com/es/film542800.html" TargetMode="External"/><Relationship Id="rId4763" Type="http://schemas.openxmlformats.org/officeDocument/2006/relationships/hyperlink" Target="https://www.filmaffinity.com/es/film476633.html" TargetMode="External"/><Relationship Id="rId5814" Type="http://schemas.openxmlformats.org/officeDocument/2006/relationships/hyperlink" Target="https://www.filmaffinity.com/es/film210415.html" TargetMode="External"/><Relationship Id="rId3365" Type="http://schemas.openxmlformats.org/officeDocument/2006/relationships/hyperlink" Target="https://www.filmaffinity.com/es/film891645.html" TargetMode="External"/><Relationship Id="rId4416" Type="http://schemas.openxmlformats.org/officeDocument/2006/relationships/hyperlink" Target="https://www.filmaffinity.com/es/film631576.html" TargetMode="External"/><Relationship Id="rId4830" Type="http://schemas.openxmlformats.org/officeDocument/2006/relationships/hyperlink" Target="https://www.filmaffinity.com/es/film980163.html" TargetMode="External"/><Relationship Id="rId286" Type="http://schemas.openxmlformats.org/officeDocument/2006/relationships/hyperlink" Target="https://www.filmaffinity.com/es/film827460.html" TargetMode="External"/><Relationship Id="rId2381" Type="http://schemas.openxmlformats.org/officeDocument/2006/relationships/hyperlink" Target="https://www.filmaffinity.com/es/film793532.html" TargetMode="External"/><Relationship Id="rId3018" Type="http://schemas.openxmlformats.org/officeDocument/2006/relationships/hyperlink" Target="https://www.filmaffinity.com/es/film287435.html" TargetMode="External"/><Relationship Id="rId3432" Type="http://schemas.openxmlformats.org/officeDocument/2006/relationships/hyperlink" Target="https://www.filmaffinity.com/es/film138203.html" TargetMode="External"/><Relationship Id="rId6588" Type="http://schemas.openxmlformats.org/officeDocument/2006/relationships/hyperlink" Target="https://www.filmaffinity.com/es/moviegenre.php?genre=CO&amp;attr=rat_count&amp;nodoc" TargetMode="External"/><Relationship Id="rId353" Type="http://schemas.openxmlformats.org/officeDocument/2006/relationships/hyperlink" Target="https://www.filmaffinity.com/es/film640072.html" TargetMode="External"/><Relationship Id="rId2034" Type="http://schemas.openxmlformats.org/officeDocument/2006/relationships/hyperlink" Target="https://www.filmaffinity.com/es/film183069.html" TargetMode="External"/><Relationship Id="rId420" Type="http://schemas.openxmlformats.org/officeDocument/2006/relationships/hyperlink" Target="https://www.filmaffinity.com/es/film545095.html" TargetMode="External"/><Relationship Id="rId1050" Type="http://schemas.openxmlformats.org/officeDocument/2006/relationships/hyperlink" Target="https://www.filmaffinity.com/es/film573619.html" TargetMode="External"/><Relationship Id="rId2101" Type="http://schemas.openxmlformats.org/officeDocument/2006/relationships/hyperlink" Target="https://www.filmaffinity.com/es/film343841.html" TargetMode="External"/><Relationship Id="rId5257" Type="http://schemas.openxmlformats.org/officeDocument/2006/relationships/hyperlink" Target="https://www.filmaffinity.com/es/film212304.html" TargetMode="External"/><Relationship Id="rId6655" Type="http://schemas.openxmlformats.org/officeDocument/2006/relationships/hyperlink" Target="https://www.filmaffinity.com/es/moviegenre.php?genre=DR&amp;attr=rat_count&amp;nodoc" TargetMode="External"/><Relationship Id="rId5671" Type="http://schemas.openxmlformats.org/officeDocument/2006/relationships/hyperlink" Target="https://www.filmaffinity.com/es/film669752.html" TargetMode="External"/><Relationship Id="rId6308" Type="http://schemas.openxmlformats.org/officeDocument/2006/relationships/hyperlink" Target="https://www.filmaffinity.com/es/film142205.html" TargetMode="External"/><Relationship Id="rId6722" Type="http://schemas.openxmlformats.org/officeDocument/2006/relationships/hyperlink" Target="https://www.filmaffinity.com/es/film370126.html" TargetMode="External"/><Relationship Id="rId1867" Type="http://schemas.openxmlformats.org/officeDocument/2006/relationships/hyperlink" Target="https://www.filmaffinity.com/es/film768186.html" TargetMode="External"/><Relationship Id="rId2918" Type="http://schemas.openxmlformats.org/officeDocument/2006/relationships/hyperlink" Target="https://www.filmaffinity.com/es/film596260.html" TargetMode="External"/><Relationship Id="rId4273" Type="http://schemas.openxmlformats.org/officeDocument/2006/relationships/hyperlink" Target="https://www.filmaffinity.com/es/film176360.html" TargetMode="External"/><Relationship Id="rId5324" Type="http://schemas.openxmlformats.org/officeDocument/2006/relationships/hyperlink" Target="https://www.filmaffinity.com/es/film171299.html" TargetMode="External"/><Relationship Id="rId1934" Type="http://schemas.openxmlformats.org/officeDocument/2006/relationships/hyperlink" Target="https://www.filmaffinity.com/es/film473156.html" TargetMode="External"/><Relationship Id="rId4340" Type="http://schemas.openxmlformats.org/officeDocument/2006/relationships/hyperlink" Target="https://www.filmaffinity.com/es/film253465.html" TargetMode="External"/><Relationship Id="rId7496" Type="http://schemas.openxmlformats.org/officeDocument/2006/relationships/hyperlink" Target="https://www.filmaffinity.com/es/film281676.html" TargetMode="External"/><Relationship Id="rId6098" Type="http://schemas.openxmlformats.org/officeDocument/2006/relationships/hyperlink" Target="https://www.filmaffinity.com/es/film863569.html" TargetMode="External"/><Relationship Id="rId7149" Type="http://schemas.openxmlformats.org/officeDocument/2006/relationships/hyperlink" Target="https://www.filmaffinity.com/es/film667551.html" TargetMode="External"/><Relationship Id="rId6165" Type="http://schemas.openxmlformats.org/officeDocument/2006/relationships/hyperlink" Target="https://www.filmaffinity.com/es/film540415.html" TargetMode="External"/><Relationship Id="rId7216" Type="http://schemas.openxmlformats.org/officeDocument/2006/relationships/hyperlink" Target="https://www.filmaffinity.com/es/film707315.html" TargetMode="External"/><Relationship Id="rId3759" Type="http://schemas.openxmlformats.org/officeDocument/2006/relationships/hyperlink" Target="https://www.filmaffinity.com/es/film574958.html" TargetMode="External"/><Relationship Id="rId5181" Type="http://schemas.openxmlformats.org/officeDocument/2006/relationships/hyperlink" Target="https://www.filmaffinity.com/es/film479413.html" TargetMode="External"/><Relationship Id="rId6232" Type="http://schemas.openxmlformats.org/officeDocument/2006/relationships/hyperlink" Target="https://www.filmaffinity.com/es/film793661.html" TargetMode="External"/><Relationship Id="rId2775" Type="http://schemas.openxmlformats.org/officeDocument/2006/relationships/hyperlink" Target="https://www.filmaffinity.com/es/film333810.html" TargetMode="External"/><Relationship Id="rId3826" Type="http://schemas.openxmlformats.org/officeDocument/2006/relationships/hyperlink" Target="https://www.filmaffinity.com/es/film559444.html" TargetMode="External"/><Relationship Id="rId747" Type="http://schemas.openxmlformats.org/officeDocument/2006/relationships/hyperlink" Target="https://www.filmaffinity.com/es/film925130.html" TargetMode="External"/><Relationship Id="rId1377" Type="http://schemas.openxmlformats.org/officeDocument/2006/relationships/hyperlink" Target="https://www.filmaffinity.com/es/film277815.html" TargetMode="External"/><Relationship Id="rId1791" Type="http://schemas.openxmlformats.org/officeDocument/2006/relationships/hyperlink" Target="https://www.filmaffinity.com/es/film331584.html" TargetMode="External"/><Relationship Id="rId2428" Type="http://schemas.openxmlformats.org/officeDocument/2006/relationships/hyperlink" Target="https://www.filmaffinity.com/es/film897463.html" TargetMode="External"/><Relationship Id="rId2842" Type="http://schemas.openxmlformats.org/officeDocument/2006/relationships/hyperlink" Target="https://www.filmaffinity.com/es/film971100.html" TargetMode="External"/><Relationship Id="rId5998" Type="http://schemas.openxmlformats.org/officeDocument/2006/relationships/hyperlink" Target="https://www.filmaffinity.com/es/film203506.html" TargetMode="External"/><Relationship Id="rId83" Type="http://schemas.openxmlformats.org/officeDocument/2006/relationships/hyperlink" Target="https://www.filmaffinity.com/es/film864325.html" TargetMode="External"/><Relationship Id="rId814" Type="http://schemas.openxmlformats.org/officeDocument/2006/relationships/hyperlink" Target="https://www.filmaffinity.com/es/film445391.html" TargetMode="External"/><Relationship Id="rId1444" Type="http://schemas.openxmlformats.org/officeDocument/2006/relationships/hyperlink" Target="https://www.filmaffinity.com/es/film979834.html" TargetMode="External"/><Relationship Id="rId1511" Type="http://schemas.openxmlformats.org/officeDocument/2006/relationships/hyperlink" Target="https://www.filmaffinity.com/es/film294976.html" TargetMode="External"/><Relationship Id="rId4667" Type="http://schemas.openxmlformats.org/officeDocument/2006/relationships/hyperlink" Target="https://www.filmaffinity.com/es/film282603.html" TargetMode="External"/><Relationship Id="rId5718" Type="http://schemas.openxmlformats.org/officeDocument/2006/relationships/hyperlink" Target="https://www.filmaffinity.com/es/film976354.html" TargetMode="External"/><Relationship Id="rId7073" Type="http://schemas.openxmlformats.org/officeDocument/2006/relationships/hyperlink" Target="https://www.filmaffinity.com/es/film198721.html" TargetMode="External"/><Relationship Id="rId3269" Type="http://schemas.openxmlformats.org/officeDocument/2006/relationships/hyperlink" Target="https://www.filmaffinity.com/es/film723517.html" TargetMode="External"/><Relationship Id="rId3683" Type="http://schemas.openxmlformats.org/officeDocument/2006/relationships/hyperlink" Target="https://www.filmaffinity.com/es/film361182.html" TargetMode="External"/><Relationship Id="rId7140" Type="http://schemas.openxmlformats.org/officeDocument/2006/relationships/hyperlink" Target="https://www.filmaffinity.com/es/film658277.html" TargetMode="External"/><Relationship Id="rId2285" Type="http://schemas.openxmlformats.org/officeDocument/2006/relationships/hyperlink" Target="https://www.filmaffinity.com/es/film331924.html" TargetMode="External"/><Relationship Id="rId3336" Type="http://schemas.openxmlformats.org/officeDocument/2006/relationships/hyperlink" Target="https://www.filmaffinity.com/es/film367963.html" TargetMode="External"/><Relationship Id="rId4734" Type="http://schemas.openxmlformats.org/officeDocument/2006/relationships/hyperlink" Target="https://www.filmaffinity.com/es/film456006.html" TargetMode="External"/><Relationship Id="rId257" Type="http://schemas.openxmlformats.org/officeDocument/2006/relationships/hyperlink" Target="https://www.filmaffinity.com/es/film860097.html" TargetMode="External"/><Relationship Id="rId3750" Type="http://schemas.openxmlformats.org/officeDocument/2006/relationships/hyperlink" Target="https://www.filmaffinity.com/es/film158997.html" TargetMode="External"/><Relationship Id="rId4801" Type="http://schemas.openxmlformats.org/officeDocument/2006/relationships/hyperlink" Target="https://www.filmaffinity.com/es/film494014.html" TargetMode="External"/><Relationship Id="rId671" Type="http://schemas.openxmlformats.org/officeDocument/2006/relationships/hyperlink" Target="https://www.filmaffinity.com/es/film280923.html" TargetMode="External"/><Relationship Id="rId2352" Type="http://schemas.openxmlformats.org/officeDocument/2006/relationships/hyperlink" Target="https://www.filmaffinity.com/es/film792109.html" TargetMode="External"/><Relationship Id="rId3403" Type="http://schemas.openxmlformats.org/officeDocument/2006/relationships/hyperlink" Target="https://www.filmaffinity.com/es/film689189.html" TargetMode="External"/><Relationship Id="rId6559" Type="http://schemas.openxmlformats.org/officeDocument/2006/relationships/hyperlink" Target="https://www.filmaffinity.com/es/moviegenre.php?genre=WE&amp;attr=rat_count&amp;nodoc" TargetMode="External"/><Relationship Id="rId6973" Type="http://schemas.openxmlformats.org/officeDocument/2006/relationships/hyperlink" Target="https://www.filmaffinity.com/es/film275686.html" TargetMode="External"/><Relationship Id="rId324" Type="http://schemas.openxmlformats.org/officeDocument/2006/relationships/hyperlink" Target="https://www.filmaffinity.com/es/film595852.html" TargetMode="External"/><Relationship Id="rId2005" Type="http://schemas.openxmlformats.org/officeDocument/2006/relationships/hyperlink" Target="https://www.filmaffinity.com/es/film809305.html" TargetMode="External"/><Relationship Id="rId5575" Type="http://schemas.openxmlformats.org/officeDocument/2006/relationships/hyperlink" Target="https://www.filmaffinity.com/es/film406856.html" TargetMode="External"/><Relationship Id="rId6626" Type="http://schemas.openxmlformats.org/officeDocument/2006/relationships/hyperlink" Target="https://www.filmaffinity.com/es/moviegenre.php?genre=CO&amp;attr=rat_count&amp;nodoc" TargetMode="External"/><Relationship Id="rId1021" Type="http://schemas.openxmlformats.org/officeDocument/2006/relationships/hyperlink" Target="https://www.filmaffinity.com/es/film303342.html" TargetMode="External"/><Relationship Id="rId4177" Type="http://schemas.openxmlformats.org/officeDocument/2006/relationships/hyperlink" Target="https://www.filmaffinity.com/es/film865128.html" TargetMode="External"/><Relationship Id="rId4591" Type="http://schemas.openxmlformats.org/officeDocument/2006/relationships/hyperlink" Target="https://www.filmaffinity.com/es/film572514.html" TargetMode="External"/><Relationship Id="rId5228" Type="http://schemas.openxmlformats.org/officeDocument/2006/relationships/hyperlink" Target="https://www.filmaffinity.com/es/film284002.html" TargetMode="External"/><Relationship Id="rId5642" Type="http://schemas.openxmlformats.org/officeDocument/2006/relationships/hyperlink" Target="https://www.filmaffinity.com/es/film352912.html" TargetMode="External"/><Relationship Id="rId3193" Type="http://schemas.openxmlformats.org/officeDocument/2006/relationships/hyperlink" Target="https://www.filmaffinity.com/es/film758837.html" TargetMode="External"/><Relationship Id="rId4244" Type="http://schemas.openxmlformats.org/officeDocument/2006/relationships/hyperlink" Target="https://www.filmaffinity.com/es/film131917.html" TargetMode="External"/><Relationship Id="rId1838" Type="http://schemas.openxmlformats.org/officeDocument/2006/relationships/hyperlink" Target="https://www.filmaffinity.com/es/film696003.html" TargetMode="External"/><Relationship Id="rId3260" Type="http://schemas.openxmlformats.org/officeDocument/2006/relationships/hyperlink" Target="https://www.filmaffinity.com/es/film870884.html" TargetMode="External"/><Relationship Id="rId4311" Type="http://schemas.openxmlformats.org/officeDocument/2006/relationships/hyperlink" Target="https://www.filmaffinity.com/es/film566814.html" TargetMode="External"/><Relationship Id="rId7467" Type="http://schemas.openxmlformats.org/officeDocument/2006/relationships/hyperlink" Target="https://www.filmaffinity.com/es/film265446.html" TargetMode="External"/><Relationship Id="rId181" Type="http://schemas.openxmlformats.org/officeDocument/2006/relationships/hyperlink" Target="https://www.filmaffinity.com/es/film407812.html" TargetMode="External"/><Relationship Id="rId1905" Type="http://schemas.openxmlformats.org/officeDocument/2006/relationships/hyperlink" Target="https://www.filmaffinity.com/es/film112475.html" TargetMode="External"/><Relationship Id="rId6069" Type="http://schemas.openxmlformats.org/officeDocument/2006/relationships/hyperlink" Target="https://www.filmaffinity.com/es/film854886.html" TargetMode="External"/><Relationship Id="rId5085" Type="http://schemas.openxmlformats.org/officeDocument/2006/relationships/hyperlink" Target="https://www.filmaffinity.com/es/film603421.html" TargetMode="External"/><Relationship Id="rId6483" Type="http://schemas.openxmlformats.org/officeDocument/2006/relationships/hyperlink" Target="https://www.filmaffinity.com/es/moviegenre.php?genre=CO&amp;attr=rat_count&amp;nodoc" TargetMode="External"/><Relationship Id="rId998" Type="http://schemas.openxmlformats.org/officeDocument/2006/relationships/hyperlink" Target="https://www.filmaffinity.com/es/film169447.html" TargetMode="External"/><Relationship Id="rId2679" Type="http://schemas.openxmlformats.org/officeDocument/2006/relationships/hyperlink" Target="https://www.filmaffinity.com/es/film605304.html" TargetMode="External"/><Relationship Id="rId6136" Type="http://schemas.openxmlformats.org/officeDocument/2006/relationships/hyperlink" Target="https://www.filmaffinity.com/es/film721183.html" TargetMode="External"/><Relationship Id="rId6550" Type="http://schemas.openxmlformats.org/officeDocument/2006/relationships/hyperlink" Target="https://www.filmaffinity.com/es/movie-group.php?group-id=351" TargetMode="External"/><Relationship Id="rId1695" Type="http://schemas.openxmlformats.org/officeDocument/2006/relationships/hyperlink" Target="https://www.filmaffinity.com/es/film476371.html" TargetMode="External"/><Relationship Id="rId2746" Type="http://schemas.openxmlformats.org/officeDocument/2006/relationships/hyperlink" Target="https://www.filmaffinity.com/es/film307827.html" TargetMode="External"/><Relationship Id="rId5152" Type="http://schemas.openxmlformats.org/officeDocument/2006/relationships/hyperlink" Target="https://www.filmaffinity.com/es/film413171.html" TargetMode="External"/><Relationship Id="rId6203" Type="http://schemas.openxmlformats.org/officeDocument/2006/relationships/hyperlink" Target="https://www.filmaffinity.com/es/film986371.html" TargetMode="External"/><Relationship Id="rId718" Type="http://schemas.openxmlformats.org/officeDocument/2006/relationships/hyperlink" Target="https://www.filmaffinity.com/es/film264013.html" TargetMode="External"/><Relationship Id="rId1348" Type="http://schemas.openxmlformats.org/officeDocument/2006/relationships/hyperlink" Target="https://www.filmaffinity.com/es/film753145.html" TargetMode="External"/><Relationship Id="rId1762" Type="http://schemas.openxmlformats.org/officeDocument/2006/relationships/hyperlink" Target="https://www.filmaffinity.com/es/film905912.html" TargetMode="External"/><Relationship Id="rId1415" Type="http://schemas.openxmlformats.org/officeDocument/2006/relationships/hyperlink" Target="https://www.filmaffinity.com/es/film855918.html" TargetMode="External"/><Relationship Id="rId2813" Type="http://schemas.openxmlformats.org/officeDocument/2006/relationships/hyperlink" Target="https://www.filmaffinity.com/es/film258941.html" TargetMode="External"/><Relationship Id="rId5969" Type="http://schemas.openxmlformats.org/officeDocument/2006/relationships/hyperlink" Target="https://www.filmaffinity.com/es/film136973.html" TargetMode="External"/><Relationship Id="rId7391" Type="http://schemas.openxmlformats.org/officeDocument/2006/relationships/hyperlink" Target="https://www.filmaffinity.com/es/film817802.html" TargetMode="External"/><Relationship Id="rId54" Type="http://schemas.openxmlformats.org/officeDocument/2006/relationships/hyperlink" Target="https://www.filmaffinity.com/es/film676038.html" TargetMode="External"/><Relationship Id="rId4985" Type="http://schemas.openxmlformats.org/officeDocument/2006/relationships/hyperlink" Target="https://www.filmaffinity.com/es/film809556.html" TargetMode="External"/><Relationship Id="rId7044" Type="http://schemas.openxmlformats.org/officeDocument/2006/relationships/hyperlink" Target="https://www.filmaffinity.com/es/film184825.html" TargetMode="External"/><Relationship Id="rId2189" Type="http://schemas.openxmlformats.org/officeDocument/2006/relationships/hyperlink" Target="https://www.filmaffinity.com/es/film995637.html" TargetMode="External"/><Relationship Id="rId3587" Type="http://schemas.openxmlformats.org/officeDocument/2006/relationships/hyperlink" Target="https://www.filmaffinity.com/es/film425873.html" TargetMode="External"/><Relationship Id="rId4638" Type="http://schemas.openxmlformats.org/officeDocument/2006/relationships/hyperlink" Target="https://www.filmaffinity.com/es/film795293.html" TargetMode="External"/><Relationship Id="rId6060" Type="http://schemas.openxmlformats.org/officeDocument/2006/relationships/hyperlink" Target="https://www.filmaffinity.com/es/film680387.html" TargetMode="External"/><Relationship Id="rId3654" Type="http://schemas.openxmlformats.org/officeDocument/2006/relationships/hyperlink" Target="https://www.filmaffinity.com/es/film740587.html" TargetMode="External"/><Relationship Id="rId4705" Type="http://schemas.openxmlformats.org/officeDocument/2006/relationships/hyperlink" Target="https://www.filmaffinity.com/es/film731441.html" TargetMode="External"/><Relationship Id="rId7111" Type="http://schemas.openxmlformats.org/officeDocument/2006/relationships/hyperlink" Target="https://www.filmaffinity.com/es/film308092.html" TargetMode="External"/><Relationship Id="rId575" Type="http://schemas.openxmlformats.org/officeDocument/2006/relationships/hyperlink" Target="https://www.filmaffinity.com/es/film260393.html" TargetMode="External"/><Relationship Id="rId2256" Type="http://schemas.openxmlformats.org/officeDocument/2006/relationships/hyperlink" Target="https://www.filmaffinity.com/es/film423715.html" TargetMode="External"/><Relationship Id="rId2670" Type="http://schemas.openxmlformats.org/officeDocument/2006/relationships/hyperlink" Target="https://www.filmaffinity.com/es/film535418.html" TargetMode="External"/><Relationship Id="rId3307" Type="http://schemas.openxmlformats.org/officeDocument/2006/relationships/hyperlink" Target="https://www.filmaffinity.com/es/film547835.html" TargetMode="External"/><Relationship Id="rId3721" Type="http://schemas.openxmlformats.org/officeDocument/2006/relationships/hyperlink" Target="https://www.filmaffinity.com/es/film343849.html" TargetMode="External"/><Relationship Id="rId6877" Type="http://schemas.openxmlformats.org/officeDocument/2006/relationships/hyperlink" Target="https://www.filmaffinity.com/es/film189025.html" TargetMode="External"/><Relationship Id="rId228" Type="http://schemas.openxmlformats.org/officeDocument/2006/relationships/hyperlink" Target="https://www.filmaffinity.com/es/film417167.html" TargetMode="External"/><Relationship Id="rId642" Type="http://schemas.openxmlformats.org/officeDocument/2006/relationships/hyperlink" Target="https://www.filmaffinity.com/es/film255635.html" TargetMode="External"/><Relationship Id="rId1272" Type="http://schemas.openxmlformats.org/officeDocument/2006/relationships/hyperlink" Target="https://www.filmaffinity.com/es/film900499.html" TargetMode="External"/><Relationship Id="rId2323" Type="http://schemas.openxmlformats.org/officeDocument/2006/relationships/hyperlink" Target="https://www.filmaffinity.com/es/film321246.html" TargetMode="External"/><Relationship Id="rId5479" Type="http://schemas.openxmlformats.org/officeDocument/2006/relationships/hyperlink" Target="https://www.filmaffinity.com/es/film753749.html" TargetMode="External"/><Relationship Id="rId5893" Type="http://schemas.openxmlformats.org/officeDocument/2006/relationships/hyperlink" Target="https://www.filmaffinity.com/es/film794005.html" TargetMode="External"/><Relationship Id="rId4495" Type="http://schemas.openxmlformats.org/officeDocument/2006/relationships/hyperlink" Target="https://www.filmaffinity.com/es/film733673.html" TargetMode="External"/><Relationship Id="rId5546" Type="http://schemas.openxmlformats.org/officeDocument/2006/relationships/hyperlink" Target="https://www.filmaffinity.com/es/film897001.html" TargetMode="External"/><Relationship Id="rId6944" Type="http://schemas.openxmlformats.org/officeDocument/2006/relationships/hyperlink" Target="https://www.filmaffinity.com/es/film441802.html" TargetMode="External"/><Relationship Id="rId3097" Type="http://schemas.openxmlformats.org/officeDocument/2006/relationships/hyperlink" Target="https://www.filmaffinity.com/es/film547547.html" TargetMode="External"/><Relationship Id="rId4148" Type="http://schemas.openxmlformats.org/officeDocument/2006/relationships/hyperlink" Target="https://www.filmaffinity.com/es/film293124.html" TargetMode="External"/><Relationship Id="rId5960" Type="http://schemas.openxmlformats.org/officeDocument/2006/relationships/hyperlink" Target="https://www.filmaffinity.com/es/film374161.html" TargetMode="External"/><Relationship Id="rId3164" Type="http://schemas.openxmlformats.org/officeDocument/2006/relationships/hyperlink" Target="https://www.filmaffinity.com/es/film495256.html" TargetMode="External"/><Relationship Id="rId4562" Type="http://schemas.openxmlformats.org/officeDocument/2006/relationships/hyperlink" Target="https://www.filmaffinity.com/es/film976064.html" TargetMode="External"/><Relationship Id="rId5613" Type="http://schemas.openxmlformats.org/officeDocument/2006/relationships/hyperlink" Target="https://www.filmaffinity.com/es/film243232.html" TargetMode="External"/><Relationship Id="rId1809" Type="http://schemas.openxmlformats.org/officeDocument/2006/relationships/hyperlink" Target="https://www.filmaffinity.com/es/film251415.html" TargetMode="External"/><Relationship Id="rId4215" Type="http://schemas.openxmlformats.org/officeDocument/2006/relationships/hyperlink" Target="https://www.filmaffinity.com/es/film626025.html" TargetMode="External"/><Relationship Id="rId2180" Type="http://schemas.openxmlformats.org/officeDocument/2006/relationships/hyperlink" Target="https://www.filmaffinity.com/es/film433563.html" TargetMode="External"/><Relationship Id="rId3231" Type="http://schemas.openxmlformats.org/officeDocument/2006/relationships/hyperlink" Target="https://www.filmaffinity.com/es/film953704.html" TargetMode="External"/><Relationship Id="rId6387" Type="http://schemas.openxmlformats.org/officeDocument/2006/relationships/hyperlink" Target="https://www.filmaffinity.com/es/film521044.html" TargetMode="External"/><Relationship Id="rId7438" Type="http://schemas.openxmlformats.org/officeDocument/2006/relationships/hyperlink" Target="https://www.filmaffinity.com/es/film103236.html" TargetMode="External"/><Relationship Id="rId152" Type="http://schemas.openxmlformats.org/officeDocument/2006/relationships/hyperlink" Target="https://www.filmaffinity.com/es/film442986.html" TargetMode="External"/><Relationship Id="rId2997" Type="http://schemas.openxmlformats.org/officeDocument/2006/relationships/hyperlink" Target="https://www.filmaffinity.com/es/film605498.html" TargetMode="External"/><Relationship Id="rId6454" Type="http://schemas.openxmlformats.org/officeDocument/2006/relationships/hyperlink" Target="https://www.filmaffinity.com/es/moviegenre.php?genre=CO&amp;attr=rat_count&amp;nodoc" TargetMode="External"/><Relationship Id="rId969" Type="http://schemas.openxmlformats.org/officeDocument/2006/relationships/hyperlink" Target="https://www.filmaffinity.com/es/film647245.html" TargetMode="External"/><Relationship Id="rId1599" Type="http://schemas.openxmlformats.org/officeDocument/2006/relationships/hyperlink" Target="https://www.filmaffinity.com/es/film941942.html" TargetMode="External"/><Relationship Id="rId5056" Type="http://schemas.openxmlformats.org/officeDocument/2006/relationships/hyperlink" Target="https://www.filmaffinity.com/es/film848337.html" TargetMode="External"/><Relationship Id="rId5470" Type="http://schemas.openxmlformats.org/officeDocument/2006/relationships/hyperlink" Target="https://www.filmaffinity.com/es/film278619.html" TargetMode="External"/><Relationship Id="rId6107" Type="http://schemas.openxmlformats.org/officeDocument/2006/relationships/hyperlink" Target="https://www.filmaffinity.com/es/film144624.html" TargetMode="External"/><Relationship Id="rId6521" Type="http://schemas.openxmlformats.org/officeDocument/2006/relationships/hyperlink" Target="https://www.filmaffinity.com/es/moviegenre.php?genre=DR&amp;attr=rat_count&amp;nodoc" TargetMode="External"/><Relationship Id="rId4072" Type="http://schemas.openxmlformats.org/officeDocument/2006/relationships/hyperlink" Target="https://www.filmaffinity.com/es/film750301.html" TargetMode="External"/><Relationship Id="rId5123" Type="http://schemas.openxmlformats.org/officeDocument/2006/relationships/hyperlink" Target="https://www.filmaffinity.com/es/film279435.html" TargetMode="External"/><Relationship Id="rId1666" Type="http://schemas.openxmlformats.org/officeDocument/2006/relationships/hyperlink" Target="https://www.filmaffinity.com/es/film356867.html" TargetMode="External"/><Relationship Id="rId2717" Type="http://schemas.openxmlformats.org/officeDocument/2006/relationships/hyperlink" Target="https://www.filmaffinity.com/es/film252381.html" TargetMode="External"/><Relationship Id="rId7295" Type="http://schemas.openxmlformats.org/officeDocument/2006/relationships/hyperlink" Target="https://www.filmaffinity.com/es/film367131.html" TargetMode="External"/><Relationship Id="rId1319" Type="http://schemas.openxmlformats.org/officeDocument/2006/relationships/hyperlink" Target="https://www.filmaffinity.com/es/film680283.html" TargetMode="External"/><Relationship Id="rId1733" Type="http://schemas.openxmlformats.org/officeDocument/2006/relationships/hyperlink" Target="https://www.filmaffinity.com/es/film161501.html" TargetMode="External"/><Relationship Id="rId4889" Type="http://schemas.openxmlformats.org/officeDocument/2006/relationships/hyperlink" Target="https://www.filmaffinity.com/es/film565419.html" TargetMode="External"/><Relationship Id="rId25" Type="http://schemas.openxmlformats.org/officeDocument/2006/relationships/hyperlink" Target="https://www.filmaffinity.com/es/film451582.html" TargetMode="External"/><Relationship Id="rId1800" Type="http://schemas.openxmlformats.org/officeDocument/2006/relationships/hyperlink" Target="https://www.filmaffinity.com/es/film828416.html" TargetMode="External"/><Relationship Id="rId4956" Type="http://schemas.openxmlformats.org/officeDocument/2006/relationships/hyperlink" Target="https://www.filmaffinity.com/es/film719662.html" TargetMode="External"/><Relationship Id="rId7362" Type="http://schemas.openxmlformats.org/officeDocument/2006/relationships/hyperlink" Target="https://www.filmaffinity.com/es/film601674.html" TargetMode="External"/><Relationship Id="rId3558" Type="http://schemas.openxmlformats.org/officeDocument/2006/relationships/hyperlink" Target="https://www.filmaffinity.com/es/film841197.html" TargetMode="External"/><Relationship Id="rId3972" Type="http://schemas.openxmlformats.org/officeDocument/2006/relationships/hyperlink" Target="https://www.filmaffinity.com/es/film619891.html" TargetMode="External"/><Relationship Id="rId4609" Type="http://schemas.openxmlformats.org/officeDocument/2006/relationships/hyperlink" Target="https://www.filmaffinity.com/es/film618375.html" TargetMode="External"/><Relationship Id="rId7015" Type="http://schemas.openxmlformats.org/officeDocument/2006/relationships/hyperlink" Target="https://www.filmaffinity.com/es/film405972.html" TargetMode="External"/><Relationship Id="rId479" Type="http://schemas.openxmlformats.org/officeDocument/2006/relationships/hyperlink" Target="https://www.filmaffinity.com/es/film210592.html" TargetMode="External"/><Relationship Id="rId893" Type="http://schemas.openxmlformats.org/officeDocument/2006/relationships/hyperlink" Target="https://www.filmaffinity.com/es/film350776.html" TargetMode="External"/><Relationship Id="rId2574" Type="http://schemas.openxmlformats.org/officeDocument/2006/relationships/hyperlink" Target="https://www.filmaffinity.com/es/film111888.html" TargetMode="External"/><Relationship Id="rId3625" Type="http://schemas.openxmlformats.org/officeDocument/2006/relationships/hyperlink" Target="https://www.filmaffinity.com/es/film786239.html" TargetMode="External"/><Relationship Id="rId6031" Type="http://schemas.openxmlformats.org/officeDocument/2006/relationships/hyperlink" Target="https://www.filmaffinity.com/es/film690613.html" TargetMode="External"/><Relationship Id="rId546" Type="http://schemas.openxmlformats.org/officeDocument/2006/relationships/hyperlink" Target="https://www.filmaffinity.com/es/film199919.html" TargetMode="External"/><Relationship Id="rId1176" Type="http://schemas.openxmlformats.org/officeDocument/2006/relationships/hyperlink" Target="https://www.filmaffinity.com/es/film757761.html" TargetMode="External"/><Relationship Id="rId2227" Type="http://schemas.openxmlformats.org/officeDocument/2006/relationships/hyperlink" Target="https://www.filmaffinity.com/es/film114302.html" TargetMode="External"/><Relationship Id="rId960" Type="http://schemas.openxmlformats.org/officeDocument/2006/relationships/hyperlink" Target="https://www.filmaffinity.com/es/film872338.html" TargetMode="External"/><Relationship Id="rId1243" Type="http://schemas.openxmlformats.org/officeDocument/2006/relationships/hyperlink" Target="https://www.filmaffinity.com/es/film950665.html" TargetMode="External"/><Relationship Id="rId1590" Type="http://schemas.openxmlformats.org/officeDocument/2006/relationships/hyperlink" Target="https://www.filmaffinity.com/es/film209649.html" TargetMode="External"/><Relationship Id="rId2641" Type="http://schemas.openxmlformats.org/officeDocument/2006/relationships/hyperlink" Target="https://www.filmaffinity.com/es/film710220.html" TargetMode="External"/><Relationship Id="rId4399" Type="http://schemas.openxmlformats.org/officeDocument/2006/relationships/hyperlink" Target="https://www.filmaffinity.com/es/film236890.html" TargetMode="External"/><Relationship Id="rId5797" Type="http://schemas.openxmlformats.org/officeDocument/2006/relationships/hyperlink" Target="https://www.filmaffinity.com/es/film120623.html" TargetMode="External"/><Relationship Id="rId6848" Type="http://schemas.openxmlformats.org/officeDocument/2006/relationships/hyperlink" Target="https://www.filmaffinity.com/es/film972281.html" TargetMode="External"/><Relationship Id="rId613" Type="http://schemas.openxmlformats.org/officeDocument/2006/relationships/hyperlink" Target="https://www.filmaffinity.com/es/film121781.html" TargetMode="External"/><Relationship Id="rId5864" Type="http://schemas.openxmlformats.org/officeDocument/2006/relationships/hyperlink" Target="https://www.filmaffinity.com/es/film442943.html" TargetMode="External"/><Relationship Id="rId6915" Type="http://schemas.openxmlformats.org/officeDocument/2006/relationships/hyperlink" Target="https://www.filmaffinity.com/es/film451525.html" TargetMode="External"/><Relationship Id="rId1310" Type="http://schemas.openxmlformats.org/officeDocument/2006/relationships/hyperlink" Target="https://www.filmaffinity.com/es/film900822.html" TargetMode="External"/><Relationship Id="rId4466" Type="http://schemas.openxmlformats.org/officeDocument/2006/relationships/hyperlink" Target="https://www.filmaffinity.com/es/film528649.html" TargetMode="External"/><Relationship Id="rId4880" Type="http://schemas.openxmlformats.org/officeDocument/2006/relationships/hyperlink" Target="https://www.filmaffinity.com/es/film989831.html" TargetMode="External"/><Relationship Id="rId5517" Type="http://schemas.openxmlformats.org/officeDocument/2006/relationships/hyperlink" Target="https://www.filmaffinity.com/es/film148900.html" TargetMode="External"/><Relationship Id="rId5931" Type="http://schemas.openxmlformats.org/officeDocument/2006/relationships/hyperlink" Target="https://www.filmaffinity.com/es/film564615.html" TargetMode="External"/><Relationship Id="rId3068" Type="http://schemas.openxmlformats.org/officeDocument/2006/relationships/hyperlink" Target="https://www.filmaffinity.com/es/film284780.html" TargetMode="External"/><Relationship Id="rId3482" Type="http://schemas.openxmlformats.org/officeDocument/2006/relationships/hyperlink" Target="https://www.filmaffinity.com/es/film745383.html" TargetMode="External"/><Relationship Id="rId4119" Type="http://schemas.openxmlformats.org/officeDocument/2006/relationships/hyperlink" Target="https://www.filmaffinity.com/es/film752069.html" TargetMode="External"/><Relationship Id="rId4533" Type="http://schemas.openxmlformats.org/officeDocument/2006/relationships/hyperlink" Target="https://www.filmaffinity.com/es/film943786.html" TargetMode="External"/><Relationship Id="rId2084" Type="http://schemas.openxmlformats.org/officeDocument/2006/relationships/hyperlink" Target="https://www.filmaffinity.com/es/film639765.html" TargetMode="External"/><Relationship Id="rId3135" Type="http://schemas.openxmlformats.org/officeDocument/2006/relationships/hyperlink" Target="https://www.filmaffinity.com/es/film615353.html" TargetMode="External"/><Relationship Id="rId4600" Type="http://schemas.openxmlformats.org/officeDocument/2006/relationships/hyperlink" Target="https://www.filmaffinity.com/es/film446540.html" TargetMode="External"/><Relationship Id="rId470" Type="http://schemas.openxmlformats.org/officeDocument/2006/relationships/hyperlink" Target="https://www.filmaffinity.com/es/film830804.html" TargetMode="External"/><Relationship Id="rId2151" Type="http://schemas.openxmlformats.org/officeDocument/2006/relationships/hyperlink" Target="https://www.filmaffinity.com/es/film893483.html" TargetMode="External"/><Relationship Id="rId3202" Type="http://schemas.openxmlformats.org/officeDocument/2006/relationships/hyperlink" Target="https://www.filmaffinity.com/es/film886236.html" TargetMode="External"/><Relationship Id="rId6358" Type="http://schemas.openxmlformats.org/officeDocument/2006/relationships/hyperlink" Target="https://www.filmaffinity.com/es/film665732.html" TargetMode="External"/><Relationship Id="rId7409" Type="http://schemas.openxmlformats.org/officeDocument/2006/relationships/hyperlink" Target="https://www.filmaffinity.com/es/film171740.html" TargetMode="External"/><Relationship Id="rId123" Type="http://schemas.openxmlformats.org/officeDocument/2006/relationships/hyperlink" Target="https://www.filmaffinity.com/es/film787771.html" TargetMode="External"/><Relationship Id="rId5374" Type="http://schemas.openxmlformats.org/officeDocument/2006/relationships/hyperlink" Target="https://www.filmaffinity.com/es/film170060.html" TargetMode="External"/><Relationship Id="rId6772" Type="http://schemas.openxmlformats.org/officeDocument/2006/relationships/hyperlink" Target="https://www.filmaffinity.com/es/film523417.html" TargetMode="External"/><Relationship Id="rId2968" Type="http://schemas.openxmlformats.org/officeDocument/2006/relationships/hyperlink" Target="https://www.filmaffinity.com/es/film344407.html" TargetMode="External"/><Relationship Id="rId5027" Type="http://schemas.openxmlformats.org/officeDocument/2006/relationships/hyperlink" Target="https://www.filmaffinity.com/es/film750626.html" TargetMode="External"/><Relationship Id="rId6425" Type="http://schemas.openxmlformats.org/officeDocument/2006/relationships/hyperlink" Target="https://www.filmaffinity.com/es/moviegenre.php?genre=DR&amp;attr=rat_count&amp;nodoc" TargetMode="External"/><Relationship Id="rId1984" Type="http://schemas.openxmlformats.org/officeDocument/2006/relationships/hyperlink" Target="https://www.filmaffinity.com/es/film697728.html" TargetMode="External"/><Relationship Id="rId4390" Type="http://schemas.openxmlformats.org/officeDocument/2006/relationships/hyperlink" Target="https://www.filmaffinity.com/es/film174548.html" TargetMode="External"/><Relationship Id="rId5441" Type="http://schemas.openxmlformats.org/officeDocument/2006/relationships/hyperlink" Target="https://www.filmaffinity.com/es/film766451.html" TargetMode="External"/><Relationship Id="rId1637" Type="http://schemas.openxmlformats.org/officeDocument/2006/relationships/hyperlink" Target="https://www.filmaffinity.com/es/film328170.html" TargetMode="External"/><Relationship Id="rId4043" Type="http://schemas.openxmlformats.org/officeDocument/2006/relationships/hyperlink" Target="https://www.filmaffinity.com/es/film630685.html" TargetMode="External"/><Relationship Id="rId7199" Type="http://schemas.openxmlformats.org/officeDocument/2006/relationships/hyperlink" Target="https://www.filmaffinity.com/es/film169664.html" TargetMode="External"/><Relationship Id="rId1704" Type="http://schemas.openxmlformats.org/officeDocument/2006/relationships/hyperlink" Target="https://www.filmaffinity.com/es/film282960.html" TargetMode="External"/><Relationship Id="rId4110" Type="http://schemas.openxmlformats.org/officeDocument/2006/relationships/hyperlink" Target="https://www.filmaffinity.com/es/film411816.html" TargetMode="External"/><Relationship Id="rId7266" Type="http://schemas.openxmlformats.org/officeDocument/2006/relationships/hyperlink" Target="https://www.filmaffinity.com/es/film178100.html" TargetMode="External"/><Relationship Id="rId6282" Type="http://schemas.openxmlformats.org/officeDocument/2006/relationships/hyperlink" Target="https://www.filmaffinity.com/es/film300397.html" TargetMode="External"/><Relationship Id="rId7333" Type="http://schemas.openxmlformats.org/officeDocument/2006/relationships/hyperlink" Target="https://www.filmaffinity.com/es/film970325.html" TargetMode="External"/><Relationship Id="rId797" Type="http://schemas.openxmlformats.org/officeDocument/2006/relationships/hyperlink" Target="https://www.filmaffinity.com/es/film362917.html" TargetMode="External"/><Relationship Id="rId2478" Type="http://schemas.openxmlformats.org/officeDocument/2006/relationships/hyperlink" Target="https://www.filmaffinity.com/es/film239167.html" TargetMode="External"/><Relationship Id="rId3876" Type="http://schemas.openxmlformats.org/officeDocument/2006/relationships/hyperlink" Target="https://www.filmaffinity.com/es/film470268.html" TargetMode="External"/><Relationship Id="rId4927" Type="http://schemas.openxmlformats.org/officeDocument/2006/relationships/hyperlink" Target="https://www.filmaffinity.com/es/film160882.html" TargetMode="External"/><Relationship Id="rId2892" Type="http://schemas.openxmlformats.org/officeDocument/2006/relationships/hyperlink" Target="https://www.filmaffinity.com/es/film600026.html" TargetMode="External"/><Relationship Id="rId3529" Type="http://schemas.openxmlformats.org/officeDocument/2006/relationships/hyperlink" Target="https://www.filmaffinity.com/es/film820429.html" TargetMode="External"/><Relationship Id="rId3943" Type="http://schemas.openxmlformats.org/officeDocument/2006/relationships/hyperlink" Target="https://www.filmaffinity.com/es/film143838.html" TargetMode="External"/><Relationship Id="rId6002" Type="http://schemas.openxmlformats.org/officeDocument/2006/relationships/hyperlink" Target="https://www.filmaffinity.com/es/film935992.html" TargetMode="External"/><Relationship Id="rId7400" Type="http://schemas.openxmlformats.org/officeDocument/2006/relationships/hyperlink" Target="https://www.filmaffinity.com/es/film418198.html" TargetMode="External"/><Relationship Id="rId864" Type="http://schemas.openxmlformats.org/officeDocument/2006/relationships/hyperlink" Target="https://www.filmaffinity.com/es/film764795.html" TargetMode="External"/><Relationship Id="rId1494" Type="http://schemas.openxmlformats.org/officeDocument/2006/relationships/hyperlink" Target="https://www.filmaffinity.com/es/film419529.html" TargetMode="External"/><Relationship Id="rId2545" Type="http://schemas.openxmlformats.org/officeDocument/2006/relationships/hyperlink" Target="https://www.filmaffinity.com/es/film991294.html" TargetMode="External"/><Relationship Id="rId517" Type="http://schemas.openxmlformats.org/officeDocument/2006/relationships/hyperlink" Target="https://www.filmaffinity.com/es/film951835.html" TargetMode="External"/><Relationship Id="rId931" Type="http://schemas.openxmlformats.org/officeDocument/2006/relationships/hyperlink" Target="https://www.filmaffinity.com/es/film492421.html" TargetMode="External"/><Relationship Id="rId1147" Type="http://schemas.openxmlformats.org/officeDocument/2006/relationships/hyperlink" Target="https://www.filmaffinity.com/es/film662011.html" TargetMode="External"/><Relationship Id="rId1561" Type="http://schemas.openxmlformats.org/officeDocument/2006/relationships/hyperlink" Target="https://www.filmaffinity.com/es/film650499.html" TargetMode="External"/><Relationship Id="rId2612" Type="http://schemas.openxmlformats.org/officeDocument/2006/relationships/hyperlink" Target="https://www.filmaffinity.com/es/film826914.html" TargetMode="External"/><Relationship Id="rId5768" Type="http://schemas.openxmlformats.org/officeDocument/2006/relationships/hyperlink" Target="https://www.filmaffinity.com/es/film771429.html" TargetMode="External"/><Relationship Id="rId6819" Type="http://schemas.openxmlformats.org/officeDocument/2006/relationships/hyperlink" Target="https://www.filmaffinity.com/es/film238290.html" TargetMode="External"/><Relationship Id="rId1214" Type="http://schemas.openxmlformats.org/officeDocument/2006/relationships/hyperlink" Target="https://www.filmaffinity.com/es/film648751.html" TargetMode="External"/><Relationship Id="rId4784" Type="http://schemas.openxmlformats.org/officeDocument/2006/relationships/hyperlink" Target="https://www.filmaffinity.com/es/film207165.html" TargetMode="External"/><Relationship Id="rId5835" Type="http://schemas.openxmlformats.org/officeDocument/2006/relationships/hyperlink" Target="https://www.filmaffinity.com/es/film528217.html" TargetMode="External"/><Relationship Id="rId7190" Type="http://schemas.openxmlformats.org/officeDocument/2006/relationships/hyperlink" Target="https://www.filmaffinity.com/es/film704578.html" TargetMode="External"/><Relationship Id="rId3386" Type="http://schemas.openxmlformats.org/officeDocument/2006/relationships/hyperlink" Target="https://www.filmaffinity.com/es/film530925.html" TargetMode="External"/><Relationship Id="rId4437" Type="http://schemas.openxmlformats.org/officeDocument/2006/relationships/hyperlink" Target="https://www.filmaffinity.com/es/film761938.html" TargetMode="External"/><Relationship Id="rId3039" Type="http://schemas.openxmlformats.org/officeDocument/2006/relationships/hyperlink" Target="https://www.filmaffinity.com/es/film342227.html" TargetMode="External"/><Relationship Id="rId3453" Type="http://schemas.openxmlformats.org/officeDocument/2006/relationships/hyperlink" Target="https://www.filmaffinity.com/es/film413984.html" TargetMode="External"/><Relationship Id="rId4851" Type="http://schemas.openxmlformats.org/officeDocument/2006/relationships/hyperlink" Target="https://www.filmaffinity.com/es/film274734.html" TargetMode="External"/><Relationship Id="rId5902" Type="http://schemas.openxmlformats.org/officeDocument/2006/relationships/hyperlink" Target="https://www.filmaffinity.com/es/film737464.html" TargetMode="External"/><Relationship Id="rId374" Type="http://schemas.openxmlformats.org/officeDocument/2006/relationships/hyperlink" Target="https://www.filmaffinity.com/es/film241270.html" TargetMode="External"/><Relationship Id="rId2055" Type="http://schemas.openxmlformats.org/officeDocument/2006/relationships/hyperlink" Target="https://www.filmaffinity.com/es/film630456.html" TargetMode="External"/><Relationship Id="rId3106" Type="http://schemas.openxmlformats.org/officeDocument/2006/relationships/hyperlink" Target="https://www.filmaffinity.com/es/film746937.html" TargetMode="External"/><Relationship Id="rId4504" Type="http://schemas.openxmlformats.org/officeDocument/2006/relationships/hyperlink" Target="https://www.filmaffinity.com/es/film779937.html" TargetMode="External"/><Relationship Id="rId3520" Type="http://schemas.openxmlformats.org/officeDocument/2006/relationships/hyperlink" Target="https://www.filmaffinity.com/es/film166700.html" TargetMode="External"/><Relationship Id="rId6676" Type="http://schemas.openxmlformats.org/officeDocument/2006/relationships/hyperlink" Target="https://www.filmaffinity.com/es/moviegenre.php?genre=TH&amp;attr=rat_count&amp;nodoc" TargetMode="External"/><Relationship Id="rId441" Type="http://schemas.openxmlformats.org/officeDocument/2006/relationships/hyperlink" Target="https://www.filmaffinity.com/es/film313198.html" TargetMode="External"/><Relationship Id="rId1071" Type="http://schemas.openxmlformats.org/officeDocument/2006/relationships/hyperlink" Target="https://www.filmaffinity.com/es/film937270.html" TargetMode="External"/><Relationship Id="rId2122" Type="http://schemas.openxmlformats.org/officeDocument/2006/relationships/hyperlink" Target="https://www.filmaffinity.com/es/film225901.html" TargetMode="External"/><Relationship Id="rId5278" Type="http://schemas.openxmlformats.org/officeDocument/2006/relationships/hyperlink" Target="https://www.filmaffinity.com/es/film679994.html" TargetMode="External"/><Relationship Id="rId5692" Type="http://schemas.openxmlformats.org/officeDocument/2006/relationships/hyperlink" Target="https://www.filmaffinity.com/es/film130679.html" TargetMode="External"/><Relationship Id="rId6329" Type="http://schemas.openxmlformats.org/officeDocument/2006/relationships/hyperlink" Target="https://www.filmaffinity.com/es/film957874.html" TargetMode="External"/><Relationship Id="rId6743" Type="http://schemas.openxmlformats.org/officeDocument/2006/relationships/hyperlink" Target="https://www.filmaffinity.com/es/film206543.html" TargetMode="External"/><Relationship Id="rId1888" Type="http://schemas.openxmlformats.org/officeDocument/2006/relationships/hyperlink" Target="https://www.filmaffinity.com/es/film124145.html" TargetMode="External"/><Relationship Id="rId2939" Type="http://schemas.openxmlformats.org/officeDocument/2006/relationships/hyperlink" Target="https://www.filmaffinity.com/es/film682830.html" TargetMode="External"/><Relationship Id="rId4294" Type="http://schemas.openxmlformats.org/officeDocument/2006/relationships/hyperlink" Target="https://www.filmaffinity.com/es/film754354.html" TargetMode="External"/><Relationship Id="rId5345" Type="http://schemas.openxmlformats.org/officeDocument/2006/relationships/hyperlink" Target="https://www.filmaffinity.com/es/film600820.html" TargetMode="External"/><Relationship Id="rId6810" Type="http://schemas.openxmlformats.org/officeDocument/2006/relationships/hyperlink" Target="https://www.filmaffinity.com/es/film220909.html" TargetMode="External"/><Relationship Id="rId4361" Type="http://schemas.openxmlformats.org/officeDocument/2006/relationships/hyperlink" Target="https://www.filmaffinity.com/es/film839855.html" TargetMode="External"/><Relationship Id="rId5412" Type="http://schemas.openxmlformats.org/officeDocument/2006/relationships/hyperlink" Target="https://www.filmaffinity.com/es/film908644.html" TargetMode="External"/><Relationship Id="rId1955" Type="http://schemas.openxmlformats.org/officeDocument/2006/relationships/hyperlink" Target="https://www.filmaffinity.com/es/film935906.html" TargetMode="External"/><Relationship Id="rId4014" Type="http://schemas.openxmlformats.org/officeDocument/2006/relationships/hyperlink" Target="https://www.filmaffinity.com/es/film370368.html" TargetMode="External"/><Relationship Id="rId1608" Type="http://schemas.openxmlformats.org/officeDocument/2006/relationships/hyperlink" Target="https://www.filmaffinity.com/es/film146909.html" TargetMode="External"/><Relationship Id="rId3030" Type="http://schemas.openxmlformats.org/officeDocument/2006/relationships/hyperlink" Target="https://www.filmaffinity.com/es/film175535.html" TargetMode="External"/><Relationship Id="rId6186" Type="http://schemas.openxmlformats.org/officeDocument/2006/relationships/hyperlink" Target="https://www.filmaffinity.com/es/film275438.html" TargetMode="External"/><Relationship Id="rId7237" Type="http://schemas.openxmlformats.org/officeDocument/2006/relationships/hyperlink" Target="https://www.filmaffinity.com/es/film706877.html" TargetMode="External"/><Relationship Id="rId2796" Type="http://schemas.openxmlformats.org/officeDocument/2006/relationships/hyperlink" Target="https://www.filmaffinity.com/es/film697201.html" TargetMode="External"/><Relationship Id="rId3847" Type="http://schemas.openxmlformats.org/officeDocument/2006/relationships/hyperlink" Target="https://www.filmaffinity.com/es/film515150.html" TargetMode="External"/><Relationship Id="rId6253" Type="http://schemas.openxmlformats.org/officeDocument/2006/relationships/hyperlink" Target="https://www.filmaffinity.com/es/film486053.html" TargetMode="External"/><Relationship Id="rId7304" Type="http://schemas.openxmlformats.org/officeDocument/2006/relationships/hyperlink" Target="https://www.filmaffinity.com/es/film725823.html" TargetMode="External"/><Relationship Id="rId768" Type="http://schemas.openxmlformats.org/officeDocument/2006/relationships/hyperlink" Target="https://www.filmaffinity.com/es/film458406.html" TargetMode="External"/><Relationship Id="rId1398" Type="http://schemas.openxmlformats.org/officeDocument/2006/relationships/hyperlink" Target="https://www.filmaffinity.com/es/film697613.html" TargetMode="External"/><Relationship Id="rId2449" Type="http://schemas.openxmlformats.org/officeDocument/2006/relationships/hyperlink" Target="https://www.filmaffinity.com/es/film943071.html" TargetMode="External"/><Relationship Id="rId2863" Type="http://schemas.openxmlformats.org/officeDocument/2006/relationships/hyperlink" Target="https://www.filmaffinity.com/es/film436778.html" TargetMode="External"/><Relationship Id="rId3914" Type="http://schemas.openxmlformats.org/officeDocument/2006/relationships/hyperlink" Target="https://www.filmaffinity.com/es/film189615.html" TargetMode="External"/><Relationship Id="rId6320" Type="http://schemas.openxmlformats.org/officeDocument/2006/relationships/hyperlink" Target="https://www.filmaffinity.com/es/film835671.html" TargetMode="External"/><Relationship Id="rId835" Type="http://schemas.openxmlformats.org/officeDocument/2006/relationships/hyperlink" Target="https://www.filmaffinity.com/es/film581753.html" TargetMode="External"/><Relationship Id="rId1465" Type="http://schemas.openxmlformats.org/officeDocument/2006/relationships/hyperlink" Target="https://www.filmaffinity.com/es/film390071.html" TargetMode="External"/><Relationship Id="rId2516" Type="http://schemas.openxmlformats.org/officeDocument/2006/relationships/hyperlink" Target="https://www.filmaffinity.com/es/film313305.html" TargetMode="External"/><Relationship Id="rId1118" Type="http://schemas.openxmlformats.org/officeDocument/2006/relationships/hyperlink" Target="https://www.filmaffinity.com/es/film807001.html" TargetMode="External"/><Relationship Id="rId1532" Type="http://schemas.openxmlformats.org/officeDocument/2006/relationships/hyperlink" Target="https://www.filmaffinity.com/es/film912060.html" TargetMode="External"/><Relationship Id="rId2930" Type="http://schemas.openxmlformats.org/officeDocument/2006/relationships/hyperlink" Target="https://www.filmaffinity.com/es/film958669.html" TargetMode="External"/><Relationship Id="rId4688" Type="http://schemas.openxmlformats.org/officeDocument/2006/relationships/hyperlink" Target="https://www.filmaffinity.com/es/film466142.html" TargetMode="External"/><Relationship Id="rId7094" Type="http://schemas.openxmlformats.org/officeDocument/2006/relationships/hyperlink" Target="https://www.filmaffinity.com/es/film269999.html" TargetMode="External"/><Relationship Id="rId902" Type="http://schemas.openxmlformats.org/officeDocument/2006/relationships/hyperlink" Target="https://www.filmaffinity.com/es/film333537.html" TargetMode="External"/><Relationship Id="rId5739" Type="http://schemas.openxmlformats.org/officeDocument/2006/relationships/hyperlink" Target="https://www.filmaffinity.com/es/film761670.html" TargetMode="External"/><Relationship Id="rId7161" Type="http://schemas.openxmlformats.org/officeDocument/2006/relationships/hyperlink" Target="https://www.filmaffinity.com/es/film547569.html" TargetMode="External"/><Relationship Id="rId4755" Type="http://schemas.openxmlformats.org/officeDocument/2006/relationships/hyperlink" Target="https://www.filmaffinity.com/es/film757509.html" TargetMode="External"/><Relationship Id="rId5806" Type="http://schemas.openxmlformats.org/officeDocument/2006/relationships/hyperlink" Target="https://www.filmaffinity.com/es/film277683.html" TargetMode="External"/><Relationship Id="rId278" Type="http://schemas.openxmlformats.org/officeDocument/2006/relationships/hyperlink" Target="https://www.filmaffinity.com/es/film986067.html" TargetMode="External"/><Relationship Id="rId3357" Type="http://schemas.openxmlformats.org/officeDocument/2006/relationships/hyperlink" Target="https://www.filmaffinity.com/es/film126351.html" TargetMode="External"/><Relationship Id="rId3771" Type="http://schemas.openxmlformats.org/officeDocument/2006/relationships/hyperlink" Target="https://www.filmaffinity.com/es/film642358.html" TargetMode="External"/><Relationship Id="rId4408" Type="http://schemas.openxmlformats.org/officeDocument/2006/relationships/hyperlink" Target="https://www.filmaffinity.com/es/film633938.html" TargetMode="External"/><Relationship Id="rId4822" Type="http://schemas.openxmlformats.org/officeDocument/2006/relationships/hyperlink" Target="https://www.filmaffinity.com/es/film525399.html" TargetMode="External"/><Relationship Id="rId692" Type="http://schemas.openxmlformats.org/officeDocument/2006/relationships/hyperlink" Target="https://www.filmaffinity.com/es/film591128.html" TargetMode="External"/><Relationship Id="rId2373" Type="http://schemas.openxmlformats.org/officeDocument/2006/relationships/hyperlink" Target="https://www.filmaffinity.com/es/film855019.html" TargetMode="External"/><Relationship Id="rId3424" Type="http://schemas.openxmlformats.org/officeDocument/2006/relationships/hyperlink" Target="https://www.filmaffinity.com/es/film915555.html" TargetMode="External"/><Relationship Id="rId6994" Type="http://schemas.openxmlformats.org/officeDocument/2006/relationships/hyperlink" Target="https://www.filmaffinity.com/es/film421592.html" TargetMode="External"/><Relationship Id="rId345" Type="http://schemas.openxmlformats.org/officeDocument/2006/relationships/hyperlink" Target="https://www.filmaffinity.com/es/film601961.html" TargetMode="External"/><Relationship Id="rId2026" Type="http://schemas.openxmlformats.org/officeDocument/2006/relationships/hyperlink" Target="https://www.filmaffinity.com/es/film420610.html" TargetMode="External"/><Relationship Id="rId2440" Type="http://schemas.openxmlformats.org/officeDocument/2006/relationships/hyperlink" Target="https://www.filmaffinity.com/es/film223665.html" TargetMode="External"/><Relationship Id="rId5596" Type="http://schemas.openxmlformats.org/officeDocument/2006/relationships/hyperlink" Target="https://www.filmaffinity.com/es/film479847.html" TargetMode="External"/><Relationship Id="rId6647" Type="http://schemas.openxmlformats.org/officeDocument/2006/relationships/hyperlink" Target="https://www.filmaffinity.com/es/moviegenre.php?genre=CO&amp;attr=rat_count&amp;nodoc" TargetMode="External"/><Relationship Id="rId412" Type="http://schemas.openxmlformats.org/officeDocument/2006/relationships/hyperlink" Target="https://www.filmaffinity.com/es/film155536.html" TargetMode="External"/><Relationship Id="rId1042" Type="http://schemas.openxmlformats.org/officeDocument/2006/relationships/hyperlink" Target="https://www.filmaffinity.com/es/film842721.html" TargetMode="External"/><Relationship Id="rId4198" Type="http://schemas.openxmlformats.org/officeDocument/2006/relationships/hyperlink" Target="https://www.filmaffinity.com/es/film909610.html" TargetMode="External"/><Relationship Id="rId5249" Type="http://schemas.openxmlformats.org/officeDocument/2006/relationships/hyperlink" Target="https://www.filmaffinity.com/es/film127610.html" TargetMode="External"/><Relationship Id="rId5663" Type="http://schemas.openxmlformats.org/officeDocument/2006/relationships/hyperlink" Target="https://www.filmaffinity.com/es/film858363.html" TargetMode="External"/><Relationship Id="rId4265" Type="http://schemas.openxmlformats.org/officeDocument/2006/relationships/hyperlink" Target="https://www.filmaffinity.com/es/film598485.html" TargetMode="External"/><Relationship Id="rId5316" Type="http://schemas.openxmlformats.org/officeDocument/2006/relationships/hyperlink" Target="https://www.filmaffinity.com/es/film601392.html" TargetMode="External"/><Relationship Id="rId6714" Type="http://schemas.openxmlformats.org/officeDocument/2006/relationships/hyperlink" Target="https://www.filmaffinity.com/es/film387993.html" TargetMode="External"/><Relationship Id="rId1859" Type="http://schemas.openxmlformats.org/officeDocument/2006/relationships/hyperlink" Target="https://www.filmaffinity.com/es/film649490.html" TargetMode="External"/><Relationship Id="rId5730" Type="http://schemas.openxmlformats.org/officeDocument/2006/relationships/hyperlink" Target="https://www.filmaffinity.com/es/film287309.html" TargetMode="External"/><Relationship Id="rId1926" Type="http://schemas.openxmlformats.org/officeDocument/2006/relationships/hyperlink" Target="https://www.filmaffinity.com/es/film705608.html" TargetMode="External"/><Relationship Id="rId3281" Type="http://schemas.openxmlformats.org/officeDocument/2006/relationships/hyperlink" Target="https://www.filmaffinity.com/es/film246004.html" TargetMode="External"/><Relationship Id="rId4332" Type="http://schemas.openxmlformats.org/officeDocument/2006/relationships/hyperlink" Target="https://www.filmaffinity.com/es/film500050.html" TargetMode="External"/><Relationship Id="rId7488" Type="http://schemas.openxmlformats.org/officeDocument/2006/relationships/hyperlink" Target="https://www.filmaffinity.com/es/film807156.html" TargetMode="External"/><Relationship Id="rId3001" Type="http://schemas.openxmlformats.org/officeDocument/2006/relationships/hyperlink" Target="https://www.filmaffinity.com/es/film442587.html" TargetMode="External"/><Relationship Id="rId6157" Type="http://schemas.openxmlformats.org/officeDocument/2006/relationships/hyperlink" Target="https://www.filmaffinity.com/es/film268652.html" TargetMode="External"/><Relationship Id="rId6571" Type="http://schemas.openxmlformats.org/officeDocument/2006/relationships/hyperlink" Target="https://www.filmaffinity.com/es/moviegenre.php?genre=CO&amp;attr=rat_count&amp;nodoc" TargetMode="External"/><Relationship Id="rId7208" Type="http://schemas.openxmlformats.org/officeDocument/2006/relationships/hyperlink" Target="https://www.filmaffinity.com/es/film866056.html" TargetMode="External"/><Relationship Id="rId2767" Type="http://schemas.openxmlformats.org/officeDocument/2006/relationships/hyperlink" Target="https://www.filmaffinity.com/es/film128820.html" TargetMode="External"/><Relationship Id="rId5173" Type="http://schemas.openxmlformats.org/officeDocument/2006/relationships/hyperlink" Target="https://www.filmaffinity.com/es/film633401.html" TargetMode="External"/><Relationship Id="rId6224" Type="http://schemas.openxmlformats.org/officeDocument/2006/relationships/hyperlink" Target="https://www.filmaffinity.com/es/film533028.html" TargetMode="External"/><Relationship Id="rId739" Type="http://schemas.openxmlformats.org/officeDocument/2006/relationships/hyperlink" Target="https://www.filmaffinity.com/es/film980587.html" TargetMode="External"/><Relationship Id="rId1369" Type="http://schemas.openxmlformats.org/officeDocument/2006/relationships/hyperlink" Target="https://www.filmaffinity.com/es/film883291.html" TargetMode="External"/><Relationship Id="rId3818" Type="http://schemas.openxmlformats.org/officeDocument/2006/relationships/hyperlink" Target="https://www.filmaffinity.com/es/film966855.html" TargetMode="External"/><Relationship Id="rId5240" Type="http://schemas.openxmlformats.org/officeDocument/2006/relationships/hyperlink" Target="https://www.filmaffinity.com/es/film835799.html" TargetMode="External"/><Relationship Id="rId1783" Type="http://schemas.openxmlformats.org/officeDocument/2006/relationships/hyperlink" Target="https://www.filmaffinity.com/es/film487345.html" TargetMode="External"/><Relationship Id="rId2834" Type="http://schemas.openxmlformats.org/officeDocument/2006/relationships/hyperlink" Target="https://www.filmaffinity.com/es/film497443.html" TargetMode="External"/><Relationship Id="rId75" Type="http://schemas.openxmlformats.org/officeDocument/2006/relationships/hyperlink" Target="https://www.filmaffinity.com/es/film532804.html" TargetMode="External"/><Relationship Id="rId806" Type="http://schemas.openxmlformats.org/officeDocument/2006/relationships/hyperlink" Target="https://www.filmaffinity.com/es/film951353.html" TargetMode="External"/><Relationship Id="rId1436" Type="http://schemas.openxmlformats.org/officeDocument/2006/relationships/hyperlink" Target="https://www.filmaffinity.com/es/film894099.html" TargetMode="External"/><Relationship Id="rId1850" Type="http://schemas.openxmlformats.org/officeDocument/2006/relationships/hyperlink" Target="https://www.filmaffinity.com/es/film564460.html" TargetMode="External"/><Relationship Id="rId2901" Type="http://schemas.openxmlformats.org/officeDocument/2006/relationships/hyperlink" Target="https://www.filmaffinity.com/es/film300731.html" TargetMode="External"/><Relationship Id="rId7065" Type="http://schemas.openxmlformats.org/officeDocument/2006/relationships/hyperlink" Target="https://www.filmaffinity.com/es/film372511.html" TargetMode="External"/><Relationship Id="rId1503" Type="http://schemas.openxmlformats.org/officeDocument/2006/relationships/hyperlink" Target="https://www.filmaffinity.com/es/film791129.html" TargetMode="External"/><Relationship Id="rId4659" Type="http://schemas.openxmlformats.org/officeDocument/2006/relationships/hyperlink" Target="https://www.filmaffinity.com/es/film616440.html" TargetMode="External"/><Relationship Id="rId3675" Type="http://schemas.openxmlformats.org/officeDocument/2006/relationships/hyperlink" Target="https://www.filmaffinity.com/es/film534026.html" TargetMode="External"/><Relationship Id="rId4726" Type="http://schemas.openxmlformats.org/officeDocument/2006/relationships/hyperlink" Target="https://www.filmaffinity.com/es/film562120.html" TargetMode="External"/><Relationship Id="rId6081" Type="http://schemas.openxmlformats.org/officeDocument/2006/relationships/hyperlink" Target="https://www.filmaffinity.com/es/film243671.html" TargetMode="External"/><Relationship Id="rId7132" Type="http://schemas.openxmlformats.org/officeDocument/2006/relationships/hyperlink" Target="https://www.filmaffinity.com/es/film326782.html" TargetMode="External"/><Relationship Id="rId596" Type="http://schemas.openxmlformats.org/officeDocument/2006/relationships/hyperlink" Target="https://www.filmaffinity.com/es/film268075.html" TargetMode="External"/><Relationship Id="rId2277" Type="http://schemas.openxmlformats.org/officeDocument/2006/relationships/hyperlink" Target="https://www.filmaffinity.com/es/film144054.html" TargetMode="External"/><Relationship Id="rId2691" Type="http://schemas.openxmlformats.org/officeDocument/2006/relationships/hyperlink" Target="https://www.filmaffinity.com/es/film964957.html" TargetMode="External"/><Relationship Id="rId3328" Type="http://schemas.openxmlformats.org/officeDocument/2006/relationships/hyperlink" Target="https://www.filmaffinity.com/es/film386517.html" TargetMode="External"/><Relationship Id="rId3742" Type="http://schemas.openxmlformats.org/officeDocument/2006/relationships/hyperlink" Target="https://www.filmaffinity.com/es/film457416.html" TargetMode="External"/><Relationship Id="rId6898" Type="http://schemas.openxmlformats.org/officeDocument/2006/relationships/hyperlink" Target="https://www.filmaffinity.com/es/film350770.html" TargetMode="External"/><Relationship Id="rId249" Type="http://schemas.openxmlformats.org/officeDocument/2006/relationships/hyperlink" Target="https://www.filmaffinity.com/es/film943681.html" TargetMode="External"/><Relationship Id="rId663" Type="http://schemas.openxmlformats.org/officeDocument/2006/relationships/hyperlink" Target="https://www.filmaffinity.com/es/film533416.html" TargetMode="External"/><Relationship Id="rId1293" Type="http://schemas.openxmlformats.org/officeDocument/2006/relationships/hyperlink" Target="https://www.filmaffinity.com/es/film372539.html" TargetMode="External"/><Relationship Id="rId2344" Type="http://schemas.openxmlformats.org/officeDocument/2006/relationships/hyperlink" Target="https://www.filmaffinity.com/es/film556710.html" TargetMode="External"/><Relationship Id="rId316" Type="http://schemas.openxmlformats.org/officeDocument/2006/relationships/hyperlink" Target="https://www.filmaffinity.com/es/film982473.html" TargetMode="External"/><Relationship Id="rId6965" Type="http://schemas.openxmlformats.org/officeDocument/2006/relationships/hyperlink" Target="https://www.filmaffinity.com/es/film738161.html" TargetMode="External"/><Relationship Id="rId730" Type="http://schemas.openxmlformats.org/officeDocument/2006/relationships/hyperlink" Target="https://www.filmaffinity.com/es/film522691.html" TargetMode="External"/><Relationship Id="rId1013" Type="http://schemas.openxmlformats.org/officeDocument/2006/relationships/hyperlink" Target="https://www.filmaffinity.com/es/film501988.html" TargetMode="External"/><Relationship Id="rId1360" Type="http://schemas.openxmlformats.org/officeDocument/2006/relationships/hyperlink" Target="https://www.filmaffinity.com/es/film778099.html" TargetMode="External"/><Relationship Id="rId2411" Type="http://schemas.openxmlformats.org/officeDocument/2006/relationships/hyperlink" Target="https://www.filmaffinity.com/es/film874196.html" TargetMode="External"/><Relationship Id="rId4169" Type="http://schemas.openxmlformats.org/officeDocument/2006/relationships/hyperlink" Target="https://www.filmaffinity.com/es/film511318.html" TargetMode="External"/><Relationship Id="rId5567" Type="http://schemas.openxmlformats.org/officeDocument/2006/relationships/hyperlink" Target="https://www.filmaffinity.com/es/film211434.html" TargetMode="External"/><Relationship Id="rId5981" Type="http://schemas.openxmlformats.org/officeDocument/2006/relationships/hyperlink" Target="https://www.filmaffinity.com/es/film433227.html" TargetMode="External"/><Relationship Id="rId6618" Type="http://schemas.openxmlformats.org/officeDocument/2006/relationships/hyperlink" Target="https://www.filmaffinity.com/es/moviegenre.php?genre=WE&amp;attr=rat_count&amp;nodoc" TargetMode="External"/><Relationship Id="rId4583" Type="http://schemas.openxmlformats.org/officeDocument/2006/relationships/hyperlink" Target="https://www.filmaffinity.com/es/film118134.html" TargetMode="External"/><Relationship Id="rId5634" Type="http://schemas.openxmlformats.org/officeDocument/2006/relationships/hyperlink" Target="https://www.filmaffinity.com/es/film712716.html" TargetMode="External"/><Relationship Id="rId3185" Type="http://schemas.openxmlformats.org/officeDocument/2006/relationships/hyperlink" Target="https://www.filmaffinity.com/es/film375388.html" TargetMode="External"/><Relationship Id="rId4236" Type="http://schemas.openxmlformats.org/officeDocument/2006/relationships/hyperlink" Target="https://www.filmaffinity.com/es/film558874.html" TargetMode="External"/><Relationship Id="rId4650" Type="http://schemas.openxmlformats.org/officeDocument/2006/relationships/hyperlink" Target="https://www.filmaffinity.com/es/film367591.html" TargetMode="External"/><Relationship Id="rId5701" Type="http://schemas.openxmlformats.org/officeDocument/2006/relationships/hyperlink" Target="https://www.filmaffinity.com/es/film128528.html" TargetMode="External"/><Relationship Id="rId3252" Type="http://schemas.openxmlformats.org/officeDocument/2006/relationships/hyperlink" Target="https://www.filmaffinity.com/es/film166103.html" TargetMode="External"/><Relationship Id="rId4303" Type="http://schemas.openxmlformats.org/officeDocument/2006/relationships/hyperlink" Target="https://www.filmaffinity.com/es/film789553.html" TargetMode="External"/><Relationship Id="rId7459" Type="http://schemas.openxmlformats.org/officeDocument/2006/relationships/hyperlink" Target="https://www.filmaffinity.com/es/film269422.html" TargetMode="External"/><Relationship Id="rId173" Type="http://schemas.openxmlformats.org/officeDocument/2006/relationships/hyperlink" Target="https://www.filmaffinity.com/es/film544824.html" TargetMode="External"/><Relationship Id="rId6475" Type="http://schemas.openxmlformats.org/officeDocument/2006/relationships/hyperlink" Target="https://www.filmaffinity.com/es/moviegenre.php?genre=DR&amp;attr=rat_count&amp;nodoc" TargetMode="External"/><Relationship Id="rId240" Type="http://schemas.openxmlformats.org/officeDocument/2006/relationships/hyperlink" Target="https://www.filmaffinity.com/es/film535568.html" TargetMode="External"/><Relationship Id="rId5077" Type="http://schemas.openxmlformats.org/officeDocument/2006/relationships/hyperlink" Target="https://www.filmaffinity.com/es/film597551.html" TargetMode="External"/><Relationship Id="rId6128" Type="http://schemas.openxmlformats.org/officeDocument/2006/relationships/hyperlink" Target="https://www.filmaffinity.com/es/film551084.html" TargetMode="External"/><Relationship Id="rId4093" Type="http://schemas.openxmlformats.org/officeDocument/2006/relationships/hyperlink" Target="https://www.filmaffinity.com/es/film126099.html" TargetMode="External"/><Relationship Id="rId5144" Type="http://schemas.openxmlformats.org/officeDocument/2006/relationships/hyperlink" Target="https://www.filmaffinity.com/es/film948701.html" TargetMode="External"/><Relationship Id="rId5491" Type="http://schemas.openxmlformats.org/officeDocument/2006/relationships/hyperlink" Target="https://www.filmaffinity.com/es/film975051.html" TargetMode="External"/><Relationship Id="rId6542" Type="http://schemas.openxmlformats.org/officeDocument/2006/relationships/hyperlink" Target="https://www.filmaffinity.com/es/moviegenre.php?genre=CO&amp;attr=rat_count&amp;nodoc" TargetMode="External"/><Relationship Id="rId1687" Type="http://schemas.openxmlformats.org/officeDocument/2006/relationships/hyperlink" Target="https://www.filmaffinity.com/es/film859166.html" TargetMode="External"/><Relationship Id="rId2738" Type="http://schemas.openxmlformats.org/officeDocument/2006/relationships/hyperlink" Target="https://www.filmaffinity.com/es/film754749.html" TargetMode="External"/><Relationship Id="rId1754" Type="http://schemas.openxmlformats.org/officeDocument/2006/relationships/hyperlink" Target="https://www.filmaffinity.com/es/film701683.html" TargetMode="External"/><Relationship Id="rId2805" Type="http://schemas.openxmlformats.org/officeDocument/2006/relationships/hyperlink" Target="https://www.filmaffinity.com/es/film424101.html" TargetMode="External"/><Relationship Id="rId4160" Type="http://schemas.openxmlformats.org/officeDocument/2006/relationships/hyperlink" Target="https://www.filmaffinity.com/es/film582922.html" TargetMode="External"/><Relationship Id="rId5211" Type="http://schemas.openxmlformats.org/officeDocument/2006/relationships/hyperlink" Target="https://www.filmaffinity.com/es/film326917.html" TargetMode="External"/><Relationship Id="rId46" Type="http://schemas.openxmlformats.org/officeDocument/2006/relationships/hyperlink" Target="https://www.filmaffinity.com/es/film229416.html" TargetMode="External"/><Relationship Id="rId1407" Type="http://schemas.openxmlformats.org/officeDocument/2006/relationships/hyperlink" Target="https://www.filmaffinity.com/es/film808267.html" TargetMode="External"/><Relationship Id="rId1821" Type="http://schemas.openxmlformats.org/officeDocument/2006/relationships/hyperlink" Target="https://www.filmaffinity.com/es/film898380.html" TargetMode="External"/><Relationship Id="rId4977" Type="http://schemas.openxmlformats.org/officeDocument/2006/relationships/hyperlink" Target="https://www.filmaffinity.com/es/film823311.html" TargetMode="External"/><Relationship Id="rId7383" Type="http://schemas.openxmlformats.org/officeDocument/2006/relationships/hyperlink" Target="https://www.filmaffinity.com/es/film902974.html" TargetMode="External"/><Relationship Id="rId3579" Type="http://schemas.openxmlformats.org/officeDocument/2006/relationships/hyperlink" Target="https://www.filmaffinity.com/es/film725262.html" TargetMode="External"/><Relationship Id="rId7036" Type="http://schemas.openxmlformats.org/officeDocument/2006/relationships/hyperlink" Target="https://www.filmaffinity.com/es/film454724.html" TargetMode="External"/><Relationship Id="rId7450" Type="http://schemas.openxmlformats.org/officeDocument/2006/relationships/hyperlink" Target="https://www.filmaffinity.com/es/film183121.html" TargetMode="External"/><Relationship Id="rId2595" Type="http://schemas.openxmlformats.org/officeDocument/2006/relationships/hyperlink" Target="https://www.filmaffinity.com/es/film814952.html" TargetMode="External"/><Relationship Id="rId3993" Type="http://schemas.openxmlformats.org/officeDocument/2006/relationships/hyperlink" Target="https://www.filmaffinity.com/es/film463046.html" TargetMode="External"/><Relationship Id="rId6052" Type="http://schemas.openxmlformats.org/officeDocument/2006/relationships/hyperlink" Target="https://www.filmaffinity.com/es/film311563.html" TargetMode="External"/><Relationship Id="rId7103" Type="http://schemas.openxmlformats.org/officeDocument/2006/relationships/hyperlink" Target="https://www.filmaffinity.com/es/film162299.html" TargetMode="External"/><Relationship Id="rId567" Type="http://schemas.openxmlformats.org/officeDocument/2006/relationships/hyperlink" Target="https://www.filmaffinity.com/es/film539566.html" TargetMode="External"/><Relationship Id="rId1197" Type="http://schemas.openxmlformats.org/officeDocument/2006/relationships/hyperlink" Target="https://www.filmaffinity.com/es/film875181.html" TargetMode="External"/><Relationship Id="rId2248" Type="http://schemas.openxmlformats.org/officeDocument/2006/relationships/hyperlink" Target="https://www.filmaffinity.com/es/film400925.html" TargetMode="External"/><Relationship Id="rId3646" Type="http://schemas.openxmlformats.org/officeDocument/2006/relationships/hyperlink" Target="https://www.filmaffinity.com/es/film837617.html" TargetMode="External"/><Relationship Id="rId981" Type="http://schemas.openxmlformats.org/officeDocument/2006/relationships/hyperlink" Target="https://www.filmaffinity.com/es/film634034.html" TargetMode="External"/><Relationship Id="rId2662" Type="http://schemas.openxmlformats.org/officeDocument/2006/relationships/hyperlink" Target="https://www.filmaffinity.com/es/film357119.html" TargetMode="External"/><Relationship Id="rId3713" Type="http://schemas.openxmlformats.org/officeDocument/2006/relationships/hyperlink" Target="https://www.filmaffinity.com/es/film557819.html" TargetMode="External"/><Relationship Id="rId6869" Type="http://schemas.openxmlformats.org/officeDocument/2006/relationships/hyperlink" Target="https://www.filmaffinity.com/es/film700754.html" TargetMode="External"/><Relationship Id="rId634" Type="http://schemas.openxmlformats.org/officeDocument/2006/relationships/hyperlink" Target="https://www.filmaffinity.com/es/film101022.html" TargetMode="External"/><Relationship Id="rId1264" Type="http://schemas.openxmlformats.org/officeDocument/2006/relationships/hyperlink" Target="https://www.filmaffinity.com/es/film461847.html" TargetMode="External"/><Relationship Id="rId2315" Type="http://schemas.openxmlformats.org/officeDocument/2006/relationships/hyperlink" Target="https://www.filmaffinity.com/es/film903453.html" TargetMode="External"/><Relationship Id="rId5885" Type="http://schemas.openxmlformats.org/officeDocument/2006/relationships/hyperlink" Target="https://www.filmaffinity.com/es/film843621.html" TargetMode="External"/><Relationship Id="rId6936" Type="http://schemas.openxmlformats.org/officeDocument/2006/relationships/hyperlink" Target="https://www.filmaffinity.com/es/film266841.html" TargetMode="External"/><Relationship Id="rId701" Type="http://schemas.openxmlformats.org/officeDocument/2006/relationships/hyperlink" Target="https://www.filmaffinity.com/es/film194748.html" TargetMode="External"/><Relationship Id="rId1331" Type="http://schemas.openxmlformats.org/officeDocument/2006/relationships/hyperlink" Target="https://www.filmaffinity.com/es/film412706.html" TargetMode="External"/><Relationship Id="rId4487" Type="http://schemas.openxmlformats.org/officeDocument/2006/relationships/hyperlink" Target="https://www.filmaffinity.com/es/film465367.html" TargetMode="External"/><Relationship Id="rId5538" Type="http://schemas.openxmlformats.org/officeDocument/2006/relationships/hyperlink" Target="https://www.filmaffinity.com/es/film886755.html" TargetMode="External"/><Relationship Id="rId5952" Type="http://schemas.openxmlformats.org/officeDocument/2006/relationships/hyperlink" Target="https://www.filmaffinity.com/es/film632981.html" TargetMode="External"/><Relationship Id="rId3089" Type="http://schemas.openxmlformats.org/officeDocument/2006/relationships/hyperlink" Target="https://www.filmaffinity.com/es/film838994.html" TargetMode="External"/><Relationship Id="rId4554" Type="http://schemas.openxmlformats.org/officeDocument/2006/relationships/hyperlink" Target="https://www.filmaffinity.com/es/film450355.html" TargetMode="External"/><Relationship Id="rId5605" Type="http://schemas.openxmlformats.org/officeDocument/2006/relationships/hyperlink" Target="https://www.filmaffinity.com/es/film257249.html" TargetMode="External"/><Relationship Id="rId3156" Type="http://schemas.openxmlformats.org/officeDocument/2006/relationships/hyperlink" Target="https://www.filmaffinity.com/es/film444964.html" TargetMode="External"/><Relationship Id="rId4207" Type="http://schemas.openxmlformats.org/officeDocument/2006/relationships/hyperlink" Target="https://www.filmaffinity.com/es/film695647.html" TargetMode="External"/><Relationship Id="rId491" Type="http://schemas.openxmlformats.org/officeDocument/2006/relationships/hyperlink" Target="https://www.filmaffinity.com/es/film604597.html" TargetMode="External"/><Relationship Id="rId2172" Type="http://schemas.openxmlformats.org/officeDocument/2006/relationships/hyperlink" Target="https://www.filmaffinity.com/es/film307515.html" TargetMode="External"/><Relationship Id="rId3223" Type="http://schemas.openxmlformats.org/officeDocument/2006/relationships/hyperlink" Target="https://www.filmaffinity.com/es/film301890.html" TargetMode="External"/><Relationship Id="rId3570" Type="http://schemas.openxmlformats.org/officeDocument/2006/relationships/hyperlink" Target="https://www.filmaffinity.com/es/film779676.html" TargetMode="External"/><Relationship Id="rId4621" Type="http://schemas.openxmlformats.org/officeDocument/2006/relationships/hyperlink" Target="https://www.filmaffinity.com/es/film794991.html" TargetMode="External"/><Relationship Id="rId6379" Type="http://schemas.openxmlformats.org/officeDocument/2006/relationships/hyperlink" Target="https://www.filmaffinity.com/es/film888142.html" TargetMode="External"/><Relationship Id="rId144" Type="http://schemas.openxmlformats.org/officeDocument/2006/relationships/hyperlink" Target="https://www.filmaffinity.com/es/film464305.html" TargetMode="External"/><Relationship Id="rId6793" Type="http://schemas.openxmlformats.org/officeDocument/2006/relationships/hyperlink" Target="https://www.filmaffinity.com/es/film955535.html" TargetMode="External"/><Relationship Id="rId2989" Type="http://schemas.openxmlformats.org/officeDocument/2006/relationships/hyperlink" Target="https://www.filmaffinity.com/es/film538720.html" TargetMode="External"/><Relationship Id="rId5395" Type="http://schemas.openxmlformats.org/officeDocument/2006/relationships/hyperlink" Target="https://www.filmaffinity.com/es/film892502.html" TargetMode="External"/><Relationship Id="rId6446" Type="http://schemas.openxmlformats.org/officeDocument/2006/relationships/hyperlink" Target="https://www.filmaffinity.com/es/moviegenre.php?genre=CO&amp;attr=rat_count&amp;nodoc" TargetMode="External"/><Relationship Id="rId6860" Type="http://schemas.openxmlformats.org/officeDocument/2006/relationships/hyperlink" Target="https://www.filmaffinity.com/es/film481326.html" TargetMode="External"/><Relationship Id="rId211" Type="http://schemas.openxmlformats.org/officeDocument/2006/relationships/hyperlink" Target="https://www.filmaffinity.com/es/film772059.html" TargetMode="External"/><Relationship Id="rId5048" Type="http://schemas.openxmlformats.org/officeDocument/2006/relationships/hyperlink" Target="https://www.filmaffinity.com/es/film287218.html" TargetMode="External"/><Relationship Id="rId5462" Type="http://schemas.openxmlformats.org/officeDocument/2006/relationships/hyperlink" Target="https://www.filmaffinity.com/es/film906884.html" TargetMode="External"/><Relationship Id="rId6513" Type="http://schemas.openxmlformats.org/officeDocument/2006/relationships/hyperlink" Target="https://www.filmaffinity.com/es/moviegenre.php?genre=CO&amp;attr=rat_count&amp;nodoc" TargetMode="External"/><Relationship Id="rId1658" Type="http://schemas.openxmlformats.org/officeDocument/2006/relationships/hyperlink" Target="https://www.filmaffinity.com/es/film825016.html" TargetMode="External"/><Relationship Id="rId2709" Type="http://schemas.openxmlformats.org/officeDocument/2006/relationships/hyperlink" Target="https://www.filmaffinity.com/es/film149839.html" TargetMode="External"/><Relationship Id="rId4064" Type="http://schemas.openxmlformats.org/officeDocument/2006/relationships/hyperlink" Target="https://www.filmaffinity.com/es/film866133.html" TargetMode="External"/><Relationship Id="rId5115" Type="http://schemas.openxmlformats.org/officeDocument/2006/relationships/hyperlink" Target="https://www.filmaffinity.com/es/film859262.html" TargetMode="External"/><Relationship Id="rId3080" Type="http://schemas.openxmlformats.org/officeDocument/2006/relationships/hyperlink" Target="https://www.filmaffinity.com/es/film595954.html" TargetMode="External"/><Relationship Id="rId4131" Type="http://schemas.openxmlformats.org/officeDocument/2006/relationships/hyperlink" Target="https://www.filmaffinity.com/es/film439342.html" TargetMode="External"/><Relationship Id="rId7287" Type="http://schemas.openxmlformats.org/officeDocument/2006/relationships/hyperlink" Target="https://www.filmaffinity.com/es/film740447.html" TargetMode="External"/><Relationship Id="rId1725" Type="http://schemas.openxmlformats.org/officeDocument/2006/relationships/hyperlink" Target="https://www.filmaffinity.com/es/film177614.html" TargetMode="External"/><Relationship Id="rId7354" Type="http://schemas.openxmlformats.org/officeDocument/2006/relationships/hyperlink" Target="https://www.filmaffinity.com/es/film336014.html" TargetMode="External"/><Relationship Id="rId17" Type="http://schemas.openxmlformats.org/officeDocument/2006/relationships/hyperlink" Target="https://www.filmaffinity.com/es/film810073.html" TargetMode="External"/><Relationship Id="rId3897" Type="http://schemas.openxmlformats.org/officeDocument/2006/relationships/hyperlink" Target="https://www.filmaffinity.com/es/film500727.html" TargetMode="External"/><Relationship Id="rId4948" Type="http://schemas.openxmlformats.org/officeDocument/2006/relationships/hyperlink" Target="https://www.filmaffinity.com/es/film419370.html" TargetMode="External"/><Relationship Id="rId7007" Type="http://schemas.openxmlformats.org/officeDocument/2006/relationships/hyperlink" Target="https://www.filmaffinity.com/es/film124013.html" TargetMode="External"/><Relationship Id="rId2499" Type="http://schemas.openxmlformats.org/officeDocument/2006/relationships/hyperlink" Target="https://www.filmaffinity.com/es/film423489.html" TargetMode="External"/><Relationship Id="rId3964" Type="http://schemas.openxmlformats.org/officeDocument/2006/relationships/hyperlink" Target="https://www.filmaffinity.com/es/film140027.html" TargetMode="External"/><Relationship Id="rId6370" Type="http://schemas.openxmlformats.org/officeDocument/2006/relationships/hyperlink" Target="https://www.filmaffinity.com/es/film279581.html" TargetMode="External"/><Relationship Id="rId7421" Type="http://schemas.openxmlformats.org/officeDocument/2006/relationships/hyperlink" Target="https://www.filmaffinity.com/es/film636380.html" TargetMode="External"/><Relationship Id="rId1" Type="http://schemas.openxmlformats.org/officeDocument/2006/relationships/hyperlink" Target="https://www.filmaffinity.com/es/film976922.html" TargetMode="External"/><Relationship Id="rId885" Type="http://schemas.openxmlformats.org/officeDocument/2006/relationships/hyperlink" Target="https://www.filmaffinity.com/es/film665055.html" TargetMode="External"/><Relationship Id="rId2566" Type="http://schemas.openxmlformats.org/officeDocument/2006/relationships/hyperlink" Target="https://www.filmaffinity.com/es/film271708.html" TargetMode="External"/><Relationship Id="rId2980" Type="http://schemas.openxmlformats.org/officeDocument/2006/relationships/hyperlink" Target="https://www.filmaffinity.com/es/film181581.html" TargetMode="External"/><Relationship Id="rId3617" Type="http://schemas.openxmlformats.org/officeDocument/2006/relationships/hyperlink" Target="https://www.filmaffinity.com/es/film813767.html" TargetMode="External"/><Relationship Id="rId6023" Type="http://schemas.openxmlformats.org/officeDocument/2006/relationships/hyperlink" Target="https://www.filmaffinity.com/es/film327875.html" TargetMode="External"/><Relationship Id="rId538" Type="http://schemas.openxmlformats.org/officeDocument/2006/relationships/hyperlink" Target="https://www.filmaffinity.com/es/film271983.html" TargetMode="External"/><Relationship Id="rId952" Type="http://schemas.openxmlformats.org/officeDocument/2006/relationships/hyperlink" Target="https://www.filmaffinity.com/es/film796722.html" TargetMode="External"/><Relationship Id="rId1168" Type="http://schemas.openxmlformats.org/officeDocument/2006/relationships/hyperlink" Target="https://www.filmaffinity.com/es/film807869.html" TargetMode="External"/><Relationship Id="rId1582" Type="http://schemas.openxmlformats.org/officeDocument/2006/relationships/hyperlink" Target="https://www.filmaffinity.com/es/film818669.html" TargetMode="External"/><Relationship Id="rId2219" Type="http://schemas.openxmlformats.org/officeDocument/2006/relationships/hyperlink" Target="https://www.filmaffinity.com/es/film996310.html" TargetMode="External"/><Relationship Id="rId2633" Type="http://schemas.openxmlformats.org/officeDocument/2006/relationships/hyperlink" Target="https://www.filmaffinity.com/es/film165753.html" TargetMode="External"/><Relationship Id="rId5789" Type="http://schemas.openxmlformats.org/officeDocument/2006/relationships/hyperlink" Target="https://www.filmaffinity.com/es/film822305.html" TargetMode="External"/><Relationship Id="rId605" Type="http://schemas.openxmlformats.org/officeDocument/2006/relationships/hyperlink" Target="https://www.filmaffinity.com/es/film904807.html" TargetMode="External"/><Relationship Id="rId1235" Type="http://schemas.openxmlformats.org/officeDocument/2006/relationships/hyperlink" Target="https://www.filmaffinity.com/es/film582956.html" TargetMode="External"/><Relationship Id="rId1302" Type="http://schemas.openxmlformats.org/officeDocument/2006/relationships/hyperlink" Target="https://www.filmaffinity.com/es/film206445.html" TargetMode="External"/><Relationship Id="rId2700" Type="http://schemas.openxmlformats.org/officeDocument/2006/relationships/hyperlink" Target="https://www.filmaffinity.com/es/film752731.html" TargetMode="External"/><Relationship Id="rId4458" Type="http://schemas.openxmlformats.org/officeDocument/2006/relationships/hyperlink" Target="https://www.filmaffinity.com/es/film147686.html" TargetMode="External"/><Relationship Id="rId5856" Type="http://schemas.openxmlformats.org/officeDocument/2006/relationships/hyperlink" Target="https://www.filmaffinity.com/es/film441748.html" TargetMode="External"/><Relationship Id="rId6907" Type="http://schemas.openxmlformats.org/officeDocument/2006/relationships/hyperlink" Target="https://www.filmaffinity.com/es/film832949.html" TargetMode="External"/><Relationship Id="rId4872" Type="http://schemas.openxmlformats.org/officeDocument/2006/relationships/hyperlink" Target="https://www.filmaffinity.com/es/film908606.html" TargetMode="External"/><Relationship Id="rId5509" Type="http://schemas.openxmlformats.org/officeDocument/2006/relationships/hyperlink" Target="https://www.filmaffinity.com/es/film658863.html" TargetMode="External"/><Relationship Id="rId5923" Type="http://schemas.openxmlformats.org/officeDocument/2006/relationships/hyperlink" Target="https://www.filmaffinity.com/es/film838071.html" TargetMode="External"/><Relationship Id="rId395" Type="http://schemas.openxmlformats.org/officeDocument/2006/relationships/hyperlink" Target="https://www.filmaffinity.com/es/film791711.html" TargetMode="External"/><Relationship Id="rId2076" Type="http://schemas.openxmlformats.org/officeDocument/2006/relationships/hyperlink" Target="https://www.filmaffinity.com/es/film642105.html" TargetMode="External"/><Relationship Id="rId3474" Type="http://schemas.openxmlformats.org/officeDocument/2006/relationships/hyperlink" Target="https://www.filmaffinity.com/es/film378381.html" TargetMode="External"/><Relationship Id="rId4525" Type="http://schemas.openxmlformats.org/officeDocument/2006/relationships/hyperlink" Target="https://www.filmaffinity.com/es/film177270.html" TargetMode="External"/><Relationship Id="rId2490" Type="http://schemas.openxmlformats.org/officeDocument/2006/relationships/hyperlink" Target="https://www.filmaffinity.com/es/film444796.html" TargetMode="External"/><Relationship Id="rId3127" Type="http://schemas.openxmlformats.org/officeDocument/2006/relationships/hyperlink" Target="https://www.filmaffinity.com/es/film135039.html" TargetMode="External"/><Relationship Id="rId3541" Type="http://schemas.openxmlformats.org/officeDocument/2006/relationships/hyperlink" Target="https://www.filmaffinity.com/es/film810485.html" TargetMode="External"/><Relationship Id="rId6697" Type="http://schemas.openxmlformats.org/officeDocument/2006/relationships/hyperlink" Target="https://www.filmaffinity.com/es/moviegenre.php?genre=WE&amp;attr=rat_count&amp;nodoc" TargetMode="External"/><Relationship Id="rId462" Type="http://schemas.openxmlformats.org/officeDocument/2006/relationships/hyperlink" Target="https://www.filmaffinity.com/es/film104627.html" TargetMode="External"/><Relationship Id="rId1092" Type="http://schemas.openxmlformats.org/officeDocument/2006/relationships/hyperlink" Target="https://www.filmaffinity.com/es/film712287.html" TargetMode="External"/><Relationship Id="rId2143" Type="http://schemas.openxmlformats.org/officeDocument/2006/relationships/hyperlink" Target="https://www.filmaffinity.com/es/film143163.html" TargetMode="External"/><Relationship Id="rId5299" Type="http://schemas.openxmlformats.org/officeDocument/2006/relationships/hyperlink" Target="https://www.filmaffinity.com/es/film359325.html" TargetMode="External"/><Relationship Id="rId6764" Type="http://schemas.openxmlformats.org/officeDocument/2006/relationships/hyperlink" Target="https://www.filmaffinity.com/es/film990211.html" TargetMode="External"/><Relationship Id="rId115" Type="http://schemas.openxmlformats.org/officeDocument/2006/relationships/hyperlink" Target="https://www.filmaffinity.com/es/film386695.html" TargetMode="External"/><Relationship Id="rId2210" Type="http://schemas.openxmlformats.org/officeDocument/2006/relationships/hyperlink" Target="https://www.filmaffinity.com/es/film842923.html" TargetMode="External"/><Relationship Id="rId5366" Type="http://schemas.openxmlformats.org/officeDocument/2006/relationships/hyperlink" Target="https://www.filmaffinity.com/es/film218585.html" TargetMode="External"/><Relationship Id="rId6417" Type="http://schemas.openxmlformats.org/officeDocument/2006/relationships/hyperlink" Target="https://www.filmaffinity.com/es/moviegenre.php?genre=TH&amp;attr=rat_count&amp;nodoc" TargetMode="External"/><Relationship Id="rId4382" Type="http://schemas.openxmlformats.org/officeDocument/2006/relationships/hyperlink" Target="https://www.filmaffinity.com/es/film957408.html" TargetMode="External"/><Relationship Id="rId5019" Type="http://schemas.openxmlformats.org/officeDocument/2006/relationships/hyperlink" Target="https://www.filmaffinity.com/es/film457280.html" TargetMode="External"/><Relationship Id="rId5433" Type="http://schemas.openxmlformats.org/officeDocument/2006/relationships/hyperlink" Target="https://www.filmaffinity.com/es/film595614.html" TargetMode="External"/><Relationship Id="rId5780" Type="http://schemas.openxmlformats.org/officeDocument/2006/relationships/hyperlink" Target="https://www.filmaffinity.com/es/film269965.html" TargetMode="External"/><Relationship Id="rId6831" Type="http://schemas.openxmlformats.org/officeDocument/2006/relationships/hyperlink" Target="https://www.filmaffinity.com/es/film145514.html" TargetMode="External"/><Relationship Id="rId1976" Type="http://schemas.openxmlformats.org/officeDocument/2006/relationships/hyperlink" Target="https://www.filmaffinity.com/es/film479690.html" TargetMode="External"/><Relationship Id="rId4035" Type="http://schemas.openxmlformats.org/officeDocument/2006/relationships/hyperlink" Target="https://www.filmaffinity.com/es/film717269.html" TargetMode="External"/><Relationship Id="rId1629" Type="http://schemas.openxmlformats.org/officeDocument/2006/relationships/hyperlink" Target="https://www.filmaffinity.com/es/film681567.html" TargetMode="External"/><Relationship Id="rId5500" Type="http://schemas.openxmlformats.org/officeDocument/2006/relationships/hyperlink" Target="https://www.filmaffinity.com/es/film355494.html" TargetMode="External"/><Relationship Id="rId3051" Type="http://schemas.openxmlformats.org/officeDocument/2006/relationships/hyperlink" Target="https://www.filmaffinity.com/es/film113265.html" TargetMode="External"/><Relationship Id="rId4102" Type="http://schemas.openxmlformats.org/officeDocument/2006/relationships/hyperlink" Target="https://www.filmaffinity.com/es/film521028.html" TargetMode="External"/><Relationship Id="rId7258" Type="http://schemas.openxmlformats.org/officeDocument/2006/relationships/hyperlink" Target="https://www.filmaffinity.com/es/film840712.html" TargetMode="External"/><Relationship Id="rId3868" Type="http://schemas.openxmlformats.org/officeDocument/2006/relationships/hyperlink" Target="https://www.filmaffinity.com/es/film993412.html" TargetMode="External"/><Relationship Id="rId4919" Type="http://schemas.openxmlformats.org/officeDocument/2006/relationships/hyperlink" Target="https://www.filmaffinity.com/es/film612775.html" TargetMode="External"/><Relationship Id="rId6274" Type="http://schemas.openxmlformats.org/officeDocument/2006/relationships/hyperlink" Target="https://www.filmaffinity.com/es/film448019.html" TargetMode="External"/><Relationship Id="rId7325" Type="http://schemas.openxmlformats.org/officeDocument/2006/relationships/hyperlink" Target="https://www.filmaffinity.com/es/film870623.html" TargetMode="External"/><Relationship Id="rId789" Type="http://schemas.openxmlformats.org/officeDocument/2006/relationships/hyperlink" Target="https://www.filmaffinity.com/es/film702460.html" TargetMode="External"/><Relationship Id="rId2884" Type="http://schemas.openxmlformats.org/officeDocument/2006/relationships/hyperlink" Target="https://www.filmaffinity.com/es/film927721.html" TargetMode="External"/><Relationship Id="rId5290" Type="http://schemas.openxmlformats.org/officeDocument/2006/relationships/hyperlink" Target="https://www.filmaffinity.com/es/film555952.html" TargetMode="External"/><Relationship Id="rId6341" Type="http://schemas.openxmlformats.org/officeDocument/2006/relationships/hyperlink" Target="https://www.filmaffinity.com/es/film962307.html" TargetMode="External"/><Relationship Id="rId856" Type="http://schemas.openxmlformats.org/officeDocument/2006/relationships/hyperlink" Target="https://www.filmaffinity.com/es/film333264.html" TargetMode="External"/><Relationship Id="rId1486" Type="http://schemas.openxmlformats.org/officeDocument/2006/relationships/hyperlink" Target="https://www.filmaffinity.com/es/film983299.html" TargetMode="External"/><Relationship Id="rId2537" Type="http://schemas.openxmlformats.org/officeDocument/2006/relationships/hyperlink" Target="https://www.filmaffinity.com/es/film139144.html" TargetMode="External"/><Relationship Id="rId3935" Type="http://schemas.openxmlformats.org/officeDocument/2006/relationships/hyperlink" Target="https://www.filmaffinity.com/es/film629071.html" TargetMode="External"/><Relationship Id="rId509" Type="http://schemas.openxmlformats.org/officeDocument/2006/relationships/hyperlink" Target="https://www.filmaffinity.com/es/film424061.html" TargetMode="External"/><Relationship Id="rId1139" Type="http://schemas.openxmlformats.org/officeDocument/2006/relationships/hyperlink" Target="https://www.filmaffinity.com/es/film360338.html" TargetMode="External"/><Relationship Id="rId2951" Type="http://schemas.openxmlformats.org/officeDocument/2006/relationships/hyperlink" Target="https://www.filmaffinity.com/es/film178161.html" TargetMode="External"/><Relationship Id="rId5010" Type="http://schemas.openxmlformats.org/officeDocument/2006/relationships/hyperlink" Target="https://www.filmaffinity.com/es/film413322.html" TargetMode="External"/><Relationship Id="rId923" Type="http://schemas.openxmlformats.org/officeDocument/2006/relationships/hyperlink" Target="https://www.filmaffinity.com/es/film472342.html" TargetMode="External"/><Relationship Id="rId1553" Type="http://schemas.openxmlformats.org/officeDocument/2006/relationships/hyperlink" Target="https://www.filmaffinity.com/es/film200862.html" TargetMode="External"/><Relationship Id="rId2604" Type="http://schemas.openxmlformats.org/officeDocument/2006/relationships/hyperlink" Target="https://www.filmaffinity.com/es/film378721.html" TargetMode="External"/><Relationship Id="rId1206" Type="http://schemas.openxmlformats.org/officeDocument/2006/relationships/hyperlink" Target="https://www.filmaffinity.com/es/film461911.html" TargetMode="External"/><Relationship Id="rId1620" Type="http://schemas.openxmlformats.org/officeDocument/2006/relationships/hyperlink" Target="https://www.filmaffinity.com/es/film175965.html" TargetMode="External"/><Relationship Id="rId4776" Type="http://schemas.openxmlformats.org/officeDocument/2006/relationships/hyperlink" Target="https://www.filmaffinity.com/es/film232462.html" TargetMode="External"/><Relationship Id="rId5827" Type="http://schemas.openxmlformats.org/officeDocument/2006/relationships/hyperlink" Target="https://www.filmaffinity.com/es/film896039.html" TargetMode="External"/><Relationship Id="rId7182" Type="http://schemas.openxmlformats.org/officeDocument/2006/relationships/hyperlink" Target="https://www.filmaffinity.com/es/film351965.html" TargetMode="External"/><Relationship Id="rId3378" Type="http://schemas.openxmlformats.org/officeDocument/2006/relationships/hyperlink" Target="https://www.filmaffinity.com/es/film351334.html" TargetMode="External"/><Relationship Id="rId3792" Type="http://schemas.openxmlformats.org/officeDocument/2006/relationships/hyperlink" Target="https://www.filmaffinity.com/es/film150992.html" TargetMode="External"/><Relationship Id="rId4429" Type="http://schemas.openxmlformats.org/officeDocument/2006/relationships/hyperlink" Target="https://www.filmaffinity.com/es/film316547.html" TargetMode="External"/><Relationship Id="rId4843" Type="http://schemas.openxmlformats.org/officeDocument/2006/relationships/hyperlink" Target="https://www.filmaffinity.com/es/film836512.html" TargetMode="External"/><Relationship Id="rId299" Type="http://schemas.openxmlformats.org/officeDocument/2006/relationships/hyperlink" Target="https://www.filmaffinity.com/es/film905481.html" TargetMode="External"/><Relationship Id="rId2394" Type="http://schemas.openxmlformats.org/officeDocument/2006/relationships/hyperlink" Target="https://www.filmaffinity.com/es/film545277.html" TargetMode="External"/><Relationship Id="rId3445" Type="http://schemas.openxmlformats.org/officeDocument/2006/relationships/hyperlink" Target="https://www.filmaffinity.com/es/film187158.html" TargetMode="External"/><Relationship Id="rId366" Type="http://schemas.openxmlformats.org/officeDocument/2006/relationships/hyperlink" Target="https://www.filmaffinity.com/es/film733296.html" TargetMode="External"/><Relationship Id="rId780" Type="http://schemas.openxmlformats.org/officeDocument/2006/relationships/hyperlink" Target="https://www.filmaffinity.com/es/film261464.html" TargetMode="External"/><Relationship Id="rId2047" Type="http://schemas.openxmlformats.org/officeDocument/2006/relationships/hyperlink" Target="https://www.filmaffinity.com/es/film313449.html" TargetMode="External"/><Relationship Id="rId2461" Type="http://schemas.openxmlformats.org/officeDocument/2006/relationships/hyperlink" Target="https://www.filmaffinity.com/es/film556587.html" TargetMode="External"/><Relationship Id="rId3512" Type="http://schemas.openxmlformats.org/officeDocument/2006/relationships/hyperlink" Target="https://www.filmaffinity.com/es/film332621.html" TargetMode="External"/><Relationship Id="rId4910" Type="http://schemas.openxmlformats.org/officeDocument/2006/relationships/hyperlink" Target="https://www.filmaffinity.com/es/film512712.html" TargetMode="External"/><Relationship Id="rId6668" Type="http://schemas.openxmlformats.org/officeDocument/2006/relationships/hyperlink" Target="https://www.filmaffinity.com/es/moviegenre.php?genre=DR&amp;attr=rat_count&amp;nodoc" TargetMode="External"/><Relationship Id="rId433" Type="http://schemas.openxmlformats.org/officeDocument/2006/relationships/hyperlink" Target="https://www.filmaffinity.com/es/film786093.html" TargetMode="External"/><Relationship Id="rId1063" Type="http://schemas.openxmlformats.org/officeDocument/2006/relationships/hyperlink" Target="https://www.filmaffinity.com/es/film154604.html" TargetMode="External"/><Relationship Id="rId2114" Type="http://schemas.openxmlformats.org/officeDocument/2006/relationships/hyperlink" Target="https://www.filmaffinity.com/es/film845189.html" TargetMode="External"/><Relationship Id="rId4286" Type="http://schemas.openxmlformats.org/officeDocument/2006/relationships/hyperlink" Target="https://www.filmaffinity.com/es/film407900.html" TargetMode="External"/><Relationship Id="rId5684" Type="http://schemas.openxmlformats.org/officeDocument/2006/relationships/hyperlink" Target="https://www.filmaffinity.com/es/film881376.html" TargetMode="External"/><Relationship Id="rId6735" Type="http://schemas.openxmlformats.org/officeDocument/2006/relationships/hyperlink" Target="https://www.filmaffinity.com/es/film532229.html" TargetMode="External"/><Relationship Id="rId500" Type="http://schemas.openxmlformats.org/officeDocument/2006/relationships/hyperlink" Target="https://www.filmaffinity.com/es/film216688.html" TargetMode="External"/><Relationship Id="rId1130" Type="http://schemas.openxmlformats.org/officeDocument/2006/relationships/hyperlink" Target="https://www.filmaffinity.com/es/film311352.html" TargetMode="External"/><Relationship Id="rId5337" Type="http://schemas.openxmlformats.org/officeDocument/2006/relationships/hyperlink" Target="https://www.filmaffinity.com/es/film531271.html" TargetMode="External"/><Relationship Id="rId5751" Type="http://schemas.openxmlformats.org/officeDocument/2006/relationships/hyperlink" Target="https://www.filmaffinity.com/es/film452166.html" TargetMode="External"/><Relationship Id="rId6802" Type="http://schemas.openxmlformats.org/officeDocument/2006/relationships/hyperlink" Target="https://www.filmaffinity.com/es/film465147.html" TargetMode="External"/><Relationship Id="rId1947" Type="http://schemas.openxmlformats.org/officeDocument/2006/relationships/hyperlink" Target="https://www.filmaffinity.com/es/film344734.html" TargetMode="External"/><Relationship Id="rId4353" Type="http://schemas.openxmlformats.org/officeDocument/2006/relationships/hyperlink" Target="https://www.filmaffinity.com/es/film656693.html" TargetMode="External"/><Relationship Id="rId5404" Type="http://schemas.openxmlformats.org/officeDocument/2006/relationships/hyperlink" Target="https://www.filmaffinity.com/es/film169233.html" TargetMode="External"/><Relationship Id="rId4006" Type="http://schemas.openxmlformats.org/officeDocument/2006/relationships/hyperlink" Target="https://www.filmaffinity.com/es/film830572.html" TargetMode="External"/><Relationship Id="rId4420" Type="http://schemas.openxmlformats.org/officeDocument/2006/relationships/hyperlink" Target="https://www.filmaffinity.com/es/film883000.html" TargetMode="External"/><Relationship Id="rId290" Type="http://schemas.openxmlformats.org/officeDocument/2006/relationships/hyperlink" Target="https://www.filmaffinity.com/es/film714940.html" TargetMode="External"/><Relationship Id="rId3022" Type="http://schemas.openxmlformats.org/officeDocument/2006/relationships/hyperlink" Target="https://www.filmaffinity.com/es/film617167.html" TargetMode="External"/><Relationship Id="rId6178" Type="http://schemas.openxmlformats.org/officeDocument/2006/relationships/hyperlink" Target="https://www.filmaffinity.com/es/film485217.html" TargetMode="External"/><Relationship Id="rId6592" Type="http://schemas.openxmlformats.org/officeDocument/2006/relationships/hyperlink" Target="https://www.filmaffinity.com/es/moviegenre.php?genre=DR&amp;attr=rat_count&amp;nodoc" TargetMode="External"/><Relationship Id="rId7229" Type="http://schemas.openxmlformats.org/officeDocument/2006/relationships/hyperlink" Target="https://www.filmaffinity.com/es/film400606.html" TargetMode="External"/><Relationship Id="rId5194" Type="http://schemas.openxmlformats.org/officeDocument/2006/relationships/hyperlink" Target="https://www.filmaffinity.com/es/film390482.html" TargetMode="External"/><Relationship Id="rId6245" Type="http://schemas.openxmlformats.org/officeDocument/2006/relationships/hyperlink" Target="https://www.filmaffinity.com/es/film914594.html" TargetMode="External"/><Relationship Id="rId2788" Type="http://schemas.openxmlformats.org/officeDocument/2006/relationships/hyperlink" Target="https://www.filmaffinity.com/es/film330467.html" TargetMode="External"/><Relationship Id="rId3839" Type="http://schemas.openxmlformats.org/officeDocument/2006/relationships/hyperlink" Target="https://www.filmaffinity.com/es/film500097.html" TargetMode="External"/><Relationship Id="rId2855" Type="http://schemas.openxmlformats.org/officeDocument/2006/relationships/hyperlink" Target="https://www.filmaffinity.com/es/film787924.html" TargetMode="External"/><Relationship Id="rId3906" Type="http://schemas.openxmlformats.org/officeDocument/2006/relationships/hyperlink" Target="https://www.filmaffinity.com/es/film729524.html" TargetMode="External"/><Relationship Id="rId5261" Type="http://schemas.openxmlformats.org/officeDocument/2006/relationships/hyperlink" Target="https://www.filmaffinity.com/es/film125140.html" TargetMode="External"/><Relationship Id="rId6312" Type="http://schemas.openxmlformats.org/officeDocument/2006/relationships/hyperlink" Target="https://www.filmaffinity.com/es/film682802.html" TargetMode="External"/><Relationship Id="rId96" Type="http://schemas.openxmlformats.org/officeDocument/2006/relationships/hyperlink" Target="https://www.filmaffinity.com/es/film521197.html" TargetMode="External"/><Relationship Id="rId827" Type="http://schemas.openxmlformats.org/officeDocument/2006/relationships/hyperlink" Target="https://www.filmaffinity.com/es/film934874.html" TargetMode="External"/><Relationship Id="rId1457" Type="http://schemas.openxmlformats.org/officeDocument/2006/relationships/hyperlink" Target="https://www.filmaffinity.com/es/film389294.html" TargetMode="External"/><Relationship Id="rId1871" Type="http://schemas.openxmlformats.org/officeDocument/2006/relationships/hyperlink" Target="https://www.filmaffinity.com/es/film950146.html" TargetMode="External"/><Relationship Id="rId2508" Type="http://schemas.openxmlformats.org/officeDocument/2006/relationships/hyperlink" Target="https://www.filmaffinity.com/es/film594429.html" TargetMode="External"/><Relationship Id="rId2922" Type="http://schemas.openxmlformats.org/officeDocument/2006/relationships/hyperlink" Target="https://www.filmaffinity.com/es/film201661.html" TargetMode="External"/><Relationship Id="rId1524" Type="http://schemas.openxmlformats.org/officeDocument/2006/relationships/hyperlink" Target="https://www.filmaffinity.com/es/film872528.html" TargetMode="External"/><Relationship Id="rId7086" Type="http://schemas.openxmlformats.org/officeDocument/2006/relationships/hyperlink" Target="https://www.filmaffinity.com/es/film694932.html" TargetMode="External"/><Relationship Id="rId3696" Type="http://schemas.openxmlformats.org/officeDocument/2006/relationships/hyperlink" Target="https://www.filmaffinity.com/es/film270033.html" TargetMode="External"/><Relationship Id="rId4747" Type="http://schemas.openxmlformats.org/officeDocument/2006/relationships/hyperlink" Target="https://www.filmaffinity.com/es/film336490.html" TargetMode="External"/><Relationship Id="rId7153" Type="http://schemas.openxmlformats.org/officeDocument/2006/relationships/hyperlink" Target="https://www.filmaffinity.com/es/film739468.html" TargetMode="External"/><Relationship Id="rId2298" Type="http://schemas.openxmlformats.org/officeDocument/2006/relationships/hyperlink" Target="https://www.filmaffinity.com/es/film716085.html" TargetMode="External"/><Relationship Id="rId3349" Type="http://schemas.openxmlformats.org/officeDocument/2006/relationships/hyperlink" Target="https://www.filmaffinity.com/es/film669546.html" TargetMode="External"/><Relationship Id="rId7220" Type="http://schemas.openxmlformats.org/officeDocument/2006/relationships/hyperlink" Target="https://www.filmaffinity.com/es/film435869.html" TargetMode="External"/><Relationship Id="rId684" Type="http://schemas.openxmlformats.org/officeDocument/2006/relationships/hyperlink" Target="https://www.filmaffinity.com/es/film129212.html" TargetMode="External"/><Relationship Id="rId2365" Type="http://schemas.openxmlformats.org/officeDocument/2006/relationships/hyperlink" Target="https://www.filmaffinity.com/es/film926845.html" TargetMode="External"/><Relationship Id="rId3763" Type="http://schemas.openxmlformats.org/officeDocument/2006/relationships/hyperlink" Target="https://www.filmaffinity.com/es/film652665.html" TargetMode="External"/><Relationship Id="rId4814" Type="http://schemas.openxmlformats.org/officeDocument/2006/relationships/hyperlink" Target="https://www.filmaffinity.com/es/film906608.html" TargetMode="External"/><Relationship Id="rId337" Type="http://schemas.openxmlformats.org/officeDocument/2006/relationships/hyperlink" Target="https://www.filmaffinity.com/es/film714830.html" TargetMode="External"/><Relationship Id="rId2018" Type="http://schemas.openxmlformats.org/officeDocument/2006/relationships/hyperlink" Target="https://www.filmaffinity.com/es/film487134.html" TargetMode="External"/><Relationship Id="rId3416" Type="http://schemas.openxmlformats.org/officeDocument/2006/relationships/hyperlink" Target="https://www.filmaffinity.com/es/film313148.html" TargetMode="External"/><Relationship Id="rId3830" Type="http://schemas.openxmlformats.org/officeDocument/2006/relationships/hyperlink" Target="https://www.filmaffinity.com/es/film629496.html" TargetMode="External"/><Relationship Id="rId6986" Type="http://schemas.openxmlformats.org/officeDocument/2006/relationships/hyperlink" Target="https://www.filmaffinity.com/es/film318295.html" TargetMode="External"/><Relationship Id="rId751" Type="http://schemas.openxmlformats.org/officeDocument/2006/relationships/hyperlink" Target="https://www.filmaffinity.com/es/film169294.html" TargetMode="External"/><Relationship Id="rId1381" Type="http://schemas.openxmlformats.org/officeDocument/2006/relationships/hyperlink" Target="https://www.filmaffinity.com/es/film147394.html" TargetMode="External"/><Relationship Id="rId2432" Type="http://schemas.openxmlformats.org/officeDocument/2006/relationships/hyperlink" Target="https://www.filmaffinity.com/es/film608518.html" TargetMode="External"/><Relationship Id="rId5588" Type="http://schemas.openxmlformats.org/officeDocument/2006/relationships/hyperlink" Target="https://www.filmaffinity.com/es/film396074.html" TargetMode="External"/><Relationship Id="rId6639" Type="http://schemas.openxmlformats.org/officeDocument/2006/relationships/hyperlink" Target="https://www.filmaffinity.com/es/moviegenre.php?genre=TE&amp;attr=rat_count&amp;nodoc" TargetMode="External"/><Relationship Id="rId404" Type="http://schemas.openxmlformats.org/officeDocument/2006/relationships/hyperlink" Target="https://www.filmaffinity.com/es/film245798.html" TargetMode="External"/><Relationship Id="rId1034" Type="http://schemas.openxmlformats.org/officeDocument/2006/relationships/hyperlink" Target="https://www.filmaffinity.com/es/film822196.html" TargetMode="External"/><Relationship Id="rId5655" Type="http://schemas.openxmlformats.org/officeDocument/2006/relationships/hyperlink" Target="https://www.filmaffinity.com/es/film778915.html" TargetMode="External"/><Relationship Id="rId6706" Type="http://schemas.openxmlformats.org/officeDocument/2006/relationships/hyperlink" Target="https://www.filmaffinity.com/es/moviegenre.php?genre=WE&amp;attr=rat_count&amp;nodoc" TargetMode="External"/><Relationship Id="rId1101" Type="http://schemas.openxmlformats.org/officeDocument/2006/relationships/hyperlink" Target="https://www.filmaffinity.com/es/film141535.html" TargetMode="External"/><Relationship Id="rId4257" Type="http://schemas.openxmlformats.org/officeDocument/2006/relationships/hyperlink" Target="https://www.filmaffinity.com/es/film897560.html" TargetMode="External"/><Relationship Id="rId4671" Type="http://schemas.openxmlformats.org/officeDocument/2006/relationships/hyperlink" Target="https://www.filmaffinity.com/es/film292503.html" TargetMode="External"/><Relationship Id="rId5308" Type="http://schemas.openxmlformats.org/officeDocument/2006/relationships/hyperlink" Target="https://www.filmaffinity.com/es/film609118.html" TargetMode="External"/><Relationship Id="rId5722" Type="http://schemas.openxmlformats.org/officeDocument/2006/relationships/hyperlink" Target="https://www.filmaffinity.com/es/film532030.html" TargetMode="External"/><Relationship Id="rId3273" Type="http://schemas.openxmlformats.org/officeDocument/2006/relationships/hyperlink" Target="https://www.filmaffinity.com/es/film398005.html" TargetMode="External"/><Relationship Id="rId4324" Type="http://schemas.openxmlformats.org/officeDocument/2006/relationships/hyperlink" Target="https://www.filmaffinity.com/es/film250657.html" TargetMode="External"/><Relationship Id="rId194" Type="http://schemas.openxmlformats.org/officeDocument/2006/relationships/hyperlink" Target="https://www.filmaffinity.com/es/film437154.html" TargetMode="External"/><Relationship Id="rId1918" Type="http://schemas.openxmlformats.org/officeDocument/2006/relationships/hyperlink" Target="https://www.filmaffinity.com/es/film668061.html" TargetMode="External"/><Relationship Id="rId6496" Type="http://schemas.openxmlformats.org/officeDocument/2006/relationships/hyperlink" Target="https://www.filmaffinity.com/es/moviegenre.php?genre=WE&amp;attr=rat_count&amp;nodoc" TargetMode="External"/><Relationship Id="rId261" Type="http://schemas.openxmlformats.org/officeDocument/2006/relationships/hyperlink" Target="https://www.filmaffinity.com/es/film541478.html" TargetMode="External"/><Relationship Id="rId3340" Type="http://schemas.openxmlformats.org/officeDocument/2006/relationships/hyperlink" Target="https://www.filmaffinity.com/es/film522488.html" TargetMode="External"/><Relationship Id="rId5098" Type="http://schemas.openxmlformats.org/officeDocument/2006/relationships/hyperlink" Target="https://www.filmaffinity.com/es/film994265.html" TargetMode="External"/><Relationship Id="rId6149" Type="http://schemas.openxmlformats.org/officeDocument/2006/relationships/hyperlink" Target="https://www.filmaffinity.com/es/film514584.html" TargetMode="External"/><Relationship Id="rId6563" Type="http://schemas.openxmlformats.org/officeDocument/2006/relationships/hyperlink" Target="https://www.filmaffinity.com/es/moviegenre.php?genre=DR&amp;attr=rat_count&amp;nodoc" TargetMode="External"/><Relationship Id="rId2759" Type="http://schemas.openxmlformats.org/officeDocument/2006/relationships/hyperlink" Target="https://www.filmaffinity.com/es/film521204.html" TargetMode="External"/><Relationship Id="rId5165" Type="http://schemas.openxmlformats.org/officeDocument/2006/relationships/hyperlink" Target="https://www.filmaffinity.com/es/film117025.html" TargetMode="External"/><Relationship Id="rId6216" Type="http://schemas.openxmlformats.org/officeDocument/2006/relationships/hyperlink" Target="https://www.filmaffinity.com/es/film800773.html" TargetMode="External"/><Relationship Id="rId6630" Type="http://schemas.openxmlformats.org/officeDocument/2006/relationships/hyperlink" Target="https://www.filmaffinity.com/es/moviegenre.php?genre=CO&amp;attr=rat_count&amp;nodoc" TargetMode="External"/><Relationship Id="rId1775" Type="http://schemas.openxmlformats.org/officeDocument/2006/relationships/hyperlink" Target="https://www.filmaffinity.com/es/film688669.html" TargetMode="External"/><Relationship Id="rId2826" Type="http://schemas.openxmlformats.org/officeDocument/2006/relationships/hyperlink" Target="https://www.filmaffinity.com/es/film972410.html" TargetMode="External"/><Relationship Id="rId4181" Type="http://schemas.openxmlformats.org/officeDocument/2006/relationships/hyperlink" Target="https://www.filmaffinity.com/es/film976397.html" TargetMode="External"/><Relationship Id="rId5232" Type="http://schemas.openxmlformats.org/officeDocument/2006/relationships/hyperlink" Target="https://www.filmaffinity.com/es/film492248.html" TargetMode="External"/><Relationship Id="rId67" Type="http://schemas.openxmlformats.org/officeDocument/2006/relationships/hyperlink" Target="https://www.filmaffinity.com/es/film770906.html" TargetMode="External"/><Relationship Id="rId1428" Type="http://schemas.openxmlformats.org/officeDocument/2006/relationships/hyperlink" Target="https://www.filmaffinity.com/es/film164293.html" TargetMode="External"/><Relationship Id="rId1842" Type="http://schemas.openxmlformats.org/officeDocument/2006/relationships/hyperlink" Target="https://www.filmaffinity.com/es/film185973.html" TargetMode="External"/><Relationship Id="rId4998" Type="http://schemas.openxmlformats.org/officeDocument/2006/relationships/hyperlink" Target="https://www.filmaffinity.com/es/film185893.html" TargetMode="External"/><Relationship Id="rId7057" Type="http://schemas.openxmlformats.org/officeDocument/2006/relationships/hyperlink" Target="https://www.filmaffinity.com/es/film330516.html" TargetMode="External"/><Relationship Id="rId6073" Type="http://schemas.openxmlformats.org/officeDocument/2006/relationships/hyperlink" Target="https://www.filmaffinity.com/es/film357883.html" TargetMode="External"/><Relationship Id="rId7124" Type="http://schemas.openxmlformats.org/officeDocument/2006/relationships/hyperlink" Target="https://www.filmaffinity.com/es/film506901.html" TargetMode="External"/><Relationship Id="rId7471" Type="http://schemas.openxmlformats.org/officeDocument/2006/relationships/hyperlink" Target="https://www.filmaffinity.com/es/film867638.html" TargetMode="External"/><Relationship Id="rId3667" Type="http://schemas.openxmlformats.org/officeDocument/2006/relationships/hyperlink" Target="https://www.filmaffinity.com/es/film691939.html" TargetMode="External"/><Relationship Id="rId4718" Type="http://schemas.openxmlformats.org/officeDocument/2006/relationships/hyperlink" Target="https://www.filmaffinity.com/es/film798239.html" TargetMode="External"/><Relationship Id="rId588" Type="http://schemas.openxmlformats.org/officeDocument/2006/relationships/hyperlink" Target="https://www.filmaffinity.com/es/film789718.html" TargetMode="External"/><Relationship Id="rId2269" Type="http://schemas.openxmlformats.org/officeDocument/2006/relationships/hyperlink" Target="https://www.filmaffinity.com/es/film359932.html" TargetMode="External"/><Relationship Id="rId2683" Type="http://schemas.openxmlformats.org/officeDocument/2006/relationships/hyperlink" Target="https://www.filmaffinity.com/es/film779161.html" TargetMode="External"/><Relationship Id="rId3734" Type="http://schemas.openxmlformats.org/officeDocument/2006/relationships/hyperlink" Target="https://www.filmaffinity.com/es/film764156.html" TargetMode="External"/><Relationship Id="rId6140" Type="http://schemas.openxmlformats.org/officeDocument/2006/relationships/hyperlink" Target="https://www.filmaffinity.com/es/film563736.html" TargetMode="External"/><Relationship Id="rId655" Type="http://schemas.openxmlformats.org/officeDocument/2006/relationships/hyperlink" Target="https://www.filmaffinity.com/es/film717529.html" TargetMode="External"/><Relationship Id="rId1285" Type="http://schemas.openxmlformats.org/officeDocument/2006/relationships/hyperlink" Target="https://www.filmaffinity.com/es/film140472.html" TargetMode="External"/><Relationship Id="rId2336" Type="http://schemas.openxmlformats.org/officeDocument/2006/relationships/hyperlink" Target="https://www.filmaffinity.com/es/film696071.html" TargetMode="External"/><Relationship Id="rId2750" Type="http://schemas.openxmlformats.org/officeDocument/2006/relationships/hyperlink" Target="https://www.filmaffinity.com/es/film158116.html" TargetMode="External"/><Relationship Id="rId3801" Type="http://schemas.openxmlformats.org/officeDocument/2006/relationships/hyperlink" Target="https://www.filmaffinity.com/es/film834257.html" TargetMode="External"/><Relationship Id="rId6957" Type="http://schemas.openxmlformats.org/officeDocument/2006/relationships/hyperlink" Target="https://www.filmaffinity.com/es/film853321.html" TargetMode="External"/><Relationship Id="rId308" Type="http://schemas.openxmlformats.org/officeDocument/2006/relationships/hyperlink" Target="https://www.filmaffinity.com/es/film777557.html" TargetMode="External"/><Relationship Id="rId722" Type="http://schemas.openxmlformats.org/officeDocument/2006/relationships/hyperlink" Target="https://www.filmaffinity.com/es/film824770.html" TargetMode="External"/><Relationship Id="rId1352" Type="http://schemas.openxmlformats.org/officeDocument/2006/relationships/hyperlink" Target="https://www.filmaffinity.com/es/film617947.html" TargetMode="External"/><Relationship Id="rId2403" Type="http://schemas.openxmlformats.org/officeDocument/2006/relationships/hyperlink" Target="https://www.filmaffinity.com/es/film499005.html" TargetMode="External"/><Relationship Id="rId5559" Type="http://schemas.openxmlformats.org/officeDocument/2006/relationships/hyperlink" Target="https://www.filmaffinity.com/es/film593848.html" TargetMode="External"/><Relationship Id="rId1005" Type="http://schemas.openxmlformats.org/officeDocument/2006/relationships/hyperlink" Target="https://www.filmaffinity.com/es/film733462.html" TargetMode="External"/><Relationship Id="rId4575" Type="http://schemas.openxmlformats.org/officeDocument/2006/relationships/hyperlink" Target="https://www.filmaffinity.com/es/film252315.html" TargetMode="External"/><Relationship Id="rId5973" Type="http://schemas.openxmlformats.org/officeDocument/2006/relationships/hyperlink" Target="https://www.filmaffinity.com/es/film415243.html" TargetMode="External"/><Relationship Id="rId3177" Type="http://schemas.openxmlformats.org/officeDocument/2006/relationships/hyperlink" Target="https://www.filmaffinity.com/es/film216856.html" TargetMode="External"/><Relationship Id="rId4228" Type="http://schemas.openxmlformats.org/officeDocument/2006/relationships/hyperlink" Target="https://www.filmaffinity.com/es/film777312.html" TargetMode="External"/><Relationship Id="rId5626" Type="http://schemas.openxmlformats.org/officeDocument/2006/relationships/hyperlink" Target="https://www.filmaffinity.com/es/film577461.html" TargetMode="External"/><Relationship Id="rId3591" Type="http://schemas.openxmlformats.org/officeDocument/2006/relationships/hyperlink" Target="https://www.filmaffinity.com/es/film767025.html" TargetMode="External"/><Relationship Id="rId4642" Type="http://schemas.openxmlformats.org/officeDocument/2006/relationships/hyperlink" Target="https://www.filmaffinity.com/es/film982810.html" TargetMode="External"/><Relationship Id="rId2193" Type="http://schemas.openxmlformats.org/officeDocument/2006/relationships/hyperlink" Target="https://www.filmaffinity.com/es/film714473.html" TargetMode="External"/><Relationship Id="rId3244" Type="http://schemas.openxmlformats.org/officeDocument/2006/relationships/hyperlink" Target="https://www.filmaffinity.com/es/film200234.html" TargetMode="External"/><Relationship Id="rId165" Type="http://schemas.openxmlformats.org/officeDocument/2006/relationships/hyperlink" Target="https://www.filmaffinity.com/es/film300862.html" TargetMode="External"/><Relationship Id="rId2260" Type="http://schemas.openxmlformats.org/officeDocument/2006/relationships/hyperlink" Target="https://www.filmaffinity.com/es/film418421.html" TargetMode="External"/><Relationship Id="rId3311" Type="http://schemas.openxmlformats.org/officeDocument/2006/relationships/hyperlink" Target="https://www.filmaffinity.com/es/film282826.html" TargetMode="External"/><Relationship Id="rId6467" Type="http://schemas.openxmlformats.org/officeDocument/2006/relationships/hyperlink" Target="https://www.filmaffinity.com/es/moviegenre.php?genre=CO&amp;attr=rat_count&amp;nodoc" TargetMode="External"/><Relationship Id="rId6881" Type="http://schemas.openxmlformats.org/officeDocument/2006/relationships/hyperlink" Target="https://www.filmaffinity.com/es/film748713.html" TargetMode="External"/><Relationship Id="rId232" Type="http://schemas.openxmlformats.org/officeDocument/2006/relationships/hyperlink" Target="https://www.filmaffinity.com/es/film651336.html" TargetMode="External"/><Relationship Id="rId5069" Type="http://schemas.openxmlformats.org/officeDocument/2006/relationships/hyperlink" Target="https://www.filmaffinity.com/es/film662000.html" TargetMode="External"/><Relationship Id="rId5483" Type="http://schemas.openxmlformats.org/officeDocument/2006/relationships/hyperlink" Target="https://www.filmaffinity.com/es/film914173.html" TargetMode="External"/><Relationship Id="rId6534" Type="http://schemas.openxmlformats.org/officeDocument/2006/relationships/hyperlink" Target="https://www.filmaffinity.com/es/moviegenre.php?genre=WE&amp;attr=rat_count&amp;nodoc" TargetMode="External"/><Relationship Id="rId1679" Type="http://schemas.openxmlformats.org/officeDocument/2006/relationships/hyperlink" Target="https://www.filmaffinity.com/es/film637680.html" TargetMode="External"/><Relationship Id="rId4085" Type="http://schemas.openxmlformats.org/officeDocument/2006/relationships/hyperlink" Target="https://www.filmaffinity.com/es/film617367.html" TargetMode="External"/><Relationship Id="rId5136" Type="http://schemas.openxmlformats.org/officeDocument/2006/relationships/hyperlink" Target="https://www.filmaffinity.com/es/film927129.html" TargetMode="External"/><Relationship Id="rId4152" Type="http://schemas.openxmlformats.org/officeDocument/2006/relationships/hyperlink" Target="https://www.filmaffinity.com/es/film560440.html" TargetMode="External"/><Relationship Id="rId5203" Type="http://schemas.openxmlformats.org/officeDocument/2006/relationships/hyperlink" Target="https://www.filmaffinity.com/es/film436459.html" TargetMode="External"/><Relationship Id="rId5550" Type="http://schemas.openxmlformats.org/officeDocument/2006/relationships/hyperlink" Target="https://www.filmaffinity.com/es/film118121.html" TargetMode="External"/><Relationship Id="rId6601" Type="http://schemas.openxmlformats.org/officeDocument/2006/relationships/hyperlink" Target="https://www.filmaffinity.com/es/moviegenre.php?genre=CO&amp;attr=rat_count&amp;nodoc" TargetMode="External"/><Relationship Id="rId1746" Type="http://schemas.openxmlformats.org/officeDocument/2006/relationships/hyperlink" Target="https://www.filmaffinity.com/es/film707687.html" TargetMode="External"/><Relationship Id="rId38" Type="http://schemas.openxmlformats.org/officeDocument/2006/relationships/hyperlink" Target="https://www.filmaffinity.com/es/film965107.html" TargetMode="External"/><Relationship Id="rId1813" Type="http://schemas.openxmlformats.org/officeDocument/2006/relationships/hyperlink" Target="https://www.filmaffinity.com/es/film799889.html" TargetMode="External"/><Relationship Id="rId4969" Type="http://schemas.openxmlformats.org/officeDocument/2006/relationships/hyperlink" Target="https://www.filmaffinity.com/es/film314716.html" TargetMode="External"/><Relationship Id="rId7375" Type="http://schemas.openxmlformats.org/officeDocument/2006/relationships/hyperlink" Target="https://www.filmaffinity.com/es/film484509.html" TargetMode="External"/><Relationship Id="rId3985" Type="http://schemas.openxmlformats.org/officeDocument/2006/relationships/hyperlink" Target="https://www.filmaffinity.com/es/film704770.html" TargetMode="External"/><Relationship Id="rId6391" Type="http://schemas.openxmlformats.org/officeDocument/2006/relationships/hyperlink" Target="https://www.filmaffinity.com/es/film118711.html" TargetMode="External"/><Relationship Id="rId7028" Type="http://schemas.openxmlformats.org/officeDocument/2006/relationships/hyperlink" Target="https://www.filmaffinity.com/es/film905940.html" TargetMode="External"/><Relationship Id="rId7442" Type="http://schemas.openxmlformats.org/officeDocument/2006/relationships/hyperlink" Target="https://www.filmaffinity.com/es/film172303.html" TargetMode="External"/><Relationship Id="rId2587" Type="http://schemas.openxmlformats.org/officeDocument/2006/relationships/hyperlink" Target="https://www.filmaffinity.com/es/film134275.html" TargetMode="External"/><Relationship Id="rId3638" Type="http://schemas.openxmlformats.org/officeDocument/2006/relationships/hyperlink" Target="https://www.filmaffinity.com/es/film774144.html" TargetMode="External"/><Relationship Id="rId6044" Type="http://schemas.openxmlformats.org/officeDocument/2006/relationships/hyperlink" Target="https://www.filmaffinity.com/es/film605001.html" TargetMode="External"/><Relationship Id="rId559" Type="http://schemas.openxmlformats.org/officeDocument/2006/relationships/hyperlink" Target="https://www.filmaffinity.com/es/film838211.html" TargetMode="External"/><Relationship Id="rId1189" Type="http://schemas.openxmlformats.org/officeDocument/2006/relationships/hyperlink" Target="https://www.filmaffinity.com/es/film590674.html" TargetMode="External"/><Relationship Id="rId5060" Type="http://schemas.openxmlformats.org/officeDocument/2006/relationships/hyperlink" Target="https://www.filmaffinity.com/es/film437847.html" TargetMode="External"/><Relationship Id="rId6111" Type="http://schemas.openxmlformats.org/officeDocument/2006/relationships/hyperlink" Target="https://www.filmaffinity.com/es/film258486.html" TargetMode="External"/><Relationship Id="rId626" Type="http://schemas.openxmlformats.org/officeDocument/2006/relationships/hyperlink" Target="https://www.filmaffinity.com/es/film666723.html" TargetMode="External"/><Relationship Id="rId973" Type="http://schemas.openxmlformats.org/officeDocument/2006/relationships/hyperlink" Target="https://www.filmaffinity.com/es/film512857.html" TargetMode="External"/><Relationship Id="rId1256" Type="http://schemas.openxmlformats.org/officeDocument/2006/relationships/hyperlink" Target="https://www.filmaffinity.com/es/film332100.html" TargetMode="External"/><Relationship Id="rId2307" Type="http://schemas.openxmlformats.org/officeDocument/2006/relationships/hyperlink" Target="https://www.filmaffinity.com/es/film345395.html" TargetMode="External"/><Relationship Id="rId2654" Type="http://schemas.openxmlformats.org/officeDocument/2006/relationships/hyperlink" Target="https://www.filmaffinity.com/es/film324744.html" TargetMode="External"/><Relationship Id="rId3705" Type="http://schemas.openxmlformats.org/officeDocument/2006/relationships/hyperlink" Target="https://www.filmaffinity.com/es/film221029.html" TargetMode="External"/><Relationship Id="rId1670" Type="http://schemas.openxmlformats.org/officeDocument/2006/relationships/hyperlink" Target="https://www.filmaffinity.com/es/film220063.html" TargetMode="External"/><Relationship Id="rId2721" Type="http://schemas.openxmlformats.org/officeDocument/2006/relationships/hyperlink" Target="https://www.filmaffinity.com/es/film584298.html" TargetMode="External"/><Relationship Id="rId5877" Type="http://schemas.openxmlformats.org/officeDocument/2006/relationships/hyperlink" Target="https://www.filmaffinity.com/es/film924594.html" TargetMode="External"/><Relationship Id="rId6928" Type="http://schemas.openxmlformats.org/officeDocument/2006/relationships/hyperlink" Target="https://www.filmaffinity.com/es/film214110.html" TargetMode="External"/><Relationship Id="rId1323" Type="http://schemas.openxmlformats.org/officeDocument/2006/relationships/hyperlink" Target="https://www.filmaffinity.com/es/film987509.html" TargetMode="External"/><Relationship Id="rId4479" Type="http://schemas.openxmlformats.org/officeDocument/2006/relationships/hyperlink" Target="https://www.filmaffinity.com/es/film977912.html" TargetMode="External"/><Relationship Id="rId4893" Type="http://schemas.openxmlformats.org/officeDocument/2006/relationships/hyperlink" Target="https://www.filmaffinity.com/es/film752006.html" TargetMode="External"/><Relationship Id="rId5944" Type="http://schemas.openxmlformats.org/officeDocument/2006/relationships/hyperlink" Target="https://www.filmaffinity.com/es/film135183.html" TargetMode="External"/><Relationship Id="rId3495" Type="http://schemas.openxmlformats.org/officeDocument/2006/relationships/hyperlink" Target="https://www.filmaffinity.com/es/film488593.html" TargetMode="External"/><Relationship Id="rId4546" Type="http://schemas.openxmlformats.org/officeDocument/2006/relationships/hyperlink" Target="https://www.filmaffinity.com/es/film592178.html" TargetMode="External"/><Relationship Id="rId4960" Type="http://schemas.openxmlformats.org/officeDocument/2006/relationships/hyperlink" Target="https://www.filmaffinity.com/es/film976373.html" TargetMode="External"/><Relationship Id="rId2097" Type="http://schemas.openxmlformats.org/officeDocument/2006/relationships/hyperlink" Target="https://www.filmaffinity.com/es/film985935.html" TargetMode="External"/><Relationship Id="rId3148" Type="http://schemas.openxmlformats.org/officeDocument/2006/relationships/hyperlink" Target="https://www.filmaffinity.com/es/film623370.html" TargetMode="External"/><Relationship Id="rId3562" Type="http://schemas.openxmlformats.org/officeDocument/2006/relationships/hyperlink" Target="https://www.filmaffinity.com/es/film772462.html" TargetMode="External"/><Relationship Id="rId4613" Type="http://schemas.openxmlformats.org/officeDocument/2006/relationships/hyperlink" Target="https://www.filmaffinity.com/es/film118816.html" TargetMode="External"/><Relationship Id="rId483" Type="http://schemas.openxmlformats.org/officeDocument/2006/relationships/hyperlink" Target="https://www.filmaffinity.com/es/film557691.html" TargetMode="External"/><Relationship Id="rId2164" Type="http://schemas.openxmlformats.org/officeDocument/2006/relationships/hyperlink" Target="https://www.filmaffinity.com/es/film492457.html" TargetMode="External"/><Relationship Id="rId3215" Type="http://schemas.openxmlformats.org/officeDocument/2006/relationships/hyperlink" Target="https://www.filmaffinity.com/es/film747765.html" TargetMode="External"/><Relationship Id="rId6785" Type="http://schemas.openxmlformats.org/officeDocument/2006/relationships/hyperlink" Target="https://www.filmaffinity.com/es/film273778.html" TargetMode="External"/><Relationship Id="rId136" Type="http://schemas.openxmlformats.org/officeDocument/2006/relationships/hyperlink" Target="https://www.filmaffinity.com/es/film763905.html" TargetMode="External"/><Relationship Id="rId550" Type="http://schemas.openxmlformats.org/officeDocument/2006/relationships/hyperlink" Target="https://www.filmaffinity.com/es/film934037.html" TargetMode="External"/><Relationship Id="rId1180" Type="http://schemas.openxmlformats.org/officeDocument/2006/relationships/hyperlink" Target="https://www.filmaffinity.com/es/film929558.html" TargetMode="External"/><Relationship Id="rId2231" Type="http://schemas.openxmlformats.org/officeDocument/2006/relationships/hyperlink" Target="https://www.filmaffinity.com/es/film643743.html" TargetMode="External"/><Relationship Id="rId5387" Type="http://schemas.openxmlformats.org/officeDocument/2006/relationships/hyperlink" Target="https://www.filmaffinity.com/es/film164723.html" TargetMode="External"/><Relationship Id="rId6438" Type="http://schemas.openxmlformats.org/officeDocument/2006/relationships/hyperlink" Target="https://www.filmaffinity.com/es/moviegenre.php?genre=TH&amp;attr=rat_count&amp;nodoc" TargetMode="External"/><Relationship Id="rId203" Type="http://schemas.openxmlformats.org/officeDocument/2006/relationships/hyperlink" Target="https://www.filmaffinity.com/es/film731577.html" TargetMode="External"/><Relationship Id="rId6852" Type="http://schemas.openxmlformats.org/officeDocument/2006/relationships/hyperlink" Target="https://www.filmaffinity.com/es/film125676.html" TargetMode="External"/><Relationship Id="rId1997" Type="http://schemas.openxmlformats.org/officeDocument/2006/relationships/hyperlink" Target="https://www.filmaffinity.com/es/film911449.html" TargetMode="External"/><Relationship Id="rId4056" Type="http://schemas.openxmlformats.org/officeDocument/2006/relationships/hyperlink" Target="https://www.filmaffinity.com/es/film998690.html" TargetMode="External"/><Relationship Id="rId5454" Type="http://schemas.openxmlformats.org/officeDocument/2006/relationships/hyperlink" Target="https://www.filmaffinity.com/es/film514838.html" TargetMode="External"/><Relationship Id="rId6505" Type="http://schemas.openxmlformats.org/officeDocument/2006/relationships/hyperlink" Target="https://www.filmaffinity.com/es/moviegenre.php?genre=WE&amp;attr=rat_count&amp;nodoc" TargetMode="External"/><Relationship Id="rId4470" Type="http://schemas.openxmlformats.org/officeDocument/2006/relationships/hyperlink" Target="https://www.filmaffinity.com/es/film208836.html" TargetMode="External"/><Relationship Id="rId5107" Type="http://schemas.openxmlformats.org/officeDocument/2006/relationships/hyperlink" Target="https://www.filmaffinity.com/es/film857732.html" TargetMode="External"/><Relationship Id="rId5521" Type="http://schemas.openxmlformats.org/officeDocument/2006/relationships/hyperlink" Target="https://www.filmaffinity.com/es/film904562.html" TargetMode="External"/><Relationship Id="rId1717" Type="http://schemas.openxmlformats.org/officeDocument/2006/relationships/hyperlink" Target="https://www.filmaffinity.com/es/film686978.html" TargetMode="External"/><Relationship Id="rId3072" Type="http://schemas.openxmlformats.org/officeDocument/2006/relationships/hyperlink" Target="https://www.filmaffinity.com/es/film844184.html" TargetMode="External"/><Relationship Id="rId4123" Type="http://schemas.openxmlformats.org/officeDocument/2006/relationships/hyperlink" Target="https://www.filmaffinity.com/es/film682968.html" TargetMode="External"/><Relationship Id="rId7279" Type="http://schemas.openxmlformats.org/officeDocument/2006/relationships/hyperlink" Target="https://www.filmaffinity.com/es/film872624.html" TargetMode="External"/><Relationship Id="rId3889" Type="http://schemas.openxmlformats.org/officeDocument/2006/relationships/hyperlink" Target="https://www.filmaffinity.com/es/film807126.html" TargetMode="External"/><Relationship Id="rId6295" Type="http://schemas.openxmlformats.org/officeDocument/2006/relationships/hyperlink" Target="https://www.filmaffinity.com/es/film343191.html" TargetMode="External"/><Relationship Id="rId7346" Type="http://schemas.openxmlformats.org/officeDocument/2006/relationships/hyperlink" Target="https://www.filmaffinity.com/es/film941336.html" TargetMode="External"/><Relationship Id="rId6362" Type="http://schemas.openxmlformats.org/officeDocument/2006/relationships/hyperlink" Target="https://www.filmaffinity.com/es/film822211.html" TargetMode="External"/><Relationship Id="rId7413" Type="http://schemas.openxmlformats.org/officeDocument/2006/relationships/hyperlink" Target="https://www.filmaffinity.com/es/film640793.html" TargetMode="External"/><Relationship Id="rId3956" Type="http://schemas.openxmlformats.org/officeDocument/2006/relationships/hyperlink" Target="https://www.filmaffinity.com/es/film875283.html" TargetMode="External"/><Relationship Id="rId6015" Type="http://schemas.openxmlformats.org/officeDocument/2006/relationships/hyperlink" Target="https://www.filmaffinity.com/es/film756453.html" TargetMode="External"/><Relationship Id="rId877" Type="http://schemas.openxmlformats.org/officeDocument/2006/relationships/hyperlink" Target="https://www.filmaffinity.com/es/film892549.html" TargetMode="External"/><Relationship Id="rId2558" Type="http://schemas.openxmlformats.org/officeDocument/2006/relationships/hyperlink" Target="https://www.filmaffinity.com/es/film770121.html" TargetMode="External"/><Relationship Id="rId2972" Type="http://schemas.openxmlformats.org/officeDocument/2006/relationships/hyperlink" Target="https://www.filmaffinity.com/es/film114216.html" TargetMode="External"/><Relationship Id="rId3609" Type="http://schemas.openxmlformats.org/officeDocument/2006/relationships/hyperlink" Target="https://www.filmaffinity.com/es/film730652.html" TargetMode="External"/><Relationship Id="rId944" Type="http://schemas.openxmlformats.org/officeDocument/2006/relationships/hyperlink" Target="https://www.filmaffinity.com/es/film439527.html" TargetMode="External"/><Relationship Id="rId1574" Type="http://schemas.openxmlformats.org/officeDocument/2006/relationships/hyperlink" Target="https://www.filmaffinity.com/es/film830905.html" TargetMode="External"/><Relationship Id="rId2625" Type="http://schemas.openxmlformats.org/officeDocument/2006/relationships/hyperlink" Target="https://www.filmaffinity.com/es/film338679.html" TargetMode="External"/><Relationship Id="rId5031" Type="http://schemas.openxmlformats.org/officeDocument/2006/relationships/hyperlink" Target="https://www.filmaffinity.com/es/film994754.html" TargetMode="External"/><Relationship Id="rId1227" Type="http://schemas.openxmlformats.org/officeDocument/2006/relationships/hyperlink" Target="https://www.filmaffinity.com/es/film308722.html" TargetMode="External"/><Relationship Id="rId1641" Type="http://schemas.openxmlformats.org/officeDocument/2006/relationships/hyperlink" Target="https://www.filmaffinity.com/es/film152311.html" TargetMode="External"/><Relationship Id="rId4797" Type="http://schemas.openxmlformats.org/officeDocument/2006/relationships/hyperlink" Target="https://www.filmaffinity.com/es/film785627.html" TargetMode="External"/><Relationship Id="rId5848" Type="http://schemas.openxmlformats.org/officeDocument/2006/relationships/hyperlink" Target="https://www.filmaffinity.com/es/film374559.html" TargetMode="External"/><Relationship Id="rId3399" Type="http://schemas.openxmlformats.org/officeDocument/2006/relationships/hyperlink" Target="https://www.filmaffinity.com/es/film192996.html" TargetMode="External"/><Relationship Id="rId4864" Type="http://schemas.openxmlformats.org/officeDocument/2006/relationships/hyperlink" Target="https://www.filmaffinity.com/es/film270893.html" TargetMode="External"/><Relationship Id="rId7270" Type="http://schemas.openxmlformats.org/officeDocument/2006/relationships/hyperlink" Target="https://www.filmaffinity.com/es/film519727.html" TargetMode="External"/><Relationship Id="rId3466" Type="http://schemas.openxmlformats.org/officeDocument/2006/relationships/hyperlink" Target="https://www.filmaffinity.com/es/film597809.html" TargetMode="External"/><Relationship Id="rId4517" Type="http://schemas.openxmlformats.org/officeDocument/2006/relationships/hyperlink" Target="https://www.filmaffinity.com/es/film737736.html" TargetMode="External"/><Relationship Id="rId5915" Type="http://schemas.openxmlformats.org/officeDocument/2006/relationships/hyperlink" Target="https://www.filmaffinity.com/es/film160442.html" TargetMode="External"/><Relationship Id="rId387" Type="http://schemas.openxmlformats.org/officeDocument/2006/relationships/hyperlink" Target="https://www.filmaffinity.com/es/film356148.html" TargetMode="External"/><Relationship Id="rId2068" Type="http://schemas.openxmlformats.org/officeDocument/2006/relationships/hyperlink" Target="https://www.filmaffinity.com/es/film428311.html" TargetMode="External"/><Relationship Id="rId3119" Type="http://schemas.openxmlformats.org/officeDocument/2006/relationships/hyperlink" Target="https://www.filmaffinity.com/es/film197468.html" TargetMode="External"/><Relationship Id="rId3880" Type="http://schemas.openxmlformats.org/officeDocument/2006/relationships/hyperlink" Target="https://www.filmaffinity.com/es/film559049.html" TargetMode="External"/><Relationship Id="rId4931" Type="http://schemas.openxmlformats.org/officeDocument/2006/relationships/hyperlink" Target="https://www.filmaffinity.com/es/film900741.html" TargetMode="External"/><Relationship Id="rId1084" Type="http://schemas.openxmlformats.org/officeDocument/2006/relationships/hyperlink" Target="https://www.filmaffinity.com/es/film590292.html" TargetMode="External"/><Relationship Id="rId2482" Type="http://schemas.openxmlformats.org/officeDocument/2006/relationships/hyperlink" Target="https://www.filmaffinity.com/es/film699453.html" TargetMode="External"/><Relationship Id="rId3533" Type="http://schemas.openxmlformats.org/officeDocument/2006/relationships/hyperlink" Target="https://www.filmaffinity.com/es/film456602.html" TargetMode="External"/><Relationship Id="rId6689" Type="http://schemas.openxmlformats.org/officeDocument/2006/relationships/hyperlink" Target="https://www.filmaffinity.com/es/moviegenre.php?genre=DR&amp;attr=rat_count&amp;nodoc" TargetMode="External"/><Relationship Id="rId107" Type="http://schemas.openxmlformats.org/officeDocument/2006/relationships/hyperlink" Target="https://www.filmaffinity.com/es/film809192.html" TargetMode="External"/><Relationship Id="rId454" Type="http://schemas.openxmlformats.org/officeDocument/2006/relationships/hyperlink" Target="https://www.filmaffinity.com/es/film455550.html" TargetMode="External"/><Relationship Id="rId2135" Type="http://schemas.openxmlformats.org/officeDocument/2006/relationships/hyperlink" Target="https://www.filmaffinity.com/es/film419883.html" TargetMode="External"/><Relationship Id="rId3600" Type="http://schemas.openxmlformats.org/officeDocument/2006/relationships/hyperlink" Target="https://www.filmaffinity.com/es/film847519.html" TargetMode="External"/><Relationship Id="rId6756" Type="http://schemas.openxmlformats.org/officeDocument/2006/relationships/hyperlink" Target="https://www.filmaffinity.com/es/film668477.html" TargetMode="External"/><Relationship Id="rId521" Type="http://schemas.openxmlformats.org/officeDocument/2006/relationships/hyperlink" Target="https://www.filmaffinity.com/es/film709352.html" TargetMode="External"/><Relationship Id="rId1151" Type="http://schemas.openxmlformats.org/officeDocument/2006/relationships/hyperlink" Target="https://www.filmaffinity.com/es/film833395.html" TargetMode="External"/><Relationship Id="rId2202" Type="http://schemas.openxmlformats.org/officeDocument/2006/relationships/hyperlink" Target="https://www.filmaffinity.com/es/film909683.html" TargetMode="External"/><Relationship Id="rId5358" Type="http://schemas.openxmlformats.org/officeDocument/2006/relationships/hyperlink" Target="https://www.filmaffinity.com/es/film370386.html" TargetMode="External"/><Relationship Id="rId5772" Type="http://schemas.openxmlformats.org/officeDocument/2006/relationships/hyperlink" Target="https://www.filmaffinity.com/es/film486942.html" TargetMode="External"/><Relationship Id="rId6409" Type="http://schemas.openxmlformats.org/officeDocument/2006/relationships/hyperlink" Target="https://www.filmaffinity.com/es/moviegenre.php?genre=DR&amp;attr=rat_count&amp;nodoc" TargetMode="External"/><Relationship Id="rId6823" Type="http://schemas.openxmlformats.org/officeDocument/2006/relationships/hyperlink" Target="https://www.filmaffinity.com/es/film119467.html" TargetMode="External"/><Relationship Id="rId1968" Type="http://schemas.openxmlformats.org/officeDocument/2006/relationships/hyperlink" Target="https://www.filmaffinity.com/es/film605186.html" TargetMode="External"/><Relationship Id="rId4374" Type="http://schemas.openxmlformats.org/officeDocument/2006/relationships/hyperlink" Target="https://www.filmaffinity.com/es/film160140.html" TargetMode="External"/><Relationship Id="rId5425" Type="http://schemas.openxmlformats.org/officeDocument/2006/relationships/hyperlink" Target="https://www.filmaffinity.com/es/film264198.html" TargetMode="External"/><Relationship Id="rId3390" Type="http://schemas.openxmlformats.org/officeDocument/2006/relationships/hyperlink" Target="https://www.filmaffinity.com/es/film154244.html" TargetMode="External"/><Relationship Id="rId4027" Type="http://schemas.openxmlformats.org/officeDocument/2006/relationships/hyperlink" Target="https://www.filmaffinity.com/es/film947239.html" TargetMode="External"/><Relationship Id="rId4441" Type="http://schemas.openxmlformats.org/officeDocument/2006/relationships/hyperlink" Target="https://www.filmaffinity.com/es/film744810.html" TargetMode="External"/><Relationship Id="rId3043" Type="http://schemas.openxmlformats.org/officeDocument/2006/relationships/hyperlink" Target="https://www.filmaffinity.com/es/film883997.html" TargetMode="External"/><Relationship Id="rId6199" Type="http://schemas.openxmlformats.org/officeDocument/2006/relationships/hyperlink" Target="https://www.filmaffinity.com/es/film960021.html" TargetMode="External"/><Relationship Id="rId6266" Type="http://schemas.openxmlformats.org/officeDocument/2006/relationships/hyperlink" Target="https://www.filmaffinity.com/es/film841640.html" TargetMode="External"/><Relationship Id="rId3110" Type="http://schemas.openxmlformats.org/officeDocument/2006/relationships/hyperlink" Target="https://www.filmaffinity.com/es/film300626.html" TargetMode="External"/><Relationship Id="rId6680" Type="http://schemas.openxmlformats.org/officeDocument/2006/relationships/hyperlink" Target="https://www.filmaffinity.com/es/moviegenre.php?genre=AC&amp;attr=rat_count&amp;nodoc" TargetMode="External"/><Relationship Id="rId7317" Type="http://schemas.openxmlformats.org/officeDocument/2006/relationships/hyperlink" Target="https://www.filmaffinity.com/es/film870972.html" TargetMode="External"/><Relationship Id="rId2876" Type="http://schemas.openxmlformats.org/officeDocument/2006/relationships/hyperlink" Target="https://www.filmaffinity.com/es/film451061.html" TargetMode="External"/><Relationship Id="rId3927" Type="http://schemas.openxmlformats.org/officeDocument/2006/relationships/hyperlink" Target="https://www.filmaffinity.com/es/film582768.html" TargetMode="External"/><Relationship Id="rId5282" Type="http://schemas.openxmlformats.org/officeDocument/2006/relationships/hyperlink" Target="https://www.filmaffinity.com/es/film198482.html" TargetMode="External"/><Relationship Id="rId6333" Type="http://schemas.openxmlformats.org/officeDocument/2006/relationships/hyperlink" Target="https://www.filmaffinity.com/es/film199669.html" TargetMode="External"/><Relationship Id="rId848" Type="http://schemas.openxmlformats.org/officeDocument/2006/relationships/hyperlink" Target="https://www.filmaffinity.com/es/film629998.html" TargetMode="External"/><Relationship Id="rId1478" Type="http://schemas.openxmlformats.org/officeDocument/2006/relationships/hyperlink" Target="https://www.filmaffinity.com/es/film503909.html" TargetMode="External"/><Relationship Id="rId1892" Type="http://schemas.openxmlformats.org/officeDocument/2006/relationships/hyperlink" Target="https://www.filmaffinity.com/es/film224819.html" TargetMode="External"/><Relationship Id="rId2529" Type="http://schemas.openxmlformats.org/officeDocument/2006/relationships/hyperlink" Target="https://www.filmaffinity.com/es/film358755.html" TargetMode="External"/><Relationship Id="rId6400" Type="http://schemas.openxmlformats.org/officeDocument/2006/relationships/hyperlink" Target="https://www.filmaffinity.com/es/movie-group.php?group-id=853" TargetMode="External"/><Relationship Id="rId915" Type="http://schemas.openxmlformats.org/officeDocument/2006/relationships/hyperlink" Target="https://www.filmaffinity.com/es/film531259.html" TargetMode="External"/><Relationship Id="rId1545" Type="http://schemas.openxmlformats.org/officeDocument/2006/relationships/hyperlink" Target="https://www.filmaffinity.com/es/film164014.html" TargetMode="External"/><Relationship Id="rId2943" Type="http://schemas.openxmlformats.org/officeDocument/2006/relationships/hyperlink" Target="https://www.filmaffinity.com/es/film277098.html" TargetMode="External"/><Relationship Id="rId5002" Type="http://schemas.openxmlformats.org/officeDocument/2006/relationships/hyperlink" Target="https://www.filmaffinity.com/es/film844552.html" TargetMode="External"/><Relationship Id="rId7174" Type="http://schemas.openxmlformats.org/officeDocument/2006/relationships/hyperlink" Target="https://www.filmaffinity.com/es/film552752.html" TargetMode="External"/><Relationship Id="rId1612" Type="http://schemas.openxmlformats.org/officeDocument/2006/relationships/hyperlink" Target="https://www.filmaffinity.com/es/film540303.html" TargetMode="External"/><Relationship Id="rId4768" Type="http://schemas.openxmlformats.org/officeDocument/2006/relationships/hyperlink" Target="https://www.filmaffinity.com/es/film591290.html" TargetMode="External"/><Relationship Id="rId5819" Type="http://schemas.openxmlformats.org/officeDocument/2006/relationships/hyperlink" Target="https://www.filmaffinity.com/es/film352094.html" TargetMode="External"/><Relationship Id="rId6190" Type="http://schemas.openxmlformats.org/officeDocument/2006/relationships/hyperlink" Target="https://www.filmaffinity.com/es/film176742.html" TargetMode="External"/><Relationship Id="rId3784" Type="http://schemas.openxmlformats.org/officeDocument/2006/relationships/hyperlink" Target="https://www.filmaffinity.com/es/film822383.html" TargetMode="External"/><Relationship Id="rId4835" Type="http://schemas.openxmlformats.org/officeDocument/2006/relationships/hyperlink" Target="https://www.filmaffinity.com/es/film367612.html" TargetMode="External"/><Relationship Id="rId7241" Type="http://schemas.openxmlformats.org/officeDocument/2006/relationships/hyperlink" Target="https://www.filmaffinity.com/es/film375830.html" TargetMode="External"/><Relationship Id="rId2386" Type="http://schemas.openxmlformats.org/officeDocument/2006/relationships/hyperlink" Target="https://www.filmaffinity.com/es/film201909.html" TargetMode="External"/><Relationship Id="rId3437" Type="http://schemas.openxmlformats.org/officeDocument/2006/relationships/hyperlink" Target="https://www.filmaffinity.com/es/film789579.html" TargetMode="External"/><Relationship Id="rId3851" Type="http://schemas.openxmlformats.org/officeDocument/2006/relationships/hyperlink" Target="https://www.filmaffinity.com/es/film467579.html" TargetMode="External"/><Relationship Id="rId4902" Type="http://schemas.openxmlformats.org/officeDocument/2006/relationships/hyperlink" Target="https://www.filmaffinity.com/es/film271350.html" TargetMode="External"/><Relationship Id="rId358" Type="http://schemas.openxmlformats.org/officeDocument/2006/relationships/hyperlink" Target="https://www.filmaffinity.com/es/film582277.html" TargetMode="External"/><Relationship Id="rId772" Type="http://schemas.openxmlformats.org/officeDocument/2006/relationships/hyperlink" Target="https://www.filmaffinity.com/es/film953764.html" TargetMode="External"/><Relationship Id="rId2039" Type="http://schemas.openxmlformats.org/officeDocument/2006/relationships/hyperlink" Target="https://www.filmaffinity.com/es/film588108.html" TargetMode="External"/><Relationship Id="rId2453" Type="http://schemas.openxmlformats.org/officeDocument/2006/relationships/hyperlink" Target="https://www.filmaffinity.com/es/film702057.html" TargetMode="External"/><Relationship Id="rId3504" Type="http://schemas.openxmlformats.org/officeDocument/2006/relationships/hyperlink" Target="https://www.filmaffinity.com/es/film125642.html" TargetMode="External"/><Relationship Id="rId425" Type="http://schemas.openxmlformats.org/officeDocument/2006/relationships/hyperlink" Target="https://www.filmaffinity.com/es/film731021.html" TargetMode="External"/><Relationship Id="rId1055" Type="http://schemas.openxmlformats.org/officeDocument/2006/relationships/hyperlink" Target="https://www.filmaffinity.com/es/film859180.html" TargetMode="External"/><Relationship Id="rId2106" Type="http://schemas.openxmlformats.org/officeDocument/2006/relationships/hyperlink" Target="https://www.filmaffinity.com/es/film737199.html" TargetMode="External"/><Relationship Id="rId2520" Type="http://schemas.openxmlformats.org/officeDocument/2006/relationships/hyperlink" Target="https://www.filmaffinity.com/es/film401902.html" TargetMode="External"/><Relationship Id="rId5676" Type="http://schemas.openxmlformats.org/officeDocument/2006/relationships/hyperlink" Target="https://www.filmaffinity.com/es/film532040.html" TargetMode="External"/><Relationship Id="rId6727" Type="http://schemas.openxmlformats.org/officeDocument/2006/relationships/hyperlink" Target="https://www.filmaffinity.com/es/film741584.html" TargetMode="External"/><Relationship Id="rId1122" Type="http://schemas.openxmlformats.org/officeDocument/2006/relationships/hyperlink" Target="https://www.filmaffinity.com/es/film350691.html" TargetMode="External"/><Relationship Id="rId4278" Type="http://schemas.openxmlformats.org/officeDocument/2006/relationships/hyperlink" Target="https://www.filmaffinity.com/es/film573796.html" TargetMode="External"/><Relationship Id="rId5329" Type="http://schemas.openxmlformats.org/officeDocument/2006/relationships/hyperlink" Target="https://www.filmaffinity.com/es/film546346.html" TargetMode="External"/><Relationship Id="rId3294" Type="http://schemas.openxmlformats.org/officeDocument/2006/relationships/hyperlink" Target="https://www.filmaffinity.com/es/film446785.html" TargetMode="External"/><Relationship Id="rId4345" Type="http://schemas.openxmlformats.org/officeDocument/2006/relationships/hyperlink" Target="https://www.filmaffinity.com/es/film901816.html" TargetMode="External"/><Relationship Id="rId4692" Type="http://schemas.openxmlformats.org/officeDocument/2006/relationships/hyperlink" Target="https://www.filmaffinity.com/es/film183164.html" TargetMode="External"/><Relationship Id="rId5743" Type="http://schemas.openxmlformats.org/officeDocument/2006/relationships/hyperlink" Target="https://www.filmaffinity.com/es/film240047.html" TargetMode="External"/><Relationship Id="rId1939" Type="http://schemas.openxmlformats.org/officeDocument/2006/relationships/hyperlink" Target="https://www.filmaffinity.com/es/film831815.html" TargetMode="External"/><Relationship Id="rId5810" Type="http://schemas.openxmlformats.org/officeDocument/2006/relationships/hyperlink" Target="https://www.filmaffinity.com/es/film399710.html" TargetMode="External"/><Relationship Id="rId3361" Type="http://schemas.openxmlformats.org/officeDocument/2006/relationships/hyperlink" Target="https://www.filmaffinity.com/es/film534061.html" TargetMode="External"/><Relationship Id="rId4412" Type="http://schemas.openxmlformats.org/officeDocument/2006/relationships/hyperlink" Target="https://www.filmaffinity.com/es/film946843.html" TargetMode="External"/><Relationship Id="rId282" Type="http://schemas.openxmlformats.org/officeDocument/2006/relationships/hyperlink" Target="https://www.filmaffinity.com/es/film863829.html" TargetMode="External"/><Relationship Id="rId3014" Type="http://schemas.openxmlformats.org/officeDocument/2006/relationships/hyperlink" Target="https://www.filmaffinity.com/es/film734989.html" TargetMode="External"/><Relationship Id="rId6584" Type="http://schemas.openxmlformats.org/officeDocument/2006/relationships/hyperlink" Target="https://www.filmaffinity.com/es/moviegenre.php?genre=WE&amp;attr=rat_count&amp;nodoc" TargetMode="External"/><Relationship Id="rId2030" Type="http://schemas.openxmlformats.org/officeDocument/2006/relationships/hyperlink" Target="https://www.filmaffinity.com/es/film842394.html" TargetMode="External"/><Relationship Id="rId5186" Type="http://schemas.openxmlformats.org/officeDocument/2006/relationships/hyperlink" Target="https://www.filmaffinity.com/es/film849153.html" TargetMode="External"/><Relationship Id="rId6237" Type="http://schemas.openxmlformats.org/officeDocument/2006/relationships/hyperlink" Target="https://www.filmaffinity.com/es/film288518.html" TargetMode="External"/><Relationship Id="rId6651" Type="http://schemas.openxmlformats.org/officeDocument/2006/relationships/hyperlink" Target="https://www.filmaffinity.com/es/moviegenre.php?genre=TH&amp;attr=rat_count&amp;nodoc" TargetMode="External"/><Relationship Id="rId5253" Type="http://schemas.openxmlformats.org/officeDocument/2006/relationships/hyperlink" Target="https://www.filmaffinity.com/es/film630021.html" TargetMode="External"/><Relationship Id="rId6304" Type="http://schemas.openxmlformats.org/officeDocument/2006/relationships/hyperlink" Target="https://www.filmaffinity.com/es/film380191.html" TargetMode="External"/><Relationship Id="rId1449" Type="http://schemas.openxmlformats.org/officeDocument/2006/relationships/hyperlink" Target="https://www.filmaffinity.com/es/film852620.html" TargetMode="External"/><Relationship Id="rId1796" Type="http://schemas.openxmlformats.org/officeDocument/2006/relationships/hyperlink" Target="https://www.filmaffinity.com/es/film343315.html" TargetMode="External"/><Relationship Id="rId2847" Type="http://schemas.openxmlformats.org/officeDocument/2006/relationships/hyperlink" Target="https://www.filmaffinity.com/es/film176064.html" TargetMode="External"/><Relationship Id="rId88" Type="http://schemas.openxmlformats.org/officeDocument/2006/relationships/hyperlink" Target="https://www.filmaffinity.com/es/film502111.html" TargetMode="External"/><Relationship Id="rId819" Type="http://schemas.openxmlformats.org/officeDocument/2006/relationships/hyperlink" Target="https://www.filmaffinity.com/es/film143531.html" TargetMode="External"/><Relationship Id="rId1863" Type="http://schemas.openxmlformats.org/officeDocument/2006/relationships/hyperlink" Target="https://www.filmaffinity.com/es/film597563.html" TargetMode="External"/><Relationship Id="rId2914" Type="http://schemas.openxmlformats.org/officeDocument/2006/relationships/hyperlink" Target="https://www.filmaffinity.com/es/film987435.html" TargetMode="External"/><Relationship Id="rId5320" Type="http://schemas.openxmlformats.org/officeDocument/2006/relationships/hyperlink" Target="https://www.filmaffinity.com/es/film595099.html" TargetMode="External"/><Relationship Id="rId7078" Type="http://schemas.openxmlformats.org/officeDocument/2006/relationships/hyperlink" Target="https://www.filmaffinity.com/es/film615527.html" TargetMode="External"/><Relationship Id="rId1516" Type="http://schemas.openxmlformats.org/officeDocument/2006/relationships/hyperlink" Target="https://www.filmaffinity.com/es/film806730.html" TargetMode="External"/><Relationship Id="rId1930" Type="http://schemas.openxmlformats.org/officeDocument/2006/relationships/hyperlink" Target="https://www.filmaffinity.com/es/film808694.html" TargetMode="External"/><Relationship Id="rId7492" Type="http://schemas.openxmlformats.org/officeDocument/2006/relationships/hyperlink" Target="https://www.filmaffinity.com/es/film553536.html" TargetMode="External"/><Relationship Id="rId3688" Type="http://schemas.openxmlformats.org/officeDocument/2006/relationships/hyperlink" Target="https://www.filmaffinity.com/es/film622547.html" TargetMode="External"/><Relationship Id="rId4739" Type="http://schemas.openxmlformats.org/officeDocument/2006/relationships/hyperlink" Target="https://www.filmaffinity.com/es/film553332.html" TargetMode="External"/><Relationship Id="rId6094" Type="http://schemas.openxmlformats.org/officeDocument/2006/relationships/hyperlink" Target="https://www.filmaffinity.com/es/film581599.html" TargetMode="External"/><Relationship Id="rId7145" Type="http://schemas.openxmlformats.org/officeDocument/2006/relationships/hyperlink" Target="https://www.filmaffinity.com/es/film186012.html" TargetMode="External"/><Relationship Id="rId3755" Type="http://schemas.openxmlformats.org/officeDocument/2006/relationships/hyperlink" Target="https://www.filmaffinity.com/es/film849609.html" TargetMode="External"/><Relationship Id="rId4806" Type="http://schemas.openxmlformats.org/officeDocument/2006/relationships/hyperlink" Target="https://www.filmaffinity.com/es/film804570.html" TargetMode="External"/><Relationship Id="rId6161" Type="http://schemas.openxmlformats.org/officeDocument/2006/relationships/hyperlink" Target="https://www.filmaffinity.com/es/film562367.html" TargetMode="External"/><Relationship Id="rId7212" Type="http://schemas.openxmlformats.org/officeDocument/2006/relationships/hyperlink" Target="https://www.filmaffinity.com/es/film769597.html" TargetMode="External"/><Relationship Id="rId676" Type="http://schemas.openxmlformats.org/officeDocument/2006/relationships/hyperlink" Target="https://www.filmaffinity.com/es/film710237.html" TargetMode="External"/><Relationship Id="rId2357" Type="http://schemas.openxmlformats.org/officeDocument/2006/relationships/hyperlink" Target="https://www.filmaffinity.com/es/film474757.html" TargetMode="External"/><Relationship Id="rId3408" Type="http://schemas.openxmlformats.org/officeDocument/2006/relationships/hyperlink" Target="https://www.filmaffinity.com/es/film153296.html" TargetMode="External"/><Relationship Id="rId329" Type="http://schemas.openxmlformats.org/officeDocument/2006/relationships/hyperlink" Target="https://www.filmaffinity.com/es/film765444.html" TargetMode="External"/><Relationship Id="rId1373" Type="http://schemas.openxmlformats.org/officeDocument/2006/relationships/hyperlink" Target="https://www.filmaffinity.com/es/film110441.html" TargetMode="External"/><Relationship Id="rId2771" Type="http://schemas.openxmlformats.org/officeDocument/2006/relationships/hyperlink" Target="https://www.filmaffinity.com/es/film845261.html" TargetMode="External"/><Relationship Id="rId3822" Type="http://schemas.openxmlformats.org/officeDocument/2006/relationships/hyperlink" Target="https://www.filmaffinity.com/es/film520832.html" TargetMode="External"/><Relationship Id="rId6978" Type="http://schemas.openxmlformats.org/officeDocument/2006/relationships/hyperlink" Target="https://www.filmaffinity.com/es/film369986.html" TargetMode="External"/><Relationship Id="rId743" Type="http://schemas.openxmlformats.org/officeDocument/2006/relationships/hyperlink" Target="https://www.filmaffinity.com/es/film784078.html" TargetMode="External"/><Relationship Id="rId1026" Type="http://schemas.openxmlformats.org/officeDocument/2006/relationships/hyperlink" Target="https://www.filmaffinity.com/es/film434777.html" TargetMode="External"/><Relationship Id="rId2424" Type="http://schemas.openxmlformats.org/officeDocument/2006/relationships/hyperlink" Target="https://www.filmaffinity.com/es/film325291.html" TargetMode="External"/><Relationship Id="rId5994" Type="http://schemas.openxmlformats.org/officeDocument/2006/relationships/hyperlink" Target="https://www.filmaffinity.com/es/film565861.html" TargetMode="External"/><Relationship Id="rId810" Type="http://schemas.openxmlformats.org/officeDocument/2006/relationships/hyperlink" Target="https://www.filmaffinity.com/es/film705964.html" TargetMode="External"/><Relationship Id="rId1440" Type="http://schemas.openxmlformats.org/officeDocument/2006/relationships/hyperlink" Target="https://www.filmaffinity.com/es/film546814.html" TargetMode="External"/><Relationship Id="rId4596" Type="http://schemas.openxmlformats.org/officeDocument/2006/relationships/hyperlink" Target="https://www.filmaffinity.com/es/film881687.html" TargetMode="External"/><Relationship Id="rId5647" Type="http://schemas.openxmlformats.org/officeDocument/2006/relationships/hyperlink" Target="https://www.filmaffinity.com/es/film552570.html" TargetMode="External"/><Relationship Id="rId3198" Type="http://schemas.openxmlformats.org/officeDocument/2006/relationships/hyperlink" Target="https://www.filmaffinity.com/es/film263965.html" TargetMode="External"/><Relationship Id="rId4249" Type="http://schemas.openxmlformats.org/officeDocument/2006/relationships/hyperlink" Target="https://www.filmaffinity.com/es/film289871.html" TargetMode="External"/><Relationship Id="rId4663" Type="http://schemas.openxmlformats.org/officeDocument/2006/relationships/hyperlink" Target="https://www.filmaffinity.com/es/film369678.html" TargetMode="External"/><Relationship Id="rId5714" Type="http://schemas.openxmlformats.org/officeDocument/2006/relationships/hyperlink" Target="https://www.filmaffinity.com/es/film433587.html" TargetMode="External"/><Relationship Id="rId3265" Type="http://schemas.openxmlformats.org/officeDocument/2006/relationships/hyperlink" Target="https://www.filmaffinity.com/es/film752430.html" TargetMode="External"/><Relationship Id="rId4316" Type="http://schemas.openxmlformats.org/officeDocument/2006/relationships/hyperlink" Target="https://www.filmaffinity.com/es/film765932.html" TargetMode="External"/><Relationship Id="rId4730" Type="http://schemas.openxmlformats.org/officeDocument/2006/relationships/hyperlink" Target="https://www.filmaffinity.com/es/film109107.html" TargetMode="External"/><Relationship Id="rId186" Type="http://schemas.openxmlformats.org/officeDocument/2006/relationships/hyperlink" Target="https://www.filmaffinity.com/es/film303919.html" TargetMode="External"/><Relationship Id="rId2281" Type="http://schemas.openxmlformats.org/officeDocument/2006/relationships/hyperlink" Target="https://www.filmaffinity.com/es/film941282.html" TargetMode="External"/><Relationship Id="rId3332" Type="http://schemas.openxmlformats.org/officeDocument/2006/relationships/hyperlink" Target="https://www.filmaffinity.com/es/film608243.html" TargetMode="External"/><Relationship Id="rId6488" Type="http://schemas.openxmlformats.org/officeDocument/2006/relationships/hyperlink" Target="https://www.filmaffinity.com/es/moviegenre.php?genre=AC&amp;attr=rat_count&amp;nodoc" TargetMode="External"/><Relationship Id="rId253" Type="http://schemas.openxmlformats.org/officeDocument/2006/relationships/hyperlink" Target="https://www.filmaffinity.com/es/film746797.html" TargetMode="External"/><Relationship Id="rId6555" Type="http://schemas.openxmlformats.org/officeDocument/2006/relationships/hyperlink" Target="https://www.filmaffinity.com/es/moviegenre.php?genre=DR&amp;attr=rat_count&amp;nodoc" TargetMode="External"/><Relationship Id="rId320" Type="http://schemas.openxmlformats.org/officeDocument/2006/relationships/hyperlink" Target="https://www.filmaffinity.com/es/film347345.html" TargetMode="External"/><Relationship Id="rId2001" Type="http://schemas.openxmlformats.org/officeDocument/2006/relationships/hyperlink" Target="https://www.filmaffinity.com/es/film194315.html" TargetMode="External"/><Relationship Id="rId5157" Type="http://schemas.openxmlformats.org/officeDocument/2006/relationships/hyperlink" Target="https://www.filmaffinity.com/es/film618791.html" TargetMode="External"/><Relationship Id="rId6208" Type="http://schemas.openxmlformats.org/officeDocument/2006/relationships/hyperlink" Target="https://www.filmaffinity.com/es/film491093.html" TargetMode="External"/><Relationship Id="rId5571" Type="http://schemas.openxmlformats.org/officeDocument/2006/relationships/hyperlink" Target="https://www.filmaffinity.com/es/film848611.html" TargetMode="External"/><Relationship Id="rId6622" Type="http://schemas.openxmlformats.org/officeDocument/2006/relationships/hyperlink" Target="https://www.filmaffinity.com/es/moviegenre.php?genre=CO&amp;attr=rat_count&amp;nodoc" TargetMode="External"/><Relationship Id="rId1767" Type="http://schemas.openxmlformats.org/officeDocument/2006/relationships/hyperlink" Target="https://www.filmaffinity.com/es/film156186.html" TargetMode="External"/><Relationship Id="rId2818" Type="http://schemas.openxmlformats.org/officeDocument/2006/relationships/hyperlink" Target="https://www.filmaffinity.com/es/film352196.html" TargetMode="External"/><Relationship Id="rId4173" Type="http://schemas.openxmlformats.org/officeDocument/2006/relationships/hyperlink" Target="https://www.filmaffinity.com/es/film768393.html" TargetMode="External"/><Relationship Id="rId5224" Type="http://schemas.openxmlformats.org/officeDocument/2006/relationships/hyperlink" Target="https://www.filmaffinity.com/es/film232939.html" TargetMode="External"/><Relationship Id="rId59" Type="http://schemas.openxmlformats.org/officeDocument/2006/relationships/hyperlink" Target="https://www.filmaffinity.com/es/film573335.html" TargetMode="External"/><Relationship Id="rId1834" Type="http://schemas.openxmlformats.org/officeDocument/2006/relationships/hyperlink" Target="https://www.filmaffinity.com/es/film707642.html" TargetMode="External"/><Relationship Id="rId4240" Type="http://schemas.openxmlformats.org/officeDocument/2006/relationships/hyperlink" Target="https://www.filmaffinity.com/es/film665887.html" TargetMode="External"/><Relationship Id="rId7396" Type="http://schemas.openxmlformats.org/officeDocument/2006/relationships/hyperlink" Target="https://www.filmaffinity.com/es/film302647.html" TargetMode="External"/><Relationship Id="rId7049" Type="http://schemas.openxmlformats.org/officeDocument/2006/relationships/hyperlink" Target="https://www.filmaffinity.com/es/film748908.html" TargetMode="External"/><Relationship Id="rId7463" Type="http://schemas.openxmlformats.org/officeDocument/2006/relationships/hyperlink" Target="https://www.filmaffinity.com/es/film198998.html" TargetMode="External"/><Relationship Id="rId1901" Type="http://schemas.openxmlformats.org/officeDocument/2006/relationships/hyperlink" Target="https://www.filmaffinity.com/es/film605400.html" TargetMode="External"/><Relationship Id="rId3659" Type="http://schemas.openxmlformats.org/officeDocument/2006/relationships/hyperlink" Target="https://www.filmaffinity.com/es/film528623.html" TargetMode="External"/><Relationship Id="rId6065" Type="http://schemas.openxmlformats.org/officeDocument/2006/relationships/hyperlink" Target="https://www.filmaffinity.com/es/film512576.html" TargetMode="External"/><Relationship Id="rId7116" Type="http://schemas.openxmlformats.org/officeDocument/2006/relationships/hyperlink" Target="https://www.filmaffinity.com/es/film220024.html" TargetMode="External"/><Relationship Id="rId5081" Type="http://schemas.openxmlformats.org/officeDocument/2006/relationships/hyperlink" Target="https://www.filmaffinity.com/es/film304994.html" TargetMode="External"/><Relationship Id="rId6132" Type="http://schemas.openxmlformats.org/officeDocument/2006/relationships/hyperlink" Target="https://www.filmaffinity.com/es/film326871.html" TargetMode="External"/><Relationship Id="rId994" Type="http://schemas.openxmlformats.org/officeDocument/2006/relationships/hyperlink" Target="https://www.filmaffinity.com/es/film729958.html" TargetMode="External"/><Relationship Id="rId2675" Type="http://schemas.openxmlformats.org/officeDocument/2006/relationships/hyperlink" Target="https://www.filmaffinity.com/es/film446521.html" TargetMode="External"/><Relationship Id="rId3726" Type="http://schemas.openxmlformats.org/officeDocument/2006/relationships/hyperlink" Target="https://www.filmaffinity.com/es/film936900.html" TargetMode="External"/><Relationship Id="rId647" Type="http://schemas.openxmlformats.org/officeDocument/2006/relationships/hyperlink" Target="https://www.filmaffinity.com/es/film373499.html" TargetMode="External"/><Relationship Id="rId1277" Type="http://schemas.openxmlformats.org/officeDocument/2006/relationships/hyperlink" Target="https://www.filmaffinity.com/es/film399242.html" TargetMode="External"/><Relationship Id="rId1691" Type="http://schemas.openxmlformats.org/officeDocument/2006/relationships/hyperlink" Target="https://www.filmaffinity.com/es/film921200.html" TargetMode="External"/><Relationship Id="rId2328" Type="http://schemas.openxmlformats.org/officeDocument/2006/relationships/hyperlink" Target="https://www.filmaffinity.com/es/film142405.html" TargetMode="External"/><Relationship Id="rId2742" Type="http://schemas.openxmlformats.org/officeDocument/2006/relationships/hyperlink" Target="https://www.filmaffinity.com/es/film114387.html" TargetMode="External"/><Relationship Id="rId5898" Type="http://schemas.openxmlformats.org/officeDocument/2006/relationships/hyperlink" Target="https://www.filmaffinity.com/es/film746574.html" TargetMode="External"/><Relationship Id="rId6949" Type="http://schemas.openxmlformats.org/officeDocument/2006/relationships/hyperlink" Target="https://www.filmaffinity.com/es/film315057.html" TargetMode="External"/><Relationship Id="rId714" Type="http://schemas.openxmlformats.org/officeDocument/2006/relationships/hyperlink" Target="https://www.filmaffinity.com/es/film341778.html" TargetMode="External"/><Relationship Id="rId1344" Type="http://schemas.openxmlformats.org/officeDocument/2006/relationships/hyperlink" Target="https://www.filmaffinity.com/es/film999231.html" TargetMode="External"/><Relationship Id="rId5965" Type="http://schemas.openxmlformats.org/officeDocument/2006/relationships/hyperlink" Target="https://www.filmaffinity.com/es/film933579.html" TargetMode="External"/><Relationship Id="rId50" Type="http://schemas.openxmlformats.org/officeDocument/2006/relationships/hyperlink" Target="https://www.filmaffinity.com/es/film603364.html" TargetMode="External"/><Relationship Id="rId1411" Type="http://schemas.openxmlformats.org/officeDocument/2006/relationships/hyperlink" Target="https://www.filmaffinity.com/es/film604555.html" TargetMode="External"/><Relationship Id="rId4567" Type="http://schemas.openxmlformats.org/officeDocument/2006/relationships/hyperlink" Target="https://www.filmaffinity.com/es/film282739.html" TargetMode="External"/><Relationship Id="rId5618" Type="http://schemas.openxmlformats.org/officeDocument/2006/relationships/hyperlink" Target="https://www.filmaffinity.com/es/film154337.html" TargetMode="External"/><Relationship Id="rId3169" Type="http://schemas.openxmlformats.org/officeDocument/2006/relationships/hyperlink" Target="https://www.filmaffinity.com/es/film767332.html" TargetMode="External"/><Relationship Id="rId3583" Type="http://schemas.openxmlformats.org/officeDocument/2006/relationships/hyperlink" Target="https://www.filmaffinity.com/es/film705831.html" TargetMode="External"/><Relationship Id="rId4981" Type="http://schemas.openxmlformats.org/officeDocument/2006/relationships/hyperlink" Target="https://www.filmaffinity.com/es/film434938.html" TargetMode="External"/><Relationship Id="rId7040" Type="http://schemas.openxmlformats.org/officeDocument/2006/relationships/hyperlink" Target="https://www.filmaffinity.com/es/film320602.html" TargetMode="External"/><Relationship Id="rId2185" Type="http://schemas.openxmlformats.org/officeDocument/2006/relationships/hyperlink" Target="https://www.filmaffinity.com/es/film633783.html" TargetMode="External"/><Relationship Id="rId3236" Type="http://schemas.openxmlformats.org/officeDocument/2006/relationships/hyperlink" Target="https://www.filmaffinity.com/es/film288500.html" TargetMode="External"/><Relationship Id="rId4634" Type="http://schemas.openxmlformats.org/officeDocument/2006/relationships/hyperlink" Target="https://www.filmaffinity.com/es/film808508.html" TargetMode="External"/><Relationship Id="rId157" Type="http://schemas.openxmlformats.org/officeDocument/2006/relationships/hyperlink" Target="https://www.filmaffinity.com/es/film767977.html" TargetMode="External"/><Relationship Id="rId3650" Type="http://schemas.openxmlformats.org/officeDocument/2006/relationships/hyperlink" Target="https://www.filmaffinity.com/es/film743764.html" TargetMode="External"/><Relationship Id="rId4701" Type="http://schemas.openxmlformats.org/officeDocument/2006/relationships/hyperlink" Target="https://www.filmaffinity.com/es/film732884.html" TargetMode="External"/><Relationship Id="rId571" Type="http://schemas.openxmlformats.org/officeDocument/2006/relationships/hyperlink" Target="https://www.filmaffinity.com/es/film157616.html" TargetMode="External"/><Relationship Id="rId2252" Type="http://schemas.openxmlformats.org/officeDocument/2006/relationships/hyperlink" Target="https://www.filmaffinity.com/es/film832127.html" TargetMode="External"/><Relationship Id="rId3303" Type="http://schemas.openxmlformats.org/officeDocument/2006/relationships/hyperlink" Target="https://www.filmaffinity.com/es/film728142.html" TargetMode="External"/><Relationship Id="rId6459" Type="http://schemas.openxmlformats.org/officeDocument/2006/relationships/hyperlink" Target="https://www.filmaffinity.com/es/moviegenre.php?genre=TH&amp;attr=rat_count&amp;nodoc" TargetMode="External"/><Relationship Id="rId6873" Type="http://schemas.openxmlformats.org/officeDocument/2006/relationships/hyperlink" Target="https://www.filmaffinity.com/es/film552637.html" TargetMode="External"/><Relationship Id="rId224" Type="http://schemas.openxmlformats.org/officeDocument/2006/relationships/hyperlink" Target="https://www.filmaffinity.com/es/film334154.html" TargetMode="External"/><Relationship Id="rId5475" Type="http://schemas.openxmlformats.org/officeDocument/2006/relationships/hyperlink" Target="https://www.filmaffinity.com/es/film453359.html" TargetMode="External"/><Relationship Id="rId6526" Type="http://schemas.openxmlformats.org/officeDocument/2006/relationships/hyperlink" Target="https://www.filmaffinity.com/es/film582389.html" TargetMode="External"/><Relationship Id="rId6940" Type="http://schemas.openxmlformats.org/officeDocument/2006/relationships/hyperlink" Target="https://www.filmaffinity.com/es/film534787.html" TargetMode="External"/><Relationship Id="rId4077" Type="http://schemas.openxmlformats.org/officeDocument/2006/relationships/hyperlink" Target="https://www.filmaffinity.com/es/film539245.html" TargetMode="External"/><Relationship Id="rId4491" Type="http://schemas.openxmlformats.org/officeDocument/2006/relationships/hyperlink" Target="https://www.filmaffinity.com/es/film677461.html" TargetMode="External"/><Relationship Id="rId5128" Type="http://schemas.openxmlformats.org/officeDocument/2006/relationships/hyperlink" Target="https://www.filmaffinity.com/es/film361412.html" TargetMode="External"/><Relationship Id="rId5542" Type="http://schemas.openxmlformats.org/officeDocument/2006/relationships/hyperlink" Target="https://www.filmaffinity.com/es/film428752.html" TargetMode="External"/><Relationship Id="rId1738" Type="http://schemas.openxmlformats.org/officeDocument/2006/relationships/hyperlink" Target="https://www.filmaffinity.com/es/film757286.html" TargetMode="External"/><Relationship Id="rId3093" Type="http://schemas.openxmlformats.org/officeDocument/2006/relationships/hyperlink" Target="https://www.filmaffinity.com/es/film411533.html" TargetMode="External"/><Relationship Id="rId4144" Type="http://schemas.openxmlformats.org/officeDocument/2006/relationships/hyperlink" Target="https://www.filmaffinity.com/es/film476712.html" TargetMode="External"/><Relationship Id="rId3160" Type="http://schemas.openxmlformats.org/officeDocument/2006/relationships/hyperlink" Target="https://www.filmaffinity.com/es/film121431.html" TargetMode="External"/><Relationship Id="rId4211" Type="http://schemas.openxmlformats.org/officeDocument/2006/relationships/hyperlink" Target="https://www.filmaffinity.com/es/film666894.html" TargetMode="External"/><Relationship Id="rId7367" Type="http://schemas.openxmlformats.org/officeDocument/2006/relationships/hyperlink" Target="https://www.filmaffinity.com/es/film542065.html" TargetMode="External"/><Relationship Id="rId1805" Type="http://schemas.openxmlformats.org/officeDocument/2006/relationships/hyperlink" Target="https://www.filmaffinity.com/es/film264669.html" TargetMode="External"/><Relationship Id="rId3977" Type="http://schemas.openxmlformats.org/officeDocument/2006/relationships/hyperlink" Target="https://www.filmaffinity.com/es/film442278.html" TargetMode="External"/><Relationship Id="rId6036" Type="http://schemas.openxmlformats.org/officeDocument/2006/relationships/hyperlink" Target="https://www.filmaffinity.com/es/film557183.html" TargetMode="External"/><Relationship Id="rId6383" Type="http://schemas.openxmlformats.org/officeDocument/2006/relationships/hyperlink" Target="https://www.filmaffinity.com/es/film842694.html" TargetMode="External"/><Relationship Id="rId7434" Type="http://schemas.openxmlformats.org/officeDocument/2006/relationships/hyperlink" Target="https://www.filmaffinity.com/es/film441844.html" TargetMode="External"/><Relationship Id="rId898" Type="http://schemas.openxmlformats.org/officeDocument/2006/relationships/hyperlink" Target="https://www.filmaffinity.com/es/film317347.html" TargetMode="External"/><Relationship Id="rId2579" Type="http://schemas.openxmlformats.org/officeDocument/2006/relationships/hyperlink" Target="https://www.filmaffinity.com/es/film140169.html" TargetMode="External"/><Relationship Id="rId2993" Type="http://schemas.openxmlformats.org/officeDocument/2006/relationships/hyperlink" Target="https://www.filmaffinity.com/es/film845142.html" TargetMode="External"/><Relationship Id="rId6450" Type="http://schemas.openxmlformats.org/officeDocument/2006/relationships/hyperlink" Target="https://www.filmaffinity.com/es/moviegenre.php?genre=INT&amp;attr=rat_count&amp;nodoc" TargetMode="External"/><Relationship Id="rId965" Type="http://schemas.openxmlformats.org/officeDocument/2006/relationships/hyperlink" Target="https://www.filmaffinity.com/es/film127199.html" TargetMode="External"/><Relationship Id="rId1595" Type="http://schemas.openxmlformats.org/officeDocument/2006/relationships/hyperlink" Target="https://www.filmaffinity.com/es/film834833.html" TargetMode="External"/><Relationship Id="rId2646" Type="http://schemas.openxmlformats.org/officeDocument/2006/relationships/hyperlink" Target="https://www.filmaffinity.com/es/film359506.html" TargetMode="External"/><Relationship Id="rId5052" Type="http://schemas.openxmlformats.org/officeDocument/2006/relationships/hyperlink" Target="https://www.filmaffinity.com/es/film285133.html" TargetMode="External"/><Relationship Id="rId6103" Type="http://schemas.openxmlformats.org/officeDocument/2006/relationships/hyperlink" Target="https://www.filmaffinity.com/es/film331620.html" TargetMode="External"/><Relationship Id="rId618" Type="http://schemas.openxmlformats.org/officeDocument/2006/relationships/hyperlink" Target="https://www.filmaffinity.com/es/film553488.html" TargetMode="External"/><Relationship Id="rId1248" Type="http://schemas.openxmlformats.org/officeDocument/2006/relationships/hyperlink" Target="https://www.filmaffinity.com/es/film539004.html" TargetMode="External"/><Relationship Id="rId1662" Type="http://schemas.openxmlformats.org/officeDocument/2006/relationships/hyperlink" Target="https://www.filmaffinity.com/es/film330685.html" TargetMode="External"/><Relationship Id="rId5869" Type="http://schemas.openxmlformats.org/officeDocument/2006/relationships/hyperlink" Target="https://www.filmaffinity.com/es/film216500.html" TargetMode="External"/><Relationship Id="rId1315" Type="http://schemas.openxmlformats.org/officeDocument/2006/relationships/hyperlink" Target="https://www.filmaffinity.com/es/film468752.html" TargetMode="External"/><Relationship Id="rId2713" Type="http://schemas.openxmlformats.org/officeDocument/2006/relationships/hyperlink" Target="https://www.filmaffinity.com/es/film491087.html" TargetMode="External"/><Relationship Id="rId7291" Type="http://schemas.openxmlformats.org/officeDocument/2006/relationships/hyperlink" Target="https://www.filmaffinity.com/es/film582867.html" TargetMode="External"/><Relationship Id="rId4885" Type="http://schemas.openxmlformats.org/officeDocument/2006/relationships/hyperlink" Target="https://www.filmaffinity.com/es/film977778.html" TargetMode="External"/><Relationship Id="rId5936" Type="http://schemas.openxmlformats.org/officeDocument/2006/relationships/hyperlink" Target="https://www.filmaffinity.com/es/film960430.html" TargetMode="External"/><Relationship Id="rId21" Type="http://schemas.openxmlformats.org/officeDocument/2006/relationships/hyperlink" Target="https://www.filmaffinity.com/es/film668317.html" TargetMode="External"/><Relationship Id="rId2089" Type="http://schemas.openxmlformats.org/officeDocument/2006/relationships/hyperlink" Target="https://www.filmaffinity.com/es/film274340.html" TargetMode="External"/><Relationship Id="rId3487" Type="http://schemas.openxmlformats.org/officeDocument/2006/relationships/hyperlink" Target="https://www.filmaffinity.com/es/film113826.html" TargetMode="External"/><Relationship Id="rId4538" Type="http://schemas.openxmlformats.org/officeDocument/2006/relationships/hyperlink" Target="https://www.filmaffinity.com/es/film927843.html" TargetMode="External"/><Relationship Id="rId4952" Type="http://schemas.openxmlformats.org/officeDocument/2006/relationships/hyperlink" Target="https://www.filmaffinity.com/es/film363010.html" TargetMode="External"/><Relationship Id="rId3554" Type="http://schemas.openxmlformats.org/officeDocument/2006/relationships/hyperlink" Target="https://www.filmaffinity.com/es/film822846.html" TargetMode="External"/><Relationship Id="rId4605" Type="http://schemas.openxmlformats.org/officeDocument/2006/relationships/hyperlink" Target="https://www.filmaffinity.com/es/film707821.html" TargetMode="External"/><Relationship Id="rId7011" Type="http://schemas.openxmlformats.org/officeDocument/2006/relationships/hyperlink" Target="https://www.filmaffinity.com/es/film112313.html" TargetMode="External"/><Relationship Id="rId475" Type="http://schemas.openxmlformats.org/officeDocument/2006/relationships/hyperlink" Target="https://www.filmaffinity.com/es/film422974.html" TargetMode="External"/><Relationship Id="rId2156" Type="http://schemas.openxmlformats.org/officeDocument/2006/relationships/hyperlink" Target="https://www.filmaffinity.com/es/film483492.html" TargetMode="External"/><Relationship Id="rId2570" Type="http://schemas.openxmlformats.org/officeDocument/2006/relationships/hyperlink" Target="https://www.filmaffinity.com/es/film895828.html" TargetMode="External"/><Relationship Id="rId3207" Type="http://schemas.openxmlformats.org/officeDocument/2006/relationships/hyperlink" Target="https://www.filmaffinity.com/es/film246672.html" TargetMode="External"/><Relationship Id="rId3621" Type="http://schemas.openxmlformats.org/officeDocument/2006/relationships/hyperlink" Target="https://www.filmaffinity.com/es/film842360.html" TargetMode="External"/><Relationship Id="rId6777" Type="http://schemas.openxmlformats.org/officeDocument/2006/relationships/hyperlink" Target="https://www.filmaffinity.com/es/film400687.html" TargetMode="External"/><Relationship Id="rId128" Type="http://schemas.openxmlformats.org/officeDocument/2006/relationships/hyperlink" Target="https://www.filmaffinity.com/es/film566095.html" TargetMode="External"/><Relationship Id="rId542" Type="http://schemas.openxmlformats.org/officeDocument/2006/relationships/hyperlink" Target="https://www.filmaffinity.com/es/film597377.html" TargetMode="External"/><Relationship Id="rId1172" Type="http://schemas.openxmlformats.org/officeDocument/2006/relationships/hyperlink" Target="https://www.filmaffinity.com/es/film287124.html" TargetMode="External"/><Relationship Id="rId2223" Type="http://schemas.openxmlformats.org/officeDocument/2006/relationships/hyperlink" Target="https://www.filmaffinity.com/es/film656496.html" TargetMode="External"/><Relationship Id="rId5379" Type="http://schemas.openxmlformats.org/officeDocument/2006/relationships/hyperlink" Target="https://www.filmaffinity.com/es/film820183.html" TargetMode="External"/><Relationship Id="rId5793" Type="http://schemas.openxmlformats.org/officeDocument/2006/relationships/hyperlink" Target="https://www.filmaffinity.com/es/film905774.html" TargetMode="External"/><Relationship Id="rId6844" Type="http://schemas.openxmlformats.org/officeDocument/2006/relationships/hyperlink" Target="https://www.filmaffinity.com/es/moviegenre.php?genre=DR&amp;attr=rat_count&amp;nodoc" TargetMode="External"/><Relationship Id="rId4395" Type="http://schemas.openxmlformats.org/officeDocument/2006/relationships/hyperlink" Target="https://www.filmaffinity.com/es/film467280.html" TargetMode="External"/><Relationship Id="rId5446" Type="http://schemas.openxmlformats.org/officeDocument/2006/relationships/hyperlink" Target="https://www.filmaffinity.com/es/film481569.html" TargetMode="External"/><Relationship Id="rId1989" Type="http://schemas.openxmlformats.org/officeDocument/2006/relationships/hyperlink" Target="https://www.filmaffinity.com/es/film132010.html" TargetMode="External"/><Relationship Id="rId4048" Type="http://schemas.openxmlformats.org/officeDocument/2006/relationships/hyperlink" Target="https://www.filmaffinity.com/es/film826671.html" TargetMode="External"/><Relationship Id="rId5860" Type="http://schemas.openxmlformats.org/officeDocument/2006/relationships/hyperlink" Target="https://www.filmaffinity.com/es/film250513.html" TargetMode="External"/><Relationship Id="rId6911" Type="http://schemas.openxmlformats.org/officeDocument/2006/relationships/hyperlink" Target="https://www.filmaffinity.com/es/film671667.html" TargetMode="External"/><Relationship Id="rId3064" Type="http://schemas.openxmlformats.org/officeDocument/2006/relationships/hyperlink" Target="https://www.filmaffinity.com/es/film914606.html" TargetMode="External"/><Relationship Id="rId4462" Type="http://schemas.openxmlformats.org/officeDocument/2006/relationships/hyperlink" Target="https://www.filmaffinity.com/es/film398018.html" TargetMode="External"/><Relationship Id="rId5513" Type="http://schemas.openxmlformats.org/officeDocument/2006/relationships/hyperlink" Target="https://www.filmaffinity.com/es/film628058.html" TargetMode="External"/><Relationship Id="rId1709" Type="http://schemas.openxmlformats.org/officeDocument/2006/relationships/hyperlink" Target="https://www.filmaffinity.com/es/film257674.html" TargetMode="External"/><Relationship Id="rId4115" Type="http://schemas.openxmlformats.org/officeDocument/2006/relationships/hyperlink" Target="https://www.filmaffinity.com/es/film888194.html" TargetMode="External"/><Relationship Id="rId2080" Type="http://schemas.openxmlformats.org/officeDocument/2006/relationships/hyperlink" Target="https://www.filmaffinity.com/es/film831147.html" TargetMode="External"/><Relationship Id="rId3131" Type="http://schemas.openxmlformats.org/officeDocument/2006/relationships/hyperlink" Target="https://www.filmaffinity.com/es/film740963.html" TargetMode="External"/><Relationship Id="rId6287" Type="http://schemas.openxmlformats.org/officeDocument/2006/relationships/hyperlink" Target="https://www.filmaffinity.com/es/film859846.html" TargetMode="External"/><Relationship Id="rId7338" Type="http://schemas.openxmlformats.org/officeDocument/2006/relationships/hyperlink" Target="https://www.filmaffinity.com/es/film909936.html" TargetMode="External"/><Relationship Id="rId2897" Type="http://schemas.openxmlformats.org/officeDocument/2006/relationships/hyperlink" Target="https://www.filmaffinity.com/es/film339800.html" TargetMode="External"/><Relationship Id="rId3948" Type="http://schemas.openxmlformats.org/officeDocument/2006/relationships/hyperlink" Target="https://www.filmaffinity.com/es/film791274.html" TargetMode="External"/><Relationship Id="rId6354" Type="http://schemas.openxmlformats.org/officeDocument/2006/relationships/hyperlink" Target="https://www.filmaffinity.com/es/film456848.html" TargetMode="External"/><Relationship Id="rId7405" Type="http://schemas.openxmlformats.org/officeDocument/2006/relationships/hyperlink" Target="https://www.filmaffinity.com/es/film755760.html" TargetMode="External"/><Relationship Id="rId869" Type="http://schemas.openxmlformats.org/officeDocument/2006/relationships/hyperlink" Target="https://www.filmaffinity.com/es/film998249.html" TargetMode="External"/><Relationship Id="rId1499" Type="http://schemas.openxmlformats.org/officeDocument/2006/relationships/hyperlink" Target="https://www.filmaffinity.com/es/film363441.html" TargetMode="External"/><Relationship Id="rId5370" Type="http://schemas.openxmlformats.org/officeDocument/2006/relationships/hyperlink" Target="https://www.filmaffinity.com/es/film555926.html" TargetMode="External"/><Relationship Id="rId6007" Type="http://schemas.openxmlformats.org/officeDocument/2006/relationships/hyperlink" Target="https://www.filmaffinity.com/es/film262930.html" TargetMode="External"/><Relationship Id="rId6421" Type="http://schemas.openxmlformats.org/officeDocument/2006/relationships/hyperlink" Target="https://www.filmaffinity.com/es/moviegenre.php?genre=CO&amp;attr=rat_count&amp;nodoc" TargetMode="External"/><Relationship Id="rId2964" Type="http://schemas.openxmlformats.org/officeDocument/2006/relationships/hyperlink" Target="https://www.filmaffinity.com/es/film509253.html" TargetMode="External"/><Relationship Id="rId5023" Type="http://schemas.openxmlformats.org/officeDocument/2006/relationships/hyperlink" Target="https://www.filmaffinity.com/es/film557233.html" TargetMode="External"/><Relationship Id="rId936" Type="http://schemas.openxmlformats.org/officeDocument/2006/relationships/hyperlink" Target="https://www.filmaffinity.com/es/film627822.html" TargetMode="External"/><Relationship Id="rId1219" Type="http://schemas.openxmlformats.org/officeDocument/2006/relationships/hyperlink" Target="https://www.filmaffinity.com/es/film200755.html" TargetMode="External"/><Relationship Id="rId1566" Type="http://schemas.openxmlformats.org/officeDocument/2006/relationships/hyperlink" Target="https://www.filmaffinity.com/es/film314285.html" TargetMode="External"/><Relationship Id="rId1980" Type="http://schemas.openxmlformats.org/officeDocument/2006/relationships/hyperlink" Target="https://www.filmaffinity.com/es/film190719.html" TargetMode="External"/><Relationship Id="rId2617" Type="http://schemas.openxmlformats.org/officeDocument/2006/relationships/hyperlink" Target="https://www.filmaffinity.com/es/film528030.html" TargetMode="External"/><Relationship Id="rId7195" Type="http://schemas.openxmlformats.org/officeDocument/2006/relationships/hyperlink" Target="https://www.filmaffinity.com/es/film296506.html" TargetMode="External"/><Relationship Id="rId1633" Type="http://schemas.openxmlformats.org/officeDocument/2006/relationships/hyperlink" Target="https://www.filmaffinity.com/es/film542140.html" TargetMode="External"/><Relationship Id="rId4789" Type="http://schemas.openxmlformats.org/officeDocument/2006/relationships/hyperlink" Target="https://www.filmaffinity.com/es/film628450.html" TargetMode="External"/><Relationship Id="rId1700" Type="http://schemas.openxmlformats.org/officeDocument/2006/relationships/hyperlink" Target="https://www.filmaffinity.com/es/film801887.html" TargetMode="External"/><Relationship Id="rId4856" Type="http://schemas.openxmlformats.org/officeDocument/2006/relationships/hyperlink" Target="https://www.filmaffinity.com/es/film255609.html" TargetMode="External"/><Relationship Id="rId5907" Type="http://schemas.openxmlformats.org/officeDocument/2006/relationships/hyperlink" Target="https://www.filmaffinity.com/es/film684850.html" TargetMode="External"/><Relationship Id="rId7262" Type="http://schemas.openxmlformats.org/officeDocument/2006/relationships/hyperlink" Target="https://www.filmaffinity.com/es/film388871.html" TargetMode="External"/><Relationship Id="rId3458" Type="http://schemas.openxmlformats.org/officeDocument/2006/relationships/hyperlink" Target="https://www.filmaffinity.com/es/film791884.html" TargetMode="External"/><Relationship Id="rId3872" Type="http://schemas.openxmlformats.org/officeDocument/2006/relationships/hyperlink" Target="https://www.filmaffinity.com/es/film948705.html" TargetMode="External"/><Relationship Id="rId4509" Type="http://schemas.openxmlformats.org/officeDocument/2006/relationships/hyperlink" Target="https://www.filmaffinity.com/es/film891464.html" TargetMode="External"/><Relationship Id="rId379" Type="http://schemas.openxmlformats.org/officeDocument/2006/relationships/hyperlink" Target="https://www.filmaffinity.com/es/film394633.html" TargetMode="External"/><Relationship Id="rId793" Type="http://schemas.openxmlformats.org/officeDocument/2006/relationships/hyperlink" Target="https://www.filmaffinity.com/es/film399165.html" TargetMode="External"/><Relationship Id="rId2474" Type="http://schemas.openxmlformats.org/officeDocument/2006/relationships/hyperlink" Target="https://www.filmaffinity.com/es/film379814.html" TargetMode="External"/><Relationship Id="rId3525" Type="http://schemas.openxmlformats.org/officeDocument/2006/relationships/hyperlink" Target="https://www.filmaffinity.com/es/film844270.html" TargetMode="External"/><Relationship Id="rId4923" Type="http://schemas.openxmlformats.org/officeDocument/2006/relationships/hyperlink" Target="https://www.filmaffinity.com/es/film463835.html" TargetMode="External"/><Relationship Id="rId446" Type="http://schemas.openxmlformats.org/officeDocument/2006/relationships/hyperlink" Target="https://www.filmaffinity.com/es/film239359.html" TargetMode="External"/><Relationship Id="rId1076" Type="http://schemas.openxmlformats.org/officeDocument/2006/relationships/hyperlink" Target="https://www.filmaffinity.com/es/film992611.html" TargetMode="External"/><Relationship Id="rId1490" Type="http://schemas.openxmlformats.org/officeDocument/2006/relationships/hyperlink" Target="https://www.filmaffinity.com/es/film711651.html" TargetMode="External"/><Relationship Id="rId2127" Type="http://schemas.openxmlformats.org/officeDocument/2006/relationships/hyperlink" Target="https://www.filmaffinity.com/es/film756264.html" TargetMode="External"/><Relationship Id="rId860" Type="http://schemas.openxmlformats.org/officeDocument/2006/relationships/hyperlink" Target="https://www.filmaffinity.com/es/film397525.html" TargetMode="External"/><Relationship Id="rId1143" Type="http://schemas.openxmlformats.org/officeDocument/2006/relationships/hyperlink" Target="https://www.filmaffinity.com/es/film432252.html" TargetMode="External"/><Relationship Id="rId2541" Type="http://schemas.openxmlformats.org/officeDocument/2006/relationships/hyperlink" Target="https://www.filmaffinity.com/es/film215091.html" TargetMode="External"/><Relationship Id="rId4299" Type="http://schemas.openxmlformats.org/officeDocument/2006/relationships/hyperlink" Target="https://www.filmaffinity.com/es/film896300.html" TargetMode="External"/><Relationship Id="rId5697" Type="http://schemas.openxmlformats.org/officeDocument/2006/relationships/hyperlink" Target="https://www.filmaffinity.com/es/film313049.html" TargetMode="External"/><Relationship Id="rId6748" Type="http://schemas.openxmlformats.org/officeDocument/2006/relationships/hyperlink" Target="https://www.filmaffinity.com/es/film310283.html" TargetMode="External"/><Relationship Id="rId513" Type="http://schemas.openxmlformats.org/officeDocument/2006/relationships/hyperlink" Target="https://www.filmaffinity.com/es/film713632.html" TargetMode="External"/><Relationship Id="rId5764" Type="http://schemas.openxmlformats.org/officeDocument/2006/relationships/hyperlink" Target="https://www.filmaffinity.com/es/film664294.html" TargetMode="External"/><Relationship Id="rId6815" Type="http://schemas.openxmlformats.org/officeDocument/2006/relationships/hyperlink" Target="https://www.filmaffinity.com/es/film695092.html" TargetMode="External"/><Relationship Id="rId1210" Type="http://schemas.openxmlformats.org/officeDocument/2006/relationships/hyperlink" Target="https://www.filmaffinity.com/es/film549638.html" TargetMode="External"/><Relationship Id="rId4366" Type="http://schemas.openxmlformats.org/officeDocument/2006/relationships/hyperlink" Target="https://www.filmaffinity.com/es/film993257.html" TargetMode="External"/><Relationship Id="rId4780" Type="http://schemas.openxmlformats.org/officeDocument/2006/relationships/hyperlink" Target="https://www.filmaffinity.com/es/film431629.html" TargetMode="External"/><Relationship Id="rId5417" Type="http://schemas.openxmlformats.org/officeDocument/2006/relationships/hyperlink" Target="https://www.filmaffinity.com/es/film304823.html" TargetMode="External"/><Relationship Id="rId5831" Type="http://schemas.openxmlformats.org/officeDocument/2006/relationships/hyperlink" Target="https://www.filmaffinity.com/es/film482540.html" TargetMode="External"/><Relationship Id="rId3382" Type="http://schemas.openxmlformats.org/officeDocument/2006/relationships/hyperlink" Target="https://www.filmaffinity.com/es/film582352.html" TargetMode="External"/><Relationship Id="rId4019" Type="http://schemas.openxmlformats.org/officeDocument/2006/relationships/hyperlink" Target="https://www.filmaffinity.com/es/film874113.html" TargetMode="External"/><Relationship Id="rId4433" Type="http://schemas.openxmlformats.org/officeDocument/2006/relationships/hyperlink" Target="https://www.filmaffinity.com/es/film817075.html" TargetMode="External"/><Relationship Id="rId3035" Type="http://schemas.openxmlformats.org/officeDocument/2006/relationships/hyperlink" Target="https://www.filmaffinity.com/es/film772638.html" TargetMode="External"/><Relationship Id="rId4500" Type="http://schemas.openxmlformats.org/officeDocument/2006/relationships/hyperlink" Target="https://www.filmaffinity.com/es/film115089.html" TargetMode="External"/><Relationship Id="rId370" Type="http://schemas.openxmlformats.org/officeDocument/2006/relationships/hyperlink" Target="https://www.filmaffinity.com/es/film473784.html" TargetMode="External"/><Relationship Id="rId2051" Type="http://schemas.openxmlformats.org/officeDocument/2006/relationships/hyperlink" Target="https://www.filmaffinity.com/es/film387687.html" TargetMode="External"/><Relationship Id="rId3102" Type="http://schemas.openxmlformats.org/officeDocument/2006/relationships/hyperlink" Target="https://www.filmaffinity.com/es/film515193.html" TargetMode="External"/><Relationship Id="rId6258" Type="http://schemas.openxmlformats.org/officeDocument/2006/relationships/hyperlink" Target="https://www.filmaffinity.com/es/film962362.html" TargetMode="External"/><Relationship Id="rId7309" Type="http://schemas.openxmlformats.org/officeDocument/2006/relationships/hyperlink" Target="https://www.filmaffinity.com/es/film332725.html" TargetMode="External"/><Relationship Id="rId5274" Type="http://schemas.openxmlformats.org/officeDocument/2006/relationships/hyperlink" Target="https://www.filmaffinity.com/es/film615775.html" TargetMode="External"/><Relationship Id="rId6325" Type="http://schemas.openxmlformats.org/officeDocument/2006/relationships/hyperlink" Target="https://www.filmaffinity.com/es/film446335.html" TargetMode="External"/><Relationship Id="rId6672" Type="http://schemas.openxmlformats.org/officeDocument/2006/relationships/hyperlink" Target="https://www.filmaffinity.com/es/movie-group.php?group-id=906" TargetMode="External"/><Relationship Id="rId2868" Type="http://schemas.openxmlformats.org/officeDocument/2006/relationships/hyperlink" Target="https://www.filmaffinity.com/es/film255444.html" TargetMode="External"/><Relationship Id="rId3919" Type="http://schemas.openxmlformats.org/officeDocument/2006/relationships/hyperlink" Target="https://www.filmaffinity.com/es/film955759.html" TargetMode="External"/><Relationship Id="rId1884" Type="http://schemas.openxmlformats.org/officeDocument/2006/relationships/hyperlink" Target="https://www.filmaffinity.com/es/film652264.html" TargetMode="External"/><Relationship Id="rId2935" Type="http://schemas.openxmlformats.org/officeDocument/2006/relationships/hyperlink" Target="https://www.filmaffinity.com/es/film220234.html" TargetMode="External"/><Relationship Id="rId4290" Type="http://schemas.openxmlformats.org/officeDocument/2006/relationships/hyperlink" Target="https://www.filmaffinity.com/es/film352198.html" TargetMode="External"/><Relationship Id="rId5341" Type="http://schemas.openxmlformats.org/officeDocument/2006/relationships/hyperlink" Target="https://www.filmaffinity.com/es/film605123.html" TargetMode="External"/><Relationship Id="rId907" Type="http://schemas.openxmlformats.org/officeDocument/2006/relationships/hyperlink" Target="https://www.filmaffinity.com/es/film766848.html" TargetMode="External"/><Relationship Id="rId1537" Type="http://schemas.openxmlformats.org/officeDocument/2006/relationships/hyperlink" Target="https://www.filmaffinity.com/es/film306217.html" TargetMode="External"/><Relationship Id="rId1951" Type="http://schemas.openxmlformats.org/officeDocument/2006/relationships/hyperlink" Target="https://www.filmaffinity.com/es/film217833.html" TargetMode="External"/><Relationship Id="rId7099" Type="http://schemas.openxmlformats.org/officeDocument/2006/relationships/hyperlink" Target="https://www.filmaffinity.com/es/film959817.html" TargetMode="External"/><Relationship Id="rId1604" Type="http://schemas.openxmlformats.org/officeDocument/2006/relationships/hyperlink" Target="https://www.filmaffinity.com/es/film570984.html" TargetMode="External"/><Relationship Id="rId4010" Type="http://schemas.openxmlformats.org/officeDocument/2006/relationships/hyperlink" Target="https://www.filmaffinity.com/es/film123212.html" TargetMode="External"/><Relationship Id="rId7166" Type="http://schemas.openxmlformats.org/officeDocument/2006/relationships/hyperlink" Target="https://www.filmaffinity.com/es/film622145.html" TargetMode="External"/><Relationship Id="rId6182" Type="http://schemas.openxmlformats.org/officeDocument/2006/relationships/hyperlink" Target="https://www.filmaffinity.com/es/film973514.html" TargetMode="External"/><Relationship Id="rId7233" Type="http://schemas.openxmlformats.org/officeDocument/2006/relationships/hyperlink" Target="https://www.filmaffinity.com/es/film162296.html" TargetMode="External"/><Relationship Id="rId697" Type="http://schemas.openxmlformats.org/officeDocument/2006/relationships/hyperlink" Target="https://www.filmaffinity.com/es/film817091.html" TargetMode="External"/><Relationship Id="rId2378" Type="http://schemas.openxmlformats.org/officeDocument/2006/relationships/hyperlink" Target="https://www.filmaffinity.com/es/film887813.html" TargetMode="External"/><Relationship Id="rId3429" Type="http://schemas.openxmlformats.org/officeDocument/2006/relationships/hyperlink" Target="https://www.filmaffinity.com/es/film948324.html" TargetMode="External"/><Relationship Id="rId3776" Type="http://schemas.openxmlformats.org/officeDocument/2006/relationships/hyperlink" Target="https://www.filmaffinity.com/es/film984142.html" TargetMode="External"/><Relationship Id="rId4827" Type="http://schemas.openxmlformats.org/officeDocument/2006/relationships/hyperlink" Target="https://www.filmaffinity.com/es/film612076.html" TargetMode="External"/><Relationship Id="rId2792" Type="http://schemas.openxmlformats.org/officeDocument/2006/relationships/hyperlink" Target="https://www.filmaffinity.com/es/film728633.html" TargetMode="External"/><Relationship Id="rId3843" Type="http://schemas.openxmlformats.org/officeDocument/2006/relationships/hyperlink" Target="https://www.filmaffinity.com/es/film372907.html" TargetMode="External"/><Relationship Id="rId6999" Type="http://schemas.openxmlformats.org/officeDocument/2006/relationships/hyperlink" Target="https://www.filmaffinity.com/es/film180095.html" TargetMode="External"/><Relationship Id="rId7300" Type="http://schemas.openxmlformats.org/officeDocument/2006/relationships/hyperlink" Target="https://www.filmaffinity.com/es/film857229.html" TargetMode="External"/><Relationship Id="rId764" Type="http://schemas.openxmlformats.org/officeDocument/2006/relationships/hyperlink" Target="https://www.filmaffinity.com/es/film667864.html" TargetMode="External"/><Relationship Id="rId1394" Type="http://schemas.openxmlformats.org/officeDocument/2006/relationships/hyperlink" Target="https://www.filmaffinity.com/es/film339993.html" TargetMode="External"/><Relationship Id="rId2445" Type="http://schemas.openxmlformats.org/officeDocument/2006/relationships/hyperlink" Target="https://www.filmaffinity.com/es/film275598.html" TargetMode="External"/><Relationship Id="rId3910" Type="http://schemas.openxmlformats.org/officeDocument/2006/relationships/hyperlink" Target="https://www.filmaffinity.com/es/film176208.html" TargetMode="External"/><Relationship Id="rId417" Type="http://schemas.openxmlformats.org/officeDocument/2006/relationships/hyperlink" Target="https://www.filmaffinity.com/es/film689295.html" TargetMode="External"/><Relationship Id="rId831" Type="http://schemas.openxmlformats.org/officeDocument/2006/relationships/hyperlink" Target="https://www.filmaffinity.com/es/film548532.html" TargetMode="External"/><Relationship Id="rId1047" Type="http://schemas.openxmlformats.org/officeDocument/2006/relationships/hyperlink" Target="https://www.filmaffinity.com/es/film871661.html" TargetMode="External"/><Relationship Id="rId1461" Type="http://schemas.openxmlformats.org/officeDocument/2006/relationships/hyperlink" Target="https://www.filmaffinity.com/es/film246863.html" TargetMode="External"/><Relationship Id="rId2512" Type="http://schemas.openxmlformats.org/officeDocument/2006/relationships/hyperlink" Target="https://www.filmaffinity.com/es/film856371.html" TargetMode="External"/><Relationship Id="rId5668" Type="http://schemas.openxmlformats.org/officeDocument/2006/relationships/hyperlink" Target="https://www.filmaffinity.com/es/film586942.html" TargetMode="External"/><Relationship Id="rId6719" Type="http://schemas.openxmlformats.org/officeDocument/2006/relationships/hyperlink" Target="https://www.filmaffinity.com/es/moviegenre.php?genre=RO&amp;attr=rat_count&amp;nodoc" TargetMode="External"/><Relationship Id="rId1114" Type="http://schemas.openxmlformats.org/officeDocument/2006/relationships/hyperlink" Target="https://www.filmaffinity.com/es/film594994.html" TargetMode="External"/><Relationship Id="rId4684" Type="http://schemas.openxmlformats.org/officeDocument/2006/relationships/hyperlink" Target="https://www.filmaffinity.com/es/film116721.html" TargetMode="External"/><Relationship Id="rId5735" Type="http://schemas.openxmlformats.org/officeDocument/2006/relationships/hyperlink" Target="https://www.filmaffinity.com/es/film112983.html" TargetMode="External"/><Relationship Id="rId7090" Type="http://schemas.openxmlformats.org/officeDocument/2006/relationships/hyperlink" Target="https://www.filmaffinity.com/es/film788837.html" TargetMode="External"/><Relationship Id="rId3286" Type="http://schemas.openxmlformats.org/officeDocument/2006/relationships/hyperlink" Target="https://www.filmaffinity.com/es/film421385.html" TargetMode="External"/><Relationship Id="rId4337" Type="http://schemas.openxmlformats.org/officeDocument/2006/relationships/hyperlink" Target="https://www.filmaffinity.com/es/film650736.html" TargetMode="External"/><Relationship Id="rId3353" Type="http://schemas.openxmlformats.org/officeDocument/2006/relationships/hyperlink" Target="https://www.filmaffinity.com/es/film342995.html" TargetMode="External"/><Relationship Id="rId4751" Type="http://schemas.openxmlformats.org/officeDocument/2006/relationships/hyperlink" Target="https://www.filmaffinity.com/es/film508649.html" TargetMode="External"/><Relationship Id="rId5802" Type="http://schemas.openxmlformats.org/officeDocument/2006/relationships/hyperlink" Target="https://www.filmaffinity.com/es/film379470.html" TargetMode="External"/><Relationship Id="rId274" Type="http://schemas.openxmlformats.org/officeDocument/2006/relationships/hyperlink" Target="https://www.filmaffinity.com/es/film377348.html" TargetMode="External"/><Relationship Id="rId3006" Type="http://schemas.openxmlformats.org/officeDocument/2006/relationships/hyperlink" Target="https://www.filmaffinity.com/es/film859400.html" TargetMode="External"/><Relationship Id="rId4404" Type="http://schemas.openxmlformats.org/officeDocument/2006/relationships/hyperlink" Target="https://www.filmaffinity.com/es/film750087.html" TargetMode="External"/><Relationship Id="rId3420" Type="http://schemas.openxmlformats.org/officeDocument/2006/relationships/hyperlink" Target="https://www.filmaffinity.com/es/film948571.html" TargetMode="External"/><Relationship Id="rId6576" Type="http://schemas.openxmlformats.org/officeDocument/2006/relationships/hyperlink" Target="https://www.filmaffinity.com/es/moviegenre.php?genre=WE&amp;attr=rat_count&amp;nodoc" TargetMode="External"/><Relationship Id="rId6990" Type="http://schemas.openxmlformats.org/officeDocument/2006/relationships/hyperlink" Target="https://www.filmaffinity.com/es/film701586.html" TargetMode="External"/><Relationship Id="rId341" Type="http://schemas.openxmlformats.org/officeDocument/2006/relationships/hyperlink" Target="https://www.filmaffinity.com/es/film162417.html" TargetMode="External"/><Relationship Id="rId2022" Type="http://schemas.openxmlformats.org/officeDocument/2006/relationships/hyperlink" Target="https://www.filmaffinity.com/es/film313601.html" TargetMode="External"/><Relationship Id="rId5178" Type="http://schemas.openxmlformats.org/officeDocument/2006/relationships/hyperlink" Target="https://www.filmaffinity.com/es/film756313.html" TargetMode="External"/><Relationship Id="rId5592" Type="http://schemas.openxmlformats.org/officeDocument/2006/relationships/hyperlink" Target="https://www.filmaffinity.com/es/film549995.html" TargetMode="External"/><Relationship Id="rId6229" Type="http://schemas.openxmlformats.org/officeDocument/2006/relationships/hyperlink" Target="https://www.filmaffinity.com/es/film169814.html" TargetMode="External"/><Relationship Id="rId6643" Type="http://schemas.openxmlformats.org/officeDocument/2006/relationships/hyperlink" Target="https://www.filmaffinity.com/es/moviegenre.php?genre=CO&amp;attr=rat_count&amp;nodoc" TargetMode="External"/><Relationship Id="rId1788" Type="http://schemas.openxmlformats.org/officeDocument/2006/relationships/hyperlink" Target="https://www.filmaffinity.com/es/film666899.html" TargetMode="External"/><Relationship Id="rId2839" Type="http://schemas.openxmlformats.org/officeDocument/2006/relationships/hyperlink" Target="https://www.filmaffinity.com/es/film606718.html" TargetMode="External"/><Relationship Id="rId4194" Type="http://schemas.openxmlformats.org/officeDocument/2006/relationships/hyperlink" Target="https://www.filmaffinity.com/es/film819697.html" TargetMode="External"/><Relationship Id="rId5245" Type="http://schemas.openxmlformats.org/officeDocument/2006/relationships/hyperlink" Target="https://www.filmaffinity.com/es/film878567.html" TargetMode="External"/><Relationship Id="rId6710" Type="http://schemas.openxmlformats.org/officeDocument/2006/relationships/hyperlink" Target="https://www.filmaffinity.com/es/moviegenre.php?genre=DR&amp;attr=rat_count&amp;nodoc" TargetMode="External"/><Relationship Id="rId4261" Type="http://schemas.openxmlformats.org/officeDocument/2006/relationships/hyperlink" Target="https://www.filmaffinity.com/es/film991501.html" TargetMode="External"/><Relationship Id="rId5312" Type="http://schemas.openxmlformats.org/officeDocument/2006/relationships/hyperlink" Target="https://www.filmaffinity.com/es/film155916.html" TargetMode="External"/><Relationship Id="rId1508" Type="http://schemas.openxmlformats.org/officeDocument/2006/relationships/hyperlink" Target="https://www.filmaffinity.com/es/film163087.html" TargetMode="External"/><Relationship Id="rId1855" Type="http://schemas.openxmlformats.org/officeDocument/2006/relationships/hyperlink" Target="https://www.filmaffinity.com/es/film135606.html" TargetMode="External"/><Relationship Id="rId2906" Type="http://schemas.openxmlformats.org/officeDocument/2006/relationships/hyperlink" Target="https://www.filmaffinity.com/es/film704416.html" TargetMode="External"/><Relationship Id="rId7484" Type="http://schemas.openxmlformats.org/officeDocument/2006/relationships/hyperlink" Target="https://www.filmaffinity.com/es/film794030.html" TargetMode="External"/><Relationship Id="rId1922" Type="http://schemas.openxmlformats.org/officeDocument/2006/relationships/hyperlink" Target="https://www.filmaffinity.com/es/film188896.html" TargetMode="External"/><Relationship Id="rId6086" Type="http://schemas.openxmlformats.org/officeDocument/2006/relationships/hyperlink" Target="https://www.filmaffinity.com/es/film118334.html" TargetMode="External"/><Relationship Id="rId7137" Type="http://schemas.openxmlformats.org/officeDocument/2006/relationships/hyperlink" Target="https://www.filmaffinity.com/es/film338207.html" TargetMode="External"/><Relationship Id="rId2696" Type="http://schemas.openxmlformats.org/officeDocument/2006/relationships/hyperlink" Target="https://www.filmaffinity.com/es/film159254.html" TargetMode="External"/><Relationship Id="rId3747" Type="http://schemas.openxmlformats.org/officeDocument/2006/relationships/hyperlink" Target="https://www.filmaffinity.com/es/film154271.html" TargetMode="External"/><Relationship Id="rId6153" Type="http://schemas.openxmlformats.org/officeDocument/2006/relationships/hyperlink" Target="https://www.filmaffinity.com/es/film181332.html" TargetMode="External"/><Relationship Id="rId7204" Type="http://schemas.openxmlformats.org/officeDocument/2006/relationships/hyperlink" Target="https://www.filmaffinity.com/es/film609842.html" TargetMode="External"/><Relationship Id="rId668" Type="http://schemas.openxmlformats.org/officeDocument/2006/relationships/hyperlink" Target="https://www.filmaffinity.com/es/film851530.html" TargetMode="External"/><Relationship Id="rId1298" Type="http://schemas.openxmlformats.org/officeDocument/2006/relationships/hyperlink" Target="https://www.filmaffinity.com/es/film634930.html" TargetMode="External"/><Relationship Id="rId2349" Type="http://schemas.openxmlformats.org/officeDocument/2006/relationships/hyperlink" Target="https://www.filmaffinity.com/es/film608545.html" TargetMode="External"/><Relationship Id="rId2763" Type="http://schemas.openxmlformats.org/officeDocument/2006/relationships/hyperlink" Target="https://www.filmaffinity.com/es/film980539.html" TargetMode="External"/><Relationship Id="rId3814" Type="http://schemas.openxmlformats.org/officeDocument/2006/relationships/hyperlink" Target="https://www.filmaffinity.com/es/film933523.html" TargetMode="External"/><Relationship Id="rId6220" Type="http://schemas.openxmlformats.org/officeDocument/2006/relationships/hyperlink" Target="https://www.filmaffinity.com/es/film966398.html" TargetMode="External"/><Relationship Id="rId735" Type="http://schemas.openxmlformats.org/officeDocument/2006/relationships/hyperlink" Target="https://www.filmaffinity.com/es/film417456.html" TargetMode="External"/><Relationship Id="rId1365" Type="http://schemas.openxmlformats.org/officeDocument/2006/relationships/hyperlink" Target="https://www.filmaffinity.com/es/film954110.html" TargetMode="External"/><Relationship Id="rId2416" Type="http://schemas.openxmlformats.org/officeDocument/2006/relationships/hyperlink" Target="https://www.filmaffinity.com/es/film465463.html" TargetMode="External"/><Relationship Id="rId1018" Type="http://schemas.openxmlformats.org/officeDocument/2006/relationships/hyperlink" Target="https://www.filmaffinity.com/es/film555169.html" TargetMode="External"/><Relationship Id="rId1432" Type="http://schemas.openxmlformats.org/officeDocument/2006/relationships/hyperlink" Target="https://www.filmaffinity.com/es/film803620.html" TargetMode="External"/><Relationship Id="rId2830" Type="http://schemas.openxmlformats.org/officeDocument/2006/relationships/hyperlink" Target="https://www.filmaffinity.com/es/film675065.html" TargetMode="External"/><Relationship Id="rId4588" Type="http://schemas.openxmlformats.org/officeDocument/2006/relationships/hyperlink" Target="https://www.filmaffinity.com/es/film520163.html" TargetMode="External"/><Relationship Id="rId5639" Type="http://schemas.openxmlformats.org/officeDocument/2006/relationships/hyperlink" Target="https://www.filmaffinity.com/es/film943104.html" TargetMode="External"/><Relationship Id="rId5986" Type="http://schemas.openxmlformats.org/officeDocument/2006/relationships/hyperlink" Target="https://www.filmaffinity.com/es/film502698.html" TargetMode="External"/><Relationship Id="rId71" Type="http://schemas.openxmlformats.org/officeDocument/2006/relationships/hyperlink" Target="https://www.filmaffinity.com/es/film415960.html" TargetMode="External"/><Relationship Id="rId802" Type="http://schemas.openxmlformats.org/officeDocument/2006/relationships/hyperlink" Target="https://www.filmaffinity.com/es/film307558.html" TargetMode="External"/><Relationship Id="rId7061" Type="http://schemas.openxmlformats.org/officeDocument/2006/relationships/hyperlink" Target="https://www.filmaffinity.com/es/film801294.html" TargetMode="External"/><Relationship Id="rId4655" Type="http://schemas.openxmlformats.org/officeDocument/2006/relationships/hyperlink" Target="https://www.filmaffinity.com/es/film908768.html" TargetMode="External"/><Relationship Id="rId5706" Type="http://schemas.openxmlformats.org/officeDocument/2006/relationships/hyperlink" Target="https://www.filmaffinity.com/es/film947682.html" TargetMode="External"/><Relationship Id="rId178" Type="http://schemas.openxmlformats.org/officeDocument/2006/relationships/hyperlink" Target="https://www.filmaffinity.com/es/film866453.html" TargetMode="External"/><Relationship Id="rId3257" Type="http://schemas.openxmlformats.org/officeDocument/2006/relationships/hyperlink" Target="https://www.filmaffinity.com/es/film332917.html" TargetMode="External"/><Relationship Id="rId3671" Type="http://schemas.openxmlformats.org/officeDocument/2006/relationships/hyperlink" Target="https://www.filmaffinity.com/es/film180801.html" TargetMode="External"/><Relationship Id="rId4308" Type="http://schemas.openxmlformats.org/officeDocument/2006/relationships/hyperlink" Target="https://www.filmaffinity.com/es/film125552.html" TargetMode="External"/><Relationship Id="rId4722" Type="http://schemas.openxmlformats.org/officeDocument/2006/relationships/hyperlink" Target="https://www.filmaffinity.com/es/film251106.html" TargetMode="External"/><Relationship Id="rId592" Type="http://schemas.openxmlformats.org/officeDocument/2006/relationships/hyperlink" Target="https://www.filmaffinity.com/es/film672610.html" TargetMode="External"/><Relationship Id="rId2273" Type="http://schemas.openxmlformats.org/officeDocument/2006/relationships/hyperlink" Target="https://www.filmaffinity.com/es/film559338.html" TargetMode="External"/><Relationship Id="rId3324" Type="http://schemas.openxmlformats.org/officeDocument/2006/relationships/hyperlink" Target="https://www.filmaffinity.com/es/film615789.html" TargetMode="External"/><Relationship Id="rId6894" Type="http://schemas.openxmlformats.org/officeDocument/2006/relationships/hyperlink" Target="https://www.filmaffinity.com/es/film598881.html" TargetMode="External"/><Relationship Id="rId245" Type="http://schemas.openxmlformats.org/officeDocument/2006/relationships/hyperlink" Target="https://www.filmaffinity.com/es/film449226.html" TargetMode="External"/><Relationship Id="rId2340" Type="http://schemas.openxmlformats.org/officeDocument/2006/relationships/hyperlink" Target="https://www.filmaffinity.com/es/film300821.html" TargetMode="External"/><Relationship Id="rId5496" Type="http://schemas.openxmlformats.org/officeDocument/2006/relationships/hyperlink" Target="https://www.filmaffinity.com/es/film926303.html" TargetMode="External"/><Relationship Id="rId6547" Type="http://schemas.openxmlformats.org/officeDocument/2006/relationships/hyperlink" Target="https://www.filmaffinity.com/es/moviegenre.php?genre=CO&amp;attr=rat_count&amp;nodoc" TargetMode="External"/><Relationship Id="rId312" Type="http://schemas.openxmlformats.org/officeDocument/2006/relationships/hyperlink" Target="https://www.filmaffinity.com/es/film368520.html" TargetMode="External"/><Relationship Id="rId4098" Type="http://schemas.openxmlformats.org/officeDocument/2006/relationships/hyperlink" Target="https://www.filmaffinity.com/es/film413655.html" TargetMode="External"/><Relationship Id="rId5149" Type="http://schemas.openxmlformats.org/officeDocument/2006/relationships/hyperlink" Target="https://www.filmaffinity.com/es/film105013.html" TargetMode="External"/><Relationship Id="rId5563" Type="http://schemas.openxmlformats.org/officeDocument/2006/relationships/hyperlink" Target="https://www.filmaffinity.com/es/film597965.html" TargetMode="External"/><Relationship Id="rId6961" Type="http://schemas.openxmlformats.org/officeDocument/2006/relationships/hyperlink" Target="https://www.filmaffinity.com/es/film322207.html" TargetMode="External"/><Relationship Id="rId4165" Type="http://schemas.openxmlformats.org/officeDocument/2006/relationships/hyperlink" Target="https://www.filmaffinity.com/es/film488485.html" TargetMode="External"/><Relationship Id="rId5216" Type="http://schemas.openxmlformats.org/officeDocument/2006/relationships/hyperlink" Target="https://www.filmaffinity.com/es/film941497.html" TargetMode="External"/><Relationship Id="rId6614" Type="http://schemas.openxmlformats.org/officeDocument/2006/relationships/hyperlink" Target="https://www.filmaffinity.com/es/moviegenre.php?genre=MU&amp;attr=rat_count&amp;nodoc" TargetMode="External"/><Relationship Id="rId1759" Type="http://schemas.openxmlformats.org/officeDocument/2006/relationships/hyperlink" Target="https://www.filmaffinity.com/es/film167011.html" TargetMode="External"/><Relationship Id="rId3181" Type="http://schemas.openxmlformats.org/officeDocument/2006/relationships/hyperlink" Target="https://www.filmaffinity.com/es/film586511.html" TargetMode="External"/><Relationship Id="rId5630" Type="http://schemas.openxmlformats.org/officeDocument/2006/relationships/hyperlink" Target="https://www.filmaffinity.com/es/film536828.html" TargetMode="External"/><Relationship Id="rId1826" Type="http://schemas.openxmlformats.org/officeDocument/2006/relationships/hyperlink" Target="https://www.filmaffinity.com/es/film583060.html" TargetMode="External"/><Relationship Id="rId4232" Type="http://schemas.openxmlformats.org/officeDocument/2006/relationships/hyperlink" Target="https://www.filmaffinity.com/es/film598272.html" TargetMode="External"/><Relationship Id="rId7388" Type="http://schemas.openxmlformats.org/officeDocument/2006/relationships/hyperlink" Target="https://www.filmaffinity.com/es/film409940.html" TargetMode="External"/><Relationship Id="rId3998" Type="http://schemas.openxmlformats.org/officeDocument/2006/relationships/hyperlink" Target="https://www.filmaffinity.com/es/film997383.html" TargetMode="External"/><Relationship Id="rId7455" Type="http://schemas.openxmlformats.org/officeDocument/2006/relationships/hyperlink" Target="https://www.filmaffinity.com/es/film595249.html" TargetMode="External"/><Relationship Id="rId6057" Type="http://schemas.openxmlformats.org/officeDocument/2006/relationships/hyperlink" Target="https://www.filmaffinity.com/es/film269350.html" TargetMode="External"/><Relationship Id="rId6471" Type="http://schemas.openxmlformats.org/officeDocument/2006/relationships/hyperlink" Target="https://www.filmaffinity.com/es/moviegenre.php?genre=CO&amp;attr=rat_count&amp;nodoc" TargetMode="External"/><Relationship Id="rId7108" Type="http://schemas.openxmlformats.org/officeDocument/2006/relationships/hyperlink" Target="https://www.filmaffinity.com/es/film885076.html" TargetMode="External"/><Relationship Id="rId986" Type="http://schemas.openxmlformats.org/officeDocument/2006/relationships/hyperlink" Target="https://www.filmaffinity.com/es/film147626.html" TargetMode="External"/><Relationship Id="rId2667" Type="http://schemas.openxmlformats.org/officeDocument/2006/relationships/hyperlink" Target="https://www.filmaffinity.com/es/film937916.html" TargetMode="External"/><Relationship Id="rId3718" Type="http://schemas.openxmlformats.org/officeDocument/2006/relationships/hyperlink" Target="https://www.filmaffinity.com/es/film930909.html" TargetMode="External"/><Relationship Id="rId5073" Type="http://schemas.openxmlformats.org/officeDocument/2006/relationships/hyperlink" Target="https://www.filmaffinity.com/es/film571495.html" TargetMode="External"/><Relationship Id="rId6124" Type="http://schemas.openxmlformats.org/officeDocument/2006/relationships/hyperlink" Target="https://www.filmaffinity.com/es/film715732.html" TargetMode="External"/><Relationship Id="rId639" Type="http://schemas.openxmlformats.org/officeDocument/2006/relationships/hyperlink" Target="https://www.filmaffinity.com/es/film886681.html" TargetMode="External"/><Relationship Id="rId1269" Type="http://schemas.openxmlformats.org/officeDocument/2006/relationships/hyperlink" Target="https://www.filmaffinity.com/es/film742550.html" TargetMode="External"/><Relationship Id="rId5140" Type="http://schemas.openxmlformats.org/officeDocument/2006/relationships/hyperlink" Target="https://www.filmaffinity.com/es/film148461.html" TargetMode="External"/><Relationship Id="rId1683" Type="http://schemas.openxmlformats.org/officeDocument/2006/relationships/hyperlink" Target="https://www.filmaffinity.com/es/film405579.html" TargetMode="External"/><Relationship Id="rId2734" Type="http://schemas.openxmlformats.org/officeDocument/2006/relationships/hyperlink" Target="https://www.filmaffinity.com/es/film986673.html" TargetMode="External"/><Relationship Id="rId706" Type="http://schemas.openxmlformats.org/officeDocument/2006/relationships/hyperlink" Target="https://www.filmaffinity.com/es/film380329.html" TargetMode="External"/><Relationship Id="rId1336" Type="http://schemas.openxmlformats.org/officeDocument/2006/relationships/hyperlink" Target="https://www.filmaffinity.com/es/film152172.html" TargetMode="External"/><Relationship Id="rId1750" Type="http://schemas.openxmlformats.org/officeDocument/2006/relationships/hyperlink" Target="https://www.filmaffinity.com/es/film875457.html" TargetMode="External"/><Relationship Id="rId2801" Type="http://schemas.openxmlformats.org/officeDocument/2006/relationships/hyperlink" Target="https://www.filmaffinity.com/es/film699569.html" TargetMode="External"/><Relationship Id="rId5957" Type="http://schemas.openxmlformats.org/officeDocument/2006/relationships/hyperlink" Target="https://www.filmaffinity.com/es/film252628.html" TargetMode="External"/><Relationship Id="rId42" Type="http://schemas.openxmlformats.org/officeDocument/2006/relationships/hyperlink" Target="https://www.filmaffinity.com/es/film262271.html" TargetMode="External"/><Relationship Id="rId1403" Type="http://schemas.openxmlformats.org/officeDocument/2006/relationships/hyperlink" Target="https://www.filmaffinity.com/es/film365299.html" TargetMode="External"/><Relationship Id="rId4559" Type="http://schemas.openxmlformats.org/officeDocument/2006/relationships/hyperlink" Target="https://www.filmaffinity.com/es/film564349.html" TargetMode="External"/><Relationship Id="rId4973" Type="http://schemas.openxmlformats.org/officeDocument/2006/relationships/hyperlink" Target="https://www.filmaffinity.com/es/film179129.html" TargetMode="External"/><Relationship Id="rId3575" Type="http://schemas.openxmlformats.org/officeDocument/2006/relationships/hyperlink" Target="https://www.filmaffinity.com/es/film721028.html" TargetMode="External"/><Relationship Id="rId4626" Type="http://schemas.openxmlformats.org/officeDocument/2006/relationships/hyperlink" Target="https://www.filmaffinity.com/es/film733749.html" TargetMode="External"/><Relationship Id="rId7032" Type="http://schemas.openxmlformats.org/officeDocument/2006/relationships/hyperlink" Target="https://www.filmaffinity.com/es/film353711.html" TargetMode="External"/><Relationship Id="rId496" Type="http://schemas.openxmlformats.org/officeDocument/2006/relationships/hyperlink" Target="https://www.filmaffinity.com/es/film903295.html" TargetMode="External"/><Relationship Id="rId2177" Type="http://schemas.openxmlformats.org/officeDocument/2006/relationships/hyperlink" Target="https://www.filmaffinity.com/es/film724182.html" TargetMode="External"/><Relationship Id="rId2591" Type="http://schemas.openxmlformats.org/officeDocument/2006/relationships/hyperlink" Target="https://www.filmaffinity.com/es/film893272.html" TargetMode="External"/><Relationship Id="rId3228" Type="http://schemas.openxmlformats.org/officeDocument/2006/relationships/hyperlink" Target="https://www.filmaffinity.com/es/film134480.html" TargetMode="External"/><Relationship Id="rId3642" Type="http://schemas.openxmlformats.org/officeDocument/2006/relationships/hyperlink" Target="https://www.filmaffinity.com/es/film866345.html" TargetMode="External"/><Relationship Id="rId6798" Type="http://schemas.openxmlformats.org/officeDocument/2006/relationships/hyperlink" Target="https://www.filmaffinity.com/es/film656062.html" TargetMode="External"/><Relationship Id="rId149" Type="http://schemas.openxmlformats.org/officeDocument/2006/relationships/hyperlink" Target="https://www.filmaffinity.com/es/film462720.html" TargetMode="External"/><Relationship Id="rId563" Type="http://schemas.openxmlformats.org/officeDocument/2006/relationships/hyperlink" Target="https://www.filmaffinity.com/es/film654766.html" TargetMode="External"/><Relationship Id="rId1193" Type="http://schemas.openxmlformats.org/officeDocument/2006/relationships/hyperlink" Target="https://www.filmaffinity.com/es/film486826.html" TargetMode="External"/><Relationship Id="rId2244" Type="http://schemas.openxmlformats.org/officeDocument/2006/relationships/hyperlink" Target="https://www.filmaffinity.com/es/film873724.html" TargetMode="External"/><Relationship Id="rId216" Type="http://schemas.openxmlformats.org/officeDocument/2006/relationships/hyperlink" Target="https://www.filmaffinity.com/es/film491709.html" TargetMode="External"/><Relationship Id="rId1260" Type="http://schemas.openxmlformats.org/officeDocument/2006/relationships/hyperlink" Target="https://www.filmaffinity.com/es/film902965.html" TargetMode="External"/><Relationship Id="rId6865" Type="http://schemas.openxmlformats.org/officeDocument/2006/relationships/hyperlink" Target="https://www.filmaffinity.com/es/film822046.html" TargetMode="External"/><Relationship Id="rId630" Type="http://schemas.openxmlformats.org/officeDocument/2006/relationships/hyperlink" Target="https://www.filmaffinity.com/es/film218853.html" TargetMode="External"/><Relationship Id="rId2311" Type="http://schemas.openxmlformats.org/officeDocument/2006/relationships/hyperlink" Target="https://www.filmaffinity.com/es/film137701.html" TargetMode="External"/><Relationship Id="rId4069" Type="http://schemas.openxmlformats.org/officeDocument/2006/relationships/hyperlink" Target="https://www.filmaffinity.com/es/film641074.html" TargetMode="External"/><Relationship Id="rId5467" Type="http://schemas.openxmlformats.org/officeDocument/2006/relationships/hyperlink" Target="https://www.filmaffinity.com/es/film779787.html" TargetMode="External"/><Relationship Id="rId5881" Type="http://schemas.openxmlformats.org/officeDocument/2006/relationships/hyperlink" Target="https://www.filmaffinity.com/es/film940717.html" TargetMode="External"/><Relationship Id="rId6518" Type="http://schemas.openxmlformats.org/officeDocument/2006/relationships/hyperlink" Target="https://www.filmaffinity.com/es/moviegenre.php?genre=WE&amp;attr=rat_count&amp;nodoc" TargetMode="External"/><Relationship Id="rId6932" Type="http://schemas.openxmlformats.org/officeDocument/2006/relationships/hyperlink" Target="https://www.filmaffinity.com/es/film343449.html" TargetMode="External"/><Relationship Id="rId4483" Type="http://schemas.openxmlformats.org/officeDocument/2006/relationships/hyperlink" Target="https://www.filmaffinity.com/es/film656887.html" TargetMode="External"/><Relationship Id="rId5534" Type="http://schemas.openxmlformats.org/officeDocument/2006/relationships/hyperlink" Target="https://www.filmaffinity.com/es/film623583.html" TargetMode="External"/><Relationship Id="rId3085" Type="http://schemas.openxmlformats.org/officeDocument/2006/relationships/hyperlink" Target="https://www.filmaffinity.com/es/film908082.html" TargetMode="External"/><Relationship Id="rId4136" Type="http://schemas.openxmlformats.org/officeDocument/2006/relationships/hyperlink" Target="https://www.filmaffinity.com/es/film556745.html" TargetMode="External"/><Relationship Id="rId4550" Type="http://schemas.openxmlformats.org/officeDocument/2006/relationships/hyperlink" Target="https://www.filmaffinity.com/es/film239002.html" TargetMode="External"/><Relationship Id="rId5601" Type="http://schemas.openxmlformats.org/officeDocument/2006/relationships/hyperlink" Target="https://www.filmaffinity.com/es/film190457.html" TargetMode="External"/><Relationship Id="rId3152" Type="http://schemas.openxmlformats.org/officeDocument/2006/relationships/hyperlink" Target="https://www.filmaffinity.com/es/film700671.html" TargetMode="External"/><Relationship Id="rId4203" Type="http://schemas.openxmlformats.org/officeDocument/2006/relationships/hyperlink" Target="https://www.filmaffinity.com/es/film240072.html" TargetMode="External"/><Relationship Id="rId7359" Type="http://schemas.openxmlformats.org/officeDocument/2006/relationships/hyperlink" Target="https://www.filmaffinity.com/es/film702249.html" TargetMode="External"/><Relationship Id="rId6375" Type="http://schemas.openxmlformats.org/officeDocument/2006/relationships/hyperlink" Target="https://www.filmaffinity.com/es/film307521.html" TargetMode="External"/><Relationship Id="rId7426" Type="http://schemas.openxmlformats.org/officeDocument/2006/relationships/hyperlink" Target="https://www.filmaffinity.com/es/film349441.html" TargetMode="External"/><Relationship Id="rId140" Type="http://schemas.openxmlformats.org/officeDocument/2006/relationships/hyperlink" Target="https://www.filmaffinity.com/es/film303923.html" TargetMode="External"/><Relationship Id="rId3969" Type="http://schemas.openxmlformats.org/officeDocument/2006/relationships/hyperlink" Target="https://www.filmaffinity.com/es/film167024.html" TargetMode="External"/><Relationship Id="rId5391" Type="http://schemas.openxmlformats.org/officeDocument/2006/relationships/hyperlink" Target="https://www.filmaffinity.com/es/film449973.html" TargetMode="External"/><Relationship Id="rId6028" Type="http://schemas.openxmlformats.org/officeDocument/2006/relationships/hyperlink" Target="https://www.filmaffinity.com/es/film225838.html" TargetMode="External"/><Relationship Id="rId6" Type="http://schemas.openxmlformats.org/officeDocument/2006/relationships/hyperlink" Target="https://www.filmaffinity.com/es/film438949.html" TargetMode="External"/><Relationship Id="rId2985" Type="http://schemas.openxmlformats.org/officeDocument/2006/relationships/hyperlink" Target="https://www.filmaffinity.com/es/film282384.html" TargetMode="External"/><Relationship Id="rId5044" Type="http://schemas.openxmlformats.org/officeDocument/2006/relationships/hyperlink" Target="https://www.filmaffinity.com/es/film814609.html" TargetMode="External"/><Relationship Id="rId6442" Type="http://schemas.openxmlformats.org/officeDocument/2006/relationships/hyperlink" Target="https://www.filmaffinity.com/es/moviegenre.php?genre=WE&amp;attr=rat_count&amp;nodoc" TargetMode="External"/><Relationship Id="rId957" Type="http://schemas.openxmlformats.org/officeDocument/2006/relationships/hyperlink" Target="https://www.filmaffinity.com/es/film540481.html" TargetMode="External"/><Relationship Id="rId1587" Type="http://schemas.openxmlformats.org/officeDocument/2006/relationships/hyperlink" Target="https://www.filmaffinity.com/es/film218348.html" TargetMode="External"/><Relationship Id="rId2638" Type="http://schemas.openxmlformats.org/officeDocument/2006/relationships/hyperlink" Target="https://www.filmaffinity.com/es/film883807.html" TargetMode="External"/><Relationship Id="rId1654" Type="http://schemas.openxmlformats.org/officeDocument/2006/relationships/hyperlink" Target="https://www.filmaffinity.com/es/film530843.html" TargetMode="External"/><Relationship Id="rId2705" Type="http://schemas.openxmlformats.org/officeDocument/2006/relationships/hyperlink" Target="https://www.filmaffinity.com/es/film742432.html" TargetMode="External"/><Relationship Id="rId4060" Type="http://schemas.openxmlformats.org/officeDocument/2006/relationships/hyperlink" Target="https://www.filmaffinity.com/es/film897787.html" TargetMode="External"/><Relationship Id="rId5111" Type="http://schemas.openxmlformats.org/officeDocument/2006/relationships/hyperlink" Target="https://www.filmaffinity.com/es/film804308.html" TargetMode="External"/><Relationship Id="rId1307" Type="http://schemas.openxmlformats.org/officeDocument/2006/relationships/hyperlink" Target="https://www.filmaffinity.com/es/film920187.html" TargetMode="External"/><Relationship Id="rId1721" Type="http://schemas.openxmlformats.org/officeDocument/2006/relationships/hyperlink" Target="https://www.filmaffinity.com/es/film491884.html" TargetMode="External"/><Relationship Id="rId4877" Type="http://schemas.openxmlformats.org/officeDocument/2006/relationships/hyperlink" Target="https://www.filmaffinity.com/es/film531158.html" TargetMode="External"/><Relationship Id="rId5928" Type="http://schemas.openxmlformats.org/officeDocument/2006/relationships/hyperlink" Target="https://www.filmaffinity.com/es/film955707.html" TargetMode="External"/><Relationship Id="rId7283" Type="http://schemas.openxmlformats.org/officeDocument/2006/relationships/hyperlink" Target="https://www.filmaffinity.com/es/film432335.html" TargetMode="External"/><Relationship Id="rId13" Type="http://schemas.openxmlformats.org/officeDocument/2006/relationships/hyperlink" Target="https://www.filmaffinity.com/es/film716877.html" TargetMode="External"/><Relationship Id="rId3479" Type="http://schemas.openxmlformats.org/officeDocument/2006/relationships/hyperlink" Target="https://www.filmaffinity.com/es/film329241.html" TargetMode="External"/><Relationship Id="rId7350" Type="http://schemas.openxmlformats.org/officeDocument/2006/relationships/hyperlink" Target="https://www.filmaffinity.com/es/film551964.html" TargetMode="External"/><Relationship Id="rId2495" Type="http://schemas.openxmlformats.org/officeDocument/2006/relationships/hyperlink" Target="https://www.filmaffinity.com/es/film630176.html" TargetMode="External"/><Relationship Id="rId3893" Type="http://schemas.openxmlformats.org/officeDocument/2006/relationships/hyperlink" Target="https://www.filmaffinity.com/es/film811456.html" TargetMode="External"/><Relationship Id="rId4944" Type="http://schemas.openxmlformats.org/officeDocument/2006/relationships/hyperlink" Target="https://www.filmaffinity.com/es/film167314.html" TargetMode="External"/><Relationship Id="rId7003" Type="http://schemas.openxmlformats.org/officeDocument/2006/relationships/hyperlink" Target="https://www.filmaffinity.com/es/film288091.html" TargetMode="External"/><Relationship Id="rId467" Type="http://schemas.openxmlformats.org/officeDocument/2006/relationships/hyperlink" Target="https://www.filmaffinity.com/es/film198691.html" TargetMode="External"/><Relationship Id="rId1097" Type="http://schemas.openxmlformats.org/officeDocument/2006/relationships/hyperlink" Target="https://www.filmaffinity.com/es/film798045.html" TargetMode="External"/><Relationship Id="rId2148" Type="http://schemas.openxmlformats.org/officeDocument/2006/relationships/hyperlink" Target="https://www.filmaffinity.com/es/film579196.html" TargetMode="External"/><Relationship Id="rId3546" Type="http://schemas.openxmlformats.org/officeDocument/2006/relationships/hyperlink" Target="https://www.filmaffinity.com/es/film891965.html" TargetMode="External"/><Relationship Id="rId3960" Type="http://schemas.openxmlformats.org/officeDocument/2006/relationships/hyperlink" Target="https://www.filmaffinity.com/es/film193161.html" TargetMode="External"/><Relationship Id="rId881" Type="http://schemas.openxmlformats.org/officeDocument/2006/relationships/hyperlink" Target="https://www.filmaffinity.com/es/film888994.html" TargetMode="External"/><Relationship Id="rId2562" Type="http://schemas.openxmlformats.org/officeDocument/2006/relationships/hyperlink" Target="https://www.filmaffinity.com/es/film615089.html" TargetMode="External"/><Relationship Id="rId3613" Type="http://schemas.openxmlformats.org/officeDocument/2006/relationships/hyperlink" Target="https://www.filmaffinity.com/es/film390591.html" TargetMode="External"/><Relationship Id="rId6769" Type="http://schemas.openxmlformats.org/officeDocument/2006/relationships/hyperlink" Target="https://www.filmaffinity.com/es/film357802.html" TargetMode="External"/><Relationship Id="rId534" Type="http://schemas.openxmlformats.org/officeDocument/2006/relationships/hyperlink" Target="https://www.filmaffinity.com/es/film599286.html" TargetMode="External"/><Relationship Id="rId1164" Type="http://schemas.openxmlformats.org/officeDocument/2006/relationships/hyperlink" Target="https://www.filmaffinity.com/es/film589415.html" TargetMode="External"/><Relationship Id="rId2215" Type="http://schemas.openxmlformats.org/officeDocument/2006/relationships/hyperlink" Target="https://www.filmaffinity.com/es/film481127.html" TargetMode="External"/><Relationship Id="rId5785" Type="http://schemas.openxmlformats.org/officeDocument/2006/relationships/hyperlink" Target="https://www.filmaffinity.com/es/film338329.html" TargetMode="External"/><Relationship Id="rId6836" Type="http://schemas.openxmlformats.org/officeDocument/2006/relationships/hyperlink" Target="https://www.filmaffinity.com/es/film879212.html" TargetMode="External"/><Relationship Id="rId601" Type="http://schemas.openxmlformats.org/officeDocument/2006/relationships/hyperlink" Target="https://www.filmaffinity.com/es/film856873.html" TargetMode="External"/><Relationship Id="rId1231" Type="http://schemas.openxmlformats.org/officeDocument/2006/relationships/hyperlink" Target="https://www.filmaffinity.com/es/film599929.html" TargetMode="External"/><Relationship Id="rId4387" Type="http://schemas.openxmlformats.org/officeDocument/2006/relationships/hyperlink" Target="https://www.filmaffinity.com/es/film459880.html" TargetMode="External"/><Relationship Id="rId5438" Type="http://schemas.openxmlformats.org/officeDocument/2006/relationships/hyperlink" Target="https://www.filmaffinity.com/es/film368669.html" TargetMode="External"/><Relationship Id="rId5852" Type="http://schemas.openxmlformats.org/officeDocument/2006/relationships/hyperlink" Target="https://www.filmaffinity.com/es/film719655.html" TargetMode="External"/><Relationship Id="rId4454" Type="http://schemas.openxmlformats.org/officeDocument/2006/relationships/hyperlink" Target="https://www.filmaffinity.com/es/film566170.html" TargetMode="External"/><Relationship Id="rId5505" Type="http://schemas.openxmlformats.org/officeDocument/2006/relationships/hyperlink" Target="https://www.filmaffinity.com/es/film620030.html" TargetMode="External"/><Relationship Id="rId6903" Type="http://schemas.openxmlformats.org/officeDocument/2006/relationships/hyperlink" Target="https://www.filmaffinity.com/es/film246823.html" TargetMode="External"/><Relationship Id="rId3056" Type="http://schemas.openxmlformats.org/officeDocument/2006/relationships/hyperlink" Target="https://www.filmaffinity.com/es/film455962.html" TargetMode="External"/><Relationship Id="rId3470" Type="http://schemas.openxmlformats.org/officeDocument/2006/relationships/hyperlink" Target="https://www.filmaffinity.com/es/film976592.html" TargetMode="External"/><Relationship Id="rId4107" Type="http://schemas.openxmlformats.org/officeDocument/2006/relationships/hyperlink" Target="https://www.filmaffinity.com/es/film301370.html" TargetMode="External"/><Relationship Id="rId391" Type="http://schemas.openxmlformats.org/officeDocument/2006/relationships/hyperlink" Target="https://www.filmaffinity.com/es/film192129.html" TargetMode="External"/><Relationship Id="rId2072" Type="http://schemas.openxmlformats.org/officeDocument/2006/relationships/hyperlink" Target="https://www.filmaffinity.com/es/film185915.html" TargetMode="External"/><Relationship Id="rId3123" Type="http://schemas.openxmlformats.org/officeDocument/2006/relationships/hyperlink" Target="https://www.filmaffinity.com/es/film378659.html" TargetMode="External"/><Relationship Id="rId4521" Type="http://schemas.openxmlformats.org/officeDocument/2006/relationships/hyperlink" Target="https://www.filmaffinity.com/es/film887431.html" TargetMode="External"/><Relationship Id="rId6279" Type="http://schemas.openxmlformats.org/officeDocument/2006/relationships/hyperlink" Target="https://www.filmaffinity.com/es/film483290.html" TargetMode="External"/><Relationship Id="rId6693" Type="http://schemas.openxmlformats.org/officeDocument/2006/relationships/hyperlink" Target="https://www.filmaffinity.com/es/moviegenre.php?genre=CO&amp;attr=rat_count&amp;nodoc" TargetMode="External"/><Relationship Id="rId2889" Type="http://schemas.openxmlformats.org/officeDocument/2006/relationships/hyperlink" Target="https://www.filmaffinity.com/es/film334033.html" TargetMode="External"/><Relationship Id="rId5295" Type="http://schemas.openxmlformats.org/officeDocument/2006/relationships/hyperlink" Target="https://www.filmaffinity.com/es/film212600.html" TargetMode="External"/><Relationship Id="rId6346" Type="http://schemas.openxmlformats.org/officeDocument/2006/relationships/hyperlink" Target="https://www.filmaffinity.com/es/film404109.html" TargetMode="External"/><Relationship Id="rId6760" Type="http://schemas.openxmlformats.org/officeDocument/2006/relationships/hyperlink" Target="https://www.filmaffinity.com/es/film426083.html" TargetMode="External"/><Relationship Id="rId111" Type="http://schemas.openxmlformats.org/officeDocument/2006/relationships/hyperlink" Target="https://www.filmaffinity.com/es/film420852.html" TargetMode="External"/><Relationship Id="rId2956" Type="http://schemas.openxmlformats.org/officeDocument/2006/relationships/hyperlink" Target="https://www.filmaffinity.com/es/film365104.html" TargetMode="External"/><Relationship Id="rId5362" Type="http://schemas.openxmlformats.org/officeDocument/2006/relationships/hyperlink" Target="https://www.filmaffinity.com/es/film541905.html" TargetMode="External"/><Relationship Id="rId6413" Type="http://schemas.openxmlformats.org/officeDocument/2006/relationships/hyperlink" Target="https://www.filmaffinity.com/es/moviegenre.php?genre=CO&amp;attr=rat_count&amp;nodoc" TargetMode="External"/><Relationship Id="rId928" Type="http://schemas.openxmlformats.org/officeDocument/2006/relationships/hyperlink" Target="https://www.filmaffinity.com/es/film874087.html" TargetMode="External"/><Relationship Id="rId1558" Type="http://schemas.openxmlformats.org/officeDocument/2006/relationships/hyperlink" Target="https://www.filmaffinity.com/es/film732243.html" TargetMode="External"/><Relationship Id="rId2609" Type="http://schemas.openxmlformats.org/officeDocument/2006/relationships/hyperlink" Target="https://www.filmaffinity.com/es/film593188.html" TargetMode="External"/><Relationship Id="rId5015" Type="http://schemas.openxmlformats.org/officeDocument/2006/relationships/hyperlink" Target="https://www.filmaffinity.com/es/film422555.html" TargetMode="External"/><Relationship Id="rId1972" Type="http://schemas.openxmlformats.org/officeDocument/2006/relationships/hyperlink" Target="https://www.filmaffinity.com/es/film141114.html" TargetMode="External"/><Relationship Id="rId4031" Type="http://schemas.openxmlformats.org/officeDocument/2006/relationships/hyperlink" Target="https://www.filmaffinity.com/es/film382038.html" TargetMode="External"/><Relationship Id="rId7187" Type="http://schemas.openxmlformats.org/officeDocument/2006/relationships/hyperlink" Target="https://www.filmaffinity.com/es/film844359.html" TargetMode="External"/><Relationship Id="rId1625" Type="http://schemas.openxmlformats.org/officeDocument/2006/relationships/hyperlink" Target="https://www.filmaffinity.com/es/film664613.html" TargetMode="External"/><Relationship Id="rId7254" Type="http://schemas.openxmlformats.org/officeDocument/2006/relationships/hyperlink" Target="https://www.filmaffinity.com/es/film486640.html" TargetMode="External"/><Relationship Id="rId3797" Type="http://schemas.openxmlformats.org/officeDocument/2006/relationships/hyperlink" Target="https://www.filmaffinity.com/es/film597014.html" TargetMode="External"/><Relationship Id="rId4848" Type="http://schemas.openxmlformats.org/officeDocument/2006/relationships/hyperlink" Target="https://www.filmaffinity.com/es/film368446.html" TargetMode="External"/><Relationship Id="rId2399" Type="http://schemas.openxmlformats.org/officeDocument/2006/relationships/hyperlink" Target="https://www.filmaffinity.com/es/film330588.html" TargetMode="External"/><Relationship Id="rId3864" Type="http://schemas.openxmlformats.org/officeDocument/2006/relationships/hyperlink" Target="https://www.filmaffinity.com/es/film946319.html" TargetMode="External"/><Relationship Id="rId4915" Type="http://schemas.openxmlformats.org/officeDocument/2006/relationships/hyperlink" Target="https://www.filmaffinity.com/es/film481016.html" TargetMode="External"/><Relationship Id="rId6270" Type="http://schemas.openxmlformats.org/officeDocument/2006/relationships/hyperlink" Target="https://www.filmaffinity.com/es/film123112.html" TargetMode="External"/><Relationship Id="rId7321" Type="http://schemas.openxmlformats.org/officeDocument/2006/relationships/hyperlink" Target="https://www.filmaffinity.com/es/film462768.html" TargetMode="External"/><Relationship Id="rId785" Type="http://schemas.openxmlformats.org/officeDocument/2006/relationships/hyperlink" Target="https://www.filmaffinity.com/es/film862406.html" TargetMode="External"/><Relationship Id="rId2466" Type="http://schemas.openxmlformats.org/officeDocument/2006/relationships/hyperlink" Target="https://www.filmaffinity.com/es/film996587.html" TargetMode="External"/><Relationship Id="rId2880" Type="http://schemas.openxmlformats.org/officeDocument/2006/relationships/hyperlink" Target="https://www.filmaffinity.com/es/film259182.html" TargetMode="External"/><Relationship Id="rId3517" Type="http://schemas.openxmlformats.org/officeDocument/2006/relationships/hyperlink" Target="https://www.filmaffinity.com/es/film716699.html" TargetMode="External"/><Relationship Id="rId3931" Type="http://schemas.openxmlformats.org/officeDocument/2006/relationships/hyperlink" Target="https://www.filmaffinity.com/es/film458038.html" TargetMode="External"/><Relationship Id="rId438" Type="http://schemas.openxmlformats.org/officeDocument/2006/relationships/hyperlink" Target="https://www.filmaffinity.com/es/film507152.html" TargetMode="External"/><Relationship Id="rId852" Type="http://schemas.openxmlformats.org/officeDocument/2006/relationships/hyperlink" Target="https://www.filmaffinity.com/es/film272799.html" TargetMode="External"/><Relationship Id="rId1068" Type="http://schemas.openxmlformats.org/officeDocument/2006/relationships/hyperlink" Target="https://www.filmaffinity.com/es/film958995.html" TargetMode="External"/><Relationship Id="rId1482" Type="http://schemas.openxmlformats.org/officeDocument/2006/relationships/hyperlink" Target="https://www.filmaffinity.com/es/film457107.html" TargetMode="External"/><Relationship Id="rId2119" Type="http://schemas.openxmlformats.org/officeDocument/2006/relationships/hyperlink" Target="https://www.filmaffinity.com/es/film826503.html" TargetMode="External"/><Relationship Id="rId2533" Type="http://schemas.openxmlformats.org/officeDocument/2006/relationships/hyperlink" Target="https://www.filmaffinity.com/es/film870703.html" TargetMode="External"/><Relationship Id="rId5689" Type="http://schemas.openxmlformats.org/officeDocument/2006/relationships/hyperlink" Target="https://www.filmaffinity.com/es/film558045.html" TargetMode="External"/><Relationship Id="rId505" Type="http://schemas.openxmlformats.org/officeDocument/2006/relationships/hyperlink" Target="https://www.filmaffinity.com/es/film213251.html" TargetMode="External"/><Relationship Id="rId1135" Type="http://schemas.openxmlformats.org/officeDocument/2006/relationships/hyperlink" Target="https://www.filmaffinity.com/es/film936907.html" TargetMode="External"/><Relationship Id="rId1202" Type="http://schemas.openxmlformats.org/officeDocument/2006/relationships/hyperlink" Target="https://www.filmaffinity.com/es/film348488.html" TargetMode="External"/><Relationship Id="rId2600" Type="http://schemas.openxmlformats.org/officeDocument/2006/relationships/hyperlink" Target="https://www.filmaffinity.com/es/film317704.html" TargetMode="External"/><Relationship Id="rId4358" Type="http://schemas.openxmlformats.org/officeDocument/2006/relationships/hyperlink" Target="https://www.filmaffinity.com/es/film414124.html" TargetMode="External"/><Relationship Id="rId5409" Type="http://schemas.openxmlformats.org/officeDocument/2006/relationships/hyperlink" Target="https://www.filmaffinity.com/es/film534434.html" TargetMode="External"/><Relationship Id="rId5756" Type="http://schemas.openxmlformats.org/officeDocument/2006/relationships/hyperlink" Target="https://www.filmaffinity.com/es/film855543.html" TargetMode="External"/><Relationship Id="rId6807" Type="http://schemas.openxmlformats.org/officeDocument/2006/relationships/hyperlink" Target="https://www.filmaffinity.com/es/film263592.html" TargetMode="External"/><Relationship Id="rId4772" Type="http://schemas.openxmlformats.org/officeDocument/2006/relationships/hyperlink" Target="https://www.filmaffinity.com/es/film478693.html" TargetMode="External"/><Relationship Id="rId5823" Type="http://schemas.openxmlformats.org/officeDocument/2006/relationships/hyperlink" Target="https://www.filmaffinity.com/es/film878172.html" TargetMode="External"/><Relationship Id="rId295" Type="http://schemas.openxmlformats.org/officeDocument/2006/relationships/hyperlink" Target="https://www.filmaffinity.com/es/film487991.html" TargetMode="External"/><Relationship Id="rId3374" Type="http://schemas.openxmlformats.org/officeDocument/2006/relationships/hyperlink" Target="https://www.filmaffinity.com/es/film344020.html" TargetMode="External"/><Relationship Id="rId4425" Type="http://schemas.openxmlformats.org/officeDocument/2006/relationships/hyperlink" Target="https://www.filmaffinity.com/es/film942832.html" TargetMode="External"/><Relationship Id="rId2390" Type="http://schemas.openxmlformats.org/officeDocument/2006/relationships/hyperlink" Target="https://www.filmaffinity.com/es/film757327.html" TargetMode="External"/><Relationship Id="rId3027" Type="http://schemas.openxmlformats.org/officeDocument/2006/relationships/hyperlink" Target="https://www.filmaffinity.com/es/film533071.html" TargetMode="External"/><Relationship Id="rId3441" Type="http://schemas.openxmlformats.org/officeDocument/2006/relationships/hyperlink" Target="https://www.filmaffinity.com/es/film295906.html" TargetMode="External"/><Relationship Id="rId6597" Type="http://schemas.openxmlformats.org/officeDocument/2006/relationships/hyperlink" Target="https://www.filmaffinity.com/es/moviegenre.php?genre=DR&amp;attr=rat_count&amp;nodoc" TargetMode="External"/><Relationship Id="rId362" Type="http://schemas.openxmlformats.org/officeDocument/2006/relationships/hyperlink" Target="https://www.filmaffinity.com/es/film820595.html" TargetMode="External"/><Relationship Id="rId2043" Type="http://schemas.openxmlformats.org/officeDocument/2006/relationships/hyperlink" Target="https://www.filmaffinity.com/es/film768719.html" TargetMode="External"/><Relationship Id="rId5199" Type="http://schemas.openxmlformats.org/officeDocument/2006/relationships/hyperlink" Target="https://www.filmaffinity.com/es/film388183.html" TargetMode="External"/><Relationship Id="rId6664" Type="http://schemas.openxmlformats.org/officeDocument/2006/relationships/hyperlink" Target="https://www.filmaffinity.com/es/moviegenre.php?genre=DR&amp;attr=rat_count&amp;nodoc" TargetMode="External"/><Relationship Id="rId2110" Type="http://schemas.openxmlformats.org/officeDocument/2006/relationships/hyperlink" Target="https://www.filmaffinity.com/es/film210923.html" TargetMode="External"/><Relationship Id="rId5266" Type="http://schemas.openxmlformats.org/officeDocument/2006/relationships/hyperlink" Target="https://www.filmaffinity.com/es/film140266.html" TargetMode="External"/><Relationship Id="rId5680" Type="http://schemas.openxmlformats.org/officeDocument/2006/relationships/hyperlink" Target="https://www.filmaffinity.com/es/film516415.html" TargetMode="External"/><Relationship Id="rId6317" Type="http://schemas.openxmlformats.org/officeDocument/2006/relationships/hyperlink" Target="https://www.filmaffinity.com/es/film868028.html" TargetMode="External"/><Relationship Id="rId4282" Type="http://schemas.openxmlformats.org/officeDocument/2006/relationships/hyperlink" Target="https://www.filmaffinity.com/es/film310847.html" TargetMode="External"/><Relationship Id="rId5333" Type="http://schemas.openxmlformats.org/officeDocument/2006/relationships/hyperlink" Target="https://www.filmaffinity.com/es/film952510.html" TargetMode="External"/><Relationship Id="rId6731" Type="http://schemas.openxmlformats.org/officeDocument/2006/relationships/hyperlink" Target="https://www.filmaffinity.com/es/film266316.html" TargetMode="External"/><Relationship Id="rId1876" Type="http://schemas.openxmlformats.org/officeDocument/2006/relationships/hyperlink" Target="https://www.filmaffinity.com/es/film324684.html" TargetMode="External"/><Relationship Id="rId2927" Type="http://schemas.openxmlformats.org/officeDocument/2006/relationships/hyperlink" Target="https://www.filmaffinity.com/es/film394955.html" TargetMode="External"/><Relationship Id="rId1529" Type="http://schemas.openxmlformats.org/officeDocument/2006/relationships/hyperlink" Target="https://www.filmaffinity.com/es/film816341.html" TargetMode="External"/><Relationship Id="rId1943" Type="http://schemas.openxmlformats.org/officeDocument/2006/relationships/hyperlink" Target="https://www.filmaffinity.com/es/film724947.html" TargetMode="External"/><Relationship Id="rId5400" Type="http://schemas.openxmlformats.org/officeDocument/2006/relationships/hyperlink" Target="https://www.filmaffinity.com/es/film847860.html" TargetMode="External"/><Relationship Id="rId4002" Type="http://schemas.openxmlformats.org/officeDocument/2006/relationships/hyperlink" Target="https://www.filmaffinity.com/es/film839883.html" TargetMode="External"/><Relationship Id="rId7158" Type="http://schemas.openxmlformats.org/officeDocument/2006/relationships/hyperlink" Target="https://www.filmaffinity.com/es/film502576.html" TargetMode="External"/><Relationship Id="rId3768" Type="http://schemas.openxmlformats.org/officeDocument/2006/relationships/hyperlink" Target="https://www.filmaffinity.com/es/film157991.html" TargetMode="External"/><Relationship Id="rId4819" Type="http://schemas.openxmlformats.org/officeDocument/2006/relationships/hyperlink" Target="https://www.filmaffinity.com/es/film465928.html" TargetMode="External"/><Relationship Id="rId6174" Type="http://schemas.openxmlformats.org/officeDocument/2006/relationships/hyperlink" Target="https://www.filmaffinity.com/es/film602090.html" TargetMode="External"/><Relationship Id="rId7225" Type="http://schemas.openxmlformats.org/officeDocument/2006/relationships/hyperlink" Target="https://www.filmaffinity.com/es/film998458.html" TargetMode="External"/><Relationship Id="rId689" Type="http://schemas.openxmlformats.org/officeDocument/2006/relationships/hyperlink" Target="https://www.filmaffinity.com/es/film105275.html" TargetMode="External"/><Relationship Id="rId2784" Type="http://schemas.openxmlformats.org/officeDocument/2006/relationships/hyperlink" Target="https://www.filmaffinity.com/es/film946736.html" TargetMode="External"/><Relationship Id="rId5190" Type="http://schemas.openxmlformats.org/officeDocument/2006/relationships/hyperlink" Target="https://www.filmaffinity.com/es/film149118.html" TargetMode="External"/><Relationship Id="rId6241" Type="http://schemas.openxmlformats.org/officeDocument/2006/relationships/hyperlink" Target="https://www.filmaffinity.com/es/film350973.html" TargetMode="External"/><Relationship Id="rId756" Type="http://schemas.openxmlformats.org/officeDocument/2006/relationships/hyperlink" Target="https://www.filmaffinity.com/es/film363802.html" TargetMode="External"/><Relationship Id="rId1386" Type="http://schemas.openxmlformats.org/officeDocument/2006/relationships/hyperlink" Target="https://www.filmaffinity.com/es/film210424.html" TargetMode="External"/><Relationship Id="rId2437" Type="http://schemas.openxmlformats.org/officeDocument/2006/relationships/hyperlink" Target="https://www.filmaffinity.com/es/film317105.html" TargetMode="External"/><Relationship Id="rId3835" Type="http://schemas.openxmlformats.org/officeDocument/2006/relationships/hyperlink" Target="https://www.filmaffinity.com/es/film803382.html" TargetMode="External"/><Relationship Id="rId409" Type="http://schemas.openxmlformats.org/officeDocument/2006/relationships/hyperlink" Target="https://www.filmaffinity.com/es/film992700.html" TargetMode="External"/><Relationship Id="rId1039" Type="http://schemas.openxmlformats.org/officeDocument/2006/relationships/hyperlink" Target="https://www.filmaffinity.com/es/film711519.html" TargetMode="External"/><Relationship Id="rId2851" Type="http://schemas.openxmlformats.org/officeDocument/2006/relationships/hyperlink" Target="https://www.filmaffinity.com/es/film873637.html" TargetMode="External"/><Relationship Id="rId3902" Type="http://schemas.openxmlformats.org/officeDocument/2006/relationships/hyperlink" Target="https://www.filmaffinity.com/es/film150135.html" TargetMode="External"/><Relationship Id="rId92" Type="http://schemas.openxmlformats.org/officeDocument/2006/relationships/hyperlink" Target="https://www.filmaffinity.com/es/film360187.html" TargetMode="External"/><Relationship Id="rId823" Type="http://schemas.openxmlformats.org/officeDocument/2006/relationships/hyperlink" Target="https://www.filmaffinity.com/es/film512188.html" TargetMode="External"/><Relationship Id="rId1453" Type="http://schemas.openxmlformats.org/officeDocument/2006/relationships/hyperlink" Target="https://www.filmaffinity.com/es/film979048.html" TargetMode="External"/><Relationship Id="rId2504" Type="http://schemas.openxmlformats.org/officeDocument/2006/relationships/hyperlink" Target="https://www.filmaffinity.com/es/film920298.html" TargetMode="External"/><Relationship Id="rId7082" Type="http://schemas.openxmlformats.org/officeDocument/2006/relationships/hyperlink" Target="https://www.filmaffinity.com/es/film204886.html" TargetMode="External"/><Relationship Id="rId1106" Type="http://schemas.openxmlformats.org/officeDocument/2006/relationships/hyperlink" Target="https://www.filmaffinity.com/es/film171949.html" TargetMode="External"/><Relationship Id="rId1520" Type="http://schemas.openxmlformats.org/officeDocument/2006/relationships/hyperlink" Target="https://www.filmaffinity.com/es/film462523.html" TargetMode="External"/><Relationship Id="rId4676" Type="http://schemas.openxmlformats.org/officeDocument/2006/relationships/hyperlink" Target="https://www.filmaffinity.com/es/film986108.html" TargetMode="External"/><Relationship Id="rId5727" Type="http://schemas.openxmlformats.org/officeDocument/2006/relationships/hyperlink" Target="https://www.filmaffinity.com/es/film618904.html" TargetMode="External"/><Relationship Id="rId3278" Type="http://schemas.openxmlformats.org/officeDocument/2006/relationships/hyperlink" Target="https://www.filmaffinity.com/es/film529302.html" TargetMode="External"/><Relationship Id="rId3692" Type="http://schemas.openxmlformats.org/officeDocument/2006/relationships/hyperlink" Target="https://www.filmaffinity.com/es/film449546.html" TargetMode="External"/><Relationship Id="rId4329" Type="http://schemas.openxmlformats.org/officeDocument/2006/relationships/hyperlink" Target="https://www.filmaffinity.com/es/film788112.html" TargetMode="External"/><Relationship Id="rId4743" Type="http://schemas.openxmlformats.org/officeDocument/2006/relationships/hyperlink" Target="https://www.filmaffinity.com/es/film413455.html" TargetMode="External"/><Relationship Id="rId199" Type="http://schemas.openxmlformats.org/officeDocument/2006/relationships/hyperlink" Target="https://www.filmaffinity.com/es/film854266.html" TargetMode="External"/><Relationship Id="rId2294" Type="http://schemas.openxmlformats.org/officeDocument/2006/relationships/hyperlink" Target="https://www.filmaffinity.com/es/film923444.html" TargetMode="External"/><Relationship Id="rId3345" Type="http://schemas.openxmlformats.org/officeDocument/2006/relationships/hyperlink" Target="https://www.filmaffinity.com/es/film401222.html" TargetMode="External"/><Relationship Id="rId266" Type="http://schemas.openxmlformats.org/officeDocument/2006/relationships/hyperlink" Target="https://www.filmaffinity.com/es/film275909.html" TargetMode="External"/><Relationship Id="rId680" Type="http://schemas.openxmlformats.org/officeDocument/2006/relationships/hyperlink" Target="https://www.filmaffinity.com/es/film821814.html" TargetMode="External"/><Relationship Id="rId2361" Type="http://schemas.openxmlformats.org/officeDocument/2006/relationships/hyperlink" Target="https://www.filmaffinity.com/es/film220106.html" TargetMode="External"/><Relationship Id="rId3412" Type="http://schemas.openxmlformats.org/officeDocument/2006/relationships/hyperlink" Target="https://www.filmaffinity.com/es/film866277.html" TargetMode="External"/><Relationship Id="rId4810" Type="http://schemas.openxmlformats.org/officeDocument/2006/relationships/hyperlink" Target="https://www.filmaffinity.com/es/film141748.html" TargetMode="External"/><Relationship Id="rId6568" Type="http://schemas.openxmlformats.org/officeDocument/2006/relationships/hyperlink" Target="https://www.filmaffinity.com/es/film195084.html" TargetMode="External"/><Relationship Id="rId333" Type="http://schemas.openxmlformats.org/officeDocument/2006/relationships/hyperlink" Target="https://www.filmaffinity.com/es/film792452.html" TargetMode="External"/><Relationship Id="rId2014" Type="http://schemas.openxmlformats.org/officeDocument/2006/relationships/hyperlink" Target="https://www.filmaffinity.com/es/film858152.html" TargetMode="External"/><Relationship Id="rId6982" Type="http://schemas.openxmlformats.org/officeDocument/2006/relationships/hyperlink" Target="https://www.filmaffinity.com/es/film734832.html" TargetMode="External"/><Relationship Id="rId1030" Type="http://schemas.openxmlformats.org/officeDocument/2006/relationships/hyperlink" Target="https://www.filmaffinity.com/es/film114114.html" TargetMode="External"/><Relationship Id="rId4186" Type="http://schemas.openxmlformats.org/officeDocument/2006/relationships/hyperlink" Target="https://www.filmaffinity.com/es/film137796.html" TargetMode="External"/><Relationship Id="rId5584" Type="http://schemas.openxmlformats.org/officeDocument/2006/relationships/hyperlink" Target="https://www.filmaffinity.com/es/film663851.html" TargetMode="External"/><Relationship Id="rId6635" Type="http://schemas.openxmlformats.org/officeDocument/2006/relationships/hyperlink" Target="https://www.filmaffinity.com/es/moviegenre.php?genre=CO&amp;attr=rat_count&amp;nodoc" TargetMode="External"/><Relationship Id="rId400" Type="http://schemas.openxmlformats.org/officeDocument/2006/relationships/hyperlink" Target="https://www.filmaffinity.com/es/film908155.html" TargetMode="External"/><Relationship Id="rId5237" Type="http://schemas.openxmlformats.org/officeDocument/2006/relationships/hyperlink" Target="https://www.filmaffinity.com/es/film625997.html" TargetMode="External"/><Relationship Id="rId5651" Type="http://schemas.openxmlformats.org/officeDocument/2006/relationships/hyperlink" Target="https://www.filmaffinity.com/es/film203720.html" TargetMode="External"/><Relationship Id="rId6702" Type="http://schemas.openxmlformats.org/officeDocument/2006/relationships/hyperlink" Target="https://www.filmaffinity.com/es/moviegenre.php?genre=CO&amp;attr=rat_count&amp;nodoc" TargetMode="External"/><Relationship Id="rId1847" Type="http://schemas.openxmlformats.org/officeDocument/2006/relationships/hyperlink" Target="https://www.filmaffinity.com/es/film394211.html" TargetMode="External"/><Relationship Id="rId4253" Type="http://schemas.openxmlformats.org/officeDocument/2006/relationships/hyperlink" Target="https://www.filmaffinity.com/es/film810357.html" TargetMode="External"/><Relationship Id="rId5304" Type="http://schemas.openxmlformats.org/officeDocument/2006/relationships/hyperlink" Target="https://www.filmaffinity.com/es/film810331.html" TargetMode="External"/><Relationship Id="rId4320" Type="http://schemas.openxmlformats.org/officeDocument/2006/relationships/hyperlink" Target="https://www.filmaffinity.com/es/film554811.html" TargetMode="External"/><Relationship Id="rId7476" Type="http://schemas.openxmlformats.org/officeDocument/2006/relationships/hyperlink" Target="https://www.filmaffinity.com/es/film547708.html" TargetMode="External"/><Relationship Id="rId190" Type="http://schemas.openxmlformats.org/officeDocument/2006/relationships/hyperlink" Target="https://www.filmaffinity.com/es/film406885.html" TargetMode="External"/><Relationship Id="rId1914" Type="http://schemas.openxmlformats.org/officeDocument/2006/relationships/hyperlink" Target="https://www.filmaffinity.com/es/film282337.html" TargetMode="External"/><Relationship Id="rId6078" Type="http://schemas.openxmlformats.org/officeDocument/2006/relationships/hyperlink" Target="https://www.filmaffinity.com/es/film452428.html" TargetMode="External"/><Relationship Id="rId6492" Type="http://schemas.openxmlformats.org/officeDocument/2006/relationships/hyperlink" Target="https://www.filmaffinity.com/es/moviegenre.php?genre=AC&amp;attr=rat_count&amp;nodoc" TargetMode="External"/><Relationship Id="rId7129" Type="http://schemas.openxmlformats.org/officeDocument/2006/relationships/hyperlink" Target="https://www.filmaffinity.com/es/film703312.html" TargetMode="External"/><Relationship Id="rId5094" Type="http://schemas.openxmlformats.org/officeDocument/2006/relationships/hyperlink" Target="https://www.filmaffinity.com/es/film720797.html" TargetMode="External"/><Relationship Id="rId6145" Type="http://schemas.openxmlformats.org/officeDocument/2006/relationships/hyperlink" Target="https://www.filmaffinity.com/es/film214384.html" TargetMode="External"/><Relationship Id="rId2688" Type="http://schemas.openxmlformats.org/officeDocument/2006/relationships/hyperlink" Target="https://www.filmaffinity.com/es/film610629.html" TargetMode="External"/><Relationship Id="rId3739" Type="http://schemas.openxmlformats.org/officeDocument/2006/relationships/hyperlink" Target="https://www.filmaffinity.com/es/film141355.html" TargetMode="External"/><Relationship Id="rId5161" Type="http://schemas.openxmlformats.org/officeDocument/2006/relationships/hyperlink" Target="https://www.filmaffinity.com/es/film954055.html" TargetMode="External"/><Relationship Id="rId2755" Type="http://schemas.openxmlformats.org/officeDocument/2006/relationships/hyperlink" Target="https://www.filmaffinity.com/es/film538489.html" TargetMode="External"/><Relationship Id="rId3806" Type="http://schemas.openxmlformats.org/officeDocument/2006/relationships/hyperlink" Target="https://www.filmaffinity.com/es/film295983.html" TargetMode="External"/><Relationship Id="rId6212" Type="http://schemas.openxmlformats.org/officeDocument/2006/relationships/hyperlink" Target="https://www.filmaffinity.com/es/film561085.html" TargetMode="External"/><Relationship Id="rId727" Type="http://schemas.openxmlformats.org/officeDocument/2006/relationships/hyperlink" Target="https://www.filmaffinity.com/es/film127713.html" TargetMode="External"/><Relationship Id="rId1357" Type="http://schemas.openxmlformats.org/officeDocument/2006/relationships/hyperlink" Target="https://www.filmaffinity.com/es/film640833.html" TargetMode="External"/><Relationship Id="rId1771" Type="http://schemas.openxmlformats.org/officeDocument/2006/relationships/hyperlink" Target="https://www.filmaffinity.com/es/film507176.html" TargetMode="External"/><Relationship Id="rId2408" Type="http://schemas.openxmlformats.org/officeDocument/2006/relationships/hyperlink" Target="https://www.filmaffinity.com/es/film581349.html" TargetMode="External"/><Relationship Id="rId2822" Type="http://schemas.openxmlformats.org/officeDocument/2006/relationships/hyperlink" Target="https://www.filmaffinity.com/es/film543634.html" TargetMode="External"/><Relationship Id="rId5978" Type="http://schemas.openxmlformats.org/officeDocument/2006/relationships/hyperlink" Target="https://www.filmaffinity.com/es/film910706.html" TargetMode="External"/><Relationship Id="rId63" Type="http://schemas.openxmlformats.org/officeDocument/2006/relationships/hyperlink" Target="https://www.filmaffinity.com/es/film995471.html" TargetMode="External"/><Relationship Id="rId1424" Type="http://schemas.openxmlformats.org/officeDocument/2006/relationships/hyperlink" Target="https://www.filmaffinity.com/es/film753867.html" TargetMode="External"/><Relationship Id="rId4994" Type="http://schemas.openxmlformats.org/officeDocument/2006/relationships/hyperlink" Target="https://www.filmaffinity.com/es/film491861.html" TargetMode="External"/><Relationship Id="rId3596" Type="http://schemas.openxmlformats.org/officeDocument/2006/relationships/hyperlink" Target="https://www.filmaffinity.com/es/film871262.html" TargetMode="External"/><Relationship Id="rId4647" Type="http://schemas.openxmlformats.org/officeDocument/2006/relationships/hyperlink" Target="https://www.filmaffinity.com/es/film651619.html" TargetMode="External"/><Relationship Id="rId7053" Type="http://schemas.openxmlformats.org/officeDocument/2006/relationships/hyperlink" Target="https://www.filmaffinity.com/es/film261730.html" TargetMode="External"/><Relationship Id="rId2198" Type="http://schemas.openxmlformats.org/officeDocument/2006/relationships/hyperlink" Target="https://www.filmaffinity.com/es/film924694.html" TargetMode="External"/><Relationship Id="rId3249" Type="http://schemas.openxmlformats.org/officeDocument/2006/relationships/hyperlink" Target="https://www.filmaffinity.com/es/film655433.html" TargetMode="External"/><Relationship Id="rId7120" Type="http://schemas.openxmlformats.org/officeDocument/2006/relationships/hyperlink" Target="https://www.filmaffinity.com/es/film695730.html" TargetMode="External"/><Relationship Id="rId584" Type="http://schemas.openxmlformats.org/officeDocument/2006/relationships/hyperlink" Target="https://www.filmaffinity.com/es/film273437.html" TargetMode="External"/><Relationship Id="rId2265" Type="http://schemas.openxmlformats.org/officeDocument/2006/relationships/hyperlink" Target="https://www.filmaffinity.com/es/film999922.html" TargetMode="External"/><Relationship Id="rId3663" Type="http://schemas.openxmlformats.org/officeDocument/2006/relationships/hyperlink" Target="https://www.filmaffinity.com/es/film743420.html" TargetMode="External"/><Relationship Id="rId4714" Type="http://schemas.openxmlformats.org/officeDocument/2006/relationships/hyperlink" Target="https://www.filmaffinity.com/es/film771827.html" TargetMode="External"/><Relationship Id="rId237" Type="http://schemas.openxmlformats.org/officeDocument/2006/relationships/hyperlink" Target="https://www.filmaffinity.com/es/film505307.html" TargetMode="External"/><Relationship Id="rId3316" Type="http://schemas.openxmlformats.org/officeDocument/2006/relationships/hyperlink" Target="https://www.filmaffinity.com/es/film310693.html" TargetMode="External"/><Relationship Id="rId3730" Type="http://schemas.openxmlformats.org/officeDocument/2006/relationships/hyperlink" Target="https://www.filmaffinity.com/es/film130865.html" TargetMode="External"/><Relationship Id="rId6886" Type="http://schemas.openxmlformats.org/officeDocument/2006/relationships/hyperlink" Target="https://www.filmaffinity.com/es/film498116.html" TargetMode="External"/><Relationship Id="rId651" Type="http://schemas.openxmlformats.org/officeDocument/2006/relationships/hyperlink" Target="https://www.filmaffinity.com/es/film227980.html" TargetMode="External"/><Relationship Id="rId1281" Type="http://schemas.openxmlformats.org/officeDocument/2006/relationships/hyperlink" Target="https://www.filmaffinity.com/es/film403387.html" TargetMode="External"/><Relationship Id="rId2332" Type="http://schemas.openxmlformats.org/officeDocument/2006/relationships/hyperlink" Target="https://www.filmaffinity.com/es/film838496.html" TargetMode="External"/><Relationship Id="rId5488" Type="http://schemas.openxmlformats.org/officeDocument/2006/relationships/hyperlink" Target="https://www.filmaffinity.com/es/film560068.html" TargetMode="External"/><Relationship Id="rId6539" Type="http://schemas.openxmlformats.org/officeDocument/2006/relationships/hyperlink" Target="https://www.filmaffinity.com/es/moviegenre.php?genre=WE&amp;attr=rat_count&amp;nodoc" TargetMode="External"/><Relationship Id="rId6953" Type="http://schemas.openxmlformats.org/officeDocument/2006/relationships/hyperlink" Target="https://www.filmaffinity.com/es/film390167.html" TargetMode="External"/><Relationship Id="rId304" Type="http://schemas.openxmlformats.org/officeDocument/2006/relationships/hyperlink" Target="https://www.filmaffinity.com/es/film307590.html" TargetMode="External"/><Relationship Id="rId5555" Type="http://schemas.openxmlformats.org/officeDocument/2006/relationships/hyperlink" Target="https://www.filmaffinity.com/es/film371764.html" TargetMode="External"/><Relationship Id="rId6606" Type="http://schemas.openxmlformats.org/officeDocument/2006/relationships/hyperlink" Target="https://www.filmaffinity.com/es/moviegenre.php?genre=WE&amp;attr=rat_count&amp;nodoc" TargetMode="External"/><Relationship Id="rId1001" Type="http://schemas.openxmlformats.org/officeDocument/2006/relationships/hyperlink" Target="https://www.filmaffinity.com/es/film323923.html" TargetMode="External"/><Relationship Id="rId4157" Type="http://schemas.openxmlformats.org/officeDocument/2006/relationships/hyperlink" Target="https://www.filmaffinity.com/es/film661443.html" TargetMode="External"/><Relationship Id="rId4571" Type="http://schemas.openxmlformats.org/officeDocument/2006/relationships/hyperlink" Target="https://www.filmaffinity.com/es/film511558.html" TargetMode="External"/><Relationship Id="rId5208" Type="http://schemas.openxmlformats.org/officeDocument/2006/relationships/hyperlink" Target="https://www.filmaffinity.com/es/film130195.html" TargetMode="External"/><Relationship Id="rId5622" Type="http://schemas.openxmlformats.org/officeDocument/2006/relationships/hyperlink" Target="https://www.filmaffinity.com/es/film311439.html" TargetMode="External"/><Relationship Id="rId3173" Type="http://schemas.openxmlformats.org/officeDocument/2006/relationships/hyperlink" Target="https://www.filmaffinity.com/es/film919652.html" TargetMode="External"/><Relationship Id="rId4224" Type="http://schemas.openxmlformats.org/officeDocument/2006/relationships/hyperlink" Target="https://www.filmaffinity.com/es/film385300.html" TargetMode="External"/><Relationship Id="rId1818" Type="http://schemas.openxmlformats.org/officeDocument/2006/relationships/hyperlink" Target="https://www.filmaffinity.com/es/film356759.html" TargetMode="External"/><Relationship Id="rId3240" Type="http://schemas.openxmlformats.org/officeDocument/2006/relationships/hyperlink" Target="https://www.filmaffinity.com/es/film357320.html" TargetMode="External"/><Relationship Id="rId6396" Type="http://schemas.openxmlformats.org/officeDocument/2006/relationships/hyperlink" Target="https://www.filmaffinity.com/es/film144739.html" TargetMode="External"/><Relationship Id="rId161" Type="http://schemas.openxmlformats.org/officeDocument/2006/relationships/hyperlink" Target="https://www.filmaffinity.com/es/film838509.html" TargetMode="External"/><Relationship Id="rId6049" Type="http://schemas.openxmlformats.org/officeDocument/2006/relationships/hyperlink" Target="https://www.filmaffinity.com/es/film987669.html" TargetMode="External"/><Relationship Id="rId7447" Type="http://schemas.openxmlformats.org/officeDocument/2006/relationships/hyperlink" Target="https://www.filmaffinity.com/es/film990586.html" TargetMode="External"/><Relationship Id="rId6463" Type="http://schemas.openxmlformats.org/officeDocument/2006/relationships/hyperlink" Target="https://www.filmaffinity.com/es/moviegenre.php?genre=INT&amp;attr=rat_count&amp;nodoc" TargetMode="External"/><Relationship Id="rId978" Type="http://schemas.openxmlformats.org/officeDocument/2006/relationships/hyperlink" Target="https://www.filmaffinity.com/es/film505953.html" TargetMode="External"/><Relationship Id="rId2659" Type="http://schemas.openxmlformats.org/officeDocument/2006/relationships/hyperlink" Target="https://www.filmaffinity.com/es/film649656.html" TargetMode="External"/><Relationship Id="rId5065" Type="http://schemas.openxmlformats.org/officeDocument/2006/relationships/hyperlink" Target="https://www.filmaffinity.com/es/film463533.html" TargetMode="External"/><Relationship Id="rId6116" Type="http://schemas.openxmlformats.org/officeDocument/2006/relationships/hyperlink" Target="https://www.filmaffinity.com/es/film216003.html" TargetMode="External"/><Relationship Id="rId6530" Type="http://schemas.openxmlformats.org/officeDocument/2006/relationships/hyperlink" Target="https://www.filmaffinity.com/es/film281926.html" TargetMode="External"/><Relationship Id="rId1675" Type="http://schemas.openxmlformats.org/officeDocument/2006/relationships/hyperlink" Target="https://www.filmaffinity.com/es/film331766.html" TargetMode="External"/><Relationship Id="rId2726" Type="http://schemas.openxmlformats.org/officeDocument/2006/relationships/hyperlink" Target="https://www.filmaffinity.com/es/film828164.html" TargetMode="External"/><Relationship Id="rId4081" Type="http://schemas.openxmlformats.org/officeDocument/2006/relationships/hyperlink" Target="https://www.filmaffinity.com/es/film960420.html" TargetMode="External"/><Relationship Id="rId5132" Type="http://schemas.openxmlformats.org/officeDocument/2006/relationships/hyperlink" Target="https://www.filmaffinity.com/es/film465171.html" TargetMode="External"/><Relationship Id="rId1328" Type="http://schemas.openxmlformats.org/officeDocument/2006/relationships/hyperlink" Target="https://www.filmaffinity.com/es/film120716.html" TargetMode="External"/><Relationship Id="rId1742" Type="http://schemas.openxmlformats.org/officeDocument/2006/relationships/hyperlink" Target="https://www.filmaffinity.com/es/film355264.html" TargetMode="External"/><Relationship Id="rId4898" Type="http://schemas.openxmlformats.org/officeDocument/2006/relationships/hyperlink" Target="https://www.filmaffinity.com/es/film540210.html" TargetMode="External"/><Relationship Id="rId5949" Type="http://schemas.openxmlformats.org/officeDocument/2006/relationships/hyperlink" Target="https://www.filmaffinity.com/es/film648869.html" TargetMode="External"/><Relationship Id="rId7371" Type="http://schemas.openxmlformats.org/officeDocument/2006/relationships/hyperlink" Target="https://www.filmaffinity.com/es/film681213.html" TargetMode="External"/><Relationship Id="rId34" Type="http://schemas.openxmlformats.org/officeDocument/2006/relationships/hyperlink" Target="https://www.filmaffinity.com/es/film335514.html" TargetMode="External"/><Relationship Id="rId4965" Type="http://schemas.openxmlformats.org/officeDocument/2006/relationships/hyperlink" Target="https://www.filmaffinity.com/es/film948617.html" TargetMode="External"/><Relationship Id="rId7024" Type="http://schemas.openxmlformats.org/officeDocument/2006/relationships/hyperlink" Target="https://www.filmaffinity.com/es/film494590.html" TargetMode="External"/><Relationship Id="rId3567" Type="http://schemas.openxmlformats.org/officeDocument/2006/relationships/hyperlink" Target="https://www.filmaffinity.com/es/film916136.html" TargetMode="External"/><Relationship Id="rId3981" Type="http://schemas.openxmlformats.org/officeDocument/2006/relationships/hyperlink" Target="https://www.filmaffinity.com/es/film835391.html" TargetMode="External"/><Relationship Id="rId4618" Type="http://schemas.openxmlformats.org/officeDocument/2006/relationships/hyperlink" Target="https://www.filmaffinity.com/es/film404067.html" TargetMode="External"/><Relationship Id="rId488" Type="http://schemas.openxmlformats.org/officeDocument/2006/relationships/hyperlink" Target="https://www.filmaffinity.com/es/film777576.html" TargetMode="External"/><Relationship Id="rId2169" Type="http://schemas.openxmlformats.org/officeDocument/2006/relationships/hyperlink" Target="https://www.filmaffinity.com/es/film469435.html" TargetMode="External"/><Relationship Id="rId2583" Type="http://schemas.openxmlformats.org/officeDocument/2006/relationships/hyperlink" Target="https://www.filmaffinity.com/es/film264585.html" TargetMode="External"/><Relationship Id="rId3634" Type="http://schemas.openxmlformats.org/officeDocument/2006/relationships/hyperlink" Target="https://www.filmaffinity.com/es/film979596.html" TargetMode="External"/><Relationship Id="rId6040" Type="http://schemas.openxmlformats.org/officeDocument/2006/relationships/hyperlink" Target="https://www.filmaffinity.com/es/film873217.html" TargetMode="External"/><Relationship Id="rId555" Type="http://schemas.openxmlformats.org/officeDocument/2006/relationships/hyperlink" Target="https://www.filmaffinity.com/es/film541914.html" TargetMode="External"/><Relationship Id="rId1185" Type="http://schemas.openxmlformats.org/officeDocument/2006/relationships/hyperlink" Target="https://www.filmaffinity.com/es/film263029.html" TargetMode="External"/><Relationship Id="rId2236" Type="http://schemas.openxmlformats.org/officeDocument/2006/relationships/hyperlink" Target="https://www.filmaffinity.com/es/film868395.html" TargetMode="External"/><Relationship Id="rId2650" Type="http://schemas.openxmlformats.org/officeDocument/2006/relationships/hyperlink" Target="https://www.filmaffinity.com/es/film495464.html" TargetMode="External"/><Relationship Id="rId3701" Type="http://schemas.openxmlformats.org/officeDocument/2006/relationships/hyperlink" Target="https://www.filmaffinity.com/es/film906307.html" TargetMode="External"/><Relationship Id="rId6857" Type="http://schemas.openxmlformats.org/officeDocument/2006/relationships/hyperlink" Target="https://www.filmaffinity.com/es/film396043.html" TargetMode="External"/><Relationship Id="rId208" Type="http://schemas.openxmlformats.org/officeDocument/2006/relationships/hyperlink" Target="https://www.filmaffinity.com/es/film279204.html" TargetMode="External"/><Relationship Id="rId622" Type="http://schemas.openxmlformats.org/officeDocument/2006/relationships/hyperlink" Target="https://www.filmaffinity.com/es/film457951.html" TargetMode="External"/><Relationship Id="rId1252" Type="http://schemas.openxmlformats.org/officeDocument/2006/relationships/hyperlink" Target="https://www.filmaffinity.com/es/film330358.html" TargetMode="External"/><Relationship Id="rId2303" Type="http://schemas.openxmlformats.org/officeDocument/2006/relationships/hyperlink" Target="https://www.filmaffinity.com/es/film403965.html" TargetMode="External"/><Relationship Id="rId5459" Type="http://schemas.openxmlformats.org/officeDocument/2006/relationships/hyperlink" Target="https://www.filmaffinity.com/es/film701648.html" TargetMode="External"/><Relationship Id="rId4475" Type="http://schemas.openxmlformats.org/officeDocument/2006/relationships/hyperlink" Target="https://www.filmaffinity.com/es/film510962.html" TargetMode="External"/><Relationship Id="rId5873" Type="http://schemas.openxmlformats.org/officeDocument/2006/relationships/hyperlink" Target="https://www.filmaffinity.com/es/film591499.html" TargetMode="External"/><Relationship Id="rId6924" Type="http://schemas.openxmlformats.org/officeDocument/2006/relationships/hyperlink" Target="https://www.filmaffinity.com/es/film986721.html" TargetMode="External"/><Relationship Id="rId3077" Type="http://schemas.openxmlformats.org/officeDocument/2006/relationships/hyperlink" Target="https://www.filmaffinity.com/es/film138981.html" TargetMode="External"/><Relationship Id="rId4128" Type="http://schemas.openxmlformats.org/officeDocument/2006/relationships/hyperlink" Target="https://www.filmaffinity.com/es/film903138.html" TargetMode="External"/><Relationship Id="rId5526" Type="http://schemas.openxmlformats.org/officeDocument/2006/relationships/hyperlink" Target="https://www.filmaffinity.com/es/film942608.html" TargetMode="External"/><Relationship Id="rId5940" Type="http://schemas.openxmlformats.org/officeDocument/2006/relationships/hyperlink" Target="https://www.filmaffinity.com/es/film301915.html" TargetMode="External"/><Relationship Id="rId2093" Type="http://schemas.openxmlformats.org/officeDocument/2006/relationships/hyperlink" Target="https://www.filmaffinity.com/es/film263928.html" TargetMode="External"/><Relationship Id="rId3491" Type="http://schemas.openxmlformats.org/officeDocument/2006/relationships/hyperlink" Target="https://www.filmaffinity.com/es/film498256.html" TargetMode="External"/><Relationship Id="rId4542" Type="http://schemas.openxmlformats.org/officeDocument/2006/relationships/hyperlink" Target="https://www.filmaffinity.com/es/film535082.html" TargetMode="External"/><Relationship Id="rId3144" Type="http://schemas.openxmlformats.org/officeDocument/2006/relationships/hyperlink" Target="https://www.filmaffinity.com/es/film935642.html" TargetMode="External"/><Relationship Id="rId2160" Type="http://schemas.openxmlformats.org/officeDocument/2006/relationships/hyperlink" Target="https://www.filmaffinity.com/es/film317448.html" TargetMode="External"/><Relationship Id="rId3211" Type="http://schemas.openxmlformats.org/officeDocument/2006/relationships/hyperlink" Target="https://www.filmaffinity.com/es/film110897.html" TargetMode="External"/><Relationship Id="rId6367" Type="http://schemas.openxmlformats.org/officeDocument/2006/relationships/hyperlink" Target="https://www.filmaffinity.com/es/film172843.html" TargetMode="External"/><Relationship Id="rId6781" Type="http://schemas.openxmlformats.org/officeDocument/2006/relationships/hyperlink" Target="https://www.filmaffinity.com/es/film175872.html" TargetMode="External"/><Relationship Id="rId7418" Type="http://schemas.openxmlformats.org/officeDocument/2006/relationships/hyperlink" Target="https://www.filmaffinity.com/es/film892456.html" TargetMode="External"/><Relationship Id="rId132" Type="http://schemas.openxmlformats.org/officeDocument/2006/relationships/hyperlink" Target="https://www.filmaffinity.com/es/film764417.html" TargetMode="External"/><Relationship Id="rId5383" Type="http://schemas.openxmlformats.org/officeDocument/2006/relationships/hyperlink" Target="https://www.filmaffinity.com/es/film707581.html" TargetMode="External"/><Relationship Id="rId6434" Type="http://schemas.openxmlformats.org/officeDocument/2006/relationships/hyperlink" Target="https://www.filmaffinity.com/es/moviegenre.php?genre=CO&amp;attr=rat_count&amp;nodoc" TargetMode="External"/><Relationship Id="rId1579" Type="http://schemas.openxmlformats.org/officeDocument/2006/relationships/hyperlink" Target="https://www.filmaffinity.com/es/film972722.html" TargetMode="External"/><Relationship Id="rId2977" Type="http://schemas.openxmlformats.org/officeDocument/2006/relationships/hyperlink" Target="https://www.filmaffinity.com/es/film687955.html" TargetMode="External"/><Relationship Id="rId5036" Type="http://schemas.openxmlformats.org/officeDocument/2006/relationships/hyperlink" Target="https://www.filmaffinity.com/es/film961777.html" TargetMode="External"/><Relationship Id="rId5450" Type="http://schemas.openxmlformats.org/officeDocument/2006/relationships/hyperlink" Target="https://www.filmaffinity.com/es/film189246.html" TargetMode="External"/><Relationship Id="rId949" Type="http://schemas.openxmlformats.org/officeDocument/2006/relationships/hyperlink" Target="https://www.filmaffinity.com/es/film333446.html" TargetMode="External"/><Relationship Id="rId1993" Type="http://schemas.openxmlformats.org/officeDocument/2006/relationships/hyperlink" Target="https://www.filmaffinity.com/es/film445461.html" TargetMode="External"/><Relationship Id="rId4052" Type="http://schemas.openxmlformats.org/officeDocument/2006/relationships/hyperlink" Target="https://www.filmaffinity.com/es/film866126.html" TargetMode="External"/><Relationship Id="rId5103" Type="http://schemas.openxmlformats.org/officeDocument/2006/relationships/hyperlink" Target="https://www.filmaffinity.com/es/film632909.html" TargetMode="External"/><Relationship Id="rId6501" Type="http://schemas.openxmlformats.org/officeDocument/2006/relationships/hyperlink" Target="https://www.filmaffinity.com/es/moviegenre.php?genre=CO&amp;attr=rat_count&amp;nodoc" TargetMode="External"/><Relationship Id="rId1646" Type="http://schemas.openxmlformats.org/officeDocument/2006/relationships/hyperlink" Target="https://www.filmaffinity.com/es/film120059.html" TargetMode="External"/><Relationship Id="rId1713" Type="http://schemas.openxmlformats.org/officeDocument/2006/relationships/hyperlink" Target="https://www.filmaffinity.com/es/film436901.html" TargetMode="External"/><Relationship Id="rId4869" Type="http://schemas.openxmlformats.org/officeDocument/2006/relationships/hyperlink" Target="https://www.filmaffinity.com/es/film448315.html" TargetMode="External"/><Relationship Id="rId7275" Type="http://schemas.openxmlformats.org/officeDocument/2006/relationships/hyperlink" Target="https://www.filmaffinity.com/es/film470076.html" TargetMode="External"/><Relationship Id="rId3885" Type="http://schemas.openxmlformats.org/officeDocument/2006/relationships/hyperlink" Target="https://www.filmaffinity.com/es/film511193.html" TargetMode="External"/><Relationship Id="rId4936" Type="http://schemas.openxmlformats.org/officeDocument/2006/relationships/hyperlink" Target="https://www.filmaffinity.com/es/film166136.html" TargetMode="External"/><Relationship Id="rId6291" Type="http://schemas.openxmlformats.org/officeDocument/2006/relationships/hyperlink" Target="https://www.filmaffinity.com/es/film688951.html" TargetMode="External"/><Relationship Id="rId7342" Type="http://schemas.openxmlformats.org/officeDocument/2006/relationships/hyperlink" Target="https://www.filmaffinity.com/es/film158301.html" TargetMode="External"/><Relationship Id="rId2487" Type="http://schemas.openxmlformats.org/officeDocument/2006/relationships/hyperlink" Target="https://www.filmaffinity.com/es/film566080.html" TargetMode="External"/><Relationship Id="rId3538" Type="http://schemas.openxmlformats.org/officeDocument/2006/relationships/hyperlink" Target="https://www.filmaffinity.com/es/film221464.html" TargetMode="External"/><Relationship Id="rId459" Type="http://schemas.openxmlformats.org/officeDocument/2006/relationships/hyperlink" Target="https://www.filmaffinity.com/es/film385987.html" TargetMode="External"/><Relationship Id="rId873" Type="http://schemas.openxmlformats.org/officeDocument/2006/relationships/hyperlink" Target="https://www.filmaffinity.com/es/film755691.html" TargetMode="External"/><Relationship Id="rId1089" Type="http://schemas.openxmlformats.org/officeDocument/2006/relationships/hyperlink" Target="https://www.filmaffinity.com/es/film538462.html" TargetMode="External"/><Relationship Id="rId2554" Type="http://schemas.openxmlformats.org/officeDocument/2006/relationships/hyperlink" Target="https://www.filmaffinity.com/es/film109252.html" TargetMode="External"/><Relationship Id="rId3952" Type="http://schemas.openxmlformats.org/officeDocument/2006/relationships/hyperlink" Target="https://www.filmaffinity.com/es/film319339.html" TargetMode="External"/><Relationship Id="rId6011" Type="http://schemas.openxmlformats.org/officeDocument/2006/relationships/hyperlink" Target="https://www.filmaffinity.com/es/film634418.html" TargetMode="External"/><Relationship Id="rId526" Type="http://schemas.openxmlformats.org/officeDocument/2006/relationships/hyperlink" Target="https://www.filmaffinity.com/es/film511165.html" TargetMode="External"/><Relationship Id="rId1156" Type="http://schemas.openxmlformats.org/officeDocument/2006/relationships/hyperlink" Target="https://www.filmaffinity.com/es/film553686.html" TargetMode="External"/><Relationship Id="rId2207" Type="http://schemas.openxmlformats.org/officeDocument/2006/relationships/hyperlink" Target="https://www.filmaffinity.com/es/film870435.html" TargetMode="External"/><Relationship Id="rId3605" Type="http://schemas.openxmlformats.org/officeDocument/2006/relationships/hyperlink" Target="https://www.filmaffinity.com/es/film316441.html" TargetMode="External"/><Relationship Id="rId940" Type="http://schemas.openxmlformats.org/officeDocument/2006/relationships/hyperlink" Target="https://www.filmaffinity.com/es/film493353.html" TargetMode="External"/><Relationship Id="rId1570" Type="http://schemas.openxmlformats.org/officeDocument/2006/relationships/hyperlink" Target="https://www.filmaffinity.com/es/film858153.html" TargetMode="External"/><Relationship Id="rId2621" Type="http://schemas.openxmlformats.org/officeDocument/2006/relationships/hyperlink" Target="https://www.filmaffinity.com/es/film650565.html" TargetMode="External"/><Relationship Id="rId5777" Type="http://schemas.openxmlformats.org/officeDocument/2006/relationships/hyperlink" Target="https://www.filmaffinity.com/es/film371610.html" TargetMode="External"/><Relationship Id="rId6828" Type="http://schemas.openxmlformats.org/officeDocument/2006/relationships/hyperlink" Target="https://www.filmaffinity.com/es/film714536.html" TargetMode="External"/><Relationship Id="rId1223" Type="http://schemas.openxmlformats.org/officeDocument/2006/relationships/hyperlink" Target="https://www.filmaffinity.com/es/film261706.html" TargetMode="External"/><Relationship Id="rId4379" Type="http://schemas.openxmlformats.org/officeDocument/2006/relationships/hyperlink" Target="https://www.filmaffinity.com/es/film334345.html" TargetMode="External"/><Relationship Id="rId4793" Type="http://schemas.openxmlformats.org/officeDocument/2006/relationships/hyperlink" Target="https://www.filmaffinity.com/es/film220763.html" TargetMode="External"/><Relationship Id="rId5844" Type="http://schemas.openxmlformats.org/officeDocument/2006/relationships/hyperlink" Target="https://www.filmaffinity.com/es/film745430.html" TargetMode="External"/><Relationship Id="rId3395" Type="http://schemas.openxmlformats.org/officeDocument/2006/relationships/hyperlink" Target="https://www.filmaffinity.com/es/film881054.html" TargetMode="External"/><Relationship Id="rId4446" Type="http://schemas.openxmlformats.org/officeDocument/2006/relationships/hyperlink" Target="https://www.filmaffinity.com/es/film317417.html" TargetMode="External"/><Relationship Id="rId4860" Type="http://schemas.openxmlformats.org/officeDocument/2006/relationships/hyperlink" Target="https://www.filmaffinity.com/es/film240872.html" TargetMode="External"/><Relationship Id="rId5911" Type="http://schemas.openxmlformats.org/officeDocument/2006/relationships/hyperlink" Target="https://www.filmaffinity.com/es/film293336.html" TargetMode="External"/><Relationship Id="rId3048" Type="http://schemas.openxmlformats.org/officeDocument/2006/relationships/hyperlink" Target="https://www.filmaffinity.com/es/film586228.html" TargetMode="External"/><Relationship Id="rId3462" Type="http://schemas.openxmlformats.org/officeDocument/2006/relationships/hyperlink" Target="https://www.filmaffinity.com/es/film745227.html" TargetMode="External"/><Relationship Id="rId4513" Type="http://schemas.openxmlformats.org/officeDocument/2006/relationships/hyperlink" Target="https://www.filmaffinity.com/es/film348761.html" TargetMode="External"/><Relationship Id="rId383" Type="http://schemas.openxmlformats.org/officeDocument/2006/relationships/hyperlink" Target="https://www.filmaffinity.com/es/film706904.html" TargetMode="External"/><Relationship Id="rId2064" Type="http://schemas.openxmlformats.org/officeDocument/2006/relationships/hyperlink" Target="https://www.filmaffinity.com/es/film572217.html" TargetMode="External"/><Relationship Id="rId3115" Type="http://schemas.openxmlformats.org/officeDocument/2006/relationships/hyperlink" Target="https://www.filmaffinity.com/es/film841936.html" TargetMode="External"/><Relationship Id="rId6685" Type="http://schemas.openxmlformats.org/officeDocument/2006/relationships/hyperlink" Target="https://www.filmaffinity.com/es/moviegenre.php?genre=AV&amp;attr=rat_count&amp;nodoc" TargetMode="External"/><Relationship Id="rId450" Type="http://schemas.openxmlformats.org/officeDocument/2006/relationships/hyperlink" Target="https://www.filmaffinity.com/es/film148886.html" TargetMode="External"/><Relationship Id="rId1080" Type="http://schemas.openxmlformats.org/officeDocument/2006/relationships/hyperlink" Target="https://www.filmaffinity.com/es/film716669.html" TargetMode="External"/><Relationship Id="rId2131" Type="http://schemas.openxmlformats.org/officeDocument/2006/relationships/hyperlink" Target="https://www.filmaffinity.com/es/film347267.html" TargetMode="External"/><Relationship Id="rId5287" Type="http://schemas.openxmlformats.org/officeDocument/2006/relationships/hyperlink" Target="https://www.filmaffinity.com/es/film412047.html" TargetMode="External"/><Relationship Id="rId6338" Type="http://schemas.openxmlformats.org/officeDocument/2006/relationships/hyperlink" Target="https://www.filmaffinity.com/es/film713028.html" TargetMode="External"/><Relationship Id="rId103" Type="http://schemas.openxmlformats.org/officeDocument/2006/relationships/hyperlink" Target="https://www.filmaffinity.com/es/film966149.html" TargetMode="External"/><Relationship Id="rId6752" Type="http://schemas.openxmlformats.org/officeDocument/2006/relationships/hyperlink" Target="https://www.filmaffinity.com/es/film171889.html" TargetMode="External"/><Relationship Id="rId1897" Type="http://schemas.openxmlformats.org/officeDocument/2006/relationships/hyperlink" Target="https://www.filmaffinity.com/es/film747221.html" TargetMode="External"/><Relationship Id="rId2948" Type="http://schemas.openxmlformats.org/officeDocument/2006/relationships/hyperlink" Target="https://www.filmaffinity.com/es/film827573.html" TargetMode="External"/><Relationship Id="rId5354" Type="http://schemas.openxmlformats.org/officeDocument/2006/relationships/hyperlink" Target="https://www.filmaffinity.com/es/film496821.html" TargetMode="External"/><Relationship Id="rId6405" Type="http://schemas.openxmlformats.org/officeDocument/2006/relationships/hyperlink" Target="https://www.filmaffinity.com/es/moviegenre.php?genre=TH&amp;attr=rat_count&amp;nodoc" TargetMode="External"/><Relationship Id="rId1964" Type="http://schemas.openxmlformats.org/officeDocument/2006/relationships/hyperlink" Target="https://www.filmaffinity.com/es/film246144.html" TargetMode="External"/><Relationship Id="rId4370" Type="http://schemas.openxmlformats.org/officeDocument/2006/relationships/hyperlink" Target="https://www.filmaffinity.com/es/film932499.html" TargetMode="External"/><Relationship Id="rId5007" Type="http://schemas.openxmlformats.org/officeDocument/2006/relationships/hyperlink" Target="https://www.filmaffinity.com/es/film750408.html" TargetMode="External"/><Relationship Id="rId5421" Type="http://schemas.openxmlformats.org/officeDocument/2006/relationships/hyperlink" Target="https://www.filmaffinity.com/es/film105936.html" TargetMode="External"/><Relationship Id="rId1617" Type="http://schemas.openxmlformats.org/officeDocument/2006/relationships/hyperlink" Target="https://www.filmaffinity.com/es/film572970.html" TargetMode="External"/><Relationship Id="rId4023" Type="http://schemas.openxmlformats.org/officeDocument/2006/relationships/hyperlink" Target="https://www.filmaffinity.com/es/film786816.html" TargetMode="External"/><Relationship Id="rId7179" Type="http://schemas.openxmlformats.org/officeDocument/2006/relationships/hyperlink" Target="https://www.filmaffinity.com/es/film651067.html" TargetMode="External"/><Relationship Id="rId3789" Type="http://schemas.openxmlformats.org/officeDocument/2006/relationships/hyperlink" Target="https://www.filmaffinity.com/es/film520020.html" TargetMode="External"/><Relationship Id="rId6195" Type="http://schemas.openxmlformats.org/officeDocument/2006/relationships/hyperlink" Target="https://www.filmaffinity.com/es/film945898.html" TargetMode="External"/><Relationship Id="rId7246" Type="http://schemas.openxmlformats.org/officeDocument/2006/relationships/hyperlink" Target="https://www.filmaffinity.com/es/film137599.html" TargetMode="External"/><Relationship Id="rId6262" Type="http://schemas.openxmlformats.org/officeDocument/2006/relationships/hyperlink" Target="https://www.filmaffinity.com/es/film741689.html" TargetMode="External"/><Relationship Id="rId7313" Type="http://schemas.openxmlformats.org/officeDocument/2006/relationships/hyperlink" Target="https://www.filmaffinity.com/es/film983056.html" TargetMode="External"/><Relationship Id="rId3856" Type="http://schemas.openxmlformats.org/officeDocument/2006/relationships/hyperlink" Target="https://www.filmaffinity.com/es/film504169.html" TargetMode="External"/><Relationship Id="rId4907" Type="http://schemas.openxmlformats.org/officeDocument/2006/relationships/hyperlink" Target="https://www.filmaffinity.com/es/film780320.html" TargetMode="External"/><Relationship Id="rId777" Type="http://schemas.openxmlformats.org/officeDocument/2006/relationships/hyperlink" Target="https://www.filmaffinity.com/es/film405319.html" TargetMode="External"/><Relationship Id="rId2458" Type="http://schemas.openxmlformats.org/officeDocument/2006/relationships/hyperlink" Target="https://www.filmaffinity.com/es/film171821.html" TargetMode="External"/><Relationship Id="rId2872" Type="http://schemas.openxmlformats.org/officeDocument/2006/relationships/hyperlink" Target="https://www.filmaffinity.com/es/film123871.html" TargetMode="External"/><Relationship Id="rId3509" Type="http://schemas.openxmlformats.org/officeDocument/2006/relationships/hyperlink" Target="https://www.filmaffinity.com/es/film687543.html" TargetMode="External"/><Relationship Id="rId3923" Type="http://schemas.openxmlformats.org/officeDocument/2006/relationships/hyperlink" Target="https://www.filmaffinity.com/es/film371763.html" TargetMode="External"/><Relationship Id="rId844" Type="http://schemas.openxmlformats.org/officeDocument/2006/relationships/hyperlink" Target="https://www.filmaffinity.com/es/film287858.html" TargetMode="External"/><Relationship Id="rId1474" Type="http://schemas.openxmlformats.org/officeDocument/2006/relationships/hyperlink" Target="https://www.filmaffinity.com/es/film565150.html" TargetMode="External"/><Relationship Id="rId2525" Type="http://schemas.openxmlformats.org/officeDocument/2006/relationships/hyperlink" Target="https://www.filmaffinity.com/es/film968934.html" TargetMode="External"/><Relationship Id="rId911" Type="http://schemas.openxmlformats.org/officeDocument/2006/relationships/hyperlink" Target="https://www.filmaffinity.com/es/film357853.html" TargetMode="External"/><Relationship Id="rId1127" Type="http://schemas.openxmlformats.org/officeDocument/2006/relationships/hyperlink" Target="https://www.filmaffinity.com/es/film164296.html" TargetMode="External"/><Relationship Id="rId1541" Type="http://schemas.openxmlformats.org/officeDocument/2006/relationships/hyperlink" Target="https://www.filmaffinity.com/es/film235319.html" TargetMode="External"/><Relationship Id="rId4697" Type="http://schemas.openxmlformats.org/officeDocument/2006/relationships/hyperlink" Target="https://www.filmaffinity.com/es/film419963.html" TargetMode="External"/><Relationship Id="rId5748" Type="http://schemas.openxmlformats.org/officeDocument/2006/relationships/hyperlink" Target="https://www.filmaffinity.com/es/film195218.html" TargetMode="External"/><Relationship Id="rId3299" Type="http://schemas.openxmlformats.org/officeDocument/2006/relationships/hyperlink" Target="https://www.filmaffinity.com/es/film176501.html" TargetMode="External"/><Relationship Id="rId4764" Type="http://schemas.openxmlformats.org/officeDocument/2006/relationships/hyperlink" Target="https://www.filmaffinity.com/es/film106376.html" TargetMode="External"/><Relationship Id="rId7170" Type="http://schemas.openxmlformats.org/officeDocument/2006/relationships/hyperlink" Target="https://www.filmaffinity.com/es/film314282.html" TargetMode="External"/><Relationship Id="rId3366" Type="http://schemas.openxmlformats.org/officeDocument/2006/relationships/hyperlink" Target="https://www.filmaffinity.com/es/film779556.html" TargetMode="External"/><Relationship Id="rId4417" Type="http://schemas.openxmlformats.org/officeDocument/2006/relationships/hyperlink" Target="https://www.filmaffinity.com/es/film787865.html" TargetMode="External"/><Relationship Id="rId5815" Type="http://schemas.openxmlformats.org/officeDocument/2006/relationships/hyperlink" Target="https://www.filmaffinity.com/es/film933021.html" TargetMode="External"/><Relationship Id="rId287" Type="http://schemas.openxmlformats.org/officeDocument/2006/relationships/hyperlink" Target="https://www.filmaffinity.com/es/film925163.html" TargetMode="External"/><Relationship Id="rId2382" Type="http://schemas.openxmlformats.org/officeDocument/2006/relationships/hyperlink" Target="https://www.filmaffinity.com/es/film431089.html" TargetMode="External"/><Relationship Id="rId3019" Type="http://schemas.openxmlformats.org/officeDocument/2006/relationships/hyperlink" Target="https://www.filmaffinity.com/es/film673313.html" TargetMode="External"/><Relationship Id="rId3780" Type="http://schemas.openxmlformats.org/officeDocument/2006/relationships/hyperlink" Target="https://www.filmaffinity.com/es/film652874.html" TargetMode="External"/><Relationship Id="rId4831" Type="http://schemas.openxmlformats.org/officeDocument/2006/relationships/hyperlink" Target="https://www.filmaffinity.com/es/film614869.html" TargetMode="External"/><Relationship Id="rId354" Type="http://schemas.openxmlformats.org/officeDocument/2006/relationships/hyperlink" Target="https://www.filmaffinity.com/es/film233744.html" TargetMode="External"/><Relationship Id="rId2035" Type="http://schemas.openxmlformats.org/officeDocument/2006/relationships/hyperlink" Target="https://www.filmaffinity.com/es/film801934.html" TargetMode="External"/><Relationship Id="rId3433" Type="http://schemas.openxmlformats.org/officeDocument/2006/relationships/hyperlink" Target="https://www.filmaffinity.com/es/film638825.html" TargetMode="External"/><Relationship Id="rId6589" Type="http://schemas.openxmlformats.org/officeDocument/2006/relationships/hyperlink" Target="https://www.filmaffinity.com/es/moviegenre.php?genre=DR&amp;attr=rat_count&amp;nodoc" TargetMode="External"/><Relationship Id="rId3500" Type="http://schemas.openxmlformats.org/officeDocument/2006/relationships/hyperlink" Target="https://www.filmaffinity.com/es/film961277.html" TargetMode="External"/><Relationship Id="rId6656" Type="http://schemas.openxmlformats.org/officeDocument/2006/relationships/hyperlink" Target="https://www.filmaffinity.com/es/moviegenre.php?genre=CO&amp;attr=rat_count&amp;nodoc" TargetMode="External"/><Relationship Id="rId421" Type="http://schemas.openxmlformats.org/officeDocument/2006/relationships/hyperlink" Target="https://www.filmaffinity.com/es/film301369.html" TargetMode="External"/><Relationship Id="rId1051" Type="http://schemas.openxmlformats.org/officeDocument/2006/relationships/hyperlink" Target="https://www.filmaffinity.com/es/film927160.html" TargetMode="External"/><Relationship Id="rId2102" Type="http://schemas.openxmlformats.org/officeDocument/2006/relationships/hyperlink" Target="https://www.filmaffinity.com/es/film973783.html" TargetMode="External"/><Relationship Id="rId5258" Type="http://schemas.openxmlformats.org/officeDocument/2006/relationships/hyperlink" Target="https://www.filmaffinity.com/es/film472895.html" TargetMode="External"/><Relationship Id="rId5672" Type="http://schemas.openxmlformats.org/officeDocument/2006/relationships/hyperlink" Target="https://www.filmaffinity.com/es/film620000.html" TargetMode="External"/><Relationship Id="rId6309" Type="http://schemas.openxmlformats.org/officeDocument/2006/relationships/hyperlink" Target="https://www.filmaffinity.com/es/film160303.html" TargetMode="External"/><Relationship Id="rId6723" Type="http://schemas.openxmlformats.org/officeDocument/2006/relationships/hyperlink" Target="https://www.filmaffinity.com/es/film802772.html" TargetMode="External"/><Relationship Id="rId1868" Type="http://schemas.openxmlformats.org/officeDocument/2006/relationships/hyperlink" Target="https://www.filmaffinity.com/es/film927274.html" TargetMode="External"/><Relationship Id="rId4274" Type="http://schemas.openxmlformats.org/officeDocument/2006/relationships/hyperlink" Target="https://www.filmaffinity.com/es/film137441.html" TargetMode="External"/><Relationship Id="rId5325" Type="http://schemas.openxmlformats.org/officeDocument/2006/relationships/hyperlink" Target="https://www.filmaffinity.com/es/film668021.html" TargetMode="External"/><Relationship Id="rId2919" Type="http://schemas.openxmlformats.org/officeDocument/2006/relationships/hyperlink" Target="https://www.filmaffinity.com/es/film286125.html" TargetMode="External"/><Relationship Id="rId3290" Type="http://schemas.openxmlformats.org/officeDocument/2006/relationships/hyperlink" Target="https://www.filmaffinity.com/es/film769382.html" TargetMode="External"/><Relationship Id="rId4341" Type="http://schemas.openxmlformats.org/officeDocument/2006/relationships/hyperlink" Target="https://www.filmaffinity.com/es/film660421.html" TargetMode="External"/><Relationship Id="rId7497" Type="http://schemas.openxmlformats.org/officeDocument/2006/relationships/printerSettings" Target="../printerSettings/printerSettings1.bin"/><Relationship Id="rId1935" Type="http://schemas.openxmlformats.org/officeDocument/2006/relationships/hyperlink" Target="https://www.filmaffinity.com/es/film913315.html" TargetMode="External"/><Relationship Id="rId6099" Type="http://schemas.openxmlformats.org/officeDocument/2006/relationships/hyperlink" Target="https://www.filmaffinity.com/es/film253229.html" TargetMode="External"/><Relationship Id="rId3010" Type="http://schemas.openxmlformats.org/officeDocument/2006/relationships/hyperlink" Target="https://www.filmaffinity.com/es/film599009.html" TargetMode="External"/><Relationship Id="rId6166" Type="http://schemas.openxmlformats.org/officeDocument/2006/relationships/hyperlink" Target="https://www.filmaffinity.com/es/film202093.html" TargetMode="External"/><Relationship Id="rId6580" Type="http://schemas.openxmlformats.org/officeDocument/2006/relationships/hyperlink" Target="https://www.filmaffinity.com/es/moviegenre.php?genre=DR&amp;attr=rat_count&amp;nodoc" TargetMode="External"/><Relationship Id="rId7217" Type="http://schemas.openxmlformats.org/officeDocument/2006/relationships/hyperlink" Target="https://www.filmaffinity.com/es/film119263.html" TargetMode="External"/><Relationship Id="rId2776" Type="http://schemas.openxmlformats.org/officeDocument/2006/relationships/hyperlink" Target="https://www.filmaffinity.com/es/film165204.html" TargetMode="External"/><Relationship Id="rId3827" Type="http://schemas.openxmlformats.org/officeDocument/2006/relationships/hyperlink" Target="https://www.filmaffinity.com/es/film910660.html" TargetMode="External"/><Relationship Id="rId5182" Type="http://schemas.openxmlformats.org/officeDocument/2006/relationships/hyperlink" Target="https://www.filmaffinity.com/es/film460209.html" TargetMode="External"/><Relationship Id="rId6233" Type="http://schemas.openxmlformats.org/officeDocument/2006/relationships/hyperlink" Target="https://www.filmaffinity.com/es/film436073.html" TargetMode="External"/><Relationship Id="rId748" Type="http://schemas.openxmlformats.org/officeDocument/2006/relationships/hyperlink" Target="https://www.filmaffinity.com/es/film215720.html" TargetMode="External"/><Relationship Id="rId1378" Type="http://schemas.openxmlformats.org/officeDocument/2006/relationships/hyperlink" Target="https://www.filmaffinity.com/es/film855148.html" TargetMode="External"/><Relationship Id="rId1792" Type="http://schemas.openxmlformats.org/officeDocument/2006/relationships/hyperlink" Target="https://www.filmaffinity.com/es/film363849.html" TargetMode="External"/><Relationship Id="rId2429" Type="http://schemas.openxmlformats.org/officeDocument/2006/relationships/hyperlink" Target="https://www.filmaffinity.com/es/film719951.html" TargetMode="External"/><Relationship Id="rId2843" Type="http://schemas.openxmlformats.org/officeDocument/2006/relationships/hyperlink" Target="https://www.filmaffinity.com/es/film216279.html" TargetMode="External"/><Relationship Id="rId5999" Type="http://schemas.openxmlformats.org/officeDocument/2006/relationships/hyperlink" Target="https://www.filmaffinity.com/es/film999630.html" TargetMode="External"/><Relationship Id="rId6300" Type="http://schemas.openxmlformats.org/officeDocument/2006/relationships/hyperlink" Target="https://www.filmaffinity.com/es/film540244.html" TargetMode="External"/><Relationship Id="rId84" Type="http://schemas.openxmlformats.org/officeDocument/2006/relationships/hyperlink" Target="https://www.filmaffinity.com/es/film581441.html" TargetMode="External"/><Relationship Id="rId815" Type="http://schemas.openxmlformats.org/officeDocument/2006/relationships/hyperlink" Target="https://www.filmaffinity.com/es/film268105.html" TargetMode="External"/><Relationship Id="rId1445" Type="http://schemas.openxmlformats.org/officeDocument/2006/relationships/hyperlink" Target="https://www.filmaffinity.com/es/film536945.html" TargetMode="External"/><Relationship Id="rId2910" Type="http://schemas.openxmlformats.org/officeDocument/2006/relationships/hyperlink" Target="https://www.filmaffinity.com/es/film204238.html" TargetMode="External"/><Relationship Id="rId7074" Type="http://schemas.openxmlformats.org/officeDocument/2006/relationships/hyperlink" Target="https://www.filmaffinity.com/es/film948651.html" TargetMode="External"/><Relationship Id="rId1512" Type="http://schemas.openxmlformats.org/officeDocument/2006/relationships/hyperlink" Target="https://www.filmaffinity.com/es/film377460.html" TargetMode="External"/><Relationship Id="rId4668" Type="http://schemas.openxmlformats.org/officeDocument/2006/relationships/hyperlink" Target="https://www.filmaffinity.com/es/film980042.html" TargetMode="External"/><Relationship Id="rId5719" Type="http://schemas.openxmlformats.org/officeDocument/2006/relationships/hyperlink" Target="https://www.filmaffinity.com/es/film361727.html" TargetMode="External"/><Relationship Id="rId6090" Type="http://schemas.openxmlformats.org/officeDocument/2006/relationships/hyperlink" Target="https://www.filmaffinity.com/es/film941563.html" TargetMode="External"/><Relationship Id="rId7141" Type="http://schemas.openxmlformats.org/officeDocument/2006/relationships/hyperlink" Target="https://www.filmaffinity.com/es/film842308.html" TargetMode="External"/><Relationship Id="rId3684" Type="http://schemas.openxmlformats.org/officeDocument/2006/relationships/hyperlink" Target="https://www.filmaffinity.com/es/film612331.html" TargetMode="External"/><Relationship Id="rId4735" Type="http://schemas.openxmlformats.org/officeDocument/2006/relationships/hyperlink" Target="https://www.filmaffinity.com/es/film485542.html" TargetMode="External"/><Relationship Id="rId2286" Type="http://schemas.openxmlformats.org/officeDocument/2006/relationships/hyperlink" Target="https://www.filmaffinity.com/es/film634106.html" TargetMode="External"/><Relationship Id="rId3337" Type="http://schemas.openxmlformats.org/officeDocument/2006/relationships/hyperlink" Target="https://www.filmaffinity.com/es/film969044.html" TargetMode="External"/><Relationship Id="rId3751" Type="http://schemas.openxmlformats.org/officeDocument/2006/relationships/hyperlink" Target="https://www.filmaffinity.com/es/film109513.html" TargetMode="External"/><Relationship Id="rId4802" Type="http://schemas.openxmlformats.org/officeDocument/2006/relationships/hyperlink" Target="https://www.filmaffinity.com/es/film943752.html" TargetMode="External"/><Relationship Id="rId258" Type="http://schemas.openxmlformats.org/officeDocument/2006/relationships/hyperlink" Target="https://www.filmaffinity.com/es/film190730.html" TargetMode="External"/><Relationship Id="rId672" Type="http://schemas.openxmlformats.org/officeDocument/2006/relationships/hyperlink" Target="https://www.filmaffinity.com/es/film340698.html" TargetMode="External"/><Relationship Id="rId2353" Type="http://schemas.openxmlformats.org/officeDocument/2006/relationships/hyperlink" Target="https://www.filmaffinity.com/es/film612578.html" TargetMode="External"/><Relationship Id="rId3404" Type="http://schemas.openxmlformats.org/officeDocument/2006/relationships/hyperlink" Target="https://www.filmaffinity.com/es/film657150.html" TargetMode="External"/><Relationship Id="rId6974" Type="http://schemas.openxmlformats.org/officeDocument/2006/relationships/hyperlink" Target="https://www.filmaffinity.com/es/film335272.html" TargetMode="External"/><Relationship Id="rId325" Type="http://schemas.openxmlformats.org/officeDocument/2006/relationships/hyperlink" Target="https://www.filmaffinity.com/es/film962649.html" TargetMode="External"/><Relationship Id="rId2006" Type="http://schemas.openxmlformats.org/officeDocument/2006/relationships/hyperlink" Target="https://www.filmaffinity.com/es/film619476.html" TargetMode="External"/><Relationship Id="rId2420" Type="http://schemas.openxmlformats.org/officeDocument/2006/relationships/hyperlink" Target="https://www.filmaffinity.com/es/film263878.html" TargetMode="External"/><Relationship Id="rId5576" Type="http://schemas.openxmlformats.org/officeDocument/2006/relationships/hyperlink" Target="https://www.filmaffinity.com/es/film486037.html" TargetMode="External"/><Relationship Id="rId6627" Type="http://schemas.openxmlformats.org/officeDocument/2006/relationships/hyperlink" Target="https://www.filmaffinity.com/es/moviegenre.php?genre=DR&amp;attr=rat_count&amp;nodoc" TargetMode="External"/><Relationship Id="rId1022" Type="http://schemas.openxmlformats.org/officeDocument/2006/relationships/hyperlink" Target="https://www.filmaffinity.com/es/film529104.html" TargetMode="External"/><Relationship Id="rId4178" Type="http://schemas.openxmlformats.org/officeDocument/2006/relationships/hyperlink" Target="https://www.filmaffinity.com/es/film846099.html" TargetMode="External"/><Relationship Id="rId4592" Type="http://schemas.openxmlformats.org/officeDocument/2006/relationships/hyperlink" Target="https://www.filmaffinity.com/es/film440532.html" TargetMode="External"/><Relationship Id="rId5229" Type="http://schemas.openxmlformats.org/officeDocument/2006/relationships/hyperlink" Target="https://www.filmaffinity.com/es/film515456.html" TargetMode="External"/><Relationship Id="rId5990" Type="http://schemas.openxmlformats.org/officeDocument/2006/relationships/hyperlink" Target="https://www.filmaffinity.com/es/film468816.html" TargetMode="External"/><Relationship Id="rId3194" Type="http://schemas.openxmlformats.org/officeDocument/2006/relationships/hyperlink" Target="https://www.filmaffinity.com/es/film218143.html" TargetMode="External"/><Relationship Id="rId4245" Type="http://schemas.openxmlformats.org/officeDocument/2006/relationships/hyperlink" Target="https://www.filmaffinity.com/es/film640842.html" TargetMode="External"/><Relationship Id="rId5643" Type="http://schemas.openxmlformats.org/officeDocument/2006/relationships/hyperlink" Target="https://www.filmaffinity.com/es/film465670.html" TargetMode="External"/><Relationship Id="rId1839" Type="http://schemas.openxmlformats.org/officeDocument/2006/relationships/hyperlink" Target="https://www.filmaffinity.com/es/film987363.html" TargetMode="External"/><Relationship Id="rId5710" Type="http://schemas.openxmlformats.org/officeDocument/2006/relationships/hyperlink" Target="https://www.filmaffinity.com/es/film468968.html" TargetMode="External"/><Relationship Id="rId182" Type="http://schemas.openxmlformats.org/officeDocument/2006/relationships/hyperlink" Target="https://www.filmaffinity.com/es/film953315.html" TargetMode="External"/><Relationship Id="rId1906" Type="http://schemas.openxmlformats.org/officeDocument/2006/relationships/hyperlink" Target="https://www.filmaffinity.com/es/film601157.html" TargetMode="External"/><Relationship Id="rId3261" Type="http://schemas.openxmlformats.org/officeDocument/2006/relationships/hyperlink" Target="https://www.filmaffinity.com/es/film765618.html" TargetMode="External"/><Relationship Id="rId4312" Type="http://schemas.openxmlformats.org/officeDocument/2006/relationships/hyperlink" Target="https://www.filmaffinity.com/es/film559315.html" TargetMode="External"/><Relationship Id="rId7468" Type="http://schemas.openxmlformats.org/officeDocument/2006/relationships/hyperlink" Target="https://www.filmaffinity.com/es/film510672.html" TargetMode="External"/><Relationship Id="rId6484" Type="http://schemas.openxmlformats.org/officeDocument/2006/relationships/hyperlink" Target="https://www.filmaffinity.com/es/moviegenre.php?genre=WE&amp;attr=rat_count&amp;nodoc" TargetMode="External"/><Relationship Id="rId999" Type="http://schemas.openxmlformats.org/officeDocument/2006/relationships/hyperlink" Target="https://www.filmaffinity.com/es/film472295.html" TargetMode="External"/><Relationship Id="rId5086" Type="http://schemas.openxmlformats.org/officeDocument/2006/relationships/hyperlink" Target="https://www.filmaffinity.com/es/film864212.html" TargetMode="External"/><Relationship Id="rId6137" Type="http://schemas.openxmlformats.org/officeDocument/2006/relationships/hyperlink" Target="https://www.filmaffinity.com/es/film944478.html" TargetMode="External"/><Relationship Id="rId6551" Type="http://schemas.openxmlformats.org/officeDocument/2006/relationships/hyperlink" Target="https://www.filmaffinity.com/es/moviegenre.php?genre=WE&amp;attr=rat_count&amp;nodoc" TargetMode="External"/><Relationship Id="rId1696" Type="http://schemas.openxmlformats.org/officeDocument/2006/relationships/hyperlink" Target="https://www.filmaffinity.com/es/film806256.html" TargetMode="External"/><Relationship Id="rId5153" Type="http://schemas.openxmlformats.org/officeDocument/2006/relationships/hyperlink" Target="https://www.filmaffinity.com/es/film150562.html" TargetMode="External"/><Relationship Id="rId6204" Type="http://schemas.openxmlformats.org/officeDocument/2006/relationships/hyperlink" Target="https://www.filmaffinity.com/es/film396317.html" TargetMode="External"/><Relationship Id="rId1349" Type="http://schemas.openxmlformats.org/officeDocument/2006/relationships/hyperlink" Target="https://www.filmaffinity.com/es/film732544.html" TargetMode="External"/><Relationship Id="rId2747" Type="http://schemas.openxmlformats.org/officeDocument/2006/relationships/hyperlink" Target="https://www.filmaffinity.com/es/film598825.html" TargetMode="External"/><Relationship Id="rId5220" Type="http://schemas.openxmlformats.org/officeDocument/2006/relationships/hyperlink" Target="https://www.filmaffinity.com/es/film815109.html" TargetMode="External"/><Relationship Id="rId719" Type="http://schemas.openxmlformats.org/officeDocument/2006/relationships/hyperlink" Target="https://www.filmaffinity.com/es/film118597.html" TargetMode="External"/><Relationship Id="rId1763" Type="http://schemas.openxmlformats.org/officeDocument/2006/relationships/hyperlink" Target="https://www.filmaffinity.com/es/film996750.html" TargetMode="External"/><Relationship Id="rId2814" Type="http://schemas.openxmlformats.org/officeDocument/2006/relationships/hyperlink" Target="https://www.filmaffinity.com/es/film622455.html" TargetMode="External"/><Relationship Id="rId55" Type="http://schemas.openxmlformats.org/officeDocument/2006/relationships/hyperlink" Target="https://www.filmaffinity.com/es/film117684.html" TargetMode="External"/><Relationship Id="rId1416" Type="http://schemas.openxmlformats.org/officeDocument/2006/relationships/hyperlink" Target="https://www.filmaffinity.com/es/film961699.html" TargetMode="External"/><Relationship Id="rId1830" Type="http://schemas.openxmlformats.org/officeDocument/2006/relationships/hyperlink" Target="https://www.filmaffinity.com/es/film729572.html" TargetMode="External"/><Relationship Id="rId4986" Type="http://schemas.openxmlformats.org/officeDocument/2006/relationships/hyperlink" Target="https://www.filmaffinity.com/es/film639793.html" TargetMode="External"/><Relationship Id="rId7392" Type="http://schemas.openxmlformats.org/officeDocument/2006/relationships/hyperlink" Target="https://www.filmaffinity.com/es/film598661.html" TargetMode="External"/><Relationship Id="rId3588" Type="http://schemas.openxmlformats.org/officeDocument/2006/relationships/hyperlink" Target="https://www.filmaffinity.com/es/film324117.html" TargetMode="External"/><Relationship Id="rId4639" Type="http://schemas.openxmlformats.org/officeDocument/2006/relationships/hyperlink" Target="https://www.filmaffinity.com/es/film930503.html" TargetMode="External"/><Relationship Id="rId7045" Type="http://schemas.openxmlformats.org/officeDocument/2006/relationships/hyperlink" Target="https://www.filmaffinity.com/es/film468660.html" TargetMode="External"/><Relationship Id="rId3655" Type="http://schemas.openxmlformats.org/officeDocument/2006/relationships/hyperlink" Target="https://www.filmaffinity.com/es/film934444.html" TargetMode="External"/><Relationship Id="rId4706" Type="http://schemas.openxmlformats.org/officeDocument/2006/relationships/hyperlink" Target="https://www.filmaffinity.com/es/film692704.html" TargetMode="External"/><Relationship Id="rId6061" Type="http://schemas.openxmlformats.org/officeDocument/2006/relationships/hyperlink" Target="https://www.filmaffinity.com/es/film131887.html" TargetMode="External"/><Relationship Id="rId7112" Type="http://schemas.openxmlformats.org/officeDocument/2006/relationships/hyperlink" Target="https://www.filmaffinity.com/es/film887497.html" TargetMode="External"/><Relationship Id="rId576" Type="http://schemas.openxmlformats.org/officeDocument/2006/relationships/hyperlink" Target="https://www.filmaffinity.com/es/film788282.html" TargetMode="External"/><Relationship Id="rId990" Type="http://schemas.openxmlformats.org/officeDocument/2006/relationships/hyperlink" Target="https://www.filmaffinity.com/es/film355908.html" TargetMode="External"/><Relationship Id="rId2257" Type="http://schemas.openxmlformats.org/officeDocument/2006/relationships/hyperlink" Target="https://www.filmaffinity.com/es/film516284.html" TargetMode="External"/><Relationship Id="rId2671" Type="http://schemas.openxmlformats.org/officeDocument/2006/relationships/hyperlink" Target="https://www.filmaffinity.com/es/film359062.html" TargetMode="External"/><Relationship Id="rId3308" Type="http://schemas.openxmlformats.org/officeDocument/2006/relationships/hyperlink" Target="https://www.filmaffinity.com/es/film465064.html" TargetMode="External"/><Relationship Id="rId229" Type="http://schemas.openxmlformats.org/officeDocument/2006/relationships/hyperlink" Target="https://www.filmaffinity.com/es/film559345.html" TargetMode="External"/><Relationship Id="rId643" Type="http://schemas.openxmlformats.org/officeDocument/2006/relationships/hyperlink" Target="https://www.filmaffinity.com/es/film559257.html" TargetMode="External"/><Relationship Id="rId1273" Type="http://schemas.openxmlformats.org/officeDocument/2006/relationships/hyperlink" Target="https://www.filmaffinity.com/es/film493283.html" TargetMode="External"/><Relationship Id="rId2324" Type="http://schemas.openxmlformats.org/officeDocument/2006/relationships/hyperlink" Target="https://www.filmaffinity.com/es/film459678.html" TargetMode="External"/><Relationship Id="rId3722" Type="http://schemas.openxmlformats.org/officeDocument/2006/relationships/hyperlink" Target="https://www.filmaffinity.com/es/film264548.html" TargetMode="External"/><Relationship Id="rId6878" Type="http://schemas.openxmlformats.org/officeDocument/2006/relationships/hyperlink" Target="https://www.filmaffinity.com/es/film753246.html" TargetMode="External"/><Relationship Id="rId5894" Type="http://schemas.openxmlformats.org/officeDocument/2006/relationships/hyperlink" Target="https://www.filmaffinity.com/es/film312662.html" TargetMode="External"/><Relationship Id="rId6945" Type="http://schemas.openxmlformats.org/officeDocument/2006/relationships/hyperlink" Target="https://www.filmaffinity.com/es/film220011.html" TargetMode="External"/><Relationship Id="rId710" Type="http://schemas.openxmlformats.org/officeDocument/2006/relationships/hyperlink" Target="https://www.filmaffinity.com/es/film404455.html" TargetMode="External"/><Relationship Id="rId1340" Type="http://schemas.openxmlformats.org/officeDocument/2006/relationships/hyperlink" Target="https://www.filmaffinity.com/es/film959989.html" TargetMode="External"/><Relationship Id="rId3098" Type="http://schemas.openxmlformats.org/officeDocument/2006/relationships/hyperlink" Target="https://www.filmaffinity.com/es/film596930.html" TargetMode="External"/><Relationship Id="rId4496" Type="http://schemas.openxmlformats.org/officeDocument/2006/relationships/hyperlink" Target="https://www.filmaffinity.com/es/film752355.html" TargetMode="External"/><Relationship Id="rId5547" Type="http://schemas.openxmlformats.org/officeDocument/2006/relationships/hyperlink" Target="https://www.filmaffinity.com/es/film289558.html" TargetMode="External"/><Relationship Id="rId5961" Type="http://schemas.openxmlformats.org/officeDocument/2006/relationships/hyperlink" Target="https://www.filmaffinity.com/es/film125285.html" TargetMode="External"/><Relationship Id="rId4149" Type="http://schemas.openxmlformats.org/officeDocument/2006/relationships/hyperlink" Target="https://www.filmaffinity.com/es/film701069.html" TargetMode="External"/><Relationship Id="rId4563" Type="http://schemas.openxmlformats.org/officeDocument/2006/relationships/hyperlink" Target="https://www.filmaffinity.com/es/film511492.html" TargetMode="External"/><Relationship Id="rId5614" Type="http://schemas.openxmlformats.org/officeDocument/2006/relationships/hyperlink" Target="https://www.filmaffinity.com/es/film205449.html" TargetMode="External"/><Relationship Id="rId3165" Type="http://schemas.openxmlformats.org/officeDocument/2006/relationships/hyperlink" Target="https://www.filmaffinity.com/es/film135624.html" TargetMode="External"/><Relationship Id="rId4216" Type="http://schemas.openxmlformats.org/officeDocument/2006/relationships/hyperlink" Target="https://www.filmaffinity.com/es/film221056.html" TargetMode="External"/><Relationship Id="rId4630" Type="http://schemas.openxmlformats.org/officeDocument/2006/relationships/hyperlink" Target="https://www.filmaffinity.com/es/film629588.html" TargetMode="External"/><Relationship Id="rId2181" Type="http://schemas.openxmlformats.org/officeDocument/2006/relationships/hyperlink" Target="https://www.filmaffinity.com/es/film386400.html" TargetMode="External"/><Relationship Id="rId3232" Type="http://schemas.openxmlformats.org/officeDocument/2006/relationships/hyperlink" Target="https://www.filmaffinity.com/es/film807440.html" TargetMode="External"/><Relationship Id="rId6388" Type="http://schemas.openxmlformats.org/officeDocument/2006/relationships/hyperlink" Target="https://www.filmaffinity.com/es/film213947.html" TargetMode="External"/><Relationship Id="rId7439" Type="http://schemas.openxmlformats.org/officeDocument/2006/relationships/hyperlink" Target="https://www.filmaffinity.com/es/film597954.html" TargetMode="External"/><Relationship Id="rId153" Type="http://schemas.openxmlformats.org/officeDocument/2006/relationships/hyperlink" Target="https://www.filmaffinity.com/es/film189378.html" TargetMode="External"/><Relationship Id="rId6455" Type="http://schemas.openxmlformats.org/officeDocument/2006/relationships/hyperlink" Target="https://www.filmaffinity.com/es/moviegenre.php?genre=WE&amp;attr=rat_count&amp;nodoc" TargetMode="External"/><Relationship Id="rId220" Type="http://schemas.openxmlformats.org/officeDocument/2006/relationships/hyperlink" Target="https://www.filmaffinity.com/es/film926345.html" TargetMode="External"/><Relationship Id="rId2998" Type="http://schemas.openxmlformats.org/officeDocument/2006/relationships/hyperlink" Target="https://www.filmaffinity.com/es/film417424.html" TargetMode="External"/><Relationship Id="rId5057" Type="http://schemas.openxmlformats.org/officeDocument/2006/relationships/hyperlink" Target="https://www.filmaffinity.com/es/film253783.html" TargetMode="External"/><Relationship Id="rId6108" Type="http://schemas.openxmlformats.org/officeDocument/2006/relationships/hyperlink" Target="https://www.filmaffinity.com/es/film885173.html" TargetMode="External"/><Relationship Id="rId4073" Type="http://schemas.openxmlformats.org/officeDocument/2006/relationships/hyperlink" Target="https://www.filmaffinity.com/es/film751906.html" TargetMode="External"/><Relationship Id="rId5471" Type="http://schemas.openxmlformats.org/officeDocument/2006/relationships/hyperlink" Target="https://www.filmaffinity.com/es/film227970.html" TargetMode="External"/><Relationship Id="rId6522" Type="http://schemas.openxmlformats.org/officeDocument/2006/relationships/hyperlink" Target="https://www.filmaffinity.com/es/moviegenre.php?genre=AC&amp;attr=rat_count&amp;nodoc" TargetMode="External"/><Relationship Id="rId1667" Type="http://schemas.openxmlformats.org/officeDocument/2006/relationships/hyperlink" Target="https://www.filmaffinity.com/es/film697248.html" TargetMode="External"/><Relationship Id="rId2718" Type="http://schemas.openxmlformats.org/officeDocument/2006/relationships/hyperlink" Target="https://www.filmaffinity.com/es/film100958.html" TargetMode="External"/><Relationship Id="rId5124" Type="http://schemas.openxmlformats.org/officeDocument/2006/relationships/hyperlink" Target="https://www.filmaffinity.com/es/film532346.html" TargetMode="External"/><Relationship Id="rId1734" Type="http://schemas.openxmlformats.org/officeDocument/2006/relationships/hyperlink" Target="https://www.filmaffinity.com/es/film417272.html" TargetMode="External"/><Relationship Id="rId4140" Type="http://schemas.openxmlformats.org/officeDocument/2006/relationships/hyperlink" Target="https://www.filmaffinity.com/es/film154142.html" TargetMode="External"/><Relationship Id="rId7296" Type="http://schemas.openxmlformats.org/officeDocument/2006/relationships/hyperlink" Target="https://www.filmaffinity.com/es/film285011.html" TargetMode="External"/><Relationship Id="rId26" Type="http://schemas.openxmlformats.org/officeDocument/2006/relationships/hyperlink" Target="https://www.filmaffinity.com/es/film966586.html" TargetMode="External"/><Relationship Id="rId7363" Type="http://schemas.openxmlformats.org/officeDocument/2006/relationships/hyperlink" Target="https://www.filmaffinity.com/es/film737143.html" TargetMode="External"/><Relationship Id="rId1801" Type="http://schemas.openxmlformats.org/officeDocument/2006/relationships/hyperlink" Target="https://www.filmaffinity.com/es/film197423.html" TargetMode="External"/><Relationship Id="rId3559" Type="http://schemas.openxmlformats.org/officeDocument/2006/relationships/hyperlink" Target="https://www.filmaffinity.com/es/film914686.html" TargetMode="External"/><Relationship Id="rId4957" Type="http://schemas.openxmlformats.org/officeDocument/2006/relationships/hyperlink" Target="https://www.filmaffinity.com/es/film503439.html" TargetMode="External"/><Relationship Id="rId7016" Type="http://schemas.openxmlformats.org/officeDocument/2006/relationships/hyperlink" Target="https://www.filmaffinity.com/es/film292099.html" TargetMode="External"/><Relationship Id="rId7430" Type="http://schemas.openxmlformats.org/officeDocument/2006/relationships/hyperlink" Target="https://www.filmaffinity.com/es/film465501.html" TargetMode="External"/><Relationship Id="rId3973" Type="http://schemas.openxmlformats.org/officeDocument/2006/relationships/hyperlink" Target="https://www.filmaffinity.com/es/film574930.html" TargetMode="External"/><Relationship Id="rId6032" Type="http://schemas.openxmlformats.org/officeDocument/2006/relationships/hyperlink" Target="https://www.filmaffinity.com/es/film435623.html" TargetMode="External"/><Relationship Id="rId894" Type="http://schemas.openxmlformats.org/officeDocument/2006/relationships/hyperlink" Target="https://www.filmaffinity.com/es/film888237.html" TargetMode="External"/><Relationship Id="rId1177" Type="http://schemas.openxmlformats.org/officeDocument/2006/relationships/hyperlink" Target="https://www.filmaffinity.com/es/film883796.html" TargetMode="External"/><Relationship Id="rId2575" Type="http://schemas.openxmlformats.org/officeDocument/2006/relationships/hyperlink" Target="https://www.filmaffinity.com/es/film792407.html" TargetMode="External"/><Relationship Id="rId3626" Type="http://schemas.openxmlformats.org/officeDocument/2006/relationships/hyperlink" Target="https://www.filmaffinity.com/es/film613026.html" TargetMode="External"/><Relationship Id="rId547" Type="http://schemas.openxmlformats.org/officeDocument/2006/relationships/hyperlink" Target="https://www.filmaffinity.com/es/film890522.html" TargetMode="External"/><Relationship Id="rId961" Type="http://schemas.openxmlformats.org/officeDocument/2006/relationships/hyperlink" Target="https://www.filmaffinity.com/es/film658192.html" TargetMode="External"/><Relationship Id="rId1591" Type="http://schemas.openxmlformats.org/officeDocument/2006/relationships/hyperlink" Target="https://www.filmaffinity.com/es/film893309.html" TargetMode="External"/><Relationship Id="rId2228" Type="http://schemas.openxmlformats.org/officeDocument/2006/relationships/hyperlink" Target="https://www.filmaffinity.com/es/film908914.html" TargetMode="External"/><Relationship Id="rId2642" Type="http://schemas.openxmlformats.org/officeDocument/2006/relationships/hyperlink" Target="https://www.filmaffinity.com/es/film738639.html" TargetMode="External"/><Relationship Id="rId5798" Type="http://schemas.openxmlformats.org/officeDocument/2006/relationships/hyperlink" Target="https://www.filmaffinity.com/es/film962284.html" TargetMode="External"/><Relationship Id="rId6849" Type="http://schemas.openxmlformats.org/officeDocument/2006/relationships/hyperlink" Target="https://www.filmaffinity.com/es/film579316.html" TargetMode="External"/><Relationship Id="rId614" Type="http://schemas.openxmlformats.org/officeDocument/2006/relationships/hyperlink" Target="https://www.filmaffinity.com/es/film688947.html" TargetMode="External"/><Relationship Id="rId1244" Type="http://schemas.openxmlformats.org/officeDocument/2006/relationships/hyperlink" Target="https://www.filmaffinity.com/es/film388608.html" TargetMode="External"/><Relationship Id="rId5865" Type="http://schemas.openxmlformats.org/officeDocument/2006/relationships/hyperlink" Target="https://www.filmaffinity.com/es/film355405.html" TargetMode="External"/><Relationship Id="rId6916" Type="http://schemas.openxmlformats.org/officeDocument/2006/relationships/hyperlink" Target="https://www.filmaffinity.com/es/film569646.html" TargetMode="External"/><Relationship Id="rId1311" Type="http://schemas.openxmlformats.org/officeDocument/2006/relationships/hyperlink" Target="https://www.filmaffinity.com/es/film156225.html" TargetMode="External"/><Relationship Id="rId4467" Type="http://schemas.openxmlformats.org/officeDocument/2006/relationships/hyperlink" Target="https://www.filmaffinity.com/es/film878286.html" TargetMode="External"/><Relationship Id="rId4881" Type="http://schemas.openxmlformats.org/officeDocument/2006/relationships/hyperlink" Target="https://www.filmaffinity.com/es/film625682.html" TargetMode="External"/><Relationship Id="rId5518" Type="http://schemas.openxmlformats.org/officeDocument/2006/relationships/hyperlink" Target="https://www.filmaffinity.com/es/film936972.html" TargetMode="External"/><Relationship Id="rId3069" Type="http://schemas.openxmlformats.org/officeDocument/2006/relationships/hyperlink" Target="https://www.filmaffinity.com/es/film436026.html" TargetMode="External"/><Relationship Id="rId3483" Type="http://schemas.openxmlformats.org/officeDocument/2006/relationships/hyperlink" Target="https://www.filmaffinity.com/es/film539766.html" TargetMode="External"/><Relationship Id="rId4534" Type="http://schemas.openxmlformats.org/officeDocument/2006/relationships/hyperlink" Target="https://www.filmaffinity.com/es/film508351.html" TargetMode="External"/><Relationship Id="rId5932" Type="http://schemas.openxmlformats.org/officeDocument/2006/relationships/hyperlink" Target="https://www.filmaffinity.com/es/film831878.html" TargetMode="External"/><Relationship Id="rId2085" Type="http://schemas.openxmlformats.org/officeDocument/2006/relationships/hyperlink" Target="https://www.filmaffinity.com/es/film551922.html" TargetMode="External"/><Relationship Id="rId3136" Type="http://schemas.openxmlformats.org/officeDocument/2006/relationships/hyperlink" Target="https://www.filmaffinity.com/es/film930218.html" TargetMode="External"/><Relationship Id="rId471" Type="http://schemas.openxmlformats.org/officeDocument/2006/relationships/hyperlink" Target="https://www.filmaffinity.com/es/film369004.html" TargetMode="External"/><Relationship Id="rId2152" Type="http://schemas.openxmlformats.org/officeDocument/2006/relationships/hyperlink" Target="https://www.filmaffinity.com/es/film356476.html" TargetMode="External"/><Relationship Id="rId3550" Type="http://schemas.openxmlformats.org/officeDocument/2006/relationships/hyperlink" Target="https://www.filmaffinity.com/es/film713446.html" TargetMode="External"/><Relationship Id="rId4601" Type="http://schemas.openxmlformats.org/officeDocument/2006/relationships/hyperlink" Target="https://www.filmaffinity.com/es/film698747.html" TargetMode="External"/><Relationship Id="rId124" Type="http://schemas.openxmlformats.org/officeDocument/2006/relationships/hyperlink" Target="https://www.filmaffinity.com/es/film829670.html" TargetMode="External"/><Relationship Id="rId3203" Type="http://schemas.openxmlformats.org/officeDocument/2006/relationships/hyperlink" Target="https://www.filmaffinity.com/es/film100554.html" TargetMode="External"/><Relationship Id="rId6359" Type="http://schemas.openxmlformats.org/officeDocument/2006/relationships/hyperlink" Target="https://www.filmaffinity.com/es/film409475.html" TargetMode="External"/><Relationship Id="rId6773" Type="http://schemas.openxmlformats.org/officeDocument/2006/relationships/hyperlink" Target="https://www.filmaffinity.com/es/film394021.html" TargetMode="External"/><Relationship Id="rId2969" Type="http://schemas.openxmlformats.org/officeDocument/2006/relationships/hyperlink" Target="https://www.filmaffinity.com/es/film844621.html" TargetMode="External"/><Relationship Id="rId5375" Type="http://schemas.openxmlformats.org/officeDocument/2006/relationships/hyperlink" Target="https://www.filmaffinity.com/es/film804959.html" TargetMode="External"/><Relationship Id="rId6426" Type="http://schemas.openxmlformats.org/officeDocument/2006/relationships/hyperlink" Target="https://www.filmaffinity.com/es/moviegenre.php?genre=AC&amp;attr=rat_count&amp;nodoc" TargetMode="External"/><Relationship Id="rId6840" Type="http://schemas.openxmlformats.org/officeDocument/2006/relationships/hyperlink" Target="https://www.filmaffinity.com/es/moviegenre.php?genre=DR&amp;attr=rat_count&amp;nodoc" TargetMode="External"/><Relationship Id="rId1985" Type="http://schemas.openxmlformats.org/officeDocument/2006/relationships/hyperlink" Target="https://www.filmaffinity.com/es/film193586.html" TargetMode="External"/><Relationship Id="rId4391" Type="http://schemas.openxmlformats.org/officeDocument/2006/relationships/hyperlink" Target="https://www.filmaffinity.com/es/film593517.html" TargetMode="External"/><Relationship Id="rId5028" Type="http://schemas.openxmlformats.org/officeDocument/2006/relationships/hyperlink" Target="https://www.filmaffinity.com/es/film473147.html" TargetMode="External"/><Relationship Id="rId5442" Type="http://schemas.openxmlformats.org/officeDocument/2006/relationships/hyperlink" Target="https://www.filmaffinity.com/es/film100119.html" TargetMode="External"/><Relationship Id="rId1638" Type="http://schemas.openxmlformats.org/officeDocument/2006/relationships/hyperlink" Target="https://www.filmaffinity.com/es/film739284.html" TargetMode="External"/><Relationship Id="rId4044" Type="http://schemas.openxmlformats.org/officeDocument/2006/relationships/hyperlink" Target="https://www.filmaffinity.com/es/film759291.html" TargetMode="External"/><Relationship Id="rId3060" Type="http://schemas.openxmlformats.org/officeDocument/2006/relationships/hyperlink" Target="https://www.filmaffinity.com/es/film685970.html" TargetMode="External"/><Relationship Id="rId4111" Type="http://schemas.openxmlformats.org/officeDocument/2006/relationships/hyperlink" Target="https://www.filmaffinity.com/es/film600117.html" TargetMode="External"/><Relationship Id="rId7267" Type="http://schemas.openxmlformats.org/officeDocument/2006/relationships/hyperlink" Target="https://www.filmaffinity.com/es/film161026.html" TargetMode="External"/><Relationship Id="rId1705" Type="http://schemas.openxmlformats.org/officeDocument/2006/relationships/hyperlink" Target="https://www.filmaffinity.com/es/film208955.html" TargetMode="External"/><Relationship Id="rId6283" Type="http://schemas.openxmlformats.org/officeDocument/2006/relationships/hyperlink" Target="https://www.filmaffinity.com/es/film164412.html" TargetMode="External"/><Relationship Id="rId3877" Type="http://schemas.openxmlformats.org/officeDocument/2006/relationships/hyperlink" Target="https://www.filmaffinity.com/es/film203498.html" TargetMode="External"/><Relationship Id="rId4928" Type="http://schemas.openxmlformats.org/officeDocument/2006/relationships/hyperlink" Target="https://www.filmaffinity.com/es/film873767.html" TargetMode="External"/><Relationship Id="rId7334" Type="http://schemas.openxmlformats.org/officeDocument/2006/relationships/hyperlink" Target="https://www.filmaffinity.com/es/film864166.html" TargetMode="External"/><Relationship Id="rId798" Type="http://schemas.openxmlformats.org/officeDocument/2006/relationships/hyperlink" Target="https://www.filmaffinity.com/es/film822317.html" TargetMode="External"/><Relationship Id="rId2479" Type="http://schemas.openxmlformats.org/officeDocument/2006/relationships/hyperlink" Target="https://www.filmaffinity.com/es/film810299.html" TargetMode="External"/><Relationship Id="rId2893" Type="http://schemas.openxmlformats.org/officeDocument/2006/relationships/hyperlink" Target="https://www.filmaffinity.com/es/film105526.html" TargetMode="External"/><Relationship Id="rId3944" Type="http://schemas.openxmlformats.org/officeDocument/2006/relationships/hyperlink" Target="https://www.filmaffinity.com/es/film366932.html" TargetMode="External"/><Relationship Id="rId6350" Type="http://schemas.openxmlformats.org/officeDocument/2006/relationships/hyperlink" Target="https://www.filmaffinity.com/es/film347802.html" TargetMode="External"/><Relationship Id="rId7401" Type="http://schemas.openxmlformats.org/officeDocument/2006/relationships/hyperlink" Target="https://www.filmaffinity.com/es/film196904.html" TargetMode="External"/><Relationship Id="rId865" Type="http://schemas.openxmlformats.org/officeDocument/2006/relationships/hyperlink" Target="https://www.filmaffinity.com/es/film707844.html" TargetMode="External"/><Relationship Id="rId1495" Type="http://schemas.openxmlformats.org/officeDocument/2006/relationships/hyperlink" Target="https://www.filmaffinity.com/es/film395230.html" TargetMode="External"/><Relationship Id="rId2546" Type="http://schemas.openxmlformats.org/officeDocument/2006/relationships/hyperlink" Target="https://www.filmaffinity.com/es/film609993.html" TargetMode="External"/><Relationship Id="rId2960" Type="http://schemas.openxmlformats.org/officeDocument/2006/relationships/hyperlink" Target="https://www.filmaffinity.com/es/film811741.html" TargetMode="External"/><Relationship Id="rId6003" Type="http://schemas.openxmlformats.org/officeDocument/2006/relationships/hyperlink" Target="https://www.filmaffinity.com/es/film819776.html" TargetMode="External"/><Relationship Id="rId518" Type="http://schemas.openxmlformats.org/officeDocument/2006/relationships/hyperlink" Target="https://www.filmaffinity.com/es/film361561.html" TargetMode="External"/><Relationship Id="rId932" Type="http://schemas.openxmlformats.org/officeDocument/2006/relationships/hyperlink" Target="https://www.filmaffinity.com/es/film641823.html" TargetMode="External"/><Relationship Id="rId1148" Type="http://schemas.openxmlformats.org/officeDocument/2006/relationships/hyperlink" Target="https://www.filmaffinity.com/es/film187994.html" TargetMode="External"/><Relationship Id="rId1562" Type="http://schemas.openxmlformats.org/officeDocument/2006/relationships/hyperlink" Target="https://www.filmaffinity.com/es/film410880.html" TargetMode="External"/><Relationship Id="rId2613" Type="http://schemas.openxmlformats.org/officeDocument/2006/relationships/hyperlink" Target="https://www.filmaffinity.com/es/film719886.html" TargetMode="External"/><Relationship Id="rId5769" Type="http://schemas.openxmlformats.org/officeDocument/2006/relationships/hyperlink" Target="https://www.filmaffinity.com/es/film405161.html" TargetMode="External"/><Relationship Id="rId1215" Type="http://schemas.openxmlformats.org/officeDocument/2006/relationships/hyperlink" Target="https://www.filmaffinity.com/es/film645363.html" TargetMode="External"/><Relationship Id="rId7191" Type="http://schemas.openxmlformats.org/officeDocument/2006/relationships/hyperlink" Target="https://www.filmaffinity.com/es/film823034.html" TargetMode="External"/><Relationship Id="rId3387" Type="http://schemas.openxmlformats.org/officeDocument/2006/relationships/hyperlink" Target="https://www.filmaffinity.com/es/film323799.html" TargetMode="External"/><Relationship Id="rId4785" Type="http://schemas.openxmlformats.org/officeDocument/2006/relationships/hyperlink" Target="https://www.filmaffinity.com/es/film124949.html" TargetMode="External"/><Relationship Id="rId5836" Type="http://schemas.openxmlformats.org/officeDocument/2006/relationships/hyperlink" Target="https://www.filmaffinity.com/es/film568022.html" TargetMode="External"/><Relationship Id="rId4438" Type="http://schemas.openxmlformats.org/officeDocument/2006/relationships/hyperlink" Target="https://www.filmaffinity.com/es/film858316.html" TargetMode="External"/><Relationship Id="rId4852" Type="http://schemas.openxmlformats.org/officeDocument/2006/relationships/hyperlink" Target="https://www.filmaffinity.com/es/film743404.html" TargetMode="External"/><Relationship Id="rId5903" Type="http://schemas.openxmlformats.org/officeDocument/2006/relationships/hyperlink" Target="https://www.filmaffinity.com/es/film437348.html" TargetMode="External"/><Relationship Id="rId3454" Type="http://schemas.openxmlformats.org/officeDocument/2006/relationships/hyperlink" Target="https://www.filmaffinity.com/es/film262556.html" TargetMode="External"/><Relationship Id="rId4505" Type="http://schemas.openxmlformats.org/officeDocument/2006/relationships/hyperlink" Target="https://www.filmaffinity.com/es/film607292.html" TargetMode="External"/><Relationship Id="rId375" Type="http://schemas.openxmlformats.org/officeDocument/2006/relationships/hyperlink" Target="https://www.filmaffinity.com/es/film175865.html" TargetMode="External"/><Relationship Id="rId2056" Type="http://schemas.openxmlformats.org/officeDocument/2006/relationships/hyperlink" Target="https://www.filmaffinity.com/es/film777491.html" TargetMode="External"/><Relationship Id="rId2470" Type="http://schemas.openxmlformats.org/officeDocument/2006/relationships/hyperlink" Target="https://www.filmaffinity.com/es/film468686.html" TargetMode="External"/><Relationship Id="rId3107" Type="http://schemas.openxmlformats.org/officeDocument/2006/relationships/hyperlink" Target="https://www.filmaffinity.com/es/film548658.html" TargetMode="External"/><Relationship Id="rId3521" Type="http://schemas.openxmlformats.org/officeDocument/2006/relationships/hyperlink" Target="https://www.filmaffinity.com/es/film271066.html" TargetMode="External"/><Relationship Id="rId6677" Type="http://schemas.openxmlformats.org/officeDocument/2006/relationships/hyperlink" Target="https://www.filmaffinity.com/es/moviegenre.php?genre=WE&amp;attr=rat_count&amp;nodoc" TargetMode="External"/><Relationship Id="rId442" Type="http://schemas.openxmlformats.org/officeDocument/2006/relationships/hyperlink" Target="https://www.filmaffinity.com/es/film906774.html" TargetMode="External"/><Relationship Id="rId1072" Type="http://schemas.openxmlformats.org/officeDocument/2006/relationships/hyperlink" Target="https://www.filmaffinity.com/es/film222637.html" TargetMode="External"/><Relationship Id="rId2123" Type="http://schemas.openxmlformats.org/officeDocument/2006/relationships/hyperlink" Target="https://www.filmaffinity.com/es/film954280.html" TargetMode="External"/><Relationship Id="rId5279" Type="http://schemas.openxmlformats.org/officeDocument/2006/relationships/hyperlink" Target="https://www.filmaffinity.com/es/film714316.html" TargetMode="External"/><Relationship Id="rId5693" Type="http://schemas.openxmlformats.org/officeDocument/2006/relationships/hyperlink" Target="https://www.filmaffinity.com/es/film903654.html" TargetMode="External"/><Relationship Id="rId6744" Type="http://schemas.openxmlformats.org/officeDocument/2006/relationships/hyperlink" Target="https://www.filmaffinity.com/es/film149075.html" TargetMode="External"/><Relationship Id="rId4295" Type="http://schemas.openxmlformats.org/officeDocument/2006/relationships/hyperlink" Target="https://www.filmaffinity.com/es/film196187.html" TargetMode="External"/><Relationship Id="rId5346" Type="http://schemas.openxmlformats.org/officeDocument/2006/relationships/hyperlink" Target="https://www.filmaffinity.com/es/film694106.html" TargetMode="External"/><Relationship Id="rId1889" Type="http://schemas.openxmlformats.org/officeDocument/2006/relationships/hyperlink" Target="https://www.filmaffinity.com/es/film596286.html" TargetMode="External"/><Relationship Id="rId4362" Type="http://schemas.openxmlformats.org/officeDocument/2006/relationships/hyperlink" Target="https://www.filmaffinity.com/es/film126587.html" TargetMode="External"/><Relationship Id="rId5760" Type="http://schemas.openxmlformats.org/officeDocument/2006/relationships/hyperlink" Target="https://www.filmaffinity.com/es/film700979.html" TargetMode="External"/><Relationship Id="rId6811" Type="http://schemas.openxmlformats.org/officeDocument/2006/relationships/hyperlink" Target="https://www.filmaffinity.com/es/film781196.html" TargetMode="External"/><Relationship Id="rId1956" Type="http://schemas.openxmlformats.org/officeDocument/2006/relationships/hyperlink" Target="https://www.filmaffinity.com/es/film866671.html" TargetMode="External"/><Relationship Id="rId4015" Type="http://schemas.openxmlformats.org/officeDocument/2006/relationships/hyperlink" Target="https://www.filmaffinity.com/es/film347306.html" TargetMode="External"/><Relationship Id="rId5413" Type="http://schemas.openxmlformats.org/officeDocument/2006/relationships/hyperlink" Target="https://www.filmaffinity.com/es/film121529.html" TargetMode="External"/><Relationship Id="rId1609" Type="http://schemas.openxmlformats.org/officeDocument/2006/relationships/hyperlink" Target="https://www.filmaffinity.com/es/film220805.html" TargetMode="External"/><Relationship Id="rId3031" Type="http://schemas.openxmlformats.org/officeDocument/2006/relationships/hyperlink" Target="https://www.filmaffinity.com/es/film532261.html" TargetMode="External"/><Relationship Id="rId6187" Type="http://schemas.openxmlformats.org/officeDocument/2006/relationships/hyperlink" Target="https://www.filmaffinity.com/es/film978961.html" TargetMode="External"/><Relationship Id="rId7238" Type="http://schemas.openxmlformats.org/officeDocument/2006/relationships/hyperlink" Target="https://www.filmaffinity.com/es/film837451.html" TargetMode="External"/><Relationship Id="rId2797" Type="http://schemas.openxmlformats.org/officeDocument/2006/relationships/hyperlink" Target="https://www.filmaffinity.com/es/film621602.html" TargetMode="External"/><Relationship Id="rId3848" Type="http://schemas.openxmlformats.org/officeDocument/2006/relationships/hyperlink" Target="https://www.filmaffinity.com/es/film588950.html" TargetMode="External"/><Relationship Id="rId6254" Type="http://schemas.openxmlformats.org/officeDocument/2006/relationships/hyperlink" Target="https://www.filmaffinity.com/es/film534209.html" TargetMode="External"/><Relationship Id="rId7305" Type="http://schemas.openxmlformats.org/officeDocument/2006/relationships/hyperlink" Target="https://www.filmaffinity.com/es/film641234.html" TargetMode="External"/><Relationship Id="rId769" Type="http://schemas.openxmlformats.org/officeDocument/2006/relationships/hyperlink" Target="https://www.filmaffinity.com/es/film125781.html" TargetMode="External"/><Relationship Id="rId1399" Type="http://schemas.openxmlformats.org/officeDocument/2006/relationships/hyperlink" Target="https://www.filmaffinity.com/es/film619031.html" TargetMode="External"/><Relationship Id="rId5270" Type="http://schemas.openxmlformats.org/officeDocument/2006/relationships/hyperlink" Target="https://www.filmaffinity.com/es/film391856.html" TargetMode="External"/><Relationship Id="rId6321" Type="http://schemas.openxmlformats.org/officeDocument/2006/relationships/hyperlink" Target="https://www.filmaffinity.com/es/film161201.html" TargetMode="External"/><Relationship Id="rId1466" Type="http://schemas.openxmlformats.org/officeDocument/2006/relationships/hyperlink" Target="https://www.filmaffinity.com/es/film688461.html" TargetMode="External"/><Relationship Id="rId2864" Type="http://schemas.openxmlformats.org/officeDocument/2006/relationships/hyperlink" Target="https://www.filmaffinity.com/es/film589618.html" TargetMode="External"/><Relationship Id="rId3915" Type="http://schemas.openxmlformats.org/officeDocument/2006/relationships/hyperlink" Target="https://www.filmaffinity.com/es/film244589.html" TargetMode="External"/><Relationship Id="rId836" Type="http://schemas.openxmlformats.org/officeDocument/2006/relationships/hyperlink" Target="https://www.filmaffinity.com/es/film327989.html" TargetMode="External"/><Relationship Id="rId1119" Type="http://schemas.openxmlformats.org/officeDocument/2006/relationships/hyperlink" Target="https://www.filmaffinity.com/es/film716611.html" TargetMode="External"/><Relationship Id="rId1880" Type="http://schemas.openxmlformats.org/officeDocument/2006/relationships/hyperlink" Target="https://www.filmaffinity.com/es/film534217.html" TargetMode="External"/><Relationship Id="rId2517" Type="http://schemas.openxmlformats.org/officeDocument/2006/relationships/hyperlink" Target="https://www.filmaffinity.com/es/film241672.html" TargetMode="External"/><Relationship Id="rId2931" Type="http://schemas.openxmlformats.org/officeDocument/2006/relationships/hyperlink" Target="https://www.filmaffinity.com/es/film885283.html" TargetMode="External"/><Relationship Id="rId7095" Type="http://schemas.openxmlformats.org/officeDocument/2006/relationships/hyperlink" Target="https://www.filmaffinity.com/es/film462304.html" TargetMode="External"/><Relationship Id="rId903" Type="http://schemas.openxmlformats.org/officeDocument/2006/relationships/hyperlink" Target="https://www.filmaffinity.com/es/film302275.html" TargetMode="External"/><Relationship Id="rId1533" Type="http://schemas.openxmlformats.org/officeDocument/2006/relationships/hyperlink" Target="https://www.filmaffinity.com/es/film743028.html" TargetMode="External"/><Relationship Id="rId4689" Type="http://schemas.openxmlformats.org/officeDocument/2006/relationships/hyperlink" Target="https://www.filmaffinity.com/es/film101224.html" TargetMode="External"/><Relationship Id="rId1600" Type="http://schemas.openxmlformats.org/officeDocument/2006/relationships/hyperlink" Target="https://www.filmaffinity.com/es/film327303.html" TargetMode="External"/><Relationship Id="rId4756" Type="http://schemas.openxmlformats.org/officeDocument/2006/relationships/hyperlink" Target="https://www.filmaffinity.com/es/film935092.html" TargetMode="External"/><Relationship Id="rId5807" Type="http://schemas.openxmlformats.org/officeDocument/2006/relationships/hyperlink" Target="https://www.filmaffinity.com/es/film972723.html" TargetMode="External"/><Relationship Id="rId7162" Type="http://schemas.openxmlformats.org/officeDocument/2006/relationships/hyperlink" Target="https://www.filmaffinity.com/es/film594806.html" TargetMode="External"/><Relationship Id="rId3358" Type="http://schemas.openxmlformats.org/officeDocument/2006/relationships/hyperlink" Target="https://www.filmaffinity.com/es/film436798.html" TargetMode="External"/><Relationship Id="rId3772" Type="http://schemas.openxmlformats.org/officeDocument/2006/relationships/hyperlink" Target="https://www.filmaffinity.com/es/film779959.html" TargetMode="External"/><Relationship Id="rId4409" Type="http://schemas.openxmlformats.org/officeDocument/2006/relationships/hyperlink" Target="https://www.filmaffinity.com/es/film324035.html" TargetMode="External"/><Relationship Id="rId4823" Type="http://schemas.openxmlformats.org/officeDocument/2006/relationships/hyperlink" Target="https://www.filmaffinity.com/es/film686261.html" TargetMode="External"/><Relationship Id="rId279" Type="http://schemas.openxmlformats.org/officeDocument/2006/relationships/hyperlink" Target="https://www.filmaffinity.com/es/film911059.html" TargetMode="External"/><Relationship Id="rId693" Type="http://schemas.openxmlformats.org/officeDocument/2006/relationships/hyperlink" Target="https://www.filmaffinity.com/es/film481057.html" TargetMode="External"/><Relationship Id="rId2374" Type="http://schemas.openxmlformats.org/officeDocument/2006/relationships/hyperlink" Target="https://www.filmaffinity.com/es/film808942.html" TargetMode="External"/><Relationship Id="rId3425" Type="http://schemas.openxmlformats.org/officeDocument/2006/relationships/hyperlink" Target="https://www.filmaffinity.com/es/film569007.html" TargetMode="External"/><Relationship Id="rId346" Type="http://schemas.openxmlformats.org/officeDocument/2006/relationships/hyperlink" Target="https://www.filmaffinity.com/es/film325165.html" TargetMode="External"/><Relationship Id="rId760" Type="http://schemas.openxmlformats.org/officeDocument/2006/relationships/hyperlink" Target="https://www.filmaffinity.com/es/film780669.html" TargetMode="External"/><Relationship Id="rId1390" Type="http://schemas.openxmlformats.org/officeDocument/2006/relationships/hyperlink" Target="https://www.filmaffinity.com/es/film106095.html" TargetMode="External"/><Relationship Id="rId2027" Type="http://schemas.openxmlformats.org/officeDocument/2006/relationships/hyperlink" Target="https://www.filmaffinity.com/es/film677293.html" TargetMode="External"/><Relationship Id="rId2441" Type="http://schemas.openxmlformats.org/officeDocument/2006/relationships/hyperlink" Target="https://www.filmaffinity.com/es/film336111.html" TargetMode="External"/><Relationship Id="rId5597" Type="http://schemas.openxmlformats.org/officeDocument/2006/relationships/hyperlink" Target="https://www.filmaffinity.com/es/film778977.html" TargetMode="External"/><Relationship Id="rId6995" Type="http://schemas.openxmlformats.org/officeDocument/2006/relationships/hyperlink" Target="https://www.filmaffinity.com/es/film486577.html" TargetMode="External"/><Relationship Id="rId413" Type="http://schemas.openxmlformats.org/officeDocument/2006/relationships/hyperlink" Target="https://www.filmaffinity.com/es/film894593.html" TargetMode="External"/><Relationship Id="rId1043" Type="http://schemas.openxmlformats.org/officeDocument/2006/relationships/hyperlink" Target="https://www.filmaffinity.com/es/film292185.html" TargetMode="External"/><Relationship Id="rId4199" Type="http://schemas.openxmlformats.org/officeDocument/2006/relationships/hyperlink" Target="https://www.filmaffinity.com/es/film922414.html" TargetMode="External"/><Relationship Id="rId6648" Type="http://schemas.openxmlformats.org/officeDocument/2006/relationships/hyperlink" Target="https://www.filmaffinity.com/es/moviegenre.php?genre=CO&amp;attr=rat_count&amp;nodoc" TargetMode="External"/><Relationship Id="rId5664" Type="http://schemas.openxmlformats.org/officeDocument/2006/relationships/hyperlink" Target="https://www.filmaffinity.com/es/film590657.html" TargetMode="External"/><Relationship Id="rId6715" Type="http://schemas.openxmlformats.org/officeDocument/2006/relationships/hyperlink" Target="https://www.filmaffinity.com/es/moviegenre.php?genre=CO&amp;attr=rat_count&amp;nodoc" TargetMode="External"/><Relationship Id="rId1110" Type="http://schemas.openxmlformats.org/officeDocument/2006/relationships/hyperlink" Target="https://www.filmaffinity.com/es/film267964.html" TargetMode="External"/><Relationship Id="rId4266" Type="http://schemas.openxmlformats.org/officeDocument/2006/relationships/hyperlink" Target="https://www.filmaffinity.com/es/film446968.html" TargetMode="External"/><Relationship Id="rId4680" Type="http://schemas.openxmlformats.org/officeDocument/2006/relationships/hyperlink" Target="https://www.filmaffinity.com/es/film403549.html" TargetMode="External"/><Relationship Id="rId5317" Type="http://schemas.openxmlformats.org/officeDocument/2006/relationships/hyperlink" Target="https://www.filmaffinity.com/es/film550645.html" TargetMode="External"/><Relationship Id="rId5731" Type="http://schemas.openxmlformats.org/officeDocument/2006/relationships/hyperlink" Target="https://www.filmaffinity.com/es/film995536.html" TargetMode="External"/><Relationship Id="rId1927" Type="http://schemas.openxmlformats.org/officeDocument/2006/relationships/hyperlink" Target="https://www.filmaffinity.com/es/film845438.html" TargetMode="External"/><Relationship Id="rId3282" Type="http://schemas.openxmlformats.org/officeDocument/2006/relationships/hyperlink" Target="https://www.filmaffinity.com/es/film843712.html" TargetMode="External"/><Relationship Id="rId4333" Type="http://schemas.openxmlformats.org/officeDocument/2006/relationships/hyperlink" Target="https://www.filmaffinity.com/es/film113532.html" TargetMode="External"/><Relationship Id="rId7489" Type="http://schemas.openxmlformats.org/officeDocument/2006/relationships/hyperlink" Target="https://www.filmaffinity.com/es/film610079.html" TargetMode="External"/><Relationship Id="rId4400" Type="http://schemas.openxmlformats.org/officeDocument/2006/relationships/hyperlink" Target="https://www.filmaffinity.com/es/film255392.html" TargetMode="External"/><Relationship Id="rId270" Type="http://schemas.openxmlformats.org/officeDocument/2006/relationships/hyperlink" Target="https://www.filmaffinity.com/es/film695839.html" TargetMode="External"/><Relationship Id="rId3002" Type="http://schemas.openxmlformats.org/officeDocument/2006/relationships/hyperlink" Target="https://www.filmaffinity.com/es/film660940.html" TargetMode="External"/><Relationship Id="rId6158" Type="http://schemas.openxmlformats.org/officeDocument/2006/relationships/hyperlink" Target="https://www.filmaffinity.com/es/film532737.html" TargetMode="External"/><Relationship Id="rId6572" Type="http://schemas.openxmlformats.org/officeDocument/2006/relationships/hyperlink" Target="https://www.filmaffinity.com/es/moviegenre.php?genre=CO&amp;attr=rat_count&amp;nodoc" TargetMode="External"/><Relationship Id="rId7209" Type="http://schemas.openxmlformats.org/officeDocument/2006/relationships/hyperlink" Target="https://www.filmaffinity.com/es/film937706.html" TargetMode="External"/><Relationship Id="rId5174" Type="http://schemas.openxmlformats.org/officeDocument/2006/relationships/hyperlink" Target="https://www.filmaffinity.com/es/film867482.html" TargetMode="External"/><Relationship Id="rId6225" Type="http://schemas.openxmlformats.org/officeDocument/2006/relationships/hyperlink" Target="https://www.filmaffinity.com/es/film190308.html" TargetMode="External"/><Relationship Id="rId2768" Type="http://schemas.openxmlformats.org/officeDocument/2006/relationships/hyperlink" Target="https://www.filmaffinity.com/es/film890404.html" TargetMode="External"/><Relationship Id="rId3819" Type="http://schemas.openxmlformats.org/officeDocument/2006/relationships/hyperlink" Target="https://www.filmaffinity.com/es/film530574.html" TargetMode="External"/><Relationship Id="rId1784" Type="http://schemas.openxmlformats.org/officeDocument/2006/relationships/hyperlink" Target="https://www.filmaffinity.com/es/film269833.html" TargetMode="External"/><Relationship Id="rId2835" Type="http://schemas.openxmlformats.org/officeDocument/2006/relationships/hyperlink" Target="https://www.filmaffinity.com/es/film175099.html" TargetMode="External"/><Relationship Id="rId4190" Type="http://schemas.openxmlformats.org/officeDocument/2006/relationships/hyperlink" Target="https://www.filmaffinity.com/es/film487261.html" TargetMode="External"/><Relationship Id="rId5241" Type="http://schemas.openxmlformats.org/officeDocument/2006/relationships/hyperlink" Target="https://www.filmaffinity.com/es/film487247.html" TargetMode="External"/><Relationship Id="rId76" Type="http://schemas.openxmlformats.org/officeDocument/2006/relationships/hyperlink" Target="https://www.filmaffinity.com/es/film800692.html" TargetMode="External"/><Relationship Id="rId807" Type="http://schemas.openxmlformats.org/officeDocument/2006/relationships/hyperlink" Target="https://www.filmaffinity.com/es/film172832.html" TargetMode="External"/><Relationship Id="rId1437" Type="http://schemas.openxmlformats.org/officeDocument/2006/relationships/hyperlink" Target="https://www.filmaffinity.com/es/film151388.html" TargetMode="External"/><Relationship Id="rId1851" Type="http://schemas.openxmlformats.org/officeDocument/2006/relationships/hyperlink" Target="https://www.filmaffinity.com/es/film923690.html" TargetMode="External"/><Relationship Id="rId2902" Type="http://schemas.openxmlformats.org/officeDocument/2006/relationships/hyperlink" Target="https://www.filmaffinity.com/es/film178002.html" TargetMode="External"/><Relationship Id="rId1504" Type="http://schemas.openxmlformats.org/officeDocument/2006/relationships/hyperlink" Target="https://www.filmaffinity.com/es/film824825.html" TargetMode="External"/><Relationship Id="rId7066" Type="http://schemas.openxmlformats.org/officeDocument/2006/relationships/hyperlink" Target="https://www.filmaffinity.com/es/film554558.html" TargetMode="External"/><Relationship Id="rId7480" Type="http://schemas.openxmlformats.org/officeDocument/2006/relationships/hyperlink" Target="https://www.filmaffinity.com/es/film510799.html" TargetMode="External"/><Relationship Id="rId3676" Type="http://schemas.openxmlformats.org/officeDocument/2006/relationships/hyperlink" Target="https://www.filmaffinity.com/es/film881822.html" TargetMode="External"/><Relationship Id="rId6082" Type="http://schemas.openxmlformats.org/officeDocument/2006/relationships/hyperlink" Target="https://www.filmaffinity.com/es/film618171.html" TargetMode="External"/><Relationship Id="rId7133" Type="http://schemas.openxmlformats.org/officeDocument/2006/relationships/hyperlink" Target="https://www.filmaffinity.com/es/film611911.html" TargetMode="External"/><Relationship Id="rId597" Type="http://schemas.openxmlformats.org/officeDocument/2006/relationships/hyperlink" Target="https://www.filmaffinity.com/es/film159132.html" TargetMode="External"/><Relationship Id="rId2278" Type="http://schemas.openxmlformats.org/officeDocument/2006/relationships/hyperlink" Target="https://www.filmaffinity.com/es/film209644.html" TargetMode="External"/><Relationship Id="rId3329" Type="http://schemas.openxmlformats.org/officeDocument/2006/relationships/hyperlink" Target="https://www.filmaffinity.com/es/film384430.html" TargetMode="External"/><Relationship Id="rId4727" Type="http://schemas.openxmlformats.org/officeDocument/2006/relationships/hyperlink" Target="https://www.filmaffinity.com/es/film836199.html" TargetMode="External"/><Relationship Id="rId7200" Type="http://schemas.openxmlformats.org/officeDocument/2006/relationships/hyperlink" Target="https://www.filmaffinity.com/es/film642021.html" TargetMode="External"/><Relationship Id="rId1294" Type="http://schemas.openxmlformats.org/officeDocument/2006/relationships/hyperlink" Target="https://www.filmaffinity.com/es/film957790.html" TargetMode="External"/><Relationship Id="rId2692" Type="http://schemas.openxmlformats.org/officeDocument/2006/relationships/hyperlink" Target="https://www.filmaffinity.com/es/film183601.html" TargetMode="External"/><Relationship Id="rId3743" Type="http://schemas.openxmlformats.org/officeDocument/2006/relationships/hyperlink" Target="https://www.filmaffinity.com/es/film990519.html" TargetMode="External"/><Relationship Id="rId6899" Type="http://schemas.openxmlformats.org/officeDocument/2006/relationships/hyperlink" Target="https://www.filmaffinity.com/es/film372931.html" TargetMode="External"/><Relationship Id="rId664" Type="http://schemas.openxmlformats.org/officeDocument/2006/relationships/hyperlink" Target="https://www.filmaffinity.com/es/film833624.html" TargetMode="External"/><Relationship Id="rId2345" Type="http://schemas.openxmlformats.org/officeDocument/2006/relationships/hyperlink" Target="https://www.filmaffinity.com/es/film977577.html" TargetMode="External"/><Relationship Id="rId3810" Type="http://schemas.openxmlformats.org/officeDocument/2006/relationships/hyperlink" Target="https://www.filmaffinity.com/es/film394249.html" TargetMode="External"/><Relationship Id="rId6966" Type="http://schemas.openxmlformats.org/officeDocument/2006/relationships/hyperlink" Target="https://www.filmaffinity.com/es/film875031.html" TargetMode="External"/><Relationship Id="rId317" Type="http://schemas.openxmlformats.org/officeDocument/2006/relationships/hyperlink" Target="https://www.filmaffinity.com/es/film201638.html" TargetMode="External"/><Relationship Id="rId731" Type="http://schemas.openxmlformats.org/officeDocument/2006/relationships/hyperlink" Target="https://www.filmaffinity.com/es/film214839.html" TargetMode="External"/><Relationship Id="rId1361" Type="http://schemas.openxmlformats.org/officeDocument/2006/relationships/hyperlink" Target="https://www.filmaffinity.com/es/film715048.html" TargetMode="External"/><Relationship Id="rId2412" Type="http://schemas.openxmlformats.org/officeDocument/2006/relationships/hyperlink" Target="https://www.filmaffinity.com/es/film303332.html" TargetMode="External"/><Relationship Id="rId5568" Type="http://schemas.openxmlformats.org/officeDocument/2006/relationships/hyperlink" Target="https://www.filmaffinity.com/es/film567479.html" TargetMode="External"/><Relationship Id="rId5982" Type="http://schemas.openxmlformats.org/officeDocument/2006/relationships/hyperlink" Target="https://www.filmaffinity.com/es/film610407.html" TargetMode="External"/><Relationship Id="rId6619" Type="http://schemas.openxmlformats.org/officeDocument/2006/relationships/hyperlink" Target="https://www.filmaffinity.com/es/moviegenre.php?genre=AC&amp;attr=rat_count&amp;nodoc" TargetMode="External"/><Relationship Id="rId1014" Type="http://schemas.openxmlformats.org/officeDocument/2006/relationships/hyperlink" Target="https://www.filmaffinity.com/es/film874708.html" TargetMode="External"/><Relationship Id="rId4584" Type="http://schemas.openxmlformats.org/officeDocument/2006/relationships/hyperlink" Target="https://www.filmaffinity.com/es/film380300.html" TargetMode="External"/><Relationship Id="rId5635" Type="http://schemas.openxmlformats.org/officeDocument/2006/relationships/hyperlink" Target="https://www.filmaffinity.com/es/film207902.html" TargetMode="External"/><Relationship Id="rId3186" Type="http://schemas.openxmlformats.org/officeDocument/2006/relationships/hyperlink" Target="https://www.filmaffinity.com/es/film500340.html" TargetMode="External"/><Relationship Id="rId4237" Type="http://schemas.openxmlformats.org/officeDocument/2006/relationships/hyperlink" Target="https://www.filmaffinity.com/es/film297181.html" TargetMode="External"/><Relationship Id="rId4651" Type="http://schemas.openxmlformats.org/officeDocument/2006/relationships/hyperlink" Target="https://www.filmaffinity.com/es/film154563.html" TargetMode="External"/><Relationship Id="rId3253" Type="http://schemas.openxmlformats.org/officeDocument/2006/relationships/hyperlink" Target="https://www.filmaffinity.com/es/film706900.html" TargetMode="External"/><Relationship Id="rId4304" Type="http://schemas.openxmlformats.org/officeDocument/2006/relationships/hyperlink" Target="https://www.filmaffinity.com/es/film108492.html" TargetMode="External"/><Relationship Id="rId5702" Type="http://schemas.openxmlformats.org/officeDocument/2006/relationships/hyperlink" Target="https://www.filmaffinity.com/es/film676444.html" TargetMode="External"/><Relationship Id="rId174" Type="http://schemas.openxmlformats.org/officeDocument/2006/relationships/hyperlink" Target="https://www.filmaffinity.com/es/film768074.html" TargetMode="External"/><Relationship Id="rId241" Type="http://schemas.openxmlformats.org/officeDocument/2006/relationships/hyperlink" Target="https://www.filmaffinity.com/es/film465535.html" TargetMode="External"/><Relationship Id="rId3320" Type="http://schemas.openxmlformats.org/officeDocument/2006/relationships/hyperlink" Target="https://www.filmaffinity.com/es/film888227.html" TargetMode="External"/><Relationship Id="rId5078" Type="http://schemas.openxmlformats.org/officeDocument/2006/relationships/hyperlink" Target="https://www.filmaffinity.com/es/film897175.html" TargetMode="External"/><Relationship Id="rId6476" Type="http://schemas.openxmlformats.org/officeDocument/2006/relationships/hyperlink" Target="https://www.filmaffinity.com/es/moviegenre.php?genre=TH&amp;attr=rat_count&amp;nodoc" TargetMode="External"/><Relationship Id="rId6890" Type="http://schemas.openxmlformats.org/officeDocument/2006/relationships/hyperlink" Target="https://www.filmaffinity.com/es/film130859.html" TargetMode="External"/><Relationship Id="rId5492" Type="http://schemas.openxmlformats.org/officeDocument/2006/relationships/hyperlink" Target="https://www.filmaffinity.com/es/film266403.html" TargetMode="External"/><Relationship Id="rId6129" Type="http://schemas.openxmlformats.org/officeDocument/2006/relationships/hyperlink" Target="https://www.filmaffinity.com/es/film819528.html" TargetMode="External"/><Relationship Id="rId6543" Type="http://schemas.openxmlformats.org/officeDocument/2006/relationships/hyperlink" Target="https://www.filmaffinity.com/es/moviegenre.php?genre=TH&amp;attr=rat_count&amp;nodoc" TargetMode="External"/><Relationship Id="rId1688" Type="http://schemas.openxmlformats.org/officeDocument/2006/relationships/hyperlink" Target="https://www.filmaffinity.com/es/film823505.html" TargetMode="External"/><Relationship Id="rId2739" Type="http://schemas.openxmlformats.org/officeDocument/2006/relationships/hyperlink" Target="https://www.filmaffinity.com/es/film889720.html" TargetMode="External"/><Relationship Id="rId4094" Type="http://schemas.openxmlformats.org/officeDocument/2006/relationships/hyperlink" Target="https://www.filmaffinity.com/es/film247716.html" TargetMode="External"/><Relationship Id="rId5145" Type="http://schemas.openxmlformats.org/officeDocument/2006/relationships/hyperlink" Target="https://www.filmaffinity.com/es/film625556.html" TargetMode="External"/><Relationship Id="rId6610" Type="http://schemas.openxmlformats.org/officeDocument/2006/relationships/hyperlink" Target="https://www.filmaffinity.com/es/moviegenre.php?genre=DR&amp;attr=rat_count&amp;nodoc" TargetMode="External"/><Relationship Id="rId1755" Type="http://schemas.openxmlformats.org/officeDocument/2006/relationships/hyperlink" Target="https://www.filmaffinity.com/es/film793689.html" TargetMode="External"/><Relationship Id="rId4161" Type="http://schemas.openxmlformats.org/officeDocument/2006/relationships/hyperlink" Target="https://www.filmaffinity.com/es/film343660.html" TargetMode="External"/><Relationship Id="rId5212" Type="http://schemas.openxmlformats.org/officeDocument/2006/relationships/hyperlink" Target="https://www.filmaffinity.com/es/film126670.html" TargetMode="External"/><Relationship Id="rId1408" Type="http://schemas.openxmlformats.org/officeDocument/2006/relationships/hyperlink" Target="https://www.filmaffinity.com/es/film809498.html" TargetMode="External"/><Relationship Id="rId2806" Type="http://schemas.openxmlformats.org/officeDocument/2006/relationships/hyperlink" Target="https://www.filmaffinity.com/es/film648345.html" TargetMode="External"/><Relationship Id="rId7384" Type="http://schemas.openxmlformats.org/officeDocument/2006/relationships/hyperlink" Target="https://www.filmaffinity.com/es/film835272.html" TargetMode="External"/><Relationship Id="rId47" Type="http://schemas.openxmlformats.org/officeDocument/2006/relationships/hyperlink" Target="https://www.filmaffinity.com/es/film465672.html" TargetMode="External"/><Relationship Id="rId1822" Type="http://schemas.openxmlformats.org/officeDocument/2006/relationships/hyperlink" Target="https://www.filmaffinity.com/es/film542591.html" TargetMode="External"/><Relationship Id="rId4978" Type="http://schemas.openxmlformats.org/officeDocument/2006/relationships/hyperlink" Target="https://www.filmaffinity.com/es/film459974.html" TargetMode="External"/><Relationship Id="rId7037" Type="http://schemas.openxmlformats.org/officeDocument/2006/relationships/hyperlink" Target="https://www.filmaffinity.com/es/film231150.html" TargetMode="External"/><Relationship Id="rId3994" Type="http://schemas.openxmlformats.org/officeDocument/2006/relationships/hyperlink" Target="https://www.filmaffinity.com/es/film444237.html" TargetMode="External"/><Relationship Id="rId6053" Type="http://schemas.openxmlformats.org/officeDocument/2006/relationships/hyperlink" Target="https://www.filmaffinity.com/es/film382228.html" TargetMode="External"/><Relationship Id="rId7451" Type="http://schemas.openxmlformats.org/officeDocument/2006/relationships/hyperlink" Target="https://www.filmaffinity.com/es/film425489.html" TargetMode="External"/><Relationship Id="rId2596" Type="http://schemas.openxmlformats.org/officeDocument/2006/relationships/hyperlink" Target="https://www.filmaffinity.com/es/film943832.html" TargetMode="External"/><Relationship Id="rId3647" Type="http://schemas.openxmlformats.org/officeDocument/2006/relationships/hyperlink" Target="https://www.filmaffinity.com/es/film970477.html" TargetMode="External"/><Relationship Id="rId7104" Type="http://schemas.openxmlformats.org/officeDocument/2006/relationships/hyperlink" Target="https://www.filmaffinity.com/es/film836349.html" TargetMode="External"/><Relationship Id="rId568" Type="http://schemas.openxmlformats.org/officeDocument/2006/relationships/hyperlink" Target="https://www.filmaffinity.com/es/film670035.html" TargetMode="External"/><Relationship Id="rId982" Type="http://schemas.openxmlformats.org/officeDocument/2006/relationships/hyperlink" Target="https://www.filmaffinity.com/es/film508846.html" TargetMode="External"/><Relationship Id="rId1198" Type="http://schemas.openxmlformats.org/officeDocument/2006/relationships/hyperlink" Target="https://www.filmaffinity.com/es/film392375.html" TargetMode="External"/><Relationship Id="rId2249" Type="http://schemas.openxmlformats.org/officeDocument/2006/relationships/hyperlink" Target="https://www.filmaffinity.com/es/film399099.html" TargetMode="External"/><Relationship Id="rId2663" Type="http://schemas.openxmlformats.org/officeDocument/2006/relationships/hyperlink" Target="https://www.filmaffinity.com/es/film959270.html" TargetMode="External"/><Relationship Id="rId3714" Type="http://schemas.openxmlformats.org/officeDocument/2006/relationships/hyperlink" Target="https://www.filmaffinity.com/es/film111025.html" TargetMode="External"/><Relationship Id="rId6120" Type="http://schemas.openxmlformats.org/officeDocument/2006/relationships/hyperlink" Target="https://www.filmaffinity.com/es/film812820.html" TargetMode="External"/><Relationship Id="rId635" Type="http://schemas.openxmlformats.org/officeDocument/2006/relationships/hyperlink" Target="https://www.filmaffinity.com/es/film751438.html" TargetMode="External"/><Relationship Id="rId1265" Type="http://schemas.openxmlformats.org/officeDocument/2006/relationships/hyperlink" Target="https://www.filmaffinity.com/es/film703109.html" TargetMode="External"/><Relationship Id="rId2316" Type="http://schemas.openxmlformats.org/officeDocument/2006/relationships/hyperlink" Target="https://www.filmaffinity.com/es/film633242.html" TargetMode="External"/><Relationship Id="rId2730" Type="http://schemas.openxmlformats.org/officeDocument/2006/relationships/hyperlink" Target="https://www.filmaffinity.com/es/film914398.html" TargetMode="External"/><Relationship Id="rId5886" Type="http://schemas.openxmlformats.org/officeDocument/2006/relationships/hyperlink" Target="https://www.filmaffinity.com/es/film250452.html" TargetMode="External"/><Relationship Id="rId702" Type="http://schemas.openxmlformats.org/officeDocument/2006/relationships/hyperlink" Target="https://www.filmaffinity.com/es/film818296.html" TargetMode="External"/><Relationship Id="rId1332" Type="http://schemas.openxmlformats.org/officeDocument/2006/relationships/hyperlink" Target="https://www.filmaffinity.com/es/film996686.html" TargetMode="External"/><Relationship Id="rId4488" Type="http://schemas.openxmlformats.org/officeDocument/2006/relationships/hyperlink" Target="https://www.filmaffinity.com/es/film171991.html" TargetMode="External"/><Relationship Id="rId5539" Type="http://schemas.openxmlformats.org/officeDocument/2006/relationships/hyperlink" Target="https://www.filmaffinity.com/es/film734228.html" TargetMode="External"/><Relationship Id="rId6937" Type="http://schemas.openxmlformats.org/officeDocument/2006/relationships/hyperlink" Target="https://www.filmaffinity.com/es/film990661.html" TargetMode="External"/><Relationship Id="rId5953" Type="http://schemas.openxmlformats.org/officeDocument/2006/relationships/hyperlink" Target="https://www.filmaffinity.com/es/film405685.html" TargetMode="External"/><Relationship Id="rId3157" Type="http://schemas.openxmlformats.org/officeDocument/2006/relationships/hyperlink" Target="https://www.filmaffinity.com/es/film975852.html" TargetMode="External"/><Relationship Id="rId4555" Type="http://schemas.openxmlformats.org/officeDocument/2006/relationships/hyperlink" Target="https://www.filmaffinity.com/es/film489105.html" TargetMode="External"/><Relationship Id="rId5606" Type="http://schemas.openxmlformats.org/officeDocument/2006/relationships/hyperlink" Target="https://www.filmaffinity.com/es/film810642.html" TargetMode="External"/><Relationship Id="rId3571" Type="http://schemas.openxmlformats.org/officeDocument/2006/relationships/hyperlink" Target="https://www.filmaffinity.com/es/film837961.html" TargetMode="External"/><Relationship Id="rId4208" Type="http://schemas.openxmlformats.org/officeDocument/2006/relationships/hyperlink" Target="https://www.filmaffinity.com/es/film668211.html" TargetMode="External"/><Relationship Id="rId4622" Type="http://schemas.openxmlformats.org/officeDocument/2006/relationships/hyperlink" Target="https://www.filmaffinity.com/es/film810223.html" TargetMode="External"/><Relationship Id="rId492" Type="http://schemas.openxmlformats.org/officeDocument/2006/relationships/hyperlink" Target="https://www.filmaffinity.com/es/film477211.html" TargetMode="External"/><Relationship Id="rId2173" Type="http://schemas.openxmlformats.org/officeDocument/2006/relationships/hyperlink" Target="https://www.filmaffinity.com/es/film306608.html" TargetMode="External"/><Relationship Id="rId3224" Type="http://schemas.openxmlformats.org/officeDocument/2006/relationships/hyperlink" Target="https://www.filmaffinity.com/es/film641642.html" TargetMode="External"/><Relationship Id="rId6794" Type="http://schemas.openxmlformats.org/officeDocument/2006/relationships/hyperlink" Target="https://www.filmaffinity.com/es/film998135.html" TargetMode="External"/><Relationship Id="rId145" Type="http://schemas.openxmlformats.org/officeDocument/2006/relationships/hyperlink" Target="https://www.filmaffinity.com/es/film319521.html" TargetMode="External"/><Relationship Id="rId2240" Type="http://schemas.openxmlformats.org/officeDocument/2006/relationships/hyperlink" Target="https://www.filmaffinity.com/es/film114860.html" TargetMode="External"/><Relationship Id="rId5396" Type="http://schemas.openxmlformats.org/officeDocument/2006/relationships/hyperlink" Target="https://www.filmaffinity.com/es/film714123.html" TargetMode="External"/><Relationship Id="rId6447" Type="http://schemas.openxmlformats.org/officeDocument/2006/relationships/hyperlink" Target="https://www.filmaffinity.com/es/moviegenre.php?genre=WE&amp;attr=rat_count&amp;nodoc" TargetMode="External"/><Relationship Id="rId6861" Type="http://schemas.openxmlformats.org/officeDocument/2006/relationships/hyperlink" Target="https://www.filmaffinity.com/es/film910699.html" TargetMode="External"/><Relationship Id="rId212" Type="http://schemas.openxmlformats.org/officeDocument/2006/relationships/hyperlink" Target="https://www.filmaffinity.com/es/film873494.html" TargetMode="External"/><Relationship Id="rId5049" Type="http://schemas.openxmlformats.org/officeDocument/2006/relationships/hyperlink" Target="https://www.filmaffinity.com/es/film274148.html" TargetMode="External"/><Relationship Id="rId5463" Type="http://schemas.openxmlformats.org/officeDocument/2006/relationships/hyperlink" Target="https://www.filmaffinity.com/es/film542485.html" TargetMode="External"/><Relationship Id="rId6514" Type="http://schemas.openxmlformats.org/officeDocument/2006/relationships/hyperlink" Target="https://www.filmaffinity.com/es/film572546.html" TargetMode="External"/><Relationship Id="rId4065" Type="http://schemas.openxmlformats.org/officeDocument/2006/relationships/hyperlink" Target="https://www.filmaffinity.com/es/film334997.html" TargetMode="External"/><Relationship Id="rId5116" Type="http://schemas.openxmlformats.org/officeDocument/2006/relationships/hyperlink" Target="https://www.filmaffinity.com/es/film137454.html" TargetMode="External"/><Relationship Id="rId1659" Type="http://schemas.openxmlformats.org/officeDocument/2006/relationships/hyperlink" Target="https://www.filmaffinity.com/es/film181725.html" TargetMode="External"/><Relationship Id="rId3081" Type="http://schemas.openxmlformats.org/officeDocument/2006/relationships/hyperlink" Target="https://www.filmaffinity.com/es/film416249.html" TargetMode="External"/><Relationship Id="rId4132" Type="http://schemas.openxmlformats.org/officeDocument/2006/relationships/hyperlink" Target="https://www.filmaffinity.com/es/film259229.html" TargetMode="External"/><Relationship Id="rId5530" Type="http://schemas.openxmlformats.org/officeDocument/2006/relationships/hyperlink" Target="https://www.filmaffinity.com/es/film181908.html" TargetMode="External"/><Relationship Id="rId7288" Type="http://schemas.openxmlformats.org/officeDocument/2006/relationships/hyperlink" Target="https://www.filmaffinity.com/es/film718761.html" TargetMode="External"/><Relationship Id="rId1726" Type="http://schemas.openxmlformats.org/officeDocument/2006/relationships/hyperlink" Target="https://www.filmaffinity.com/es/film176550.html" TargetMode="External"/><Relationship Id="rId18" Type="http://schemas.openxmlformats.org/officeDocument/2006/relationships/hyperlink" Target="https://www.filmaffinity.com/es/film963867.html" TargetMode="External"/><Relationship Id="rId3898" Type="http://schemas.openxmlformats.org/officeDocument/2006/relationships/hyperlink" Target="https://www.filmaffinity.com/es/film286012.html" TargetMode="External"/><Relationship Id="rId4949" Type="http://schemas.openxmlformats.org/officeDocument/2006/relationships/hyperlink" Target="https://www.filmaffinity.com/es/film402673.html" TargetMode="External"/><Relationship Id="rId7355" Type="http://schemas.openxmlformats.org/officeDocument/2006/relationships/hyperlink" Target="https://www.filmaffinity.com/es/film255049.html" TargetMode="External"/><Relationship Id="rId3965" Type="http://schemas.openxmlformats.org/officeDocument/2006/relationships/hyperlink" Target="https://www.filmaffinity.com/es/film994845.html" TargetMode="External"/><Relationship Id="rId6371" Type="http://schemas.openxmlformats.org/officeDocument/2006/relationships/hyperlink" Target="https://www.filmaffinity.com/es/film887605.html" TargetMode="External"/><Relationship Id="rId7008" Type="http://schemas.openxmlformats.org/officeDocument/2006/relationships/hyperlink" Target="https://www.filmaffinity.com/es/film932245.html" TargetMode="External"/><Relationship Id="rId7422" Type="http://schemas.openxmlformats.org/officeDocument/2006/relationships/hyperlink" Target="https://www.filmaffinity.com/es/film432521.html" TargetMode="External"/><Relationship Id="rId886" Type="http://schemas.openxmlformats.org/officeDocument/2006/relationships/hyperlink" Target="https://www.filmaffinity.com/es/film640704.html" TargetMode="External"/><Relationship Id="rId2567" Type="http://schemas.openxmlformats.org/officeDocument/2006/relationships/hyperlink" Target="https://www.filmaffinity.com/es/film478154.html" TargetMode="External"/><Relationship Id="rId3618" Type="http://schemas.openxmlformats.org/officeDocument/2006/relationships/hyperlink" Target="https://www.filmaffinity.com/es/film505081.html" TargetMode="External"/><Relationship Id="rId6024" Type="http://schemas.openxmlformats.org/officeDocument/2006/relationships/hyperlink" Target="https://www.filmaffinity.com/es/film950915.html" TargetMode="External"/><Relationship Id="rId2" Type="http://schemas.openxmlformats.org/officeDocument/2006/relationships/hyperlink" Target="https://www.filmaffinity.com/es/film103302.html" TargetMode="External"/><Relationship Id="rId539" Type="http://schemas.openxmlformats.org/officeDocument/2006/relationships/hyperlink" Target="https://www.filmaffinity.com/es/film457623.html" TargetMode="External"/><Relationship Id="rId1169" Type="http://schemas.openxmlformats.org/officeDocument/2006/relationships/hyperlink" Target="https://www.filmaffinity.com/es/film177400.html" TargetMode="External"/><Relationship Id="rId1583" Type="http://schemas.openxmlformats.org/officeDocument/2006/relationships/hyperlink" Target="https://www.filmaffinity.com/es/film775523.html" TargetMode="External"/><Relationship Id="rId2981" Type="http://schemas.openxmlformats.org/officeDocument/2006/relationships/hyperlink" Target="https://www.filmaffinity.com/es/film746268.html" TargetMode="External"/><Relationship Id="rId5040" Type="http://schemas.openxmlformats.org/officeDocument/2006/relationships/hyperlink" Target="https://www.filmaffinity.com/es/film574265.html" TargetMode="External"/><Relationship Id="rId953" Type="http://schemas.openxmlformats.org/officeDocument/2006/relationships/hyperlink" Target="https://www.filmaffinity.com/es/film227964.html" TargetMode="External"/><Relationship Id="rId1236" Type="http://schemas.openxmlformats.org/officeDocument/2006/relationships/hyperlink" Target="https://www.filmaffinity.com/es/film427957.html" TargetMode="External"/><Relationship Id="rId2634" Type="http://schemas.openxmlformats.org/officeDocument/2006/relationships/hyperlink" Target="https://www.filmaffinity.com/es/film693901.html" TargetMode="External"/><Relationship Id="rId606" Type="http://schemas.openxmlformats.org/officeDocument/2006/relationships/hyperlink" Target="https://www.filmaffinity.com/es/film103570.html" TargetMode="External"/><Relationship Id="rId1650" Type="http://schemas.openxmlformats.org/officeDocument/2006/relationships/hyperlink" Target="https://www.filmaffinity.com/es/film738898.html" TargetMode="External"/><Relationship Id="rId2701" Type="http://schemas.openxmlformats.org/officeDocument/2006/relationships/hyperlink" Target="https://www.filmaffinity.com/es/film325583.html" TargetMode="External"/><Relationship Id="rId5857" Type="http://schemas.openxmlformats.org/officeDocument/2006/relationships/hyperlink" Target="https://www.filmaffinity.com/es/film204371.html" TargetMode="External"/><Relationship Id="rId6908" Type="http://schemas.openxmlformats.org/officeDocument/2006/relationships/hyperlink" Target="https://www.filmaffinity.com/es/film734624.html" TargetMode="External"/><Relationship Id="rId1303" Type="http://schemas.openxmlformats.org/officeDocument/2006/relationships/hyperlink" Target="https://www.filmaffinity.com/es/film248632.html" TargetMode="External"/><Relationship Id="rId4459" Type="http://schemas.openxmlformats.org/officeDocument/2006/relationships/hyperlink" Target="https://www.filmaffinity.com/es/film960649.html" TargetMode="External"/><Relationship Id="rId4873" Type="http://schemas.openxmlformats.org/officeDocument/2006/relationships/hyperlink" Target="https://www.filmaffinity.com/es/film620702.html" TargetMode="External"/><Relationship Id="rId5924" Type="http://schemas.openxmlformats.org/officeDocument/2006/relationships/hyperlink" Target="https://www.filmaffinity.com/es/film513565.html" TargetMode="External"/><Relationship Id="rId3475" Type="http://schemas.openxmlformats.org/officeDocument/2006/relationships/hyperlink" Target="https://www.filmaffinity.com/es/film702776.html" TargetMode="External"/><Relationship Id="rId4526" Type="http://schemas.openxmlformats.org/officeDocument/2006/relationships/hyperlink" Target="https://www.filmaffinity.com/es/film569232.html" TargetMode="External"/><Relationship Id="rId4940" Type="http://schemas.openxmlformats.org/officeDocument/2006/relationships/hyperlink" Target="https://www.filmaffinity.com/es/film899326.html" TargetMode="External"/><Relationship Id="rId396" Type="http://schemas.openxmlformats.org/officeDocument/2006/relationships/hyperlink" Target="https://www.filmaffinity.com/es/film298705.html" TargetMode="External"/><Relationship Id="rId2077" Type="http://schemas.openxmlformats.org/officeDocument/2006/relationships/hyperlink" Target="https://www.filmaffinity.com/es/film841848.html" TargetMode="External"/><Relationship Id="rId2491" Type="http://schemas.openxmlformats.org/officeDocument/2006/relationships/hyperlink" Target="https://www.filmaffinity.com/es/film440483.html" TargetMode="External"/><Relationship Id="rId3128" Type="http://schemas.openxmlformats.org/officeDocument/2006/relationships/hyperlink" Target="https://www.filmaffinity.com/es/film413511.html" TargetMode="External"/><Relationship Id="rId3542" Type="http://schemas.openxmlformats.org/officeDocument/2006/relationships/hyperlink" Target="https://www.filmaffinity.com/es/film888817.html" TargetMode="External"/><Relationship Id="rId6698" Type="http://schemas.openxmlformats.org/officeDocument/2006/relationships/hyperlink" Target="https://www.filmaffinity.com/es/moviegenre.php?genre=DR&amp;attr=rat_count&amp;nodoc" TargetMode="External"/><Relationship Id="rId463" Type="http://schemas.openxmlformats.org/officeDocument/2006/relationships/hyperlink" Target="https://www.filmaffinity.com/es/film116799.html" TargetMode="External"/><Relationship Id="rId1093" Type="http://schemas.openxmlformats.org/officeDocument/2006/relationships/hyperlink" Target="https://www.filmaffinity.com/es/film566101.html" TargetMode="External"/><Relationship Id="rId2144" Type="http://schemas.openxmlformats.org/officeDocument/2006/relationships/hyperlink" Target="https://www.filmaffinity.com/es/film436743.html" TargetMode="External"/><Relationship Id="rId116" Type="http://schemas.openxmlformats.org/officeDocument/2006/relationships/hyperlink" Target="https://www.filmaffinity.com/es/film326341.html" TargetMode="External"/><Relationship Id="rId530" Type="http://schemas.openxmlformats.org/officeDocument/2006/relationships/hyperlink" Target="https://www.filmaffinity.com/es/film670216.html" TargetMode="External"/><Relationship Id="rId1160" Type="http://schemas.openxmlformats.org/officeDocument/2006/relationships/hyperlink" Target="https://www.filmaffinity.com/es/film521959.html" TargetMode="External"/><Relationship Id="rId2211" Type="http://schemas.openxmlformats.org/officeDocument/2006/relationships/hyperlink" Target="https://www.filmaffinity.com/es/film620937.html" TargetMode="External"/><Relationship Id="rId5367" Type="http://schemas.openxmlformats.org/officeDocument/2006/relationships/hyperlink" Target="https://www.filmaffinity.com/es/film742198.html" TargetMode="External"/><Relationship Id="rId6765" Type="http://schemas.openxmlformats.org/officeDocument/2006/relationships/hyperlink" Target="https://www.filmaffinity.com/es/film356887.html" TargetMode="External"/><Relationship Id="rId5781" Type="http://schemas.openxmlformats.org/officeDocument/2006/relationships/hyperlink" Target="https://www.filmaffinity.com/es/film663668.html" TargetMode="External"/><Relationship Id="rId6418" Type="http://schemas.openxmlformats.org/officeDocument/2006/relationships/hyperlink" Target="https://www.filmaffinity.com/es/moviegenre.php?genre=DR&amp;attr=rat_count&amp;nodoc" TargetMode="External"/><Relationship Id="rId6832" Type="http://schemas.openxmlformats.org/officeDocument/2006/relationships/hyperlink" Target="https://www.filmaffinity.com/es/film424758.html" TargetMode="External"/><Relationship Id="rId1977" Type="http://schemas.openxmlformats.org/officeDocument/2006/relationships/hyperlink" Target="https://www.filmaffinity.com/es/film384968.html" TargetMode="External"/><Relationship Id="rId4383" Type="http://schemas.openxmlformats.org/officeDocument/2006/relationships/hyperlink" Target="https://www.filmaffinity.com/es/film395573.html" TargetMode="External"/><Relationship Id="rId5434" Type="http://schemas.openxmlformats.org/officeDocument/2006/relationships/hyperlink" Target="https://www.filmaffinity.com/es/film185371.html" TargetMode="External"/><Relationship Id="rId4036" Type="http://schemas.openxmlformats.org/officeDocument/2006/relationships/hyperlink" Target="https://www.filmaffinity.com/es/film168398.html" TargetMode="External"/><Relationship Id="rId4450" Type="http://schemas.openxmlformats.org/officeDocument/2006/relationships/hyperlink" Target="https://www.filmaffinity.com/es/film635778.html" TargetMode="External"/><Relationship Id="rId5501" Type="http://schemas.openxmlformats.org/officeDocument/2006/relationships/hyperlink" Target="https://www.filmaffinity.com/es/film469040.html" TargetMode="External"/><Relationship Id="rId3052" Type="http://schemas.openxmlformats.org/officeDocument/2006/relationships/hyperlink" Target="https://www.filmaffinity.com/es/film192905.html" TargetMode="External"/><Relationship Id="rId4103" Type="http://schemas.openxmlformats.org/officeDocument/2006/relationships/hyperlink" Target="https://www.filmaffinity.com/es/film423275.html" TargetMode="External"/><Relationship Id="rId7259" Type="http://schemas.openxmlformats.org/officeDocument/2006/relationships/hyperlink" Target="https://www.filmaffinity.com/es/film456095.html" TargetMode="External"/><Relationship Id="rId6275" Type="http://schemas.openxmlformats.org/officeDocument/2006/relationships/hyperlink" Target="https://www.filmaffinity.com/es/film259620.html" TargetMode="External"/><Relationship Id="rId7326" Type="http://schemas.openxmlformats.org/officeDocument/2006/relationships/hyperlink" Target="https://www.filmaffinity.com/es/film218027.html" TargetMode="External"/><Relationship Id="rId3869" Type="http://schemas.openxmlformats.org/officeDocument/2006/relationships/hyperlink" Target="https://www.filmaffinity.com/es/film317469.html" TargetMode="External"/><Relationship Id="rId5291" Type="http://schemas.openxmlformats.org/officeDocument/2006/relationships/hyperlink" Target="https://www.filmaffinity.com/es/film742531.html" TargetMode="External"/><Relationship Id="rId6342" Type="http://schemas.openxmlformats.org/officeDocument/2006/relationships/hyperlink" Target="https://www.filmaffinity.com/es/film304470.html" TargetMode="External"/><Relationship Id="rId2885" Type="http://schemas.openxmlformats.org/officeDocument/2006/relationships/hyperlink" Target="https://www.filmaffinity.com/es/film958189.html" TargetMode="External"/><Relationship Id="rId3936" Type="http://schemas.openxmlformats.org/officeDocument/2006/relationships/hyperlink" Target="https://www.filmaffinity.com/es/film261268.html" TargetMode="External"/><Relationship Id="rId857" Type="http://schemas.openxmlformats.org/officeDocument/2006/relationships/hyperlink" Target="https://www.filmaffinity.com/es/film890214.html" TargetMode="External"/><Relationship Id="rId1487" Type="http://schemas.openxmlformats.org/officeDocument/2006/relationships/hyperlink" Target="https://www.filmaffinity.com/es/film686357.html" TargetMode="External"/><Relationship Id="rId2538" Type="http://schemas.openxmlformats.org/officeDocument/2006/relationships/hyperlink" Target="https://www.filmaffinity.com/es/film282865.html" TargetMode="External"/><Relationship Id="rId2952" Type="http://schemas.openxmlformats.org/officeDocument/2006/relationships/hyperlink" Target="https://www.filmaffinity.com/es/film231392.html" TargetMode="External"/><Relationship Id="rId924" Type="http://schemas.openxmlformats.org/officeDocument/2006/relationships/hyperlink" Target="https://www.filmaffinity.com/es/film497831.html" TargetMode="External"/><Relationship Id="rId1554" Type="http://schemas.openxmlformats.org/officeDocument/2006/relationships/hyperlink" Target="https://www.filmaffinity.com/es/film673415.html" TargetMode="External"/><Relationship Id="rId2605" Type="http://schemas.openxmlformats.org/officeDocument/2006/relationships/hyperlink" Target="https://www.filmaffinity.com/es/film736077.html" TargetMode="External"/><Relationship Id="rId5011" Type="http://schemas.openxmlformats.org/officeDocument/2006/relationships/hyperlink" Target="https://www.filmaffinity.com/es/film190155.html" TargetMode="External"/><Relationship Id="rId1207" Type="http://schemas.openxmlformats.org/officeDocument/2006/relationships/hyperlink" Target="https://www.filmaffinity.com/es/film340903.html" TargetMode="External"/><Relationship Id="rId1621" Type="http://schemas.openxmlformats.org/officeDocument/2006/relationships/hyperlink" Target="https://www.filmaffinity.com/es/film155010.html" TargetMode="External"/><Relationship Id="rId4777" Type="http://schemas.openxmlformats.org/officeDocument/2006/relationships/hyperlink" Target="https://www.filmaffinity.com/es/film813905.html" TargetMode="External"/><Relationship Id="rId5828" Type="http://schemas.openxmlformats.org/officeDocument/2006/relationships/hyperlink" Target="https://www.filmaffinity.com/es/film365614.html" TargetMode="External"/><Relationship Id="rId7183" Type="http://schemas.openxmlformats.org/officeDocument/2006/relationships/hyperlink" Target="https://www.filmaffinity.com/es/film607584.html" TargetMode="External"/><Relationship Id="rId3379" Type="http://schemas.openxmlformats.org/officeDocument/2006/relationships/hyperlink" Target="https://www.filmaffinity.com/es/film552999.html" TargetMode="External"/><Relationship Id="rId3793" Type="http://schemas.openxmlformats.org/officeDocument/2006/relationships/hyperlink" Target="https://www.filmaffinity.com/es/film494777.html" TargetMode="External"/><Relationship Id="rId7250" Type="http://schemas.openxmlformats.org/officeDocument/2006/relationships/hyperlink" Target="https://www.filmaffinity.com/es/film858910.html" TargetMode="External"/><Relationship Id="rId2395" Type="http://schemas.openxmlformats.org/officeDocument/2006/relationships/hyperlink" Target="https://www.filmaffinity.com/es/film967886.html" TargetMode="External"/><Relationship Id="rId3446" Type="http://schemas.openxmlformats.org/officeDocument/2006/relationships/hyperlink" Target="https://www.filmaffinity.com/es/film471324.html" TargetMode="External"/><Relationship Id="rId4844" Type="http://schemas.openxmlformats.org/officeDocument/2006/relationships/hyperlink" Target="https://www.filmaffinity.com/es/film222373.html" TargetMode="External"/><Relationship Id="rId367" Type="http://schemas.openxmlformats.org/officeDocument/2006/relationships/hyperlink" Target="https://www.filmaffinity.com/es/film248882.html" TargetMode="External"/><Relationship Id="rId2048" Type="http://schemas.openxmlformats.org/officeDocument/2006/relationships/hyperlink" Target="https://www.filmaffinity.com/es/film332209.html" TargetMode="External"/><Relationship Id="rId3860" Type="http://schemas.openxmlformats.org/officeDocument/2006/relationships/hyperlink" Target="https://www.filmaffinity.com/es/film510114.html" TargetMode="External"/><Relationship Id="rId4911" Type="http://schemas.openxmlformats.org/officeDocument/2006/relationships/hyperlink" Target="https://www.filmaffinity.com/es/film329404.html" TargetMode="External"/><Relationship Id="rId781" Type="http://schemas.openxmlformats.org/officeDocument/2006/relationships/hyperlink" Target="https://www.filmaffinity.com/es/film538455.html" TargetMode="External"/><Relationship Id="rId2462" Type="http://schemas.openxmlformats.org/officeDocument/2006/relationships/hyperlink" Target="https://www.filmaffinity.com/es/film254527.html" TargetMode="External"/><Relationship Id="rId3513" Type="http://schemas.openxmlformats.org/officeDocument/2006/relationships/hyperlink" Target="https://www.filmaffinity.com/es/film334586.html" TargetMode="External"/><Relationship Id="rId6669" Type="http://schemas.openxmlformats.org/officeDocument/2006/relationships/hyperlink" Target="https://www.filmaffinity.com/es/moviegenre.php?genre=CO&amp;attr=rat_count&amp;nodoc" TargetMode="External"/><Relationship Id="rId434" Type="http://schemas.openxmlformats.org/officeDocument/2006/relationships/hyperlink" Target="https://www.filmaffinity.com/es/film354019.html" TargetMode="External"/><Relationship Id="rId1064" Type="http://schemas.openxmlformats.org/officeDocument/2006/relationships/hyperlink" Target="https://www.filmaffinity.com/es/film975456.html" TargetMode="External"/><Relationship Id="rId2115" Type="http://schemas.openxmlformats.org/officeDocument/2006/relationships/hyperlink" Target="https://www.filmaffinity.com/es/film581583.html" TargetMode="External"/><Relationship Id="rId5685" Type="http://schemas.openxmlformats.org/officeDocument/2006/relationships/hyperlink" Target="https://www.filmaffinity.com/es/film729124.html" TargetMode="External"/><Relationship Id="rId6736" Type="http://schemas.openxmlformats.org/officeDocument/2006/relationships/hyperlink" Target="https://www.filmaffinity.com/es/film975196.html" TargetMode="External"/><Relationship Id="rId501" Type="http://schemas.openxmlformats.org/officeDocument/2006/relationships/hyperlink" Target="https://www.filmaffinity.com/es/film601862.html" TargetMode="External"/><Relationship Id="rId1131" Type="http://schemas.openxmlformats.org/officeDocument/2006/relationships/hyperlink" Target="https://www.filmaffinity.com/es/film548125.html" TargetMode="External"/><Relationship Id="rId4287" Type="http://schemas.openxmlformats.org/officeDocument/2006/relationships/hyperlink" Target="https://www.filmaffinity.com/es/film515136.html" TargetMode="External"/><Relationship Id="rId5338" Type="http://schemas.openxmlformats.org/officeDocument/2006/relationships/hyperlink" Target="https://www.filmaffinity.com/es/film405749.html" TargetMode="External"/><Relationship Id="rId5752" Type="http://schemas.openxmlformats.org/officeDocument/2006/relationships/hyperlink" Target="https://www.filmaffinity.com/es/film586794.html" TargetMode="External"/><Relationship Id="rId6803" Type="http://schemas.openxmlformats.org/officeDocument/2006/relationships/hyperlink" Target="https://www.filmaffinity.com/es/film876542.html" TargetMode="External"/><Relationship Id="rId4354" Type="http://schemas.openxmlformats.org/officeDocument/2006/relationships/hyperlink" Target="https://www.filmaffinity.com/es/film602188.html" TargetMode="External"/><Relationship Id="rId5405" Type="http://schemas.openxmlformats.org/officeDocument/2006/relationships/hyperlink" Target="https://www.filmaffinity.com/es/film421228.html" TargetMode="External"/><Relationship Id="rId1948" Type="http://schemas.openxmlformats.org/officeDocument/2006/relationships/hyperlink" Target="https://www.filmaffinity.com/es/film356325.html" TargetMode="External"/><Relationship Id="rId3370" Type="http://schemas.openxmlformats.org/officeDocument/2006/relationships/hyperlink" Target="https://www.filmaffinity.com/es/film114658.html" TargetMode="External"/><Relationship Id="rId4007" Type="http://schemas.openxmlformats.org/officeDocument/2006/relationships/hyperlink" Target="https://www.filmaffinity.com/es/film863362.html" TargetMode="External"/><Relationship Id="rId4421" Type="http://schemas.openxmlformats.org/officeDocument/2006/relationships/hyperlink" Target="https://www.filmaffinity.com/es/film406123.html" TargetMode="External"/><Relationship Id="rId291" Type="http://schemas.openxmlformats.org/officeDocument/2006/relationships/hyperlink" Target="https://www.filmaffinity.com/es/film822449.html" TargetMode="External"/><Relationship Id="rId3023" Type="http://schemas.openxmlformats.org/officeDocument/2006/relationships/hyperlink" Target="https://www.filmaffinity.com/es/film232558.html" TargetMode="External"/><Relationship Id="rId6179" Type="http://schemas.openxmlformats.org/officeDocument/2006/relationships/hyperlink" Target="https://www.filmaffinity.com/es/film594749.html" TargetMode="External"/><Relationship Id="rId5195" Type="http://schemas.openxmlformats.org/officeDocument/2006/relationships/hyperlink" Target="https://www.filmaffinity.com/es/film461616.html" TargetMode="External"/><Relationship Id="rId6593" Type="http://schemas.openxmlformats.org/officeDocument/2006/relationships/hyperlink" Target="https://www.filmaffinity.com/es/moviegenre.php?genre=INT&amp;attr=rat_count&amp;nodoc" TargetMode="External"/><Relationship Id="rId2789" Type="http://schemas.openxmlformats.org/officeDocument/2006/relationships/hyperlink" Target="https://www.filmaffinity.com/es/film903378.html" TargetMode="External"/><Relationship Id="rId6246" Type="http://schemas.openxmlformats.org/officeDocument/2006/relationships/hyperlink" Target="https://www.filmaffinity.com/es/film632649.html" TargetMode="External"/><Relationship Id="rId6660" Type="http://schemas.openxmlformats.org/officeDocument/2006/relationships/hyperlink" Target="https://www.filmaffinity.com/es/moviegenre.php?genre=CO&amp;attr=rat_count&amp;nodoc" TargetMode="External"/><Relationship Id="rId2856" Type="http://schemas.openxmlformats.org/officeDocument/2006/relationships/hyperlink" Target="https://www.filmaffinity.com/es/film529047.html" TargetMode="External"/><Relationship Id="rId3907" Type="http://schemas.openxmlformats.org/officeDocument/2006/relationships/hyperlink" Target="https://www.filmaffinity.com/es/film543704.html" TargetMode="External"/><Relationship Id="rId5262" Type="http://schemas.openxmlformats.org/officeDocument/2006/relationships/hyperlink" Target="https://www.filmaffinity.com/es/film448956.html" TargetMode="External"/><Relationship Id="rId6313" Type="http://schemas.openxmlformats.org/officeDocument/2006/relationships/hyperlink" Target="https://www.filmaffinity.com/es/film206955.html" TargetMode="External"/><Relationship Id="rId97" Type="http://schemas.openxmlformats.org/officeDocument/2006/relationships/hyperlink" Target="https://www.filmaffinity.com/es/film549239.html" TargetMode="External"/><Relationship Id="rId828" Type="http://schemas.openxmlformats.org/officeDocument/2006/relationships/hyperlink" Target="https://www.filmaffinity.com/es/film485873.html" TargetMode="External"/><Relationship Id="rId1458" Type="http://schemas.openxmlformats.org/officeDocument/2006/relationships/hyperlink" Target="https://www.filmaffinity.com/es/film541100.html" TargetMode="External"/><Relationship Id="rId1872" Type="http://schemas.openxmlformats.org/officeDocument/2006/relationships/hyperlink" Target="https://www.filmaffinity.com/es/film127204.html" TargetMode="External"/><Relationship Id="rId2509" Type="http://schemas.openxmlformats.org/officeDocument/2006/relationships/hyperlink" Target="https://www.filmaffinity.com/es/film921332.html" TargetMode="External"/><Relationship Id="rId1525" Type="http://schemas.openxmlformats.org/officeDocument/2006/relationships/hyperlink" Target="https://www.filmaffinity.com/es/film738597.html" TargetMode="External"/><Relationship Id="rId2923" Type="http://schemas.openxmlformats.org/officeDocument/2006/relationships/hyperlink" Target="https://www.filmaffinity.com/es/film736724.html" TargetMode="External"/><Relationship Id="rId7087" Type="http://schemas.openxmlformats.org/officeDocument/2006/relationships/hyperlink" Target="https://www.filmaffinity.com/es/film643727.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filmaffinity.com/es/film943514.html" TargetMode="External"/><Relationship Id="rId671" Type="http://schemas.openxmlformats.org/officeDocument/2006/relationships/hyperlink" Target="https://www.filmaffinity.com/es/film939596.html" TargetMode="External"/><Relationship Id="rId769" Type="http://schemas.openxmlformats.org/officeDocument/2006/relationships/hyperlink" Target="https://www.filmaffinity.com/es/film255116.html" TargetMode="External"/><Relationship Id="rId21" Type="http://schemas.openxmlformats.org/officeDocument/2006/relationships/hyperlink" Target="https://www.filmaffinity.com/es/film625180.html" TargetMode="External"/><Relationship Id="rId324" Type="http://schemas.openxmlformats.org/officeDocument/2006/relationships/hyperlink" Target="https://www.filmaffinity.com/es/film560345.html" TargetMode="External"/><Relationship Id="rId531" Type="http://schemas.openxmlformats.org/officeDocument/2006/relationships/hyperlink" Target="https://www.filmaffinity.com/es/film572360.html" TargetMode="External"/><Relationship Id="rId629" Type="http://schemas.openxmlformats.org/officeDocument/2006/relationships/hyperlink" Target="https://www.filmaffinity.com/es/film914096.html" TargetMode="External"/><Relationship Id="rId170" Type="http://schemas.openxmlformats.org/officeDocument/2006/relationships/hyperlink" Target="https://www.filmaffinity.com/es/film618194.html" TargetMode="External"/><Relationship Id="rId836" Type="http://schemas.openxmlformats.org/officeDocument/2006/relationships/hyperlink" Target="https://www.filmaffinity.com/es/film620090.html" TargetMode="External"/><Relationship Id="rId268" Type="http://schemas.openxmlformats.org/officeDocument/2006/relationships/hyperlink" Target="https://www.filmaffinity.com/es/film689107.html" TargetMode="External"/><Relationship Id="rId475" Type="http://schemas.openxmlformats.org/officeDocument/2006/relationships/hyperlink" Target="https://www.filmaffinity.com/es/film267203.html" TargetMode="External"/><Relationship Id="rId682" Type="http://schemas.openxmlformats.org/officeDocument/2006/relationships/hyperlink" Target="https://www.filmaffinity.com/es/film351657.html" TargetMode="External"/><Relationship Id="rId903" Type="http://schemas.openxmlformats.org/officeDocument/2006/relationships/hyperlink" Target="https://www.filmaffinity.com/es/film937634.html" TargetMode="External"/><Relationship Id="rId32" Type="http://schemas.openxmlformats.org/officeDocument/2006/relationships/hyperlink" Target="https://www.filmaffinity.com/es/film577638.html" TargetMode="External"/><Relationship Id="rId128" Type="http://schemas.openxmlformats.org/officeDocument/2006/relationships/hyperlink" Target="https://www.filmaffinity.com/es/film777014.html" TargetMode="External"/><Relationship Id="rId335" Type="http://schemas.openxmlformats.org/officeDocument/2006/relationships/hyperlink" Target="https://www.filmaffinity.com/es/film774169.html" TargetMode="External"/><Relationship Id="rId542" Type="http://schemas.openxmlformats.org/officeDocument/2006/relationships/hyperlink" Target="https://www.filmaffinity.com/es/moviegenre.php?genre=CO&amp;attr=rat_count&amp;nodoc" TargetMode="External"/><Relationship Id="rId181" Type="http://schemas.openxmlformats.org/officeDocument/2006/relationships/hyperlink" Target="https://www.filmaffinity.com/es/film267439.html" TargetMode="External"/><Relationship Id="rId402" Type="http://schemas.openxmlformats.org/officeDocument/2006/relationships/hyperlink" Target="https://www.filmaffinity.com/es/film375823.html" TargetMode="External"/><Relationship Id="rId847" Type="http://schemas.openxmlformats.org/officeDocument/2006/relationships/hyperlink" Target="https://www.filmaffinity.com/es/film911057.html" TargetMode="External"/><Relationship Id="rId279" Type="http://schemas.openxmlformats.org/officeDocument/2006/relationships/hyperlink" Target="https://www.filmaffinity.com/es/film170179.html" TargetMode="External"/><Relationship Id="rId486" Type="http://schemas.openxmlformats.org/officeDocument/2006/relationships/hyperlink" Target="https://www.filmaffinity.com/es/film411639.html" TargetMode="External"/><Relationship Id="rId693" Type="http://schemas.openxmlformats.org/officeDocument/2006/relationships/hyperlink" Target="https://www.filmaffinity.com/es/film925130.html" TargetMode="External"/><Relationship Id="rId707" Type="http://schemas.openxmlformats.org/officeDocument/2006/relationships/hyperlink" Target="https://www.filmaffinity.com/es/film911540.html" TargetMode="External"/><Relationship Id="rId914" Type="http://schemas.openxmlformats.org/officeDocument/2006/relationships/hyperlink" Target="https://www.filmaffinity.com/es/film103813.html" TargetMode="External"/><Relationship Id="rId43" Type="http://schemas.openxmlformats.org/officeDocument/2006/relationships/hyperlink" Target="https://www.filmaffinity.com/es/film300113.html" TargetMode="External"/><Relationship Id="rId139" Type="http://schemas.openxmlformats.org/officeDocument/2006/relationships/hyperlink" Target="https://www.filmaffinity.com/es/film456968.html" TargetMode="External"/><Relationship Id="rId346" Type="http://schemas.openxmlformats.org/officeDocument/2006/relationships/hyperlink" Target="https://www.filmaffinity.com/es/film745662.html" TargetMode="External"/><Relationship Id="rId553" Type="http://schemas.openxmlformats.org/officeDocument/2006/relationships/hyperlink" Target="https://www.filmaffinity.com/es/film505872.html" TargetMode="External"/><Relationship Id="rId760" Type="http://schemas.openxmlformats.org/officeDocument/2006/relationships/hyperlink" Target="https://www.filmaffinity.com/es/film937637.html" TargetMode="External"/><Relationship Id="rId192" Type="http://schemas.openxmlformats.org/officeDocument/2006/relationships/hyperlink" Target="https://www.filmaffinity.com/es/film971189.html" TargetMode="External"/><Relationship Id="rId206" Type="http://schemas.openxmlformats.org/officeDocument/2006/relationships/hyperlink" Target="https://www.filmaffinity.com/es/film386297.html" TargetMode="External"/><Relationship Id="rId413" Type="http://schemas.openxmlformats.org/officeDocument/2006/relationships/hyperlink" Target="https://www.filmaffinity.com/es/film152794.html" TargetMode="External"/><Relationship Id="rId858" Type="http://schemas.openxmlformats.org/officeDocument/2006/relationships/hyperlink" Target="https://www.filmaffinity.com/es/film404700.html" TargetMode="External"/><Relationship Id="rId497" Type="http://schemas.openxmlformats.org/officeDocument/2006/relationships/hyperlink" Target="https://www.filmaffinity.com/es/film738323.html" TargetMode="External"/><Relationship Id="rId620" Type="http://schemas.openxmlformats.org/officeDocument/2006/relationships/hyperlink" Target="https://www.filmaffinity.com/es/film813436.html" TargetMode="External"/><Relationship Id="rId718" Type="http://schemas.openxmlformats.org/officeDocument/2006/relationships/hyperlink" Target="https://www.filmaffinity.com/es/film211735.html" TargetMode="External"/><Relationship Id="rId925" Type="http://schemas.openxmlformats.org/officeDocument/2006/relationships/hyperlink" Target="https://www.filmaffinity.com/es/film318931.html" TargetMode="External"/><Relationship Id="rId357" Type="http://schemas.openxmlformats.org/officeDocument/2006/relationships/hyperlink" Target="https://www.filmaffinity.com/es/film541940.html" TargetMode="External"/><Relationship Id="rId54" Type="http://schemas.openxmlformats.org/officeDocument/2006/relationships/hyperlink" Target="https://www.filmaffinity.com/es/film217360.html" TargetMode="External"/><Relationship Id="rId217" Type="http://schemas.openxmlformats.org/officeDocument/2006/relationships/hyperlink" Target="https://www.filmaffinity.com/es/film748298.html" TargetMode="External"/><Relationship Id="rId564" Type="http://schemas.openxmlformats.org/officeDocument/2006/relationships/hyperlink" Target="https://www.filmaffinity.com/es/moviegenre.php?genre=AC&amp;attr=rat_count&amp;nodoc" TargetMode="External"/><Relationship Id="rId771" Type="http://schemas.openxmlformats.org/officeDocument/2006/relationships/hyperlink" Target="https://www.filmaffinity.com/es/film385227.html" TargetMode="External"/><Relationship Id="rId869" Type="http://schemas.openxmlformats.org/officeDocument/2006/relationships/hyperlink" Target="https://www.filmaffinity.com/es/film355080.html" TargetMode="External"/><Relationship Id="rId424" Type="http://schemas.openxmlformats.org/officeDocument/2006/relationships/hyperlink" Target="https://www.filmaffinity.com/es/film202546.html" TargetMode="External"/><Relationship Id="rId631" Type="http://schemas.openxmlformats.org/officeDocument/2006/relationships/hyperlink" Target="https://www.filmaffinity.com/es/film854782.html" TargetMode="External"/><Relationship Id="rId729" Type="http://schemas.openxmlformats.org/officeDocument/2006/relationships/hyperlink" Target="https://www.filmaffinity.com/es/film902468.html" TargetMode="External"/><Relationship Id="rId270" Type="http://schemas.openxmlformats.org/officeDocument/2006/relationships/hyperlink" Target="https://www.filmaffinity.com/es/film354305.html" TargetMode="External"/><Relationship Id="rId936" Type="http://schemas.openxmlformats.org/officeDocument/2006/relationships/hyperlink" Target="https://www.filmaffinity.com/es/film495832.html" TargetMode="External"/><Relationship Id="rId65" Type="http://schemas.openxmlformats.org/officeDocument/2006/relationships/hyperlink" Target="https://www.filmaffinity.com/es/film951112.html" TargetMode="External"/><Relationship Id="rId130" Type="http://schemas.openxmlformats.org/officeDocument/2006/relationships/hyperlink" Target="https://www.filmaffinity.com/es/film461672.html" TargetMode="External"/><Relationship Id="rId368" Type="http://schemas.openxmlformats.org/officeDocument/2006/relationships/hyperlink" Target="https://www.filmaffinity.com/es/film443483.html" TargetMode="External"/><Relationship Id="rId575" Type="http://schemas.openxmlformats.org/officeDocument/2006/relationships/hyperlink" Target="https://www.filmaffinity.com/es/film968154.html" TargetMode="External"/><Relationship Id="rId782" Type="http://schemas.openxmlformats.org/officeDocument/2006/relationships/hyperlink" Target="https://www.filmaffinity.com/es/film589915.html" TargetMode="External"/><Relationship Id="rId228" Type="http://schemas.openxmlformats.org/officeDocument/2006/relationships/hyperlink" Target="https://www.filmaffinity.com/es/film711732.html" TargetMode="External"/><Relationship Id="rId435" Type="http://schemas.openxmlformats.org/officeDocument/2006/relationships/hyperlink" Target="https://www.filmaffinity.com/es/moviegenre.php?genre=AC&amp;attr=rat_count&amp;nodoc" TargetMode="External"/><Relationship Id="rId642" Type="http://schemas.openxmlformats.org/officeDocument/2006/relationships/hyperlink" Target="https://www.filmaffinity.com/es/film777549.html" TargetMode="External"/><Relationship Id="rId281" Type="http://schemas.openxmlformats.org/officeDocument/2006/relationships/hyperlink" Target="https://www.filmaffinity.com/es/film687121.html" TargetMode="External"/><Relationship Id="rId502" Type="http://schemas.openxmlformats.org/officeDocument/2006/relationships/hyperlink" Target="https://www.filmaffinity.com/es/film636016.html" TargetMode="External"/><Relationship Id="rId947" Type="http://schemas.openxmlformats.org/officeDocument/2006/relationships/hyperlink" Target="https://www.filmaffinity.com/es/film979885.html" TargetMode="External"/><Relationship Id="rId76" Type="http://schemas.openxmlformats.org/officeDocument/2006/relationships/hyperlink" Target="https://www.filmaffinity.com/es/film963567.html" TargetMode="External"/><Relationship Id="rId141" Type="http://schemas.openxmlformats.org/officeDocument/2006/relationships/hyperlink" Target="https://www.filmaffinity.com/es/film301576.html" TargetMode="External"/><Relationship Id="rId379" Type="http://schemas.openxmlformats.org/officeDocument/2006/relationships/hyperlink" Target="https://www.filmaffinity.com/es/film988346.html" TargetMode="External"/><Relationship Id="rId586" Type="http://schemas.openxmlformats.org/officeDocument/2006/relationships/hyperlink" Target="https://www.filmaffinity.com/es/moviegenre.php?genre=CO&amp;attr=rat_count&amp;nodoc" TargetMode="External"/><Relationship Id="rId793" Type="http://schemas.openxmlformats.org/officeDocument/2006/relationships/hyperlink" Target="https://www.filmaffinity.com/es/film425501.html" TargetMode="External"/><Relationship Id="rId807" Type="http://schemas.openxmlformats.org/officeDocument/2006/relationships/hyperlink" Target="https://www.filmaffinity.com/es/film903353.html" TargetMode="External"/><Relationship Id="rId7" Type="http://schemas.openxmlformats.org/officeDocument/2006/relationships/hyperlink" Target="https://www.filmaffinity.com/es/film437706.html" TargetMode="External"/><Relationship Id="rId239" Type="http://schemas.openxmlformats.org/officeDocument/2006/relationships/hyperlink" Target="https://www.filmaffinity.com/es/film575554.html" TargetMode="External"/><Relationship Id="rId446" Type="http://schemas.openxmlformats.org/officeDocument/2006/relationships/hyperlink" Target="https://www.filmaffinity.com/es/film471620.html" TargetMode="External"/><Relationship Id="rId653" Type="http://schemas.openxmlformats.org/officeDocument/2006/relationships/hyperlink" Target="https://www.filmaffinity.com/es/film670027.html" TargetMode="External"/><Relationship Id="rId292" Type="http://schemas.openxmlformats.org/officeDocument/2006/relationships/hyperlink" Target="https://www.filmaffinity.com/es/film113665.html" TargetMode="External"/><Relationship Id="rId306" Type="http://schemas.openxmlformats.org/officeDocument/2006/relationships/hyperlink" Target="https://www.filmaffinity.com/es/film767331.html" TargetMode="External"/><Relationship Id="rId860" Type="http://schemas.openxmlformats.org/officeDocument/2006/relationships/hyperlink" Target="https://www.filmaffinity.com/es/film592437.html" TargetMode="External"/><Relationship Id="rId958" Type="http://schemas.openxmlformats.org/officeDocument/2006/relationships/hyperlink" Target="https://www.filmaffinity.com/es/film726930.html" TargetMode="External"/><Relationship Id="rId87" Type="http://schemas.openxmlformats.org/officeDocument/2006/relationships/hyperlink" Target="https://www.filmaffinity.com/es/film483222.html" TargetMode="External"/><Relationship Id="rId513" Type="http://schemas.openxmlformats.org/officeDocument/2006/relationships/hyperlink" Target="https://www.filmaffinity.com/es/film124904.html" TargetMode="External"/><Relationship Id="rId597" Type="http://schemas.openxmlformats.org/officeDocument/2006/relationships/hyperlink" Target="https://www.filmaffinity.com/es/film549312.html" TargetMode="External"/><Relationship Id="rId720" Type="http://schemas.openxmlformats.org/officeDocument/2006/relationships/hyperlink" Target="https://www.filmaffinity.com/es/film306429.html" TargetMode="External"/><Relationship Id="rId818" Type="http://schemas.openxmlformats.org/officeDocument/2006/relationships/hyperlink" Target="https://www.filmaffinity.com/es/film377813.html" TargetMode="External"/><Relationship Id="rId152" Type="http://schemas.openxmlformats.org/officeDocument/2006/relationships/hyperlink" Target="https://www.filmaffinity.com/es/film372126.html" TargetMode="External"/><Relationship Id="rId457" Type="http://schemas.openxmlformats.org/officeDocument/2006/relationships/hyperlink" Target="https://www.filmaffinity.com/es/film286997.html" TargetMode="External"/><Relationship Id="rId664" Type="http://schemas.openxmlformats.org/officeDocument/2006/relationships/hyperlink" Target="https://www.filmaffinity.com/es/film542446.html" TargetMode="External"/><Relationship Id="rId871" Type="http://schemas.openxmlformats.org/officeDocument/2006/relationships/hyperlink" Target="https://www.filmaffinity.com/es/film866473.html" TargetMode="External"/><Relationship Id="rId969" Type="http://schemas.openxmlformats.org/officeDocument/2006/relationships/hyperlink" Target="https://www.filmaffinity.com/es/film218709.html" TargetMode="External"/><Relationship Id="rId14" Type="http://schemas.openxmlformats.org/officeDocument/2006/relationships/hyperlink" Target="https://www.filmaffinity.com/es/film242911.html" TargetMode="External"/><Relationship Id="rId317" Type="http://schemas.openxmlformats.org/officeDocument/2006/relationships/hyperlink" Target="https://www.filmaffinity.com/es/film283552.html" TargetMode="External"/><Relationship Id="rId524" Type="http://schemas.openxmlformats.org/officeDocument/2006/relationships/hyperlink" Target="https://www.filmaffinity.com/es/film733830.html" TargetMode="External"/><Relationship Id="rId731" Type="http://schemas.openxmlformats.org/officeDocument/2006/relationships/hyperlink" Target="https://www.filmaffinity.com/es/film904175.html" TargetMode="External"/><Relationship Id="rId98" Type="http://schemas.openxmlformats.org/officeDocument/2006/relationships/hyperlink" Target="https://www.filmaffinity.com/es/film373699.html" TargetMode="External"/><Relationship Id="rId163" Type="http://schemas.openxmlformats.org/officeDocument/2006/relationships/hyperlink" Target="https://www.filmaffinity.com/es/film883980.html" TargetMode="External"/><Relationship Id="rId370" Type="http://schemas.openxmlformats.org/officeDocument/2006/relationships/hyperlink" Target="https://www.filmaffinity.com/es/film268783.html" TargetMode="External"/><Relationship Id="rId829" Type="http://schemas.openxmlformats.org/officeDocument/2006/relationships/hyperlink" Target="https://www.filmaffinity.com/es/film101175.html" TargetMode="External"/><Relationship Id="rId230" Type="http://schemas.openxmlformats.org/officeDocument/2006/relationships/hyperlink" Target="https://www.filmaffinity.com/es/film562653.html" TargetMode="External"/><Relationship Id="rId468" Type="http://schemas.openxmlformats.org/officeDocument/2006/relationships/hyperlink" Target="https://www.filmaffinity.com/es/film236626.html" TargetMode="External"/><Relationship Id="rId675" Type="http://schemas.openxmlformats.org/officeDocument/2006/relationships/hyperlink" Target="https://www.filmaffinity.com/es/film872097.html" TargetMode="External"/><Relationship Id="rId882" Type="http://schemas.openxmlformats.org/officeDocument/2006/relationships/hyperlink" Target="https://www.filmaffinity.com/es/film993884.html" TargetMode="External"/><Relationship Id="rId25" Type="http://schemas.openxmlformats.org/officeDocument/2006/relationships/hyperlink" Target="https://www.filmaffinity.com/es/film859982.html" TargetMode="External"/><Relationship Id="rId328" Type="http://schemas.openxmlformats.org/officeDocument/2006/relationships/hyperlink" Target="https://www.filmaffinity.com/es/film240168.html" TargetMode="External"/><Relationship Id="rId535" Type="http://schemas.openxmlformats.org/officeDocument/2006/relationships/hyperlink" Target="https://www.filmaffinity.com/es/film706374.html" TargetMode="External"/><Relationship Id="rId742" Type="http://schemas.openxmlformats.org/officeDocument/2006/relationships/hyperlink" Target="https://www.filmaffinity.com/es/film481339.html" TargetMode="External"/><Relationship Id="rId174" Type="http://schemas.openxmlformats.org/officeDocument/2006/relationships/hyperlink" Target="https://www.filmaffinity.com/es/film751179.html" TargetMode="External"/><Relationship Id="rId381" Type="http://schemas.openxmlformats.org/officeDocument/2006/relationships/hyperlink" Target="https://www.filmaffinity.com/es/film770962.html" TargetMode="External"/><Relationship Id="rId602" Type="http://schemas.openxmlformats.org/officeDocument/2006/relationships/hyperlink" Target="https://www.filmaffinity.com/es/film949888.html" TargetMode="External"/><Relationship Id="rId241" Type="http://schemas.openxmlformats.org/officeDocument/2006/relationships/hyperlink" Target="https://www.filmaffinity.com/es/film309023.html" TargetMode="External"/><Relationship Id="rId479" Type="http://schemas.openxmlformats.org/officeDocument/2006/relationships/hyperlink" Target="https://www.filmaffinity.com/es/film431305.html" TargetMode="External"/><Relationship Id="rId686" Type="http://schemas.openxmlformats.org/officeDocument/2006/relationships/hyperlink" Target="https://www.filmaffinity.com/es/film300281.html" TargetMode="External"/><Relationship Id="rId893" Type="http://schemas.openxmlformats.org/officeDocument/2006/relationships/hyperlink" Target="https://www.filmaffinity.com/es/film124669.html" TargetMode="External"/><Relationship Id="rId907" Type="http://schemas.openxmlformats.org/officeDocument/2006/relationships/hyperlink" Target="https://www.filmaffinity.com/es/film662169.html" TargetMode="External"/><Relationship Id="rId36" Type="http://schemas.openxmlformats.org/officeDocument/2006/relationships/hyperlink" Target="https://www.filmaffinity.com/es/film732599.html" TargetMode="External"/><Relationship Id="rId339" Type="http://schemas.openxmlformats.org/officeDocument/2006/relationships/hyperlink" Target="https://www.filmaffinity.com/es/film386789.html" TargetMode="External"/><Relationship Id="rId546" Type="http://schemas.openxmlformats.org/officeDocument/2006/relationships/hyperlink" Target="https://www.filmaffinity.com/es/movie-group.php?group-id=674" TargetMode="External"/><Relationship Id="rId753" Type="http://schemas.openxmlformats.org/officeDocument/2006/relationships/hyperlink" Target="https://www.filmaffinity.com/es/film292012.html" TargetMode="External"/><Relationship Id="rId101" Type="http://schemas.openxmlformats.org/officeDocument/2006/relationships/hyperlink" Target="https://www.filmaffinity.com/es/film613575.html" TargetMode="External"/><Relationship Id="rId185" Type="http://schemas.openxmlformats.org/officeDocument/2006/relationships/hyperlink" Target="https://www.filmaffinity.com/es/film330328.html" TargetMode="External"/><Relationship Id="rId406" Type="http://schemas.openxmlformats.org/officeDocument/2006/relationships/hyperlink" Target="https://www.filmaffinity.com/es/film188260.html" TargetMode="External"/><Relationship Id="rId960" Type="http://schemas.openxmlformats.org/officeDocument/2006/relationships/hyperlink" Target="https://www.filmaffinity.com/es/film725275.html" TargetMode="External"/><Relationship Id="rId392" Type="http://schemas.openxmlformats.org/officeDocument/2006/relationships/hyperlink" Target="https://www.filmaffinity.com/es/film668878.html" TargetMode="External"/><Relationship Id="rId613" Type="http://schemas.openxmlformats.org/officeDocument/2006/relationships/hyperlink" Target="https://www.filmaffinity.com/es/film777811.html" TargetMode="External"/><Relationship Id="rId697" Type="http://schemas.openxmlformats.org/officeDocument/2006/relationships/hyperlink" Target="https://www.filmaffinity.com/es/film996494.html" TargetMode="External"/><Relationship Id="rId820" Type="http://schemas.openxmlformats.org/officeDocument/2006/relationships/hyperlink" Target="https://www.filmaffinity.com/es/film987948.html" TargetMode="External"/><Relationship Id="rId918" Type="http://schemas.openxmlformats.org/officeDocument/2006/relationships/hyperlink" Target="https://www.filmaffinity.com/es/film174812.html" TargetMode="External"/><Relationship Id="rId252" Type="http://schemas.openxmlformats.org/officeDocument/2006/relationships/hyperlink" Target="https://www.filmaffinity.com/es/film988480.html" TargetMode="External"/><Relationship Id="rId47" Type="http://schemas.openxmlformats.org/officeDocument/2006/relationships/hyperlink" Target="https://www.filmaffinity.com/es/film560336.html" TargetMode="External"/><Relationship Id="rId112" Type="http://schemas.openxmlformats.org/officeDocument/2006/relationships/hyperlink" Target="https://www.filmaffinity.com/es/film213219.html" TargetMode="External"/><Relationship Id="rId557" Type="http://schemas.openxmlformats.org/officeDocument/2006/relationships/hyperlink" Target="https://www.filmaffinity.com/es/film564842.html" TargetMode="External"/><Relationship Id="rId764" Type="http://schemas.openxmlformats.org/officeDocument/2006/relationships/hyperlink" Target="https://www.filmaffinity.com/es/film416591.html" TargetMode="External"/><Relationship Id="rId971" Type="http://schemas.openxmlformats.org/officeDocument/2006/relationships/printerSettings" Target="../printerSettings/printerSettings2.bin"/><Relationship Id="rId196" Type="http://schemas.openxmlformats.org/officeDocument/2006/relationships/hyperlink" Target="https://www.filmaffinity.com/es/film813874.html" TargetMode="External"/><Relationship Id="rId417" Type="http://schemas.openxmlformats.org/officeDocument/2006/relationships/hyperlink" Target="https://www.filmaffinity.com/es/film580465.html" TargetMode="External"/><Relationship Id="rId624" Type="http://schemas.openxmlformats.org/officeDocument/2006/relationships/hyperlink" Target="https://www.filmaffinity.com/es/film407674.html" TargetMode="External"/><Relationship Id="rId831" Type="http://schemas.openxmlformats.org/officeDocument/2006/relationships/hyperlink" Target="https://www.filmaffinity.com/es/film550044.html" TargetMode="External"/><Relationship Id="rId263" Type="http://schemas.openxmlformats.org/officeDocument/2006/relationships/hyperlink" Target="https://www.filmaffinity.com/es/film476746.html" TargetMode="External"/><Relationship Id="rId470" Type="http://schemas.openxmlformats.org/officeDocument/2006/relationships/hyperlink" Target="https://www.filmaffinity.com/es/film930016.html" TargetMode="External"/><Relationship Id="rId929" Type="http://schemas.openxmlformats.org/officeDocument/2006/relationships/hyperlink" Target="https://www.filmaffinity.com/es/film363992.html" TargetMode="External"/><Relationship Id="rId58" Type="http://schemas.openxmlformats.org/officeDocument/2006/relationships/hyperlink" Target="https://www.filmaffinity.com/es/film856074.html" TargetMode="External"/><Relationship Id="rId123" Type="http://schemas.openxmlformats.org/officeDocument/2006/relationships/hyperlink" Target="https://www.filmaffinity.com/es/film146134.html" TargetMode="External"/><Relationship Id="rId330" Type="http://schemas.openxmlformats.org/officeDocument/2006/relationships/hyperlink" Target="https://www.filmaffinity.com/es/film613045.html" TargetMode="External"/><Relationship Id="rId568" Type="http://schemas.openxmlformats.org/officeDocument/2006/relationships/hyperlink" Target="https://www.filmaffinity.com/es/film858378.html" TargetMode="External"/><Relationship Id="rId775" Type="http://schemas.openxmlformats.org/officeDocument/2006/relationships/hyperlink" Target="https://www.filmaffinity.com/es/film599408.html" TargetMode="External"/><Relationship Id="rId428" Type="http://schemas.openxmlformats.org/officeDocument/2006/relationships/hyperlink" Target="https://www.filmaffinity.com/es/film337535.html" TargetMode="External"/><Relationship Id="rId635" Type="http://schemas.openxmlformats.org/officeDocument/2006/relationships/hyperlink" Target="https://www.filmaffinity.com/es/film641118.html" TargetMode="External"/><Relationship Id="rId842" Type="http://schemas.openxmlformats.org/officeDocument/2006/relationships/hyperlink" Target="https://www.filmaffinity.com/es/film276230.html" TargetMode="External"/><Relationship Id="rId274" Type="http://schemas.openxmlformats.org/officeDocument/2006/relationships/hyperlink" Target="https://www.filmaffinity.com/es/film267008.html" TargetMode="External"/><Relationship Id="rId481" Type="http://schemas.openxmlformats.org/officeDocument/2006/relationships/hyperlink" Target="https://www.filmaffinity.com/es/film897797.html" TargetMode="External"/><Relationship Id="rId702" Type="http://schemas.openxmlformats.org/officeDocument/2006/relationships/hyperlink" Target="https://www.filmaffinity.com/es/film197574.html" TargetMode="External"/><Relationship Id="rId69" Type="http://schemas.openxmlformats.org/officeDocument/2006/relationships/hyperlink" Target="https://www.filmaffinity.com/es/film842114.html" TargetMode="External"/><Relationship Id="rId134" Type="http://schemas.openxmlformats.org/officeDocument/2006/relationships/hyperlink" Target="https://www.filmaffinity.com/es/film207548.html" TargetMode="External"/><Relationship Id="rId579" Type="http://schemas.openxmlformats.org/officeDocument/2006/relationships/hyperlink" Target="https://www.filmaffinity.com/es/film235464.html" TargetMode="External"/><Relationship Id="rId786" Type="http://schemas.openxmlformats.org/officeDocument/2006/relationships/hyperlink" Target="https://www.filmaffinity.com/es/film594338.html" TargetMode="External"/><Relationship Id="rId341" Type="http://schemas.openxmlformats.org/officeDocument/2006/relationships/hyperlink" Target="https://www.filmaffinity.com/es/film787454.html" TargetMode="External"/><Relationship Id="rId439" Type="http://schemas.openxmlformats.org/officeDocument/2006/relationships/hyperlink" Target="https://www.filmaffinity.com/es/film543012.html" TargetMode="External"/><Relationship Id="rId646" Type="http://schemas.openxmlformats.org/officeDocument/2006/relationships/hyperlink" Target="https://www.filmaffinity.com/es/film817101.html" TargetMode="External"/><Relationship Id="rId201" Type="http://schemas.openxmlformats.org/officeDocument/2006/relationships/hyperlink" Target="https://www.filmaffinity.com/es/film550475.html" TargetMode="External"/><Relationship Id="rId285" Type="http://schemas.openxmlformats.org/officeDocument/2006/relationships/hyperlink" Target="https://www.filmaffinity.com/es/film304107.html" TargetMode="External"/><Relationship Id="rId506" Type="http://schemas.openxmlformats.org/officeDocument/2006/relationships/hyperlink" Target="https://www.filmaffinity.com/es/film148222.html" TargetMode="External"/><Relationship Id="rId853" Type="http://schemas.openxmlformats.org/officeDocument/2006/relationships/hyperlink" Target="https://www.filmaffinity.com/es/film192757.html" TargetMode="External"/><Relationship Id="rId492" Type="http://schemas.openxmlformats.org/officeDocument/2006/relationships/hyperlink" Target="https://www.filmaffinity.com/es/film296311.html" TargetMode="External"/><Relationship Id="rId713" Type="http://schemas.openxmlformats.org/officeDocument/2006/relationships/hyperlink" Target="https://www.filmaffinity.com/es/film705540.html" TargetMode="External"/><Relationship Id="rId797" Type="http://schemas.openxmlformats.org/officeDocument/2006/relationships/hyperlink" Target="https://www.filmaffinity.com/es/film189508.html" TargetMode="External"/><Relationship Id="rId920" Type="http://schemas.openxmlformats.org/officeDocument/2006/relationships/hyperlink" Target="https://www.filmaffinity.com/es/film885301.html" TargetMode="External"/><Relationship Id="rId145" Type="http://schemas.openxmlformats.org/officeDocument/2006/relationships/hyperlink" Target="https://www.filmaffinity.com/es/film122880.html" TargetMode="External"/><Relationship Id="rId352" Type="http://schemas.openxmlformats.org/officeDocument/2006/relationships/hyperlink" Target="https://www.filmaffinity.com/es/film449364.html" TargetMode="External"/><Relationship Id="rId212" Type="http://schemas.openxmlformats.org/officeDocument/2006/relationships/hyperlink" Target="https://www.filmaffinity.com/es/film272141.html" TargetMode="External"/><Relationship Id="rId657" Type="http://schemas.openxmlformats.org/officeDocument/2006/relationships/hyperlink" Target="https://www.filmaffinity.com/es/film446954.html" TargetMode="External"/><Relationship Id="rId864" Type="http://schemas.openxmlformats.org/officeDocument/2006/relationships/hyperlink" Target="https://www.filmaffinity.com/es/film316972.html" TargetMode="External"/><Relationship Id="rId296" Type="http://schemas.openxmlformats.org/officeDocument/2006/relationships/hyperlink" Target="https://www.filmaffinity.com/es/film465787.html" TargetMode="External"/><Relationship Id="rId517" Type="http://schemas.openxmlformats.org/officeDocument/2006/relationships/hyperlink" Target="https://www.filmaffinity.com/es/film214149.html" TargetMode="External"/><Relationship Id="rId724" Type="http://schemas.openxmlformats.org/officeDocument/2006/relationships/hyperlink" Target="https://www.filmaffinity.com/es/film906056.html" TargetMode="External"/><Relationship Id="rId931" Type="http://schemas.openxmlformats.org/officeDocument/2006/relationships/hyperlink" Target="https://www.filmaffinity.com/es/film368679.html" TargetMode="External"/><Relationship Id="rId60" Type="http://schemas.openxmlformats.org/officeDocument/2006/relationships/hyperlink" Target="https://www.filmaffinity.com/es/film376420.html" TargetMode="External"/><Relationship Id="rId156" Type="http://schemas.openxmlformats.org/officeDocument/2006/relationships/hyperlink" Target="https://www.filmaffinity.com/es/film392189.html" TargetMode="External"/><Relationship Id="rId363" Type="http://schemas.openxmlformats.org/officeDocument/2006/relationships/hyperlink" Target="https://www.filmaffinity.com/es/film612858.html" TargetMode="External"/><Relationship Id="rId570" Type="http://schemas.openxmlformats.org/officeDocument/2006/relationships/hyperlink" Target="https://www.filmaffinity.com/es/film952101.html" TargetMode="External"/><Relationship Id="rId223" Type="http://schemas.openxmlformats.org/officeDocument/2006/relationships/hyperlink" Target="https://www.filmaffinity.com/es/film260654.html" TargetMode="External"/><Relationship Id="rId430" Type="http://schemas.openxmlformats.org/officeDocument/2006/relationships/hyperlink" Target="https://www.filmaffinity.com/es/film540020.html" TargetMode="External"/><Relationship Id="rId668" Type="http://schemas.openxmlformats.org/officeDocument/2006/relationships/hyperlink" Target="https://www.filmaffinity.com/es/film258115.html" TargetMode="External"/><Relationship Id="rId875" Type="http://schemas.openxmlformats.org/officeDocument/2006/relationships/hyperlink" Target="https://www.filmaffinity.com/es/film337180.html" TargetMode="External"/><Relationship Id="rId18" Type="http://schemas.openxmlformats.org/officeDocument/2006/relationships/hyperlink" Target="https://www.filmaffinity.com/es/film316885.html" TargetMode="External"/><Relationship Id="rId528" Type="http://schemas.openxmlformats.org/officeDocument/2006/relationships/hyperlink" Target="https://www.filmaffinity.com/es/film798063.html" TargetMode="External"/><Relationship Id="rId735" Type="http://schemas.openxmlformats.org/officeDocument/2006/relationships/hyperlink" Target="https://www.filmaffinity.com/es/film121557.html" TargetMode="External"/><Relationship Id="rId942" Type="http://schemas.openxmlformats.org/officeDocument/2006/relationships/hyperlink" Target="https://www.filmaffinity.com/es/film861877.html" TargetMode="External"/><Relationship Id="rId167" Type="http://schemas.openxmlformats.org/officeDocument/2006/relationships/hyperlink" Target="https://www.filmaffinity.com/es/film999999.html" TargetMode="External"/><Relationship Id="rId374" Type="http://schemas.openxmlformats.org/officeDocument/2006/relationships/hyperlink" Target="https://www.filmaffinity.com/es/film196310.html" TargetMode="External"/><Relationship Id="rId581" Type="http://schemas.openxmlformats.org/officeDocument/2006/relationships/hyperlink" Target="https://www.filmaffinity.com/es/film867391.html" TargetMode="External"/><Relationship Id="rId71" Type="http://schemas.openxmlformats.org/officeDocument/2006/relationships/hyperlink" Target="https://www.filmaffinity.com/es/film336973.html" TargetMode="External"/><Relationship Id="rId234" Type="http://schemas.openxmlformats.org/officeDocument/2006/relationships/hyperlink" Target="https://www.filmaffinity.com/es/film516020.html" TargetMode="External"/><Relationship Id="rId679" Type="http://schemas.openxmlformats.org/officeDocument/2006/relationships/hyperlink" Target="https://www.filmaffinity.com/es/film526524.html" TargetMode="External"/><Relationship Id="rId802" Type="http://schemas.openxmlformats.org/officeDocument/2006/relationships/hyperlink" Target="https://www.filmaffinity.com/es/film756027.html" TargetMode="External"/><Relationship Id="rId886" Type="http://schemas.openxmlformats.org/officeDocument/2006/relationships/hyperlink" Target="https://www.filmaffinity.com/es/film563654.html" TargetMode="External"/><Relationship Id="rId2" Type="http://schemas.openxmlformats.org/officeDocument/2006/relationships/hyperlink" Target="https://www.filmaffinity.com/es/film445767.html" TargetMode="External"/><Relationship Id="rId29" Type="http://schemas.openxmlformats.org/officeDocument/2006/relationships/hyperlink" Target="https://www.filmaffinity.com/es/film672673.html" TargetMode="External"/><Relationship Id="rId441" Type="http://schemas.openxmlformats.org/officeDocument/2006/relationships/hyperlink" Target="https://www.filmaffinity.com/es/film560515.html" TargetMode="External"/><Relationship Id="rId539" Type="http://schemas.openxmlformats.org/officeDocument/2006/relationships/hyperlink" Target="https://www.filmaffinity.com/es/film528912.html" TargetMode="External"/><Relationship Id="rId746" Type="http://schemas.openxmlformats.org/officeDocument/2006/relationships/hyperlink" Target="https://www.filmaffinity.com/es/film465937.html" TargetMode="External"/><Relationship Id="rId178" Type="http://schemas.openxmlformats.org/officeDocument/2006/relationships/hyperlink" Target="https://www.filmaffinity.com/es/film311420.html" TargetMode="External"/><Relationship Id="rId301" Type="http://schemas.openxmlformats.org/officeDocument/2006/relationships/hyperlink" Target="https://www.filmaffinity.com/es/film363337.html" TargetMode="External"/><Relationship Id="rId953" Type="http://schemas.openxmlformats.org/officeDocument/2006/relationships/hyperlink" Target="https://www.filmaffinity.com/es/film852354.html" TargetMode="External"/><Relationship Id="rId82" Type="http://schemas.openxmlformats.org/officeDocument/2006/relationships/hyperlink" Target="https://www.filmaffinity.com/es/film372637.html" TargetMode="External"/><Relationship Id="rId385" Type="http://schemas.openxmlformats.org/officeDocument/2006/relationships/hyperlink" Target="https://www.filmaffinity.com/es/film301557.html" TargetMode="External"/><Relationship Id="rId592" Type="http://schemas.openxmlformats.org/officeDocument/2006/relationships/hyperlink" Target="https://www.filmaffinity.com/es/film461445.html" TargetMode="External"/><Relationship Id="rId606" Type="http://schemas.openxmlformats.org/officeDocument/2006/relationships/hyperlink" Target="https://www.filmaffinity.com/es/film957501.html" TargetMode="External"/><Relationship Id="rId813" Type="http://schemas.openxmlformats.org/officeDocument/2006/relationships/hyperlink" Target="https://www.filmaffinity.com/es/film668232.html" TargetMode="External"/><Relationship Id="rId245" Type="http://schemas.openxmlformats.org/officeDocument/2006/relationships/hyperlink" Target="https://www.filmaffinity.com/es/film908796.html" TargetMode="External"/><Relationship Id="rId452" Type="http://schemas.openxmlformats.org/officeDocument/2006/relationships/hyperlink" Target="https://www.filmaffinity.com/es/film740252.html" TargetMode="External"/><Relationship Id="rId897" Type="http://schemas.openxmlformats.org/officeDocument/2006/relationships/hyperlink" Target="https://www.filmaffinity.com/es/film926813.html" TargetMode="External"/><Relationship Id="rId105" Type="http://schemas.openxmlformats.org/officeDocument/2006/relationships/hyperlink" Target="https://www.filmaffinity.com/es/film226427.html" TargetMode="External"/><Relationship Id="rId312" Type="http://schemas.openxmlformats.org/officeDocument/2006/relationships/hyperlink" Target="https://www.filmaffinity.com/es/film338095.html" TargetMode="External"/><Relationship Id="rId757" Type="http://schemas.openxmlformats.org/officeDocument/2006/relationships/hyperlink" Target="https://www.filmaffinity.com/es/film891292.html" TargetMode="External"/><Relationship Id="rId964" Type="http://schemas.openxmlformats.org/officeDocument/2006/relationships/hyperlink" Target="https://www.filmaffinity.com/es/film382807.html" TargetMode="External"/><Relationship Id="rId93" Type="http://schemas.openxmlformats.org/officeDocument/2006/relationships/hyperlink" Target="https://www.filmaffinity.com/es/film431343.html" TargetMode="External"/><Relationship Id="rId189" Type="http://schemas.openxmlformats.org/officeDocument/2006/relationships/hyperlink" Target="https://www.filmaffinity.com/es/film670342.html" TargetMode="External"/><Relationship Id="rId396" Type="http://schemas.openxmlformats.org/officeDocument/2006/relationships/hyperlink" Target="https://www.filmaffinity.com/es/film300630.html" TargetMode="External"/><Relationship Id="rId617" Type="http://schemas.openxmlformats.org/officeDocument/2006/relationships/hyperlink" Target="https://www.filmaffinity.com/es/film883154.html" TargetMode="External"/><Relationship Id="rId824" Type="http://schemas.openxmlformats.org/officeDocument/2006/relationships/hyperlink" Target="https://www.filmaffinity.com/es/film924698.html" TargetMode="External"/><Relationship Id="rId256" Type="http://schemas.openxmlformats.org/officeDocument/2006/relationships/hyperlink" Target="https://www.filmaffinity.com/es/film677939.html" TargetMode="External"/><Relationship Id="rId463" Type="http://schemas.openxmlformats.org/officeDocument/2006/relationships/hyperlink" Target="https://www.filmaffinity.com/es/film735081.html" TargetMode="External"/><Relationship Id="rId670" Type="http://schemas.openxmlformats.org/officeDocument/2006/relationships/hyperlink" Target="https://www.filmaffinity.com/es/film794748.html" TargetMode="External"/><Relationship Id="rId116" Type="http://schemas.openxmlformats.org/officeDocument/2006/relationships/hyperlink" Target="https://www.filmaffinity.com/es/film952728.html" TargetMode="External"/><Relationship Id="rId323" Type="http://schemas.openxmlformats.org/officeDocument/2006/relationships/hyperlink" Target="https://www.filmaffinity.com/es/film705124.html" TargetMode="External"/><Relationship Id="rId530" Type="http://schemas.openxmlformats.org/officeDocument/2006/relationships/hyperlink" Target="https://www.filmaffinity.com/es/film526605.html" TargetMode="External"/><Relationship Id="rId768" Type="http://schemas.openxmlformats.org/officeDocument/2006/relationships/hyperlink" Target="https://www.filmaffinity.com/es/film464694.html" TargetMode="External"/><Relationship Id="rId20" Type="http://schemas.openxmlformats.org/officeDocument/2006/relationships/hyperlink" Target="https://www.filmaffinity.com/es/film345561.html" TargetMode="External"/><Relationship Id="rId628" Type="http://schemas.openxmlformats.org/officeDocument/2006/relationships/hyperlink" Target="https://www.filmaffinity.com/es/film457702.html" TargetMode="External"/><Relationship Id="rId835" Type="http://schemas.openxmlformats.org/officeDocument/2006/relationships/hyperlink" Target="https://www.filmaffinity.com/es/film346540.html" TargetMode="External"/><Relationship Id="rId267" Type="http://schemas.openxmlformats.org/officeDocument/2006/relationships/hyperlink" Target="https://www.filmaffinity.com/es/film687980.html" TargetMode="External"/><Relationship Id="rId474" Type="http://schemas.openxmlformats.org/officeDocument/2006/relationships/hyperlink" Target="https://www.filmaffinity.com/es/film189005.html" TargetMode="External"/><Relationship Id="rId127" Type="http://schemas.openxmlformats.org/officeDocument/2006/relationships/hyperlink" Target="https://www.filmaffinity.com/es/film385351.html" TargetMode="External"/><Relationship Id="rId681" Type="http://schemas.openxmlformats.org/officeDocument/2006/relationships/hyperlink" Target="https://www.filmaffinity.com/es/film615543.html" TargetMode="External"/><Relationship Id="rId779" Type="http://schemas.openxmlformats.org/officeDocument/2006/relationships/hyperlink" Target="https://www.filmaffinity.com/es/film464633.html" TargetMode="External"/><Relationship Id="rId902" Type="http://schemas.openxmlformats.org/officeDocument/2006/relationships/hyperlink" Target="https://www.filmaffinity.com/es/film897624.html" TargetMode="External"/><Relationship Id="rId31" Type="http://schemas.openxmlformats.org/officeDocument/2006/relationships/hyperlink" Target="https://www.filmaffinity.com/es/film417785.html" TargetMode="External"/><Relationship Id="rId334" Type="http://schemas.openxmlformats.org/officeDocument/2006/relationships/hyperlink" Target="https://www.filmaffinity.com/es/film304456.html" TargetMode="External"/><Relationship Id="rId541" Type="http://schemas.openxmlformats.org/officeDocument/2006/relationships/hyperlink" Target="https://www.filmaffinity.com/es/film511077.html" TargetMode="External"/><Relationship Id="rId639" Type="http://schemas.openxmlformats.org/officeDocument/2006/relationships/hyperlink" Target="https://www.filmaffinity.com/es/film174560.html" TargetMode="External"/><Relationship Id="rId180" Type="http://schemas.openxmlformats.org/officeDocument/2006/relationships/hyperlink" Target="https://www.filmaffinity.com/es/film864581.html" TargetMode="External"/><Relationship Id="rId278" Type="http://schemas.openxmlformats.org/officeDocument/2006/relationships/hyperlink" Target="https://www.filmaffinity.com/es/film401079.html" TargetMode="External"/><Relationship Id="rId401" Type="http://schemas.openxmlformats.org/officeDocument/2006/relationships/hyperlink" Target="https://www.filmaffinity.com/es/film765666.html" TargetMode="External"/><Relationship Id="rId846" Type="http://schemas.openxmlformats.org/officeDocument/2006/relationships/hyperlink" Target="https://www.filmaffinity.com/es/film491812.html" TargetMode="External"/><Relationship Id="rId485" Type="http://schemas.openxmlformats.org/officeDocument/2006/relationships/hyperlink" Target="https://www.filmaffinity.com/es/film807788.html" TargetMode="External"/><Relationship Id="rId692" Type="http://schemas.openxmlformats.org/officeDocument/2006/relationships/hyperlink" Target="https://www.filmaffinity.com/es/film376816.html" TargetMode="External"/><Relationship Id="rId706" Type="http://schemas.openxmlformats.org/officeDocument/2006/relationships/hyperlink" Target="https://www.filmaffinity.com/es/film985264.html" TargetMode="External"/><Relationship Id="rId913" Type="http://schemas.openxmlformats.org/officeDocument/2006/relationships/hyperlink" Target="https://www.filmaffinity.com/es/film126686.html" TargetMode="External"/><Relationship Id="rId42" Type="http://schemas.openxmlformats.org/officeDocument/2006/relationships/hyperlink" Target="https://www.filmaffinity.com/es/film352576.html" TargetMode="External"/><Relationship Id="rId138" Type="http://schemas.openxmlformats.org/officeDocument/2006/relationships/hyperlink" Target="https://www.filmaffinity.com/es/film765028.html" TargetMode="External"/><Relationship Id="rId345" Type="http://schemas.openxmlformats.org/officeDocument/2006/relationships/hyperlink" Target="https://www.filmaffinity.com/es/film885894.html" TargetMode="External"/><Relationship Id="rId552" Type="http://schemas.openxmlformats.org/officeDocument/2006/relationships/hyperlink" Target="https://www.filmaffinity.com/es/film358442.html" TargetMode="External"/><Relationship Id="rId191" Type="http://schemas.openxmlformats.org/officeDocument/2006/relationships/hyperlink" Target="https://www.filmaffinity.com/es/film157007.html" TargetMode="External"/><Relationship Id="rId205" Type="http://schemas.openxmlformats.org/officeDocument/2006/relationships/hyperlink" Target="https://www.filmaffinity.com/es/film509262.html" TargetMode="External"/><Relationship Id="rId412" Type="http://schemas.openxmlformats.org/officeDocument/2006/relationships/hyperlink" Target="https://www.filmaffinity.com/es/film679709.html" TargetMode="External"/><Relationship Id="rId857" Type="http://schemas.openxmlformats.org/officeDocument/2006/relationships/hyperlink" Target="https://www.filmaffinity.com/es/film182008.html" TargetMode="External"/><Relationship Id="rId289" Type="http://schemas.openxmlformats.org/officeDocument/2006/relationships/hyperlink" Target="https://www.filmaffinity.com/es/film334167.html" TargetMode="External"/><Relationship Id="rId496" Type="http://schemas.openxmlformats.org/officeDocument/2006/relationships/hyperlink" Target="https://www.filmaffinity.com/es/film569097.html" TargetMode="External"/><Relationship Id="rId717" Type="http://schemas.openxmlformats.org/officeDocument/2006/relationships/hyperlink" Target="https://www.filmaffinity.com/es/film897142.html" TargetMode="External"/><Relationship Id="rId924" Type="http://schemas.openxmlformats.org/officeDocument/2006/relationships/hyperlink" Target="https://www.filmaffinity.com/es/film658414.html" TargetMode="External"/><Relationship Id="rId53" Type="http://schemas.openxmlformats.org/officeDocument/2006/relationships/hyperlink" Target="https://www.filmaffinity.com/es/film412676.html" TargetMode="External"/><Relationship Id="rId149" Type="http://schemas.openxmlformats.org/officeDocument/2006/relationships/hyperlink" Target="https://www.filmaffinity.com/es/film170770.html" TargetMode="External"/><Relationship Id="rId356" Type="http://schemas.openxmlformats.org/officeDocument/2006/relationships/hyperlink" Target="https://www.filmaffinity.com/es/film181409.html" TargetMode="External"/><Relationship Id="rId563" Type="http://schemas.openxmlformats.org/officeDocument/2006/relationships/hyperlink" Target="https://www.filmaffinity.com/es/film917464.html" TargetMode="External"/><Relationship Id="rId770" Type="http://schemas.openxmlformats.org/officeDocument/2006/relationships/hyperlink" Target="https://www.filmaffinity.com/es/film384639.html" TargetMode="External"/><Relationship Id="rId216" Type="http://schemas.openxmlformats.org/officeDocument/2006/relationships/hyperlink" Target="https://www.filmaffinity.com/es/film675920.html" TargetMode="External"/><Relationship Id="rId423" Type="http://schemas.openxmlformats.org/officeDocument/2006/relationships/hyperlink" Target="https://www.filmaffinity.com/es/film544125.html" TargetMode="External"/><Relationship Id="rId868" Type="http://schemas.openxmlformats.org/officeDocument/2006/relationships/hyperlink" Target="https://www.filmaffinity.com/es/film179421.html" TargetMode="External"/><Relationship Id="rId630" Type="http://schemas.openxmlformats.org/officeDocument/2006/relationships/hyperlink" Target="https://www.filmaffinity.com/es/film281560.html" TargetMode="External"/><Relationship Id="rId728" Type="http://schemas.openxmlformats.org/officeDocument/2006/relationships/hyperlink" Target="https://www.filmaffinity.com/es/film804640.html" TargetMode="External"/><Relationship Id="rId935" Type="http://schemas.openxmlformats.org/officeDocument/2006/relationships/hyperlink" Target="https://www.filmaffinity.com/es/film131373.html" TargetMode="External"/><Relationship Id="rId64" Type="http://schemas.openxmlformats.org/officeDocument/2006/relationships/hyperlink" Target="https://www.filmaffinity.com/es/film326630.html" TargetMode="External"/><Relationship Id="rId367" Type="http://schemas.openxmlformats.org/officeDocument/2006/relationships/hyperlink" Target="https://www.filmaffinity.com/es/film116371.html" TargetMode="External"/><Relationship Id="rId574" Type="http://schemas.openxmlformats.org/officeDocument/2006/relationships/hyperlink" Target="https://www.filmaffinity.com/es/film307370.html" TargetMode="External"/><Relationship Id="rId227" Type="http://schemas.openxmlformats.org/officeDocument/2006/relationships/hyperlink" Target="https://www.filmaffinity.com/es/film152490.html" TargetMode="External"/><Relationship Id="rId781" Type="http://schemas.openxmlformats.org/officeDocument/2006/relationships/hyperlink" Target="https://www.filmaffinity.com/es/film488497.html" TargetMode="External"/><Relationship Id="rId879" Type="http://schemas.openxmlformats.org/officeDocument/2006/relationships/hyperlink" Target="https://www.filmaffinity.com/es/film358790.html" TargetMode="External"/><Relationship Id="rId434" Type="http://schemas.openxmlformats.org/officeDocument/2006/relationships/hyperlink" Target="https://www.filmaffinity.com/es/film994718.html" TargetMode="External"/><Relationship Id="rId641" Type="http://schemas.openxmlformats.org/officeDocument/2006/relationships/hyperlink" Target="https://www.filmaffinity.com/es/film159610.html" TargetMode="External"/><Relationship Id="rId739" Type="http://schemas.openxmlformats.org/officeDocument/2006/relationships/hyperlink" Target="https://www.filmaffinity.com/es/film294180.html" TargetMode="External"/><Relationship Id="rId280" Type="http://schemas.openxmlformats.org/officeDocument/2006/relationships/hyperlink" Target="https://www.filmaffinity.com/es/film209211.html" TargetMode="External"/><Relationship Id="rId501" Type="http://schemas.openxmlformats.org/officeDocument/2006/relationships/hyperlink" Target="https://www.filmaffinity.com/es/film974017.html" TargetMode="External"/><Relationship Id="rId946" Type="http://schemas.openxmlformats.org/officeDocument/2006/relationships/hyperlink" Target="https://www.filmaffinity.com/es/film765030.html" TargetMode="External"/><Relationship Id="rId75" Type="http://schemas.openxmlformats.org/officeDocument/2006/relationships/hyperlink" Target="https://www.filmaffinity.com/es/film973071.html" TargetMode="External"/><Relationship Id="rId140" Type="http://schemas.openxmlformats.org/officeDocument/2006/relationships/hyperlink" Target="https://www.filmaffinity.com/es/film472142.html" TargetMode="External"/><Relationship Id="rId378" Type="http://schemas.openxmlformats.org/officeDocument/2006/relationships/hyperlink" Target="https://www.filmaffinity.com/es/film311318.html" TargetMode="External"/><Relationship Id="rId585" Type="http://schemas.openxmlformats.org/officeDocument/2006/relationships/hyperlink" Target="https://www.filmaffinity.com/es/film954447.html" TargetMode="External"/><Relationship Id="rId792" Type="http://schemas.openxmlformats.org/officeDocument/2006/relationships/hyperlink" Target="https://www.filmaffinity.com/es/film951006.html" TargetMode="External"/><Relationship Id="rId806" Type="http://schemas.openxmlformats.org/officeDocument/2006/relationships/hyperlink" Target="https://www.filmaffinity.com/es/film484467.html" TargetMode="External"/><Relationship Id="rId6" Type="http://schemas.openxmlformats.org/officeDocument/2006/relationships/hyperlink" Target="https://www.filmaffinity.com/es/film136577.html" TargetMode="External"/><Relationship Id="rId238" Type="http://schemas.openxmlformats.org/officeDocument/2006/relationships/hyperlink" Target="https://www.filmaffinity.com/es/film114579.html" TargetMode="External"/><Relationship Id="rId445" Type="http://schemas.openxmlformats.org/officeDocument/2006/relationships/hyperlink" Target="https://www.filmaffinity.com/es/film938328.html" TargetMode="External"/><Relationship Id="rId652" Type="http://schemas.openxmlformats.org/officeDocument/2006/relationships/hyperlink" Target="https://www.filmaffinity.com/es/film455839.html" TargetMode="External"/><Relationship Id="rId291" Type="http://schemas.openxmlformats.org/officeDocument/2006/relationships/hyperlink" Target="https://www.filmaffinity.com/es/film456221.html" TargetMode="External"/><Relationship Id="rId305" Type="http://schemas.openxmlformats.org/officeDocument/2006/relationships/hyperlink" Target="https://www.filmaffinity.com/es/film145687.html" TargetMode="External"/><Relationship Id="rId512" Type="http://schemas.openxmlformats.org/officeDocument/2006/relationships/hyperlink" Target="https://www.filmaffinity.com/es/film407150.html" TargetMode="External"/><Relationship Id="rId957" Type="http://schemas.openxmlformats.org/officeDocument/2006/relationships/hyperlink" Target="https://www.filmaffinity.com/es/film443503.html" TargetMode="External"/><Relationship Id="rId86" Type="http://schemas.openxmlformats.org/officeDocument/2006/relationships/hyperlink" Target="https://www.filmaffinity.com/es/film874811.html" TargetMode="External"/><Relationship Id="rId151" Type="http://schemas.openxmlformats.org/officeDocument/2006/relationships/hyperlink" Target="https://www.filmaffinity.com/es/film832057.html" TargetMode="External"/><Relationship Id="rId389" Type="http://schemas.openxmlformats.org/officeDocument/2006/relationships/hyperlink" Target="https://www.filmaffinity.com/es/film605090.html" TargetMode="External"/><Relationship Id="rId596" Type="http://schemas.openxmlformats.org/officeDocument/2006/relationships/hyperlink" Target="https://www.filmaffinity.com/es/film610883.html" TargetMode="External"/><Relationship Id="rId817" Type="http://schemas.openxmlformats.org/officeDocument/2006/relationships/hyperlink" Target="https://www.filmaffinity.com/es/film599360.html" TargetMode="External"/><Relationship Id="rId249" Type="http://schemas.openxmlformats.org/officeDocument/2006/relationships/hyperlink" Target="https://www.filmaffinity.com/es/film914050.html" TargetMode="External"/><Relationship Id="rId456" Type="http://schemas.openxmlformats.org/officeDocument/2006/relationships/hyperlink" Target="https://www.filmaffinity.com/es/film359244.html" TargetMode="External"/><Relationship Id="rId663" Type="http://schemas.openxmlformats.org/officeDocument/2006/relationships/hyperlink" Target="https://www.filmaffinity.com/es/film907984.html" TargetMode="External"/><Relationship Id="rId870" Type="http://schemas.openxmlformats.org/officeDocument/2006/relationships/hyperlink" Target="https://www.filmaffinity.com/es/film375488.html" TargetMode="External"/><Relationship Id="rId13" Type="http://schemas.openxmlformats.org/officeDocument/2006/relationships/hyperlink" Target="https://www.filmaffinity.com/es/film503886.html" TargetMode="External"/><Relationship Id="rId109" Type="http://schemas.openxmlformats.org/officeDocument/2006/relationships/hyperlink" Target="https://www.filmaffinity.com/es/film384174.html" TargetMode="External"/><Relationship Id="rId316" Type="http://schemas.openxmlformats.org/officeDocument/2006/relationships/hyperlink" Target="https://www.filmaffinity.com/es/film843613.html" TargetMode="External"/><Relationship Id="rId523" Type="http://schemas.openxmlformats.org/officeDocument/2006/relationships/hyperlink" Target="https://www.filmaffinity.com/es/film634143.html" TargetMode="External"/><Relationship Id="rId968" Type="http://schemas.openxmlformats.org/officeDocument/2006/relationships/hyperlink" Target="https://www.filmaffinity.com/es/film173002.html" TargetMode="External"/><Relationship Id="rId97" Type="http://schemas.openxmlformats.org/officeDocument/2006/relationships/hyperlink" Target="https://www.filmaffinity.com/es/film282698.html" TargetMode="External"/><Relationship Id="rId730" Type="http://schemas.openxmlformats.org/officeDocument/2006/relationships/hyperlink" Target="https://www.filmaffinity.com/es/film456162.html" TargetMode="External"/><Relationship Id="rId828" Type="http://schemas.openxmlformats.org/officeDocument/2006/relationships/hyperlink" Target="https://www.filmaffinity.com/es/film372723.html" TargetMode="External"/><Relationship Id="rId162" Type="http://schemas.openxmlformats.org/officeDocument/2006/relationships/hyperlink" Target="https://www.filmaffinity.com/es/film204633.html" TargetMode="External"/><Relationship Id="rId467" Type="http://schemas.openxmlformats.org/officeDocument/2006/relationships/hyperlink" Target="https://www.filmaffinity.com/es/film800688.html" TargetMode="External"/><Relationship Id="rId674" Type="http://schemas.openxmlformats.org/officeDocument/2006/relationships/hyperlink" Target="https://www.filmaffinity.com/es/moviegenre.php?genre=CO&amp;attr=rat_count&amp;nodoc" TargetMode="External"/><Relationship Id="rId881" Type="http://schemas.openxmlformats.org/officeDocument/2006/relationships/hyperlink" Target="https://www.filmaffinity.com/es/film827414.html" TargetMode="External"/><Relationship Id="rId24" Type="http://schemas.openxmlformats.org/officeDocument/2006/relationships/hyperlink" Target="https://www.filmaffinity.com/es/film570812.html" TargetMode="External"/><Relationship Id="rId327" Type="http://schemas.openxmlformats.org/officeDocument/2006/relationships/hyperlink" Target="https://www.filmaffinity.com/es/film990894.html" TargetMode="External"/><Relationship Id="rId534" Type="http://schemas.openxmlformats.org/officeDocument/2006/relationships/hyperlink" Target="https://www.filmaffinity.com/es/film820751.html" TargetMode="External"/><Relationship Id="rId741" Type="http://schemas.openxmlformats.org/officeDocument/2006/relationships/hyperlink" Target="https://www.filmaffinity.com/es/film369334.html" TargetMode="External"/><Relationship Id="rId839" Type="http://schemas.openxmlformats.org/officeDocument/2006/relationships/hyperlink" Target="https://www.filmaffinity.com/es/film303075.html" TargetMode="External"/><Relationship Id="rId173" Type="http://schemas.openxmlformats.org/officeDocument/2006/relationships/hyperlink" Target="https://www.filmaffinity.com/es/film809946.html" TargetMode="External"/><Relationship Id="rId380" Type="http://schemas.openxmlformats.org/officeDocument/2006/relationships/hyperlink" Target="https://www.filmaffinity.com/es/film880655.html" TargetMode="External"/><Relationship Id="rId601" Type="http://schemas.openxmlformats.org/officeDocument/2006/relationships/hyperlink" Target="https://www.filmaffinity.com/es/film530966.html" TargetMode="External"/><Relationship Id="rId240" Type="http://schemas.openxmlformats.org/officeDocument/2006/relationships/hyperlink" Target="https://www.filmaffinity.com/es/film739823.html" TargetMode="External"/><Relationship Id="rId478" Type="http://schemas.openxmlformats.org/officeDocument/2006/relationships/hyperlink" Target="https://www.filmaffinity.com/es/film368386.html" TargetMode="External"/><Relationship Id="rId685" Type="http://schemas.openxmlformats.org/officeDocument/2006/relationships/hyperlink" Target="https://www.filmaffinity.com/es/film798621.html" TargetMode="External"/><Relationship Id="rId892" Type="http://schemas.openxmlformats.org/officeDocument/2006/relationships/hyperlink" Target="https://www.filmaffinity.com/es/film854361.html" TargetMode="External"/><Relationship Id="rId906" Type="http://schemas.openxmlformats.org/officeDocument/2006/relationships/hyperlink" Target="https://www.filmaffinity.com/es/film583362.html" TargetMode="External"/><Relationship Id="rId35" Type="http://schemas.openxmlformats.org/officeDocument/2006/relationships/hyperlink" Target="https://www.filmaffinity.com/es/film647551.html" TargetMode="External"/><Relationship Id="rId100" Type="http://schemas.openxmlformats.org/officeDocument/2006/relationships/hyperlink" Target="https://www.filmaffinity.com/es/film793766.html" TargetMode="External"/><Relationship Id="rId338" Type="http://schemas.openxmlformats.org/officeDocument/2006/relationships/hyperlink" Target="https://www.filmaffinity.com/es/film530747.html" TargetMode="External"/><Relationship Id="rId545" Type="http://schemas.openxmlformats.org/officeDocument/2006/relationships/hyperlink" Target="https://www.filmaffinity.com/es/film942038.html" TargetMode="External"/><Relationship Id="rId752" Type="http://schemas.openxmlformats.org/officeDocument/2006/relationships/hyperlink" Target="https://www.filmaffinity.com/es/film947221.html" TargetMode="External"/><Relationship Id="rId184" Type="http://schemas.openxmlformats.org/officeDocument/2006/relationships/hyperlink" Target="https://www.filmaffinity.com/es/film678897.html" TargetMode="External"/><Relationship Id="rId391" Type="http://schemas.openxmlformats.org/officeDocument/2006/relationships/hyperlink" Target="https://www.filmaffinity.com/es/film569795.html" TargetMode="External"/><Relationship Id="rId405" Type="http://schemas.openxmlformats.org/officeDocument/2006/relationships/hyperlink" Target="https://www.filmaffinity.com/es/film517417.html" TargetMode="External"/><Relationship Id="rId612" Type="http://schemas.openxmlformats.org/officeDocument/2006/relationships/hyperlink" Target="https://www.filmaffinity.com/es/film602812.html" TargetMode="External"/><Relationship Id="rId251" Type="http://schemas.openxmlformats.org/officeDocument/2006/relationships/hyperlink" Target="https://www.filmaffinity.com/es/film734637.html" TargetMode="External"/><Relationship Id="rId489" Type="http://schemas.openxmlformats.org/officeDocument/2006/relationships/hyperlink" Target="https://www.filmaffinity.com/es/film571300.html" TargetMode="External"/><Relationship Id="rId696" Type="http://schemas.openxmlformats.org/officeDocument/2006/relationships/hyperlink" Target="https://www.filmaffinity.com/es/film250381.html" TargetMode="External"/><Relationship Id="rId917" Type="http://schemas.openxmlformats.org/officeDocument/2006/relationships/hyperlink" Target="https://www.filmaffinity.com/es/film760103.html" TargetMode="External"/><Relationship Id="rId46" Type="http://schemas.openxmlformats.org/officeDocument/2006/relationships/hyperlink" Target="https://www.filmaffinity.com/es/film625228.html" TargetMode="External"/><Relationship Id="rId349" Type="http://schemas.openxmlformats.org/officeDocument/2006/relationships/hyperlink" Target="https://www.filmaffinity.com/es/film706925.html" TargetMode="External"/><Relationship Id="rId556" Type="http://schemas.openxmlformats.org/officeDocument/2006/relationships/hyperlink" Target="https://www.filmaffinity.com/es/film271168.html" TargetMode="External"/><Relationship Id="rId763" Type="http://schemas.openxmlformats.org/officeDocument/2006/relationships/hyperlink" Target="https://www.filmaffinity.com/es/film777898.html" TargetMode="External"/><Relationship Id="rId111" Type="http://schemas.openxmlformats.org/officeDocument/2006/relationships/hyperlink" Target="https://www.filmaffinity.com/es/film768790.html" TargetMode="External"/><Relationship Id="rId195" Type="http://schemas.openxmlformats.org/officeDocument/2006/relationships/hyperlink" Target="https://www.filmaffinity.com/es/film426212.html" TargetMode="External"/><Relationship Id="rId209" Type="http://schemas.openxmlformats.org/officeDocument/2006/relationships/hyperlink" Target="https://www.filmaffinity.com/es/film582847.html" TargetMode="External"/><Relationship Id="rId416" Type="http://schemas.openxmlformats.org/officeDocument/2006/relationships/hyperlink" Target="https://www.filmaffinity.com/es/film237312.html" TargetMode="External"/><Relationship Id="rId970" Type="http://schemas.openxmlformats.org/officeDocument/2006/relationships/hyperlink" Target="https://www.filmaffinity.com/es/film927350.html" TargetMode="External"/><Relationship Id="rId623" Type="http://schemas.openxmlformats.org/officeDocument/2006/relationships/hyperlink" Target="https://www.filmaffinity.com/es/film281263.html" TargetMode="External"/><Relationship Id="rId830" Type="http://schemas.openxmlformats.org/officeDocument/2006/relationships/hyperlink" Target="https://www.filmaffinity.com/es/film166944.html" TargetMode="External"/><Relationship Id="rId928" Type="http://schemas.openxmlformats.org/officeDocument/2006/relationships/hyperlink" Target="https://www.filmaffinity.com/es/film928830.html" TargetMode="External"/><Relationship Id="rId57" Type="http://schemas.openxmlformats.org/officeDocument/2006/relationships/hyperlink" Target="https://www.filmaffinity.com/es/film699086.html" TargetMode="External"/><Relationship Id="rId262" Type="http://schemas.openxmlformats.org/officeDocument/2006/relationships/hyperlink" Target="https://www.filmaffinity.com/es/film706641.html" TargetMode="External"/><Relationship Id="rId567" Type="http://schemas.openxmlformats.org/officeDocument/2006/relationships/hyperlink" Target="https://www.filmaffinity.com/es/film257442.html" TargetMode="External"/><Relationship Id="rId122" Type="http://schemas.openxmlformats.org/officeDocument/2006/relationships/hyperlink" Target="https://www.filmaffinity.com/es/film472271.html" TargetMode="External"/><Relationship Id="rId774" Type="http://schemas.openxmlformats.org/officeDocument/2006/relationships/hyperlink" Target="https://www.filmaffinity.com/es/film875073.html" TargetMode="External"/><Relationship Id="rId427" Type="http://schemas.openxmlformats.org/officeDocument/2006/relationships/hyperlink" Target="https://www.filmaffinity.com/es/film896809.html" TargetMode="External"/><Relationship Id="rId634" Type="http://schemas.openxmlformats.org/officeDocument/2006/relationships/hyperlink" Target="https://www.filmaffinity.com/es/film736154.html" TargetMode="External"/><Relationship Id="rId841" Type="http://schemas.openxmlformats.org/officeDocument/2006/relationships/hyperlink" Target="https://www.filmaffinity.com/es/film757813.html" TargetMode="External"/><Relationship Id="rId273" Type="http://schemas.openxmlformats.org/officeDocument/2006/relationships/hyperlink" Target="https://www.filmaffinity.com/es/film742468.html" TargetMode="External"/><Relationship Id="rId480" Type="http://schemas.openxmlformats.org/officeDocument/2006/relationships/hyperlink" Target="https://www.filmaffinity.com/es/film186830.html" TargetMode="External"/><Relationship Id="rId701" Type="http://schemas.openxmlformats.org/officeDocument/2006/relationships/hyperlink" Target="https://www.filmaffinity.com/es/film752896.html" TargetMode="External"/><Relationship Id="rId939" Type="http://schemas.openxmlformats.org/officeDocument/2006/relationships/hyperlink" Target="https://www.filmaffinity.com/es/film860304.html" TargetMode="External"/><Relationship Id="rId68" Type="http://schemas.openxmlformats.org/officeDocument/2006/relationships/hyperlink" Target="https://www.filmaffinity.com/es/film567394.html" TargetMode="External"/><Relationship Id="rId133" Type="http://schemas.openxmlformats.org/officeDocument/2006/relationships/hyperlink" Target="https://www.filmaffinity.com/es/film781059.html" TargetMode="External"/><Relationship Id="rId340" Type="http://schemas.openxmlformats.org/officeDocument/2006/relationships/hyperlink" Target="https://www.filmaffinity.com/es/film701328.html" TargetMode="External"/><Relationship Id="rId578" Type="http://schemas.openxmlformats.org/officeDocument/2006/relationships/hyperlink" Target="https://www.filmaffinity.com/es/film457375.html" TargetMode="External"/><Relationship Id="rId785" Type="http://schemas.openxmlformats.org/officeDocument/2006/relationships/hyperlink" Target="https://www.filmaffinity.com/es/film400789.html" TargetMode="External"/><Relationship Id="rId200" Type="http://schemas.openxmlformats.org/officeDocument/2006/relationships/hyperlink" Target="https://www.filmaffinity.com/es/film438937.html" TargetMode="External"/><Relationship Id="rId438" Type="http://schemas.openxmlformats.org/officeDocument/2006/relationships/hyperlink" Target="https://www.filmaffinity.com/es/film117377.html" TargetMode="External"/><Relationship Id="rId645" Type="http://schemas.openxmlformats.org/officeDocument/2006/relationships/hyperlink" Target="https://www.filmaffinity.com/es/film561962.html" TargetMode="External"/><Relationship Id="rId852" Type="http://schemas.openxmlformats.org/officeDocument/2006/relationships/hyperlink" Target="https://www.filmaffinity.com/es/film749632.html" TargetMode="External"/><Relationship Id="rId284" Type="http://schemas.openxmlformats.org/officeDocument/2006/relationships/hyperlink" Target="https://www.filmaffinity.com/es/film411011.html" TargetMode="External"/><Relationship Id="rId491" Type="http://schemas.openxmlformats.org/officeDocument/2006/relationships/hyperlink" Target="https://www.filmaffinity.com/es/film501865.html" TargetMode="External"/><Relationship Id="rId505" Type="http://schemas.openxmlformats.org/officeDocument/2006/relationships/hyperlink" Target="https://www.filmaffinity.com/es/film391573.html" TargetMode="External"/><Relationship Id="rId712" Type="http://schemas.openxmlformats.org/officeDocument/2006/relationships/hyperlink" Target="https://www.filmaffinity.com/es/film795850.html" TargetMode="External"/><Relationship Id="rId79" Type="http://schemas.openxmlformats.org/officeDocument/2006/relationships/hyperlink" Target="https://www.filmaffinity.com/es/film524439.html" TargetMode="External"/><Relationship Id="rId144" Type="http://schemas.openxmlformats.org/officeDocument/2006/relationships/hyperlink" Target="https://www.filmaffinity.com/es/film901485.html" TargetMode="External"/><Relationship Id="rId589" Type="http://schemas.openxmlformats.org/officeDocument/2006/relationships/hyperlink" Target="https://www.filmaffinity.com/es/film330840.html" TargetMode="External"/><Relationship Id="rId796" Type="http://schemas.openxmlformats.org/officeDocument/2006/relationships/hyperlink" Target="https://www.filmaffinity.com/es/film358657.html" TargetMode="External"/><Relationship Id="rId351" Type="http://schemas.openxmlformats.org/officeDocument/2006/relationships/hyperlink" Target="https://www.filmaffinity.com/es/film121870.html" TargetMode="External"/><Relationship Id="rId449" Type="http://schemas.openxmlformats.org/officeDocument/2006/relationships/hyperlink" Target="https://www.filmaffinity.com/es/film194035.html" TargetMode="External"/><Relationship Id="rId656" Type="http://schemas.openxmlformats.org/officeDocument/2006/relationships/hyperlink" Target="https://www.filmaffinity.com/es/film689960.html" TargetMode="External"/><Relationship Id="rId863" Type="http://schemas.openxmlformats.org/officeDocument/2006/relationships/hyperlink" Target="https://www.filmaffinity.com/es/film406284.html" TargetMode="External"/><Relationship Id="rId211" Type="http://schemas.openxmlformats.org/officeDocument/2006/relationships/hyperlink" Target="https://www.filmaffinity.com/es/film520253.html" TargetMode="External"/><Relationship Id="rId295" Type="http://schemas.openxmlformats.org/officeDocument/2006/relationships/hyperlink" Target="https://www.filmaffinity.com/es/film804643.html" TargetMode="External"/><Relationship Id="rId309" Type="http://schemas.openxmlformats.org/officeDocument/2006/relationships/hyperlink" Target="https://www.filmaffinity.com/es/film286514.html" TargetMode="External"/><Relationship Id="rId516" Type="http://schemas.openxmlformats.org/officeDocument/2006/relationships/hyperlink" Target="https://www.filmaffinity.com/es/film864455.html" TargetMode="External"/><Relationship Id="rId723" Type="http://schemas.openxmlformats.org/officeDocument/2006/relationships/hyperlink" Target="https://www.filmaffinity.com/es/film623173.html" TargetMode="External"/><Relationship Id="rId930" Type="http://schemas.openxmlformats.org/officeDocument/2006/relationships/hyperlink" Target="https://www.filmaffinity.com/es/film672865.html" TargetMode="External"/><Relationship Id="rId155" Type="http://schemas.openxmlformats.org/officeDocument/2006/relationships/hyperlink" Target="https://www.filmaffinity.com/es/film799532.html" TargetMode="External"/><Relationship Id="rId362" Type="http://schemas.openxmlformats.org/officeDocument/2006/relationships/hyperlink" Target="https://www.filmaffinity.com/es/film942030.html" TargetMode="External"/><Relationship Id="rId222" Type="http://schemas.openxmlformats.org/officeDocument/2006/relationships/hyperlink" Target="https://www.filmaffinity.com/es/film467040.html" TargetMode="External"/><Relationship Id="rId667" Type="http://schemas.openxmlformats.org/officeDocument/2006/relationships/hyperlink" Target="https://www.filmaffinity.com/es/film806070.html" TargetMode="External"/><Relationship Id="rId874" Type="http://schemas.openxmlformats.org/officeDocument/2006/relationships/hyperlink" Target="https://www.filmaffinity.com/es/film404534.html" TargetMode="External"/><Relationship Id="rId17" Type="http://schemas.openxmlformats.org/officeDocument/2006/relationships/hyperlink" Target="https://www.filmaffinity.com/es/film314024.html" TargetMode="External"/><Relationship Id="rId527" Type="http://schemas.openxmlformats.org/officeDocument/2006/relationships/hyperlink" Target="https://www.filmaffinity.com/es/film190952.html" TargetMode="External"/><Relationship Id="rId734" Type="http://schemas.openxmlformats.org/officeDocument/2006/relationships/hyperlink" Target="https://www.filmaffinity.com/es/film563823.html" TargetMode="External"/><Relationship Id="rId941" Type="http://schemas.openxmlformats.org/officeDocument/2006/relationships/hyperlink" Target="https://www.filmaffinity.com/es/film881813.html" TargetMode="External"/><Relationship Id="rId70" Type="http://schemas.openxmlformats.org/officeDocument/2006/relationships/hyperlink" Target="https://www.filmaffinity.com/es/film738305.html" TargetMode="External"/><Relationship Id="rId166" Type="http://schemas.openxmlformats.org/officeDocument/2006/relationships/hyperlink" Target="https://www.filmaffinity.com/es/film890773.html" TargetMode="External"/><Relationship Id="rId373" Type="http://schemas.openxmlformats.org/officeDocument/2006/relationships/hyperlink" Target="https://www.filmaffinity.com/es/film174651.html" TargetMode="External"/><Relationship Id="rId580" Type="http://schemas.openxmlformats.org/officeDocument/2006/relationships/hyperlink" Target="https://www.filmaffinity.com/es/film358752.html" TargetMode="External"/><Relationship Id="rId801" Type="http://schemas.openxmlformats.org/officeDocument/2006/relationships/hyperlink" Target="https://www.filmaffinity.com/es/film263574.html" TargetMode="External"/><Relationship Id="rId1" Type="http://schemas.openxmlformats.org/officeDocument/2006/relationships/hyperlink" Target="https://www.filmaffinity.com/es/film864085.html" TargetMode="External"/><Relationship Id="rId233" Type="http://schemas.openxmlformats.org/officeDocument/2006/relationships/hyperlink" Target="https://www.filmaffinity.com/es/film824635.html" TargetMode="External"/><Relationship Id="rId440" Type="http://schemas.openxmlformats.org/officeDocument/2006/relationships/hyperlink" Target="https://www.filmaffinity.com/es/film305766.html" TargetMode="External"/><Relationship Id="rId678" Type="http://schemas.openxmlformats.org/officeDocument/2006/relationships/hyperlink" Target="https://www.filmaffinity.com/es/film312346.html" TargetMode="External"/><Relationship Id="rId885" Type="http://schemas.openxmlformats.org/officeDocument/2006/relationships/hyperlink" Target="https://www.filmaffinity.com/es/film996278.html" TargetMode="External"/><Relationship Id="rId28" Type="http://schemas.openxmlformats.org/officeDocument/2006/relationships/hyperlink" Target="https://www.filmaffinity.com/es/film855268.html" TargetMode="External"/><Relationship Id="rId300" Type="http://schemas.openxmlformats.org/officeDocument/2006/relationships/hyperlink" Target="https://www.filmaffinity.com/es/film188125.html" TargetMode="External"/><Relationship Id="rId538" Type="http://schemas.openxmlformats.org/officeDocument/2006/relationships/hyperlink" Target="https://www.filmaffinity.com/es/film493008.html" TargetMode="External"/><Relationship Id="rId745" Type="http://schemas.openxmlformats.org/officeDocument/2006/relationships/hyperlink" Target="https://www.filmaffinity.com/es/film675187.html" TargetMode="External"/><Relationship Id="rId952" Type="http://schemas.openxmlformats.org/officeDocument/2006/relationships/hyperlink" Target="https://www.filmaffinity.com/es/film643373.html" TargetMode="External"/><Relationship Id="rId81" Type="http://schemas.openxmlformats.org/officeDocument/2006/relationships/hyperlink" Target="https://www.filmaffinity.com/es/film721724.html" TargetMode="External"/><Relationship Id="rId177" Type="http://schemas.openxmlformats.org/officeDocument/2006/relationships/hyperlink" Target="https://www.filmaffinity.com/es/film303193.html" TargetMode="External"/><Relationship Id="rId384" Type="http://schemas.openxmlformats.org/officeDocument/2006/relationships/hyperlink" Target="https://www.filmaffinity.com/es/film928906.html" TargetMode="External"/><Relationship Id="rId591" Type="http://schemas.openxmlformats.org/officeDocument/2006/relationships/hyperlink" Target="https://www.filmaffinity.com/es/film593746.html" TargetMode="External"/><Relationship Id="rId605" Type="http://schemas.openxmlformats.org/officeDocument/2006/relationships/hyperlink" Target="https://www.filmaffinity.com/es/film871987.html" TargetMode="External"/><Relationship Id="rId812" Type="http://schemas.openxmlformats.org/officeDocument/2006/relationships/hyperlink" Target="https://www.filmaffinity.com/es/film517569.html" TargetMode="External"/><Relationship Id="rId244" Type="http://schemas.openxmlformats.org/officeDocument/2006/relationships/hyperlink" Target="https://www.filmaffinity.com/es/film986797.html" TargetMode="External"/><Relationship Id="rId689" Type="http://schemas.openxmlformats.org/officeDocument/2006/relationships/hyperlink" Target="https://www.filmaffinity.com/es/film174303.html" TargetMode="External"/><Relationship Id="rId896" Type="http://schemas.openxmlformats.org/officeDocument/2006/relationships/hyperlink" Target="https://www.filmaffinity.com/es/film520214.html" TargetMode="External"/><Relationship Id="rId39" Type="http://schemas.openxmlformats.org/officeDocument/2006/relationships/hyperlink" Target="https://www.filmaffinity.com/es/film331876.html" TargetMode="External"/><Relationship Id="rId451" Type="http://schemas.openxmlformats.org/officeDocument/2006/relationships/hyperlink" Target="https://www.filmaffinity.com/es/film810438.html" TargetMode="External"/><Relationship Id="rId549" Type="http://schemas.openxmlformats.org/officeDocument/2006/relationships/hyperlink" Target="https://www.filmaffinity.com/es/film763705.html" TargetMode="External"/><Relationship Id="rId756" Type="http://schemas.openxmlformats.org/officeDocument/2006/relationships/hyperlink" Target="https://www.filmaffinity.com/es/film869267.html" TargetMode="External"/><Relationship Id="rId104" Type="http://schemas.openxmlformats.org/officeDocument/2006/relationships/hyperlink" Target="https://www.filmaffinity.com/es/film944222.html" TargetMode="External"/><Relationship Id="rId188" Type="http://schemas.openxmlformats.org/officeDocument/2006/relationships/hyperlink" Target="https://www.filmaffinity.com/es/film535093.html" TargetMode="External"/><Relationship Id="rId311" Type="http://schemas.openxmlformats.org/officeDocument/2006/relationships/hyperlink" Target="https://www.filmaffinity.com/es/film948936.html" TargetMode="External"/><Relationship Id="rId395" Type="http://schemas.openxmlformats.org/officeDocument/2006/relationships/hyperlink" Target="https://www.filmaffinity.com/es/film409036.html" TargetMode="External"/><Relationship Id="rId409" Type="http://schemas.openxmlformats.org/officeDocument/2006/relationships/hyperlink" Target="https://www.filmaffinity.com/es/film932319.html" TargetMode="External"/><Relationship Id="rId963" Type="http://schemas.openxmlformats.org/officeDocument/2006/relationships/hyperlink" Target="https://www.filmaffinity.com/es/film984792.html" TargetMode="External"/><Relationship Id="rId92" Type="http://schemas.openxmlformats.org/officeDocument/2006/relationships/hyperlink" Target="https://www.filmaffinity.com/es/film550106.html" TargetMode="External"/><Relationship Id="rId616" Type="http://schemas.openxmlformats.org/officeDocument/2006/relationships/hyperlink" Target="https://www.filmaffinity.com/es/film722036.html" TargetMode="External"/><Relationship Id="rId823" Type="http://schemas.openxmlformats.org/officeDocument/2006/relationships/hyperlink" Target="https://www.filmaffinity.com/es/film178921.html" TargetMode="External"/><Relationship Id="rId255" Type="http://schemas.openxmlformats.org/officeDocument/2006/relationships/hyperlink" Target="https://www.filmaffinity.com/es/film664824.html" TargetMode="External"/><Relationship Id="rId297" Type="http://schemas.openxmlformats.org/officeDocument/2006/relationships/hyperlink" Target="https://www.filmaffinity.com/es/film473854.html" TargetMode="External"/><Relationship Id="rId462" Type="http://schemas.openxmlformats.org/officeDocument/2006/relationships/hyperlink" Target="https://www.filmaffinity.com/es/film215415.html" TargetMode="External"/><Relationship Id="rId518" Type="http://schemas.openxmlformats.org/officeDocument/2006/relationships/hyperlink" Target="https://www.filmaffinity.com/es/film683665.html" TargetMode="External"/><Relationship Id="rId725" Type="http://schemas.openxmlformats.org/officeDocument/2006/relationships/hyperlink" Target="https://www.filmaffinity.com/es/film752240.html" TargetMode="External"/><Relationship Id="rId932" Type="http://schemas.openxmlformats.org/officeDocument/2006/relationships/hyperlink" Target="https://www.filmaffinity.com/es/film484192.html" TargetMode="External"/><Relationship Id="rId115" Type="http://schemas.openxmlformats.org/officeDocument/2006/relationships/hyperlink" Target="https://www.filmaffinity.com/es/film423821.html" TargetMode="External"/><Relationship Id="rId157" Type="http://schemas.openxmlformats.org/officeDocument/2006/relationships/hyperlink" Target="https://www.filmaffinity.com/es/film936603.html" TargetMode="External"/><Relationship Id="rId322" Type="http://schemas.openxmlformats.org/officeDocument/2006/relationships/hyperlink" Target="https://www.filmaffinity.com/es/film798596.html" TargetMode="External"/><Relationship Id="rId364" Type="http://schemas.openxmlformats.org/officeDocument/2006/relationships/hyperlink" Target="https://www.filmaffinity.com/es/film380801.html" TargetMode="External"/><Relationship Id="rId767" Type="http://schemas.openxmlformats.org/officeDocument/2006/relationships/hyperlink" Target="https://www.filmaffinity.com/es/film959573.html" TargetMode="External"/><Relationship Id="rId61" Type="http://schemas.openxmlformats.org/officeDocument/2006/relationships/hyperlink" Target="https://www.filmaffinity.com/es/film347629.html" TargetMode="External"/><Relationship Id="rId199" Type="http://schemas.openxmlformats.org/officeDocument/2006/relationships/hyperlink" Target="https://www.filmaffinity.com/es/film190381.html" TargetMode="External"/><Relationship Id="rId571" Type="http://schemas.openxmlformats.org/officeDocument/2006/relationships/hyperlink" Target="https://www.filmaffinity.com/es/film599603.html" TargetMode="External"/><Relationship Id="rId627" Type="http://schemas.openxmlformats.org/officeDocument/2006/relationships/hyperlink" Target="https://www.filmaffinity.com/es/film223540.html" TargetMode="External"/><Relationship Id="rId669" Type="http://schemas.openxmlformats.org/officeDocument/2006/relationships/hyperlink" Target="https://www.filmaffinity.com/es/film506948.html" TargetMode="External"/><Relationship Id="rId834" Type="http://schemas.openxmlformats.org/officeDocument/2006/relationships/hyperlink" Target="https://www.filmaffinity.com/es/film730528.html" TargetMode="External"/><Relationship Id="rId876" Type="http://schemas.openxmlformats.org/officeDocument/2006/relationships/hyperlink" Target="https://www.filmaffinity.com/es/film345633.html" TargetMode="External"/><Relationship Id="rId19" Type="http://schemas.openxmlformats.org/officeDocument/2006/relationships/hyperlink" Target="https://www.filmaffinity.com/es/film977728.html" TargetMode="External"/><Relationship Id="rId224" Type="http://schemas.openxmlformats.org/officeDocument/2006/relationships/hyperlink" Target="https://www.filmaffinity.com/es/film195486.html" TargetMode="External"/><Relationship Id="rId266" Type="http://schemas.openxmlformats.org/officeDocument/2006/relationships/hyperlink" Target="https://www.filmaffinity.com/es/film894731.html" TargetMode="External"/><Relationship Id="rId431" Type="http://schemas.openxmlformats.org/officeDocument/2006/relationships/hyperlink" Target="https://www.filmaffinity.com/es/film705124.html" TargetMode="External"/><Relationship Id="rId473" Type="http://schemas.openxmlformats.org/officeDocument/2006/relationships/hyperlink" Target="https://www.filmaffinity.com/es/film441023.html" TargetMode="External"/><Relationship Id="rId529" Type="http://schemas.openxmlformats.org/officeDocument/2006/relationships/hyperlink" Target="https://www.filmaffinity.com/es/film359543.html" TargetMode="External"/><Relationship Id="rId680" Type="http://schemas.openxmlformats.org/officeDocument/2006/relationships/hyperlink" Target="https://www.filmaffinity.com/es/film981917.html" TargetMode="External"/><Relationship Id="rId736" Type="http://schemas.openxmlformats.org/officeDocument/2006/relationships/hyperlink" Target="https://www.filmaffinity.com/es/film609968.html" TargetMode="External"/><Relationship Id="rId901" Type="http://schemas.openxmlformats.org/officeDocument/2006/relationships/hyperlink" Target="https://www.filmaffinity.com/es/film175599.html" TargetMode="External"/><Relationship Id="rId30" Type="http://schemas.openxmlformats.org/officeDocument/2006/relationships/hyperlink" Target="https://www.filmaffinity.com/es/film466912.html" TargetMode="External"/><Relationship Id="rId126" Type="http://schemas.openxmlformats.org/officeDocument/2006/relationships/hyperlink" Target="https://www.filmaffinity.com/es/film823940.html" TargetMode="External"/><Relationship Id="rId168" Type="http://schemas.openxmlformats.org/officeDocument/2006/relationships/hyperlink" Target="https://www.filmaffinity.com/es/film734628.html" TargetMode="External"/><Relationship Id="rId333" Type="http://schemas.openxmlformats.org/officeDocument/2006/relationships/hyperlink" Target="https://www.filmaffinity.com/es/film911037.html" TargetMode="External"/><Relationship Id="rId540" Type="http://schemas.openxmlformats.org/officeDocument/2006/relationships/hyperlink" Target="https://www.filmaffinity.com/es/film183062.html" TargetMode="External"/><Relationship Id="rId778" Type="http://schemas.openxmlformats.org/officeDocument/2006/relationships/hyperlink" Target="https://www.filmaffinity.com/es/film806482.html" TargetMode="External"/><Relationship Id="rId943" Type="http://schemas.openxmlformats.org/officeDocument/2006/relationships/hyperlink" Target="https://www.filmaffinity.com/es/film990161.html" TargetMode="External"/><Relationship Id="rId72" Type="http://schemas.openxmlformats.org/officeDocument/2006/relationships/hyperlink" Target="https://www.filmaffinity.com/es/film465567.html" TargetMode="External"/><Relationship Id="rId375" Type="http://schemas.openxmlformats.org/officeDocument/2006/relationships/hyperlink" Target="https://www.filmaffinity.com/es/film784946.html" TargetMode="External"/><Relationship Id="rId582" Type="http://schemas.openxmlformats.org/officeDocument/2006/relationships/hyperlink" Target="https://www.filmaffinity.com/es/film522089.html" TargetMode="External"/><Relationship Id="rId638" Type="http://schemas.openxmlformats.org/officeDocument/2006/relationships/hyperlink" Target="https://www.filmaffinity.com/es/film654571.html" TargetMode="External"/><Relationship Id="rId803" Type="http://schemas.openxmlformats.org/officeDocument/2006/relationships/hyperlink" Target="https://www.filmaffinity.com/es/film404721.html" TargetMode="External"/><Relationship Id="rId845" Type="http://schemas.openxmlformats.org/officeDocument/2006/relationships/hyperlink" Target="https://www.filmaffinity.com/es/film738775.html" TargetMode="External"/><Relationship Id="rId3" Type="http://schemas.openxmlformats.org/officeDocument/2006/relationships/hyperlink" Target="https://www.filmaffinity.com/es/film391794.html" TargetMode="External"/><Relationship Id="rId235" Type="http://schemas.openxmlformats.org/officeDocument/2006/relationships/hyperlink" Target="https://www.filmaffinity.com/es/film616895.html" TargetMode="External"/><Relationship Id="rId277" Type="http://schemas.openxmlformats.org/officeDocument/2006/relationships/hyperlink" Target="https://www.filmaffinity.com/es/film880221.html" TargetMode="External"/><Relationship Id="rId400" Type="http://schemas.openxmlformats.org/officeDocument/2006/relationships/hyperlink" Target="https://www.filmaffinity.com/es/film270304.html" TargetMode="External"/><Relationship Id="rId442" Type="http://schemas.openxmlformats.org/officeDocument/2006/relationships/hyperlink" Target="https://www.filmaffinity.com/es/film535533.html" TargetMode="External"/><Relationship Id="rId484" Type="http://schemas.openxmlformats.org/officeDocument/2006/relationships/hyperlink" Target="https://www.filmaffinity.com/es/film155219.html" TargetMode="External"/><Relationship Id="rId705" Type="http://schemas.openxmlformats.org/officeDocument/2006/relationships/hyperlink" Target="https://www.filmaffinity.com/es/film725310.html" TargetMode="External"/><Relationship Id="rId887" Type="http://schemas.openxmlformats.org/officeDocument/2006/relationships/hyperlink" Target="https://www.filmaffinity.com/es/film432575.html" TargetMode="External"/><Relationship Id="rId137" Type="http://schemas.openxmlformats.org/officeDocument/2006/relationships/hyperlink" Target="https://www.filmaffinity.com/es/film477776.html" TargetMode="External"/><Relationship Id="rId302" Type="http://schemas.openxmlformats.org/officeDocument/2006/relationships/hyperlink" Target="https://www.filmaffinity.com/es/film265349.html" TargetMode="External"/><Relationship Id="rId344" Type="http://schemas.openxmlformats.org/officeDocument/2006/relationships/hyperlink" Target="https://www.filmaffinity.com/es/film691198.html" TargetMode="External"/><Relationship Id="rId691" Type="http://schemas.openxmlformats.org/officeDocument/2006/relationships/hyperlink" Target="https://www.filmaffinity.com/es/film828541.html" TargetMode="External"/><Relationship Id="rId747" Type="http://schemas.openxmlformats.org/officeDocument/2006/relationships/hyperlink" Target="https://www.filmaffinity.com/es/film573989.html" TargetMode="External"/><Relationship Id="rId789" Type="http://schemas.openxmlformats.org/officeDocument/2006/relationships/hyperlink" Target="https://www.filmaffinity.com/es/film246238.html" TargetMode="External"/><Relationship Id="rId912" Type="http://schemas.openxmlformats.org/officeDocument/2006/relationships/hyperlink" Target="https://www.filmaffinity.com/es/film171099.html" TargetMode="External"/><Relationship Id="rId954" Type="http://schemas.openxmlformats.org/officeDocument/2006/relationships/hyperlink" Target="https://www.filmaffinity.com/es/film843873.html" TargetMode="External"/><Relationship Id="rId41" Type="http://schemas.openxmlformats.org/officeDocument/2006/relationships/hyperlink" Target="https://www.filmaffinity.com/es/film867354.html" TargetMode="External"/><Relationship Id="rId83" Type="http://schemas.openxmlformats.org/officeDocument/2006/relationships/hyperlink" Target="https://www.filmaffinity.com/es/film575958.html" TargetMode="External"/><Relationship Id="rId179" Type="http://schemas.openxmlformats.org/officeDocument/2006/relationships/hyperlink" Target="https://www.filmaffinity.com/es/film582176.html" TargetMode="External"/><Relationship Id="rId386" Type="http://schemas.openxmlformats.org/officeDocument/2006/relationships/hyperlink" Target="https://www.filmaffinity.com/es/film504743.html" TargetMode="External"/><Relationship Id="rId551" Type="http://schemas.openxmlformats.org/officeDocument/2006/relationships/hyperlink" Target="https://www.filmaffinity.com/es/film144915.html" TargetMode="External"/><Relationship Id="rId593" Type="http://schemas.openxmlformats.org/officeDocument/2006/relationships/hyperlink" Target="https://www.filmaffinity.com/es/film709541.html" TargetMode="External"/><Relationship Id="rId607" Type="http://schemas.openxmlformats.org/officeDocument/2006/relationships/hyperlink" Target="https://www.filmaffinity.com/es/film306209.html" TargetMode="External"/><Relationship Id="rId649" Type="http://schemas.openxmlformats.org/officeDocument/2006/relationships/hyperlink" Target="https://www.filmaffinity.com/es/film786572.html" TargetMode="External"/><Relationship Id="rId814" Type="http://schemas.openxmlformats.org/officeDocument/2006/relationships/hyperlink" Target="https://www.filmaffinity.com/es/film605841.html" TargetMode="External"/><Relationship Id="rId856" Type="http://schemas.openxmlformats.org/officeDocument/2006/relationships/hyperlink" Target="https://www.filmaffinity.com/es/film858509.html" TargetMode="External"/><Relationship Id="rId190" Type="http://schemas.openxmlformats.org/officeDocument/2006/relationships/hyperlink" Target="https://www.filmaffinity.com/es/film510598.html" TargetMode="External"/><Relationship Id="rId204" Type="http://schemas.openxmlformats.org/officeDocument/2006/relationships/hyperlink" Target="https://www.filmaffinity.com/es/film366450.html" TargetMode="External"/><Relationship Id="rId246" Type="http://schemas.openxmlformats.org/officeDocument/2006/relationships/hyperlink" Target="https://www.filmaffinity.com/es/film469639.html" TargetMode="External"/><Relationship Id="rId288" Type="http://schemas.openxmlformats.org/officeDocument/2006/relationships/hyperlink" Target="https://www.filmaffinity.com/es/film554517.html" TargetMode="External"/><Relationship Id="rId411" Type="http://schemas.openxmlformats.org/officeDocument/2006/relationships/hyperlink" Target="https://www.filmaffinity.com/es/film151621.html" TargetMode="External"/><Relationship Id="rId453" Type="http://schemas.openxmlformats.org/officeDocument/2006/relationships/hyperlink" Target="https://www.filmaffinity.com/es/film372725.html" TargetMode="External"/><Relationship Id="rId509" Type="http://schemas.openxmlformats.org/officeDocument/2006/relationships/hyperlink" Target="https://www.filmaffinity.com/es/film299933.html" TargetMode="External"/><Relationship Id="rId660" Type="http://schemas.openxmlformats.org/officeDocument/2006/relationships/hyperlink" Target="https://www.filmaffinity.com/es/film434493.html" TargetMode="External"/><Relationship Id="rId898" Type="http://schemas.openxmlformats.org/officeDocument/2006/relationships/hyperlink" Target="https://www.filmaffinity.com/es/film703441.html" TargetMode="External"/><Relationship Id="rId106" Type="http://schemas.openxmlformats.org/officeDocument/2006/relationships/hyperlink" Target="https://www.filmaffinity.com/es/film172611.html" TargetMode="External"/><Relationship Id="rId313" Type="http://schemas.openxmlformats.org/officeDocument/2006/relationships/hyperlink" Target="https://www.filmaffinity.com/es/film952374.html" TargetMode="External"/><Relationship Id="rId495" Type="http://schemas.openxmlformats.org/officeDocument/2006/relationships/hyperlink" Target="https://www.filmaffinity.com/es/film870208.html" TargetMode="External"/><Relationship Id="rId716" Type="http://schemas.openxmlformats.org/officeDocument/2006/relationships/hyperlink" Target="https://www.filmaffinity.com/es/film394076.html" TargetMode="External"/><Relationship Id="rId758" Type="http://schemas.openxmlformats.org/officeDocument/2006/relationships/hyperlink" Target="https://www.filmaffinity.com/es/film180366.html" TargetMode="External"/><Relationship Id="rId923" Type="http://schemas.openxmlformats.org/officeDocument/2006/relationships/hyperlink" Target="https://www.filmaffinity.com/es/film139466.html" TargetMode="External"/><Relationship Id="rId965" Type="http://schemas.openxmlformats.org/officeDocument/2006/relationships/hyperlink" Target="https://www.filmaffinity.com/es/film733438.html" TargetMode="External"/><Relationship Id="rId10" Type="http://schemas.openxmlformats.org/officeDocument/2006/relationships/hyperlink" Target="https://www.filmaffinity.com/es/film399440.html" TargetMode="External"/><Relationship Id="rId52" Type="http://schemas.openxmlformats.org/officeDocument/2006/relationships/hyperlink" Target="https://www.filmaffinity.com/es/film712492.html" TargetMode="External"/><Relationship Id="rId94" Type="http://schemas.openxmlformats.org/officeDocument/2006/relationships/hyperlink" Target="https://www.filmaffinity.com/es/film740275.html" TargetMode="External"/><Relationship Id="rId148" Type="http://schemas.openxmlformats.org/officeDocument/2006/relationships/hyperlink" Target="https://www.filmaffinity.com/es/film986344.html" TargetMode="External"/><Relationship Id="rId355" Type="http://schemas.openxmlformats.org/officeDocument/2006/relationships/hyperlink" Target="https://www.filmaffinity.com/es/film245530.html" TargetMode="External"/><Relationship Id="rId397" Type="http://schemas.openxmlformats.org/officeDocument/2006/relationships/hyperlink" Target="https://www.filmaffinity.com/es/film730631.html" TargetMode="External"/><Relationship Id="rId520" Type="http://schemas.openxmlformats.org/officeDocument/2006/relationships/hyperlink" Target="https://www.filmaffinity.com/es/film220972.html" TargetMode="External"/><Relationship Id="rId562" Type="http://schemas.openxmlformats.org/officeDocument/2006/relationships/hyperlink" Target="https://www.filmaffinity.com/es/film522113.html" TargetMode="External"/><Relationship Id="rId618" Type="http://schemas.openxmlformats.org/officeDocument/2006/relationships/hyperlink" Target="https://www.filmaffinity.com/es/film673682.html" TargetMode="External"/><Relationship Id="rId825" Type="http://schemas.openxmlformats.org/officeDocument/2006/relationships/hyperlink" Target="https://www.filmaffinity.com/es/film367193.html" TargetMode="External"/><Relationship Id="rId215" Type="http://schemas.openxmlformats.org/officeDocument/2006/relationships/hyperlink" Target="https://www.filmaffinity.com/es/film257620.html" TargetMode="External"/><Relationship Id="rId257" Type="http://schemas.openxmlformats.org/officeDocument/2006/relationships/hyperlink" Target="https://www.filmaffinity.com/es/film149099.html" TargetMode="External"/><Relationship Id="rId422" Type="http://schemas.openxmlformats.org/officeDocument/2006/relationships/hyperlink" Target="https://www.filmaffinity.com/es/film236888.html" TargetMode="External"/><Relationship Id="rId464" Type="http://schemas.openxmlformats.org/officeDocument/2006/relationships/hyperlink" Target="https://www.filmaffinity.com/es/film379140.html" TargetMode="External"/><Relationship Id="rId867" Type="http://schemas.openxmlformats.org/officeDocument/2006/relationships/hyperlink" Target="https://www.filmaffinity.com/es/film176022.html" TargetMode="External"/><Relationship Id="rId299" Type="http://schemas.openxmlformats.org/officeDocument/2006/relationships/hyperlink" Target="https://www.filmaffinity.com/es/film686407.html" TargetMode="External"/><Relationship Id="rId727" Type="http://schemas.openxmlformats.org/officeDocument/2006/relationships/hyperlink" Target="https://www.filmaffinity.com/es/film447070.html" TargetMode="External"/><Relationship Id="rId934" Type="http://schemas.openxmlformats.org/officeDocument/2006/relationships/hyperlink" Target="https://www.filmaffinity.com/es/film702837.html" TargetMode="External"/><Relationship Id="rId63" Type="http://schemas.openxmlformats.org/officeDocument/2006/relationships/hyperlink" Target="https://www.filmaffinity.com/es/film437471.html" TargetMode="External"/><Relationship Id="rId159" Type="http://schemas.openxmlformats.org/officeDocument/2006/relationships/hyperlink" Target="https://www.filmaffinity.com/es/film586293.html" TargetMode="External"/><Relationship Id="rId366" Type="http://schemas.openxmlformats.org/officeDocument/2006/relationships/hyperlink" Target="https://www.filmaffinity.com/es/film253360.html" TargetMode="External"/><Relationship Id="rId573" Type="http://schemas.openxmlformats.org/officeDocument/2006/relationships/hyperlink" Target="https://www.filmaffinity.com/es/film941197.html" TargetMode="External"/><Relationship Id="rId780" Type="http://schemas.openxmlformats.org/officeDocument/2006/relationships/hyperlink" Target="https://www.filmaffinity.com/es/film873079.html" TargetMode="External"/><Relationship Id="rId226" Type="http://schemas.openxmlformats.org/officeDocument/2006/relationships/hyperlink" Target="https://www.filmaffinity.com/es/film652110.html" TargetMode="External"/><Relationship Id="rId433" Type="http://schemas.openxmlformats.org/officeDocument/2006/relationships/hyperlink" Target="https://www.filmaffinity.com/es/film736749.html" TargetMode="External"/><Relationship Id="rId878" Type="http://schemas.openxmlformats.org/officeDocument/2006/relationships/hyperlink" Target="https://www.filmaffinity.com/es/film546383.html" TargetMode="External"/><Relationship Id="rId640" Type="http://schemas.openxmlformats.org/officeDocument/2006/relationships/hyperlink" Target="https://www.filmaffinity.com/es/film590843.html" TargetMode="External"/><Relationship Id="rId738" Type="http://schemas.openxmlformats.org/officeDocument/2006/relationships/hyperlink" Target="https://www.filmaffinity.com/es/film697829.html" TargetMode="External"/><Relationship Id="rId945" Type="http://schemas.openxmlformats.org/officeDocument/2006/relationships/hyperlink" Target="https://www.filmaffinity.com/es/film576661.html" TargetMode="External"/><Relationship Id="rId74" Type="http://schemas.openxmlformats.org/officeDocument/2006/relationships/hyperlink" Target="https://www.filmaffinity.com/es/film250528.html" TargetMode="External"/><Relationship Id="rId377" Type="http://schemas.openxmlformats.org/officeDocument/2006/relationships/hyperlink" Target="https://www.filmaffinity.com/es/film661055.html" TargetMode="External"/><Relationship Id="rId500" Type="http://schemas.openxmlformats.org/officeDocument/2006/relationships/hyperlink" Target="https://www.filmaffinity.com/es/film374115.html" TargetMode="External"/><Relationship Id="rId584" Type="http://schemas.openxmlformats.org/officeDocument/2006/relationships/hyperlink" Target="https://www.filmaffinity.com/es/film269781.html" TargetMode="External"/><Relationship Id="rId805" Type="http://schemas.openxmlformats.org/officeDocument/2006/relationships/hyperlink" Target="https://www.filmaffinity.com/es/film718880.html" TargetMode="External"/><Relationship Id="rId5" Type="http://schemas.openxmlformats.org/officeDocument/2006/relationships/hyperlink" Target="https://www.filmaffinity.com/es/film274822.html" TargetMode="External"/><Relationship Id="rId237" Type="http://schemas.openxmlformats.org/officeDocument/2006/relationships/hyperlink" Target="https://www.filmaffinity.com/es/film922584.html" TargetMode="External"/><Relationship Id="rId791" Type="http://schemas.openxmlformats.org/officeDocument/2006/relationships/hyperlink" Target="https://www.filmaffinity.com/es/film343130.html" TargetMode="External"/><Relationship Id="rId889" Type="http://schemas.openxmlformats.org/officeDocument/2006/relationships/hyperlink" Target="https://www.filmaffinity.com/es/film324695.html" TargetMode="External"/><Relationship Id="rId444" Type="http://schemas.openxmlformats.org/officeDocument/2006/relationships/hyperlink" Target="https://www.filmaffinity.com/es/film289694.html" TargetMode="External"/><Relationship Id="rId651" Type="http://schemas.openxmlformats.org/officeDocument/2006/relationships/hyperlink" Target="https://www.filmaffinity.com/es/film935175.html" TargetMode="External"/><Relationship Id="rId749" Type="http://schemas.openxmlformats.org/officeDocument/2006/relationships/hyperlink" Target="https://www.filmaffinity.com/es/film522274.html" TargetMode="External"/><Relationship Id="rId290" Type="http://schemas.openxmlformats.org/officeDocument/2006/relationships/hyperlink" Target="https://www.filmaffinity.com/es/film846518.html" TargetMode="External"/><Relationship Id="rId304" Type="http://schemas.openxmlformats.org/officeDocument/2006/relationships/hyperlink" Target="https://www.filmaffinity.com/es/film964268.html" TargetMode="External"/><Relationship Id="rId388" Type="http://schemas.openxmlformats.org/officeDocument/2006/relationships/hyperlink" Target="https://www.filmaffinity.com/es/film712041.html" TargetMode="External"/><Relationship Id="rId511" Type="http://schemas.openxmlformats.org/officeDocument/2006/relationships/hyperlink" Target="https://www.filmaffinity.com/es/film228270.html" TargetMode="External"/><Relationship Id="rId609" Type="http://schemas.openxmlformats.org/officeDocument/2006/relationships/hyperlink" Target="https://www.filmaffinity.com/es/film691694.html" TargetMode="External"/><Relationship Id="rId956" Type="http://schemas.openxmlformats.org/officeDocument/2006/relationships/hyperlink" Target="https://www.filmaffinity.com/es/film653531.html" TargetMode="External"/><Relationship Id="rId85" Type="http://schemas.openxmlformats.org/officeDocument/2006/relationships/hyperlink" Target="https://www.filmaffinity.com/es/film218047.html" TargetMode="External"/><Relationship Id="rId150" Type="http://schemas.openxmlformats.org/officeDocument/2006/relationships/hyperlink" Target="https://www.filmaffinity.com/es/film411509.html" TargetMode="External"/><Relationship Id="rId595" Type="http://schemas.openxmlformats.org/officeDocument/2006/relationships/hyperlink" Target="https://www.filmaffinity.com/es/film682160.html" TargetMode="External"/><Relationship Id="rId816" Type="http://schemas.openxmlformats.org/officeDocument/2006/relationships/hyperlink" Target="https://www.filmaffinity.com/es/film741341.html" TargetMode="External"/><Relationship Id="rId248" Type="http://schemas.openxmlformats.org/officeDocument/2006/relationships/hyperlink" Target="https://www.filmaffinity.com/es/film528679.html" TargetMode="External"/><Relationship Id="rId455" Type="http://schemas.openxmlformats.org/officeDocument/2006/relationships/hyperlink" Target="https://www.filmaffinity.com/es/film514536.html" TargetMode="External"/><Relationship Id="rId662" Type="http://schemas.openxmlformats.org/officeDocument/2006/relationships/hyperlink" Target="https://www.filmaffinity.com/es/film774136.html" TargetMode="External"/><Relationship Id="rId12" Type="http://schemas.openxmlformats.org/officeDocument/2006/relationships/hyperlink" Target="https://www.filmaffinity.com/es/film883248.html" TargetMode="External"/><Relationship Id="rId108" Type="http://schemas.openxmlformats.org/officeDocument/2006/relationships/hyperlink" Target="https://www.filmaffinity.com/es/film583347.html" TargetMode="External"/><Relationship Id="rId315" Type="http://schemas.openxmlformats.org/officeDocument/2006/relationships/hyperlink" Target="https://www.filmaffinity.com/es/film988008.html" TargetMode="External"/><Relationship Id="rId522" Type="http://schemas.openxmlformats.org/officeDocument/2006/relationships/hyperlink" Target="https://www.filmaffinity.com/es/film815324.html" TargetMode="External"/><Relationship Id="rId967" Type="http://schemas.openxmlformats.org/officeDocument/2006/relationships/hyperlink" Target="https://www.filmaffinity.com/es/film299904.html" TargetMode="External"/><Relationship Id="rId96" Type="http://schemas.openxmlformats.org/officeDocument/2006/relationships/hyperlink" Target="https://www.filmaffinity.com/es/film997104.html" TargetMode="External"/><Relationship Id="rId161" Type="http://schemas.openxmlformats.org/officeDocument/2006/relationships/hyperlink" Target="https://www.filmaffinity.com/es/film105104.html" TargetMode="External"/><Relationship Id="rId399" Type="http://schemas.openxmlformats.org/officeDocument/2006/relationships/hyperlink" Target="https://www.filmaffinity.com/es/film913707.html" TargetMode="External"/><Relationship Id="rId827" Type="http://schemas.openxmlformats.org/officeDocument/2006/relationships/hyperlink" Target="https://www.filmaffinity.com/es/film359387.html" TargetMode="External"/><Relationship Id="rId259" Type="http://schemas.openxmlformats.org/officeDocument/2006/relationships/hyperlink" Target="https://www.filmaffinity.com/es/film790182.html" TargetMode="External"/><Relationship Id="rId466" Type="http://schemas.openxmlformats.org/officeDocument/2006/relationships/hyperlink" Target="https://www.filmaffinity.com/es/film572420.html" TargetMode="External"/><Relationship Id="rId673" Type="http://schemas.openxmlformats.org/officeDocument/2006/relationships/hyperlink" Target="https://www.filmaffinity.com/es/film281509.html" TargetMode="External"/><Relationship Id="rId880" Type="http://schemas.openxmlformats.org/officeDocument/2006/relationships/hyperlink" Target="https://www.filmaffinity.com/es/film486156.html" TargetMode="External"/><Relationship Id="rId23" Type="http://schemas.openxmlformats.org/officeDocument/2006/relationships/hyperlink" Target="https://www.filmaffinity.com/es/film328472.html" TargetMode="External"/><Relationship Id="rId119" Type="http://schemas.openxmlformats.org/officeDocument/2006/relationships/hyperlink" Target="https://www.filmaffinity.com/es/film968702.html" TargetMode="External"/><Relationship Id="rId326" Type="http://schemas.openxmlformats.org/officeDocument/2006/relationships/hyperlink" Target="https://www.filmaffinity.com/es/film854025.html" TargetMode="External"/><Relationship Id="rId533" Type="http://schemas.openxmlformats.org/officeDocument/2006/relationships/hyperlink" Target="https://www.filmaffinity.com/es/film417139.html" TargetMode="External"/><Relationship Id="rId740" Type="http://schemas.openxmlformats.org/officeDocument/2006/relationships/hyperlink" Target="https://www.filmaffinity.com/es/film647318.html" TargetMode="External"/><Relationship Id="rId838" Type="http://schemas.openxmlformats.org/officeDocument/2006/relationships/hyperlink" Target="https://www.filmaffinity.com/es/film652388.html" TargetMode="External"/><Relationship Id="rId172" Type="http://schemas.openxmlformats.org/officeDocument/2006/relationships/hyperlink" Target="https://www.filmaffinity.com/es/film823934.html" TargetMode="External"/><Relationship Id="rId477" Type="http://schemas.openxmlformats.org/officeDocument/2006/relationships/hyperlink" Target="https://www.filmaffinity.com/es/film436222.html" TargetMode="External"/><Relationship Id="rId600" Type="http://schemas.openxmlformats.org/officeDocument/2006/relationships/hyperlink" Target="https://www.filmaffinity.com/es/film882279.html" TargetMode="External"/><Relationship Id="rId684" Type="http://schemas.openxmlformats.org/officeDocument/2006/relationships/hyperlink" Target="https://www.filmaffinity.com/es/film206575.html" TargetMode="External"/><Relationship Id="rId337" Type="http://schemas.openxmlformats.org/officeDocument/2006/relationships/hyperlink" Target="https://www.filmaffinity.com/es/film183018.html" TargetMode="External"/><Relationship Id="rId891" Type="http://schemas.openxmlformats.org/officeDocument/2006/relationships/hyperlink" Target="https://www.filmaffinity.com/es/film217898.html" TargetMode="External"/><Relationship Id="rId905" Type="http://schemas.openxmlformats.org/officeDocument/2006/relationships/hyperlink" Target="https://www.filmaffinity.com/es/film453203.html" TargetMode="External"/><Relationship Id="rId34" Type="http://schemas.openxmlformats.org/officeDocument/2006/relationships/hyperlink" Target="https://www.filmaffinity.com/es/film913893.html" TargetMode="External"/><Relationship Id="rId544" Type="http://schemas.openxmlformats.org/officeDocument/2006/relationships/hyperlink" Target="https://www.filmaffinity.com/es/film735219.html" TargetMode="External"/><Relationship Id="rId751" Type="http://schemas.openxmlformats.org/officeDocument/2006/relationships/hyperlink" Target="https://www.filmaffinity.com/es/film316259.html" TargetMode="External"/><Relationship Id="rId849" Type="http://schemas.openxmlformats.org/officeDocument/2006/relationships/hyperlink" Target="https://www.filmaffinity.com/es/film821731.html" TargetMode="External"/><Relationship Id="rId183" Type="http://schemas.openxmlformats.org/officeDocument/2006/relationships/hyperlink" Target="https://www.filmaffinity.com/es/film813197.html" TargetMode="External"/><Relationship Id="rId390" Type="http://schemas.openxmlformats.org/officeDocument/2006/relationships/hyperlink" Target="https://www.filmaffinity.com/es/film226172.html" TargetMode="External"/><Relationship Id="rId404" Type="http://schemas.openxmlformats.org/officeDocument/2006/relationships/hyperlink" Target="https://www.filmaffinity.com/es/film477986.html" TargetMode="External"/><Relationship Id="rId611" Type="http://schemas.openxmlformats.org/officeDocument/2006/relationships/hyperlink" Target="https://www.filmaffinity.com/es/film645034.html" TargetMode="External"/><Relationship Id="rId250" Type="http://schemas.openxmlformats.org/officeDocument/2006/relationships/hyperlink" Target="https://www.filmaffinity.com/es/film192554.html" TargetMode="External"/><Relationship Id="rId488" Type="http://schemas.openxmlformats.org/officeDocument/2006/relationships/hyperlink" Target="https://www.filmaffinity.com/es/film463910.html" TargetMode="External"/><Relationship Id="rId695" Type="http://schemas.openxmlformats.org/officeDocument/2006/relationships/hyperlink" Target="https://www.filmaffinity.com/es/film773920.html" TargetMode="External"/><Relationship Id="rId709" Type="http://schemas.openxmlformats.org/officeDocument/2006/relationships/hyperlink" Target="https://www.filmaffinity.com/es/film388868.html" TargetMode="External"/><Relationship Id="rId916" Type="http://schemas.openxmlformats.org/officeDocument/2006/relationships/hyperlink" Target="https://www.filmaffinity.com/es/film438607.html" TargetMode="External"/><Relationship Id="rId45" Type="http://schemas.openxmlformats.org/officeDocument/2006/relationships/hyperlink" Target="https://www.filmaffinity.com/es/film131874.html" TargetMode="External"/><Relationship Id="rId110" Type="http://schemas.openxmlformats.org/officeDocument/2006/relationships/hyperlink" Target="https://www.filmaffinity.com/es/film609722.html" TargetMode="External"/><Relationship Id="rId348" Type="http://schemas.openxmlformats.org/officeDocument/2006/relationships/hyperlink" Target="https://www.filmaffinity.com/es/film806657.html" TargetMode="External"/><Relationship Id="rId555" Type="http://schemas.openxmlformats.org/officeDocument/2006/relationships/hyperlink" Target="https://www.filmaffinity.com/es/film602892.html" TargetMode="External"/><Relationship Id="rId762" Type="http://schemas.openxmlformats.org/officeDocument/2006/relationships/hyperlink" Target="https://www.filmaffinity.com/es/film704828.html" TargetMode="External"/><Relationship Id="rId194" Type="http://schemas.openxmlformats.org/officeDocument/2006/relationships/hyperlink" Target="https://www.filmaffinity.com/es/film854859.html" TargetMode="External"/><Relationship Id="rId208" Type="http://schemas.openxmlformats.org/officeDocument/2006/relationships/hyperlink" Target="https://www.filmaffinity.com/es/film911928.html" TargetMode="External"/><Relationship Id="rId415" Type="http://schemas.openxmlformats.org/officeDocument/2006/relationships/hyperlink" Target="https://www.filmaffinity.com/es/film896768.html" TargetMode="External"/><Relationship Id="rId622" Type="http://schemas.openxmlformats.org/officeDocument/2006/relationships/hyperlink" Target="https://www.filmaffinity.com/es/film126082.html" TargetMode="External"/><Relationship Id="rId261" Type="http://schemas.openxmlformats.org/officeDocument/2006/relationships/hyperlink" Target="https://www.filmaffinity.com/es/film279404.html" TargetMode="External"/><Relationship Id="rId499" Type="http://schemas.openxmlformats.org/officeDocument/2006/relationships/hyperlink" Target="https://www.filmaffinity.com/es/film182084.html" TargetMode="External"/><Relationship Id="rId927" Type="http://schemas.openxmlformats.org/officeDocument/2006/relationships/hyperlink" Target="https://www.filmaffinity.com/es/film618571.html" TargetMode="External"/><Relationship Id="rId56" Type="http://schemas.openxmlformats.org/officeDocument/2006/relationships/hyperlink" Target="https://www.filmaffinity.com/es/film216312.html" TargetMode="External"/><Relationship Id="rId359" Type="http://schemas.openxmlformats.org/officeDocument/2006/relationships/hyperlink" Target="https://www.filmaffinity.com/es/film368390.html" TargetMode="External"/><Relationship Id="rId566" Type="http://schemas.openxmlformats.org/officeDocument/2006/relationships/hyperlink" Target="https://www.filmaffinity.com/es/film960757.html" TargetMode="External"/><Relationship Id="rId773" Type="http://schemas.openxmlformats.org/officeDocument/2006/relationships/hyperlink" Target="https://www.filmaffinity.com/es/film307228.html" TargetMode="External"/><Relationship Id="rId121" Type="http://schemas.openxmlformats.org/officeDocument/2006/relationships/hyperlink" Target="https://www.filmaffinity.com/es/film727297.html" TargetMode="External"/><Relationship Id="rId219" Type="http://schemas.openxmlformats.org/officeDocument/2006/relationships/hyperlink" Target="https://www.filmaffinity.com/es/film250881.html" TargetMode="External"/><Relationship Id="rId426" Type="http://schemas.openxmlformats.org/officeDocument/2006/relationships/hyperlink" Target="https://www.filmaffinity.com/es/film757515.html" TargetMode="External"/><Relationship Id="rId633" Type="http://schemas.openxmlformats.org/officeDocument/2006/relationships/hyperlink" Target="https://www.filmaffinity.com/es/film854433.html" TargetMode="External"/><Relationship Id="rId840" Type="http://schemas.openxmlformats.org/officeDocument/2006/relationships/hyperlink" Target="https://www.filmaffinity.com/es/film761907.html" TargetMode="External"/><Relationship Id="rId938" Type="http://schemas.openxmlformats.org/officeDocument/2006/relationships/hyperlink" Target="https://www.filmaffinity.com/es/film534687.html" TargetMode="External"/><Relationship Id="rId67" Type="http://schemas.openxmlformats.org/officeDocument/2006/relationships/hyperlink" Target="https://www.filmaffinity.com/es/film975140.html" TargetMode="External"/><Relationship Id="rId272" Type="http://schemas.openxmlformats.org/officeDocument/2006/relationships/hyperlink" Target="https://www.filmaffinity.com/es/film770715.html" TargetMode="External"/><Relationship Id="rId577" Type="http://schemas.openxmlformats.org/officeDocument/2006/relationships/hyperlink" Target="https://www.filmaffinity.com/es/film736537.html" TargetMode="External"/><Relationship Id="rId700" Type="http://schemas.openxmlformats.org/officeDocument/2006/relationships/hyperlink" Target="https://www.filmaffinity.com/es/film120181.html" TargetMode="External"/><Relationship Id="rId132" Type="http://schemas.openxmlformats.org/officeDocument/2006/relationships/hyperlink" Target="https://www.filmaffinity.com/es/film438216.html" TargetMode="External"/><Relationship Id="rId784" Type="http://schemas.openxmlformats.org/officeDocument/2006/relationships/hyperlink" Target="https://www.filmaffinity.com/es/film949999.html" TargetMode="External"/><Relationship Id="rId437" Type="http://schemas.openxmlformats.org/officeDocument/2006/relationships/hyperlink" Target="https://www.filmaffinity.com/es/film113810.html" TargetMode="External"/><Relationship Id="rId644" Type="http://schemas.openxmlformats.org/officeDocument/2006/relationships/hyperlink" Target="https://www.filmaffinity.com/es/film992586.html" TargetMode="External"/><Relationship Id="rId851" Type="http://schemas.openxmlformats.org/officeDocument/2006/relationships/hyperlink" Target="https://www.filmaffinity.com/es/film347261.html" TargetMode="External"/><Relationship Id="rId283" Type="http://schemas.openxmlformats.org/officeDocument/2006/relationships/hyperlink" Target="https://www.filmaffinity.com/es/film796625.html" TargetMode="External"/><Relationship Id="rId490" Type="http://schemas.openxmlformats.org/officeDocument/2006/relationships/hyperlink" Target="https://www.filmaffinity.com/es/film242952.html" TargetMode="External"/><Relationship Id="rId504" Type="http://schemas.openxmlformats.org/officeDocument/2006/relationships/hyperlink" Target="https://www.filmaffinity.com/es/film140333.html" TargetMode="External"/><Relationship Id="rId711" Type="http://schemas.openxmlformats.org/officeDocument/2006/relationships/hyperlink" Target="https://www.filmaffinity.com/es/film866670.html" TargetMode="External"/><Relationship Id="rId949" Type="http://schemas.openxmlformats.org/officeDocument/2006/relationships/hyperlink" Target="https://www.filmaffinity.com/es/film962157.html" TargetMode="External"/><Relationship Id="rId78" Type="http://schemas.openxmlformats.org/officeDocument/2006/relationships/hyperlink" Target="https://www.filmaffinity.com/es/film707952.html" TargetMode="External"/><Relationship Id="rId143" Type="http://schemas.openxmlformats.org/officeDocument/2006/relationships/hyperlink" Target="https://www.filmaffinity.com/es/film310874.html" TargetMode="External"/><Relationship Id="rId350" Type="http://schemas.openxmlformats.org/officeDocument/2006/relationships/hyperlink" Target="https://www.filmaffinity.com/es/film943315.html" TargetMode="External"/><Relationship Id="rId588" Type="http://schemas.openxmlformats.org/officeDocument/2006/relationships/hyperlink" Target="https://www.filmaffinity.com/es/film200166.html" TargetMode="External"/><Relationship Id="rId795" Type="http://schemas.openxmlformats.org/officeDocument/2006/relationships/hyperlink" Target="https://www.filmaffinity.com/es/film497595.html" TargetMode="External"/><Relationship Id="rId809" Type="http://schemas.openxmlformats.org/officeDocument/2006/relationships/hyperlink" Target="https://www.filmaffinity.com/es/film708792.html" TargetMode="External"/><Relationship Id="rId9" Type="http://schemas.openxmlformats.org/officeDocument/2006/relationships/hyperlink" Target="https://www.filmaffinity.com/es/film306967.html" TargetMode="External"/><Relationship Id="rId210" Type="http://schemas.openxmlformats.org/officeDocument/2006/relationships/hyperlink" Target="https://www.filmaffinity.com/es/film513411.html" TargetMode="External"/><Relationship Id="rId448" Type="http://schemas.openxmlformats.org/officeDocument/2006/relationships/hyperlink" Target="https://www.filmaffinity.com/es/film884197.html" TargetMode="External"/><Relationship Id="rId655" Type="http://schemas.openxmlformats.org/officeDocument/2006/relationships/hyperlink" Target="https://www.filmaffinity.com/es/film840646.html" TargetMode="External"/><Relationship Id="rId862" Type="http://schemas.openxmlformats.org/officeDocument/2006/relationships/hyperlink" Target="https://www.filmaffinity.com/es/film359066.html" TargetMode="External"/><Relationship Id="rId294" Type="http://schemas.openxmlformats.org/officeDocument/2006/relationships/hyperlink" Target="https://www.filmaffinity.com/es/film283264.html" TargetMode="External"/><Relationship Id="rId308" Type="http://schemas.openxmlformats.org/officeDocument/2006/relationships/hyperlink" Target="https://www.filmaffinity.com/es/film981330.html" TargetMode="External"/><Relationship Id="rId515" Type="http://schemas.openxmlformats.org/officeDocument/2006/relationships/hyperlink" Target="https://www.filmaffinity.com/es/film627411.html" TargetMode="External"/><Relationship Id="rId722" Type="http://schemas.openxmlformats.org/officeDocument/2006/relationships/hyperlink" Target="https://www.filmaffinity.com/es/film441120.html" TargetMode="External"/><Relationship Id="rId89" Type="http://schemas.openxmlformats.org/officeDocument/2006/relationships/hyperlink" Target="https://www.filmaffinity.com/es/film366537.html" TargetMode="External"/><Relationship Id="rId154" Type="http://schemas.openxmlformats.org/officeDocument/2006/relationships/hyperlink" Target="https://www.filmaffinity.com/es/film570442.html" TargetMode="External"/><Relationship Id="rId361" Type="http://schemas.openxmlformats.org/officeDocument/2006/relationships/hyperlink" Target="https://www.filmaffinity.com/es/film660598.html" TargetMode="External"/><Relationship Id="rId599" Type="http://schemas.openxmlformats.org/officeDocument/2006/relationships/hyperlink" Target="https://www.filmaffinity.com/es/film203099.html" TargetMode="External"/><Relationship Id="rId459" Type="http://schemas.openxmlformats.org/officeDocument/2006/relationships/hyperlink" Target="https://www.filmaffinity.com/es/film810307.html" TargetMode="External"/><Relationship Id="rId666" Type="http://schemas.openxmlformats.org/officeDocument/2006/relationships/hyperlink" Target="https://www.filmaffinity.com/es/film745762.html" TargetMode="External"/><Relationship Id="rId873" Type="http://schemas.openxmlformats.org/officeDocument/2006/relationships/hyperlink" Target="https://www.filmaffinity.com/es/film537917.html" TargetMode="External"/><Relationship Id="rId16" Type="http://schemas.openxmlformats.org/officeDocument/2006/relationships/hyperlink" Target="https://www.filmaffinity.com/es/film364815.html" TargetMode="External"/><Relationship Id="rId221" Type="http://schemas.openxmlformats.org/officeDocument/2006/relationships/hyperlink" Target="https://www.filmaffinity.com/es/film106762.html" TargetMode="External"/><Relationship Id="rId319" Type="http://schemas.openxmlformats.org/officeDocument/2006/relationships/hyperlink" Target="https://www.filmaffinity.com/es/film853742.html" TargetMode="External"/><Relationship Id="rId526" Type="http://schemas.openxmlformats.org/officeDocument/2006/relationships/hyperlink" Target="https://www.filmaffinity.com/es/film293144.html" TargetMode="External"/><Relationship Id="rId733" Type="http://schemas.openxmlformats.org/officeDocument/2006/relationships/hyperlink" Target="https://www.filmaffinity.com/es/film959764.html" TargetMode="External"/><Relationship Id="rId940" Type="http://schemas.openxmlformats.org/officeDocument/2006/relationships/hyperlink" Target="https://www.filmaffinity.com/es/film262844.html" TargetMode="External"/><Relationship Id="rId165" Type="http://schemas.openxmlformats.org/officeDocument/2006/relationships/hyperlink" Target="https://www.filmaffinity.com/es/film922728.html" TargetMode="External"/><Relationship Id="rId372" Type="http://schemas.openxmlformats.org/officeDocument/2006/relationships/hyperlink" Target="https://www.filmaffinity.com/es/film978970.html" TargetMode="External"/><Relationship Id="rId677" Type="http://schemas.openxmlformats.org/officeDocument/2006/relationships/hyperlink" Target="https://www.filmaffinity.com/es/film610683.html" TargetMode="External"/><Relationship Id="rId800" Type="http://schemas.openxmlformats.org/officeDocument/2006/relationships/hyperlink" Target="https://www.filmaffinity.com/es/film763429.html" TargetMode="External"/><Relationship Id="rId232" Type="http://schemas.openxmlformats.org/officeDocument/2006/relationships/hyperlink" Target="https://www.filmaffinity.com/es/film331787.html" TargetMode="External"/><Relationship Id="rId884" Type="http://schemas.openxmlformats.org/officeDocument/2006/relationships/hyperlink" Target="https://www.filmaffinity.com/es/film572628.html" TargetMode="External"/><Relationship Id="rId27" Type="http://schemas.openxmlformats.org/officeDocument/2006/relationships/hyperlink" Target="https://www.filmaffinity.com/es/film353385.html" TargetMode="External"/><Relationship Id="rId537" Type="http://schemas.openxmlformats.org/officeDocument/2006/relationships/hyperlink" Target="https://www.filmaffinity.com/es/film570493.html" TargetMode="External"/><Relationship Id="rId744" Type="http://schemas.openxmlformats.org/officeDocument/2006/relationships/hyperlink" Target="https://www.filmaffinity.com/es/film116643.html" TargetMode="External"/><Relationship Id="rId951" Type="http://schemas.openxmlformats.org/officeDocument/2006/relationships/hyperlink" Target="https://www.filmaffinity.com/es/film332103.html" TargetMode="External"/><Relationship Id="rId80" Type="http://schemas.openxmlformats.org/officeDocument/2006/relationships/hyperlink" Target="https://www.filmaffinity.com/es/film968175.html" TargetMode="External"/><Relationship Id="rId176" Type="http://schemas.openxmlformats.org/officeDocument/2006/relationships/hyperlink" Target="https://www.filmaffinity.com/es/film785986.html" TargetMode="External"/><Relationship Id="rId383" Type="http://schemas.openxmlformats.org/officeDocument/2006/relationships/hyperlink" Target="https://www.filmaffinity.com/es/film138466.html" TargetMode="External"/><Relationship Id="rId590" Type="http://schemas.openxmlformats.org/officeDocument/2006/relationships/hyperlink" Target="https://www.filmaffinity.com/es/film357067.html" TargetMode="External"/><Relationship Id="rId604" Type="http://schemas.openxmlformats.org/officeDocument/2006/relationships/hyperlink" Target="https://www.filmaffinity.com/es/film963742.html" TargetMode="External"/><Relationship Id="rId811" Type="http://schemas.openxmlformats.org/officeDocument/2006/relationships/hyperlink" Target="https://www.filmaffinity.com/es/film453476.html" TargetMode="External"/><Relationship Id="rId243" Type="http://schemas.openxmlformats.org/officeDocument/2006/relationships/hyperlink" Target="https://www.filmaffinity.com/es/film236795.html" TargetMode="External"/><Relationship Id="rId450" Type="http://schemas.openxmlformats.org/officeDocument/2006/relationships/hyperlink" Target="https://www.filmaffinity.com/es/film453713.html" TargetMode="External"/><Relationship Id="rId688" Type="http://schemas.openxmlformats.org/officeDocument/2006/relationships/hyperlink" Target="https://www.filmaffinity.com/es/film682724.html" TargetMode="External"/><Relationship Id="rId895" Type="http://schemas.openxmlformats.org/officeDocument/2006/relationships/hyperlink" Target="https://www.filmaffinity.com/es/film151633.html" TargetMode="External"/><Relationship Id="rId909" Type="http://schemas.openxmlformats.org/officeDocument/2006/relationships/hyperlink" Target="https://www.filmaffinity.com/es/film420801.html" TargetMode="External"/><Relationship Id="rId38" Type="http://schemas.openxmlformats.org/officeDocument/2006/relationships/hyperlink" Target="https://www.filmaffinity.com/es/film159422.html" TargetMode="External"/><Relationship Id="rId103" Type="http://schemas.openxmlformats.org/officeDocument/2006/relationships/hyperlink" Target="https://www.filmaffinity.com/es/film750283.html" TargetMode="External"/><Relationship Id="rId310" Type="http://schemas.openxmlformats.org/officeDocument/2006/relationships/hyperlink" Target="https://www.filmaffinity.com/es/film678420.html" TargetMode="External"/><Relationship Id="rId548" Type="http://schemas.openxmlformats.org/officeDocument/2006/relationships/hyperlink" Target="https://www.filmaffinity.com/es/film260739.html" TargetMode="External"/><Relationship Id="rId755" Type="http://schemas.openxmlformats.org/officeDocument/2006/relationships/hyperlink" Target="https://www.filmaffinity.com/es/film346008.html" TargetMode="External"/><Relationship Id="rId962" Type="http://schemas.openxmlformats.org/officeDocument/2006/relationships/hyperlink" Target="https://www.filmaffinity.com/es/film875350.html" TargetMode="External"/><Relationship Id="rId91" Type="http://schemas.openxmlformats.org/officeDocument/2006/relationships/hyperlink" Target="https://www.filmaffinity.com/es/film495438.html" TargetMode="External"/><Relationship Id="rId187" Type="http://schemas.openxmlformats.org/officeDocument/2006/relationships/hyperlink" Target="https://www.filmaffinity.com/es/film502321.html" TargetMode="External"/><Relationship Id="rId394" Type="http://schemas.openxmlformats.org/officeDocument/2006/relationships/hyperlink" Target="https://www.filmaffinity.com/es/film605168.html" TargetMode="External"/><Relationship Id="rId408" Type="http://schemas.openxmlformats.org/officeDocument/2006/relationships/hyperlink" Target="https://www.filmaffinity.com/es/film171356.html" TargetMode="External"/><Relationship Id="rId615" Type="http://schemas.openxmlformats.org/officeDocument/2006/relationships/hyperlink" Target="https://www.filmaffinity.com/es/film345074.html" TargetMode="External"/><Relationship Id="rId822" Type="http://schemas.openxmlformats.org/officeDocument/2006/relationships/hyperlink" Target="https://www.filmaffinity.com/es/film158588.html" TargetMode="External"/><Relationship Id="rId254" Type="http://schemas.openxmlformats.org/officeDocument/2006/relationships/hyperlink" Target="https://www.filmaffinity.com/es/film232939.html" TargetMode="External"/><Relationship Id="rId699" Type="http://schemas.openxmlformats.org/officeDocument/2006/relationships/hyperlink" Target="https://www.filmaffinity.com/es/film106223.html" TargetMode="External"/><Relationship Id="rId49" Type="http://schemas.openxmlformats.org/officeDocument/2006/relationships/hyperlink" Target="https://www.filmaffinity.com/es/film866789.html" TargetMode="External"/><Relationship Id="rId114" Type="http://schemas.openxmlformats.org/officeDocument/2006/relationships/hyperlink" Target="https://www.filmaffinity.com/es/film894922.html" TargetMode="External"/><Relationship Id="rId461" Type="http://schemas.openxmlformats.org/officeDocument/2006/relationships/hyperlink" Target="https://www.filmaffinity.com/es/film768591.html" TargetMode="External"/><Relationship Id="rId559" Type="http://schemas.openxmlformats.org/officeDocument/2006/relationships/hyperlink" Target="https://www.filmaffinity.com/es/film421732.html" TargetMode="External"/><Relationship Id="rId766" Type="http://schemas.openxmlformats.org/officeDocument/2006/relationships/hyperlink" Target="https://www.filmaffinity.com/es/film594406.html" TargetMode="External"/><Relationship Id="rId198" Type="http://schemas.openxmlformats.org/officeDocument/2006/relationships/hyperlink" Target="https://www.filmaffinity.com/es/film176425.html" TargetMode="External"/><Relationship Id="rId321" Type="http://schemas.openxmlformats.org/officeDocument/2006/relationships/hyperlink" Target="https://www.filmaffinity.com/es/film141666.html" TargetMode="External"/><Relationship Id="rId419" Type="http://schemas.openxmlformats.org/officeDocument/2006/relationships/hyperlink" Target="https://www.filmaffinity.com/es/film348772.html" TargetMode="External"/><Relationship Id="rId626" Type="http://schemas.openxmlformats.org/officeDocument/2006/relationships/hyperlink" Target="https://www.filmaffinity.com/es/film999269.html" TargetMode="External"/><Relationship Id="rId833" Type="http://schemas.openxmlformats.org/officeDocument/2006/relationships/hyperlink" Target="https://www.filmaffinity.com/es/film809297.html" TargetMode="External"/><Relationship Id="rId265" Type="http://schemas.openxmlformats.org/officeDocument/2006/relationships/hyperlink" Target="https://www.filmaffinity.com/es/film218379.html" TargetMode="External"/><Relationship Id="rId472" Type="http://schemas.openxmlformats.org/officeDocument/2006/relationships/hyperlink" Target="https://www.filmaffinity.com/es/film337102.html" TargetMode="External"/><Relationship Id="rId900" Type="http://schemas.openxmlformats.org/officeDocument/2006/relationships/hyperlink" Target="https://www.filmaffinity.com/es/film727076.html" TargetMode="External"/><Relationship Id="rId125" Type="http://schemas.openxmlformats.org/officeDocument/2006/relationships/hyperlink" Target="https://www.filmaffinity.com/es/film882585.html" TargetMode="External"/><Relationship Id="rId332" Type="http://schemas.openxmlformats.org/officeDocument/2006/relationships/hyperlink" Target="https://www.filmaffinity.com/es/film957872.html" TargetMode="External"/><Relationship Id="rId777" Type="http://schemas.openxmlformats.org/officeDocument/2006/relationships/hyperlink" Target="https://www.filmaffinity.com/es/film871375.html" TargetMode="External"/><Relationship Id="rId637" Type="http://schemas.openxmlformats.org/officeDocument/2006/relationships/hyperlink" Target="https://www.filmaffinity.com/es/film223422.html" TargetMode="External"/><Relationship Id="rId844" Type="http://schemas.openxmlformats.org/officeDocument/2006/relationships/hyperlink" Target="https://www.filmaffinity.com/es/film517462.html" TargetMode="External"/><Relationship Id="rId276" Type="http://schemas.openxmlformats.org/officeDocument/2006/relationships/hyperlink" Target="https://www.filmaffinity.com/es/film259057.html" TargetMode="External"/><Relationship Id="rId483" Type="http://schemas.openxmlformats.org/officeDocument/2006/relationships/hyperlink" Target="https://www.filmaffinity.com/es/film548669.html" TargetMode="External"/><Relationship Id="rId690" Type="http://schemas.openxmlformats.org/officeDocument/2006/relationships/hyperlink" Target="https://www.filmaffinity.com/es/film514042.html" TargetMode="External"/><Relationship Id="rId704" Type="http://schemas.openxmlformats.org/officeDocument/2006/relationships/hyperlink" Target="https://www.filmaffinity.com/es/film353875.html" TargetMode="External"/><Relationship Id="rId911" Type="http://schemas.openxmlformats.org/officeDocument/2006/relationships/hyperlink" Target="https://www.filmaffinity.com/es/film502524.html" TargetMode="External"/><Relationship Id="rId40" Type="http://schemas.openxmlformats.org/officeDocument/2006/relationships/hyperlink" Target="https://www.filmaffinity.com/es/film943383.html" TargetMode="External"/><Relationship Id="rId136" Type="http://schemas.openxmlformats.org/officeDocument/2006/relationships/hyperlink" Target="https://www.filmaffinity.com/es/film702482.html" TargetMode="External"/><Relationship Id="rId343" Type="http://schemas.openxmlformats.org/officeDocument/2006/relationships/hyperlink" Target="https://www.filmaffinity.com/es/film106605.html" TargetMode="External"/><Relationship Id="rId550" Type="http://schemas.openxmlformats.org/officeDocument/2006/relationships/hyperlink" Target="https://www.filmaffinity.com/es/film946170.html" TargetMode="External"/><Relationship Id="rId788" Type="http://schemas.openxmlformats.org/officeDocument/2006/relationships/hyperlink" Target="https://www.filmaffinity.com/es/film555719.html" TargetMode="External"/><Relationship Id="rId203" Type="http://schemas.openxmlformats.org/officeDocument/2006/relationships/hyperlink" Target="https://www.filmaffinity.com/es/film859124.html" TargetMode="External"/><Relationship Id="rId648" Type="http://schemas.openxmlformats.org/officeDocument/2006/relationships/hyperlink" Target="https://www.filmaffinity.com/es/film133244.html" TargetMode="External"/><Relationship Id="rId855" Type="http://schemas.openxmlformats.org/officeDocument/2006/relationships/hyperlink" Target="https://www.filmaffinity.com/es/film641022.html" TargetMode="External"/><Relationship Id="rId287" Type="http://schemas.openxmlformats.org/officeDocument/2006/relationships/hyperlink" Target="https://www.filmaffinity.com/es/film242422.html" TargetMode="External"/><Relationship Id="rId410" Type="http://schemas.openxmlformats.org/officeDocument/2006/relationships/hyperlink" Target="https://www.filmaffinity.com/es/film107203.html" TargetMode="External"/><Relationship Id="rId494" Type="http://schemas.openxmlformats.org/officeDocument/2006/relationships/hyperlink" Target="https://www.filmaffinity.com/es/film692132.html" TargetMode="External"/><Relationship Id="rId508" Type="http://schemas.openxmlformats.org/officeDocument/2006/relationships/hyperlink" Target="https://www.filmaffinity.com/es/film410388.html" TargetMode="External"/><Relationship Id="rId715" Type="http://schemas.openxmlformats.org/officeDocument/2006/relationships/hyperlink" Target="https://www.filmaffinity.com/es/film277985.html" TargetMode="External"/><Relationship Id="rId922" Type="http://schemas.openxmlformats.org/officeDocument/2006/relationships/hyperlink" Target="https://www.filmaffinity.com/es/film860343.html" TargetMode="External"/><Relationship Id="rId147" Type="http://schemas.openxmlformats.org/officeDocument/2006/relationships/hyperlink" Target="https://www.filmaffinity.com/es/film472764.html" TargetMode="External"/><Relationship Id="rId354" Type="http://schemas.openxmlformats.org/officeDocument/2006/relationships/hyperlink" Target="https://www.filmaffinity.com/es/film645384.html" TargetMode="External"/><Relationship Id="rId799" Type="http://schemas.openxmlformats.org/officeDocument/2006/relationships/hyperlink" Target="https://www.filmaffinity.com/es/film972864.html" TargetMode="External"/><Relationship Id="rId51" Type="http://schemas.openxmlformats.org/officeDocument/2006/relationships/hyperlink" Target="https://www.filmaffinity.com/es/film654236.html" TargetMode="External"/><Relationship Id="rId561" Type="http://schemas.openxmlformats.org/officeDocument/2006/relationships/hyperlink" Target="https://www.filmaffinity.com/es/film814153.html" TargetMode="External"/><Relationship Id="rId659" Type="http://schemas.openxmlformats.org/officeDocument/2006/relationships/hyperlink" Target="https://www.filmaffinity.com/es/film695950.html" TargetMode="External"/><Relationship Id="rId866" Type="http://schemas.openxmlformats.org/officeDocument/2006/relationships/hyperlink" Target="https://www.filmaffinity.com/es/film647706.html" TargetMode="External"/><Relationship Id="rId214" Type="http://schemas.openxmlformats.org/officeDocument/2006/relationships/hyperlink" Target="https://www.filmaffinity.com/es/film349820.html" TargetMode="External"/><Relationship Id="rId298" Type="http://schemas.openxmlformats.org/officeDocument/2006/relationships/hyperlink" Target="https://www.filmaffinity.com/es/film262430.html" TargetMode="External"/><Relationship Id="rId421" Type="http://schemas.openxmlformats.org/officeDocument/2006/relationships/hyperlink" Target="https://www.filmaffinity.com/es/film918830.html" TargetMode="External"/><Relationship Id="rId519" Type="http://schemas.openxmlformats.org/officeDocument/2006/relationships/hyperlink" Target="https://www.filmaffinity.com/es/film574035.html" TargetMode="External"/><Relationship Id="rId158" Type="http://schemas.openxmlformats.org/officeDocument/2006/relationships/hyperlink" Target="https://www.filmaffinity.com/es/film417416.html" TargetMode="External"/><Relationship Id="rId726" Type="http://schemas.openxmlformats.org/officeDocument/2006/relationships/hyperlink" Target="https://www.filmaffinity.com/es/film810513.html" TargetMode="External"/><Relationship Id="rId933" Type="http://schemas.openxmlformats.org/officeDocument/2006/relationships/hyperlink" Target="https://www.filmaffinity.com/es/film108537.html" TargetMode="External"/><Relationship Id="rId62" Type="http://schemas.openxmlformats.org/officeDocument/2006/relationships/hyperlink" Target="https://www.filmaffinity.com/es/film948829.html" TargetMode="External"/><Relationship Id="rId365" Type="http://schemas.openxmlformats.org/officeDocument/2006/relationships/hyperlink" Target="https://www.filmaffinity.com/es/film398410.html" TargetMode="External"/><Relationship Id="rId572" Type="http://schemas.openxmlformats.org/officeDocument/2006/relationships/hyperlink" Target="https://www.filmaffinity.com/es/film127451.html" TargetMode="External"/><Relationship Id="rId225" Type="http://schemas.openxmlformats.org/officeDocument/2006/relationships/hyperlink" Target="https://www.filmaffinity.com/es/film183669.html" TargetMode="External"/><Relationship Id="rId432" Type="http://schemas.openxmlformats.org/officeDocument/2006/relationships/hyperlink" Target="https://www.filmaffinity.com/es/film821210.html" TargetMode="External"/><Relationship Id="rId877" Type="http://schemas.openxmlformats.org/officeDocument/2006/relationships/hyperlink" Target="https://www.filmaffinity.com/es/film172680.html" TargetMode="External"/><Relationship Id="rId737" Type="http://schemas.openxmlformats.org/officeDocument/2006/relationships/hyperlink" Target="https://www.filmaffinity.com/es/film592240.html" TargetMode="External"/><Relationship Id="rId944" Type="http://schemas.openxmlformats.org/officeDocument/2006/relationships/hyperlink" Target="https://www.filmaffinity.com/es/film808982.html" TargetMode="External"/><Relationship Id="rId73" Type="http://schemas.openxmlformats.org/officeDocument/2006/relationships/hyperlink" Target="https://www.filmaffinity.com/es/film201496.html" TargetMode="External"/><Relationship Id="rId169" Type="http://schemas.openxmlformats.org/officeDocument/2006/relationships/hyperlink" Target="https://www.filmaffinity.com/es/film313105.html" TargetMode="External"/><Relationship Id="rId376" Type="http://schemas.openxmlformats.org/officeDocument/2006/relationships/hyperlink" Target="https://www.filmaffinity.com/es/film691196.html" TargetMode="External"/><Relationship Id="rId583" Type="http://schemas.openxmlformats.org/officeDocument/2006/relationships/hyperlink" Target="https://www.filmaffinity.com/es/film773345.html" TargetMode="External"/><Relationship Id="rId790" Type="http://schemas.openxmlformats.org/officeDocument/2006/relationships/hyperlink" Target="https://www.filmaffinity.com/es/film249291.html" TargetMode="External"/><Relationship Id="rId804" Type="http://schemas.openxmlformats.org/officeDocument/2006/relationships/hyperlink" Target="https://www.filmaffinity.com/es/film875477.html" TargetMode="External"/><Relationship Id="rId4" Type="http://schemas.openxmlformats.org/officeDocument/2006/relationships/hyperlink" Target="https://www.filmaffinity.com/es/film296319.html" TargetMode="External"/><Relationship Id="rId236" Type="http://schemas.openxmlformats.org/officeDocument/2006/relationships/hyperlink" Target="https://www.filmaffinity.com/es/film277512.html" TargetMode="External"/><Relationship Id="rId443" Type="http://schemas.openxmlformats.org/officeDocument/2006/relationships/hyperlink" Target="https://www.filmaffinity.com/es/film827906.html" TargetMode="External"/><Relationship Id="rId650" Type="http://schemas.openxmlformats.org/officeDocument/2006/relationships/hyperlink" Target="https://www.filmaffinity.com/es/film451274.html" TargetMode="External"/><Relationship Id="rId888" Type="http://schemas.openxmlformats.org/officeDocument/2006/relationships/hyperlink" Target="https://www.filmaffinity.com/es/film255760.html" TargetMode="External"/><Relationship Id="rId303" Type="http://schemas.openxmlformats.org/officeDocument/2006/relationships/hyperlink" Target="https://www.filmaffinity.com/es/film194402.html" TargetMode="External"/><Relationship Id="rId748" Type="http://schemas.openxmlformats.org/officeDocument/2006/relationships/hyperlink" Target="https://www.filmaffinity.com/es/film855313.html" TargetMode="External"/><Relationship Id="rId955" Type="http://schemas.openxmlformats.org/officeDocument/2006/relationships/hyperlink" Target="https://www.filmaffinity.com/es/film928695.html" TargetMode="External"/><Relationship Id="rId84" Type="http://schemas.openxmlformats.org/officeDocument/2006/relationships/hyperlink" Target="https://www.filmaffinity.com/es/film517056.html" TargetMode="External"/><Relationship Id="rId387" Type="http://schemas.openxmlformats.org/officeDocument/2006/relationships/hyperlink" Target="https://www.filmaffinity.com/es/film769224.html" TargetMode="External"/><Relationship Id="rId510" Type="http://schemas.openxmlformats.org/officeDocument/2006/relationships/hyperlink" Target="https://www.filmaffinity.com/es/film727857.html" TargetMode="External"/><Relationship Id="rId594" Type="http://schemas.openxmlformats.org/officeDocument/2006/relationships/hyperlink" Target="https://www.filmaffinity.com/es/film947061.html" TargetMode="External"/><Relationship Id="rId608" Type="http://schemas.openxmlformats.org/officeDocument/2006/relationships/hyperlink" Target="https://www.filmaffinity.com/es/film168098.html" TargetMode="External"/><Relationship Id="rId815" Type="http://schemas.openxmlformats.org/officeDocument/2006/relationships/hyperlink" Target="https://www.filmaffinity.com/es/film919587.html" TargetMode="External"/><Relationship Id="rId247" Type="http://schemas.openxmlformats.org/officeDocument/2006/relationships/hyperlink" Target="https://www.filmaffinity.com/es/film570857.html" TargetMode="External"/><Relationship Id="rId899" Type="http://schemas.openxmlformats.org/officeDocument/2006/relationships/hyperlink" Target="https://www.filmaffinity.com/es/film738768.html" TargetMode="External"/><Relationship Id="rId107" Type="http://schemas.openxmlformats.org/officeDocument/2006/relationships/hyperlink" Target="https://www.filmaffinity.com/es/film919815.html" TargetMode="External"/><Relationship Id="rId454" Type="http://schemas.openxmlformats.org/officeDocument/2006/relationships/hyperlink" Target="https://www.filmaffinity.com/es/film950729.html" TargetMode="External"/><Relationship Id="rId661" Type="http://schemas.openxmlformats.org/officeDocument/2006/relationships/hyperlink" Target="https://www.filmaffinity.com/es/film585262.html" TargetMode="External"/><Relationship Id="rId759" Type="http://schemas.openxmlformats.org/officeDocument/2006/relationships/hyperlink" Target="https://www.filmaffinity.com/es/film483863.html" TargetMode="External"/><Relationship Id="rId966" Type="http://schemas.openxmlformats.org/officeDocument/2006/relationships/hyperlink" Target="https://www.filmaffinity.com/es/film797503.html" TargetMode="External"/><Relationship Id="rId11" Type="http://schemas.openxmlformats.org/officeDocument/2006/relationships/hyperlink" Target="https://www.filmaffinity.com/es/film709700.html" TargetMode="External"/><Relationship Id="rId314" Type="http://schemas.openxmlformats.org/officeDocument/2006/relationships/hyperlink" Target="https://www.filmaffinity.com/es/film255406.html" TargetMode="External"/><Relationship Id="rId398" Type="http://schemas.openxmlformats.org/officeDocument/2006/relationships/hyperlink" Target="https://www.filmaffinity.com/es/film944534.html" TargetMode="External"/><Relationship Id="rId521" Type="http://schemas.openxmlformats.org/officeDocument/2006/relationships/hyperlink" Target="https://www.filmaffinity.com/es/film309681.html" TargetMode="External"/><Relationship Id="rId619" Type="http://schemas.openxmlformats.org/officeDocument/2006/relationships/hyperlink" Target="https://www.filmaffinity.com/es/film252250.html" TargetMode="External"/><Relationship Id="rId95" Type="http://schemas.openxmlformats.org/officeDocument/2006/relationships/hyperlink" Target="https://www.filmaffinity.com/es/film486760.html" TargetMode="External"/><Relationship Id="rId160" Type="http://schemas.openxmlformats.org/officeDocument/2006/relationships/hyperlink" Target="https://www.filmaffinity.com/es/film651402.html" TargetMode="External"/><Relationship Id="rId826" Type="http://schemas.openxmlformats.org/officeDocument/2006/relationships/hyperlink" Target="https://www.filmaffinity.com/es/film414107.html" TargetMode="External"/><Relationship Id="rId258" Type="http://schemas.openxmlformats.org/officeDocument/2006/relationships/hyperlink" Target="https://www.filmaffinity.com/es/film202552.html" TargetMode="External"/><Relationship Id="rId465" Type="http://schemas.openxmlformats.org/officeDocument/2006/relationships/hyperlink" Target="https://www.filmaffinity.com/es/film445878.html" TargetMode="External"/><Relationship Id="rId672" Type="http://schemas.openxmlformats.org/officeDocument/2006/relationships/hyperlink" Target="https://www.filmaffinity.com/es/film815719.html" TargetMode="External"/><Relationship Id="rId22" Type="http://schemas.openxmlformats.org/officeDocument/2006/relationships/hyperlink" Target="https://www.filmaffinity.com/es/film924479.html" TargetMode="External"/><Relationship Id="rId118" Type="http://schemas.openxmlformats.org/officeDocument/2006/relationships/hyperlink" Target="https://www.filmaffinity.com/es/film753672.html" TargetMode="External"/><Relationship Id="rId325" Type="http://schemas.openxmlformats.org/officeDocument/2006/relationships/hyperlink" Target="https://www.filmaffinity.com/es/film143000.html" TargetMode="External"/><Relationship Id="rId532" Type="http://schemas.openxmlformats.org/officeDocument/2006/relationships/hyperlink" Target="https://www.filmaffinity.com/es/film366363.html" TargetMode="External"/><Relationship Id="rId171" Type="http://schemas.openxmlformats.org/officeDocument/2006/relationships/hyperlink" Target="https://www.filmaffinity.com/es/film970640.html" TargetMode="External"/><Relationship Id="rId837" Type="http://schemas.openxmlformats.org/officeDocument/2006/relationships/hyperlink" Target="https://www.filmaffinity.com/es/film414907.html" TargetMode="External"/><Relationship Id="rId269" Type="http://schemas.openxmlformats.org/officeDocument/2006/relationships/hyperlink" Target="https://www.filmaffinity.com/es/film923497.html" TargetMode="External"/><Relationship Id="rId476" Type="http://schemas.openxmlformats.org/officeDocument/2006/relationships/hyperlink" Target="https://www.filmaffinity.com/es/film409098.html" TargetMode="External"/><Relationship Id="rId683" Type="http://schemas.openxmlformats.org/officeDocument/2006/relationships/hyperlink" Target="https://www.filmaffinity.com/es/film810283.html" TargetMode="External"/><Relationship Id="rId890" Type="http://schemas.openxmlformats.org/officeDocument/2006/relationships/hyperlink" Target="https://www.filmaffinity.com/es/film595226.html" TargetMode="External"/><Relationship Id="rId904" Type="http://schemas.openxmlformats.org/officeDocument/2006/relationships/hyperlink" Target="https://www.filmaffinity.com/es/film913692.html" TargetMode="External"/><Relationship Id="rId33" Type="http://schemas.openxmlformats.org/officeDocument/2006/relationships/hyperlink" Target="https://www.filmaffinity.com/es/film741052.html" TargetMode="External"/><Relationship Id="rId129" Type="http://schemas.openxmlformats.org/officeDocument/2006/relationships/hyperlink" Target="https://www.filmaffinity.com/es/film649699.html" TargetMode="External"/><Relationship Id="rId336" Type="http://schemas.openxmlformats.org/officeDocument/2006/relationships/hyperlink" Target="https://www.filmaffinity.com/es/film310902.html" TargetMode="External"/><Relationship Id="rId543" Type="http://schemas.openxmlformats.org/officeDocument/2006/relationships/hyperlink" Target="https://www.filmaffinity.com/es/film570449.html" TargetMode="External"/><Relationship Id="rId182" Type="http://schemas.openxmlformats.org/officeDocument/2006/relationships/hyperlink" Target="https://www.filmaffinity.com/es/film153667.html" TargetMode="External"/><Relationship Id="rId403" Type="http://schemas.openxmlformats.org/officeDocument/2006/relationships/hyperlink" Target="https://www.filmaffinity.com/es/film968043.html" TargetMode="External"/><Relationship Id="rId750" Type="http://schemas.openxmlformats.org/officeDocument/2006/relationships/hyperlink" Target="https://www.filmaffinity.com/es/film863698.html" TargetMode="External"/><Relationship Id="rId848" Type="http://schemas.openxmlformats.org/officeDocument/2006/relationships/hyperlink" Target="https://www.filmaffinity.com/es/film941845.html" TargetMode="External"/><Relationship Id="rId487" Type="http://schemas.openxmlformats.org/officeDocument/2006/relationships/hyperlink" Target="https://www.filmaffinity.com/es/film764302.html" TargetMode="External"/><Relationship Id="rId610" Type="http://schemas.openxmlformats.org/officeDocument/2006/relationships/hyperlink" Target="https://www.filmaffinity.com/es/film301294.html" TargetMode="External"/><Relationship Id="rId694" Type="http://schemas.openxmlformats.org/officeDocument/2006/relationships/hyperlink" Target="https://www.filmaffinity.com/es/film246171.html" TargetMode="External"/><Relationship Id="rId708" Type="http://schemas.openxmlformats.org/officeDocument/2006/relationships/hyperlink" Target="https://www.filmaffinity.com/es/film546023.html" TargetMode="External"/><Relationship Id="rId915" Type="http://schemas.openxmlformats.org/officeDocument/2006/relationships/hyperlink" Target="https://www.filmaffinity.com/es/film795291.html" TargetMode="External"/><Relationship Id="rId347" Type="http://schemas.openxmlformats.org/officeDocument/2006/relationships/hyperlink" Target="https://www.filmaffinity.com/es/film404346.html" TargetMode="External"/><Relationship Id="rId44" Type="http://schemas.openxmlformats.org/officeDocument/2006/relationships/hyperlink" Target="https://www.filmaffinity.com/es/film633995.html" TargetMode="External"/><Relationship Id="rId554" Type="http://schemas.openxmlformats.org/officeDocument/2006/relationships/hyperlink" Target="https://www.filmaffinity.com/es/film825868.html" TargetMode="External"/><Relationship Id="rId761" Type="http://schemas.openxmlformats.org/officeDocument/2006/relationships/hyperlink" Target="https://www.filmaffinity.com/es/film210978.html" TargetMode="External"/><Relationship Id="rId859" Type="http://schemas.openxmlformats.org/officeDocument/2006/relationships/hyperlink" Target="https://www.filmaffinity.com/es/film609458.html" TargetMode="External"/><Relationship Id="rId193" Type="http://schemas.openxmlformats.org/officeDocument/2006/relationships/hyperlink" Target="https://www.filmaffinity.com/es/film748998.html" TargetMode="External"/><Relationship Id="rId207" Type="http://schemas.openxmlformats.org/officeDocument/2006/relationships/hyperlink" Target="https://www.filmaffinity.com/es/film909043.html" TargetMode="External"/><Relationship Id="rId414" Type="http://schemas.openxmlformats.org/officeDocument/2006/relationships/hyperlink" Target="https://www.filmaffinity.com/es/film474972.html" TargetMode="External"/><Relationship Id="rId498" Type="http://schemas.openxmlformats.org/officeDocument/2006/relationships/hyperlink" Target="https://www.filmaffinity.com/es/film688273.html" TargetMode="External"/><Relationship Id="rId621" Type="http://schemas.openxmlformats.org/officeDocument/2006/relationships/hyperlink" Target="https://www.filmaffinity.com/es/film943343.html" TargetMode="External"/><Relationship Id="rId260" Type="http://schemas.openxmlformats.org/officeDocument/2006/relationships/hyperlink" Target="https://www.filmaffinity.com/es/film465687.html" TargetMode="External"/><Relationship Id="rId719" Type="http://schemas.openxmlformats.org/officeDocument/2006/relationships/hyperlink" Target="https://www.filmaffinity.com/es/film650972.html" TargetMode="External"/><Relationship Id="rId926" Type="http://schemas.openxmlformats.org/officeDocument/2006/relationships/hyperlink" Target="https://www.filmaffinity.com/es/film216255.html" TargetMode="External"/><Relationship Id="rId55" Type="http://schemas.openxmlformats.org/officeDocument/2006/relationships/hyperlink" Target="https://www.filmaffinity.com/es/film934693.html" TargetMode="External"/><Relationship Id="rId120" Type="http://schemas.openxmlformats.org/officeDocument/2006/relationships/hyperlink" Target="https://www.filmaffinity.com/es/film717057.html" TargetMode="External"/><Relationship Id="rId358" Type="http://schemas.openxmlformats.org/officeDocument/2006/relationships/hyperlink" Target="https://www.filmaffinity.com/es/film319251.html" TargetMode="External"/><Relationship Id="rId565" Type="http://schemas.openxmlformats.org/officeDocument/2006/relationships/hyperlink" Target="https://www.filmaffinity.com/es/film165840.html" TargetMode="External"/><Relationship Id="rId772" Type="http://schemas.openxmlformats.org/officeDocument/2006/relationships/hyperlink" Target="https://www.filmaffinity.com/es/film557989.html" TargetMode="External"/><Relationship Id="rId218" Type="http://schemas.openxmlformats.org/officeDocument/2006/relationships/hyperlink" Target="https://www.filmaffinity.com/es/film425214.html" TargetMode="External"/><Relationship Id="rId425" Type="http://schemas.openxmlformats.org/officeDocument/2006/relationships/hyperlink" Target="https://www.filmaffinity.com/es/film438316.html" TargetMode="External"/><Relationship Id="rId632" Type="http://schemas.openxmlformats.org/officeDocument/2006/relationships/hyperlink" Target="https://www.filmaffinity.com/es/film233180.html" TargetMode="External"/><Relationship Id="rId271" Type="http://schemas.openxmlformats.org/officeDocument/2006/relationships/hyperlink" Target="https://www.filmaffinity.com/es/film680171.html" TargetMode="External"/><Relationship Id="rId937" Type="http://schemas.openxmlformats.org/officeDocument/2006/relationships/hyperlink" Target="https://www.filmaffinity.com/es/film259941.html" TargetMode="External"/><Relationship Id="rId66" Type="http://schemas.openxmlformats.org/officeDocument/2006/relationships/hyperlink" Target="https://www.filmaffinity.com/es/film411588.html" TargetMode="External"/><Relationship Id="rId131" Type="http://schemas.openxmlformats.org/officeDocument/2006/relationships/hyperlink" Target="https://www.filmaffinity.com/es/film698549.html" TargetMode="External"/><Relationship Id="rId369" Type="http://schemas.openxmlformats.org/officeDocument/2006/relationships/hyperlink" Target="https://www.filmaffinity.com/es/film934628.html" TargetMode="External"/><Relationship Id="rId576" Type="http://schemas.openxmlformats.org/officeDocument/2006/relationships/hyperlink" Target="https://www.filmaffinity.com/es/film554779.html" TargetMode="External"/><Relationship Id="rId783" Type="http://schemas.openxmlformats.org/officeDocument/2006/relationships/hyperlink" Target="https://www.filmaffinity.com/es/film488334.html" TargetMode="External"/><Relationship Id="rId229" Type="http://schemas.openxmlformats.org/officeDocument/2006/relationships/hyperlink" Target="https://www.filmaffinity.com/es/film111692.html" TargetMode="External"/><Relationship Id="rId436" Type="http://schemas.openxmlformats.org/officeDocument/2006/relationships/hyperlink" Target="https://www.filmaffinity.com/es/moviegenre.php?genre=AC&amp;attr=rat_count&amp;nodoc" TargetMode="External"/><Relationship Id="rId643" Type="http://schemas.openxmlformats.org/officeDocument/2006/relationships/hyperlink" Target="https://www.filmaffinity.com/es/film271893.html" TargetMode="External"/><Relationship Id="rId850" Type="http://schemas.openxmlformats.org/officeDocument/2006/relationships/hyperlink" Target="https://www.filmaffinity.com/es/film805562.html" TargetMode="External"/><Relationship Id="rId948" Type="http://schemas.openxmlformats.org/officeDocument/2006/relationships/hyperlink" Target="https://www.filmaffinity.com/es/film802202.html" TargetMode="External"/><Relationship Id="rId77" Type="http://schemas.openxmlformats.org/officeDocument/2006/relationships/hyperlink" Target="https://www.filmaffinity.com/es/film508544.html" TargetMode="External"/><Relationship Id="rId282" Type="http://schemas.openxmlformats.org/officeDocument/2006/relationships/hyperlink" Target="https://www.filmaffinity.com/es/film127205.html" TargetMode="External"/><Relationship Id="rId503" Type="http://schemas.openxmlformats.org/officeDocument/2006/relationships/hyperlink" Target="https://www.filmaffinity.com/es/film545832.html" TargetMode="External"/><Relationship Id="rId587" Type="http://schemas.openxmlformats.org/officeDocument/2006/relationships/hyperlink" Target="https://www.filmaffinity.com/es/film948104.html" TargetMode="External"/><Relationship Id="rId710" Type="http://schemas.openxmlformats.org/officeDocument/2006/relationships/hyperlink" Target="https://www.filmaffinity.com/es/film851574.html" TargetMode="External"/><Relationship Id="rId808" Type="http://schemas.openxmlformats.org/officeDocument/2006/relationships/hyperlink" Target="https://www.filmaffinity.com/es/film682537.html" TargetMode="External"/><Relationship Id="rId8" Type="http://schemas.openxmlformats.org/officeDocument/2006/relationships/hyperlink" Target="https://www.filmaffinity.com/es/film830168.html" TargetMode="External"/><Relationship Id="rId142" Type="http://schemas.openxmlformats.org/officeDocument/2006/relationships/hyperlink" Target="https://www.filmaffinity.com/es/film644267.html" TargetMode="External"/><Relationship Id="rId447" Type="http://schemas.openxmlformats.org/officeDocument/2006/relationships/hyperlink" Target="https://www.filmaffinity.com/es/film557766.html" TargetMode="External"/><Relationship Id="rId794" Type="http://schemas.openxmlformats.org/officeDocument/2006/relationships/hyperlink" Target="https://www.filmaffinity.com/es/film552975.html" TargetMode="External"/><Relationship Id="rId654" Type="http://schemas.openxmlformats.org/officeDocument/2006/relationships/hyperlink" Target="https://www.filmaffinity.com/es/film337514.html" TargetMode="External"/><Relationship Id="rId861" Type="http://schemas.openxmlformats.org/officeDocument/2006/relationships/hyperlink" Target="https://www.filmaffinity.com/es/film339035.html" TargetMode="External"/><Relationship Id="rId959" Type="http://schemas.openxmlformats.org/officeDocument/2006/relationships/hyperlink" Target="https://www.filmaffinity.com/es/film474913.html" TargetMode="External"/><Relationship Id="rId293" Type="http://schemas.openxmlformats.org/officeDocument/2006/relationships/hyperlink" Target="https://www.filmaffinity.com/es/film755854.html" TargetMode="External"/><Relationship Id="rId307" Type="http://schemas.openxmlformats.org/officeDocument/2006/relationships/hyperlink" Target="https://www.filmaffinity.com/es/film899081.html" TargetMode="External"/><Relationship Id="rId514" Type="http://schemas.openxmlformats.org/officeDocument/2006/relationships/hyperlink" Target="https://www.filmaffinity.com/es/film677061.html" TargetMode="External"/><Relationship Id="rId721" Type="http://schemas.openxmlformats.org/officeDocument/2006/relationships/hyperlink" Target="https://www.filmaffinity.com/es/film857226.html" TargetMode="External"/><Relationship Id="rId88" Type="http://schemas.openxmlformats.org/officeDocument/2006/relationships/hyperlink" Target="https://www.filmaffinity.com/es/film377407.html" TargetMode="External"/><Relationship Id="rId153" Type="http://schemas.openxmlformats.org/officeDocument/2006/relationships/hyperlink" Target="https://www.filmaffinity.com/es/film336273.html" TargetMode="External"/><Relationship Id="rId360" Type="http://schemas.openxmlformats.org/officeDocument/2006/relationships/hyperlink" Target="https://www.filmaffinity.com/es/film788265.html" TargetMode="External"/><Relationship Id="rId598" Type="http://schemas.openxmlformats.org/officeDocument/2006/relationships/hyperlink" Target="https://www.filmaffinity.com/es/film714757.html" TargetMode="External"/><Relationship Id="rId819" Type="http://schemas.openxmlformats.org/officeDocument/2006/relationships/hyperlink" Target="https://www.filmaffinity.com/es/film684000.html" TargetMode="External"/><Relationship Id="rId220" Type="http://schemas.openxmlformats.org/officeDocument/2006/relationships/hyperlink" Target="https://www.filmaffinity.com/es/film814920.html" TargetMode="External"/><Relationship Id="rId458" Type="http://schemas.openxmlformats.org/officeDocument/2006/relationships/hyperlink" Target="https://www.filmaffinity.com/es/moviegenre.php?genre=AC&amp;attr=rat_count&amp;nodoc" TargetMode="External"/><Relationship Id="rId665" Type="http://schemas.openxmlformats.org/officeDocument/2006/relationships/hyperlink" Target="https://www.filmaffinity.com/es/film628461.html" TargetMode="External"/><Relationship Id="rId872" Type="http://schemas.openxmlformats.org/officeDocument/2006/relationships/hyperlink" Target="https://www.filmaffinity.com/es/film353018.html" TargetMode="External"/><Relationship Id="rId15" Type="http://schemas.openxmlformats.org/officeDocument/2006/relationships/hyperlink" Target="https://www.filmaffinity.com/es/film594309.html" TargetMode="External"/><Relationship Id="rId318" Type="http://schemas.openxmlformats.org/officeDocument/2006/relationships/hyperlink" Target="https://www.filmaffinity.com/es/film229708.html" TargetMode="External"/><Relationship Id="rId525" Type="http://schemas.openxmlformats.org/officeDocument/2006/relationships/hyperlink" Target="https://www.filmaffinity.com/es/film765496.html" TargetMode="External"/><Relationship Id="rId732" Type="http://schemas.openxmlformats.org/officeDocument/2006/relationships/hyperlink" Target="https://www.filmaffinity.com/es/film280100.html" TargetMode="External"/><Relationship Id="rId99" Type="http://schemas.openxmlformats.org/officeDocument/2006/relationships/hyperlink" Target="https://www.filmaffinity.com/es/film731272.html" TargetMode="External"/><Relationship Id="rId164" Type="http://schemas.openxmlformats.org/officeDocument/2006/relationships/hyperlink" Target="https://www.filmaffinity.com/es/film301570.html" TargetMode="External"/><Relationship Id="rId371" Type="http://schemas.openxmlformats.org/officeDocument/2006/relationships/hyperlink" Target="https://www.filmaffinity.com/es/film478990.html" TargetMode="External"/><Relationship Id="rId469" Type="http://schemas.openxmlformats.org/officeDocument/2006/relationships/hyperlink" Target="https://www.filmaffinity.com/es/film358476.html" TargetMode="External"/><Relationship Id="rId676" Type="http://schemas.openxmlformats.org/officeDocument/2006/relationships/hyperlink" Target="https://www.filmaffinity.com/es/film811561.html" TargetMode="External"/><Relationship Id="rId883" Type="http://schemas.openxmlformats.org/officeDocument/2006/relationships/hyperlink" Target="https://www.filmaffinity.com/es/film122208.html" TargetMode="External"/><Relationship Id="rId26" Type="http://schemas.openxmlformats.org/officeDocument/2006/relationships/hyperlink" Target="https://www.filmaffinity.com/es/film660221.html" TargetMode="External"/><Relationship Id="rId231" Type="http://schemas.openxmlformats.org/officeDocument/2006/relationships/hyperlink" Target="https://www.filmaffinity.com/es/film837257.html" TargetMode="External"/><Relationship Id="rId329" Type="http://schemas.openxmlformats.org/officeDocument/2006/relationships/hyperlink" Target="https://www.filmaffinity.com/es/film197671.html" TargetMode="External"/><Relationship Id="rId536" Type="http://schemas.openxmlformats.org/officeDocument/2006/relationships/hyperlink" Target="https://www.filmaffinity.com/es/film442005.html" TargetMode="External"/><Relationship Id="rId175" Type="http://schemas.openxmlformats.org/officeDocument/2006/relationships/hyperlink" Target="https://www.filmaffinity.com/es/film900301.html" TargetMode="External"/><Relationship Id="rId743" Type="http://schemas.openxmlformats.org/officeDocument/2006/relationships/hyperlink" Target="https://www.filmaffinity.com/es/film383589.html" TargetMode="External"/><Relationship Id="rId950" Type="http://schemas.openxmlformats.org/officeDocument/2006/relationships/hyperlink" Target="https://www.filmaffinity.com/es/film656850.html" TargetMode="External"/><Relationship Id="rId382" Type="http://schemas.openxmlformats.org/officeDocument/2006/relationships/hyperlink" Target="https://www.filmaffinity.com/es/film714758.html" TargetMode="External"/><Relationship Id="rId603" Type="http://schemas.openxmlformats.org/officeDocument/2006/relationships/hyperlink" Target="https://www.filmaffinity.com/es/film964928.html" TargetMode="External"/><Relationship Id="rId687" Type="http://schemas.openxmlformats.org/officeDocument/2006/relationships/hyperlink" Target="https://www.filmaffinity.com/es/film553168.html" TargetMode="External"/><Relationship Id="rId810" Type="http://schemas.openxmlformats.org/officeDocument/2006/relationships/hyperlink" Target="https://www.filmaffinity.com/es/film232402.html" TargetMode="External"/><Relationship Id="rId908" Type="http://schemas.openxmlformats.org/officeDocument/2006/relationships/hyperlink" Target="https://www.filmaffinity.com/es/film267002.html" TargetMode="External"/><Relationship Id="rId242" Type="http://schemas.openxmlformats.org/officeDocument/2006/relationships/hyperlink" Target="https://www.filmaffinity.com/es/film775323.html" TargetMode="External"/><Relationship Id="rId894" Type="http://schemas.openxmlformats.org/officeDocument/2006/relationships/hyperlink" Target="https://www.filmaffinity.com/es/film592391.html" TargetMode="External"/><Relationship Id="rId37" Type="http://schemas.openxmlformats.org/officeDocument/2006/relationships/hyperlink" Target="https://www.filmaffinity.com/es/film161835.html" TargetMode="External"/><Relationship Id="rId102" Type="http://schemas.openxmlformats.org/officeDocument/2006/relationships/hyperlink" Target="https://www.filmaffinity.com/es/film261787.html" TargetMode="External"/><Relationship Id="rId547" Type="http://schemas.openxmlformats.org/officeDocument/2006/relationships/hyperlink" Target="https://www.filmaffinity.com/es/film124304.html" TargetMode="External"/><Relationship Id="rId754" Type="http://schemas.openxmlformats.org/officeDocument/2006/relationships/hyperlink" Target="https://www.filmaffinity.com/es/film767871.html" TargetMode="External"/><Relationship Id="rId961" Type="http://schemas.openxmlformats.org/officeDocument/2006/relationships/hyperlink" Target="https://www.filmaffinity.com/es/film933645.html" TargetMode="External"/><Relationship Id="rId90" Type="http://schemas.openxmlformats.org/officeDocument/2006/relationships/hyperlink" Target="https://www.filmaffinity.com/es/film389665.html" TargetMode="External"/><Relationship Id="rId186" Type="http://schemas.openxmlformats.org/officeDocument/2006/relationships/hyperlink" Target="https://www.filmaffinity.com/es/film149690.html" TargetMode="External"/><Relationship Id="rId393" Type="http://schemas.openxmlformats.org/officeDocument/2006/relationships/hyperlink" Target="https://www.filmaffinity.com/es/film738787.html" TargetMode="External"/><Relationship Id="rId407" Type="http://schemas.openxmlformats.org/officeDocument/2006/relationships/hyperlink" Target="https://www.filmaffinity.com/es/film977502.html" TargetMode="External"/><Relationship Id="rId614" Type="http://schemas.openxmlformats.org/officeDocument/2006/relationships/hyperlink" Target="https://www.filmaffinity.com/es/film907686.html" TargetMode="External"/><Relationship Id="rId821" Type="http://schemas.openxmlformats.org/officeDocument/2006/relationships/hyperlink" Target="https://www.filmaffinity.com/es/film945094.html" TargetMode="External"/><Relationship Id="rId253" Type="http://schemas.openxmlformats.org/officeDocument/2006/relationships/hyperlink" Target="https://www.filmaffinity.com/es/film697332.html" TargetMode="External"/><Relationship Id="rId460" Type="http://schemas.openxmlformats.org/officeDocument/2006/relationships/hyperlink" Target="https://www.filmaffinity.com/es/film306442.html" TargetMode="External"/><Relationship Id="rId698" Type="http://schemas.openxmlformats.org/officeDocument/2006/relationships/hyperlink" Target="https://www.filmaffinity.com/es/film621539.html" TargetMode="External"/><Relationship Id="rId919" Type="http://schemas.openxmlformats.org/officeDocument/2006/relationships/hyperlink" Target="https://www.filmaffinity.com/es/film722160.html" TargetMode="External"/><Relationship Id="rId48" Type="http://schemas.openxmlformats.org/officeDocument/2006/relationships/hyperlink" Target="https://www.filmaffinity.com/es/film434614.html" TargetMode="External"/><Relationship Id="rId113" Type="http://schemas.openxmlformats.org/officeDocument/2006/relationships/hyperlink" Target="https://www.filmaffinity.com/es/film571114.html" TargetMode="External"/><Relationship Id="rId320" Type="http://schemas.openxmlformats.org/officeDocument/2006/relationships/hyperlink" Target="https://www.filmaffinity.com/es/film428887.html" TargetMode="External"/><Relationship Id="rId558" Type="http://schemas.openxmlformats.org/officeDocument/2006/relationships/hyperlink" Target="https://www.filmaffinity.com/es/film426688.html" TargetMode="External"/><Relationship Id="rId765" Type="http://schemas.openxmlformats.org/officeDocument/2006/relationships/hyperlink" Target="https://www.filmaffinity.com/es/film381144.html" TargetMode="External"/><Relationship Id="rId197" Type="http://schemas.openxmlformats.org/officeDocument/2006/relationships/hyperlink" Target="https://www.filmaffinity.com/es/film743733.html" TargetMode="External"/><Relationship Id="rId418" Type="http://schemas.openxmlformats.org/officeDocument/2006/relationships/hyperlink" Target="https://www.filmaffinity.com/es/film887994.html" TargetMode="External"/><Relationship Id="rId625" Type="http://schemas.openxmlformats.org/officeDocument/2006/relationships/hyperlink" Target="https://www.filmaffinity.com/es/film747808.html" TargetMode="External"/><Relationship Id="rId832" Type="http://schemas.openxmlformats.org/officeDocument/2006/relationships/hyperlink" Target="https://www.filmaffinity.com/es/film674289.html" TargetMode="External"/><Relationship Id="rId264" Type="http://schemas.openxmlformats.org/officeDocument/2006/relationships/hyperlink" Target="https://www.filmaffinity.com/es/film899495.html" TargetMode="External"/><Relationship Id="rId471" Type="http://schemas.openxmlformats.org/officeDocument/2006/relationships/hyperlink" Target="https://www.filmaffinity.com/es/film795198.html" TargetMode="External"/><Relationship Id="rId59" Type="http://schemas.openxmlformats.org/officeDocument/2006/relationships/hyperlink" Target="https://www.filmaffinity.com/es/film587161.html" TargetMode="External"/><Relationship Id="rId124" Type="http://schemas.openxmlformats.org/officeDocument/2006/relationships/hyperlink" Target="https://www.filmaffinity.com/es/film789209.html" TargetMode="External"/><Relationship Id="rId569" Type="http://schemas.openxmlformats.org/officeDocument/2006/relationships/hyperlink" Target="https://www.filmaffinity.com/es/film583203.html" TargetMode="External"/><Relationship Id="rId776" Type="http://schemas.openxmlformats.org/officeDocument/2006/relationships/hyperlink" Target="https://www.filmaffinity.com/es/film390580.html" TargetMode="External"/><Relationship Id="rId331" Type="http://schemas.openxmlformats.org/officeDocument/2006/relationships/hyperlink" Target="https://www.filmaffinity.com/es/film314273.html" TargetMode="External"/><Relationship Id="rId429" Type="http://schemas.openxmlformats.org/officeDocument/2006/relationships/hyperlink" Target="https://www.filmaffinity.com/es/film139492.html" TargetMode="External"/><Relationship Id="rId636" Type="http://schemas.openxmlformats.org/officeDocument/2006/relationships/hyperlink" Target="https://www.filmaffinity.com/es/film527881.html" TargetMode="External"/><Relationship Id="rId843" Type="http://schemas.openxmlformats.org/officeDocument/2006/relationships/hyperlink" Target="https://www.filmaffinity.com/es/film374795.html" TargetMode="External"/><Relationship Id="rId275" Type="http://schemas.openxmlformats.org/officeDocument/2006/relationships/hyperlink" Target="https://www.filmaffinity.com/es/film385996.html" TargetMode="External"/><Relationship Id="rId482" Type="http://schemas.openxmlformats.org/officeDocument/2006/relationships/hyperlink" Target="https://www.filmaffinity.com/es/film422000.html" TargetMode="External"/><Relationship Id="rId703" Type="http://schemas.openxmlformats.org/officeDocument/2006/relationships/hyperlink" Target="https://www.filmaffinity.com/es/film953208.html" TargetMode="External"/><Relationship Id="rId910" Type="http://schemas.openxmlformats.org/officeDocument/2006/relationships/hyperlink" Target="https://www.filmaffinity.com/es/film929728.html" TargetMode="External"/><Relationship Id="rId135" Type="http://schemas.openxmlformats.org/officeDocument/2006/relationships/hyperlink" Target="https://www.filmaffinity.com/es/film520063.html" TargetMode="External"/><Relationship Id="rId342" Type="http://schemas.openxmlformats.org/officeDocument/2006/relationships/hyperlink" Target="https://www.filmaffinity.com/es/film366271.html" TargetMode="External"/><Relationship Id="rId787" Type="http://schemas.openxmlformats.org/officeDocument/2006/relationships/hyperlink" Target="https://www.filmaffinity.com/es/film990795.html" TargetMode="External"/><Relationship Id="rId202" Type="http://schemas.openxmlformats.org/officeDocument/2006/relationships/hyperlink" Target="https://www.filmaffinity.com/es/film715979.html" TargetMode="External"/><Relationship Id="rId647" Type="http://schemas.openxmlformats.org/officeDocument/2006/relationships/hyperlink" Target="https://www.filmaffinity.com/es/film666455.html" TargetMode="External"/><Relationship Id="rId854" Type="http://schemas.openxmlformats.org/officeDocument/2006/relationships/hyperlink" Target="https://www.filmaffinity.com/es/film244059.html" TargetMode="External"/><Relationship Id="rId286" Type="http://schemas.openxmlformats.org/officeDocument/2006/relationships/hyperlink" Target="https://www.filmaffinity.com/es/film576352.html" TargetMode="External"/><Relationship Id="rId493" Type="http://schemas.openxmlformats.org/officeDocument/2006/relationships/hyperlink" Target="https://www.filmaffinity.com/es/film982265.html" TargetMode="External"/><Relationship Id="rId507" Type="http://schemas.openxmlformats.org/officeDocument/2006/relationships/hyperlink" Target="https://www.filmaffinity.com/es/film605486.html" TargetMode="External"/><Relationship Id="rId714" Type="http://schemas.openxmlformats.org/officeDocument/2006/relationships/hyperlink" Target="https://www.filmaffinity.com/es/film933663.html" TargetMode="External"/><Relationship Id="rId921" Type="http://schemas.openxmlformats.org/officeDocument/2006/relationships/hyperlink" Target="https://www.filmaffinity.com/es/film916798.html" TargetMode="External"/><Relationship Id="rId50" Type="http://schemas.openxmlformats.org/officeDocument/2006/relationships/hyperlink" Target="https://www.filmaffinity.com/es/film942015.html" TargetMode="External"/><Relationship Id="rId146" Type="http://schemas.openxmlformats.org/officeDocument/2006/relationships/hyperlink" Target="https://www.filmaffinity.com/es/film728672.html" TargetMode="External"/><Relationship Id="rId353" Type="http://schemas.openxmlformats.org/officeDocument/2006/relationships/hyperlink" Target="https://www.filmaffinity.com/es/film192074.html" TargetMode="External"/><Relationship Id="rId560" Type="http://schemas.openxmlformats.org/officeDocument/2006/relationships/hyperlink" Target="https://www.filmaffinity.com/es/film897583.html" TargetMode="External"/><Relationship Id="rId798" Type="http://schemas.openxmlformats.org/officeDocument/2006/relationships/hyperlink" Target="https://www.filmaffinity.com/es/film157595.html" TargetMode="External"/><Relationship Id="rId213" Type="http://schemas.openxmlformats.org/officeDocument/2006/relationships/hyperlink" Target="https://www.filmaffinity.com/es/film932476.html" TargetMode="External"/><Relationship Id="rId420" Type="http://schemas.openxmlformats.org/officeDocument/2006/relationships/hyperlink" Target="https://www.filmaffinity.com/es/film449953.html" TargetMode="External"/><Relationship Id="rId658" Type="http://schemas.openxmlformats.org/officeDocument/2006/relationships/hyperlink" Target="https://www.filmaffinity.com/es/film362105.html" TargetMode="External"/><Relationship Id="rId865" Type="http://schemas.openxmlformats.org/officeDocument/2006/relationships/hyperlink" Target="https://www.filmaffinity.com/es/film347573.html"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filmaffinity.com/es/film755283.html" TargetMode="External"/><Relationship Id="rId21" Type="http://schemas.openxmlformats.org/officeDocument/2006/relationships/hyperlink" Target="https://www.filmaffinity.com/es/film948077.html" TargetMode="External"/><Relationship Id="rId324" Type="http://schemas.openxmlformats.org/officeDocument/2006/relationships/hyperlink" Target="https://www.filmaffinity.com/es/film926560.html" TargetMode="External"/><Relationship Id="rId170" Type="http://schemas.openxmlformats.org/officeDocument/2006/relationships/hyperlink" Target="https://www.filmaffinity.com/es/film458175.html" TargetMode="External"/><Relationship Id="rId268" Type="http://schemas.openxmlformats.org/officeDocument/2006/relationships/hyperlink" Target="https://www.filmaffinity.com/es/film851041.html" TargetMode="External"/><Relationship Id="rId475" Type="http://schemas.openxmlformats.org/officeDocument/2006/relationships/hyperlink" Target="https://www.filmaffinity.com/es/film616393.html" TargetMode="External"/><Relationship Id="rId32" Type="http://schemas.openxmlformats.org/officeDocument/2006/relationships/hyperlink" Target="https://www.filmaffinity.com/es/film199801.html" TargetMode="External"/><Relationship Id="rId74" Type="http://schemas.openxmlformats.org/officeDocument/2006/relationships/hyperlink" Target="https://www.filmaffinity.com/es/film468158.html" TargetMode="External"/><Relationship Id="rId128" Type="http://schemas.openxmlformats.org/officeDocument/2006/relationships/hyperlink" Target="https://www.filmaffinity.com/es/film316246.html" TargetMode="External"/><Relationship Id="rId335" Type="http://schemas.openxmlformats.org/officeDocument/2006/relationships/hyperlink" Target="https://www.filmaffinity.com/es/film381884.html" TargetMode="External"/><Relationship Id="rId377" Type="http://schemas.openxmlformats.org/officeDocument/2006/relationships/hyperlink" Target="https://www.filmaffinity.com/es/film683873.html" TargetMode="External"/><Relationship Id="rId500" Type="http://schemas.openxmlformats.org/officeDocument/2006/relationships/hyperlink" Target="https://www.filmaffinity.com/es/film799965.html" TargetMode="External"/><Relationship Id="rId5" Type="http://schemas.openxmlformats.org/officeDocument/2006/relationships/hyperlink" Target="https://www.filmaffinity.com/es/film901354.html" TargetMode="External"/><Relationship Id="rId181" Type="http://schemas.openxmlformats.org/officeDocument/2006/relationships/hyperlink" Target="https://www.filmaffinity.com/es/film781224.html" TargetMode="External"/><Relationship Id="rId237" Type="http://schemas.openxmlformats.org/officeDocument/2006/relationships/hyperlink" Target="https://www.filmaffinity.com/es/film433500.html" TargetMode="External"/><Relationship Id="rId402" Type="http://schemas.openxmlformats.org/officeDocument/2006/relationships/hyperlink" Target="https://www.filmaffinity.com/es/film323079.html" TargetMode="External"/><Relationship Id="rId279" Type="http://schemas.openxmlformats.org/officeDocument/2006/relationships/hyperlink" Target="https://www.filmaffinity.com/es/film670948.html" TargetMode="External"/><Relationship Id="rId444" Type="http://schemas.openxmlformats.org/officeDocument/2006/relationships/hyperlink" Target="https://www.filmaffinity.com/es/film459936.html" TargetMode="External"/><Relationship Id="rId486" Type="http://schemas.openxmlformats.org/officeDocument/2006/relationships/hyperlink" Target="https://www.filmaffinity.com/es/search.php?stype=cast&amp;sn&amp;stext=Antonio%20Banderas" TargetMode="External"/><Relationship Id="rId43" Type="http://schemas.openxmlformats.org/officeDocument/2006/relationships/hyperlink" Target="https://www.filmaffinity.com/es/film687863.html" TargetMode="External"/><Relationship Id="rId139" Type="http://schemas.openxmlformats.org/officeDocument/2006/relationships/hyperlink" Target="https://www.filmaffinity.com/es/film937789.html" TargetMode="External"/><Relationship Id="rId290" Type="http://schemas.openxmlformats.org/officeDocument/2006/relationships/hyperlink" Target="https://www.filmaffinity.com/es/film718952.html" TargetMode="External"/><Relationship Id="rId304" Type="http://schemas.openxmlformats.org/officeDocument/2006/relationships/hyperlink" Target="https://www.filmaffinity.com/es/film436297.html" TargetMode="External"/><Relationship Id="rId346" Type="http://schemas.openxmlformats.org/officeDocument/2006/relationships/hyperlink" Target="https://www.filmaffinity.com/es/film384499.html" TargetMode="External"/><Relationship Id="rId388" Type="http://schemas.openxmlformats.org/officeDocument/2006/relationships/hyperlink" Target="https://www.filmaffinity.com/es/film408183.html" TargetMode="External"/><Relationship Id="rId511" Type="http://schemas.openxmlformats.org/officeDocument/2006/relationships/hyperlink" Target="https://www.filmaffinity.com/es/film452682.html" TargetMode="External"/><Relationship Id="rId85" Type="http://schemas.openxmlformats.org/officeDocument/2006/relationships/hyperlink" Target="https://www.filmaffinity.com/es/film644188.html" TargetMode="External"/><Relationship Id="rId150" Type="http://schemas.openxmlformats.org/officeDocument/2006/relationships/hyperlink" Target="https://www.filmaffinity.com/es/film646042.html" TargetMode="External"/><Relationship Id="rId192" Type="http://schemas.openxmlformats.org/officeDocument/2006/relationships/hyperlink" Target="https://www.filmaffinity.com/es/film164425.html" TargetMode="External"/><Relationship Id="rId206" Type="http://schemas.openxmlformats.org/officeDocument/2006/relationships/hyperlink" Target="https://www.filmaffinity.com/es/film561502.html" TargetMode="External"/><Relationship Id="rId413" Type="http://schemas.openxmlformats.org/officeDocument/2006/relationships/hyperlink" Target="https://www.filmaffinity.com/es/film433143.html" TargetMode="External"/><Relationship Id="rId248" Type="http://schemas.openxmlformats.org/officeDocument/2006/relationships/hyperlink" Target="https://www.filmaffinity.com/es/film321522.html" TargetMode="External"/><Relationship Id="rId455" Type="http://schemas.openxmlformats.org/officeDocument/2006/relationships/hyperlink" Target="https://www.filmaffinity.com/es/film848742.html" TargetMode="External"/><Relationship Id="rId497" Type="http://schemas.openxmlformats.org/officeDocument/2006/relationships/hyperlink" Target="https://www.filmaffinity.com/es/film972063.html" TargetMode="External"/><Relationship Id="rId12" Type="http://schemas.openxmlformats.org/officeDocument/2006/relationships/hyperlink" Target="https://www.filmaffinity.com/es/film391877.html" TargetMode="External"/><Relationship Id="rId108" Type="http://schemas.openxmlformats.org/officeDocument/2006/relationships/hyperlink" Target="https://www.filmaffinity.com/es/film852770.html" TargetMode="External"/><Relationship Id="rId315" Type="http://schemas.openxmlformats.org/officeDocument/2006/relationships/hyperlink" Target="https://www.filmaffinity.com/es/film659959.html" TargetMode="External"/><Relationship Id="rId357" Type="http://schemas.openxmlformats.org/officeDocument/2006/relationships/hyperlink" Target="https://www.filmaffinity.com/es/film303445.html" TargetMode="External"/><Relationship Id="rId522" Type="http://schemas.openxmlformats.org/officeDocument/2006/relationships/hyperlink" Target="https://www.filmaffinity.com/es/film113520.html" TargetMode="External"/><Relationship Id="rId54" Type="http://schemas.openxmlformats.org/officeDocument/2006/relationships/hyperlink" Target="https://www.filmaffinity.com/es/film533699.html" TargetMode="External"/><Relationship Id="rId96" Type="http://schemas.openxmlformats.org/officeDocument/2006/relationships/hyperlink" Target="https://www.filmaffinity.com/es/film572197.html" TargetMode="External"/><Relationship Id="rId161" Type="http://schemas.openxmlformats.org/officeDocument/2006/relationships/hyperlink" Target="https://www.filmaffinity.com/es/film187335.html" TargetMode="External"/><Relationship Id="rId217" Type="http://schemas.openxmlformats.org/officeDocument/2006/relationships/hyperlink" Target="https://www.filmaffinity.com/es/film349276.html" TargetMode="External"/><Relationship Id="rId399" Type="http://schemas.openxmlformats.org/officeDocument/2006/relationships/hyperlink" Target="https://www.filmaffinity.com/es/film680769.html" TargetMode="External"/><Relationship Id="rId259" Type="http://schemas.openxmlformats.org/officeDocument/2006/relationships/hyperlink" Target="https://www.filmaffinity.com/es/film188246.html" TargetMode="External"/><Relationship Id="rId424" Type="http://schemas.openxmlformats.org/officeDocument/2006/relationships/hyperlink" Target="https://www.filmaffinity.com/es/film420392.html" TargetMode="External"/><Relationship Id="rId466" Type="http://schemas.openxmlformats.org/officeDocument/2006/relationships/hyperlink" Target="https://www.filmaffinity.com/es/film784161.html" TargetMode="External"/><Relationship Id="rId23" Type="http://schemas.openxmlformats.org/officeDocument/2006/relationships/hyperlink" Target="https://www.filmaffinity.com/es/film373358.html" TargetMode="External"/><Relationship Id="rId119" Type="http://schemas.openxmlformats.org/officeDocument/2006/relationships/hyperlink" Target="https://www.filmaffinity.com/es/film702634.html" TargetMode="External"/><Relationship Id="rId270" Type="http://schemas.openxmlformats.org/officeDocument/2006/relationships/hyperlink" Target="https://www.filmaffinity.com/es/film402565.html" TargetMode="External"/><Relationship Id="rId326" Type="http://schemas.openxmlformats.org/officeDocument/2006/relationships/hyperlink" Target="https://www.filmaffinity.com/es/film707018.html" TargetMode="External"/><Relationship Id="rId65" Type="http://schemas.openxmlformats.org/officeDocument/2006/relationships/hyperlink" Target="https://www.filmaffinity.com/es/film990307.html" TargetMode="External"/><Relationship Id="rId130" Type="http://schemas.openxmlformats.org/officeDocument/2006/relationships/hyperlink" Target="https://www.filmaffinity.com/es/film829985.html" TargetMode="External"/><Relationship Id="rId368" Type="http://schemas.openxmlformats.org/officeDocument/2006/relationships/hyperlink" Target="https://www.filmaffinity.com/es/film885640.html" TargetMode="External"/><Relationship Id="rId172" Type="http://schemas.openxmlformats.org/officeDocument/2006/relationships/hyperlink" Target="https://www.filmaffinity.com/es/film857046.html" TargetMode="External"/><Relationship Id="rId228" Type="http://schemas.openxmlformats.org/officeDocument/2006/relationships/hyperlink" Target="https://www.filmaffinity.com/es/film477719.html" TargetMode="External"/><Relationship Id="rId435" Type="http://schemas.openxmlformats.org/officeDocument/2006/relationships/hyperlink" Target="https://www.filmaffinity.com/es/film435129.html" TargetMode="External"/><Relationship Id="rId477" Type="http://schemas.openxmlformats.org/officeDocument/2006/relationships/hyperlink" Target="https://www.filmaffinity.com/es/film299158.html" TargetMode="External"/><Relationship Id="rId281" Type="http://schemas.openxmlformats.org/officeDocument/2006/relationships/hyperlink" Target="https://www.filmaffinity.com/es/film596458.html" TargetMode="External"/><Relationship Id="rId337" Type="http://schemas.openxmlformats.org/officeDocument/2006/relationships/hyperlink" Target="https://www.filmaffinity.com/es/film996644.html" TargetMode="External"/><Relationship Id="rId502" Type="http://schemas.openxmlformats.org/officeDocument/2006/relationships/hyperlink" Target="https://www.filmaffinity.com/es/film249017.html" TargetMode="External"/><Relationship Id="rId34" Type="http://schemas.openxmlformats.org/officeDocument/2006/relationships/hyperlink" Target="https://www.filmaffinity.com/es/film928920.html" TargetMode="External"/><Relationship Id="rId76" Type="http://schemas.openxmlformats.org/officeDocument/2006/relationships/hyperlink" Target="https://www.filmaffinity.com/es/film992704.html" TargetMode="External"/><Relationship Id="rId141" Type="http://schemas.openxmlformats.org/officeDocument/2006/relationships/hyperlink" Target="https://www.filmaffinity.com/es/film835261.html" TargetMode="External"/><Relationship Id="rId379" Type="http://schemas.openxmlformats.org/officeDocument/2006/relationships/hyperlink" Target="https://www.filmaffinity.com/es/film351741.html" TargetMode="External"/><Relationship Id="rId7" Type="http://schemas.openxmlformats.org/officeDocument/2006/relationships/hyperlink" Target="https://www.filmaffinity.com/es/film142402.html" TargetMode="External"/><Relationship Id="rId183" Type="http://schemas.openxmlformats.org/officeDocument/2006/relationships/hyperlink" Target="https://www.filmaffinity.com/es/film604869.html" TargetMode="External"/><Relationship Id="rId239" Type="http://schemas.openxmlformats.org/officeDocument/2006/relationships/hyperlink" Target="https://www.filmaffinity.com/es/film907974.html" TargetMode="External"/><Relationship Id="rId390" Type="http://schemas.openxmlformats.org/officeDocument/2006/relationships/hyperlink" Target="https://www.filmaffinity.com/es/film218604.html" TargetMode="External"/><Relationship Id="rId404" Type="http://schemas.openxmlformats.org/officeDocument/2006/relationships/hyperlink" Target="https://www.filmaffinity.com/es/film510316.html" TargetMode="External"/><Relationship Id="rId446" Type="http://schemas.openxmlformats.org/officeDocument/2006/relationships/hyperlink" Target="https://www.filmaffinity.com/es/film870302.html" TargetMode="External"/><Relationship Id="rId250" Type="http://schemas.openxmlformats.org/officeDocument/2006/relationships/hyperlink" Target="https://www.filmaffinity.com/es/film932651.html" TargetMode="External"/><Relationship Id="rId292" Type="http://schemas.openxmlformats.org/officeDocument/2006/relationships/hyperlink" Target="https://www.filmaffinity.com/es/film642693.html" TargetMode="External"/><Relationship Id="rId306" Type="http://schemas.openxmlformats.org/officeDocument/2006/relationships/hyperlink" Target="https://www.filmaffinity.com/es/film464614.html" TargetMode="External"/><Relationship Id="rId488" Type="http://schemas.openxmlformats.org/officeDocument/2006/relationships/hyperlink" Target="https://www.filmaffinity.com/es/search.php?stype=cast&amp;sn&amp;stext=Neel%20Sethi" TargetMode="External"/><Relationship Id="rId45" Type="http://schemas.openxmlformats.org/officeDocument/2006/relationships/hyperlink" Target="https://www.filmaffinity.com/es/film312610.html" TargetMode="External"/><Relationship Id="rId87" Type="http://schemas.openxmlformats.org/officeDocument/2006/relationships/hyperlink" Target="https://www.filmaffinity.com/es/film998226.html" TargetMode="External"/><Relationship Id="rId110" Type="http://schemas.openxmlformats.org/officeDocument/2006/relationships/hyperlink" Target="https://www.filmaffinity.com/es/film615537.html" TargetMode="External"/><Relationship Id="rId348" Type="http://schemas.openxmlformats.org/officeDocument/2006/relationships/hyperlink" Target="https://www.filmaffinity.com/es/film699016.html" TargetMode="External"/><Relationship Id="rId513" Type="http://schemas.openxmlformats.org/officeDocument/2006/relationships/hyperlink" Target="https://www.filmaffinity.com/es/film596496.html" TargetMode="External"/><Relationship Id="rId152" Type="http://schemas.openxmlformats.org/officeDocument/2006/relationships/hyperlink" Target="https://www.filmaffinity.com/es/film763287.html" TargetMode="External"/><Relationship Id="rId194" Type="http://schemas.openxmlformats.org/officeDocument/2006/relationships/hyperlink" Target="https://www.filmaffinity.com/es/film348327.html" TargetMode="External"/><Relationship Id="rId208" Type="http://schemas.openxmlformats.org/officeDocument/2006/relationships/hyperlink" Target="https://www.filmaffinity.com/es/film743071.html" TargetMode="External"/><Relationship Id="rId415" Type="http://schemas.openxmlformats.org/officeDocument/2006/relationships/hyperlink" Target="https://www.filmaffinity.com/es/film333949.html" TargetMode="External"/><Relationship Id="rId457" Type="http://schemas.openxmlformats.org/officeDocument/2006/relationships/hyperlink" Target="https://www.filmaffinity.com/es/film134029.html" TargetMode="External"/><Relationship Id="rId261" Type="http://schemas.openxmlformats.org/officeDocument/2006/relationships/hyperlink" Target="https://www.filmaffinity.com/es/film509492.html" TargetMode="External"/><Relationship Id="rId499" Type="http://schemas.openxmlformats.org/officeDocument/2006/relationships/hyperlink" Target="https://www.filmaffinity.com/es/film421604.html" TargetMode="External"/><Relationship Id="rId14" Type="http://schemas.openxmlformats.org/officeDocument/2006/relationships/hyperlink" Target="https://www.filmaffinity.com/es/film977875.html" TargetMode="External"/><Relationship Id="rId56" Type="http://schemas.openxmlformats.org/officeDocument/2006/relationships/hyperlink" Target="https://www.filmaffinity.com/es/film214607.html" TargetMode="External"/><Relationship Id="rId317" Type="http://schemas.openxmlformats.org/officeDocument/2006/relationships/hyperlink" Target="https://www.filmaffinity.com/es/film859120.html" TargetMode="External"/><Relationship Id="rId359" Type="http://schemas.openxmlformats.org/officeDocument/2006/relationships/hyperlink" Target="https://www.filmaffinity.com/es/film834255.html" TargetMode="External"/><Relationship Id="rId524" Type="http://schemas.openxmlformats.org/officeDocument/2006/relationships/hyperlink" Target="https://www.filmaffinity.com/es/film113180.html" TargetMode="External"/><Relationship Id="rId98" Type="http://schemas.openxmlformats.org/officeDocument/2006/relationships/hyperlink" Target="https://www.filmaffinity.com/es/film535700.html" TargetMode="External"/><Relationship Id="rId121" Type="http://schemas.openxmlformats.org/officeDocument/2006/relationships/hyperlink" Target="https://www.filmaffinity.com/es/film737171.html" TargetMode="External"/><Relationship Id="rId163" Type="http://schemas.openxmlformats.org/officeDocument/2006/relationships/hyperlink" Target="https://www.filmaffinity.com/es/film672785.html" TargetMode="External"/><Relationship Id="rId219" Type="http://schemas.openxmlformats.org/officeDocument/2006/relationships/hyperlink" Target="https://www.filmaffinity.com/es/film917529.html" TargetMode="External"/><Relationship Id="rId370" Type="http://schemas.openxmlformats.org/officeDocument/2006/relationships/hyperlink" Target="https://www.filmaffinity.com/es/film611183.html" TargetMode="External"/><Relationship Id="rId426" Type="http://schemas.openxmlformats.org/officeDocument/2006/relationships/hyperlink" Target="https://www.filmaffinity.com/es/film909337.html" TargetMode="External"/><Relationship Id="rId230" Type="http://schemas.openxmlformats.org/officeDocument/2006/relationships/hyperlink" Target="https://www.filmaffinity.com/es/film877547.html" TargetMode="External"/><Relationship Id="rId468" Type="http://schemas.openxmlformats.org/officeDocument/2006/relationships/hyperlink" Target="https://www.filmaffinity.com/es/film569884.html" TargetMode="External"/><Relationship Id="rId25" Type="http://schemas.openxmlformats.org/officeDocument/2006/relationships/hyperlink" Target="https://www.filmaffinity.com/es/film141377.html" TargetMode="External"/><Relationship Id="rId67" Type="http://schemas.openxmlformats.org/officeDocument/2006/relationships/hyperlink" Target="https://www.filmaffinity.com/es/film247868.html" TargetMode="External"/><Relationship Id="rId272" Type="http://schemas.openxmlformats.org/officeDocument/2006/relationships/hyperlink" Target="https://www.filmaffinity.com/es/film285288.html" TargetMode="External"/><Relationship Id="rId328" Type="http://schemas.openxmlformats.org/officeDocument/2006/relationships/hyperlink" Target="https://www.filmaffinity.com/es/film194872.html" TargetMode="External"/><Relationship Id="rId132" Type="http://schemas.openxmlformats.org/officeDocument/2006/relationships/hyperlink" Target="https://www.filmaffinity.com/es/film547402.html" TargetMode="External"/><Relationship Id="rId174" Type="http://schemas.openxmlformats.org/officeDocument/2006/relationships/hyperlink" Target="https://www.filmaffinity.com/es/film948093.html" TargetMode="External"/><Relationship Id="rId381" Type="http://schemas.openxmlformats.org/officeDocument/2006/relationships/hyperlink" Target="https://www.filmaffinity.com/es/film576841.html" TargetMode="External"/><Relationship Id="rId241" Type="http://schemas.openxmlformats.org/officeDocument/2006/relationships/hyperlink" Target="https://www.filmaffinity.com/es/film615087.html" TargetMode="External"/><Relationship Id="rId437" Type="http://schemas.openxmlformats.org/officeDocument/2006/relationships/hyperlink" Target="https://www.filmaffinity.com/es/film168340.html" TargetMode="External"/><Relationship Id="rId479" Type="http://schemas.openxmlformats.org/officeDocument/2006/relationships/hyperlink" Target="https://www.filmaffinity.com/es/film127307.html" TargetMode="External"/><Relationship Id="rId36" Type="http://schemas.openxmlformats.org/officeDocument/2006/relationships/hyperlink" Target="https://www.filmaffinity.com/es/film206403.html" TargetMode="External"/><Relationship Id="rId283" Type="http://schemas.openxmlformats.org/officeDocument/2006/relationships/hyperlink" Target="https://www.filmaffinity.com/es/film362353.html" TargetMode="External"/><Relationship Id="rId339" Type="http://schemas.openxmlformats.org/officeDocument/2006/relationships/hyperlink" Target="https://www.filmaffinity.com/es/film808724.html" TargetMode="External"/><Relationship Id="rId490" Type="http://schemas.openxmlformats.org/officeDocument/2006/relationships/hyperlink" Target="https://www.filmaffinity.com/es/film862995.html" TargetMode="External"/><Relationship Id="rId504" Type="http://schemas.openxmlformats.org/officeDocument/2006/relationships/hyperlink" Target="https://www.filmaffinity.com/es/film531649.html" TargetMode="External"/><Relationship Id="rId78" Type="http://schemas.openxmlformats.org/officeDocument/2006/relationships/hyperlink" Target="https://www.filmaffinity.com/es/film135623.html" TargetMode="External"/><Relationship Id="rId101" Type="http://schemas.openxmlformats.org/officeDocument/2006/relationships/hyperlink" Target="https://www.filmaffinity.com/es/film453150.html" TargetMode="External"/><Relationship Id="rId143" Type="http://schemas.openxmlformats.org/officeDocument/2006/relationships/hyperlink" Target="https://www.filmaffinity.com/es/film434990.html" TargetMode="External"/><Relationship Id="rId185" Type="http://schemas.openxmlformats.org/officeDocument/2006/relationships/hyperlink" Target="https://www.filmaffinity.com/es/film188002.html" TargetMode="External"/><Relationship Id="rId350" Type="http://schemas.openxmlformats.org/officeDocument/2006/relationships/hyperlink" Target="https://www.filmaffinity.com/es/film710745.html" TargetMode="External"/><Relationship Id="rId406" Type="http://schemas.openxmlformats.org/officeDocument/2006/relationships/hyperlink" Target="https://www.filmaffinity.com/es/film609486.html" TargetMode="External"/><Relationship Id="rId9" Type="http://schemas.openxmlformats.org/officeDocument/2006/relationships/hyperlink" Target="https://www.filmaffinity.com/es/film774180.html" TargetMode="External"/><Relationship Id="rId210" Type="http://schemas.openxmlformats.org/officeDocument/2006/relationships/hyperlink" Target="https://www.filmaffinity.com/es/film389102.html" TargetMode="External"/><Relationship Id="rId392" Type="http://schemas.openxmlformats.org/officeDocument/2006/relationships/hyperlink" Target="https://www.filmaffinity.com/es/film793868.html" TargetMode="External"/><Relationship Id="rId448" Type="http://schemas.openxmlformats.org/officeDocument/2006/relationships/hyperlink" Target="https://www.filmaffinity.com/es/film146826.html" TargetMode="External"/><Relationship Id="rId252" Type="http://schemas.openxmlformats.org/officeDocument/2006/relationships/hyperlink" Target="https://www.filmaffinity.com/es/film566511.html" TargetMode="External"/><Relationship Id="rId294" Type="http://schemas.openxmlformats.org/officeDocument/2006/relationships/hyperlink" Target="https://www.filmaffinity.com/es/film743449.html" TargetMode="External"/><Relationship Id="rId308" Type="http://schemas.openxmlformats.org/officeDocument/2006/relationships/hyperlink" Target="https://www.filmaffinity.com/es/film512452.html" TargetMode="External"/><Relationship Id="rId515" Type="http://schemas.openxmlformats.org/officeDocument/2006/relationships/hyperlink" Target="https://www.filmaffinity.com/es/film645346.html" TargetMode="External"/><Relationship Id="rId47" Type="http://schemas.openxmlformats.org/officeDocument/2006/relationships/hyperlink" Target="https://www.filmaffinity.com/es/film531871.html" TargetMode="External"/><Relationship Id="rId89" Type="http://schemas.openxmlformats.org/officeDocument/2006/relationships/hyperlink" Target="https://www.filmaffinity.com/es/film276803.html" TargetMode="External"/><Relationship Id="rId112" Type="http://schemas.openxmlformats.org/officeDocument/2006/relationships/hyperlink" Target="https://www.filmaffinity.com/es/film298900.html" TargetMode="External"/><Relationship Id="rId154" Type="http://schemas.openxmlformats.org/officeDocument/2006/relationships/hyperlink" Target="https://www.filmaffinity.com/es/film885808.html" TargetMode="External"/><Relationship Id="rId361" Type="http://schemas.openxmlformats.org/officeDocument/2006/relationships/hyperlink" Target="https://www.filmaffinity.com/es/film835976.html" TargetMode="External"/><Relationship Id="rId196" Type="http://schemas.openxmlformats.org/officeDocument/2006/relationships/hyperlink" Target="https://www.filmaffinity.com/es/film279838.html" TargetMode="External"/><Relationship Id="rId417" Type="http://schemas.openxmlformats.org/officeDocument/2006/relationships/hyperlink" Target="https://www.filmaffinity.com/es/film948443.html" TargetMode="External"/><Relationship Id="rId459" Type="http://schemas.openxmlformats.org/officeDocument/2006/relationships/hyperlink" Target="https://www.filmaffinity.com/es/film197772.html" TargetMode="External"/><Relationship Id="rId16" Type="http://schemas.openxmlformats.org/officeDocument/2006/relationships/hyperlink" Target="https://www.filmaffinity.com/es/film479680.html" TargetMode="External"/><Relationship Id="rId221" Type="http://schemas.openxmlformats.org/officeDocument/2006/relationships/hyperlink" Target="https://www.filmaffinity.com/es/film647775.html" TargetMode="External"/><Relationship Id="rId263" Type="http://schemas.openxmlformats.org/officeDocument/2006/relationships/hyperlink" Target="https://www.filmaffinity.com/es/film188038.html" TargetMode="External"/><Relationship Id="rId319" Type="http://schemas.openxmlformats.org/officeDocument/2006/relationships/hyperlink" Target="https://www.filmaffinity.com/es/film622511.html" TargetMode="External"/><Relationship Id="rId470" Type="http://schemas.openxmlformats.org/officeDocument/2006/relationships/hyperlink" Target="https://www.filmaffinity.com/es/film205346.html" TargetMode="External"/><Relationship Id="rId526" Type="http://schemas.openxmlformats.org/officeDocument/2006/relationships/hyperlink" Target="https://www.filmaffinity.com/es/film840601.html" TargetMode="External"/><Relationship Id="rId58" Type="http://schemas.openxmlformats.org/officeDocument/2006/relationships/hyperlink" Target="https://www.filmaffinity.com/es/film995953.html" TargetMode="External"/><Relationship Id="rId123" Type="http://schemas.openxmlformats.org/officeDocument/2006/relationships/hyperlink" Target="https://www.filmaffinity.com/es/film962288.html" TargetMode="External"/><Relationship Id="rId330" Type="http://schemas.openxmlformats.org/officeDocument/2006/relationships/hyperlink" Target="https://www.filmaffinity.com/es/film514089.html" TargetMode="External"/><Relationship Id="rId165" Type="http://schemas.openxmlformats.org/officeDocument/2006/relationships/hyperlink" Target="https://www.filmaffinity.com/es/film347421.html" TargetMode="External"/><Relationship Id="rId372" Type="http://schemas.openxmlformats.org/officeDocument/2006/relationships/hyperlink" Target="https://www.filmaffinity.com/es/film138866.html" TargetMode="External"/><Relationship Id="rId428" Type="http://schemas.openxmlformats.org/officeDocument/2006/relationships/hyperlink" Target="https://www.filmaffinity.com/es/film462506.html" TargetMode="External"/><Relationship Id="rId232" Type="http://schemas.openxmlformats.org/officeDocument/2006/relationships/hyperlink" Target="https://www.filmaffinity.com/es/film175479.html" TargetMode="External"/><Relationship Id="rId274" Type="http://schemas.openxmlformats.org/officeDocument/2006/relationships/hyperlink" Target="https://www.filmaffinity.com/es/film531749.html" TargetMode="External"/><Relationship Id="rId481" Type="http://schemas.openxmlformats.org/officeDocument/2006/relationships/hyperlink" Target="https://www.filmaffinity.com/es/film759769.html" TargetMode="External"/><Relationship Id="rId27" Type="http://schemas.openxmlformats.org/officeDocument/2006/relationships/hyperlink" Target="https://www.filmaffinity.com/es/film601359.html" TargetMode="External"/><Relationship Id="rId69" Type="http://schemas.openxmlformats.org/officeDocument/2006/relationships/hyperlink" Target="https://www.filmaffinity.com/es/film893369.html" TargetMode="External"/><Relationship Id="rId134" Type="http://schemas.openxmlformats.org/officeDocument/2006/relationships/hyperlink" Target="https://www.filmaffinity.com/es/film626084.html" TargetMode="External"/><Relationship Id="rId80" Type="http://schemas.openxmlformats.org/officeDocument/2006/relationships/hyperlink" Target="https://www.filmaffinity.com/es/film946072.html" TargetMode="External"/><Relationship Id="rId176" Type="http://schemas.openxmlformats.org/officeDocument/2006/relationships/hyperlink" Target="https://www.filmaffinity.com/es/film458881.html" TargetMode="External"/><Relationship Id="rId341" Type="http://schemas.openxmlformats.org/officeDocument/2006/relationships/hyperlink" Target="https://www.filmaffinity.com/es/film818488.html" TargetMode="External"/><Relationship Id="rId383" Type="http://schemas.openxmlformats.org/officeDocument/2006/relationships/hyperlink" Target="https://www.filmaffinity.com/es/film760157.html" TargetMode="External"/><Relationship Id="rId439" Type="http://schemas.openxmlformats.org/officeDocument/2006/relationships/hyperlink" Target="https://www.filmaffinity.com/es/film387068.html" TargetMode="External"/><Relationship Id="rId201" Type="http://schemas.openxmlformats.org/officeDocument/2006/relationships/hyperlink" Target="https://www.filmaffinity.com/es/film990010.html" TargetMode="External"/><Relationship Id="rId243" Type="http://schemas.openxmlformats.org/officeDocument/2006/relationships/hyperlink" Target="https://www.filmaffinity.com/es/film739428.html" TargetMode="External"/><Relationship Id="rId285" Type="http://schemas.openxmlformats.org/officeDocument/2006/relationships/hyperlink" Target="https://www.filmaffinity.com/es/film629275.html" TargetMode="External"/><Relationship Id="rId450" Type="http://schemas.openxmlformats.org/officeDocument/2006/relationships/hyperlink" Target="https://www.filmaffinity.com/es/film777460.html" TargetMode="External"/><Relationship Id="rId506" Type="http://schemas.openxmlformats.org/officeDocument/2006/relationships/hyperlink" Target="https://www.filmaffinity.com/es/film669901.html" TargetMode="External"/><Relationship Id="rId38" Type="http://schemas.openxmlformats.org/officeDocument/2006/relationships/hyperlink" Target="https://www.filmaffinity.com/es/film605609.html" TargetMode="External"/><Relationship Id="rId103" Type="http://schemas.openxmlformats.org/officeDocument/2006/relationships/hyperlink" Target="https://www.filmaffinity.com/es/film428225.html" TargetMode="External"/><Relationship Id="rId310" Type="http://schemas.openxmlformats.org/officeDocument/2006/relationships/hyperlink" Target="https://www.filmaffinity.com/es/film805243.html" TargetMode="External"/><Relationship Id="rId492" Type="http://schemas.openxmlformats.org/officeDocument/2006/relationships/hyperlink" Target="https://www.filmaffinity.com/es/film797928.html" TargetMode="External"/><Relationship Id="rId91" Type="http://schemas.openxmlformats.org/officeDocument/2006/relationships/hyperlink" Target="https://www.filmaffinity.com/es/film800594.html" TargetMode="External"/><Relationship Id="rId145" Type="http://schemas.openxmlformats.org/officeDocument/2006/relationships/hyperlink" Target="https://www.filmaffinity.com/es/film584582.html" TargetMode="External"/><Relationship Id="rId187" Type="http://schemas.openxmlformats.org/officeDocument/2006/relationships/hyperlink" Target="https://www.filmaffinity.com/es/film572937.html" TargetMode="External"/><Relationship Id="rId352" Type="http://schemas.openxmlformats.org/officeDocument/2006/relationships/hyperlink" Target="https://www.filmaffinity.com/es/film367257.html" TargetMode="External"/><Relationship Id="rId394" Type="http://schemas.openxmlformats.org/officeDocument/2006/relationships/hyperlink" Target="https://www.filmaffinity.com/es/film816071.html" TargetMode="External"/><Relationship Id="rId408" Type="http://schemas.openxmlformats.org/officeDocument/2006/relationships/hyperlink" Target="https://www.filmaffinity.com/es/film386249.html" TargetMode="External"/><Relationship Id="rId212" Type="http://schemas.openxmlformats.org/officeDocument/2006/relationships/hyperlink" Target="https://www.filmaffinity.com/es/film796589.html" TargetMode="External"/><Relationship Id="rId254" Type="http://schemas.openxmlformats.org/officeDocument/2006/relationships/hyperlink" Target="https://www.filmaffinity.com/es/film130551.html" TargetMode="External"/><Relationship Id="rId49" Type="http://schemas.openxmlformats.org/officeDocument/2006/relationships/hyperlink" Target="https://www.filmaffinity.com/es/film610938.html" TargetMode="External"/><Relationship Id="rId114" Type="http://schemas.openxmlformats.org/officeDocument/2006/relationships/hyperlink" Target="https://www.filmaffinity.com/es/film488254.html" TargetMode="External"/><Relationship Id="rId296" Type="http://schemas.openxmlformats.org/officeDocument/2006/relationships/hyperlink" Target="https://www.filmaffinity.com/es/film341246.html" TargetMode="External"/><Relationship Id="rId461" Type="http://schemas.openxmlformats.org/officeDocument/2006/relationships/hyperlink" Target="https://www.filmaffinity.com/es/film913436.html" TargetMode="External"/><Relationship Id="rId517" Type="http://schemas.openxmlformats.org/officeDocument/2006/relationships/hyperlink" Target="https://www.filmaffinity.com/es/film360141.html" TargetMode="External"/><Relationship Id="rId60" Type="http://schemas.openxmlformats.org/officeDocument/2006/relationships/hyperlink" Target="https://www.filmaffinity.com/es/film677060.html" TargetMode="External"/><Relationship Id="rId156" Type="http://schemas.openxmlformats.org/officeDocument/2006/relationships/hyperlink" Target="https://www.filmaffinity.com/es/film399640.html" TargetMode="External"/><Relationship Id="rId198" Type="http://schemas.openxmlformats.org/officeDocument/2006/relationships/hyperlink" Target="https://www.filmaffinity.com/es/film436246.html" TargetMode="External"/><Relationship Id="rId321" Type="http://schemas.openxmlformats.org/officeDocument/2006/relationships/hyperlink" Target="https://www.filmaffinity.com/es/film572909.html" TargetMode="External"/><Relationship Id="rId363" Type="http://schemas.openxmlformats.org/officeDocument/2006/relationships/hyperlink" Target="https://www.filmaffinity.com/es/film902616.html" TargetMode="External"/><Relationship Id="rId419" Type="http://schemas.openxmlformats.org/officeDocument/2006/relationships/hyperlink" Target="https://www.filmaffinity.com/es/film334593.html" TargetMode="External"/><Relationship Id="rId223" Type="http://schemas.openxmlformats.org/officeDocument/2006/relationships/hyperlink" Target="https://www.filmaffinity.com/es/film241810.html" TargetMode="External"/><Relationship Id="rId430" Type="http://schemas.openxmlformats.org/officeDocument/2006/relationships/hyperlink" Target="https://www.filmaffinity.com/es/film976939.html" TargetMode="External"/><Relationship Id="rId18" Type="http://schemas.openxmlformats.org/officeDocument/2006/relationships/hyperlink" Target="https://www.filmaffinity.com/es/film903983.html" TargetMode="External"/><Relationship Id="rId265" Type="http://schemas.openxmlformats.org/officeDocument/2006/relationships/hyperlink" Target="https://www.filmaffinity.com/es/film527042.html" TargetMode="External"/><Relationship Id="rId472" Type="http://schemas.openxmlformats.org/officeDocument/2006/relationships/hyperlink" Target="https://www.filmaffinity.com/es/film586516.html" TargetMode="External"/><Relationship Id="rId528" Type="http://schemas.openxmlformats.org/officeDocument/2006/relationships/printerSettings" Target="../printerSettings/printerSettings3.bin"/><Relationship Id="rId125" Type="http://schemas.openxmlformats.org/officeDocument/2006/relationships/hyperlink" Target="https://www.filmaffinity.com/es/film209761.html" TargetMode="External"/><Relationship Id="rId167" Type="http://schemas.openxmlformats.org/officeDocument/2006/relationships/hyperlink" Target="https://www.filmaffinity.com/es/film381179.html" TargetMode="External"/><Relationship Id="rId332" Type="http://schemas.openxmlformats.org/officeDocument/2006/relationships/hyperlink" Target="https://www.filmaffinity.com/es/film456471.html" TargetMode="External"/><Relationship Id="rId374" Type="http://schemas.openxmlformats.org/officeDocument/2006/relationships/hyperlink" Target="https://www.filmaffinity.com/es/film233992.html" TargetMode="External"/><Relationship Id="rId71" Type="http://schemas.openxmlformats.org/officeDocument/2006/relationships/hyperlink" Target="https://www.filmaffinity.com/es/film278304.html" TargetMode="External"/><Relationship Id="rId234" Type="http://schemas.openxmlformats.org/officeDocument/2006/relationships/hyperlink" Target="https://www.filmaffinity.com/es/film886546.html" TargetMode="External"/><Relationship Id="rId2" Type="http://schemas.openxmlformats.org/officeDocument/2006/relationships/hyperlink" Target="https://www.filmaffinity.com/es/film982317.html" TargetMode="External"/><Relationship Id="rId29" Type="http://schemas.openxmlformats.org/officeDocument/2006/relationships/hyperlink" Target="https://www.filmaffinity.com/es/film670135.html" TargetMode="External"/><Relationship Id="rId276" Type="http://schemas.openxmlformats.org/officeDocument/2006/relationships/hyperlink" Target="https://www.filmaffinity.com/es/film379839.html" TargetMode="External"/><Relationship Id="rId441" Type="http://schemas.openxmlformats.org/officeDocument/2006/relationships/hyperlink" Target="https://www.filmaffinity.com/es/film724267.html" TargetMode="External"/><Relationship Id="rId483" Type="http://schemas.openxmlformats.org/officeDocument/2006/relationships/hyperlink" Target="https://www.filmaffinity.com/es/film763335.html" TargetMode="External"/><Relationship Id="rId40" Type="http://schemas.openxmlformats.org/officeDocument/2006/relationships/hyperlink" Target="https://www.filmaffinity.com/es/film422238.html" TargetMode="External"/><Relationship Id="rId136" Type="http://schemas.openxmlformats.org/officeDocument/2006/relationships/hyperlink" Target="https://www.filmaffinity.com/es/film368588.html" TargetMode="External"/><Relationship Id="rId178" Type="http://schemas.openxmlformats.org/officeDocument/2006/relationships/hyperlink" Target="https://www.filmaffinity.com/es/film519399.html" TargetMode="External"/><Relationship Id="rId301" Type="http://schemas.openxmlformats.org/officeDocument/2006/relationships/hyperlink" Target="https://www.filmaffinity.com/es/film821700.html" TargetMode="External"/><Relationship Id="rId343" Type="http://schemas.openxmlformats.org/officeDocument/2006/relationships/hyperlink" Target="https://www.filmaffinity.com/es/film760952.html" TargetMode="External"/><Relationship Id="rId82" Type="http://schemas.openxmlformats.org/officeDocument/2006/relationships/hyperlink" Target="https://www.filmaffinity.com/es/film220635.html" TargetMode="External"/><Relationship Id="rId203" Type="http://schemas.openxmlformats.org/officeDocument/2006/relationships/hyperlink" Target="https://www.filmaffinity.com/es/film221296.html" TargetMode="External"/><Relationship Id="rId385" Type="http://schemas.openxmlformats.org/officeDocument/2006/relationships/hyperlink" Target="https://www.filmaffinity.com/es/film496720.html" TargetMode="External"/><Relationship Id="rId245" Type="http://schemas.openxmlformats.org/officeDocument/2006/relationships/hyperlink" Target="https://www.filmaffinity.com/es/film297603.html" TargetMode="External"/><Relationship Id="rId287" Type="http://schemas.openxmlformats.org/officeDocument/2006/relationships/hyperlink" Target="https://www.filmaffinity.com/es/film450649.html" TargetMode="External"/><Relationship Id="rId410" Type="http://schemas.openxmlformats.org/officeDocument/2006/relationships/hyperlink" Target="https://www.filmaffinity.com/es/film581937.html" TargetMode="External"/><Relationship Id="rId452" Type="http://schemas.openxmlformats.org/officeDocument/2006/relationships/hyperlink" Target="https://www.filmaffinity.com/es/film999225.html" TargetMode="External"/><Relationship Id="rId494" Type="http://schemas.openxmlformats.org/officeDocument/2006/relationships/hyperlink" Target="https://www.filmaffinity.com/es/film841893.html" TargetMode="External"/><Relationship Id="rId508" Type="http://schemas.openxmlformats.org/officeDocument/2006/relationships/hyperlink" Target="https://www.filmaffinity.com/es/film640419.html" TargetMode="External"/><Relationship Id="rId105" Type="http://schemas.openxmlformats.org/officeDocument/2006/relationships/hyperlink" Target="https://www.filmaffinity.com/es/film464518.html" TargetMode="External"/><Relationship Id="rId147" Type="http://schemas.openxmlformats.org/officeDocument/2006/relationships/hyperlink" Target="https://www.filmaffinity.com/es/film793558.html" TargetMode="External"/><Relationship Id="rId312" Type="http://schemas.openxmlformats.org/officeDocument/2006/relationships/hyperlink" Target="https://www.filmaffinity.com/es/film412437.html" TargetMode="External"/><Relationship Id="rId354" Type="http://schemas.openxmlformats.org/officeDocument/2006/relationships/hyperlink" Target="https://www.filmaffinity.com/es/film149822.html" TargetMode="External"/><Relationship Id="rId51" Type="http://schemas.openxmlformats.org/officeDocument/2006/relationships/hyperlink" Target="https://www.filmaffinity.com/es/film917354.html" TargetMode="External"/><Relationship Id="rId93" Type="http://schemas.openxmlformats.org/officeDocument/2006/relationships/hyperlink" Target="https://www.filmaffinity.com/es/film931294.html" TargetMode="External"/><Relationship Id="rId189" Type="http://schemas.openxmlformats.org/officeDocument/2006/relationships/hyperlink" Target="https://www.filmaffinity.com/es/film829620.html" TargetMode="External"/><Relationship Id="rId396" Type="http://schemas.openxmlformats.org/officeDocument/2006/relationships/hyperlink" Target="https://www.filmaffinity.com/es/film980599.html" TargetMode="External"/><Relationship Id="rId214" Type="http://schemas.openxmlformats.org/officeDocument/2006/relationships/hyperlink" Target="https://www.filmaffinity.com/es/film689108.html" TargetMode="External"/><Relationship Id="rId256" Type="http://schemas.openxmlformats.org/officeDocument/2006/relationships/hyperlink" Target="https://www.filmaffinity.com/es/film800641.html" TargetMode="External"/><Relationship Id="rId298" Type="http://schemas.openxmlformats.org/officeDocument/2006/relationships/hyperlink" Target="https://www.filmaffinity.com/es/film142534.html" TargetMode="External"/><Relationship Id="rId421" Type="http://schemas.openxmlformats.org/officeDocument/2006/relationships/hyperlink" Target="https://www.filmaffinity.com/es/film272896.html" TargetMode="External"/><Relationship Id="rId463" Type="http://schemas.openxmlformats.org/officeDocument/2006/relationships/hyperlink" Target="https://www.filmaffinity.com/es/film418821.html" TargetMode="External"/><Relationship Id="rId519" Type="http://schemas.openxmlformats.org/officeDocument/2006/relationships/hyperlink" Target="https://www.filmaffinity.com/es/film546996.html" TargetMode="External"/><Relationship Id="rId116" Type="http://schemas.openxmlformats.org/officeDocument/2006/relationships/hyperlink" Target="https://www.filmaffinity.com/es/film892811.html" TargetMode="External"/><Relationship Id="rId158" Type="http://schemas.openxmlformats.org/officeDocument/2006/relationships/hyperlink" Target="https://www.filmaffinity.com/es/film918917.html" TargetMode="External"/><Relationship Id="rId323" Type="http://schemas.openxmlformats.org/officeDocument/2006/relationships/hyperlink" Target="https://www.filmaffinity.com/es/film903486.html" TargetMode="External"/><Relationship Id="rId20" Type="http://schemas.openxmlformats.org/officeDocument/2006/relationships/hyperlink" Target="https://www.filmaffinity.com/es/film485498.html" TargetMode="External"/><Relationship Id="rId62" Type="http://schemas.openxmlformats.org/officeDocument/2006/relationships/hyperlink" Target="https://www.filmaffinity.com/es/film835259.html" TargetMode="External"/><Relationship Id="rId365" Type="http://schemas.openxmlformats.org/officeDocument/2006/relationships/hyperlink" Target="https://www.filmaffinity.com/es/film542093.html" TargetMode="External"/><Relationship Id="rId225" Type="http://schemas.openxmlformats.org/officeDocument/2006/relationships/hyperlink" Target="https://www.filmaffinity.com/es/film363792.html" TargetMode="External"/><Relationship Id="rId267" Type="http://schemas.openxmlformats.org/officeDocument/2006/relationships/hyperlink" Target="https://www.filmaffinity.com/es/film909146.html" TargetMode="External"/><Relationship Id="rId432" Type="http://schemas.openxmlformats.org/officeDocument/2006/relationships/hyperlink" Target="https://www.filmaffinity.com/es/film446901.html" TargetMode="External"/><Relationship Id="rId474" Type="http://schemas.openxmlformats.org/officeDocument/2006/relationships/hyperlink" Target="https://www.filmaffinity.com/es/film561913.html" TargetMode="External"/><Relationship Id="rId127" Type="http://schemas.openxmlformats.org/officeDocument/2006/relationships/hyperlink" Target="https://www.filmaffinity.com/es/film552531.html" TargetMode="External"/><Relationship Id="rId31" Type="http://schemas.openxmlformats.org/officeDocument/2006/relationships/hyperlink" Target="https://www.filmaffinity.com/es/film881945.html" TargetMode="External"/><Relationship Id="rId73" Type="http://schemas.openxmlformats.org/officeDocument/2006/relationships/hyperlink" Target="https://www.filmaffinity.com/es/film314115.html" TargetMode="External"/><Relationship Id="rId169" Type="http://schemas.openxmlformats.org/officeDocument/2006/relationships/hyperlink" Target="https://www.filmaffinity.com/es/film583267.html" TargetMode="External"/><Relationship Id="rId334" Type="http://schemas.openxmlformats.org/officeDocument/2006/relationships/hyperlink" Target="https://www.filmaffinity.com/es/film740927.html" TargetMode="External"/><Relationship Id="rId376" Type="http://schemas.openxmlformats.org/officeDocument/2006/relationships/hyperlink" Target="https://www.filmaffinity.com/es/film291519.html" TargetMode="External"/><Relationship Id="rId4" Type="http://schemas.openxmlformats.org/officeDocument/2006/relationships/hyperlink" Target="https://www.filmaffinity.com/es/film260441.html" TargetMode="External"/><Relationship Id="rId180" Type="http://schemas.openxmlformats.org/officeDocument/2006/relationships/hyperlink" Target="https://www.filmaffinity.com/es/film629876.html" TargetMode="External"/><Relationship Id="rId236" Type="http://schemas.openxmlformats.org/officeDocument/2006/relationships/hyperlink" Target="https://www.filmaffinity.com/es/film997570.html" TargetMode="External"/><Relationship Id="rId278" Type="http://schemas.openxmlformats.org/officeDocument/2006/relationships/hyperlink" Target="https://www.filmaffinity.com/es/film877091.html" TargetMode="External"/><Relationship Id="rId401" Type="http://schemas.openxmlformats.org/officeDocument/2006/relationships/hyperlink" Target="https://www.filmaffinity.com/es/film240886.html" TargetMode="External"/><Relationship Id="rId443" Type="http://schemas.openxmlformats.org/officeDocument/2006/relationships/hyperlink" Target="https://www.filmaffinity.com/es/film198189.html" TargetMode="External"/><Relationship Id="rId303" Type="http://schemas.openxmlformats.org/officeDocument/2006/relationships/hyperlink" Target="https://www.filmaffinity.com/es/film106884.html" TargetMode="External"/><Relationship Id="rId485" Type="http://schemas.openxmlformats.org/officeDocument/2006/relationships/hyperlink" Target="https://www.filmaffinity.com/es/search.php?stype=cast&amp;sn&amp;stext=Keanu%20Reeves" TargetMode="External"/><Relationship Id="rId42" Type="http://schemas.openxmlformats.org/officeDocument/2006/relationships/hyperlink" Target="https://www.filmaffinity.com/es/film750144.html" TargetMode="External"/><Relationship Id="rId84" Type="http://schemas.openxmlformats.org/officeDocument/2006/relationships/hyperlink" Target="https://www.filmaffinity.com/es/film179584.html" TargetMode="External"/><Relationship Id="rId138" Type="http://schemas.openxmlformats.org/officeDocument/2006/relationships/hyperlink" Target="https://www.filmaffinity.com/es/film217454.html" TargetMode="External"/><Relationship Id="rId345" Type="http://schemas.openxmlformats.org/officeDocument/2006/relationships/hyperlink" Target="https://www.filmaffinity.com/es/film964404.html" TargetMode="External"/><Relationship Id="rId387" Type="http://schemas.openxmlformats.org/officeDocument/2006/relationships/hyperlink" Target="https://www.filmaffinity.com/es/film874184.html" TargetMode="External"/><Relationship Id="rId510" Type="http://schemas.openxmlformats.org/officeDocument/2006/relationships/hyperlink" Target="https://www.filmaffinity.com/es/film889517.html" TargetMode="External"/><Relationship Id="rId191" Type="http://schemas.openxmlformats.org/officeDocument/2006/relationships/hyperlink" Target="https://www.filmaffinity.com/es/film783584.html" TargetMode="External"/><Relationship Id="rId205" Type="http://schemas.openxmlformats.org/officeDocument/2006/relationships/hyperlink" Target="https://www.filmaffinity.com/es/film999575.html" TargetMode="External"/><Relationship Id="rId247" Type="http://schemas.openxmlformats.org/officeDocument/2006/relationships/hyperlink" Target="https://www.filmaffinity.com/es/film730149.html" TargetMode="External"/><Relationship Id="rId412" Type="http://schemas.openxmlformats.org/officeDocument/2006/relationships/hyperlink" Target="https://www.filmaffinity.com/es/film703513.html" TargetMode="External"/><Relationship Id="rId107" Type="http://schemas.openxmlformats.org/officeDocument/2006/relationships/hyperlink" Target="https://www.filmaffinity.com/es/film628725.html" TargetMode="External"/><Relationship Id="rId289" Type="http://schemas.openxmlformats.org/officeDocument/2006/relationships/hyperlink" Target="https://www.filmaffinity.com/es/film723990.html" TargetMode="External"/><Relationship Id="rId454" Type="http://schemas.openxmlformats.org/officeDocument/2006/relationships/hyperlink" Target="https://www.filmaffinity.com/es/film283065.html" TargetMode="External"/><Relationship Id="rId496" Type="http://schemas.openxmlformats.org/officeDocument/2006/relationships/hyperlink" Target="https://www.filmaffinity.com/es/film324792.html" TargetMode="External"/><Relationship Id="rId11" Type="http://schemas.openxmlformats.org/officeDocument/2006/relationships/hyperlink" Target="https://www.filmaffinity.com/es/film449213.html" TargetMode="External"/><Relationship Id="rId53" Type="http://schemas.openxmlformats.org/officeDocument/2006/relationships/hyperlink" Target="https://www.filmaffinity.com/es/film408063.html" TargetMode="External"/><Relationship Id="rId149" Type="http://schemas.openxmlformats.org/officeDocument/2006/relationships/hyperlink" Target="https://www.filmaffinity.com/es/film978853.html" TargetMode="External"/><Relationship Id="rId314" Type="http://schemas.openxmlformats.org/officeDocument/2006/relationships/hyperlink" Target="https://www.filmaffinity.com/es/film632453.html" TargetMode="External"/><Relationship Id="rId356" Type="http://schemas.openxmlformats.org/officeDocument/2006/relationships/hyperlink" Target="https://www.filmaffinity.com/es/film959493.html" TargetMode="External"/><Relationship Id="rId398" Type="http://schemas.openxmlformats.org/officeDocument/2006/relationships/hyperlink" Target="https://www.filmaffinity.com/es/film107312.html" TargetMode="External"/><Relationship Id="rId521" Type="http://schemas.openxmlformats.org/officeDocument/2006/relationships/hyperlink" Target="https://www.filmaffinity.com/es/film993222.html" TargetMode="External"/><Relationship Id="rId95" Type="http://schemas.openxmlformats.org/officeDocument/2006/relationships/hyperlink" Target="https://www.filmaffinity.com/es/film644119.html" TargetMode="External"/><Relationship Id="rId160" Type="http://schemas.openxmlformats.org/officeDocument/2006/relationships/hyperlink" Target="https://www.filmaffinity.com/es/film941728.html" TargetMode="External"/><Relationship Id="rId216" Type="http://schemas.openxmlformats.org/officeDocument/2006/relationships/hyperlink" Target="https://www.filmaffinity.com/es/film296108.html" TargetMode="External"/><Relationship Id="rId423" Type="http://schemas.openxmlformats.org/officeDocument/2006/relationships/hyperlink" Target="https://www.filmaffinity.com/es/film658802.html" TargetMode="External"/><Relationship Id="rId258" Type="http://schemas.openxmlformats.org/officeDocument/2006/relationships/hyperlink" Target="https://www.filmaffinity.com/es/film131984.html" TargetMode="External"/><Relationship Id="rId465" Type="http://schemas.openxmlformats.org/officeDocument/2006/relationships/hyperlink" Target="https://www.filmaffinity.com/es/film655952.html" TargetMode="External"/><Relationship Id="rId22" Type="http://schemas.openxmlformats.org/officeDocument/2006/relationships/hyperlink" Target="https://www.filmaffinity.com/es/film133037.html" TargetMode="External"/><Relationship Id="rId64" Type="http://schemas.openxmlformats.org/officeDocument/2006/relationships/hyperlink" Target="https://www.filmaffinity.com/es/film899736.html" TargetMode="External"/><Relationship Id="rId118" Type="http://schemas.openxmlformats.org/officeDocument/2006/relationships/hyperlink" Target="https://www.filmaffinity.com/es/film678020.html" TargetMode="External"/><Relationship Id="rId325" Type="http://schemas.openxmlformats.org/officeDocument/2006/relationships/hyperlink" Target="https://www.filmaffinity.com/es/film479325.html" TargetMode="External"/><Relationship Id="rId367" Type="http://schemas.openxmlformats.org/officeDocument/2006/relationships/hyperlink" Target="https://www.filmaffinity.com/es/film236023.html" TargetMode="External"/><Relationship Id="rId171" Type="http://schemas.openxmlformats.org/officeDocument/2006/relationships/hyperlink" Target="https://www.filmaffinity.com/es/film723988.html" TargetMode="External"/><Relationship Id="rId227" Type="http://schemas.openxmlformats.org/officeDocument/2006/relationships/hyperlink" Target="https://www.filmaffinity.com/es/film696917.html" TargetMode="External"/><Relationship Id="rId269" Type="http://schemas.openxmlformats.org/officeDocument/2006/relationships/hyperlink" Target="https://www.filmaffinity.com/es/film895709.html" TargetMode="External"/><Relationship Id="rId434" Type="http://schemas.openxmlformats.org/officeDocument/2006/relationships/hyperlink" Target="https://www.filmaffinity.com/es/film382845.html" TargetMode="External"/><Relationship Id="rId476" Type="http://schemas.openxmlformats.org/officeDocument/2006/relationships/hyperlink" Target="https://www.filmaffinity.com/es/film587156.html" TargetMode="External"/><Relationship Id="rId33" Type="http://schemas.openxmlformats.org/officeDocument/2006/relationships/hyperlink" Target="https://www.filmaffinity.com/es/film619917.html" TargetMode="External"/><Relationship Id="rId129" Type="http://schemas.openxmlformats.org/officeDocument/2006/relationships/hyperlink" Target="https://www.filmaffinity.com/es/film310225.html" TargetMode="External"/><Relationship Id="rId280" Type="http://schemas.openxmlformats.org/officeDocument/2006/relationships/hyperlink" Target="https://www.filmaffinity.com/es/film444627.html" TargetMode="External"/><Relationship Id="rId336" Type="http://schemas.openxmlformats.org/officeDocument/2006/relationships/hyperlink" Target="https://www.filmaffinity.com/es/film785981.html" TargetMode="External"/><Relationship Id="rId501" Type="http://schemas.openxmlformats.org/officeDocument/2006/relationships/hyperlink" Target="https://www.filmaffinity.com/es/film679644.html" TargetMode="External"/><Relationship Id="rId75" Type="http://schemas.openxmlformats.org/officeDocument/2006/relationships/hyperlink" Target="https://www.filmaffinity.com/es/film383475.html" TargetMode="External"/><Relationship Id="rId140" Type="http://schemas.openxmlformats.org/officeDocument/2006/relationships/hyperlink" Target="https://www.filmaffinity.com/es/film522285.html" TargetMode="External"/><Relationship Id="rId182" Type="http://schemas.openxmlformats.org/officeDocument/2006/relationships/hyperlink" Target="https://www.filmaffinity.com/es/film200739.html" TargetMode="External"/><Relationship Id="rId378" Type="http://schemas.openxmlformats.org/officeDocument/2006/relationships/hyperlink" Target="https://www.filmaffinity.com/es/film893184.html" TargetMode="External"/><Relationship Id="rId403" Type="http://schemas.openxmlformats.org/officeDocument/2006/relationships/hyperlink" Target="https://www.filmaffinity.com/es/film362667.html" TargetMode="External"/><Relationship Id="rId6" Type="http://schemas.openxmlformats.org/officeDocument/2006/relationships/hyperlink" Target="https://www.filmaffinity.com/es/film800220.html" TargetMode="External"/><Relationship Id="rId238" Type="http://schemas.openxmlformats.org/officeDocument/2006/relationships/hyperlink" Target="https://www.filmaffinity.com/es/film124238.html" TargetMode="External"/><Relationship Id="rId445" Type="http://schemas.openxmlformats.org/officeDocument/2006/relationships/hyperlink" Target="https://www.filmaffinity.com/es/film474469.html" TargetMode="External"/><Relationship Id="rId487" Type="http://schemas.openxmlformats.org/officeDocument/2006/relationships/hyperlink" Target="https://www.filmaffinity.com/es/search.php?stype=cast&amp;sn&amp;stext=David%20Hasselhoff" TargetMode="External"/><Relationship Id="rId291" Type="http://schemas.openxmlformats.org/officeDocument/2006/relationships/hyperlink" Target="https://www.filmaffinity.com/es/film270077.html" TargetMode="External"/><Relationship Id="rId305" Type="http://schemas.openxmlformats.org/officeDocument/2006/relationships/hyperlink" Target="https://www.filmaffinity.com/es/film216193.html" TargetMode="External"/><Relationship Id="rId347" Type="http://schemas.openxmlformats.org/officeDocument/2006/relationships/hyperlink" Target="https://www.filmaffinity.com/es/film192655.html" TargetMode="External"/><Relationship Id="rId512" Type="http://schemas.openxmlformats.org/officeDocument/2006/relationships/hyperlink" Target="https://www.filmaffinity.com/es/film463196.html" TargetMode="External"/><Relationship Id="rId44" Type="http://schemas.openxmlformats.org/officeDocument/2006/relationships/hyperlink" Target="https://www.filmaffinity.com/es/film754869.html" TargetMode="External"/><Relationship Id="rId86" Type="http://schemas.openxmlformats.org/officeDocument/2006/relationships/hyperlink" Target="https://www.filmaffinity.com/es/film618274.html" TargetMode="External"/><Relationship Id="rId151" Type="http://schemas.openxmlformats.org/officeDocument/2006/relationships/hyperlink" Target="https://www.filmaffinity.com/es/film747686.html" TargetMode="External"/><Relationship Id="rId389" Type="http://schemas.openxmlformats.org/officeDocument/2006/relationships/hyperlink" Target="https://www.filmaffinity.com/es/film628073.html" TargetMode="External"/><Relationship Id="rId193" Type="http://schemas.openxmlformats.org/officeDocument/2006/relationships/hyperlink" Target="https://www.filmaffinity.com/es/film321572.html" TargetMode="External"/><Relationship Id="rId207" Type="http://schemas.openxmlformats.org/officeDocument/2006/relationships/hyperlink" Target="https://www.filmaffinity.com/es/film377835.html" TargetMode="External"/><Relationship Id="rId249" Type="http://schemas.openxmlformats.org/officeDocument/2006/relationships/hyperlink" Target="https://www.filmaffinity.com/es/film888850.html" TargetMode="External"/><Relationship Id="rId414" Type="http://schemas.openxmlformats.org/officeDocument/2006/relationships/hyperlink" Target="https://www.filmaffinity.com/es/film195572.html" TargetMode="External"/><Relationship Id="rId456" Type="http://schemas.openxmlformats.org/officeDocument/2006/relationships/hyperlink" Target="https://www.filmaffinity.com/es/film423277.html" TargetMode="External"/><Relationship Id="rId498" Type="http://schemas.openxmlformats.org/officeDocument/2006/relationships/hyperlink" Target="https://www.filmaffinity.com/es/film775531.html" TargetMode="External"/><Relationship Id="rId13" Type="http://schemas.openxmlformats.org/officeDocument/2006/relationships/hyperlink" Target="https://www.filmaffinity.com/es/film267347.html" TargetMode="External"/><Relationship Id="rId109" Type="http://schemas.openxmlformats.org/officeDocument/2006/relationships/hyperlink" Target="https://www.filmaffinity.com/es/film113167.html" TargetMode="External"/><Relationship Id="rId260" Type="http://schemas.openxmlformats.org/officeDocument/2006/relationships/hyperlink" Target="https://www.filmaffinity.com/es/film292277.html" TargetMode="External"/><Relationship Id="rId316" Type="http://schemas.openxmlformats.org/officeDocument/2006/relationships/hyperlink" Target="https://www.filmaffinity.com/es/film441005.html" TargetMode="External"/><Relationship Id="rId523" Type="http://schemas.openxmlformats.org/officeDocument/2006/relationships/hyperlink" Target="https://www.filmaffinity.com/es/film799681.html" TargetMode="External"/><Relationship Id="rId55" Type="http://schemas.openxmlformats.org/officeDocument/2006/relationships/hyperlink" Target="https://www.filmaffinity.com/es/film479365.html" TargetMode="External"/><Relationship Id="rId97" Type="http://schemas.openxmlformats.org/officeDocument/2006/relationships/hyperlink" Target="https://www.filmaffinity.com/es/film786342.html" TargetMode="External"/><Relationship Id="rId120" Type="http://schemas.openxmlformats.org/officeDocument/2006/relationships/hyperlink" Target="https://www.filmaffinity.com/es/film171408.html" TargetMode="External"/><Relationship Id="rId358" Type="http://schemas.openxmlformats.org/officeDocument/2006/relationships/hyperlink" Target="https://www.filmaffinity.com/es/film878559.html" TargetMode="External"/><Relationship Id="rId162" Type="http://schemas.openxmlformats.org/officeDocument/2006/relationships/hyperlink" Target="https://www.filmaffinity.com/es/film925964.html" TargetMode="External"/><Relationship Id="rId218" Type="http://schemas.openxmlformats.org/officeDocument/2006/relationships/hyperlink" Target="https://www.filmaffinity.com/es/film681323.html" TargetMode="External"/><Relationship Id="rId425" Type="http://schemas.openxmlformats.org/officeDocument/2006/relationships/hyperlink" Target="https://www.filmaffinity.com/es/film873420.html" TargetMode="External"/><Relationship Id="rId467" Type="http://schemas.openxmlformats.org/officeDocument/2006/relationships/hyperlink" Target="https://www.filmaffinity.com/es/film475575.html" TargetMode="External"/><Relationship Id="rId271" Type="http://schemas.openxmlformats.org/officeDocument/2006/relationships/hyperlink" Target="https://www.filmaffinity.com/es/film418955.html" TargetMode="External"/><Relationship Id="rId24" Type="http://schemas.openxmlformats.org/officeDocument/2006/relationships/hyperlink" Target="https://www.filmaffinity.com/es/film352449.html" TargetMode="External"/><Relationship Id="rId66" Type="http://schemas.openxmlformats.org/officeDocument/2006/relationships/hyperlink" Target="https://www.filmaffinity.com/es/film422802.html" TargetMode="External"/><Relationship Id="rId131" Type="http://schemas.openxmlformats.org/officeDocument/2006/relationships/hyperlink" Target="https://www.filmaffinity.com/es/film419029.html" TargetMode="External"/><Relationship Id="rId327" Type="http://schemas.openxmlformats.org/officeDocument/2006/relationships/hyperlink" Target="https://www.filmaffinity.com/es/film260015.html" TargetMode="External"/><Relationship Id="rId369" Type="http://schemas.openxmlformats.org/officeDocument/2006/relationships/hyperlink" Target="https://www.filmaffinity.com/es/film828321.html" TargetMode="External"/><Relationship Id="rId173" Type="http://schemas.openxmlformats.org/officeDocument/2006/relationships/hyperlink" Target="https://www.filmaffinity.com/es/film530548.html" TargetMode="External"/><Relationship Id="rId229" Type="http://schemas.openxmlformats.org/officeDocument/2006/relationships/hyperlink" Target="https://www.filmaffinity.com/es/film373049.html" TargetMode="External"/><Relationship Id="rId380" Type="http://schemas.openxmlformats.org/officeDocument/2006/relationships/hyperlink" Target="https://www.filmaffinity.com/es/film227959.html" TargetMode="External"/><Relationship Id="rId436" Type="http://schemas.openxmlformats.org/officeDocument/2006/relationships/hyperlink" Target="https://www.filmaffinity.com/es/film103608.html" TargetMode="External"/><Relationship Id="rId240" Type="http://schemas.openxmlformats.org/officeDocument/2006/relationships/hyperlink" Target="https://www.filmaffinity.com/es/film729944.html" TargetMode="External"/><Relationship Id="rId478" Type="http://schemas.openxmlformats.org/officeDocument/2006/relationships/hyperlink" Target="https://www.filmaffinity.com/es/film284668.html" TargetMode="External"/><Relationship Id="rId35" Type="http://schemas.openxmlformats.org/officeDocument/2006/relationships/hyperlink" Target="https://www.filmaffinity.com/es/film864811.html" TargetMode="External"/><Relationship Id="rId77" Type="http://schemas.openxmlformats.org/officeDocument/2006/relationships/hyperlink" Target="https://www.filmaffinity.com/es/film236311.html" TargetMode="External"/><Relationship Id="rId100" Type="http://schemas.openxmlformats.org/officeDocument/2006/relationships/hyperlink" Target="https://www.filmaffinity.com/es/film936434.html" TargetMode="External"/><Relationship Id="rId282" Type="http://schemas.openxmlformats.org/officeDocument/2006/relationships/hyperlink" Target="https://www.filmaffinity.com/es/film288179.html" TargetMode="External"/><Relationship Id="rId338" Type="http://schemas.openxmlformats.org/officeDocument/2006/relationships/hyperlink" Target="https://www.filmaffinity.com/es/film383938.html" TargetMode="External"/><Relationship Id="rId503" Type="http://schemas.openxmlformats.org/officeDocument/2006/relationships/hyperlink" Target="https://www.filmaffinity.com/es/film536682.html" TargetMode="External"/><Relationship Id="rId8" Type="http://schemas.openxmlformats.org/officeDocument/2006/relationships/hyperlink" Target="https://www.filmaffinity.com/es/film117518.html" TargetMode="External"/><Relationship Id="rId142" Type="http://schemas.openxmlformats.org/officeDocument/2006/relationships/hyperlink" Target="https://www.filmaffinity.com/es/film908974.html" TargetMode="External"/><Relationship Id="rId184" Type="http://schemas.openxmlformats.org/officeDocument/2006/relationships/hyperlink" Target="https://www.filmaffinity.com/es/film997790.html" TargetMode="External"/><Relationship Id="rId391" Type="http://schemas.openxmlformats.org/officeDocument/2006/relationships/hyperlink" Target="https://www.filmaffinity.com/es/film715940.html" TargetMode="External"/><Relationship Id="rId405" Type="http://schemas.openxmlformats.org/officeDocument/2006/relationships/hyperlink" Target="https://www.filmaffinity.com/es/film195447.html" TargetMode="External"/><Relationship Id="rId447" Type="http://schemas.openxmlformats.org/officeDocument/2006/relationships/hyperlink" Target="https://www.filmaffinity.com/es/film516553.html" TargetMode="External"/><Relationship Id="rId251" Type="http://schemas.openxmlformats.org/officeDocument/2006/relationships/hyperlink" Target="https://www.filmaffinity.com/es/film690042.html" TargetMode="External"/><Relationship Id="rId489" Type="http://schemas.openxmlformats.org/officeDocument/2006/relationships/hyperlink" Target="https://www.filmaffinity.com/es/moviegenre.php?genre=AN&amp;attr=rat_count&amp;nodoc" TargetMode="External"/><Relationship Id="rId46" Type="http://schemas.openxmlformats.org/officeDocument/2006/relationships/hyperlink" Target="https://www.filmaffinity.com/es/film991538.html" TargetMode="External"/><Relationship Id="rId293" Type="http://schemas.openxmlformats.org/officeDocument/2006/relationships/hyperlink" Target="https://www.filmaffinity.com/es/film672295.html" TargetMode="External"/><Relationship Id="rId307" Type="http://schemas.openxmlformats.org/officeDocument/2006/relationships/hyperlink" Target="https://www.filmaffinity.com/es/film336352.html" TargetMode="External"/><Relationship Id="rId349" Type="http://schemas.openxmlformats.org/officeDocument/2006/relationships/hyperlink" Target="https://www.filmaffinity.com/es/film431061.html" TargetMode="External"/><Relationship Id="rId514" Type="http://schemas.openxmlformats.org/officeDocument/2006/relationships/hyperlink" Target="https://www.filmaffinity.com/es/film822006.html" TargetMode="External"/><Relationship Id="rId88" Type="http://schemas.openxmlformats.org/officeDocument/2006/relationships/hyperlink" Target="https://www.filmaffinity.com/es/film691664.html" TargetMode="External"/><Relationship Id="rId111" Type="http://schemas.openxmlformats.org/officeDocument/2006/relationships/hyperlink" Target="https://www.filmaffinity.com/es/film714535.html" TargetMode="External"/><Relationship Id="rId153" Type="http://schemas.openxmlformats.org/officeDocument/2006/relationships/hyperlink" Target="https://www.filmaffinity.com/es/film817899.html" TargetMode="External"/><Relationship Id="rId195" Type="http://schemas.openxmlformats.org/officeDocument/2006/relationships/hyperlink" Target="https://www.filmaffinity.com/es/film604878.html" TargetMode="External"/><Relationship Id="rId209" Type="http://schemas.openxmlformats.org/officeDocument/2006/relationships/hyperlink" Target="https://www.filmaffinity.com/es/film755999.html" TargetMode="External"/><Relationship Id="rId360" Type="http://schemas.openxmlformats.org/officeDocument/2006/relationships/hyperlink" Target="https://www.filmaffinity.com/es/film946087.html" TargetMode="External"/><Relationship Id="rId416" Type="http://schemas.openxmlformats.org/officeDocument/2006/relationships/hyperlink" Target="https://www.filmaffinity.com/es/film416894.html" TargetMode="External"/><Relationship Id="rId220" Type="http://schemas.openxmlformats.org/officeDocument/2006/relationships/hyperlink" Target="https://www.filmaffinity.com/es/film341085.html" TargetMode="External"/><Relationship Id="rId458" Type="http://schemas.openxmlformats.org/officeDocument/2006/relationships/hyperlink" Target="https://www.filmaffinity.com/es/film136779.html" TargetMode="External"/><Relationship Id="rId15" Type="http://schemas.openxmlformats.org/officeDocument/2006/relationships/hyperlink" Target="https://www.filmaffinity.com/es/film593256.html" TargetMode="External"/><Relationship Id="rId57" Type="http://schemas.openxmlformats.org/officeDocument/2006/relationships/hyperlink" Target="https://www.filmaffinity.com/es/film990902.html" TargetMode="External"/><Relationship Id="rId262" Type="http://schemas.openxmlformats.org/officeDocument/2006/relationships/hyperlink" Target="https://www.filmaffinity.com/es/film823050.html" TargetMode="External"/><Relationship Id="rId318" Type="http://schemas.openxmlformats.org/officeDocument/2006/relationships/hyperlink" Target="https://www.filmaffinity.com/es/film646631.html" TargetMode="External"/><Relationship Id="rId525" Type="http://schemas.openxmlformats.org/officeDocument/2006/relationships/hyperlink" Target="https://www.filmaffinity.com/es/film243859.html" TargetMode="External"/><Relationship Id="rId99" Type="http://schemas.openxmlformats.org/officeDocument/2006/relationships/hyperlink" Target="https://www.filmaffinity.com/es/film246486.html" TargetMode="External"/><Relationship Id="rId122" Type="http://schemas.openxmlformats.org/officeDocument/2006/relationships/hyperlink" Target="https://www.filmaffinity.com/es/film394209.html" TargetMode="External"/><Relationship Id="rId164" Type="http://schemas.openxmlformats.org/officeDocument/2006/relationships/hyperlink" Target="https://www.filmaffinity.com/es/film926588.html" TargetMode="External"/><Relationship Id="rId371" Type="http://schemas.openxmlformats.org/officeDocument/2006/relationships/hyperlink" Target="https://www.filmaffinity.com/es/film526095.html" TargetMode="External"/><Relationship Id="rId427" Type="http://schemas.openxmlformats.org/officeDocument/2006/relationships/hyperlink" Target="https://www.filmaffinity.com/es/film288621.html" TargetMode="External"/><Relationship Id="rId469" Type="http://schemas.openxmlformats.org/officeDocument/2006/relationships/hyperlink" Target="https://www.filmaffinity.com/es/film981051.html" TargetMode="External"/><Relationship Id="rId26" Type="http://schemas.openxmlformats.org/officeDocument/2006/relationships/hyperlink" Target="https://www.filmaffinity.com/es/film456030.html" TargetMode="External"/><Relationship Id="rId231" Type="http://schemas.openxmlformats.org/officeDocument/2006/relationships/hyperlink" Target="https://www.filmaffinity.com/es/film807711.html" TargetMode="External"/><Relationship Id="rId273" Type="http://schemas.openxmlformats.org/officeDocument/2006/relationships/hyperlink" Target="https://www.filmaffinity.com/es/film437168.html" TargetMode="External"/><Relationship Id="rId329" Type="http://schemas.openxmlformats.org/officeDocument/2006/relationships/hyperlink" Target="https://www.filmaffinity.com/es/film152383.html" TargetMode="External"/><Relationship Id="rId480" Type="http://schemas.openxmlformats.org/officeDocument/2006/relationships/hyperlink" Target="https://www.filmaffinity.com/es/film337799.html" TargetMode="External"/><Relationship Id="rId68" Type="http://schemas.openxmlformats.org/officeDocument/2006/relationships/hyperlink" Target="https://www.filmaffinity.com/es/film457837.html" TargetMode="External"/><Relationship Id="rId133" Type="http://schemas.openxmlformats.org/officeDocument/2006/relationships/hyperlink" Target="https://www.filmaffinity.com/es/film355569.html" TargetMode="External"/><Relationship Id="rId175" Type="http://schemas.openxmlformats.org/officeDocument/2006/relationships/hyperlink" Target="https://www.filmaffinity.com/es/film822840.html" TargetMode="External"/><Relationship Id="rId340" Type="http://schemas.openxmlformats.org/officeDocument/2006/relationships/hyperlink" Target="https://www.filmaffinity.com/es/film890974.html" TargetMode="External"/><Relationship Id="rId200" Type="http://schemas.openxmlformats.org/officeDocument/2006/relationships/hyperlink" Target="https://www.filmaffinity.com/es/film646948.html" TargetMode="External"/><Relationship Id="rId382" Type="http://schemas.openxmlformats.org/officeDocument/2006/relationships/hyperlink" Target="https://www.filmaffinity.com/es/film864820.html" TargetMode="External"/><Relationship Id="rId438" Type="http://schemas.openxmlformats.org/officeDocument/2006/relationships/hyperlink" Target="https://www.filmaffinity.com/es/film895170.html" TargetMode="External"/><Relationship Id="rId242" Type="http://schemas.openxmlformats.org/officeDocument/2006/relationships/hyperlink" Target="https://www.filmaffinity.com/es/film419538.html" TargetMode="External"/><Relationship Id="rId284" Type="http://schemas.openxmlformats.org/officeDocument/2006/relationships/hyperlink" Target="https://www.filmaffinity.com/es/film297030.html" TargetMode="External"/><Relationship Id="rId491" Type="http://schemas.openxmlformats.org/officeDocument/2006/relationships/hyperlink" Target="https://www.filmaffinity.com/es/film744102.html" TargetMode="External"/><Relationship Id="rId505" Type="http://schemas.openxmlformats.org/officeDocument/2006/relationships/hyperlink" Target="https://www.filmaffinity.com/es/film440616.html" TargetMode="External"/><Relationship Id="rId37" Type="http://schemas.openxmlformats.org/officeDocument/2006/relationships/hyperlink" Target="https://www.filmaffinity.com/es/film668839.html" TargetMode="External"/><Relationship Id="rId79" Type="http://schemas.openxmlformats.org/officeDocument/2006/relationships/hyperlink" Target="https://www.filmaffinity.com/es/film252668.html" TargetMode="External"/><Relationship Id="rId102" Type="http://schemas.openxmlformats.org/officeDocument/2006/relationships/hyperlink" Target="https://www.filmaffinity.com/es/film797144.html" TargetMode="External"/><Relationship Id="rId144" Type="http://schemas.openxmlformats.org/officeDocument/2006/relationships/hyperlink" Target="https://www.filmaffinity.com/es/film386417.html" TargetMode="External"/><Relationship Id="rId90" Type="http://schemas.openxmlformats.org/officeDocument/2006/relationships/hyperlink" Target="https://www.filmaffinity.com/es/film626538.html" TargetMode="External"/><Relationship Id="rId186" Type="http://schemas.openxmlformats.org/officeDocument/2006/relationships/hyperlink" Target="https://www.filmaffinity.com/es/film655560.html" TargetMode="External"/><Relationship Id="rId351" Type="http://schemas.openxmlformats.org/officeDocument/2006/relationships/hyperlink" Target="https://www.filmaffinity.com/es/film365705.html" TargetMode="External"/><Relationship Id="rId393" Type="http://schemas.openxmlformats.org/officeDocument/2006/relationships/hyperlink" Target="https://www.filmaffinity.com/es/film976893.html" TargetMode="External"/><Relationship Id="rId407" Type="http://schemas.openxmlformats.org/officeDocument/2006/relationships/hyperlink" Target="https://www.filmaffinity.com/es/film815448.html" TargetMode="External"/><Relationship Id="rId449" Type="http://schemas.openxmlformats.org/officeDocument/2006/relationships/hyperlink" Target="https://www.filmaffinity.com/es/film424268.html" TargetMode="External"/><Relationship Id="rId211" Type="http://schemas.openxmlformats.org/officeDocument/2006/relationships/hyperlink" Target="https://www.filmaffinity.com/es/film516029.html" TargetMode="External"/><Relationship Id="rId253" Type="http://schemas.openxmlformats.org/officeDocument/2006/relationships/hyperlink" Target="https://www.filmaffinity.com/es/film938223.html" TargetMode="External"/><Relationship Id="rId295" Type="http://schemas.openxmlformats.org/officeDocument/2006/relationships/hyperlink" Target="https://www.filmaffinity.com/es/film769696.html" TargetMode="External"/><Relationship Id="rId309" Type="http://schemas.openxmlformats.org/officeDocument/2006/relationships/hyperlink" Target="https://www.filmaffinity.com/es/film838459.html" TargetMode="External"/><Relationship Id="rId460" Type="http://schemas.openxmlformats.org/officeDocument/2006/relationships/hyperlink" Target="https://www.filmaffinity.com/es/film553986.html" TargetMode="External"/><Relationship Id="rId516" Type="http://schemas.openxmlformats.org/officeDocument/2006/relationships/hyperlink" Target="https://www.filmaffinity.com/es/film266288.html" TargetMode="External"/><Relationship Id="rId48" Type="http://schemas.openxmlformats.org/officeDocument/2006/relationships/hyperlink" Target="https://www.filmaffinity.com/es/film292172.html" TargetMode="External"/><Relationship Id="rId113" Type="http://schemas.openxmlformats.org/officeDocument/2006/relationships/hyperlink" Target="https://www.filmaffinity.com/es/film607851.html" TargetMode="External"/><Relationship Id="rId320" Type="http://schemas.openxmlformats.org/officeDocument/2006/relationships/hyperlink" Target="https://www.filmaffinity.com/es/film346715.html" TargetMode="External"/><Relationship Id="rId155" Type="http://schemas.openxmlformats.org/officeDocument/2006/relationships/hyperlink" Target="https://www.filmaffinity.com/es/film588239.html" TargetMode="External"/><Relationship Id="rId197" Type="http://schemas.openxmlformats.org/officeDocument/2006/relationships/hyperlink" Target="https://www.filmaffinity.com/es/film951393.html" TargetMode="External"/><Relationship Id="rId362" Type="http://schemas.openxmlformats.org/officeDocument/2006/relationships/hyperlink" Target="https://www.filmaffinity.com/es/film763906.html" TargetMode="External"/><Relationship Id="rId418" Type="http://schemas.openxmlformats.org/officeDocument/2006/relationships/hyperlink" Target="https://www.filmaffinity.com/es/film494558.html" TargetMode="External"/><Relationship Id="rId222" Type="http://schemas.openxmlformats.org/officeDocument/2006/relationships/hyperlink" Target="https://www.filmaffinity.com/es/film924043.html" TargetMode="External"/><Relationship Id="rId264" Type="http://schemas.openxmlformats.org/officeDocument/2006/relationships/hyperlink" Target="https://www.filmaffinity.com/es/film818146.html" TargetMode="External"/><Relationship Id="rId471" Type="http://schemas.openxmlformats.org/officeDocument/2006/relationships/hyperlink" Target="https://www.filmaffinity.com/es/film128443.html" TargetMode="External"/><Relationship Id="rId17" Type="http://schemas.openxmlformats.org/officeDocument/2006/relationships/hyperlink" Target="https://www.filmaffinity.com/es/film165182.html" TargetMode="External"/><Relationship Id="rId59" Type="http://schemas.openxmlformats.org/officeDocument/2006/relationships/hyperlink" Target="https://www.filmaffinity.com/es/film184816.html" TargetMode="External"/><Relationship Id="rId124" Type="http://schemas.openxmlformats.org/officeDocument/2006/relationships/hyperlink" Target="https://www.filmaffinity.com/es/film609019.html" TargetMode="External"/><Relationship Id="rId527" Type="http://schemas.openxmlformats.org/officeDocument/2006/relationships/hyperlink" Target="https://www.filmaffinity.com/es/film563328.html" TargetMode="External"/><Relationship Id="rId70" Type="http://schemas.openxmlformats.org/officeDocument/2006/relationships/hyperlink" Target="https://www.filmaffinity.com/es/film575102.html" TargetMode="External"/><Relationship Id="rId166" Type="http://schemas.openxmlformats.org/officeDocument/2006/relationships/hyperlink" Target="https://www.filmaffinity.com/es/film170760.html" TargetMode="External"/><Relationship Id="rId331" Type="http://schemas.openxmlformats.org/officeDocument/2006/relationships/hyperlink" Target="https://www.filmaffinity.com/es/film393715.html" TargetMode="External"/><Relationship Id="rId373" Type="http://schemas.openxmlformats.org/officeDocument/2006/relationships/hyperlink" Target="https://www.filmaffinity.com/es/film438242.html" TargetMode="External"/><Relationship Id="rId429" Type="http://schemas.openxmlformats.org/officeDocument/2006/relationships/hyperlink" Target="https://www.filmaffinity.com/es/film168541.html" TargetMode="External"/><Relationship Id="rId1" Type="http://schemas.openxmlformats.org/officeDocument/2006/relationships/hyperlink" Target="https://www.filmaffinity.com/es/film690917.html" TargetMode="External"/><Relationship Id="rId233" Type="http://schemas.openxmlformats.org/officeDocument/2006/relationships/hyperlink" Target="https://www.filmaffinity.com/es/film103699.html" TargetMode="External"/><Relationship Id="rId440" Type="http://schemas.openxmlformats.org/officeDocument/2006/relationships/hyperlink" Target="https://www.filmaffinity.com/es/film781617.html" TargetMode="External"/><Relationship Id="rId28" Type="http://schemas.openxmlformats.org/officeDocument/2006/relationships/hyperlink" Target="https://www.filmaffinity.com/es/film332473.html" TargetMode="External"/><Relationship Id="rId275" Type="http://schemas.openxmlformats.org/officeDocument/2006/relationships/hyperlink" Target="https://www.filmaffinity.com/es/film526226.html" TargetMode="External"/><Relationship Id="rId300" Type="http://schemas.openxmlformats.org/officeDocument/2006/relationships/hyperlink" Target="https://www.filmaffinity.com/es/film630961.html" TargetMode="External"/><Relationship Id="rId482" Type="http://schemas.openxmlformats.org/officeDocument/2006/relationships/hyperlink" Target="https://www.filmaffinity.com/es/film857762.html" TargetMode="External"/><Relationship Id="rId81" Type="http://schemas.openxmlformats.org/officeDocument/2006/relationships/hyperlink" Target="https://www.filmaffinity.com/es/film998094.html" TargetMode="External"/><Relationship Id="rId135" Type="http://schemas.openxmlformats.org/officeDocument/2006/relationships/hyperlink" Target="https://www.filmaffinity.com/es/film135486.html" TargetMode="External"/><Relationship Id="rId177" Type="http://schemas.openxmlformats.org/officeDocument/2006/relationships/hyperlink" Target="https://www.filmaffinity.com/es/film867099.html" TargetMode="External"/><Relationship Id="rId342" Type="http://schemas.openxmlformats.org/officeDocument/2006/relationships/hyperlink" Target="https://www.filmaffinity.com/es/film671283.html" TargetMode="External"/><Relationship Id="rId384" Type="http://schemas.openxmlformats.org/officeDocument/2006/relationships/hyperlink" Target="https://www.filmaffinity.com/es/film126636.html" TargetMode="External"/><Relationship Id="rId202" Type="http://schemas.openxmlformats.org/officeDocument/2006/relationships/hyperlink" Target="https://www.filmaffinity.com/es/film880609.html" TargetMode="External"/><Relationship Id="rId244" Type="http://schemas.openxmlformats.org/officeDocument/2006/relationships/hyperlink" Target="https://www.filmaffinity.com/es/film800035.html" TargetMode="External"/><Relationship Id="rId39" Type="http://schemas.openxmlformats.org/officeDocument/2006/relationships/hyperlink" Target="https://www.filmaffinity.com/es/film276306.html" TargetMode="External"/><Relationship Id="rId286" Type="http://schemas.openxmlformats.org/officeDocument/2006/relationships/hyperlink" Target="https://www.filmaffinity.com/es/film202595.html" TargetMode="External"/><Relationship Id="rId451" Type="http://schemas.openxmlformats.org/officeDocument/2006/relationships/hyperlink" Target="https://www.filmaffinity.com/es/film572473.html" TargetMode="External"/><Relationship Id="rId493" Type="http://schemas.openxmlformats.org/officeDocument/2006/relationships/hyperlink" Target="https://www.filmaffinity.com/es/film543447.html" TargetMode="External"/><Relationship Id="rId507" Type="http://schemas.openxmlformats.org/officeDocument/2006/relationships/hyperlink" Target="https://www.filmaffinity.com/es/film773229.html" TargetMode="External"/><Relationship Id="rId50" Type="http://schemas.openxmlformats.org/officeDocument/2006/relationships/hyperlink" Target="https://www.filmaffinity.com/es/film783406.html" TargetMode="External"/><Relationship Id="rId104" Type="http://schemas.openxmlformats.org/officeDocument/2006/relationships/hyperlink" Target="https://www.filmaffinity.com/es/film799875.html" TargetMode="External"/><Relationship Id="rId146" Type="http://schemas.openxmlformats.org/officeDocument/2006/relationships/hyperlink" Target="https://www.filmaffinity.com/es/film710638.html" TargetMode="External"/><Relationship Id="rId188" Type="http://schemas.openxmlformats.org/officeDocument/2006/relationships/hyperlink" Target="https://www.filmaffinity.com/es/film203645.html" TargetMode="External"/><Relationship Id="rId311" Type="http://schemas.openxmlformats.org/officeDocument/2006/relationships/hyperlink" Target="https://www.filmaffinity.com/es/film516619.html" TargetMode="External"/><Relationship Id="rId353" Type="http://schemas.openxmlformats.org/officeDocument/2006/relationships/hyperlink" Target="https://www.filmaffinity.com/es/film259352.html" TargetMode="External"/><Relationship Id="rId395" Type="http://schemas.openxmlformats.org/officeDocument/2006/relationships/hyperlink" Target="https://www.filmaffinity.com/es/film931390.html" TargetMode="External"/><Relationship Id="rId409" Type="http://schemas.openxmlformats.org/officeDocument/2006/relationships/hyperlink" Target="https://www.filmaffinity.com/es/film110450.html" TargetMode="External"/><Relationship Id="rId92" Type="http://schemas.openxmlformats.org/officeDocument/2006/relationships/hyperlink" Target="https://www.filmaffinity.com/es/film926956.html" TargetMode="External"/><Relationship Id="rId213" Type="http://schemas.openxmlformats.org/officeDocument/2006/relationships/hyperlink" Target="https://www.filmaffinity.com/es/film676633.html" TargetMode="External"/><Relationship Id="rId420" Type="http://schemas.openxmlformats.org/officeDocument/2006/relationships/hyperlink" Target="https://www.filmaffinity.com/es/film693036.html" TargetMode="External"/><Relationship Id="rId255" Type="http://schemas.openxmlformats.org/officeDocument/2006/relationships/hyperlink" Target="https://www.filmaffinity.com/es/film967537.html" TargetMode="External"/><Relationship Id="rId297" Type="http://schemas.openxmlformats.org/officeDocument/2006/relationships/hyperlink" Target="https://www.filmaffinity.com/es/film706134.html" TargetMode="External"/><Relationship Id="rId462" Type="http://schemas.openxmlformats.org/officeDocument/2006/relationships/hyperlink" Target="https://www.filmaffinity.com/es/film637729.html" TargetMode="External"/><Relationship Id="rId518" Type="http://schemas.openxmlformats.org/officeDocument/2006/relationships/hyperlink" Target="https://www.filmaffinity.com/es/film265815.html" TargetMode="External"/><Relationship Id="rId115" Type="http://schemas.openxmlformats.org/officeDocument/2006/relationships/hyperlink" Target="https://www.filmaffinity.com/es/film921895.html" TargetMode="External"/><Relationship Id="rId157" Type="http://schemas.openxmlformats.org/officeDocument/2006/relationships/hyperlink" Target="https://www.filmaffinity.com/es/film746963.html" TargetMode="External"/><Relationship Id="rId322" Type="http://schemas.openxmlformats.org/officeDocument/2006/relationships/hyperlink" Target="https://www.filmaffinity.com/es/film738924.html" TargetMode="External"/><Relationship Id="rId364" Type="http://schemas.openxmlformats.org/officeDocument/2006/relationships/hyperlink" Target="https://www.filmaffinity.com/es/film659137.html" TargetMode="External"/><Relationship Id="rId61" Type="http://schemas.openxmlformats.org/officeDocument/2006/relationships/hyperlink" Target="https://www.filmaffinity.com/es/film996348.html" TargetMode="External"/><Relationship Id="rId199" Type="http://schemas.openxmlformats.org/officeDocument/2006/relationships/hyperlink" Target="https://www.filmaffinity.com/es/film927095.html" TargetMode="External"/><Relationship Id="rId19" Type="http://schemas.openxmlformats.org/officeDocument/2006/relationships/hyperlink" Target="https://www.filmaffinity.com/es/film148192.html" TargetMode="External"/><Relationship Id="rId224" Type="http://schemas.openxmlformats.org/officeDocument/2006/relationships/hyperlink" Target="https://www.filmaffinity.com/es/film788022.html" TargetMode="External"/><Relationship Id="rId266" Type="http://schemas.openxmlformats.org/officeDocument/2006/relationships/hyperlink" Target="https://www.filmaffinity.com/es/film690985.html" TargetMode="External"/><Relationship Id="rId431" Type="http://schemas.openxmlformats.org/officeDocument/2006/relationships/hyperlink" Target="https://www.filmaffinity.com/es/film207711.html" TargetMode="External"/><Relationship Id="rId473" Type="http://schemas.openxmlformats.org/officeDocument/2006/relationships/hyperlink" Target="https://www.filmaffinity.com/es/film241857.html" TargetMode="External"/><Relationship Id="rId30" Type="http://schemas.openxmlformats.org/officeDocument/2006/relationships/hyperlink" Target="https://www.filmaffinity.com/es/film635779.html" TargetMode="External"/><Relationship Id="rId126" Type="http://schemas.openxmlformats.org/officeDocument/2006/relationships/hyperlink" Target="https://www.filmaffinity.com/es/film292989.html" TargetMode="External"/><Relationship Id="rId168" Type="http://schemas.openxmlformats.org/officeDocument/2006/relationships/hyperlink" Target="https://www.filmaffinity.com/es/film841870.html" TargetMode="External"/><Relationship Id="rId333" Type="http://schemas.openxmlformats.org/officeDocument/2006/relationships/hyperlink" Target="https://www.filmaffinity.com/es/film265575.html" TargetMode="External"/><Relationship Id="rId72" Type="http://schemas.openxmlformats.org/officeDocument/2006/relationships/hyperlink" Target="https://www.filmaffinity.com/es/film489743.html" TargetMode="External"/><Relationship Id="rId375" Type="http://schemas.openxmlformats.org/officeDocument/2006/relationships/hyperlink" Target="https://www.filmaffinity.com/es/film607124.html" TargetMode="External"/><Relationship Id="rId3" Type="http://schemas.openxmlformats.org/officeDocument/2006/relationships/hyperlink" Target="https://www.filmaffinity.com/es/film301101.html" TargetMode="External"/><Relationship Id="rId235" Type="http://schemas.openxmlformats.org/officeDocument/2006/relationships/hyperlink" Target="https://www.filmaffinity.com/es/film531157.html" TargetMode="External"/><Relationship Id="rId277" Type="http://schemas.openxmlformats.org/officeDocument/2006/relationships/hyperlink" Target="https://www.filmaffinity.com/es/film892694.html" TargetMode="External"/><Relationship Id="rId400" Type="http://schemas.openxmlformats.org/officeDocument/2006/relationships/hyperlink" Target="https://www.filmaffinity.com/es/film503543.html" TargetMode="External"/><Relationship Id="rId442" Type="http://schemas.openxmlformats.org/officeDocument/2006/relationships/hyperlink" Target="https://www.filmaffinity.com/es/film612761.html" TargetMode="External"/><Relationship Id="rId484" Type="http://schemas.openxmlformats.org/officeDocument/2006/relationships/hyperlink" Target="https://www.filmaffinity.com/es/film338747.html" TargetMode="External"/><Relationship Id="rId137" Type="http://schemas.openxmlformats.org/officeDocument/2006/relationships/hyperlink" Target="https://www.filmaffinity.com/es/film271430.html" TargetMode="External"/><Relationship Id="rId302" Type="http://schemas.openxmlformats.org/officeDocument/2006/relationships/hyperlink" Target="https://www.filmaffinity.com/es/film603890.html" TargetMode="External"/><Relationship Id="rId344" Type="http://schemas.openxmlformats.org/officeDocument/2006/relationships/hyperlink" Target="https://www.filmaffinity.com/es/film476534.html" TargetMode="External"/><Relationship Id="rId41" Type="http://schemas.openxmlformats.org/officeDocument/2006/relationships/hyperlink" Target="https://www.filmaffinity.com/es/film975364.html" TargetMode="External"/><Relationship Id="rId83" Type="http://schemas.openxmlformats.org/officeDocument/2006/relationships/hyperlink" Target="https://www.filmaffinity.com/es/film248687.html" TargetMode="External"/><Relationship Id="rId179" Type="http://schemas.openxmlformats.org/officeDocument/2006/relationships/hyperlink" Target="https://www.filmaffinity.com/es/film705488.html" TargetMode="External"/><Relationship Id="rId386" Type="http://schemas.openxmlformats.org/officeDocument/2006/relationships/hyperlink" Target="https://www.filmaffinity.com/es/film305891.html" TargetMode="External"/><Relationship Id="rId190" Type="http://schemas.openxmlformats.org/officeDocument/2006/relationships/hyperlink" Target="https://www.filmaffinity.com/es/film675344.html" TargetMode="External"/><Relationship Id="rId204" Type="http://schemas.openxmlformats.org/officeDocument/2006/relationships/hyperlink" Target="https://www.filmaffinity.com/es/film813155.html" TargetMode="External"/><Relationship Id="rId246" Type="http://schemas.openxmlformats.org/officeDocument/2006/relationships/hyperlink" Target="https://www.filmaffinity.com/es/film903784.html" TargetMode="External"/><Relationship Id="rId288" Type="http://schemas.openxmlformats.org/officeDocument/2006/relationships/hyperlink" Target="https://www.filmaffinity.com/es/film524418.html" TargetMode="External"/><Relationship Id="rId411" Type="http://schemas.openxmlformats.org/officeDocument/2006/relationships/hyperlink" Target="https://www.filmaffinity.com/es/film517548.html" TargetMode="External"/><Relationship Id="rId453" Type="http://schemas.openxmlformats.org/officeDocument/2006/relationships/hyperlink" Target="https://www.filmaffinity.com/es/film120937.html" TargetMode="External"/><Relationship Id="rId509" Type="http://schemas.openxmlformats.org/officeDocument/2006/relationships/hyperlink" Target="https://www.filmaffinity.com/es/film193300.html" TargetMode="External"/><Relationship Id="rId106" Type="http://schemas.openxmlformats.org/officeDocument/2006/relationships/hyperlink" Target="https://www.filmaffinity.com/es/film607008.html" TargetMode="External"/><Relationship Id="rId313" Type="http://schemas.openxmlformats.org/officeDocument/2006/relationships/hyperlink" Target="https://www.filmaffinity.com/es/film403651.html" TargetMode="External"/><Relationship Id="rId495" Type="http://schemas.openxmlformats.org/officeDocument/2006/relationships/hyperlink" Target="https://www.filmaffinity.com/es/film145565.html" TargetMode="External"/><Relationship Id="rId10" Type="http://schemas.openxmlformats.org/officeDocument/2006/relationships/hyperlink" Target="https://www.filmaffinity.com/es/film983885.html" TargetMode="External"/><Relationship Id="rId52" Type="http://schemas.openxmlformats.org/officeDocument/2006/relationships/hyperlink" Target="https://www.filmaffinity.com/es/film249160.html" TargetMode="External"/><Relationship Id="rId94" Type="http://schemas.openxmlformats.org/officeDocument/2006/relationships/hyperlink" Target="https://www.filmaffinity.com/es/film787611.html" TargetMode="External"/><Relationship Id="rId148" Type="http://schemas.openxmlformats.org/officeDocument/2006/relationships/hyperlink" Target="https://www.filmaffinity.com/es/film473440.html" TargetMode="External"/><Relationship Id="rId355" Type="http://schemas.openxmlformats.org/officeDocument/2006/relationships/hyperlink" Target="https://www.filmaffinity.com/es/film698406.html" TargetMode="External"/><Relationship Id="rId397" Type="http://schemas.openxmlformats.org/officeDocument/2006/relationships/hyperlink" Target="https://www.filmaffinity.com/es/film293525.html" TargetMode="External"/><Relationship Id="rId520" Type="http://schemas.openxmlformats.org/officeDocument/2006/relationships/hyperlink" Target="https://www.filmaffinity.com/es/film870874.html" TargetMode="External"/><Relationship Id="rId215" Type="http://schemas.openxmlformats.org/officeDocument/2006/relationships/hyperlink" Target="https://www.filmaffinity.com/es/film587298.html" TargetMode="External"/><Relationship Id="rId257" Type="http://schemas.openxmlformats.org/officeDocument/2006/relationships/hyperlink" Target="https://www.filmaffinity.com/es/film334063.html" TargetMode="External"/><Relationship Id="rId422" Type="http://schemas.openxmlformats.org/officeDocument/2006/relationships/hyperlink" Target="https://www.filmaffinity.com/es/film624501.html" TargetMode="External"/><Relationship Id="rId464" Type="http://schemas.openxmlformats.org/officeDocument/2006/relationships/hyperlink" Target="https://www.filmaffinity.com/es/film653682.html" TargetMode="External"/><Relationship Id="rId299" Type="http://schemas.openxmlformats.org/officeDocument/2006/relationships/hyperlink" Target="https://www.filmaffinity.com/es/film778185.html" TargetMode="External"/><Relationship Id="rId63" Type="http://schemas.openxmlformats.org/officeDocument/2006/relationships/hyperlink" Target="https://www.filmaffinity.com/es/film583443.html" TargetMode="External"/><Relationship Id="rId159" Type="http://schemas.openxmlformats.org/officeDocument/2006/relationships/hyperlink" Target="https://www.filmaffinity.com/es/film572271.html" TargetMode="External"/><Relationship Id="rId366" Type="http://schemas.openxmlformats.org/officeDocument/2006/relationships/hyperlink" Target="https://www.filmaffinity.com/es/film180986.html" TargetMode="External"/><Relationship Id="rId226" Type="http://schemas.openxmlformats.org/officeDocument/2006/relationships/hyperlink" Target="https://www.filmaffinity.com/es/film966887.html" TargetMode="External"/><Relationship Id="rId433" Type="http://schemas.openxmlformats.org/officeDocument/2006/relationships/hyperlink" Target="https://www.filmaffinity.com/es/film455785.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filmaffinity.com/es/film957886.html" TargetMode="External"/><Relationship Id="rId21" Type="http://schemas.openxmlformats.org/officeDocument/2006/relationships/hyperlink" Target="https://www.filmaffinity.com/es/film565874.html" TargetMode="External"/><Relationship Id="rId34" Type="http://schemas.openxmlformats.org/officeDocument/2006/relationships/hyperlink" Target="https://www.filmaffinity.com/es/film924979.html" TargetMode="External"/><Relationship Id="rId42" Type="http://schemas.openxmlformats.org/officeDocument/2006/relationships/hyperlink" Target="https://www.filmaffinity.com/es/film264417.html" TargetMode="External"/><Relationship Id="rId47" Type="http://schemas.openxmlformats.org/officeDocument/2006/relationships/hyperlink" Target="https://www.filmaffinity.com/es/film169128.html" TargetMode="External"/><Relationship Id="rId50" Type="http://schemas.openxmlformats.org/officeDocument/2006/relationships/hyperlink" Target="https://www.filmaffinity.com/es/film153849.html" TargetMode="External"/><Relationship Id="rId55" Type="http://schemas.openxmlformats.org/officeDocument/2006/relationships/hyperlink" Target="https://www.filmaffinity.com/es/film912577.html" TargetMode="External"/><Relationship Id="rId63" Type="http://schemas.openxmlformats.org/officeDocument/2006/relationships/hyperlink" Target="https://www.filmaffinity.com/es/film736565.html" TargetMode="External"/><Relationship Id="rId68" Type="http://schemas.openxmlformats.org/officeDocument/2006/relationships/printerSettings" Target="../printerSettings/printerSettings4.bin"/><Relationship Id="rId7" Type="http://schemas.openxmlformats.org/officeDocument/2006/relationships/hyperlink" Target="https://www.filmaffinity.com/es/film189008.html" TargetMode="External"/><Relationship Id="rId2" Type="http://schemas.openxmlformats.org/officeDocument/2006/relationships/hyperlink" Target="https://www.filmaffinity.com/es/film275064.html" TargetMode="External"/><Relationship Id="rId16" Type="http://schemas.openxmlformats.org/officeDocument/2006/relationships/hyperlink" Target="https://www.filmaffinity.com/es/film849663.html" TargetMode="External"/><Relationship Id="rId29" Type="http://schemas.openxmlformats.org/officeDocument/2006/relationships/hyperlink" Target="https://www.filmaffinity.com/es/film830046.html" TargetMode="External"/><Relationship Id="rId11" Type="http://schemas.openxmlformats.org/officeDocument/2006/relationships/hyperlink" Target="https://www.filmaffinity.com/es/film220999.html" TargetMode="External"/><Relationship Id="rId24" Type="http://schemas.openxmlformats.org/officeDocument/2006/relationships/hyperlink" Target="https://www.filmaffinity.com/es/film705856.html" TargetMode="External"/><Relationship Id="rId32" Type="http://schemas.openxmlformats.org/officeDocument/2006/relationships/hyperlink" Target="https://www.filmaffinity.com/es/film916209.html" TargetMode="External"/><Relationship Id="rId37" Type="http://schemas.openxmlformats.org/officeDocument/2006/relationships/hyperlink" Target="https://www.filmaffinity.com/es/film932838.html" TargetMode="External"/><Relationship Id="rId40" Type="http://schemas.openxmlformats.org/officeDocument/2006/relationships/hyperlink" Target="https://www.filmaffinity.com/es/film829010.html" TargetMode="External"/><Relationship Id="rId45" Type="http://schemas.openxmlformats.org/officeDocument/2006/relationships/hyperlink" Target="https://www.filmaffinity.com/es/film137646.html" TargetMode="External"/><Relationship Id="rId53" Type="http://schemas.openxmlformats.org/officeDocument/2006/relationships/hyperlink" Target="https://www.filmaffinity.com/es/film588749.html" TargetMode="External"/><Relationship Id="rId58" Type="http://schemas.openxmlformats.org/officeDocument/2006/relationships/hyperlink" Target="https://www.filmaffinity.com/es/film952739.html" TargetMode="External"/><Relationship Id="rId66" Type="http://schemas.openxmlformats.org/officeDocument/2006/relationships/hyperlink" Target="https://www.filmaffinity.com/es/film164016.html" TargetMode="External"/><Relationship Id="rId5" Type="http://schemas.openxmlformats.org/officeDocument/2006/relationships/hyperlink" Target="https://www.filmaffinity.com/es/film980148.html" TargetMode="External"/><Relationship Id="rId61" Type="http://schemas.openxmlformats.org/officeDocument/2006/relationships/hyperlink" Target="https://www.filmaffinity.com/es/film251225.html" TargetMode="External"/><Relationship Id="rId19" Type="http://schemas.openxmlformats.org/officeDocument/2006/relationships/hyperlink" Target="https://www.filmaffinity.com/es/film481109.html" TargetMode="External"/><Relationship Id="rId14" Type="http://schemas.openxmlformats.org/officeDocument/2006/relationships/hyperlink" Target="https://www.filmaffinity.com/es/film191978.html" TargetMode="External"/><Relationship Id="rId22" Type="http://schemas.openxmlformats.org/officeDocument/2006/relationships/hyperlink" Target="https://www.filmaffinity.com/es/film324913.html" TargetMode="External"/><Relationship Id="rId27" Type="http://schemas.openxmlformats.org/officeDocument/2006/relationships/hyperlink" Target="https://www.filmaffinity.com/es/film179187.html" TargetMode="External"/><Relationship Id="rId30" Type="http://schemas.openxmlformats.org/officeDocument/2006/relationships/hyperlink" Target="https://www.filmaffinity.com/es/film976745.html" TargetMode="External"/><Relationship Id="rId35" Type="http://schemas.openxmlformats.org/officeDocument/2006/relationships/hyperlink" Target="https://www.filmaffinity.com/es/film523454.html" TargetMode="External"/><Relationship Id="rId43" Type="http://schemas.openxmlformats.org/officeDocument/2006/relationships/hyperlink" Target="https://www.filmaffinity.com/es/film457628.html" TargetMode="External"/><Relationship Id="rId48" Type="http://schemas.openxmlformats.org/officeDocument/2006/relationships/hyperlink" Target="https://www.filmaffinity.com/es/film207206.html" TargetMode="External"/><Relationship Id="rId56" Type="http://schemas.openxmlformats.org/officeDocument/2006/relationships/hyperlink" Target="https://www.filmaffinity.com/es/film744679.html" TargetMode="External"/><Relationship Id="rId64" Type="http://schemas.openxmlformats.org/officeDocument/2006/relationships/hyperlink" Target="https://www.filmaffinity.com/es/film754849.html" TargetMode="External"/><Relationship Id="rId8" Type="http://schemas.openxmlformats.org/officeDocument/2006/relationships/hyperlink" Target="https://www.filmaffinity.com/es/film355437.html" TargetMode="External"/><Relationship Id="rId51" Type="http://schemas.openxmlformats.org/officeDocument/2006/relationships/hyperlink" Target="https://www.filmaffinity.com/es/film180912.html" TargetMode="External"/><Relationship Id="rId3" Type="http://schemas.openxmlformats.org/officeDocument/2006/relationships/hyperlink" Target="https://www.filmaffinity.com/es/film144113.html" TargetMode="External"/><Relationship Id="rId12" Type="http://schemas.openxmlformats.org/officeDocument/2006/relationships/hyperlink" Target="https://www.filmaffinity.com/es/film920396.html" TargetMode="External"/><Relationship Id="rId17" Type="http://schemas.openxmlformats.org/officeDocument/2006/relationships/hyperlink" Target="https://www.filmaffinity.com/es/film576456.html" TargetMode="External"/><Relationship Id="rId25" Type="http://schemas.openxmlformats.org/officeDocument/2006/relationships/hyperlink" Target="https://www.filmaffinity.com/es/film977165.html" TargetMode="External"/><Relationship Id="rId33" Type="http://schemas.openxmlformats.org/officeDocument/2006/relationships/hyperlink" Target="https://www.filmaffinity.com/es/film400213.html" TargetMode="External"/><Relationship Id="rId38" Type="http://schemas.openxmlformats.org/officeDocument/2006/relationships/hyperlink" Target="https://www.filmaffinity.com/es/film582716.html" TargetMode="External"/><Relationship Id="rId46" Type="http://schemas.openxmlformats.org/officeDocument/2006/relationships/hyperlink" Target="https://www.filmaffinity.com/es/film366417.html" TargetMode="External"/><Relationship Id="rId59" Type="http://schemas.openxmlformats.org/officeDocument/2006/relationships/hyperlink" Target="https://www.filmaffinity.com/es/film960619.html" TargetMode="External"/><Relationship Id="rId67" Type="http://schemas.openxmlformats.org/officeDocument/2006/relationships/hyperlink" Target="https://www.filmaffinity.com/es/film755933.html" TargetMode="External"/><Relationship Id="rId20" Type="http://schemas.openxmlformats.org/officeDocument/2006/relationships/hyperlink" Target="https://www.filmaffinity.com/es/film408017.html" TargetMode="External"/><Relationship Id="rId41" Type="http://schemas.openxmlformats.org/officeDocument/2006/relationships/hyperlink" Target="https://www.filmaffinity.com/es/film554842.html" TargetMode="External"/><Relationship Id="rId54" Type="http://schemas.openxmlformats.org/officeDocument/2006/relationships/hyperlink" Target="https://www.filmaffinity.com/es/film507630.html" TargetMode="External"/><Relationship Id="rId62" Type="http://schemas.openxmlformats.org/officeDocument/2006/relationships/hyperlink" Target="https://www.filmaffinity.com/es/film365539.html" TargetMode="External"/><Relationship Id="rId1" Type="http://schemas.openxmlformats.org/officeDocument/2006/relationships/hyperlink" Target="https://www.filmaffinity.com/es/film170458.html" TargetMode="External"/><Relationship Id="rId6" Type="http://schemas.openxmlformats.org/officeDocument/2006/relationships/hyperlink" Target="https://www.filmaffinity.com/es/film766086.html" TargetMode="External"/><Relationship Id="rId15" Type="http://schemas.openxmlformats.org/officeDocument/2006/relationships/hyperlink" Target="https://www.filmaffinity.com/es/film218521.html" TargetMode="External"/><Relationship Id="rId23" Type="http://schemas.openxmlformats.org/officeDocument/2006/relationships/hyperlink" Target="https://www.filmaffinity.com/es/film348042.html" TargetMode="External"/><Relationship Id="rId28" Type="http://schemas.openxmlformats.org/officeDocument/2006/relationships/hyperlink" Target="https://www.filmaffinity.com/es/film617259.html" TargetMode="External"/><Relationship Id="rId36" Type="http://schemas.openxmlformats.org/officeDocument/2006/relationships/hyperlink" Target="https://www.filmaffinity.com/es/film890814.html" TargetMode="External"/><Relationship Id="rId49" Type="http://schemas.openxmlformats.org/officeDocument/2006/relationships/hyperlink" Target="https://www.filmaffinity.com/es/film171189.html" TargetMode="External"/><Relationship Id="rId57" Type="http://schemas.openxmlformats.org/officeDocument/2006/relationships/hyperlink" Target="https://www.filmaffinity.com/es/film219675.html" TargetMode="External"/><Relationship Id="rId10" Type="http://schemas.openxmlformats.org/officeDocument/2006/relationships/hyperlink" Target="https://www.filmaffinity.com/es/film787471.html" TargetMode="External"/><Relationship Id="rId31" Type="http://schemas.openxmlformats.org/officeDocument/2006/relationships/hyperlink" Target="https://www.filmaffinity.com/es/film831372.html" TargetMode="External"/><Relationship Id="rId44" Type="http://schemas.openxmlformats.org/officeDocument/2006/relationships/hyperlink" Target="https://www.filmaffinity.com/es/film517114.html" TargetMode="External"/><Relationship Id="rId52" Type="http://schemas.openxmlformats.org/officeDocument/2006/relationships/hyperlink" Target="https://www.filmaffinity.com/es/film512452.html" TargetMode="External"/><Relationship Id="rId60" Type="http://schemas.openxmlformats.org/officeDocument/2006/relationships/hyperlink" Target="https://www.filmaffinity.com/es/film546209.html" TargetMode="External"/><Relationship Id="rId65" Type="http://schemas.openxmlformats.org/officeDocument/2006/relationships/hyperlink" Target="https://www.filmaffinity.com/es/film796110.html" TargetMode="External"/><Relationship Id="rId4" Type="http://schemas.openxmlformats.org/officeDocument/2006/relationships/hyperlink" Target="https://www.filmaffinity.com/es/film768114.html" TargetMode="External"/><Relationship Id="rId9" Type="http://schemas.openxmlformats.org/officeDocument/2006/relationships/hyperlink" Target="https://www.filmaffinity.com/es/film191626.html" TargetMode="External"/><Relationship Id="rId13" Type="http://schemas.openxmlformats.org/officeDocument/2006/relationships/hyperlink" Target="https://www.filmaffinity.com/es/film964550.html" TargetMode="External"/><Relationship Id="rId18" Type="http://schemas.openxmlformats.org/officeDocument/2006/relationships/hyperlink" Target="https://www.filmaffinity.com/es/film759533.html" TargetMode="External"/><Relationship Id="rId39" Type="http://schemas.openxmlformats.org/officeDocument/2006/relationships/hyperlink" Target="https://www.filmaffinity.com/es/film421973.html"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filmaffinity.com/es/film903635.html" TargetMode="External"/><Relationship Id="rId21" Type="http://schemas.openxmlformats.org/officeDocument/2006/relationships/hyperlink" Target="https://www.filmaffinity.com/es/film627362.html" TargetMode="External"/><Relationship Id="rId42" Type="http://schemas.openxmlformats.org/officeDocument/2006/relationships/hyperlink" Target="https://www.filmaffinity.com/es/film821262.html" TargetMode="External"/><Relationship Id="rId63" Type="http://schemas.openxmlformats.org/officeDocument/2006/relationships/hyperlink" Target="https://www.filmaffinity.com/es/film131283.html" TargetMode="External"/><Relationship Id="rId84" Type="http://schemas.openxmlformats.org/officeDocument/2006/relationships/hyperlink" Target="https://www.filmaffinity.com/es/film918198.html" TargetMode="External"/><Relationship Id="rId138" Type="http://schemas.openxmlformats.org/officeDocument/2006/relationships/hyperlink" Target="https://www.filmaffinity.com/es/film954229.html" TargetMode="External"/><Relationship Id="rId159" Type="http://schemas.openxmlformats.org/officeDocument/2006/relationships/hyperlink" Target="https://www.filmaffinity.com/es/film880712.html" TargetMode="External"/><Relationship Id="rId170" Type="http://schemas.openxmlformats.org/officeDocument/2006/relationships/hyperlink" Target="https://www.filmaffinity.com/es/film505460.html" TargetMode="External"/><Relationship Id="rId191" Type="http://schemas.openxmlformats.org/officeDocument/2006/relationships/hyperlink" Target="https://www.filmaffinity.com/es/film599631.html" TargetMode="External"/><Relationship Id="rId205" Type="http://schemas.openxmlformats.org/officeDocument/2006/relationships/hyperlink" Target="https://www.filmaffinity.com/es/film669592.html" TargetMode="External"/><Relationship Id="rId226" Type="http://schemas.openxmlformats.org/officeDocument/2006/relationships/hyperlink" Target="https://www.filmaffinity.com/es/film198051.html" TargetMode="External"/><Relationship Id="rId247" Type="http://schemas.openxmlformats.org/officeDocument/2006/relationships/printerSettings" Target="../printerSettings/printerSettings5.bin"/><Relationship Id="rId107" Type="http://schemas.openxmlformats.org/officeDocument/2006/relationships/hyperlink" Target="https://www.filmaffinity.com/es/film211757.html" TargetMode="External"/><Relationship Id="rId11" Type="http://schemas.openxmlformats.org/officeDocument/2006/relationships/hyperlink" Target="https://www.filmaffinity.com/es/film679957.html" TargetMode="External"/><Relationship Id="rId32" Type="http://schemas.openxmlformats.org/officeDocument/2006/relationships/hyperlink" Target="https://www.filmaffinity.com/es/film585484.html" TargetMode="External"/><Relationship Id="rId53" Type="http://schemas.openxmlformats.org/officeDocument/2006/relationships/hyperlink" Target="https://www.filmaffinity.com/es/film726840.html" TargetMode="External"/><Relationship Id="rId74" Type="http://schemas.openxmlformats.org/officeDocument/2006/relationships/hyperlink" Target="https://www.filmaffinity.com/es/film393030.html" TargetMode="External"/><Relationship Id="rId128" Type="http://schemas.openxmlformats.org/officeDocument/2006/relationships/hyperlink" Target="https://www.filmaffinity.com/es/film323748.html" TargetMode="External"/><Relationship Id="rId149" Type="http://schemas.openxmlformats.org/officeDocument/2006/relationships/hyperlink" Target="https://www.filmaffinity.com/es/film611346.html" TargetMode="External"/><Relationship Id="rId5" Type="http://schemas.openxmlformats.org/officeDocument/2006/relationships/hyperlink" Target="https://www.filmaffinity.com/es/film484949.html" TargetMode="External"/><Relationship Id="rId95" Type="http://schemas.openxmlformats.org/officeDocument/2006/relationships/hyperlink" Target="https://www.filmaffinity.com/es/film316637.html" TargetMode="External"/><Relationship Id="rId160" Type="http://schemas.openxmlformats.org/officeDocument/2006/relationships/hyperlink" Target="https://www.filmaffinity.com/es/film506951.html" TargetMode="External"/><Relationship Id="rId181" Type="http://schemas.openxmlformats.org/officeDocument/2006/relationships/hyperlink" Target="https://www.filmaffinity.com/es/film961632.html" TargetMode="External"/><Relationship Id="rId216" Type="http://schemas.openxmlformats.org/officeDocument/2006/relationships/hyperlink" Target="https://www.filmaffinity.com/es/movie-group.php?group-id=381" TargetMode="External"/><Relationship Id="rId237" Type="http://schemas.openxmlformats.org/officeDocument/2006/relationships/hyperlink" Target="https://www.filmaffinity.com/es/film936256.html" TargetMode="External"/><Relationship Id="rId22" Type="http://schemas.openxmlformats.org/officeDocument/2006/relationships/hyperlink" Target="https://www.filmaffinity.com/es/film356095.html" TargetMode="External"/><Relationship Id="rId43" Type="http://schemas.openxmlformats.org/officeDocument/2006/relationships/hyperlink" Target="https://www.filmaffinity.com/es/film397537.html" TargetMode="External"/><Relationship Id="rId64" Type="http://schemas.openxmlformats.org/officeDocument/2006/relationships/hyperlink" Target="https://www.filmaffinity.com/es/film173016.html" TargetMode="External"/><Relationship Id="rId118" Type="http://schemas.openxmlformats.org/officeDocument/2006/relationships/hyperlink" Target="https://www.filmaffinity.com/es/film475209.html" TargetMode="External"/><Relationship Id="rId139" Type="http://schemas.openxmlformats.org/officeDocument/2006/relationships/hyperlink" Target="https://www.filmaffinity.com/es/film343548.html" TargetMode="External"/><Relationship Id="rId85" Type="http://schemas.openxmlformats.org/officeDocument/2006/relationships/hyperlink" Target="https://www.filmaffinity.com/es/film460593.html" TargetMode="External"/><Relationship Id="rId150" Type="http://schemas.openxmlformats.org/officeDocument/2006/relationships/hyperlink" Target="https://www.filmaffinity.com/es/film341416.html" TargetMode="External"/><Relationship Id="rId171" Type="http://schemas.openxmlformats.org/officeDocument/2006/relationships/hyperlink" Target="https://www.filmaffinity.com/es/film858301.html" TargetMode="External"/><Relationship Id="rId192" Type="http://schemas.openxmlformats.org/officeDocument/2006/relationships/hyperlink" Target="https://www.filmaffinity.com/es/film108273.html" TargetMode="External"/><Relationship Id="rId206" Type="http://schemas.openxmlformats.org/officeDocument/2006/relationships/hyperlink" Target="https://www.filmaffinity.com/es/film682814.html" TargetMode="External"/><Relationship Id="rId227" Type="http://schemas.openxmlformats.org/officeDocument/2006/relationships/hyperlink" Target="https://www.filmaffinity.com/es/film564320.html" TargetMode="External"/><Relationship Id="rId12" Type="http://schemas.openxmlformats.org/officeDocument/2006/relationships/hyperlink" Target="https://www.filmaffinity.com/es/film809620.html" TargetMode="External"/><Relationship Id="rId33" Type="http://schemas.openxmlformats.org/officeDocument/2006/relationships/hyperlink" Target="https://www.filmaffinity.com/es/film954416.html" TargetMode="External"/><Relationship Id="rId108" Type="http://schemas.openxmlformats.org/officeDocument/2006/relationships/hyperlink" Target="https://www.filmaffinity.com/es/film357638.html" TargetMode="External"/><Relationship Id="rId129" Type="http://schemas.openxmlformats.org/officeDocument/2006/relationships/hyperlink" Target="https://www.filmaffinity.com/es/film633468.html" TargetMode="External"/><Relationship Id="rId54" Type="http://schemas.openxmlformats.org/officeDocument/2006/relationships/hyperlink" Target="https://www.filmaffinity.com/es/film508465.html" TargetMode="External"/><Relationship Id="rId75" Type="http://schemas.openxmlformats.org/officeDocument/2006/relationships/hyperlink" Target="https://www.filmaffinity.com/es/film986989.html" TargetMode="External"/><Relationship Id="rId96" Type="http://schemas.openxmlformats.org/officeDocument/2006/relationships/hyperlink" Target="https://www.filmaffinity.com/es/film896010.html" TargetMode="External"/><Relationship Id="rId140" Type="http://schemas.openxmlformats.org/officeDocument/2006/relationships/hyperlink" Target="https://www.filmaffinity.com/es/film931362.html" TargetMode="External"/><Relationship Id="rId161" Type="http://schemas.openxmlformats.org/officeDocument/2006/relationships/hyperlink" Target="https://www.filmaffinity.com/es/film696473.html" TargetMode="External"/><Relationship Id="rId182" Type="http://schemas.openxmlformats.org/officeDocument/2006/relationships/hyperlink" Target="https://www.filmaffinity.com/es/film527329.html" TargetMode="External"/><Relationship Id="rId217" Type="http://schemas.openxmlformats.org/officeDocument/2006/relationships/hyperlink" Target="https://www.filmaffinity.com/es/film345630.html" TargetMode="External"/><Relationship Id="rId6" Type="http://schemas.openxmlformats.org/officeDocument/2006/relationships/hyperlink" Target="https://www.filmaffinity.com/es/film787286.html" TargetMode="External"/><Relationship Id="rId238" Type="http://schemas.openxmlformats.org/officeDocument/2006/relationships/hyperlink" Target="https://www.filmaffinity.com/es/film492208.html" TargetMode="External"/><Relationship Id="rId23" Type="http://schemas.openxmlformats.org/officeDocument/2006/relationships/hyperlink" Target="https://www.filmaffinity.com/es/film400158.html" TargetMode="External"/><Relationship Id="rId119" Type="http://schemas.openxmlformats.org/officeDocument/2006/relationships/hyperlink" Target="https://www.filmaffinity.com/es/film121301.html" TargetMode="External"/><Relationship Id="rId44" Type="http://schemas.openxmlformats.org/officeDocument/2006/relationships/hyperlink" Target="https://www.filmaffinity.com/es/film418546.html" TargetMode="External"/><Relationship Id="rId65" Type="http://schemas.openxmlformats.org/officeDocument/2006/relationships/hyperlink" Target="https://www.filmaffinity.com/es/film460958.html" TargetMode="External"/><Relationship Id="rId86" Type="http://schemas.openxmlformats.org/officeDocument/2006/relationships/hyperlink" Target="https://www.filmaffinity.com/es/film298215.html" TargetMode="External"/><Relationship Id="rId130" Type="http://schemas.openxmlformats.org/officeDocument/2006/relationships/hyperlink" Target="https://www.filmaffinity.com/es/film104626.html" TargetMode="External"/><Relationship Id="rId151" Type="http://schemas.openxmlformats.org/officeDocument/2006/relationships/hyperlink" Target="https://www.filmaffinity.com/es/film223972.html" TargetMode="External"/><Relationship Id="rId172" Type="http://schemas.openxmlformats.org/officeDocument/2006/relationships/hyperlink" Target="https://www.filmaffinity.com/es/film890243.html" TargetMode="External"/><Relationship Id="rId193" Type="http://schemas.openxmlformats.org/officeDocument/2006/relationships/hyperlink" Target="https://www.filmaffinity.com/es/film662675.html" TargetMode="External"/><Relationship Id="rId207" Type="http://schemas.openxmlformats.org/officeDocument/2006/relationships/hyperlink" Target="https://www.filmaffinity.com/es/film682814.html" TargetMode="External"/><Relationship Id="rId228" Type="http://schemas.openxmlformats.org/officeDocument/2006/relationships/hyperlink" Target="https://www.filmaffinity.com/es/film948770.html" TargetMode="External"/><Relationship Id="rId13" Type="http://schemas.openxmlformats.org/officeDocument/2006/relationships/hyperlink" Target="https://www.filmaffinity.com/es/film759500.html" TargetMode="External"/><Relationship Id="rId109" Type="http://schemas.openxmlformats.org/officeDocument/2006/relationships/hyperlink" Target="https://www.filmaffinity.com/es/film196440.html" TargetMode="External"/><Relationship Id="rId34" Type="http://schemas.openxmlformats.org/officeDocument/2006/relationships/hyperlink" Target="https://www.filmaffinity.com/es/film547054.html" TargetMode="External"/><Relationship Id="rId55" Type="http://schemas.openxmlformats.org/officeDocument/2006/relationships/hyperlink" Target="https://www.filmaffinity.com/es/film229888.html" TargetMode="External"/><Relationship Id="rId76" Type="http://schemas.openxmlformats.org/officeDocument/2006/relationships/hyperlink" Target="https://www.filmaffinity.com/es/film213137.html" TargetMode="External"/><Relationship Id="rId97" Type="http://schemas.openxmlformats.org/officeDocument/2006/relationships/hyperlink" Target="https://www.filmaffinity.com/es/film128540.html" TargetMode="External"/><Relationship Id="rId120" Type="http://schemas.openxmlformats.org/officeDocument/2006/relationships/hyperlink" Target="https://www.filmaffinity.com/es/film274997.html" TargetMode="External"/><Relationship Id="rId141" Type="http://schemas.openxmlformats.org/officeDocument/2006/relationships/hyperlink" Target="https://www.filmaffinity.com/es/film644019.html" TargetMode="External"/><Relationship Id="rId7" Type="http://schemas.openxmlformats.org/officeDocument/2006/relationships/hyperlink" Target="https://www.filmaffinity.com/es/film569850.html" TargetMode="External"/><Relationship Id="rId162" Type="http://schemas.openxmlformats.org/officeDocument/2006/relationships/hyperlink" Target="https://www.filmaffinity.com/es/film855935.html" TargetMode="External"/><Relationship Id="rId183" Type="http://schemas.openxmlformats.org/officeDocument/2006/relationships/hyperlink" Target="https://www.filmaffinity.com/es/film993613.html" TargetMode="External"/><Relationship Id="rId218" Type="http://schemas.openxmlformats.org/officeDocument/2006/relationships/hyperlink" Target="https://www.filmaffinity.com/es/film529484.html" TargetMode="External"/><Relationship Id="rId239" Type="http://schemas.openxmlformats.org/officeDocument/2006/relationships/hyperlink" Target="https://www.filmaffinity.com/es/film601683.html" TargetMode="External"/><Relationship Id="rId24" Type="http://schemas.openxmlformats.org/officeDocument/2006/relationships/hyperlink" Target="https://www.filmaffinity.com/es/film360629.html" TargetMode="External"/><Relationship Id="rId45" Type="http://schemas.openxmlformats.org/officeDocument/2006/relationships/hyperlink" Target="https://www.filmaffinity.com/es/film440565.html" TargetMode="External"/><Relationship Id="rId66" Type="http://schemas.openxmlformats.org/officeDocument/2006/relationships/hyperlink" Target="https://www.filmaffinity.com/es/film587388.html" TargetMode="External"/><Relationship Id="rId87" Type="http://schemas.openxmlformats.org/officeDocument/2006/relationships/hyperlink" Target="https://www.filmaffinity.com/es/film622105.html" TargetMode="External"/><Relationship Id="rId110" Type="http://schemas.openxmlformats.org/officeDocument/2006/relationships/hyperlink" Target="https://www.filmaffinity.com/es/film826227.html" TargetMode="External"/><Relationship Id="rId131" Type="http://schemas.openxmlformats.org/officeDocument/2006/relationships/hyperlink" Target="https://www.filmaffinity.com/es/film670050.html" TargetMode="External"/><Relationship Id="rId152" Type="http://schemas.openxmlformats.org/officeDocument/2006/relationships/hyperlink" Target="https://www.filmaffinity.com/es/film823778.html" TargetMode="External"/><Relationship Id="rId173" Type="http://schemas.openxmlformats.org/officeDocument/2006/relationships/hyperlink" Target="https://www.filmaffinity.com/es/film284638.html" TargetMode="External"/><Relationship Id="rId194" Type="http://schemas.openxmlformats.org/officeDocument/2006/relationships/hyperlink" Target="https://www.filmaffinity.com/es/film278183.html" TargetMode="External"/><Relationship Id="rId208" Type="http://schemas.openxmlformats.org/officeDocument/2006/relationships/hyperlink" Target="https://www.filmaffinity.com/es/film994598.html" TargetMode="External"/><Relationship Id="rId229" Type="http://schemas.openxmlformats.org/officeDocument/2006/relationships/hyperlink" Target="https://www.filmaffinity.com/es/film965999.html" TargetMode="External"/><Relationship Id="rId240" Type="http://schemas.openxmlformats.org/officeDocument/2006/relationships/hyperlink" Target="https://www.filmaffinity.com/es/film815902.html" TargetMode="External"/><Relationship Id="rId14" Type="http://schemas.openxmlformats.org/officeDocument/2006/relationships/hyperlink" Target="https://www.filmaffinity.com/es/film613169.html" TargetMode="External"/><Relationship Id="rId35" Type="http://schemas.openxmlformats.org/officeDocument/2006/relationships/hyperlink" Target="https://www.filmaffinity.com/es/film247723.html" TargetMode="External"/><Relationship Id="rId56" Type="http://schemas.openxmlformats.org/officeDocument/2006/relationships/hyperlink" Target="https://www.filmaffinity.com/es/film798694.html" TargetMode="External"/><Relationship Id="rId77" Type="http://schemas.openxmlformats.org/officeDocument/2006/relationships/hyperlink" Target="https://www.filmaffinity.com/es/film726194.html" TargetMode="External"/><Relationship Id="rId100" Type="http://schemas.openxmlformats.org/officeDocument/2006/relationships/hyperlink" Target="https://www.filmaffinity.com/es/film781670.html" TargetMode="External"/><Relationship Id="rId8" Type="http://schemas.openxmlformats.org/officeDocument/2006/relationships/hyperlink" Target="https://www.filmaffinity.com/es/film702560.html" TargetMode="External"/><Relationship Id="rId98" Type="http://schemas.openxmlformats.org/officeDocument/2006/relationships/hyperlink" Target="https://www.filmaffinity.com/es/film989269.html" TargetMode="External"/><Relationship Id="rId121" Type="http://schemas.openxmlformats.org/officeDocument/2006/relationships/hyperlink" Target="https://www.filmaffinity.com/es/film164087.html" TargetMode="External"/><Relationship Id="rId142" Type="http://schemas.openxmlformats.org/officeDocument/2006/relationships/hyperlink" Target="https://www.filmaffinity.com/es/film163177.html" TargetMode="External"/><Relationship Id="rId163" Type="http://schemas.openxmlformats.org/officeDocument/2006/relationships/hyperlink" Target="https://www.filmaffinity.com/es/film621747.html" TargetMode="External"/><Relationship Id="rId184" Type="http://schemas.openxmlformats.org/officeDocument/2006/relationships/hyperlink" Target="https://www.filmaffinity.com/es/film172191.html" TargetMode="External"/><Relationship Id="rId219" Type="http://schemas.openxmlformats.org/officeDocument/2006/relationships/hyperlink" Target="https://www.filmaffinity.com/es/film392788.html" TargetMode="External"/><Relationship Id="rId230" Type="http://schemas.openxmlformats.org/officeDocument/2006/relationships/hyperlink" Target="https://www.filmaffinity.com/es/film128090.html" TargetMode="External"/><Relationship Id="rId25" Type="http://schemas.openxmlformats.org/officeDocument/2006/relationships/hyperlink" Target="https://www.filmaffinity.com/es/film544632.html" TargetMode="External"/><Relationship Id="rId46" Type="http://schemas.openxmlformats.org/officeDocument/2006/relationships/hyperlink" Target="https://www.filmaffinity.com/es/film567194.html" TargetMode="External"/><Relationship Id="rId67" Type="http://schemas.openxmlformats.org/officeDocument/2006/relationships/hyperlink" Target="https://www.filmaffinity.com/es/film246129.html" TargetMode="External"/><Relationship Id="rId88" Type="http://schemas.openxmlformats.org/officeDocument/2006/relationships/hyperlink" Target="https://www.filmaffinity.com/es/film766088.html" TargetMode="External"/><Relationship Id="rId111" Type="http://schemas.openxmlformats.org/officeDocument/2006/relationships/hyperlink" Target="https://www.filmaffinity.com/es/film955709.html" TargetMode="External"/><Relationship Id="rId132" Type="http://schemas.openxmlformats.org/officeDocument/2006/relationships/hyperlink" Target="https://www.filmaffinity.com/es/film607131.html" TargetMode="External"/><Relationship Id="rId153" Type="http://schemas.openxmlformats.org/officeDocument/2006/relationships/hyperlink" Target="https://www.filmaffinity.com/es/film365844.html" TargetMode="External"/><Relationship Id="rId174" Type="http://schemas.openxmlformats.org/officeDocument/2006/relationships/hyperlink" Target="https://www.filmaffinity.com/es/film837094.html" TargetMode="External"/><Relationship Id="rId195" Type="http://schemas.openxmlformats.org/officeDocument/2006/relationships/hyperlink" Target="https://www.filmaffinity.com/es/film428425.html" TargetMode="External"/><Relationship Id="rId209" Type="http://schemas.openxmlformats.org/officeDocument/2006/relationships/hyperlink" Target="https://www.filmaffinity.com/es/film728287.html" TargetMode="External"/><Relationship Id="rId220" Type="http://schemas.openxmlformats.org/officeDocument/2006/relationships/hyperlink" Target="https://www.filmaffinity.com/es/film909923.html" TargetMode="External"/><Relationship Id="rId241" Type="http://schemas.openxmlformats.org/officeDocument/2006/relationships/hyperlink" Target="https://www.filmaffinity.com/es/film223214.html" TargetMode="External"/><Relationship Id="rId15" Type="http://schemas.openxmlformats.org/officeDocument/2006/relationships/hyperlink" Target="https://www.filmaffinity.com/es/film143389.html" TargetMode="External"/><Relationship Id="rId36" Type="http://schemas.openxmlformats.org/officeDocument/2006/relationships/hyperlink" Target="https://www.filmaffinity.com/es/film629883.html" TargetMode="External"/><Relationship Id="rId57" Type="http://schemas.openxmlformats.org/officeDocument/2006/relationships/hyperlink" Target="https://www.filmaffinity.com/es/film395257.html" TargetMode="External"/><Relationship Id="rId10" Type="http://schemas.openxmlformats.org/officeDocument/2006/relationships/hyperlink" Target="https://www.filmaffinity.com/es/film345638.html" TargetMode="External"/><Relationship Id="rId31" Type="http://schemas.openxmlformats.org/officeDocument/2006/relationships/hyperlink" Target="https://www.filmaffinity.com/es/film812522.html" TargetMode="External"/><Relationship Id="rId52" Type="http://schemas.openxmlformats.org/officeDocument/2006/relationships/hyperlink" Target="https://www.filmaffinity.com/es/film663795.html" TargetMode="External"/><Relationship Id="rId73" Type="http://schemas.openxmlformats.org/officeDocument/2006/relationships/hyperlink" Target="https://www.filmaffinity.com/es/film402691.html" TargetMode="External"/><Relationship Id="rId78" Type="http://schemas.openxmlformats.org/officeDocument/2006/relationships/hyperlink" Target="https://www.filmaffinity.com/es/film212627.html" TargetMode="External"/><Relationship Id="rId94" Type="http://schemas.openxmlformats.org/officeDocument/2006/relationships/hyperlink" Target="https://www.filmaffinity.com/es/film362569.html" TargetMode="External"/><Relationship Id="rId99" Type="http://schemas.openxmlformats.org/officeDocument/2006/relationships/hyperlink" Target="https://www.filmaffinity.com/es/film816619.html" TargetMode="External"/><Relationship Id="rId101" Type="http://schemas.openxmlformats.org/officeDocument/2006/relationships/hyperlink" Target="https://www.filmaffinity.com/es/film608944.html" TargetMode="External"/><Relationship Id="rId122" Type="http://schemas.openxmlformats.org/officeDocument/2006/relationships/hyperlink" Target="https://www.filmaffinity.com/es/film849164.html" TargetMode="External"/><Relationship Id="rId143" Type="http://schemas.openxmlformats.org/officeDocument/2006/relationships/hyperlink" Target="https://www.filmaffinity.com/es/film566316.html" TargetMode="External"/><Relationship Id="rId148" Type="http://schemas.openxmlformats.org/officeDocument/2006/relationships/hyperlink" Target="https://www.filmaffinity.com/es/film884954.html" TargetMode="External"/><Relationship Id="rId164" Type="http://schemas.openxmlformats.org/officeDocument/2006/relationships/hyperlink" Target="https://www.filmaffinity.com/es/film466560.html" TargetMode="External"/><Relationship Id="rId169" Type="http://schemas.openxmlformats.org/officeDocument/2006/relationships/hyperlink" Target="https://www.filmaffinity.com/es/film412197.html" TargetMode="External"/><Relationship Id="rId185" Type="http://schemas.openxmlformats.org/officeDocument/2006/relationships/hyperlink" Target="https://www.filmaffinity.com/es/film776707.html" TargetMode="External"/><Relationship Id="rId4" Type="http://schemas.openxmlformats.org/officeDocument/2006/relationships/hyperlink" Target="https://www.filmaffinity.com/es/film443752.html" TargetMode="External"/><Relationship Id="rId9" Type="http://schemas.openxmlformats.org/officeDocument/2006/relationships/hyperlink" Target="https://www.filmaffinity.com/es/film753738.html" TargetMode="External"/><Relationship Id="rId180" Type="http://schemas.openxmlformats.org/officeDocument/2006/relationships/hyperlink" Target="https://www.filmaffinity.com/es/film455451.html" TargetMode="External"/><Relationship Id="rId210" Type="http://schemas.openxmlformats.org/officeDocument/2006/relationships/hyperlink" Target="https://www.filmaffinity.com/es/film768267.html" TargetMode="External"/><Relationship Id="rId215" Type="http://schemas.openxmlformats.org/officeDocument/2006/relationships/hyperlink" Target="https://www.filmaffinity.com/es/film882899.html" TargetMode="External"/><Relationship Id="rId236" Type="http://schemas.openxmlformats.org/officeDocument/2006/relationships/hyperlink" Target="https://www.filmaffinity.com/es/film734985.html" TargetMode="External"/><Relationship Id="rId26" Type="http://schemas.openxmlformats.org/officeDocument/2006/relationships/hyperlink" Target="https://www.filmaffinity.com/es/film767718.html" TargetMode="External"/><Relationship Id="rId231" Type="http://schemas.openxmlformats.org/officeDocument/2006/relationships/hyperlink" Target="https://www.filmaffinity.com/es/film918798.html" TargetMode="External"/><Relationship Id="rId47" Type="http://schemas.openxmlformats.org/officeDocument/2006/relationships/hyperlink" Target="https://www.filmaffinity.com/es/film866068.html" TargetMode="External"/><Relationship Id="rId68" Type="http://schemas.openxmlformats.org/officeDocument/2006/relationships/hyperlink" Target="https://www.filmaffinity.com/es/film104149.html" TargetMode="External"/><Relationship Id="rId89" Type="http://schemas.openxmlformats.org/officeDocument/2006/relationships/hyperlink" Target="https://www.filmaffinity.com/es/film383986.html" TargetMode="External"/><Relationship Id="rId112" Type="http://schemas.openxmlformats.org/officeDocument/2006/relationships/hyperlink" Target="https://www.filmaffinity.com/es/film689118.html" TargetMode="External"/><Relationship Id="rId133" Type="http://schemas.openxmlformats.org/officeDocument/2006/relationships/hyperlink" Target="https://www.filmaffinity.com/es/film594833.html" TargetMode="External"/><Relationship Id="rId154" Type="http://schemas.openxmlformats.org/officeDocument/2006/relationships/hyperlink" Target="https://www.filmaffinity.com/es/film751666.html" TargetMode="External"/><Relationship Id="rId175" Type="http://schemas.openxmlformats.org/officeDocument/2006/relationships/hyperlink" Target="https://www.filmaffinity.com/es/film173607.html" TargetMode="External"/><Relationship Id="rId196" Type="http://schemas.openxmlformats.org/officeDocument/2006/relationships/hyperlink" Target="https://www.filmaffinity.com/es/film792655.html" TargetMode="External"/><Relationship Id="rId200" Type="http://schemas.openxmlformats.org/officeDocument/2006/relationships/hyperlink" Target="https://www.filmaffinity.com/es/film334611.html" TargetMode="External"/><Relationship Id="rId16" Type="http://schemas.openxmlformats.org/officeDocument/2006/relationships/hyperlink" Target="https://www.filmaffinity.com/es/film221813.html" TargetMode="External"/><Relationship Id="rId221" Type="http://schemas.openxmlformats.org/officeDocument/2006/relationships/hyperlink" Target="https://www.filmaffinity.com/es/film579602.html" TargetMode="External"/><Relationship Id="rId242" Type="http://schemas.openxmlformats.org/officeDocument/2006/relationships/hyperlink" Target="https://www.filmaffinity.com/es/film133131.html" TargetMode="External"/><Relationship Id="rId37" Type="http://schemas.openxmlformats.org/officeDocument/2006/relationships/hyperlink" Target="https://www.filmaffinity.com/es/film903440.html" TargetMode="External"/><Relationship Id="rId58" Type="http://schemas.openxmlformats.org/officeDocument/2006/relationships/hyperlink" Target="https://www.filmaffinity.com/es/film439464.html" TargetMode="External"/><Relationship Id="rId79" Type="http://schemas.openxmlformats.org/officeDocument/2006/relationships/hyperlink" Target="https://www.filmaffinity.com/es/film486831.html" TargetMode="External"/><Relationship Id="rId102" Type="http://schemas.openxmlformats.org/officeDocument/2006/relationships/hyperlink" Target="https://www.filmaffinity.com/es/film962122.html" TargetMode="External"/><Relationship Id="rId123" Type="http://schemas.openxmlformats.org/officeDocument/2006/relationships/hyperlink" Target="https://www.filmaffinity.com/es/film387625.html" TargetMode="External"/><Relationship Id="rId144" Type="http://schemas.openxmlformats.org/officeDocument/2006/relationships/hyperlink" Target="https://www.filmaffinity.com/es/film775224.html" TargetMode="External"/><Relationship Id="rId90" Type="http://schemas.openxmlformats.org/officeDocument/2006/relationships/hyperlink" Target="https://www.filmaffinity.com/es/film964679.html" TargetMode="External"/><Relationship Id="rId165" Type="http://schemas.openxmlformats.org/officeDocument/2006/relationships/hyperlink" Target="https://www.filmaffinity.com/es/film646746.html" TargetMode="External"/><Relationship Id="rId186" Type="http://schemas.openxmlformats.org/officeDocument/2006/relationships/hyperlink" Target="https://www.filmaffinity.com/es/film963781.html" TargetMode="External"/><Relationship Id="rId211" Type="http://schemas.openxmlformats.org/officeDocument/2006/relationships/hyperlink" Target="https://www.filmaffinity.com/es/film681269.html" TargetMode="External"/><Relationship Id="rId232" Type="http://schemas.openxmlformats.org/officeDocument/2006/relationships/hyperlink" Target="https://www.filmaffinity.com/es/film235202.html" TargetMode="External"/><Relationship Id="rId27" Type="http://schemas.openxmlformats.org/officeDocument/2006/relationships/hyperlink" Target="https://www.filmaffinity.com/es/film615537.html" TargetMode="External"/><Relationship Id="rId48" Type="http://schemas.openxmlformats.org/officeDocument/2006/relationships/hyperlink" Target="https://www.filmaffinity.com/es/film719992.html" TargetMode="External"/><Relationship Id="rId69" Type="http://schemas.openxmlformats.org/officeDocument/2006/relationships/hyperlink" Target="https://www.filmaffinity.com/es/film347867.html" TargetMode="External"/><Relationship Id="rId113" Type="http://schemas.openxmlformats.org/officeDocument/2006/relationships/hyperlink" Target="https://www.filmaffinity.com/es/film529489.html" TargetMode="External"/><Relationship Id="rId134" Type="http://schemas.openxmlformats.org/officeDocument/2006/relationships/hyperlink" Target="https://www.filmaffinity.com/es/film550791.html" TargetMode="External"/><Relationship Id="rId80" Type="http://schemas.openxmlformats.org/officeDocument/2006/relationships/hyperlink" Target="https://www.filmaffinity.com/es/film119056.html" TargetMode="External"/><Relationship Id="rId155" Type="http://schemas.openxmlformats.org/officeDocument/2006/relationships/hyperlink" Target="https://www.filmaffinity.com/es/film133790.html" TargetMode="External"/><Relationship Id="rId176" Type="http://schemas.openxmlformats.org/officeDocument/2006/relationships/hyperlink" Target="https://www.filmaffinity.com/es/film442163.html" TargetMode="External"/><Relationship Id="rId197" Type="http://schemas.openxmlformats.org/officeDocument/2006/relationships/hyperlink" Target="https://www.filmaffinity.com/es/film302323.html" TargetMode="External"/><Relationship Id="rId201" Type="http://schemas.openxmlformats.org/officeDocument/2006/relationships/hyperlink" Target="https://www.filmaffinity.com/es/film227102.html" TargetMode="External"/><Relationship Id="rId222" Type="http://schemas.openxmlformats.org/officeDocument/2006/relationships/hyperlink" Target="https://www.filmaffinity.com/es/film439016.html" TargetMode="External"/><Relationship Id="rId243" Type="http://schemas.openxmlformats.org/officeDocument/2006/relationships/hyperlink" Target="https://www.filmaffinity.com/es/film110365.html" TargetMode="External"/><Relationship Id="rId17" Type="http://schemas.openxmlformats.org/officeDocument/2006/relationships/hyperlink" Target="https://www.filmaffinity.com/es/film447035.html" TargetMode="External"/><Relationship Id="rId38" Type="http://schemas.openxmlformats.org/officeDocument/2006/relationships/hyperlink" Target="https://www.filmaffinity.com/es/film567556.html" TargetMode="External"/><Relationship Id="rId59" Type="http://schemas.openxmlformats.org/officeDocument/2006/relationships/hyperlink" Target="https://www.filmaffinity.com/es/film684212.html" TargetMode="External"/><Relationship Id="rId103" Type="http://schemas.openxmlformats.org/officeDocument/2006/relationships/hyperlink" Target="https://www.filmaffinity.com/es/film179417.html" TargetMode="External"/><Relationship Id="rId124" Type="http://schemas.openxmlformats.org/officeDocument/2006/relationships/hyperlink" Target="https://www.filmaffinity.com/es/film719328.html" TargetMode="External"/><Relationship Id="rId70" Type="http://schemas.openxmlformats.org/officeDocument/2006/relationships/hyperlink" Target="https://www.filmaffinity.com/es/film523107.html" TargetMode="External"/><Relationship Id="rId91" Type="http://schemas.openxmlformats.org/officeDocument/2006/relationships/hyperlink" Target="https://www.filmaffinity.com/es/film182851.html" TargetMode="External"/><Relationship Id="rId145" Type="http://schemas.openxmlformats.org/officeDocument/2006/relationships/hyperlink" Target="https://www.filmaffinity.com/es/film726817.html" TargetMode="External"/><Relationship Id="rId166" Type="http://schemas.openxmlformats.org/officeDocument/2006/relationships/hyperlink" Target="https://www.filmaffinity.com/es/film945310.html" TargetMode="External"/><Relationship Id="rId187" Type="http://schemas.openxmlformats.org/officeDocument/2006/relationships/hyperlink" Target="https://www.filmaffinity.com/es/film584291.html" TargetMode="External"/><Relationship Id="rId1" Type="http://schemas.openxmlformats.org/officeDocument/2006/relationships/hyperlink" Target="https://www.filmaffinity.com/es/film775611.html" TargetMode="External"/><Relationship Id="rId212" Type="http://schemas.openxmlformats.org/officeDocument/2006/relationships/hyperlink" Target="https://www.filmaffinity.com/es/film368920.html" TargetMode="External"/><Relationship Id="rId233" Type="http://schemas.openxmlformats.org/officeDocument/2006/relationships/hyperlink" Target="https://www.filmaffinity.com/es/film811454.html" TargetMode="External"/><Relationship Id="rId28" Type="http://schemas.openxmlformats.org/officeDocument/2006/relationships/hyperlink" Target="https://www.filmaffinity.com/es/film890641.html" TargetMode="External"/><Relationship Id="rId49" Type="http://schemas.openxmlformats.org/officeDocument/2006/relationships/hyperlink" Target="https://www.filmaffinity.com/es/film194734.html" TargetMode="External"/><Relationship Id="rId114" Type="http://schemas.openxmlformats.org/officeDocument/2006/relationships/hyperlink" Target="https://www.filmaffinity.com/es/film730403.html" TargetMode="External"/><Relationship Id="rId60" Type="http://schemas.openxmlformats.org/officeDocument/2006/relationships/hyperlink" Target="https://www.filmaffinity.com/es/film885187.html" TargetMode="External"/><Relationship Id="rId81" Type="http://schemas.openxmlformats.org/officeDocument/2006/relationships/hyperlink" Target="https://www.filmaffinity.com/es/film615179.html" TargetMode="External"/><Relationship Id="rId135" Type="http://schemas.openxmlformats.org/officeDocument/2006/relationships/hyperlink" Target="https://www.filmaffinity.com/es/film593845.html" TargetMode="External"/><Relationship Id="rId156" Type="http://schemas.openxmlformats.org/officeDocument/2006/relationships/hyperlink" Target="https://www.filmaffinity.com/es/film740753.html" TargetMode="External"/><Relationship Id="rId177" Type="http://schemas.openxmlformats.org/officeDocument/2006/relationships/hyperlink" Target="https://www.filmaffinity.com/es/film396520.html" TargetMode="External"/><Relationship Id="rId198" Type="http://schemas.openxmlformats.org/officeDocument/2006/relationships/hyperlink" Target="https://www.filmaffinity.com/es/film326692.html" TargetMode="External"/><Relationship Id="rId202" Type="http://schemas.openxmlformats.org/officeDocument/2006/relationships/hyperlink" Target="https://www.filmaffinity.com/es/film792587.html" TargetMode="External"/><Relationship Id="rId223" Type="http://schemas.openxmlformats.org/officeDocument/2006/relationships/hyperlink" Target="https://www.filmaffinity.com/es/film464522.html" TargetMode="External"/><Relationship Id="rId244" Type="http://schemas.openxmlformats.org/officeDocument/2006/relationships/hyperlink" Target="https://www.filmaffinity.com/es/film830524.html" TargetMode="External"/><Relationship Id="rId18" Type="http://schemas.openxmlformats.org/officeDocument/2006/relationships/hyperlink" Target="https://www.filmaffinity.com/es/film662001.html" TargetMode="External"/><Relationship Id="rId39" Type="http://schemas.openxmlformats.org/officeDocument/2006/relationships/hyperlink" Target="https://www.filmaffinity.com/es/film588293.html" TargetMode="External"/><Relationship Id="rId50" Type="http://schemas.openxmlformats.org/officeDocument/2006/relationships/hyperlink" Target="https://www.filmaffinity.com/es/film408750.html" TargetMode="External"/><Relationship Id="rId104" Type="http://schemas.openxmlformats.org/officeDocument/2006/relationships/hyperlink" Target="https://www.filmaffinity.com/es/film262550.html" TargetMode="External"/><Relationship Id="rId125" Type="http://schemas.openxmlformats.org/officeDocument/2006/relationships/hyperlink" Target="https://www.filmaffinity.com/es/film984916.html" TargetMode="External"/><Relationship Id="rId146" Type="http://schemas.openxmlformats.org/officeDocument/2006/relationships/hyperlink" Target="https://www.filmaffinity.com/es/film891414.html" TargetMode="External"/><Relationship Id="rId167" Type="http://schemas.openxmlformats.org/officeDocument/2006/relationships/hyperlink" Target="https://www.filmaffinity.com/es/film114770.html" TargetMode="External"/><Relationship Id="rId188" Type="http://schemas.openxmlformats.org/officeDocument/2006/relationships/hyperlink" Target="https://www.filmaffinity.com/es/film739432.html" TargetMode="External"/><Relationship Id="rId71" Type="http://schemas.openxmlformats.org/officeDocument/2006/relationships/hyperlink" Target="https://www.filmaffinity.com/es/film129619.html" TargetMode="External"/><Relationship Id="rId92" Type="http://schemas.openxmlformats.org/officeDocument/2006/relationships/hyperlink" Target="https://www.filmaffinity.com/es/film456826.html" TargetMode="External"/><Relationship Id="rId213" Type="http://schemas.openxmlformats.org/officeDocument/2006/relationships/hyperlink" Target="https://www.filmaffinity.com/es/film465066.html" TargetMode="External"/><Relationship Id="rId234" Type="http://schemas.openxmlformats.org/officeDocument/2006/relationships/hyperlink" Target="https://www.filmaffinity.com/es/film549191.html" TargetMode="External"/><Relationship Id="rId2" Type="http://schemas.openxmlformats.org/officeDocument/2006/relationships/hyperlink" Target="https://www.filmaffinity.com/es/film644755.html" TargetMode="External"/><Relationship Id="rId29" Type="http://schemas.openxmlformats.org/officeDocument/2006/relationships/hyperlink" Target="https://www.filmaffinity.com/es/film183345.html" TargetMode="External"/><Relationship Id="rId40" Type="http://schemas.openxmlformats.org/officeDocument/2006/relationships/hyperlink" Target="https://www.filmaffinity.com/es/film716195.html" TargetMode="External"/><Relationship Id="rId115" Type="http://schemas.openxmlformats.org/officeDocument/2006/relationships/hyperlink" Target="https://www.filmaffinity.com/es/film416057.html" TargetMode="External"/><Relationship Id="rId136" Type="http://schemas.openxmlformats.org/officeDocument/2006/relationships/hyperlink" Target="https://www.filmaffinity.com/es/film834028.html" TargetMode="External"/><Relationship Id="rId157" Type="http://schemas.openxmlformats.org/officeDocument/2006/relationships/hyperlink" Target="https://www.filmaffinity.com/es/film926682.html" TargetMode="External"/><Relationship Id="rId178" Type="http://schemas.openxmlformats.org/officeDocument/2006/relationships/hyperlink" Target="https://www.filmaffinity.com/es/film630565.html" TargetMode="External"/><Relationship Id="rId61" Type="http://schemas.openxmlformats.org/officeDocument/2006/relationships/hyperlink" Target="https://www.filmaffinity.com/es/film468664.html" TargetMode="External"/><Relationship Id="rId82" Type="http://schemas.openxmlformats.org/officeDocument/2006/relationships/hyperlink" Target="https://www.filmaffinity.com/es/film346364.html" TargetMode="External"/><Relationship Id="rId199" Type="http://schemas.openxmlformats.org/officeDocument/2006/relationships/hyperlink" Target="https://www.filmaffinity.com/es/film287260.html" TargetMode="External"/><Relationship Id="rId203" Type="http://schemas.openxmlformats.org/officeDocument/2006/relationships/hyperlink" Target="https://www.filmaffinity.com/es/film635699.html" TargetMode="External"/><Relationship Id="rId19" Type="http://schemas.openxmlformats.org/officeDocument/2006/relationships/hyperlink" Target="https://www.filmaffinity.com/es/film306295.html" TargetMode="External"/><Relationship Id="rId224" Type="http://schemas.openxmlformats.org/officeDocument/2006/relationships/hyperlink" Target="https://www.filmaffinity.com/es/film247201.html" TargetMode="External"/><Relationship Id="rId245" Type="http://schemas.openxmlformats.org/officeDocument/2006/relationships/hyperlink" Target="https://www.filmaffinity.com/es/film353885.html" TargetMode="External"/><Relationship Id="rId30" Type="http://schemas.openxmlformats.org/officeDocument/2006/relationships/hyperlink" Target="https://www.filmaffinity.com/es/film554759.html" TargetMode="External"/><Relationship Id="rId105" Type="http://schemas.openxmlformats.org/officeDocument/2006/relationships/hyperlink" Target="https://www.filmaffinity.com/es/film917170.html" TargetMode="External"/><Relationship Id="rId126" Type="http://schemas.openxmlformats.org/officeDocument/2006/relationships/hyperlink" Target="https://www.filmaffinity.com/es/film124693.html" TargetMode="External"/><Relationship Id="rId147" Type="http://schemas.openxmlformats.org/officeDocument/2006/relationships/hyperlink" Target="https://www.filmaffinity.com/es/film362992.html" TargetMode="External"/><Relationship Id="rId168" Type="http://schemas.openxmlformats.org/officeDocument/2006/relationships/hyperlink" Target="https://www.filmaffinity.com/es/film783311.html" TargetMode="External"/><Relationship Id="rId51" Type="http://schemas.openxmlformats.org/officeDocument/2006/relationships/hyperlink" Target="https://www.filmaffinity.com/es/film504011.html" TargetMode="External"/><Relationship Id="rId72" Type="http://schemas.openxmlformats.org/officeDocument/2006/relationships/hyperlink" Target="https://www.filmaffinity.com/es/film837316.html" TargetMode="External"/><Relationship Id="rId93" Type="http://schemas.openxmlformats.org/officeDocument/2006/relationships/hyperlink" Target="https://www.filmaffinity.com/es/film383938.html" TargetMode="External"/><Relationship Id="rId189" Type="http://schemas.openxmlformats.org/officeDocument/2006/relationships/hyperlink" Target="https://www.filmaffinity.com/es/film806117.html" TargetMode="External"/><Relationship Id="rId3" Type="http://schemas.openxmlformats.org/officeDocument/2006/relationships/hyperlink" Target="https://www.filmaffinity.com/es/film136620.html" TargetMode="External"/><Relationship Id="rId214" Type="http://schemas.openxmlformats.org/officeDocument/2006/relationships/hyperlink" Target="https://www.filmaffinity.com/es/film685992.html" TargetMode="External"/><Relationship Id="rId235" Type="http://schemas.openxmlformats.org/officeDocument/2006/relationships/hyperlink" Target="https://www.filmaffinity.com/es/film218012.html" TargetMode="External"/><Relationship Id="rId116" Type="http://schemas.openxmlformats.org/officeDocument/2006/relationships/hyperlink" Target="https://www.filmaffinity.com/es/film791453.html" TargetMode="External"/><Relationship Id="rId137" Type="http://schemas.openxmlformats.org/officeDocument/2006/relationships/hyperlink" Target="https://www.filmaffinity.com/es/film982516.html" TargetMode="External"/><Relationship Id="rId158" Type="http://schemas.openxmlformats.org/officeDocument/2006/relationships/hyperlink" Target="https://www.filmaffinity.com/es/film434111.html" TargetMode="External"/><Relationship Id="rId20" Type="http://schemas.openxmlformats.org/officeDocument/2006/relationships/hyperlink" Target="https://www.filmaffinity.com/es/film740441.html" TargetMode="External"/><Relationship Id="rId41" Type="http://schemas.openxmlformats.org/officeDocument/2006/relationships/hyperlink" Target="https://www.filmaffinity.com/es/film573771.html" TargetMode="External"/><Relationship Id="rId62" Type="http://schemas.openxmlformats.org/officeDocument/2006/relationships/hyperlink" Target="https://www.filmaffinity.com/es/film964347.html" TargetMode="External"/><Relationship Id="rId83" Type="http://schemas.openxmlformats.org/officeDocument/2006/relationships/hyperlink" Target="https://www.filmaffinity.com/es/film779741.html" TargetMode="External"/><Relationship Id="rId179" Type="http://schemas.openxmlformats.org/officeDocument/2006/relationships/hyperlink" Target="https://www.filmaffinity.com/es/film505341.html" TargetMode="External"/><Relationship Id="rId190" Type="http://schemas.openxmlformats.org/officeDocument/2006/relationships/hyperlink" Target="https://www.filmaffinity.com/es/film178322.html" TargetMode="External"/><Relationship Id="rId204" Type="http://schemas.openxmlformats.org/officeDocument/2006/relationships/hyperlink" Target="https://www.filmaffinity.com/es/moviegenre.php?genre=DR&amp;attr=rat_count&amp;nodoc" TargetMode="External"/><Relationship Id="rId225" Type="http://schemas.openxmlformats.org/officeDocument/2006/relationships/hyperlink" Target="https://www.filmaffinity.com/es/film532965.html" TargetMode="External"/><Relationship Id="rId246" Type="http://schemas.openxmlformats.org/officeDocument/2006/relationships/hyperlink" Target="https://www.filmaffinity.com/es/film143661.html" TargetMode="External"/><Relationship Id="rId106" Type="http://schemas.openxmlformats.org/officeDocument/2006/relationships/hyperlink" Target="https://www.filmaffinity.com/es/film763946.html" TargetMode="External"/><Relationship Id="rId127" Type="http://schemas.openxmlformats.org/officeDocument/2006/relationships/hyperlink" Target="https://www.filmaffinity.com/es/film297101.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www.filmaffinity.com/es/film380291.html" TargetMode="External"/><Relationship Id="rId21" Type="http://schemas.openxmlformats.org/officeDocument/2006/relationships/hyperlink" Target="https://www.filmaffinity.com/es/film614993.html" TargetMode="External"/><Relationship Id="rId42" Type="http://schemas.openxmlformats.org/officeDocument/2006/relationships/hyperlink" Target="https://www.filmaffinity.com/es/film650361.html" TargetMode="External"/><Relationship Id="rId63" Type="http://schemas.openxmlformats.org/officeDocument/2006/relationships/hyperlink" Target="https://www.filmaffinity.com/es/film987442.html" TargetMode="External"/><Relationship Id="rId84" Type="http://schemas.openxmlformats.org/officeDocument/2006/relationships/hyperlink" Target="https://www.filmaffinity.com/es/film584658.html" TargetMode="External"/><Relationship Id="rId138" Type="http://schemas.openxmlformats.org/officeDocument/2006/relationships/printerSettings" Target="../printerSettings/printerSettings7.bin"/><Relationship Id="rId16" Type="http://schemas.openxmlformats.org/officeDocument/2006/relationships/hyperlink" Target="https://www.filmaffinity.com/es/film214315.html" TargetMode="External"/><Relationship Id="rId107" Type="http://schemas.openxmlformats.org/officeDocument/2006/relationships/hyperlink" Target="https://www.filmaffinity.com/es/film464490.html" TargetMode="External"/><Relationship Id="rId11" Type="http://schemas.openxmlformats.org/officeDocument/2006/relationships/hyperlink" Target="https://www.filmaffinity.com/es/film261575.html" TargetMode="External"/><Relationship Id="rId32" Type="http://schemas.openxmlformats.org/officeDocument/2006/relationships/hyperlink" Target="https://www.filmaffinity.com/es/film634210.html" TargetMode="External"/><Relationship Id="rId37" Type="http://schemas.openxmlformats.org/officeDocument/2006/relationships/hyperlink" Target="https://www.filmaffinity.com/es/film893654.html" TargetMode="External"/><Relationship Id="rId53" Type="http://schemas.openxmlformats.org/officeDocument/2006/relationships/hyperlink" Target="https://www.filmaffinity.com/es/film981868.html" TargetMode="External"/><Relationship Id="rId58" Type="http://schemas.openxmlformats.org/officeDocument/2006/relationships/hyperlink" Target="https://www.filmaffinity.com/es/film107563.html" TargetMode="External"/><Relationship Id="rId74" Type="http://schemas.openxmlformats.org/officeDocument/2006/relationships/hyperlink" Target="https://www.filmaffinity.com/es/film204461.html" TargetMode="External"/><Relationship Id="rId79" Type="http://schemas.openxmlformats.org/officeDocument/2006/relationships/hyperlink" Target="https://www.filmaffinity.com/es/film984432.html" TargetMode="External"/><Relationship Id="rId102" Type="http://schemas.openxmlformats.org/officeDocument/2006/relationships/hyperlink" Target="https://www.filmaffinity.com/es/film249696.html" TargetMode="External"/><Relationship Id="rId123" Type="http://schemas.openxmlformats.org/officeDocument/2006/relationships/hyperlink" Target="https://www.filmaffinity.com/es/film160619.html" TargetMode="External"/><Relationship Id="rId128" Type="http://schemas.openxmlformats.org/officeDocument/2006/relationships/hyperlink" Target="https://www.filmaffinity.com/es/film652122.html" TargetMode="External"/><Relationship Id="rId5" Type="http://schemas.openxmlformats.org/officeDocument/2006/relationships/hyperlink" Target="https://www.filmaffinity.com/es/film329803.html" TargetMode="External"/><Relationship Id="rId90" Type="http://schemas.openxmlformats.org/officeDocument/2006/relationships/hyperlink" Target="https://www.filmaffinity.com/es/film948332.html" TargetMode="External"/><Relationship Id="rId95" Type="http://schemas.openxmlformats.org/officeDocument/2006/relationships/hyperlink" Target="https://www.filmaffinity.com/es/film780853.html" TargetMode="External"/><Relationship Id="rId22" Type="http://schemas.openxmlformats.org/officeDocument/2006/relationships/hyperlink" Target="https://www.filmaffinity.com/es/film824650.html" TargetMode="External"/><Relationship Id="rId27" Type="http://schemas.openxmlformats.org/officeDocument/2006/relationships/hyperlink" Target="https://www.filmaffinity.com/es/film771693.html" TargetMode="External"/><Relationship Id="rId43" Type="http://schemas.openxmlformats.org/officeDocument/2006/relationships/hyperlink" Target="https://www.filmaffinity.com/es/film342694.html" TargetMode="External"/><Relationship Id="rId48" Type="http://schemas.openxmlformats.org/officeDocument/2006/relationships/hyperlink" Target="https://www.filmaffinity.com/es/film603309.html" TargetMode="External"/><Relationship Id="rId64" Type="http://schemas.openxmlformats.org/officeDocument/2006/relationships/hyperlink" Target="https://www.filmaffinity.com/es/film336334.html" TargetMode="External"/><Relationship Id="rId69" Type="http://schemas.openxmlformats.org/officeDocument/2006/relationships/hyperlink" Target="https://www.filmaffinity.com/es/film925874.html" TargetMode="External"/><Relationship Id="rId113" Type="http://schemas.openxmlformats.org/officeDocument/2006/relationships/hyperlink" Target="https://www.filmaffinity.com/es/film195623.html" TargetMode="External"/><Relationship Id="rId118" Type="http://schemas.openxmlformats.org/officeDocument/2006/relationships/hyperlink" Target="https://www.filmaffinity.com/es/film333668.html" TargetMode="External"/><Relationship Id="rId134" Type="http://schemas.openxmlformats.org/officeDocument/2006/relationships/hyperlink" Target="https://www.filmaffinity.com/es/film752749.html" TargetMode="External"/><Relationship Id="rId80" Type="http://schemas.openxmlformats.org/officeDocument/2006/relationships/hyperlink" Target="https://www.filmaffinity.com/es/film713066.html" TargetMode="External"/><Relationship Id="rId85" Type="http://schemas.openxmlformats.org/officeDocument/2006/relationships/hyperlink" Target="https://www.filmaffinity.com/es/film534704.html" TargetMode="External"/><Relationship Id="rId12" Type="http://schemas.openxmlformats.org/officeDocument/2006/relationships/hyperlink" Target="https://www.filmaffinity.com/es/film729047.html" TargetMode="External"/><Relationship Id="rId17" Type="http://schemas.openxmlformats.org/officeDocument/2006/relationships/hyperlink" Target="https://www.filmaffinity.com/es/film297297.html" TargetMode="External"/><Relationship Id="rId33" Type="http://schemas.openxmlformats.org/officeDocument/2006/relationships/hyperlink" Target="https://www.filmaffinity.com/es/film216826.html" TargetMode="External"/><Relationship Id="rId38" Type="http://schemas.openxmlformats.org/officeDocument/2006/relationships/hyperlink" Target="https://www.filmaffinity.com/es/film542141.html" TargetMode="External"/><Relationship Id="rId59" Type="http://schemas.openxmlformats.org/officeDocument/2006/relationships/hyperlink" Target="https://www.filmaffinity.com/es/film842093.html" TargetMode="External"/><Relationship Id="rId103" Type="http://schemas.openxmlformats.org/officeDocument/2006/relationships/hyperlink" Target="https://www.filmaffinity.com/es/film185176.html" TargetMode="External"/><Relationship Id="rId108" Type="http://schemas.openxmlformats.org/officeDocument/2006/relationships/hyperlink" Target="https://www.filmaffinity.com/es/film697723.html" TargetMode="External"/><Relationship Id="rId124" Type="http://schemas.openxmlformats.org/officeDocument/2006/relationships/hyperlink" Target="https://www.filmaffinity.com/es/film564687.html" TargetMode="External"/><Relationship Id="rId129" Type="http://schemas.openxmlformats.org/officeDocument/2006/relationships/hyperlink" Target="https://www.filmaffinity.com/es/film559121.html" TargetMode="External"/><Relationship Id="rId54" Type="http://schemas.openxmlformats.org/officeDocument/2006/relationships/hyperlink" Target="https://www.filmaffinity.com/es/film552973.html" TargetMode="External"/><Relationship Id="rId70" Type="http://schemas.openxmlformats.org/officeDocument/2006/relationships/hyperlink" Target="https://www.filmaffinity.com/es/film184059.html" TargetMode="External"/><Relationship Id="rId75" Type="http://schemas.openxmlformats.org/officeDocument/2006/relationships/hyperlink" Target="https://www.filmaffinity.com/es/film227602.html" TargetMode="External"/><Relationship Id="rId91" Type="http://schemas.openxmlformats.org/officeDocument/2006/relationships/hyperlink" Target="https://www.filmaffinity.com/es/film219736.html" TargetMode="External"/><Relationship Id="rId96" Type="http://schemas.openxmlformats.org/officeDocument/2006/relationships/hyperlink" Target="https://www.filmaffinity.com/es/film982445.html" TargetMode="External"/><Relationship Id="rId1" Type="http://schemas.openxmlformats.org/officeDocument/2006/relationships/hyperlink" Target="https://www.filmaffinity.com/es/film621534.html" TargetMode="External"/><Relationship Id="rId6" Type="http://schemas.openxmlformats.org/officeDocument/2006/relationships/hyperlink" Target="https://www.filmaffinity.com/es/film248487.html" TargetMode="External"/><Relationship Id="rId23" Type="http://schemas.openxmlformats.org/officeDocument/2006/relationships/hyperlink" Target="https://www.filmaffinity.com/es/film874319.html" TargetMode="External"/><Relationship Id="rId28" Type="http://schemas.openxmlformats.org/officeDocument/2006/relationships/hyperlink" Target="https://www.filmaffinity.com/es/film342150.html" TargetMode="External"/><Relationship Id="rId49" Type="http://schemas.openxmlformats.org/officeDocument/2006/relationships/hyperlink" Target="https://www.filmaffinity.com/es/film959058.html" TargetMode="External"/><Relationship Id="rId114" Type="http://schemas.openxmlformats.org/officeDocument/2006/relationships/hyperlink" Target="https://www.filmaffinity.com/es/film835257.html" TargetMode="External"/><Relationship Id="rId119" Type="http://schemas.openxmlformats.org/officeDocument/2006/relationships/hyperlink" Target="https://www.filmaffinity.com/es/film561871.html" TargetMode="External"/><Relationship Id="rId44" Type="http://schemas.openxmlformats.org/officeDocument/2006/relationships/hyperlink" Target="https://www.filmaffinity.com/es/film452281.html" TargetMode="External"/><Relationship Id="rId60" Type="http://schemas.openxmlformats.org/officeDocument/2006/relationships/hyperlink" Target="https://www.filmaffinity.com/es/film829307.html" TargetMode="External"/><Relationship Id="rId65" Type="http://schemas.openxmlformats.org/officeDocument/2006/relationships/hyperlink" Target="https://www.filmaffinity.com/es/film401256.html" TargetMode="External"/><Relationship Id="rId81" Type="http://schemas.openxmlformats.org/officeDocument/2006/relationships/hyperlink" Target="https://www.filmaffinity.com/es/film759752.html" TargetMode="External"/><Relationship Id="rId86" Type="http://schemas.openxmlformats.org/officeDocument/2006/relationships/hyperlink" Target="https://www.filmaffinity.com/es/film188366.html" TargetMode="External"/><Relationship Id="rId130" Type="http://schemas.openxmlformats.org/officeDocument/2006/relationships/hyperlink" Target="https://www.filmaffinity.com/es/film342458.html" TargetMode="External"/><Relationship Id="rId135" Type="http://schemas.openxmlformats.org/officeDocument/2006/relationships/hyperlink" Target="https://www.filmaffinity.com/es/film368193.html" TargetMode="External"/><Relationship Id="rId13" Type="http://schemas.openxmlformats.org/officeDocument/2006/relationships/hyperlink" Target="https://www.filmaffinity.com/es/film434432.html" TargetMode="External"/><Relationship Id="rId18" Type="http://schemas.openxmlformats.org/officeDocument/2006/relationships/hyperlink" Target="https://www.filmaffinity.com/es/film974834.html" TargetMode="External"/><Relationship Id="rId39" Type="http://schemas.openxmlformats.org/officeDocument/2006/relationships/hyperlink" Target="https://www.filmaffinity.com/es/film527817.html" TargetMode="External"/><Relationship Id="rId109" Type="http://schemas.openxmlformats.org/officeDocument/2006/relationships/hyperlink" Target="https://www.filmaffinity.com/es/film289402.html" TargetMode="External"/><Relationship Id="rId34" Type="http://schemas.openxmlformats.org/officeDocument/2006/relationships/hyperlink" Target="https://www.filmaffinity.com/es/film631797.html" TargetMode="External"/><Relationship Id="rId50" Type="http://schemas.openxmlformats.org/officeDocument/2006/relationships/hyperlink" Target="https://www.filmaffinity.com/es/film773765.html" TargetMode="External"/><Relationship Id="rId55" Type="http://schemas.openxmlformats.org/officeDocument/2006/relationships/hyperlink" Target="https://www.filmaffinity.com/es/film206354.html" TargetMode="External"/><Relationship Id="rId76" Type="http://schemas.openxmlformats.org/officeDocument/2006/relationships/hyperlink" Target="https://www.filmaffinity.com/es/film160764.html" TargetMode="External"/><Relationship Id="rId97" Type="http://schemas.openxmlformats.org/officeDocument/2006/relationships/hyperlink" Target="https://www.filmaffinity.com/es/film454046.html" TargetMode="External"/><Relationship Id="rId104" Type="http://schemas.openxmlformats.org/officeDocument/2006/relationships/hyperlink" Target="https://www.filmaffinity.com/es/film369372.html" TargetMode="External"/><Relationship Id="rId120" Type="http://schemas.openxmlformats.org/officeDocument/2006/relationships/hyperlink" Target="https://www.filmaffinity.com/es/film534755.html" TargetMode="External"/><Relationship Id="rId125" Type="http://schemas.openxmlformats.org/officeDocument/2006/relationships/hyperlink" Target="https://www.filmaffinity.com/es/film195472.html" TargetMode="External"/><Relationship Id="rId7" Type="http://schemas.openxmlformats.org/officeDocument/2006/relationships/hyperlink" Target="https://www.filmaffinity.com/es/film401086.html" TargetMode="External"/><Relationship Id="rId71" Type="http://schemas.openxmlformats.org/officeDocument/2006/relationships/hyperlink" Target="https://www.filmaffinity.com/es/film434641.html" TargetMode="External"/><Relationship Id="rId92" Type="http://schemas.openxmlformats.org/officeDocument/2006/relationships/hyperlink" Target="https://www.filmaffinity.com/es/film872693.html" TargetMode="External"/><Relationship Id="rId2" Type="http://schemas.openxmlformats.org/officeDocument/2006/relationships/hyperlink" Target="https://www.filmaffinity.com/es/film227540.html" TargetMode="External"/><Relationship Id="rId29" Type="http://schemas.openxmlformats.org/officeDocument/2006/relationships/hyperlink" Target="https://www.filmaffinity.com/es/film783893.html" TargetMode="External"/><Relationship Id="rId24" Type="http://schemas.openxmlformats.org/officeDocument/2006/relationships/hyperlink" Target="https://www.filmaffinity.com/es/film954255.html" TargetMode="External"/><Relationship Id="rId40" Type="http://schemas.openxmlformats.org/officeDocument/2006/relationships/hyperlink" Target="https://www.filmaffinity.com/es/film464601.html" TargetMode="External"/><Relationship Id="rId45" Type="http://schemas.openxmlformats.org/officeDocument/2006/relationships/hyperlink" Target="https://www.filmaffinity.com/es/film821838.html" TargetMode="External"/><Relationship Id="rId66" Type="http://schemas.openxmlformats.org/officeDocument/2006/relationships/hyperlink" Target="https://www.filmaffinity.com/es/film401654.html" TargetMode="External"/><Relationship Id="rId87" Type="http://schemas.openxmlformats.org/officeDocument/2006/relationships/hyperlink" Target="https://www.filmaffinity.com/es/film868112.html" TargetMode="External"/><Relationship Id="rId110" Type="http://schemas.openxmlformats.org/officeDocument/2006/relationships/hyperlink" Target="https://www.filmaffinity.com/es/film325218.html" TargetMode="External"/><Relationship Id="rId115" Type="http://schemas.openxmlformats.org/officeDocument/2006/relationships/hyperlink" Target="https://www.filmaffinity.com/es/film945206.html" TargetMode="External"/><Relationship Id="rId131" Type="http://schemas.openxmlformats.org/officeDocument/2006/relationships/hyperlink" Target="https://www.filmaffinity.com/es/film927876.html" TargetMode="External"/><Relationship Id="rId136" Type="http://schemas.openxmlformats.org/officeDocument/2006/relationships/hyperlink" Target="https://www.filmaffinity.com/es/film437835.html" TargetMode="External"/><Relationship Id="rId61" Type="http://schemas.openxmlformats.org/officeDocument/2006/relationships/hyperlink" Target="https://www.filmaffinity.com/es/film363637.html" TargetMode="External"/><Relationship Id="rId82" Type="http://schemas.openxmlformats.org/officeDocument/2006/relationships/hyperlink" Target="https://www.filmaffinity.com/es/film968107.html" TargetMode="External"/><Relationship Id="rId19" Type="http://schemas.openxmlformats.org/officeDocument/2006/relationships/hyperlink" Target="https://www.filmaffinity.com/es/film929163.html" TargetMode="External"/><Relationship Id="rId14" Type="http://schemas.openxmlformats.org/officeDocument/2006/relationships/hyperlink" Target="https://www.filmaffinity.com/es/film322059.html" TargetMode="External"/><Relationship Id="rId30" Type="http://schemas.openxmlformats.org/officeDocument/2006/relationships/hyperlink" Target="https://www.filmaffinity.com/es/film668873.html" TargetMode="External"/><Relationship Id="rId35" Type="http://schemas.openxmlformats.org/officeDocument/2006/relationships/hyperlink" Target="https://www.filmaffinity.com/es/film899895.html" TargetMode="External"/><Relationship Id="rId56" Type="http://schemas.openxmlformats.org/officeDocument/2006/relationships/hyperlink" Target="https://www.filmaffinity.com/es/film873510.html" TargetMode="External"/><Relationship Id="rId77" Type="http://schemas.openxmlformats.org/officeDocument/2006/relationships/hyperlink" Target="https://www.filmaffinity.com/es/film544703.html" TargetMode="External"/><Relationship Id="rId100" Type="http://schemas.openxmlformats.org/officeDocument/2006/relationships/hyperlink" Target="https://www.filmaffinity.com/es/film811685.html" TargetMode="External"/><Relationship Id="rId105" Type="http://schemas.openxmlformats.org/officeDocument/2006/relationships/hyperlink" Target="https://www.filmaffinity.com/es/film144980.html" TargetMode="External"/><Relationship Id="rId126" Type="http://schemas.openxmlformats.org/officeDocument/2006/relationships/hyperlink" Target="https://www.filmaffinity.com/es/film212273.html" TargetMode="External"/><Relationship Id="rId8" Type="http://schemas.openxmlformats.org/officeDocument/2006/relationships/hyperlink" Target="https://www.filmaffinity.com/es/film290820.html" TargetMode="External"/><Relationship Id="rId51" Type="http://schemas.openxmlformats.org/officeDocument/2006/relationships/hyperlink" Target="https://www.filmaffinity.com/es/film582272.html" TargetMode="External"/><Relationship Id="rId72" Type="http://schemas.openxmlformats.org/officeDocument/2006/relationships/hyperlink" Target="https://www.filmaffinity.com/es/film313071.html" TargetMode="External"/><Relationship Id="rId93" Type="http://schemas.openxmlformats.org/officeDocument/2006/relationships/hyperlink" Target="https://www.filmaffinity.com/es/film254628.html" TargetMode="External"/><Relationship Id="rId98" Type="http://schemas.openxmlformats.org/officeDocument/2006/relationships/hyperlink" Target="https://www.filmaffinity.com/es/film366718.html" TargetMode="External"/><Relationship Id="rId121" Type="http://schemas.openxmlformats.org/officeDocument/2006/relationships/hyperlink" Target="https://www.filmaffinity.com/es/film944210.html" TargetMode="External"/><Relationship Id="rId3" Type="http://schemas.openxmlformats.org/officeDocument/2006/relationships/hyperlink" Target="https://www.filmaffinity.com/es/film941659.html" TargetMode="External"/><Relationship Id="rId25" Type="http://schemas.openxmlformats.org/officeDocument/2006/relationships/hyperlink" Target="https://www.filmaffinity.com/es/film749683.html" TargetMode="External"/><Relationship Id="rId46" Type="http://schemas.openxmlformats.org/officeDocument/2006/relationships/hyperlink" Target="https://www.filmaffinity.com/es/film205010.html" TargetMode="External"/><Relationship Id="rId67" Type="http://schemas.openxmlformats.org/officeDocument/2006/relationships/hyperlink" Target="https://www.filmaffinity.com/es/film966677.html" TargetMode="External"/><Relationship Id="rId116" Type="http://schemas.openxmlformats.org/officeDocument/2006/relationships/hyperlink" Target="https://www.filmaffinity.com/es/film933156.html" TargetMode="External"/><Relationship Id="rId137" Type="http://schemas.openxmlformats.org/officeDocument/2006/relationships/hyperlink" Target="https://www.filmaffinity.com/es/film416466.html" TargetMode="External"/><Relationship Id="rId20" Type="http://schemas.openxmlformats.org/officeDocument/2006/relationships/hyperlink" Target="https://www.filmaffinity.com/es/film108205.html" TargetMode="External"/><Relationship Id="rId41" Type="http://schemas.openxmlformats.org/officeDocument/2006/relationships/hyperlink" Target="https://www.filmaffinity.com/es/film888508.html" TargetMode="External"/><Relationship Id="rId62" Type="http://schemas.openxmlformats.org/officeDocument/2006/relationships/hyperlink" Target="https://www.filmaffinity.com/es/film673816.html" TargetMode="External"/><Relationship Id="rId83" Type="http://schemas.openxmlformats.org/officeDocument/2006/relationships/hyperlink" Target="https://www.filmaffinity.com/es/film171547.html" TargetMode="External"/><Relationship Id="rId88" Type="http://schemas.openxmlformats.org/officeDocument/2006/relationships/hyperlink" Target="https://www.filmaffinity.com/es/film766883.html" TargetMode="External"/><Relationship Id="rId111" Type="http://schemas.openxmlformats.org/officeDocument/2006/relationships/hyperlink" Target="https://www.filmaffinity.com/es/film586691.html" TargetMode="External"/><Relationship Id="rId132" Type="http://schemas.openxmlformats.org/officeDocument/2006/relationships/hyperlink" Target="https://www.filmaffinity.com/es/film837958.html" TargetMode="External"/><Relationship Id="rId15" Type="http://schemas.openxmlformats.org/officeDocument/2006/relationships/hyperlink" Target="https://www.filmaffinity.com/es/film782332.html" TargetMode="External"/><Relationship Id="rId36" Type="http://schemas.openxmlformats.org/officeDocument/2006/relationships/hyperlink" Target="https://www.filmaffinity.com/es/film854048.html" TargetMode="External"/><Relationship Id="rId57" Type="http://schemas.openxmlformats.org/officeDocument/2006/relationships/hyperlink" Target="https://www.filmaffinity.com/es/film502702.html" TargetMode="External"/><Relationship Id="rId106" Type="http://schemas.openxmlformats.org/officeDocument/2006/relationships/hyperlink" Target="https://www.filmaffinity.com/es/film698902.html" TargetMode="External"/><Relationship Id="rId127" Type="http://schemas.openxmlformats.org/officeDocument/2006/relationships/hyperlink" Target="https://www.filmaffinity.com/es/film516828.html" TargetMode="External"/><Relationship Id="rId10" Type="http://schemas.openxmlformats.org/officeDocument/2006/relationships/hyperlink" Target="https://www.filmaffinity.com/es/film487948.html" TargetMode="External"/><Relationship Id="rId31" Type="http://schemas.openxmlformats.org/officeDocument/2006/relationships/hyperlink" Target="https://www.filmaffinity.com/es/film511173.html" TargetMode="External"/><Relationship Id="rId52" Type="http://schemas.openxmlformats.org/officeDocument/2006/relationships/hyperlink" Target="https://www.filmaffinity.com/es/film392402.html" TargetMode="External"/><Relationship Id="rId73" Type="http://schemas.openxmlformats.org/officeDocument/2006/relationships/hyperlink" Target="https://www.filmaffinity.com/es/film979532.html" TargetMode="External"/><Relationship Id="rId78" Type="http://schemas.openxmlformats.org/officeDocument/2006/relationships/hyperlink" Target="https://www.filmaffinity.com/es/film227001.html" TargetMode="External"/><Relationship Id="rId94" Type="http://schemas.openxmlformats.org/officeDocument/2006/relationships/hyperlink" Target="https://www.filmaffinity.com/es/film925993.html" TargetMode="External"/><Relationship Id="rId99" Type="http://schemas.openxmlformats.org/officeDocument/2006/relationships/hyperlink" Target="https://www.filmaffinity.com/es/film104117.html" TargetMode="External"/><Relationship Id="rId101" Type="http://schemas.openxmlformats.org/officeDocument/2006/relationships/hyperlink" Target="https://www.filmaffinity.com/es/film786159.html" TargetMode="External"/><Relationship Id="rId122" Type="http://schemas.openxmlformats.org/officeDocument/2006/relationships/hyperlink" Target="https://www.filmaffinity.com/es/film255835.html" TargetMode="External"/><Relationship Id="rId4" Type="http://schemas.openxmlformats.org/officeDocument/2006/relationships/hyperlink" Target="https://www.filmaffinity.com/es/film366595.html" TargetMode="External"/><Relationship Id="rId9" Type="http://schemas.openxmlformats.org/officeDocument/2006/relationships/hyperlink" Target="https://www.filmaffinity.com/es/film391378.html" TargetMode="External"/><Relationship Id="rId26" Type="http://schemas.openxmlformats.org/officeDocument/2006/relationships/hyperlink" Target="https://www.filmaffinity.com/es/film225232.html" TargetMode="External"/><Relationship Id="rId47" Type="http://schemas.openxmlformats.org/officeDocument/2006/relationships/hyperlink" Target="https://www.filmaffinity.com/es/film136806.html" TargetMode="External"/><Relationship Id="rId68" Type="http://schemas.openxmlformats.org/officeDocument/2006/relationships/hyperlink" Target="https://www.filmaffinity.com/es/film734812.html" TargetMode="External"/><Relationship Id="rId89" Type="http://schemas.openxmlformats.org/officeDocument/2006/relationships/hyperlink" Target="https://www.filmaffinity.com/es/film862413.html" TargetMode="External"/><Relationship Id="rId112" Type="http://schemas.openxmlformats.org/officeDocument/2006/relationships/hyperlink" Target="https://www.filmaffinity.com/es/film400127.html" TargetMode="External"/><Relationship Id="rId133" Type="http://schemas.openxmlformats.org/officeDocument/2006/relationships/hyperlink" Target="https://www.filmaffinity.com/es/film22546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dimension ref="A4:T10050"/>
  <sheetViews>
    <sheetView topLeftCell="A10002" workbookViewId="0">
      <selection activeCell="D10012" sqref="D10012"/>
    </sheetView>
  </sheetViews>
  <sheetFormatPr baseColWidth="10" defaultRowHeight="20.100000000000001" customHeight="1" x14ac:dyDescent="0.25"/>
  <cols>
    <col min="1" max="1" width="1.28515625" style="298" customWidth="1"/>
    <col min="2" max="2" width="8.140625" style="89" customWidth="1"/>
    <col min="3" max="3" width="65.28515625" style="89" customWidth="1"/>
    <col min="4" max="4" width="46.140625" style="154" customWidth="1"/>
    <col min="5" max="5" width="32" style="89" customWidth="1"/>
    <col min="6" max="6" width="8.28515625" style="89" customWidth="1"/>
    <col min="7" max="7" width="6.28515625" style="89" customWidth="1"/>
    <col min="8" max="8" width="19.28515625" style="89" customWidth="1"/>
    <col min="9" max="9" width="11.140625" style="89" customWidth="1"/>
    <col min="10" max="10" width="3.85546875" style="89" customWidth="1"/>
    <col min="11" max="11" width="25" style="89" customWidth="1"/>
    <col min="12" max="12" width="19.140625" style="89" customWidth="1"/>
    <col min="13" max="13" width="15.28515625" style="89" customWidth="1"/>
    <col min="14" max="14" width="10.28515625" style="89" customWidth="1"/>
    <col min="15" max="15" width="62.7109375" style="194" customWidth="1"/>
    <col min="16" max="16" width="91" style="197" customWidth="1"/>
    <col min="17" max="17" width="75.85546875" style="89" customWidth="1"/>
    <col min="18" max="19" width="255.5703125" style="89" customWidth="1"/>
    <col min="20" max="16384" width="11.42578125" style="89"/>
  </cols>
  <sheetData>
    <row r="4" spans="2:16" ht="20.100000000000001" customHeight="1" x14ac:dyDescent="0.3">
      <c r="K4" s="90"/>
      <c r="L4" s="90"/>
      <c r="M4" s="90"/>
      <c r="N4" s="91"/>
    </row>
    <row r="6" spans="2:16" ht="60" customHeight="1" x14ac:dyDescent="0.45">
      <c r="B6" s="332" t="s">
        <v>1148</v>
      </c>
      <c r="C6" s="333"/>
      <c r="D6" s="333"/>
      <c r="E6" s="333"/>
      <c r="F6" s="333"/>
      <c r="G6" s="333"/>
      <c r="H6" s="333"/>
      <c r="I6" s="333"/>
      <c r="J6" s="333"/>
      <c r="K6" s="333"/>
      <c r="L6" s="333"/>
      <c r="M6" s="333"/>
      <c r="N6" s="333"/>
      <c r="O6" s="193"/>
    </row>
    <row r="7" spans="2:16" ht="20.100000000000001" customHeight="1" x14ac:dyDescent="0.35">
      <c r="C7" s="92"/>
      <c r="D7" s="155"/>
      <c r="E7" s="92"/>
      <c r="F7" s="93"/>
      <c r="G7" s="94"/>
      <c r="H7" s="94"/>
      <c r="I7" s="95"/>
      <c r="J7" s="95"/>
      <c r="K7" s="96"/>
      <c r="L7" s="96"/>
      <c r="M7" s="96"/>
    </row>
    <row r="8" spans="2:16" ht="20.100000000000001" customHeight="1" x14ac:dyDescent="0.35">
      <c r="C8" s="92"/>
      <c r="D8" s="155"/>
      <c r="E8" s="92"/>
      <c r="F8" s="93"/>
      <c r="G8" s="94"/>
      <c r="H8" s="94"/>
      <c r="I8" s="95"/>
      <c r="J8" s="95"/>
      <c r="K8" s="96"/>
      <c r="L8" s="96"/>
      <c r="M8" s="96"/>
    </row>
    <row r="9" spans="2:16" ht="20.100000000000001" customHeight="1" x14ac:dyDescent="0.3">
      <c r="C9" s="97" t="s">
        <v>1748</v>
      </c>
      <c r="D9" s="156" t="s">
        <v>1749</v>
      </c>
      <c r="E9" s="98" t="s">
        <v>1774</v>
      </c>
      <c r="F9" s="99" t="s">
        <v>5004</v>
      </c>
      <c r="G9" s="94" t="s">
        <v>5003</v>
      </c>
      <c r="H9" s="100" t="s">
        <v>3735</v>
      </c>
      <c r="I9" s="97" t="s">
        <v>875</v>
      </c>
      <c r="J9" s="97"/>
      <c r="K9" s="97" t="s">
        <v>1061</v>
      </c>
      <c r="L9" s="97" t="s">
        <v>1727</v>
      </c>
      <c r="M9" s="97" t="s">
        <v>1725</v>
      </c>
      <c r="N9" s="97" t="s">
        <v>1726</v>
      </c>
      <c r="O9" s="202" t="s">
        <v>17519</v>
      </c>
      <c r="P9" s="203" t="s">
        <v>31735</v>
      </c>
    </row>
    <row r="10" spans="2:16" ht="20.100000000000001" customHeight="1" x14ac:dyDescent="0.35">
      <c r="C10" s="92"/>
      <c r="D10" s="155"/>
      <c r="E10" s="92"/>
      <c r="F10" s="93"/>
      <c r="G10" s="94"/>
      <c r="H10" s="94"/>
      <c r="I10" s="95"/>
      <c r="J10" s="95"/>
      <c r="K10" s="96"/>
      <c r="L10" s="96"/>
      <c r="M10" s="96"/>
    </row>
    <row r="11" spans="2:16" ht="20.100000000000001" customHeight="1" x14ac:dyDescent="0.3">
      <c r="B11" s="101">
        <v>1</v>
      </c>
      <c r="C11" s="292" t="s">
        <v>34245</v>
      </c>
      <c r="D11" s="157" t="s">
        <v>8224</v>
      </c>
      <c r="E11" s="36" t="s">
        <v>9227</v>
      </c>
      <c r="F11" s="131">
        <v>5.2</v>
      </c>
      <c r="G11" s="13" t="s">
        <v>704</v>
      </c>
      <c r="H11" s="13" t="s">
        <v>5878</v>
      </c>
      <c r="I11" s="133">
        <v>2018</v>
      </c>
      <c r="J11" s="74"/>
      <c r="K11" s="73">
        <v>5060280320</v>
      </c>
      <c r="L11" s="90">
        <f>IF(K11/1024 &gt;1,K11/1024," ")</f>
        <v>4941680</v>
      </c>
      <c r="M11" s="90">
        <f>IF(K11/1048576 &gt;1,K11/1048576," ")</f>
        <v>4825.859375</v>
      </c>
      <c r="N11" s="91">
        <f>IF(K11&gt;999999999,K11/1073741824," ")</f>
        <v>4.7127532958984375</v>
      </c>
      <c r="O11" s="194" t="s">
        <v>18313</v>
      </c>
      <c r="P11" s="197" t="s">
        <v>18476</v>
      </c>
    </row>
    <row r="12" spans="2:16" ht="20.100000000000001" customHeight="1" x14ac:dyDescent="0.3">
      <c r="B12" s="101">
        <v>2</v>
      </c>
      <c r="C12" s="293" t="s">
        <v>34247</v>
      </c>
      <c r="D12" s="158" t="s">
        <v>34246</v>
      </c>
      <c r="E12" s="36" t="s">
        <v>9228</v>
      </c>
      <c r="F12" s="81">
        <v>5.5</v>
      </c>
      <c r="G12" s="13"/>
      <c r="H12" s="13" t="s">
        <v>3744</v>
      </c>
      <c r="I12" s="79">
        <v>2019</v>
      </c>
      <c r="J12" s="83"/>
      <c r="K12" s="73">
        <v>4061904896</v>
      </c>
      <c r="L12" s="90">
        <f>IF(K12/1024 &gt;1,K12/1024," ")</f>
        <v>3966704</v>
      </c>
      <c r="M12" s="90">
        <f>IF(K12/1048576 &gt;1,K12/1048576," ")</f>
        <v>3873.734375</v>
      </c>
      <c r="N12" s="91">
        <f>IF(K12&gt;999999999,K12/1073741824," ")</f>
        <v>3.7829437255859375</v>
      </c>
      <c r="O12" s="194" t="s">
        <v>30042</v>
      </c>
      <c r="P12" s="197" t="s">
        <v>18477</v>
      </c>
    </row>
    <row r="13" spans="2:16" ht="20.100000000000001" customHeight="1" x14ac:dyDescent="0.3">
      <c r="B13" s="101">
        <v>3</v>
      </c>
      <c r="C13" s="12" t="s">
        <v>34251</v>
      </c>
      <c r="D13" s="161" t="s">
        <v>7140</v>
      </c>
      <c r="E13" s="36" t="s">
        <v>9232</v>
      </c>
      <c r="F13" s="99">
        <v>6.3</v>
      </c>
      <c r="G13" s="99"/>
      <c r="H13" s="105" t="s">
        <v>5892</v>
      </c>
      <c r="I13" s="101">
        <v>2014</v>
      </c>
      <c r="J13" s="101"/>
      <c r="K13" s="90">
        <v>4576918017</v>
      </c>
      <c r="L13" s="90">
        <f>IF(K13/1024 &gt;1,K13/1024," ")</f>
        <v>4469646.5009765625</v>
      </c>
      <c r="M13" s="90">
        <f>IF(K13/1048576 &gt;1,K13/1048576," ")</f>
        <v>4364.8891611099243</v>
      </c>
      <c r="N13" s="91">
        <f>IF(K13&gt;999999999,K13/1073741824," ")</f>
        <v>4.2625870713964105</v>
      </c>
      <c r="O13" s="194" t="s">
        <v>17530</v>
      </c>
      <c r="P13" s="197" t="s">
        <v>18481</v>
      </c>
    </row>
    <row r="14" spans="2:16" ht="20.100000000000001" customHeight="1" x14ac:dyDescent="0.3">
      <c r="B14" s="101">
        <v>4</v>
      </c>
      <c r="C14" s="7" t="s">
        <v>34252</v>
      </c>
      <c r="D14" s="159" t="s">
        <v>1769</v>
      </c>
      <c r="E14" s="36" t="s">
        <v>9233</v>
      </c>
      <c r="F14" s="104">
        <v>5.8</v>
      </c>
      <c r="G14" s="101" t="s">
        <v>704</v>
      </c>
      <c r="H14" s="101" t="s">
        <v>3786</v>
      </c>
      <c r="I14" s="94">
        <v>1999</v>
      </c>
      <c r="J14" s="94"/>
      <c r="K14" s="108">
        <v>3676024332</v>
      </c>
      <c r="L14" s="90">
        <f>IF(K14/1024 &gt;1,K14/1024," ")</f>
        <v>3589867.51171875</v>
      </c>
      <c r="M14" s="90">
        <f>IF(K14/1048576 &gt;1,K14/1048576," ")</f>
        <v>3505.7299919128418</v>
      </c>
      <c r="N14" s="91">
        <f>IF(K14&gt;999999999,K14/1073741824," ")</f>
        <v>3.4235644452273846</v>
      </c>
      <c r="O14" s="194" t="s">
        <v>17520</v>
      </c>
      <c r="P14" s="197" t="s">
        <v>18482</v>
      </c>
    </row>
    <row r="15" spans="2:16" ht="20.100000000000001" customHeight="1" x14ac:dyDescent="0.3">
      <c r="B15" s="101">
        <v>5</v>
      </c>
      <c r="C15" s="7" t="s">
        <v>34253</v>
      </c>
      <c r="D15" s="162">
        <v>10</v>
      </c>
      <c r="E15" s="36" t="s">
        <v>9234</v>
      </c>
      <c r="F15" s="104">
        <v>5.0999999999999996</v>
      </c>
      <c r="G15" s="101" t="s">
        <v>704</v>
      </c>
      <c r="H15" s="101" t="s">
        <v>3744</v>
      </c>
      <c r="I15" s="101">
        <v>1979</v>
      </c>
      <c r="J15" s="101"/>
      <c r="K15" s="90">
        <v>5062628053</v>
      </c>
      <c r="L15" s="90">
        <f>IF(K15/1024 &gt;1,K15/1024," ")</f>
        <v>4943972.7080078125</v>
      </c>
      <c r="M15" s="90">
        <f>IF(K15/1048576 &gt;1,K15/1048576," ")</f>
        <v>4828.0983476638794</v>
      </c>
      <c r="N15" s="91">
        <f>IF(K15&gt;999999999,K15/1073741824," ")</f>
        <v>4.7149397926405072</v>
      </c>
      <c r="O15" s="194" t="s">
        <v>17521</v>
      </c>
      <c r="P15" s="197" t="s">
        <v>30979</v>
      </c>
    </row>
    <row r="16" spans="2:16" ht="20.100000000000001" customHeight="1" x14ac:dyDescent="0.3">
      <c r="B16" s="101">
        <v>6</v>
      </c>
      <c r="C16" s="7" t="s">
        <v>34254</v>
      </c>
      <c r="D16" s="169" t="s">
        <v>1750</v>
      </c>
      <c r="E16" s="36" t="s">
        <v>9235</v>
      </c>
      <c r="F16" s="104">
        <v>4.7</v>
      </c>
      <c r="G16" s="94" t="s">
        <v>704</v>
      </c>
      <c r="H16" s="94" t="s">
        <v>3787</v>
      </c>
      <c r="I16" s="101">
        <v>2008</v>
      </c>
      <c r="J16" s="101"/>
      <c r="K16" s="90">
        <v>3201973399</v>
      </c>
      <c r="L16" s="90">
        <f>IF(K16/1024 &gt;1,K16/1024," ")</f>
        <v>3126927.1474609375</v>
      </c>
      <c r="M16" s="90">
        <f>IF(K16/1048576 &gt;1,K16/1048576," ")</f>
        <v>3053.6397924423218</v>
      </c>
      <c r="N16" s="91">
        <f>IF(K16&gt;999999999,K16/1073741824," ")</f>
        <v>2.9820701098069549</v>
      </c>
      <c r="O16" s="194" t="s">
        <v>17531</v>
      </c>
      <c r="P16" s="197" t="s">
        <v>18483</v>
      </c>
    </row>
    <row r="17" spans="1:16" ht="20.100000000000001" customHeight="1" x14ac:dyDescent="0.3">
      <c r="B17" s="101">
        <v>7</v>
      </c>
      <c r="C17" s="48" t="s">
        <v>34255</v>
      </c>
      <c r="D17" s="161" t="s">
        <v>7369</v>
      </c>
      <c r="E17" s="36" t="s">
        <v>9236</v>
      </c>
      <c r="F17" s="99">
        <v>5.0999999999999996</v>
      </c>
      <c r="G17" s="99" t="s">
        <v>704</v>
      </c>
      <c r="H17" s="105" t="s">
        <v>5878</v>
      </c>
      <c r="I17" s="101">
        <v>2016</v>
      </c>
      <c r="J17" s="101"/>
      <c r="K17" s="90">
        <v>4750850877</v>
      </c>
      <c r="L17" s="90">
        <f>IF(K17/1024 &gt;1,K17/1024," ")</f>
        <v>4639502.8095703125</v>
      </c>
      <c r="M17" s="90">
        <f>IF(K17/1048576 &gt;1,K17/1048576," ")</f>
        <v>4530.7644624710083</v>
      </c>
      <c r="N17" s="91">
        <f>IF(K17&gt;999999999,K17/1073741824," ")</f>
        <v>4.424574670381844</v>
      </c>
      <c r="O17" s="194" t="s">
        <v>17532</v>
      </c>
      <c r="P17" s="197" t="s">
        <v>18484</v>
      </c>
    </row>
    <row r="18" spans="1:16" ht="20.100000000000001" customHeight="1" x14ac:dyDescent="0.3">
      <c r="B18" s="101">
        <v>8</v>
      </c>
      <c r="C18" s="12" t="s">
        <v>34256</v>
      </c>
      <c r="D18" s="159" t="s">
        <v>1241</v>
      </c>
      <c r="E18" s="36" t="s">
        <v>9237</v>
      </c>
      <c r="F18" s="104">
        <v>4.8</v>
      </c>
      <c r="G18" s="13" t="s">
        <v>704</v>
      </c>
      <c r="H18" s="13" t="s">
        <v>5981</v>
      </c>
      <c r="I18" s="101">
        <v>2000</v>
      </c>
      <c r="J18" s="101"/>
      <c r="K18" s="73">
        <v>3150606336</v>
      </c>
      <c r="L18" s="90">
        <f>IF(K18/1024 &gt;1,K18/1024," ")</f>
        <v>3076764</v>
      </c>
      <c r="M18" s="90">
        <f>IF(K18/1048576 &gt;1,K18/1048576," ")</f>
        <v>3004.65234375</v>
      </c>
      <c r="N18" s="91">
        <f>IF(K18&gt;999999999,K18/1073741824," ")</f>
        <v>2.9342308044433594</v>
      </c>
      <c r="O18" s="194" t="s">
        <v>17533</v>
      </c>
      <c r="P18" s="197" t="s">
        <v>30980</v>
      </c>
    </row>
    <row r="19" spans="1:16" ht="20.100000000000001" customHeight="1" x14ac:dyDescent="0.3">
      <c r="B19" s="101">
        <v>9</v>
      </c>
      <c r="C19" s="20" t="s">
        <v>34257</v>
      </c>
      <c r="D19" s="161" t="s">
        <v>7242</v>
      </c>
      <c r="E19" s="36" t="s">
        <v>9238</v>
      </c>
      <c r="F19" s="99">
        <v>6.6</v>
      </c>
      <c r="G19" s="99"/>
      <c r="H19" s="105" t="s">
        <v>5878</v>
      </c>
      <c r="I19" s="101">
        <v>2016</v>
      </c>
      <c r="J19" s="101"/>
      <c r="K19" s="90">
        <v>4297520655</v>
      </c>
      <c r="L19" s="90">
        <f>IF(K19/1024 &gt;1,K19/1024," ")</f>
        <v>4196797.5146484375</v>
      </c>
      <c r="M19" s="90">
        <f>IF(K19/1048576 &gt;1,K19/1048576," ")</f>
        <v>4098.4350728988647</v>
      </c>
      <c r="N19" s="91">
        <f>IF(K19&gt;999999999,K19/1073741824," ")</f>
        <v>4.0023780008777976</v>
      </c>
      <c r="O19" s="194" t="s">
        <v>17534</v>
      </c>
      <c r="P19" s="197" t="s">
        <v>18485</v>
      </c>
    </row>
    <row r="20" spans="1:16" ht="20.100000000000001" customHeight="1" x14ac:dyDescent="0.3">
      <c r="A20" s="297"/>
      <c r="B20" s="101">
        <v>10</v>
      </c>
      <c r="C20" s="29" t="s">
        <v>34258</v>
      </c>
      <c r="D20" s="161" t="s">
        <v>6386</v>
      </c>
      <c r="E20" s="36" t="s">
        <v>9239</v>
      </c>
      <c r="F20" s="99">
        <v>4.8</v>
      </c>
      <c r="G20" s="99" t="s">
        <v>704</v>
      </c>
      <c r="H20" s="101" t="s">
        <v>5877</v>
      </c>
      <c r="I20" s="101">
        <v>1969</v>
      </c>
      <c r="J20" s="101"/>
      <c r="K20" s="90">
        <v>3711478452</v>
      </c>
      <c r="L20" s="90">
        <f>IF(K20/1024 &gt;1,K20/1024," ")</f>
        <v>3624490.67578125</v>
      </c>
      <c r="M20" s="90">
        <f>IF(K20/1048576 &gt;1,K20/1048576," ")</f>
        <v>3539.541675567627</v>
      </c>
      <c r="N20" s="91">
        <f>IF(K20&gt;999999999,K20/1073741824," ")</f>
        <v>3.4565836675465107</v>
      </c>
      <c r="O20" s="199" t="s">
        <v>17522</v>
      </c>
      <c r="P20" s="197" t="s">
        <v>18486</v>
      </c>
    </row>
    <row r="21" spans="1:16" ht="20.100000000000001" customHeight="1" x14ac:dyDescent="0.3">
      <c r="B21" s="101">
        <v>11</v>
      </c>
      <c r="C21" s="20" t="s">
        <v>34259</v>
      </c>
      <c r="D21" s="157" t="s">
        <v>8300</v>
      </c>
      <c r="E21" s="36" t="s">
        <v>9242</v>
      </c>
      <c r="F21" s="81">
        <v>4.5</v>
      </c>
      <c r="G21" s="13" t="s">
        <v>704</v>
      </c>
      <c r="H21" s="13" t="s">
        <v>7820</v>
      </c>
      <c r="I21" s="79">
        <v>2018</v>
      </c>
      <c r="J21" s="79"/>
      <c r="K21" s="73">
        <v>4364386304</v>
      </c>
      <c r="L21" s="90">
        <f>IF(K21/1024 &gt;1,K21/1024," ")</f>
        <v>4262096</v>
      </c>
      <c r="M21" s="90">
        <f>IF(K21/1048576 &gt;1,K21/1048576," ")</f>
        <v>4162.203125</v>
      </c>
      <c r="N21" s="91">
        <f>IF(K21&gt;999999999,K21/1073741824," ")</f>
        <v>4.0646514892578125</v>
      </c>
      <c r="O21" s="194" t="s">
        <v>17537</v>
      </c>
      <c r="P21" s="197" t="s">
        <v>18489</v>
      </c>
    </row>
    <row r="22" spans="1:16" ht="20.100000000000001" customHeight="1" x14ac:dyDescent="0.3">
      <c r="B22" s="101">
        <v>12</v>
      </c>
      <c r="C22" s="12" t="s">
        <v>34260</v>
      </c>
      <c r="D22" s="160" t="s">
        <v>132</v>
      </c>
      <c r="E22" s="267" t="s">
        <v>9243</v>
      </c>
      <c r="F22" s="104">
        <v>6.2</v>
      </c>
      <c r="G22" s="94" t="s">
        <v>704</v>
      </c>
      <c r="H22" s="94" t="s">
        <v>3740</v>
      </c>
      <c r="I22" s="94">
        <v>2003</v>
      </c>
      <c r="J22" s="94"/>
      <c r="K22" s="90">
        <v>3497711796</v>
      </c>
      <c r="L22" s="90">
        <f>IF(K22/1024 &gt;1,K22/1024," ")</f>
        <v>3415734.17578125</v>
      </c>
      <c r="M22" s="90">
        <f>IF(K22/1048576 &gt;1,K22/1048576," ")</f>
        <v>3335.677906036377</v>
      </c>
      <c r="N22" s="91">
        <f>IF(K22&gt;999999999,K22/1073741824," ")</f>
        <v>3.2574979551136494</v>
      </c>
      <c r="O22" s="194" t="s">
        <v>17538</v>
      </c>
      <c r="P22" s="197" t="s">
        <v>18490</v>
      </c>
    </row>
    <row r="23" spans="1:16" ht="20.100000000000001" customHeight="1" x14ac:dyDescent="0.3">
      <c r="B23" s="101">
        <v>13</v>
      </c>
      <c r="C23" s="12" t="s">
        <v>34261</v>
      </c>
      <c r="D23" s="159" t="s">
        <v>4143</v>
      </c>
      <c r="E23" s="267" t="s">
        <v>9244</v>
      </c>
      <c r="F23" s="104">
        <v>7.3</v>
      </c>
      <c r="G23" s="101" t="s">
        <v>704</v>
      </c>
      <c r="H23" s="101" t="s">
        <v>3744</v>
      </c>
      <c r="I23" s="101">
        <v>2013</v>
      </c>
      <c r="J23" s="101"/>
      <c r="K23" s="90">
        <v>5171994248</v>
      </c>
      <c r="L23" s="90">
        <f>IF(K23/1024 &gt;1,K23/1024," ")</f>
        <v>5050775.6328125</v>
      </c>
      <c r="M23" s="90">
        <f>IF(K23/1048576 &gt;1,K23/1048576," ")</f>
        <v>4932.398078918457</v>
      </c>
      <c r="N23" s="91">
        <f>IF(K23&gt;999999999,K23/1073741824," ")</f>
        <v>4.8167949989438057</v>
      </c>
      <c r="O23" s="194" t="s">
        <v>17539</v>
      </c>
      <c r="P23" s="197" t="s">
        <v>18491</v>
      </c>
    </row>
    <row r="24" spans="1:16" ht="20.100000000000001" customHeight="1" x14ac:dyDescent="0.3">
      <c r="B24" s="101">
        <v>14</v>
      </c>
      <c r="C24" s="109" t="s">
        <v>35682</v>
      </c>
      <c r="D24" s="160" t="s">
        <v>82</v>
      </c>
      <c r="E24" s="254" t="s">
        <v>11776</v>
      </c>
      <c r="F24" s="104">
        <v>7.4</v>
      </c>
      <c r="G24" s="94" t="s">
        <v>704</v>
      </c>
      <c r="H24" s="94" t="s">
        <v>3756</v>
      </c>
      <c r="I24" s="101">
        <v>1995</v>
      </c>
      <c r="J24" s="101"/>
      <c r="K24" s="108">
        <v>3586399959</v>
      </c>
      <c r="L24" s="90">
        <f>IF(K24/1024 &gt;1,K24/1024," ")</f>
        <v>3502343.7099609375</v>
      </c>
      <c r="M24" s="90">
        <f>IF(K24/1048576 &gt;1,K24/1048576," ")</f>
        <v>3420.257529258728</v>
      </c>
      <c r="N24" s="91">
        <f>IF(K24&gt;999999999,K24/1073741824," ")</f>
        <v>3.3400952434167266</v>
      </c>
      <c r="O24" s="194" t="s">
        <v>30073</v>
      </c>
      <c r="P24" s="197" t="s">
        <v>20339</v>
      </c>
    </row>
    <row r="25" spans="1:16" ht="20.100000000000001" customHeight="1" x14ac:dyDescent="0.3">
      <c r="B25" s="101">
        <v>15</v>
      </c>
      <c r="C25" s="7" t="s">
        <v>34263</v>
      </c>
      <c r="D25" s="159" t="s">
        <v>1091</v>
      </c>
      <c r="E25" s="267" t="s">
        <v>9246</v>
      </c>
      <c r="F25" s="104">
        <v>4.5</v>
      </c>
      <c r="G25" s="94" t="s">
        <v>704</v>
      </c>
      <c r="H25" s="105" t="s">
        <v>5878</v>
      </c>
      <c r="I25" s="94">
        <v>2009</v>
      </c>
      <c r="J25" s="94"/>
      <c r="K25" s="90">
        <v>3423415052</v>
      </c>
      <c r="L25" s="90">
        <f>IF(K25/1024 &gt;1,K25/1024," ")</f>
        <v>3343178.76171875</v>
      </c>
      <c r="M25" s="90">
        <f>IF(K25/1048576 &gt;1,K25/1048576," ")</f>
        <v>3264.8230094909668</v>
      </c>
      <c r="N25" s="91">
        <f>IF(K25&gt;999999999,K25/1073741824," ")</f>
        <v>3.1883037202060223</v>
      </c>
      <c r="O25" s="194" t="s">
        <v>17541</v>
      </c>
      <c r="P25" s="197" t="s">
        <v>18493</v>
      </c>
    </row>
    <row r="26" spans="1:16" ht="20.100000000000001" customHeight="1" x14ac:dyDescent="0.3">
      <c r="B26" s="101">
        <v>16</v>
      </c>
      <c r="C26" s="7" t="s">
        <v>34262</v>
      </c>
      <c r="D26" s="159" t="s">
        <v>3409</v>
      </c>
      <c r="E26" s="254" t="s">
        <v>9245</v>
      </c>
      <c r="F26" s="104">
        <v>4.0999999999999996</v>
      </c>
      <c r="G26" s="13" t="s">
        <v>704</v>
      </c>
      <c r="H26" s="13" t="s">
        <v>5892</v>
      </c>
      <c r="I26" s="101">
        <v>2013</v>
      </c>
      <c r="J26" s="101"/>
      <c r="K26" s="73">
        <v>2864758784</v>
      </c>
      <c r="L26" s="90">
        <f>IF(K26/1024 &gt;1,K26/1024," ")</f>
        <v>2797616</v>
      </c>
      <c r="M26" s="90">
        <f>IF(K26/1048576 &gt;1,K26/1048576," ")</f>
        <v>2732.046875</v>
      </c>
      <c r="N26" s="91">
        <f>IF(K26&gt;999999999,K26/1073741824," ")</f>
        <v>2.6680145263671875</v>
      </c>
      <c r="O26" s="194" t="s">
        <v>17540</v>
      </c>
      <c r="P26" s="197" t="s">
        <v>18492</v>
      </c>
    </row>
    <row r="27" spans="1:16" ht="20.100000000000001" customHeight="1" x14ac:dyDescent="0.3">
      <c r="B27" s="101">
        <v>17</v>
      </c>
      <c r="C27" s="12" t="s">
        <v>34264</v>
      </c>
      <c r="D27" s="157" t="s">
        <v>8340</v>
      </c>
      <c r="E27" s="267" t="s">
        <v>9247</v>
      </c>
      <c r="F27" s="81">
        <v>5.4</v>
      </c>
      <c r="G27" s="13" t="s">
        <v>704</v>
      </c>
      <c r="H27" s="13" t="s">
        <v>4081</v>
      </c>
      <c r="I27" s="79">
        <v>2018</v>
      </c>
      <c r="J27" s="187"/>
      <c r="K27" s="73">
        <v>6400880640</v>
      </c>
      <c r="L27" s="90">
        <f>IF(K27/1024 &gt;1,K27/1024," ")</f>
        <v>6250860</v>
      </c>
      <c r="M27" s="90">
        <f>IF(K27/1048576 &gt;1,K27/1048576," ")</f>
        <v>6104.35546875</v>
      </c>
      <c r="N27" s="91">
        <f>IF(K27&gt;999999999,K27/1073741824," ")</f>
        <v>5.9612846374511719</v>
      </c>
      <c r="O27" s="194" t="s">
        <v>17542</v>
      </c>
      <c r="P27" s="197" t="s">
        <v>18494</v>
      </c>
    </row>
    <row r="28" spans="1:16" ht="20.100000000000001" customHeight="1" x14ac:dyDescent="0.3">
      <c r="B28" s="101">
        <v>18</v>
      </c>
      <c r="C28" s="48" t="s">
        <v>34265</v>
      </c>
      <c r="D28" s="157" t="s">
        <v>8154</v>
      </c>
      <c r="E28" s="36" t="s">
        <v>9248</v>
      </c>
      <c r="F28" s="81">
        <v>7.1</v>
      </c>
      <c r="G28" s="13"/>
      <c r="H28" s="13" t="s">
        <v>4081</v>
      </c>
      <c r="I28" s="79">
        <v>2017</v>
      </c>
      <c r="J28" s="79"/>
      <c r="K28" s="73">
        <v>5184299517</v>
      </c>
      <c r="L28" s="90">
        <f>IF(K28/1024 &gt;1,K28/1024," ")</f>
        <v>5062792.4970703125</v>
      </c>
      <c r="M28" s="90">
        <f>IF(K28/1048576 &gt;1,K28/1048576," ")</f>
        <v>4944.1332979202271</v>
      </c>
      <c r="N28" s="91">
        <f>IF(K28&gt;999999999,K28/1073741824," ")</f>
        <v>4.8282551737502217</v>
      </c>
      <c r="O28" s="194" t="s">
        <v>17543</v>
      </c>
      <c r="P28" s="197" t="s">
        <v>18495</v>
      </c>
    </row>
    <row r="29" spans="1:16" ht="20.100000000000001" customHeight="1" x14ac:dyDescent="0.3">
      <c r="B29" s="101">
        <v>19</v>
      </c>
      <c r="C29" s="12" t="s">
        <v>34266</v>
      </c>
      <c r="D29" s="163" t="s">
        <v>1361</v>
      </c>
      <c r="E29" s="267" t="s">
        <v>9249</v>
      </c>
      <c r="F29" s="104">
        <v>6.8</v>
      </c>
      <c r="G29" s="13" t="s">
        <v>704</v>
      </c>
      <c r="H29" s="13" t="s">
        <v>3756</v>
      </c>
      <c r="I29" s="94">
        <v>2010</v>
      </c>
      <c r="J29" s="94"/>
      <c r="K29" s="73">
        <v>5428764672</v>
      </c>
      <c r="L29" s="90">
        <f>IF(K29/1024 &gt;1,K29/1024," ")</f>
        <v>5301528</v>
      </c>
      <c r="M29" s="90">
        <f>IF(K29/1048576 &gt;1,K29/1048576," ")</f>
        <v>5177.2734375</v>
      </c>
      <c r="N29" s="91">
        <f>IF(K29&gt;999999999,K29/1073741824," ")</f>
        <v>5.0559310913085938</v>
      </c>
      <c r="O29" s="194" t="s">
        <v>17544</v>
      </c>
      <c r="P29" s="197" t="s">
        <v>18496</v>
      </c>
    </row>
    <row r="30" spans="1:16" ht="20.100000000000001" customHeight="1" x14ac:dyDescent="0.3">
      <c r="B30" s="101">
        <v>20</v>
      </c>
      <c r="C30" s="47" t="s">
        <v>34271</v>
      </c>
      <c r="D30" s="162">
        <v>13</v>
      </c>
      <c r="E30" s="267" t="s">
        <v>9254</v>
      </c>
      <c r="F30" s="104">
        <v>5.4</v>
      </c>
      <c r="G30" s="114" t="s">
        <v>704</v>
      </c>
      <c r="H30" s="114" t="s">
        <v>3769</v>
      </c>
      <c r="I30" s="114">
        <v>2010</v>
      </c>
      <c r="J30" s="114"/>
      <c r="K30" s="90">
        <v>2553845012</v>
      </c>
      <c r="L30" s="90">
        <f>IF(K30/1024 &gt;1,K30/1024," ")</f>
        <v>2493989.26953125</v>
      </c>
      <c r="M30" s="90">
        <f>IF(K30/1048576 &gt;1,K30/1048576," ")</f>
        <v>2435.5363960266113</v>
      </c>
      <c r="N30" s="91">
        <f>IF(K30&gt;999999999,K30/1073741824," ")</f>
        <v>2.3784535117447376</v>
      </c>
      <c r="O30" s="194" t="s">
        <v>17549</v>
      </c>
      <c r="P30" s="197" t="s">
        <v>18501</v>
      </c>
    </row>
    <row r="31" spans="1:16" ht="20.100000000000001" customHeight="1" x14ac:dyDescent="0.3">
      <c r="B31" s="101">
        <v>21</v>
      </c>
      <c r="C31" s="7" t="s">
        <v>34267</v>
      </c>
      <c r="D31" s="159" t="s">
        <v>1391</v>
      </c>
      <c r="E31" s="267" t="s">
        <v>9250</v>
      </c>
      <c r="F31" s="104">
        <v>6.8</v>
      </c>
      <c r="G31" s="101" t="s">
        <v>704</v>
      </c>
      <c r="H31" s="101" t="s">
        <v>3744</v>
      </c>
      <c r="I31" s="101">
        <v>2010</v>
      </c>
      <c r="J31" s="101"/>
      <c r="K31" s="90">
        <v>2959717097</v>
      </c>
      <c r="L31" s="90">
        <f>IF(K31/1024 &gt;1,K31/1024," ")</f>
        <v>2890348.7275390625</v>
      </c>
      <c r="M31" s="90">
        <f>IF(K31/1048576 &gt;1,K31/1048576," ")</f>
        <v>2822.6061792373657</v>
      </c>
      <c r="N31" s="91">
        <f>IF(K31&gt;999999999,K31/1073741824," ")</f>
        <v>2.75645134691149</v>
      </c>
      <c r="O31" s="194" t="s">
        <v>17545</v>
      </c>
      <c r="P31" s="197" t="s">
        <v>18497</v>
      </c>
    </row>
    <row r="32" spans="1:16" ht="20.100000000000001" customHeight="1" x14ac:dyDescent="0.3">
      <c r="B32" s="101">
        <v>22</v>
      </c>
      <c r="C32" s="12" t="s">
        <v>34268</v>
      </c>
      <c r="D32" s="159" t="s">
        <v>4738</v>
      </c>
      <c r="E32" s="254" t="s">
        <v>9251</v>
      </c>
      <c r="F32" s="104">
        <v>4.5</v>
      </c>
      <c r="G32" s="101" t="s">
        <v>704</v>
      </c>
      <c r="H32" s="101" t="s">
        <v>3756</v>
      </c>
      <c r="I32" s="101">
        <v>2001</v>
      </c>
      <c r="J32" s="101"/>
      <c r="K32" s="109">
        <v>4686700647</v>
      </c>
      <c r="L32" s="90">
        <f>IF(K32/1024 &gt;1,K32/1024," ")</f>
        <v>4576856.1005859375</v>
      </c>
      <c r="M32" s="90">
        <f>IF(K32/1048576 &gt;1,K32/1048576," ")</f>
        <v>4469.5860357284546</v>
      </c>
      <c r="N32" s="91">
        <f>IF(K32&gt;999999999,K32/1073741824," ")</f>
        <v>4.3648301130160689</v>
      </c>
      <c r="O32" s="194" t="s">
        <v>17546</v>
      </c>
      <c r="P32" s="197" t="s">
        <v>18498</v>
      </c>
    </row>
    <row r="33" spans="2:16" ht="20.100000000000001" customHeight="1" x14ac:dyDescent="0.3">
      <c r="B33" s="101">
        <v>23</v>
      </c>
      <c r="C33" s="48" t="s">
        <v>34269</v>
      </c>
      <c r="D33" s="161" t="s">
        <v>6668</v>
      </c>
      <c r="E33" s="254" t="s">
        <v>9252</v>
      </c>
      <c r="F33" s="99">
        <v>6.2</v>
      </c>
      <c r="G33" s="99" t="s">
        <v>704</v>
      </c>
      <c r="H33" s="105" t="s">
        <v>4081</v>
      </c>
      <c r="I33" s="101">
        <v>2016</v>
      </c>
      <c r="J33" s="116"/>
      <c r="K33" s="90">
        <v>5307030066</v>
      </c>
      <c r="L33" s="90">
        <f>IF(K33/1024 &gt;1,K33/1024," ")</f>
        <v>5182646.548828125</v>
      </c>
      <c r="M33" s="90">
        <f>IF(K33/1048576 &gt;1,K33/1048576," ")</f>
        <v>5061.1782703399658</v>
      </c>
      <c r="N33" s="91">
        <f>IF(K33&gt;999999999,K33/1073741824," ")</f>
        <v>4.9425569046288729</v>
      </c>
      <c r="O33" s="194" t="s">
        <v>17547</v>
      </c>
      <c r="P33" s="197" t="s">
        <v>18499</v>
      </c>
    </row>
    <row r="34" spans="2:16" ht="20.100000000000001" customHeight="1" x14ac:dyDescent="0.3">
      <c r="B34" s="101">
        <v>24</v>
      </c>
      <c r="C34" s="48" t="s">
        <v>34270</v>
      </c>
      <c r="D34" s="161" t="s">
        <v>6684</v>
      </c>
      <c r="E34" s="36" t="s">
        <v>9253</v>
      </c>
      <c r="F34" s="99">
        <v>6.2</v>
      </c>
      <c r="G34" s="99"/>
      <c r="H34" s="105" t="s">
        <v>5878</v>
      </c>
      <c r="I34" s="101">
        <v>2015</v>
      </c>
      <c r="J34" s="101"/>
      <c r="K34" s="90">
        <v>4583615664</v>
      </c>
      <c r="L34" s="90">
        <f>IF(K34/1024 &gt;1,K34/1024," ")</f>
        <v>4476187.171875</v>
      </c>
      <c r="M34" s="90">
        <f>IF(K34/1048576 &gt;1,K34/1048576," ")</f>
        <v>4371.2765350341797</v>
      </c>
      <c r="N34" s="91">
        <f>IF(K34&gt;999999999,K34/1073741824," ")</f>
        <v>4.2688247412443161</v>
      </c>
      <c r="O34" s="194" t="s">
        <v>17548</v>
      </c>
      <c r="P34" s="197" t="s">
        <v>18500</v>
      </c>
    </row>
    <row r="35" spans="2:16" ht="20.100000000000001" customHeight="1" x14ac:dyDescent="0.3">
      <c r="B35" s="101">
        <v>25</v>
      </c>
      <c r="C35" s="7" t="s">
        <v>34272</v>
      </c>
      <c r="D35" s="167" t="s">
        <v>32483</v>
      </c>
      <c r="E35" s="36" t="s">
        <v>32484</v>
      </c>
      <c r="F35" s="81">
        <v>5.9</v>
      </c>
      <c r="G35" s="13"/>
      <c r="H35" s="13" t="s">
        <v>3744</v>
      </c>
      <c r="I35" s="79">
        <v>2019</v>
      </c>
      <c r="J35" s="141"/>
      <c r="K35" s="73">
        <v>4005011456</v>
      </c>
      <c r="L35" s="90">
        <f>IF(K35/1024 &gt;1,K35/1024," ")</f>
        <v>3911144</v>
      </c>
      <c r="M35" s="90">
        <f>IF(K35/1048576 &gt;1,K35/1048576," ")</f>
        <v>3819.4765625</v>
      </c>
      <c r="N35" s="91">
        <f>IF(K35&gt;999999999,K35/1073741824," ")</f>
        <v>3.7299575805664063</v>
      </c>
      <c r="O35" s="223" t="s">
        <v>17581</v>
      </c>
      <c r="P35" s="198" t="s">
        <v>32485</v>
      </c>
    </row>
    <row r="36" spans="2:16" ht="20.100000000000001" customHeight="1" x14ac:dyDescent="0.3">
      <c r="B36" s="101">
        <v>26</v>
      </c>
      <c r="C36" s="12" t="s">
        <v>34273</v>
      </c>
      <c r="D36" s="164">
        <v>1408</v>
      </c>
      <c r="E36" s="36" t="s">
        <v>9255</v>
      </c>
      <c r="F36" s="104">
        <v>5.8</v>
      </c>
      <c r="G36" s="13" t="s">
        <v>704</v>
      </c>
      <c r="H36" s="13" t="s">
        <v>3744</v>
      </c>
      <c r="I36" s="101">
        <v>2007</v>
      </c>
      <c r="J36" s="101"/>
      <c r="K36" s="73">
        <v>4840378368</v>
      </c>
      <c r="L36" s="90">
        <f>IF(K36/1024 &gt;1,K36/1024," ")</f>
        <v>4726932</v>
      </c>
      <c r="M36" s="90">
        <f>IF(K36/1048576 &gt;1,K36/1048576," ")</f>
        <v>4616.14453125</v>
      </c>
      <c r="N36" s="91">
        <f>IF(K36&gt;999999999,K36/1073741824," ")</f>
        <v>4.5079536437988281</v>
      </c>
      <c r="O36" s="194" t="s">
        <v>17550</v>
      </c>
      <c r="P36" s="197" t="s">
        <v>18502</v>
      </c>
    </row>
    <row r="37" spans="2:16" ht="20.100000000000001" customHeight="1" x14ac:dyDescent="0.3">
      <c r="B37" s="101">
        <v>27</v>
      </c>
      <c r="C37" s="12" t="s">
        <v>34274</v>
      </c>
      <c r="D37" s="160" t="s">
        <v>3969</v>
      </c>
      <c r="E37" s="254" t="s">
        <v>9256</v>
      </c>
      <c r="F37" s="104">
        <v>5.8</v>
      </c>
      <c r="G37" s="101" t="s">
        <v>704</v>
      </c>
      <c r="H37" s="101" t="s">
        <v>3739</v>
      </c>
      <c r="I37" s="101">
        <v>1992</v>
      </c>
      <c r="J37" s="101"/>
      <c r="K37" s="90">
        <v>5723491889</v>
      </c>
      <c r="L37" s="90">
        <f>IF(K37/1024 &gt;1,K37/1024," ")</f>
        <v>5589347.5478515625</v>
      </c>
      <c r="M37" s="90">
        <f>IF(K37/1048576 &gt;1,K37/1048576," ")</f>
        <v>5458.3472146987915</v>
      </c>
      <c r="N37" s="91">
        <f>IF(K37&gt;999999999,K37/1073741824," ")</f>
        <v>5.3304172018542886</v>
      </c>
      <c r="O37" s="194" t="s">
        <v>17551</v>
      </c>
      <c r="P37" s="197" t="s">
        <v>18503</v>
      </c>
    </row>
    <row r="38" spans="2:16" ht="20.100000000000001" customHeight="1" x14ac:dyDescent="0.3">
      <c r="B38" s="101">
        <v>28</v>
      </c>
      <c r="C38" s="48" t="s">
        <v>34275</v>
      </c>
      <c r="D38" s="157" t="s">
        <v>8145</v>
      </c>
      <c r="E38" s="254" t="s">
        <v>9257</v>
      </c>
      <c r="F38" s="81">
        <v>4.7</v>
      </c>
      <c r="G38" s="13" t="s">
        <v>704</v>
      </c>
      <c r="H38" s="13" t="s">
        <v>3757</v>
      </c>
      <c r="I38" s="79">
        <v>2018</v>
      </c>
      <c r="J38" s="79"/>
      <c r="K38" s="73">
        <v>4980798688</v>
      </c>
      <c r="L38" s="90">
        <f>IF(K38/1024 &gt;1,K38/1024," ")</f>
        <v>4864061.21875</v>
      </c>
      <c r="M38" s="90">
        <f>IF(K38/1048576 &gt;1,K38/1048576," ")</f>
        <v>4750.0597839355469</v>
      </c>
      <c r="N38" s="91">
        <f>IF(K38&gt;999999999,K38/1073741824," ")</f>
        <v>4.6387302577495575</v>
      </c>
      <c r="O38" s="194" t="s">
        <v>17552</v>
      </c>
      <c r="P38" s="197" t="s">
        <v>18504</v>
      </c>
    </row>
    <row r="39" spans="2:16" ht="20.100000000000001" customHeight="1" x14ac:dyDescent="0.3">
      <c r="B39" s="101">
        <v>29</v>
      </c>
      <c r="C39" s="20" t="s">
        <v>34276</v>
      </c>
      <c r="D39" s="294" t="s">
        <v>1918</v>
      </c>
      <c r="E39" s="267" t="s">
        <v>9258</v>
      </c>
      <c r="F39" s="104">
        <v>6.2</v>
      </c>
      <c r="G39" s="94" t="s">
        <v>704</v>
      </c>
      <c r="H39" s="101" t="s">
        <v>3744</v>
      </c>
      <c r="I39" s="101">
        <v>2006</v>
      </c>
      <c r="J39" s="101"/>
      <c r="K39" s="90">
        <v>4379728452</v>
      </c>
      <c r="L39" s="90">
        <f>IF(K39/1024 &gt;1,K39/1024," ")</f>
        <v>4277078.56640625</v>
      </c>
      <c r="M39" s="90">
        <f>IF(K39/1048576 &gt;1,K39/1048576," ")</f>
        <v>4176.8345375061035</v>
      </c>
      <c r="N39" s="91">
        <f>IF(K39&gt;999999999,K39/1073741824," ")</f>
        <v>4.0789399780333042</v>
      </c>
      <c r="O39" s="194" t="s">
        <v>33046</v>
      </c>
      <c r="P39" s="197" t="s">
        <v>18505</v>
      </c>
    </row>
    <row r="40" spans="2:16" ht="20.100000000000001" customHeight="1" x14ac:dyDescent="0.3">
      <c r="B40" s="101">
        <v>30</v>
      </c>
      <c r="C40" s="12" t="s">
        <v>34277</v>
      </c>
      <c r="D40" s="165">
        <v>1612</v>
      </c>
      <c r="E40" s="36" t="s">
        <v>9259</v>
      </c>
      <c r="F40" s="104">
        <v>5.3</v>
      </c>
      <c r="G40" s="94"/>
      <c r="H40" s="94" t="s">
        <v>3788</v>
      </c>
      <c r="I40" s="94">
        <v>2007</v>
      </c>
      <c r="J40" s="94"/>
      <c r="K40" s="108">
        <v>1462542336</v>
      </c>
      <c r="L40" s="90">
        <f>IF(K40/1024 &gt;1,K40/1024," ")</f>
        <v>1428264</v>
      </c>
      <c r="M40" s="90">
        <f>IF(K40/1048576 &gt;1,K40/1048576," ")</f>
        <v>1394.7890625</v>
      </c>
      <c r="N40" s="91">
        <f>IF(K40&gt;999999999,K40/1073741824," ")</f>
        <v>1.3620986938476563</v>
      </c>
      <c r="O40" s="194" t="s">
        <v>17553</v>
      </c>
      <c r="P40" s="197" t="s">
        <v>30981</v>
      </c>
    </row>
    <row r="41" spans="2:16" ht="20.100000000000001" customHeight="1" x14ac:dyDescent="0.3">
      <c r="B41" s="101">
        <v>31</v>
      </c>
      <c r="C41" s="7" t="s">
        <v>34278</v>
      </c>
      <c r="D41" s="159" t="s">
        <v>1919</v>
      </c>
      <c r="E41" s="254" t="s">
        <v>9260</v>
      </c>
      <c r="F41" s="104">
        <v>5.0999999999999996</v>
      </c>
      <c r="G41" s="94"/>
      <c r="H41" s="13" t="s">
        <v>3937</v>
      </c>
      <c r="I41" s="101">
        <v>2009</v>
      </c>
      <c r="J41" s="101"/>
      <c r="K41" s="73">
        <v>3891019776</v>
      </c>
      <c r="L41" s="90">
        <f>IF(K41/1024 &gt;1,K41/1024," ")</f>
        <v>3799824</v>
      </c>
      <c r="M41" s="90">
        <f>IF(K41/1048576 &gt;1,K41/1048576," ")</f>
        <v>3710.765625</v>
      </c>
      <c r="N41" s="91">
        <f>IF(K41&gt;999999999,K41/1073741824," ")</f>
        <v>3.6237945556640625</v>
      </c>
      <c r="O41" s="194" t="s">
        <v>17554</v>
      </c>
      <c r="P41" s="197" t="s">
        <v>18506</v>
      </c>
    </row>
    <row r="42" spans="2:16" ht="20.100000000000001" customHeight="1" x14ac:dyDescent="0.3">
      <c r="B42" s="101">
        <v>32</v>
      </c>
      <c r="C42" s="29" t="s">
        <v>34279</v>
      </c>
      <c r="D42" s="161" t="s">
        <v>7286</v>
      </c>
      <c r="E42" s="254" t="s">
        <v>9261</v>
      </c>
      <c r="F42" s="99">
        <v>6.1</v>
      </c>
      <c r="G42" s="99"/>
      <c r="H42" s="105" t="s">
        <v>5878</v>
      </c>
      <c r="I42" s="101">
        <v>2016</v>
      </c>
      <c r="J42" s="116"/>
      <c r="K42" s="90">
        <v>5281597250</v>
      </c>
      <c r="L42" s="90">
        <f>IF(K42/1024 &gt;1,K42/1024," ")</f>
        <v>5157809.814453125</v>
      </c>
      <c r="M42" s="90">
        <f>IF(K42/1048576 &gt;1,K42/1048576," ")</f>
        <v>5036.9236469268799</v>
      </c>
      <c r="N42" s="91">
        <f>IF(K42&gt;999999999,K42/1073741824," ")</f>
        <v>4.9188707489520311</v>
      </c>
      <c r="O42" s="194" t="s">
        <v>17555</v>
      </c>
      <c r="P42" s="197" t="s">
        <v>18507</v>
      </c>
    </row>
    <row r="43" spans="2:16" ht="20.100000000000001" customHeight="1" x14ac:dyDescent="0.3">
      <c r="B43" s="101">
        <v>33</v>
      </c>
      <c r="C43" s="20" t="s">
        <v>34280</v>
      </c>
      <c r="D43" s="157" t="s">
        <v>8975</v>
      </c>
      <c r="E43" s="254" t="s">
        <v>9262</v>
      </c>
      <c r="F43" s="81">
        <v>5.4</v>
      </c>
      <c r="G43" s="13"/>
      <c r="H43" s="13" t="s">
        <v>3741</v>
      </c>
      <c r="I43" s="79">
        <v>2011</v>
      </c>
      <c r="J43" s="187"/>
      <c r="K43" s="73">
        <v>4431838576</v>
      </c>
      <c r="L43" s="90">
        <f>IF(K43/1024 &gt;1,K43/1024," ")</f>
        <v>4327967.359375</v>
      </c>
      <c r="M43" s="90">
        <f>IF(K43/1048576 &gt;1,K43/1048576," ")</f>
        <v>4226.5306243896484</v>
      </c>
      <c r="N43" s="91">
        <f>IF(K43&gt;999999999,K43/1073741824," ")</f>
        <v>4.1274713128805161</v>
      </c>
      <c r="O43" s="194" t="s">
        <v>17556</v>
      </c>
      <c r="P43" s="197" t="s">
        <v>18508</v>
      </c>
    </row>
    <row r="44" spans="2:16" ht="20.100000000000001" customHeight="1" x14ac:dyDescent="0.3">
      <c r="B44" s="101">
        <v>34</v>
      </c>
      <c r="C44" s="20" t="s">
        <v>34281</v>
      </c>
      <c r="D44" s="166">
        <v>1917</v>
      </c>
      <c r="E44" s="36" t="s">
        <v>9263</v>
      </c>
      <c r="F44" s="81">
        <v>7.8</v>
      </c>
      <c r="G44" s="13" t="s">
        <v>704</v>
      </c>
      <c r="H44" s="13" t="s">
        <v>8905</v>
      </c>
      <c r="I44" s="79">
        <v>2019</v>
      </c>
      <c r="J44" s="187"/>
      <c r="K44" s="73">
        <v>5206876160</v>
      </c>
      <c r="L44" s="90">
        <f>IF(K44/1024 &gt;1,K44/1024," ")</f>
        <v>5084840</v>
      </c>
      <c r="M44" s="90">
        <f>IF(K44/1048576 &gt;1,K44/1048576," ")</f>
        <v>4965.6640625</v>
      </c>
      <c r="N44" s="91">
        <f>IF(K44&gt;999999999,K44/1073741824," ")</f>
        <v>4.8492813110351563</v>
      </c>
      <c r="O44" s="194" t="s">
        <v>17557</v>
      </c>
      <c r="P44" s="197" t="s">
        <v>18509</v>
      </c>
    </row>
    <row r="45" spans="2:16" ht="20.100000000000001" customHeight="1" x14ac:dyDescent="0.3">
      <c r="B45" s="101">
        <v>35</v>
      </c>
      <c r="C45" s="20" t="s">
        <v>34282</v>
      </c>
      <c r="D45" s="166">
        <v>1922</v>
      </c>
      <c r="E45" s="36" t="s">
        <v>9264</v>
      </c>
      <c r="F45" s="81">
        <v>5.4</v>
      </c>
      <c r="G45" s="81" t="s">
        <v>704</v>
      </c>
      <c r="H45" s="82" t="s">
        <v>5878</v>
      </c>
      <c r="I45" s="79">
        <v>2017</v>
      </c>
      <c r="J45" s="79"/>
      <c r="K45" s="73">
        <v>4488566097</v>
      </c>
      <c r="L45" s="90">
        <f>IF(K45/1024 &gt;1,K45/1024," ")</f>
        <v>4383365.3291015625</v>
      </c>
      <c r="M45" s="90">
        <f>IF(K45/1048576 &gt;1,K45/1048576," ")</f>
        <v>4280.6302042007446</v>
      </c>
      <c r="N45" s="91">
        <f>IF(K45&gt;999999999,K45/1073741824," ")</f>
        <v>4.1803029337897897</v>
      </c>
      <c r="O45" s="194" t="s">
        <v>17558</v>
      </c>
      <c r="P45" s="197" t="s">
        <v>18510</v>
      </c>
    </row>
    <row r="46" spans="2:16" ht="20.100000000000001" customHeight="1" x14ac:dyDescent="0.3">
      <c r="B46" s="101">
        <v>36</v>
      </c>
      <c r="C46" s="47" t="s">
        <v>34283</v>
      </c>
      <c r="D46" s="162">
        <v>1941</v>
      </c>
      <c r="E46" s="254" t="s">
        <v>9265</v>
      </c>
      <c r="F46" s="104">
        <v>5.6</v>
      </c>
      <c r="G46" s="101" t="s">
        <v>704</v>
      </c>
      <c r="H46" s="101" t="s">
        <v>3777</v>
      </c>
      <c r="I46" s="101">
        <v>1979</v>
      </c>
      <c r="J46" s="101"/>
      <c r="K46" s="90">
        <v>4981200420</v>
      </c>
      <c r="L46" s="90">
        <f>IF(K46/1024 &gt;1,K46/1024," ")</f>
        <v>4864453.53515625</v>
      </c>
      <c r="M46" s="90">
        <f>IF(K46/1048576 &gt;1,K46/1048576," ")</f>
        <v>4750.4429054260254</v>
      </c>
      <c r="N46" s="91">
        <f>IF(K46&gt;999999999,K46/1073741824," ")</f>
        <v>4.6391043998301029</v>
      </c>
      <c r="O46" s="194" t="s">
        <v>17559</v>
      </c>
      <c r="P46" s="197" t="s">
        <v>18511</v>
      </c>
    </row>
    <row r="47" spans="2:16" ht="20.100000000000001" customHeight="1" x14ac:dyDescent="0.3">
      <c r="B47" s="101">
        <v>37</v>
      </c>
      <c r="C47" s="28" t="s">
        <v>34284</v>
      </c>
      <c r="D47" s="167" t="s">
        <v>32426</v>
      </c>
      <c r="E47" s="36" t="s">
        <v>32427</v>
      </c>
      <c r="F47" s="81">
        <v>5.6</v>
      </c>
      <c r="G47" s="13"/>
      <c r="H47" s="13" t="s">
        <v>3744</v>
      </c>
      <c r="I47" s="79">
        <v>2019</v>
      </c>
      <c r="J47" s="141"/>
      <c r="K47" s="73">
        <v>5472817152</v>
      </c>
      <c r="L47" s="90">
        <f>IF(K47/1024 &gt;1,K47/1024," ")</f>
        <v>5344548</v>
      </c>
      <c r="M47" s="90">
        <f>IF(K47/1048576 &gt;1,K47/1048576," ")</f>
        <v>5219.28515625</v>
      </c>
      <c r="N47" s="91">
        <f>IF(K47&gt;999999999,K47/1073741824," ")</f>
        <v>5.0969581604003906</v>
      </c>
      <c r="O47" s="223" t="s">
        <v>32428</v>
      </c>
      <c r="P47" s="198" t="s">
        <v>32429</v>
      </c>
    </row>
    <row r="48" spans="2:16" ht="20.100000000000001" customHeight="1" x14ac:dyDescent="0.3">
      <c r="B48" s="101">
        <v>38</v>
      </c>
      <c r="C48" s="28" t="s">
        <v>34285</v>
      </c>
      <c r="D48" s="295">
        <v>1944</v>
      </c>
      <c r="E48" s="267" t="s">
        <v>9266</v>
      </c>
      <c r="F48" s="99">
        <v>6.3</v>
      </c>
      <c r="G48" s="99"/>
      <c r="H48" s="105" t="s">
        <v>5878</v>
      </c>
      <c r="I48" s="101">
        <v>2015</v>
      </c>
      <c r="J48" s="115"/>
      <c r="K48" s="90">
        <v>4089139400</v>
      </c>
      <c r="L48" s="90">
        <f>IF(K48/1024 &gt;1,K48/1024," ")</f>
        <v>3993300.1953125</v>
      </c>
      <c r="M48" s="90">
        <f>IF(K48/1048576 &gt;1,K48/1048576," ")</f>
        <v>3899.7072219848633</v>
      </c>
      <c r="N48" s="91">
        <f>IF(K48&gt;999999999,K48/1073741824," ")</f>
        <v>3.808307833969593</v>
      </c>
      <c r="O48" s="194" t="s">
        <v>17560</v>
      </c>
      <c r="P48" s="197" t="s">
        <v>18512</v>
      </c>
    </row>
    <row r="49" spans="2:16" ht="20.100000000000001" customHeight="1" x14ac:dyDescent="0.3">
      <c r="B49" s="101">
        <v>39</v>
      </c>
      <c r="C49" s="7" t="s">
        <v>42746</v>
      </c>
      <c r="D49" s="160" t="s">
        <v>3499</v>
      </c>
      <c r="E49" s="36" t="s">
        <v>9267</v>
      </c>
      <c r="F49" s="104">
        <v>6.5</v>
      </c>
      <c r="G49" s="101" t="s">
        <v>704</v>
      </c>
      <c r="H49" s="101" t="s">
        <v>3789</v>
      </c>
      <c r="I49" s="101">
        <v>1984</v>
      </c>
      <c r="J49" s="101"/>
      <c r="K49" s="90">
        <v>2429206241</v>
      </c>
      <c r="L49" s="90">
        <f>IF(K49/1024 &gt;1,K49/1024," ")</f>
        <v>2372271.7197265625</v>
      </c>
      <c r="M49" s="90">
        <f>IF(K49/1048576 &gt;1,K49/1048576," ")</f>
        <v>2316.6716012954712</v>
      </c>
      <c r="N49" s="91">
        <f>IF(K49&gt;999999999,K49/1073741824," ")</f>
        <v>2.2623746106401086</v>
      </c>
      <c r="O49" s="194" t="s">
        <v>17561</v>
      </c>
      <c r="P49" s="197" t="s">
        <v>18513</v>
      </c>
    </row>
    <row r="50" spans="2:16" ht="20.100000000000001" customHeight="1" x14ac:dyDescent="0.3">
      <c r="B50" s="101">
        <v>40</v>
      </c>
      <c r="C50" s="29" t="s">
        <v>34286</v>
      </c>
      <c r="D50" s="160" t="s">
        <v>3799</v>
      </c>
      <c r="E50" s="254" t="s">
        <v>9269</v>
      </c>
      <c r="F50" s="104">
        <v>5.9</v>
      </c>
      <c r="G50" s="101" t="s">
        <v>704</v>
      </c>
      <c r="H50" s="101" t="s">
        <v>3744</v>
      </c>
      <c r="I50" s="101">
        <v>2013</v>
      </c>
      <c r="J50" s="101"/>
      <c r="K50" s="90">
        <v>6137915270</v>
      </c>
      <c r="L50" s="90">
        <f>IF(K50/1024 &gt;1,K50/1024," ")</f>
        <v>5994057.880859375</v>
      </c>
      <c r="M50" s="90">
        <f>IF(K50/1048576 &gt;1,K50/1048576," ")</f>
        <v>5853.5721492767334</v>
      </c>
      <c r="N50" s="91">
        <f>IF(K50&gt;999999999,K50/1073741824," ")</f>
        <v>5.71637905202806</v>
      </c>
      <c r="O50" s="194" t="s">
        <v>17563</v>
      </c>
      <c r="P50" s="197" t="s">
        <v>18515</v>
      </c>
    </row>
    <row r="51" spans="2:16" ht="20.100000000000001" customHeight="1" x14ac:dyDescent="0.3">
      <c r="B51" s="101">
        <v>41</v>
      </c>
      <c r="C51" s="12" t="s">
        <v>34287</v>
      </c>
      <c r="D51" s="159" t="s">
        <v>4493</v>
      </c>
      <c r="E51" s="267" t="s">
        <v>9270</v>
      </c>
      <c r="F51" s="104">
        <v>5.4</v>
      </c>
      <c r="G51" s="101"/>
      <c r="H51" s="101" t="s">
        <v>3744</v>
      </c>
      <c r="I51" s="101">
        <v>2013</v>
      </c>
      <c r="J51" s="101"/>
      <c r="K51" s="90">
        <v>3390886193</v>
      </c>
      <c r="L51" s="90">
        <f>IF(K51/1024 &gt;1,K51/1024," ")</f>
        <v>3311412.2978515625</v>
      </c>
      <c r="M51" s="90">
        <f>IF(K51/1048576 &gt;1,K51/1048576," ")</f>
        <v>3233.8010721206665</v>
      </c>
      <c r="N51" s="91">
        <f>IF(K51&gt;999999999,K51/1073741824," ")</f>
        <v>3.1580088594928384</v>
      </c>
      <c r="O51" s="194" t="s">
        <v>17564</v>
      </c>
      <c r="P51" s="197" t="s">
        <v>18516</v>
      </c>
    </row>
    <row r="52" spans="2:16" ht="20.100000000000001" customHeight="1" x14ac:dyDescent="0.3">
      <c r="B52" s="101">
        <v>42</v>
      </c>
      <c r="C52" s="7" t="s">
        <v>34289</v>
      </c>
      <c r="D52" s="159" t="s">
        <v>5053</v>
      </c>
      <c r="E52" s="36" t="s">
        <v>9272</v>
      </c>
      <c r="F52" s="104">
        <v>5.5</v>
      </c>
      <c r="G52" s="101" t="s">
        <v>704</v>
      </c>
      <c r="H52" s="101" t="s">
        <v>3740</v>
      </c>
      <c r="I52" s="101">
        <v>1964</v>
      </c>
      <c r="J52" s="101"/>
      <c r="K52" s="90">
        <v>3428491695</v>
      </c>
      <c r="L52" s="90">
        <f>IF(K52/1024 &gt;1,K52/1024," ")</f>
        <v>3348136.4208984375</v>
      </c>
      <c r="M52" s="90">
        <f>IF(K52/1048576 &gt;1,K52/1048576," ")</f>
        <v>3269.6644735336304</v>
      </c>
      <c r="N52" s="91">
        <f>IF(K52&gt;999999999,K52/1073741824," ")</f>
        <v>3.1930317124351859</v>
      </c>
      <c r="O52" s="194" t="s">
        <v>17565</v>
      </c>
      <c r="P52" s="197" t="s">
        <v>18518</v>
      </c>
    </row>
    <row r="53" spans="2:16" ht="20.100000000000001" customHeight="1" x14ac:dyDescent="0.3">
      <c r="B53" s="101">
        <v>43</v>
      </c>
      <c r="C53" s="12" t="s">
        <v>34290</v>
      </c>
      <c r="D53" s="159" t="s">
        <v>4700</v>
      </c>
      <c r="E53" s="267" t="s">
        <v>9273</v>
      </c>
      <c r="F53" s="104">
        <v>4.4000000000000004</v>
      </c>
      <c r="G53" s="101" t="s">
        <v>704</v>
      </c>
      <c r="H53" s="101" t="s">
        <v>3740</v>
      </c>
      <c r="I53" s="101">
        <v>2005</v>
      </c>
      <c r="J53" s="101"/>
      <c r="K53" s="109">
        <v>3532178818</v>
      </c>
      <c r="L53" s="90">
        <f>IF(K53/1024 &gt;1,K53/1024," ")</f>
        <v>3449393.376953125</v>
      </c>
      <c r="M53" s="90">
        <f>IF(K53/1048576 &gt;1,K53/1048576," ")</f>
        <v>3368.5482196807861</v>
      </c>
      <c r="N53" s="91">
        <f>IF(K53&gt;999999999,K53/1073741824," ")</f>
        <v>3.2895978707820177</v>
      </c>
      <c r="O53" s="194" t="s">
        <v>17566</v>
      </c>
      <c r="P53" s="197" t="s">
        <v>18519</v>
      </c>
    </row>
    <row r="54" spans="2:16" ht="20.100000000000001" customHeight="1" x14ac:dyDescent="0.3">
      <c r="B54" s="101">
        <v>44</v>
      </c>
      <c r="C54" s="7" t="s">
        <v>34291</v>
      </c>
      <c r="D54" s="162">
        <v>2012</v>
      </c>
      <c r="E54" s="267" t="s">
        <v>9276</v>
      </c>
      <c r="F54" s="104">
        <v>4.9000000000000004</v>
      </c>
      <c r="G54" s="94" t="s">
        <v>704</v>
      </c>
      <c r="H54" s="94" t="s">
        <v>3744</v>
      </c>
      <c r="I54" s="101">
        <v>2009</v>
      </c>
      <c r="J54" s="101"/>
      <c r="K54" s="90">
        <v>4655150974</v>
      </c>
      <c r="L54" s="90">
        <f>IF(K54/1024 &gt;1,K54/1024," ")</f>
        <v>4546045.873046875</v>
      </c>
      <c r="M54" s="90">
        <f>IF(K54/1048576 &gt;1,K54/1048576," ")</f>
        <v>4439.4979228973389</v>
      </c>
      <c r="N54" s="91">
        <f>IF(K54&gt;999999999,K54/1073741824," ")</f>
        <v>4.3354471903294325</v>
      </c>
      <c r="O54" s="194" t="s">
        <v>17569</v>
      </c>
      <c r="P54" s="197" t="s">
        <v>18521</v>
      </c>
    </row>
    <row r="55" spans="2:16" ht="20.100000000000001" customHeight="1" x14ac:dyDescent="0.3">
      <c r="B55" s="101">
        <v>45</v>
      </c>
      <c r="C55" s="12" t="s">
        <v>34292</v>
      </c>
      <c r="D55" s="163">
        <v>21</v>
      </c>
      <c r="E55" s="267" t="s">
        <v>9278</v>
      </c>
      <c r="F55" s="104">
        <v>6.4</v>
      </c>
      <c r="G55" s="101" t="s">
        <v>704</v>
      </c>
      <c r="H55" s="101" t="s">
        <v>3744</v>
      </c>
      <c r="I55" s="101">
        <v>2008</v>
      </c>
      <c r="J55" s="101"/>
      <c r="K55" s="90">
        <v>5296990702</v>
      </c>
      <c r="L55" s="90">
        <f>IF(K55/1024 &gt;1,K55/1024," ")</f>
        <v>5172842.482421875</v>
      </c>
      <c r="M55" s="90">
        <f>IF(K55/1048576 &gt;1,K55/1048576," ")</f>
        <v>5051.6039867401123</v>
      </c>
      <c r="N55" s="91">
        <f>IF(K55&gt;999999999,K55/1073741824," ")</f>
        <v>4.9332070183008909</v>
      </c>
      <c r="O55" s="194" t="s">
        <v>17571</v>
      </c>
      <c r="P55" s="197" t="s">
        <v>18523</v>
      </c>
    </row>
    <row r="56" spans="2:16" ht="20.100000000000001" customHeight="1" x14ac:dyDescent="0.3">
      <c r="B56" s="101">
        <v>46</v>
      </c>
      <c r="C56" s="12" t="s">
        <v>34293</v>
      </c>
      <c r="D56" s="159" t="s">
        <v>3000</v>
      </c>
      <c r="E56" s="267" t="s">
        <v>9279</v>
      </c>
      <c r="F56" s="104">
        <v>7.6</v>
      </c>
      <c r="G56" s="101" t="s">
        <v>704</v>
      </c>
      <c r="H56" s="101" t="s">
        <v>3747</v>
      </c>
      <c r="I56" s="101">
        <v>2003</v>
      </c>
      <c r="J56" s="101"/>
      <c r="K56" s="90">
        <v>2881169015</v>
      </c>
      <c r="L56" s="90">
        <f>IF(K56/1024 &gt;1,K56/1024," ")</f>
        <v>2813641.6162109375</v>
      </c>
      <c r="M56" s="90">
        <f>IF(K56/1048576 &gt;1,K56/1048576," ")</f>
        <v>2747.6968908309937</v>
      </c>
      <c r="N56" s="91">
        <f>IF(K56&gt;999999999,K56/1073741824," ")</f>
        <v>2.6832977449521422</v>
      </c>
      <c r="O56" s="194" t="s">
        <v>17532</v>
      </c>
      <c r="P56" s="197" t="s">
        <v>18524</v>
      </c>
    </row>
    <row r="57" spans="2:16" ht="20.100000000000001" customHeight="1" x14ac:dyDescent="0.3">
      <c r="B57" s="101">
        <v>47</v>
      </c>
      <c r="C57" s="7" t="s">
        <v>34294</v>
      </c>
      <c r="D57" s="168" t="s">
        <v>7100</v>
      </c>
      <c r="E57" s="254" t="s">
        <v>9280</v>
      </c>
      <c r="F57" s="99">
        <v>5.0999999999999996</v>
      </c>
      <c r="G57" s="99"/>
      <c r="H57" s="105" t="s">
        <v>5892</v>
      </c>
      <c r="I57" s="101">
        <v>2016</v>
      </c>
      <c r="J57" s="101"/>
      <c r="K57" s="90">
        <v>3796086807</v>
      </c>
      <c r="L57" s="90">
        <f>IF(K57/1024 &gt;1,K57/1024," ")</f>
        <v>3707116.0224609375</v>
      </c>
      <c r="M57" s="90">
        <f>IF(K57/1048576 &gt;1,K57/1048576," ")</f>
        <v>3620.2304906845093</v>
      </c>
      <c r="N57" s="91">
        <f>IF(K57&gt;999999999,K57/1073741824," ")</f>
        <v>3.5353813385590911</v>
      </c>
      <c r="O57" s="194" t="s">
        <v>17572</v>
      </c>
      <c r="P57" s="197" t="s">
        <v>18525</v>
      </c>
    </row>
    <row r="58" spans="2:16" ht="20.100000000000001" customHeight="1" x14ac:dyDescent="0.3">
      <c r="B58" s="101">
        <v>48</v>
      </c>
      <c r="C58" s="7" t="s">
        <v>34295</v>
      </c>
      <c r="D58" s="159" t="s">
        <v>2877</v>
      </c>
      <c r="E58" s="254" t="s">
        <v>9281</v>
      </c>
      <c r="F58" s="104">
        <v>5.9</v>
      </c>
      <c r="G58" s="101"/>
      <c r="H58" s="101" t="s">
        <v>3739</v>
      </c>
      <c r="I58" s="94">
        <v>2010</v>
      </c>
      <c r="J58" s="94"/>
      <c r="K58" s="90">
        <v>3376687597</v>
      </c>
      <c r="L58" s="90">
        <f>IF(K58/1024 &gt;1,K58/1024," ")</f>
        <v>3297546.4814453125</v>
      </c>
      <c r="M58" s="90">
        <f>IF(K58/1048576 &gt;1,K58/1048576," ")</f>
        <v>3220.260235786438</v>
      </c>
      <c r="N58" s="91">
        <f>IF(K58&gt;999999999,K58/1073741824," ")</f>
        <v>3.1447853865101933</v>
      </c>
      <c r="O58" s="194" t="s">
        <v>17523</v>
      </c>
      <c r="P58" s="197" t="s">
        <v>18526</v>
      </c>
    </row>
    <row r="59" spans="2:16" ht="20.100000000000001" customHeight="1" x14ac:dyDescent="0.3">
      <c r="B59" s="101">
        <v>49</v>
      </c>
      <c r="C59" s="48" t="s">
        <v>34296</v>
      </c>
      <c r="D59" s="160" t="s">
        <v>6071</v>
      </c>
      <c r="E59" s="254" t="s">
        <v>9282</v>
      </c>
      <c r="F59" s="99">
        <v>4</v>
      </c>
      <c r="G59" s="101"/>
      <c r="H59" s="101" t="s">
        <v>4081</v>
      </c>
      <c r="I59" s="101">
        <v>2014</v>
      </c>
      <c r="J59" s="101"/>
      <c r="K59" s="90">
        <v>3771301102</v>
      </c>
      <c r="L59" s="90">
        <f>IF(K59/1024 &gt;1,K59/1024," ")</f>
        <v>3682911.232421875</v>
      </c>
      <c r="M59" s="90">
        <f>IF(K59/1048576 &gt;1,K59/1048576," ")</f>
        <v>3596.5930004119873</v>
      </c>
      <c r="N59" s="91">
        <f>IF(K59&gt;999999999,K59/1073741824," ")</f>
        <v>3.5122978519648314</v>
      </c>
      <c r="O59" s="194" t="s">
        <v>30044</v>
      </c>
      <c r="P59" s="197" t="s">
        <v>18527</v>
      </c>
    </row>
    <row r="60" spans="2:16" ht="20.100000000000001" customHeight="1" x14ac:dyDescent="0.3">
      <c r="B60" s="101">
        <v>50</v>
      </c>
      <c r="C60" s="12" t="s">
        <v>34297</v>
      </c>
      <c r="D60" s="160" t="s">
        <v>84</v>
      </c>
      <c r="E60" s="254" t="s">
        <v>9283</v>
      </c>
      <c r="F60" s="104">
        <v>5</v>
      </c>
      <c r="G60" s="13" t="s">
        <v>704</v>
      </c>
      <c r="H60" s="13" t="s">
        <v>4081</v>
      </c>
      <c r="I60" s="101">
        <v>2008</v>
      </c>
      <c r="J60" s="101"/>
      <c r="K60" s="73">
        <v>2797547520</v>
      </c>
      <c r="L60" s="90">
        <f>IF(K60/1024 &gt;1,K60/1024," ")</f>
        <v>2731980</v>
      </c>
      <c r="M60" s="90">
        <f>IF(K60/1048576 &gt;1,K60/1048576," ")</f>
        <v>2667.94921875</v>
      </c>
      <c r="N60" s="91">
        <f>IF(K60&gt;999999999,K60/1073741824," ")</f>
        <v>2.6054191589355469</v>
      </c>
      <c r="O60" s="194" t="s">
        <v>17573</v>
      </c>
      <c r="P60" s="197" t="s">
        <v>18528</v>
      </c>
    </row>
    <row r="61" spans="2:16" ht="20.100000000000001" customHeight="1" x14ac:dyDescent="0.3">
      <c r="B61" s="101">
        <v>51</v>
      </c>
      <c r="C61" s="12" t="s">
        <v>34298</v>
      </c>
      <c r="D61" s="169" t="s">
        <v>1242</v>
      </c>
      <c r="E61" s="36" t="s">
        <v>9285</v>
      </c>
      <c r="F61" s="104">
        <v>4.8</v>
      </c>
      <c r="G61" s="94"/>
      <c r="H61" s="94" t="s">
        <v>3793</v>
      </c>
      <c r="I61" s="101">
        <v>2000</v>
      </c>
      <c r="J61" s="101"/>
      <c r="K61" s="90">
        <v>830741676</v>
      </c>
      <c r="L61" s="90">
        <f>IF(K61/1024 &gt;1,K61/1024," ")</f>
        <v>811271.16796875</v>
      </c>
      <c r="M61" s="90">
        <f>IF(K61/1048576 &gt;1,K61/1048576," ")</f>
        <v>792.25699996948242</v>
      </c>
      <c r="N61" s="91" t="str">
        <f>IF(K61&gt;999999999,K61/1073741824," ")</f>
        <v xml:space="preserve"> </v>
      </c>
      <c r="O61" s="194" t="s">
        <v>17575</v>
      </c>
      <c r="P61" s="197" t="s">
        <v>18530</v>
      </c>
    </row>
    <row r="62" spans="2:16" ht="20.100000000000001" customHeight="1" x14ac:dyDescent="0.3">
      <c r="B62" s="101">
        <v>52</v>
      </c>
      <c r="C62" s="7" t="s">
        <v>34299</v>
      </c>
      <c r="D62" s="159" t="s">
        <v>4030</v>
      </c>
      <c r="E62" s="36" t="s">
        <v>9287</v>
      </c>
      <c r="F62" s="104">
        <v>5.8</v>
      </c>
      <c r="G62" s="101"/>
      <c r="H62" s="101" t="s">
        <v>3758</v>
      </c>
      <c r="I62" s="101">
        <v>2013</v>
      </c>
      <c r="J62" s="101"/>
      <c r="K62" s="90">
        <v>3770370973</v>
      </c>
      <c r="L62" s="90">
        <f>IF(K62/1024 &gt;1,K62/1024," ")</f>
        <v>3682002.9033203125</v>
      </c>
      <c r="M62" s="90">
        <f>IF(K62/1048576 &gt;1,K62/1048576," ")</f>
        <v>3595.7059602737427</v>
      </c>
      <c r="N62" s="91">
        <f>IF(K62&gt;999999999,K62/1073741824," ")</f>
        <v>3.5114316018298268</v>
      </c>
      <c r="O62" s="194" t="s">
        <v>17577</v>
      </c>
      <c r="P62" s="197" t="s">
        <v>18532</v>
      </c>
    </row>
    <row r="63" spans="2:16" ht="20.100000000000001" customHeight="1" x14ac:dyDescent="0.3">
      <c r="B63" s="101">
        <v>53</v>
      </c>
      <c r="C63" s="12" t="s">
        <v>34300</v>
      </c>
      <c r="D63" s="168" t="s">
        <v>6478</v>
      </c>
      <c r="E63" s="36" t="s">
        <v>9288</v>
      </c>
      <c r="F63" s="99">
        <v>5.6</v>
      </c>
      <c r="G63" s="99" t="s">
        <v>704</v>
      </c>
      <c r="H63" s="101" t="s">
        <v>4081</v>
      </c>
      <c r="I63" s="101">
        <v>2014</v>
      </c>
      <c r="J63" s="101"/>
      <c r="K63" s="90">
        <v>4969934339</v>
      </c>
      <c r="L63" s="90">
        <f>IF(K63/1024 &gt;1,K63/1024," ")</f>
        <v>4853451.5029296875</v>
      </c>
      <c r="M63" s="90">
        <f>IF(K63/1048576 &gt;1,K63/1048576," ")</f>
        <v>4739.6987333297729</v>
      </c>
      <c r="N63" s="91">
        <f>IF(K63&gt;999999999,K63/1073741824," ")</f>
        <v>4.6286120442673564</v>
      </c>
      <c r="O63" s="194" t="s">
        <v>17578</v>
      </c>
      <c r="P63" s="197" t="s">
        <v>18533</v>
      </c>
    </row>
    <row r="64" spans="2:16" ht="20.100000000000001" customHeight="1" x14ac:dyDescent="0.3">
      <c r="B64" s="101">
        <v>54</v>
      </c>
      <c r="C64" s="12" t="s">
        <v>34304</v>
      </c>
      <c r="D64" s="171" t="s">
        <v>34303</v>
      </c>
      <c r="E64" s="254" t="s">
        <v>9290</v>
      </c>
      <c r="F64" s="104">
        <v>5.7</v>
      </c>
      <c r="G64" s="94"/>
      <c r="H64" s="94" t="s">
        <v>3794</v>
      </c>
      <c r="I64" s="101">
        <v>2008</v>
      </c>
      <c r="J64" s="101"/>
      <c r="K64" s="90">
        <v>735029248</v>
      </c>
      <c r="L64" s="90">
        <f>IF(K64/1024 &gt;1,K64/1024," ")</f>
        <v>717802</v>
      </c>
      <c r="M64" s="90">
        <f>IF(K64/1048576 &gt;1,K64/1048576," ")</f>
        <v>700.978515625</v>
      </c>
      <c r="N64" s="91" t="str">
        <f>IF(K64&gt;999999999,K64/1073741824," ")</f>
        <v xml:space="preserve"> </v>
      </c>
      <c r="O64" s="194" t="s">
        <v>17580</v>
      </c>
      <c r="P64" s="197" t="s">
        <v>18535</v>
      </c>
    </row>
    <row r="65" spans="2:16" ht="20.100000000000001" customHeight="1" x14ac:dyDescent="0.3">
      <c r="B65" s="101">
        <v>55</v>
      </c>
      <c r="C65" s="48" t="s">
        <v>34301</v>
      </c>
      <c r="D65" s="157" t="s">
        <v>32310</v>
      </c>
      <c r="E65" s="36" t="s">
        <v>32311</v>
      </c>
      <c r="F65" s="81">
        <v>5.7</v>
      </c>
      <c r="G65" s="13"/>
      <c r="H65" s="13" t="s">
        <v>3744</v>
      </c>
      <c r="I65" s="79">
        <v>2018</v>
      </c>
      <c r="J65" s="79"/>
      <c r="K65" s="73">
        <v>4605853696</v>
      </c>
      <c r="L65" s="90">
        <f>IF(K65/1024 &gt;1,K65/1024," ")</f>
        <v>4497904</v>
      </c>
      <c r="M65" s="90">
        <f>IF(K65/1048576 &gt;1,K65/1048576," ")</f>
        <v>4392.484375</v>
      </c>
      <c r="N65" s="91">
        <f>IF(K65&gt;999999999,K65/1073741824," ")</f>
        <v>4.2895355224609375</v>
      </c>
      <c r="O65" s="223" t="s">
        <v>32315</v>
      </c>
      <c r="P65" s="198" t="s">
        <v>32316</v>
      </c>
    </row>
    <row r="66" spans="2:16" ht="20.100000000000001" customHeight="1" x14ac:dyDescent="0.3">
      <c r="B66" s="101">
        <v>56</v>
      </c>
      <c r="C66" s="12" t="s">
        <v>34302</v>
      </c>
      <c r="D66" s="170" t="s">
        <v>4764</v>
      </c>
      <c r="E66" s="254" t="s">
        <v>9289</v>
      </c>
      <c r="F66" s="104">
        <v>4.9000000000000004</v>
      </c>
      <c r="G66" s="101" t="s">
        <v>704</v>
      </c>
      <c r="H66" s="101" t="s">
        <v>3758</v>
      </c>
      <c r="I66" s="101">
        <v>2014</v>
      </c>
      <c r="J66" s="101"/>
      <c r="K66" s="90">
        <v>4754765901</v>
      </c>
      <c r="L66" s="90">
        <f>IF(K66/1024 &gt;1,K66/1024," ")</f>
        <v>4643326.0751953125</v>
      </c>
      <c r="M66" s="90">
        <f>IF(K66/1048576 &gt;1,K66/1048576," ")</f>
        <v>4534.4981203079224</v>
      </c>
      <c r="N66" s="91">
        <f>IF(K66&gt;999999999,K66/1073741824," ")</f>
        <v>4.4282208206132054</v>
      </c>
      <c r="O66" s="194" t="s">
        <v>17579</v>
      </c>
      <c r="P66" s="197" t="s">
        <v>18534</v>
      </c>
    </row>
    <row r="67" spans="2:16" ht="20.100000000000001" customHeight="1" x14ac:dyDescent="0.3">
      <c r="B67" s="101">
        <v>57</v>
      </c>
      <c r="C67" s="20" t="s">
        <v>34305</v>
      </c>
      <c r="D67" s="168" t="s">
        <v>7180</v>
      </c>
      <c r="E67" s="254" t="s">
        <v>9291</v>
      </c>
      <c r="F67" s="99">
        <v>5.6</v>
      </c>
      <c r="G67" s="99" t="s">
        <v>704</v>
      </c>
      <c r="H67" s="105" t="s">
        <v>5892</v>
      </c>
      <c r="I67" s="101">
        <v>2015</v>
      </c>
      <c r="J67" s="101"/>
      <c r="K67" s="90">
        <v>4005906526</v>
      </c>
      <c r="L67" s="90">
        <f>IF(K67/1024 &gt;1,K67/1024," ")</f>
        <v>3912018.091796875</v>
      </c>
      <c r="M67" s="90">
        <f>IF(K67/1048576 &gt;1,K67/1048576," ")</f>
        <v>3820.3301677703857</v>
      </c>
      <c r="N67" s="91">
        <f>IF(K67&gt;999999999,K67/1073741824," ")</f>
        <v>3.7307911794632673</v>
      </c>
      <c r="O67" s="194" t="s">
        <v>30045</v>
      </c>
      <c r="P67" s="197" t="s">
        <v>18536</v>
      </c>
    </row>
    <row r="68" spans="2:16" ht="20.100000000000001" customHeight="1" x14ac:dyDescent="0.3">
      <c r="B68" s="101">
        <v>58</v>
      </c>
      <c r="C68" s="12" t="s">
        <v>34308</v>
      </c>
      <c r="D68" s="159" t="s">
        <v>2788</v>
      </c>
      <c r="E68" s="36" t="s">
        <v>9294</v>
      </c>
      <c r="F68" s="104">
        <v>5</v>
      </c>
      <c r="G68" s="101" t="s">
        <v>704</v>
      </c>
      <c r="H68" s="94" t="s">
        <v>3744</v>
      </c>
      <c r="I68" s="101">
        <v>2011</v>
      </c>
      <c r="J68" s="101"/>
      <c r="K68" s="90">
        <v>2545328537</v>
      </c>
      <c r="L68" s="90">
        <f>IF(K68/1024 &gt;1,K68/1024," ")</f>
        <v>2485672.3994140625</v>
      </c>
      <c r="M68" s="90">
        <f>IF(K68/1048576 &gt;1,K68/1048576," ")</f>
        <v>2427.4144525527954</v>
      </c>
      <c r="N68" s="91">
        <f>IF(K68&gt;999999999,K68/1073741824," ")</f>
        <v>2.3705219263210893</v>
      </c>
      <c r="O68" s="194" t="s">
        <v>17583</v>
      </c>
      <c r="P68" s="197" t="s">
        <v>18539</v>
      </c>
    </row>
    <row r="69" spans="2:16" ht="20.100000000000001" customHeight="1" x14ac:dyDescent="0.3">
      <c r="B69" s="101">
        <v>59</v>
      </c>
      <c r="C69" s="7" t="s">
        <v>34309</v>
      </c>
      <c r="D69" s="159" t="s">
        <v>3435</v>
      </c>
      <c r="E69" s="36" t="s">
        <v>9295</v>
      </c>
      <c r="F69" s="104">
        <v>2.1</v>
      </c>
      <c r="G69" s="101" t="s">
        <v>704</v>
      </c>
      <c r="H69" s="101" t="s">
        <v>3782</v>
      </c>
      <c r="I69" s="101">
        <v>2013</v>
      </c>
      <c r="J69" s="101"/>
      <c r="K69" s="90">
        <v>1793178821</v>
      </c>
      <c r="L69" s="90">
        <f>IF(K69/1024 &gt;1,K69/1024," ")</f>
        <v>1751151.1923828125</v>
      </c>
      <c r="M69" s="90">
        <f>IF(K69/1048576 &gt;1,K69/1048576," ")</f>
        <v>1710.1085863113403</v>
      </c>
      <c r="N69" s="91">
        <f>IF(K69&gt;999999999,K69/1073741824," ")</f>
        <v>1.6700279163196683</v>
      </c>
      <c r="O69" s="194" t="s">
        <v>17584</v>
      </c>
      <c r="P69" s="197" t="s">
        <v>18540</v>
      </c>
    </row>
    <row r="70" spans="2:16" ht="20.100000000000001" customHeight="1" x14ac:dyDescent="0.3">
      <c r="B70" s="101">
        <v>60</v>
      </c>
      <c r="C70" s="20" t="s">
        <v>34310</v>
      </c>
      <c r="D70" s="167">
        <v>303</v>
      </c>
      <c r="E70" s="36" t="s">
        <v>9298</v>
      </c>
      <c r="F70" s="81">
        <v>6.4</v>
      </c>
      <c r="G70" s="13"/>
      <c r="H70" s="13" t="s">
        <v>3756</v>
      </c>
      <c r="I70" s="79">
        <v>2018</v>
      </c>
      <c r="J70" s="79"/>
      <c r="K70" s="73">
        <v>5099147264</v>
      </c>
      <c r="L70" s="90">
        <f>IF(K70/1024 &gt;1,K70/1024," ")</f>
        <v>4979636</v>
      </c>
      <c r="M70" s="90">
        <f>IF(K70/1048576 &gt;1,K70/1048576," ")</f>
        <v>4862.92578125</v>
      </c>
      <c r="N70" s="91">
        <f>IF(K70&gt;999999999,K70/1073741824," ")</f>
        <v>4.7489509582519531</v>
      </c>
      <c r="O70" s="194" t="s">
        <v>17587</v>
      </c>
      <c r="P70" s="197" t="s">
        <v>18543</v>
      </c>
    </row>
    <row r="71" spans="2:16" ht="20.100000000000001" customHeight="1" x14ac:dyDescent="0.3">
      <c r="B71" s="101">
        <v>61</v>
      </c>
      <c r="C71" s="48" t="s">
        <v>34311</v>
      </c>
      <c r="D71" s="160" t="s">
        <v>5997</v>
      </c>
      <c r="E71" s="36" t="s">
        <v>9299</v>
      </c>
      <c r="F71" s="99">
        <v>6.8</v>
      </c>
      <c r="G71" s="99" t="s">
        <v>704</v>
      </c>
      <c r="H71" s="105" t="s">
        <v>4081</v>
      </c>
      <c r="I71" s="101">
        <v>1965</v>
      </c>
      <c r="J71" s="136"/>
      <c r="K71" s="90">
        <v>2566391556</v>
      </c>
      <c r="L71" s="90">
        <f>IF(K71/1024 &gt;1,K71/1024," ")</f>
        <v>2506241.75390625</v>
      </c>
      <c r="M71" s="90">
        <f>IF(K71/1048576 &gt;1,K71/1048576," ")</f>
        <v>2447.5017127990723</v>
      </c>
      <c r="N71" s="91">
        <f>IF(K71&gt;999999999,K71/1073741824," ")</f>
        <v>2.390138391405344</v>
      </c>
      <c r="O71" s="194" t="s">
        <v>30046</v>
      </c>
      <c r="P71" s="197" t="s">
        <v>18544</v>
      </c>
    </row>
    <row r="72" spans="2:16" ht="20.100000000000001" customHeight="1" x14ac:dyDescent="0.3">
      <c r="B72" s="101">
        <v>62</v>
      </c>
      <c r="C72" s="20" t="s">
        <v>34312</v>
      </c>
      <c r="D72" s="172">
        <v>360</v>
      </c>
      <c r="E72" s="36" t="s">
        <v>9300</v>
      </c>
      <c r="F72" s="104">
        <v>5.7</v>
      </c>
      <c r="G72" s="101" t="s">
        <v>704</v>
      </c>
      <c r="H72" s="101" t="s">
        <v>3739</v>
      </c>
      <c r="I72" s="101">
        <v>2011</v>
      </c>
      <c r="J72" s="101"/>
      <c r="K72" s="90">
        <v>4284917084</v>
      </c>
      <c r="L72" s="90">
        <f>IF(K72/1024 &gt;1,K72/1024," ")</f>
        <v>4184489.33984375</v>
      </c>
      <c r="M72" s="90">
        <f>IF(K72/1048576 &gt;1,K72/1048576," ")</f>
        <v>4086.4153709411621</v>
      </c>
      <c r="N72" s="91">
        <f>IF(K72&gt;999999999,K72/1073741824," ")</f>
        <v>3.9906400106847286</v>
      </c>
      <c r="O72" s="194" t="s">
        <v>17588</v>
      </c>
      <c r="P72" s="197" t="s">
        <v>18545</v>
      </c>
    </row>
    <row r="73" spans="2:16" ht="20.100000000000001" customHeight="1" x14ac:dyDescent="0.3">
      <c r="B73" s="101">
        <v>63</v>
      </c>
      <c r="C73" s="7" t="s">
        <v>34313</v>
      </c>
      <c r="D73" s="159" t="s">
        <v>4938</v>
      </c>
      <c r="E73" s="36" t="s">
        <v>9301</v>
      </c>
      <c r="F73" s="104">
        <v>5.0999999999999996</v>
      </c>
      <c r="G73" s="101" t="s">
        <v>704</v>
      </c>
      <c r="H73" s="101" t="s">
        <v>3782</v>
      </c>
      <c r="I73" s="101">
        <v>2011</v>
      </c>
      <c r="J73" s="101"/>
      <c r="K73" s="90">
        <v>8127496273</v>
      </c>
      <c r="L73" s="90">
        <f>IF(K73/1024 &gt;1,K73/1024," ")</f>
        <v>7937008.0791015625</v>
      </c>
      <c r="M73" s="90">
        <f>IF(K73/1048576 &gt;1,K73/1048576," ")</f>
        <v>7750.9844522476196</v>
      </c>
      <c r="N73" s="91">
        <f>IF(K73&gt;999999999,K73/1073741824," ")</f>
        <v>7.569320754148066</v>
      </c>
      <c r="O73" s="194" t="s">
        <v>17589</v>
      </c>
      <c r="P73" s="197" t="s">
        <v>18546</v>
      </c>
    </row>
    <row r="74" spans="2:16" ht="20.100000000000001" customHeight="1" x14ac:dyDescent="0.3">
      <c r="B74" s="101">
        <v>64</v>
      </c>
      <c r="C74" s="7" t="s">
        <v>34314</v>
      </c>
      <c r="D74" s="159" t="s">
        <v>1907</v>
      </c>
      <c r="E74" s="36" t="s">
        <v>9302</v>
      </c>
      <c r="F74" s="104">
        <v>7.4</v>
      </c>
      <c r="G74" s="99" t="s">
        <v>704</v>
      </c>
      <c r="H74" s="105" t="s">
        <v>5874</v>
      </c>
      <c r="I74" s="101">
        <v>1935</v>
      </c>
      <c r="J74" s="101"/>
      <c r="K74" s="90">
        <v>4596808895</v>
      </c>
      <c r="L74" s="90">
        <f>IF(K74/1024 &gt;1,K74/1024," ")</f>
        <v>4489071.1865234375</v>
      </c>
      <c r="M74" s="90">
        <f>IF(K74/1048576 &gt;1,K74/1048576," ")</f>
        <v>4383.8585805892944</v>
      </c>
      <c r="N74" s="91">
        <f>IF(K74&gt;999999999,K74/1073741824," ")</f>
        <v>4.2811118951067328</v>
      </c>
      <c r="O74" s="194" t="s">
        <v>17590</v>
      </c>
      <c r="P74" s="197" t="s">
        <v>18547</v>
      </c>
    </row>
    <row r="75" spans="2:16" ht="20.100000000000001" customHeight="1" x14ac:dyDescent="0.3">
      <c r="B75" s="101">
        <v>65</v>
      </c>
      <c r="C75" s="12" t="s">
        <v>34316</v>
      </c>
      <c r="D75" s="162">
        <v>42</v>
      </c>
      <c r="E75" s="36" t="s">
        <v>9304</v>
      </c>
      <c r="F75" s="104">
        <v>6.4</v>
      </c>
      <c r="G75" s="101" t="s">
        <v>704</v>
      </c>
      <c r="H75" s="94" t="s">
        <v>3744</v>
      </c>
      <c r="I75" s="101">
        <v>2013</v>
      </c>
      <c r="J75" s="101"/>
      <c r="K75" s="90">
        <v>4333506935</v>
      </c>
      <c r="L75" s="90">
        <f>IF(K75/1024 &gt;1,K75/1024," ")</f>
        <v>4231940.3662109375</v>
      </c>
      <c r="M75" s="90">
        <f>IF(K75/1048576 &gt;1,K75/1048576," ")</f>
        <v>4132.7542638778687</v>
      </c>
      <c r="N75" s="91">
        <f>IF(K75&gt;999999999,K75/1073741824," ")</f>
        <v>4.0358928358182311</v>
      </c>
      <c r="O75" s="194" t="s">
        <v>17591</v>
      </c>
      <c r="P75" s="197" t="s">
        <v>18549</v>
      </c>
    </row>
    <row r="76" spans="2:16" ht="20.100000000000001" customHeight="1" x14ac:dyDescent="0.3">
      <c r="B76" s="101">
        <v>66</v>
      </c>
      <c r="C76" s="7" t="s">
        <v>39198</v>
      </c>
      <c r="D76" s="159" t="s">
        <v>1415</v>
      </c>
      <c r="E76" s="36" t="s">
        <v>14285</v>
      </c>
      <c r="F76" s="104">
        <v>5.5</v>
      </c>
      <c r="G76" s="94" t="s">
        <v>704</v>
      </c>
      <c r="H76" s="94" t="s">
        <v>3750</v>
      </c>
      <c r="I76" s="94">
        <v>2009</v>
      </c>
      <c r="J76" s="94"/>
      <c r="K76" s="108">
        <v>2291318784</v>
      </c>
      <c r="L76" s="90">
        <f>IF(K76/1024 &gt;1,K76/1024," ")</f>
        <v>2237616</v>
      </c>
      <c r="M76" s="90">
        <f>IF(K76/1048576 &gt;1,K76/1048576," ")</f>
        <v>2185.171875</v>
      </c>
      <c r="N76" s="91">
        <f>IF(K76&gt;999999999,K76/1073741824," ")</f>
        <v>2.1339569091796875</v>
      </c>
      <c r="O76" s="199" t="s">
        <v>17525</v>
      </c>
      <c r="P76" s="197" t="s">
        <v>24670</v>
      </c>
    </row>
    <row r="77" spans="2:16" ht="20.100000000000001" customHeight="1" x14ac:dyDescent="0.3">
      <c r="B77" s="101">
        <v>67</v>
      </c>
      <c r="C77" s="48" t="s">
        <v>34317</v>
      </c>
      <c r="D77" s="168" t="s">
        <v>6568</v>
      </c>
      <c r="E77" s="36" t="s">
        <v>9305</v>
      </c>
      <c r="F77" s="99">
        <v>6.6</v>
      </c>
      <c r="G77" s="99" t="s">
        <v>704</v>
      </c>
      <c r="H77" s="101" t="s">
        <v>5871</v>
      </c>
      <c r="I77" s="101">
        <v>2015</v>
      </c>
      <c r="J77" s="101"/>
      <c r="K77" s="90">
        <v>4696860812</v>
      </c>
      <c r="L77" s="90">
        <f>IF(K77/1024 &gt;1,K77/1024," ")</f>
        <v>4586778.13671875</v>
      </c>
      <c r="M77" s="90">
        <f>IF(K77/1048576 &gt;1,K77/1048576," ")</f>
        <v>4479.2755241394043</v>
      </c>
      <c r="N77" s="91">
        <f>IF(K77&gt;999999999,K77/1073741824," ")</f>
        <v>4.374292504042387</v>
      </c>
      <c r="O77" s="194" t="s">
        <v>17592</v>
      </c>
      <c r="P77" s="197" t="s">
        <v>18550</v>
      </c>
    </row>
    <row r="78" spans="2:16" ht="20.100000000000001" customHeight="1" x14ac:dyDescent="0.3">
      <c r="B78" s="101">
        <v>68</v>
      </c>
      <c r="C78" s="29" t="s">
        <v>34318</v>
      </c>
      <c r="D78" s="160" t="s">
        <v>3711</v>
      </c>
      <c r="E78" s="36" t="s">
        <v>9306</v>
      </c>
      <c r="F78" s="104">
        <v>5.0999999999999996</v>
      </c>
      <c r="G78" s="101" t="s">
        <v>704</v>
      </c>
      <c r="H78" s="101" t="s">
        <v>3745</v>
      </c>
      <c r="I78" s="101">
        <v>1990</v>
      </c>
      <c r="J78" s="101"/>
      <c r="K78" s="90">
        <v>1962504540</v>
      </c>
      <c r="L78" s="90">
        <f>IF(K78/1024 &gt;1,K78/1024," ")</f>
        <v>1916508.33984375</v>
      </c>
      <c r="M78" s="90">
        <f>IF(K78/1048576 &gt;1,K78/1048576," ")</f>
        <v>1871.5901756286621</v>
      </c>
      <c r="N78" s="91">
        <f>IF(K78&gt;999999999,K78/1073741824," ")</f>
        <v>1.8277247808873653</v>
      </c>
      <c r="O78" s="194" t="s">
        <v>17593</v>
      </c>
      <c r="P78" s="197" t="s">
        <v>18551</v>
      </c>
    </row>
    <row r="79" spans="2:16" ht="20.100000000000001" customHeight="1" x14ac:dyDescent="0.3">
      <c r="B79" s="101">
        <v>69</v>
      </c>
      <c r="C79" s="111" t="s">
        <v>35514</v>
      </c>
      <c r="D79" s="161" t="s">
        <v>6963</v>
      </c>
      <c r="E79" s="36" t="s">
        <v>11578</v>
      </c>
      <c r="F79" s="99">
        <v>6.1</v>
      </c>
      <c r="G79" s="99" t="s">
        <v>704</v>
      </c>
      <c r="H79" s="105" t="s">
        <v>5878</v>
      </c>
      <c r="I79" s="101">
        <v>2014</v>
      </c>
      <c r="J79" s="101"/>
      <c r="K79" s="90">
        <v>4916957805</v>
      </c>
      <c r="L79" s="90">
        <f>IF(K79/1024 &gt;1,K79/1024," ")</f>
        <v>4801716.6064453125</v>
      </c>
      <c r="M79" s="90">
        <f>IF(K79/1048576 &gt;1,K79/1048576," ")</f>
        <v>4689.1763734817505</v>
      </c>
      <c r="N79" s="91">
        <f>IF(K79&gt;999999999,K79/1073741824," ")</f>
        <v>4.579273802228272</v>
      </c>
      <c r="O79" s="194" t="s">
        <v>17564</v>
      </c>
      <c r="P79" s="197" t="s">
        <v>19986</v>
      </c>
    </row>
    <row r="80" spans="2:16" ht="20.100000000000001" customHeight="1" x14ac:dyDescent="0.3">
      <c r="B80" s="101">
        <v>70</v>
      </c>
      <c r="C80" s="12" t="s">
        <v>34319</v>
      </c>
      <c r="D80" s="159" t="s">
        <v>3070</v>
      </c>
      <c r="E80" s="36" t="s">
        <v>9307</v>
      </c>
      <c r="F80" s="104">
        <v>5.2</v>
      </c>
      <c r="G80" s="101" t="s">
        <v>704</v>
      </c>
      <c r="H80" s="101" t="s">
        <v>3773</v>
      </c>
      <c r="I80" s="101">
        <v>2011</v>
      </c>
      <c r="J80" s="116"/>
      <c r="K80" s="90">
        <v>3247634691</v>
      </c>
      <c r="L80" s="90">
        <f>IF(K80/1024 &gt;1,K80/1024," ")</f>
        <v>3171518.2529296875</v>
      </c>
      <c r="M80" s="90">
        <f>IF(K80/1048576 &gt;1,K80/1048576," ")</f>
        <v>3097.1857938766479</v>
      </c>
      <c r="N80" s="91">
        <f>IF(K80&gt;999999999,K80/1073741824," ")</f>
        <v>3.024595501832664</v>
      </c>
      <c r="O80" s="194" t="s">
        <v>17594</v>
      </c>
      <c r="P80" s="197" t="s">
        <v>18552</v>
      </c>
    </row>
    <row r="81" spans="1:16" ht="20.100000000000001" customHeight="1" x14ac:dyDescent="0.3">
      <c r="B81" s="101">
        <v>71</v>
      </c>
      <c r="C81" s="20" t="s">
        <v>34320</v>
      </c>
      <c r="D81" s="157" t="s">
        <v>9023</v>
      </c>
      <c r="E81" s="36" t="s">
        <v>9308</v>
      </c>
      <c r="F81" s="81">
        <v>5.4</v>
      </c>
      <c r="G81" s="13" t="s">
        <v>704</v>
      </c>
      <c r="H81" s="13" t="s">
        <v>3757</v>
      </c>
      <c r="I81" s="79">
        <v>2019</v>
      </c>
      <c r="J81" s="79"/>
      <c r="K81" s="73">
        <v>5156273397</v>
      </c>
      <c r="L81" s="90">
        <f>IF(K81/1024 &gt;1,K81/1024," ")</f>
        <v>5035423.2392578125</v>
      </c>
      <c r="M81" s="90">
        <f>IF(K81/1048576 &gt;1,K81/1048576," ")</f>
        <v>4917.4055070877075</v>
      </c>
      <c r="N81" s="91">
        <f>IF(K81&gt;999999999,K81/1073741824," ")</f>
        <v>4.8021538155153394</v>
      </c>
      <c r="O81" s="194" t="s">
        <v>17595</v>
      </c>
      <c r="P81" s="197" t="s">
        <v>18553</v>
      </c>
    </row>
    <row r="82" spans="1:16" ht="20.100000000000001" customHeight="1" x14ac:dyDescent="0.3">
      <c r="B82" s="101">
        <v>72</v>
      </c>
      <c r="C82" s="12" t="s">
        <v>34321</v>
      </c>
      <c r="D82" s="171" t="s">
        <v>1863</v>
      </c>
      <c r="E82" s="36" t="s">
        <v>9309</v>
      </c>
      <c r="F82" s="104">
        <v>4.7</v>
      </c>
      <c r="G82" s="94"/>
      <c r="H82" s="94" t="s">
        <v>3750</v>
      </c>
      <c r="I82" s="101">
        <v>2002</v>
      </c>
      <c r="J82" s="101"/>
      <c r="K82" s="90">
        <v>1470203904</v>
      </c>
      <c r="L82" s="90">
        <f>IF(K82/1024 &gt;1,K82/1024," ")</f>
        <v>1435746</v>
      </c>
      <c r="M82" s="90">
        <f>IF(K82/1048576 &gt;1,K82/1048576," ")</f>
        <v>1402.095703125</v>
      </c>
      <c r="N82" s="91">
        <f>IF(K82&gt;999999999,K82/1073741824," ")</f>
        <v>1.3692340850830078</v>
      </c>
      <c r="O82" s="194" t="s">
        <v>17564</v>
      </c>
      <c r="P82" s="197" t="s">
        <v>18554</v>
      </c>
    </row>
    <row r="83" spans="1:16" ht="20.100000000000001" customHeight="1" x14ac:dyDescent="0.3">
      <c r="B83" s="101">
        <v>73</v>
      </c>
      <c r="C83" s="7" t="s">
        <v>34322</v>
      </c>
      <c r="D83" s="159" t="s">
        <v>1908</v>
      </c>
      <c r="E83" s="36" t="s">
        <v>9310</v>
      </c>
      <c r="F83" s="104">
        <v>6.4</v>
      </c>
      <c r="G83" s="94" t="s">
        <v>704</v>
      </c>
      <c r="H83" s="94" t="s">
        <v>3737</v>
      </c>
      <c r="I83" s="101">
        <v>2008</v>
      </c>
      <c r="J83" s="101"/>
      <c r="K83" s="90">
        <v>2794662589</v>
      </c>
      <c r="L83" s="90">
        <f>IF(K83/1024 &gt;1,K83/1024," ")</f>
        <v>2729162.6845703125</v>
      </c>
      <c r="M83" s="90">
        <f>IF(K83/1048576 &gt;1,K83/1048576," ")</f>
        <v>2665.1979341506958</v>
      </c>
      <c r="N83" s="91">
        <f>IF(K83&gt;999999999,K83/1073741824," ")</f>
        <v>2.6027323575690389</v>
      </c>
      <c r="O83" s="194" t="s">
        <v>17596</v>
      </c>
      <c r="P83" s="197" t="s">
        <v>30983</v>
      </c>
    </row>
    <row r="84" spans="1:16" ht="20.100000000000001" customHeight="1" x14ac:dyDescent="0.3">
      <c r="A84" s="299"/>
      <c r="B84" s="101">
        <v>74</v>
      </c>
      <c r="C84" s="12" t="s">
        <v>34323</v>
      </c>
      <c r="D84" s="157" t="s">
        <v>7795</v>
      </c>
      <c r="E84" s="36" t="s">
        <v>9311</v>
      </c>
      <c r="F84" s="131">
        <v>5.9</v>
      </c>
      <c r="G84" s="82"/>
      <c r="H84" s="13" t="s">
        <v>5871</v>
      </c>
      <c r="I84" s="133">
        <v>2017</v>
      </c>
      <c r="J84" s="74"/>
      <c r="K84" s="73">
        <v>4329804216</v>
      </c>
      <c r="L84" s="90">
        <f>IF(K84/1024 &gt;1,K84/1024," ")</f>
        <v>4228324.4296875</v>
      </c>
      <c r="M84" s="90">
        <f>IF(K84/1048576 &gt;1,K84/1048576," ")</f>
        <v>4129.2230758666992</v>
      </c>
      <c r="N84" s="91">
        <f>IF(K84&gt;999999999,K84/1073741824," ")</f>
        <v>4.0324444100260735</v>
      </c>
      <c r="O84" s="194" t="s">
        <v>17597</v>
      </c>
      <c r="P84" s="197" t="s">
        <v>18555</v>
      </c>
    </row>
    <row r="85" spans="1:16" ht="20.100000000000001" customHeight="1" x14ac:dyDescent="0.3">
      <c r="B85" s="101">
        <v>75</v>
      </c>
      <c r="C85" s="12" t="s">
        <v>34324</v>
      </c>
      <c r="D85" s="160" t="s">
        <v>1751</v>
      </c>
      <c r="E85" s="36" t="s">
        <v>9312</v>
      </c>
      <c r="F85" s="104">
        <v>6.1</v>
      </c>
      <c r="G85" s="99" t="s">
        <v>704</v>
      </c>
      <c r="H85" s="101" t="s">
        <v>4081</v>
      </c>
      <c r="I85" s="94">
        <v>2004</v>
      </c>
      <c r="J85" s="94"/>
      <c r="K85" s="90">
        <v>4362889444</v>
      </c>
      <c r="L85" s="90">
        <f>IF(K85/1024 &gt;1,K85/1024," ")</f>
        <v>4260634.22265625</v>
      </c>
      <c r="M85" s="90">
        <f>IF(K85/1048576 &gt;1,K85/1048576," ")</f>
        <v>4160.7756080627441</v>
      </c>
      <c r="N85" s="91">
        <f>IF(K85&gt;999999999,K85/1073741824," ")</f>
        <v>4.0632574297487736</v>
      </c>
      <c r="O85" s="194" t="s">
        <v>17564</v>
      </c>
      <c r="P85" s="197" t="s">
        <v>18556</v>
      </c>
    </row>
    <row r="86" spans="1:16" ht="20.100000000000001" customHeight="1" x14ac:dyDescent="0.3">
      <c r="B86" s="101">
        <v>76</v>
      </c>
      <c r="C86" s="7" t="s">
        <v>42532</v>
      </c>
      <c r="D86" s="159" t="s">
        <v>5665</v>
      </c>
      <c r="E86" s="36" t="s">
        <v>9314</v>
      </c>
      <c r="F86" s="104">
        <v>4.8</v>
      </c>
      <c r="G86" s="101" t="s">
        <v>704</v>
      </c>
      <c r="H86" s="101" t="s">
        <v>3740</v>
      </c>
      <c r="I86" s="101">
        <v>2014</v>
      </c>
      <c r="J86" s="101"/>
      <c r="K86" s="90">
        <v>4873234259</v>
      </c>
      <c r="L86" s="90">
        <f>IF(K86/1024 &gt;1,K86/1024," ")</f>
        <v>4759017.8310546875</v>
      </c>
      <c r="M86" s="90">
        <f>IF(K86/1048576 &gt;1,K86/1048576," ")</f>
        <v>4647.4783506393433</v>
      </c>
      <c r="N86" s="91">
        <f>IF(K86&gt;999999999,K86/1073741824," ")</f>
        <v>4.5385530767962337</v>
      </c>
      <c r="O86" s="194" t="s">
        <v>17599</v>
      </c>
      <c r="P86" s="197" t="s">
        <v>18558</v>
      </c>
    </row>
    <row r="87" spans="1:16" ht="20.100000000000001" customHeight="1" x14ac:dyDescent="0.3">
      <c r="B87" s="101">
        <v>77</v>
      </c>
      <c r="C87" s="7" t="s">
        <v>34326</v>
      </c>
      <c r="D87" s="159" t="s">
        <v>3193</v>
      </c>
      <c r="E87" s="267" t="s">
        <v>9315</v>
      </c>
      <c r="F87" s="104">
        <v>7</v>
      </c>
      <c r="G87" s="101" t="s">
        <v>704</v>
      </c>
      <c r="H87" s="101" t="s">
        <v>3740</v>
      </c>
      <c r="I87" s="101">
        <v>2011</v>
      </c>
      <c r="J87" s="101"/>
      <c r="K87" s="90">
        <v>4139562565</v>
      </c>
      <c r="L87" s="90">
        <f>IF(K87/1024 &gt;1,K87/1024," ")</f>
        <v>4042541.5673828125</v>
      </c>
      <c r="M87" s="90">
        <f>IF(K87/1048576 &gt;1,K87/1048576," ")</f>
        <v>3947.7944993972778</v>
      </c>
      <c r="N87" s="91">
        <f>IF(K87&gt;999999999,K87/1073741824," ")</f>
        <v>3.8552680658176541</v>
      </c>
      <c r="O87" s="194" t="s">
        <v>17600</v>
      </c>
      <c r="P87" s="197" t="s">
        <v>18559</v>
      </c>
    </row>
    <row r="88" spans="1:16" ht="20.100000000000001" customHeight="1" x14ac:dyDescent="0.3">
      <c r="B88" s="101">
        <v>78</v>
      </c>
      <c r="C88" s="7" t="s">
        <v>42533</v>
      </c>
      <c r="D88" s="169" t="s">
        <v>34327</v>
      </c>
      <c r="E88" s="267" t="s">
        <v>9316</v>
      </c>
      <c r="F88" s="104">
        <v>6.9</v>
      </c>
      <c r="G88" s="94" t="s">
        <v>704</v>
      </c>
      <c r="H88" s="94" t="s">
        <v>3738</v>
      </c>
      <c r="I88" s="94">
        <v>2009</v>
      </c>
      <c r="J88" s="94"/>
      <c r="K88" s="108">
        <v>1668521984</v>
      </c>
      <c r="L88" s="90">
        <f>IF(K88/1024 &gt;1,K88/1024," ")</f>
        <v>1629416</v>
      </c>
      <c r="M88" s="90">
        <f>IF(K88/1048576 &gt;1,K88/1048576," ")</f>
        <v>1591.2265625</v>
      </c>
      <c r="N88" s="91">
        <f>IF(K88&gt;999999999,K88/1073741824," ")</f>
        <v>1.5539321899414063</v>
      </c>
      <c r="O88" s="194" t="s">
        <v>30047</v>
      </c>
      <c r="P88" s="197" t="s">
        <v>18560</v>
      </c>
    </row>
    <row r="89" spans="1:16" ht="20.100000000000001" customHeight="1" x14ac:dyDescent="0.3">
      <c r="B89" s="101">
        <v>79</v>
      </c>
      <c r="C89" s="20" t="s">
        <v>34328</v>
      </c>
      <c r="D89" s="160" t="s">
        <v>5759</v>
      </c>
      <c r="E89" s="254" t="s">
        <v>9317</v>
      </c>
      <c r="F89" s="104">
        <v>5.6</v>
      </c>
      <c r="G89" s="101" t="s">
        <v>704</v>
      </c>
      <c r="H89" s="101" t="s">
        <v>3747</v>
      </c>
      <c r="I89" s="101">
        <v>1986</v>
      </c>
      <c r="J89" s="101"/>
      <c r="K89" s="90">
        <v>3308333365</v>
      </c>
      <c r="L89" s="90">
        <f>IF(K89/1024 &gt;1,K89/1024," ")</f>
        <v>3230794.3017578125</v>
      </c>
      <c r="M89" s="90">
        <f>IF(K89/1048576 &gt;1,K89/1048576," ")</f>
        <v>3155.0725603103638</v>
      </c>
      <c r="N89" s="91">
        <f>IF(K89&gt;999999999,K89/1073741824," ")</f>
        <v>3.0811255471780896</v>
      </c>
      <c r="O89" s="194" t="s">
        <v>17601</v>
      </c>
      <c r="P89" s="197" t="s">
        <v>18561</v>
      </c>
    </row>
    <row r="90" spans="1:16" ht="20.100000000000001" customHeight="1" x14ac:dyDescent="0.3">
      <c r="B90" s="101">
        <v>80</v>
      </c>
      <c r="C90" s="102" t="s">
        <v>41696</v>
      </c>
      <c r="D90" s="164">
        <v>54</v>
      </c>
      <c r="E90" s="254" t="s">
        <v>16546</v>
      </c>
      <c r="F90" s="104">
        <v>5.6</v>
      </c>
      <c r="G90" s="101" t="s">
        <v>704</v>
      </c>
      <c r="H90" s="101" t="s">
        <v>3789</v>
      </c>
      <c r="I90" s="101">
        <v>1998</v>
      </c>
      <c r="J90" s="101"/>
      <c r="K90" s="90">
        <v>3231336474</v>
      </c>
      <c r="L90" s="90">
        <f>IF(K90/1024 &gt;1,K90/1024," ")</f>
        <v>3155602.025390625</v>
      </c>
      <c r="M90" s="90">
        <f>IF(K90/1048576 &gt;1,K90/1048576," ")</f>
        <v>3081.6426029205322</v>
      </c>
      <c r="N90" s="91">
        <f>IF(K90&gt;999999999,K90/1073741824," ")</f>
        <v>3.0094166044145823</v>
      </c>
      <c r="O90" s="194" t="s">
        <v>28374</v>
      </c>
      <c r="P90" s="197" t="s">
        <v>28375</v>
      </c>
    </row>
    <row r="91" spans="1:16" ht="20.100000000000001" customHeight="1" x14ac:dyDescent="0.3">
      <c r="B91" s="101">
        <v>81</v>
      </c>
      <c r="C91" s="7" t="s">
        <v>34329</v>
      </c>
      <c r="D91" s="159" t="s">
        <v>4518</v>
      </c>
      <c r="E91" s="254" t="s">
        <v>9318</v>
      </c>
      <c r="F91" s="104">
        <v>7.1</v>
      </c>
      <c r="G91" s="101" t="s">
        <v>704</v>
      </c>
      <c r="H91" s="101" t="s">
        <v>3790</v>
      </c>
      <c r="I91" s="101">
        <v>1963</v>
      </c>
      <c r="J91" s="116"/>
      <c r="K91" s="90">
        <v>7467728337</v>
      </c>
      <c r="L91" s="90">
        <f>IF(K91/1024 &gt;1,K91/1024," ")</f>
        <v>7292703.4541015625</v>
      </c>
      <c r="M91" s="90">
        <f>IF(K91/1048576 &gt;1,K91/1048576," ")</f>
        <v>7121.7807168960571</v>
      </c>
      <c r="N91" s="91">
        <f>IF(K91&gt;999999999,K91/1073741824," ")</f>
        <v>6.9548639813438058</v>
      </c>
      <c r="O91" s="194" t="s">
        <v>17602</v>
      </c>
      <c r="P91" s="197" t="s">
        <v>18562</v>
      </c>
    </row>
    <row r="92" spans="1:16" ht="20.100000000000001" customHeight="1" x14ac:dyDescent="0.3">
      <c r="B92" s="101">
        <v>82</v>
      </c>
      <c r="C92" s="20" t="s">
        <v>34330</v>
      </c>
      <c r="D92" s="157" t="s">
        <v>7844</v>
      </c>
      <c r="E92" s="254" t="s">
        <v>9319</v>
      </c>
      <c r="F92" s="81">
        <v>5.3</v>
      </c>
      <c r="G92" s="13" t="s">
        <v>704</v>
      </c>
      <c r="H92" s="13" t="s">
        <v>4081</v>
      </c>
      <c r="I92" s="79">
        <v>2017</v>
      </c>
      <c r="J92" s="79"/>
      <c r="K92" s="73">
        <v>4448088955</v>
      </c>
      <c r="L92" s="90">
        <f>IF(K92/1024 &gt;1,K92/1024," ")</f>
        <v>4343836.8701171875</v>
      </c>
      <c r="M92" s="90">
        <f>IF(K92/1048576 &gt;1,K92/1048576," ")</f>
        <v>4242.0281934738159</v>
      </c>
      <c r="N92" s="91">
        <f>IF(K92&gt;999999999,K92/1073741824," ")</f>
        <v>4.1426056576892734</v>
      </c>
      <c r="O92" s="194" t="s">
        <v>17603</v>
      </c>
      <c r="P92" s="197" t="s">
        <v>30984</v>
      </c>
    </row>
    <row r="93" spans="1:16" ht="20.100000000000001" customHeight="1" x14ac:dyDescent="0.3">
      <c r="B93" s="101">
        <v>83</v>
      </c>
      <c r="C93" s="48" t="s">
        <v>34331</v>
      </c>
      <c r="D93" s="157" t="s">
        <v>8027</v>
      </c>
      <c r="E93" s="254" t="s">
        <v>9320</v>
      </c>
      <c r="F93" s="81">
        <v>5.3</v>
      </c>
      <c r="G93" s="13" t="s">
        <v>704</v>
      </c>
      <c r="H93" s="13" t="s">
        <v>5892</v>
      </c>
      <c r="I93" s="79">
        <v>2018</v>
      </c>
      <c r="J93" s="79"/>
      <c r="K93" s="73">
        <v>2427307435</v>
      </c>
      <c r="L93" s="90">
        <f>IF(K93/1024 &gt;1,K93/1024," ")</f>
        <v>2370417.4169921875</v>
      </c>
      <c r="M93" s="90">
        <f>IF(K93/1048576 &gt;1,K93/1048576," ")</f>
        <v>2314.8607587814331</v>
      </c>
      <c r="N93" s="91">
        <f>IF(K93&gt;999999999,K93/1073741824," ")</f>
        <v>2.2606062097474933</v>
      </c>
      <c r="O93" s="194" t="s">
        <v>17604</v>
      </c>
      <c r="P93" s="197" t="s">
        <v>18563</v>
      </c>
    </row>
    <row r="94" spans="1:16" ht="20.100000000000001" customHeight="1" x14ac:dyDescent="0.3">
      <c r="B94" s="101">
        <v>84</v>
      </c>
      <c r="C94" s="12" t="s">
        <v>34332</v>
      </c>
      <c r="D94" s="160" t="s">
        <v>1752</v>
      </c>
      <c r="E94" s="254" t="s">
        <v>9321</v>
      </c>
      <c r="F94" s="104">
        <v>5.7</v>
      </c>
      <c r="G94" s="94" t="s">
        <v>704</v>
      </c>
      <c r="H94" s="101" t="s">
        <v>3740</v>
      </c>
      <c r="I94" s="101">
        <v>2000</v>
      </c>
      <c r="J94" s="101"/>
      <c r="K94" s="90">
        <v>4774153564</v>
      </c>
      <c r="L94" s="90">
        <f>IF(K94/1024 &gt;1,K94/1024," ")</f>
        <v>4662259.33984375</v>
      </c>
      <c r="M94" s="90">
        <f>IF(K94/1048576 &gt;1,K94/1048576," ")</f>
        <v>4552.9876365661621</v>
      </c>
      <c r="N94" s="91">
        <f>IF(K94&gt;999999999,K94/1073741824," ")</f>
        <v>4.4462769888341427</v>
      </c>
      <c r="O94" s="194" t="s">
        <v>17605</v>
      </c>
      <c r="P94" s="197" t="s">
        <v>18564</v>
      </c>
    </row>
    <row r="95" spans="1:16" ht="20.100000000000001" customHeight="1" x14ac:dyDescent="0.3">
      <c r="B95" s="101">
        <v>85</v>
      </c>
      <c r="C95" s="12" t="s">
        <v>34333</v>
      </c>
      <c r="D95" s="164" t="s">
        <v>3470</v>
      </c>
      <c r="E95" s="36" t="s">
        <v>9322</v>
      </c>
      <c r="F95" s="104">
        <v>3.9</v>
      </c>
      <c r="G95" s="101"/>
      <c r="H95" s="94" t="s">
        <v>3737</v>
      </c>
      <c r="I95" s="101">
        <v>2010</v>
      </c>
      <c r="J95" s="101"/>
      <c r="K95" s="90">
        <v>1811951743</v>
      </c>
      <c r="L95" s="90">
        <f>IF(K95/1024 &gt;1,K95/1024," ")</f>
        <v>1769484.1240234375</v>
      </c>
      <c r="M95" s="90">
        <f>IF(K95/1048576 &gt;1,K95/1048576," ")</f>
        <v>1728.0118398666382</v>
      </c>
      <c r="N95" s="91">
        <f>IF(K95&gt;999999999,K95/1073741824," ")</f>
        <v>1.6875115623697639</v>
      </c>
      <c r="O95" s="194" t="s">
        <v>17606</v>
      </c>
      <c r="P95" s="197" t="s">
        <v>18565</v>
      </c>
    </row>
    <row r="96" spans="1:16" ht="20.100000000000001" customHeight="1" x14ac:dyDescent="0.3">
      <c r="B96" s="101">
        <v>86</v>
      </c>
      <c r="C96" s="29" t="s">
        <v>34334</v>
      </c>
      <c r="D96" s="161" t="s">
        <v>7017</v>
      </c>
      <c r="E96" s="36" t="s">
        <v>9323</v>
      </c>
      <c r="F96" s="99">
        <v>5</v>
      </c>
      <c r="G96" s="99" t="s">
        <v>704</v>
      </c>
      <c r="H96" s="105" t="s">
        <v>5871</v>
      </c>
      <c r="I96" s="101">
        <v>2015</v>
      </c>
      <c r="J96" s="101"/>
      <c r="K96" s="90">
        <v>3621713511</v>
      </c>
      <c r="L96" s="90">
        <f>IF(K96/1024 &gt;1,K96/1024," ")</f>
        <v>3536829.6005859375</v>
      </c>
      <c r="M96" s="90">
        <f>IF(K96/1048576 &gt;1,K96/1048576," ")</f>
        <v>3453.9351568222046</v>
      </c>
      <c r="N96" s="91">
        <f>IF(K96&gt;999999999,K96/1073741824," ")</f>
        <v>3.3729835515841842</v>
      </c>
      <c r="O96" s="194" t="s">
        <v>17607</v>
      </c>
      <c r="P96" s="197" t="s">
        <v>18566</v>
      </c>
    </row>
    <row r="97" spans="2:16" ht="20.100000000000001" customHeight="1" x14ac:dyDescent="0.3">
      <c r="B97" s="101">
        <v>87</v>
      </c>
      <c r="C97" s="7" t="s">
        <v>34335</v>
      </c>
      <c r="D97" s="160" t="s">
        <v>3655</v>
      </c>
      <c r="E97" s="36" t="s">
        <v>9324</v>
      </c>
      <c r="F97" s="104">
        <v>6.5</v>
      </c>
      <c r="G97" s="101" t="s">
        <v>704</v>
      </c>
      <c r="H97" s="101" t="s">
        <v>3796</v>
      </c>
      <c r="I97" s="101">
        <v>2001</v>
      </c>
      <c r="J97" s="101"/>
      <c r="K97" s="90">
        <v>1730780722</v>
      </c>
      <c r="L97" s="90">
        <f>IF(K97/1024 &gt;1,K97/1024," ")</f>
        <v>1690215.548828125</v>
      </c>
      <c r="M97" s="90">
        <f>IF(K97/1048576 &gt;1,K97/1048576," ")</f>
        <v>1650.6011219024658</v>
      </c>
      <c r="N97" s="91">
        <f>IF(K97&gt;999999999,K97/1073741824," ")</f>
        <v>1.6119151581078768</v>
      </c>
      <c r="O97" s="194" t="s">
        <v>17608</v>
      </c>
      <c r="P97" s="197" t="s">
        <v>18567</v>
      </c>
    </row>
    <row r="98" spans="2:16" ht="20.100000000000001" customHeight="1" x14ac:dyDescent="0.3">
      <c r="B98" s="101">
        <v>88</v>
      </c>
      <c r="C98" s="20" t="s">
        <v>42534</v>
      </c>
      <c r="D98" s="157" t="s">
        <v>8894</v>
      </c>
      <c r="E98" s="254" t="s">
        <v>9325</v>
      </c>
      <c r="F98" s="81">
        <v>5.9</v>
      </c>
      <c r="G98" s="13"/>
      <c r="H98" s="13" t="s">
        <v>3758</v>
      </c>
      <c r="I98" s="79">
        <v>2017</v>
      </c>
      <c r="J98" s="79"/>
      <c r="K98" s="73">
        <v>3343921152</v>
      </c>
      <c r="L98" s="90">
        <f>IF(K98/1024 &gt;1,K98/1024," ")</f>
        <v>3265548</v>
      </c>
      <c r="M98" s="90">
        <f>IF(K98/1048576 &gt;1,K98/1048576," ")</f>
        <v>3189.01171875</v>
      </c>
      <c r="N98" s="91">
        <f>IF(K98&gt;999999999,K98/1073741824," ")</f>
        <v>3.1142692565917969</v>
      </c>
      <c r="O98" s="194" t="s">
        <v>17609</v>
      </c>
      <c r="P98" s="197" t="s">
        <v>18568</v>
      </c>
    </row>
    <row r="99" spans="2:16" ht="20.100000000000001" customHeight="1" x14ac:dyDescent="0.3">
      <c r="B99" s="101">
        <v>89</v>
      </c>
      <c r="C99" s="28" t="s">
        <v>34336</v>
      </c>
      <c r="D99" s="168" t="s">
        <v>7011</v>
      </c>
      <c r="E99" s="36" t="s">
        <v>9326</v>
      </c>
      <c r="F99" s="99">
        <v>6.5</v>
      </c>
      <c r="G99" s="99"/>
      <c r="H99" s="101" t="s">
        <v>7010</v>
      </c>
      <c r="I99" s="101">
        <v>2016</v>
      </c>
      <c r="J99" s="101"/>
      <c r="K99" s="90">
        <v>3825373583</v>
      </c>
      <c r="L99" s="90">
        <f>IF(K99/1024 &gt;1,K99/1024," ")</f>
        <v>3735716.3896484375</v>
      </c>
      <c r="M99" s="90">
        <f>IF(K99/1048576 &gt;1,K99/1048576," ")</f>
        <v>3648.1605367660522</v>
      </c>
      <c r="N99" s="91">
        <f>IF(K99&gt;999999999,K99/1073741824," ")</f>
        <v>3.5626567741855979</v>
      </c>
      <c r="O99" s="194" t="s">
        <v>17610</v>
      </c>
      <c r="P99" s="197" t="s">
        <v>18569</v>
      </c>
    </row>
    <row r="100" spans="2:16" ht="20.100000000000001" customHeight="1" x14ac:dyDescent="0.3">
      <c r="B100" s="101">
        <v>90</v>
      </c>
      <c r="C100" s="12" t="s">
        <v>34337</v>
      </c>
      <c r="D100" s="157" t="s">
        <v>8235</v>
      </c>
      <c r="E100" s="36" t="s">
        <v>9327</v>
      </c>
      <c r="F100" s="131">
        <v>5.4</v>
      </c>
      <c r="G100" s="13" t="s">
        <v>704</v>
      </c>
      <c r="H100" s="13" t="s">
        <v>5892</v>
      </c>
      <c r="I100" s="133">
        <v>2018</v>
      </c>
      <c r="J100" s="74"/>
      <c r="K100" s="73">
        <v>6191915008</v>
      </c>
      <c r="L100" s="90">
        <f>IF(K100/1024 &gt;1,K100/1024," ")</f>
        <v>6046792</v>
      </c>
      <c r="M100" s="90">
        <f>IF(K100/1048576 &gt;1,K100/1048576," ")</f>
        <v>5905.0703125</v>
      </c>
      <c r="N100" s="91">
        <f>IF(K100&gt;999999999,K100/1073741824," ")</f>
        <v>5.7666702270507813</v>
      </c>
      <c r="O100" s="194" t="s">
        <v>17611</v>
      </c>
      <c r="P100" s="197" t="s">
        <v>18570</v>
      </c>
    </row>
    <row r="101" spans="2:16" ht="20.100000000000001" customHeight="1" x14ac:dyDescent="0.3">
      <c r="B101" s="101">
        <v>91</v>
      </c>
      <c r="C101" s="28" t="s">
        <v>34339</v>
      </c>
      <c r="D101" s="161" t="s">
        <v>6994</v>
      </c>
      <c r="E101" s="36" t="s">
        <v>9329</v>
      </c>
      <c r="F101" s="99">
        <v>5.6</v>
      </c>
      <c r="G101" s="99" t="s">
        <v>704</v>
      </c>
      <c r="H101" s="105" t="s">
        <v>4081</v>
      </c>
      <c r="I101" s="101">
        <v>2015</v>
      </c>
      <c r="J101" s="115"/>
      <c r="K101" s="90">
        <v>4617616898</v>
      </c>
      <c r="L101" s="90">
        <f>IF(K101/1024 &gt;1,K101/1024," ")</f>
        <v>4509391.501953125</v>
      </c>
      <c r="M101" s="90">
        <f>IF(K101/1048576 &gt;1,K101/1048576," ")</f>
        <v>4403.7026386260986</v>
      </c>
      <c r="N101" s="91">
        <f>IF(K101&gt;999999999,K101/1073741824," ")</f>
        <v>4.3004908580332994</v>
      </c>
      <c r="O101" s="194" t="s">
        <v>17613</v>
      </c>
      <c r="P101" s="197" t="s">
        <v>18572</v>
      </c>
    </row>
    <row r="102" spans="2:16" ht="20.100000000000001" customHeight="1" x14ac:dyDescent="0.3">
      <c r="B102" s="101">
        <v>92</v>
      </c>
      <c r="C102" s="20" t="s">
        <v>34340</v>
      </c>
      <c r="D102" s="177" t="s">
        <v>32835</v>
      </c>
      <c r="E102" s="36" t="s">
        <v>32836</v>
      </c>
      <c r="F102" s="81">
        <v>6.8</v>
      </c>
      <c r="G102" s="13"/>
      <c r="H102" s="13" t="s">
        <v>3740</v>
      </c>
      <c r="I102" s="79">
        <v>2021</v>
      </c>
      <c r="J102" s="79"/>
      <c r="K102" s="73">
        <v>4369412096</v>
      </c>
      <c r="L102" s="90">
        <f>IF(K102/1024 &gt;1,K102/1024," ")</f>
        <v>4267004</v>
      </c>
      <c r="M102" s="90">
        <f>IF(K102/1048576 &gt;1,K102/1048576," ")</f>
        <v>4166.99609375</v>
      </c>
      <c r="N102" s="91">
        <f>IF(K102&gt;999999999,K102/1073741824," ")</f>
        <v>4.0693321228027344</v>
      </c>
      <c r="O102" s="223" t="s">
        <v>32837</v>
      </c>
      <c r="P102" s="198" t="s">
        <v>32838</v>
      </c>
    </row>
    <row r="103" spans="2:16" ht="20.100000000000001" customHeight="1" x14ac:dyDescent="0.3">
      <c r="B103" s="101">
        <v>93</v>
      </c>
      <c r="C103" s="29" t="s">
        <v>34341</v>
      </c>
      <c r="D103" s="167" t="s">
        <v>8656</v>
      </c>
      <c r="E103" s="36" t="s">
        <v>9330</v>
      </c>
      <c r="F103" s="131">
        <v>5.5</v>
      </c>
      <c r="G103" s="13"/>
      <c r="H103" s="13" t="s">
        <v>3757</v>
      </c>
      <c r="I103" s="133">
        <v>2018</v>
      </c>
      <c r="J103" s="74"/>
      <c r="K103" s="73">
        <v>5892456448</v>
      </c>
      <c r="L103" s="90">
        <f>IF(K103/1024 &gt;1,K103/1024," ")</f>
        <v>5754352</v>
      </c>
      <c r="M103" s="90">
        <f>IF(K103/1048576 &gt;1,K103/1048576," ")</f>
        <v>5619.484375</v>
      </c>
      <c r="N103" s="91">
        <f>IF(K103&gt;999999999,K103/1073741824," ")</f>
        <v>5.4877777099609375</v>
      </c>
      <c r="O103" s="194" t="s">
        <v>17614</v>
      </c>
      <c r="P103" s="197" t="s">
        <v>18573</v>
      </c>
    </row>
    <row r="104" spans="2:16" ht="20.100000000000001" customHeight="1" x14ac:dyDescent="0.3">
      <c r="B104" s="101">
        <v>94</v>
      </c>
      <c r="C104" s="296" t="s">
        <v>34342</v>
      </c>
      <c r="D104" s="173" t="s">
        <v>5553</v>
      </c>
      <c r="E104" s="36" t="s">
        <v>9331</v>
      </c>
      <c r="F104" s="104">
        <v>6.7</v>
      </c>
      <c r="G104" s="101" t="s">
        <v>704</v>
      </c>
      <c r="H104" s="101" t="s">
        <v>3757</v>
      </c>
      <c r="I104" s="101">
        <v>2014</v>
      </c>
      <c r="J104" s="101"/>
      <c r="K104" s="90">
        <v>4351609942</v>
      </c>
      <c r="L104" s="90">
        <f>IF(K104/1024 &gt;1,K104/1024," ")</f>
        <v>4249619.083984375</v>
      </c>
      <c r="M104" s="90">
        <f>IF(K104/1048576 &gt;1,K104/1048576," ")</f>
        <v>4150.0186367034912</v>
      </c>
      <c r="N104" s="91">
        <f>IF(K104&gt;999999999,K104/1073741824," ")</f>
        <v>4.0527525749057531</v>
      </c>
      <c r="O104" s="194" t="s">
        <v>17615</v>
      </c>
      <c r="P104" s="197" t="s">
        <v>18574</v>
      </c>
    </row>
    <row r="105" spans="2:16" ht="20.100000000000001" customHeight="1" x14ac:dyDescent="0.3">
      <c r="B105" s="101">
        <v>95</v>
      </c>
      <c r="C105" s="7" t="s">
        <v>34343</v>
      </c>
      <c r="D105" s="159" t="s">
        <v>1910</v>
      </c>
      <c r="E105" s="36" t="s">
        <v>9332</v>
      </c>
      <c r="F105" s="104">
        <v>3.7</v>
      </c>
      <c r="G105" s="94"/>
      <c r="H105" s="94" t="s">
        <v>3797</v>
      </c>
      <c r="I105" s="101">
        <v>2006</v>
      </c>
      <c r="J105" s="101"/>
      <c r="K105" s="90">
        <v>1079087104</v>
      </c>
      <c r="L105" s="90">
        <f>IF(K105/1024 &gt;1,K105/1024," ")</f>
        <v>1053796</v>
      </c>
      <c r="M105" s="90">
        <f>IF(K105/1048576 &gt;1,K105/1048576," ")</f>
        <v>1029.09765625</v>
      </c>
      <c r="N105" s="91">
        <f>IF(K105&gt;999999999,K105/1073741824," ")</f>
        <v>1.0049781799316406</v>
      </c>
      <c r="O105" s="199" t="s">
        <v>17524</v>
      </c>
      <c r="P105" s="197" t="s">
        <v>18575</v>
      </c>
    </row>
    <row r="106" spans="2:16" ht="20.100000000000001" customHeight="1" x14ac:dyDescent="0.3">
      <c r="B106" s="101">
        <v>96</v>
      </c>
      <c r="C106" s="12" t="s">
        <v>34344</v>
      </c>
      <c r="D106" s="159" t="s">
        <v>3018</v>
      </c>
      <c r="E106" s="36" t="s">
        <v>9333</v>
      </c>
      <c r="F106" s="104">
        <v>5.7</v>
      </c>
      <c r="G106" s="13" t="s">
        <v>704</v>
      </c>
      <c r="H106" s="13" t="s">
        <v>5099</v>
      </c>
      <c r="I106" s="101">
        <v>2002</v>
      </c>
      <c r="J106" s="101"/>
      <c r="K106" s="73">
        <v>4920541184</v>
      </c>
      <c r="L106" s="90">
        <f>IF(K106/1024 &gt;1,K106/1024," ")</f>
        <v>4805216</v>
      </c>
      <c r="M106" s="90">
        <f>IF(K106/1048576 &gt;1,K106/1048576," ")</f>
        <v>4692.59375</v>
      </c>
      <c r="N106" s="91">
        <f>IF(K106&gt;999999999,K106/1073741824," ")</f>
        <v>4.582611083984375</v>
      </c>
      <c r="O106" s="194" t="s">
        <v>17616</v>
      </c>
      <c r="P106" s="197" t="s">
        <v>18576</v>
      </c>
    </row>
    <row r="107" spans="2:16" ht="20.100000000000001" customHeight="1" x14ac:dyDescent="0.3">
      <c r="B107" s="101">
        <v>97</v>
      </c>
      <c r="C107" s="12" t="s">
        <v>34345</v>
      </c>
      <c r="D107" s="160" t="s">
        <v>42</v>
      </c>
      <c r="E107" s="36" t="s">
        <v>9335</v>
      </c>
      <c r="F107" s="104">
        <v>5</v>
      </c>
      <c r="G107" s="13" t="s">
        <v>704</v>
      </c>
      <c r="H107" s="13" t="s">
        <v>8278</v>
      </c>
      <c r="I107" s="101">
        <v>2007</v>
      </c>
      <c r="J107" s="101"/>
      <c r="K107" s="73">
        <v>3091652608</v>
      </c>
      <c r="L107" s="90">
        <f>IF(K107/1024 &gt;1,K107/1024," ")</f>
        <v>3019192</v>
      </c>
      <c r="M107" s="90">
        <f>IF(K107/1048576 &gt;1,K107/1048576," ")</f>
        <v>2948.4296875</v>
      </c>
      <c r="N107" s="91">
        <f>IF(K107&gt;999999999,K107/1073741824," ")</f>
        <v>2.8793258666992188</v>
      </c>
      <c r="O107" s="194" t="s">
        <v>17618</v>
      </c>
      <c r="P107" s="197" t="s">
        <v>18578</v>
      </c>
    </row>
    <row r="108" spans="2:16" ht="20.100000000000001" customHeight="1" x14ac:dyDescent="0.3">
      <c r="B108" s="101">
        <v>98</v>
      </c>
      <c r="C108" s="7" t="s">
        <v>34346</v>
      </c>
      <c r="D108" s="159" t="s">
        <v>1912</v>
      </c>
      <c r="E108" s="36" t="s">
        <v>9336</v>
      </c>
      <c r="F108" s="104">
        <v>5.2</v>
      </c>
      <c r="G108" s="94" t="s">
        <v>704</v>
      </c>
      <c r="H108" s="94" t="s">
        <v>3744</v>
      </c>
      <c r="I108" s="94">
        <v>2002</v>
      </c>
      <c r="J108" s="94"/>
      <c r="K108" s="90">
        <v>4357208415</v>
      </c>
      <c r="L108" s="90">
        <f>IF(K108/1024 &gt;1,K108/1024," ")</f>
        <v>4255086.3427734375</v>
      </c>
      <c r="M108" s="90">
        <f>IF(K108/1048576 &gt;1,K108/1048576," ")</f>
        <v>4155.3577566146851</v>
      </c>
      <c r="N108" s="91">
        <f>IF(K108&gt;999999999,K108/1073741824," ")</f>
        <v>4.0579665591940284</v>
      </c>
      <c r="O108" s="194" t="s">
        <v>17619</v>
      </c>
      <c r="P108" s="197" t="s">
        <v>18579</v>
      </c>
    </row>
    <row r="109" spans="2:16" ht="20.100000000000001" customHeight="1" x14ac:dyDescent="0.3">
      <c r="B109" s="101">
        <v>99</v>
      </c>
      <c r="C109" s="7" t="s">
        <v>34347</v>
      </c>
      <c r="D109" s="159" t="s">
        <v>4604</v>
      </c>
      <c r="E109" s="36" t="s">
        <v>9337</v>
      </c>
      <c r="F109" s="104">
        <v>5.0999999999999996</v>
      </c>
      <c r="G109" s="101"/>
      <c r="H109" s="101" t="s">
        <v>3758</v>
      </c>
      <c r="I109" s="101">
        <v>2013</v>
      </c>
      <c r="J109" s="101"/>
      <c r="K109" s="90">
        <v>3099947492</v>
      </c>
      <c r="L109" s="90">
        <f>IF(K109/1024 &gt;1,K109/1024," ")</f>
        <v>3027292.47265625</v>
      </c>
      <c r="M109" s="90">
        <f>IF(K109/1048576 &gt;1,K109/1048576," ")</f>
        <v>2956.3403053283691</v>
      </c>
      <c r="N109" s="91">
        <f>IF(K109&gt;999999999,K109/1073741824," ")</f>
        <v>2.8870510794222355</v>
      </c>
      <c r="O109" s="194" t="s">
        <v>17620</v>
      </c>
      <c r="P109" s="197" t="s">
        <v>18580</v>
      </c>
    </row>
    <row r="110" spans="2:16" ht="20.100000000000001" customHeight="1" x14ac:dyDescent="0.3">
      <c r="B110" s="101">
        <v>100</v>
      </c>
      <c r="C110" s="7" t="s">
        <v>34348</v>
      </c>
      <c r="D110" s="159" t="s">
        <v>2912</v>
      </c>
      <c r="E110" s="36" t="s">
        <v>9338</v>
      </c>
      <c r="F110" s="104">
        <v>5.6</v>
      </c>
      <c r="G110" s="101" t="s">
        <v>704</v>
      </c>
      <c r="H110" s="101" t="s">
        <v>3740</v>
      </c>
      <c r="I110" s="101">
        <v>1986</v>
      </c>
      <c r="J110" s="101"/>
      <c r="K110" s="90">
        <v>4690601867</v>
      </c>
      <c r="L110" s="90">
        <f>IF(K110/1024 &gt;1,K110/1024," ")</f>
        <v>4580665.8857421875</v>
      </c>
      <c r="M110" s="90">
        <f>IF(K110/1048576 &gt;1,K110/1048576," ")</f>
        <v>4473.306529045105</v>
      </c>
      <c r="N110" s="91">
        <f>IF(K110&gt;999999999,K110/1073741824," ")</f>
        <v>4.3684634072706103</v>
      </c>
      <c r="O110" s="194" t="s">
        <v>17621</v>
      </c>
      <c r="P110" s="197" t="s">
        <v>18581</v>
      </c>
    </row>
    <row r="111" spans="2:16" ht="20.100000000000001" customHeight="1" x14ac:dyDescent="0.3">
      <c r="B111" s="101">
        <v>101</v>
      </c>
      <c r="C111" s="48" t="s">
        <v>34349</v>
      </c>
      <c r="D111" s="161" t="s">
        <v>6613</v>
      </c>
      <c r="E111" s="254" t="s">
        <v>9339</v>
      </c>
      <c r="F111" s="99">
        <v>3.8</v>
      </c>
      <c r="G111" s="99" t="s">
        <v>704</v>
      </c>
      <c r="H111" s="101" t="s">
        <v>5878</v>
      </c>
      <c r="I111" s="101">
        <v>2015</v>
      </c>
      <c r="J111" s="101"/>
      <c r="K111" s="90">
        <v>5403401671</v>
      </c>
      <c r="L111" s="90">
        <f>IF(K111/1024 &gt;1,K111/1024," ")</f>
        <v>5276759.4443359375</v>
      </c>
      <c r="M111" s="90">
        <f>IF(K111/1048576 &gt;1,K111/1048576," ")</f>
        <v>5153.085394859314</v>
      </c>
      <c r="N111" s="91">
        <f>IF(K111&gt;999999999,K111/1073741824," ")</f>
        <v>5.0323099559172988</v>
      </c>
      <c r="O111" s="199" t="s">
        <v>17525</v>
      </c>
      <c r="P111" s="197" t="s">
        <v>18582</v>
      </c>
    </row>
    <row r="112" spans="2:16" ht="20.100000000000001" customHeight="1" x14ac:dyDescent="0.3">
      <c r="B112" s="101">
        <v>102</v>
      </c>
      <c r="C112" s="12" t="s">
        <v>34350</v>
      </c>
      <c r="D112" s="157" t="s">
        <v>7810</v>
      </c>
      <c r="E112" s="254" t="s">
        <v>9340</v>
      </c>
      <c r="F112" s="131">
        <v>5.0999999999999996</v>
      </c>
      <c r="G112" s="13" t="s">
        <v>704</v>
      </c>
      <c r="H112" s="13" t="s">
        <v>5878</v>
      </c>
      <c r="I112" s="133">
        <v>2017</v>
      </c>
      <c r="J112" s="74"/>
      <c r="K112" s="73">
        <v>4697475646</v>
      </c>
      <c r="L112" s="90">
        <f>IF(K112/1024 &gt;1,K112/1024," ")</f>
        <v>4587378.560546875</v>
      </c>
      <c r="M112" s="90">
        <f>IF(K112/1048576 &gt;1,K112/1048576," ")</f>
        <v>4479.8618755340576</v>
      </c>
      <c r="N112" s="91">
        <f>IF(K112&gt;999999999,K112/1073741824," ")</f>
        <v>4.3748651128262281</v>
      </c>
      <c r="O112" s="194" t="s">
        <v>17622</v>
      </c>
      <c r="P112" s="197" t="s">
        <v>18583</v>
      </c>
    </row>
    <row r="113" spans="2:16" ht="20.100000000000001" customHeight="1" x14ac:dyDescent="0.3">
      <c r="B113" s="101">
        <v>103</v>
      </c>
      <c r="C113" s="29" t="s">
        <v>34351</v>
      </c>
      <c r="D113" s="174" t="s">
        <v>6388</v>
      </c>
      <c r="E113" s="36" t="s">
        <v>9341</v>
      </c>
      <c r="F113" s="99">
        <v>6.1</v>
      </c>
      <c r="G113" s="99" t="s">
        <v>704</v>
      </c>
      <c r="H113" s="101" t="s">
        <v>6387</v>
      </c>
      <c r="I113" s="101">
        <v>1951</v>
      </c>
      <c r="J113" s="117"/>
      <c r="K113" s="90">
        <v>3738807390</v>
      </c>
      <c r="L113" s="90">
        <f>IF(K113/1024 &gt;1,K113/1024," ")</f>
        <v>3651179.091796875</v>
      </c>
      <c r="M113" s="90">
        <f>IF(K113/1048576 &gt;1,K113/1048576," ")</f>
        <v>3565.6045818328857</v>
      </c>
      <c r="N113" s="91">
        <f>IF(K113&gt;999999999,K113/1073741824," ")</f>
        <v>3.4820357244461775</v>
      </c>
      <c r="O113" s="194" t="s">
        <v>17623</v>
      </c>
      <c r="P113" s="197" t="s">
        <v>18584</v>
      </c>
    </row>
    <row r="114" spans="2:16" ht="20.100000000000001" customHeight="1" x14ac:dyDescent="0.3">
      <c r="B114" s="101">
        <v>104</v>
      </c>
      <c r="C114" s="29" t="s">
        <v>42541</v>
      </c>
      <c r="D114" s="174" t="s">
        <v>6634</v>
      </c>
      <c r="E114" s="36" t="s">
        <v>9589</v>
      </c>
      <c r="F114" s="99">
        <v>5.2</v>
      </c>
      <c r="G114" s="99"/>
      <c r="H114" s="101" t="s">
        <v>5942</v>
      </c>
      <c r="I114" s="101">
        <v>1989</v>
      </c>
      <c r="J114" s="101"/>
      <c r="K114" s="90">
        <v>3063749621</v>
      </c>
      <c r="L114" s="90">
        <f>IF(K114/1024 &gt;1,K114/1024," ")</f>
        <v>2991942.9892578125</v>
      </c>
      <c r="M114" s="90">
        <f>IF(K114/1048576 &gt;1,K114/1048576," ")</f>
        <v>2921.8193254470825</v>
      </c>
      <c r="N114" s="91">
        <f>IF(K114&gt;999999999,K114/1073741824," ")</f>
        <v>2.8533391850069165</v>
      </c>
      <c r="O114" s="194" t="s">
        <v>17852</v>
      </c>
      <c r="P114" s="197" t="s">
        <v>18827</v>
      </c>
    </row>
    <row r="115" spans="2:16" ht="20.100000000000001" customHeight="1" x14ac:dyDescent="0.3">
      <c r="B115" s="101">
        <v>105</v>
      </c>
      <c r="C115" s="29" t="s">
        <v>34352</v>
      </c>
      <c r="D115" s="159" t="s">
        <v>3733</v>
      </c>
      <c r="E115" s="36" t="s">
        <v>9342</v>
      </c>
      <c r="F115" s="104">
        <v>6.9</v>
      </c>
      <c r="G115" s="101" t="s">
        <v>704</v>
      </c>
      <c r="H115" s="101" t="s">
        <v>3915</v>
      </c>
      <c r="I115" s="101">
        <v>2005</v>
      </c>
      <c r="J115" s="101"/>
      <c r="K115" s="90">
        <v>2634083782</v>
      </c>
      <c r="L115" s="90">
        <f>IF(K115/1024 &gt;1,K115/1024," ")</f>
        <v>2572347.443359375</v>
      </c>
      <c r="M115" s="90">
        <f>IF(K115/1048576 &gt;1,K115/1048576," ")</f>
        <v>2512.0580501556396</v>
      </c>
      <c r="N115" s="91">
        <f>IF(K115&gt;999999999,K115/1073741824," ")</f>
        <v>2.4531816896051168</v>
      </c>
      <c r="O115" s="194" t="s">
        <v>17624</v>
      </c>
      <c r="P115" s="197" t="s">
        <v>18585</v>
      </c>
    </row>
    <row r="116" spans="2:16" ht="20.100000000000001" customHeight="1" x14ac:dyDescent="0.3">
      <c r="B116" s="101">
        <v>106</v>
      </c>
      <c r="C116" s="48" t="s">
        <v>34353</v>
      </c>
      <c r="D116" s="174" t="s">
        <v>6635</v>
      </c>
      <c r="E116" s="36" t="s">
        <v>9343</v>
      </c>
      <c r="F116" s="99">
        <v>6.4</v>
      </c>
      <c r="G116" s="99"/>
      <c r="H116" s="101" t="s">
        <v>5871</v>
      </c>
      <c r="I116" s="101">
        <v>2015</v>
      </c>
      <c r="J116" s="112"/>
      <c r="K116" s="90">
        <v>3980666274</v>
      </c>
      <c r="L116" s="90">
        <f>IF(K116/1024 &gt;1,K116/1024," ")</f>
        <v>3887369.408203125</v>
      </c>
      <c r="M116" s="90">
        <f>IF(K116/1048576 &gt;1,K116/1048576," ")</f>
        <v>3796.2591876983643</v>
      </c>
      <c r="N116" s="91">
        <f>IF(K116&gt;999999999,K116/1073741824," ")</f>
        <v>3.7072843629866838</v>
      </c>
      <c r="O116" s="194" t="s">
        <v>17625</v>
      </c>
      <c r="P116" s="197" t="s">
        <v>18586</v>
      </c>
    </row>
    <row r="117" spans="2:16" ht="20.100000000000001" customHeight="1" x14ac:dyDescent="0.3">
      <c r="B117" s="101">
        <v>107</v>
      </c>
      <c r="C117" s="7" t="s">
        <v>34354</v>
      </c>
      <c r="D117" s="159" t="s">
        <v>362</v>
      </c>
      <c r="E117" s="36" t="s">
        <v>9345</v>
      </c>
      <c r="F117" s="104">
        <v>6.4</v>
      </c>
      <c r="G117" s="13" t="s">
        <v>704</v>
      </c>
      <c r="H117" s="13" t="s">
        <v>5892</v>
      </c>
      <c r="I117" s="101">
        <v>2008</v>
      </c>
      <c r="J117" s="101"/>
      <c r="K117" s="73">
        <v>3057295360</v>
      </c>
      <c r="L117" s="90">
        <f>IF(K117/1024 &gt;1,K117/1024," ")</f>
        <v>2985640</v>
      </c>
      <c r="M117" s="90">
        <f>IF(K117/1048576 &gt;1,K117/1048576," ")</f>
        <v>2915.6640625</v>
      </c>
      <c r="N117" s="91">
        <f>IF(K117&gt;999999999,K117/1073741824," ")</f>
        <v>2.8473281860351563</v>
      </c>
      <c r="O117" s="194" t="s">
        <v>17627</v>
      </c>
      <c r="P117" s="197" t="s">
        <v>18588</v>
      </c>
    </row>
    <row r="118" spans="2:16" ht="20.100000000000001" customHeight="1" x14ac:dyDescent="0.3">
      <c r="B118" s="101">
        <v>108</v>
      </c>
      <c r="C118" s="20" t="s">
        <v>8457</v>
      </c>
      <c r="D118" s="157" t="s">
        <v>8424</v>
      </c>
      <c r="E118" s="254" t="s">
        <v>9344</v>
      </c>
      <c r="F118" s="81">
        <v>5.7</v>
      </c>
      <c r="G118" s="13" t="s">
        <v>704</v>
      </c>
      <c r="H118" s="13" t="s">
        <v>5892</v>
      </c>
      <c r="I118" s="79">
        <v>2018</v>
      </c>
      <c r="J118" s="79"/>
      <c r="K118" s="73">
        <v>5275217920</v>
      </c>
      <c r="L118" s="90">
        <f>IF(K118/1024 &gt;1,K118/1024," ")</f>
        <v>5151580</v>
      </c>
      <c r="M118" s="90">
        <f>IF(K118/1048576 &gt;1,K118/1048576," ")</f>
        <v>5030.83984375</v>
      </c>
      <c r="N118" s="91">
        <f>IF(K118&gt;999999999,K118/1073741824," ")</f>
        <v>4.9129295349121094</v>
      </c>
      <c r="O118" s="194" t="s">
        <v>17626</v>
      </c>
      <c r="P118" s="197" t="s">
        <v>18587</v>
      </c>
    </row>
    <row r="119" spans="2:16" ht="20.100000000000001" customHeight="1" x14ac:dyDescent="0.3">
      <c r="B119" s="101">
        <v>109</v>
      </c>
      <c r="C119" s="7" t="s">
        <v>34355</v>
      </c>
      <c r="D119" s="159" t="s">
        <v>1913</v>
      </c>
      <c r="E119" s="36" t="s">
        <v>9346</v>
      </c>
      <c r="F119" s="104">
        <v>5.8</v>
      </c>
      <c r="G119" s="94" t="s">
        <v>704</v>
      </c>
      <c r="H119" s="94" t="s">
        <v>3764</v>
      </c>
      <c r="I119" s="94">
        <v>2003</v>
      </c>
      <c r="J119" s="94"/>
      <c r="K119" s="90">
        <v>2775784282</v>
      </c>
      <c r="L119" s="90">
        <f>IF(K119/1024 &gt;1,K119/1024," ")</f>
        <v>2710726.837890625</v>
      </c>
      <c r="M119" s="90">
        <f>IF(K119/1048576 &gt;1,K119/1048576," ")</f>
        <v>2647.1941776275635</v>
      </c>
      <c r="N119" s="91">
        <f>IF(K119&gt;999999999,K119/1073741824," ")</f>
        <v>2.5851505640894175</v>
      </c>
      <c r="O119" s="194" t="s">
        <v>17628</v>
      </c>
      <c r="P119" s="197" t="s">
        <v>18589</v>
      </c>
    </row>
    <row r="120" spans="2:16" ht="20.100000000000001" customHeight="1" x14ac:dyDescent="0.3">
      <c r="B120" s="101">
        <v>110</v>
      </c>
      <c r="C120" s="7" t="s">
        <v>34356</v>
      </c>
      <c r="D120" s="168" t="s">
        <v>6215</v>
      </c>
      <c r="E120" s="36" t="s">
        <v>9347</v>
      </c>
      <c r="F120" s="99">
        <v>5.3</v>
      </c>
      <c r="G120" s="101" t="s">
        <v>704</v>
      </c>
      <c r="H120" s="101" t="s">
        <v>6008</v>
      </c>
      <c r="I120" s="101">
        <v>1999</v>
      </c>
      <c r="J120" s="101"/>
      <c r="K120" s="90">
        <v>1588566325</v>
      </c>
      <c r="L120" s="90">
        <f>IF(K120/1024 &gt;1,K120/1024," ")</f>
        <v>1551334.3017578125</v>
      </c>
      <c r="M120" s="90">
        <f>IF(K120/1048576 &gt;1,K120/1048576," ")</f>
        <v>1514.9749040603638</v>
      </c>
      <c r="N120" s="91">
        <f>IF(K120&gt;999999999,K120/1073741824," ")</f>
        <v>1.479467679746449</v>
      </c>
      <c r="O120" s="194" t="s">
        <v>29661</v>
      </c>
      <c r="P120" s="197" t="s">
        <v>18590</v>
      </c>
    </row>
    <row r="121" spans="2:16" ht="20.100000000000001" customHeight="1" x14ac:dyDescent="0.3">
      <c r="B121" s="101">
        <v>111</v>
      </c>
      <c r="C121" s="12" t="s">
        <v>34357</v>
      </c>
      <c r="D121" s="159" t="s">
        <v>4527</v>
      </c>
      <c r="E121" s="36" t="s">
        <v>9348</v>
      </c>
      <c r="F121" s="104">
        <v>5.0999999999999996</v>
      </c>
      <c r="G121" s="101" t="s">
        <v>704</v>
      </c>
      <c r="H121" s="101" t="s">
        <v>3739</v>
      </c>
      <c r="I121" s="101">
        <v>2012</v>
      </c>
      <c r="J121" s="101"/>
      <c r="K121" s="90">
        <v>4189546848</v>
      </c>
      <c r="L121" s="90">
        <f>IF(K121/1024 &gt;1,K121/1024," ")</f>
        <v>4091354.34375</v>
      </c>
      <c r="M121" s="90">
        <f>IF(K121/1048576 &gt;1,K121/1048576," ")</f>
        <v>3995.4632263183594</v>
      </c>
      <c r="N121" s="91">
        <f>IF(K121&gt;999999999,K121/1073741824," ")</f>
        <v>3.9018195569515228</v>
      </c>
      <c r="O121" s="194" t="s">
        <v>17629</v>
      </c>
      <c r="P121" s="197" t="s">
        <v>18591</v>
      </c>
    </row>
    <row r="122" spans="2:16" ht="20.100000000000001" customHeight="1" x14ac:dyDescent="0.3">
      <c r="B122" s="101">
        <v>112</v>
      </c>
      <c r="C122" s="7" t="s">
        <v>34358</v>
      </c>
      <c r="D122" s="159" t="s">
        <v>5432</v>
      </c>
      <c r="E122" s="36" t="s">
        <v>9349</v>
      </c>
      <c r="F122" s="104">
        <v>6</v>
      </c>
      <c r="G122" s="101" t="s">
        <v>704</v>
      </c>
      <c r="H122" s="101" t="s">
        <v>5311</v>
      </c>
      <c r="I122" s="101">
        <v>1959</v>
      </c>
      <c r="J122" s="116"/>
      <c r="K122" s="90">
        <v>4863186090</v>
      </c>
      <c r="L122" s="90">
        <f>IF(K122/1024 &gt;1,K122/1024," ")</f>
        <v>4749205.166015625</v>
      </c>
      <c r="M122" s="90">
        <f>IF(K122/1048576 &gt;1,K122/1048576," ")</f>
        <v>4637.8956699371338</v>
      </c>
      <c r="N122" s="91">
        <f>IF(K122&gt;999999999,K122/1073741824," ")</f>
        <v>4.5291949901729822</v>
      </c>
      <c r="O122" s="194" t="s">
        <v>17630</v>
      </c>
      <c r="P122" s="197" t="s">
        <v>18592</v>
      </c>
    </row>
    <row r="123" spans="2:16" ht="20.100000000000001" customHeight="1" x14ac:dyDescent="0.3">
      <c r="B123" s="101">
        <v>113</v>
      </c>
      <c r="C123" s="7" t="s">
        <v>34359</v>
      </c>
      <c r="D123" s="157" t="s">
        <v>8741</v>
      </c>
      <c r="E123" s="254" t="s">
        <v>9351</v>
      </c>
      <c r="F123" s="131">
        <v>6.3</v>
      </c>
      <c r="G123" s="13" t="s">
        <v>704</v>
      </c>
      <c r="H123" s="13" t="s">
        <v>3744</v>
      </c>
      <c r="I123" s="133">
        <v>2019</v>
      </c>
      <c r="J123" s="74"/>
      <c r="K123" s="73">
        <v>5500563456</v>
      </c>
      <c r="L123" s="90">
        <f>IF(K123/1024 &gt;1,K123/1024," ")</f>
        <v>5371644</v>
      </c>
      <c r="M123" s="90">
        <f>IF(K123/1048576 &gt;1,K123/1048576," ")</f>
        <v>5245.74609375</v>
      </c>
      <c r="N123" s="91">
        <f>IF(K123&gt;999999999,K123/1073741824," ")</f>
        <v>5.1227989196777344</v>
      </c>
      <c r="O123" s="194" t="s">
        <v>17631</v>
      </c>
      <c r="P123" s="197" t="s">
        <v>18594</v>
      </c>
    </row>
    <row r="124" spans="2:16" ht="20.100000000000001" customHeight="1" x14ac:dyDescent="0.3">
      <c r="B124" s="101">
        <v>114</v>
      </c>
      <c r="C124" s="20" t="s">
        <v>34360</v>
      </c>
      <c r="D124" s="161" t="s">
        <v>7564</v>
      </c>
      <c r="E124" s="254" t="s">
        <v>9352</v>
      </c>
      <c r="F124" s="99">
        <v>4.9000000000000004</v>
      </c>
      <c r="G124" s="99"/>
      <c r="H124" s="105" t="s">
        <v>4081</v>
      </c>
      <c r="I124" s="101">
        <v>2015</v>
      </c>
      <c r="J124" s="101"/>
      <c r="K124" s="90">
        <v>4777466454</v>
      </c>
      <c r="L124" s="90">
        <f>IF(K124/1024 &gt;1,K124/1024," ")</f>
        <v>4665494.583984375</v>
      </c>
      <c r="M124" s="90">
        <f>IF(K124/1048576 &gt;1,K124/1048576," ")</f>
        <v>4556.1470546722412</v>
      </c>
      <c r="N124" s="91">
        <f>IF(K124&gt;999999999,K124/1073741824," ")</f>
        <v>4.4493623580783606</v>
      </c>
      <c r="O124" s="199" t="s">
        <v>17521</v>
      </c>
      <c r="P124" s="197" t="s">
        <v>18595</v>
      </c>
    </row>
    <row r="125" spans="2:16" ht="20.100000000000001" customHeight="1" x14ac:dyDescent="0.3">
      <c r="B125" s="101">
        <v>115</v>
      </c>
      <c r="C125" s="20" t="s">
        <v>34361</v>
      </c>
      <c r="D125" s="167" t="s">
        <v>7949</v>
      </c>
      <c r="E125" s="254" t="s">
        <v>9353</v>
      </c>
      <c r="F125" s="81">
        <v>6.2</v>
      </c>
      <c r="G125" s="13" t="s">
        <v>704</v>
      </c>
      <c r="H125" s="13" t="s">
        <v>5881</v>
      </c>
      <c r="I125" s="79">
        <v>2017</v>
      </c>
      <c r="J125" s="79"/>
      <c r="K125" s="73">
        <v>4604498671</v>
      </c>
      <c r="L125" s="90">
        <f>IF(K125/1024 &gt;1,K125/1024," ")</f>
        <v>4496580.7333984375</v>
      </c>
      <c r="M125" s="90">
        <f>IF(K125/1048576 &gt;1,K125/1048576," ")</f>
        <v>4391.1921224594116</v>
      </c>
      <c r="N125" s="91">
        <f>IF(K125&gt;999999999,K125/1073741824," ")</f>
        <v>4.2882735570892692</v>
      </c>
      <c r="O125" s="194" t="s">
        <v>30048</v>
      </c>
      <c r="P125" s="197" t="s">
        <v>18596</v>
      </c>
    </row>
    <row r="126" spans="2:16" ht="20.100000000000001" customHeight="1" x14ac:dyDescent="0.3">
      <c r="B126" s="101">
        <v>116</v>
      </c>
      <c r="C126" s="48" t="s">
        <v>34363</v>
      </c>
      <c r="D126" s="160" t="s">
        <v>5982</v>
      </c>
      <c r="E126" s="36" t="s">
        <v>9355</v>
      </c>
      <c r="F126" s="99">
        <v>6.1</v>
      </c>
      <c r="G126" s="101"/>
      <c r="H126" s="101" t="s">
        <v>5981</v>
      </c>
      <c r="I126" s="101">
        <v>1980</v>
      </c>
      <c r="J126" s="101"/>
      <c r="K126" s="90">
        <v>1972503019</v>
      </c>
      <c r="L126" s="90">
        <f>IF(K126/1024 &gt;1,K126/1024," ")</f>
        <v>1926272.4794921875</v>
      </c>
      <c r="M126" s="90">
        <f>IF(K126/1048576 &gt;1,K126/1048576," ")</f>
        <v>1881.1254682540894</v>
      </c>
      <c r="N126" s="91">
        <f>IF(K126&gt;999999999,K126/1073741824," ")</f>
        <v>1.8370365900918841</v>
      </c>
      <c r="O126" s="194" t="s">
        <v>17633</v>
      </c>
      <c r="P126" s="197" t="s">
        <v>18598</v>
      </c>
    </row>
    <row r="127" spans="2:16" ht="20.100000000000001" customHeight="1" x14ac:dyDescent="0.3">
      <c r="B127" s="101">
        <v>117</v>
      </c>
      <c r="C127" s="12" t="s">
        <v>34362</v>
      </c>
      <c r="D127" s="159" t="s">
        <v>1914</v>
      </c>
      <c r="E127" s="36" t="s">
        <v>9354</v>
      </c>
      <c r="F127" s="104">
        <v>5.8</v>
      </c>
      <c r="G127" s="101" t="s">
        <v>704</v>
      </c>
      <c r="H127" s="101" t="s">
        <v>3756</v>
      </c>
      <c r="I127" s="101">
        <v>1989</v>
      </c>
      <c r="J127" s="116"/>
      <c r="K127" s="90">
        <v>4008851603</v>
      </c>
      <c r="L127" s="90">
        <f>IF(K127/1024 &gt;1,K127/1024," ")</f>
        <v>3914894.1435546875</v>
      </c>
      <c r="M127" s="90">
        <f>IF(K127/1048576 &gt;1,K127/1048576," ")</f>
        <v>3823.1388120651245</v>
      </c>
      <c r="N127" s="91">
        <f>IF(K127&gt;999999999,K127/1073741824," ")</f>
        <v>3.7335339961573482</v>
      </c>
      <c r="O127" s="194" t="s">
        <v>17632</v>
      </c>
      <c r="P127" s="197" t="s">
        <v>18597</v>
      </c>
    </row>
    <row r="128" spans="2:16" ht="20.100000000000001" customHeight="1" x14ac:dyDescent="0.3">
      <c r="B128" s="101">
        <v>118</v>
      </c>
      <c r="C128" s="7" t="s">
        <v>34364</v>
      </c>
      <c r="D128" s="168" t="s">
        <v>7181</v>
      </c>
      <c r="E128" s="254" t="s">
        <v>9356</v>
      </c>
      <c r="F128" s="99">
        <v>5.5</v>
      </c>
      <c r="G128" s="99" t="s">
        <v>704</v>
      </c>
      <c r="H128" s="105" t="s">
        <v>5892</v>
      </c>
      <c r="I128" s="101">
        <v>1995</v>
      </c>
      <c r="J128" s="101"/>
      <c r="K128" s="90">
        <v>3703768072</v>
      </c>
      <c r="L128" s="90">
        <f>IF(K128/1024 &gt;1,K128/1024," ")</f>
        <v>3616961.0078125</v>
      </c>
      <c r="M128" s="90">
        <f>IF(K128/1048576 &gt;1,K128/1048576," ")</f>
        <v>3532.1884841918945</v>
      </c>
      <c r="N128" s="91">
        <f>IF(K128&gt;999999999,K128/1073741824," ")</f>
        <v>3.449402816593647</v>
      </c>
      <c r="O128" s="194" t="s">
        <v>17634</v>
      </c>
      <c r="P128" s="197" t="s">
        <v>18599</v>
      </c>
    </row>
    <row r="129" spans="1:16" ht="20.100000000000001" customHeight="1" x14ac:dyDescent="0.3">
      <c r="A129" s="297"/>
      <c r="B129" s="101">
        <v>119</v>
      </c>
      <c r="C129" s="20" t="s">
        <v>34365</v>
      </c>
      <c r="D129" s="157" t="s">
        <v>8581</v>
      </c>
      <c r="E129" s="36" t="s">
        <v>9357</v>
      </c>
      <c r="F129" s="81">
        <v>5.9</v>
      </c>
      <c r="G129" s="13" t="s">
        <v>704</v>
      </c>
      <c r="H129" s="13" t="s">
        <v>5871</v>
      </c>
      <c r="I129" s="79">
        <v>2016</v>
      </c>
      <c r="J129" s="79"/>
      <c r="K129" s="73">
        <v>4224253952</v>
      </c>
      <c r="L129" s="90">
        <f>IF(K129/1024 &gt;1,K129/1024," ")</f>
        <v>4125248</v>
      </c>
      <c r="M129" s="90">
        <f>IF(K129/1048576 &gt;1,K129/1048576," ")</f>
        <v>4028.5625</v>
      </c>
      <c r="N129" s="91">
        <f>IF(K129&gt;999999999,K129/1073741824," ")</f>
        <v>3.93414306640625</v>
      </c>
      <c r="O129" s="199" t="s">
        <v>17526</v>
      </c>
      <c r="P129" s="197" t="s">
        <v>30985</v>
      </c>
    </row>
    <row r="130" spans="1:16" ht="20.100000000000001" customHeight="1" x14ac:dyDescent="0.3">
      <c r="B130" s="101">
        <v>120</v>
      </c>
      <c r="C130" s="7" t="s">
        <v>34366</v>
      </c>
      <c r="D130" s="159" t="s">
        <v>5475</v>
      </c>
      <c r="E130" s="36" t="s">
        <v>9358</v>
      </c>
      <c r="F130" s="104">
        <v>7.1</v>
      </c>
      <c r="G130" s="101" t="s">
        <v>704</v>
      </c>
      <c r="H130" s="101" t="s">
        <v>3967</v>
      </c>
      <c r="I130" s="101">
        <v>1967</v>
      </c>
      <c r="J130" s="101"/>
      <c r="K130" s="90">
        <v>3033111027</v>
      </c>
      <c r="L130" s="90">
        <f>IF(K130/1024 &gt;1,K130/1024," ")</f>
        <v>2962022.4873046875</v>
      </c>
      <c r="M130" s="90">
        <f>IF(K130/1048576 &gt;1,K130/1048576," ")</f>
        <v>2892.6000852584839</v>
      </c>
      <c r="N130" s="91">
        <f>IF(K130&gt;999999999,K130/1073741824," ")</f>
        <v>2.8248047707602382</v>
      </c>
      <c r="O130" s="194" t="s">
        <v>17635</v>
      </c>
      <c r="P130" s="197" t="s">
        <v>18600</v>
      </c>
    </row>
    <row r="131" spans="1:16" ht="20.100000000000001" customHeight="1" x14ac:dyDescent="0.3">
      <c r="B131" s="101">
        <v>121</v>
      </c>
      <c r="C131" s="12" t="s">
        <v>34368</v>
      </c>
      <c r="D131" s="160" t="s">
        <v>1864</v>
      </c>
      <c r="E131" s="36" t="s">
        <v>9360</v>
      </c>
      <c r="F131" s="104">
        <v>7</v>
      </c>
      <c r="G131" s="94"/>
      <c r="H131" s="94" t="s">
        <v>3916</v>
      </c>
      <c r="I131" s="101">
        <v>1942</v>
      </c>
      <c r="J131" s="101"/>
      <c r="K131" s="90">
        <v>1353383776</v>
      </c>
      <c r="L131" s="90">
        <f>IF(K131/1024 &gt;1,K131/1024," ")</f>
        <v>1321663.84375</v>
      </c>
      <c r="M131" s="90">
        <f>IF(K131/1048576 &gt;1,K131/1048576," ")</f>
        <v>1290.6873474121094</v>
      </c>
      <c r="N131" s="91">
        <f>IF(K131&gt;999999999,K131/1073741824," ")</f>
        <v>1.2604368627071381</v>
      </c>
      <c r="O131" s="199" t="s">
        <v>17525</v>
      </c>
      <c r="P131" s="197" t="s">
        <v>18602</v>
      </c>
    </row>
    <row r="132" spans="1:16" ht="20.100000000000001" customHeight="1" x14ac:dyDescent="0.3">
      <c r="B132" s="101">
        <v>122</v>
      </c>
      <c r="C132" s="20" t="s">
        <v>34014</v>
      </c>
      <c r="D132" s="261" t="s">
        <v>33766</v>
      </c>
      <c r="E132" s="36" t="s">
        <v>33767</v>
      </c>
      <c r="F132" s="81">
        <v>5.3</v>
      </c>
      <c r="G132" s="13" t="s">
        <v>704</v>
      </c>
      <c r="H132" s="13" t="s">
        <v>3744</v>
      </c>
      <c r="I132" s="79">
        <v>2021</v>
      </c>
      <c r="J132" s="79"/>
      <c r="K132" s="73">
        <v>3936866304</v>
      </c>
      <c r="L132" s="90">
        <f>IF(K132/1024 &gt;1,K132/1024," ")</f>
        <v>3844596</v>
      </c>
      <c r="M132" s="90">
        <f>IF(K132/1048576 &gt;1,K132/1048576," ")</f>
        <v>3754.48828125</v>
      </c>
      <c r="N132" s="91">
        <f>IF(K132&gt;999999999,K132/1073741824," ")</f>
        <v>3.6664924621582031</v>
      </c>
      <c r="O132" s="223" t="s">
        <v>22978</v>
      </c>
      <c r="P132" s="198" t="s">
        <v>33768</v>
      </c>
    </row>
    <row r="133" spans="1:16" ht="20.100000000000001" customHeight="1" x14ac:dyDescent="0.3">
      <c r="B133" s="101">
        <v>123</v>
      </c>
      <c r="C133" s="12" t="s">
        <v>34369</v>
      </c>
      <c r="D133" s="159" t="s">
        <v>1243</v>
      </c>
      <c r="E133" s="36" t="s">
        <v>9361</v>
      </c>
      <c r="F133" s="104">
        <v>7.6</v>
      </c>
      <c r="G133" s="94"/>
      <c r="H133" s="101" t="s">
        <v>4104</v>
      </c>
      <c r="I133" s="101">
        <v>1960</v>
      </c>
      <c r="J133" s="101"/>
      <c r="K133" s="90">
        <v>4862234608</v>
      </c>
      <c r="L133" s="90">
        <f>IF(K133/1024 &gt;1,K133/1024," ")</f>
        <v>4748275.984375</v>
      </c>
      <c r="M133" s="90">
        <f>IF(K133/1048576 &gt;1,K133/1048576," ")</f>
        <v>4636.9882659912109</v>
      </c>
      <c r="N133" s="91">
        <f>IF(K133&gt;999999999,K133/1073741824," ")</f>
        <v>4.5283088535070419</v>
      </c>
      <c r="O133" s="194" t="s">
        <v>17637</v>
      </c>
      <c r="P133" s="197" t="s">
        <v>18603</v>
      </c>
    </row>
    <row r="134" spans="1:16" ht="20.100000000000001" customHeight="1" x14ac:dyDescent="0.3">
      <c r="B134" s="101">
        <v>124</v>
      </c>
      <c r="C134" s="12" t="s">
        <v>34370</v>
      </c>
      <c r="D134" s="164" t="s">
        <v>4605</v>
      </c>
      <c r="E134" s="36" t="s">
        <v>9362</v>
      </c>
      <c r="F134" s="104">
        <v>4.3</v>
      </c>
      <c r="G134" s="101" t="s">
        <v>704</v>
      </c>
      <c r="H134" s="101" t="s">
        <v>3756</v>
      </c>
      <c r="I134" s="101">
        <v>2000</v>
      </c>
      <c r="J134" s="101"/>
      <c r="K134" s="90">
        <v>1684871525</v>
      </c>
      <c r="L134" s="90">
        <f>IF(K134/1024 &gt;1,K134/1024," ")</f>
        <v>1645382.3486328125</v>
      </c>
      <c r="M134" s="90">
        <f>IF(K134/1048576 &gt;1,K134/1048576," ")</f>
        <v>1606.818699836731</v>
      </c>
      <c r="N134" s="91">
        <f>IF(K134&gt;999999999,K134/1073741824," ")</f>
        <v>1.5691588865593076</v>
      </c>
      <c r="O134" s="194" t="s">
        <v>17638</v>
      </c>
      <c r="P134" s="197" t="s">
        <v>18604</v>
      </c>
    </row>
    <row r="135" spans="1:16" ht="20.100000000000001" customHeight="1" x14ac:dyDescent="0.3">
      <c r="B135" s="101">
        <v>125</v>
      </c>
      <c r="C135" s="7" t="s">
        <v>34371</v>
      </c>
      <c r="D135" s="159" t="s">
        <v>5231</v>
      </c>
      <c r="E135" s="36" t="s">
        <v>9363</v>
      </c>
      <c r="F135" s="104">
        <v>6.3</v>
      </c>
      <c r="G135" s="101" t="s">
        <v>704</v>
      </c>
      <c r="H135" s="101" t="s">
        <v>3745</v>
      </c>
      <c r="I135" s="101">
        <v>1991</v>
      </c>
      <c r="J135" s="101"/>
      <c r="K135" s="90">
        <v>2336102866</v>
      </c>
      <c r="L135" s="90">
        <f>IF(K135/1024 &gt;1,K135/1024," ")</f>
        <v>2281350.455078125</v>
      </c>
      <c r="M135" s="90">
        <f>IF(K135/1048576 &gt;1,K135/1048576," ")</f>
        <v>2227.8813037872314</v>
      </c>
      <c r="N135" s="91">
        <f>IF(K135&gt;999999999,K135/1073741824," ")</f>
        <v>2.1756653357297182</v>
      </c>
      <c r="O135" s="194" t="s">
        <v>17639</v>
      </c>
      <c r="P135" s="197" t="s">
        <v>18605</v>
      </c>
    </row>
    <row r="136" spans="1:16" ht="20.100000000000001" customHeight="1" x14ac:dyDescent="0.3">
      <c r="B136" s="101">
        <v>126</v>
      </c>
      <c r="C136" s="12" t="s">
        <v>34372</v>
      </c>
      <c r="D136" s="159" t="s">
        <v>4376</v>
      </c>
      <c r="E136" s="36" t="s">
        <v>9364</v>
      </c>
      <c r="F136" s="104">
        <v>6.7</v>
      </c>
      <c r="G136" s="101" t="s">
        <v>704</v>
      </c>
      <c r="H136" s="101" t="s">
        <v>4372</v>
      </c>
      <c r="I136" s="101">
        <v>2013</v>
      </c>
      <c r="J136" s="101"/>
      <c r="K136" s="90">
        <v>4716250319</v>
      </c>
      <c r="L136" s="90">
        <f>IF(K136/1024 &gt;1,K136/1024," ")</f>
        <v>4605713.2021484375</v>
      </c>
      <c r="M136" s="90">
        <f>IF(K136/1048576 &gt;1,K136/1048576," ")</f>
        <v>4497.7667989730835</v>
      </c>
      <c r="N136" s="91">
        <f>IF(K136&gt;999999999,K136/1073741824," ")</f>
        <v>4.3923503896221519</v>
      </c>
      <c r="O136" s="194" t="s">
        <v>17640</v>
      </c>
      <c r="P136" s="197" t="s">
        <v>18606</v>
      </c>
    </row>
    <row r="137" spans="1:16" ht="20.100000000000001" customHeight="1" x14ac:dyDescent="0.3">
      <c r="B137" s="101">
        <v>127</v>
      </c>
      <c r="C137" s="12" t="s">
        <v>34373</v>
      </c>
      <c r="D137" s="160" t="s">
        <v>4989</v>
      </c>
      <c r="E137" s="254" t="s">
        <v>9365</v>
      </c>
      <c r="F137" s="104">
        <v>6.4</v>
      </c>
      <c r="G137" s="101" t="s">
        <v>704</v>
      </c>
      <c r="H137" s="101" t="s">
        <v>3889</v>
      </c>
      <c r="I137" s="101">
        <v>2002</v>
      </c>
      <c r="J137" s="101"/>
      <c r="K137" s="90">
        <v>3453853176</v>
      </c>
      <c r="L137" s="90">
        <f>IF(K137/1024 &gt;1,K137/1024," ")</f>
        <v>3372903.4921875</v>
      </c>
      <c r="M137" s="90">
        <f>IF(K137/1048576 &gt;1,K137/1048576," ")</f>
        <v>3293.8510665893555</v>
      </c>
      <c r="N137" s="91">
        <f>IF(K137&gt;999999999,K137/1073741824," ")</f>
        <v>3.2166514322161674</v>
      </c>
      <c r="O137" s="194" t="s">
        <v>17641</v>
      </c>
      <c r="P137" s="197" t="s">
        <v>18607</v>
      </c>
    </row>
    <row r="138" spans="1:16" ht="20.100000000000001" customHeight="1" x14ac:dyDescent="0.3">
      <c r="B138" s="101">
        <v>128</v>
      </c>
      <c r="C138" s="28" t="s">
        <v>34374</v>
      </c>
      <c r="D138" s="168" t="s">
        <v>6695</v>
      </c>
      <c r="E138" s="36" t="s">
        <v>9366</v>
      </c>
      <c r="F138" s="99">
        <v>4.7</v>
      </c>
      <c r="G138" s="99"/>
      <c r="H138" s="101" t="s">
        <v>3937</v>
      </c>
      <c r="I138" s="101">
        <v>1996</v>
      </c>
      <c r="J138" s="101"/>
      <c r="K138" s="90">
        <v>5882148373</v>
      </c>
      <c r="L138" s="90">
        <f>IF(K138/1024 &gt;1,K138/1024," ")</f>
        <v>5744285.5205078125</v>
      </c>
      <c r="M138" s="90">
        <f>IF(K138/1048576 &gt;1,K138/1048576," ")</f>
        <v>5609.6538286209106</v>
      </c>
      <c r="N138" s="91">
        <f>IF(K138&gt;999999999,K138/1073741824," ")</f>
        <v>5.4781775670126081</v>
      </c>
      <c r="O138" s="194" t="s">
        <v>17619</v>
      </c>
      <c r="P138" s="197" t="s">
        <v>18608</v>
      </c>
    </row>
    <row r="139" spans="1:16" ht="20.100000000000001" customHeight="1" x14ac:dyDescent="0.3">
      <c r="B139" s="101">
        <v>129</v>
      </c>
      <c r="C139" s="7" t="s">
        <v>34375</v>
      </c>
      <c r="D139" s="160" t="s">
        <v>4667</v>
      </c>
      <c r="E139" s="254" t="s">
        <v>9367</v>
      </c>
      <c r="F139" s="104">
        <v>7</v>
      </c>
      <c r="G139" s="101" t="s">
        <v>704</v>
      </c>
      <c r="H139" s="101" t="s">
        <v>4666</v>
      </c>
      <c r="I139" s="101">
        <v>1967</v>
      </c>
      <c r="J139" s="101"/>
      <c r="K139" s="90">
        <v>3212257080</v>
      </c>
      <c r="L139" s="90">
        <f>IF(K139/1024 &gt;1,K139/1024," ")</f>
        <v>3136969.8046875</v>
      </c>
      <c r="M139" s="90">
        <f>IF(K139/1048576 &gt;1,K139/1048576," ")</f>
        <v>3063.4470748901367</v>
      </c>
      <c r="N139" s="91">
        <f>IF(K139&gt;999999999,K139/1073741824," ")</f>
        <v>2.9916475340723991</v>
      </c>
      <c r="O139" s="194" t="s">
        <v>17642</v>
      </c>
      <c r="P139" s="197" t="s">
        <v>18609</v>
      </c>
    </row>
    <row r="140" spans="1:16" ht="20.100000000000001" customHeight="1" x14ac:dyDescent="0.3">
      <c r="B140" s="101">
        <v>130</v>
      </c>
      <c r="C140" s="12" t="s">
        <v>42535</v>
      </c>
      <c r="D140" s="160" t="s">
        <v>3700</v>
      </c>
      <c r="E140" s="36" t="s">
        <v>9368</v>
      </c>
      <c r="F140" s="104">
        <v>7.1</v>
      </c>
      <c r="G140" s="101" t="s">
        <v>704</v>
      </c>
      <c r="H140" s="101" t="s">
        <v>3740</v>
      </c>
      <c r="I140" s="101">
        <v>1993</v>
      </c>
      <c r="J140" s="101"/>
      <c r="K140" s="90">
        <v>5062755700</v>
      </c>
      <c r="L140" s="90">
        <f>IF(K140/1024 &gt;1,K140/1024," ")</f>
        <v>4944097.36328125</v>
      </c>
      <c r="M140" s="90">
        <f>IF(K140/1048576 &gt;1,K140/1048576," ")</f>
        <v>4828.2200813293457</v>
      </c>
      <c r="N140" s="91">
        <f>IF(K140&gt;999999999,K140/1073741824," ")</f>
        <v>4.7150586731731892</v>
      </c>
      <c r="O140" s="194" t="s">
        <v>17643</v>
      </c>
      <c r="P140" s="197" t="s">
        <v>18610</v>
      </c>
    </row>
    <row r="141" spans="1:16" ht="20.100000000000001" customHeight="1" x14ac:dyDescent="0.3">
      <c r="B141" s="101">
        <v>131</v>
      </c>
      <c r="C141" s="20" t="s">
        <v>34376</v>
      </c>
      <c r="D141" s="163" t="s">
        <v>5941</v>
      </c>
      <c r="E141" s="36" t="s">
        <v>9369</v>
      </c>
      <c r="F141" s="99">
        <v>5.8</v>
      </c>
      <c r="G141" s="101" t="s">
        <v>704</v>
      </c>
      <c r="H141" s="101" t="s">
        <v>5877</v>
      </c>
      <c r="I141" s="101">
        <v>2012</v>
      </c>
      <c r="J141" s="101"/>
      <c r="K141" s="90">
        <v>2502846611</v>
      </c>
      <c r="L141" s="90">
        <f>IF(K141/1024 &gt;1,K141/1024," ")</f>
        <v>2444186.1435546875</v>
      </c>
      <c r="M141" s="90">
        <f>IF(K141/1048576 &gt;1,K141/1048576," ")</f>
        <v>2386.9005308151245</v>
      </c>
      <c r="N141" s="91">
        <f>IF(K141&gt;999999999,K141/1073741824," ")</f>
        <v>2.330957549624145</v>
      </c>
      <c r="O141" s="194" t="s">
        <v>17644</v>
      </c>
      <c r="P141" s="197" t="s">
        <v>18611</v>
      </c>
    </row>
    <row r="142" spans="1:16" ht="20.100000000000001" customHeight="1" x14ac:dyDescent="0.3">
      <c r="B142" s="101">
        <v>132</v>
      </c>
      <c r="C142" s="12" t="s">
        <v>34377</v>
      </c>
      <c r="D142" s="159" t="s">
        <v>1728</v>
      </c>
      <c r="E142" s="36" t="s">
        <v>9370</v>
      </c>
      <c r="F142" s="104">
        <v>7.8</v>
      </c>
      <c r="G142" s="101" t="s">
        <v>704</v>
      </c>
      <c r="H142" s="101" t="s">
        <v>3737</v>
      </c>
      <c r="I142" s="101">
        <v>1967</v>
      </c>
      <c r="J142" s="101"/>
      <c r="K142" s="90">
        <v>3356392950</v>
      </c>
      <c r="L142" s="90">
        <f>IF(K142/1024 &gt;1,K142/1024," ")</f>
        <v>3277727.490234375</v>
      </c>
      <c r="M142" s="90">
        <f>IF(K142/1048576 &gt;1,K142/1048576," ")</f>
        <v>3200.9057521820068</v>
      </c>
      <c r="N142" s="91">
        <f>IF(K142&gt;999999999,K142/1073741824," ")</f>
        <v>3.1258845236152411</v>
      </c>
      <c r="O142" s="194" t="s">
        <v>17645</v>
      </c>
      <c r="P142" s="197" t="s">
        <v>18612</v>
      </c>
    </row>
    <row r="143" spans="1:16" ht="20.100000000000001" customHeight="1" x14ac:dyDescent="0.3">
      <c r="B143" s="101">
        <v>133</v>
      </c>
      <c r="C143" s="102" t="s">
        <v>42285</v>
      </c>
      <c r="D143" s="159" t="s">
        <v>2665</v>
      </c>
      <c r="E143" s="36" t="s">
        <v>17230</v>
      </c>
      <c r="F143" s="104">
        <v>6.7</v>
      </c>
      <c r="G143" s="99" t="s">
        <v>704</v>
      </c>
      <c r="H143" s="105" t="s">
        <v>5892</v>
      </c>
      <c r="I143" s="94">
        <v>2006</v>
      </c>
      <c r="J143" s="94"/>
      <c r="K143" s="90">
        <v>1886065477</v>
      </c>
      <c r="L143" s="90">
        <f>IF(K143/1024 &gt;1,K143/1024," ")</f>
        <v>1841860.8173828125</v>
      </c>
      <c r="M143" s="90">
        <f>IF(K143/1048576 &gt;1,K143/1048576," ")</f>
        <v>1798.6922044754028</v>
      </c>
      <c r="N143" s="91">
        <f>IF(K143&gt;999999999,K143/1073741824," ")</f>
        <v>1.7565353559330106</v>
      </c>
      <c r="O143" s="194" t="s">
        <v>29541</v>
      </c>
      <c r="P143" s="197" t="s">
        <v>29542</v>
      </c>
    </row>
    <row r="144" spans="1:16" ht="20.100000000000001" customHeight="1" x14ac:dyDescent="0.3">
      <c r="B144" s="101">
        <v>134</v>
      </c>
      <c r="C144" s="20" t="s">
        <v>34015</v>
      </c>
      <c r="D144" s="261" t="s">
        <v>33887</v>
      </c>
      <c r="E144" s="36" t="s">
        <v>33888</v>
      </c>
      <c r="F144" s="81">
        <v>7.1</v>
      </c>
      <c r="G144" s="13"/>
      <c r="H144" s="13" t="s">
        <v>3744</v>
      </c>
      <c r="I144" s="79">
        <v>2021</v>
      </c>
      <c r="J144" s="79"/>
      <c r="K144" s="73">
        <v>3983020032</v>
      </c>
      <c r="L144" s="90">
        <f>IF(K144/1024 &gt;1,K144/1024," ")</f>
        <v>3889668</v>
      </c>
      <c r="M144" s="90">
        <f>IF(K144/1048576 &gt;1,K144/1048576," ")</f>
        <v>3798.50390625</v>
      </c>
      <c r="N144" s="91">
        <f>IF(K144&gt;999999999,K144/1073741824," ")</f>
        <v>3.7094764709472656</v>
      </c>
      <c r="O144" s="223" t="s">
        <v>33667</v>
      </c>
      <c r="P144" s="198" t="s">
        <v>33889</v>
      </c>
    </row>
    <row r="145" spans="2:16" ht="20.100000000000001" customHeight="1" x14ac:dyDescent="0.3">
      <c r="B145" s="101">
        <v>135</v>
      </c>
      <c r="C145" s="12" t="s">
        <v>34379</v>
      </c>
      <c r="D145" s="167" t="s">
        <v>8386</v>
      </c>
      <c r="E145" s="36" t="s">
        <v>9372</v>
      </c>
      <c r="F145" s="131">
        <v>6.3</v>
      </c>
      <c r="G145" s="13" t="s">
        <v>704</v>
      </c>
      <c r="H145" s="13" t="s">
        <v>5910</v>
      </c>
      <c r="I145" s="133">
        <v>1942</v>
      </c>
      <c r="J145" s="137"/>
      <c r="K145" s="73">
        <v>3478896640</v>
      </c>
      <c r="L145" s="90">
        <f>IF(K145/1024 &gt;1,K145/1024," ")</f>
        <v>3397360</v>
      </c>
      <c r="M145" s="90">
        <f>IF(K145/1048576 &gt;1,K145/1048576," ")</f>
        <v>3317.734375</v>
      </c>
      <c r="N145" s="91">
        <f>IF(K145&gt;999999999,K145/1073741824," ")</f>
        <v>3.2399749755859375</v>
      </c>
      <c r="O145" s="194" t="s">
        <v>17646</v>
      </c>
      <c r="P145" s="197" t="s">
        <v>18614</v>
      </c>
    </row>
    <row r="146" spans="2:16" ht="20.100000000000001" customHeight="1" x14ac:dyDescent="0.3">
      <c r="B146" s="101">
        <v>136</v>
      </c>
      <c r="C146" s="7" t="s">
        <v>34380</v>
      </c>
      <c r="D146" s="159" t="s">
        <v>1915</v>
      </c>
      <c r="E146" s="36" t="s">
        <v>9373</v>
      </c>
      <c r="F146" s="104">
        <v>5</v>
      </c>
      <c r="G146" s="101"/>
      <c r="H146" s="101" t="s">
        <v>3738</v>
      </c>
      <c r="I146" s="101">
        <v>2009</v>
      </c>
      <c r="J146" s="101"/>
      <c r="K146" s="90">
        <v>2035042304</v>
      </c>
      <c r="L146" s="90">
        <f>IF(K146/1024 &gt;1,K146/1024," ")</f>
        <v>1987346</v>
      </c>
      <c r="M146" s="90">
        <f>IF(K146/1048576 &gt;1,K146/1048576," ")</f>
        <v>1940.767578125</v>
      </c>
      <c r="N146" s="91">
        <f>IF(K146&gt;999999999,K146/1073741824," ")</f>
        <v>1.8952808380126953</v>
      </c>
      <c r="O146" s="194" t="s">
        <v>17647</v>
      </c>
      <c r="P146" s="197" t="s">
        <v>30986</v>
      </c>
    </row>
    <row r="147" spans="2:16" ht="20.100000000000001" customHeight="1" x14ac:dyDescent="0.3">
      <c r="B147" s="101">
        <v>137</v>
      </c>
      <c r="C147" s="48" t="s">
        <v>34381</v>
      </c>
      <c r="D147" s="157" t="s">
        <v>7761</v>
      </c>
      <c r="E147" s="36" t="s">
        <v>9374</v>
      </c>
      <c r="F147" s="81">
        <v>6.4</v>
      </c>
      <c r="G147" s="81"/>
      <c r="H147" s="82" t="s">
        <v>5871</v>
      </c>
      <c r="I147" s="79">
        <v>2015</v>
      </c>
      <c r="J147" s="187"/>
      <c r="K147" s="73">
        <v>4544675734</v>
      </c>
      <c r="L147" s="90">
        <f>IF(K147/1024 &gt;1,K147/1024," ")</f>
        <v>4438159.896484375</v>
      </c>
      <c r="M147" s="90">
        <f>IF(K147/1048576 &gt;1,K147/1048576," ")</f>
        <v>4334.1405239105225</v>
      </c>
      <c r="N147" s="91">
        <f>IF(K147&gt;999999999,K147/1073741824," ")</f>
        <v>4.2325591053813696</v>
      </c>
      <c r="O147" s="194" t="s">
        <v>17648</v>
      </c>
      <c r="P147" s="197" t="s">
        <v>18615</v>
      </c>
    </row>
    <row r="148" spans="2:16" ht="20.100000000000001" customHeight="1" x14ac:dyDescent="0.3">
      <c r="B148" s="101">
        <v>138</v>
      </c>
      <c r="C148" s="12" t="s">
        <v>37696</v>
      </c>
      <c r="D148" s="159" t="s">
        <v>1820</v>
      </c>
      <c r="E148" s="36" t="s">
        <v>13667</v>
      </c>
      <c r="F148" s="104">
        <v>6.4</v>
      </c>
      <c r="G148" s="94" t="s">
        <v>704</v>
      </c>
      <c r="H148" s="94" t="s">
        <v>3740</v>
      </c>
      <c r="I148" s="94">
        <v>2001</v>
      </c>
      <c r="J148" s="94"/>
      <c r="K148" s="108">
        <v>4175294817</v>
      </c>
      <c r="L148" s="90">
        <f>IF(K148/1024 &gt;1,K148/1024," ")</f>
        <v>4077436.3447265625</v>
      </c>
      <c r="M148" s="90">
        <f>IF(K148/1048576 &gt;1,K148/1048576," ")</f>
        <v>3981.8714303970337</v>
      </c>
      <c r="N148" s="91">
        <f>IF(K148&gt;999999999,K148/1073741824," ")</f>
        <v>3.8885463187471032</v>
      </c>
      <c r="O148" s="194" t="s">
        <v>23663</v>
      </c>
      <c r="P148" s="197" t="s">
        <v>23664</v>
      </c>
    </row>
    <row r="149" spans="2:16" ht="20.100000000000001" customHeight="1" x14ac:dyDescent="0.3">
      <c r="B149" s="101">
        <v>139</v>
      </c>
      <c r="C149" s="12" t="s">
        <v>34382</v>
      </c>
      <c r="D149" s="160" t="s">
        <v>1916</v>
      </c>
      <c r="E149" s="36" t="s">
        <v>9375</v>
      </c>
      <c r="F149" s="104">
        <v>5.0999999999999996</v>
      </c>
      <c r="G149" s="13" t="s">
        <v>704</v>
      </c>
      <c r="H149" s="13" t="s">
        <v>3744</v>
      </c>
      <c r="I149" s="101">
        <v>2003</v>
      </c>
      <c r="J149" s="101"/>
      <c r="K149" s="73">
        <v>3600433152</v>
      </c>
      <c r="L149" s="90">
        <f>IF(K149/1024 &gt;1,K149/1024," ")</f>
        <v>3516048</v>
      </c>
      <c r="M149" s="90">
        <f>IF(K149/1048576 &gt;1,K149/1048576," ")</f>
        <v>3433.640625</v>
      </c>
      <c r="N149" s="91">
        <f>IF(K149&gt;999999999,K149/1073741824," ")</f>
        <v>3.3531646728515625</v>
      </c>
      <c r="O149" s="194" t="s">
        <v>17649</v>
      </c>
      <c r="P149" s="197" t="s">
        <v>18616</v>
      </c>
    </row>
    <row r="150" spans="2:16" ht="20.100000000000001" customHeight="1" x14ac:dyDescent="0.3">
      <c r="B150" s="101">
        <v>140</v>
      </c>
      <c r="C150" s="7" t="s">
        <v>34383</v>
      </c>
      <c r="D150" s="159" t="s">
        <v>3534</v>
      </c>
      <c r="E150" s="36" t="s">
        <v>9376</v>
      </c>
      <c r="F150" s="104">
        <v>4.7</v>
      </c>
      <c r="G150" s="99" t="s">
        <v>704</v>
      </c>
      <c r="H150" s="105" t="s">
        <v>5871</v>
      </c>
      <c r="I150" s="101">
        <v>1996</v>
      </c>
      <c r="J150" s="117"/>
      <c r="K150" s="90">
        <v>2900456810</v>
      </c>
      <c r="L150" s="90">
        <f>IF(K150/1024 &gt;1,K150/1024," ")</f>
        <v>2832477.353515625</v>
      </c>
      <c r="M150" s="90">
        <f>IF(K150/1048576 &gt;1,K150/1048576," ")</f>
        <v>2766.0911655426025</v>
      </c>
      <c r="N150" s="91">
        <f>IF(K150&gt;999999999,K150/1073741824," ")</f>
        <v>2.7012609038501978</v>
      </c>
      <c r="O150" s="194" t="s">
        <v>17650</v>
      </c>
      <c r="P150" s="197" t="s">
        <v>18617</v>
      </c>
    </row>
    <row r="151" spans="2:16" ht="20.100000000000001" customHeight="1" x14ac:dyDescent="0.3">
      <c r="B151" s="101">
        <v>141</v>
      </c>
      <c r="C151" s="28" t="s">
        <v>34384</v>
      </c>
      <c r="D151" s="168" t="s">
        <v>7077</v>
      </c>
      <c r="E151" s="36" t="s">
        <v>9377</v>
      </c>
      <c r="F151" s="99">
        <v>4.9000000000000004</v>
      </c>
      <c r="G151" s="99"/>
      <c r="H151" s="105" t="s">
        <v>5892</v>
      </c>
      <c r="I151" s="101">
        <v>2015</v>
      </c>
      <c r="K151" s="90">
        <v>3974614355</v>
      </c>
      <c r="L151" s="90">
        <f>IF(K151/1024 &gt;1,K151/1024," ")</f>
        <v>3881459.3310546875</v>
      </c>
      <c r="M151" s="90">
        <f>IF(K151/1048576 &gt;1,K151/1048576," ")</f>
        <v>3790.4876279830933</v>
      </c>
      <c r="N151" s="91">
        <f>IF(K151&gt;999999999,K151/1073741824," ")</f>
        <v>3.7016480742022395</v>
      </c>
      <c r="O151" s="194" t="s">
        <v>17651</v>
      </c>
      <c r="P151" s="197" t="s">
        <v>18618</v>
      </c>
    </row>
    <row r="152" spans="2:16" ht="20.100000000000001" customHeight="1" x14ac:dyDescent="0.3">
      <c r="B152" s="101">
        <v>142</v>
      </c>
      <c r="C152" s="28" t="s">
        <v>34385</v>
      </c>
      <c r="D152" s="160" t="s">
        <v>5990</v>
      </c>
      <c r="E152" s="36" t="s">
        <v>9378</v>
      </c>
      <c r="F152" s="99">
        <v>6.2</v>
      </c>
      <c r="G152" s="101" t="s">
        <v>704</v>
      </c>
      <c r="H152" s="101" t="s">
        <v>5910</v>
      </c>
      <c r="I152" s="101">
        <v>1948</v>
      </c>
      <c r="J152" s="101"/>
      <c r="K152" s="90">
        <v>1672713792</v>
      </c>
      <c r="L152" s="90">
        <f>IF(K152/1024 &gt;1,K152/1024," ")</f>
        <v>1633509.5625</v>
      </c>
      <c r="M152" s="90">
        <f>IF(K152/1048576 &gt;1,K152/1048576," ")</f>
        <v>1595.2241821289063</v>
      </c>
      <c r="N152" s="91">
        <f>IF(K152&gt;999999999,K152/1073741824," ")</f>
        <v>1.55783611536026</v>
      </c>
      <c r="O152" s="194" t="s">
        <v>17652</v>
      </c>
      <c r="P152" s="197" t="s">
        <v>18619</v>
      </c>
    </row>
    <row r="153" spans="2:16" ht="20.100000000000001" customHeight="1" x14ac:dyDescent="0.3">
      <c r="B153" s="101">
        <v>143</v>
      </c>
      <c r="C153" s="20" t="s">
        <v>34387</v>
      </c>
      <c r="D153" s="157" t="s">
        <v>7772</v>
      </c>
      <c r="E153" s="36" t="s">
        <v>9381</v>
      </c>
      <c r="F153" s="81">
        <v>5.3</v>
      </c>
      <c r="G153" s="81"/>
      <c r="H153" s="82" t="s">
        <v>5871</v>
      </c>
      <c r="I153" s="79">
        <v>2017</v>
      </c>
      <c r="J153" s="79"/>
      <c r="K153" s="73">
        <v>5764477727</v>
      </c>
      <c r="L153" s="90">
        <f>IF(K153/1024 &gt;1,K153/1024," ")</f>
        <v>5629372.7802734375</v>
      </c>
      <c r="M153" s="90">
        <f>IF(K153/1048576 &gt;1,K153/1048576," ")</f>
        <v>5497.4343557357788</v>
      </c>
      <c r="N153" s="91">
        <f>IF(K153&gt;999999999,K153/1073741824," ")</f>
        <v>5.3685882380232215</v>
      </c>
      <c r="O153" s="194" t="s">
        <v>17620</v>
      </c>
      <c r="P153" s="197" t="s">
        <v>18622</v>
      </c>
    </row>
    <row r="154" spans="2:16" ht="20.100000000000001" customHeight="1" x14ac:dyDescent="0.3">
      <c r="B154" s="101">
        <v>144</v>
      </c>
      <c r="C154" s="12" t="s">
        <v>34388</v>
      </c>
      <c r="D154" s="159" t="s">
        <v>3079</v>
      </c>
      <c r="E154" s="36" t="s">
        <v>9382</v>
      </c>
      <c r="F154" s="104">
        <v>4.2</v>
      </c>
      <c r="G154" s="101" t="s">
        <v>704</v>
      </c>
      <c r="H154" s="101" t="s">
        <v>3780</v>
      </c>
      <c r="I154" s="94">
        <v>2012</v>
      </c>
      <c r="J154" s="94"/>
      <c r="K154" s="90">
        <v>5684324427</v>
      </c>
      <c r="L154" s="90">
        <f>IF(K154/1024 &gt;1,K154/1024," ")</f>
        <v>5551098.0732421875</v>
      </c>
      <c r="M154" s="90">
        <f>IF(K154/1048576 &gt;1,K154/1048576," ")</f>
        <v>5420.9942121505737</v>
      </c>
      <c r="N154" s="91">
        <f>IF(K154&gt;999999999,K154/1073741824," ")</f>
        <v>5.2939396603032947</v>
      </c>
      <c r="O154" s="194" t="s">
        <v>17655</v>
      </c>
      <c r="P154" s="197" t="s">
        <v>18623</v>
      </c>
    </row>
    <row r="155" spans="2:16" ht="20.100000000000001" customHeight="1" x14ac:dyDescent="0.3">
      <c r="B155" s="101">
        <v>145</v>
      </c>
      <c r="C155" s="4" t="s">
        <v>34389</v>
      </c>
      <c r="D155" s="160" t="s">
        <v>5058</v>
      </c>
      <c r="E155" s="36" t="s">
        <v>9383</v>
      </c>
      <c r="F155" s="104">
        <v>7.3</v>
      </c>
      <c r="G155" s="101"/>
      <c r="H155" s="101" t="s">
        <v>5871</v>
      </c>
      <c r="I155" s="101">
        <v>1997</v>
      </c>
      <c r="J155" s="101"/>
      <c r="K155" s="90">
        <v>5255050641</v>
      </c>
      <c r="L155" s="90">
        <f>IF(K155/1024 &gt;1,K155/1024," ")</f>
        <v>5131885.3916015625</v>
      </c>
      <c r="M155" s="90">
        <f>IF(K155/1048576 &gt;1,K155/1048576," ")</f>
        <v>5011.6068277359009</v>
      </c>
      <c r="N155" s="91">
        <f>IF(K155&gt;999999999,K155/1073741824," ")</f>
        <v>4.8941472927108407</v>
      </c>
      <c r="O155" s="194" t="s">
        <v>17656</v>
      </c>
      <c r="P155" s="197" t="s">
        <v>18624</v>
      </c>
    </row>
    <row r="156" spans="2:16" ht="20.100000000000001" customHeight="1" x14ac:dyDescent="0.3">
      <c r="B156" s="101">
        <v>146</v>
      </c>
      <c r="C156" s="20" t="s">
        <v>34390</v>
      </c>
      <c r="D156" s="161" t="s">
        <v>7141</v>
      </c>
      <c r="E156" s="36" t="s">
        <v>9384</v>
      </c>
      <c r="F156" s="99">
        <v>3.8</v>
      </c>
      <c r="G156" s="99" t="s">
        <v>704</v>
      </c>
      <c r="H156" s="105" t="s">
        <v>5878</v>
      </c>
      <c r="I156" s="101">
        <v>2016</v>
      </c>
      <c r="J156" s="101"/>
      <c r="K156" s="90">
        <v>3585453793</v>
      </c>
      <c r="L156" s="90">
        <f>IF(K156/1024 &gt;1,K156/1024," ")</f>
        <v>3501419.7197265625</v>
      </c>
      <c r="M156" s="90">
        <f>IF(K156/1048576 &gt;1,K156/1048576," ")</f>
        <v>3419.3551950454712</v>
      </c>
      <c r="N156" s="91">
        <f>IF(K156&gt;999999999,K156/1073741824," ")</f>
        <v>3.339214057661593</v>
      </c>
      <c r="O156" s="194" t="s">
        <v>17657</v>
      </c>
      <c r="P156" s="197" t="s">
        <v>30987</v>
      </c>
    </row>
    <row r="157" spans="2:16" ht="20.100000000000001" customHeight="1" x14ac:dyDescent="0.3">
      <c r="B157" s="101">
        <v>147</v>
      </c>
      <c r="C157" s="48" t="s">
        <v>34391</v>
      </c>
      <c r="D157" s="168" t="s">
        <v>6622</v>
      </c>
      <c r="E157" s="36" t="s">
        <v>9385</v>
      </c>
      <c r="F157" s="99">
        <v>4.8</v>
      </c>
      <c r="G157" s="99" t="s">
        <v>704</v>
      </c>
      <c r="H157" s="101" t="s">
        <v>5878</v>
      </c>
      <c r="I157" s="101">
        <v>2015</v>
      </c>
      <c r="J157" s="101"/>
      <c r="K157" s="90">
        <v>4467910566</v>
      </c>
      <c r="L157" s="90">
        <f>IF(K157/1024 &gt;1,K157/1024," ")</f>
        <v>4363193.912109375</v>
      </c>
      <c r="M157" s="90">
        <f>IF(K157/1048576 &gt;1,K157/1048576," ")</f>
        <v>4260.9315547943115</v>
      </c>
      <c r="N157" s="91">
        <f>IF(K157&gt;999999999,K157/1073741824," ")</f>
        <v>4.1610659714788198</v>
      </c>
      <c r="O157" s="194" t="s">
        <v>17658</v>
      </c>
      <c r="P157" s="197" t="s">
        <v>30988</v>
      </c>
    </row>
    <row r="158" spans="2:16" ht="20.100000000000001" customHeight="1" x14ac:dyDescent="0.3">
      <c r="B158" s="101">
        <v>148</v>
      </c>
      <c r="C158" s="12" t="s">
        <v>34392</v>
      </c>
      <c r="D158" s="160" t="s">
        <v>1244</v>
      </c>
      <c r="E158" s="36" t="s">
        <v>9388</v>
      </c>
      <c r="F158" s="104">
        <v>6.7</v>
      </c>
      <c r="G158" s="101" t="s">
        <v>704</v>
      </c>
      <c r="H158" s="101" t="s">
        <v>3777</v>
      </c>
      <c r="I158" s="101">
        <v>1989</v>
      </c>
      <c r="J158" s="101"/>
      <c r="K158" s="90">
        <v>2922914835</v>
      </c>
      <c r="L158" s="90">
        <f>IF(K158/1024 &gt;1,K158/1024," ")</f>
        <v>2854409.0185546875</v>
      </c>
      <c r="M158" s="90">
        <f>IF(K158/1048576 &gt;1,K158/1048576," ")</f>
        <v>2787.508807182312</v>
      </c>
      <c r="N158" s="91">
        <f>IF(K158&gt;999999999,K158/1073741824," ")</f>
        <v>2.7221765695139766</v>
      </c>
      <c r="O158" s="194" t="s">
        <v>17661</v>
      </c>
      <c r="P158" s="197" t="s">
        <v>18626</v>
      </c>
    </row>
    <row r="159" spans="2:16" ht="20.100000000000001" customHeight="1" x14ac:dyDescent="0.3">
      <c r="B159" s="101">
        <v>149</v>
      </c>
      <c r="C159" s="28" t="s">
        <v>34394</v>
      </c>
      <c r="D159" s="161" t="s">
        <v>6956</v>
      </c>
      <c r="E159" s="36" t="s">
        <v>9390</v>
      </c>
      <c r="F159" s="99">
        <v>5</v>
      </c>
      <c r="G159" s="99"/>
      <c r="H159" s="105" t="s">
        <v>5878</v>
      </c>
      <c r="I159" s="101">
        <v>2016</v>
      </c>
      <c r="J159" s="101"/>
      <c r="K159" s="90">
        <v>4298255606</v>
      </c>
      <c r="L159" s="90">
        <f>IF(K159/1024 &gt;1,K159/1024," ")</f>
        <v>4197515.240234375</v>
      </c>
      <c r="M159" s="90">
        <f>IF(K159/1048576 &gt;1,K159/1048576," ")</f>
        <v>4099.1359767913818</v>
      </c>
      <c r="N159" s="91">
        <f>IF(K159&gt;999999999,K159/1073741824," ")</f>
        <v>4.0030624773353338</v>
      </c>
      <c r="O159" s="194" t="s">
        <v>17663</v>
      </c>
      <c r="P159" s="197" t="s">
        <v>18628</v>
      </c>
    </row>
    <row r="160" spans="2:16" ht="20.100000000000001" customHeight="1" x14ac:dyDescent="0.3">
      <c r="B160" s="101">
        <v>150</v>
      </c>
      <c r="C160" s="12" t="s">
        <v>34393</v>
      </c>
      <c r="D160" s="159" t="s">
        <v>3059</v>
      </c>
      <c r="E160" s="36" t="s">
        <v>9389</v>
      </c>
      <c r="F160" s="104">
        <v>6.6</v>
      </c>
      <c r="G160" s="101"/>
      <c r="H160" s="101" t="s">
        <v>3919</v>
      </c>
      <c r="I160" s="101">
        <v>2009</v>
      </c>
      <c r="J160" s="116"/>
      <c r="K160" s="90">
        <v>3851908466</v>
      </c>
      <c r="L160" s="90">
        <f>IF(K160/1024 &gt;1,K160/1024," ")</f>
        <v>3761629.361328125</v>
      </c>
      <c r="M160" s="90">
        <f>IF(K160/1048576 &gt;1,K160/1048576," ")</f>
        <v>3673.4661731719971</v>
      </c>
      <c r="N160" s="91">
        <f>IF(K160&gt;999999999,K160/1073741824," ")</f>
        <v>3.5873693097382784</v>
      </c>
      <c r="O160" s="194" t="s">
        <v>17662</v>
      </c>
      <c r="P160" s="197" t="s">
        <v>18627</v>
      </c>
    </row>
    <row r="161" spans="2:16" ht="20.100000000000001" customHeight="1" x14ac:dyDescent="0.3">
      <c r="B161" s="101">
        <v>151</v>
      </c>
      <c r="C161" s="20" t="s">
        <v>34395</v>
      </c>
      <c r="D161" s="160" t="s">
        <v>5790</v>
      </c>
      <c r="E161" s="36" t="s">
        <v>9391</v>
      </c>
      <c r="F161" s="104">
        <v>6</v>
      </c>
      <c r="G161" s="101" t="s">
        <v>704</v>
      </c>
      <c r="H161" s="101" t="s">
        <v>3898</v>
      </c>
      <c r="I161" s="101">
        <v>1943</v>
      </c>
      <c r="J161" s="116"/>
      <c r="K161" s="90">
        <v>4285458152</v>
      </c>
      <c r="L161" s="90">
        <f>IF(K161/1024 &gt;1,K161/1024," ")</f>
        <v>4185017.7265625</v>
      </c>
      <c r="M161" s="90">
        <f>IF(K161/1048576 &gt;1,K161/1048576," ")</f>
        <v>4086.9313735961914</v>
      </c>
      <c r="N161" s="91">
        <f>IF(K161&gt;999999999,K161/1073741824," ")</f>
        <v>3.9911439195275307</v>
      </c>
      <c r="O161" s="194" t="s">
        <v>17664</v>
      </c>
      <c r="P161" s="197" t="s">
        <v>18629</v>
      </c>
    </row>
    <row r="162" spans="2:16" ht="20.100000000000001" customHeight="1" x14ac:dyDescent="0.3">
      <c r="B162" s="101">
        <v>152</v>
      </c>
      <c r="C162" s="12" t="s">
        <v>34396</v>
      </c>
      <c r="D162" s="160" t="s">
        <v>3400</v>
      </c>
      <c r="E162" s="36" t="s">
        <v>9392</v>
      </c>
      <c r="F162" s="104">
        <v>3.8</v>
      </c>
      <c r="G162" s="101" t="s">
        <v>704</v>
      </c>
      <c r="H162" s="101" t="s">
        <v>3740</v>
      </c>
      <c r="I162" s="101">
        <v>1988</v>
      </c>
      <c r="J162" s="101"/>
      <c r="K162" s="90">
        <v>3534477819</v>
      </c>
      <c r="L162" s="90">
        <f>IF(K162/1024 &gt;1,K162/1024," ")</f>
        <v>3451638.4951171875</v>
      </c>
      <c r="M162" s="90">
        <f>IF(K162/1048576 &gt;1,K162/1048576," ")</f>
        <v>3370.7407178878784</v>
      </c>
      <c r="N162" s="91">
        <f>IF(K162&gt;999999999,K162/1073741824," ")</f>
        <v>3.2917389823123813</v>
      </c>
      <c r="O162" s="194" t="s">
        <v>17665</v>
      </c>
      <c r="P162" s="197" t="s">
        <v>18630</v>
      </c>
    </row>
    <row r="163" spans="2:16" ht="20.100000000000001" customHeight="1" x14ac:dyDescent="0.3">
      <c r="B163" s="101">
        <v>153</v>
      </c>
      <c r="C163" s="48" t="s">
        <v>34397</v>
      </c>
      <c r="D163" s="161" t="s">
        <v>6656</v>
      </c>
      <c r="E163" s="36" t="s">
        <v>9393</v>
      </c>
      <c r="F163" s="99">
        <v>4.9000000000000004</v>
      </c>
      <c r="G163" s="99"/>
      <c r="H163" s="101" t="s">
        <v>5878</v>
      </c>
      <c r="I163" s="101">
        <v>2013</v>
      </c>
      <c r="J163" s="101"/>
      <c r="K163" s="90">
        <v>4599568632</v>
      </c>
      <c r="L163" s="90">
        <f>IF(K163/1024 &gt;1,K163/1024," ")</f>
        <v>4491766.2421875</v>
      </c>
      <c r="M163" s="90">
        <f>IF(K163/1048576 &gt;1,K163/1048576," ")</f>
        <v>4386.4904708862305</v>
      </c>
      <c r="N163" s="91">
        <f>IF(K163&gt;999999999,K163/1073741824," ")</f>
        <v>4.2836821004748344</v>
      </c>
      <c r="O163" s="194" t="s">
        <v>17666</v>
      </c>
      <c r="P163" s="197" t="s">
        <v>18631</v>
      </c>
    </row>
    <row r="164" spans="2:16" ht="20.100000000000001" customHeight="1" x14ac:dyDescent="0.3">
      <c r="B164" s="101">
        <v>154</v>
      </c>
      <c r="C164" s="12" t="s">
        <v>34398</v>
      </c>
      <c r="D164" s="160" t="s">
        <v>2813</v>
      </c>
      <c r="E164" s="36" t="s">
        <v>9396</v>
      </c>
      <c r="F164" s="104">
        <v>5.9</v>
      </c>
      <c r="G164" s="101" t="s">
        <v>704</v>
      </c>
      <c r="H164" s="101" t="s">
        <v>3739</v>
      </c>
      <c r="I164" s="94">
        <v>2011</v>
      </c>
      <c r="J164" s="94"/>
      <c r="K164" s="108">
        <v>4101790759</v>
      </c>
      <c r="L164" s="90">
        <f>IF(K164/1024 &gt;1,K164/1024," ")</f>
        <v>4005655.0380859375</v>
      </c>
      <c r="M164" s="90">
        <f>IF(K164/1048576 &gt;1,K164/1048576," ")</f>
        <v>3911.7724981307983</v>
      </c>
      <c r="N164" s="91">
        <f>IF(K164&gt;999999999,K164/1073741824," ")</f>
        <v>3.8200903302058578</v>
      </c>
      <c r="O164" s="194" t="s">
        <v>17669</v>
      </c>
      <c r="P164" s="197" t="s">
        <v>18633</v>
      </c>
    </row>
    <row r="165" spans="2:16" ht="20.100000000000001" customHeight="1" x14ac:dyDescent="0.3">
      <c r="B165" s="101">
        <v>155</v>
      </c>
      <c r="C165" s="7" t="s">
        <v>34399</v>
      </c>
      <c r="D165" s="161" t="s">
        <v>7204</v>
      </c>
      <c r="E165" s="36" t="s">
        <v>9397</v>
      </c>
      <c r="F165" s="99">
        <v>4.3</v>
      </c>
      <c r="G165" s="99" t="s">
        <v>704</v>
      </c>
      <c r="H165" s="105" t="s">
        <v>5878</v>
      </c>
      <c r="I165" s="101">
        <v>2012</v>
      </c>
      <c r="J165" s="101"/>
      <c r="K165" s="90">
        <v>4186551273</v>
      </c>
      <c r="L165" s="90">
        <f>IF(K165/1024 &gt;1,K165/1024," ")</f>
        <v>4088428.9775390625</v>
      </c>
      <c r="M165" s="90">
        <f>IF(K165/1048576 &gt;1,K165/1048576," ")</f>
        <v>3992.6064233779907</v>
      </c>
      <c r="N165" s="91">
        <f>IF(K165&gt;999999999,K165/1073741824," ")</f>
        <v>3.8990297103300691</v>
      </c>
      <c r="O165" s="194" t="s">
        <v>17670</v>
      </c>
      <c r="P165" s="197" t="s">
        <v>18634</v>
      </c>
    </row>
    <row r="166" spans="2:16" ht="20.100000000000001" customHeight="1" x14ac:dyDescent="0.3">
      <c r="B166" s="101">
        <v>156</v>
      </c>
      <c r="C166" s="48" t="s">
        <v>34400</v>
      </c>
      <c r="D166" s="161" t="s">
        <v>7307</v>
      </c>
      <c r="E166" s="36" t="s">
        <v>9398</v>
      </c>
      <c r="F166" s="99">
        <v>4.7</v>
      </c>
      <c r="G166" s="99" t="s">
        <v>704</v>
      </c>
      <c r="H166" s="105" t="s">
        <v>5878</v>
      </c>
      <c r="I166" s="101">
        <v>2016</v>
      </c>
      <c r="J166" s="101"/>
      <c r="K166" s="90">
        <v>3778647993</v>
      </c>
      <c r="L166" s="90">
        <f>IF(K166/1024 &gt;1,K166/1024," ")</f>
        <v>3690085.9306640625</v>
      </c>
      <c r="M166" s="90">
        <f>IF(K166/1048576 &gt;1,K166/1048576," ")</f>
        <v>3603.5995416641235</v>
      </c>
      <c r="N166" s="91">
        <f>IF(K166&gt;999999999,K166/1073741824," ")</f>
        <v>3.5191401774063706</v>
      </c>
      <c r="O166" s="194" t="s">
        <v>17671</v>
      </c>
      <c r="P166" s="197" t="s">
        <v>18635</v>
      </c>
    </row>
    <row r="167" spans="2:16" ht="20.100000000000001" customHeight="1" x14ac:dyDescent="0.3">
      <c r="B167" s="101">
        <v>157</v>
      </c>
      <c r="C167" s="12" t="s">
        <v>34402</v>
      </c>
      <c r="D167" s="171" t="s">
        <v>428</v>
      </c>
      <c r="E167" s="36" t="s">
        <v>9400</v>
      </c>
      <c r="F167" s="104">
        <v>4.4000000000000004</v>
      </c>
      <c r="G167" s="94"/>
      <c r="H167" s="94" t="s">
        <v>3920</v>
      </c>
      <c r="I167" s="101">
        <v>1996</v>
      </c>
      <c r="J167" s="101"/>
      <c r="K167" s="90">
        <v>793721888</v>
      </c>
      <c r="L167" s="90">
        <f>IF(K167/1024 &gt;1,K167/1024," ")</f>
        <v>775119.03125</v>
      </c>
      <c r="M167" s="90">
        <f>IF(K167/1048576 &gt;1,K167/1048576," ")</f>
        <v>756.95217895507813</v>
      </c>
      <c r="N167" s="91" t="str">
        <f>IF(K167&gt;999999999,K167/1073741824," ")</f>
        <v xml:space="preserve"> </v>
      </c>
      <c r="O167" s="194" t="s">
        <v>17673</v>
      </c>
      <c r="P167" s="197" t="s">
        <v>18637</v>
      </c>
    </row>
    <row r="168" spans="2:16" ht="20.100000000000001" customHeight="1" x14ac:dyDescent="0.3">
      <c r="B168" s="101">
        <v>158</v>
      </c>
      <c r="C168" s="48" t="s">
        <v>34403</v>
      </c>
      <c r="D168" s="176" t="s">
        <v>6360</v>
      </c>
      <c r="E168" s="36" t="s">
        <v>9401</v>
      </c>
      <c r="F168" s="99">
        <v>4.3</v>
      </c>
      <c r="G168" s="99" t="s">
        <v>704</v>
      </c>
      <c r="H168" s="101" t="s">
        <v>4081</v>
      </c>
      <c r="I168" s="101">
        <v>1994</v>
      </c>
      <c r="J168" s="101"/>
      <c r="K168" s="90">
        <v>5856127432</v>
      </c>
      <c r="L168" s="90">
        <f>IF(K168/1024 &gt;1,K168/1024," ")</f>
        <v>5718874.4453125</v>
      </c>
      <c r="M168" s="90">
        <f>IF(K168/1048576 &gt;1,K168/1048576," ")</f>
        <v>5584.8383255004883</v>
      </c>
      <c r="N168" s="91">
        <f>IF(K168&gt;999999999,K168/1073741824," ")</f>
        <v>5.4539436772465706</v>
      </c>
      <c r="O168" s="194" t="s">
        <v>17674</v>
      </c>
      <c r="P168" s="197" t="s">
        <v>18638</v>
      </c>
    </row>
    <row r="169" spans="2:16" ht="20.100000000000001" customHeight="1" x14ac:dyDescent="0.3">
      <c r="B169" s="101">
        <v>159</v>
      </c>
      <c r="C169" s="12" t="s">
        <v>34404</v>
      </c>
      <c r="D169" s="161" t="s">
        <v>7551</v>
      </c>
      <c r="E169" s="36" t="s">
        <v>9402</v>
      </c>
      <c r="F169" s="99">
        <v>4.5999999999999996</v>
      </c>
      <c r="G169" s="99"/>
      <c r="H169" s="105" t="s">
        <v>5878</v>
      </c>
      <c r="I169" s="101">
        <v>2013</v>
      </c>
      <c r="J169" s="115"/>
      <c r="K169" s="90">
        <v>3604920547</v>
      </c>
      <c r="L169" s="90">
        <f>IF(K169/1024 &gt;1,K169/1024," ")</f>
        <v>3520430.2216796875</v>
      </c>
      <c r="M169" s="90">
        <f>IF(K169/1048576 &gt;1,K169/1048576," ")</f>
        <v>3437.9201383590698</v>
      </c>
      <c r="N169" s="91">
        <f>IF(K169&gt;999999999,K169/1073741824," ")</f>
        <v>3.3573438851162791</v>
      </c>
      <c r="O169" s="194" t="s">
        <v>17673</v>
      </c>
      <c r="P169" s="197" t="s">
        <v>18639</v>
      </c>
    </row>
    <row r="170" spans="2:16" ht="20.100000000000001" customHeight="1" x14ac:dyDescent="0.3">
      <c r="B170" s="101">
        <v>160</v>
      </c>
      <c r="C170" s="107" t="s">
        <v>35402</v>
      </c>
      <c r="D170" s="168" t="s">
        <v>6351</v>
      </c>
      <c r="E170" s="36" t="s">
        <v>11479</v>
      </c>
      <c r="F170" s="99">
        <v>5.2</v>
      </c>
      <c r="G170" s="99" t="s">
        <v>704</v>
      </c>
      <c r="H170" s="101" t="s">
        <v>4081</v>
      </c>
      <c r="I170" s="101">
        <v>2015</v>
      </c>
      <c r="J170" s="101"/>
      <c r="K170" s="90">
        <v>3860974672</v>
      </c>
      <c r="L170" s="90">
        <f>IF(K170/1024 &gt;1,K170/1024," ")</f>
        <v>3770483.078125</v>
      </c>
      <c r="M170" s="90">
        <f>IF(K170/1048576 &gt;1,K170/1048576," ")</f>
        <v>3682.1123809814453</v>
      </c>
      <c r="N170" s="91">
        <f>IF(K170&gt;999999999,K170/1073741824," ")</f>
        <v>3.5958128720521927</v>
      </c>
      <c r="O170" s="194" t="s">
        <v>19809</v>
      </c>
      <c r="P170" s="197" t="s">
        <v>19810</v>
      </c>
    </row>
    <row r="171" spans="2:16" ht="20.100000000000001" customHeight="1" x14ac:dyDescent="0.3">
      <c r="B171" s="101">
        <v>161</v>
      </c>
      <c r="C171" s="12" t="s">
        <v>34405</v>
      </c>
      <c r="D171" s="159" t="s">
        <v>3071</v>
      </c>
      <c r="E171" s="36" t="s">
        <v>9403</v>
      </c>
      <c r="F171" s="104">
        <v>5</v>
      </c>
      <c r="G171" s="101" t="s">
        <v>704</v>
      </c>
      <c r="H171" s="101" t="s">
        <v>3740</v>
      </c>
      <c r="I171" s="94">
        <v>2012</v>
      </c>
      <c r="J171" s="120"/>
      <c r="K171" s="90">
        <v>4221508700</v>
      </c>
      <c r="L171" s="90">
        <f>IF(K171/1024 &gt;1,K171/1024," ")</f>
        <v>4122567.08984375</v>
      </c>
      <c r="M171" s="90">
        <f>IF(K171/1048576 &gt;1,K171/1048576," ")</f>
        <v>4025.9444236755371</v>
      </c>
      <c r="N171" s="91">
        <f>IF(K171&gt;999999999,K171/1073741824," ")</f>
        <v>3.9315863512456417</v>
      </c>
      <c r="O171" s="194" t="s">
        <v>17675</v>
      </c>
      <c r="P171" s="197" t="s">
        <v>18640</v>
      </c>
    </row>
    <row r="172" spans="2:16" ht="20.100000000000001" customHeight="1" x14ac:dyDescent="0.3">
      <c r="B172" s="101">
        <v>162</v>
      </c>
      <c r="C172" s="12" t="s">
        <v>34406</v>
      </c>
      <c r="D172" s="177" t="s">
        <v>7884</v>
      </c>
      <c r="E172" s="36" t="s">
        <v>9404</v>
      </c>
      <c r="F172" s="81">
        <v>4.3</v>
      </c>
      <c r="G172" s="99" t="s">
        <v>704</v>
      </c>
      <c r="H172" s="105" t="s">
        <v>5871</v>
      </c>
      <c r="I172" s="79">
        <v>2017</v>
      </c>
      <c r="J172" s="79"/>
      <c r="K172" s="73">
        <v>4516196152</v>
      </c>
      <c r="L172" s="90">
        <f>IF(K172/1024 &gt;1,K172/1024," ")</f>
        <v>4410347.8046875</v>
      </c>
      <c r="M172" s="90">
        <f>IF(K172/1048576 &gt;1,K172/1048576," ")</f>
        <v>4306.9802780151367</v>
      </c>
      <c r="N172" s="91">
        <f>IF(K172&gt;999999999,K172/1073741824," ")</f>
        <v>4.206035427749157</v>
      </c>
      <c r="O172" s="194" t="s">
        <v>17676</v>
      </c>
      <c r="P172" s="197" t="s">
        <v>18641</v>
      </c>
    </row>
    <row r="173" spans="2:16" ht="20.100000000000001" customHeight="1" x14ac:dyDescent="0.3">
      <c r="B173" s="101">
        <v>163</v>
      </c>
      <c r="C173" s="12" t="s">
        <v>34407</v>
      </c>
      <c r="D173" s="159" t="s">
        <v>3346</v>
      </c>
      <c r="E173" s="36" t="s">
        <v>9405</v>
      </c>
      <c r="F173" s="104">
        <v>6.4</v>
      </c>
      <c r="G173" s="101" t="s">
        <v>704</v>
      </c>
      <c r="H173" s="101" t="s">
        <v>3745</v>
      </c>
      <c r="I173" s="101">
        <v>1988</v>
      </c>
      <c r="J173" s="101"/>
      <c r="K173" s="90">
        <v>3222190900</v>
      </c>
      <c r="L173" s="90">
        <f>IF(K173/1024 &gt;1,K173/1024," ")</f>
        <v>3146670.80078125</v>
      </c>
      <c r="M173" s="90">
        <f>IF(K173/1048576 &gt;1,K173/1048576," ")</f>
        <v>3072.9207038879395</v>
      </c>
      <c r="N173" s="91">
        <f>IF(K173&gt;999999999,K173/1073741824," ")</f>
        <v>3.0008991248905659</v>
      </c>
      <c r="O173" s="194" t="s">
        <v>17677</v>
      </c>
      <c r="P173" s="197" t="s">
        <v>18642</v>
      </c>
    </row>
    <row r="174" spans="2:16" ht="20.100000000000001" customHeight="1" x14ac:dyDescent="0.3">
      <c r="B174" s="101">
        <v>164</v>
      </c>
      <c r="C174" s="20" t="s">
        <v>34408</v>
      </c>
      <c r="D174" s="157" t="s">
        <v>8772</v>
      </c>
      <c r="E174" s="36" t="s">
        <v>9406</v>
      </c>
      <c r="F174" s="81">
        <v>5.8</v>
      </c>
      <c r="G174" s="13" t="s">
        <v>704</v>
      </c>
      <c r="H174" s="13" t="s">
        <v>3757</v>
      </c>
      <c r="I174" s="79">
        <v>2019</v>
      </c>
      <c r="J174" s="79"/>
      <c r="K174" s="73">
        <v>5590544384</v>
      </c>
      <c r="L174" s="90">
        <f>IF(K174/1024 &gt;1,K174/1024," ")</f>
        <v>5459516</v>
      </c>
      <c r="M174" s="90">
        <f>IF(K174/1048576 &gt;1,K174/1048576," ")</f>
        <v>5331.55859375</v>
      </c>
      <c r="N174" s="91">
        <f>IF(K174&gt;999999999,K174/1073741824," ")</f>
        <v>5.2066001892089844</v>
      </c>
      <c r="O174" s="194" t="s">
        <v>17678</v>
      </c>
      <c r="P174" s="197" t="s">
        <v>18643</v>
      </c>
    </row>
    <row r="175" spans="2:16" ht="20.100000000000001" customHeight="1" x14ac:dyDescent="0.3">
      <c r="B175" s="101">
        <v>165</v>
      </c>
      <c r="C175" s="28" t="s">
        <v>42537</v>
      </c>
      <c r="D175" s="157" t="s">
        <v>9090</v>
      </c>
      <c r="E175" s="36" t="s">
        <v>9166</v>
      </c>
      <c r="F175" s="81">
        <v>7</v>
      </c>
      <c r="G175" s="13"/>
      <c r="H175" s="13" t="s">
        <v>4372</v>
      </c>
      <c r="I175" s="79">
        <v>2019</v>
      </c>
      <c r="J175" s="79"/>
      <c r="K175" s="73">
        <v>4218183680</v>
      </c>
      <c r="L175" s="90">
        <f>IF(K175/1024 &gt;1,K175/1024," ")</f>
        <v>4119320</v>
      </c>
      <c r="M175" s="90">
        <f>IF(K175/1048576 &gt;1,K175/1048576," ")</f>
        <v>4022.7734375</v>
      </c>
      <c r="N175" s="91">
        <f>IF(K175&gt;999999999,K175/1073741824," ")</f>
        <v>3.9284896850585938</v>
      </c>
      <c r="O175" s="199" t="s">
        <v>17525</v>
      </c>
      <c r="P175" s="197" t="s">
        <v>31603</v>
      </c>
    </row>
    <row r="176" spans="2:16" ht="20.100000000000001" customHeight="1" x14ac:dyDescent="0.3">
      <c r="B176" s="101">
        <v>166</v>
      </c>
      <c r="C176" s="12" t="s">
        <v>34409</v>
      </c>
      <c r="D176" s="171" t="s">
        <v>43</v>
      </c>
      <c r="E176" s="36" t="s">
        <v>9407</v>
      </c>
      <c r="F176" s="104">
        <v>5.0999999999999996</v>
      </c>
      <c r="G176" s="94"/>
      <c r="H176" s="94" t="s">
        <v>3921</v>
      </c>
      <c r="I176" s="101">
        <v>2000</v>
      </c>
      <c r="J176" s="101"/>
      <c r="K176" s="90">
        <v>639238144</v>
      </c>
      <c r="L176" s="90">
        <f>IF(K176/1024 &gt;1,K176/1024," ")</f>
        <v>624256</v>
      </c>
      <c r="M176" s="90">
        <f>IF(K176/1048576 &gt;1,K176/1048576," ")</f>
        <v>609.625</v>
      </c>
      <c r="N176" s="91" t="str">
        <f>IF(K176&gt;999999999,K176/1073741824," ")</f>
        <v xml:space="preserve"> </v>
      </c>
      <c r="O176" s="194" t="s">
        <v>17564</v>
      </c>
      <c r="P176" s="197" t="s">
        <v>18644</v>
      </c>
    </row>
    <row r="177" spans="2:16" ht="20.100000000000001" customHeight="1" x14ac:dyDescent="0.3">
      <c r="B177" s="101">
        <v>167</v>
      </c>
      <c r="C177" s="102" t="s">
        <v>36348</v>
      </c>
      <c r="D177" s="159" t="s">
        <v>1392</v>
      </c>
      <c r="E177" s="36" t="s">
        <v>12446</v>
      </c>
      <c r="F177" s="104">
        <v>7.1</v>
      </c>
      <c r="G177" s="101" t="s">
        <v>704</v>
      </c>
      <c r="H177" s="101" t="s">
        <v>3745</v>
      </c>
      <c r="I177" s="94">
        <v>2002</v>
      </c>
      <c r="J177" s="94"/>
      <c r="K177" s="90">
        <v>2979329038</v>
      </c>
      <c r="L177" s="90">
        <f>IF(K177/1024 &gt;1,K177/1024," ")</f>
        <v>2909501.013671875</v>
      </c>
      <c r="M177" s="90">
        <f>IF(K177/1048576 &gt;1,K177/1048576," ")</f>
        <v>2841.3095836639404</v>
      </c>
      <c r="N177" s="91">
        <f>IF(K177&gt;999999999,K177/1073741824," ")</f>
        <v>2.7747163902968168</v>
      </c>
      <c r="O177" s="194" t="s">
        <v>21486</v>
      </c>
      <c r="P177" s="197" t="s">
        <v>21487</v>
      </c>
    </row>
    <row r="178" spans="2:16" ht="20.100000000000001" customHeight="1" x14ac:dyDescent="0.3">
      <c r="B178" s="101">
        <v>168</v>
      </c>
      <c r="C178" s="20" t="s">
        <v>34410</v>
      </c>
      <c r="D178" s="175" t="s">
        <v>7671</v>
      </c>
      <c r="E178" s="36" t="s">
        <v>9408</v>
      </c>
      <c r="F178" s="81">
        <v>6.1</v>
      </c>
      <c r="G178" s="81" t="s">
        <v>704</v>
      </c>
      <c r="H178" s="82" t="s">
        <v>4081</v>
      </c>
      <c r="I178" s="79">
        <v>2011</v>
      </c>
      <c r="J178" s="79"/>
      <c r="K178" s="73">
        <v>3971012705</v>
      </c>
      <c r="L178" s="90">
        <f>IF(K178/1024 &gt;1,K178/1024," ")</f>
        <v>3877942.0947265625</v>
      </c>
      <c r="M178" s="90">
        <f>IF(K178/1048576 &gt;1,K178/1048576," ")</f>
        <v>3787.0528268814087</v>
      </c>
      <c r="N178" s="91">
        <f>IF(K178&gt;999999999,K178/1073741824," ")</f>
        <v>3.6982937762513757</v>
      </c>
      <c r="O178" s="194" t="s">
        <v>17679</v>
      </c>
      <c r="P178" s="197" t="s">
        <v>30990</v>
      </c>
    </row>
    <row r="179" spans="2:16" ht="20.100000000000001" customHeight="1" x14ac:dyDescent="0.3">
      <c r="B179" s="101">
        <v>169</v>
      </c>
      <c r="C179" s="20" t="s">
        <v>34416</v>
      </c>
      <c r="D179" s="177" t="s">
        <v>8853</v>
      </c>
      <c r="E179" s="36" t="s">
        <v>9414</v>
      </c>
      <c r="F179" s="131">
        <v>6</v>
      </c>
      <c r="G179" s="13"/>
      <c r="H179" s="13" t="s">
        <v>3787</v>
      </c>
      <c r="I179" s="79">
        <v>2019</v>
      </c>
      <c r="J179" s="79"/>
      <c r="K179" s="73">
        <v>4556144640</v>
      </c>
      <c r="L179" s="90">
        <f>IF(K179/1024 &gt;1,K179/1024," ")</f>
        <v>4449360</v>
      </c>
      <c r="M179" s="90">
        <f>IF(K179/1048576 &gt;1,K179/1048576," ")</f>
        <v>4345.078125</v>
      </c>
      <c r="N179" s="91">
        <f>IF(K179&gt;999999999,K179/1073741824," ")</f>
        <v>4.2432403564453125</v>
      </c>
      <c r="O179" s="194" t="s">
        <v>17684</v>
      </c>
      <c r="P179" s="197" t="s">
        <v>18650</v>
      </c>
    </row>
    <row r="180" spans="2:16" ht="20.100000000000001" customHeight="1" x14ac:dyDescent="0.3">
      <c r="B180" s="101">
        <v>170</v>
      </c>
      <c r="C180" s="12" t="s">
        <v>34411</v>
      </c>
      <c r="D180" s="159" t="s">
        <v>5652</v>
      </c>
      <c r="E180" s="36" t="s">
        <v>9409</v>
      </c>
      <c r="F180" s="104">
        <v>6.1</v>
      </c>
      <c r="G180" s="101" t="s">
        <v>704</v>
      </c>
      <c r="H180" s="101" t="s">
        <v>3739</v>
      </c>
      <c r="I180" s="101">
        <v>1957</v>
      </c>
      <c r="J180" s="116"/>
      <c r="K180" s="90">
        <v>4062460632</v>
      </c>
      <c r="L180" s="90">
        <f>IF(K180/1024 &gt;1,K180/1024," ")</f>
        <v>3967246.7109375</v>
      </c>
      <c r="M180" s="90">
        <f>IF(K180/1048576 &gt;1,K180/1048576," ")</f>
        <v>3874.2643661499023</v>
      </c>
      <c r="N180" s="91">
        <f>IF(K180&gt;999999999,K180/1073741824," ")</f>
        <v>3.783461295068264</v>
      </c>
      <c r="O180" s="194" t="s">
        <v>17680</v>
      </c>
      <c r="P180" s="197" t="s">
        <v>18645</v>
      </c>
    </row>
    <row r="181" spans="2:16" ht="20.100000000000001" customHeight="1" x14ac:dyDescent="0.3">
      <c r="B181" s="101">
        <v>171</v>
      </c>
      <c r="C181" s="12" t="s">
        <v>34413</v>
      </c>
      <c r="D181" s="160" t="s">
        <v>1245</v>
      </c>
      <c r="E181" s="36" t="s">
        <v>9411</v>
      </c>
      <c r="F181" s="104">
        <v>6.9</v>
      </c>
      <c r="G181" s="94" t="s">
        <v>704</v>
      </c>
      <c r="H181" s="94" t="s">
        <v>3924</v>
      </c>
      <c r="I181" s="101">
        <v>2007</v>
      </c>
      <c r="J181" s="101"/>
      <c r="K181" s="90">
        <v>4500160136</v>
      </c>
      <c r="L181" s="90">
        <f>IF(K181/1024 &gt;1,K181/1024," ")</f>
        <v>4394687.6328125</v>
      </c>
      <c r="M181" s="90">
        <f>IF(K181/1048576 &gt;1,K181/1048576," ")</f>
        <v>4291.687141418457</v>
      </c>
      <c r="N181" s="91">
        <f>IF(K181&gt;999999999,K181/1073741824," ")</f>
        <v>4.1911007240414619</v>
      </c>
      <c r="O181" s="194" t="s">
        <v>17589</v>
      </c>
      <c r="P181" s="197" t="s">
        <v>18647</v>
      </c>
    </row>
    <row r="182" spans="2:16" ht="20.100000000000001" customHeight="1" x14ac:dyDescent="0.3">
      <c r="B182" s="101">
        <v>172</v>
      </c>
      <c r="C182" s="12" t="s">
        <v>37458</v>
      </c>
      <c r="D182" s="157" t="s">
        <v>7927</v>
      </c>
      <c r="E182" s="36" t="s">
        <v>13355</v>
      </c>
      <c r="F182" s="131">
        <v>6.2</v>
      </c>
      <c r="G182" s="13" t="s">
        <v>704</v>
      </c>
      <c r="H182" s="13" t="s">
        <v>5871</v>
      </c>
      <c r="I182" s="133">
        <v>2017</v>
      </c>
      <c r="J182" s="74"/>
      <c r="K182" s="73">
        <v>4726005472</v>
      </c>
      <c r="L182" s="90">
        <f>IF(K182/1024 &gt;1,K182/1024," ")</f>
        <v>4615239.71875</v>
      </c>
      <c r="M182" s="90">
        <f>IF(K182/1048576 &gt;1,K182/1048576," ")</f>
        <v>4507.0700378417969</v>
      </c>
      <c r="N182" s="91">
        <f>IF(K182&gt;999999999,K182/1073741824," ")</f>
        <v>4.4014355838298798</v>
      </c>
      <c r="O182" s="194" t="s">
        <v>23106</v>
      </c>
      <c r="P182" s="197" t="s">
        <v>23107</v>
      </c>
    </row>
    <row r="183" spans="2:16" ht="20.100000000000001" customHeight="1" x14ac:dyDescent="0.3">
      <c r="B183" s="101">
        <v>173</v>
      </c>
      <c r="C183" s="7" t="s">
        <v>34021</v>
      </c>
      <c r="D183" s="177" t="s">
        <v>33012</v>
      </c>
      <c r="E183" s="36" t="s">
        <v>33013</v>
      </c>
      <c r="F183" s="49">
        <v>5.8</v>
      </c>
      <c r="G183" s="13"/>
      <c r="H183" s="13" t="s">
        <v>3744</v>
      </c>
      <c r="I183" s="9">
        <v>2020</v>
      </c>
      <c r="J183" s="275"/>
      <c r="K183" s="45">
        <v>3935309824</v>
      </c>
      <c r="L183" s="90">
        <f>IF(K183/1024 &gt;1,K183/1024," ")</f>
        <v>3843076</v>
      </c>
      <c r="M183" s="90">
        <f>IF(K183/1048576 &gt;1,K183/1048576," ")</f>
        <v>3753.00390625</v>
      </c>
      <c r="N183" s="91">
        <f>IF(K183&gt;999999999,K183/1073741824," ")</f>
        <v>3.6650428771972656</v>
      </c>
      <c r="O183" s="223" t="s">
        <v>33014</v>
      </c>
      <c r="P183" s="198" t="s">
        <v>33015</v>
      </c>
    </row>
    <row r="184" spans="2:16" ht="20.100000000000001" customHeight="1" x14ac:dyDescent="0.3">
      <c r="B184" s="101">
        <v>174</v>
      </c>
      <c r="C184" s="12" t="s">
        <v>34414</v>
      </c>
      <c r="D184" s="157" t="s">
        <v>7827</v>
      </c>
      <c r="E184" s="36" t="s">
        <v>9412</v>
      </c>
      <c r="F184" s="131">
        <v>7.2</v>
      </c>
      <c r="G184" s="13" t="s">
        <v>704</v>
      </c>
      <c r="H184" s="13" t="s">
        <v>5916</v>
      </c>
      <c r="I184" s="133">
        <v>1939</v>
      </c>
      <c r="J184" s="74"/>
      <c r="K184" s="73">
        <v>3361868214</v>
      </c>
      <c r="L184" s="90">
        <f>IF(K184/1024 &gt;1,K184/1024," ")</f>
        <v>3283074.427734375</v>
      </c>
      <c r="M184" s="90">
        <f>IF(K184/1048576 &gt;1,K184/1048576," ")</f>
        <v>3206.1273708343506</v>
      </c>
      <c r="N184" s="91">
        <f>IF(K184&gt;999999999,K184/1073741824," ")</f>
        <v>3.1309837605804205</v>
      </c>
      <c r="O184" s="194" t="s">
        <v>17682</v>
      </c>
      <c r="P184" s="197" t="s">
        <v>18648</v>
      </c>
    </row>
    <row r="185" spans="2:16" ht="20.100000000000001" customHeight="1" x14ac:dyDescent="0.3">
      <c r="B185" s="101">
        <v>175</v>
      </c>
      <c r="C185" s="7" t="s">
        <v>34415</v>
      </c>
      <c r="D185" s="159" t="s">
        <v>3096</v>
      </c>
      <c r="E185" s="36" t="s">
        <v>9413</v>
      </c>
      <c r="F185" s="104">
        <v>7.9</v>
      </c>
      <c r="G185" s="101"/>
      <c r="H185" s="101" t="s">
        <v>3922</v>
      </c>
      <c r="I185" s="101">
        <v>1987</v>
      </c>
      <c r="J185" s="101"/>
      <c r="K185" s="90">
        <v>3000033856</v>
      </c>
      <c r="L185" s="90">
        <f>IF(K185/1024 &gt;1,K185/1024," ")</f>
        <v>2929720.5625</v>
      </c>
      <c r="M185" s="90">
        <f>IF(K185/1048576 &gt;1,K185/1048576," ")</f>
        <v>2861.0552368164063</v>
      </c>
      <c r="N185" s="91">
        <f>IF(K185&gt;999999999,K185/1073741824," ")</f>
        <v>2.7939992547035217</v>
      </c>
      <c r="O185" s="194" t="s">
        <v>17683</v>
      </c>
      <c r="P185" s="197" t="s">
        <v>18649</v>
      </c>
    </row>
    <row r="186" spans="2:16" ht="20.100000000000001" customHeight="1" x14ac:dyDescent="0.3">
      <c r="B186" s="101">
        <v>176</v>
      </c>
      <c r="C186" s="7" t="s">
        <v>34412</v>
      </c>
      <c r="D186" s="159" t="s">
        <v>5536</v>
      </c>
      <c r="E186" s="36" t="s">
        <v>9410</v>
      </c>
      <c r="F186" s="104">
        <v>6.9</v>
      </c>
      <c r="G186" s="101" t="s">
        <v>704</v>
      </c>
      <c r="H186" s="101" t="s">
        <v>3740</v>
      </c>
      <c r="I186" s="101">
        <v>1975</v>
      </c>
      <c r="J186" s="101"/>
      <c r="K186" s="90">
        <v>2090309857</v>
      </c>
      <c r="L186" s="90">
        <f>IF(K186/1024 &gt;1,K186/1024," ")</f>
        <v>2041318.2197265625</v>
      </c>
      <c r="M186" s="90">
        <f>IF(K186/1048576 &gt;1,K186/1048576," ")</f>
        <v>1993.4748239517212</v>
      </c>
      <c r="N186" s="91">
        <f>IF(K186&gt;999999999,K186/1073741824," ")</f>
        <v>1.9467527577653527</v>
      </c>
      <c r="O186" s="194" t="s">
        <v>17681</v>
      </c>
      <c r="P186" s="197" t="s">
        <v>18646</v>
      </c>
    </row>
    <row r="187" spans="2:16" ht="20.100000000000001" customHeight="1" x14ac:dyDescent="0.3">
      <c r="B187" s="101">
        <v>177</v>
      </c>
      <c r="C187" s="7" t="s">
        <v>34016</v>
      </c>
      <c r="D187" s="264" t="s">
        <v>33799</v>
      </c>
      <c r="E187" s="36" t="s">
        <v>33800</v>
      </c>
      <c r="F187" s="131">
        <v>6.9</v>
      </c>
      <c r="G187" s="13"/>
      <c r="H187" s="13" t="s">
        <v>3744</v>
      </c>
      <c r="I187" s="133">
        <v>2021</v>
      </c>
      <c r="J187" s="140"/>
      <c r="K187" s="73">
        <v>5277868032</v>
      </c>
      <c r="L187" s="90">
        <f>IF(K187/1024 &gt;1,K187/1024," ")</f>
        <v>5154168</v>
      </c>
      <c r="M187" s="90">
        <f>IF(K187/1048576 &gt;1,K187/1048576," ")</f>
        <v>5033.3671875</v>
      </c>
      <c r="N187" s="91">
        <f>IF(K187&gt;999999999,K187/1073741824," ")</f>
        <v>4.9153976440429688</v>
      </c>
      <c r="O187" s="223" t="s">
        <v>24195</v>
      </c>
      <c r="P187" s="197" t="s">
        <v>33801</v>
      </c>
    </row>
    <row r="188" spans="2:16" ht="20.100000000000001" customHeight="1" x14ac:dyDescent="0.3">
      <c r="B188" s="101">
        <v>178</v>
      </c>
      <c r="C188" s="12" t="s">
        <v>34418</v>
      </c>
      <c r="D188" s="160" t="s">
        <v>1903</v>
      </c>
      <c r="E188" s="36" t="s">
        <v>9416</v>
      </c>
      <c r="F188" s="104">
        <v>5.0999999999999996</v>
      </c>
      <c r="G188" s="94"/>
      <c r="H188" s="101" t="s">
        <v>5981</v>
      </c>
      <c r="I188" s="101">
        <v>2005</v>
      </c>
      <c r="J188" s="101"/>
      <c r="K188" s="73">
        <v>3232493568</v>
      </c>
      <c r="L188" s="90">
        <f>IF(K188/1024 &gt;1,K188/1024," ")</f>
        <v>3156732</v>
      </c>
      <c r="M188" s="90">
        <f>IF(K188/1048576 &gt;1,K188/1048576," ")</f>
        <v>3082.74609375</v>
      </c>
      <c r="N188" s="91">
        <f>IF(K188&gt;999999999,K188/1073741824," ")</f>
        <v>3.0104942321777344</v>
      </c>
      <c r="O188" s="194" t="s">
        <v>17686</v>
      </c>
      <c r="P188" s="197" t="s">
        <v>18652</v>
      </c>
    </row>
    <row r="189" spans="2:16" ht="20.100000000000001" customHeight="1" x14ac:dyDescent="0.3">
      <c r="B189" s="101">
        <v>179</v>
      </c>
      <c r="C189" s="7" t="s">
        <v>34417</v>
      </c>
      <c r="D189" s="159" t="s">
        <v>1902</v>
      </c>
      <c r="E189" s="36" t="s">
        <v>9415</v>
      </c>
      <c r="F189" s="104">
        <v>7.6</v>
      </c>
      <c r="G189" s="101" t="s">
        <v>704</v>
      </c>
      <c r="H189" s="101" t="s">
        <v>3782</v>
      </c>
      <c r="I189" s="94">
        <v>1967</v>
      </c>
      <c r="J189" s="94"/>
      <c r="K189" s="90">
        <v>7370599720</v>
      </c>
      <c r="L189" s="90">
        <f>IF(K189/1024 &gt;1,K189/1024," ")</f>
        <v>7197851.2890625</v>
      </c>
      <c r="M189" s="90">
        <f>IF(K189/1048576 &gt;1,K189/1048576," ")</f>
        <v>7029.1516494750977</v>
      </c>
      <c r="N189" s="91">
        <f>IF(K189&gt;999999999,K189/1073741824," ")</f>
        <v>6.8644059076905251</v>
      </c>
      <c r="O189" s="194" t="s">
        <v>17685</v>
      </c>
      <c r="P189" s="197" t="s">
        <v>18651</v>
      </c>
    </row>
    <row r="190" spans="2:16" ht="20.100000000000001" customHeight="1" x14ac:dyDescent="0.3">
      <c r="B190" s="101">
        <v>180</v>
      </c>
      <c r="C190" s="7" t="s">
        <v>34419</v>
      </c>
      <c r="D190" s="159" t="s">
        <v>5464</v>
      </c>
      <c r="E190" s="36" t="s">
        <v>9417</v>
      </c>
      <c r="F190" s="104">
        <v>5.0999999999999996</v>
      </c>
      <c r="G190" s="101" t="s">
        <v>704</v>
      </c>
      <c r="H190" s="101" t="s">
        <v>3740</v>
      </c>
      <c r="I190" s="101">
        <v>1985</v>
      </c>
      <c r="J190" s="101"/>
      <c r="K190" s="90">
        <v>3439086515</v>
      </c>
      <c r="L190" s="90">
        <f>IF(K190/1024 &gt;1,K190/1024," ")</f>
        <v>3358482.9248046875</v>
      </c>
      <c r="M190" s="90">
        <f>IF(K190/1048576 &gt;1,K190/1048576," ")</f>
        <v>3279.7684812545776</v>
      </c>
      <c r="N190" s="91">
        <f>IF(K190&gt;999999999,K190/1073741824," ")</f>
        <v>3.2028989074751735</v>
      </c>
      <c r="O190" s="194" t="s">
        <v>17687</v>
      </c>
      <c r="P190" s="197" t="s">
        <v>18653</v>
      </c>
    </row>
    <row r="191" spans="2:16" ht="20.100000000000001" customHeight="1" x14ac:dyDescent="0.3">
      <c r="B191" s="101">
        <v>181</v>
      </c>
      <c r="C191" s="12" t="s">
        <v>42744</v>
      </c>
      <c r="D191" s="168" t="s">
        <v>7101</v>
      </c>
      <c r="E191" s="36" t="s">
        <v>9350</v>
      </c>
      <c r="F191" s="99">
        <v>6</v>
      </c>
      <c r="G191" s="99" t="s">
        <v>704</v>
      </c>
      <c r="H191" s="105" t="s">
        <v>5878</v>
      </c>
      <c r="I191" s="101">
        <v>1964</v>
      </c>
      <c r="J191" s="101"/>
      <c r="K191" s="90">
        <v>2505694866</v>
      </c>
      <c r="L191" s="90">
        <f>IF(K191/1024 &gt;1,K191/1024," ")</f>
        <v>2446967.642578125</v>
      </c>
      <c r="M191" s="90">
        <f>IF(K191/1048576 &gt;1,K191/1048576," ")</f>
        <v>2389.6168384552002</v>
      </c>
      <c r="N191" s="91">
        <f>IF(K191&gt;999999999,K191/1073741824," ")</f>
        <v>2.3336101938039064</v>
      </c>
      <c r="O191" s="199" t="s">
        <v>17525</v>
      </c>
      <c r="P191" s="197" t="s">
        <v>18593</v>
      </c>
    </row>
    <row r="192" spans="2:16" ht="20.100000000000001" customHeight="1" x14ac:dyDescent="0.3">
      <c r="B192" s="101">
        <v>182</v>
      </c>
      <c r="C192" s="20" t="s">
        <v>34420</v>
      </c>
      <c r="D192" s="160" t="s">
        <v>5907</v>
      </c>
      <c r="E192" s="36" t="s">
        <v>9418</v>
      </c>
      <c r="F192" s="99">
        <v>4.4000000000000004</v>
      </c>
      <c r="G192" s="101" t="s">
        <v>704</v>
      </c>
      <c r="H192" s="101" t="s">
        <v>5871</v>
      </c>
      <c r="I192" s="101">
        <v>2014</v>
      </c>
      <c r="J192" s="101"/>
      <c r="K192" s="90">
        <v>4428785336</v>
      </c>
      <c r="L192" s="90">
        <f>IF(K192/1024 &gt;1,K192/1024," ")</f>
        <v>4324985.6796875</v>
      </c>
      <c r="M192" s="90">
        <f>IF(K192/1048576 &gt;1,K192/1048576," ")</f>
        <v>4223.6188278198242</v>
      </c>
      <c r="N192" s="91">
        <f>IF(K192&gt;999999999,K192/1073741824," ")</f>
        <v>4.1246277615427971</v>
      </c>
      <c r="O192" s="194" t="s">
        <v>17688</v>
      </c>
      <c r="P192" s="197" t="s">
        <v>18654</v>
      </c>
    </row>
    <row r="193" spans="2:16" ht="20.100000000000001" customHeight="1" x14ac:dyDescent="0.3">
      <c r="B193" s="101">
        <v>183</v>
      </c>
      <c r="C193" s="12" t="s">
        <v>34423</v>
      </c>
      <c r="D193" s="159" t="s">
        <v>1676</v>
      </c>
      <c r="E193" s="36" t="s">
        <v>9419</v>
      </c>
      <c r="F193" s="104">
        <v>6.2</v>
      </c>
      <c r="G193" s="101" t="s">
        <v>704</v>
      </c>
      <c r="H193" s="105" t="s">
        <v>3782</v>
      </c>
      <c r="I193" s="94">
        <v>2009</v>
      </c>
      <c r="J193" s="94"/>
      <c r="K193" s="90">
        <v>5129076500</v>
      </c>
      <c r="L193" s="90">
        <f>IF(K193/1024 &gt;1,K193/1024," ")</f>
        <v>5008863.76953125</v>
      </c>
      <c r="M193" s="90">
        <f>IF(K193/1048576 &gt;1,K193/1048576," ")</f>
        <v>4891.4685249328613</v>
      </c>
      <c r="N193" s="91">
        <f>IF(K193&gt;999999999,K193/1073741824," ")</f>
        <v>4.7768247313797474</v>
      </c>
      <c r="O193" s="194" t="s">
        <v>17690</v>
      </c>
      <c r="P193" s="197" t="s">
        <v>18656</v>
      </c>
    </row>
    <row r="194" spans="2:16" ht="20.100000000000001" customHeight="1" x14ac:dyDescent="0.3">
      <c r="B194" s="101">
        <v>184</v>
      </c>
      <c r="C194" s="12" t="s">
        <v>34424</v>
      </c>
      <c r="D194" s="160" t="s">
        <v>1246</v>
      </c>
      <c r="E194" s="36" t="s">
        <v>9420</v>
      </c>
      <c r="F194" s="104">
        <v>4.3</v>
      </c>
      <c r="G194" s="99" t="s">
        <v>704</v>
      </c>
      <c r="H194" s="105" t="s">
        <v>5878</v>
      </c>
      <c r="I194" s="101">
        <v>2005</v>
      </c>
      <c r="J194" s="101"/>
      <c r="K194" s="90">
        <v>3876933112</v>
      </c>
      <c r="L194" s="90">
        <f>IF(K194/1024 &gt;1,K194/1024," ")</f>
        <v>3786067.4921875</v>
      </c>
      <c r="M194" s="90">
        <f>IF(K194/1048576 &gt;1,K194/1048576," ")</f>
        <v>3697.3315353393555</v>
      </c>
      <c r="N194" s="91">
        <f>IF(K194&gt;999999999,K194/1073741824," ")</f>
        <v>3.6106753274798393</v>
      </c>
      <c r="O194" s="194" t="s">
        <v>17691</v>
      </c>
      <c r="P194" s="197" t="s">
        <v>18657</v>
      </c>
    </row>
    <row r="195" spans="2:16" ht="20.100000000000001" customHeight="1" x14ac:dyDescent="0.3">
      <c r="B195" s="101">
        <v>185</v>
      </c>
      <c r="C195" s="12" t="s">
        <v>34426</v>
      </c>
      <c r="D195" s="159" t="s">
        <v>4728</v>
      </c>
      <c r="E195" s="36" t="s">
        <v>9422</v>
      </c>
      <c r="F195" s="104">
        <v>5.7</v>
      </c>
      <c r="G195" s="101" t="s">
        <v>704</v>
      </c>
      <c r="H195" s="101" t="s">
        <v>3740</v>
      </c>
      <c r="I195" s="101">
        <v>1970</v>
      </c>
      <c r="J195" s="101"/>
      <c r="K195" s="90">
        <v>5430404166</v>
      </c>
      <c r="L195" s="90">
        <f>IF(K195/1024 &gt;1,K195/1024," ")</f>
        <v>5303129.068359375</v>
      </c>
      <c r="M195" s="90">
        <f>IF(K195/1048576 &gt;1,K195/1048576," ")</f>
        <v>5178.8369808197021</v>
      </c>
      <c r="N195" s="91">
        <f>IF(K195&gt;999999999,K195/1073741824," ")</f>
        <v>5.0574579890817404</v>
      </c>
      <c r="O195" s="194" t="s">
        <v>17693</v>
      </c>
      <c r="P195" s="197" t="s">
        <v>18659</v>
      </c>
    </row>
    <row r="196" spans="2:16" ht="20.100000000000001" customHeight="1" x14ac:dyDescent="0.3">
      <c r="B196" s="101">
        <v>186</v>
      </c>
      <c r="C196" s="7" t="s">
        <v>34425</v>
      </c>
      <c r="D196" s="159" t="s">
        <v>5625</v>
      </c>
      <c r="E196" s="36" t="s">
        <v>9421</v>
      </c>
      <c r="F196" s="104">
        <v>5.0999999999999996</v>
      </c>
      <c r="G196" s="101" t="s">
        <v>704</v>
      </c>
      <c r="H196" s="101" t="s">
        <v>4104</v>
      </c>
      <c r="I196" s="101">
        <v>1974</v>
      </c>
      <c r="J196" s="101"/>
      <c r="K196" s="90">
        <v>7038564499</v>
      </c>
      <c r="L196" s="90">
        <f>IF(K196/1024 &gt;1,K196/1024," ")</f>
        <v>6873598.1435546875</v>
      </c>
      <c r="M196" s="90">
        <f>IF(K196/1048576 &gt;1,K196/1048576," ")</f>
        <v>6712.4981870651245</v>
      </c>
      <c r="N196" s="91">
        <f>IF(K196&gt;999999999,K196/1073741824," ")</f>
        <v>6.5551740108057857</v>
      </c>
      <c r="O196" s="194" t="s">
        <v>17692</v>
      </c>
      <c r="P196" s="197" t="s">
        <v>18658</v>
      </c>
    </row>
    <row r="197" spans="2:16" ht="20.100000000000001" customHeight="1" x14ac:dyDescent="0.3">
      <c r="B197" s="101">
        <v>187</v>
      </c>
      <c r="C197" s="12" t="s">
        <v>34427</v>
      </c>
      <c r="D197" s="159" t="s">
        <v>3536</v>
      </c>
      <c r="E197" s="36" t="s">
        <v>9423</v>
      </c>
      <c r="F197" s="104">
        <v>4.2</v>
      </c>
      <c r="G197" s="101" t="s">
        <v>704</v>
      </c>
      <c r="H197" s="101" t="s">
        <v>3757</v>
      </c>
      <c r="I197" s="101">
        <v>2013</v>
      </c>
      <c r="J197" s="101"/>
      <c r="K197" s="90">
        <v>5208658046</v>
      </c>
      <c r="L197" s="90">
        <f>IF(K197/1024 &gt;1,K197/1024," ")</f>
        <v>5086580.123046875</v>
      </c>
      <c r="M197" s="90">
        <f>IF(K197/1048576 &gt;1,K197/1048576," ")</f>
        <v>4967.3634014129639</v>
      </c>
      <c r="N197" s="91">
        <f>IF(K197&gt;999999999,K197/1073741824," ")</f>
        <v>4.8509408216923475</v>
      </c>
      <c r="O197" s="194" t="s">
        <v>17694</v>
      </c>
      <c r="P197" s="197" t="s">
        <v>18660</v>
      </c>
    </row>
    <row r="198" spans="2:16" ht="20.100000000000001" customHeight="1" x14ac:dyDescent="0.3">
      <c r="B198" s="101">
        <v>188</v>
      </c>
      <c r="C198" s="12" t="s">
        <v>42745</v>
      </c>
      <c r="D198" s="160" t="s">
        <v>3314</v>
      </c>
      <c r="E198" s="36" t="s">
        <v>42633</v>
      </c>
      <c r="F198" s="104">
        <v>5.0999999999999996</v>
      </c>
      <c r="G198" s="101" t="s">
        <v>704</v>
      </c>
      <c r="H198" s="101" t="s">
        <v>3744</v>
      </c>
      <c r="I198" s="101">
        <v>2009</v>
      </c>
      <c r="J198" s="101"/>
      <c r="K198" s="90">
        <v>4263283878</v>
      </c>
      <c r="L198" s="90">
        <f>IF(K198/1024 &gt;1,K198/1024," ")</f>
        <v>4163363.162109375</v>
      </c>
      <c r="M198" s="90">
        <f>IF(K198/1048576 &gt;1,K198/1048576," ")</f>
        <v>4065.7843379974365</v>
      </c>
      <c r="N198" s="91">
        <f>IF(K198&gt;999999999,K198/1073741824," ")</f>
        <v>3.9704925175756216</v>
      </c>
      <c r="O198" s="194" t="s">
        <v>17995</v>
      </c>
      <c r="P198" s="197" t="s">
        <v>25983</v>
      </c>
    </row>
    <row r="199" spans="2:16" ht="20.100000000000001" customHeight="1" x14ac:dyDescent="0.3">
      <c r="B199" s="101">
        <v>189</v>
      </c>
      <c r="C199" s="12" t="s">
        <v>35024</v>
      </c>
      <c r="D199" s="160" t="s">
        <v>35023</v>
      </c>
      <c r="E199" s="254" t="s">
        <v>11170</v>
      </c>
      <c r="F199" s="104">
        <v>4.0999999999999996</v>
      </c>
      <c r="G199" s="94"/>
      <c r="H199" s="94" t="s">
        <v>4101</v>
      </c>
      <c r="I199" s="101">
        <v>2003</v>
      </c>
      <c r="J199" s="101"/>
      <c r="K199" s="90">
        <v>731121664</v>
      </c>
      <c r="L199" s="90">
        <f>IF(K199/1024 &gt;1,K199/1024," ")</f>
        <v>713986</v>
      </c>
      <c r="M199" s="90">
        <f>IF(K199/1048576 &gt;1,K199/1048576," ")</f>
        <v>697.251953125</v>
      </c>
      <c r="N199" s="91" t="str">
        <f>IF(K199&gt;999999999,K199/1073741824," ")</f>
        <v xml:space="preserve"> </v>
      </c>
      <c r="O199" s="194" t="s">
        <v>18327</v>
      </c>
      <c r="P199" s="197" t="s">
        <v>19331</v>
      </c>
    </row>
    <row r="200" spans="2:16" ht="20.100000000000001" customHeight="1" x14ac:dyDescent="0.3">
      <c r="B200" s="101">
        <v>190</v>
      </c>
      <c r="C200" s="29" t="s">
        <v>34428</v>
      </c>
      <c r="D200" s="170" t="s">
        <v>4793</v>
      </c>
      <c r="E200" s="36" t="s">
        <v>9424</v>
      </c>
      <c r="F200" s="104">
        <v>4.8</v>
      </c>
      <c r="G200" s="101" t="s">
        <v>704</v>
      </c>
      <c r="H200" s="101" t="s">
        <v>3744</v>
      </c>
      <c r="I200" s="101">
        <v>2013</v>
      </c>
      <c r="J200" s="101"/>
      <c r="K200" s="90">
        <v>4740764151</v>
      </c>
      <c r="L200" s="90">
        <f>IF(K200/1024 &gt;1,K200/1024," ")</f>
        <v>4629652.4912109375</v>
      </c>
      <c r="M200" s="90">
        <f>IF(K200/1048576 &gt;1,K200/1048576," ")</f>
        <v>4521.1450109481812</v>
      </c>
      <c r="N200" s="91">
        <f>IF(K200&gt;999999999,K200/1073741824," ")</f>
        <v>4.4151806747540832</v>
      </c>
      <c r="O200" s="194" t="s">
        <v>17695</v>
      </c>
      <c r="P200" s="197" t="s">
        <v>18661</v>
      </c>
    </row>
    <row r="201" spans="2:16" ht="20.100000000000001" customHeight="1" x14ac:dyDescent="0.3">
      <c r="B201" s="101">
        <v>191</v>
      </c>
      <c r="C201" s="7" t="s">
        <v>34429</v>
      </c>
      <c r="D201" s="159" t="s">
        <v>4775</v>
      </c>
      <c r="E201" s="36" t="s">
        <v>9426</v>
      </c>
      <c r="F201" s="104">
        <v>4.4000000000000004</v>
      </c>
      <c r="G201" s="101" t="s">
        <v>704</v>
      </c>
      <c r="H201" s="101" t="s">
        <v>3756</v>
      </c>
      <c r="I201" s="101">
        <v>2012</v>
      </c>
      <c r="J201" s="101"/>
      <c r="K201" s="90">
        <v>4684907894</v>
      </c>
      <c r="L201" s="90">
        <f>IF(K201/1024 &gt;1,K201/1024," ")</f>
        <v>4575105.365234375</v>
      </c>
      <c r="M201" s="90">
        <f>IF(K201/1048576 &gt;1,K201/1048576," ")</f>
        <v>4467.8763332366943</v>
      </c>
      <c r="N201" s="91">
        <f>IF(K201&gt;999999999,K201/1073741824," ")</f>
        <v>4.3631604816764593</v>
      </c>
      <c r="O201" s="194" t="s">
        <v>17697</v>
      </c>
      <c r="P201" s="197" t="s">
        <v>18663</v>
      </c>
    </row>
    <row r="202" spans="2:16" ht="20.100000000000001" customHeight="1" x14ac:dyDescent="0.3">
      <c r="B202" s="101">
        <v>192</v>
      </c>
      <c r="C202" s="48" t="s">
        <v>34430</v>
      </c>
      <c r="D202" s="160" t="s">
        <v>5999</v>
      </c>
      <c r="E202" s="36" t="s">
        <v>9427</v>
      </c>
      <c r="F202" s="99">
        <v>6.8</v>
      </c>
      <c r="G202" s="101" t="s">
        <v>704</v>
      </c>
      <c r="H202" s="101" t="s">
        <v>5878</v>
      </c>
      <c r="I202" s="101">
        <v>1971</v>
      </c>
      <c r="J202" s="116"/>
      <c r="K202" s="90">
        <v>9173001716</v>
      </c>
      <c r="L202" s="90">
        <f>IF(K202/1024 &gt;1,K202/1024," ")</f>
        <v>8958009.48828125</v>
      </c>
      <c r="M202" s="90">
        <f>IF(K202/1048576 &gt;1,K202/1048576," ")</f>
        <v>8748.0561408996582</v>
      </c>
      <c r="N202" s="91">
        <f>IF(K202&gt;999999999,K202/1073741824," ")</f>
        <v>8.5430235750973225</v>
      </c>
      <c r="O202" s="194" t="s">
        <v>17698</v>
      </c>
      <c r="P202" s="197" t="s">
        <v>18664</v>
      </c>
    </row>
    <row r="203" spans="2:16" ht="20.100000000000001" customHeight="1" x14ac:dyDescent="0.3">
      <c r="B203" s="101">
        <v>193</v>
      </c>
      <c r="C203" s="12" t="s">
        <v>34431</v>
      </c>
      <c r="D203" s="159" t="s">
        <v>3582</v>
      </c>
      <c r="E203" s="36" t="s">
        <v>9428</v>
      </c>
      <c r="F203" s="104">
        <v>6</v>
      </c>
      <c r="G203" s="101" t="s">
        <v>704</v>
      </c>
      <c r="H203" s="101" t="s">
        <v>3739</v>
      </c>
      <c r="I203" s="101">
        <v>1996</v>
      </c>
      <c r="J203" s="101"/>
      <c r="K203" s="90">
        <v>4433551634</v>
      </c>
      <c r="L203" s="90">
        <f>IF(K203/1024 &gt;1,K203/1024," ")</f>
        <v>4329640.267578125</v>
      </c>
      <c r="M203" s="90">
        <f>IF(K203/1048576 &gt;1,K203/1048576," ")</f>
        <v>4228.1643238067627</v>
      </c>
      <c r="N203" s="91">
        <f>IF(K203&gt;999999999,K203/1073741824," ")</f>
        <v>4.1290667224675417</v>
      </c>
      <c r="O203" s="194" t="s">
        <v>17699</v>
      </c>
      <c r="P203" s="197" t="s">
        <v>18665</v>
      </c>
    </row>
    <row r="204" spans="2:16" ht="20.100000000000001" customHeight="1" x14ac:dyDescent="0.3">
      <c r="B204" s="101">
        <v>194</v>
      </c>
      <c r="C204" s="20" t="s">
        <v>34432</v>
      </c>
      <c r="D204" s="161" t="s">
        <v>6740</v>
      </c>
      <c r="E204" s="36" t="s">
        <v>9430</v>
      </c>
      <c r="F204" s="99">
        <v>5.4</v>
      </c>
      <c r="G204" s="99" t="s">
        <v>704</v>
      </c>
      <c r="H204" s="105" t="s">
        <v>5878</v>
      </c>
      <c r="I204" s="101">
        <v>2016</v>
      </c>
      <c r="J204" s="101"/>
      <c r="K204" s="90">
        <v>4423024859</v>
      </c>
      <c r="L204" s="90">
        <f>IF(K204/1024 &gt;1,K204/1024," ")</f>
        <v>4319360.2138671875</v>
      </c>
      <c r="M204" s="90">
        <f>IF(K204/1048576 &gt;1,K204/1048576," ")</f>
        <v>4218.1252088546753</v>
      </c>
      <c r="N204" s="91">
        <f>IF(K204&gt;999999999,K204/1073741824," ")</f>
        <v>4.1192628992721438</v>
      </c>
      <c r="O204" s="194" t="s">
        <v>17701</v>
      </c>
      <c r="P204" s="197" t="s">
        <v>18667</v>
      </c>
    </row>
    <row r="205" spans="2:16" ht="20.100000000000001" customHeight="1" x14ac:dyDescent="0.3">
      <c r="B205" s="101">
        <v>195</v>
      </c>
      <c r="C205" s="7" t="s">
        <v>34433</v>
      </c>
      <c r="D205" s="159" t="s">
        <v>5289</v>
      </c>
      <c r="E205" s="36" t="s">
        <v>9431</v>
      </c>
      <c r="F205" s="104">
        <v>5.5</v>
      </c>
      <c r="G205" s="101" t="s">
        <v>704</v>
      </c>
      <c r="H205" s="101" t="s">
        <v>3739</v>
      </c>
      <c r="I205" s="101">
        <v>2012</v>
      </c>
      <c r="J205" s="101"/>
      <c r="K205" s="90">
        <v>4990526340</v>
      </c>
      <c r="L205" s="90">
        <f>IF(K205/1024 &gt;1,K205/1024," ")</f>
        <v>4873560.87890625</v>
      </c>
      <c r="M205" s="90">
        <f>IF(K205/1048576 &gt;1,K205/1048576," ")</f>
        <v>4759.3367958068848</v>
      </c>
      <c r="N205" s="91">
        <f>IF(K205&gt;999999999,K205/1073741824," ")</f>
        <v>4.6477898396551609</v>
      </c>
      <c r="O205" s="194" t="s">
        <v>17702</v>
      </c>
      <c r="P205" s="197" t="s">
        <v>18668</v>
      </c>
    </row>
    <row r="206" spans="2:16" ht="20.100000000000001" customHeight="1" x14ac:dyDescent="0.3">
      <c r="B206" s="101">
        <v>196</v>
      </c>
      <c r="C206" s="12" t="s">
        <v>34434</v>
      </c>
      <c r="D206" s="159" t="s">
        <v>5450</v>
      </c>
      <c r="E206" s="36" t="s">
        <v>9432</v>
      </c>
      <c r="F206" s="104">
        <v>7.2</v>
      </c>
      <c r="G206" s="101" t="s">
        <v>704</v>
      </c>
      <c r="H206" s="101" t="s">
        <v>3745</v>
      </c>
      <c r="I206" s="101">
        <v>1955</v>
      </c>
      <c r="J206" s="101"/>
      <c r="K206" s="90">
        <v>6531206024</v>
      </c>
      <c r="L206" s="90">
        <f>IF(K206/1024 &gt;1,K206/1024," ")</f>
        <v>6378130.8828125</v>
      </c>
      <c r="M206" s="90">
        <f>IF(K206/1048576 &gt;1,K206/1048576," ")</f>
        <v>6228.643440246582</v>
      </c>
      <c r="N206" s="91">
        <f>IF(K206&gt;999999999,K206/1073741824," ")</f>
        <v>6.0826596096158028</v>
      </c>
      <c r="O206" s="194" t="s">
        <v>17703</v>
      </c>
      <c r="P206" s="197" t="s">
        <v>18669</v>
      </c>
    </row>
    <row r="207" spans="2:16" ht="20.100000000000001" customHeight="1" x14ac:dyDescent="0.3">
      <c r="B207" s="101">
        <v>197</v>
      </c>
      <c r="C207" s="7" t="s">
        <v>34435</v>
      </c>
      <c r="D207" s="159" t="s">
        <v>886</v>
      </c>
      <c r="E207" s="36" t="s">
        <v>9433</v>
      </c>
      <c r="F207" s="104">
        <v>6.6</v>
      </c>
      <c r="G207" s="81" t="s">
        <v>704</v>
      </c>
      <c r="H207" s="82" t="s">
        <v>5878</v>
      </c>
      <c r="I207" s="101">
        <v>2009</v>
      </c>
      <c r="J207" s="101"/>
      <c r="K207" s="73">
        <v>5409441287</v>
      </c>
      <c r="L207" s="90">
        <f>IF(K207/1024 &gt;1,K207/1024," ")</f>
        <v>5282657.5068359375</v>
      </c>
      <c r="M207" s="90">
        <f>IF(K207/1048576 &gt;1,K207/1048576," ")</f>
        <v>5158.8452215194702</v>
      </c>
      <c r="N207" s="91">
        <f>IF(K207&gt;999999999,K207/1073741824," ")</f>
        <v>5.0379347866401076</v>
      </c>
      <c r="O207" s="194" t="s">
        <v>17704</v>
      </c>
      <c r="P207" s="197" t="s">
        <v>18670</v>
      </c>
    </row>
    <row r="208" spans="2:16" ht="20.100000000000001" customHeight="1" x14ac:dyDescent="0.3">
      <c r="B208" s="101">
        <v>198</v>
      </c>
      <c r="C208" s="7" t="s">
        <v>34436</v>
      </c>
      <c r="D208" s="159" t="s">
        <v>4291</v>
      </c>
      <c r="E208" s="36" t="s">
        <v>9434</v>
      </c>
      <c r="F208" s="104">
        <v>6.7</v>
      </c>
      <c r="G208" s="101" t="s">
        <v>704</v>
      </c>
      <c r="H208" s="101" t="s">
        <v>3758</v>
      </c>
      <c r="I208" s="101">
        <v>2013</v>
      </c>
      <c r="J208" s="101"/>
      <c r="K208" s="90">
        <v>4832244260</v>
      </c>
      <c r="L208" s="90">
        <f>IF(K208/1024 &gt;1,K208/1024," ")</f>
        <v>4718988.53515625</v>
      </c>
      <c r="M208" s="90">
        <f>IF(K208/1048576 &gt;1,K208/1048576," ")</f>
        <v>4608.3872413635254</v>
      </c>
      <c r="N208" s="91">
        <f>IF(K208&gt;999999999,K208/1073741824," ")</f>
        <v>4.5003781653940678</v>
      </c>
      <c r="O208" s="194" t="s">
        <v>17705</v>
      </c>
      <c r="P208" s="197" t="s">
        <v>18671</v>
      </c>
    </row>
    <row r="209" spans="2:16" ht="20.100000000000001" customHeight="1" x14ac:dyDescent="0.3">
      <c r="B209" s="101">
        <v>199</v>
      </c>
      <c r="C209" s="12" t="s">
        <v>34437</v>
      </c>
      <c r="D209" s="159" t="s">
        <v>1713</v>
      </c>
      <c r="E209" s="36" t="s">
        <v>9435</v>
      </c>
      <c r="F209" s="104">
        <v>6.3</v>
      </c>
      <c r="G209" s="101" t="s">
        <v>704</v>
      </c>
      <c r="H209" s="101" t="s">
        <v>3737</v>
      </c>
      <c r="I209" s="94">
        <v>2011</v>
      </c>
      <c r="J209" s="94"/>
      <c r="K209" s="90">
        <v>3106240381</v>
      </c>
      <c r="L209" s="90">
        <f>IF(K209/1024 &gt;1,K209/1024," ")</f>
        <v>3033437.8720703125</v>
      </c>
      <c r="M209" s="90">
        <f>IF(K209/1048576 &gt;1,K209/1048576," ")</f>
        <v>2962.3416719436646</v>
      </c>
      <c r="N209" s="91">
        <f>IF(K209&gt;999999999,K209/1073741824," ")</f>
        <v>2.8929117890074849</v>
      </c>
      <c r="O209" s="194" t="s">
        <v>17706</v>
      </c>
      <c r="P209" s="197" t="s">
        <v>18672</v>
      </c>
    </row>
    <row r="210" spans="2:16" ht="20.100000000000001" customHeight="1" x14ac:dyDescent="0.3">
      <c r="B210" s="101">
        <v>200</v>
      </c>
      <c r="C210" s="20" t="s">
        <v>34438</v>
      </c>
      <c r="D210" s="158" t="s">
        <v>8929</v>
      </c>
      <c r="E210" s="36" t="s">
        <v>9440</v>
      </c>
      <c r="F210" s="81">
        <v>6.6</v>
      </c>
      <c r="G210" s="13" t="s">
        <v>704</v>
      </c>
      <c r="H210" s="13" t="s">
        <v>3757</v>
      </c>
      <c r="I210" s="79">
        <v>2019</v>
      </c>
      <c r="J210" s="83"/>
      <c r="K210" s="73">
        <v>5791440896</v>
      </c>
      <c r="L210" s="90">
        <f>IF(K210/1024 &gt;1,K210/1024," ")</f>
        <v>5655704</v>
      </c>
      <c r="M210" s="90">
        <f>IF(K210/1048576 &gt;1,K210/1048576," ")</f>
        <v>5523.1484375</v>
      </c>
      <c r="N210" s="91">
        <f>IF(K210&gt;999999999,K210/1073741824," ")</f>
        <v>5.3936996459960938</v>
      </c>
      <c r="O210" s="194" t="s">
        <v>17707</v>
      </c>
      <c r="P210" s="197" t="s">
        <v>18673</v>
      </c>
    </row>
    <row r="211" spans="2:16" ht="20.100000000000001" customHeight="1" x14ac:dyDescent="0.3">
      <c r="B211" s="101">
        <v>201</v>
      </c>
      <c r="C211" s="7" t="s">
        <v>34439</v>
      </c>
      <c r="D211" s="159" t="s">
        <v>3401</v>
      </c>
      <c r="E211" s="36" t="s">
        <v>9436</v>
      </c>
      <c r="F211" s="104">
        <v>7.1</v>
      </c>
      <c r="G211" s="101" t="s">
        <v>704</v>
      </c>
      <c r="H211" s="101" t="s">
        <v>3927</v>
      </c>
      <c r="I211" s="101">
        <v>1941</v>
      </c>
      <c r="J211" s="101"/>
      <c r="K211" s="90">
        <v>2219373440</v>
      </c>
      <c r="L211" s="90">
        <f>IF(K211/1024 &gt;1,K211/1024," ")</f>
        <v>2167356.875</v>
      </c>
      <c r="M211" s="90">
        <f>IF(K211/1048576 &gt;1,K211/1048576," ")</f>
        <v>2116.5594482421875</v>
      </c>
      <c r="N211" s="91">
        <f>IF(K211&gt;999999999,K211/1073741824," ")</f>
        <v>2.0669525861740112</v>
      </c>
      <c r="O211" s="194" t="s">
        <v>17708</v>
      </c>
      <c r="P211" s="197" t="s">
        <v>18674</v>
      </c>
    </row>
    <row r="212" spans="2:16" ht="20.100000000000001" customHeight="1" x14ac:dyDescent="0.3">
      <c r="B212" s="101">
        <v>202</v>
      </c>
      <c r="C212" s="20" t="s">
        <v>34020</v>
      </c>
      <c r="D212" s="263" t="s">
        <v>33453</v>
      </c>
      <c r="E212" s="36" t="s">
        <v>33454</v>
      </c>
      <c r="F212" s="81">
        <v>4.5</v>
      </c>
      <c r="G212" s="13" t="s">
        <v>704</v>
      </c>
      <c r="H212" s="13" t="s">
        <v>3756</v>
      </c>
      <c r="I212" s="79">
        <v>2022</v>
      </c>
      <c r="J212" s="83"/>
      <c r="K212" s="73">
        <v>6073745408</v>
      </c>
      <c r="L212" s="90">
        <f>IF(K212/1024 &gt;1,K212/1024," ")</f>
        <v>5931392</v>
      </c>
      <c r="M212" s="90">
        <f>IF(K212/1048576 &gt;1,K212/1048576," ")</f>
        <v>5792.375</v>
      </c>
      <c r="N212" s="91">
        <f>IF(K212&gt;999999999,K212/1073741824," ")</f>
        <v>5.6566162109375</v>
      </c>
      <c r="O212" s="223" t="s">
        <v>20519</v>
      </c>
      <c r="P212" s="197" t="s">
        <v>33455</v>
      </c>
    </row>
    <row r="213" spans="2:16" ht="20.100000000000001" customHeight="1" x14ac:dyDescent="0.3">
      <c r="B213" s="101">
        <v>203</v>
      </c>
      <c r="C213" s="7" t="s">
        <v>34441</v>
      </c>
      <c r="D213" s="159" t="s">
        <v>5232</v>
      </c>
      <c r="E213" s="36" t="s">
        <v>9438</v>
      </c>
      <c r="F213" s="104">
        <v>5.4</v>
      </c>
      <c r="G213" s="101" t="s">
        <v>704</v>
      </c>
      <c r="H213" s="101" t="s">
        <v>4012</v>
      </c>
      <c r="I213" s="101">
        <v>2014</v>
      </c>
      <c r="J213" s="101"/>
      <c r="K213" s="90">
        <v>4579142223</v>
      </c>
      <c r="L213" s="90">
        <f>IF(K213/1024 &gt;1,K213/1024," ")</f>
        <v>4471818.5771484375</v>
      </c>
      <c r="M213" s="90">
        <f>IF(K213/1048576 &gt;1,K213/1048576," ")</f>
        <v>4367.010329246521</v>
      </c>
      <c r="N213" s="91">
        <f>IF(K213&gt;999999999,K213/1073741824," ")</f>
        <v>4.2646585246548057</v>
      </c>
      <c r="O213" s="194" t="s">
        <v>17710</v>
      </c>
      <c r="P213" s="197" t="s">
        <v>18676</v>
      </c>
    </row>
    <row r="214" spans="2:16" ht="20.100000000000001" customHeight="1" x14ac:dyDescent="0.3">
      <c r="B214" s="101">
        <v>204</v>
      </c>
      <c r="C214" s="12" t="s">
        <v>34443</v>
      </c>
      <c r="D214" s="160" t="s">
        <v>44</v>
      </c>
      <c r="E214" s="36" t="s">
        <v>9444</v>
      </c>
      <c r="F214" s="104">
        <v>6.7</v>
      </c>
      <c r="G214" s="13" t="s">
        <v>704</v>
      </c>
      <c r="H214" s="13" t="s">
        <v>5981</v>
      </c>
      <c r="I214" s="101">
        <v>2007</v>
      </c>
      <c r="J214" s="101"/>
      <c r="K214" s="73">
        <v>5152530432</v>
      </c>
      <c r="L214" s="90">
        <f>IF(K214/1024 &gt;1,K214/1024," ")</f>
        <v>5031768</v>
      </c>
      <c r="M214" s="90">
        <f>IF(K214/1048576 &gt;1,K214/1048576," ")</f>
        <v>4913.8359375</v>
      </c>
      <c r="N214" s="91">
        <f>IF(K214&gt;999999999,K214/1073741824," ")</f>
        <v>4.7986679077148438</v>
      </c>
      <c r="O214" s="194" t="s">
        <v>17715</v>
      </c>
      <c r="P214" s="197" t="s">
        <v>18681</v>
      </c>
    </row>
    <row r="215" spans="2:16" ht="20.100000000000001" customHeight="1" x14ac:dyDescent="0.3">
      <c r="B215" s="101">
        <v>205</v>
      </c>
      <c r="C215" s="103" t="s">
        <v>6070</v>
      </c>
      <c r="D215" s="160" t="s">
        <v>4004</v>
      </c>
      <c r="E215" s="36" t="s">
        <v>9443</v>
      </c>
      <c r="F215" s="99">
        <v>4.4000000000000004</v>
      </c>
      <c r="G215" s="101"/>
      <c r="H215" s="101" t="s">
        <v>4081</v>
      </c>
      <c r="I215" s="101">
        <v>2015</v>
      </c>
      <c r="J215" s="101"/>
      <c r="K215" s="90">
        <v>3348898970</v>
      </c>
      <c r="L215" s="90">
        <f>IF(K215/1024 &gt;1,K215/1024," ")</f>
        <v>3270409.150390625</v>
      </c>
      <c r="M215" s="90">
        <f>IF(K215/1048576 &gt;1,K215/1048576," ")</f>
        <v>3193.7589359283447</v>
      </c>
      <c r="N215" s="91">
        <f>IF(K215&gt;999999999,K215/1073741824," ")</f>
        <v>3.1189052108675241</v>
      </c>
      <c r="O215" s="194" t="s">
        <v>17714</v>
      </c>
      <c r="P215" s="197" t="s">
        <v>18680</v>
      </c>
    </row>
    <row r="216" spans="2:16" ht="20.100000000000001" customHeight="1" x14ac:dyDescent="0.3">
      <c r="B216" s="101">
        <v>206</v>
      </c>
      <c r="C216" s="7" t="s">
        <v>34444</v>
      </c>
      <c r="D216" s="159" t="s">
        <v>4927</v>
      </c>
      <c r="E216" s="36" t="s">
        <v>9445</v>
      </c>
      <c r="F216" s="104">
        <v>6</v>
      </c>
      <c r="G216" s="101" t="s">
        <v>704</v>
      </c>
      <c r="H216" s="101" t="s">
        <v>3744</v>
      </c>
      <c r="I216" s="101">
        <v>2012</v>
      </c>
      <c r="J216" s="101"/>
      <c r="K216" s="90">
        <v>4340909251</v>
      </c>
      <c r="L216" s="90">
        <f>IF(K216/1024 &gt;1,K216/1024," ")</f>
        <v>4239169.1904296875</v>
      </c>
      <c r="M216" s="90">
        <f>IF(K216/1048576 &gt;1,K216/1048576," ")</f>
        <v>4139.8136625289917</v>
      </c>
      <c r="N216" s="91">
        <f>IF(K216&gt;999999999,K216/1073741824," ")</f>
        <v>4.0427867798134685</v>
      </c>
      <c r="O216" s="194" t="s">
        <v>17716</v>
      </c>
      <c r="P216" s="197" t="s">
        <v>18682</v>
      </c>
    </row>
    <row r="217" spans="2:16" ht="20.100000000000001" customHeight="1" x14ac:dyDescent="0.3">
      <c r="B217" s="101">
        <v>207</v>
      </c>
      <c r="C217" s="29" t="s">
        <v>34447</v>
      </c>
      <c r="D217" s="160" t="s">
        <v>6000</v>
      </c>
      <c r="E217" s="36" t="s">
        <v>9448</v>
      </c>
      <c r="F217" s="99">
        <v>4.5999999999999996</v>
      </c>
      <c r="G217" s="101" t="s">
        <v>704</v>
      </c>
      <c r="H217" s="101" t="s">
        <v>5892</v>
      </c>
      <c r="I217" s="101">
        <v>2015</v>
      </c>
      <c r="J217" s="101"/>
      <c r="K217" s="90">
        <v>3469367823</v>
      </c>
      <c r="L217" s="90">
        <f>IF(K217/1024 &gt;1,K217/1024," ")</f>
        <v>3388054.5146484375</v>
      </c>
      <c r="M217" s="90">
        <f>IF(K217/1048576 &gt;1,K217/1048576," ")</f>
        <v>3308.6469869613647</v>
      </c>
      <c r="N217" s="91">
        <f>IF(K217&gt;999999999,K217/1073741824," ")</f>
        <v>3.2311005732044578</v>
      </c>
      <c r="O217" s="194" t="s">
        <v>17719</v>
      </c>
      <c r="P217" s="197" t="s">
        <v>18685</v>
      </c>
    </row>
    <row r="218" spans="2:16" ht="20.100000000000001" customHeight="1" x14ac:dyDescent="0.3">
      <c r="B218" s="101">
        <v>208</v>
      </c>
      <c r="C218" s="12" t="s">
        <v>34445</v>
      </c>
      <c r="D218" s="160" t="s">
        <v>133</v>
      </c>
      <c r="E218" s="36" t="s">
        <v>9446</v>
      </c>
      <c r="F218" s="104">
        <v>4.5999999999999996</v>
      </c>
      <c r="G218" s="81" t="s">
        <v>704</v>
      </c>
      <c r="H218" s="82" t="s">
        <v>4081</v>
      </c>
      <c r="I218" s="94">
        <v>1990</v>
      </c>
      <c r="J218" s="120"/>
      <c r="K218" s="73">
        <v>5103896249</v>
      </c>
      <c r="L218" s="90">
        <f>IF(K218/1024 &gt;1,K218/1024," ")</f>
        <v>4984273.6806640625</v>
      </c>
      <c r="M218" s="90">
        <f>IF(K218/1048576 &gt;1,K218/1048576," ")</f>
        <v>4867.4547662734985</v>
      </c>
      <c r="N218" s="91">
        <f>IF(K218&gt;999999999,K218/1073741824," ")</f>
        <v>4.7533737951889634</v>
      </c>
      <c r="O218" s="194" t="s">
        <v>17717</v>
      </c>
      <c r="P218" s="197" t="s">
        <v>18683</v>
      </c>
    </row>
    <row r="219" spans="2:16" ht="20.100000000000001" customHeight="1" x14ac:dyDescent="0.3">
      <c r="B219" s="101">
        <v>209</v>
      </c>
      <c r="C219" s="7" t="s">
        <v>34446</v>
      </c>
      <c r="D219" s="159" t="s">
        <v>177</v>
      </c>
      <c r="E219" s="36" t="s">
        <v>9447</v>
      </c>
      <c r="F219" s="104">
        <v>4.4000000000000004</v>
      </c>
      <c r="G219" s="94" t="s">
        <v>704</v>
      </c>
      <c r="H219" s="94" t="s">
        <v>3744</v>
      </c>
      <c r="I219" s="101">
        <v>1997</v>
      </c>
      <c r="J219" s="101"/>
      <c r="K219" s="90">
        <v>5033898696</v>
      </c>
      <c r="L219" s="90">
        <f>IF(K219/1024 &gt;1,K219/1024," ")</f>
        <v>4915916.6953125</v>
      </c>
      <c r="M219" s="90">
        <f>IF(K219/1048576 &gt;1,K219/1048576," ")</f>
        <v>4800.6998977661133</v>
      </c>
      <c r="N219" s="91">
        <f>IF(K219&gt;999999999,K219/1073741824," ")</f>
        <v>4.68818349391222</v>
      </c>
      <c r="O219" s="194" t="s">
        <v>17718</v>
      </c>
      <c r="P219" s="197" t="s">
        <v>18684</v>
      </c>
    </row>
    <row r="220" spans="2:16" ht="20.100000000000001" customHeight="1" x14ac:dyDescent="0.3">
      <c r="B220" s="101">
        <v>210</v>
      </c>
      <c r="C220" s="12" t="s">
        <v>34448</v>
      </c>
      <c r="D220" s="160" t="s">
        <v>1905</v>
      </c>
      <c r="E220" s="36" t="s">
        <v>9449</v>
      </c>
      <c r="F220" s="104">
        <v>5.6</v>
      </c>
      <c r="G220" s="94"/>
      <c r="H220" s="94" t="s">
        <v>3925</v>
      </c>
      <c r="I220" s="101">
        <v>1997</v>
      </c>
      <c r="J220" s="101"/>
      <c r="K220" s="90">
        <v>1166514176</v>
      </c>
      <c r="L220" s="90">
        <f>IF(K220/1024 &gt;1,K220/1024," ")</f>
        <v>1139174</v>
      </c>
      <c r="M220" s="90">
        <f>IF(K220/1048576 &gt;1,K220/1048576," ")</f>
        <v>1112.474609375</v>
      </c>
      <c r="N220" s="91">
        <f>IF(K220&gt;999999999,K220/1073741824," ")</f>
        <v>1.0864009857177734</v>
      </c>
      <c r="O220" s="194" t="s">
        <v>17720</v>
      </c>
      <c r="P220" s="197" t="s">
        <v>18686</v>
      </c>
    </row>
    <row r="221" spans="2:16" ht="20.100000000000001" customHeight="1" x14ac:dyDescent="0.3">
      <c r="B221" s="101">
        <v>211</v>
      </c>
      <c r="C221" s="20" t="s">
        <v>34449</v>
      </c>
      <c r="D221" s="157" t="s">
        <v>9050</v>
      </c>
      <c r="E221" s="36" t="s">
        <v>9450</v>
      </c>
      <c r="F221" s="81">
        <v>5.7</v>
      </c>
      <c r="G221" s="13"/>
      <c r="H221" s="13" t="s">
        <v>3744</v>
      </c>
      <c r="I221" s="79">
        <v>2020</v>
      </c>
      <c r="J221" s="79"/>
      <c r="K221" s="73">
        <v>2010497024</v>
      </c>
      <c r="L221" s="90">
        <f>IF(K221/1024 &gt;1,K221/1024," ")</f>
        <v>1963376</v>
      </c>
      <c r="M221" s="90">
        <f>IF(K221/1048576 &gt;1,K221/1048576," ")</f>
        <v>1917.359375</v>
      </c>
      <c r="N221" s="91">
        <f>IF(K221&gt;999999999,K221/1073741824," ")</f>
        <v>1.8724212646484375</v>
      </c>
      <c r="O221" s="194" t="s">
        <v>17721</v>
      </c>
      <c r="P221" s="197" t="s">
        <v>18687</v>
      </c>
    </row>
    <row r="222" spans="2:16" ht="20.100000000000001" customHeight="1" x14ac:dyDescent="0.3">
      <c r="B222" s="101">
        <v>212</v>
      </c>
      <c r="C222" s="7" t="s">
        <v>34450</v>
      </c>
      <c r="D222" s="159" t="s">
        <v>2992</v>
      </c>
      <c r="E222" s="36" t="s">
        <v>9451</v>
      </c>
      <c r="F222" s="104">
        <v>5.6</v>
      </c>
      <c r="G222" s="101" t="s">
        <v>704</v>
      </c>
      <c r="H222" s="101" t="s">
        <v>3744</v>
      </c>
      <c r="I222" s="94">
        <v>2012</v>
      </c>
      <c r="J222" s="94"/>
      <c r="K222" s="108">
        <v>4666362396</v>
      </c>
      <c r="L222" s="90">
        <f>IF(K222/1024 &gt;1,K222/1024," ")</f>
        <v>4556994.52734375</v>
      </c>
      <c r="M222" s="90">
        <f>IF(K222/1048576 &gt;1,K222/1048576," ")</f>
        <v>4450.1899681091309</v>
      </c>
      <c r="N222" s="91">
        <f>IF(K222&gt;999999999,K222/1073741824," ")</f>
        <v>4.3458886407315731</v>
      </c>
      <c r="O222" s="199" t="s">
        <v>17524</v>
      </c>
      <c r="P222" s="197" t="s">
        <v>18688</v>
      </c>
    </row>
    <row r="223" spans="2:16" ht="20.100000000000001" customHeight="1" x14ac:dyDescent="0.3">
      <c r="B223" s="101">
        <v>213</v>
      </c>
      <c r="C223" s="7" t="s">
        <v>34451</v>
      </c>
      <c r="D223" s="159" t="s">
        <v>4378</v>
      </c>
      <c r="E223" s="36" t="s">
        <v>9452</v>
      </c>
      <c r="F223" s="104">
        <v>6.7</v>
      </c>
      <c r="G223" s="101" t="s">
        <v>704</v>
      </c>
      <c r="H223" s="101" t="s">
        <v>3744</v>
      </c>
      <c r="I223" s="101">
        <v>2013</v>
      </c>
      <c r="J223" s="101"/>
      <c r="K223" s="90">
        <v>4238946847</v>
      </c>
      <c r="L223" s="90">
        <f>IF(K223/1024 &gt;1,K223/1024," ")</f>
        <v>4139596.5302734375</v>
      </c>
      <c r="M223" s="90">
        <f>IF(K223/1048576 &gt;1,K223/1048576," ")</f>
        <v>4042.5747365951538</v>
      </c>
      <c r="N223" s="91">
        <f>IF(K223&gt;999999999,K223/1073741824," ")</f>
        <v>3.9478268912062049</v>
      </c>
      <c r="O223" s="194" t="s">
        <v>17722</v>
      </c>
      <c r="P223" s="197" t="s">
        <v>18689</v>
      </c>
    </row>
    <row r="224" spans="2:16" ht="20.100000000000001" customHeight="1" x14ac:dyDescent="0.3">
      <c r="B224" s="101">
        <v>214</v>
      </c>
      <c r="C224" s="12" t="s">
        <v>34452</v>
      </c>
      <c r="D224" s="159" t="s">
        <v>3072</v>
      </c>
      <c r="E224" s="36" t="s">
        <v>9453</v>
      </c>
      <c r="F224" s="104">
        <v>7.7</v>
      </c>
      <c r="G224" s="101" t="s">
        <v>704</v>
      </c>
      <c r="H224" s="101" t="s">
        <v>3926</v>
      </c>
      <c r="I224" s="101">
        <v>1955</v>
      </c>
      <c r="J224" s="101"/>
      <c r="K224" s="90">
        <v>3505378383</v>
      </c>
      <c r="L224" s="90">
        <f>IF(K224/1024 &gt;1,K224/1024," ")</f>
        <v>3423221.0771484375</v>
      </c>
      <c r="M224" s="90">
        <f>IF(K224/1048576 &gt;1,K224/1048576," ")</f>
        <v>3342.989333152771</v>
      </c>
      <c r="N224" s="91">
        <f>IF(K224&gt;999999999,K224/1073741824," ")</f>
        <v>3.2646380206570029</v>
      </c>
      <c r="O224" s="194" t="s">
        <v>17729</v>
      </c>
      <c r="P224" s="197" t="s">
        <v>18690</v>
      </c>
    </row>
    <row r="225" spans="2:16" ht="20.100000000000001" customHeight="1" x14ac:dyDescent="0.3">
      <c r="B225" s="101">
        <v>215</v>
      </c>
      <c r="C225" s="12" t="s">
        <v>34453</v>
      </c>
      <c r="D225" s="159" t="s">
        <v>4474</v>
      </c>
      <c r="E225" s="36" t="s">
        <v>9454</v>
      </c>
      <c r="F225" s="104">
        <v>5.8</v>
      </c>
      <c r="G225" s="101" t="s">
        <v>704</v>
      </c>
      <c r="H225" s="101" t="s">
        <v>3747</v>
      </c>
      <c r="I225" s="101">
        <v>1985</v>
      </c>
      <c r="J225" s="101"/>
      <c r="K225" s="90">
        <v>4290977240</v>
      </c>
      <c r="L225" s="90">
        <f>IF(K225/1024 &gt;1,K225/1024," ")</f>
        <v>4190407.4609375</v>
      </c>
      <c r="M225" s="90">
        <f>IF(K225/1048576 &gt;1,K225/1048576," ")</f>
        <v>4092.1947860717773</v>
      </c>
      <c r="N225" s="91">
        <f>IF(K225&gt;999999999,K225/1073741824," ")</f>
        <v>3.9962839707732201</v>
      </c>
      <c r="O225" s="194" t="s">
        <v>17730</v>
      </c>
      <c r="P225" s="197" t="s">
        <v>18691</v>
      </c>
    </row>
    <row r="226" spans="2:16" ht="20.100000000000001" customHeight="1" x14ac:dyDescent="0.3">
      <c r="B226" s="101">
        <v>216</v>
      </c>
      <c r="C226" s="20" t="s">
        <v>34454</v>
      </c>
      <c r="D226" s="161" t="s">
        <v>7535</v>
      </c>
      <c r="E226" s="36" t="s">
        <v>9455</v>
      </c>
      <c r="F226" s="99">
        <v>6.4</v>
      </c>
      <c r="G226" s="99" t="s">
        <v>704</v>
      </c>
      <c r="H226" s="105" t="s">
        <v>5871</v>
      </c>
      <c r="I226" s="101">
        <v>2016</v>
      </c>
      <c r="J226" s="101"/>
      <c r="K226" s="90">
        <v>5549744390</v>
      </c>
      <c r="L226" s="90">
        <f>IF(K226/1024 &gt;1,K226/1024," ")</f>
        <v>5419672.255859375</v>
      </c>
      <c r="M226" s="90">
        <f>IF(K226/1048576 &gt;1,K226/1048576," ")</f>
        <v>5292.6486873626709</v>
      </c>
      <c r="N226" s="91">
        <f>IF(K226&gt;999999999,K226/1073741824," ")</f>
        <v>5.1686022337526083</v>
      </c>
      <c r="O226" s="194" t="s">
        <v>17731</v>
      </c>
      <c r="P226" s="197" t="s">
        <v>18692</v>
      </c>
    </row>
    <row r="227" spans="2:16" ht="20.100000000000001" customHeight="1" x14ac:dyDescent="0.3">
      <c r="B227" s="101">
        <v>217</v>
      </c>
      <c r="C227" s="29" t="s">
        <v>34455</v>
      </c>
      <c r="D227" s="160" t="s">
        <v>4815</v>
      </c>
      <c r="E227" s="36" t="s">
        <v>9456</v>
      </c>
      <c r="F227" s="104">
        <v>6.7</v>
      </c>
      <c r="G227" s="101" t="s">
        <v>704</v>
      </c>
      <c r="H227" s="101" t="s">
        <v>3744</v>
      </c>
      <c r="I227" s="101">
        <v>2014</v>
      </c>
      <c r="J227" s="101"/>
      <c r="K227" s="90">
        <v>4620679258</v>
      </c>
      <c r="L227" s="90">
        <f>IF(K227/1024 &gt;1,K227/1024," ")</f>
        <v>4512382.087890625</v>
      </c>
      <c r="M227" s="90">
        <f>IF(K227/1048576 &gt;1,K227/1048576," ")</f>
        <v>4406.6231327056885</v>
      </c>
      <c r="N227" s="91">
        <f>IF(K227&gt;999999999,K227/1073741824," ")</f>
        <v>4.3033429030328989</v>
      </c>
      <c r="O227" s="194" t="s">
        <v>17732</v>
      </c>
      <c r="P227" s="197" t="s">
        <v>18693</v>
      </c>
    </row>
    <row r="228" spans="2:16" ht="20.100000000000001" customHeight="1" x14ac:dyDescent="0.3">
      <c r="B228" s="101">
        <v>218</v>
      </c>
      <c r="C228" s="12" t="s">
        <v>34456</v>
      </c>
      <c r="D228" s="160" t="s">
        <v>3874</v>
      </c>
      <c r="E228" s="36" t="s">
        <v>9457</v>
      </c>
      <c r="F228" s="104">
        <v>7.3</v>
      </c>
      <c r="G228" s="101" t="s">
        <v>704</v>
      </c>
      <c r="H228" s="101" t="s">
        <v>3873</v>
      </c>
      <c r="I228" s="101">
        <v>1980</v>
      </c>
      <c r="J228" s="101"/>
      <c r="K228" s="90">
        <v>3768710903</v>
      </c>
      <c r="L228" s="90">
        <f>IF(K228/1024 &gt;1,K228/1024," ")</f>
        <v>3680381.7412109375</v>
      </c>
      <c r="M228" s="90">
        <f>IF(K228/1048576 &gt;1,K228/1048576," ")</f>
        <v>3594.1227941513062</v>
      </c>
      <c r="N228" s="91">
        <f>IF(K228&gt;999999999,K228/1073741824," ")</f>
        <v>3.5098855411633849</v>
      </c>
      <c r="O228" s="194" t="s">
        <v>17733</v>
      </c>
      <c r="P228" s="197" t="s">
        <v>18694</v>
      </c>
    </row>
    <row r="229" spans="2:16" ht="20.100000000000001" customHeight="1" x14ac:dyDescent="0.3">
      <c r="B229" s="101">
        <v>219</v>
      </c>
      <c r="C229" s="28" t="s">
        <v>34457</v>
      </c>
      <c r="D229" s="168" t="s">
        <v>7076</v>
      </c>
      <c r="E229" s="36" t="s">
        <v>9458</v>
      </c>
      <c r="F229" s="99">
        <v>6.4</v>
      </c>
      <c r="G229" s="99"/>
      <c r="H229" s="105" t="s">
        <v>5878</v>
      </c>
      <c r="I229" s="101">
        <v>2016</v>
      </c>
      <c r="J229" s="101"/>
      <c r="K229" s="90">
        <v>4913902050</v>
      </c>
      <c r="L229" s="90">
        <f>IF(K229/1024 &gt;1,K229/1024," ")</f>
        <v>4798732.470703125</v>
      </c>
      <c r="M229" s="90">
        <f>IF(K229/1048576 &gt;1,K229/1048576," ")</f>
        <v>4686.2621784210205</v>
      </c>
      <c r="N229" s="91">
        <f>IF(K229&gt;999999999,K229/1073741824," ")</f>
        <v>4.5764279086142778</v>
      </c>
      <c r="O229" s="194" t="s">
        <v>17734</v>
      </c>
      <c r="P229" s="197" t="s">
        <v>18695</v>
      </c>
    </row>
    <row r="230" spans="2:16" ht="20.100000000000001" customHeight="1" x14ac:dyDescent="0.3">
      <c r="B230" s="101">
        <v>220</v>
      </c>
      <c r="C230" s="20" t="s">
        <v>34458</v>
      </c>
      <c r="D230" s="157" t="s">
        <v>7950</v>
      </c>
      <c r="E230" s="36" t="s">
        <v>9459</v>
      </c>
      <c r="F230" s="81">
        <v>5.8</v>
      </c>
      <c r="G230" s="13" t="s">
        <v>704</v>
      </c>
      <c r="H230" s="13" t="s">
        <v>3757</v>
      </c>
      <c r="I230" s="79">
        <v>2014</v>
      </c>
      <c r="J230" s="187"/>
      <c r="K230" s="73">
        <v>5000892416</v>
      </c>
      <c r="L230" s="90">
        <f>IF(K230/1024 &gt;1,K230/1024," ")</f>
        <v>4883684</v>
      </c>
      <c r="M230" s="90">
        <f>IF(K230/1048576 &gt;1,K230/1048576," ")</f>
        <v>4769.22265625</v>
      </c>
      <c r="N230" s="91">
        <f>IF(K230&gt;999999999,K230/1073741824," ")</f>
        <v>4.6574440002441406</v>
      </c>
      <c r="O230" s="194" t="s">
        <v>17735</v>
      </c>
      <c r="P230" s="197" t="s">
        <v>18696</v>
      </c>
    </row>
    <row r="231" spans="2:16" ht="20.100000000000001" customHeight="1" x14ac:dyDescent="0.3">
      <c r="B231" s="101">
        <v>221</v>
      </c>
      <c r="C231" s="12" t="s">
        <v>34462</v>
      </c>
      <c r="D231" s="160" t="s">
        <v>1906</v>
      </c>
      <c r="E231" s="36" t="s">
        <v>9464</v>
      </c>
      <c r="F231" s="104">
        <v>6.3</v>
      </c>
      <c r="G231" s="101" t="s">
        <v>704</v>
      </c>
      <c r="H231" s="101" t="s">
        <v>5998</v>
      </c>
      <c r="I231" s="101">
        <v>1999</v>
      </c>
      <c r="J231" s="101"/>
      <c r="K231" s="90">
        <v>3062647180</v>
      </c>
      <c r="L231" s="90">
        <f>IF(K231/1024 &gt;1,K231/1024," ")</f>
        <v>2990866.38671875</v>
      </c>
      <c r="M231" s="90">
        <f>IF(K231/1048576 &gt;1,K231/1048576," ")</f>
        <v>2920.7679557800293</v>
      </c>
      <c r="N231" s="91">
        <f>IF(K231&gt;999999999,K231/1073741824," ")</f>
        <v>2.8523124568164349</v>
      </c>
      <c r="O231" s="194" t="s">
        <v>17739</v>
      </c>
      <c r="P231" s="197" t="s">
        <v>18701</v>
      </c>
    </row>
    <row r="232" spans="2:16" ht="20.100000000000001" customHeight="1" x14ac:dyDescent="0.3">
      <c r="B232" s="101">
        <v>222</v>
      </c>
      <c r="C232" s="102" t="s">
        <v>41966</v>
      </c>
      <c r="D232" s="159" t="s">
        <v>1123</v>
      </c>
      <c r="E232" s="36" t="s">
        <v>16857</v>
      </c>
      <c r="F232" s="104">
        <v>4.5</v>
      </c>
      <c r="G232" s="94" t="s">
        <v>704</v>
      </c>
      <c r="H232" s="94" t="s">
        <v>3745</v>
      </c>
      <c r="I232" s="94">
        <v>2011</v>
      </c>
      <c r="J232" s="94"/>
      <c r="K232" s="108">
        <v>2793804724</v>
      </c>
      <c r="L232" s="90">
        <f>IF(K232/1024 &gt;1,K232/1024," ")</f>
        <v>2728324.92578125</v>
      </c>
      <c r="M232" s="90">
        <f>IF(K232/1048576 &gt;1,K232/1048576," ")</f>
        <v>2664.379810333252</v>
      </c>
      <c r="N232" s="91">
        <f>IF(K232&gt;999999999,K232/1073741824," ")</f>
        <v>2.6019334085285664</v>
      </c>
      <c r="O232" s="194" t="s">
        <v>19692</v>
      </c>
      <c r="P232" s="197" t="s">
        <v>28911</v>
      </c>
    </row>
    <row r="233" spans="2:16" ht="20.100000000000001" customHeight="1" x14ac:dyDescent="0.3">
      <c r="B233" s="101">
        <v>223</v>
      </c>
      <c r="C233" s="102" t="s">
        <v>3153</v>
      </c>
      <c r="D233" s="159" t="s">
        <v>1847</v>
      </c>
      <c r="E233" s="36" t="s">
        <v>9460</v>
      </c>
      <c r="F233" s="104">
        <v>5.8</v>
      </c>
      <c r="G233" s="94" t="s">
        <v>704</v>
      </c>
      <c r="H233" s="94" t="s">
        <v>3744</v>
      </c>
      <c r="I233" s="94">
        <v>2010</v>
      </c>
      <c r="J233" s="94"/>
      <c r="K233" s="90">
        <v>4898325260</v>
      </c>
      <c r="L233" s="90">
        <f>IF(K233/1024 &gt;1,K233/1024," ")</f>
        <v>4783520.76171875</v>
      </c>
      <c r="M233" s="90">
        <f>IF(K233/1048576 &gt;1,K233/1048576," ")</f>
        <v>4671.4069938659668</v>
      </c>
      <c r="N233" s="91">
        <f>IF(K233&gt;999999999,K233/1073741824," ")</f>
        <v>4.5619208924472332</v>
      </c>
      <c r="O233" s="194" t="s">
        <v>17736</v>
      </c>
      <c r="P233" s="197" t="s">
        <v>18697</v>
      </c>
    </row>
    <row r="234" spans="2:16" ht="20.100000000000001" customHeight="1" x14ac:dyDescent="0.3">
      <c r="B234" s="101">
        <v>224</v>
      </c>
      <c r="C234" s="12" t="s">
        <v>34459</v>
      </c>
      <c r="D234" s="160" t="s">
        <v>3988</v>
      </c>
      <c r="E234" s="36" t="s">
        <v>9461</v>
      </c>
      <c r="F234" s="104">
        <v>4.2</v>
      </c>
      <c r="G234" s="101" t="s">
        <v>704</v>
      </c>
      <c r="H234" s="101" t="s">
        <v>3982</v>
      </c>
      <c r="I234" s="101">
        <v>2011</v>
      </c>
      <c r="J234" s="101"/>
      <c r="K234" s="90">
        <v>1452892442</v>
      </c>
      <c r="L234" s="90">
        <f>IF(K234/1024 &gt;1,K234/1024," ")</f>
        <v>1418840.275390625</v>
      </c>
      <c r="M234" s="90">
        <f>IF(K234/1048576 &gt;1,K234/1048576," ")</f>
        <v>1385.5862064361572</v>
      </c>
      <c r="N234" s="91">
        <f>IF(K234&gt;999999999,K234/1073741824," ")</f>
        <v>1.3531115297228098</v>
      </c>
      <c r="O234" s="194" t="s">
        <v>17737</v>
      </c>
      <c r="P234" s="197" t="s">
        <v>18698</v>
      </c>
    </row>
    <row r="235" spans="2:16" ht="20.100000000000001" customHeight="1" x14ac:dyDescent="0.3">
      <c r="B235" s="101">
        <v>225</v>
      </c>
      <c r="C235" s="12" t="s">
        <v>34460</v>
      </c>
      <c r="D235" s="160" t="s">
        <v>1247</v>
      </c>
      <c r="E235" s="36" t="s">
        <v>9462</v>
      </c>
      <c r="F235" s="104">
        <v>5.8</v>
      </c>
      <c r="G235" s="94"/>
      <c r="H235" s="94" t="s">
        <v>3738</v>
      </c>
      <c r="I235" s="101">
        <v>2002</v>
      </c>
      <c r="J235" s="101"/>
      <c r="K235" s="90">
        <v>1059655680</v>
      </c>
      <c r="L235" s="90">
        <f>IF(K235/1024 &gt;1,K235/1024," ")</f>
        <v>1034820</v>
      </c>
      <c r="M235" s="90">
        <f>IF(K235/1048576 &gt;1,K235/1048576," ")</f>
        <v>1010.56640625</v>
      </c>
      <c r="N235" s="91">
        <f>IF(K235&gt;999999999,K235/1073741824," ")</f>
        <v>0.98688125610351563</v>
      </c>
      <c r="O235" s="194" t="s">
        <v>17738</v>
      </c>
      <c r="P235" s="197" t="s">
        <v>18699</v>
      </c>
    </row>
    <row r="236" spans="2:16" ht="20.100000000000001" customHeight="1" x14ac:dyDescent="0.3">
      <c r="B236" s="101">
        <v>226</v>
      </c>
      <c r="C236" s="12" t="s">
        <v>34461</v>
      </c>
      <c r="D236" s="160" t="s">
        <v>3087</v>
      </c>
      <c r="E236" s="36" t="s">
        <v>9463</v>
      </c>
      <c r="F236" s="104">
        <v>4.4000000000000004</v>
      </c>
      <c r="G236" s="101" t="s">
        <v>704</v>
      </c>
      <c r="H236" s="101" t="s">
        <v>3743</v>
      </c>
      <c r="I236" s="101">
        <v>1996</v>
      </c>
      <c r="J236" s="101"/>
      <c r="K236" s="108">
        <v>2844054236</v>
      </c>
      <c r="L236" s="90">
        <f>IF(K236/1024 &gt;1,K236/1024," ")</f>
        <v>2777396.71484375</v>
      </c>
      <c r="M236" s="90">
        <f>IF(K236/1048576 &gt;1,K236/1048576," ")</f>
        <v>2712.3014793395996</v>
      </c>
      <c r="N236" s="91">
        <f>IF(K236&gt;999999999,K236/1073741824," ")</f>
        <v>2.6487319134175777</v>
      </c>
      <c r="O236" s="199" t="s">
        <v>17723</v>
      </c>
      <c r="P236" s="197" t="s">
        <v>18700</v>
      </c>
    </row>
    <row r="237" spans="2:16" ht="20.100000000000001" customHeight="1" x14ac:dyDescent="0.3">
      <c r="B237" s="101">
        <v>227</v>
      </c>
      <c r="C237" s="12" t="s">
        <v>34463</v>
      </c>
      <c r="D237" s="160" t="s">
        <v>5834</v>
      </c>
      <c r="E237" s="36" t="s">
        <v>9465</v>
      </c>
      <c r="F237" s="104">
        <v>7.1</v>
      </c>
      <c r="G237" s="101" t="s">
        <v>704</v>
      </c>
      <c r="H237" s="101" t="s">
        <v>4272</v>
      </c>
      <c r="I237" s="101">
        <v>1945</v>
      </c>
      <c r="J237" s="101"/>
      <c r="K237" s="90">
        <v>6563294892</v>
      </c>
      <c r="L237" s="90">
        <f>IF(K237/1024 &gt;1,K237/1024," ")</f>
        <v>6409467.66796875</v>
      </c>
      <c r="M237" s="90">
        <f>IF(K237/1048576 &gt;1,K237/1048576," ")</f>
        <v>6259.2457695007324</v>
      </c>
      <c r="N237" s="91">
        <f>IF(K237&gt;999999999,K237/1073741824," ")</f>
        <v>6.112544696778059</v>
      </c>
      <c r="O237" s="194" t="s">
        <v>17740</v>
      </c>
      <c r="P237" s="197" t="s">
        <v>18702</v>
      </c>
    </row>
    <row r="238" spans="2:16" ht="20.100000000000001" customHeight="1" x14ac:dyDescent="0.3">
      <c r="B238" s="101">
        <v>228</v>
      </c>
      <c r="C238" s="20" t="s">
        <v>35729</v>
      </c>
      <c r="D238" s="157" t="s">
        <v>8705</v>
      </c>
      <c r="E238" s="36" t="s">
        <v>11845</v>
      </c>
      <c r="F238" s="81">
        <v>6.7</v>
      </c>
      <c r="G238" s="13" t="s">
        <v>704</v>
      </c>
      <c r="H238" s="13" t="s">
        <v>3744</v>
      </c>
      <c r="I238" s="79">
        <v>2018</v>
      </c>
      <c r="J238" s="79"/>
      <c r="K238" s="73">
        <v>6408413184</v>
      </c>
      <c r="L238" s="90">
        <f>IF(K238/1024 &gt;1,K238/1024," ")</f>
        <v>6258216</v>
      </c>
      <c r="M238" s="90">
        <f>IF(K238/1048576 &gt;1,K238/1048576," ")</f>
        <v>6111.5390625</v>
      </c>
      <c r="N238" s="91">
        <f>IF(K238&gt;999999999,K238/1073741824," ")</f>
        <v>5.9682998657226563</v>
      </c>
      <c r="O238" s="194" t="s">
        <v>30075</v>
      </c>
      <c r="P238" s="197" t="s">
        <v>20459</v>
      </c>
    </row>
    <row r="239" spans="2:16" ht="20.100000000000001" customHeight="1" x14ac:dyDescent="0.3">
      <c r="B239" s="101">
        <v>229</v>
      </c>
      <c r="C239" s="20" t="s">
        <v>34464</v>
      </c>
      <c r="D239" s="177" t="s">
        <v>8425</v>
      </c>
      <c r="E239" s="36" t="s">
        <v>9466</v>
      </c>
      <c r="F239" s="81">
        <v>5.5</v>
      </c>
      <c r="G239" s="13" t="s">
        <v>704</v>
      </c>
      <c r="H239" s="13" t="s">
        <v>8426</v>
      </c>
      <c r="I239" s="79">
        <v>2001</v>
      </c>
      <c r="J239" s="79"/>
      <c r="K239" s="73">
        <v>2312642560</v>
      </c>
      <c r="L239" s="90">
        <f>IF(K239/1024 &gt;1,K239/1024," ")</f>
        <v>2258440</v>
      </c>
      <c r="M239" s="90">
        <f>IF(K239/1048576 &gt;1,K239/1048576," ")</f>
        <v>2205.5078125</v>
      </c>
      <c r="N239" s="91">
        <f>IF(K239&gt;999999999,K239/1073741824," ")</f>
        <v>2.1538162231445313</v>
      </c>
      <c r="O239" s="194" t="s">
        <v>17741</v>
      </c>
      <c r="P239" s="197" t="s">
        <v>18703</v>
      </c>
    </row>
    <row r="240" spans="2:16" ht="20.100000000000001" customHeight="1" x14ac:dyDescent="0.3">
      <c r="B240" s="101">
        <v>230</v>
      </c>
      <c r="C240" s="12" t="s">
        <v>34465</v>
      </c>
      <c r="D240" s="168" t="s">
        <v>6204</v>
      </c>
      <c r="E240" s="36" t="s">
        <v>9467</v>
      </c>
      <c r="F240" s="99">
        <v>5.4</v>
      </c>
      <c r="G240" s="101"/>
      <c r="H240" s="101" t="s">
        <v>5878</v>
      </c>
      <c r="I240" s="101">
        <v>2013</v>
      </c>
      <c r="J240" s="101"/>
      <c r="K240" s="90">
        <v>4440792291</v>
      </c>
      <c r="L240" s="90">
        <f>IF(K240/1024 &gt;1,K240/1024," ")</f>
        <v>4336711.2216796875</v>
      </c>
      <c r="M240" s="90">
        <f>IF(K240/1048576 &gt;1,K240/1048576," ")</f>
        <v>4235.0695524215698</v>
      </c>
      <c r="N240" s="91">
        <f>IF(K240&gt;999999999,K240/1073741824," ")</f>
        <v>4.1358101097866893</v>
      </c>
      <c r="O240" s="194" t="s">
        <v>17742</v>
      </c>
      <c r="P240" s="197" t="s">
        <v>18704</v>
      </c>
    </row>
    <row r="241" spans="2:16" ht="20.100000000000001" customHeight="1" x14ac:dyDescent="0.3">
      <c r="B241" s="101">
        <v>231</v>
      </c>
      <c r="C241" s="102" t="s">
        <v>5166</v>
      </c>
      <c r="D241" s="159" t="s">
        <v>5168</v>
      </c>
      <c r="E241" s="36" t="s">
        <v>9468</v>
      </c>
      <c r="F241" s="104">
        <v>8.1999999999999993</v>
      </c>
      <c r="G241" s="101" t="s">
        <v>704</v>
      </c>
      <c r="H241" s="101" t="s">
        <v>3898</v>
      </c>
      <c r="I241" s="101">
        <v>1949</v>
      </c>
      <c r="J241" s="101"/>
      <c r="K241" s="90">
        <v>5809490484</v>
      </c>
      <c r="L241" s="90">
        <f>IF(K241/1024 &gt;1,K241/1024," ")</f>
        <v>5673330.55078125</v>
      </c>
      <c r="M241" s="90">
        <f>IF(K241/1048576 &gt;1,K241/1048576," ")</f>
        <v>5540.3618659973145</v>
      </c>
      <c r="N241" s="91">
        <f>IF(K241&gt;999999999,K241/1073741824," ")</f>
        <v>5.4105096347630024</v>
      </c>
      <c r="O241" s="194" t="s">
        <v>17743</v>
      </c>
      <c r="P241" s="197" t="s">
        <v>18705</v>
      </c>
    </row>
    <row r="242" spans="2:16" ht="20.100000000000001" customHeight="1" x14ac:dyDescent="0.3">
      <c r="B242" s="101">
        <v>232</v>
      </c>
      <c r="C242" s="12" t="s">
        <v>34467</v>
      </c>
      <c r="D242" s="167" t="s">
        <v>32960</v>
      </c>
      <c r="E242" s="36" t="s">
        <v>32961</v>
      </c>
      <c r="F242" s="131">
        <v>5.3</v>
      </c>
      <c r="G242" s="13" t="s">
        <v>704</v>
      </c>
      <c r="H242" s="13" t="s">
        <v>4349</v>
      </c>
      <c r="I242" s="133">
        <v>2021</v>
      </c>
      <c r="J242" s="74"/>
      <c r="K242" s="73">
        <v>4690857984</v>
      </c>
      <c r="L242" s="90">
        <f>IF(K242/1024 &gt;1,K242/1024," ")</f>
        <v>4580916</v>
      </c>
      <c r="M242" s="90">
        <f>IF(K242/1048576 &gt;1,K242/1048576," ")</f>
        <v>4473.55078125</v>
      </c>
      <c r="N242" s="91">
        <f>IF(K242&gt;999999999,K242/1073741824," ")</f>
        <v>4.3687019348144531</v>
      </c>
      <c r="O242" s="194" t="s">
        <v>32962</v>
      </c>
      <c r="P242" s="197" t="s">
        <v>32963</v>
      </c>
    </row>
    <row r="243" spans="2:16" ht="20.100000000000001" customHeight="1" x14ac:dyDescent="0.3">
      <c r="B243" s="101">
        <v>233</v>
      </c>
      <c r="C243" s="12" t="s">
        <v>34468</v>
      </c>
      <c r="D243" s="159" t="s">
        <v>4494</v>
      </c>
      <c r="E243" s="36" t="s">
        <v>9470</v>
      </c>
      <c r="F243" s="104">
        <v>7.2</v>
      </c>
      <c r="G243" s="101" t="s">
        <v>704</v>
      </c>
      <c r="H243" s="101" t="s">
        <v>3739</v>
      </c>
      <c r="I243" s="101">
        <v>2012</v>
      </c>
      <c r="J243" s="101"/>
      <c r="K243" s="90">
        <v>4717633349</v>
      </c>
      <c r="L243" s="90">
        <f>IF(K243/1024 &gt;1,K243/1024," ")</f>
        <v>4607063.8173828125</v>
      </c>
      <c r="M243" s="90">
        <f>IF(K243/1048576 &gt;1,K243/1048576," ")</f>
        <v>4499.0857591629028</v>
      </c>
      <c r="N243" s="91">
        <f>IF(K243&gt;999999999,K243/1073741824," ")</f>
        <v>4.3936384366825223</v>
      </c>
      <c r="O243" s="194" t="s">
        <v>17745</v>
      </c>
      <c r="P243" s="197" t="s">
        <v>18707</v>
      </c>
    </row>
    <row r="244" spans="2:16" ht="20.100000000000001" customHeight="1" x14ac:dyDescent="0.3">
      <c r="B244" s="101">
        <v>234</v>
      </c>
      <c r="C244" s="28" t="s">
        <v>34471</v>
      </c>
      <c r="D244" s="167" t="s">
        <v>8054</v>
      </c>
      <c r="E244" s="36" t="s">
        <v>9472</v>
      </c>
      <c r="F244" s="81">
        <v>6.3</v>
      </c>
      <c r="G244" s="13"/>
      <c r="H244" s="13" t="s">
        <v>5892</v>
      </c>
      <c r="I244" s="79">
        <v>2017</v>
      </c>
      <c r="J244" s="79"/>
      <c r="K244" s="73">
        <v>3685994216</v>
      </c>
      <c r="L244" s="90">
        <f>IF(K244/1024 &gt;1,K244/1024," ")</f>
        <v>3599603.7265625</v>
      </c>
      <c r="M244" s="90">
        <f>IF(K244/1048576 &gt;1,K244/1048576," ")</f>
        <v>3515.2380142211914</v>
      </c>
      <c r="N244" s="91">
        <f>IF(K244&gt;999999999,K244/1073741824," ")</f>
        <v>3.4328496232628822</v>
      </c>
      <c r="O244" s="194" t="s">
        <v>17748</v>
      </c>
      <c r="P244" s="197" t="s">
        <v>18710</v>
      </c>
    </row>
    <row r="245" spans="2:16" ht="20.100000000000001" customHeight="1" x14ac:dyDescent="0.3">
      <c r="B245" s="101">
        <v>235</v>
      </c>
      <c r="C245" s="20" t="s">
        <v>34472</v>
      </c>
      <c r="D245" s="160" t="s">
        <v>5854</v>
      </c>
      <c r="E245" s="36" t="s">
        <v>9474</v>
      </c>
      <c r="F245" s="104">
        <v>6</v>
      </c>
      <c r="G245" s="101" t="s">
        <v>704</v>
      </c>
      <c r="H245" s="101" t="s">
        <v>5892</v>
      </c>
      <c r="I245" s="101">
        <v>1978</v>
      </c>
      <c r="J245" s="101"/>
      <c r="K245" s="90">
        <v>5246406938</v>
      </c>
      <c r="L245" s="90">
        <f>IF(K245/1024 &gt;1,K245/1024," ")</f>
        <v>5123444.275390625</v>
      </c>
      <c r="M245" s="90">
        <f>IF(K245/1048576 &gt;1,K245/1048576," ")</f>
        <v>5003.3635501861572</v>
      </c>
      <c r="N245" s="91">
        <f>IF(K245&gt;999999999,K245/1073741824," ")</f>
        <v>4.8860972169786692</v>
      </c>
      <c r="O245" s="194" t="s">
        <v>17749</v>
      </c>
      <c r="P245" s="197" t="s">
        <v>18711</v>
      </c>
    </row>
    <row r="246" spans="2:16" ht="20.100000000000001" customHeight="1" x14ac:dyDescent="0.3">
      <c r="B246" s="101">
        <v>236</v>
      </c>
      <c r="C246" s="12" t="s">
        <v>34473</v>
      </c>
      <c r="D246" s="160" t="s">
        <v>1248</v>
      </c>
      <c r="E246" s="36" t="s">
        <v>9475</v>
      </c>
      <c r="F246" s="104">
        <v>7.5</v>
      </c>
      <c r="G246" s="101" t="s">
        <v>704</v>
      </c>
      <c r="H246" s="101" t="s">
        <v>5791</v>
      </c>
      <c r="I246" s="101">
        <v>1938</v>
      </c>
      <c r="J246" s="101"/>
      <c r="K246" s="90">
        <v>4268965563</v>
      </c>
      <c r="L246" s="90">
        <f>IF(K246/1024 &gt;1,K246/1024," ")</f>
        <v>4168911.6826171875</v>
      </c>
      <c r="M246" s="90">
        <f>IF(K246/1048576 &gt;1,K246/1048576," ")</f>
        <v>4071.2028150558472</v>
      </c>
      <c r="N246" s="91">
        <f>IF(K246&gt;999999999,K246/1073741824," ")</f>
        <v>3.9757839990779757</v>
      </c>
      <c r="O246" s="194" t="s">
        <v>17750</v>
      </c>
      <c r="P246" s="197" t="s">
        <v>18712</v>
      </c>
    </row>
    <row r="247" spans="2:16" ht="20.100000000000001" customHeight="1" x14ac:dyDescent="0.3">
      <c r="B247" s="101">
        <v>237</v>
      </c>
      <c r="C247" s="12" t="s">
        <v>34474</v>
      </c>
      <c r="D247" s="159" t="s">
        <v>2764</v>
      </c>
      <c r="E247" s="36" t="s">
        <v>9476</v>
      </c>
      <c r="F247" s="104">
        <v>7.4</v>
      </c>
      <c r="G247" s="101"/>
      <c r="H247" s="101" t="s">
        <v>3927</v>
      </c>
      <c r="I247" s="101">
        <v>1927</v>
      </c>
      <c r="J247" s="116"/>
      <c r="K247" s="90">
        <v>3220817427</v>
      </c>
      <c r="L247" s="90">
        <f>IF(K247/1024 &gt;1,K247/1024," ")</f>
        <v>3145329.5185546875</v>
      </c>
      <c r="M247" s="90">
        <f>IF(K247/1048576 &gt;1,K247/1048576," ")</f>
        <v>3071.610857963562</v>
      </c>
      <c r="N247" s="91">
        <f>IF(K247&gt;999999999,K247/1073741824," ")</f>
        <v>2.999619978480041</v>
      </c>
      <c r="O247" s="194" t="s">
        <v>30049</v>
      </c>
      <c r="P247" s="197" t="s">
        <v>18713</v>
      </c>
    </row>
    <row r="248" spans="2:16" ht="20.100000000000001" customHeight="1" x14ac:dyDescent="0.3">
      <c r="B248" s="101">
        <v>238</v>
      </c>
      <c r="C248" s="12" t="s">
        <v>34475</v>
      </c>
      <c r="D248" s="159" t="s">
        <v>4377</v>
      </c>
      <c r="E248" s="36" t="s">
        <v>9477</v>
      </c>
      <c r="F248" s="104">
        <v>6.5</v>
      </c>
      <c r="G248" s="99" t="s">
        <v>704</v>
      </c>
      <c r="H248" s="101" t="s">
        <v>5878</v>
      </c>
      <c r="I248" s="101">
        <v>1960</v>
      </c>
      <c r="J248" s="101"/>
      <c r="K248" s="90">
        <v>2661091622</v>
      </c>
      <c r="L248" s="90">
        <f>IF(K248/1024 &gt;1,K248/1024," ")</f>
        <v>2598722.287109375</v>
      </c>
      <c r="M248" s="90">
        <f>IF(K248/1048576 &gt;1,K248/1048576," ")</f>
        <v>2537.814733505249</v>
      </c>
      <c r="N248" s="91">
        <f>IF(K248&gt;999999999,K248/1073741824," ")</f>
        <v>2.4783347006887197</v>
      </c>
      <c r="O248" s="194" t="s">
        <v>17751</v>
      </c>
      <c r="P248" s="197" t="s">
        <v>18714</v>
      </c>
    </row>
    <row r="249" spans="2:16" ht="20.100000000000001" customHeight="1" x14ac:dyDescent="0.3">
      <c r="B249" s="101">
        <v>239</v>
      </c>
      <c r="C249" s="12" t="s">
        <v>34476</v>
      </c>
      <c r="D249" s="160" t="s">
        <v>45</v>
      </c>
      <c r="E249" s="36" t="s">
        <v>9478</v>
      </c>
      <c r="F249" s="104">
        <v>5.5</v>
      </c>
      <c r="G249" s="94"/>
      <c r="H249" s="101" t="s">
        <v>3756</v>
      </c>
      <c r="I249" s="101">
        <v>2006</v>
      </c>
      <c r="J249" s="101"/>
      <c r="K249" s="90">
        <v>4411812390</v>
      </c>
      <c r="L249" s="90">
        <f>IF(K249/1024 &gt;1,K249/1024," ")</f>
        <v>4308410.537109375</v>
      </c>
      <c r="M249" s="90">
        <f>IF(K249/1048576 &gt;1,K249/1048576," ")</f>
        <v>4207.432165145874</v>
      </c>
      <c r="N249" s="91">
        <f>IF(K249&gt;999999999,K249/1073741824," ")</f>
        <v>4.1088204737752676</v>
      </c>
      <c r="O249" s="194" t="s">
        <v>17752</v>
      </c>
      <c r="P249" s="197" t="s">
        <v>18715</v>
      </c>
    </row>
    <row r="250" spans="2:16" ht="20.100000000000001" customHeight="1" x14ac:dyDescent="0.3">
      <c r="B250" s="101">
        <v>240</v>
      </c>
      <c r="C250" s="12" t="s">
        <v>34477</v>
      </c>
      <c r="D250" s="159" t="s">
        <v>2946</v>
      </c>
      <c r="E250" s="36" t="s">
        <v>9479</v>
      </c>
      <c r="F250" s="104">
        <v>5.9</v>
      </c>
      <c r="G250" s="101" t="s">
        <v>704</v>
      </c>
      <c r="H250" s="101" t="s">
        <v>3737</v>
      </c>
      <c r="I250" s="101">
        <v>2011</v>
      </c>
      <c r="J250" s="101"/>
      <c r="K250" s="90">
        <v>3003239396</v>
      </c>
      <c r="L250" s="90">
        <f>IF(K250/1024 &gt;1,K250/1024," ")</f>
        <v>2932850.97265625</v>
      </c>
      <c r="M250" s="90">
        <f>IF(K250/1048576 &gt;1,K250/1048576," ")</f>
        <v>2864.1122779846191</v>
      </c>
      <c r="N250" s="91">
        <f>IF(K250&gt;999999999,K250/1073741824," ")</f>
        <v>2.7969846464693546</v>
      </c>
      <c r="O250" s="194" t="s">
        <v>17753</v>
      </c>
      <c r="P250" s="197" t="s">
        <v>18716</v>
      </c>
    </row>
    <row r="251" spans="2:16" ht="20.100000000000001" customHeight="1" x14ac:dyDescent="0.3">
      <c r="B251" s="101">
        <v>241</v>
      </c>
      <c r="C251" s="7" t="s">
        <v>34215</v>
      </c>
      <c r="D251" s="261" t="s">
        <v>34211</v>
      </c>
      <c r="E251" s="36" t="s">
        <v>34212</v>
      </c>
      <c r="F251" s="131">
        <v>7.4</v>
      </c>
      <c r="G251" s="13"/>
      <c r="H251" s="13" t="s">
        <v>3740</v>
      </c>
      <c r="I251" s="79">
        <v>2022</v>
      </c>
      <c r="J251" s="79"/>
      <c r="K251" s="73">
        <v>4456636416</v>
      </c>
      <c r="L251" s="90">
        <f>IF(K251/1024 &gt;1,K251/1024," ")</f>
        <v>4352184</v>
      </c>
      <c r="M251" s="90">
        <f>IF(K251/1048576 &gt;1,K251/1048576," ")</f>
        <v>4250.1796875</v>
      </c>
      <c r="N251" s="91">
        <f>IF(K251&gt;999999999,K251/1073741824," ")</f>
        <v>4.1505661010742188</v>
      </c>
      <c r="O251" s="223" t="s">
        <v>34213</v>
      </c>
      <c r="P251" s="198" t="s">
        <v>34214</v>
      </c>
    </row>
    <row r="252" spans="2:16" ht="20.100000000000001" customHeight="1" x14ac:dyDescent="0.3">
      <c r="B252" s="101">
        <v>242</v>
      </c>
      <c r="C252" s="12" t="s">
        <v>34478</v>
      </c>
      <c r="D252" s="159" t="s">
        <v>5626</v>
      </c>
      <c r="E252" s="36" t="s">
        <v>9480</v>
      </c>
      <c r="F252" s="104">
        <v>5.9</v>
      </c>
      <c r="G252" s="101" t="s">
        <v>704</v>
      </c>
      <c r="H252" s="101" t="s">
        <v>4091</v>
      </c>
      <c r="I252" s="101">
        <v>1988</v>
      </c>
      <c r="J252" s="101"/>
      <c r="K252" s="90">
        <v>3991359265</v>
      </c>
      <c r="L252" s="90">
        <f>IF(K252/1024 &gt;1,K252/1024," ")</f>
        <v>3897811.7822265625</v>
      </c>
      <c r="M252" s="90">
        <f>IF(K252/1048576 &gt;1,K252/1048576," ")</f>
        <v>3806.4568185806274</v>
      </c>
      <c r="N252" s="91">
        <f>IF(K252&gt;999999999,K252/1073741824," ")</f>
        <v>3.717242986895144</v>
      </c>
      <c r="O252" s="194" t="s">
        <v>17754</v>
      </c>
      <c r="P252" s="197" t="s">
        <v>18717</v>
      </c>
    </row>
    <row r="253" spans="2:16" ht="20.100000000000001" customHeight="1" x14ac:dyDescent="0.3">
      <c r="B253" s="101">
        <v>243</v>
      </c>
      <c r="C253" s="12" t="s">
        <v>34479</v>
      </c>
      <c r="D253" s="159" t="s">
        <v>185</v>
      </c>
      <c r="E253" s="36" t="s">
        <v>9481</v>
      </c>
      <c r="F253" s="104">
        <v>5.2</v>
      </c>
      <c r="G253" s="94" t="s">
        <v>704</v>
      </c>
      <c r="H253" s="94" t="s">
        <v>3736</v>
      </c>
      <c r="I253" s="94">
        <v>2004</v>
      </c>
      <c r="J253" s="94"/>
      <c r="K253" s="90">
        <v>7518104143</v>
      </c>
      <c r="L253" s="90">
        <f>IF(K253/1024 &gt;1,K253/1024," ")</f>
        <v>7341898.5771484375</v>
      </c>
      <c r="M253" s="90">
        <f>IF(K253/1048576 &gt;1,K253/1048576," ")</f>
        <v>7169.822829246521</v>
      </c>
      <c r="N253" s="91">
        <f>IF(K253&gt;999999999,K253/1073741824," ")</f>
        <v>7.0017801066860557</v>
      </c>
      <c r="O253" s="194" t="s">
        <v>17755</v>
      </c>
      <c r="P253" s="197" t="s">
        <v>18718</v>
      </c>
    </row>
    <row r="254" spans="2:16" ht="20.100000000000001" customHeight="1" x14ac:dyDescent="0.3">
      <c r="B254" s="101">
        <v>244</v>
      </c>
      <c r="C254" s="12" t="s">
        <v>34480</v>
      </c>
      <c r="D254" s="177" t="s">
        <v>32839</v>
      </c>
      <c r="E254" s="36" t="s">
        <v>32840</v>
      </c>
      <c r="F254" s="131">
        <v>5.4</v>
      </c>
      <c r="G254" s="13" t="s">
        <v>704</v>
      </c>
      <c r="H254" s="13" t="s">
        <v>3740</v>
      </c>
      <c r="I254" s="133">
        <v>2021</v>
      </c>
      <c r="J254" s="74"/>
      <c r="K254" s="73">
        <v>3436408832</v>
      </c>
      <c r="L254" s="90">
        <f>IF(K254/1024 &gt;1,K254/1024," ")</f>
        <v>3355868</v>
      </c>
      <c r="M254" s="90">
        <f>IF(K254/1048576 &gt;1,K254/1048576," ")</f>
        <v>3277.21484375</v>
      </c>
      <c r="N254" s="91">
        <f>IF(K254&gt;999999999,K254/1073741824," ")</f>
        <v>3.2004051208496094</v>
      </c>
      <c r="O254" s="194" t="s">
        <v>32841</v>
      </c>
      <c r="P254" s="197" t="s">
        <v>32842</v>
      </c>
    </row>
    <row r="255" spans="2:16" ht="20.100000000000001" customHeight="1" x14ac:dyDescent="0.3">
      <c r="B255" s="101">
        <v>245</v>
      </c>
      <c r="C255" s="29" t="s">
        <v>34481</v>
      </c>
      <c r="D255" s="161" t="s">
        <v>7421</v>
      </c>
      <c r="E255" s="36" t="s">
        <v>9484</v>
      </c>
      <c r="F255" s="99">
        <v>3.6</v>
      </c>
      <c r="G255" s="99"/>
      <c r="H255" s="105" t="s">
        <v>5981</v>
      </c>
      <c r="I255" s="101">
        <v>2015</v>
      </c>
      <c r="J255" s="101"/>
      <c r="K255" s="90">
        <v>2411743224</v>
      </c>
      <c r="L255" s="90">
        <f>IF(K255/1024 &gt;1,K255/1024," ")</f>
        <v>2355217.9921875</v>
      </c>
      <c r="M255" s="90">
        <f>IF(K255/1048576 &gt;1,K255/1048576," ")</f>
        <v>2300.0175704956055</v>
      </c>
      <c r="N255" s="91">
        <f>IF(K255&gt;999999999,K255/1073741824," ")</f>
        <v>2.2461109086871147</v>
      </c>
      <c r="O255" s="194" t="s">
        <v>17757</v>
      </c>
      <c r="P255" s="197" t="s">
        <v>18721</v>
      </c>
    </row>
    <row r="256" spans="2:16" ht="20.100000000000001" customHeight="1" x14ac:dyDescent="0.3">
      <c r="B256" s="101">
        <v>246</v>
      </c>
      <c r="C256" s="48" t="s">
        <v>34482</v>
      </c>
      <c r="D256" s="157" t="s">
        <v>8146</v>
      </c>
      <c r="E256" s="36" t="s">
        <v>9485</v>
      </c>
      <c r="F256" s="81">
        <v>5.8</v>
      </c>
      <c r="G256" s="13" t="s">
        <v>704</v>
      </c>
      <c r="H256" s="13" t="s">
        <v>3740</v>
      </c>
      <c r="I256" s="79">
        <v>2018</v>
      </c>
      <c r="J256" s="79"/>
      <c r="K256" s="73">
        <v>3033689749</v>
      </c>
      <c r="L256" s="90">
        <f>IF(K256/1024 &gt;1,K256/1024," ")</f>
        <v>2962587.6455078125</v>
      </c>
      <c r="M256" s="90">
        <f>IF(K256/1048576 &gt;1,K256/1048576," ")</f>
        <v>2893.1519975662231</v>
      </c>
      <c r="N256" s="91">
        <f>IF(K256&gt;999999999,K256/1073741824," ")</f>
        <v>2.8253437476232648</v>
      </c>
      <c r="O256" s="194" t="s">
        <v>17758</v>
      </c>
      <c r="P256" s="197" t="s">
        <v>18722</v>
      </c>
    </row>
    <row r="257" spans="2:16" ht="20.100000000000001" customHeight="1" x14ac:dyDescent="0.3">
      <c r="B257" s="101">
        <v>247</v>
      </c>
      <c r="C257" s="29" t="s">
        <v>34484</v>
      </c>
      <c r="D257" s="157" t="s">
        <v>8335</v>
      </c>
      <c r="E257" s="36" t="s">
        <v>9487</v>
      </c>
      <c r="F257" s="131">
        <v>5.5</v>
      </c>
      <c r="G257" s="13"/>
      <c r="H257" s="13" t="s">
        <v>5871</v>
      </c>
      <c r="I257" s="133">
        <v>2017</v>
      </c>
      <c r="J257" s="74"/>
      <c r="K257" s="73">
        <v>5317849088</v>
      </c>
      <c r="L257" s="90">
        <f>IF(K257/1024 &gt;1,K257/1024," ")</f>
        <v>5193212</v>
      </c>
      <c r="M257" s="90">
        <f>IF(K257/1048576 &gt;1,K257/1048576," ")</f>
        <v>5071.49609375</v>
      </c>
      <c r="N257" s="91">
        <f>IF(K257&gt;999999999,K257/1073741824," ")</f>
        <v>4.9526329040527344</v>
      </c>
      <c r="O257" s="194" t="s">
        <v>17760</v>
      </c>
      <c r="P257" s="197" t="s">
        <v>18724</v>
      </c>
    </row>
    <row r="258" spans="2:16" ht="20.100000000000001" customHeight="1" x14ac:dyDescent="0.3">
      <c r="B258" s="101">
        <v>248</v>
      </c>
      <c r="C258" s="12" t="s">
        <v>34486</v>
      </c>
      <c r="D258" s="171" t="s">
        <v>1896</v>
      </c>
      <c r="E258" s="36" t="s">
        <v>34485</v>
      </c>
      <c r="F258" s="104">
        <v>4.8</v>
      </c>
      <c r="G258" s="94"/>
      <c r="H258" s="94" t="s">
        <v>3921</v>
      </c>
      <c r="I258" s="101">
        <v>1995</v>
      </c>
      <c r="J258" s="101"/>
      <c r="K258" s="90">
        <v>706113066</v>
      </c>
      <c r="L258" s="90">
        <f>IF(K258/1024 &gt;1,K258/1024," ")</f>
        <v>689563.541015625</v>
      </c>
      <c r="M258" s="90">
        <f>IF(K258/1048576 &gt;1,K258/1048576," ")</f>
        <v>673.40189552307129</v>
      </c>
      <c r="N258" s="91" t="str">
        <f>IF(K258&gt;999999999,K258/1073741824," ")</f>
        <v xml:space="preserve"> </v>
      </c>
      <c r="O258" s="194" t="s">
        <v>17761</v>
      </c>
      <c r="P258" s="197" t="s">
        <v>18725</v>
      </c>
    </row>
    <row r="259" spans="2:16" ht="20.100000000000001" customHeight="1" x14ac:dyDescent="0.3">
      <c r="B259" s="101">
        <v>249</v>
      </c>
      <c r="C259" s="12" t="s">
        <v>34487</v>
      </c>
      <c r="D259" s="160" t="s">
        <v>881</v>
      </c>
      <c r="E259" s="36" t="s">
        <v>9488</v>
      </c>
      <c r="F259" s="104">
        <v>6.8</v>
      </c>
      <c r="G259" s="94"/>
      <c r="H259" s="13" t="s">
        <v>3737</v>
      </c>
      <c r="I259" s="101">
        <v>2004</v>
      </c>
      <c r="J259" s="101"/>
      <c r="K259" s="73">
        <v>3868213248</v>
      </c>
      <c r="L259" s="90">
        <f>IF(K259/1024 &gt;1,K259/1024," ")</f>
        <v>3777552</v>
      </c>
      <c r="M259" s="90">
        <f>IF(K259/1048576 &gt;1,K259/1048576," ")</f>
        <v>3689.015625</v>
      </c>
      <c r="N259" s="91">
        <f>IF(K259&gt;999999999,K259/1073741824," ")</f>
        <v>3.6025543212890625</v>
      </c>
      <c r="O259" s="194" t="s">
        <v>17762</v>
      </c>
      <c r="P259" s="197" t="s">
        <v>18726</v>
      </c>
    </row>
    <row r="260" spans="2:16" ht="20.100000000000001" customHeight="1" x14ac:dyDescent="0.3">
      <c r="B260" s="101">
        <v>250</v>
      </c>
      <c r="C260" s="7" t="s">
        <v>34488</v>
      </c>
      <c r="D260" s="159" t="s">
        <v>1897</v>
      </c>
      <c r="E260" s="36" t="s">
        <v>9489</v>
      </c>
      <c r="F260" s="104">
        <v>5.6</v>
      </c>
      <c r="G260" s="13" t="s">
        <v>704</v>
      </c>
      <c r="H260" s="13" t="s">
        <v>5871</v>
      </c>
      <c r="I260" s="101">
        <v>2004</v>
      </c>
      <c r="J260" s="101"/>
      <c r="K260" s="73">
        <v>2764075008</v>
      </c>
      <c r="L260" s="90">
        <f>IF(K260/1024 &gt;1,K260/1024," ")</f>
        <v>2699292</v>
      </c>
      <c r="M260" s="90">
        <f>IF(K260/1048576 &gt;1,K260/1048576," ")</f>
        <v>2636.02734375</v>
      </c>
      <c r="N260" s="91">
        <f>IF(K260&gt;999999999,K260/1073741824," ")</f>
        <v>2.5742454528808594</v>
      </c>
      <c r="O260" s="194" t="s">
        <v>17763</v>
      </c>
      <c r="P260" s="197" t="s">
        <v>18727</v>
      </c>
    </row>
    <row r="261" spans="2:16" ht="20.100000000000001" customHeight="1" x14ac:dyDescent="0.3">
      <c r="B261" s="101">
        <v>251</v>
      </c>
      <c r="C261" s="7" t="s">
        <v>34489</v>
      </c>
      <c r="D261" s="157" t="s">
        <v>7951</v>
      </c>
      <c r="E261" s="36" t="s">
        <v>9490</v>
      </c>
      <c r="F261" s="81">
        <v>4.2</v>
      </c>
      <c r="G261" s="81"/>
      <c r="H261" s="13" t="s">
        <v>5981</v>
      </c>
      <c r="I261" s="79">
        <v>2017</v>
      </c>
      <c r="J261" s="79"/>
      <c r="K261" s="73">
        <v>2523838770</v>
      </c>
      <c r="L261" s="90">
        <f>IF(K261/1024 &gt;1,K261/1024," ")</f>
        <v>2464686.298828125</v>
      </c>
      <c r="M261" s="90">
        <f>IF(K261/1048576 &gt;1,K261/1048576," ")</f>
        <v>2406.9202136993408</v>
      </c>
      <c r="N261" s="91">
        <f>IF(K261&gt;999999999,K261/1073741824," ")</f>
        <v>2.3505080211907625</v>
      </c>
      <c r="O261" s="194" t="s">
        <v>17764</v>
      </c>
      <c r="P261" s="197" t="s">
        <v>18728</v>
      </c>
    </row>
    <row r="262" spans="2:16" ht="20.100000000000001" customHeight="1" x14ac:dyDescent="0.3">
      <c r="B262" s="101">
        <v>252</v>
      </c>
      <c r="C262" s="12" t="s">
        <v>34490</v>
      </c>
      <c r="D262" s="159" t="s">
        <v>1761</v>
      </c>
      <c r="E262" s="36" t="s">
        <v>9491</v>
      </c>
      <c r="F262" s="104">
        <v>6</v>
      </c>
      <c r="G262" s="101" t="s">
        <v>704</v>
      </c>
      <c r="H262" s="101" t="s">
        <v>5871</v>
      </c>
      <c r="I262" s="101">
        <v>1993</v>
      </c>
      <c r="J262" s="101"/>
      <c r="K262" s="90">
        <v>6185700954</v>
      </c>
      <c r="L262" s="90">
        <f>IF(K262/1024 &gt;1,K262/1024," ")</f>
        <v>6040723.587890625</v>
      </c>
      <c r="M262" s="90">
        <f>IF(K262/1048576 &gt;1,K262/1048576," ")</f>
        <v>5899.1441287994385</v>
      </c>
      <c r="N262" s="91">
        <f>IF(K262&gt;999999999,K262/1073741824," ")</f>
        <v>5.7608829382807016</v>
      </c>
      <c r="O262" s="194" t="s">
        <v>17765</v>
      </c>
      <c r="P262" s="197" t="s">
        <v>18729</v>
      </c>
    </row>
    <row r="263" spans="2:16" ht="20.100000000000001" customHeight="1" x14ac:dyDescent="0.3">
      <c r="B263" s="101">
        <v>253</v>
      </c>
      <c r="C263" s="12" t="s">
        <v>34491</v>
      </c>
      <c r="D263" s="160" t="s">
        <v>1250</v>
      </c>
      <c r="E263" s="36" t="s">
        <v>9492</v>
      </c>
      <c r="F263" s="104">
        <v>6.2</v>
      </c>
      <c r="G263" s="101" t="s">
        <v>704</v>
      </c>
      <c r="H263" s="101" t="s">
        <v>3756</v>
      </c>
      <c r="I263" s="101">
        <v>1998</v>
      </c>
      <c r="J263" s="101"/>
      <c r="K263" s="90">
        <v>3859629200</v>
      </c>
      <c r="L263" s="90">
        <f>IF(K263/1024 &gt;1,K263/1024," ")</f>
        <v>3769169.140625</v>
      </c>
      <c r="M263" s="90">
        <f>IF(K263/1048576 &gt;1,K263/1048576," ")</f>
        <v>3680.8292388916016</v>
      </c>
      <c r="N263" s="91">
        <f>IF(K263&gt;999999999,K263/1073741824," ")</f>
        <v>3.5945598036050797</v>
      </c>
      <c r="O263" s="194" t="s">
        <v>17766</v>
      </c>
      <c r="P263" s="197" t="s">
        <v>18730</v>
      </c>
    </row>
    <row r="264" spans="2:16" ht="20.100000000000001" customHeight="1" x14ac:dyDescent="0.3">
      <c r="B264" s="101">
        <v>254</v>
      </c>
      <c r="C264" s="7" t="s">
        <v>34492</v>
      </c>
      <c r="D264" s="159" t="s">
        <v>1898</v>
      </c>
      <c r="E264" s="36" t="s">
        <v>9493</v>
      </c>
      <c r="F264" s="104">
        <v>4.7</v>
      </c>
      <c r="G264" s="99" t="s">
        <v>704</v>
      </c>
      <c r="H264" s="105" t="s">
        <v>4081</v>
      </c>
      <c r="I264" s="94">
        <v>2008</v>
      </c>
      <c r="J264" s="94"/>
      <c r="K264" s="90">
        <v>3386455908</v>
      </c>
      <c r="L264" s="90">
        <f>IF(K264/1024 &gt;1,K264/1024," ")</f>
        <v>3307085.84765625</v>
      </c>
      <c r="M264" s="90">
        <f>IF(K264/1048576 &gt;1,K264/1048576," ")</f>
        <v>3229.5760231018066</v>
      </c>
      <c r="N264" s="91">
        <f>IF(K264&gt;999999999,K264/1073741824," ")</f>
        <v>3.153882835060358</v>
      </c>
      <c r="O264" s="194" t="s">
        <v>17767</v>
      </c>
      <c r="P264" s="197" t="s">
        <v>18731</v>
      </c>
    </row>
    <row r="265" spans="2:16" ht="20.100000000000001" customHeight="1" x14ac:dyDescent="0.3">
      <c r="B265" s="101">
        <v>255</v>
      </c>
      <c r="C265" s="12" t="s">
        <v>34493</v>
      </c>
      <c r="D265" s="160" t="s">
        <v>1899</v>
      </c>
      <c r="E265" s="36" t="s">
        <v>9494</v>
      </c>
      <c r="F265" s="104">
        <v>5.2</v>
      </c>
      <c r="G265" s="94"/>
      <c r="H265" s="13" t="s">
        <v>5878</v>
      </c>
      <c r="I265" s="101">
        <v>2008</v>
      </c>
      <c r="J265" s="101"/>
      <c r="K265" s="73">
        <v>3588096000</v>
      </c>
      <c r="L265" s="90">
        <f>IF(K265/1024 &gt;1,K265/1024," ")</f>
        <v>3504000</v>
      </c>
      <c r="M265" s="90">
        <f>IF(K265/1048576 &gt;1,K265/1048576," ")</f>
        <v>3421.875</v>
      </c>
      <c r="N265" s="91">
        <f>IF(K265&gt;999999999,K265/1073741824," ")</f>
        <v>3.3416748046875</v>
      </c>
      <c r="O265" s="194" t="s">
        <v>17564</v>
      </c>
      <c r="P265" s="197" t="s">
        <v>18732</v>
      </c>
    </row>
    <row r="266" spans="2:16" ht="20.100000000000001" customHeight="1" x14ac:dyDescent="0.3">
      <c r="B266" s="101">
        <v>256</v>
      </c>
      <c r="C266" s="7" t="s">
        <v>34494</v>
      </c>
      <c r="D266" s="159" t="s">
        <v>2863</v>
      </c>
      <c r="E266" s="36" t="s">
        <v>9495</v>
      </c>
      <c r="F266" s="104">
        <v>4.9000000000000004</v>
      </c>
      <c r="G266" s="101" t="s">
        <v>704</v>
      </c>
      <c r="H266" s="101" t="s">
        <v>3745</v>
      </c>
      <c r="I266" s="94">
        <v>2011</v>
      </c>
      <c r="J266" s="94"/>
      <c r="K266" s="108">
        <v>2527023820</v>
      </c>
      <c r="L266" s="90">
        <f>IF(K266/1024 &gt;1,K266/1024," ")</f>
        <v>2467796.69921875</v>
      </c>
      <c r="M266" s="90">
        <f>IF(K266/1048576 &gt;1,K266/1048576," ")</f>
        <v>2409.9577140808105</v>
      </c>
      <c r="N266" s="91">
        <f>IF(K266&gt;999999999,K266/1073741824," ")</f>
        <v>2.3534743301570415</v>
      </c>
      <c r="O266" s="194" t="s">
        <v>17768</v>
      </c>
      <c r="P266" s="197" t="s">
        <v>18733</v>
      </c>
    </row>
    <row r="267" spans="2:16" ht="20.100000000000001" customHeight="1" x14ac:dyDescent="0.3">
      <c r="B267" s="101">
        <v>257</v>
      </c>
      <c r="C267" s="12" t="s">
        <v>34495</v>
      </c>
      <c r="D267" s="159" t="s">
        <v>1849</v>
      </c>
      <c r="E267" s="254" t="s">
        <v>9496</v>
      </c>
      <c r="F267" s="104">
        <v>5.9</v>
      </c>
      <c r="G267" s="101" t="s">
        <v>704</v>
      </c>
      <c r="H267" s="101" t="s">
        <v>3745</v>
      </c>
      <c r="I267" s="101">
        <v>1986</v>
      </c>
      <c r="J267" s="101"/>
      <c r="K267" s="108">
        <v>3884892842</v>
      </c>
      <c r="L267" s="90">
        <f>IF(K267/1024 &gt;1,K267/1024," ")</f>
        <v>3793840.666015625</v>
      </c>
      <c r="M267" s="90">
        <f>IF(K267/1048576 &gt;1,K267/1048576," ")</f>
        <v>3704.9225254058838</v>
      </c>
      <c r="N267" s="91">
        <f>IF(K267&gt;999999999,K267/1073741824," ")</f>
        <v>3.6180884037166834</v>
      </c>
      <c r="O267" s="194" t="s">
        <v>17564</v>
      </c>
      <c r="P267" s="197" t="s">
        <v>18734</v>
      </c>
    </row>
    <row r="268" spans="2:16" ht="20.100000000000001" customHeight="1" x14ac:dyDescent="0.3">
      <c r="B268" s="101">
        <v>258</v>
      </c>
      <c r="C268" s="20" t="s">
        <v>34496</v>
      </c>
      <c r="D268" s="168" t="s">
        <v>7572</v>
      </c>
      <c r="E268" s="36" t="s">
        <v>9497</v>
      </c>
      <c r="F268" s="99">
        <v>5.4</v>
      </c>
      <c r="G268" s="99" t="s">
        <v>704</v>
      </c>
      <c r="H268" s="105" t="s">
        <v>4081</v>
      </c>
      <c r="I268" s="101">
        <v>2016</v>
      </c>
      <c r="J268" s="101"/>
      <c r="K268" s="90">
        <v>5180428781</v>
      </c>
      <c r="L268" s="90">
        <f>IF(K268/1024 &gt;1,K268/1024," ")</f>
        <v>5059012.4814453125</v>
      </c>
      <c r="M268" s="90">
        <f>IF(K268/1048576 &gt;1,K268/1048576," ")</f>
        <v>4940.441876411438</v>
      </c>
      <c r="N268" s="91">
        <f>IF(K268&gt;999999999,K268/1073741824," ")</f>
        <v>4.8246502699330449</v>
      </c>
      <c r="O268" s="199" t="s">
        <v>17524</v>
      </c>
      <c r="P268" s="197" t="s">
        <v>18735</v>
      </c>
    </row>
    <row r="269" spans="2:16" ht="20.100000000000001" customHeight="1" x14ac:dyDescent="0.3">
      <c r="B269" s="101">
        <v>259</v>
      </c>
      <c r="C269" s="12" t="s">
        <v>34497</v>
      </c>
      <c r="D269" s="160" t="s">
        <v>3274</v>
      </c>
      <c r="E269" s="36" t="s">
        <v>9498</v>
      </c>
      <c r="F269" s="104">
        <v>5.2</v>
      </c>
      <c r="G269" s="101" t="s">
        <v>704</v>
      </c>
      <c r="H269" s="101" t="s">
        <v>3739</v>
      </c>
      <c r="I269" s="101">
        <v>1994</v>
      </c>
      <c r="J269" s="101"/>
      <c r="K269" s="90">
        <v>4198988949</v>
      </c>
      <c r="L269" s="90">
        <f>IF(K269/1024 &gt;1,K269/1024," ")</f>
        <v>4100575.1455078125</v>
      </c>
      <c r="M269" s="90">
        <f>IF(K269/1048576 &gt;1,K269/1048576," ")</f>
        <v>4004.4679155349731</v>
      </c>
      <c r="N269" s="91">
        <f>IF(K269&gt;999999999,K269/1073741824," ")</f>
        <v>3.9106131987646222</v>
      </c>
      <c r="O269" s="194" t="s">
        <v>17769</v>
      </c>
      <c r="P269" s="197" t="s">
        <v>18736</v>
      </c>
    </row>
    <row r="270" spans="2:16" ht="20.100000000000001" customHeight="1" x14ac:dyDescent="0.3">
      <c r="B270" s="101">
        <v>260</v>
      </c>
      <c r="C270" s="7" t="s">
        <v>34498</v>
      </c>
      <c r="D270" s="159" t="s">
        <v>662</v>
      </c>
      <c r="E270" s="36" t="s">
        <v>9499</v>
      </c>
      <c r="F270" s="104">
        <v>8.4</v>
      </c>
      <c r="G270" s="101" t="s">
        <v>704</v>
      </c>
      <c r="H270" s="101" t="s">
        <v>3740</v>
      </c>
      <c r="I270" s="101">
        <v>1975</v>
      </c>
      <c r="J270" s="101"/>
      <c r="K270" s="90">
        <v>5373992879</v>
      </c>
      <c r="L270" s="90">
        <f>IF(K270/1024 &gt;1,K270/1024," ")</f>
        <v>5248039.9208984375</v>
      </c>
      <c r="M270" s="90">
        <f>IF(K270/1048576 &gt;1,K270/1048576," ")</f>
        <v>5125.0389852523804</v>
      </c>
      <c r="N270" s="91">
        <f>IF(K270&gt;999999999,K270/1073741824," ")</f>
        <v>5.0049208840355277</v>
      </c>
      <c r="O270" s="194" t="s">
        <v>17770</v>
      </c>
      <c r="P270" s="197" t="s">
        <v>18737</v>
      </c>
    </row>
    <row r="271" spans="2:16" ht="20.100000000000001" customHeight="1" x14ac:dyDescent="0.3">
      <c r="B271" s="101">
        <v>261</v>
      </c>
      <c r="C271" s="12" t="s">
        <v>34499</v>
      </c>
      <c r="D271" s="171" t="s">
        <v>429</v>
      </c>
      <c r="E271" s="36" t="s">
        <v>9500</v>
      </c>
      <c r="F271" s="104">
        <v>4.5</v>
      </c>
      <c r="G271" s="94"/>
      <c r="H271" s="94" t="s">
        <v>3928</v>
      </c>
      <c r="I271" s="101">
        <v>1988</v>
      </c>
      <c r="J271" s="101"/>
      <c r="K271" s="90">
        <v>703854592</v>
      </c>
      <c r="L271" s="90">
        <f>IF(K271/1024 &gt;1,K271/1024," ")</f>
        <v>687358</v>
      </c>
      <c r="M271" s="90">
        <f>IF(K271/1048576 &gt;1,K271/1048576," ")</f>
        <v>671.248046875</v>
      </c>
      <c r="N271" s="91" t="str">
        <f>IF(K271&gt;999999999,K271/1073741824," ")</f>
        <v xml:space="preserve"> </v>
      </c>
      <c r="O271" s="194" t="s">
        <v>17771</v>
      </c>
      <c r="P271" s="197" t="s">
        <v>18738</v>
      </c>
    </row>
    <row r="272" spans="2:16" ht="20.100000000000001" customHeight="1" x14ac:dyDescent="0.3">
      <c r="B272" s="101">
        <v>262</v>
      </c>
      <c r="C272" s="7" t="s">
        <v>34500</v>
      </c>
      <c r="D272" s="159" t="s">
        <v>4551</v>
      </c>
      <c r="E272" s="36" t="s">
        <v>9501</v>
      </c>
      <c r="F272" s="104">
        <v>4.7</v>
      </c>
      <c r="G272" s="101" t="s">
        <v>704</v>
      </c>
      <c r="H272" s="101" t="s">
        <v>3745</v>
      </c>
      <c r="I272" s="101">
        <v>1991</v>
      </c>
      <c r="J272" s="101"/>
      <c r="K272" s="90">
        <v>3254134294</v>
      </c>
      <c r="L272" s="90">
        <f>IF(K272/1024 &gt;1,K272/1024," ")</f>
        <v>3177865.521484375</v>
      </c>
      <c r="M272" s="90">
        <f>IF(K272/1048576 &gt;1,K272/1048576," ")</f>
        <v>3103.384298324585</v>
      </c>
      <c r="N272" s="91">
        <f>IF(K272&gt;999999999,K272/1073741824," ")</f>
        <v>3.0306487288326025</v>
      </c>
      <c r="O272" s="194" t="s">
        <v>17772</v>
      </c>
      <c r="P272" s="197" t="s">
        <v>18739</v>
      </c>
    </row>
    <row r="273" spans="2:16" ht="20.100000000000001" customHeight="1" x14ac:dyDescent="0.3">
      <c r="B273" s="101">
        <v>263</v>
      </c>
      <c r="C273" s="12" t="s">
        <v>34501</v>
      </c>
      <c r="D273" s="160" t="s">
        <v>46</v>
      </c>
      <c r="E273" s="36" t="s">
        <v>9502</v>
      </c>
      <c r="F273" s="104">
        <v>4.9000000000000004</v>
      </c>
      <c r="G273" s="94"/>
      <c r="H273" s="94" t="s">
        <v>3929</v>
      </c>
      <c r="I273" s="101">
        <v>2006</v>
      </c>
      <c r="J273" s="101"/>
      <c r="K273" s="90">
        <v>734953472</v>
      </c>
      <c r="L273" s="90">
        <f>IF(K273/1024 &gt;1,K273/1024," ")</f>
        <v>717728</v>
      </c>
      <c r="M273" s="90">
        <f>IF(K273/1048576 &gt;1,K273/1048576," ")</f>
        <v>700.90625</v>
      </c>
      <c r="N273" s="91" t="str">
        <f>IF(K273&gt;999999999,K273/1073741824," ")</f>
        <v xml:space="preserve"> </v>
      </c>
      <c r="O273" s="194" t="s">
        <v>17773</v>
      </c>
      <c r="P273" s="197" t="s">
        <v>18740</v>
      </c>
    </row>
    <row r="274" spans="2:16" ht="20.100000000000001" customHeight="1" x14ac:dyDescent="0.3">
      <c r="B274" s="101">
        <v>264</v>
      </c>
      <c r="C274" s="7" t="s">
        <v>34502</v>
      </c>
      <c r="D274" s="159" t="s">
        <v>1900</v>
      </c>
      <c r="E274" s="36" t="s">
        <v>9503</v>
      </c>
      <c r="F274" s="104">
        <v>6.7</v>
      </c>
      <c r="G274" s="101" t="s">
        <v>704</v>
      </c>
      <c r="H274" s="101" t="s">
        <v>4070</v>
      </c>
      <c r="I274" s="94">
        <v>1992</v>
      </c>
      <c r="J274" s="94"/>
      <c r="K274" s="90">
        <v>5943019533</v>
      </c>
      <c r="L274" s="90">
        <f>IF(K274/1024 &gt;1,K274/1024," ")</f>
        <v>5803730.0126953125</v>
      </c>
      <c r="M274" s="90">
        <f>IF(K274/1048576 &gt;1,K274/1048576," ")</f>
        <v>5667.7050905227661</v>
      </c>
      <c r="N274" s="91">
        <f>IF(K274&gt;999999999,K274/1073741824," ")</f>
        <v>5.5348682524636388</v>
      </c>
      <c r="O274" s="194" t="s">
        <v>17774</v>
      </c>
      <c r="P274" s="197" t="s">
        <v>18741</v>
      </c>
    </row>
    <row r="275" spans="2:16" ht="20.100000000000001" customHeight="1" x14ac:dyDescent="0.3">
      <c r="B275" s="101">
        <v>265</v>
      </c>
      <c r="C275" s="12" t="s">
        <v>34505</v>
      </c>
      <c r="D275" s="159" t="s">
        <v>331</v>
      </c>
      <c r="E275" s="36" t="s">
        <v>9507</v>
      </c>
      <c r="F275" s="104">
        <v>6.4</v>
      </c>
      <c r="G275" s="99" t="s">
        <v>704</v>
      </c>
      <c r="H275" s="105" t="s">
        <v>5878</v>
      </c>
      <c r="I275" s="94">
        <v>2001</v>
      </c>
      <c r="J275" s="94"/>
      <c r="K275" s="90">
        <v>6262739242</v>
      </c>
      <c r="L275" s="90">
        <f>IF(K275/1024 &gt;1,K275/1024," ")</f>
        <v>6115956.291015625</v>
      </c>
      <c r="M275" s="90">
        <f>IF(K275/1048576 &gt;1,K275/1048576," ")</f>
        <v>5972.6135654449463</v>
      </c>
      <c r="N275" s="91">
        <f>IF(K275&gt;999999999,K275/1073741824," ")</f>
        <v>5.8326304350048304</v>
      </c>
      <c r="O275" s="194" t="s">
        <v>17778</v>
      </c>
      <c r="P275" s="197" t="s">
        <v>18745</v>
      </c>
    </row>
    <row r="276" spans="2:16" ht="20.100000000000001" customHeight="1" x14ac:dyDescent="0.3">
      <c r="B276" s="101">
        <v>266</v>
      </c>
      <c r="C276" s="7" t="s">
        <v>34504</v>
      </c>
      <c r="D276" s="159" t="s">
        <v>3641</v>
      </c>
      <c r="E276" s="36" t="s">
        <v>9506</v>
      </c>
      <c r="F276" s="104">
        <v>5.9</v>
      </c>
      <c r="G276" s="101"/>
      <c r="H276" s="101" t="s">
        <v>3933</v>
      </c>
      <c r="I276" s="101">
        <v>1944</v>
      </c>
      <c r="J276" s="101"/>
      <c r="K276" s="90">
        <v>1733816708</v>
      </c>
      <c r="L276" s="90">
        <f>IF(K276/1024 &gt;1,K276/1024," ")</f>
        <v>1693180.37890625</v>
      </c>
      <c r="M276" s="90">
        <f>IF(K276/1048576 &gt;1,K276/1048576," ")</f>
        <v>1653.4964637756348</v>
      </c>
      <c r="N276" s="91">
        <f>IF(K276&gt;999999999,K276/1073741824," ")</f>
        <v>1.6147426404058933</v>
      </c>
      <c r="O276" s="194" t="s">
        <v>17777</v>
      </c>
      <c r="P276" s="197" t="s">
        <v>18744</v>
      </c>
    </row>
    <row r="277" spans="2:16" ht="20.100000000000001" customHeight="1" x14ac:dyDescent="0.3">
      <c r="B277" s="101">
        <v>267</v>
      </c>
      <c r="C277" s="103" t="s">
        <v>6570</v>
      </c>
      <c r="D277" s="168" t="s">
        <v>6569</v>
      </c>
      <c r="E277" s="36" t="s">
        <v>9505</v>
      </c>
      <c r="F277" s="99">
        <v>5.6</v>
      </c>
      <c r="G277" s="99"/>
      <c r="H277" s="101" t="s">
        <v>5874</v>
      </c>
      <c r="I277" s="101">
        <v>1954</v>
      </c>
      <c r="J277" s="101"/>
      <c r="K277" s="90">
        <v>3382930832</v>
      </c>
      <c r="L277" s="90">
        <f>IF(K277/1024 &gt;1,K277/1024," ")</f>
        <v>3303643.390625</v>
      </c>
      <c r="M277" s="90">
        <f>IF(K277/1048576 &gt;1,K277/1048576," ")</f>
        <v>3226.2142486572266</v>
      </c>
      <c r="N277" s="91">
        <f>IF(K277&gt;999999999,K277/1073741824," ")</f>
        <v>3.1505998522043228</v>
      </c>
      <c r="O277" s="194" t="s">
        <v>17776</v>
      </c>
      <c r="P277" s="197" t="s">
        <v>18743</v>
      </c>
    </row>
    <row r="278" spans="2:16" ht="20.100000000000001" customHeight="1" x14ac:dyDescent="0.3">
      <c r="B278" s="101">
        <v>268</v>
      </c>
      <c r="C278" s="48" t="s">
        <v>34503</v>
      </c>
      <c r="D278" s="157" t="s">
        <v>7762</v>
      </c>
      <c r="E278" s="36" t="s">
        <v>9504</v>
      </c>
      <c r="F278" s="81">
        <v>5.4</v>
      </c>
      <c r="G278" s="81" t="s">
        <v>704</v>
      </c>
      <c r="H278" s="82" t="s">
        <v>5878</v>
      </c>
      <c r="I278" s="79">
        <v>2016</v>
      </c>
      <c r="J278" s="79"/>
      <c r="K278" s="73">
        <v>4773112310</v>
      </c>
      <c r="L278" s="90">
        <f>IF(K278/1024 &gt;1,K278/1024," ")</f>
        <v>4661242.490234375</v>
      </c>
      <c r="M278" s="90">
        <f>IF(K278/1048576 &gt;1,K278/1048576," ")</f>
        <v>4551.9946193695068</v>
      </c>
      <c r="N278" s="91">
        <f>IF(K278&gt;999999999,K278/1073741824," ")</f>
        <v>4.445307245478034</v>
      </c>
      <c r="O278" s="194" t="s">
        <v>17775</v>
      </c>
      <c r="P278" s="197" t="s">
        <v>18742</v>
      </c>
    </row>
    <row r="279" spans="2:16" ht="20.100000000000001" customHeight="1" x14ac:dyDescent="0.3">
      <c r="B279" s="101">
        <v>269</v>
      </c>
      <c r="C279" s="20" t="s">
        <v>34506</v>
      </c>
      <c r="D279" s="161" t="s">
        <v>7265</v>
      </c>
      <c r="E279" s="36" t="s">
        <v>9515</v>
      </c>
      <c r="F279" s="99">
        <v>6.2</v>
      </c>
      <c r="G279" s="99" t="s">
        <v>704</v>
      </c>
      <c r="H279" s="105" t="s">
        <v>4081</v>
      </c>
      <c r="I279" s="101">
        <v>2016</v>
      </c>
      <c r="J279" s="101"/>
      <c r="K279" s="90">
        <v>4955854701</v>
      </c>
      <c r="L279" s="90">
        <f>IF(K279/1024 &gt;1,K279/1024," ")</f>
        <v>4839701.8564453125</v>
      </c>
      <c r="M279" s="90">
        <f>IF(K279/1048576 &gt;1,K279/1048576," ")</f>
        <v>4726.2713441848755</v>
      </c>
      <c r="N279" s="91">
        <f>IF(K279&gt;999999999,K279/1073741824," ")</f>
        <v>4.6154993595555425</v>
      </c>
      <c r="O279" s="194" t="s">
        <v>17779</v>
      </c>
      <c r="P279" s="197" t="s">
        <v>18746</v>
      </c>
    </row>
    <row r="280" spans="2:16" ht="20.100000000000001" customHeight="1" x14ac:dyDescent="0.3">
      <c r="B280" s="101">
        <v>270</v>
      </c>
      <c r="C280" s="20" t="s">
        <v>34019</v>
      </c>
      <c r="D280" s="261" t="s">
        <v>8978</v>
      </c>
      <c r="E280" s="36" t="s">
        <v>33964</v>
      </c>
      <c r="F280" s="131">
        <v>4.7</v>
      </c>
      <c r="G280" s="13" t="s">
        <v>704</v>
      </c>
      <c r="H280" s="13" t="s">
        <v>3744</v>
      </c>
      <c r="I280" s="79">
        <v>2022</v>
      </c>
      <c r="J280" s="79"/>
      <c r="K280" s="73">
        <v>5804036096</v>
      </c>
      <c r="L280" s="90">
        <f>IF(K280/1024 &gt;1,K280/1024," ")</f>
        <v>5668004</v>
      </c>
      <c r="M280" s="90">
        <f>IF(K280/1048576 &gt;1,K280/1048576," ")</f>
        <v>5535.16015625</v>
      </c>
      <c r="N280" s="91">
        <f>IF(K280&gt;999999999,K280/1073741824," ")</f>
        <v>5.4054298400878906</v>
      </c>
      <c r="O280" s="223" t="s">
        <v>18260</v>
      </c>
      <c r="P280" s="198" t="s">
        <v>33965</v>
      </c>
    </row>
    <row r="281" spans="2:16" ht="20.100000000000001" customHeight="1" x14ac:dyDescent="0.3">
      <c r="B281" s="101">
        <v>271</v>
      </c>
      <c r="C281" s="29" t="s">
        <v>34507</v>
      </c>
      <c r="D281" s="159" t="s">
        <v>3839</v>
      </c>
      <c r="E281" s="36" t="s">
        <v>9509</v>
      </c>
      <c r="F281" s="104">
        <v>5.4</v>
      </c>
      <c r="G281" s="13" t="s">
        <v>704</v>
      </c>
      <c r="H281" s="13" t="s">
        <v>3737</v>
      </c>
      <c r="I281" s="101">
        <v>1988</v>
      </c>
      <c r="J281" s="101"/>
      <c r="K281" s="73">
        <v>3142889412</v>
      </c>
      <c r="L281" s="90">
        <f>IF(K281/1024 &gt;1,K281/1024," ")</f>
        <v>3069227.94140625</v>
      </c>
      <c r="M281" s="90">
        <f>IF(K281/1048576 &gt;1,K281/1048576," ")</f>
        <v>2997.292911529541</v>
      </c>
      <c r="N281" s="91">
        <f>IF(K281&gt;999999999,K281/1073741824," ")</f>
        <v>2.9270438589155674</v>
      </c>
      <c r="O281" s="194" t="s">
        <v>17782</v>
      </c>
      <c r="P281" s="197" t="s">
        <v>18749</v>
      </c>
    </row>
    <row r="282" spans="2:16" ht="20.100000000000001" customHeight="1" x14ac:dyDescent="0.3">
      <c r="B282" s="101">
        <v>272</v>
      </c>
      <c r="C282" s="12" t="s">
        <v>34508</v>
      </c>
      <c r="D282" s="160" t="s">
        <v>430</v>
      </c>
      <c r="E282" s="36" t="s">
        <v>9510</v>
      </c>
      <c r="F282" s="104">
        <v>4.5</v>
      </c>
      <c r="G282" s="99" t="s">
        <v>704</v>
      </c>
      <c r="H282" s="105" t="s">
        <v>5878</v>
      </c>
      <c r="I282" s="101">
        <v>2008</v>
      </c>
      <c r="J282" s="101"/>
      <c r="K282" s="90">
        <v>3886370221</v>
      </c>
      <c r="L282" s="90">
        <f>IF(K282/1024 &gt;1,K282/1024," ")</f>
        <v>3795283.4189453125</v>
      </c>
      <c r="M282" s="90">
        <f>IF(K282/1048576 &gt;1,K282/1048576," ")</f>
        <v>3706.3314638137817</v>
      </c>
      <c r="N282" s="91">
        <f>IF(K282&gt;999999999,K282/1073741824," ")</f>
        <v>3.6194643201306462</v>
      </c>
      <c r="O282" s="194" t="s">
        <v>17783</v>
      </c>
      <c r="P282" s="197" t="s">
        <v>18750</v>
      </c>
    </row>
    <row r="283" spans="2:16" ht="20.100000000000001" customHeight="1" x14ac:dyDescent="0.3">
      <c r="B283" s="101">
        <v>273</v>
      </c>
      <c r="C283" s="61" t="s">
        <v>34509</v>
      </c>
      <c r="D283" s="157" t="s">
        <v>8664</v>
      </c>
      <c r="E283" s="36" t="s">
        <v>9511</v>
      </c>
      <c r="F283" s="81">
        <v>6.4</v>
      </c>
      <c r="G283" s="13" t="s">
        <v>704</v>
      </c>
      <c r="H283" s="13" t="s">
        <v>3757</v>
      </c>
      <c r="I283" s="79">
        <v>2019</v>
      </c>
      <c r="J283" s="79"/>
      <c r="K283" s="73">
        <v>6304419840</v>
      </c>
      <c r="L283" s="90">
        <f>IF(K283/1024 &gt;1,K283/1024," ")</f>
        <v>6156660</v>
      </c>
      <c r="M283" s="90">
        <f>IF(K283/1048576 &gt;1,K283/1048576," ")</f>
        <v>6012.36328125</v>
      </c>
      <c r="N283" s="91">
        <f>IF(K283&gt;999999999,K283/1073741824," ")</f>
        <v>5.8714485168457031</v>
      </c>
      <c r="O283" s="194" t="s">
        <v>17784</v>
      </c>
      <c r="P283" s="197" t="s">
        <v>18751</v>
      </c>
    </row>
    <row r="284" spans="2:16" ht="20.100000000000001" customHeight="1" x14ac:dyDescent="0.3">
      <c r="B284" s="101">
        <v>274</v>
      </c>
      <c r="C284" s="7" t="s">
        <v>34510</v>
      </c>
      <c r="D284" s="159" t="s">
        <v>5007</v>
      </c>
      <c r="E284" s="36" t="s">
        <v>9512</v>
      </c>
      <c r="F284" s="104">
        <v>4</v>
      </c>
      <c r="G284" s="101" t="s">
        <v>704</v>
      </c>
      <c r="H284" s="101" t="s">
        <v>3764</v>
      </c>
      <c r="I284" s="101">
        <v>2013</v>
      </c>
      <c r="J284" s="101"/>
      <c r="K284" s="90">
        <v>2507286543</v>
      </c>
      <c r="L284" s="90">
        <f>IF(K284/1024 &gt;1,K284/1024," ")</f>
        <v>2448522.0146484375</v>
      </c>
      <c r="M284" s="90">
        <f>IF(K284/1048576 &gt;1,K284/1048576," ")</f>
        <v>2391.1347799301147</v>
      </c>
      <c r="N284" s="91">
        <f>IF(K284&gt;999999999,K284/1073741824," ")</f>
        <v>2.3350925585255027</v>
      </c>
      <c r="O284" s="194" t="s">
        <v>17785</v>
      </c>
      <c r="P284" s="197" t="s">
        <v>18752</v>
      </c>
    </row>
    <row r="285" spans="2:16" ht="20.100000000000001" customHeight="1" x14ac:dyDescent="0.3">
      <c r="B285" s="101">
        <v>275</v>
      </c>
      <c r="C285" s="20" t="s">
        <v>34511</v>
      </c>
      <c r="D285" s="157" t="s">
        <v>7773</v>
      </c>
      <c r="E285" s="36" t="s">
        <v>9513</v>
      </c>
      <c r="F285" s="81">
        <v>4.9000000000000004</v>
      </c>
      <c r="G285" s="81" t="s">
        <v>704</v>
      </c>
      <c r="H285" s="82" t="s">
        <v>5878</v>
      </c>
      <c r="I285" s="79">
        <v>2017</v>
      </c>
      <c r="J285" s="79"/>
      <c r="K285" s="73">
        <v>5195649387</v>
      </c>
      <c r="L285" s="90">
        <f>IF(K285/1024 &gt;1,K285/1024," ")</f>
        <v>5073876.3544921875</v>
      </c>
      <c r="M285" s="90">
        <f>IF(K285/1048576 &gt;1,K285/1048576," ")</f>
        <v>4954.9573774337769</v>
      </c>
      <c r="N285" s="91">
        <f>IF(K285&gt;999999999,K285/1073741824," ")</f>
        <v>4.8388255639001727</v>
      </c>
      <c r="O285" s="194" t="s">
        <v>17786</v>
      </c>
      <c r="P285" s="197" t="s">
        <v>18753</v>
      </c>
    </row>
    <row r="286" spans="2:16" ht="20.100000000000001" customHeight="1" x14ac:dyDescent="0.3">
      <c r="B286" s="101">
        <v>276</v>
      </c>
      <c r="C286" s="29" t="s">
        <v>34512</v>
      </c>
      <c r="D286" s="161" t="s">
        <v>6346</v>
      </c>
      <c r="E286" s="36" t="s">
        <v>9517</v>
      </c>
      <c r="F286" s="99">
        <v>3.8</v>
      </c>
      <c r="G286" s="99" t="s">
        <v>704</v>
      </c>
      <c r="H286" s="101" t="s">
        <v>5892</v>
      </c>
      <c r="I286" s="101">
        <v>2016</v>
      </c>
      <c r="J286" s="101"/>
      <c r="K286" s="90">
        <v>3858450781</v>
      </c>
      <c r="L286" s="90">
        <f>IF(K286/1024 &gt;1,K286/1024," ")</f>
        <v>3768018.3408203125</v>
      </c>
      <c r="M286" s="90">
        <f>IF(K286/1048576 &gt;1,K286/1048576," ")</f>
        <v>3679.7054109573364</v>
      </c>
      <c r="N286" s="91">
        <f>IF(K286&gt;999999999,K286/1073741824," ")</f>
        <v>3.5934623153880239</v>
      </c>
      <c r="O286" s="199" t="s">
        <v>17524</v>
      </c>
      <c r="P286" s="197" t="s">
        <v>18754</v>
      </c>
    </row>
    <row r="287" spans="2:16" ht="20.100000000000001" customHeight="1" x14ac:dyDescent="0.3">
      <c r="B287" s="101">
        <v>277</v>
      </c>
      <c r="C287" s="20" t="s">
        <v>34513</v>
      </c>
      <c r="D287" s="161" t="s">
        <v>6894</v>
      </c>
      <c r="E287" s="36" t="s">
        <v>9518</v>
      </c>
      <c r="F287" s="99">
        <v>4.0999999999999996</v>
      </c>
      <c r="G287" s="99" t="s">
        <v>704</v>
      </c>
      <c r="H287" s="105" t="s">
        <v>4081</v>
      </c>
      <c r="I287" s="101">
        <v>2016</v>
      </c>
      <c r="J287" s="101"/>
      <c r="K287" s="90">
        <v>4281969390</v>
      </c>
      <c r="L287" s="90">
        <f>IF(K287/1024 &gt;1,K287/1024," ")</f>
        <v>4181610.732421875</v>
      </c>
      <c r="M287" s="90">
        <f>IF(K287/1048576 &gt;1,K287/1048576," ")</f>
        <v>4083.6042308807373</v>
      </c>
      <c r="N287" s="91">
        <f>IF(K287&gt;999999999,K287/1073741824," ")</f>
        <v>3.98789475671947</v>
      </c>
      <c r="O287" s="194" t="s">
        <v>17788</v>
      </c>
      <c r="P287" s="197" t="s">
        <v>18755</v>
      </c>
    </row>
    <row r="288" spans="2:16" ht="20.100000000000001" customHeight="1" x14ac:dyDescent="0.3">
      <c r="B288" s="101">
        <v>278</v>
      </c>
      <c r="C288" s="7" t="s">
        <v>34514</v>
      </c>
      <c r="D288" s="159" t="s">
        <v>3985</v>
      </c>
      <c r="E288" s="36" t="s">
        <v>9519</v>
      </c>
      <c r="F288" s="104">
        <v>7.7</v>
      </c>
      <c r="G288" s="101" t="s">
        <v>704</v>
      </c>
      <c r="H288" s="101" t="s">
        <v>3984</v>
      </c>
      <c r="I288" s="101">
        <v>1945</v>
      </c>
      <c r="J288" s="101"/>
      <c r="K288" s="90">
        <v>3694760506</v>
      </c>
      <c r="L288" s="90">
        <f>IF(K288/1024 &gt;1,K288/1024," ")</f>
        <v>3608164.556640625</v>
      </c>
      <c r="M288" s="90">
        <f>IF(K288/1048576 &gt;1,K288/1048576," ")</f>
        <v>3523.5981998443604</v>
      </c>
      <c r="N288" s="91">
        <f>IF(K288&gt;999999999,K288/1073741824," ")</f>
        <v>3.4410138670355082</v>
      </c>
      <c r="O288" s="194" t="s">
        <v>17789</v>
      </c>
      <c r="P288" s="197" t="s">
        <v>18756</v>
      </c>
    </row>
    <row r="289" spans="2:16" ht="20.100000000000001" customHeight="1" x14ac:dyDescent="0.3">
      <c r="B289" s="101">
        <v>279</v>
      </c>
      <c r="C289" s="20" t="s">
        <v>34515</v>
      </c>
      <c r="D289" s="167" t="s">
        <v>8260</v>
      </c>
      <c r="E289" s="36" t="s">
        <v>9520</v>
      </c>
      <c r="F289" s="81">
        <v>6.7</v>
      </c>
      <c r="G289" s="81"/>
      <c r="H289" s="13" t="s">
        <v>5892</v>
      </c>
      <c r="I289" s="79">
        <v>2017</v>
      </c>
      <c r="J289" s="79"/>
      <c r="K289" s="73">
        <v>3416211753</v>
      </c>
      <c r="L289" s="90">
        <f>IF(K289/1024 &gt;1,K289/1024," ")</f>
        <v>3336144.2900390625</v>
      </c>
      <c r="M289" s="90">
        <f>IF(K289/1048576 &gt;1,K289/1048576," ")</f>
        <v>3257.953408241272</v>
      </c>
      <c r="N289" s="91">
        <f>IF(K289&gt;999999999,K289/1073741824," ")</f>
        <v>3.1815951252356172</v>
      </c>
      <c r="O289" s="194" t="s">
        <v>17790</v>
      </c>
      <c r="P289" s="197" t="s">
        <v>18757</v>
      </c>
    </row>
    <row r="290" spans="2:16" ht="20.100000000000001" customHeight="1" x14ac:dyDescent="0.3">
      <c r="B290" s="101">
        <v>280</v>
      </c>
      <c r="C290" s="12" t="s">
        <v>34516</v>
      </c>
      <c r="D290" s="159" t="s">
        <v>5537</v>
      </c>
      <c r="E290" s="36" t="s">
        <v>9525</v>
      </c>
      <c r="F290" s="104">
        <v>6.5</v>
      </c>
      <c r="G290" s="101" t="s">
        <v>704</v>
      </c>
      <c r="H290" s="101" t="s">
        <v>3757</v>
      </c>
      <c r="I290" s="101">
        <v>2014</v>
      </c>
      <c r="J290" s="101"/>
      <c r="K290" s="90">
        <v>4524870482</v>
      </c>
      <c r="L290" s="90">
        <f>IF(K290/1024 &gt;1,K290/1024," ")</f>
        <v>4418818.830078125</v>
      </c>
      <c r="M290" s="90">
        <f>IF(K290/1048576 &gt;1,K290/1048576," ")</f>
        <v>4315.2527637481689</v>
      </c>
      <c r="N290" s="91">
        <f>IF(K290&gt;999999999,K290/1073741824," ")</f>
        <v>4.2141140270978212</v>
      </c>
      <c r="O290" s="194" t="s">
        <v>17791</v>
      </c>
      <c r="P290" s="197" t="s">
        <v>18758</v>
      </c>
    </row>
    <row r="291" spans="2:16" ht="20.100000000000001" customHeight="1" x14ac:dyDescent="0.3">
      <c r="B291" s="101">
        <v>281</v>
      </c>
      <c r="C291" s="12" t="s">
        <v>34517</v>
      </c>
      <c r="D291" s="159" t="s">
        <v>2729</v>
      </c>
      <c r="E291" s="36" t="s">
        <v>9521</v>
      </c>
      <c r="F291" s="104">
        <v>6.2</v>
      </c>
      <c r="G291" s="101" t="s">
        <v>704</v>
      </c>
      <c r="H291" s="101" t="s">
        <v>3744</v>
      </c>
      <c r="I291" s="101">
        <v>1973</v>
      </c>
      <c r="J291" s="101"/>
      <c r="K291" s="90">
        <v>4255953715</v>
      </c>
      <c r="L291" s="90">
        <f>IF(K291/1024 &gt;1,K291/1024," ")</f>
        <v>4156204.7998046875</v>
      </c>
      <c r="M291" s="90">
        <f>IF(K291/1048576 &gt;1,K291/1048576," ")</f>
        <v>4058.7937498092651</v>
      </c>
      <c r="N291" s="91">
        <f>IF(K291&gt;999999999,K291/1073741824," ")</f>
        <v>3.9636657712981105</v>
      </c>
      <c r="O291" s="194" t="s">
        <v>17792</v>
      </c>
      <c r="P291" s="197" t="s">
        <v>18759</v>
      </c>
    </row>
    <row r="292" spans="2:16" ht="20.100000000000001" customHeight="1" x14ac:dyDescent="0.3">
      <c r="B292" s="101">
        <v>282</v>
      </c>
      <c r="C292" s="7" t="s">
        <v>34518</v>
      </c>
      <c r="D292" s="159" t="s">
        <v>96</v>
      </c>
      <c r="E292" s="36" t="s">
        <v>9522</v>
      </c>
      <c r="F292" s="104">
        <v>6.8</v>
      </c>
      <c r="G292" s="121" t="s">
        <v>704</v>
      </c>
      <c r="H292" s="121" t="s">
        <v>3927</v>
      </c>
      <c r="I292" s="94">
        <v>1949</v>
      </c>
      <c r="J292" s="120"/>
      <c r="K292" s="90">
        <v>3078805632</v>
      </c>
      <c r="L292" s="90">
        <f>IF(K292/1024 &gt;1,K292/1024," ")</f>
        <v>3006646.125</v>
      </c>
      <c r="M292" s="90">
        <f>IF(K292/1048576 &gt;1,K292/1048576," ")</f>
        <v>2936.1778564453125</v>
      </c>
      <c r="N292" s="91">
        <f>IF(K292&gt;999999999,K292/1073741824," ")</f>
        <v>2.8673611879348755</v>
      </c>
      <c r="O292" s="194" t="s">
        <v>17793</v>
      </c>
      <c r="P292" s="197" t="s">
        <v>18760</v>
      </c>
    </row>
    <row r="293" spans="2:16" ht="20.100000000000001" customHeight="1" x14ac:dyDescent="0.3">
      <c r="B293" s="101">
        <v>283</v>
      </c>
      <c r="C293" s="48" t="s">
        <v>36806</v>
      </c>
      <c r="D293" s="161" t="s">
        <v>7063</v>
      </c>
      <c r="E293" s="36" t="s">
        <v>13017</v>
      </c>
      <c r="F293" s="99">
        <v>5.2</v>
      </c>
      <c r="G293" s="99" t="s">
        <v>704</v>
      </c>
      <c r="H293" s="105" t="s">
        <v>5871</v>
      </c>
      <c r="I293" s="101">
        <v>2015</v>
      </c>
      <c r="J293" s="115"/>
      <c r="K293" s="90">
        <v>4441577882</v>
      </c>
      <c r="L293" s="90">
        <f>IF(K293/1024 &gt;1,K293/1024," ")</f>
        <v>4337478.400390625</v>
      </c>
      <c r="M293" s="90">
        <f>IF(K293/1048576 &gt;1,K293/1048576," ")</f>
        <v>4235.8187503814697</v>
      </c>
      <c r="N293" s="91">
        <f>IF(K293&gt;999999999,K293/1073741824," ")</f>
        <v>4.136541748419404</v>
      </c>
      <c r="O293" s="194" t="s">
        <v>22507</v>
      </c>
      <c r="P293" s="197" t="s">
        <v>22508</v>
      </c>
    </row>
    <row r="294" spans="2:16" ht="20.100000000000001" customHeight="1" x14ac:dyDescent="0.3">
      <c r="B294" s="101">
        <v>284</v>
      </c>
      <c r="C294" s="48" t="s">
        <v>34519</v>
      </c>
      <c r="D294" s="161" t="s">
        <v>7308</v>
      </c>
      <c r="E294" s="36" t="s">
        <v>9523</v>
      </c>
      <c r="F294" s="99">
        <v>4.8</v>
      </c>
      <c r="G294" s="99" t="s">
        <v>704</v>
      </c>
      <c r="H294" s="105" t="s">
        <v>4081</v>
      </c>
      <c r="I294" s="101">
        <v>2016</v>
      </c>
      <c r="J294" s="101"/>
      <c r="K294" s="90">
        <v>4589740306</v>
      </c>
      <c r="L294" s="90">
        <f>IF(K294/1024 &gt;1,K294/1024," ")</f>
        <v>4482168.267578125</v>
      </c>
      <c r="M294" s="90">
        <f>IF(K294/1048576 &gt;1,K294/1048576," ")</f>
        <v>4377.1174488067627</v>
      </c>
      <c r="N294" s="91">
        <f>IF(K294&gt;999999999,K294/1073741824," ")</f>
        <v>4.2745287586003542</v>
      </c>
      <c r="O294" s="194" t="s">
        <v>17794</v>
      </c>
      <c r="P294" s="197" t="s">
        <v>18761</v>
      </c>
    </row>
    <row r="295" spans="2:16" ht="20.100000000000001" customHeight="1" x14ac:dyDescent="0.3">
      <c r="B295" s="101">
        <v>285</v>
      </c>
      <c r="C295" s="20" t="s">
        <v>34520</v>
      </c>
      <c r="D295" s="168" t="s">
        <v>6205</v>
      </c>
      <c r="E295" s="36" t="s">
        <v>9524</v>
      </c>
      <c r="F295" s="99">
        <v>4.3</v>
      </c>
      <c r="G295" s="101" t="s">
        <v>704</v>
      </c>
      <c r="H295" s="101" t="s">
        <v>5871</v>
      </c>
      <c r="I295" s="101">
        <v>2015</v>
      </c>
      <c r="J295" s="101"/>
      <c r="K295" s="90">
        <v>4654547156</v>
      </c>
      <c r="L295" s="90">
        <f>IF(K295/1024 &gt;1,K295/1024," ")</f>
        <v>4545456.20703125</v>
      </c>
      <c r="M295" s="90">
        <f>IF(K295/1048576 &gt;1,K295/1048576," ")</f>
        <v>4438.9220771789551</v>
      </c>
      <c r="N295" s="91">
        <f>IF(K295&gt;999999999,K295/1073741824," ")</f>
        <v>4.3348848409950733</v>
      </c>
      <c r="O295" s="194" t="s">
        <v>17564</v>
      </c>
      <c r="P295" s="197" t="s">
        <v>18762</v>
      </c>
    </row>
    <row r="296" spans="2:16" ht="20.100000000000001" customHeight="1" x14ac:dyDescent="0.3">
      <c r="B296" s="101">
        <v>286</v>
      </c>
      <c r="C296" s="20" t="s">
        <v>34521</v>
      </c>
      <c r="D296" s="157" t="s">
        <v>9056</v>
      </c>
      <c r="E296" s="36" t="s">
        <v>32545</v>
      </c>
      <c r="F296" s="81">
        <v>6.4</v>
      </c>
      <c r="G296" s="13" t="s">
        <v>704</v>
      </c>
      <c r="H296" s="13" t="s">
        <v>3744</v>
      </c>
      <c r="I296" s="79">
        <v>2020</v>
      </c>
      <c r="J296" s="79"/>
      <c r="K296" s="73">
        <v>5023608832</v>
      </c>
      <c r="L296" s="90">
        <f>IF(K296/1024 &gt;1,K296/1024," ")</f>
        <v>4905868</v>
      </c>
      <c r="M296" s="90">
        <f>IF(K296/1048576 &gt;1,K296/1048576," ")</f>
        <v>4790.88671875</v>
      </c>
      <c r="N296" s="91">
        <f>IF(K296&gt;999999999,K296/1073741824," ")</f>
        <v>4.6786003112792969</v>
      </c>
      <c r="O296" s="194" t="s">
        <v>17791</v>
      </c>
      <c r="P296" s="197" t="s">
        <v>18758</v>
      </c>
    </row>
    <row r="297" spans="2:16" ht="20.100000000000001" customHeight="1" x14ac:dyDescent="0.3">
      <c r="B297" s="101">
        <v>287</v>
      </c>
      <c r="C297" s="48" t="s">
        <v>34523</v>
      </c>
      <c r="D297" s="161" t="s">
        <v>7287</v>
      </c>
      <c r="E297" s="36" t="s">
        <v>9528</v>
      </c>
      <c r="F297" s="99">
        <v>4.9000000000000004</v>
      </c>
      <c r="G297" s="99"/>
      <c r="H297" s="105" t="s">
        <v>5878</v>
      </c>
      <c r="I297" s="101">
        <v>2013</v>
      </c>
      <c r="J297" s="101"/>
      <c r="K297" s="90">
        <v>4832438813</v>
      </c>
      <c r="L297" s="90">
        <f>IF(K297/1024 &gt;1,K297/1024," ")</f>
        <v>4719178.5283203125</v>
      </c>
      <c r="M297" s="90">
        <f>IF(K297/1048576 &gt;1,K297/1048576," ")</f>
        <v>4608.5727815628052</v>
      </c>
      <c r="N297" s="91">
        <f>IF(K297&gt;999999999,K297/1073741824," ")</f>
        <v>4.5005593569949269</v>
      </c>
      <c r="O297" s="194" t="s">
        <v>17665</v>
      </c>
      <c r="P297" s="197" t="s">
        <v>18765</v>
      </c>
    </row>
    <row r="298" spans="2:16" ht="20.100000000000001" customHeight="1" x14ac:dyDescent="0.3">
      <c r="B298" s="101">
        <v>288</v>
      </c>
      <c r="C298" s="7" t="s">
        <v>8416</v>
      </c>
      <c r="D298" s="157" t="s">
        <v>8415</v>
      </c>
      <c r="E298" s="36" t="s">
        <v>9526</v>
      </c>
      <c r="F298" s="81">
        <v>5.4</v>
      </c>
      <c r="G298" s="13" t="s">
        <v>704</v>
      </c>
      <c r="H298" s="13" t="s">
        <v>5878</v>
      </c>
      <c r="I298" s="79">
        <v>2018</v>
      </c>
      <c r="J298" s="79"/>
      <c r="K298" s="73">
        <v>5008232448</v>
      </c>
      <c r="L298" s="90">
        <f>IF(K298/1024 &gt;1,K298/1024," ")</f>
        <v>4890852</v>
      </c>
      <c r="M298" s="90">
        <f>IF(K298/1048576 &gt;1,K298/1048576," ")</f>
        <v>4776.22265625</v>
      </c>
      <c r="N298" s="91">
        <f>IF(K298&gt;999999999,K298/1073741824," ")</f>
        <v>4.6642799377441406</v>
      </c>
      <c r="O298" s="194" t="s">
        <v>17795</v>
      </c>
      <c r="P298" s="197" t="s">
        <v>18763</v>
      </c>
    </row>
    <row r="299" spans="2:16" ht="20.100000000000001" customHeight="1" x14ac:dyDescent="0.3">
      <c r="B299" s="101">
        <v>289</v>
      </c>
      <c r="C299" s="7" t="s">
        <v>34522</v>
      </c>
      <c r="D299" s="159" t="s">
        <v>1672</v>
      </c>
      <c r="E299" s="36" t="s">
        <v>9527</v>
      </c>
      <c r="F299" s="104">
        <v>6.3</v>
      </c>
      <c r="G299" s="101" t="s">
        <v>704</v>
      </c>
      <c r="H299" s="101" t="s">
        <v>3737</v>
      </c>
      <c r="I299" s="101">
        <v>2006</v>
      </c>
      <c r="J299" s="101"/>
      <c r="K299" s="90">
        <v>2677533952</v>
      </c>
      <c r="L299" s="90">
        <f>IF(K299/1024 &gt;1,K299/1024," ")</f>
        <v>2614779.25</v>
      </c>
      <c r="M299" s="90">
        <f>IF(K299/1048576 &gt;1,K299/1048576," ")</f>
        <v>2553.495361328125</v>
      </c>
      <c r="N299" s="91">
        <f>IF(K299&gt;999999999,K299/1073741824," ")</f>
        <v>2.4936478137969971</v>
      </c>
      <c r="O299" s="194" t="s">
        <v>17796</v>
      </c>
      <c r="P299" s="197" t="s">
        <v>18764</v>
      </c>
    </row>
    <row r="300" spans="2:16" ht="20.100000000000001" customHeight="1" x14ac:dyDescent="0.3">
      <c r="B300" s="101">
        <v>290</v>
      </c>
      <c r="C300" s="7" t="s">
        <v>34524</v>
      </c>
      <c r="D300" s="159" t="s">
        <v>1901</v>
      </c>
      <c r="E300" s="36" t="s">
        <v>9529</v>
      </c>
      <c r="F300" s="104">
        <v>7.2</v>
      </c>
      <c r="G300" s="94" t="s">
        <v>704</v>
      </c>
      <c r="H300" s="94" t="s">
        <v>3761</v>
      </c>
      <c r="I300" s="94">
        <v>2000</v>
      </c>
      <c r="J300" s="94"/>
      <c r="K300" s="108">
        <v>2675016104</v>
      </c>
      <c r="L300" s="90">
        <f>IF(K300/1024 &gt;1,K300/1024," ")</f>
        <v>2612320.4140625</v>
      </c>
      <c r="M300" s="90">
        <f>IF(K300/1048576 &gt;1,K300/1048576," ")</f>
        <v>2551.0941543579102</v>
      </c>
      <c r="N300" s="91">
        <f>IF(K300&gt;999999999,K300/1073741824," ")</f>
        <v>2.4913028851151466</v>
      </c>
      <c r="O300" s="194" t="s">
        <v>17797</v>
      </c>
      <c r="P300" s="197" t="s">
        <v>18766</v>
      </c>
    </row>
    <row r="301" spans="2:16" ht="20.100000000000001" customHeight="1" x14ac:dyDescent="0.3">
      <c r="B301" s="101">
        <v>291</v>
      </c>
      <c r="C301" s="7" t="s">
        <v>34525</v>
      </c>
      <c r="D301" s="161" t="s">
        <v>6802</v>
      </c>
      <c r="E301" s="36" t="s">
        <v>9530</v>
      </c>
      <c r="F301" s="99">
        <v>5.2</v>
      </c>
      <c r="G301" s="99" t="s">
        <v>704</v>
      </c>
      <c r="H301" s="105" t="s">
        <v>5871</v>
      </c>
      <c r="I301" s="101">
        <v>2016</v>
      </c>
      <c r="J301" s="101"/>
      <c r="K301" s="90">
        <v>4795561421</v>
      </c>
      <c r="L301" s="90">
        <f>IF(K301/1024 &gt;1,K301/1024," ")</f>
        <v>4683165.4501953125</v>
      </c>
      <c r="M301" s="90">
        <f>IF(K301/1048576 &gt;1,K301/1048576," ")</f>
        <v>4573.4037599563599</v>
      </c>
      <c r="N301" s="91">
        <f>IF(K301&gt;999999999,K301/1073741824," ")</f>
        <v>4.4662146093323827</v>
      </c>
      <c r="O301" s="194" t="s">
        <v>17798</v>
      </c>
      <c r="P301" s="197" t="s">
        <v>18767</v>
      </c>
    </row>
    <row r="302" spans="2:16" ht="20.100000000000001" customHeight="1" x14ac:dyDescent="0.3">
      <c r="B302" s="101">
        <v>292</v>
      </c>
      <c r="C302" s="12" t="s">
        <v>34526</v>
      </c>
      <c r="D302" s="170" t="s">
        <v>5059</v>
      </c>
      <c r="E302" s="36" t="s">
        <v>9531</v>
      </c>
      <c r="F302" s="104">
        <v>4.4000000000000004</v>
      </c>
      <c r="G302" s="104" t="s">
        <v>704</v>
      </c>
      <c r="H302" s="101" t="s">
        <v>3776</v>
      </c>
      <c r="I302" s="101">
        <v>2006</v>
      </c>
      <c r="J302" s="101"/>
      <c r="K302" s="90">
        <v>3638159278</v>
      </c>
      <c r="L302" s="90">
        <f>IF(K302/1024 &gt;1,K302/1024," ")</f>
        <v>3552889.919921875</v>
      </c>
      <c r="M302" s="90">
        <f>IF(K302/1048576 &gt;1,K302/1048576," ")</f>
        <v>3469.6190624237061</v>
      </c>
      <c r="N302" s="91">
        <f>IF(K302&gt;999999999,K302/1073741824," ")</f>
        <v>3.3882998656481504</v>
      </c>
      <c r="O302" s="194" t="s">
        <v>17769</v>
      </c>
      <c r="P302" s="197" t="s">
        <v>18768</v>
      </c>
    </row>
    <row r="303" spans="2:16" ht="20.100000000000001" customHeight="1" x14ac:dyDescent="0.3">
      <c r="B303" s="101">
        <v>293</v>
      </c>
      <c r="C303" s="20" t="s">
        <v>34527</v>
      </c>
      <c r="D303" s="159" t="s">
        <v>3565</v>
      </c>
      <c r="E303" s="36" t="s">
        <v>9532</v>
      </c>
      <c r="F303" s="104">
        <v>3.2</v>
      </c>
      <c r="G303" s="101" t="s">
        <v>704</v>
      </c>
      <c r="H303" s="101" t="s">
        <v>3789</v>
      </c>
      <c r="I303" s="101">
        <v>1992</v>
      </c>
      <c r="J303" s="101"/>
      <c r="K303" s="90">
        <v>3875476476</v>
      </c>
      <c r="L303" s="90">
        <f>IF(K303/1024 &gt;1,K303/1024," ")</f>
        <v>3784644.99609375</v>
      </c>
      <c r="M303" s="90">
        <f>IF(K303/1048576 &gt;1,K303/1048576," ")</f>
        <v>3695.9423789978027</v>
      </c>
      <c r="N303" s="91">
        <f>IF(K303&gt;999999999,K303/1073741824," ")</f>
        <v>3.6093187294900417</v>
      </c>
      <c r="O303" s="194" t="s">
        <v>17799</v>
      </c>
      <c r="P303" s="197" t="s">
        <v>18769</v>
      </c>
    </row>
    <row r="304" spans="2:16" ht="20.100000000000001" customHeight="1" x14ac:dyDescent="0.3">
      <c r="B304" s="101">
        <v>294</v>
      </c>
      <c r="C304" s="12" t="s">
        <v>34528</v>
      </c>
      <c r="D304" s="161" t="s">
        <v>7478</v>
      </c>
      <c r="E304" s="36" t="s">
        <v>9533</v>
      </c>
      <c r="F304" s="99">
        <v>6.4</v>
      </c>
      <c r="G304" s="99" t="s">
        <v>704</v>
      </c>
      <c r="H304" s="105" t="s">
        <v>5878</v>
      </c>
      <c r="I304" s="101">
        <v>1966</v>
      </c>
      <c r="J304" s="101"/>
      <c r="K304" s="90">
        <v>2405360978</v>
      </c>
      <c r="L304" s="90">
        <f>IF(K304/1024 &gt;1,K304/1024," ")</f>
        <v>2348985.330078125</v>
      </c>
      <c r="M304" s="90">
        <f>IF(K304/1048576 &gt;1,K304/1048576," ")</f>
        <v>2293.9309864044189</v>
      </c>
      <c r="N304" s="91">
        <f>IF(K304&gt;999999999,K304/1073741824," ")</f>
        <v>2.2401669789105654</v>
      </c>
      <c r="O304" s="199" t="s">
        <v>17522</v>
      </c>
      <c r="P304" s="197" t="s">
        <v>18770</v>
      </c>
    </row>
    <row r="305" spans="2:16" ht="20.100000000000001" customHeight="1" x14ac:dyDescent="0.3">
      <c r="B305" s="101">
        <v>295</v>
      </c>
      <c r="C305" s="20" t="s">
        <v>34751</v>
      </c>
      <c r="D305" s="160" t="s">
        <v>5794</v>
      </c>
      <c r="E305" s="36" t="s">
        <v>9774</v>
      </c>
      <c r="F305" s="104">
        <v>4.5999999999999996</v>
      </c>
      <c r="G305" s="101" t="s">
        <v>704</v>
      </c>
      <c r="H305" s="101" t="s">
        <v>3740</v>
      </c>
      <c r="I305" s="101">
        <v>2015</v>
      </c>
      <c r="J305" s="101"/>
      <c r="K305" s="90">
        <v>4282911425</v>
      </c>
      <c r="L305" s="90">
        <f>IF(K305/1024 &gt;1,K305/1024," ")</f>
        <v>4182530.6884765625</v>
      </c>
      <c r="M305" s="90">
        <f>IF(K305/1048576 &gt;1,K305/1048576," ")</f>
        <v>4084.5026254653931</v>
      </c>
      <c r="N305" s="91">
        <f>IF(K305&gt;999999999,K305/1073741824," ")</f>
        <v>3.9887720951810479</v>
      </c>
      <c r="O305" s="194" t="s">
        <v>18014</v>
      </c>
      <c r="P305" s="197" t="s">
        <v>18993</v>
      </c>
    </row>
    <row r="306" spans="2:16" ht="20.100000000000001" customHeight="1" x14ac:dyDescent="0.3">
      <c r="B306" s="101">
        <v>296</v>
      </c>
      <c r="C306" s="12" t="s">
        <v>34529</v>
      </c>
      <c r="D306" s="160" t="s">
        <v>422</v>
      </c>
      <c r="E306" s="36" t="s">
        <v>9534</v>
      </c>
      <c r="F306" s="104">
        <v>7.7</v>
      </c>
      <c r="G306" s="94" t="s">
        <v>704</v>
      </c>
      <c r="H306" s="101" t="s">
        <v>3757</v>
      </c>
      <c r="I306" s="101">
        <v>1984</v>
      </c>
      <c r="J306" s="101"/>
      <c r="K306" s="90">
        <v>7846098977</v>
      </c>
      <c r="L306" s="90">
        <f>IF(K306/1024 &gt;1,K306/1024," ")</f>
        <v>7662206.0322265625</v>
      </c>
      <c r="M306" s="90">
        <f>IF(K306/1048576 &gt;1,K306/1048576," ")</f>
        <v>7482.6230783462524</v>
      </c>
      <c r="N306" s="91">
        <f>IF(K306&gt;999999999,K306/1073741824," ")</f>
        <v>7.3072490999475121</v>
      </c>
      <c r="O306" s="194" t="s">
        <v>17800</v>
      </c>
      <c r="P306" s="197" t="s">
        <v>18771</v>
      </c>
    </row>
    <row r="307" spans="2:16" ht="20.100000000000001" customHeight="1" x14ac:dyDescent="0.3">
      <c r="B307" s="101">
        <v>297</v>
      </c>
      <c r="C307" s="12" t="s">
        <v>34530</v>
      </c>
      <c r="D307" s="159" t="s">
        <v>4884</v>
      </c>
      <c r="E307" s="36" t="s">
        <v>9535</v>
      </c>
      <c r="F307" s="104">
        <v>5.8</v>
      </c>
      <c r="G307" s="101" t="s">
        <v>704</v>
      </c>
      <c r="H307" s="101" t="s">
        <v>3744</v>
      </c>
      <c r="I307" s="101">
        <v>2013</v>
      </c>
      <c r="J307" s="101"/>
      <c r="K307" s="90">
        <v>4327873326</v>
      </c>
      <c r="L307" s="90">
        <f>IF(K307/1024 &gt;1,K307/1024," ")</f>
        <v>4226438.794921875</v>
      </c>
      <c r="M307" s="90">
        <f>IF(K307/1048576 &gt;1,K307/1048576," ")</f>
        <v>4127.3816356658936</v>
      </c>
      <c r="N307" s="91">
        <f>IF(K307&gt;999999999,K307/1073741824," ")</f>
        <v>4.0306461285799742</v>
      </c>
      <c r="O307" s="194" t="s">
        <v>17801</v>
      </c>
      <c r="P307" s="197" t="s">
        <v>18772</v>
      </c>
    </row>
    <row r="308" spans="2:16" ht="20.100000000000001" customHeight="1" x14ac:dyDescent="0.3">
      <c r="B308" s="101">
        <v>298</v>
      </c>
      <c r="C308" s="7" t="s">
        <v>34531</v>
      </c>
      <c r="D308" s="159" t="s">
        <v>1857</v>
      </c>
      <c r="E308" s="36" t="s">
        <v>9536</v>
      </c>
      <c r="F308" s="104">
        <v>7.6</v>
      </c>
      <c r="G308" s="94"/>
      <c r="H308" s="101" t="s">
        <v>3740</v>
      </c>
      <c r="I308" s="101">
        <v>1989</v>
      </c>
      <c r="J308" s="101"/>
      <c r="K308" s="90">
        <v>4047430689</v>
      </c>
      <c r="L308" s="90">
        <f>IF(K308/1024 &gt;1,K308/1024," ")</f>
        <v>3952569.0322265625</v>
      </c>
      <c r="M308" s="90">
        <f>IF(K308/1048576 &gt;1,K308/1048576," ")</f>
        <v>3859.9306955337524</v>
      </c>
      <c r="N308" s="91">
        <f>IF(K308&gt;999999999,K308/1073741824," ")</f>
        <v>3.7694635698571801</v>
      </c>
      <c r="O308" s="194" t="s">
        <v>17802</v>
      </c>
      <c r="P308" s="197" t="s">
        <v>18773</v>
      </c>
    </row>
    <row r="309" spans="2:16" ht="20.100000000000001" customHeight="1" x14ac:dyDescent="0.3">
      <c r="B309" s="101">
        <v>299</v>
      </c>
      <c r="C309" s="48" t="s">
        <v>34535</v>
      </c>
      <c r="D309" s="161" t="s">
        <v>6282</v>
      </c>
      <c r="E309" s="36" t="s">
        <v>9541</v>
      </c>
      <c r="F309" s="99">
        <v>8.5</v>
      </c>
      <c r="G309" s="99" t="s">
        <v>704</v>
      </c>
      <c r="H309" s="101" t="s">
        <v>5874</v>
      </c>
      <c r="I309" s="101">
        <v>1927</v>
      </c>
      <c r="J309" s="101"/>
      <c r="K309" s="90">
        <v>3145205815</v>
      </c>
      <c r="L309" s="90">
        <f>IF(K309/1024 &gt;1,K309/1024," ")</f>
        <v>3071490.0537109375</v>
      </c>
      <c r="M309" s="90">
        <f>IF(K309/1048576 &gt;1,K309/1048576," ")</f>
        <v>2999.5020055770874</v>
      </c>
      <c r="N309" s="91">
        <f>IF(K309&gt;999999999,K309/1073741824," ")</f>
        <v>2.9292011773213744</v>
      </c>
      <c r="O309" s="194" t="s">
        <v>17807</v>
      </c>
      <c r="P309" s="197" t="s">
        <v>18778</v>
      </c>
    </row>
    <row r="310" spans="2:16" ht="20.100000000000001" customHeight="1" x14ac:dyDescent="0.3">
      <c r="B310" s="101">
        <v>300</v>
      </c>
      <c r="C310" s="12" t="s">
        <v>34532</v>
      </c>
      <c r="D310" s="159" t="s">
        <v>3165</v>
      </c>
      <c r="E310" s="36" t="s">
        <v>9537</v>
      </c>
      <c r="F310" s="104">
        <v>6.5</v>
      </c>
      <c r="G310" s="101" t="s">
        <v>704</v>
      </c>
      <c r="H310" s="101" t="s">
        <v>3739</v>
      </c>
      <c r="I310" s="101">
        <v>2004</v>
      </c>
      <c r="J310" s="101"/>
      <c r="K310" s="90">
        <v>4727369356</v>
      </c>
      <c r="L310" s="90">
        <f>IF(K310/1024 &gt;1,K310/1024," ")</f>
        <v>4616571.63671875</v>
      </c>
      <c r="M310" s="90">
        <f>IF(K310/1048576 &gt;1,K310/1048576," ")</f>
        <v>4508.3707389831543</v>
      </c>
      <c r="N310" s="91">
        <f>IF(K310&gt;999999999,K310/1073741824," ")</f>
        <v>4.4027057997882366</v>
      </c>
      <c r="O310" s="194" t="s">
        <v>17803</v>
      </c>
      <c r="P310" s="197" t="s">
        <v>18774</v>
      </c>
    </row>
    <row r="311" spans="2:16" ht="20.100000000000001" customHeight="1" x14ac:dyDescent="0.3">
      <c r="B311" s="101">
        <v>301</v>
      </c>
      <c r="C311" s="7" t="s">
        <v>34533</v>
      </c>
      <c r="D311" s="159" t="s">
        <v>1227</v>
      </c>
      <c r="E311" s="36" t="s">
        <v>9539</v>
      </c>
      <c r="F311" s="104">
        <v>4.2</v>
      </c>
      <c r="G311" s="94" t="s">
        <v>704</v>
      </c>
      <c r="H311" s="94" t="s">
        <v>3756</v>
      </c>
      <c r="I311" s="101">
        <v>1984</v>
      </c>
      <c r="J311" s="101"/>
      <c r="K311" s="90">
        <v>4890898263</v>
      </c>
      <c r="L311" s="90">
        <f>IF(K311/1024 &gt;1,K311/1024," ")</f>
        <v>4776267.8349609375</v>
      </c>
      <c r="M311" s="90">
        <f>IF(K311/1048576 &gt;1,K311/1048576," ")</f>
        <v>4664.3240575790405</v>
      </c>
      <c r="N311" s="91">
        <f>IF(K311&gt;999999999,K311/1073741824," ")</f>
        <v>4.5550039624795318</v>
      </c>
      <c r="O311" s="194" t="s">
        <v>17805</v>
      </c>
      <c r="P311" s="197" t="s">
        <v>18776</v>
      </c>
    </row>
    <row r="312" spans="2:16" ht="20.100000000000001" customHeight="1" x14ac:dyDescent="0.3">
      <c r="B312" s="101">
        <v>302</v>
      </c>
      <c r="C312" s="102" t="s">
        <v>4903</v>
      </c>
      <c r="D312" s="160" t="s">
        <v>4904</v>
      </c>
      <c r="E312" s="36" t="s">
        <v>9538</v>
      </c>
      <c r="F312" s="104">
        <v>3.7</v>
      </c>
      <c r="G312" s="101" t="s">
        <v>704</v>
      </c>
      <c r="H312" s="101" t="s">
        <v>3744</v>
      </c>
      <c r="I312" s="101">
        <v>2012</v>
      </c>
      <c r="J312" s="101"/>
      <c r="K312" s="90">
        <v>4067280348</v>
      </c>
      <c r="L312" s="90">
        <f>IF(K312/1024 &gt;1,K312/1024," ")</f>
        <v>3971953.46484375</v>
      </c>
      <c r="M312" s="90">
        <f>IF(K312/1048576 &gt;1,K312/1048576," ")</f>
        <v>3878.8608055114746</v>
      </c>
      <c r="N312" s="91">
        <f>IF(K312&gt;999999999,K312/1073741824," ")</f>
        <v>3.7879500053822994</v>
      </c>
      <c r="O312" s="194" t="s">
        <v>17804</v>
      </c>
      <c r="P312" s="197" t="s">
        <v>18775</v>
      </c>
    </row>
    <row r="313" spans="2:16" ht="20.100000000000001" customHeight="1" x14ac:dyDescent="0.3">
      <c r="B313" s="101">
        <v>303</v>
      </c>
      <c r="C313" s="12" t="s">
        <v>34534</v>
      </c>
      <c r="D313" s="159" t="s">
        <v>5125</v>
      </c>
      <c r="E313" s="36" t="s">
        <v>9540</v>
      </c>
      <c r="F313" s="104">
        <v>6.4</v>
      </c>
      <c r="G313" s="99" t="s">
        <v>704</v>
      </c>
      <c r="H313" s="105" t="s">
        <v>3739</v>
      </c>
      <c r="I313" s="101">
        <v>1979</v>
      </c>
      <c r="J313" s="116"/>
      <c r="K313" s="90">
        <v>3651695306</v>
      </c>
      <c r="L313" s="90">
        <f>IF(K313/1024 &gt;1,K313/1024," ")</f>
        <v>3566108.697265625</v>
      </c>
      <c r="M313" s="90">
        <f>IF(K313/1048576 &gt;1,K313/1048576," ")</f>
        <v>3482.5280246734619</v>
      </c>
      <c r="N313" s="91">
        <f>IF(K313&gt;999999999,K313/1073741824," ")</f>
        <v>3.4009062740951777</v>
      </c>
      <c r="O313" s="194" t="s">
        <v>17806</v>
      </c>
      <c r="P313" s="197" t="s">
        <v>18777</v>
      </c>
    </row>
    <row r="314" spans="2:16" ht="20.100000000000001" customHeight="1" x14ac:dyDescent="0.3">
      <c r="B314" s="101">
        <v>304</v>
      </c>
      <c r="C314" s="20" t="s">
        <v>34536</v>
      </c>
      <c r="D314" s="157" t="s">
        <v>7735</v>
      </c>
      <c r="E314" s="36" t="s">
        <v>9542</v>
      </c>
      <c r="F314" s="81">
        <v>6.6</v>
      </c>
      <c r="G314" s="81"/>
      <c r="H314" s="82" t="s">
        <v>5892</v>
      </c>
      <c r="I314" s="79">
        <v>1991</v>
      </c>
      <c r="J314" s="79"/>
      <c r="K314" s="73">
        <v>3500700430</v>
      </c>
      <c r="L314" s="90">
        <f>IF(K314/1024 &gt;1,K314/1024," ")</f>
        <v>3418652.763671875</v>
      </c>
      <c r="M314" s="90">
        <f>IF(K314/1048576 &gt;1,K314/1048576," ")</f>
        <v>3338.5280895233154</v>
      </c>
      <c r="N314" s="91">
        <f>IF(K314&gt;999999999,K314/1073741824," ")</f>
        <v>3.2602813374251127</v>
      </c>
      <c r="O314" s="194" t="s">
        <v>17808</v>
      </c>
      <c r="P314" s="197" t="s">
        <v>18779</v>
      </c>
    </row>
    <row r="315" spans="2:16" ht="20.100000000000001" customHeight="1" x14ac:dyDescent="0.3">
      <c r="B315" s="101">
        <v>305</v>
      </c>
      <c r="C315" s="20" t="s">
        <v>34538</v>
      </c>
      <c r="D315" s="161" t="s">
        <v>7508</v>
      </c>
      <c r="E315" s="36" t="s">
        <v>9544</v>
      </c>
      <c r="F315" s="99">
        <v>4.8</v>
      </c>
      <c r="G315" s="99"/>
      <c r="H315" s="105" t="s">
        <v>5878</v>
      </c>
      <c r="I315" s="101">
        <v>2017</v>
      </c>
      <c r="J315" s="101"/>
      <c r="K315" s="90">
        <v>4242702231</v>
      </c>
      <c r="L315" s="90">
        <f>IF(K315/1024 &gt;1,K315/1024," ")</f>
        <v>4143263.8974609375</v>
      </c>
      <c r="M315" s="90">
        <f>IF(K315/1048576 &gt;1,K315/1048576," ")</f>
        <v>4046.1561498641968</v>
      </c>
      <c r="N315" s="91">
        <f>IF(K315&gt;999999999,K315/1073741824," ")</f>
        <v>3.9513243651017547</v>
      </c>
      <c r="O315" s="194" t="s">
        <v>17810</v>
      </c>
      <c r="P315" s="197" t="s">
        <v>18781</v>
      </c>
    </row>
    <row r="316" spans="2:16" ht="20.100000000000001" customHeight="1" x14ac:dyDescent="0.3">
      <c r="B316" s="101">
        <v>306</v>
      </c>
      <c r="C316" s="7" t="s">
        <v>34537</v>
      </c>
      <c r="D316" s="159" t="s">
        <v>1890</v>
      </c>
      <c r="E316" s="36" t="s">
        <v>9543</v>
      </c>
      <c r="F316" s="104">
        <v>6</v>
      </c>
      <c r="G316" s="101" t="s">
        <v>704</v>
      </c>
      <c r="H316" s="101" t="s">
        <v>3737</v>
      </c>
      <c r="I316" s="101">
        <v>2003</v>
      </c>
      <c r="J316" s="101"/>
      <c r="K316" s="90">
        <v>3335754795</v>
      </c>
      <c r="L316" s="90">
        <f>IF(K316/1024 &gt;1,K316/1024," ")</f>
        <v>3257573.0419921875</v>
      </c>
      <c r="M316" s="90">
        <f>IF(K316/1048576 &gt;1,K316/1048576," ")</f>
        <v>3181.2236738204956</v>
      </c>
      <c r="N316" s="91">
        <f>IF(K316&gt;999999999,K316/1073741824," ")</f>
        <v>3.1066637439653277</v>
      </c>
      <c r="O316" s="194" t="s">
        <v>17809</v>
      </c>
      <c r="P316" s="197" t="s">
        <v>18780</v>
      </c>
    </row>
    <row r="317" spans="2:16" ht="20.100000000000001" customHeight="1" x14ac:dyDescent="0.3">
      <c r="B317" s="101">
        <v>307</v>
      </c>
      <c r="C317" s="47" t="s">
        <v>34539</v>
      </c>
      <c r="D317" s="159" t="s">
        <v>5222</v>
      </c>
      <c r="E317" s="36" t="s">
        <v>17724</v>
      </c>
      <c r="F317" s="104">
        <v>8</v>
      </c>
      <c r="G317" s="101" t="s">
        <v>704</v>
      </c>
      <c r="H317" s="101" t="s">
        <v>5871</v>
      </c>
      <c r="I317" s="101">
        <v>1973</v>
      </c>
      <c r="J317" s="101"/>
      <c r="K317" s="90">
        <v>3810561394</v>
      </c>
      <c r="L317" s="90">
        <f>IF(K317/1024 &gt;1,K317/1024," ")</f>
        <v>3721251.361328125</v>
      </c>
      <c r="M317" s="90">
        <f>IF(K317/1048576 &gt;1,K317/1048576," ")</f>
        <v>3634.0345325469971</v>
      </c>
      <c r="N317" s="91">
        <f>IF(K317&gt;999999999,K317/1073741824," ")</f>
        <v>3.5488618481904268</v>
      </c>
      <c r="O317" s="194" t="s">
        <v>17811</v>
      </c>
      <c r="P317" s="197" t="s">
        <v>18782</v>
      </c>
    </row>
    <row r="318" spans="2:16" ht="20.100000000000001" customHeight="1" x14ac:dyDescent="0.3">
      <c r="B318" s="101">
        <v>308</v>
      </c>
      <c r="C318" s="29" t="s">
        <v>34540</v>
      </c>
      <c r="D318" s="159" t="s">
        <v>5357</v>
      </c>
      <c r="E318" s="36" t="s">
        <v>9545</v>
      </c>
      <c r="F318" s="104">
        <v>7.2</v>
      </c>
      <c r="G318" s="99" t="s">
        <v>704</v>
      </c>
      <c r="H318" s="105" t="s">
        <v>5892</v>
      </c>
      <c r="I318" s="101">
        <v>1939</v>
      </c>
      <c r="J318" s="101"/>
      <c r="K318" s="90">
        <v>2972291838</v>
      </c>
      <c r="L318" s="90">
        <f>IF(K318/1024 &gt;1,K318/1024," ")</f>
        <v>2902628.748046875</v>
      </c>
      <c r="M318" s="90">
        <f>IF(K318/1048576 &gt;1,K318/1048576," ")</f>
        <v>2834.5983867645264</v>
      </c>
      <c r="N318" s="91">
        <f>IF(K318&gt;999999999,K318/1073741824," ")</f>
        <v>2.7681624870747328</v>
      </c>
      <c r="O318" s="194" t="s">
        <v>17812</v>
      </c>
      <c r="P318" s="197" t="s">
        <v>18783</v>
      </c>
    </row>
    <row r="319" spans="2:16" ht="20.100000000000001" customHeight="1" x14ac:dyDescent="0.3">
      <c r="B319" s="101">
        <v>309</v>
      </c>
      <c r="C319" s="20" t="s">
        <v>34018</v>
      </c>
      <c r="D319" s="177" t="s">
        <v>33411</v>
      </c>
      <c r="E319" s="36" t="s">
        <v>33412</v>
      </c>
      <c r="F319" s="49">
        <v>5.4</v>
      </c>
      <c r="G319" s="13"/>
      <c r="H319" s="13" t="s">
        <v>3740</v>
      </c>
      <c r="I319" s="9">
        <v>2022</v>
      </c>
      <c r="J319" s="9"/>
      <c r="K319" s="45">
        <v>4066406400</v>
      </c>
      <c r="L319" s="90">
        <f>IF(K319/1024 &gt;1,K319/1024," ")</f>
        <v>3971100</v>
      </c>
      <c r="M319" s="90">
        <f>IF(K319/1048576 &gt;1,K319/1048576," ")</f>
        <v>3878.02734375</v>
      </c>
      <c r="N319" s="91">
        <f>IF(K319&gt;999999999,K319/1073741824," ")</f>
        <v>3.7871360778808594</v>
      </c>
      <c r="O319" s="223" t="s">
        <v>17766</v>
      </c>
      <c r="P319" s="197" t="s">
        <v>33413</v>
      </c>
    </row>
    <row r="320" spans="2:16" ht="20.100000000000001" customHeight="1" x14ac:dyDescent="0.3">
      <c r="B320" s="101">
        <v>310</v>
      </c>
      <c r="C320" s="48" t="s">
        <v>34541</v>
      </c>
      <c r="D320" s="167" t="s">
        <v>8029</v>
      </c>
      <c r="E320" s="36" t="s">
        <v>9546</v>
      </c>
      <c r="F320" s="81">
        <v>5.4</v>
      </c>
      <c r="G320" s="13" t="s">
        <v>704</v>
      </c>
      <c r="H320" s="13" t="s">
        <v>5892</v>
      </c>
      <c r="I320" s="79">
        <v>2018</v>
      </c>
      <c r="J320" s="79"/>
      <c r="K320" s="73">
        <v>3274700457</v>
      </c>
      <c r="L320" s="90">
        <f>IF(K320/1024 &gt;1,K320/1024," ")</f>
        <v>3197949.6650390625</v>
      </c>
      <c r="M320" s="90">
        <f>IF(K320/1048576 &gt;1,K320/1048576," ")</f>
        <v>3122.9977197647095</v>
      </c>
      <c r="N320" s="91">
        <f>IF(K320&gt;999999999,K320/1073741824," ")</f>
        <v>3.0498024607077241</v>
      </c>
      <c r="O320" s="194" t="s">
        <v>17813</v>
      </c>
      <c r="P320" s="197" t="s">
        <v>18784</v>
      </c>
    </row>
    <row r="321" spans="2:16" ht="20.100000000000001" customHeight="1" x14ac:dyDescent="0.3">
      <c r="B321" s="101">
        <v>311</v>
      </c>
      <c r="C321" s="7" t="s">
        <v>34542</v>
      </c>
      <c r="D321" s="159" t="s">
        <v>703</v>
      </c>
      <c r="E321" s="36" t="s">
        <v>9547</v>
      </c>
      <c r="F321" s="104">
        <v>6.4</v>
      </c>
      <c r="G321" s="94" t="s">
        <v>704</v>
      </c>
      <c r="H321" s="94" t="s">
        <v>3932</v>
      </c>
      <c r="I321" s="101">
        <v>2006</v>
      </c>
      <c r="J321" s="101"/>
      <c r="K321" s="90">
        <v>1890785280</v>
      </c>
      <c r="L321" s="90">
        <f>IF(K321/1024 &gt;1,K321/1024," ")</f>
        <v>1846470</v>
      </c>
      <c r="M321" s="90">
        <f>IF(K321/1048576 &gt;1,K321/1048576," ")</f>
        <v>1803.193359375</v>
      </c>
      <c r="N321" s="91">
        <f>IF(K321&gt;999999999,K321/1073741824," ")</f>
        <v>1.7609310150146484</v>
      </c>
      <c r="O321" s="194" t="s">
        <v>17814</v>
      </c>
      <c r="P321" s="197" t="s">
        <v>18785</v>
      </c>
    </row>
    <row r="322" spans="2:16" ht="20.100000000000001" customHeight="1" x14ac:dyDescent="0.3">
      <c r="B322" s="101">
        <v>312</v>
      </c>
      <c r="C322" s="7" t="s">
        <v>34543</v>
      </c>
      <c r="D322" s="159" t="s">
        <v>1162</v>
      </c>
      <c r="E322" s="36" t="s">
        <v>9548</v>
      </c>
      <c r="F322" s="104">
        <v>5</v>
      </c>
      <c r="G322" s="101" t="s">
        <v>704</v>
      </c>
      <c r="H322" s="101" t="s">
        <v>5878</v>
      </c>
      <c r="I322" s="101">
        <v>2009</v>
      </c>
      <c r="J322" s="101"/>
      <c r="K322" s="90">
        <v>2597649065</v>
      </c>
      <c r="L322" s="90">
        <f>IF(K322/1024 &gt;1,K322/1024," ")</f>
        <v>2536766.6650390625</v>
      </c>
      <c r="M322" s="90">
        <f>IF(K322/1048576 &gt;1,K322/1048576," ")</f>
        <v>2477.3111963272095</v>
      </c>
      <c r="N322" s="91">
        <f>IF(K322&gt;999999999,K322/1073741824," ")</f>
        <v>2.4192492151632905</v>
      </c>
      <c r="O322" s="194" t="s">
        <v>17815</v>
      </c>
      <c r="P322" s="197" t="s">
        <v>18786</v>
      </c>
    </row>
    <row r="323" spans="2:16" ht="20.100000000000001" customHeight="1" x14ac:dyDescent="0.3">
      <c r="B323" s="101">
        <v>313</v>
      </c>
      <c r="C323" s="7" t="s">
        <v>34544</v>
      </c>
      <c r="D323" s="159" t="s">
        <v>756</v>
      </c>
      <c r="E323" s="36" t="s">
        <v>9549</v>
      </c>
      <c r="F323" s="104">
        <v>7.9</v>
      </c>
      <c r="G323" s="94"/>
      <c r="H323" s="105" t="s">
        <v>3739</v>
      </c>
      <c r="I323" s="101">
        <v>2001</v>
      </c>
      <c r="J323" s="101"/>
      <c r="K323" s="90">
        <v>7301938849</v>
      </c>
      <c r="L323" s="90">
        <f>IF(K323/1024 &gt;1,K323/1024," ")</f>
        <v>7130799.6572265625</v>
      </c>
      <c r="M323" s="90">
        <f>IF(K323/1048576 &gt;1,K323/1048576," ")</f>
        <v>6963.6715402603149</v>
      </c>
      <c r="N323" s="91">
        <f>IF(K323&gt;999999999,K323/1073741824," ")</f>
        <v>6.8004604885354638</v>
      </c>
      <c r="O323" s="194" t="s">
        <v>17816</v>
      </c>
      <c r="P323" s="197" t="s">
        <v>18787</v>
      </c>
    </row>
    <row r="324" spans="2:16" ht="20.100000000000001" customHeight="1" x14ac:dyDescent="0.3">
      <c r="B324" s="101">
        <v>314</v>
      </c>
      <c r="C324" s="12" t="s">
        <v>34545</v>
      </c>
      <c r="D324" s="170" t="s">
        <v>5169</v>
      </c>
      <c r="E324" s="36" t="s">
        <v>9550</v>
      </c>
      <c r="F324" s="104">
        <v>7.1</v>
      </c>
      <c r="G324" s="101" t="s">
        <v>704</v>
      </c>
      <c r="H324" s="101" t="s">
        <v>4791</v>
      </c>
      <c r="I324" s="101">
        <v>2002</v>
      </c>
      <c r="J324" s="117"/>
      <c r="K324" s="90">
        <v>3130165270</v>
      </c>
      <c r="L324" s="90">
        <f>IF(K324/1024 &gt;1,K324/1024," ")</f>
        <v>3056802.021484375</v>
      </c>
      <c r="M324" s="90">
        <f>IF(K324/1048576 &gt;1,K324/1048576," ")</f>
        <v>2985.158224105835</v>
      </c>
      <c r="N324" s="91">
        <f>IF(K324&gt;999999999,K324/1073741824," ")</f>
        <v>2.9151935782283545</v>
      </c>
      <c r="O324" s="194" t="s">
        <v>17817</v>
      </c>
      <c r="P324" s="197" t="s">
        <v>18788</v>
      </c>
    </row>
    <row r="325" spans="2:16" ht="20.100000000000001" customHeight="1" x14ac:dyDescent="0.3">
      <c r="B325" s="101">
        <v>315</v>
      </c>
      <c r="C325" s="7" t="s">
        <v>34546</v>
      </c>
      <c r="D325" s="159" t="s">
        <v>2746</v>
      </c>
      <c r="E325" s="36" t="s">
        <v>9551</v>
      </c>
      <c r="F325" s="104">
        <v>6.4</v>
      </c>
      <c r="G325" s="101" t="s">
        <v>704</v>
      </c>
      <c r="H325" s="101" t="s">
        <v>3740</v>
      </c>
      <c r="I325" s="101">
        <v>1973</v>
      </c>
      <c r="J325" s="101"/>
      <c r="K325" s="108">
        <v>4713010659</v>
      </c>
      <c r="L325" s="90">
        <f>IF(K325/1024 &gt;1,K325/1024," ")</f>
        <v>4602549.4716796875</v>
      </c>
      <c r="M325" s="90">
        <f>IF(K325/1048576 &gt;1,K325/1048576," ")</f>
        <v>4494.6772184371948</v>
      </c>
      <c r="N325" s="91">
        <f>IF(K325&gt;999999999,K325/1073741824," ")</f>
        <v>4.3893332211300731</v>
      </c>
      <c r="O325" s="194" t="s">
        <v>17818</v>
      </c>
      <c r="P325" s="197" t="s">
        <v>18789</v>
      </c>
    </row>
    <row r="326" spans="2:16" ht="20.100000000000001" customHeight="1" x14ac:dyDescent="0.3">
      <c r="B326" s="101">
        <v>316</v>
      </c>
      <c r="C326" s="7" t="s">
        <v>34547</v>
      </c>
      <c r="D326" s="159" t="s">
        <v>5008</v>
      </c>
      <c r="E326" s="36" t="s">
        <v>9552</v>
      </c>
      <c r="F326" s="104">
        <v>5.2</v>
      </c>
      <c r="G326" s="101" t="s">
        <v>704</v>
      </c>
      <c r="H326" s="101" t="s">
        <v>3758</v>
      </c>
      <c r="I326" s="101">
        <v>2012</v>
      </c>
      <c r="J326" s="101"/>
      <c r="K326" s="90">
        <v>4260807198</v>
      </c>
      <c r="L326" s="90">
        <f>IF(K326/1024 &gt;1,K326/1024," ")</f>
        <v>4160944.529296875</v>
      </c>
      <c r="M326" s="90">
        <f>IF(K326/1048576 &gt;1,K326/1048576," ")</f>
        <v>4063.4223918914795</v>
      </c>
      <c r="N326" s="91">
        <f>IF(K326&gt;999999999,K326/1073741824," ")</f>
        <v>3.9681859295815229</v>
      </c>
      <c r="O326" s="194" t="s">
        <v>17819</v>
      </c>
      <c r="P326" s="197" t="s">
        <v>18790</v>
      </c>
    </row>
    <row r="327" spans="2:16" ht="20.100000000000001" customHeight="1" x14ac:dyDescent="0.3">
      <c r="B327" s="101">
        <v>317</v>
      </c>
      <c r="C327" s="7" t="s">
        <v>34548</v>
      </c>
      <c r="D327" s="159" t="s">
        <v>1409</v>
      </c>
      <c r="E327" s="36" t="s">
        <v>9553</v>
      </c>
      <c r="F327" s="104">
        <v>6.3</v>
      </c>
      <c r="G327" s="81" t="s">
        <v>704</v>
      </c>
      <c r="H327" s="82" t="s">
        <v>5871</v>
      </c>
      <c r="I327" s="101">
        <v>2010</v>
      </c>
      <c r="J327" s="101"/>
      <c r="K327" s="73">
        <v>5228023734</v>
      </c>
      <c r="L327" s="90">
        <f>IF(K327/1024 &gt;1,K327/1024," ")</f>
        <v>5105491.927734375</v>
      </c>
      <c r="M327" s="90">
        <f>IF(K327/1048576 &gt;1,K327/1048576," ")</f>
        <v>4985.8319606781006</v>
      </c>
      <c r="N327" s="91">
        <f>IF(K327&gt;999999999,K327/1073741824," ")</f>
        <v>4.8689765240997076</v>
      </c>
      <c r="O327" s="194" t="s">
        <v>17820</v>
      </c>
      <c r="P327" s="197" t="s">
        <v>18791</v>
      </c>
    </row>
    <row r="328" spans="2:16" ht="20.100000000000001" customHeight="1" x14ac:dyDescent="0.3">
      <c r="B328" s="101">
        <v>318</v>
      </c>
      <c r="C328" s="48" t="s">
        <v>37652</v>
      </c>
      <c r="D328" s="168" t="s">
        <v>7047</v>
      </c>
      <c r="E328" s="36" t="s">
        <v>13606</v>
      </c>
      <c r="F328" s="99">
        <v>4.0999999999999996</v>
      </c>
      <c r="G328" s="99" t="s">
        <v>704</v>
      </c>
      <c r="H328" s="105" t="s">
        <v>5878</v>
      </c>
      <c r="I328" s="101">
        <v>2016</v>
      </c>
      <c r="J328" s="101"/>
      <c r="K328" s="90">
        <v>4970052541</v>
      </c>
      <c r="L328" s="90">
        <f>IF(K328/1024 &gt;1,K328/1024," ")</f>
        <v>4853566.9345703125</v>
      </c>
      <c r="M328" s="90">
        <f>IF(K328/1048576 &gt;1,K328/1048576," ")</f>
        <v>4739.8114595413208</v>
      </c>
      <c r="N328" s="91">
        <f>IF(K328&gt;999999999,K328/1073741824," ")</f>
        <v>4.6287221284583211</v>
      </c>
      <c r="O328" s="194" t="s">
        <v>23554</v>
      </c>
      <c r="P328" s="197" t="s">
        <v>23555</v>
      </c>
    </row>
    <row r="329" spans="2:16" ht="20.100000000000001" customHeight="1" x14ac:dyDescent="0.3">
      <c r="B329" s="101">
        <v>319</v>
      </c>
      <c r="C329" s="28" t="s">
        <v>34549</v>
      </c>
      <c r="D329" s="168" t="s">
        <v>8633</v>
      </c>
      <c r="E329" s="36" t="s">
        <v>9562</v>
      </c>
      <c r="F329" s="81">
        <v>6.3</v>
      </c>
      <c r="G329" s="13" t="s">
        <v>704</v>
      </c>
      <c r="H329" s="13" t="s">
        <v>3757</v>
      </c>
      <c r="I329" s="79">
        <v>2018</v>
      </c>
      <c r="J329" s="79"/>
      <c r="K329" s="73">
        <v>4869618327</v>
      </c>
      <c r="L329" s="90">
        <f>IF(K329/1024 &gt;1,K329/1024," ")</f>
        <v>4755486.6474609375</v>
      </c>
      <c r="M329" s="90">
        <f>IF(K329/1048576 &gt;1,K329/1048576," ")</f>
        <v>4644.0299291610718</v>
      </c>
      <c r="N329" s="91">
        <f>IF(K329&gt;999999999,K329/1073741824," ")</f>
        <v>4.5351854776963592</v>
      </c>
      <c r="O329" s="194" t="s">
        <v>17821</v>
      </c>
      <c r="P329" s="197" t="s">
        <v>18792</v>
      </c>
    </row>
    <row r="330" spans="2:16" ht="20.100000000000001" customHeight="1" x14ac:dyDescent="0.3">
      <c r="B330" s="101">
        <v>320</v>
      </c>
      <c r="C330" s="12" t="s">
        <v>34550</v>
      </c>
      <c r="D330" s="157" t="s">
        <v>7952</v>
      </c>
      <c r="E330" s="36" t="s">
        <v>9554</v>
      </c>
      <c r="F330" s="131">
        <v>5.0999999999999996</v>
      </c>
      <c r="G330" s="13" t="s">
        <v>704</v>
      </c>
      <c r="H330" s="13" t="s">
        <v>5878</v>
      </c>
      <c r="I330" s="133">
        <v>2017</v>
      </c>
      <c r="J330" s="74"/>
      <c r="K330" s="73">
        <v>5055380633</v>
      </c>
      <c r="L330" s="90">
        <f>IF(K330/1024 &gt;1,K330/1024," ")</f>
        <v>4936895.1494140625</v>
      </c>
      <c r="M330" s="90">
        <f>IF(K330/1048576 &gt;1,K330/1048576," ")</f>
        <v>4821.1866693496704</v>
      </c>
      <c r="N330" s="91">
        <f>IF(K330&gt;999999999,K330/1073741824," ")</f>
        <v>4.7081901067867875</v>
      </c>
      <c r="O330" s="194" t="s">
        <v>17822</v>
      </c>
      <c r="P330" s="197" t="s">
        <v>18793</v>
      </c>
    </row>
    <row r="331" spans="2:16" ht="20.100000000000001" customHeight="1" x14ac:dyDescent="0.3">
      <c r="B331" s="101">
        <v>321</v>
      </c>
      <c r="C331" s="7" t="s">
        <v>34551</v>
      </c>
      <c r="D331" s="160" t="s">
        <v>1690</v>
      </c>
      <c r="E331" s="36" t="s">
        <v>9555</v>
      </c>
      <c r="F331" s="104">
        <v>7.9</v>
      </c>
      <c r="G331" s="99" t="s">
        <v>704</v>
      </c>
      <c r="H331" s="105" t="s">
        <v>5878</v>
      </c>
      <c r="I331" s="94">
        <v>1999</v>
      </c>
      <c r="J331" s="94"/>
      <c r="K331" s="90">
        <v>5802399548</v>
      </c>
      <c r="L331" s="90">
        <f>IF(K331/1024 &gt;1,K331/1024," ")</f>
        <v>5666405.80859375</v>
      </c>
      <c r="M331" s="90">
        <f>IF(K331/1048576 &gt;1,K331/1048576," ")</f>
        <v>5533.599422454834</v>
      </c>
      <c r="N331" s="91">
        <f>IF(K331&gt;999999999,K331/1073741824," ")</f>
        <v>5.4039056859910488</v>
      </c>
      <c r="O331" s="194" t="s">
        <v>17823</v>
      </c>
      <c r="P331" s="197" t="s">
        <v>18794</v>
      </c>
    </row>
    <row r="332" spans="2:16" ht="20.100000000000001" customHeight="1" x14ac:dyDescent="0.3">
      <c r="B332" s="101">
        <v>322</v>
      </c>
      <c r="C332" s="12" t="s">
        <v>34552</v>
      </c>
      <c r="D332" s="160" t="s">
        <v>423</v>
      </c>
      <c r="E332" s="36" t="s">
        <v>9556</v>
      </c>
      <c r="F332" s="104">
        <v>7.6</v>
      </c>
      <c r="G332" s="94" t="s">
        <v>704</v>
      </c>
      <c r="H332" s="94" t="s">
        <v>3756</v>
      </c>
      <c r="I332" s="101">
        <v>2007</v>
      </c>
      <c r="J332" s="101"/>
      <c r="K332" s="108">
        <v>4977342371</v>
      </c>
      <c r="L332" s="90">
        <f>IF(K332/1024 &gt;1,K332/1024," ")</f>
        <v>4860685.9091796875</v>
      </c>
      <c r="M332" s="90">
        <f>IF(K332/1048576 &gt;1,K332/1048576," ")</f>
        <v>4746.7635831832886</v>
      </c>
      <c r="N332" s="91">
        <f>IF(K332&gt;999999999,K332/1073741824," ")</f>
        <v>4.6355113117024302</v>
      </c>
      <c r="O332" s="194" t="s">
        <v>17824</v>
      </c>
      <c r="P332" s="197" t="s">
        <v>18795</v>
      </c>
    </row>
    <row r="333" spans="2:16" ht="20.100000000000001" customHeight="1" x14ac:dyDescent="0.3">
      <c r="B333" s="101">
        <v>323</v>
      </c>
      <c r="C333" s="12" t="s">
        <v>34555</v>
      </c>
      <c r="D333" s="160" t="s">
        <v>519</v>
      </c>
      <c r="E333" s="36" t="s">
        <v>9558</v>
      </c>
      <c r="F333" s="104">
        <v>8.3000000000000007</v>
      </c>
      <c r="G333" s="81" t="s">
        <v>704</v>
      </c>
      <c r="H333" s="82" t="s">
        <v>5892</v>
      </c>
      <c r="I333" s="94">
        <v>1998</v>
      </c>
      <c r="J333" s="94"/>
      <c r="K333" s="73">
        <v>5256198630</v>
      </c>
      <c r="L333" s="90">
        <f>IF(K333/1024 &gt;1,K333/1024," ")</f>
        <v>5133006.474609375</v>
      </c>
      <c r="M333" s="90">
        <f>IF(K333/1048576 &gt;1,K333/1048576," ")</f>
        <v>5012.7016353607178</v>
      </c>
      <c r="N333" s="91">
        <f>IF(K333&gt;999999999,K333/1073741824," ")</f>
        <v>4.895216440781951</v>
      </c>
      <c r="O333" s="194" t="s">
        <v>17827</v>
      </c>
      <c r="P333" s="197" t="s">
        <v>18797</v>
      </c>
    </row>
    <row r="334" spans="2:16" ht="20.100000000000001" customHeight="1" x14ac:dyDescent="0.3">
      <c r="B334" s="101">
        <v>324</v>
      </c>
      <c r="C334" s="20" t="s">
        <v>34556</v>
      </c>
      <c r="D334" s="161" t="s">
        <v>7214</v>
      </c>
      <c r="E334" s="36" t="s">
        <v>9559</v>
      </c>
      <c r="F334" s="99">
        <v>6.1</v>
      </c>
      <c r="G334" s="99" t="s">
        <v>704</v>
      </c>
      <c r="H334" s="101" t="s">
        <v>5881</v>
      </c>
      <c r="I334" s="101">
        <v>2016</v>
      </c>
      <c r="J334" s="101"/>
      <c r="K334" s="90">
        <v>4821208509</v>
      </c>
      <c r="L334" s="90">
        <f>IF(K334/1024 &gt;1,K334/1024," ")</f>
        <v>4708211.4345703125</v>
      </c>
      <c r="M334" s="90">
        <f>IF(K334/1048576 &gt;1,K334/1048576," ")</f>
        <v>4597.8627290725708</v>
      </c>
      <c r="N334" s="91">
        <f>IF(K334&gt;999999999,K334/1073741824," ")</f>
        <v>4.4901003213599324</v>
      </c>
      <c r="O334" s="194" t="s">
        <v>17828</v>
      </c>
      <c r="P334" s="197" t="s">
        <v>18798</v>
      </c>
    </row>
    <row r="335" spans="2:16" ht="20.100000000000001" customHeight="1" x14ac:dyDescent="0.3">
      <c r="B335" s="101">
        <v>325</v>
      </c>
      <c r="C335" s="102" t="s">
        <v>41574</v>
      </c>
      <c r="D335" s="160" t="s">
        <v>3086</v>
      </c>
      <c r="E335" s="36" t="s">
        <v>16398</v>
      </c>
      <c r="F335" s="104">
        <v>6.7</v>
      </c>
      <c r="G335" s="101" t="s">
        <v>704</v>
      </c>
      <c r="H335" s="101" t="s">
        <v>3740</v>
      </c>
      <c r="I335" s="101">
        <v>1992</v>
      </c>
      <c r="J335" s="101"/>
      <c r="K335" s="90">
        <v>3866575028</v>
      </c>
      <c r="L335" s="90">
        <f>IF(K335/1024 &gt;1,K335/1024," ")</f>
        <v>3775952.17578125</v>
      </c>
      <c r="M335" s="90">
        <f>IF(K335/1048576 &gt;1,K335/1048576," ")</f>
        <v>3687.453296661377</v>
      </c>
      <c r="N335" s="91">
        <f>IF(K335&gt;999999999,K335/1073741824," ")</f>
        <v>3.6010286100208759</v>
      </c>
      <c r="O335" s="194" t="s">
        <v>28118</v>
      </c>
      <c r="P335" s="197" t="s">
        <v>28119</v>
      </c>
    </row>
    <row r="336" spans="2:16" ht="20.100000000000001" customHeight="1" x14ac:dyDescent="0.3">
      <c r="B336" s="101">
        <v>326</v>
      </c>
      <c r="C336" s="12" t="s">
        <v>34557</v>
      </c>
      <c r="D336" s="160" t="s">
        <v>424</v>
      </c>
      <c r="E336" s="36" t="s">
        <v>9560</v>
      </c>
      <c r="F336" s="104">
        <v>5.0999999999999996</v>
      </c>
      <c r="G336" s="94" t="s">
        <v>704</v>
      </c>
      <c r="H336" s="94" t="s">
        <v>3934</v>
      </c>
      <c r="I336" s="101">
        <v>2001</v>
      </c>
      <c r="J336" s="101"/>
      <c r="K336" s="108">
        <v>6651074489</v>
      </c>
      <c r="L336" s="90">
        <f>IF(K336/1024 &gt;1,K336/1024," ")</f>
        <v>6495189.9306640625</v>
      </c>
      <c r="M336" s="90">
        <f>IF(K336/1048576 &gt;1,K336/1048576," ")</f>
        <v>6342.9589166641235</v>
      </c>
      <c r="N336" s="91">
        <f>IF(K336&gt;999999999,K336/1073741824," ")</f>
        <v>6.1942958170548081</v>
      </c>
      <c r="O336" s="194" t="s">
        <v>17829</v>
      </c>
      <c r="P336" s="197" t="s">
        <v>18799</v>
      </c>
    </row>
    <row r="337" spans="2:16" ht="20.100000000000001" customHeight="1" x14ac:dyDescent="0.3">
      <c r="B337" s="101">
        <v>327</v>
      </c>
      <c r="C337" s="20" t="s">
        <v>34558</v>
      </c>
      <c r="D337" s="175" t="s">
        <v>7672</v>
      </c>
      <c r="E337" s="36" t="s">
        <v>9561</v>
      </c>
      <c r="F337" s="81">
        <v>5.4</v>
      </c>
      <c r="G337" s="81" t="s">
        <v>704</v>
      </c>
      <c r="H337" s="82" t="s">
        <v>5878</v>
      </c>
      <c r="I337" s="79">
        <v>2016</v>
      </c>
      <c r="J337" s="79"/>
      <c r="K337" s="73">
        <v>4294655698</v>
      </c>
      <c r="L337" s="90">
        <f>IF(K337/1024 &gt;1,K337/1024," ")</f>
        <v>4193999.705078125</v>
      </c>
      <c r="M337" s="90">
        <f>IF(K337/1048576 &gt;1,K337/1048576," ")</f>
        <v>4095.7028369903564</v>
      </c>
      <c r="N337" s="91">
        <f>IF(K337&gt;999999999,K337/1073741824," ")</f>
        <v>3.999709801748395</v>
      </c>
      <c r="O337" s="194" t="s">
        <v>17830</v>
      </c>
      <c r="P337" s="197" t="s">
        <v>18800</v>
      </c>
    </row>
    <row r="338" spans="2:16" ht="20.100000000000001" customHeight="1" x14ac:dyDescent="0.3">
      <c r="B338" s="101">
        <v>328</v>
      </c>
      <c r="C338" s="7" t="s">
        <v>34559</v>
      </c>
      <c r="D338" s="159" t="s">
        <v>1866</v>
      </c>
      <c r="E338" s="36" t="s">
        <v>9563</v>
      </c>
      <c r="F338" s="104">
        <v>4.7</v>
      </c>
      <c r="G338" s="101" t="s">
        <v>704</v>
      </c>
      <c r="H338" s="101" t="s">
        <v>3769</v>
      </c>
      <c r="I338" s="94">
        <v>2009</v>
      </c>
      <c r="J338" s="94"/>
      <c r="K338" s="90">
        <v>4856977556</v>
      </c>
      <c r="L338" s="90">
        <f>IF(K338/1024 &gt;1,K338/1024," ")</f>
        <v>4743142.14453125</v>
      </c>
      <c r="M338" s="90">
        <f>IF(K338/1048576 &gt;1,K338/1048576," ")</f>
        <v>4631.9747505187988</v>
      </c>
      <c r="N338" s="91">
        <f>IF(K338&gt;999999999,K338/1073741824," ")</f>
        <v>4.5234128423035145</v>
      </c>
      <c r="O338" s="194" t="s">
        <v>17831</v>
      </c>
      <c r="P338" s="197" t="s">
        <v>18801</v>
      </c>
    </row>
    <row r="339" spans="2:16" ht="20.100000000000001" customHeight="1" x14ac:dyDescent="0.3">
      <c r="B339" s="101">
        <v>329</v>
      </c>
      <c r="C339" s="7" t="s">
        <v>34560</v>
      </c>
      <c r="D339" s="159" t="s">
        <v>3195</v>
      </c>
      <c r="E339" s="36" t="s">
        <v>9564</v>
      </c>
      <c r="F339" s="104">
        <v>6.5</v>
      </c>
      <c r="G339" s="101" t="s">
        <v>704</v>
      </c>
      <c r="H339" s="105" t="s">
        <v>3739</v>
      </c>
      <c r="I339" s="101">
        <v>2000</v>
      </c>
      <c r="J339" s="101"/>
      <c r="K339" s="90">
        <v>4423277090</v>
      </c>
      <c r="L339" s="90">
        <f>IF(K339/1024 &gt;1,K339/1024," ")</f>
        <v>4319606.533203125</v>
      </c>
      <c r="M339" s="90">
        <f>IF(K339/1048576 &gt;1,K339/1048576," ")</f>
        <v>4218.3657550811768</v>
      </c>
      <c r="N339" s="91">
        <f>IF(K339&gt;999999999,K339/1073741824," ")</f>
        <v>4.1194978076964617</v>
      </c>
      <c r="O339" s="194" t="s">
        <v>17832</v>
      </c>
      <c r="P339" s="197" t="s">
        <v>18802</v>
      </c>
    </row>
    <row r="340" spans="2:16" ht="20.100000000000001" customHeight="1" x14ac:dyDescent="0.3">
      <c r="B340" s="101">
        <v>330</v>
      </c>
      <c r="C340" s="12" t="s">
        <v>42540</v>
      </c>
      <c r="D340" s="171" t="s">
        <v>1891</v>
      </c>
      <c r="E340" s="254" t="s">
        <v>9565</v>
      </c>
      <c r="F340" s="104">
        <v>4.5999999999999996</v>
      </c>
      <c r="G340" s="94"/>
      <c r="H340" s="94" t="s">
        <v>3935</v>
      </c>
      <c r="I340" s="101">
        <v>2005</v>
      </c>
      <c r="J340" s="116"/>
      <c r="K340" s="90">
        <v>734924800</v>
      </c>
      <c r="L340" s="90">
        <f>IF(K340/1024 &gt;1,K340/1024," ")</f>
        <v>717700</v>
      </c>
      <c r="M340" s="90">
        <f>IF(K340/1048576 &gt;1,K340/1048576," ")</f>
        <v>700.87890625</v>
      </c>
      <c r="N340" s="91" t="str">
        <f>IF(K340&gt;999999999,K340/1073741824," ")</f>
        <v xml:space="preserve"> </v>
      </c>
      <c r="O340" s="194" t="s">
        <v>17833</v>
      </c>
      <c r="P340" s="197" t="s">
        <v>18803</v>
      </c>
    </row>
    <row r="341" spans="2:16" ht="20.100000000000001" customHeight="1" x14ac:dyDescent="0.3">
      <c r="B341" s="101">
        <v>331</v>
      </c>
      <c r="C341" s="12" t="s">
        <v>34561</v>
      </c>
      <c r="D341" s="157" t="s">
        <v>8748</v>
      </c>
      <c r="E341" s="36" t="s">
        <v>9566</v>
      </c>
      <c r="F341" s="131">
        <v>5</v>
      </c>
      <c r="G341" s="13" t="s">
        <v>704</v>
      </c>
      <c r="H341" s="13" t="s">
        <v>3740</v>
      </c>
      <c r="I341" s="133">
        <v>2019</v>
      </c>
      <c r="J341" s="74"/>
      <c r="K341" s="73">
        <v>2613719040</v>
      </c>
      <c r="L341" s="90">
        <f>IF(K341/1024 &gt;1,K341/1024," ")</f>
        <v>2552460</v>
      </c>
      <c r="M341" s="90">
        <f>IF(K341/1048576 &gt;1,K341/1048576," ")</f>
        <v>2492.63671875</v>
      </c>
      <c r="N341" s="91">
        <f>IF(K341&gt;999999999,K341/1073741824," ")</f>
        <v>2.4342155456542969</v>
      </c>
      <c r="O341" s="194" t="s">
        <v>17834</v>
      </c>
      <c r="P341" s="197" t="s">
        <v>18804</v>
      </c>
    </row>
    <row r="342" spans="2:16" ht="20.100000000000001" customHeight="1" x14ac:dyDescent="0.3">
      <c r="B342" s="101">
        <v>332</v>
      </c>
      <c r="C342" s="7" t="s">
        <v>34562</v>
      </c>
      <c r="D342" s="169" t="s">
        <v>2829</v>
      </c>
      <c r="E342" s="36" t="s">
        <v>9567</v>
      </c>
      <c r="F342" s="104">
        <v>3.5</v>
      </c>
      <c r="G342" s="101" t="s">
        <v>704</v>
      </c>
      <c r="H342" s="101" t="s">
        <v>3747</v>
      </c>
      <c r="I342" s="101">
        <v>2010</v>
      </c>
      <c r="J342" s="101"/>
      <c r="K342" s="90">
        <v>1626538055</v>
      </c>
      <c r="L342" s="90">
        <f>IF(K342/1024 &gt;1,K342/1024," ")</f>
        <v>1588416.0693359375</v>
      </c>
      <c r="M342" s="90">
        <f>IF(K342/1048576 &gt;1,K342/1048576," ")</f>
        <v>1551.1875677108765</v>
      </c>
      <c r="N342" s="91">
        <f>IF(K342&gt;999999999,K342/1073741824," ")</f>
        <v>1.5148316090926528</v>
      </c>
      <c r="O342" s="194" t="s">
        <v>17835</v>
      </c>
      <c r="P342" s="197" t="s">
        <v>18805</v>
      </c>
    </row>
    <row r="343" spans="2:16" ht="20.100000000000001" customHeight="1" x14ac:dyDescent="0.3">
      <c r="B343" s="101">
        <v>333</v>
      </c>
      <c r="C343" s="29" t="s">
        <v>34563</v>
      </c>
      <c r="D343" s="168" t="s">
        <v>6259</v>
      </c>
      <c r="E343" s="36" t="s">
        <v>9568</v>
      </c>
      <c r="F343" s="99">
        <v>5.0999999999999996</v>
      </c>
      <c r="G343" s="99" t="s">
        <v>704</v>
      </c>
      <c r="H343" s="101" t="s">
        <v>5871</v>
      </c>
      <c r="I343" s="101">
        <v>2015</v>
      </c>
      <c r="J343" s="101"/>
      <c r="K343" s="90">
        <v>4306081479</v>
      </c>
      <c r="L343" s="90">
        <f>IF(K343/1024 &gt;1,K343/1024," ")</f>
        <v>4205157.6943359375</v>
      </c>
      <c r="M343" s="90">
        <f>IF(K343/1048576 &gt;1,K343/1048576," ")</f>
        <v>4106.599310874939</v>
      </c>
      <c r="N343" s="91">
        <f>IF(K343&gt;999999999,K343/1073741824," ")</f>
        <v>4.0103508895263076</v>
      </c>
      <c r="O343" s="194" t="s">
        <v>17836</v>
      </c>
      <c r="P343" s="197" t="s">
        <v>18806</v>
      </c>
    </row>
    <row r="344" spans="2:16" ht="20.100000000000001" customHeight="1" x14ac:dyDescent="0.3">
      <c r="B344" s="101">
        <v>334</v>
      </c>
      <c r="C344" s="12" t="s">
        <v>34564</v>
      </c>
      <c r="D344" s="160" t="s">
        <v>4779</v>
      </c>
      <c r="E344" s="36" t="s">
        <v>9569</v>
      </c>
      <c r="F344" s="104">
        <v>4.8</v>
      </c>
      <c r="G344" s="101" t="s">
        <v>704</v>
      </c>
      <c r="H344" s="101" t="s">
        <v>3745</v>
      </c>
      <c r="I344" s="101">
        <v>1986</v>
      </c>
      <c r="J344" s="101"/>
      <c r="K344" s="90">
        <v>2506637306</v>
      </c>
      <c r="L344" s="90">
        <f>IF(K344/1024 &gt;1,K344/1024," ")</f>
        <v>2447887.994140625</v>
      </c>
      <c r="M344" s="90">
        <f>IF(K344/1048576 &gt;1,K344/1048576," ")</f>
        <v>2390.5156192779541</v>
      </c>
      <c r="N344" s="91">
        <f>IF(K344&gt;999999999,K344/1073741824," ")</f>
        <v>2.3344879094511271</v>
      </c>
      <c r="O344" s="194" t="s">
        <v>17837</v>
      </c>
      <c r="P344" s="197" t="s">
        <v>18807</v>
      </c>
    </row>
    <row r="345" spans="2:16" ht="20.100000000000001" customHeight="1" x14ac:dyDescent="0.3">
      <c r="B345" s="101">
        <v>335</v>
      </c>
      <c r="C345" s="12" t="s">
        <v>34565</v>
      </c>
      <c r="D345" s="160" t="s">
        <v>1892</v>
      </c>
      <c r="E345" s="36" t="s">
        <v>9570</v>
      </c>
      <c r="F345" s="104">
        <v>4.2</v>
      </c>
      <c r="G345" s="13" t="s">
        <v>704</v>
      </c>
      <c r="H345" s="13" t="s">
        <v>5878</v>
      </c>
      <c r="I345" s="101">
        <v>2002</v>
      </c>
      <c r="J345" s="101"/>
      <c r="K345" s="73">
        <v>6484828160</v>
      </c>
      <c r="L345" s="90">
        <f>IF(K345/1024 &gt;1,K345/1024," ")</f>
        <v>6332840</v>
      </c>
      <c r="M345" s="90">
        <f>IF(K345/1048576 &gt;1,K345/1048576," ")</f>
        <v>6184.4140625</v>
      </c>
      <c r="N345" s="91">
        <f>IF(K345&gt;999999999,K345/1073741824," ")</f>
        <v>6.0394668579101563</v>
      </c>
      <c r="O345" s="194" t="s">
        <v>17838</v>
      </c>
      <c r="P345" s="197" t="s">
        <v>18808</v>
      </c>
    </row>
    <row r="346" spans="2:16" ht="20.100000000000001" customHeight="1" x14ac:dyDescent="0.3">
      <c r="B346" s="101">
        <v>336</v>
      </c>
      <c r="C346" s="29" t="s">
        <v>34566</v>
      </c>
      <c r="D346" s="168" t="s">
        <v>6547</v>
      </c>
      <c r="E346" s="36" t="s">
        <v>9571</v>
      </c>
      <c r="F346" s="99">
        <v>7</v>
      </c>
      <c r="G346" s="99" t="s">
        <v>704</v>
      </c>
      <c r="H346" s="101" t="s">
        <v>5910</v>
      </c>
      <c r="I346" s="101">
        <v>1949</v>
      </c>
      <c r="J346" s="101"/>
      <c r="K346" s="90">
        <v>7061299040</v>
      </c>
      <c r="L346" s="90">
        <f>IF(K346/1024 &gt;1,K346/1024," ")</f>
        <v>6895799.84375</v>
      </c>
      <c r="M346" s="90">
        <f>IF(K346/1048576 &gt;1,K346/1048576," ")</f>
        <v>6734.1795349121094</v>
      </c>
      <c r="N346" s="91">
        <f>IF(K346&gt;999999999,K346/1073741824," ")</f>
        <v>6.5763472020626068</v>
      </c>
      <c r="O346" s="194" t="s">
        <v>17839</v>
      </c>
      <c r="P346" s="197" t="s">
        <v>18809</v>
      </c>
    </row>
    <row r="347" spans="2:16" ht="20.100000000000001" customHeight="1" x14ac:dyDescent="0.3">
      <c r="B347" s="101">
        <v>337</v>
      </c>
      <c r="C347" s="7" t="s">
        <v>34567</v>
      </c>
      <c r="D347" s="159" t="s">
        <v>5144</v>
      </c>
      <c r="E347" s="36" t="s">
        <v>9572</v>
      </c>
      <c r="F347" s="104">
        <v>6.1</v>
      </c>
      <c r="G347" s="101" t="s">
        <v>704</v>
      </c>
      <c r="H347" s="101" t="s">
        <v>3739</v>
      </c>
      <c r="I347" s="101">
        <v>2013</v>
      </c>
      <c r="J347" s="101"/>
      <c r="K347" s="90">
        <v>3962893823</v>
      </c>
      <c r="L347" s="90">
        <f>IF(K347/1024 &gt;1,K347/1024," ")</f>
        <v>3870013.4990234375</v>
      </c>
      <c r="M347" s="90">
        <f>IF(K347/1048576 &gt;1,K347/1048576," ")</f>
        <v>3779.3100576400757</v>
      </c>
      <c r="N347" s="91">
        <f>IF(K347&gt;999999999,K347/1073741824," ")</f>
        <v>3.6907324781641364</v>
      </c>
      <c r="O347" s="194" t="s">
        <v>17564</v>
      </c>
      <c r="P347" s="197" t="s">
        <v>18810</v>
      </c>
    </row>
    <row r="348" spans="2:16" ht="20.100000000000001" customHeight="1" x14ac:dyDescent="0.3">
      <c r="B348" s="101">
        <v>338</v>
      </c>
      <c r="C348" s="20" t="s">
        <v>34568</v>
      </c>
      <c r="D348" s="157" t="s">
        <v>32486</v>
      </c>
      <c r="E348" s="36" t="s">
        <v>32487</v>
      </c>
      <c r="F348" s="81">
        <v>6</v>
      </c>
      <c r="G348" s="13" t="s">
        <v>704</v>
      </c>
      <c r="H348" s="13" t="s">
        <v>3744</v>
      </c>
      <c r="I348" s="79">
        <v>2019</v>
      </c>
      <c r="J348" s="79"/>
      <c r="K348" s="73">
        <v>4483616768</v>
      </c>
      <c r="L348" s="90">
        <f>IF(K348/1024 &gt;1,K348/1024," ")</f>
        <v>4378532</v>
      </c>
      <c r="M348" s="90">
        <f>IF(K348/1048576 &gt;1,K348/1048576," ")</f>
        <v>4275.91015625</v>
      </c>
      <c r="N348" s="91">
        <f>IF(K348&gt;999999999,K348/1073741824," ")</f>
        <v>4.1756935119628906</v>
      </c>
      <c r="O348" s="223" t="s">
        <v>26424</v>
      </c>
      <c r="P348" s="198" t="s">
        <v>32488</v>
      </c>
    </row>
    <row r="349" spans="2:16" ht="20.100000000000001" customHeight="1" x14ac:dyDescent="0.3">
      <c r="B349" s="101">
        <v>339</v>
      </c>
      <c r="C349" s="12" t="s">
        <v>34569</v>
      </c>
      <c r="D349" s="160" t="s">
        <v>425</v>
      </c>
      <c r="E349" s="36" t="s">
        <v>9582</v>
      </c>
      <c r="F349" s="104">
        <v>5.8</v>
      </c>
      <c r="G349" s="101" t="s">
        <v>704</v>
      </c>
      <c r="H349" s="101" t="s">
        <v>3782</v>
      </c>
      <c r="I349" s="101">
        <v>1997</v>
      </c>
      <c r="J349" s="101"/>
      <c r="K349" s="90">
        <v>7307036080</v>
      </c>
      <c r="L349" s="90">
        <f>IF(K349/1024 &gt;1,K349/1024," ")</f>
        <v>7135777.421875</v>
      </c>
      <c r="M349" s="90">
        <f>IF(K349/1048576 &gt;1,K349/1048576," ")</f>
        <v>6968.5326385498047</v>
      </c>
      <c r="N349" s="91">
        <f>IF(K349&gt;999999999,K349/1073741824," ")</f>
        <v>6.8052076548337936</v>
      </c>
      <c r="O349" s="194" t="s">
        <v>17840</v>
      </c>
      <c r="P349" s="197" t="s">
        <v>18811</v>
      </c>
    </row>
    <row r="350" spans="2:16" ht="20.100000000000001" customHeight="1" x14ac:dyDescent="0.3">
      <c r="B350" s="101">
        <v>340</v>
      </c>
      <c r="C350" s="48" t="s">
        <v>34570</v>
      </c>
      <c r="D350" s="157" t="s">
        <v>32317</v>
      </c>
      <c r="E350" s="36" t="s">
        <v>32318</v>
      </c>
      <c r="F350" s="81">
        <v>5.0999999999999996</v>
      </c>
      <c r="G350" s="13" t="s">
        <v>704</v>
      </c>
      <c r="H350" s="13" t="s">
        <v>3744</v>
      </c>
      <c r="I350" s="79">
        <v>2019</v>
      </c>
      <c r="J350" s="79"/>
      <c r="K350" s="73">
        <v>5229473792</v>
      </c>
      <c r="L350" s="90">
        <f>IF(K350/1024 &gt;1,K350/1024," ")</f>
        <v>5106908</v>
      </c>
      <c r="M350" s="90">
        <f>IF(K350/1048576 &gt;1,K350/1048576," ")</f>
        <v>4987.21484375</v>
      </c>
      <c r="N350" s="91">
        <f>IF(K350&gt;999999999,K350/1073741824," ")</f>
        <v>4.8703269958496094</v>
      </c>
      <c r="O350" s="223" t="s">
        <v>32320</v>
      </c>
      <c r="P350" s="198" t="s">
        <v>32319</v>
      </c>
    </row>
    <row r="351" spans="2:16" ht="20.100000000000001" customHeight="1" x14ac:dyDescent="0.3">
      <c r="B351" s="101">
        <v>341</v>
      </c>
      <c r="C351" s="28" t="s">
        <v>34571</v>
      </c>
      <c r="D351" s="157" t="s">
        <v>32366</v>
      </c>
      <c r="E351" s="36" t="s">
        <v>32367</v>
      </c>
      <c r="F351" s="81">
        <v>6.4</v>
      </c>
      <c r="G351" s="13" t="s">
        <v>704</v>
      </c>
      <c r="H351" s="13" t="s">
        <v>3756</v>
      </c>
      <c r="I351" s="79">
        <v>2020</v>
      </c>
      <c r="J351" s="79"/>
      <c r="K351" s="73">
        <v>5353742336</v>
      </c>
      <c r="L351" s="90">
        <f>IF(K351/1024 &gt;1,K351/1024," ")</f>
        <v>5228264</v>
      </c>
      <c r="M351" s="90">
        <f>IF(K351/1048576 &gt;1,K351/1048576," ")</f>
        <v>5105.7265625</v>
      </c>
      <c r="N351" s="91">
        <f>IF(K351&gt;999999999,K351/1073741824," ")</f>
        <v>4.9860610961914063</v>
      </c>
      <c r="O351" s="223" t="s">
        <v>32368</v>
      </c>
      <c r="P351" s="198" t="s">
        <v>32369</v>
      </c>
    </row>
    <row r="352" spans="2:16" ht="20.100000000000001" customHeight="1" x14ac:dyDescent="0.3">
      <c r="B352" s="101">
        <v>342</v>
      </c>
      <c r="C352" s="7" t="s">
        <v>34592</v>
      </c>
      <c r="D352" s="159" t="s">
        <v>3436</v>
      </c>
      <c r="E352" s="36" t="s">
        <v>9595</v>
      </c>
      <c r="F352" s="104">
        <v>7.7</v>
      </c>
      <c r="G352" s="101"/>
      <c r="H352" s="101" t="s">
        <v>3756</v>
      </c>
      <c r="I352" s="101">
        <v>2012</v>
      </c>
      <c r="J352" s="101"/>
      <c r="K352" s="90">
        <v>3854856560</v>
      </c>
      <c r="L352" s="90">
        <f>IF(K352/1024 &gt;1,K352/1024," ")</f>
        <v>3764508.359375</v>
      </c>
      <c r="M352" s="90">
        <f>IF(K352/1048576 &gt;1,K352/1048576," ")</f>
        <v>3676.2776947021484</v>
      </c>
      <c r="N352" s="91">
        <f>IF(K352&gt;999999999,K352/1073741824," ")</f>
        <v>3.5901149362325668</v>
      </c>
      <c r="O352" s="194" t="s">
        <v>17856</v>
      </c>
      <c r="P352" s="197" t="s">
        <v>18832</v>
      </c>
    </row>
    <row r="353" spans="2:16" ht="20.100000000000001" customHeight="1" x14ac:dyDescent="0.3">
      <c r="B353" s="101">
        <v>343</v>
      </c>
      <c r="C353" s="20" t="s">
        <v>34572</v>
      </c>
      <c r="D353" s="157" t="s">
        <v>7953</v>
      </c>
      <c r="E353" s="36" t="s">
        <v>9573</v>
      </c>
      <c r="F353" s="81">
        <v>5.5</v>
      </c>
      <c r="G353" s="13"/>
      <c r="H353" s="13" t="s">
        <v>5878</v>
      </c>
      <c r="I353" s="79">
        <v>2016</v>
      </c>
      <c r="J353" s="79"/>
      <c r="K353" s="73">
        <v>4711134625</v>
      </c>
      <c r="L353" s="90">
        <f>IF(K353/1024 &gt;1,K353/1024," ")</f>
        <v>4600717.4072265625</v>
      </c>
      <c r="M353" s="90">
        <f>IF(K353/1048576 &gt;1,K353/1048576," ")</f>
        <v>4492.8880929946899</v>
      </c>
      <c r="N353" s="91">
        <f>IF(K353&gt;999999999,K353/1073741824," ")</f>
        <v>4.3875860283151269</v>
      </c>
      <c r="O353" s="194" t="s">
        <v>17841</v>
      </c>
      <c r="P353" s="197" t="s">
        <v>18812</v>
      </c>
    </row>
    <row r="354" spans="2:16" ht="20.100000000000001" customHeight="1" x14ac:dyDescent="0.3">
      <c r="B354" s="101">
        <v>344</v>
      </c>
      <c r="C354" s="47" t="s">
        <v>34573</v>
      </c>
      <c r="D354" s="162" t="s">
        <v>1893</v>
      </c>
      <c r="E354" s="36" t="s">
        <v>9574</v>
      </c>
      <c r="F354" s="104">
        <v>7.3</v>
      </c>
      <c r="G354" s="101" t="s">
        <v>704</v>
      </c>
      <c r="H354" s="101" t="s">
        <v>4373</v>
      </c>
      <c r="I354" s="94">
        <v>1993</v>
      </c>
      <c r="J354" s="94"/>
      <c r="K354" s="90">
        <v>4607539277</v>
      </c>
      <c r="L354" s="90">
        <f>IF(K354/1024 &gt;1,K354/1024," ")</f>
        <v>4499550.0751953125</v>
      </c>
      <c r="M354" s="90">
        <f>IF(K354/1048576 &gt;1,K354/1048576," ")</f>
        <v>4394.0918703079224</v>
      </c>
      <c r="N354" s="91">
        <f>IF(K354&gt;999999999,K354/1073741824," ")</f>
        <v>4.2911053420975804</v>
      </c>
      <c r="O354" s="194" t="s">
        <v>17842</v>
      </c>
      <c r="P354" s="197" t="s">
        <v>18813</v>
      </c>
    </row>
    <row r="355" spans="2:16" ht="20.100000000000001" customHeight="1" x14ac:dyDescent="0.3">
      <c r="B355" s="101">
        <v>345</v>
      </c>
      <c r="C355" s="103" t="s">
        <v>42117</v>
      </c>
      <c r="D355" s="160" t="s">
        <v>6001</v>
      </c>
      <c r="E355" s="36" t="s">
        <v>17036</v>
      </c>
      <c r="F355" s="99">
        <v>5.4</v>
      </c>
      <c r="G355" s="101" t="s">
        <v>704</v>
      </c>
      <c r="H355" s="101" t="s">
        <v>5878</v>
      </c>
      <c r="I355" s="101">
        <v>2014</v>
      </c>
      <c r="J355" s="101"/>
      <c r="K355" s="90">
        <v>3334581364</v>
      </c>
      <c r="L355" s="90">
        <f>IF(K355/1024 &gt;1,K355/1024," ")</f>
        <v>3256427.11328125</v>
      </c>
      <c r="M355" s="90">
        <f>IF(K355/1048576 &gt;1,K355/1048576," ")</f>
        <v>3180.1046028137207</v>
      </c>
      <c r="N355" s="91">
        <f>IF(K355&gt;999999999,K355/1073741824," ")</f>
        <v>3.1055709011852741</v>
      </c>
      <c r="O355" s="194" t="s">
        <v>29213</v>
      </c>
      <c r="P355" s="197" t="s">
        <v>29214</v>
      </c>
    </row>
    <row r="356" spans="2:16" ht="20.100000000000001" customHeight="1" x14ac:dyDescent="0.3">
      <c r="B356" s="101">
        <v>346</v>
      </c>
      <c r="C356" s="7" t="s">
        <v>34574</v>
      </c>
      <c r="D356" s="159" t="s">
        <v>3304</v>
      </c>
      <c r="E356" s="36" t="s">
        <v>9575</v>
      </c>
      <c r="F356" s="104">
        <v>7.2</v>
      </c>
      <c r="G356" s="101"/>
      <c r="H356" s="101" t="s">
        <v>3739</v>
      </c>
      <c r="I356" s="101">
        <v>2010</v>
      </c>
      <c r="J356" s="101"/>
      <c r="K356" s="90">
        <v>5144241187</v>
      </c>
      <c r="L356" s="90">
        <f>IF(K356/1024 &gt;1,K356/1024," ")</f>
        <v>5023673.0341796875</v>
      </c>
      <c r="M356" s="90">
        <f>IF(K356/1048576 &gt;1,K356/1048576," ")</f>
        <v>4905.9306974411011</v>
      </c>
      <c r="N356" s="91">
        <f>IF(K356&gt;999999999,K356/1073741824," ")</f>
        <v>4.7909479467198253</v>
      </c>
      <c r="O356" s="194" t="s">
        <v>17843</v>
      </c>
      <c r="P356" s="197" t="s">
        <v>30993</v>
      </c>
    </row>
    <row r="357" spans="2:16" ht="20.100000000000001" customHeight="1" x14ac:dyDescent="0.3">
      <c r="B357" s="101">
        <v>347</v>
      </c>
      <c r="C357" s="84" t="s">
        <v>41817</v>
      </c>
      <c r="D357" s="167" t="s">
        <v>7649</v>
      </c>
      <c r="E357" s="36" t="s">
        <v>16693</v>
      </c>
      <c r="F357" s="81">
        <v>4.8</v>
      </c>
      <c r="G357" s="81" t="s">
        <v>704</v>
      </c>
      <c r="H357" s="82" t="s">
        <v>4081</v>
      </c>
      <c r="I357" s="79">
        <v>2016</v>
      </c>
      <c r="J357" s="84"/>
      <c r="K357" s="73">
        <v>5246989102</v>
      </c>
      <c r="L357" s="90">
        <f>IF(K357/1024 &gt;1,K357/1024," ")</f>
        <v>5124012.794921875</v>
      </c>
      <c r="M357" s="90">
        <f>IF(K357/1048576 &gt;1,K357/1048576," ")</f>
        <v>5003.9187450408936</v>
      </c>
      <c r="N357" s="91">
        <f>IF(K357&gt;999999999,K357/1073741824," ")</f>
        <v>4.8866393994539976</v>
      </c>
      <c r="O357" s="194" t="s">
        <v>28620</v>
      </c>
      <c r="P357" s="197" t="s">
        <v>28621</v>
      </c>
    </row>
    <row r="358" spans="2:16" ht="20.100000000000001" customHeight="1" x14ac:dyDescent="0.3">
      <c r="B358" s="101">
        <v>348</v>
      </c>
      <c r="C358" s="7" t="s">
        <v>34575</v>
      </c>
      <c r="D358" s="159" t="s">
        <v>2883</v>
      </c>
      <c r="E358" s="36" t="s">
        <v>9576</v>
      </c>
      <c r="F358" s="104">
        <v>5</v>
      </c>
      <c r="G358" s="101" t="s">
        <v>704</v>
      </c>
      <c r="H358" s="101" t="s">
        <v>3805</v>
      </c>
      <c r="I358" s="101">
        <v>2001</v>
      </c>
      <c r="J358" s="101"/>
      <c r="K358" s="90">
        <v>2569243392</v>
      </c>
      <c r="L358" s="90">
        <f>IF(K358/1024 &gt;1,K358/1024," ")</f>
        <v>2509026.75</v>
      </c>
      <c r="M358" s="90">
        <f>IF(K358/1048576 &gt;1,K358/1048576," ")</f>
        <v>2450.221435546875</v>
      </c>
      <c r="N358" s="91">
        <f>IF(K358&gt;999999999,K358/1073741824," ")</f>
        <v>2.3927943706512451</v>
      </c>
      <c r="O358" s="194" t="s">
        <v>17766</v>
      </c>
      <c r="P358" s="197" t="s">
        <v>18814</v>
      </c>
    </row>
    <row r="359" spans="2:16" ht="20.100000000000001" customHeight="1" x14ac:dyDescent="0.3">
      <c r="B359" s="101">
        <v>349</v>
      </c>
      <c r="C359" s="7" t="s">
        <v>34576</v>
      </c>
      <c r="D359" s="159" t="s">
        <v>1894</v>
      </c>
      <c r="E359" s="36" t="s">
        <v>9577</v>
      </c>
      <c r="F359" s="104">
        <v>4.9000000000000004</v>
      </c>
      <c r="G359" s="121"/>
      <c r="H359" s="121" t="s">
        <v>3742</v>
      </c>
      <c r="I359" s="101">
        <v>2002</v>
      </c>
      <c r="J359" s="101"/>
      <c r="K359" s="108">
        <v>2510168178</v>
      </c>
      <c r="L359" s="90">
        <f>IF(K359/1024 &gt;1,K359/1024," ")</f>
        <v>2451336.111328125</v>
      </c>
      <c r="M359" s="90">
        <f>IF(K359/1048576 &gt;1,K359/1048576," ")</f>
        <v>2393.8829212188721</v>
      </c>
      <c r="N359" s="91">
        <f>IF(K359&gt;999999999,K359/1073741824," ")</f>
        <v>2.3377762902528048</v>
      </c>
      <c r="O359" s="194" t="s">
        <v>17564</v>
      </c>
      <c r="P359" s="197" t="s">
        <v>18815</v>
      </c>
    </row>
    <row r="360" spans="2:16" ht="20.100000000000001" customHeight="1" x14ac:dyDescent="0.3">
      <c r="B360" s="101">
        <v>350</v>
      </c>
      <c r="C360" s="29" t="s">
        <v>34577</v>
      </c>
      <c r="D360" s="168" t="s">
        <v>7078</v>
      </c>
      <c r="E360" s="36" t="s">
        <v>9578</v>
      </c>
      <c r="F360" s="99">
        <v>6</v>
      </c>
      <c r="G360" s="99" t="s">
        <v>704</v>
      </c>
      <c r="H360" s="101" t="s">
        <v>6138</v>
      </c>
      <c r="I360" s="101">
        <v>1949</v>
      </c>
      <c r="J360" s="101"/>
      <c r="K360" s="90">
        <v>2702272247</v>
      </c>
      <c r="L360" s="90">
        <f>IF(K360/1024 &gt;1,K360/1024," ")</f>
        <v>2638937.7412109375</v>
      </c>
      <c r="M360" s="90">
        <f>IF(K360/1048576 &gt;1,K360/1048576," ")</f>
        <v>2577.0876379013062</v>
      </c>
      <c r="N360" s="91">
        <f>IF(K360&gt;999999999,K360/1073741824," ")</f>
        <v>2.5166871463879943</v>
      </c>
      <c r="O360" s="194" t="s">
        <v>17844</v>
      </c>
      <c r="P360" s="197" t="s">
        <v>18816</v>
      </c>
    </row>
    <row r="361" spans="2:16" ht="20.100000000000001" customHeight="1" x14ac:dyDescent="0.3">
      <c r="B361" s="101">
        <v>351</v>
      </c>
      <c r="C361" s="29" t="s">
        <v>34578</v>
      </c>
      <c r="D361" s="159" t="s">
        <v>4824</v>
      </c>
      <c r="E361" s="36" t="s">
        <v>9579</v>
      </c>
      <c r="F361" s="104">
        <v>4.5999999999999996</v>
      </c>
      <c r="G361" s="101" t="s">
        <v>704</v>
      </c>
      <c r="H361" s="101" t="s">
        <v>3739</v>
      </c>
      <c r="I361" s="101">
        <v>2013</v>
      </c>
      <c r="J361" s="101"/>
      <c r="K361" s="90">
        <v>4179000102</v>
      </c>
      <c r="L361" s="90">
        <f>IF(K361/1024 &gt;1,K361/1024," ")</f>
        <v>4081054.787109375</v>
      </c>
      <c r="M361" s="90">
        <f>IF(K361/1048576 &gt;1,K361/1048576," ")</f>
        <v>3985.405065536499</v>
      </c>
      <c r="N361" s="91">
        <f>IF(K361&gt;999999999,K361/1073741824," ")</f>
        <v>3.8919971343129873</v>
      </c>
      <c r="O361" s="194" t="s">
        <v>17845</v>
      </c>
      <c r="P361" s="197" t="s">
        <v>18817</v>
      </c>
    </row>
    <row r="362" spans="2:16" ht="20.100000000000001" customHeight="1" x14ac:dyDescent="0.3">
      <c r="B362" s="101">
        <v>352</v>
      </c>
      <c r="C362" s="7" t="s">
        <v>34579</v>
      </c>
      <c r="D362" s="159" t="s">
        <v>3305</v>
      </c>
      <c r="E362" s="36" t="s">
        <v>9580</v>
      </c>
      <c r="F362" s="104">
        <v>5.8</v>
      </c>
      <c r="G362" s="101"/>
      <c r="H362" s="101" t="s">
        <v>3739</v>
      </c>
      <c r="I362" s="101">
        <v>2012</v>
      </c>
      <c r="J362" s="101"/>
      <c r="K362" s="90">
        <v>3614152056</v>
      </c>
      <c r="L362" s="90">
        <f>IF(K362/1024 &gt;1,K362/1024," ")</f>
        <v>3529445.3671875</v>
      </c>
      <c r="M362" s="90">
        <f>IF(K362/1048576 &gt;1,K362/1048576," ")</f>
        <v>3446.723991394043</v>
      </c>
      <c r="N362" s="91">
        <f>IF(K362&gt;999999999,K362/1073741824," ")</f>
        <v>3.3659413978457451</v>
      </c>
      <c r="O362" s="194" t="s">
        <v>17577</v>
      </c>
      <c r="P362" s="197" t="s">
        <v>18818</v>
      </c>
    </row>
    <row r="363" spans="2:16" ht="20.100000000000001" customHeight="1" x14ac:dyDescent="0.3">
      <c r="B363" s="101">
        <v>353</v>
      </c>
      <c r="C363" s="12" t="s">
        <v>34581</v>
      </c>
      <c r="D363" s="159" t="s">
        <v>1867</v>
      </c>
      <c r="E363" s="36" t="s">
        <v>9592</v>
      </c>
      <c r="F363" s="104">
        <v>5.5</v>
      </c>
      <c r="G363" s="94"/>
      <c r="H363" s="94" t="s">
        <v>3742</v>
      </c>
      <c r="I363" s="94">
        <v>2001</v>
      </c>
      <c r="J363" s="94"/>
      <c r="K363" s="108">
        <v>2608595932</v>
      </c>
      <c r="L363" s="90">
        <f>IF(K363/1024 &gt;1,K363/1024," ")</f>
        <v>2547456.96484375</v>
      </c>
      <c r="M363" s="90">
        <f>IF(K363/1048576 &gt;1,K363/1048576," ")</f>
        <v>2487.7509422302246</v>
      </c>
      <c r="N363" s="91">
        <f>IF(K363&gt;999999999,K363/1073741824," ")</f>
        <v>2.4294442795217037</v>
      </c>
      <c r="O363" s="194" t="s">
        <v>17810</v>
      </c>
      <c r="P363" s="197" t="s">
        <v>18820</v>
      </c>
    </row>
    <row r="364" spans="2:16" ht="20.100000000000001" customHeight="1" x14ac:dyDescent="0.3">
      <c r="B364" s="101">
        <v>354</v>
      </c>
      <c r="C364" s="7" t="s">
        <v>34582</v>
      </c>
      <c r="D364" s="159" t="s">
        <v>5447</v>
      </c>
      <c r="E364" s="36" t="s">
        <v>9583</v>
      </c>
      <c r="F364" s="104">
        <v>6.9</v>
      </c>
      <c r="G364" s="101" t="s">
        <v>704</v>
      </c>
      <c r="H364" s="101" t="s">
        <v>3898</v>
      </c>
      <c r="I364" s="101">
        <v>1947</v>
      </c>
      <c r="J364" s="101"/>
      <c r="K364" s="90">
        <v>5238150384</v>
      </c>
      <c r="L364" s="90">
        <f>IF(K364/1024 &gt;1,K364/1024," ")</f>
        <v>5115381.234375</v>
      </c>
      <c r="M364" s="90">
        <f>IF(K364/1048576 &gt;1,K364/1048576," ")</f>
        <v>4995.4894866943359</v>
      </c>
      <c r="N364" s="91">
        <f>IF(K364&gt;999999999,K364/1073741824," ")</f>
        <v>4.8784077018499374</v>
      </c>
      <c r="O364" s="194" t="s">
        <v>17847</v>
      </c>
      <c r="P364" s="197" t="s">
        <v>18821</v>
      </c>
    </row>
    <row r="365" spans="2:16" ht="20.100000000000001" customHeight="1" x14ac:dyDescent="0.3">
      <c r="B365" s="101">
        <v>355</v>
      </c>
      <c r="C365" s="20" t="s">
        <v>34017</v>
      </c>
      <c r="D365" s="261" t="s">
        <v>33638</v>
      </c>
      <c r="E365" s="36" t="s">
        <v>33639</v>
      </c>
      <c r="F365" s="81">
        <v>5.0999999999999996</v>
      </c>
      <c r="G365" s="13" t="s">
        <v>704</v>
      </c>
      <c r="H365" s="13" t="s">
        <v>3744</v>
      </c>
      <c r="I365" s="79">
        <v>2022</v>
      </c>
      <c r="J365" s="79"/>
      <c r="K365" s="73">
        <v>6389137408</v>
      </c>
      <c r="L365" s="90">
        <f>IF(K365/1024 &gt;1,K365/1024," ")</f>
        <v>6239392</v>
      </c>
      <c r="M365" s="90">
        <f>IF(K365/1048576 &gt;1,K365/1048576," ")</f>
        <v>6093.15625</v>
      </c>
      <c r="N365" s="91">
        <f>IF(K365&gt;999999999,K365/1073741824," ")</f>
        <v>5.950347900390625</v>
      </c>
      <c r="O365" s="223" t="s">
        <v>33640</v>
      </c>
      <c r="P365" s="198" t="s">
        <v>33641</v>
      </c>
    </row>
    <row r="366" spans="2:16" ht="20.100000000000001" customHeight="1" x14ac:dyDescent="0.3">
      <c r="B366" s="101">
        <v>356</v>
      </c>
      <c r="C366" s="29" t="s">
        <v>34583</v>
      </c>
      <c r="D366" s="168" t="s">
        <v>6721</v>
      </c>
      <c r="E366" s="36" t="s">
        <v>9584</v>
      </c>
      <c r="F366" s="99">
        <v>5.7</v>
      </c>
      <c r="G366" s="99" t="s">
        <v>704</v>
      </c>
      <c r="H366" s="101" t="s">
        <v>4081</v>
      </c>
      <c r="I366" s="101">
        <v>2015</v>
      </c>
      <c r="J366" s="101"/>
      <c r="K366" s="90">
        <v>3888265443</v>
      </c>
      <c r="L366" s="90">
        <f>IF(K366/1024 &gt;1,K366/1024," ")</f>
        <v>3797134.2216796875</v>
      </c>
      <c r="M366" s="90">
        <f>IF(K366/1048576 &gt;1,K366/1048576," ")</f>
        <v>3708.1388883590698</v>
      </c>
      <c r="N366" s="91">
        <f>IF(K366&gt;999999999,K366/1073741824," ")</f>
        <v>3.6212293831631541</v>
      </c>
      <c r="O366" s="194" t="s">
        <v>17766</v>
      </c>
      <c r="P366" s="197" t="s">
        <v>18822</v>
      </c>
    </row>
    <row r="367" spans="2:16" ht="20.100000000000001" customHeight="1" x14ac:dyDescent="0.3">
      <c r="B367" s="101">
        <v>357</v>
      </c>
      <c r="C367" s="7" t="s">
        <v>34584</v>
      </c>
      <c r="D367" s="159" t="s">
        <v>4885</v>
      </c>
      <c r="E367" s="36" t="s">
        <v>9585</v>
      </c>
      <c r="F367" s="104">
        <v>5.4</v>
      </c>
      <c r="G367" s="101" t="s">
        <v>704</v>
      </c>
      <c r="H367" s="101" t="s">
        <v>4252</v>
      </c>
      <c r="I367" s="101">
        <v>2012</v>
      </c>
      <c r="J367" s="101"/>
      <c r="K367" s="90">
        <v>4445306769</v>
      </c>
      <c r="L367" s="90">
        <f>IF(K367/1024 &gt;1,K367/1024," ")</f>
        <v>4341119.8916015625</v>
      </c>
      <c r="M367" s="90">
        <f>IF(K367/1048576 &gt;1,K367/1048576," ")</f>
        <v>4239.3748941421509</v>
      </c>
      <c r="N367" s="91">
        <f>IF(K367&gt;999999999,K367/1073741824," ")</f>
        <v>4.1400145450606942</v>
      </c>
      <c r="O367" s="194" t="s">
        <v>17848</v>
      </c>
      <c r="P367" s="197" t="s">
        <v>18823</v>
      </c>
    </row>
    <row r="368" spans="2:16" ht="20.100000000000001" customHeight="1" x14ac:dyDescent="0.3">
      <c r="B368" s="101">
        <v>358</v>
      </c>
      <c r="C368" s="20" t="s">
        <v>34585</v>
      </c>
      <c r="D368" s="161" t="s">
        <v>7255</v>
      </c>
      <c r="E368" s="36" t="s">
        <v>9586</v>
      </c>
      <c r="F368" s="99">
        <v>5.8</v>
      </c>
      <c r="G368" s="99" t="s">
        <v>704</v>
      </c>
      <c r="H368" s="101" t="s">
        <v>5871</v>
      </c>
      <c r="I368" s="101">
        <v>2016</v>
      </c>
      <c r="J368" s="101"/>
      <c r="K368" s="90">
        <v>4795177359</v>
      </c>
      <c r="L368" s="90">
        <f>IF(K368/1024 &gt;1,K368/1024," ")</f>
        <v>4682790.3896484375</v>
      </c>
      <c r="M368" s="90">
        <f>IF(K368/1048576 &gt;1,K368/1048576," ")</f>
        <v>4573.0374898910522</v>
      </c>
      <c r="N368" s="91">
        <f>IF(K368&gt;999999999,K368/1073741824," ")</f>
        <v>4.4658569237217307</v>
      </c>
      <c r="O368" s="194" t="s">
        <v>17849</v>
      </c>
      <c r="P368" s="197" t="s">
        <v>18824</v>
      </c>
    </row>
    <row r="369" spans="1:16" ht="20.100000000000001" customHeight="1" x14ac:dyDescent="0.3">
      <c r="B369" s="101">
        <v>359</v>
      </c>
      <c r="C369" s="12" t="s">
        <v>34586</v>
      </c>
      <c r="D369" s="170" t="s">
        <v>4124</v>
      </c>
      <c r="E369" s="36" t="s">
        <v>9587</v>
      </c>
      <c r="F369" s="104">
        <v>4.7</v>
      </c>
      <c r="G369" s="101" t="s">
        <v>704</v>
      </c>
      <c r="H369" s="101" t="s">
        <v>3739</v>
      </c>
      <c r="I369" s="101">
        <v>2013</v>
      </c>
      <c r="J369" s="116"/>
      <c r="K369" s="90">
        <v>3881597993</v>
      </c>
      <c r="L369" s="90">
        <f>IF(K369/1024 &gt;1,K369/1024," ")</f>
        <v>3790623.0400390625</v>
      </c>
      <c r="M369" s="90">
        <f>IF(K369/1048576 &gt;1,K369/1048576," ")</f>
        <v>3701.780312538147</v>
      </c>
      <c r="N369" s="91">
        <f>IF(K369&gt;999999999,K369/1073741824," ")</f>
        <v>3.6150198364630342</v>
      </c>
      <c r="O369" s="194" t="s">
        <v>17850</v>
      </c>
      <c r="P369" s="197" t="s">
        <v>18825</v>
      </c>
    </row>
    <row r="370" spans="1:16" ht="20.100000000000001" customHeight="1" x14ac:dyDescent="0.3">
      <c r="B370" s="101">
        <v>360</v>
      </c>
      <c r="C370" s="12" t="s">
        <v>34587</v>
      </c>
      <c r="D370" s="159" t="s">
        <v>3351</v>
      </c>
      <c r="E370" s="36" t="s">
        <v>9588</v>
      </c>
      <c r="F370" s="104">
        <v>5.8</v>
      </c>
      <c r="G370" s="101" t="s">
        <v>704</v>
      </c>
      <c r="H370" s="101" t="s">
        <v>3739</v>
      </c>
      <c r="I370" s="101">
        <v>2012</v>
      </c>
      <c r="J370" s="101"/>
      <c r="K370" s="90">
        <v>3484470358</v>
      </c>
      <c r="L370" s="90">
        <f>IF(K370/1024 &gt;1,K370/1024," ")</f>
        <v>3402803.083984375</v>
      </c>
      <c r="M370" s="90">
        <f>IF(K370/1048576 &gt;1,K370/1048576," ")</f>
        <v>3323.0498867034912</v>
      </c>
      <c r="N370" s="91">
        <f>IF(K370&gt;999999999,K370/1073741824," ")</f>
        <v>3.2451659049838781</v>
      </c>
      <c r="O370" s="194" t="s">
        <v>17851</v>
      </c>
      <c r="P370" s="197" t="s">
        <v>18826</v>
      </c>
    </row>
    <row r="371" spans="1:16" ht="20.100000000000001" customHeight="1" x14ac:dyDescent="0.3">
      <c r="B371" s="101">
        <v>361</v>
      </c>
      <c r="C371" s="7" t="s">
        <v>34588</v>
      </c>
      <c r="D371" s="159" t="s">
        <v>2865</v>
      </c>
      <c r="E371" s="36" t="s">
        <v>9590</v>
      </c>
      <c r="F371" s="104">
        <v>5.3</v>
      </c>
      <c r="G371" s="101" t="s">
        <v>704</v>
      </c>
      <c r="H371" s="101" t="s">
        <v>3937</v>
      </c>
      <c r="I371" s="101">
        <v>2009</v>
      </c>
      <c r="J371" s="101"/>
      <c r="K371" s="90">
        <v>2112360419</v>
      </c>
      <c r="L371" s="90">
        <f>IF(K371/1024 &gt;1,K371/1024," ")</f>
        <v>2062851.9716796875</v>
      </c>
      <c r="M371" s="90">
        <f>IF(K371/1048576 &gt;1,K371/1048576," ")</f>
        <v>2014.5038785934448</v>
      </c>
      <c r="N371" s="91">
        <f>IF(K371&gt;999999999,K371/1073741824," ")</f>
        <v>1.967288943938911</v>
      </c>
      <c r="O371" s="194" t="s">
        <v>17853</v>
      </c>
      <c r="P371" s="197" t="s">
        <v>18828</v>
      </c>
    </row>
    <row r="372" spans="1:16" ht="20.100000000000001" customHeight="1" x14ac:dyDescent="0.3">
      <c r="B372" s="101">
        <v>362</v>
      </c>
      <c r="C372" s="7" t="s">
        <v>34589</v>
      </c>
      <c r="D372" s="159" t="s">
        <v>1868</v>
      </c>
      <c r="E372" s="36" t="s">
        <v>9591</v>
      </c>
      <c r="F372" s="104">
        <v>5.6</v>
      </c>
      <c r="G372" s="114" t="s">
        <v>704</v>
      </c>
      <c r="H372" s="114" t="s">
        <v>3747</v>
      </c>
      <c r="I372" s="114">
        <v>2010</v>
      </c>
      <c r="J372" s="114"/>
      <c r="K372" s="90">
        <v>3188890010</v>
      </c>
      <c r="L372" s="90">
        <f>IF(K372/1024 &gt;1,K372/1024," ")</f>
        <v>3114150.400390625</v>
      </c>
      <c r="M372" s="90">
        <f>IF(K372/1048576 &gt;1,K372/1048576," ")</f>
        <v>3041.1625003814697</v>
      </c>
      <c r="N372" s="91">
        <f>IF(K372&gt;999999999,K372/1073741824," ")</f>
        <v>2.969885254278779</v>
      </c>
      <c r="O372" s="194" t="s">
        <v>17854</v>
      </c>
      <c r="P372" s="197" t="s">
        <v>18829</v>
      </c>
    </row>
    <row r="373" spans="1:16" ht="20.100000000000001" customHeight="1" x14ac:dyDescent="0.3">
      <c r="B373" s="101">
        <v>363</v>
      </c>
      <c r="C373" s="12" t="s">
        <v>34590</v>
      </c>
      <c r="D373" s="160" t="s">
        <v>1869</v>
      </c>
      <c r="E373" s="36" t="s">
        <v>9593</v>
      </c>
      <c r="F373" s="104">
        <v>5.3</v>
      </c>
      <c r="G373" s="94" t="s">
        <v>704</v>
      </c>
      <c r="H373" s="94" t="s">
        <v>3945</v>
      </c>
      <c r="I373" s="101">
        <v>2006</v>
      </c>
      <c r="J373" s="101"/>
      <c r="K373" s="108">
        <v>3329626016</v>
      </c>
      <c r="L373" s="90">
        <f>IF(K373/1024 &gt;1,K373/1024," ")</f>
        <v>3251587.90625</v>
      </c>
      <c r="M373" s="90">
        <f>IF(K373/1048576 &gt;1,K373/1048576," ")</f>
        <v>3175.3788146972656</v>
      </c>
      <c r="N373" s="91">
        <f>IF(K373&gt;999999999,K373/1073741824," ")</f>
        <v>3.1009558737277985</v>
      </c>
      <c r="O373" s="194" t="s">
        <v>17564</v>
      </c>
      <c r="P373" s="197" t="s">
        <v>18830</v>
      </c>
    </row>
    <row r="374" spans="1:16" ht="20.100000000000001" customHeight="1" x14ac:dyDescent="0.3">
      <c r="B374" s="101">
        <v>364</v>
      </c>
      <c r="C374" s="28" t="s">
        <v>34591</v>
      </c>
      <c r="D374" s="168" t="s">
        <v>7288</v>
      </c>
      <c r="E374" s="36" t="s">
        <v>9594</v>
      </c>
      <c r="F374" s="99">
        <v>5</v>
      </c>
      <c r="G374" s="99" t="s">
        <v>704</v>
      </c>
      <c r="H374" s="105" t="s">
        <v>5871</v>
      </c>
      <c r="I374" s="101">
        <v>2014</v>
      </c>
      <c r="J374" s="101"/>
      <c r="K374" s="90">
        <v>3836748686</v>
      </c>
      <c r="L374" s="90">
        <f>IF(K374/1024 &gt;1,K374/1024," ")</f>
        <v>3746824.888671875</v>
      </c>
      <c r="M374" s="90">
        <f>IF(K374/1048576 &gt;1,K374/1048576," ")</f>
        <v>3659.0086803436279</v>
      </c>
      <c r="N374" s="91">
        <f>IF(K374&gt;999999999,K374/1073741824," ")</f>
        <v>3.5732506643980742</v>
      </c>
      <c r="O374" s="194" t="s">
        <v>17855</v>
      </c>
      <c r="P374" s="197" t="s">
        <v>18831</v>
      </c>
    </row>
    <row r="375" spans="1:16" ht="20.100000000000001" customHeight="1" x14ac:dyDescent="0.3">
      <c r="A375" s="299"/>
      <c r="B375" s="101">
        <v>365</v>
      </c>
      <c r="C375" s="7" t="s">
        <v>34593</v>
      </c>
      <c r="D375" s="159" t="s">
        <v>4475</v>
      </c>
      <c r="E375" s="36" t="s">
        <v>9596</v>
      </c>
      <c r="F375" s="104">
        <v>5.6</v>
      </c>
      <c r="G375" s="101" t="s">
        <v>704</v>
      </c>
      <c r="H375" s="101" t="s">
        <v>3757</v>
      </c>
      <c r="I375" s="101">
        <v>2013</v>
      </c>
      <c r="J375" s="101"/>
      <c r="K375" s="90">
        <v>4110775800</v>
      </c>
      <c r="L375" s="90">
        <f>IF(K375/1024 &gt;1,K375/1024," ")</f>
        <v>4014429.4921875</v>
      </c>
      <c r="M375" s="90">
        <f>IF(K375/1048576 &gt;1,K375/1048576," ")</f>
        <v>3920.3413009643555</v>
      </c>
      <c r="N375" s="91">
        <f>IF(K375&gt;999999999,K375/1073741824," ")</f>
        <v>3.8284583017230034</v>
      </c>
      <c r="O375" s="194" t="s">
        <v>30050</v>
      </c>
      <c r="P375" s="197" t="s">
        <v>18833</v>
      </c>
    </row>
    <row r="376" spans="1:16" ht="20.100000000000001" customHeight="1" x14ac:dyDescent="0.3">
      <c r="B376" s="101">
        <v>366</v>
      </c>
      <c r="C376" s="20" t="s">
        <v>34594</v>
      </c>
      <c r="D376" s="157" t="s">
        <v>7741</v>
      </c>
      <c r="E376" s="36" t="s">
        <v>9597</v>
      </c>
      <c r="F376" s="81">
        <v>6.6</v>
      </c>
      <c r="G376" s="81" t="s">
        <v>704</v>
      </c>
      <c r="H376" s="82" t="s">
        <v>5877</v>
      </c>
      <c r="I376" s="79">
        <v>1963</v>
      </c>
      <c r="J376" s="79"/>
      <c r="K376" s="73">
        <v>2773801932</v>
      </c>
      <c r="L376" s="90">
        <f>IF(K376/1024 &gt;1,K376/1024," ")</f>
        <v>2708790.94921875</v>
      </c>
      <c r="M376" s="90">
        <f>IF(K376/1048576 &gt;1,K376/1048576," ")</f>
        <v>2645.3036613464355</v>
      </c>
      <c r="N376" s="91">
        <f>IF(K376&gt;999999999,K376/1073741824," ")</f>
        <v>2.5833043567836285</v>
      </c>
      <c r="O376" s="194" t="s">
        <v>17857</v>
      </c>
      <c r="P376" s="197" t="s">
        <v>18834</v>
      </c>
    </row>
    <row r="377" spans="1:16" ht="20.100000000000001" customHeight="1" x14ac:dyDescent="0.3">
      <c r="B377" s="101">
        <v>367</v>
      </c>
      <c r="C377" s="12" t="s">
        <v>34596</v>
      </c>
      <c r="D377" s="159" t="s">
        <v>3970</v>
      </c>
      <c r="E377" s="36" t="s">
        <v>34595</v>
      </c>
      <c r="F377" s="104">
        <v>7.8</v>
      </c>
      <c r="G377" s="101"/>
      <c r="H377" s="101" t="s">
        <v>3745</v>
      </c>
      <c r="I377" s="101">
        <v>2000</v>
      </c>
      <c r="J377" s="101"/>
      <c r="K377" s="90">
        <v>3909218107</v>
      </c>
      <c r="L377" s="90">
        <f>IF(K377/1024 &gt;1,K377/1024," ")</f>
        <v>3817595.8076171875</v>
      </c>
      <c r="M377" s="90">
        <f>IF(K377/1048576 &gt;1,K377/1048576," ")</f>
        <v>3728.1209058761597</v>
      </c>
      <c r="N377" s="91">
        <f>IF(K377&gt;999999999,K377/1073741824," ")</f>
        <v>3.6407430721446872</v>
      </c>
      <c r="O377" s="194" t="s">
        <v>17858</v>
      </c>
      <c r="P377" s="197" t="s">
        <v>18835</v>
      </c>
    </row>
    <row r="378" spans="1:16" ht="20.100000000000001" customHeight="1" x14ac:dyDescent="0.3">
      <c r="B378" s="101">
        <v>368</v>
      </c>
      <c r="C378" s="20" t="s">
        <v>34597</v>
      </c>
      <c r="D378" s="167" t="s">
        <v>8838</v>
      </c>
      <c r="E378" s="36" t="s">
        <v>9598</v>
      </c>
      <c r="F378" s="81">
        <v>5.4</v>
      </c>
      <c r="G378" s="13"/>
      <c r="H378" s="13" t="s">
        <v>3757</v>
      </c>
      <c r="I378" s="79">
        <v>2019</v>
      </c>
      <c r="J378" s="79"/>
      <c r="K378" s="73">
        <v>5280587776</v>
      </c>
      <c r="L378" s="90">
        <f>IF(K378/1024 &gt;1,K378/1024," ")</f>
        <v>5156824</v>
      </c>
      <c r="M378" s="90">
        <f>IF(K378/1048576 &gt;1,K378/1048576," ")</f>
        <v>5035.9609375</v>
      </c>
      <c r="N378" s="91">
        <f>IF(K378&gt;999999999,K378/1073741824," ")</f>
        <v>4.9179306030273438</v>
      </c>
      <c r="O378" s="194" t="s">
        <v>17859</v>
      </c>
      <c r="P378" s="197" t="s">
        <v>18836</v>
      </c>
    </row>
    <row r="379" spans="1:16" ht="20.100000000000001" customHeight="1" x14ac:dyDescent="0.3">
      <c r="B379" s="101">
        <v>369</v>
      </c>
      <c r="C379" s="20" t="s">
        <v>34598</v>
      </c>
      <c r="D379" s="157" t="s">
        <v>7774</v>
      </c>
      <c r="E379" s="36" t="s">
        <v>9599</v>
      </c>
      <c r="F379" s="81">
        <v>6.6</v>
      </c>
      <c r="G379" s="81" t="s">
        <v>704</v>
      </c>
      <c r="H379" s="82" t="s">
        <v>5892</v>
      </c>
      <c r="I379" s="79">
        <v>2007</v>
      </c>
      <c r="J379" s="79"/>
      <c r="K379" s="73">
        <v>3693287275</v>
      </c>
      <c r="L379" s="90">
        <f>IF(K379/1024 &gt;1,K379/1024," ")</f>
        <v>3606725.8544921875</v>
      </c>
      <c r="M379" s="90">
        <f>IF(K379/1048576 &gt;1,K379/1048576," ")</f>
        <v>3522.1932172775269</v>
      </c>
      <c r="N379" s="91">
        <f>IF(K379&gt;999999999,K379/1073741824," ")</f>
        <v>3.4396418137475848</v>
      </c>
      <c r="O379" s="194" t="s">
        <v>17860</v>
      </c>
      <c r="P379" s="197" t="s">
        <v>18837</v>
      </c>
    </row>
    <row r="380" spans="1:16" ht="20.100000000000001" customHeight="1" x14ac:dyDescent="0.3">
      <c r="B380" s="101">
        <v>370</v>
      </c>
      <c r="C380" s="48" t="s">
        <v>34599</v>
      </c>
      <c r="D380" s="168" t="s">
        <v>6120</v>
      </c>
      <c r="E380" s="36" t="s">
        <v>9600</v>
      </c>
      <c r="F380" s="99">
        <v>5</v>
      </c>
      <c r="G380" s="101" t="s">
        <v>704</v>
      </c>
      <c r="H380" s="101" t="s">
        <v>5878</v>
      </c>
      <c r="I380" s="101">
        <v>1971</v>
      </c>
      <c r="J380" s="101"/>
      <c r="K380" s="90">
        <v>2973296144</v>
      </c>
      <c r="L380" s="90">
        <f>IF(K380/1024 &gt;1,K380/1024," ")</f>
        <v>2903609.515625</v>
      </c>
      <c r="M380" s="90">
        <f>IF(K380/1048576 &gt;1,K380/1048576," ")</f>
        <v>2835.5561676025391</v>
      </c>
      <c r="N380" s="91">
        <f>IF(K380&gt;999999999,K380/1073741824," ")</f>
        <v>2.7690978199243546</v>
      </c>
      <c r="O380" s="194" t="s">
        <v>17861</v>
      </c>
      <c r="P380" s="197" t="s">
        <v>18838</v>
      </c>
    </row>
    <row r="381" spans="1:16" ht="20.100000000000001" customHeight="1" x14ac:dyDescent="0.3">
      <c r="B381" s="101">
        <v>371</v>
      </c>
      <c r="C381" s="20" t="s">
        <v>34600</v>
      </c>
      <c r="D381" s="157" t="s">
        <v>8529</v>
      </c>
      <c r="E381" s="36" t="s">
        <v>9601</v>
      </c>
      <c r="F381" s="81">
        <v>5.2</v>
      </c>
      <c r="G381" s="13"/>
      <c r="H381" s="13" t="s">
        <v>5892</v>
      </c>
      <c r="I381" s="79">
        <v>2018</v>
      </c>
      <c r="J381" s="79"/>
      <c r="K381" s="73">
        <v>2457804800</v>
      </c>
      <c r="L381" s="90">
        <f>IF(K381/1024 &gt;1,K381/1024," ")</f>
        <v>2400200</v>
      </c>
      <c r="M381" s="90">
        <f>IF(K381/1048576 &gt;1,K381/1048576," ")</f>
        <v>2343.9453125</v>
      </c>
      <c r="N381" s="91">
        <f>IF(K381&gt;999999999,K381/1073741824," ")</f>
        <v>2.2890090942382813</v>
      </c>
      <c r="O381" s="199" t="s">
        <v>17525</v>
      </c>
      <c r="P381" s="197" t="s">
        <v>18839</v>
      </c>
    </row>
    <row r="382" spans="1:16" ht="20.100000000000001" customHeight="1" x14ac:dyDescent="0.3">
      <c r="B382" s="101">
        <v>372</v>
      </c>
      <c r="C382" s="48" t="s">
        <v>34601</v>
      </c>
      <c r="D382" s="158" t="s">
        <v>8678</v>
      </c>
      <c r="E382" s="36" t="s">
        <v>9611</v>
      </c>
      <c r="F382" s="81">
        <v>6.9</v>
      </c>
      <c r="G382" s="13" t="s">
        <v>704</v>
      </c>
      <c r="H382" s="13" t="s">
        <v>3739</v>
      </c>
      <c r="I382" s="79">
        <v>1969</v>
      </c>
      <c r="J382" s="83"/>
      <c r="K382" s="73">
        <v>5051449344</v>
      </c>
      <c r="L382" s="90">
        <f>IF(K382/1024 &gt;1,K382/1024," ")</f>
        <v>4933056</v>
      </c>
      <c r="M382" s="90">
        <f>IF(K382/1048576 &gt;1,K382/1048576," ")</f>
        <v>4817.4375</v>
      </c>
      <c r="N382" s="91">
        <f>IF(K382&gt;999999999,K382/1073741824," ")</f>
        <v>4.70452880859375</v>
      </c>
      <c r="O382" s="194" t="s">
        <v>17862</v>
      </c>
      <c r="P382" s="197" t="s">
        <v>18840</v>
      </c>
    </row>
    <row r="383" spans="1:16" ht="20.100000000000001" customHeight="1" x14ac:dyDescent="0.3">
      <c r="B383" s="101">
        <v>373</v>
      </c>
      <c r="C383" s="12" t="s">
        <v>34602</v>
      </c>
      <c r="D383" s="160" t="s">
        <v>1895</v>
      </c>
      <c r="E383" s="36" t="s">
        <v>9604</v>
      </c>
      <c r="F383" s="104">
        <v>6.4</v>
      </c>
      <c r="G383" s="94"/>
      <c r="H383" s="94" t="s">
        <v>3939</v>
      </c>
      <c r="I383" s="101">
        <v>1946</v>
      </c>
      <c r="J383" s="101"/>
      <c r="K383" s="90">
        <v>1454569472</v>
      </c>
      <c r="L383" s="90">
        <f>IF(K383/1024 &gt;1,K383/1024," ")</f>
        <v>1420478</v>
      </c>
      <c r="M383" s="90">
        <f>IF(K383/1048576 &gt;1,K383/1048576," ")</f>
        <v>1387.185546875</v>
      </c>
      <c r="N383" s="91">
        <f>IF(K383&gt;999999999,K383/1073741824," ")</f>
        <v>1.3546733856201172</v>
      </c>
      <c r="O383" s="194" t="s">
        <v>17864</v>
      </c>
      <c r="P383" s="197" t="s">
        <v>18843</v>
      </c>
    </row>
    <row r="384" spans="1:16" ht="20.100000000000001" customHeight="1" x14ac:dyDescent="0.3">
      <c r="B384" s="101">
        <v>374</v>
      </c>
      <c r="C384" s="12" t="s">
        <v>34603</v>
      </c>
      <c r="D384" s="177" t="s">
        <v>7828</v>
      </c>
      <c r="E384" s="254" t="s">
        <v>9605</v>
      </c>
      <c r="F384" s="131">
        <v>6</v>
      </c>
      <c r="G384" s="13" t="s">
        <v>704</v>
      </c>
      <c r="H384" s="13" t="s">
        <v>5878</v>
      </c>
      <c r="I384" s="133">
        <v>2017</v>
      </c>
      <c r="J384" s="74"/>
      <c r="K384" s="73">
        <v>5013385685</v>
      </c>
      <c r="L384" s="90">
        <f>IF(K384/1024 &gt;1,K384/1024," ")</f>
        <v>4895884.4580078125</v>
      </c>
      <c r="M384" s="90">
        <f>IF(K384/1048576 &gt;1,K384/1048576," ")</f>
        <v>4781.1371660232544</v>
      </c>
      <c r="N384" s="91">
        <f>IF(K384&gt;999999999,K384/1073741824," ")</f>
        <v>4.6690792636945844</v>
      </c>
      <c r="O384" s="194" t="s">
        <v>17865</v>
      </c>
      <c r="P384" s="197" t="s">
        <v>18844</v>
      </c>
    </row>
    <row r="385" spans="2:16" ht="20.100000000000001" customHeight="1" x14ac:dyDescent="0.3">
      <c r="B385" s="101">
        <v>375</v>
      </c>
      <c r="C385" s="7" t="s">
        <v>34605</v>
      </c>
      <c r="D385" s="159" t="s">
        <v>3559</v>
      </c>
      <c r="E385" s="36" t="s">
        <v>9607</v>
      </c>
      <c r="F385" s="104">
        <v>5.2</v>
      </c>
      <c r="G385" s="101" t="s">
        <v>704</v>
      </c>
      <c r="H385" s="101" t="s">
        <v>3940</v>
      </c>
      <c r="I385" s="101">
        <v>1992</v>
      </c>
      <c r="J385" s="101"/>
      <c r="K385" s="90">
        <v>3776180407</v>
      </c>
      <c r="L385" s="90">
        <f>IF(K385/1024 &gt;1,K385/1024," ")</f>
        <v>3687676.1787109375</v>
      </c>
      <c r="M385" s="90">
        <f>IF(K385/1048576 &gt;1,K385/1048576," ")</f>
        <v>3601.2462682723999</v>
      </c>
      <c r="N385" s="91">
        <f>IF(K385&gt;999999999,K385/1073741824," ")</f>
        <v>3.5168420588597655</v>
      </c>
      <c r="O385" s="194" t="s">
        <v>17867</v>
      </c>
      <c r="P385" s="197" t="s">
        <v>18846</v>
      </c>
    </row>
    <row r="386" spans="2:16" ht="20.100000000000001" customHeight="1" x14ac:dyDescent="0.3">
      <c r="B386" s="101">
        <v>376</v>
      </c>
      <c r="C386" s="12" t="s">
        <v>34606</v>
      </c>
      <c r="D386" s="160" t="s">
        <v>484</v>
      </c>
      <c r="E386" s="36" t="s">
        <v>9608</v>
      </c>
      <c r="F386" s="104">
        <v>4.4000000000000004</v>
      </c>
      <c r="G386" s="94" t="s">
        <v>704</v>
      </c>
      <c r="H386" s="94" t="s">
        <v>3738</v>
      </c>
      <c r="I386" s="94">
        <v>2007</v>
      </c>
      <c r="J386" s="94"/>
      <c r="K386" s="108">
        <v>2287644672</v>
      </c>
      <c r="L386" s="90">
        <f>IF(K386/1024 &gt;1,K386/1024," ")</f>
        <v>2234028</v>
      </c>
      <c r="M386" s="90">
        <f>IF(K386/1048576 &gt;1,K386/1048576," ")</f>
        <v>2181.66796875</v>
      </c>
      <c r="N386" s="91">
        <f>IF(K386&gt;999999999,K386/1073741824," ")</f>
        <v>2.1305351257324219</v>
      </c>
      <c r="O386" s="194" t="s">
        <v>17868</v>
      </c>
      <c r="P386" s="197" t="s">
        <v>18847</v>
      </c>
    </row>
    <row r="387" spans="2:16" ht="20.100000000000001" customHeight="1" x14ac:dyDescent="0.3">
      <c r="B387" s="101">
        <v>377</v>
      </c>
      <c r="C387" s="7" t="s">
        <v>34607</v>
      </c>
      <c r="D387" s="159" t="s">
        <v>98</v>
      </c>
      <c r="E387" s="36" t="s">
        <v>9610</v>
      </c>
      <c r="F387" s="104">
        <v>6.8</v>
      </c>
      <c r="G387" s="99" t="s">
        <v>704</v>
      </c>
      <c r="H387" s="101" t="s">
        <v>5878</v>
      </c>
      <c r="I387" s="101">
        <v>1956</v>
      </c>
      <c r="J387" s="101"/>
      <c r="K387" s="90">
        <v>3650430111</v>
      </c>
      <c r="L387" s="90">
        <f>IF(K387/1024 &gt;1,K387/1024," ")</f>
        <v>3564873.1552734375</v>
      </c>
      <c r="M387" s="90">
        <f>IF(K387/1048576 &gt;1,K387/1048576," ")</f>
        <v>3481.3214406967163</v>
      </c>
      <c r="N387" s="91">
        <f>IF(K387&gt;999999999,K387/1073741824," ")</f>
        <v>3.399727969430387</v>
      </c>
      <c r="O387" s="194" t="s">
        <v>17870</v>
      </c>
      <c r="P387" s="197" t="s">
        <v>18849</v>
      </c>
    </row>
    <row r="388" spans="2:16" ht="20.100000000000001" customHeight="1" x14ac:dyDescent="0.3">
      <c r="B388" s="101">
        <v>378</v>
      </c>
      <c r="C388" s="12" t="s">
        <v>34610</v>
      </c>
      <c r="D388" s="159" t="s">
        <v>1886</v>
      </c>
      <c r="E388" s="36" t="s">
        <v>34608</v>
      </c>
      <c r="F388" s="104">
        <v>8</v>
      </c>
      <c r="G388" s="94" t="s">
        <v>704</v>
      </c>
      <c r="H388" s="94" t="s">
        <v>3789</v>
      </c>
      <c r="I388" s="94">
        <v>1959</v>
      </c>
      <c r="J388" s="94"/>
      <c r="K388" s="90">
        <v>3885499581</v>
      </c>
      <c r="L388" s="90">
        <f>IF(K388/1024 &gt;1,K388/1024," ")</f>
        <v>3794433.1845703125</v>
      </c>
      <c r="M388" s="90">
        <f>IF(K388/1048576 &gt;1,K388/1048576," ")</f>
        <v>3705.5011568069458</v>
      </c>
      <c r="N388" s="91">
        <f>IF(K388&gt;999999999,K388/1073741824," ")</f>
        <v>3.618653473444283</v>
      </c>
      <c r="O388" s="194" t="s">
        <v>19450</v>
      </c>
      <c r="P388" s="197" t="s">
        <v>34609</v>
      </c>
    </row>
    <row r="389" spans="2:16" ht="20.100000000000001" customHeight="1" x14ac:dyDescent="0.3">
      <c r="B389" s="101">
        <v>379</v>
      </c>
      <c r="C389" s="20" t="s">
        <v>34611</v>
      </c>
      <c r="D389" s="168" t="s">
        <v>6827</v>
      </c>
      <c r="E389" s="36" t="s">
        <v>9612</v>
      </c>
      <c r="F389" s="99">
        <v>6.3</v>
      </c>
      <c r="G389" s="99" t="s">
        <v>704</v>
      </c>
      <c r="H389" s="105" t="s">
        <v>5877</v>
      </c>
      <c r="I389" s="101">
        <v>1971</v>
      </c>
      <c r="J389" s="101"/>
      <c r="K389" s="90">
        <v>3428630226</v>
      </c>
      <c r="L389" s="90">
        <f>IF(K389/1024 &gt;1,K389/1024," ")</f>
        <v>3348271.705078125</v>
      </c>
      <c r="M389" s="90">
        <f>IF(K389/1048576 &gt;1,K389/1048576," ")</f>
        <v>3269.7965869903564</v>
      </c>
      <c r="N389" s="91">
        <f>IF(K389&gt;999999999,K389/1073741824," ")</f>
        <v>3.19316072948277</v>
      </c>
      <c r="O389" s="194" t="s">
        <v>17871</v>
      </c>
      <c r="P389" s="197" t="s">
        <v>18850</v>
      </c>
    </row>
    <row r="390" spans="2:16" ht="20.100000000000001" customHeight="1" x14ac:dyDescent="0.3">
      <c r="B390" s="101">
        <v>380</v>
      </c>
      <c r="C390" s="29" t="s">
        <v>34612</v>
      </c>
      <c r="D390" s="157" t="s">
        <v>9118</v>
      </c>
      <c r="E390" s="36" t="s">
        <v>9167</v>
      </c>
      <c r="F390" s="81">
        <v>6</v>
      </c>
      <c r="G390" s="13"/>
      <c r="H390" s="13" t="s">
        <v>3744</v>
      </c>
      <c r="I390" s="79">
        <v>2020</v>
      </c>
      <c r="J390" s="74"/>
      <c r="K390" s="73">
        <v>3818110976</v>
      </c>
      <c r="L390" s="90">
        <f>IF(K390/1024 &gt;1,K390/1024," ")</f>
        <v>3728624</v>
      </c>
      <c r="M390" s="90">
        <f>IF(K390/1048576 &gt;1,K390/1048576," ")</f>
        <v>3641.234375</v>
      </c>
      <c r="N390" s="91">
        <f>IF(K390&gt;999999999,K390/1073741824," ")</f>
        <v>3.5558929443359375</v>
      </c>
      <c r="O390" s="194" t="s">
        <v>31681</v>
      </c>
      <c r="P390" s="197" t="s">
        <v>31604</v>
      </c>
    </row>
    <row r="391" spans="2:16" ht="20.100000000000001" customHeight="1" x14ac:dyDescent="0.3">
      <c r="B391" s="101">
        <v>381</v>
      </c>
      <c r="C391" s="111" t="s">
        <v>39934</v>
      </c>
      <c r="D391" s="168" t="s">
        <v>6164</v>
      </c>
      <c r="E391" s="36" t="s">
        <v>14723</v>
      </c>
      <c r="F391" s="99">
        <v>4.4000000000000004</v>
      </c>
      <c r="G391" s="101" t="s">
        <v>704</v>
      </c>
      <c r="H391" s="101" t="s">
        <v>5871</v>
      </c>
      <c r="I391" s="101">
        <v>2015</v>
      </c>
      <c r="J391" s="101"/>
      <c r="K391" s="90">
        <v>3859112107</v>
      </c>
      <c r="L391" s="90">
        <f>IF(K391/1024 &gt;1,K391/1024," ")</f>
        <v>3768664.1669921875</v>
      </c>
      <c r="M391" s="90">
        <f>IF(K391/1048576 &gt;1,K391/1048576," ")</f>
        <v>3680.3361005783081</v>
      </c>
      <c r="N391" s="91">
        <f>IF(K391&gt;999999999,K391/1073741824," ")</f>
        <v>3.594078223221004</v>
      </c>
      <c r="O391" s="194" t="s">
        <v>18144</v>
      </c>
      <c r="P391" s="197" t="s">
        <v>25360</v>
      </c>
    </row>
    <row r="392" spans="2:16" ht="20.100000000000001" customHeight="1" x14ac:dyDescent="0.3">
      <c r="B392" s="101">
        <v>382</v>
      </c>
      <c r="C392" s="12" t="s">
        <v>37275</v>
      </c>
      <c r="D392" s="160" t="s">
        <v>1022</v>
      </c>
      <c r="E392" s="36" t="s">
        <v>13700</v>
      </c>
      <c r="F392" s="104">
        <v>6.8</v>
      </c>
      <c r="G392" s="94"/>
      <c r="H392" s="94" t="s">
        <v>3935</v>
      </c>
      <c r="I392" s="101">
        <v>2004</v>
      </c>
      <c r="J392" s="101"/>
      <c r="K392" s="90">
        <v>734973952</v>
      </c>
      <c r="L392" s="90">
        <f>IF(K392/1024 &gt;1,K392/1024," ")</f>
        <v>717748</v>
      </c>
      <c r="M392" s="90">
        <f>IF(K392/1048576 &gt;1,K392/1048576," ")</f>
        <v>700.92578125</v>
      </c>
      <c r="N392" s="91" t="str">
        <f>IF(K392&gt;999999999,K392/1073741824," ")</f>
        <v xml:space="preserve"> </v>
      </c>
      <c r="O392" s="194" t="s">
        <v>23714</v>
      </c>
      <c r="P392" s="197" t="s">
        <v>23715</v>
      </c>
    </row>
    <row r="393" spans="2:16" ht="20.100000000000001" customHeight="1" x14ac:dyDescent="0.3">
      <c r="B393" s="101">
        <v>383</v>
      </c>
      <c r="C393" s="12" t="s">
        <v>40972</v>
      </c>
      <c r="D393" s="157" t="s">
        <v>8003</v>
      </c>
      <c r="E393" s="36" t="s">
        <v>15661</v>
      </c>
      <c r="F393" s="131">
        <v>5.4</v>
      </c>
      <c r="G393" s="13" t="s">
        <v>704</v>
      </c>
      <c r="H393" s="13" t="s">
        <v>6149</v>
      </c>
      <c r="I393" s="133">
        <v>2016</v>
      </c>
      <c r="J393" s="74"/>
      <c r="K393" s="73">
        <v>5359752868</v>
      </c>
      <c r="L393" s="90">
        <f>IF(K393/1024 &gt;1,K393/1024," ")</f>
        <v>5234133.66015625</v>
      </c>
      <c r="M393" s="90">
        <f>IF(K393/1048576 &gt;1,K393/1048576," ")</f>
        <v>5111.4586524963379</v>
      </c>
      <c r="N393" s="91">
        <f>IF(K393&gt;999999999,K393/1073741824," ")</f>
        <v>4.991658840328455</v>
      </c>
      <c r="O393" s="194" t="s">
        <v>18202</v>
      </c>
      <c r="P393" s="197" t="s">
        <v>26869</v>
      </c>
    </row>
    <row r="394" spans="2:16" ht="20.100000000000001" customHeight="1" x14ac:dyDescent="0.3">
      <c r="B394" s="101">
        <v>384</v>
      </c>
      <c r="C394" s="7" t="s">
        <v>34614</v>
      </c>
      <c r="D394" s="159" t="s">
        <v>5126</v>
      </c>
      <c r="E394" s="36" t="s">
        <v>9615</v>
      </c>
      <c r="F394" s="104">
        <v>5.0999999999999996</v>
      </c>
      <c r="G394" s="101" t="s">
        <v>704</v>
      </c>
      <c r="H394" s="101" t="s">
        <v>5120</v>
      </c>
      <c r="I394" s="101">
        <v>1982</v>
      </c>
      <c r="J394" s="101"/>
      <c r="K394" s="90">
        <v>5591083513</v>
      </c>
      <c r="L394" s="90">
        <f>IF(K394/1024 &gt;1,K394/1024," ")</f>
        <v>5460042.4931640625</v>
      </c>
      <c r="M394" s="90">
        <f>IF(K394/1048576 &gt;1,K394/1048576," ")</f>
        <v>5332.0727472305298</v>
      </c>
      <c r="N394" s="91">
        <f>IF(K394&gt;999999999,K394/1073741824," ")</f>
        <v>5.2071022922173142</v>
      </c>
      <c r="O394" s="194" t="s">
        <v>17873</v>
      </c>
      <c r="P394" s="197" t="s">
        <v>18853</v>
      </c>
    </row>
    <row r="395" spans="2:16" ht="20.100000000000001" customHeight="1" x14ac:dyDescent="0.3">
      <c r="B395" s="101">
        <v>385</v>
      </c>
      <c r="C395" s="20" t="s">
        <v>34615</v>
      </c>
      <c r="D395" s="161" t="s">
        <v>7525</v>
      </c>
      <c r="E395" s="36" t="s">
        <v>9616</v>
      </c>
      <c r="F395" s="99">
        <v>5.3</v>
      </c>
      <c r="G395" s="99" t="s">
        <v>704</v>
      </c>
      <c r="H395" s="105" t="s">
        <v>5878</v>
      </c>
      <c r="I395" s="101">
        <v>2016</v>
      </c>
      <c r="J395" s="101"/>
      <c r="K395" s="90">
        <v>4845390927</v>
      </c>
      <c r="L395" s="90">
        <f>IF(K395/1024 &gt;1,K395/1024," ")</f>
        <v>4731827.0771484375</v>
      </c>
      <c r="M395" s="90">
        <f>IF(K395/1048576 &gt;1,K395/1048576," ")</f>
        <v>4620.924880027771</v>
      </c>
      <c r="N395" s="91">
        <f>IF(K395&gt;999999999,K395/1073741824," ")</f>
        <v>4.5126219531521201</v>
      </c>
      <c r="O395" s="194" t="s">
        <v>17874</v>
      </c>
      <c r="P395" s="197" t="s">
        <v>18854</v>
      </c>
    </row>
    <row r="396" spans="2:16" ht="20.100000000000001" customHeight="1" x14ac:dyDescent="0.3">
      <c r="B396" s="101">
        <v>386</v>
      </c>
      <c r="C396" s="7" t="s">
        <v>34616</v>
      </c>
      <c r="D396" s="159" t="s">
        <v>1362</v>
      </c>
      <c r="E396" s="254" t="s">
        <v>9617</v>
      </c>
      <c r="F396" s="104">
        <v>6.6</v>
      </c>
      <c r="G396" s="13" t="s">
        <v>704</v>
      </c>
      <c r="H396" s="13" t="s">
        <v>5878</v>
      </c>
      <c r="I396" s="94">
        <v>2010</v>
      </c>
      <c r="J396" s="94"/>
      <c r="K396" s="73">
        <v>4577627457</v>
      </c>
      <c r="L396" s="90">
        <f>IF(K396/1024 &gt;1,K396/1024," ")</f>
        <v>4470339.3134765625</v>
      </c>
      <c r="M396" s="90">
        <f>IF(K396/1048576 &gt;1,K396/1048576," ")</f>
        <v>4365.5657358169556</v>
      </c>
      <c r="N396" s="91">
        <f>IF(K396&gt;999999999,K396/1073741824," ")</f>
        <v>4.2632477888837457</v>
      </c>
      <c r="O396" s="194" t="s">
        <v>17875</v>
      </c>
      <c r="P396" s="197" t="s">
        <v>18855</v>
      </c>
    </row>
    <row r="397" spans="2:16" ht="20.100000000000001" customHeight="1" x14ac:dyDescent="0.3">
      <c r="B397" s="101">
        <v>387</v>
      </c>
      <c r="C397" s="20" t="s">
        <v>34617</v>
      </c>
      <c r="D397" s="161" t="s">
        <v>7254</v>
      </c>
      <c r="E397" s="36" t="s">
        <v>9620</v>
      </c>
      <c r="F397" s="99">
        <v>7.2</v>
      </c>
      <c r="G397" s="99" t="s">
        <v>704</v>
      </c>
      <c r="H397" s="105" t="s">
        <v>4081</v>
      </c>
      <c r="I397" s="101">
        <v>2016</v>
      </c>
      <c r="J397" s="101"/>
      <c r="K397" s="90">
        <v>5137896752</v>
      </c>
      <c r="L397" s="90">
        <f>IF(K397/1024 &gt;1,K397/1024," ")</f>
        <v>5017477.296875</v>
      </c>
      <c r="M397" s="90">
        <f>IF(K397/1048576 &gt;1,K397/1048576," ")</f>
        <v>4899.8801727294922</v>
      </c>
      <c r="N397" s="91">
        <f>IF(K397&gt;999999999,K397/1073741824," ")</f>
        <v>4.7850392311811447</v>
      </c>
      <c r="O397" s="194" t="s">
        <v>17878</v>
      </c>
      <c r="P397" s="197" t="s">
        <v>18858</v>
      </c>
    </row>
    <row r="398" spans="2:16" ht="20.100000000000001" customHeight="1" x14ac:dyDescent="0.3">
      <c r="B398" s="101">
        <v>388</v>
      </c>
      <c r="C398" s="12" t="s">
        <v>34618</v>
      </c>
      <c r="D398" s="157" t="s">
        <v>7979</v>
      </c>
      <c r="E398" s="36" t="s">
        <v>9621</v>
      </c>
      <c r="F398" s="131">
        <v>6</v>
      </c>
      <c r="G398" s="13" t="s">
        <v>704</v>
      </c>
      <c r="H398" s="13" t="s">
        <v>5892</v>
      </c>
      <c r="I398" s="133">
        <v>2018</v>
      </c>
      <c r="J398" s="74"/>
      <c r="K398" s="73">
        <v>3928353633</v>
      </c>
      <c r="L398" s="90">
        <f>IF(K398/1024 &gt;1,K398/1024," ")</f>
        <v>3836282.8447265625</v>
      </c>
      <c r="M398" s="90">
        <f>IF(K398/1048576 &gt;1,K398/1048576," ")</f>
        <v>3746.3699655532837</v>
      </c>
      <c r="N398" s="91">
        <f>IF(K398&gt;999999999,K398/1073741824," ")</f>
        <v>3.6585644194856286</v>
      </c>
      <c r="O398" s="194" t="s">
        <v>17879</v>
      </c>
      <c r="P398" s="197" t="s">
        <v>18859</v>
      </c>
    </row>
    <row r="399" spans="2:16" ht="20.100000000000001" customHeight="1" x14ac:dyDescent="0.3">
      <c r="B399" s="101">
        <v>389</v>
      </c>
      <c r="C399" s="12" t="s">
        <v>34619</v>
      </c>
      <c r="D399" s="157" t="s">
        <v>8790</v>
      </c>
      <c r="E399" s="36" t="s">
        <v>9623</v>
      </c>
      <c r="F399" s="131">
        <v>5.8</v>
      </c>
      <c r="G399" s="13" t="s">
        <v>704</v>
      </c>
      <c r="H399" s="13" t="s">
        <v>3757</v>
      </c>
      <c r="I399" s="133">
        <v>2019</v>
      </c>
      <c r="J399" s="74"/>
      <c r="K399" s="45">
        <v>5800480768</v>
      </c>
      <c r="L399" s="90">
        <f>IF(K399/1024 &gt;1,K399/1024," ")</f>
        <v>5664532</v>
      </c>
      <c r="M399" s="90">
        <f>IF(K399/1048576 &gt;1,K399/1048576," ")</f>
        <v>5531.76953125</v>
      </c>
      <c r="N399" s="91">
        <f>IF(K399&gt;999999999,K399/1073741824," ")</f>
        <v>5.4021186828613281</v>
      </c>
      <c r="O399" s="194" t="s">
        <v>17881</v>
      </c>
      <c r="P399" s="197" t="s">
        <v>18861</v>
      </c>
    </row>
    <row r="400" spans="2:16" ht="20.100000000000001" customHeight="1" x14ac:dyDescent="0.3">
      <c r="B400" s="101">
        <v>390</v>
      </c>
      <c r="C400" s="12" t="s">
        <v>34164</v>
      </c>
      <c r="D400" s="177" t="s">
        <v>33191</v>
      </c>
      <c r="E400" s="36" t="s">
        <v>33192</v>
      </c>
      <c r="F400" s="152">
        <v>5.4</v>
      </c>
      <c r="G400" s="13"/>
      <c r="H400" s="13" t="s">
        <v>3740</v>
      </c>
      <c r="I400" s="145">
        <v>2021</v>
      </c>
      <c r="J400" s="12"/>
      <c r="K400" s="45">
        <v>5242753024</v>
      </c>
      <c r="L400" s="90">
        <f>IF(K400/1024 &gt;1,K400/1024," ")</f>
        <v>5119876</v>
      </c>
      <c r="M400" s="90">
        <f>IF(K400/1048576 &gt;1,K400/1048576," ")</f>
        <v>4999.87890625</v>
      </c>
      <c r="N400" s="91">
        <f>IF(K400&gt;999999999,K400/1073741824," ")</f>
        <v>4.8826942443847656</v>
      </c>
      <c r="O400" s="223" t="s">
        <v>33193</v>
      </c>
      <c r="P400" s="198" t="s">
        <v>33194</v>
      </c>
    </row>
    <row r="401" spans="2:16" ht="20.100000000000001" customHeight="1" x14ac:dyDescent="0.3">
      <c r="B401" s="101">
        <v>391</v>
      </c>
      <c r="C401" s="7" t="s">
        <v>34620</v>
      </c>
      <c r="D401" s="159" t="s">
        <v>4623</v>
      </c>
      <c r="E401" s="36" t="s">
        <v>9626</v>
      </c>
      <c r="F401" s="104">
        <v>8.1</v>
      </c>
      <c r="G401" s="101" t="s">
        <v>704</v>
      </c>
      <c r="H401" s="101" t="s">
        <v>3756</v>
      </c>
      <c r="I401" s="101">
        <v>1977</v>
      </c>
      <c r="J401" s="101"/>
      <c r="K401" s="90">
        <v>1676144249</v>
      </c>
      <c r="L401" s="90">
        <f>IF(K401/1024 &gt;1,K401/1024," ")</f>
        <v>1636859.6181640625</v>
      </c>
      <c r="M401" s="90">
        <f>IF(K401/1048576 &gt;1,K401/1048576," ")</f>
        <v>1598.4957208633423</v>
      </c>
      <c r="N401" s="91">
        <f>IF(K401&gt;999999999,K401/1073741824," ")</f>
        <v>1.5610309774056077</v>
      </c>
      <c r="O401" s="194" t="s">
        <v>17564</v>
      </c>
      <c r="P401" s="197" t="s">
        <v>30994</v>
      </c>
    </row>
    <row r="402" spans="2:16" ht="20.100000000000001" customHeight="1" x14ac:dyDescent="0.3">
      <c r="B402" s="101">
        <v>392</v>
      </c>
      <c r="C402" s="7" t="s">
        <v>34622</v>
      </c>
      <c r="D402" s="168" t="s">
        <v>7595</v>
      </c>
      <c r="E402" s="36" t="s">
        <v>9628</v>
      </c>
      <c r="F402" s="99">
        <v>4.4000000000000004</v>
      </c>
      <c r="G402" s="99"/>
      <c r="H402" s="105" t="s">
        <v>5892</v>
      </c>
      <c r="I402" s="101">
        <v>2016</v>
      </c>
      <c r="J402" s="101"/>
      <c r="K402" s="90">
        <v>4203347331</v>
      </c>
      <c r="L402" s="90">
        <f>IF(K402/1024 &gt;1,K402/1024," ")</f>
        <v>4104831.3779296875</v>
      </c>
      <c r="M402" s="90">
        <f>IF(K402/1048576 &gt;1,K402/1048576," ")</f>
        <v>4008.6243925094604</v>
      </c>
      <c r="N402" s="91">
        <f>IF(K402&gt;999999999,K402/1073741824," ")</f>
        <v>3.91467225831002</v>
      </c>
      <c r="O402" s="194" t="s">
        <v>17885</v>
      </c>
      <c r="P402" s="197" t="s">
        <v>18865</v>
      </c>
    </row>
    <row r="403" spans="2:16" ht="20.100000000000001" customHeight="1" x14ac:dyDescent="0.3">
      <c r="B403" s="101">
        <v>393</v>
      </c>
      <c r="C403" s="12" t="s">
        <v>34623</v>
      </c>
      <c r="D403" s="159" t="s">
        <v>2814</v>
      </c>
      <c r="E403" s="36" t="s">
        <v>9630</v>
      </c>
      <c r="F403" s="104">
        <v>6.3</v>
      </c>
      <c r="G403" s="101" t="s">
        <v>704</v>
      </c>
      <c r="H403" s="101" t="s">
        <v>3739</v>
      </c>
      <c r="I403" s="101">
        <v>2011</v>
      </c>
      <c r="J403" s="101"/>
      <c r="K403" s="90">
        <v>3985067619</v>
      </c>
      <c r="L403" s="90">
        <f>IF(K403/1024 &gt;1,K403/1024," ")</f>
        <v>3891667.5966796875</v>
      </c>
      <c r="M403" s="90">
        <f>IF(K403/1048576 &gt;1,K403/1048576," ")</f>
        <v>3800.4566373825073</v>
      </c>
      <c r="N403" s="91">
        <f>IF(K403&gt;999999999,K403/1073741824," ")</f>
        <v>3.7113834349438548</v>
      </c>
      <c r="O403" s="194" t="s">
        <v>17887</v>
      </c>
      <c r="P403" s="197" t="s">
        <v>18866</v>
      </c>
    </row>
    <row r="404" spans="2:16" ht="20.100000000000001" customHeight="1" x14ac:dyDescent="0.3">
      <c r="B404" s="101">
        <v>394</v>
      </c>
      <c r="C404" s="111" t="s">
        <v>7309</v>
      </c>
      <c r="D404" s="161" t="s">
        <v>2814</v>
      </c>
      <c r="E404" s="36" t="s">
        <v>9629</v>
      </c>
      <c r="F404" s="99">
        <v>4.8</v>
      </c>
      <c r="G404" s="99" t="s">
        <v>704</v>
      </c>
      <c r="H404" s="105" t="s">
        <v>4081</v>
      </c>
      <c r="I404" s="101">
        <v>2016</v>
      </c>
      <c r="J404" s="101"/>
      <c r="K404" s="90">
        <v>3914280600</v>
      </c>
      <c r="L404" s="90">
        <f>IF(K404/1024 &gt;1,K404/1024," ")</f>
        <v>3822539.6484375</v>
      </c>
      <c r="M404" s="90">
        <f>IF(K404/1048576 &gt;1,K404/1048576," ")</f>
        <v>3732.9488754272461</v>
      </c>
      <c r="N404" s="91">
        <f>IF(K404&gt;999999999,K404/1073741824," ")</f>
        <v>3.64545788615942</v>
      </c>
      <c r="O404" s="194" t="s">
        <v>17886</v>
      </c>
      <c r="P404" s="197" t="s">
        <v>30995</v>
      </c>
    </row>
    <row r="405" spans="2:16" ht="20.100000000000001" customHeight="1" x14ac:dyDescent="0.3">
      <c r="B405" s="101">
        <v>395</v>
      </c>
      <c r="C405" s="12" t="s">
        <v>34624</v>
      </c>
      <c r="D405" s="159" t="s">
        <v>2947</v>
      </c>
      <c r="E405" s="36" t="s">
        <v>9640</v>
      </c>
      <c r="F405" s="104">
        <v>6.8</v>
      </c>
      <c r="G405" s="101" t="s">
        <v>704</v>
      </c>
      <c r="H405" s="101" t="s">
        <v>3737</v>
      </c>
      <c r="I405" s="101">
        <v>2010</v>
      </c>
      <c r="J405" s="101"/>
      <c r="K405" s="90">
        <v>2671685050</v>
      </c>
      <c r="L405" s="90">
        <f>IF(K405/1024 &gt;1,K405/1024," ")</f>
        <v>2609067.431640625</v>
      </c>
      <c r="M405" s="90">
        <f>IF(K405/1048576 &gt;1,K405/1048576," ")</f>
        <v>2547.9174137115479</v>
      </c>
      <c r="N405" s="91">
        <f>IF(K405&gt;999999999,K405/1073741824," ")</f>
        <v>2.4882005993276834</v>
      </c>
      <c r="O405" s="194" t="s">
        <v>17888</v>
      </c>
      <c r="P405" s="197" t="s">
        <v>18867</v>
      </c>
    </row>
    <row r="406" spans="2:16" ht="20.100000000000001" customHeight="1" x14ac:dyDescent="0.3">
      <c r="B406" s="101">
        <v>396</v>
      </c>
      <c r="C406" s="7" t="s">
        <v>34625</v>
      </c>
      <c r="D406" s="157" t="s">
        <v>8722</v>
      </c>
      <c r="E406" s="36" t="s">
        <v>9632</v>
      </c>
      <c r="F406" s="81">
        <v>5.0999999999999996</v>
      </c>
      <c r="G406" s="13"/>
      <c r="H406" s="13" t="s">
        <v>3744</v>
      </c>
      <c r="I406" s="79">
        <v>2019</v>
      </c>
      <c r="J406" s="79"/>
      <c r="K406" s="73">
        <v>6428786688</v>
      </c>
      <c r="L406" s="90">
        <f>IF(K406/1024 &gt;1,K406/1024," ")</f>
        <v>6278112</v>
      </c>
      <c r="M406" s="90">
        <f>IF(K406/1048576 &gt;1,K406/1048576," ")</f>
        <v>6130.96875</v>
      </c>
      <c r="N406" s="91">
        <f>IF(K406&gt;999999999,K406/1073741824," ")</f>
        <v>5.987274169921875</v>
      </c>
      <c r="O406" s="194" t="s">
        <v>17890</v>
      </c>
      <c r="P406" s="197" t="s">
        <v>18869</v>
      </c>
    </row>
    <row r="407" spans="2:16" ht="20.100000000000001" customHeight="1" x14ac:dyDescent="0.3">
      <c r="B407" s="101">
        <v>397</v>
      </c>
      <c r="C407" s="20" t="s">
        <v>34626</v>
      </c>
      <c r="D407" s="161" t="s">
        <v>6787</v>
      </c>
      <c r="E407" s="36" t="s">
        <v>9633</v>
      </c>
      <c r="F407" s="99">
        <v>5.5</v>
      </c>
      <c r="G407" s="99" t="s">
        <v>704</v>
      </c>
      <c r="H407" s="101" t="s">
        <v>5871</v>
      </c>
      <c r="I407" s="101">
        <v>2014</v>
      </c>
      <c r="J407" s="101"/>
      <c r="K407" s="90">
        <v>4106037834</v>
      </c>
      <c r="L407" s="90">
        <f>IF(K407/1024 &gt;1,K407/1024," ")</f>
        <v>4009802.572265625</v>
      </c>
      <c r="M407" s="90">
        <f>IF(K407/1048576 &gt;1,K407/1048576," ")</f>
        <v>3915.8228244781494</v>
      </c>
      <c r="N407" s="91">
        <f>IF(K407&gt;999999999,K407/1073741824," ")</f>
        <v>3.8240457270294428</v>
      </c>
      <c r="O407" s="194" t="s">
        <v>17891</v>
      </c>
      <c r="P407" s="197" t="s">
        <v>18870</v>
      </c>
    </row>
    <row r="408" spans="2:16" ht="20.100000000000001" customHeight="1" x14ac:dyDescent="0.3">
      <c r="B408" s="101">
        <v>398</v>
      </c>
      <c r="C408" s="29" t="s">
        <v>34627</v>
      </c>
      <c r="D408" s="161" t="s">
        <v>6958</v>
      </c>
      <c r="E408" s="36" t="s">
        <v>9634</v>
      </c>
      <c r="F408" s="99">
        <v>6.3</v>
      </c>
      <c r="G408" s="99" t="s">
        <v>704</v>
      </c>
      <c r="H408" s="105" t="s">
        <v>5878</v>
      </c>
      <c r="I408" s="101">
        <v>2016</v>
      </c>
      <c r="J408" s="115"/>
      <c r="K408" s="90">
        <v>5034807048</v>
      </c>
      <c r="L408" s="90">
        <f>IF(K408/1024 &gt;1,K408/1024," ")</f>
        <v>4916803.7578125</v>
      </c>
      <c r="M408" s="90">
        <f>IF(K408/1048576 &gt;1,K408/1048576," ")</f>
        <v>4801.5661697387695</v>
      </c>
      <c r="N408" s="91">
        <f>IF(K408&gt;999999999,K408/1073741824," ")</f>
        <v>4.6890294626355171</v>
      </c>
      <c r="O408" s="194" t="s">
        <v>30052</v>
      </c>
      <c r="P408" s="197" t="s">
        <v>18871</v>
      </c>
    </row>
    <row r="409" spans="2:16" ht="20.100000000000001" customHeight="1" x14ac:dyDescent="0.3">
      <c r="B409" s="101">
        <v>399</v>
      </c>
      <c r="C409" s="12" t="s">
        <v>34642</v>
      </c>
      <c r="D409" s="159" t="s">
        <v>5060</v>
      </c>
      <c r="E409" s="36" t="s">
        <v>9635</v>
      </c>
      <c r="F409" s="104">
        <v>6.6</v>
      </c>
      <c r="G409" s="104" t="s">
        <v>704</v>
      </c>
      <c r="H409" s="101" t="s">
        <v>3756</v>
      </c>
      <c r="I409" s="101">
        <v>2000</v>
      </c>
      <c r="J409" s="101"/>
      <c r="K409" s="90">
        <v>2282714713</v>
      </c>
      <c r="L409" s="90">
        <f>IF(K409/1024 &gt;1,K409/1024," ")</f>
        <v>2229213.5869140625</v>
      </c>
      <c r="M409" s="90">
        <f>IF(K409/1048576 &gt;1,K409/1048576," ")</f>
        <v>2176.9663934707642</v>
      </c>
      <c r="N409" s="91">
        <f>IF(K409&gt;999999999,K409/1073741824," ")</f>
        <v>2.1259437436237931</v>
      </c>
      <c r="O409" s="194" t="s">
        <v>17892</v>
      </c>
      <c r="P409" s="197" t="s">
        <v>30996</v>
      </c>
    </row>
    <row r="410" spans="2:16" ht="20.100000000000001" customHeight="1" x14ac:dyDescent="0.3">
      <c r="B410" s="101">
        <v>400</v>
      </c>
      <c r="C410" s="7" t="s">
        <v>34643</v>
      </c>
      <c r="D410" s="159" t="s">
        <v>1887</v>
      </c>
      <c r="E410" s="36" t="s">
        <v>9636</v>
      </c>
      <c r="F410" s="104">
        <v>7</v>
      </c>
      <c r="G410" s="99" t="s">
        <v>704</v>
      </c>
      <c r="H410" s="105" t="s">
        <v>5877</v>
      </c>
      <c r="I410" s="94">
        <v>2007</v>
      </c>
      <c r="J410" s="94"/>
      <c r="K410" s="90">
        <v>3905262247</v>
      </c>
      <c r="L410" s="90">
        <f>IF(K410/1024 &gt;1,K410/1024," ")</f>
        <v>3813732.6630859375</v>
      </c>
      <c r="M410" s="90">
        <f>IF(K410/1048576 &gt;1,K410/1048576," ")</f>
        <v>3724.3483037948608</v>
      </c>
      <c r="N410" s="91">
        <f>IF(K410&gt;999999999,K410/1073741824," ")</f>
        <v>3.6370588904246688</v>
      </c>
      <c r="O410" s="194" t="s">
        <v>17893</v>
      </c>
      <c r="P410" s="197" t="s">
        <v>18872</v>
      </c>
    </row>
    <row r="411" spans="2:16" ht="20.100000000000001" customHeight="1" x14ac:dyDescent="0.3">
      <c r="B411" s="101">
        <v>401</v>
      </c>
      <c r="C411" s="12" t="s">
        <v>34644</v>
      </c>
      <c r="D411" s="159" t="s">
        <v>2948</v>
      </c>
      <c r="E411" s="36" t="s">
        <v>9637</v>
      </c>
      <c r="F411" s="104">
        <v>5.7</v>
      </c>
      <c r="G411" s="101" t="s">
        <v>704</v>
      </c>
      <c r="H411" s="101" t="s">
        <v>3789</v>
      </c>
      <c r="I411" s="101">
        <v>1996</v>
      </c>
      <c r="J411" s="101"/>
      <c r="K411" s="90">
        <v>2573704771</v>
      </c>
      <c r="L411" s="90">
        <f>IF(K411/1024 &gt;1,K411/1024," ")</f>
        <v>2513383.5654296875</v>
      </c>
      <c r="M411" s="90">
        <f>IF(K411/1048576 &gt;1,K411/1048576," ")</f>
        <v>2454.4761381149292</v>
      </c>
      <c r="N411" s="91">
        <f>IF(K411&gt;999999999,K411/1073741824," ")</f>
        <v>2.3969493536278605</v>
      </c>
      <c r="O411" s="194" t="s">
        <v>17773</v>
      </c>
      <c r="P411" s="197" t="s">
        <v>18873</v>
      </c>
    </row>
    <row r="412" spans="2:16" ht="20.100000000000001" customHeight="1" x14ac:dyDescent="0.3">
      <c r="B412" s="101">
        <v>402</v>
      </c>
      <c r="C412" s="29" t="s">
        <v>34645</v>
      </c>
      <c r="D412" s="159" t="s">
        <v>3801</v>
      </c>
      <c r="E412" s="36" t="s">
        <v>9638</v>
      </c>
      <c r="F412" s="104">
        <v>6</v>
      </c>
      <c r="G412" s="101" t="s">
        <v>704</v>
      </c>
      <c r="H412" s="101" t="s">
        <v>3739</v>
      </c>
      <c r="I412" s="101">
        <v>2009</v>
      </c>
      <c r="J412" s="101"/>
      <c r="K412" s="90">
        <v>4634733056</v>
      </c>
      <c r="L412" s="90">
        <f>IF(K412/1024 &gt;1,K412/1024," ")</f>
        <v>4526106.5</v>
      </c>
      <c r="M412" s="90">
        <f>IF(K412/1048576 &gt;1,K412/1048576," ")</f>
        <v>4420.02587890625</v>
      </c>
      <c r="N412" s="91">
        <f>IF(K412&gt;999999999,K412/1073741824," ")</f>
        <v>4.3164315223693848</v>
      </c>
      <c r="O412" s="194" t="s">
        <v>17894</v>
      </c>
      <c r="P412" s="197" t="s">
        <v>18874</v>
      </c>
    </row>
    <row r="413" spans="2:16" ht="20.100000000000001" customHeight="1" x14ac:dyDescent="0.3">
      <c r="B413" s="101">
        <v>403</v>
      </c>
      <c r="C413" s="12" t="s">
        <v>34646</v>
      </c>
      <c r="D413" s="160" t="s">
        <v>660</v>
      </c>
      <c r="E413" s="36" t="s">
        <v>9642</v>
      </c>
      <c r="F413" s="104">
        <v>6.5</v>
      </c>
      <c r="G413" s="13" t="s">
        <v>704</v>
      </c>
      <c r="H413" s="13" t="s">
        <v>5878</v>
      </c>
      <c r="I413" s="101">
        <v>2002</v>
      </c>
      <c r="J413" s="101"/>
      <c r="K413" s="73">
        <v>3033894912</v>
      </c>
      <c r="L413" s="90">
        <f>IF(K413/1024 &gt;1,K413/1024," ")</f>
        <v>2962788</v>
      </c>
      <c r="M413" s="90">
        <f>IF(K413/1048576 &gt;1,K413/1048576," ")</f>
        <v>2893.34765625</v>
      </c>
      <c r="N413" s="91">
        <f>IF(K413&gt;999999999,K413/1073741824," ")</f>
        <v>2.8255348205566406</v>
      </c>
      <c r="O413" s="194" t="s">
        <v>17897</v>
      </c>
      <c r="P413" s="197" t="s">
        <v>18877</v>
      </c>
    </row>
    <row r="414" spans="2:16" ht="20.100000000000001" customHeight="1" x14ac:dyDescent="0.3">
      <c r="B414" s="101">
        <v>404</v>
      </c>
      <c r="C414" s="7" t="s">
        <v>34647</v>
      </c>
      <c r="D414" s="159" t="s">
        <v>1870</v>
      </c>
      <c r="E414" s="36" t="s">
        <v>9643</v>
      </c>
      <c r="F414" s="104">
        <v>3.5</v>
      </c>
      <c r="G414" s="94" t="s">
        <v>704</v>
      </c>
      <c r="H414" s="94" t="s">
        <v>3747</v>
      </c>
      <c r="I414" s="94">
        <v>2009</v>
      </c>
      <c r="J414" s="94"/>
      <c r="K414" s="90">
        <v>2252880940</v>
      </c>
      <c r="L414" s="90">
        <f>IF(K414/1024 &gt;1,K414/1024," ")</f>
        <v>2200079.04296875</v>
      </c>
      <c r="M414" s="90">
        <f>IF(K414/1048576 &gt;1,K414/1048576," ")</f>
        <v>2148.5146903991699</v>
      </c>
      <c r="N414" s="91">
        <f>IF(K414&gt;999999999,K414/1073741824," ")</f>
        <v>2.0981588773429394</v>
      </c>
      <c r="O414" s="194" t="s">
        <v>17898</v>
      </c>
      <c r="P414" s="197" t="s">
        <v>30997</v>
      </c>
    </row>
    <row r="415" spans="2:16" ht="20.100000000000001" customHeight="1" x14ac:dyDescent="0.3">
      <c r="B415" s="101">
        <v>405</v>
      </c>
      <c r="C415" s="20" t="s">
        <v>34022</v>
      </c>
      <c r="D415" s="177" t="s">
        <v>33195</v>
      </c>
      <c r="E415" s="36" t="s">
        <v>33196</v>
      </c>
      <c r="F415" s="49">
        <v>6.3</v>
      </c>
      <c r="G415" s="13" t="s">
        <v>704</v>
      </c>
      <c r="H415" s="13" t="s">
        <v>3744</v>
      </c>
      <c r="I415" s="9">
        <v>2020</v>
      </c>
      <c r="J415" s="9"/>
      <c r="K415" s="45">
        <v>5320597504</v>
      </c>
      <c r="L415" s="90">
        <f>IF(K415/1024 &gt;1,K415/1024," ")</f>
        <v>5195896</v>
      </c>
      <c r="M415" s="90">
        <f>IF(K415/1048576 &gt;1,K415/1048576," ")</f>
        <v>5074.1171875</v>
      </c>
      <c r="N415" s="91">
        <f>IF(K415&gt;999999999,K415/1073741824," ")</f>
        <v>4.9551925659179688</v>
      </c>
      <c r="O415" s="223" t="s">
        <v>33197</v>
      </c>
      <c r="P415" s="198" t="s">
        <v>33198</v>
      </c>
    </row>
    <row r="416" spans="2:16" ht="20.100000000000001" customHeight="1" x14ac:dyDescent="0.3">
      <c r="B416" s="101">
        <v>406</v>
      </c>
      <c r="C416" s="7" t="s">
        <v>34648</v>
      </c>
      <c r="D416" s="159" t="s">
        <v>5538</v>
      </c>
      <c r="E416" s="36" t="s">
        <v>9644</v>
      </c>
      <c r="F416" s="104">
        <v>6.7</v>
      </c>
      <c r="G416" s="101" t="s">
        <v>704</v>
      </c>
      <c r="H416" s="101" t="s">
        <v>3745</v>
      </c>
      <c r="I416" s="101">
        <v>1954</v>
      </c>
      <c r="J416" s="101"/>
      <c r="K416" s="90">
        <v>3050926210</v>
      </c>
      <c r="L416" s="90">
        <f>IF(K416/1024 &gt;1,K416/1024," ")</f>
        <v>2979420.126953125</v>
      </c>
      <c r="M416" s="90">
        <f>IF(K416/1048576 &gt;1,K416/1048576," ")</f>
        <v>2909.5899677276611</v>
      </c>
      <c r="N416" s="91">
        <f>IF(K416&gt;999999999,K416/1073741824," ")</f>
        <v>2.8413964528590441</v>
      </c>
      <c r="O416" s="199" t="s">
        <v>17522</v>
      </c>
      <c r="P416" s="197" t="s">
        <v>18878</v>
      </c>
    </row>
    <row r="417" spans="2:16" ht="20.100000000000001" customHeight="1" x14ac:dyDescent="0.3">
      <c r="B417" s="101">
        <v>407</v>
      </c>
      <c r="C417" s="12" t="s">
        <v>34628</v>
      </c>
      <c r="D417" s="160" t="s">
        <v>1888</v>
      </c>
      <c r="E417" s="36" t="s">
        <v>9645</v>
      </c>
      <c r="F417" s="104">
        <v>6.5</v>
      </c>
      <c r="G417" s="94"/>
      <c r="H417" s="94" t="s">
        <v>3791</v>
      </c>
      <c r="I417" s="101">
        <v>1966</v>
      </c>
      <c r="J417" s="101"/>
      <c r="K417" s="90">
        <v>1485088768</v>
      </c>
      <c r="L417" s="90">
        <f>IF(K417/1024 &gt;1,K417/1024," ")</f>
        <v>1450282</v>
      </c>
      <c r="M417" s="90">
        <f>IF(K417/1048576 &gt;1,K417/1048576," ")</f>
        <v>1416.291015625</v>
      </c>
      <c r="N417" s="91">
        <f>IF(K417&gt;999999999,K417/1073741824," ")</f>
        <v>1.3830966949462891</v>
      </c>
      <c r="O417" s="194" t="s">
        <v>17899</v>
      </c>
      <c r="P417" s="197" t="s">
        <v>18879</v>
      </c>
    </row>
    <row r="418" spans="2:16" ht="20.100000000000001" customHeight="1" x14ac:dyDescent="0.3">
      <c r="B418" s="101">
        <v>408</v>
      </c>
      <c r="C418" s="12" t="s">
        <v>34649</v>
      </c>
      <c r="D418" s="160" t="s">
        <v>1858</v>
      </c>
      <c r="E418" s="36" t="s">
        <v>9646</v>
      </c>
      <c r="F418" s="104">
        <v>8.3000000000000007</v>
      </c>
      <c r="G418" s="99" t="s">
        <v>704</v>
      </c>
      <c r="H418" s="101" t="s">
        <v>5878</v>
      </c>
      <c r="I418" s="101">
        <v>1979</v>
      </c>
      <c r="J418" s="116"/>
      <c r="K418" s="90">
        <v>7647655633</v>
      </c>
      <c r="L418" s="90">
        <f>IF(K418/1024 &gt;1,K418/1024," ")</f>
        <v>7468413.7041015625</v>
      </c>
      <c r="M418" s="90">
        <f>IF(K418/1048576 &gt;1,K418/1048576," ")</f>
        <v>7293.3727579116821</v>
      </c>
      <c r="N418" s="91">
        <f>IF(K418&gt;999999999,K418/1073741824," ")</f>
        <v>7.1224343338981271</v>
      </c>
      <c r="O418" s="194" t="s">
        <v>17900</v>
      </c>
      <c r="P418" s="197" t="s">
        <v>18880</v>
      </c>
    </row>
    <row r="419" spans="2:16" ht="20.100000000000001" customHeight="1" x14ac:dyDescent="0.3">
      <c r="B419" s="101">
        <v>409</v>
      </c>
      <c r="C419" s="12" t="s">
        <v>34650</v>
      </c>
      <c r="D419" s="160" t="s">
        <v>47</v>
      </c>
      <c r="E419" s="36" t="s">
        <v>9647</v>
      </c>
      <c r="F419" s="104">
        <v>7.1</v>
      </c>
      <c r="G419" s="94"/>
      <c r="H419" s="94" t="s">
        <v>3740</v>
      </c>
      <c r="I419" s="101">
        <v>2006</v>
      </c>
      <c r="J419" s="116"/>
      <c r="K419" s="90">
        <v>4422233010</v>
      </c>
      <c r="L419" s="90">
        <f>IF(K419/1024 &gt;1,K419/1024," ")</f>
        <v>4318586.923828125</v>
      </c>
      <c r="M419" s="90">
        <f>IF(K419/1048576 &gt;1,K419/1048576," ")</f>
        <v>4217.3700428009033</v>
      </c>
      <c r="N419" s="91">
        <f>IF(K419&gt;999999999,K419/1073741824," ")</f>
        <v>4.1185254324227571</v>
      </c>
      <c r="O419" s="194" t="s">
        <v>17901</v>
      </c>
      <c r="P419" s="197" t="s">
        <v>18881</v>
      </c>
    </row>
    <row r="420" spans="2:16" ht="20.100000000000001" customHeight="1" x14ac:dyDescent="0.3">
      <c r="B420" s="101">
        <v>410</v>
      </c>
      <c r="C420" s="12" t="s">
        <v>34651</v>
      </c>
      <c r="D420" s="159" t="s">
        <v>4040</v>
      </c>
      <c r="E420" s="36" t="s">
        <v>9648</v>
      </c>
      <c r="F420" s="104">
        <v>5.0999999999999996</v>
      </c>
      <c r="G420" s="101" t="s">
        <v>704</v>
      </c>
      <c r="H420" s="101" t="s">
        <v>3740</v>
      </c>
      <c r="I420" s="101">
        <v>2011</v>
      </c>
      <c r="J420" s="101"/>
      <c r="K420" s="90">
        <v>4159096144</v>
      </c>
      <c r="L420" s="90">
        <f>IF(K420/1024 &gt;1,K420/1024," ")</f>
        <v>4061617.328125</v>
      </c>
      <c r="M420" s="90">
        <f>IF(K420/1048576 &gt;1,K420/1048576," ")</f>
        <v>3966.4231719970703</v>
      </c>
      <c r="N420" s="91">
        <f>IF(K420&gt;999999999,K420/1073741824," ")</f>
        <v>3.873460128903389</v>
      </c>
      <c r="O420" s="194" t="s">
        <v>17902</v>
      </c>
      <c r="P420" s="197" t="s">
        <v>18882</v>
      </c>
    </row>
    <row r="421" spans="2:16" ht="20.100000000000001" customHeight="1" x14ac:dyDescent="0.3">
      <c r="B421" s="101">
        <v>411</v>
      </c>
      <c r="C421" s="7" t="s">
        <v>34652</v>
      </c>
      <c r="D421" s="159" t="s">
        <v>1859</v>
      </c>
      <c r="E421" s="36" t="s">
        <v>9649</v>
      </c>
      <c r="F421" s="104">
        <v>6.3</v>
      </c>
      <c r="G421" s="99" t="s">
        <v>704</v>
      </c>
      <c r="H421" s="101" t="s">
        <v>5878</v>
      </c>
      <c r="I421" s="94">
        <v>1995</v>
      </c>
      <c r="J421" s="94"/>
      <c r="K421" s="90">
        <v>6301004822</v>
      </c>
      <c r="L421" s="90">
        <f>IF(K421/1024 &gt;1,K421/1024," ")</f>
        <v>6153325.021484375</v>
      </c>
      <c r="M421" s="90">
        <f>IF(K421/1048576 &gt;1,K421/1048576," ")</f>
        <v>6009.106466293335</v>
      </c>
      <c r="N421" s="91">
        <f>IF(K421&gt;999999999,K421/1073741824," ")</f>
        <v>5.8682680334895849</v>
      </c>
      <c r="O421" s="194" t="s">
        <v>17903</v>
      </c>
      <c r="P421" s="197" t="s">
        <v>18883</v>
      </c>
    </row>
    <row r="422" spans="2:16" ht="20.100000000000001" customHeight="1" x14ac:dyDescent="0.3">
      <c r="B422" s="101">
        <v>412</v>
      </c>
      <c r="C422" s="12" t="s">
        <v>34653</v>
      </c>
      <c r="D422" s="160" t="s">
        <v>755</v>
      </c>
      <c r="E422" s="36" t="s">
        <v>9650</v>
      </c>
      <c r="F422" s="104">
        <v>6.3</v>
      </c>
      <c r="G422" s="81" t="s">
        <v>704</v>
      </c>
      <c r="H422" s="82" t="s">
        <v>4081</v>
      </c>
      <c r="I422" s="101">
        <v>2008</v>
      </c>
      <c r="J422" s="101"/>
      <c r="K422" s="73">
        <v>3484519843</v>
      </c>
      <c r="L422" s="90">
        <f>IF(K422/1024 &gt;1,K422/1024," ")</f>
        <v>3402851.4091796875</v>
      </c>
      <c r="M422" s="90">
        <f>IF(K422/1048576 &gt;1,K422/1048576," ")</f>
        <v>3323.0970792770386</v>
      </c>
      <c r="N422" s="91">
        <f>IF(K422&gt;999999999,K422/1073741824," ")</f>
        <v>3.245211991481483</v>
      </c>
      <c r="O422" s="194" t="s">
        <v>17904</v>
      </c>
      <c r="P422" s="197" t="s">
        <v>18884</v>
      </c>
    </row>
    <row r="423" spans="2:16" ht="20.100000000000001" customHeight="1" x14ac:dyDescent="0.3">
      <c r="B423" s="101">
        <v>413</v>
      </c>
      <c r="C423" s="48" t="s">
        <v>34654</v>
      </c>
      <c r="D423" s="161" t="s">
        <v>6122</v>
      </c>
      <c r="E423" s="36" t="s">
        <v>9651</v>
      </c>
      <c r="F423" s="99">
        <v>5.8</v>
      </c>
      <c r="G423" s="101" t="s">
        <v>704</v>
      </c>
      <c r="H423" s="101" t="s">
        <v>5871</v>
      </c>
      <c r="I423" s="101">
        <v>2014</v>
      </c>
      <c r="J423" s="101"/>
      <c r="K423" s="90">
        <v>4339008024</v>
      </c>
      <c r="L423" s="90">
        <f>IF(K423/1024 &gt;1,K423/1024," ")</f>
        <v>4237312.5234375</v>
      </c>
      <c r="M423" s="90">
        <f>IF(K423/1048576 &gt;1,K423/1048576," ")</f>
        <v>4138.0005111694336</v>
      </c>
      <c r="N423" s="91">
        <f>IF(K423&gt;999999999,K423/1073741824," ")</f>
        <v>4.0410161241889</v>
      </c>
      <c r="O423" s="194" t="s">
        <v>17888</v>
      </c>
      <c r="P423" s="197" t="s">
        <v>18885</v>
      </c>
    </row>
    <row r="424" spans="2:16" ht="20.100000000000001" customHeight="1" x14ac:dyDescent="0.3">
      <c r="B424" s="101">
        <v>414</v>
      </c>
      <c r="C424" s="7" t="s">
        <v>34655</v>
      </c>
      <c r="D424" s="157" t="s">
        <v>8486</v>
      </c>
      <c r="E424" s="36" t="s">
        <v>9652</v>
      </c>
      <c r="F424" s="81">
        <v>5.7</v>
      </c>
      <c r="G424" s="13"/>
      <c r="H424" s="13" t="s">
        <v>5936</v>
      </c>
      <c r="I424" s="79">
        <v>2017</v>
      </c>
      <c r="J424" s="79"/>
      <c r="K424" s="73">
        <v>4043018240</v>
      </c>
      <c r="L424" s="90">
        <f>IF(K424/1024 &gt;1,K424/1024," ")</f>
        <v>3948260</v>
      </c>
      <c r="M424" s="90">
        <f>IF(K424/1048576 &gt;1,K424/1048576," ")</f>
        <v>3855.72265625</v>
      </c>
      <c r="N424" s="91">
        <f>IF(K424&gt;999999999,K424/1073741824," ")</f>
        <v>3.7653541564941406</v>
      </c>
      <c r="O424" s="199" t="s">
        <v>17525</v>
      </c>
      <c r="P424" s="197" t="s">
        <v>18886</v>
      </c>
    </row>
    <row r="425" spans="2:16" ht="20.100000000000001" customHeight="1" x14ac:dyDescent="0.3">
      <c r="B425" s="101">
        <v>415</v>
      </c>
      <c r="C425" s="7" t="s">
        <v>34656</v>
      </c>
      <c r="D425" s="159" t="s">
        <v>4699</v>
      </c>
      <c r="E425" s="36" t="s">
        <v>9653</v>
      </c>
      <c r="F425" s="104">
        <v>5.5</v>
      </c>
      <c r="G425" s="101" t="s">
        <v>704</v>
      </c>
      <c r="H425" s="101" t="s">
        <v>3782</v>
      </c>
      <c r="I425" s="101">
        <v>2013</v>
      </c>
      <c r="J425" s="101"/>
      <c r="K425" s="90">
        <v>3608713743</v>
      </c>
      <c r="L425" s="90">
        <f>IF(K425/1024 &gt;1,K425/1024," ")</f>
        <v>3524134.5146484375</v>
      </c>
      <c r="M425" s="90">
        <f>IF(K425/1048576 &gt;1,K425/1048576," ")</f>
        <v>3441.5376119613647</v>
      </c>
      <c r="N425" s="91">
        <f>IF(K425&gt;999999999,K425/1073741824," ")</f>
        <v>3.3608765741810203</v>
      </c>
      <c r="O425" s="194" t="s">
        <v>17905</v>
      </c>
      <c r="P425" s="197" t="s">
        <v>18887</v>
      </c>
    </row>
    <row r="426" spans="2:16" ht="20.100000000000001" customHeight="1" x14ac:dyDescent="0.3">
      <c r="B426" s="101">
        <v>416</v>
      </c>
      <c r="C426" s="12" t="s">
        <v>34657</v>
      </c>
      <c r="D426" s="159" t="s">
        <v>5657</v>
      </c>
      <c r="E426" s="36" t="s">
        <v>9654</v>
      </c>
      <c r="F426" s="104">
        <v>4</v>
      </c>
      <c r="G426" s="101" t="s">
        <v>704</v>
      </c>
      <c r="H426" s="101" t="s">
        <v>3737</v>
      </c>
      <c r="I426" s="101">
        <v>2013</v>
      </c>
      <c r="J426" s="101"/>
      <c r="K426" s="90">
        <v>2065131782</v>
      </c>
      <c r="L426" s="90">
        <f>IF(K426/1024 &gt;1,K426/1024," ")</f>
        <v>2016730.255859375</v>
      </c>
      <c r="M426" s="90">
        <f>IF(K426/1048576 &gt;1,K426/1048576," ")</f>
        <v>1969.4631404876709</v>
      </c>
      <c r="N426" s="91">
        <f>IF(K426&gt;999999999,K426/1073741824," ")</f>
        <v>1.9233038481324911</v>
      </c>
      <c r="O426" s="194" t="s">
        <v>17906</v>
      </c>
      <c r="P426" s="197" t="s">
        <v>18888</v>
      </c>
    </row>
    <row r="427" spans="2:16" ht="20.100000000000001" customHeight="1" x14ac:dyDescent="0.3">
      <c r="B427" s="101">
        <v>417</v>
      </c>
      <c r="C427" s="7" t="s">
        <v>34658</v>
      </c>
      <c r="D427" s="159" t="s">
        <v>4676</v>
      </c>
      <c r="E427" s="36" t="s">
        <v>9656</v>
      </c>
      <c r="F427" s="104">
        <v>5.6</v>
      </c>
      <c r="G427" s="101" t="s">
        <v>704</v>
      </c>
      <c r="H427" s="101" t="s">
        <v>3756</v>
      </c>
      <c r="I427" s="101">
        <v>1982</v>
      </c>
      <c r="J427" s="101"/>
      <c r="K427" s="90">
        <v>3410739061</v>
      </c>
      <c r="L427" s="90">
        <f>IF(K427/1024 &gt;1,K427/1024," ")</f>
        <v>3330799.8642578125</v>
      </c>
      <c r="M427" s="90">
        <f>IF(K427/1048576 &gt;1,K427/1048576," ")</f>
        <v>3252.73424243927</v>
      </c>
      <c r="N427" s="91">
        <f>IF(K427&gt;999999999,K427/1073741824," ")</f>
        <v>3.1764982836320996</v>
      </c>
      <c r="O427" s="194" t="s">
        <v>30054</v>
      </c>
      <c r="P427" s="197" t="s">
        <v>18890</v>
      </c>
    </row>
    <row r="428" spans="2:16" ht="20.100000000000001" customHeight="1" x14ac:dyDescent="0.3">
      <c r="B428" s="101">
        <v>418</v>
      </c>
      <c r="C428" s="20" t="s">
        <v>34659</v>
      </c>
      <c r="D428" s="161" t="s">
        <v>7552</v>
      </c>
      <c r="E428" s="36" t="s">
        <v>9657</v>
      </c>
      <c r="F428" s="99">
        <v>5.7</v>
      </c>
      <c r="G428" s="99"/>
      <c r="H428" s="105" t="s">
        <v>5877</v>
      </c>
      <c r="I428" s="101">
        <v>1978</v>
      </c>
      <c r="J428" s="116"/>
      <c r="K428" s="90">
        <v>4498043191</v>
      </c>
      <c r="L428" s="90">
        <f>IF(K428/1024 &gt;1,K428/1024," ")</f>
        <v>4392620.3037109375</v>
      </c>
      <c r="M428" s="90">
        <f>IF(K428/1048576 &gt;1,K428/1048576," ")</f>
        <v>4289.6682653427124</v>
      </c>
      <c r="N428" s="91">
        <f>IF(K428&gt;999999999,K428/1073741824," ")</f>
        <v>4.1891291653737426</v>
      </c>
      <c r="O428" s="194" t="s">
        <v>17908</v>
      </c>
      <c r="P428" s="197" t="s">
        <v>18891</v>
      </c>
    </row>
    <row r="429" spans="2:16" ht="20.100000000000001" customHeight="1" x14ac:dyDescent="0.3">
      <c r="B429" s="101">
        <v>419</v>
      </c>
      <c r="C429" s="29" t="s">
        <v>34660</v>
      </c>
      <c r="D429" s="157" t="s">
        <v>32378</v>
      </c>
      <c r="E429" s="36" t="s">
        <v>32379</v>
      </c>
      <c r="F429" s="131">
        <v>5.4</v>
      </c>
      <c r="G429" s="13" t="s">
        <v>704</v>
      </c>
      <c r="H429" s="13" t="s">
        <v>3744</v>
      </c>
      <c r="I429" s="133">
        <v>2021</v>
      </c>
      <c r="J429" s="74"/>
      <c r="K429" s="73">
        <v>4472393728</v>
      </c>
      <c r="L429" s="90">
        <f>IF(K429/1024 &gt;1,K429/1024," ")</f>
        <v>4367572</v>
      </c>
      <c r="M429" s="90">
        <f>IF(K429/1048576 &gt;1,K429/1048576," ")</f>
        <v>4265.20703125</v>
      </c>
      <c r="N429" s="91">
        <f>IF(K429&gt;999999999,K429/1073741824," ")</f>
        <v>4.1652412414550781</v>
      </c>
      <c r="O429" s="223" t="s">
        <v>32380</v>
      </c>
      <c r="P429" s="198" t="s">
        <v>32381</v>
      </c>
    </row>
    <row r="430" spans="2:16" ht="20.100000000000001" customHeight="1" x14ac:dyDescent="0.3">
      <c r="B430" s="101">
        <v>420</v>
      </c>
      <c r="C430" s="107" t="s">
        <v>41936</v>
      </c>
      <c r="D430" s="159" t="s">
        <v>3855</v>
      </c>
      <c r="E430" s="36" t="s">
        <v>9659</v>
      </c>
      <c r="F430" s="104">
        <v>6.2</v>
      </c>
      <c r="G430" s="101" t="s">
        <v>704</v>
      </c>
      <c r="H430" s="101" t="s">
        <v>3854</v>
      </c>
      <c r="I430" s="101">
        <v>2013</v>
      </c>
      <c r="J430" s="101"/>
      <c r="K430" s="90">
        <v>2357589899</v>
      </c>
      <c r="L430" s="90">
        <f>IF(K430/1024 &gt;1,K430/1024," ")</f>
        <v>2302333.8857421875</v>
      </c>
      <c r="M430" s="90">
        <f>IF(K430/1048576 &gt;1,K430/1048576," ")</f>
        <v>2248.372935295105</v>
      </c>
      <c r="N430" s="91">
        <f>IF(K430&gt;999999999,K430/1073741824," ")</f>
        <v>2.195676694624126</v>
      </c>
      <c r="O430" s="194" t="s">
        <v>17910</v>
      </c>
      <c r="P430" s="197" t="s">
        <v>18893</v>
      </c>
    </row>
    <row r="431" spans="2:16" ht="20.100000000000001" customHeight="1" x14ac:dyDescent="0.3">
      <c r="B431" s="101">
        <v>421</v>
      </c>
      <c r="C431" s="20" t="s">
        <v>33011</v>
      </c>
      <c r="D431" s="157" t="s">
        <v>32843</v>
      </c>
      <c r="E431" s="36" t="s">
        <v>32844</v>
      </c>
      <c r="F431" s="81">
        <v>5.4</v>
      </c>
      <c r="G431" s="13" t="s">
        <v>704</v>
      </c>
      <c r="H431" s="13" t="s">
        <v>3740</v>
      </c>
      <c r="I431" s="79">
        <v>2021</v>
      </c>
      <c r="J431" s="79"/>
      <c r="K431" s="73">
        <v>6746152960</v>
      </c>
      <c r="L431" s="90">
        <f>IF(K431/1024 &gt;1,K431/1024," ")</f>
        <v>6588040</v>
      </c>
      <c r="M431" s="90">
        <f>IF(K431/1048576 &gt;1,K431/1048576," ")</f>
        <v>6433.6328125</v>
      </c>
      <c r="N431" s="91">
        <f>IF(K431&gt;999999999,K431/1073741824," ")</f>
        <v>6.2828445434570313</v>
      </c>
      <c r="O431" s="194" t="s">
        <v>17528</v>
      </c>
      <c r="P431" s="197" t="s">
        <v>32845</v>
      </c>
    </row>
    <row r="432" spans="2:16" ht="20.100000000000001" customHeight="1" x14ac:dyDescent="0.3">
      <c r="B432" s="101">
        <v>422</v>
      </c>
      <c r="C432" s="12" t="s">
        <v>34629</v>
      </c>
      <c r="D432" s="160" t="s">
        <v>1871</v>
      </c>
      <c r="E432" s="36" t="s">
        <v>9661</v>
      </c>
      <c r="F432" s="104">
        <v>6.7</v>
      </c>
      <c r="G432" s="94"/>
      <c r="H432" s="94" t="s">
        <v>3941</v>
      </c>
      <c r="I432" s="101">
        <v>1981</v>
      </c>
      <c r="J432" s="101"/>
      <c r="K432" s="90">
        <v>1536845824</v>
      </c>
      <c r="L432" s="90">
        <f>IF(K432/1024 &gt;1,K432/1024," ")</f>
        <v>1500826</v>
      </c>
      <c r="M432" s="90">
        <f>IF(K432/1048576 &gt;1,K432/1048576," ")</f>
        <v>1465.650390625</v>
      </c>
      <c r="N432" s="91">
        <f>IF(K432&gt;999999999,K432/1073741824," ")</f>
        <v>1.4312992095947266</v>
      </c>
      <c r="O432" s="194" t="s">
        <v>17911</v>
      </c>
      <c r="P432" s="197" t="s">
        <v>18894</v>
      </c>
    </row>
    <row r="433" spans="2:16" ht="20.100000000000001" customHeight="1" x14ac:dyDescent="0.3">
      <c r="B433" s="101">
        <v>423</v>
      </c>
      <c r="C433" s="12" t="s">
        <v>34661</v>
      </c>
      <c r="D433" s="160" t="s">
        <v>658</v>
      </c>
      <c r="E433" s="36" t="s">
        <v>9662</v>
      </c>
      <c r="F433" s="104">
        <v>6.3</v>
      </c>
      <c r="G433" s="101" t="s">
        <v>704</v>
      </c>
      <c r="H433" s="101" t="s">
        <v>3739</v>
      </c>
      <c r="I433" s="101">
        <v>1966</v>
      </c>
      <c r="J433" s="101"/>
      <c r="K433" s="90">
        <v>4110383106</v>
      </c>
      <c r="L433" s="90">
        <f>IF(K433/1024 &gt;1,K433/1024," ")</f>
        <v>4014046.001953125</v>
      </c>
      <c r="M433" s="90">
        <f>IF(K433/1048576 &gt;1,K433/1048576," ")</f>
        <v>3919.9667987823486</v>
      </c>
      <c r="N433" s="91">
        <f>IF(K433&gt;999999999,K433/1073741824," ")</f>
        <v>3.8280925769358873</v>
      </c>
      <c r="O433" s="194" t="s">
        <v>17912</v>
      </c>
      <c r="P433" s="197" t="s">
        <v>18895</v>
      </c>
    </row>
    <row r="434" spans="2:16" ht="20.100000000000001" customHeight="1" x14ac:dyDescent="0.3">
      <c r="B434" s="101">
        <v>424</v>
      </c>
      <c r="C434" s="7" t="s">
        <v>34662</v>
      </c>
      <c r="D434" s="157" t="s">
        <v>9057</v>
      </c>
      <c r="E434" s="36" t="s">
        <v>9663</v>
      </c>
      <c r="F434" s="131">
        <v>5.7</v>
      </c>
      <c r="G434" s="13" t="s">
        <v>704</v>
      </c>
      <c r="H434" s="13" t="s">
        <v>3744</v>
      </c>
      <c r="I434" s="133">
        <v>2020</v>
      </c>
      <c r="J434" s="79"/>
      <c r="K434" s="73">
        <v>5132746752</v>
      </c>
      <c r="L434" s="90">
        <f>IF(K434/1024 &gt;1,K434/1024," ")</f>
        <v>5012448</v>
      </c>
      <c r="M434" s="90">
        <f>IF(K434/1048576 &gt;1,K434/1048576," ")</f>
        <v>4894.96875</v>
      </c>
      <c r="N434" s="91">
        <f>IF(K434&gt;999999999,K434/1073741824," ")</f>
        <v>4.780242919921875</v>
      </c>
      <c r="O434" s="199" t="s">
        <v>32995</v>
      </c>
      <c r="P434" s="197" t="s">
        <v>18896</v>
      </c>
    </row>
    <row r="435" spans="2:16" ht="20.100000000000001" customHeight="1" x14ac:dyDescent="0.3">
      <c r="B435" s="101">
        <v>425</v>
      </c>
      <c r="C435" s="29" t="s">
        <v>34663</v>
      </c>
      <c r="D435" s="160" t="s">
        <v>6013</v>
      </c>
      <c r="E435" s="36" t="s">
        <v>9664</v>
      </c>
      <c r="F435" s="99">
        <v>6.3</v>
      </c>
      <c r="G435" s="101"/>
      <c r="H435" s="101" t="s">
        <v>5910</v>
      </c>
      <c r="I435" s="101">
        <v>1948</v>
      </c>
      <c r="J435" s="101"/>
      <c r="K435" s="109">
        <v>2688203359</v>
      </c>
      <c r="L435" s="90">
        <f>IF(K435/1024 &gt;1,K435/1024," ")</f>
        <v>2625198.5927734375</v>
      </c>
      <c r="M435" s="90">
        <f>IF(K435/1048576 &gt;1,K435/1048576," ")</f>
        <v>2563.6705007553101</v>
      </c>
      <c r="N435" s="91">
        <f>IF(K435&gt;999999999,K435/1073741824," ")</f>
        <v>2.5035844733938575</v>
      </c>
      <c r="O435" s="194" t="s">
        <v>17913</v>
      </c>
      <c r="P435" s="197" t="s">
        <v>18897</v>
      </c>
    </row>
    <row r="436" spans="2:16" ht="20.100000000000001" customHeight="1" x14ac:dyDescent="0.3">
      <c r="B436" s="101">
        <v>426</v>
      </c>
      <c r="C436" s="7" t="s">
        <v>34664</v>
      </c>
      <c r="D436" s="159" t="s">
        <v>2747</v>
      </c>
      <c r="E436" s="36" t="s">
        <v>9665</v>
      </c>
      <c r="F436" s="104">
        <v>7.5</v>
      </c>
      <c r="G436" s="101" t="s">
        <v>704</v>
      </c>
      <c r="H436" s="101" t="s">
        <v>3772</v>
      </c>
      <c r="I436" s="94">
        <v>1988</v>
      </c>
      <c r="J436" s="94"/>
      <c r="K436" s="90">
        <v>4671199679</v>
      </c>
      <c r="L436" s="90">
        <f>IF(K436/1024 &gt;1,K436/1024," ")</f>
        <v>4561718.4365234375</v>
      </c>
      <c r="M436" s="90">
        <f>IF(K436/1048576 &gt;1,K436/1048576," ")</f>
        <v>4454.8031606674194</v>
      </c>
      <c r="N436" s="91">
        <f>IF(K436&gt;999999999,K436/1073741824," ")</f>
        <v>4.3503937115892768</v>
      </c>
      <c r="O436" s="194" t="s">
        <v>17914</v>
      </c>
      <c r="P436" s="197" t="s">
        <v>18898</v>
      </c>
    </row>
    <row r="437" spans="2:16" ht="20.100000000000001" customHeight="1" x14ac:dyDescent="0.3">
      <c r="B437" s="101">
        <v>427</v>
      </c>
      <c r="C437" s="12" t="s">
        <v>34176</v>
      </c>
      <c r="D437" s="261" t="s">
        <v>34165</v>
      </c>
      <c r="E437" s="36" t="s">
        <v>34166</v>
      </c>
      <c r="F437" s="131">
        <v>5.8</v>
      </c>
      <c r="G437" s="13"/>
      <c r="H437" s="13" t="s">
        <v>3744</v>
      </c>
      <c r="I437" s="79">
        <v>2022</v>
      </c>
      <c r="J437" s="74"/>
      <c r="K437" s="73">
        <v>5320597504</v>
      </c>
      <c r="L437" s="90">
        <f>IF(K437/1024 &gt;1,K437/1024," ")</f>
        <v>5195896</v>
      </c>
      <c r="M437" s="90">
        <f>IF(K437/1048576 &gt;1,K437/1048576," ")</f>
        <v>5074.1171875</v>
      </c>
      <c r="N437" s="91">
        <f>IF(K437&gt;999999999,K437/1073741824," ")</f>
        <v>4.9551925659179688</v>
      </c>
      <c r="O437" s="223" t="s">
        <v>34167</v>
      </c>
      <c r="P437" s="198" t="s">
        <v>34168</v>
      </c>
    </row>
    <row r="438" spans="2:16" ht="20.100000000000001" customHeight="1" x14ac:dyDescent="0.3">
      <c r="B438" s="101">
        <v>428</v>
      </c>
      <c r="C438" s="7" t="s">
        <v>42542</v>
      </c>
      <c r="D438" s="157" t="s">
        <v>7764</v>
      </c>
      <c r="E438" s="36" t="s">
        <v>9666</v>
      </c>
      <c r="F438" s="81">
        <v>6.9</v>
      </c>
      <c r="G438" s="81" t="s">
        <v>704</v>
      </c>
      <c r="H438" s="82" t="s">
        <v>5878</v>
      </c>
      <c r="I438" s="79">
        <v>1966</v>
      </c>
      <c r="J438" s="187"/>
      <c r="K438" s="73">
        <v>5157429455</v>
      </c>
      <c r="L438" s="90">
        <f>IF(K438/1024 &gt;1,K438/1024," ")</f>
        <v>5036552.2021484375</v>
      </c>
      <c r="M438" s="90">
        <f>IF(K438/1048576 &gt;1,K438/1048576," ")</f>
        <v>4918.5080099105835</v>
      </c>
      <c r="N438" s="91">
        <f>IF(K438&gt;999999999,K438/1073741824," ")</f>
        <v>4.8032304784283042</v>
      </c>
      <c r="O438" s="194" t="s">
        <v>17915</v>
      </c>
      <c r="P438" s="197" t="s">
        <v>18899</v>
      </c>
    </row>
    <row r="439" spans="2:16" ht="20.100000000000001" customHeight="1" x14ac:dyDescent="0.3">
      <c r="B439" s="101">
        <v>429</v>
      </c>
      <c r="C439" s="12" t="s">
        <v>34665</v>
      </c>
      <c r="D439" s="159" t="s">
        <v>1066</v>
      </c>
      <c r="E439" s="36" t="s">
        <v>9667</v>
      </c>
      <c r="F439" s="104">
        <v>5.7</v>
      </c>
      <c r="G439" s="101" t="s">
        <v>704</v>
      </c>
      <c r="H439" s="101" t="s">
        <v>3737</v>
      </c>
      <c r="I439" s="94">
        <v>1957</v>
      </c>
      <c r="J439" s="94"/>
      <c r="K439" s="90">
        <v>3764319085</v>
      </c>
      <c r="L439" s="90">
        <f>IF(K439/1024 &gt;1,K439/1024," ")</f>
        <v>3676092.8564453125</v>
      </c>
      <c r="M439" s="90">
        <f>IF(K439/1048576 &gt;1,K439/1048576," ")</f>
        <v>3589.9344301223755</v>
      </c>
      <c r="N439" s="91">
        <f>IF(K439&gt;999999999,K439/1073741824," ")</f>
        <v>3.5057953419163823</v>
      </c>
      <c r="O439" s="194" t="s">
        <v>17916</v>
      </c>
      <c r="P439" s="197" t="s">
        <v>18900</v>
      </c>
    </row>
    <row r="440" spans="2:16" ht="20.100000000000001" customHeight="1" x14ac:dyDescent="0.3">
      <c r="B440" s="101">
        <v>430</v>
      </c>
      <c r="C440" s="7" t="s">
        <v>34666</v>
      </c>
      <c r="D440" s="159" t="s">
        <v>5030</v>
      </c>
      <c r="E440" s="36" t="s">
        <v>9668</v>
      </c>
      <c r="F440" s="104">
        <v>6</v>
      </c>
      <c r="G440" s="99" t="s">
        <v>704</v>
      </c>
      <c r="H440" s="101" t="s">
        <v>6138</v>
      </c>
      <c r="I440" s="101">
        <v>1949</v>
      </c>
      <c r="J440" s="116"/>
      <c r="K440" s="90">
        <v>2139675685</v>
      </c>
      <c r="L440" s="90">
        <f>IF(K440/1024 &gt;1,K440/1024," ")</f>
        <v>2089527.0361328125</v>
      </c>
      <c r="M440" s="90">
        <f>IF(K440/1048576 &gt;1,K440/1048576," ")</f>
        <v>2040.5537462234497</v>
      </c>
      <c r="N440" s="91">
        <f>IF(K440&gt;999999999,K440/1073741824," ")</f>
        <v>1.9927282677963376</v>
      </c>
      <c r="O440" s="194" t="s">
        <v>17917</v>
      </c>
      <c r="P440" s="197" t="s">
        <v>30998</v>
      </c>
    </row>
    <row r="441" spans="2:16" ht="20.100000000000001" customHeight="1" x14ac:dyDescent="0.3">
      <c r="B441" s="101">
        <v>431</v>
      </c>
      <c r="C441" s="20" t="s">
        <v>42828</v>
      </c>
      <c r="D441" s="177" t="s">
        <v>42823</v>
      </c>
      <c r="E441" s="36" t="s">
        <v>42824</v>
      </c>
      <c r="F441" s="49">
        <v>7.5</v>
      </c>
      <c r="G441" s="13"/>
      <c r="H441" s="13" t="s">
        <v>42827</v>
      </c>
      <c r="I441" s="9">
        <v>2022</v>
      </c>
      <c r="J441" s="9"/>
      <c r="K441" s="45">
        <v>2357039104</v>
      </c>
      <c r="L441" s="90">
        <f>IF(K441/1024 &gt;1,K441/1024," ")</f>
        <v>2301796</v>
      </c>
      <c r="M441" s="90">
        <f>IF(K441/1048576 &gt;1,K441/1048576," ")</f>
        <v>2247.84765625</v>
      </c>
      <c r="N441" s="91">
        <f>IF(K441&gt;999999999,K441/1073741824," ")</f>
        <v>2.1951637268066406</v>
      </c>
      <c r="O441" s="194" t="s">
        <v>42825</v>
      </c>
      <c r="P441" s="197" t="s">
        <v>42826</v>
      </c>
    </row>
    <row r="442" spans="2:16" ht="20.100000000000001" customHeight="1" x14ac:dyDescent="0.3">
      <c r="B442" s="101">
        <v>432</v>
      </c>
      <c r="C442" s="7" t="s">
        <v>34667</v>
      </c>
      <c r="D442" s="159" t="s">
        <v>3231</v>
      </c>
      <c r="E442" s="36" t="s">
        <v>34667</v>
      </c>
      <c r="F442" s="104">
        <v>7.3</v>
      </c>
      <c r="G442" s="101" t="s">
        <v>704</v>
      </c>
      <c r="H442" s="101" t="s">
        <v>3744</v>
      </c>
      <c r="I442" s="101">
        <v>2012</v>
      </c>
      <c r="J442" s="101"/>
      <c r="K442" s="90">
        <v>4581377129</v>
      </c>
      <c r="L442" s="90">
        <f>IF(K442/1024 &gt;1,K442/1024," ")</f>
        <v>4474001.1025390625</v>
      </c>
      <c r="M442" s="90">
        <f>IF(K442/1048576 &gt;1,K442/1048576," ")</f>
        <v>4369.1417016983032</v>
      </c>
      <c r="N442" s="91">
        <f>IF(K442&gt;999999999,K442/1073741824," ")</f>
        <v>4.2667399430647492</v>
      </c>
      <c r="O442" s="194" t="s">
        <v>17918</v>
      </c>
      <c r="P442" s="197" t="s">
        <v>18901</v>
      </c>
    </row>
    <row r="443" spans="2:16" ht="20.100000000000001" customHeight="1" x14ac:dyDescent="0.3">
      <c r="B443" s="101">
        <v>433</v>
      </c>
      <c r="C443" s="20" t="s">
        <v>34025</v>
      </c>
      <c r="D443" s="261" t="s">
        <v>33642</v>
      </c>
      <c r="E443" s="36" t="s">
        <v>33643</v>
      </c>
      <c r="F443" s="81">
        <v>6.7</v>
      </c>
      <c r="G443" s="13"/>
      <c r="H443" s="13" t="s">
        <v>3744</v>
      </c>
      <c r="I443" s="79">
        <v>2021</v>
      </c>
      <c r="J443" s="79"/>
      <c r="K443" s="73">
        <v>5012549632</v>
      </c>
      <c r="L443" s="90">
        <f>IF(K443/1024 &gt;1,K443/1024," ")</f>
        <v>4895068</v>
      </c>
      <c r="M443" s="90">
        <f>IF(K443/1048576 &gt;1,K443/1048576," ")</f>
        <v>4780.33984375</v>
      </c>
      <c r="N443" s="91">
        <f>IF(K443&gt;999999999,K443/1073741824," ")</f>
        <v>4.6683006286621094</v>
      </c>
      <c r="O443" s="223" t="s">
        <v>19707</v>
      </c>
      <c r="P443" s="198" t="s">
        <v>33644</v>
      </c>
    </row>
    <row r="444" spans="2:16" ht="20.100000000000001" customHeight="1" x14ac:dyDescent="0.3">
      <c r="B444" s="101">
        <v>434</v>
      </c>
      <c r="C444" s="111" t="s">
        <v>34668</v>
      </c>
      <c r="D444" s="159" t="s">
        <v>6057</v>
      </c>
      <c r="E444" s="36" t="s">
        <v>9669</v>
      </c>
      <c r="F444" s="99">
        <v>7.4</v>
      </c>
      <c r="G444" s="99" t="s">
        <v>704</v>
      </c>
      <c r="H444" s="105" t="s">
        <v>5892</v>
      </c>
      <c r="I444" s="101">
        <v>1957</v>
      </c>
      <c r="J444" s="101"/>
      <c r="K444" s="90">
        <v>2844447722</v>
      </c>
      <c r="L444" s="90">
        <f>IF(K444/1024 &gt;1,K444/1024," ")</f>
        <v>2777780.978515625</v>
      </c>
      <c r="M444" s="90">
        <f>IF(K444/1048576 &gt;1,K444/1048576," ")</f>
        <v>2712.676736831665</v>
      </c>
      <c r="N444" s="91">
        <f>IF(K444&gt;999999999,K444/1073741824," ")</f>
        <v>2.6490983758121729</v>
      </c>
      <c r="O444" s="194" t="s">
        <v>17766</v>
      </c>
      <c r="P444" s="197" t="s">
        <v>18902</v>
      </c>
    </row>
    <row r="445" spans="2:16" ht="20.100000000000001" customHeight="1" x14ac:dyDescent="0.3">
      <c r="B445" s="101">
        <v>435</v>
      </c>
      <c r="C445" s="12" t="s">
        <v>34630</v>
      </c>
      <c r="D445" s="160" t="s">
        <v>48</v>
      </c>
      <c r="E445" s="36" t="s">
        <v>9678</v>
      </c>
      <c r="F445" s="104">
        <v>5.7</v>
      </c>
      <c r="G445" s="94"/>
      <c r="H445" s="94" t="s">
        <v>3942</v>
      </c>
      <c r="I445" s="101">
        <v>2007</v>
      </c>
      <c r="J445" s="101"/>
      <c r="K445" s="90">
        <v>735856640</v>
      </c>
      <c r="L445" s="90">
        <f>IF(K445/1024 &gt;1,K445/1024," ")</f>
        <v>718610</v>
      </c>
      <c r="M445" s="90">
        <f>IF(K445/1048576 &gt;1,K445/1048576," ")</f>
        <v>701.767578125</v>
      </c>
      <c r="N445" s="91" t="str">
        <f>IF(K445&gt;999999999,K445/1073741824," ")</f>
        <v xml:space="preserve"> </v>
      </c>
      <c r="O445" s="199" t="s">
        <v>17525</v>
      </c>
      <c r="P445" s="197" t="s">
        <v>18903</v>
      </c>
    </row>
    <row r="446" spans="2:16" ht="20.100000000000001" customHeight="1" x14ac:dyDescent="0.3">
      <c r="B446" s="101">
        <v>436</v>
      </c>
      <c r="C446" s="102" t="s">
        <v>34669</v>
      </c>
      <c r="D446" s="159" t="s">
        <v>5170</v>
      </c>
      <c r="E446" s="36" t="s">
        <v>9670</v>
      </c>
      <c r="F446" s="104">
        <v>7</v>
      </c>
      <c r="G446" s="101" t="s">
        <v>704</v>
      </c>
      <c r="H446" s="101" t="s">
        <v>3933</v>
      </c>
      <c r="I446" s="101">
        <v>1939</v>
      </c>
      <c r="J446" s="101"/>
      <c r="K446" s="90">
        <v>4602869752</v>
      </c>
      <c r="L446" s="90">
        <f>IF(K446/1024 &gt;1,K446/1024," ")</f>
        <v>4494989.9921875</v>
      </c>
      <c r="M446" s="90">
        <f>IF(K446/1048576 &gt;1,K446/1048576," ")</f>
        <v>4389.6386642456055</v>
      </c>
      <c r="N446" s="91">
        <f>IF(K446&gt;999999999,K446/1073741824," ")</f>
        <v>4.2867565080523491</v>
      </c>
      <c r="O446" s="194" t="s">
        <v>17919</v>
      </c>
      <c r="P446" s="197" t="s">
        <v>18904</v>
      </c>
    </row>
    <row r="447" spans="2:16" ht="20.100000000000001" customHeight="1" x14ac:dyDescent="0.3">
      <c r="B447" s="101">
        <v>437</v>
      </c>
      <c r="C447" s="12" t="s">
        <v>42543</v>
      </c>
      <c r="D447" s="178" t="s">
        <v>8998</v>
      </c>
      <c r="E447" s="36" t="s">
        <v>9671</v>
      </c>
      <c r="F447" s="131">
        <v>5.3</v>
      </c>
      <c r="G447" s="13" t="s">
        <v>704</v>
      </c>
      <c r="H447" s="13" t="s">
        <v>3740</v>
      </c>
      <c r="I447" s="133">
        <v>2020</v>
      </c>
      <c r="J447" s="74"/>
      <c r="K447" s="73">
        <v>5534478336</v>
      </c>
      <c r="L447" s="90">
        <f>IF(K447/1024 &gt;1,K447/1024," ")</f>
        <v>5404764</v>
      </c>
      <c r="M447" s="90">
        <f>IF(K447/1048576 &gt;1,K447/1048576," ")</f>
        <v>5278.08984375</v>
      </c>
      <c r="N447" s="91">
        <f>IF(K447&gt;999999999,K447/1073741824," ")</f>
        <v>5.1543846130371094</v>
      </c>
      <c r="O447" s="194" t="s">
        <v>17920</v>
      </c>
      <c r="P447" s="197" t="s">
        <v>18905</v>
      </c>
    </row>
    <row r="448" spans="2:16" ht="20.100000000000001" customHeight="1" x14ac:dyDescent="0.3">
      <c r="B448" s="101">
        <v>438</v>
      </c>
      <c r="C448" s="109" t="s">
        <v>34670</v>
      </c>
      <c r="D448" s="159" t="s">
        <v>1088</v>
      </c>
      <c r="E448" s="36" t="s">
        <v>9672</v>
      </c>
      <c r="F448" s="104">
        <v>6.6</v>
      </c>
      <c r="G448" s="94" t="s">
        <v>704</v>
      </c>
      <c r="H448" s="94" t="s">
        <v>3744</v>
      </c>
      <c r="I448" s="94">
        <v>1999</v>
      </c>
      <c r="J448" s="94"/>
      <c r="K448" s="90">
        <v>4619530010</v>
      </c>
      <c r="L448" s="90">
        <f>IF(K448/1024 &gt;1,K448/1024," ")</f>
        <v>4511259.775390625</v>
      </c>
      <c r="M448" s="90">
        <f>IF(K448/1048576 &gt;1,K448/1048576," ")</f>
        <v>4405.5271244049072</v>
      </c>
      <c r="N448" s="91">
        <f>IF(K448&gt;999999999,K448/1073741824," ")</f>
        <v>4.3022725824266672</v>
      </c>
      <c r="O448" s="194" t="s">
        <v>17921</v>
      </c>
      <c r="P448" s="197" t="s">
        <v>18906</v>
      </c>
    </row>
    <row r="449" spans="2:16" ht="20.100000000000001" customHeight="1" x14ac:dyDescent="0.3">
      <c r="B449" s="101">
        <v>439</v>
      </c>
      <c r="C449" s="109" t="s">
        <v>34671</v>
      </c>
      <c r="D449" s="160" t="s">
        <v>49</v>
      </c>
      <c r="E449" s="36" t="s">
        <v>9673</v>
      </c>
      <c r="F449" s="104">
        <v>6.8</v>
      </c>
      <c r="G449" s="13" t="s">
        <v>704</v>
      </c>
      <c r="H449" s="13" t="s">
        <v>3741</v>
      </c>
      <c r="I449" s="101">
        <v>2007</v>
      </c>
      <c r="J449" s="101"/>
      <c r="K449" s="73">
        <v>7229509632</v>
      </c>
      <c r="L449" s="90">
        <f>IF(K449/1024 &gt;1,K449/1024," ")</f>
        <v>7060068</v>
      </c>
      <c r="M449" s="90">
        <f>IF(K449/1048576 &gt;1,K449/1048576," ")</f>
        <v>6894.59765625</v>
      </c>
      <c r="N449" s="91">
        <f>IF(K449&gt;999999999,K449/1073741824," ")</f>
        <v>6.7330055236816406</v>
      </c>
      <c r="O449" s="194" t="s">
        <v>17922</v>
      </c>
      <c r="P449" s="197" t="s">
        <v>18907</v>
      </c>
    </row>
    <row r="450" spans="2:16" ht="20.100000000000001" customHeight="1" x14ac:dyDescent="0.3">
      <c r="B450" s="101">
        <v>440</v>
      </c>
      <c r="C450" s="109" t="s">
        <v>34672</v>
      </c>
      <c r="D450" s="159" t="s">
        <v>3472</v>
      </c>
      <c r="E450" s="36" t="s">
        <v>34631</v>
      </c>
      <c r="F450" s="104">
        <v>6.5</v>
      </c>
      <c r="G450" s="101" t="s">
        <v>704</v>
      </c>
      <c r="H450" s="101" t="s">
        <v>3762</v>
      </c>
      <c r="I450" s="101">
        <v>2011</v>
      </c>
      <c r="J450" s="101"/>
      <c r="K450" s="90">
        <v>3905025816</v>
      </c>
      <c r="L450" s="90">
        <f>IF(K450/1024 &gt;1,K450/1024," ")</f>
        <v>3813501.7734375</v>
      </c>
      <c r="M450" s="90">
        <f>IF(K450/1048576 &gt;1,K450/1048576," ")</f>
        <v>3724.1228256225586</v>
      </c>
      <c r="N450" s="91">
        <f>IF(K450&gt;999999999,K450/1073741824," ")</f>
        <v>3.6368386968970299</v>
      </c>
      <c r="O450" s="194" t="s">
        <v>17924</v>
      </c>
      <c r="P450" s="197" t="s">
        <v>18909</v>
      </c>
    </row>
    <row r="451" spans="2:16" ht="20.100000000000001" customHeight="1" x14ac:dyDescent="0.3">
      <c r="B451" s="101">
        <v>441</v>
      </c>
      <c r="C451" s="109" t="s">
        <v>34673</v>
      </c>
      <c r="D451" s="160" t="s">
        <v>661</v>
      </c>
      <c r="E451" s="36" t="s">
        <v>9675</v>
      </c>
      <c r="F451" s="104">
        <v>4.2</v>
      </c>
      <c r="G451" s="94" t="s">
        <v>704</v>
      </c>
      <c r="H451" s="94" t="s">
        <v>3747</v>
      </c>
      <c r="I451" s="101">
        <v>1986</v>
      </c>
      <c r="J451" s="101"/>
      <c r="K451" s="108">
        <v>2109086180</v>
      </c>
      <c r="L451" s="90">
        <f>IF(K451/1024 &gt;1,K451/1024," ")</f>
        <v>2059654.47265625</v>
      </c>
      <c r="M451" s="90">
        <f>IF(K451/1048576 &gt;1,K451/1048576," ")</f>
        <v>2011.3813209533691</v>
      </c>
      <c r="N451" s="91">
        <f>IF(K451&gt;999999999,K451/1073741824," ")</f>
        <v>1.9642395712435246</v>
      </c>
      <c r="O451" s="194" t="s">
        <v>17925</v>
      </c>
      <c r="P451" s="197" t="s">
        <v>18910</v>
      </c>
    </row>
    <row r="452" spans="2:16" ht="20.100000000000001" customHeight="1" x14ac:dyDescent="0.3">
      <c r="B452" s="101">
        <v>442</v>
      </c>
      <c r="C452" s="109" t="s">
        <v>34674</v>
      </c>
      <c r="D452" s="159" t="s">
        <v>192</v>
      </c>
      <c r="E452" s="36" t="s">
        <v>9676</v>
      </c>
      <c r="F452" s="104">
        <v>5.7</v>
      </c>
      <c r="G452" s="121" t="s">
        <v>704</v>
      </c>
      <c r="H452" s="121" t="s">
        <v>3744</v>
      </c>
      <c r="I452" s="94">
        <v>1998</v>
      </c>
      <c r="J452" s="94"/>
      <c r="K452" s="90">
        <v>6479427490</v>
      </c>
      <c r="L452" s="90">
        <f>IF(K452/1024 &gt;1,K452/1024," ")</f>
        <v>6327565.908203125</v>
      </c>
      <c r="M452" s="90">
        <f>IF(K452/1048576 &gt;1,K452/1048576," ")</f>
        <v>6179.2635822296143</v>
      </c>
      <c r="N452" s="91">
        <f>IF(K452&gt;999999999,K452/1073741824," ")</f>
        <v>6.0344370920211077</v>
      </c>
      <c r="O452" s="194" t="s">
        <v>17926</v>
      </c>
      <c r="P452" s="197" t="s">
        <v>18911</v>
      </c>
    </row>
    <row r="453" spans="2:16" ht="20.100000000000001" customHeight="1" x14ac:dyDescent="0.3">
      <c r="B453" s="101">
        <v>443</v>
      </c>
      <c r="C453" s="109" t="s">
        <v>34675</v>
      </c>
      <c r="D453" s="160" t="s">
        <v>5218</v>
      </c>
      <c r="E453" s="36" t="s">
        <v>9677</v>
      </c>
      <c r="F453" s="104">
        <v>6.3</v>
      </c>
      <c r="G453" s="101" t="s">
        <v>704</v>
      </c>
      <c r="H453" s="101" t="s">
        <v>4372</v>
      </c>
      <c r="I453" s="101">
        <v>1988</v>
      </c>
      <c r="J453" s="101"/>
      <c r="K453" s="90">
        <v>4942232738</v>
      </c>
      <c r="L453" s="90">
        <f>IF(K453/1024 &gt;1,K453/1024," ")</f>
        <v>4826399.158203125</v>
      </c>
      <c r="M453" s="90">
        <f>IF(K453/1048576 &gt;1,K453/1048576," ")</f>
        <v>4713.2804279327393</v>
      </c>
      <c r="N453" s="91">
        <f>IF(K453&gt;999999999,K453/1073741824," ")</f>
        <v>4.6028129179030657</v>
      </c>
      <c r="O453" s="194" t="s">
        <v>17927</v>
      </c>
      <c r="P453" s="197" t="s">
        <v>18912</v>
      </c>
    </row>
    <row r="454" spans="2:16" ht="20.100000000000001" customHeight="1" x14ac:dyDescent="0.3">
      <c r="B454" s="101">
        <v>444</v>
      </c>
      <c r="C454" s="12" t="s">
        <v>34676</v>
      </c>
      <c r="D454" s="160" t="s">
        <v>1889</v>
      </c>
      <c r="E454" s="36" t="s">
        <v>9679</v>
      </c>
      <c r="F454" s="104">
        <v>6</v>
      </c>
      <c r="G454" s="13" t="s">
        <v>704</v>
      </c>
      <c r="H454" s="13" t="s">
        <v>5878</v>
      </c>
      <c r="I454" s="101">
        <v>2007</v>
      </c>
      <c r="J454" s="101"/>
      <c r="K454" s="73">
        <v>3369381888</v>
      </c>
      <c r="L454" s="90">
        <f>IF(K454/1024 &gt;1,K454/1024," ")</f>
        <v>3290412</v>
      </c>
      <c r="M454" s="90">
        <f>IF(K454/1048576 &gt;1,K454/1048576," ")</f>
        <v>3213.29296875</v>
      </c>
      <c r="N454" s="91">
        <f>IF(K454&gt;999999999,K454/1073741824," ")</f>
        <v>3.1379814147949219</v>
      </c>
      <c r="O454" s="194" t="s">
        <v>17928</v>
      </c>
      <c r="P454" s="197" t="s">
        <v>18913</v>
      </c>
    </row>
    <row r="455" spans="2:16" ht="20.100000000000001" customHeight="1" x14ac:dyDescent="0.3">
      <c r="B455" s="101">
        <v>445</v>
      </c>
      <c r="C455" s="109" t="s">
        <v>34677</v>
      </c>
      <c r="D455" s="168" t="s">
        <v>6877</v>
      </c>
      <c r="E455" s="36" t="s">
        <v>9680</v>
      </c>
      <c r="F455" s="99">
        <v>5.6</v>
      </c>
      <c r="G455" s="99" t="s">
        <v>704</v>
      </c>
      <c r="H455" s="105" t="s">
        <v>4081</v>
      </c>
      <c r="I455" s="101">
        <v>2016</v>
      </c>
      <c r="J455" s="115"/>
      <c r="K455" s="90">
        <v>3814932587</v>
      </c>
      <c r="L455" s="90">
        <f>IF(K455/1024 &gt;1,K455/1024," ")</f>
        <v>3725520.1044921875</v>
      </c>
      <c r="M455" s="90">
        <f>IF(K455/1048576 &gt;1,K455/1048576," ")</f>
        <v>3638.2032270431519</v>
      </c>
      <c r="N455" s="91">
        <f>IF(K455&gt;999999999,K455/1073741824," ")</f>
        <v>3.552932838909328</v>
      </c>
      <c r="O455" s="194" t="s">
        <v>17929</v>
      </c>
      <c r="P455" s="197" t="s">
        <v>18914</v>
      </c>
    </row>
    <row r="456" spans="2:16" ht="20.100000000000001" customHeight="1" x14ac:dyDescent="0.3">
      <c r="B456" s="101">
        <v>446</v>
      </c>
      <c r="C456" s="12" t="s">
        <v>42544</v>
      </c>
      <c r="D456" s="174" t="s">
        <v>7531</v>
      </c>
      <c r="E456" s="254" t="s">
        <v>9681</v>
      </c>
      <c r="F456" s="99">
        <v>6</v>
      </c>
      <c r="G456" s="99" t="s">
        <v>704</v>
      </c>
      <c r="H456" s="105" t="s">
        <v>5878</v>
      </c>
      <c r="I456" s="101">
        <v>2014</v>
      </c>
      <c r="J456" s="101"/>
      <c r="K456" s="90">
        <v>4436507874</v>
      </c>
      <c r="L456" s="90">
        <f>IF(K456/1024 &gt;1,K456/1024," ")</f>
        <v>4332527.220703125</v>
      </c>
      <c r="M456" s="90">
        <f>IF(K456/1048576 &gt;1,K456/1048576," ")</f>
        <v>4230.9836139678955</v>
      </c>
      <c r="N456" s="91">
        <f>IF(K456&gt;999999999,K456/1073741824," ")</f>
        <v>4.131819935515523</v>
      </c>
      <c r="O456" s="194" t="s">
        <v>17930</v>
      </c>
      <c r="P456" s="197" t="s">
        <v>18915</v>
      </c>
    </row>
    <row r="457" spans="2:16" ht="20.100000000000001" customHeight="1" x14ac:dyDescent="0.3">
      <c r="B457" s="101">
        <v>447</v>
      </c>
      <c r="C457" s="109" t="s">
        <v>34678</v>
      </c>
      <c r="D457" s="164" t="s">
        <v>4633</v>
      </c>
      <c r="E457" s="36" t="s">
        <v>9682</v>
      </c>
      <c r="F457" s="104">
        <v>5.7</v>
      </c>
      <c r="G457" s="101" t="s">
        <v>704</v>
      </c>
      <c r="H457" s="101" t="s">
        <v>3744</v>
      </c>
      <c r="I457" s="101">
        <v>2009</v>
      </c>
      <c r="J457" s="101"/>
      <c r="K457" s="90">
        <v>4692589473</v>
      </c>
      <c r="L457" s="90">
        <f>IF(K457/1024 &gt;1,K457/1024," ")</f>
        <v>4582606.9072265625</v>
      </c>
      <c r="M457" s="90">
        <f>IF(K457/1048576 &gt;1,K457/1048576," ")</f>
        <v>4475.2020578384399</v>
      </c>
      <c r="N457" s="91">
        <f>IF(K457&gt;999999999,K457/1073741824," ")</f>
        <v>4.3703145096078515</v>
      </c>
      <c r="O457" s="194" t="s">
        <v>17931</v>
      </c>
      <c r="P457" s="197" t="s">
        <v>18916</v>
      </c>
    </row>
    <row r="458" spans="2:16" ht="20.100000000000001" customHeight="1" x14ac:dyDescent="0.3">
      <c r="B458" s="101">
        <v>448</v>
      </c>
      <c r="C458" s="102" t="s">
        <v>41291</v>
      </c>
      <c r="D458" s="159" t="s">
        <v>4966</v>
      </c>
      <c r="E458" s="36" t="s">
        <v>16068</v>
      </c>
      <c r="F458" s="104">
        <v>4.4000000000000004</v>
      </c>
      <c r="G458" s="101" t="s">
        <v>704</v>
      </c>
      <c r="H458" s="101" t="s">
        <v>4936</v>
      </c>
      <c r="I458" s="101">
        <v>2013</v>
      </c>
      <c r="J458" s="101"/>
      <c r="K458" s="90">
        <v>4472135654</v>
      </c>
      <c r="L458" s="90">
        <f>IF(K458/1024 &gt;1,K458/1024," ")</f>
        <v>4367319.974609375</v>
      </c>
      <c r="M458" s="90">
        <f>IF(K458/1048576 &gt;1,K458/1048576," ")</f>
        <v>4264.9609127044678</v>
      </c>
      <c r="N458" s="91">
        <f>IF(K458&gt;999999999,K458/1073741824," ")</f>
        <v>4.1650008913129568</v>
      </c>
      <c r="O458" s="194" t="s">
        <v>27545</v>
      </c>
      <c r="P458" s="197" t="s">
        <v>31558</v>
      </c>
    </row>
    <row r="459" spans="2:16" ht="20.100000000000001" customHeight="1" x14ac:dyDescent="0.3">
      <c r="B459" s="101">
        <v>449</v>
      </c>
      <c r="C459" s="7" t="s">
        <v>34632</v>
      </c>
      <c r="D459" s="159" t="s">
        <v>1394</v>
      </c>
      <c r="E459" s="36" t="s">
        <v>9683</v>
      </c>
      <c r="F459" s="104">
        <v>4.7</v>
      </c>
      <c r="G459" s="94"/>
      <c r="H459" s="94" t="s">
        <v>3775</v>
      </c>
      <c r="I459" s="94">
        <v>2004</v>
      </c>
      <c r="J459" s="94"/>
      <c r="K459" s="108">
        <v>2628063780</v>
      </c>
      <c r="L459" s="90">
        <f>IF(K459/1024 &gt;1,K459/1024," ")</f>
        <v>2566468.53515625</v>
      </c>
      <c r="M459" s="90">
        <f>IF(K459/1048576 &gt;1,K459/1048576," ")</f>
        <v>2506.3169288635254</v>
      </c>
      <c r="N459" s="91">
        <f>IF(K459&gt;999999999,K459/1073741824," ")</f>
        <v>2.4475751258432865</v>
      </c>
      <c r="O459" s="194" t="s">
        <v>17932</v>
      </c>
      <c r="P459" s="197" t="s">
        <v>18917</v>
      </c>
    </row>
    <row r="460" spans="2:16" ht="20.100000000000001" customHeight="1" x14ac:dyDescent="0.3">
      <c r="B460" s="101">
        <v>450</v>
      </c>
      <c r="C460" s="102" t="s">
        <v>34679</v>
      </c>
      <c r="D460" s="159" t="s">
        <v>5666</v>
      </c>
      <c r="E460" s="36" t="s">
        <v>9684</v>
      </c>
      <c r="F460" s="104">
        <v>8.1</v>
      </c>
      <c r="G460" s="101" t="s">
        <v>704</v>
      </c>
      <c r="H460" s="101" t="s">
        <v>5230</v>
      </c>
      <c r="I460" s="101">
        <v>1944</v>
      </c>
      <c r="J460" s="101"/>
      <c r="K460" s="90">
        <v>3883002451</v>
      </c>
      <c r="L460" s="90">
        <f>IF(K460/1024 &gt;1,K460/1024," ")</f>
        <v>3791994.5810546875</v>
      </c>
      <c r="M460" s="90">
        <f>IF(K460/1048576 &gt;1,K460/1048576," ")</f>
        <v>3703.1197080612183</v>
      </c>
      <c r="N460" s="91">
        <f>IF(K460&gt;999999999,K460/1073741824," ")</f>
        <v>3.6163278399035335</v>
      </c>
      <c r="O460" s="194" t="s">
        <v>17933</v>
      </c>
      <c r="P460" s="197" t="s">
        <v>18918</v>
      </c>
    </row>
    <row r="461" spans="2:16" ht="20.100000000000001" customHeight="1" x14ac:dyDescent="0.3">
      <c r="B461" s="101">
        <v>451</v>
      </c>
      <c r="C461" s="20" t="s">
        <v>34026</v>
      </c>
      <c r="D461" s="261" t="s">
        <v>33960</v>
      </c>
      <c r="E461" s="36" t="s">
        <v>33961</v>
      </c>
      <c r="F461" s="131">
        <v>6.4</v>
      </c>
      <c r="G461" s="13"/>
      <c r="H461" s="13" t="s">
        <v>3744</v>
      </c>
      <c r="I461" s="79">
        <v>2021</v>
      </c>
      <c r="J461" s="79"/>
      <c r="K461" s="73">
        <v>1930543104</v>
      </c>
      <c r="L461" s="90">
        <f>IF(K461/1024 &gt;1,K461/1024," ")</f>
        <v>1885296</v>
      </c>
      <c r="M461" s="90">
        <f>IF(K461/1048576 &gt;1,K461/1048576," ")</f>
        <v>1841.109375</v>
      </c>
      <c r="N461" s="91">
        <f>IF(K461&gt;999999999,K461/1073741824," ")</f>
        <v>1.7979583740234375</v>
      </c>
      <c r="O461" s="223" t="s">
        <v>33962</v>
      </c>
      <c r="P461" s="198" t="s">
        <v>33963</v>
      </c>
    </row>
    <row r="462" spans="2:16" ht="20.100000000000001" customHeight="1" x14ac:dyDescent="0.3">
      <c r="B462" s="101">
        <v>452</v>
      </c>
      <c r="C462" s="109" t="s">
        <v>34681</v>
      </c>
      <c r="D462" s="168" t="s">
        <v>6798</v>
      </c>
      <c r="E462" s="36" t="s">
        <v>9686</v>
      </c>
      <c r="F462" s="99">
        <v>5.3</v>
      </c>
      <c r="G462" s="99" t="s">
        <v>704</v>
      </c>
      <c r="H462" s="101" t="s">
        <v>5892</v>
      </c>
      <c r="I462" s="101">
        <v>1981</v>
      </c>
      <c r="J462" s="115"/>
      <c r="K462" s="90">
        <v>2111706137</v>
      </c>
      <c r="L462" s="90">
        <f>IF(K462/1024 &gt;1,K462/1024," ")</f>
        <v>2062213.0244140625</v>
      </c>
      <c r="M462" s="90">
        <f>IF(K462/1048576 &gt;1,K462/1048576," ")</f>
        <v>2013.8799066543579</v>
      </c>
      <c r="N462" s="91">
        <f>IF(K462&gt;999999999,K462/1073741824," ")</f>
        <v>1.9666795963421464</v>
      </c>
      <c r="O462" s="199" t="s">
        <v>17521</v>
      </c>
      <c r="P462" s="197" t="s">
        <v>18920</v>
      </c>
    </row>
    <row r="463" spans="2:16" ht="20.100000000000001" customHeight="1" x14ac:dyDescent="0.3">
      <c r="B463" s="101">
        <v>453</v>
      </c>
      <c r="C463" s="48" t="s">
        <v>34682</v>
      </c>
      <c r="D463" s="157" t="s">
        <v>8665</v>
      </c>
      <c r="E463" s="36" t="s">
        <v>9687</v>
      </c>
      <c r="F463" s="81">
        <v>6.4</v>
      </c>
      <c r="G463" s="13" t="s">
        <v>704</v>
      </c>
      <c r="H463" s="13" t="s">
        <v>3744</v>
      </c>
      <c r="I463" s="79">
        <v>2018</v>
      </c>
      <c r="J463" s="139"/>
      <c r="K463" s="73">
        <v>4730470400</v>
      </c>
      <c r="L463" s="90">
        <f>IF(K463/1024 &gt;1,K463/1024," ")</f>
        <v>4619600</v>
      </c>
      <c r="M463" s="90">
        <f>IF(K463/1048576 &gt;1,K463/1048576," ")</f>
        <v>4511.328125</v>
      </c>
      <c r="N463" s="91">
        <f>IF(K463&gt;999999999,K463/1073741824," ")</f>
        <v>4.4055938720703125</v>
      </c>
      <c r="O463" s="194" t="s">
        <v>17935</v>
      </c>
      <c r="P463" s="197" t="s">
        <v>18921</v>
      </c>
    </row>
    <row r="464" spans="2:16" ht="20.100000000000001" customHeight="1" x14ac:dyDescent="0.3">
      <c r="B464" s="101">
        <v>454</v>
      </c>
      <c r="C464" s="109" t="s">
        <v>36643</v>
      </c>
      <c r="D464" s="160" t="s">
        <v>4765</v>
      </c>
      <c r="E464" s="36" t="s">
        <v>12815</v>
      </c>
      <c r="F464" s="104">
        <v>5.3</v>
      </c>
      <c r="G464" s="101" t="s">
        <v>704</v>
      </c>
      <c r="H464" s="101" t="s">
        <v>3744</v>
      </c>
      <c r="I464" s="101">
        <v>2013</v>
      </c>
      <c r="J464" s="101"/>
      <c r="K464" s="90">
        <v>4488985096</v>
      </c>
      <c r="L464" s="90">
        <f>IF(K464/1024 &gt;1,K464/1024," ")</f>
        <v>4383774.5078125</v>
      </c>
      <c r="M464" s="90">
        <f>IF(K464/1048576 &gt;1,K464/1048576," ")</f>
        <v>4281.0297927856445</v>
      </c>
      <c r="N464" s="91">
        <f>IF(K464&gt;999999999,K464/1073741824," ")</f>
        <v>4.180693157017231</v>
      </c>
      <c r="O464" s="194" t="s">
        <v>22155</v>
      </c>
      <c r="P464" s="197" t="s">
        <v>31155</v>
      </c>
    </row>
    <row r="465" spans="2:16" ht="20.100000000000001" customHeight="1" x14ac:dyDescent="0.3">
      <c r="B465" s="101">
        <v>455</v>
      </c>
      <c r="C465" s="109" t="s">
        <v>34683</v>
      </c>
      <c r="D465" s="159" t="s">
        <v>659</v>
      </c>
      <c r="E465" s="36" t="s">
        <v>9688</v>
      </c>
      <c r="F465" s="104">
        <v>6.9</v>
      </c>
      <c r="G465" s="101" t="s">
        <v>704</v>
      </c>
      <c r="H465" s="101" t="s">
        <v>3739</v>
      </c>
      <c r="I465" s="101">
        <v>1976</v>
      </c>
      <c r="J465" s="101"/>
      <c r="K465" s="90">
        <v>2956765202</v>
      </c>
      <c r="L465" s="90">
        <f>IF(K465/1024 &gt;1,K465/1024," ")</f>
        <v>2887466.017578125</v>
      </c>
      <c r="M465" s="90">
        <f>IF(K465/1048576 &gt;1,K465/1048576," ")</f>
        <v>2819.7910327911377</v>
      </c>
      <c r="N465" s="91">
        <f>IF(K465&gt;999999999,K465/1073741824," ")</f>
        <v>2.7537021804600954</v>
      </c>
      <c r="O465" s="194" t="s">
        <v>17936</v>
      </c>
      <c r="P465" s="197" t="s">
        <v>18922</v>
      </c>
    </row>
    <row r="466" spans="2:16" ht="20.100000000000001" customHeight="1" x14ac:dyDescent="0.3">
      <c r="B466" s="101">
        <v>456</v>
      </c>
      <c r="C466" s="7" t="s">
        <v>34554</v>
      </c>
      <c r="D466" s="159" t="s">
        <v>5217</v>
      </c>
      <c r="E466" s="36" t="s">
        <v>34553</v>
      </c>
      <c r="F466" s="104">
        <v>3.9</v>
      </c>
      <c r="G466" s="101" t="s">
        <v>704</v>
      </c>
      <c r="H466" s="101" t="s">
        <v>3769</v>
      </c>
      <c r="I466" s="101">
        <v>2014</v>
      </c>
      <c r="J466" s="101"/>
      <c r="K466" s="90">
        <v>2910369480</v>
      </c>
      <c r="L466" s="90">
        <f>IF(K466/1024 &gt;1,K466/1024," ")</f>
        <v>2842157.6953125</v>
      </c>
      <c r="M466" s="90">
        <f>IF(K466/1048576 &gt;1,K466/1048576," ")</f>
        <v>2775.5446243286133</v>
      </c>
      <c r="N466" s="91">
        <f>IF(K466&gt;999999999,K466/1073741824," ")</f>
        <v>2.7104927971959114</v>
      </c>
      <c r="O466" s="194" t="s">
        <v>17826</v>
      </c>
      <c r="P466" s="197" t="s">
        <v>18796</v>
      </c>
    </row>
    <row r="467" spans="2:16" ht="20.100000000000001" customHeight="1" x14ac:dyDescent="0.3">
      <c r="B467" s="101">
        <v>457</v>
      </c>
      <c r="C467" s="109" t="s">
        <v>34685</v>
      </c>
      <c r="D467" s="161" t="s">
        <v>7609</v>
      </c>
      <c r="E467" s="36" t="s">
        <v>9690</v>
      </c>
      <c r="F467" s="99">
        <v>4.7</v>
      </c>
      <c r="G467" s="99"/>
      <c r="H467" s="105" t="s">
        <v>5878</v>
      </c>
      <c r="I467" s="101">
        <v>2016</v>
      </c>
      <c r="J467" s="101"/>
      <c r="K467" s="90">
        <v>4745871165</v>
      </c>
      <c r="L467" s="90">
        <f>IF(K467/1024 &gt;1,K467/1024," ")</f>
        <v>4634639.8095703125</v>
      </c>
      <c r="M467" s="90">
        <f>IF(K467/1048576 &gt;1,K467/1048576," ")</f>
        <v>4526.0154390335083</v>
      </c>
      <c r="N467" s="91">
        <f>IF(K467&gt;999999999,K467/1073741824," ")</f>
        <v>4.4199369521811604</v>
      </c>
      <c r="O467" s="194" t="s">
        <v>17938</v>
      </c>
      <c r="P467" s="197" t="s">
        <v>18924</v>
      </c>
    </row>
    <row r="468" spans="2:16" ht="20.100000000000001" customHeight="1" x14ac:dyDescent="0.3">
      <c r="B468" s="101">
        <v>458</v>
      </c>
      <c r="C468" s="109" t="s">
        <v>34686</v>
      </c>
      <c r="D468" s="160" t="s">
        <v>659</v>
      </c>
      <c r="E468" s="36" t="s">
        <v>9691</v>
      </c>
      <c r="F468" s="104">
        <v>5.8</v>
      </c>
      <c r="G468" s="94" t="s">
        <v>704</v>
      </c>
      <c r="H468" s="94" t="s">
        <v>3739</v>
      </c>
      <c r="I468" s="101">
        <v>2005</v>
      </c>
      <c r="J468" s="101"/>
      <c r="K468" s="90">
        <v>4684204128</v>
      </c>
      <c r="L468" s="90">
        <f>IF(K468/1024 &gt;1,K468/1024," ")</f>
        <v>4574418.09375</v>
      </c>
      <c r="M468" s="90">
        <f>IF(K468/1048576 &gt;1,K468/1048576," ")</f>
        <v>4467.2051696777344</v>
      </c>
      <c r="N468" s="91">
        <f>IF(K468&gt;999999999,K468/1073741824," ")</f>
        <v>4.3625050485134125</v>
      </c>
      <c r="O468" s="194" t="s">
        <v>17939</v>
      </c>
      <c r="P468" s="197" t="s">
        <v>30999</v>
      </c>
    </row>
    <row r="469" spans="2:16" ht="20.100000000000001" customHeight="1" x14ac:dyDescent="0.3">
      <c r="B469" s="101">
        <v>459</v>
      </c>
      <c r="C469" s="102" t="s">
        <v>34687</v>
      </c>
      <c r="D469" s="160" t="s">
        <v>5408</v>
      </c>
      <c r="E469" s="36" t="s">
        <v>9692</v>
      </c>
      <c r="F469" s="104">
        <v>4.5</v>
      </c>
      <c r="G469" s="101" t="s">
        <v>704</v>
      </c>
      <c r="H469" s="101" t="s">
        <v>3744</v>
      </c>
      <c r="I469" s="101">
        <v>2013</v>
      </c>
      <c r="J469" s="101"/>
      <c r="K469" s="90">
        <v>3670078158</v>
      </c>
      <c r="L469" s="90">
        <f>IF(K469/1024 &gt;1,K469/1024," ")</f>
        <v>3584060.701171875</v>
      </c>
      <c r="M469" s="90">
        <f>IF(K469/1048576 &gt;1,K469/1048576," ")</f>
        <v>3500.0592784881592</v>
      </c>
      <c r="N469" s="91">
        <f>IF(K469&gt;999999999,K469/1073741824," ")</f>
        <v>3.4180266391485929</v>
      </c>
      <c r="O469" s="194" t="s">
        <v>17940</v>
      </c>
      <c r="P469" s="197" t="s">
        <v>18925</v>
      </c>
    </row>
    <row r="470" spans="2:16" ht="20.100000000000001" customHeight="1" x14ac:dyDescent="0.3">
      <c r="B470" s="101">
        <v>460</v>
      </c>
      <c r="C470" s="122" t="s">
        <v>34688</v>
      </c>
      <c r="D470" s="159" t="s">
        <v>3712</v>
      </c>
      <c r="E470" s="36" t="s">
        <v>9693</v>
      </c>
      <c r="F470" s="104">
        <v>5.2</v>
      </c>
      <c r="G470" s="101" t="s">
        <v>704</v>
      </c>
      <c r="H470" s="101" t="s">
        <v>3744</v>
      </c>
      <c r="I470" s="101">
        <v>2013</v>
      </c>
      <c r="J470" s="101"/>
      <c r="K470" s="90">
        <v>5071033132</v>
      </c>
      <c r="L470" s="90">
        <f>IF(K470/1024 &gt;1,K470/1024," ")</f>
        <v>4952180.79296875</v>
      </c>
      <c r="M470" s="90">
        <f>IF(K470/1048576 &gt;1,K470/1048576," ")</f>
        <v>4836.1140556335449</v>
      </c>
      <c r="N470" s="91">
        <f>IF(K470&gt;999999999,K470/1073741824," ")</f>
        <v>4.7227676324546337</v>
      </c>
      <c r="O470" s="194" t="s">
        <v>17941</v>
      </c>
      <c r="P470" s="197" t="s">
        <v>18926</v>
      </c>
    </row>
    <row r="471" spans="2:16" ht="20.100000000000001" customHeight="1" x14ac:dyDescent="0.3">
      <c r="B471" s="101">
        <v>461</v>
      </c>
      <c r="C471" s="48" t="s">
        <v>34689</v>
      </c>
      <c r="D471" s="157" t="s">
        <v>8138</v>
      </c>
      <c r="E471" s="36" t="s">
        <v>9694</v>
      </c>
      <c r="F471" s="81">
        <v>4.9000000000000004</v>
      </c>
      <c r="G471" s="13" t="s">
        <v>704</v>
      </c>
      <c r="H471" s="13" t="s">
        <v>3937</v>
      </c>
      <c r="I471" s="79">
        <v>1966</v>
      </c>
      <c r="J471" s="79"/>
      <c r="K471" s="73">
        <v>2709561858</v>
      </c>
      <c r="L471" s="90">
        <f>IF(K471/1024 &gt;1,K471/1024," ")</f>
        <v>2646056.501953125</v>
      </c>
      <c r="M471" s="90">
        <f>IF(K471/1048576 &gt;1,K471/1048576," ")</f>
        <v>2584.0395526885986</v>
      </c>
      <c r="N471" s="91">
        <f>IF(K471&gt;999999999,K471/1073741824," ")</f>
        <v>2.5234761256724596</v>
      </c>
      <c r="O471" s="194" t="s">
        <v>17942</v>
      </c>
      <c r="P471" s="197" t="s">
        <v>18927</v>
      </c>
    </row>
    <row r="472" spans="2:16" ht="20.100000000000001" customHeight="1" x14ac:dyDescent="0.3">
      <c r="B472" s="101">
        <v>462</v>
      </c>
      <c r="C472" s="12" t="s">
        <v>34690</v>
      </c>
      <c r="D472" s="160" t="s">
        <v>50</v>
      </c>
      <c r="E472" s="36" t="s">
        <v>9695</v>
      </c>
      <c r="F472" s="104">
        <v>4.8</v>
      </c>
      <c r="G472" s="13" t="s">
        <v>704</v>
      </c>
      <c r="H472" s="13" t="s">
        <v>8288</v>
      </c>
      <c r="I472" s="101">
        <v>1995</v>
      </c>
      <c r="J472" s="101"/>
      <c r="K472" s="73">
        <v>3045634048</v>
      </c>
      <c r="L472" s="90">
        <f>IF(K472/1024 &gt;1,K472/1024," ")</f>
        <v>2974252</v>
      </c>
      <c r="M472" s="90">
        <f>IF(K472/1048576 &gt;1,K472/1048576," ")</f>
        <v>2904.54296875</v>
      </c>
      <c r="N472" s="91">
        <f>IF(K472&gt;999999999,K472/1073741824," ")</f>
        <v>2.8364677429199219</v>
      </c>
      <c r="O472" s="194" t="s">
        <v>17943</v>
      </c>
      <c r="P472" s="197" t="s">
        <v>31000</v>
      </c>
    </row>
    <row r="473" spans="2:16" ht="20.100000000000001" customHeight="1" x14ac:dyDescent="0.3">
      <c r="B473" s="101">
        <v>463</v>
      </c>
      <c r="C473" s="102" t="s">
        <v>34691</v>
      </c>
      <c r="D473" s="159" t="s">
        <v>1092</v>
      </c>
      <c r="E473" s="36" t="s">
        <v>9696</v>
      </c>
      <c r="F473" s="104">
        <v>5.7</v>
      </c>
      <c r="G473" s="101" t="s">
        <v>704</v>
      </c>
      <c r="H473" s="101" t="s">
        <v>3744</v>
      </c>
      <c r="I473" s="94">
        <v>2009</v>
      </c>
      <c r="J473" s="94"/>
      <c r="K473" s="90">
        <v>4438436484</v>
      </c>
      <c r="L473" s="90">
        <f>IF(K473/1024 &gt;1,K473/1024," ")</f>
        <v>4334410.62890625</v>
      </c>
      <c r="M473" s="90">
        <f>IF(K473/1048576 &gt;1,K473/1048576," ")</f>
        <v>4232.8228797912598</v>
      </c>
      <c r="N473" s="91">
        <f>IF(K473&gt;999999999,K473/1073741824," ")</f>
        <v>4.1336160935461521</v>
      </c>
      <c r="O473" s="194" t="s">
        <v>17944</v>
      </c>
      <c r="P473" s="197" t="s">
        <v>18928</v>
      </c>
    </row>
    <row r="474" spans="2:16" ht="20.100000000000001" customHeight="1" x14ac:dyDescent="0.3">
      <c r="B474" s="101">
        <v>464</v>
      </c>
      <c r="C474" s="112" t="s">
        <v>34692</v>
      </c>
      <c r="D474" s="168" t="s">
        <v>7130</v>
      </c>
      <c r="E474" s="36" t="s">
        <v>9697</v>
      </c>
      <c r="F474" s="99">
        <v>5.2</v>
      </c>
      <c r="G474" s="99"/>
      <c r="H474" s="105" t="s">
        <v>5878</v>
      </c>
      <c r="I474" s="101">
        <v>2016</v>
      </c>
      <c r="J474" s="101"/>
      <c r="K474" s="90">
        <v>3496346048</v>
      </c>
      <c r="L474" s="90">
        <f>IF(K474/1024 &gt;1,K474/1024," ")</f>
        <v>3414400.4375</v>
      </c>
      <c r="M474" s="90">
        <f>IF(K474/1048576 &gt;1,K474/1048576," ")</f>
        <v>3334.3754272460938</v>
      </c>
      <c r="N474" s="91">
        <f>IF(K474&gt;999999999,K474/1073741824," ")</f>
        <v>3.2562260031700134</v>
      </c>
      <c r="O474" s="194" t="s">
        <v>17945</v>
      </c>
      <c r="P474" s="197" t="s">
        <v>18929</v>
      </c>
    </row>
    <row r="475" spans="2:16" ht="20.100000000000001" customHeight="1" x14ac:dyDescent="0.3">
      <c r="B475" s="101">
        <v>465</v>
      </c>
      <c r="C475" s="109" t="s">
        <v>34684</v>
      </c>
      <c r="D475" s="159" t="s">
        <v>3957</v>
      </c>
      <c r="E475" s="36" t="s">
        <v>9689</v>
      </c>
      <c r="F475" s="104">
        <v>4.7</v>
      </c>
      <c r="G475" s="101" t="s">
        <v>704</v>
      </c>
      <c r="H475" s="101" t="s">
        <v>3956</v>
      </c>
      <c r="I475" s="101">
        <v>2013</v>
      </c>
      <c r="J475" s="101"/>
      <c r="K475" s="90">
        <v>4004406169</v>
      </c>
      <c r="L475" s="90">
        <f>IF(K475/1024 &gt;1,K475/1024," ")</f>
        <v>3910552.8994140625</v>
      </c>
      <c r="M475" s="90">
        <f>IF(K475/1048576 &gt;1,K475/1048576," ")</f>
        <v>3818.8993158340454</v>
      </c>
      <c r="N475" s="91">
        <f>IF(K475&gt;999999999,K475/1073741824," ")</f>
        <v>3.729393863119185</v>
      </c>
      <c r="O475" s="194" t="s">
        <v>17937</v>
      </c>
      <c r="P475" s="197" t="s">
        <v>18923</v>
      </c>
    </row>
    <row r="476" spans="2:16" ht="20.100000000000001" customHeight="1" x14ac:dyDescent="0.3">
      <c r="B476" s="101">
        <v>466</v>
      </c>
      <c r="C476" s="102" t="s">
        <v>34694</v>
      </c>
      <c r="D476" s="159" t="s">
        <v>1872</v>
      </c>
      <c r="E476" s="36" t="s">
        <v>9707</v>
      </c>
      <c r="F476" s="104">
        <v>6.2</v>
      </c>
      <c r="G476" s="99" t="s">
        <v>704</v>
      </c>
      <c r="H476" s="101" t="s">
        <v>5878</v>
      </c>
      <c r="I476" s="94">
        <v>2007</v>
      </c>
      <c r="J476" s="94"/>
      <c r="K476" s="90">
        <v>6868199158</v>
      </c>
      <c r="L476" s="90">
        <f>IF(K476/1024 &gt;1,K476/1024," ")</f>
        <v>6707225.740234375</v>
      </c>
      <c r="M476" s="90">
        <f>IF(K476/1048576 &gt;1,K476/1048576," ")</f>
        <v>6550.0251369476318</v>
      </c>
      <c r="N476" s="91">
        <f>IF(K476&gt;999999999,K476/1073741824," ")</f>
        <v>6.3965089228004217</v>
      </c>
      <c r="O476" s="194" t="s">
        <v>17947</v>
      </c>
      <c r="P476" s="197" t="s">
        <v>31001</v>
      </c>
    </row>
    <row r="477" spans="2:16" ht="20.100000000000001" customHeight="1" x14ac:dyDescent="0.3">
      <c r="B477" s="101">
        <v>467</v>
      </c>
      <c r="C477" s="7" t="s">
        <v>34693</v>
      </c>
      <c r="D477" s="159" t="s">
        <v>3906</v>
      </c>
      <c r="E477" s="36" t="s">
        <v>9698</v>
      </c>
      <c r="F477" s="104">
        <v>4.4000000000000004</v>
      </c>
      <c r="G477" s="99" t="s">
        <v>704</v>
      </c>
      <c r="H477" s="101" t="s">
        <v>5892</v>
      </c>
      <c r="I477" s="101">
        <v>2010</v>
      </c>
      <c r="J477" s="101"/>
      <c r="K477" s="90">
        <v>4046652912</v>
      </c>
      <c r="L477" s="90">
        <f>IF(K477/1024 &gt;1,K477/1024," ")</f>
        <v>3951809.484375</v>
      </c>
      <c r="M477" s="90">
        <f>IF(K477/1048576 &gt;1,K477/1048576," ")</f>
        <v>3859.1889495849609</v>
      </c>
      <c r="N477" s="91">
        <f>IF(K477&gt;999999999,K477/1073741824," ")</f>
        <v>3.7687392085790634</v>
      </c>
      <c r="O477" s="194" t="s">
        <v>17946</v>
      </c>
      <c r="P477" s="197" t="s">
        <v>18930</v>
      </c>
    </row>
    <row r="478" spans="2:16" ht="20.100000000000001" customHeight="1" x14ac:dyDescent="0.3">
      <c r="B478" s="101">
        <v>468</v>
      </c>
      <c r="C478" s="28" t="s">
        <v>34633</v>
      </c>
      <c r="D478" s="168" t="s">
        <v>6232</v>
      </c>
      <c r="E478" s="36" t="s">
        <v>9708</v>
      </c>
      <c r="F478" s="99">
        <v>5.6</v>
      </c>
      <c r="G478" s="99" t="s">
        <v>704</v>
      </c>
      <c r="H478" s="101" t="s">
        <v>4164</v>
      </c>
      <c r="I478" s="101">
        <v>1976</v>
      </c>
      <c r="J478" s="116"/>
      <c r="K478" s="90">
        <v>1181267968</v>
      </c>
      <c r="L478" s="90">
        <f>IF(K478/1024 &gt;1,K478/1024," ")</f>
        <v>1153582</v>
      </c>
      <c r="M478" s="90">
        <f>IF(K478/1048576 &gt;1,K478/1048576," ")</f>
        <v>1126.544921875</v>
      </c>
      <c r="N478" s="91">
        <f>IF(K478&gt;999999999,K478/1073741824," ")</f>
        <v>1.1001415252685547</v>
      </c>
      <c r="O478" s="194" t="s">
        <v>17948</v>
      </c>
      <c r="P478" s="197" t="s">
        <v>18931</v>
      </c>
    </row>
    <row r="479" spans="2:16" ht="20.100000000000001" customHeight="1" x14ac:dyDescent="0.3">
      <c r="B479" s="101">
        <v>469</v>
      </c>
      <c r="C479" s="103" t="s">
        <v>34695</v>
      </c>
      <c r="D479" s="159" t="s">
        <v>3732</v>
      </c>
      <c r="E479" s="36" t="s">
        <v>9699</v>
      </c>
      <c r="F479" s="104">
        <v>6.3</v>
      </c>
      <c r="G479" s="101" t="s">
        <v>704</v>
      </c>
      <c r="H479" s="101" t="s">
        <v>3737</v>
      </c>
      <c r="I479" s="101">
        <v>1999</v>
      </c>
      <c r="J479" s="101"/>
      <c r="K479" s="90">
        <v>3021902525</v>
      </c>
      <c r="L479" s="90">
        <f>IF(K479/1024 &gt;1,K479/1024," ")</f>
        <v>2951076.6845703125</v>
      </c>
      <c r="M479" s="90">
        <f>IF(K479/1048576 &gt;1,K479/1048576," ")</f>
        <v>2881.9108247756958</v>
      </c>
      <c r="N479" s="91">
        <f>IF(K479&gt;999999999,K479/1073741824," ")</f>
        <v>2.8143660398200154</v>
      </c>
      <c r="O479" s="194" t="s">
        <v>17949</v>
      </c>
      <c r="P479" s="197" t="s">
        <v>31002</v>
      </c>
    </row>
    <row r="480" spans="2:16" ht="20.100000000000001" customHeight="1" x14ac:dyDescent="0.3">
      <c r="B480" s="101">
        <v>470</v>
      </c>
      <c r="C480" s="102" t="s">
        <v>34696</v>
      </c>
      <c r="D480" s="159" t="s">
        <v>5010</v>
      </c>
      <c r="E480" s="36" t="s">
        <v>9701</v>
      </c>
      <c r="F480" s="104">
        <v>7.1</v>
      </c>
      <c r="G480" s="81" t="s">
        <v>704</v>
      </c>
      <c r="H480" s="82" t="s">
        <v>5871</v>
      </c>
      <c r="I480" s="101">
        <v>1974</v>
      </c>
      <c r="J480" s="101"/>
      <c r="K480" s="73">
        <v>5504690649</v>
      </c>
      <c r="L480" s="90">
        <f>IF(K480/1024 &gt;1,K480/1024," ")</f>
        <v>5375674.4619140625</v>
      </c>
      <c r="M480" s="90">
        <f>IF(K480/1048576 &gt;1,K480/1048576," ")</f>
        <v>5249.6820917129517</v>
      </c>
      <c r="N480" s="91">
        <f>IF(K480&gt;999999999,K480/1073741824," ")</f>
        <v>5.1266426676884294</v>
      </c>
      <c r="O480" s="194" t="s">
        <v>17950</v>
      </c>
      <c r="P480" s="197" t="s">
        <v>18933</v>
      </c>
    </row>
    <row r="481" spans="1:16" ht="20.100000000000001" customHeight="1" x14ac:dyDescent="0.3">
      <c r="B481" s="101">
        <v>471</v>
      </c>
      <c r="C481" s="12" t="s">
        <v>8025</v>
      </c>
      <c r="D481" s="157" t="s">
        <v>5010</v>
      </c>
      <c r="E481" s="36" t="s">
        <v>9700</v>
      </c>
      <c r="F481" s="131">
        <v>5.9</v>
      </c>
      <c r="G481" s="13" t="s">
        <v>704</v>
      </c>
      <c r="H481" s="13" t="s">
        <v>4081</v>
      </c>
      <c r="I481" s="133">
        <v>2017</v>
      </c>
      <c r="J481" s="74"/>
      <c r="K481" s="73">
        <v>5947606260</v>
      </c>
      <c r="L481" s="90">
        <f>IF(K481/1024 &gt;1,K481/1024," ")</f>
        <v>5808209.23828125</v>
      </c>
      <c r="M481" s="90">
        <f>IF(K481/1048576 &gt;1,K481/1048576," ")</f>
        <v>5672.0793342590332</v>
      </c>
      <c r="N481" s="91">
        <f>IF(K481&gt;999999999,K481/1073741824," ")</f>
        <v>5.5391399748623371</v>
      </c>
      <c r="O481" s="194" t="s">
        <v>17950</v>
      </c>
      <c r="P481" s="197" t="s">
        <v>18932</v>
      </c>
    </row>
    <row r="482" spans="1:16" ht="20.100000000000001" customHeight="1" x14ac:dyDescent="0.3">
      <c r="B482" s="101">
        <v>472</v>
      </c>
      <c r="C482" s="109" t="s">
        <v>34698</v>
      </c>
      <c r="D482" s="160" t="s">
        <v>197</v>
      </c>
      <c r="E482" s="36" t="s">
        <v>9703</v>
      </c>
      <c r="F482" s="104">
        <v>5.0999999999999996</v>
      </c>
      <c r="G482" s="94" t="s">
        <v>704</v>
      </c>
      <c r="H482" s="94" t="s">
        <v>3737</v>
      </c>
      <c r="I482" s="101">
        <v>2008</v>
      </c>
      <c r="J482" s="101"/>
      <c r="K482" s="108">
        <v>2840022217</v>
      </c>
      <c r="L482" s="90">
        <f>IF(K482/1024 &gt;1,K482/1024," ")</f>
        <v>2773459.1962890625</v>
      </c>
      <c r="M482" s="90">
        <f>IF(K482/1048576 &gt;1,K482/1048576," ")</f>
        <v>2708.4562463760376</v>
      </c>
      <c r="N482" s="91">
        <f>IF(K482&gt;999999999,K482/1073741824," ")</f>
        <v>2.6449768031015992</v>
      </c>
      <c r="O482" s="194" t="s">
        <v>17952</v>
      </c>
      <c r="P482" s="197" t="s">
        <v>18935</v>
      </c>
    </row>
    <row r="483" spans="1:16" ht="20.100000000000001" customHeight="1" x14ac:dyDescent="0.3">
      <c r="B483" s="101">
        <v>473</v>
      </c>
      <c r="C483" s="12" t="s">
        <v>34699</v>
      </c>
      <c r="D483" s="160" t="s">
        <v>1883</v>
      </c>
      <c r="E483" s="36" t="s">
        <v>9704</v>
      </c>
      <c r="F483" s="104">
        <v>5.3</v>
      </c>
      <c r="G483" s="13" t="s">
        <v>704</v>
      </c>
      <c r="H483" s="13" t="s">
        <v>4697</v>
      </c>
      <c r="I483" s="94">
        <v>2002</v>
      </c>
      <c r="J483" s="94"/>
      <c r="K483" s="73">
        <v>1931542528</v>
      </c>
      <c r="L483" s="90">
        <f>IF(K483/1024 &gt;1,K483/1024," ")</f>
        <v>1886272</v>
      </c>
      <c r="M483" s="90">
        <f>IF(K483/1048576 &gt;1,K483/1048576," ")</f>
        <v>1842.0625</v>
      </c>
      <c r="N483" s="91">
        <f>IF(K483&gt;999999999,K483/1073741824," ")</f>
        <v>1.79888916015625</v>
      </c>
      <c r="O483" s="194" t="s">
        <v>17953</v>
      </c>
      <c r="P483" s="197" t="s">
        <v>18936</v>
      </c>
    </row>
    <row r="484" spans="1:16" ht="20.100000000000001" customHeight="1" x14ac:dyDescent="0.3">
      <c r="A484" s="300"/>
      <c r="B484" s="101">
        <v>474</v>
      </c>
      <c r="C484" s="20" t="s">
        <v>33248</v>
      </c>
      <c r="D484" s="160" t="s">
        <v>5938</v>
      </c>
      <c r="E484" s="36" t="s">
        <v>9705</v>
      </c>
      <c r="F484" s="99">
        <v>4.4000000000000004</v>
      </c>
      <c r="G484" s="101" t="s">
        <v>704</v>
      </c>
      <c r="H484" s="101" t="s">
        <v>5871</v>
      </c>
      <c r="I484" s="101">
        <v>2012</v>
      </c>
      <c r="J484" s="101"/>
      <c r="K484" s="90">
        <v>4151187496</v>
      </c>
      <c r="L484" s="90">
        <f>IF(K484/1024 &gt;1,K484/1024," ")</f>
        <v>4053894.0390625</v>
      </c>
      <c r="M484" s="90">
        <f>IF(K484/1048576 &gt;1,K484/1048576," ")</f>
        <v>3958.8808975219727</v>
      </c>
      <c r="N484" s="91">
        <f>IF(K484&gt;999999999,K484/1073741824," ")</f>
        <v>3.8660946264863014</v>
      </c>
      <c r="O484" s="194" t="s">
        <v>17954</v>
      </c>
      <c r="P484" s="197" t="s">
        <v>18937</v>
      </c>
    </row>
    <row r="485" spans="1:16" ht="20.100000000000001" customHeight="1" x14ac:dyDescent="0.3">
      <c r="B485" s="101">
        <v>475</v>
      </c>
      <c r="C485" s="102" t="s">
        <v>34700</v>
      </c>
      <c r="D485" s="160" t="s">
        <v>5061</v>
      </c>
      <c r="E485" s="36" t="s">
        <v>9706</v>
      </c>
      <c r="F485" s="104">
        <v>5.6</v>
      </c>
      <c r="G485" s="104"/>
      <c r="H485" s="101" t="s">
        <v>3739</v>
      </c>
      <c r="I485" s="101">
        <v>2013</v>
      </c>
      <c r="J485" s="101"/>
      <c r="K485" s="90">
        <v>4139215806</v>
      </c>
      <c r="L485" s="90">
        <f>IF(K485/1024 &gt;1,K485/1024," ")</f>
        <v>4042202.935546875</v>
      </c>
      <c r="M485" s="90">
        <f>IF(K485/1048576 &gt;1,K485/1048576," ")</f>
        <v>3947.4638042449951</v>
      </c>
      <c r="N485" s="91">
        <f>IF(K485&gt;999999999,K485/1073741824," ")</f>
        <v>3.854945121333003</v>
      </c>
      <c r="O485" s="194" t="s">
        <v>17955</v>
      </c>
      <c r="P485" s="197" t="s">
        <v>18938</v>
      </c>
    </row>
    <row r="486" spans="1:16" ht="20.100000000000001" customHeight="1" x14ac:dyDescent="0.3">
      <c r="B486" s="101">
        <v>476</v>
      </c>
      <c r="C486" s="102" t="s">
        <v>34701</v>
      </c>
      <c r="D486" s="159" t="s">
        <v>5327</v>
      </c>
      <c r="E486" s="36" t="s">
        <v>9717</v>
      </c>
      <c r="F486" s="104">
        <v>6.7</v>
      </c>
      <c r="G486" s="101" t="s">
        <v>704</v>
      </c>
      <c r="H486" s="101" t="s">
        <v>3745</v>
      </c>
      <c r="I486" s="101">
        <v>1971</v>
      </c>
      <c r="J486" s="101"/>
      <c r="K486" s="90">
        <v>4577035831</v>
      </c>
      <c r="L486" s="90">
        <f>IF(K486/1024 &gt;1,K486/1024," ")</f>
        <v>4469761.5537109375</v>
      </c>
      <c r="M486" s="90">
        <f>IF(K486/1048576 &gt;1,K486/1048576," ")</f>
        <v>4365.0015172958374</v>
      </c>
      <c r="N486" s="91">
        <f>IF(K486&gt;999999999,K486/1073741824," ")</f>
        <v>4.2626967942342162</v>
      </c>
      <c r="O486" s="194" t="s">
        <v>17956</v>
      </c>
      <c r="P486" s="197" t="s">
        <v>18939</v>
      </c>
    </row>
    <row r="487" spans="1:16" ht="20.100000000000001" customHeight="1" x14ac:dyDescent="0.3">
      <c r="B487" s="101">
        <v>477</v>
      </c>
      <c r="C487" s="84" t="s">
        <v>34702</v>
      </c>
      <c r="D487" s="157" t="s">
        <v>7647</v>
      </c>
      <c r="E487" s="36" t="s">
        <v>9709</v>
      </c>
      <c r="F487" s="81">
        <v>5.7</v>
      </c>
      <c r="G487" s="79" t="s">
        <v>704</v>
      </c>
      <c r="H487" s="79" t="s">
        <v>3937</v>
      </c>
      <c r="I487" s="79">
        <v>1977</v>
      </c>
      <c r="J487" s="79"/>
      <c r="K487" s="73">
        <v>4039600167</v>
      </c>
      <c r="L487" s="90">
        <f>IF(K487/1024 &gt;1,K487/1024," ")</f>
        <v>3944922.0380859375</v>
      </c>
      <c r="M487" s="90">
        <f>IF(K487/1048576 &gt;1,K487/1048576," ")</f>
        <v>3852.4629278182983</v>
      </c>
      <c r="N487" s="91">
        <f>IF(K487&gt;999999999,K487/1073741824," ")</f>
        <v>3.762170827947557</v>
      </c>
      <c r="O487" s="194" t="s">
        <v>17957</v>
      </c>
      <c r="P487" s="197" t="s">
        <v>18940</v>
      </c>
    </row>
    <row r="488" spans="1:16" ht="20.100000000000001" customHeight="1" x14ac:dyDescent="0.3">
      <c r="B488" s="101">
        <v>478</v>
      </c>
      <c r="C488" s="109" t="s">
        <v>34705</v>
      </c>
      <c r="D488" s="179" t="s">
        <v>494</v>
      </c>
      <c r="E488" s="36" t="s">
        <v>9713</v>
      </c>
      <c r="F488" s="104">
        <v>4.8</v>
      </c>
      <c r="G488" s="94" t="s">
        <v>704</v>
      </c>
      <c r="H488" s="94" t="s">
        <v>3776</v>
      </c>
      <c r="I488" s="94">
        <v>1995</v>
      </c>
      <c r="J488" s="94"/>
      <c r="K488" s="90">
        <v>2383277201</v>
      </c>
      <c r="L488" s="90">
        <f>IF(K488/1024 &gt;1,K488/1024," ")</f>
        <v>2327419.1416015625</v>
      </c>
      <c r="M488" s="90">
        <f>IF(K488/1048576 &gt;1,K488/1048576," ")</f>
        <v>2272.8702554702759</v>
      </c>
      <c r="N488" s="91">
        <f>IF(K488&gt;999999999,K488/1073741824," ")</f>
        <v>2.2195998588576913</v>
      </c>
      <c r="O488" s="194" t="s">
        <v>17962</v>
      </c>
      <c r="P488" s="197" t="s">
        <v>18945</v>
      </c>
    </row>
    <row r="489" spans="1:16" ht="20.100000000000001" customHeight="1" x14ac:dyDescent="0.3">
      <c r="B489" s="101">
        <v>479</v>
      </c>
      <c r="C489" s="112" t="s">
        <v>6830</v>
      </c>
      <c r="D489" s="161" t="s">
        <v>6829</v>
      </c>
      <c r="E489" s="36" t="s">
        <v>9710</v>
      </c>
      <c r="F489" s="99">
        <v>6.4</v>
      </c>
      <c r="G489" s="99"/>
      <c r="H489" s="105" t="s">
        <v>5878</v>
      </c>
      <c r="I489" s="101">
        <v>2015</v>
      </c>
      <c r="J489" s="101"/>
      <c r="K489" s="90">
        <v>4379442725</v>
      </c>
      <c r="L489" s="90">
        <f>IF(K489/1024 &gt;1,K489/1024," ")</f>
        <v>4276799.5361328125</v>
      </c>
      <c r="M489" s="90">
        <f>IF(K489/1048576 &gt;1,K489/1048576," ")</f>
        <v>4176.5620470046997</v>
      </c>
      <c r="N489" s="91">
        <f>IF(K489&gt;999999999,K489/1073741824," ")</f>
        <v>4.0786738740280271</v>
      </c>
      <c r="O489" s="194" t="s">
        <v>17958</v>
      </c>
      <c r="P489" s="197" t="s">
        <v>18941</v>
      </c>
    </row>
    <row r="490" spans="1:16" ht="20.100000000000001" customHeight="1" x14ac:dyDescent="0.3">
      <c r="B490" s="101">
        <v>480</v>
      </c>
      <c r="C490" s="102" t="s">
        <v>34703</v>
      </c>
      <c r="D490" s="159" t="s">
        <v>2830</v>
      </c>
      <c r="E490" s="36" t="s">
        <v>9711</v>
      </c>
      <c r="F490" s="104">
        <v>5.6</v>
      </c>
      <c r="G490" s="101" t="s">
        <v>704</v>
      </c>
      <c r="H490" s="101" t="s">
        <v>3743</v>
      </c>
      <c r="I490" s="101">
        <v>2011</v>
      </c>
      <c r="J490" s="101"/>
      <c r="K490" s="90">
        <v>2576224659</v>
      </c>
      <c r="L490" s="90">
        <f>IF(K490/1024 &gt;1,K490/1024," ")</f>
        <v>2515844.3935546875</v>
      </c>
      <c r="M490" s="90">
        <f>IF(K490/1048576 &gt;1,K490/1048576," ")</f>
        <v>2456.8792905807495</v>
      </c>
      <c r="N490" s="91">
        <f>IF(K490&gt;999999999,K490/1073741824," ")</f>
        <v>2.3992961822077632</v>
      </c>
      <c r="O490" s="194" t="s">
        <v>17959</v>
      </c>
      <c r="P490" s="197" t="s">
        <v>18942</v>
      </c>
    </row>
    <row r="491" spans="1:16" ht="20.100000000000001" customHeight="1" x14ac:dyDescent="0.3">
      <c r="B491" s="101">
        <v>481</v>
      </c>
      <c r="C491" s="109" t="s">
        <v>34704</v>
      </c>
      <c r="D491" s="159" t="s">
        <v>5595</v>
      </c>
      <c r="E491" s="36" t="s">
        <v>9718</v>
      </c>
      <c r="F491" s="104">
        <v>5.2</v>
      </c>
      <c r="G491" s="101" t="s">
        <v>704</v>
      </c>
      <c r="H491" s="101" t="s">
        <v>3763</v>
      </c>
      <c r="I491" s="101">
        <v>1998</v>
      </c>
      <c r="J491" s="101"/>
      <c r="K491" s="90">
        <v>5257792949</v>
      </c>
      <c r="L491" s="90">
        <f>IF(K491/1024 &gt;1,K491/1024," ")</f>
        <v>5134563.4267578125</v>
      </c>
      <c r="M491" s="90">
        <f>IF(K491/1048576 &gt;1,K491/1048576," ")</f>
        <v>5014.2220964431763</v>
      </c>
      <c r="N491" s="91">
        <f>IF(K491&gt;999999999,K491/1073741824," ")</f>
        <v>4.8967012660577893</v>
      </c>
      <c r="O491" s="194" t="s">
        <v>17960</v>
      </c>
      <c r="P491" s="197" t="s">
        <v>18943</v>
      </c>
    </row>
    <row r="492" spans="1:16" ht="20.100000000000001" customHeight="1" x14ac:dyDescent="0.3">
      <c r="B492" s="101">
        <v>482</v>
      </c>
      <c r="C492" s="7" t="s">
        <v>34634</v>
      </c>
      <c r="D492" s="159" t="s">
        <v>1884</v>
      </c>
      <c r="E492" s="36" t="s">
        <v>9712</v>
      </c>
      <c r="F492" s="104">
        <v>6.7</v>
      </c>
      <c r="G492" s="94" t="s">
        <v>704</v>
      </c>
      <c r="H492" s="94" t="s">
        <v>3742</v>
      </c>
      <c r="I492" s="94">
        <v>1994</v>
      </c>
      <c r="J492" s="94"/>
      <c r="K492" s="108">
        <v>2425188352</v>
      </c>
      <c r="L492" s="90">
        <f>IF(K492/1024 &gt;1,K492/1024," ")</f>
        <v>2368348</v>
      </c>
      <c r="M492" s="90">
        <f>IF(K492/1048576 &gt;1,K492/1048576," ")</f>
        <v>2312.83984375</v>
      </c>
      <c r="N492" s="91">
        <f>IF(K492&gt;999999999,K492/1073741824," ")</f>
        <v>2.2586326599121094</v>
      </c>
      <c r="O492" s="194" t="s">
        <v>17961</v>
      </c>
      <c r="P492" s="197" t="s">
        <v>18944</v>
      </c>
    </row>
    <row r="493" spans="1:16" ht="20.100000000000001" customHeight="1" x14ac:dyDescent="0.3">
      <c r="B493" s="101">
        <v>483</v>
      </c>
      <c r="C493" s="12" t="s">
        <v>34635</v>
      </c>
      <c r="D493" s="160" t="s">
        <v>198</v>
      </c>
      <c r="E493" s="36" t="s">
        <v>9714</v>
      </c>
      <c r="F493" s="104">
        <v>5.6</v>
      </c>
      <c r="G493" s="94"/>
      <c r="H493" s="94" t="s">
        <v>3750</v>
      </c>
      <c r="I493" s="101">
        <v>2008</v>
      </c>
      <c r="J493" s="101"/>
      <c r="K493" s="90">
        <v>1470187520</v>
      </c>
      <c r="L493" s="90">
        <f>IF(K493/1024 &gt;1,K493/1024," ")</f>
        <v>1435730</v>
      </c>
      <c r="M493" s="90">
        <f>IF(K493/1048576 &gt;1,K493/1048576," ")</f>
        <v>1402.080078125</v>
      </c>
      <c r="N493" s="91">
        <f>IF(K493&gt;999999999,K493/1073741824," ")</f>
        <v>1.3692188262939453</v>
      </c>
      <c r="O493" s="194" t="s">
        <v>17963</v>
      </c>
      <c r="P493" s="197" t="s">
        <v>18946</v>
      </c>
    </row>
    <row r="494" spans="1:16" ht="20.100000000000001" customHeight="1" x14ac:dyDescent="0.3">
      <c r="B494" s="101">
        <v>484</v>
      </c>
      <c r="C494" s="103" t="s">
        <v>34706</v>
      </c>
      <c r="D494" s="168" t="s">
        <v>7310</v>
      </c>
      <c r="E494" s="36" t="s">
        <v>9715</v>
      </c>
      <c r="F494" s="99">
        <v>5.4</v>
      </c>
      <c r="G494" s="99" t="s">
        <v>704</v>
      </c>
      <c r="H494" s="105" t="s">
        <v>5878</v>
      </c>
      <c r="I494" s="101">
        <v>1979</v>
      </c>
      <c r="K494" s="90">
        <v>2571275661</v>
      </c>
      <c r="L494" s="90">
        <f>IF(K494/1024 &gt;1,K494/1024," ")</f>
        <v>2511011.3876953125</v>
      </c>
      <c r="M494" s="90">
        <f>IF(K494/1048576 &gt;1,K494/1048576," ")</f>
        <v>2452.1595582962036</v>
      </c>
      <c r="N494" s="91">
        <f>IF(K494&gt;999999999,K494/1073741824," ")</f>
        <v>2.3946870686486363</v>
      </c>
      <c r="O494" s="194" t="s">
        <v>17964</v>
      </c>
      <c r="P494" s="197" t="s">
        <v>18947</v>
      </c>
    </row>
    <row r="495" spans="1:16" ht="20.100000000000001" customHeight="1" x14ac:dyDescent="0.3">
      <c r="B495" s="101">
        <v>485</v>
      </c>
      <c r="C495" s="20" t="s">
        <v>34707</v>
      </c>
      <c r="D495" s="168" t="s">
        <v>6779</v>
      </c>
      <c r="E495" s="36" t="s">
        <v>9716</v>
      </c>
      <c r="F495" s="99">
        <v>5.2</v>
      </c>
      <c r="G495" s="99" t="s">
        <v>704</v>
      </c>
      <c r="H495" s="105" t="s">
        <v>4081</v>
      </c>
      <c r="I495" s="101">
        <v>2015</v>
      </c>
      <c r="J495" s="101"/>
      <c r="K495" s="90">
        <v>4248889300</v>
      </c>
      <c r="L495" s="90">
        <f>IF(K495/1024 &gt;1,K495/1024," ")</f>
        <v>4149305.95703125</v>
      </c>
      <c r="M495" s="90">
        <f>IF(K495/1048576 &gt;1,K495/1048576," ")</f>
        <v>4052.0565986633301</v>
      </c>
      <c r="N495" s="91">
        <f>IF(K495&gt;999999999,K495/1073741824," ")</f>
        <v>3.9570865221321583</v>
      </c>
      <c r="O495" s="194" t="s">
        <v>17965</v>
      </c>
      <c r="P495" s="197" t="s">
        <v>18948</v>
      </c>
    </row>
    <row r="496" spans="1:16" ht="20.100000000000001" customHeight="1" x14ac:dyDescent="0.3">
      <c r="B496" s="101">
        <v>486</v>
      </c>
      <c r="C496" s="102" t="s">
        <v>34708</v>
      </c>
      <c r="D496" s="159" t="s">
        <v>4997</v>
      </c>
      <c r="E496" s="36" t="s">
        <v>9719</v>
      </c>
      <c r="F496" s="104">
        <v>5.2</v>
      </c>
      <c r="G496" s="101" t="s">
        <v>704</v>
      </c>
      <c r="H496" s="101" t="s">
        <v>3756</v>
      </c>
      <c r="I496" s="101">
        <v>2014</v>
      </c>
      <c r="J496" s="101"/>
      <c r="K496" s="90">
        <v>3761456915</v>
      </c>
      <c r="L496" s="90">
        <f>IF(K496/1024 &gt;1,K496/1024," ")</f>
        <v>3673297.7685546875</v>
      </c>
      <c r="M496" s="90">
        <f>IF(K496/1048576 &gt;1,K496/1048576," ")</f>
        <v>3587.204852104187</v>
      </c>
      <c r="N496" s="91">
        <f>IF(K496&gt;999999999,K496/1073741824," ")</f>
        <v>3.5031297383829951</v>
      </c>
      <c r="O496" s="194" t="s">
        <v>17966</v>
      </c>
      <c r="P496" s="197" t="s">
        <v>18949</v>
      </c>
    </row>
    <row r="497" spans="2:18" ht="20.100000000000001" customHeight="1" x14ac:dyDescent="0.3">
      <c r="B497" s="101">
        <v>487</v>
      </c>
      <c r="C497" s="102" t="s">
        <v>34709</v>
      </c>
      <c r="D497" s="159" t="s">
        <v>5290</v>
      </c>
      <c r="E497" s="36" t="s">
        <v>9720</v>
      </c>
      <c r="F497" s="104">
        <v>4.8</v>
      </c>
      <c r="G497" s="101" t="s">
        <v>704</v>
      </c>
      <c r="H497" s="101" t="s">
        <v>3744</v>
      </c>
      <c r="I497" s="101">
        <v>2014</v>
      </c>
      <c r="J497" s="101"/>
      <c r="K497" s="90">
        <v>3796807007</v>
      </c>
      <c r="L497" s="90">
        <f>IF(K497/1024 &gt;1,K497/1024," ")</f>
        <v>3707819.3427734375</v>
      </c>
      <c r="M497" s="90">
        <f>IF(K497/1048576 &gt;1,K497/1048576," ")</f>
        <v>3620.9173269271851</v>
      </c>
      <c r="N497" s="91">
        <f>IF(K497&gt;999999999,K497/1073741824," ")</f>
        <v>3.5360520770773292</v>
      </c>
      <c r="O497" s="194" t="s">
        <v>17967</v>
      </c>
      <c r="P497" s="197" t="s">
        <v>31003</v>
      </c>
    </row>
    <row r="498" spans="2:18" ht="20.100000000000001" customHeight="1" x14ac:dyDescent="0.3">
      <c r="B498" s="101">
        <v>488</v>
      </c>
      <c r="C498" s="102" t="s">
        <v>34710</v>
      </c>
      <c r="D498" s="159" t="s">
        <v>3276</v>
      </c>
      <c r="E498" s="36" t="s">
        <v>9721</v>
      </c>
      <c r="F498" s="104">
        <v>6</v>
      </c>
      <c r="G498" s="101" t="s">
        <v>704</v>
      </c>
      <c r="H498" s="101" t="s">
        <v>3739</v>
      </c>
      <c r="I498" s="101">
        <v>2012</v>
      </c>
      <c r="J498" s="101"/>
      <c r="K498" s="90">
        <v>4483080054</v>
      </c>
      <c r="L498" s="90">
        <f>IF(K498/1024 &gt;1,K498/1024," ")</f>
        <v>4378007.865234375</v>
      </c>
      <c r="M498" s="90">
        <f>IF(K498/1048576 &gt;1,K498/1048576," ")</f>
        <v>4275.3983058929443</v>
      </c>
      <c r="N498" s="91">
        <f>IF(K498&gt;999999999,K498/1073741824," ")</f>
        <v>4.1751936580985785</v>
      </c>
      <c r="O498" s="194" t="s">
        <v>17968</v>
      </c>
      <c r="P498" s="197" t="s">
        <v>18950</v>
      </c>
    </row>
    <row r="499" spans="2:18" ht="20.100000000000001" customHeight="1" x14ac:dyDescent="0.3">
      <c r="B499" s="101">
        <v>489</v>
      </c>
      <c r="C499" s="29" t="s">
        <v>34711</v>
      </c>
      <c r="D499" s="177" t="s">
        <v>9138</v>
      </c>
      <c r="E499" s="36" t="s">
        <v>9139</v>
      </c>
      <c r="F499" s="152">
        <v>6.3</v>
      </c>
      <c r="G499" s="13"/>
      <c r="H499" s="13" t="s">
        <v>3756</v>
      </c>
      <c r="I499" s="145">
        <v>2020</v>
      </c>
      <c r="J499" s="12"/>
      <c r="K499" s="45">
        <v>3019091968</v>
      </c>
      <c r="L499" s="90">
        <f>IF(K499/1024 &gt;1,K499/1024," ")</f>
        <v>2948332</v>
      </c>
      <c r="M499" s="90">
        <f>IF(K499/1048576 &gt;1,K499/1048576," ")</f>
        <v>2879.23046875</v>
      </c>
      <c r="N499" s="91">
        <f>IF(K499&gt;999999999,K499/1073741824," ")</f>
        <v>2.8117485046386719</v>
      </c>
      <c r="O499" s="194" t="s">
        <v>31682</v>
      </c>
      <c r="P499" s="197" t="s">
        <v>31605</v>
      </c>
      <c r="R499" s="89">
        <v>7.1</v>
      </c>
    </row>
    <row r="500" spans="2:18" ht="20.100000000000001" customHeight="1" x14ac:dyDescent="0.3">
      <c r="B500" s="101">
        <v>490</v>
      </c>
      <c r="C500" s="111" t="s">
        <v>34712</v>
      </c>
      <c r="D500" s="168" t="s">
        <v>7335</v>
      </c>
      <c r="E500" s="36" t="s">
        <v>9722</v>
      </c>
      <c r="F500" s="104">
        <v>4.5</v>
      </c>
      <c r="G500" s="99" t="s">
        <v>704</v>
      </c>
      <c r="H500" s="105" t="s">
        <v>5878</v>
      </c>
      <c r="I500" s="101">
        <v>2016</v>
      </c>
      <c r="J500" s="101"/>
      <c r="K500" s="90">
        <v>5084068714</v>
      </c>
      <c r="L500" s="90">
        <f>IF(K500/1024 &gt;1,K500/1024," ")</f>
        <v>4964910.853515625</v>
      </c>
      <c r="M500" s="90">
        <f>IF(K500/1048576 &gt;1,K500/1048576," ")</f>
        <v>4848.5457553863525</v>
      </c>
      <c r="N500" s="91">
        <f>IF(K500&gt;999999999,K500/1073741824," ")</f>
        <v>4.7349079642444849</v>
      </c>
      <c r="O500" s="194" t="s">
        <v>17969</v>
      </c>
      <c r="P500" s="197" t="s">
        <v>31004</v>
      </c>
    </row>
    <row r="501" spans="2:18" ht="20.100000000000001" customHeight="1" x14ac:dyDescent="0.3">
      <c r="B501" s="101">
        <v>491</v>
      </c>
      <c r="C501" s="103" t="s">
        <v>34713</v>
      </c>
      <c r="D501" s="159" t="s">
        <v>4794</v>
      </c>
      <c r="E501" s="36" t="s">
        <v>9723</v>
      </c>
      <c r="F501" s="104">
        <v>6.2</v>
      </c>
      <c r="G501" s="101" t="s">
        <v>704</v>
      </c>
      <c r="H501" s="101" t="s">
        <v>3811</v>
      </c>
      <c r="I501" s="101">
        <v>2009</v>
      </c>
      <c r="J501" s="101"/>
      <c r="K501" s="90">
        <v>4205351318</v>
      </c>
      <c r="L501" s="90">
        <f>IF(K501/1024 &gt;1,K501/1024," ")</f>
        <v>4106788.396484375</v>
      </c>
      <c r="M501" s="90">
        <f>IF(K501/1048576 &gt;1,K501/1048576," ")</f>
        <v>4010.5355434417725</v>
      </c>
      <c r="N501" s="91">
        <f>IF(K501&gt;999999999,K501/1073741824," ")</f>
        <v>3.9165386166423559</v>
      </c>
      <c r="O501" s="199" t="s">
        <v>17521</v>
      </c>
      <c r="P501" s="197" t="s">
        <v>18951</v>
      </c>
    </row>
    <row r="502" spans="2:18" ht="20.100000000000001" customHeight="1" x14ac:dyDescent="0.3">
      <c r="B502" s="101">
        <v>492</v>
      </c>
      <c r="C502" s="103" t="s">
        <v>34714</v>
      </c>
      <c r="D502" s="168" t="s">
        <v>6431</v>
      </c>
      <c r="E502" s="36" t="s">
        <v>9724</v>
      </c>
      <c r="F502" s="99">
        <v>5.7</v>
      </c>
      <c r="G502" s="99" t="s">
        <v>704</v>
      </c>
      <c r="H502" s="101" t="s">
        <v>5892</v>
      </c>
      <c r="I502" s="101">
        <v>1990</v>
      </c>
      <c r="J502" s="101"/>
      <c r="K502" s="90">
        <v>5070795684</v>
      </c>
      <c r="L502" s="90">
        <f>IF(K502/1024 &gt;1,K502/1024," ")</f>
        <v>4951948.91015625</v>
      </c>
      <c r="M502" s="90">
        <f>IF(K502/1048576 &gt;1,K502/1048576," ")</f>
        <v>4835.8876075744629</v>
      </c>
      <c r="N502" s="91">
        <f>IF(K502&gt;999999999,K502/1073741824," ")</f>
        <v>4.7225464917719364</v>
      </c>
      <c r="O502" s="194" t="s">
        <v>17970</v>
      </c>
      <c r="P502" s="197" t="s">
        <v>18952</v>
      </c>
    </row>
    <row r="503" spans="2:18" ht="20.100000000000001" customHeight="1" x14ac:dyDescent="0.3">
      <c r="B503" s="101">
        <v>493</v>
      </c>
      <c r="C503" s="29" t="s">
        <v>34755</v>
      </c>
      <c r="D503" s="160" t="s">
        <v>5955</v>
      </c>
      <c r="E503" s="36" t="s">
        <v>9725</v>
      </c>
      <c r="F503" s="99">
        <v>5.8</v>
      </c>
      <c r="G503" s="101" t="s">
        <v>704</v>
      </c>
      <c r="H503" s="101" t="s">
        <v>4081</v>
      </c>
      <c r="I503" s="101">
        <v>2014</v>
      </c>
      <c r="J503" s="101"/>
      <c r="K503" s="90">
        <v>4721551738</v>
      </c>
      <c r="L503" s="90">
        <f>IF(K503/1024 &gt;1,K503/1024," ")</f>
        <v>4610890.369140625</v>
      </c>
      <c r="M503" s="90">
        <f>IF(K503/1048576 &gt;1,K503/1048576," ")</f>
        <v>4502.8226261138916</v>
      </c>
      <c r="N503" s="91">
        <f>IF(K503&gt;999999999,K503/1073741824," ")</f>
        <v>4.3972877208143473</v>
      </c>
      <c r="O503" s="194" t="s">
        <v>17971</v>
      </c>
      <c r="P503" s="197" t="s">
        <v>18953</v>
      </c>
    </row>
    <row r="504" spans="2:18" ht="20.100000000000001" customHeight="1" x14ac:dyDescent="0.3">
      <c r="B504" s="101">
        <v>494</v>
      </c>
      <c r="C504" s="7" t="s">
        <v>34754</v>
      </c>
      <c r="D504" s="159" t="s">
        <v>4739</v>
      </c>
      <c r="E504" s="36" t="s">
        <v>9726</v>
      </c>
      <c r="F504" s="104">
        <v>6.4</v>
      </c>
      <c r="G504" s="101"/>
      <c r="H504" s="101" t="s">
        <v>3756</v>
      </c>
      <c r="I504" s="101">
        <v>1989</v>
      </c>
      <c r="J504" s="101"/>
      <c r="K504" s="90">
        <v>3786990747</v>
      </c>
      <c r="L504" s="90">
        <f>IF(K504/1024 &gt;1,K504/1024," ")</f>
        <v>3698233.1513671875</v>
      </c>
      <c r="M504" s="90">
        <f>IF(K504/1048576 &gt;1,K504/1048576," ")</f>
        <v>3611.555811882019</v>
      </c>
      <c r="N504" s="91">
        <f>IF(K504&gt;999999999,K504/1073741824," ")</f>
        <v>3.5269099725410342</v>
      </c>
      <c r="O504" s="194" t="s">
        <v>17972</v>
      </c>
      <c r="P504" s="197" t="s">
        <v>18954</v>
      </c>
    </row>
    <row r="505" spans="2:18" ht="20.100000000000001" customHeight="1" x14ac:dyDescent="0.3">
      <c r="B505" s="101">
        <v>495</v>
      </c>
      <c r="C505" s="12" t="s">
        <v>34715</v>
      </c>
      <c r="D505" s="160" t="s">
        <v>1885</v>
      </c>
      <c r="E505" s="36" t="s">
        <v>9727</v>
      </c>
      <c r="F505" s="104">
        <v>6.1</v>
      </c>
      <c r="G505" s="94"/>
      <c r="H505" s="13" t="s">
        <v>5878</v>
      </c>
      <c r="I505" s="101">
        <v>2001</v>
      </c>
      <c r="J505" s="101"/>
      <c r="K505" s="73">
        <v>4486663318</v>
      </c>
      <c r="L505" s="90">
        <f>IF(K505/1024 &gt;1,K505/1024," ")</f>
        <v>4381507.146484375</v>
      </c>
      <c r="M505" s="90">
        <f>IF(K505/1048576 &gt;1,K505/1048576," ")</f>
        <v>4278.8155727386475</v>
      </c>
      <c r="N505" s="91">
        <f>IF(K505&gt;999999999,K505/1073741824," ")</f>
        <v>4.1785308327525854</v>
      </c>
      <c r="O505" s="199" t="s">
        <v>17525</v>
      </c>
      <c r="P505" s="197" t="s">
        <v>31005</v>
      </c>
    </row>
    <row r="506" spans="2:18" ht="20.100000000000001" customHeight="1" x14ac:dyDescent="0.3">
      <c r="B506" s="101">
        <v>496</v>
      </c>
      <c r="C506" s="109" t="s">
        <v>34716</v>
      </c>
      <c r="D506" s="160" t="s">
        <v>5171</v>
      </c>
      <c r="E506" s="36" t="s">
        <v>9728</v>
      </c>
      <c r="F506" s="104">
        <v>6.6</v>
      </c>
      <c r="G506" s="101" t="s">
        <v>704</v>
      </c>
      <c r="H506" s="101" t="s">
        <v>3737</v>
      </c>
      <c r="I506" s="101">
        <v>1967</v>
      </c>
      <c r="J506" s="101"/>
      <c r="K506" s="90">
        <v>4779487773</v>
      </c>
      <c r="L506" s="90">
        <f>IF(K506/1024 &gt;1,K506/1024," ")</f>
        <v>4667468.5283203125</v>
      </c>
      <c r="M506" s="90">
        <f>IF(K506/1048576 &gt;1,K506/1048576," ")</f>
        <v>4558.0747346878052</v>
      </c>
      <c r="N506" s="91">
        <f>IF(K506&gt;999999999,K506/1073741824," ")</f>
        <v>4.4512448580935597</v>
      </c>
      <c r="O506" s="199" t="s">
        <v>17522</v>
      </c>
      <c r="P506" s="197" t="s">
        <v>18955</v>
      </c>
    </row>
    <row r="507" spans="2:18" ht="20.100000000000001" customHeight="1" x14ac:dyDescent="0.3">
      <c r="B507" s="101">
        <v>497</v>
      </c>
      <c r="C507" s="12" t="s">
        <v>34753</v>
      </c>
      <c r="D507" s="160" t="s">
        <v>1186</v>
      </c>
      <c r="E507" s="36" t="s">
        <v>9729</v>
      </c>
      <c r="F507" s="104">
        <v>6.9</v>
      </c>
      <c r="G507" s="99" t="s">
        <v>704</v>
      </c>
      <c r="H507" s="101" t="s">
        <v>5874</v>
      </c>
      <c r="I507" s="101">
        <v>1956</v>
      </c>
      <c r="J507" s="116"/>
      <c r="K507" s="90">
        <v>3550812137</v>
      </c>
      <c r="L507" s="90">
        <f>IF(K507/1024 &gt;1,K507/1024," ")</f>
        <v>3467589.9775390625</v>
      </c>
      <c r="M507" s="90">
        <f>IF(K507/1048576 &gt;1,K507/1048576," ")</f>
        <v>3386.3183374404907</v>
      </c>
      <c r="N507" s="91">
        <f>IF(K507&gt;999999999,K507/1073741824," ")</f>
        <v>3.3069515014067292</v>
      </c>
      <c r="O507" s="194" t="s">
        <v>17917</v>
      </c>
      <c r="P507" s="197" t="s">
        <v>18956</v>
      </c>
    </row>
    <row r="508" spans="2:18" ht="20.100000000000001" customHeight="1" x14ac:dyDescent="0.3">
      <c r="B508" s="101">
        <v>498</v>
      </c>
      <c r="C508" s="20" t="s">
        <v>42651</v>
      </c>
      <c r="D508" s="177" t="s">
        <v>42647</v>
      </c>
      <c r="E508" s="36" t="s">
        <v>42648</v>
      </c>
      <c r="F508" s="49">
        <v>6.3</v>
      </c>
      <c r="G508" s="13"/>
      <c r="H508" s="13" t="s">
        <v>3740</v>
      </c>
      <c r="I508" s="9">
        <v>2022</v>
      </c>
      <c r="J508" s="9"/>
      <c r="K508" s="45">
        <v>2712129536</v>
      </c>
      <c r="L508" s="90">
        <f>IF(K508/1024 &gt;1,K508/1024," ")</f>
        <v>2648564</v>
      </c>
      <c r="M508" s="90">
        <f>IF(K508/1048576 &gt;1,K508/1048576," ")</f>
        <v>2586.48828125</v>
      </c>
      <c r="N508" s="91">
        <f>IF(K508&gt;999999999,K508/1073741824," ")</f>
        <v>2.5258674621582031</v>
      </c>
      <c r="O508" s="223" t="s">
        <v>42649</v>
      </c>
      <c r="P508" s="197" t="s">
        <v>42650</v>
      </c>
    </row>
    <row r="509" spans="2:18" ht="20.100000000000001" customHeight="1" x14ac:dyDescent="0.3">
      <c r="B509" s="101">
        <v>499</v>
      </c>
      <c r="C509" s="111" t="s">
        <v>34717</v>
      </c>
      <c r="D509" s="161" t="s">
        <v>6302</v>
      </c>
      <c r="E509" s="36" t="s">
        <v>9731</v>
      </c>
      <c r="F509" s="99">
        <v>5.5</v>
      </c>
      <c r="G509" s="99" t="s">
        <v>704</v>
      </c>
      <c r="H509" s="101" t="s">
        <v>4081</v>
      </c>
      <c r="I509" s="101">
        <v>2014</v>
      </c>
      <c r="J509" s="101"/>
      <c r="K509" s="90">
        <v>3977361830</v>
      </c>
      <c r="L509" s="90">
        <f>IF(K509/1024 &gt;1,K509/1024," ")</f>
        <v>3884142.412109375</v>
      </c>
      <c r="M509" s="90">
        <f>IF(K509/1048576 &gt;1,K509/1048576," ")</f>
        <v>3793.1078243255615</v>
      </c>
      <c r="N509" s="91">
        <f>IF(K509&gt;999999999,K509/1073741824," ")</f>
        <v>3.7042068596929312</v>
      </c>
      <c r="O509" s="194" t="s">
        <v>17975</v>
      </c>
      <c r="P509" s="197" t="s">
        <v>18958</v>
      </c>
    </row>
    <row r="510" spans="2:18" ht="20.100000000000001" customHeight="1" x14ac:dyDescent="0.3">
      <c r="B510" s="101">
        <v>500</v>
      </c>
      <c r="C510" s="109" t="s">
        <v>34718</v>
      </c>
      <c r="D510" s="160" t="s">
        <v>4776</v>
      </c>
      <c r="E510" s="36" t="s">
        <v>9732</v>
      </c>
      <c r="F510" s="104">
        <v>7.4</v>
      </c>
      <c r="G510" s="101" t="s">
        <v>704</v>
      </c>
      <c r="H510" s="101" t="s">
        <v>3745</v>
      </c>
      <c r="I510" s="101">
        <v>1980</v>
      </c>
      <c r="J510" s="101"/>
      <c r="K510" s="90">
        <v>3542023726</v>
      </c>
      <c r="L510" s="90">
        <f>IF(K510/1024 &gt;1,K510/1024," ")</f>
        <v>3459007.544921875</v>
      </c>
      <c r="M510" s="90">
        <f>IF(K510/1048576 &gt;1,K510/1048576," ")</f>
        <v>3377.9370555877686</v>
      </c>
      <c r="N510" s="91">
        <f>IF(K510&gt;999999999,K510/1073741824," ")</f>
        <v>3.2987666558474302</v>
      </c>
      <c r="O510" s="194" t="s">
        <v>17976</v>
      </c>
      <c r="P510" s="197" t="s">
        <v>18959</v>
      </c>
    </row>
    <row r="511" spans="2:18" ht="20.100000000000001" customHeight="1" x14ac:dyDescent="0.3">
      <c r="B511" s="101">
        <v>501</v>
      </c>
      <c r="C511" s="109" t="s">
        <v>34719</v>
      </c>
      <c r="D511" s="159" t="s">
        <v>485</v>
      </c>
      <c r="E511" s="36" t="s">
        <v>9733</v>
      </c>
      <c r="F511" s="104">
        <v>6.7</v>
      </c>
      <c r="G511" s="101" t="s">
        <v>704</v>
      </c>
      <c r="H511" s="101" t="s">
        <v>3744</v>
      </c>
      <c r="I511" s="94">
        <v>1981</v>
      </c>
      <c r="J511" s="94"/>
      <c r="K511" s="90">
        <v>4213091373</v>
      </c>
      <c r="L511" s="90">
        <f>IF(K511/1024 &gt;1,K511/1024," ")</f>
        <v>4114347.0439453125</v>
      </c>
      <c r="M511" s="90">
        <f>IF(K511/1048576 &gt;1,K511/1048576," ")</f>
        <v>4017.9170351028442</v>
      </c>
      <c r="N511" s="91">
        <f>IF(K511&gt;999999999,K511/1073741824," ")</f>
        <v>3.9237471045926213</v>
      </c>
      <c r="O511" s="194" t="s">
        <v>17977</v>
      </c>
      <c r="P511" s="197" t="s">
        <v>18960</v>
      </c>
    </row>
    <row r="512" spans="2:18" ht="20.100000000000001" customHeight="1" x14ac:dyDescent="0.3">
      <c r="B512" s="101">
        <v>502</v>
      </c>
      <c r="C512" s="84" t="s">
        <v>34720</v>
      </c>
      <c r="D512" s="167" t="s">
        <v>7775</v>
      </c>
      <c r="E512" s="36" t="s">
        <v>9734</v>
      </c>
      <c r="F512" s="81">
        <v>5.8</v>
      </c>
      <c r="G512" s="81" t="s">
        <v>704</v>
      </c>
      <c r="H512" s="82" t="s">
        <v>5878</v>
      </c>
      <c r="I512" s="79">
        <v>2017</v>
      </c>
      <c r="J512" s="79"/>
      <c r="K512" s="73">
        <v>5161815510</v>
      </c>
      <c r="L512" s="90">
        <f>IF(K512/1024 &gt;1,K512/1024," ")</f>
        <v>5040835.458984375</v>
      </c>
      <c r="M512" s="90">
        <f>IF(K512/1048576 &gt;1,K512/1048576," ")</f>
        <v>4922.6908779144287</v>
      </c>
      <c r="N512" s="91">
        <f>IF(K512&gt;999999999,K512/1073741824," ")</f>
        <v>4.8073153104633093</v>
      </c>
      <c r="O512" s="194" t="s">
        <v>17978</v>
      </c>
      <c r="P512" s="197" t="s">
        <v>18961</v>
      </c>
    </row>
    <row r="513" spans="1:16" ht="20.100000000000001" customHeight="1" x14ac:dyDescent="0.3">
      <c r="B513" s="101">
        <v>503</v>
      </c>
      <c r="C513" s="12" t="s">
        <v>34636</v>
      </c>
      <c r="D513" s="160" t="s">
        <v>1874</v>
      </c>
      <c r="E513" s="36" t="s">
        <v>9735</v>
      </c>
      <c r="F513" s="104">
        <v>6.6</v>
      </c>
      <c r="G513" s="94" t="s">
        <v>704</v>
      </c>
      <c r="H513" s="94" t="s">
        <v>3795</v>
      </c>
      <c r="I513" s="94">
        <v>1949</v>
      </c>
      <c r="J513" s="94"/>
      <c r="K513" s="108">
        <v>2205624320</v>
      </c>
      <c r="L513" s="90">
        <f>IF(K513/1024 &gt;1,K513/1024," ")</f>
        <v>2153930</v>
      </c>
      <c r="M513" s="90">
        <f>IF(K513/1048576 &gt;1,K513/1048576," ")</f>
        <v>2103.447265625</v>
      </c>
      <c r="N513" s="91">
        <f>IF(K513&gt;999999999,K513/1073741824," ")</f>
        <v>2.0541477203369141</v>
      </c>
      <c r="O513" s="194" t="s">
        <v>17979</v>
      </c>
      <c r="P513" s="197" t="s">
        <v>18962</v>
      </c>
    </row>
    <row r="514" spans="1:16" ht="20.100000000000001" customHeight="1" x14ac:dyDescent="0.3">
      <c r="B514" s="101">
        <v>504</v>
      </c>
      <c r="C514" s="111" t="s">
        <v>34721</v>
      </c>
      <c r="D514" s="168" t="s">
        <v>7019</v>
      </c>
      <c r="E514" s="36" t="s">
        <v>9736</v>
      </c>
      <c r="F514" s="99">
        <v>5.8</v>
      </c>
      <c r="G514" s="99"/>
      <c r="H514" s="105" t="s">
        <v>5878</v>
      </c>
      <c r="I514" s="101">
        <v>2015</v>
      </c>
      <c r="J514" s="101"/>
      <c r="K514" s="90">
        <v>3318420236</v>
      </c>
      <c r="L514" s="90">
        <f>IF(K514/1024 &gt;1,K514/1024," ")</f>
        <v>3240644.76171875</v>
      </c>
      <c r="M514" s="90">
        <f>IF(K514/1048576 &gt;1,K514/1048576," ")</f>
        <v>3164.6921501159668</v>
      </c>
      <c r="N514" s="91">
        <f>IF(K514&gt;999999999,K514/1073741824," ")</f>
        <v>3.0905196778476238</v>
      </c>
      <c r="O514" s="194" t="s">
        <v>17980</v>
      </c>
      <c r="P514" s="197" t="s">
        <v>18963</v>
      </c>
    </row>
    <row r="515" spans="1:16" ht="20.100000000000001" customHeight="1" x14ac:dyDescent="0.3">
      <c r="B515" s="101">
        <v>505</v>
      </c>
      <c r="C515" s="109" t="s">
        <v>34722</v>
      </c>
      <c r="D515" s="159" t="s">
        <v>2866</v>
      </c>
      <c r="E515" s="36" t="s">
        <v>9737</v>
      </c>
      <c r="F515" s="104">
        <v>6.1</v>
      </c>
      <c r="G515" s="101" t="s">
        <v>704</v>
      </c>
      <c r="H515" s="101" t="s">
        <v>3745</v>
      </c>
      <c r="I515" s="94">
        <v>1987</v>
      </c>
      <c r="J515" s="94"/>
      <c r="K515" s="108">
        <v>2286385171</v>
      </c>
      <c r="L515" s="90">
        <f>IF(K515/1024 &gt;1,K515/1024," ")</f>
        <v>2232798.0185546875</v>
      </c>
      <c r="M515" s="90">
        <f>IF(K515/1048576 &gt;1,K515/1048576," ")</f>
        <v>2180.466814994812</v>
      </c>
      <c r="N515" s="91">
        <f>IF(K515&gt;999999999,K515/1073741824," ")</f>
        <v>2.1293621240183711</v>
      </c>
      <c r="O515" s="194" t="s">
        <v>17981</v>
      </c>
      <c r="P515" s="197" t="s">
        <v>31007</v>
      </c>
    </row>
    <row r="516" spans="1:16" ht="20.100000000000001" customHeight="1" x14ac:dyDescent="0.3">
      <c r="B516" s="101">
        <v>506</v>
      </c>
      <c r="C516" s="111" t="s">
        <v>34723</v>
      </c>
      <c r="D516" s="168" t="s">
        <v>7090</v>
      </c>
      <c r="E516" s="36" t="s">
        <v>9739</v>
      </c>
      <c r="F516" s="99">
        <v>4.5</v>
      </c>
      <c r="G516" s="99" t="s">
        <v>704</v>
      </c>
      <c r="H516" s="105" t="s">
        <v>4081</v>
      </c>
      <c r="I516" s="101">
        <v>2014</v>
      </c>
      <c r="J516" s="101"/>
      <c r="K516" s="90">
        <v>3861025355</v>
      </c>
      <c r="L516" s="90">
        <f>IF(K516/1024 &gt;1,K516/1024," ")</f>
        <v>3770532.5732421875</v>
      </c>
      <c r="M516" s="90">
        <f>IF(K516/1048576 &gt;1,K516/1048576," ")</f>
        <v>3682.1607160568237</v>
      </c>
      <c r="N516" s="91">
        <f>IF(K516&gt;999999999,K516/1073741824," ")</f>
        <v>3.5958600742742419</v>
      </c>
      <c r="O516" s="194" t="s">
        <v>17982</v>
      </c>
      <c r="P516" s="197" t="s">
        <v>18964</v>
      </c>
    </row>
    <row r="517" spans="1:16" ht="20.100000000000001" customHeight="1" x14ac:dyDescent="0.3">
      <c r="B517" s="101">
        <v>507</v>
      </c>
      <c r="C517" s="102" t="s">
        <v>34724</v>
      </c>
      <c r="D517" s="159" t="s">
        <v>3875</v>
      </c>
      <c r="E517" s="36" t="s">
        <v>9748</v>
      </c>
      <c r="F517" s="104">
        <v>4.4000000000000004</v>
      </c>
      <c r="G517" s="101" t="s">
        <v>704</v>
      </c>
      <c r="H517" s="101" t="s">
        <v>3782</v>
      </c>
      <c r="I517" s="101">
        <v>2011</v>
      </c>
      <c r="J517" s="101"/>
      <c r="K517" s="90">
        <v>3546094082</v>
      </c>
      <c r="L517" s="90">
        <f>IF(K517/1024 &gt;1,K517/1024," ")</f>
        <v>3462982.501953125</v>
      </c>
      <c r="M517" s="90">
        <f>IF(K517/1048576 &gt;1,K517/1048576," ")</f>
        <v>3381.8188495635986</v>
      </c>
      <c r="N517" s="91">
        <f>IF(K517&gt;999999999,K517/1073741824," ")</f>
        <v>3.3025574702769518</v>
      </c>
      <c r="O517" s="194" t="s">
        <v>17983</v>
      </c>
      <c r="P517" s="197" t="s">
        <v>18965</v>
      </c>
    </row>
    <row r="518" spans="1:16" ht="20.100000000000001" customHeight="1" x14ac:dyDescent="0.3">
      <c r="B518" s="101">
        <v>508</v>
      </c>
      <c r="C518" s="12" t="s">
        <v>34637</v>
      </c>
      <c r="D518" s="160" t="s">
        <v>51</v>
      </c>
      <c r="E518" s="36" t="s">
        <v>9740</v>
      </c>
      <c r="F518" s="104">
        <v>3.8</v>
      </c>
      <c r="G518" s="94"/>
      <c r="H518" s="94" t="s">
        <v>4066</v>
      </c>
      <c r="I518" s="101">
        <v>2008</v>
      </c>
      <c r="J518" s="101"/>
      <c r="K518" s="90">
        <v>736010240</v>
      </c>
      <c r="L518" s="90">
        <f>IF(K518/1024 &gt;1,K518/1024," ")</f>
        <v>718760</v>
      </c>
      <c r="M518" s="90">
        <f>IF(K518/1048576 &gt;1,K518/1048576," ")</f>
        <v>701.9140625</v>
      </c>
      <c r="N518" s="91" t="str">
        <f>IF(K518&gt;999999999,K518/1073741824," ")</f>
        <v xml:space="preserve"> </v>
      </c>
      <c r="O518" s="194" t="s">
        <v>17984</v>
      </c>
      <c r="P518" s="197" t="s">
        <v>18966</v>
      </c>
    </row>
    <row r="519" spans="1:16" ht="20.100000000000001" customHeight="1" x14ac:dyDescent="0.3">
      <c r="B519" s="101">
        <v>509</v>
      </c>
      <c r="C519" s="102" t="s">
        <v>34725</v>
      </c>
      <c r="D519" s="159" t="s">
        <v>1875</v>
      </c>
      <c r="E519" s="36" t="s">
        <v>9741</v>
      </c>
      <c r="F519" s="104">
        <v>8.1</v>
      </c>
      <c r="G519" s="101" t="s">
        <v>704</v>
      </c>
      <c r="H519" s="101" t="s">
        <v>3967</v>
      </c>
      <c r="I519" s="101">
        <v>1956</v>
      </c>
      <c r="J519" s="101"/>
      <c r="K519" s="90">
        <v>2239876032</v>
      </c>
      <c r="L519" s="90">
        <f>IF(K519/1024 &gt;1,K519/1024," ")</f>
        <v>2187378.9375</v>
      </c>
      <c r="M519" s="90">
        <f>IF(K519/1048576 &gt;1,K519/1048576," ")</f>
        <v>2136.1122436523438</v>
      </c>
      <c r="N519" s="91">
        <f>IF(K519&gt;999999999,K519/1073741824," ")</f>
        <v>2.0860471129417419</v>
      </c>
      <c r="O519" s="194" t="s">
        <v>17985</v>
      </c>
      <c r="P519" s="197" t="s">
        <v>18967</v>
      </c>
    </row>
    <row r="520" spans="1:16" ht="20.100000000000001" customHeight="1" x14ac:dyDescent="0.3">
      <c r="B520" s="101">
        <v>510</v>
      </c>
      <c r="C520" s="102" t="s">
        <v>34726</v>
      </c>
      <c r="D520" s="159" t="s">
        <v>2916</v>
      </c>
      <c r="E520" s="36" t="s">
        <v>9742</v>
      </c>
      <c r="F520" s="104">
        <v>4.8</v>
      </c>
      <c r="G520" s="101" t="s">
        <v>704</v>
      </c>
      <c r="H520" s="101" t="s">
        <v>3739</v>
      </c>
      <c r="I520" s="101">
        <v>2011</v>
      </c>
      <c r="J520" s="101"/>
      <c r="K520" s="90">
        <v>2716367690</v>
      </c>
      <c r="L520" s="90">
        <f>IF(K520/1024 &gt;1,K520/1024," ")</f>
        <v>2652702.822265625</v>
      </c>
      <c r="M520" s="90">
        <f>IF(K520/1048576 &gt;1,K520/1048576," ")</f>
        <v>2590.5300998687744</v>
      </c>
      <c r="N520" s="91">
        <f>IF(K520&gt;999999999,K520/1073741824," ")</f>
        <v>2.5298145506531</v>
      </c>
      <c r="O520" s="194" t="s">
        <v>17986</v>
      </c>
      <c r="P520" s="197" t="s">
        <v>18968</v>
      </c>
    </row>
    <row r="521" spans="1:16" ht="20.100000000000001" customHeight="1" x14ac:dyDescent="0.3">
      <c r="B521" s="101">
        <v>511</v>
      </c>
      <c r="C521" s="109" t="s">
        <v>34727</v>
      </c>
      <c r="D521" s="160" t="s">
        <v>1184</v>
      </c>
      <c r="E521" s="36" t="s">
        <v>9744</v>
      </c>
      <c r="F521" s="104">
        <v>7.1</v>
      </c>
      <c r="G521" s="101" t="s">
        <v>704</v>
      </c>
      <c r="H521" s="101" t="s">
        <v>3745</v>
      </c>
      <c r="I521" s="101">
        <v>1955</v>
      </c>
      <c r="J521" s="101"/>
      <c r="K521" s="90">
        <v>5544649626</v>
      </c>
      <c r="L521" s="90">
        <f>IF(K521/1024 &gt;1,K521/1024," ")</f>
        <v>5414696.900390625</v>
      </c>
      <c r="M521" s="90">
        <f>IF(K521/1048576 &gt;1,K521/1048576," ")</f>
        <v>5287.7899417877197</v>
      </c>
      <c r="N521" s="91">
        <f>IF(K521&gt;999999999,K521/1073741824," ")</f>
        <v>5.16385736502707</v>
      </c>
      <c r="O521" s="194" t="s">
        <v>17988</v>
      </c>
      <c r="P521" s="197" t="s">
        <v>18969</v>
      </c>
    </row>
    <row r="522" spans="1:16" ht="20.100000000000001" customHeight="1" x14ac:dyDescent="0.3">
      <c r="B522" s="101">
        <v>512</v>
      </c>
      <c r="C522" s="111" t="s">
        <v>6960</v>
      </c>
      <c r="D522" s="161" t="s">
        <v>6959</v>
      </c>
      <c r="E522" s="36" t="s">
        <v>9743</v>
      </c>
      <c r="F522" s="99">
        <v>4.7</v>
      </c>
      <c r="G522" s="99" t="s">
        <v>704</v>
      </c>
      <c r="H522" s="105" t="s">
        <v>4081</v>
      </c>
      <c r="I522" s="101">
        <v>2016</v>
      </c>
      <c r="J522" s="101"/>
      <c r="K522" s="90">
        <v>4762735498</v>
      </c>
      <c r="L522" s="90">
        <f>IF(K522/1024 &gt;1,K522/1024," ")</f>
        <v>4651108.884765625</v>
      </c>
      <c r="M522" s="90">
        <f>IF(K522/1048576 &gt;1,K522/1048576," ")</f>
        <v>4542.0985202789307</v>
      </c>
      <c r="N522" s="91">
        <f>IF(K522&gt;999999999,K522/1073741824," ")</f>
        <v>4.4356430862098932</v>
      </c>
      <c r="O522" s="194" t="s">
        <v>17987</v>
      </c>
      <c r="P522" s="197" t="s">
        <v>31008</v>
      </c>
    </row>
    <row r="523" spans="1:16" ht="20.100000000000001" customHeight="1" x14ac:dyDescent="0.3">
      <c r="B523" s="101">
        <v>513</v>
      </c>
      <c r="C523" s="12" t="s">
        <v>34638</v>
      </c>
      <c r="D523" s="163" t="s">
        <v>1876</v>
      </c>
      <c r="E523" s="36" t="s">
        <v>9745</v>
      </c>
      <c r="F523" s="104">
        <v>6.2</v>
      </c>
      <c r="G523" s="94"/>
      <c r="H523" s="94" t="s">
        <v>3738</v>
      </c>
      <c r="I523" s="94">
        <v>2006</v>
      </c>
      <c r="J523" s="94"/>
      <c r="K523" s="108">
        <v>1992792064</v>
      </c>
      <c r="L523" s="90">
        <f>IF(K523/1024 &gt;1,K523/1024," ")</f>
        <v>1946086</v>
      </c>
      <c r="M523" s="90">
        <f>IF(K523/1048576 &gt;1,K523/1048576," ")</f>
        <v>1900.474609375</v>
      </c>
      <c r="N523" s="91">
        <f>IF(K523&gt;999999999,K523/1073741824," ")</f>
        <v>1.8559322357177734</v>
      </c>
      <c r="O523" s="194" t="s">
        <v>17989</v>
      </c>
      <c r="P523" s="197" t="s">
        <v>18970</v>
      </c>
    </row>
    <row r="524" spans="1:16" ht="20.100000000000001" customHeight="1" x14ac:dyDescent="0.3">
      <c r="B524" s="101">
        <v>514</v>
      </c>
      <c r="C524" s="118" t="s">
        <v>34728</v>
      </c>
      <c r="D524" s="159" t="s">
        <v>3683</v>
      </c>
      <c r="E524" s="36" t="s">
        <v>9746</v>
      </c>
      <c r="F524" s="104">
        <v>4.3</v>
      </c>
      <c r="G524" s="101" t="s">
        <v>704</v>
      </c>
      <c r="H524" s="101" t="s">
        <v>3756</v>
      </c>
      <c r="I524" s="101">
        <v>2013</v>
      </c>
      <c r="J524" s="101"/>
      <c r="K524" s="90">
        <v>3459327310</v>
      </c>
      <c r="L524" s="90">
        <f>IF(K524/1024 &gt;1,K524/1024," ")</f>
        <v>3378249.326171875</v>
      </c>
      <c r="M524" s="90">
        <f>IF(K524/1048576 &gt;1,K524/1048576," ")</f>
        <v>3299.0716075897217</v>
      </c>
      <c r="N524" s="91">
        <f>IF(K524&gt;999999999,K524/1073741824," ")</f>
        <v>3.2217496167868376</v>
      </c>
      <c r="O524" s="194" t="s">
        <v>17990</v>
      </c>
      <c r="P524" s="197" t="s">
        <v>18971</v>
      </c>
    </row>
    <row r="525" spans="1:16" ht="20.100000000000001" customHeight="1" x14ac:dyDescent="0.3">
      <c r="B525" s="101">
        <v>515</v>
      </c>
      <c r="C525" s="12" t="s">
        <v>34729</v>
      </c>
      <c r="D525" s="157" t="s">
        <v>8949</v>
      </c>
      <c r="E525" s="36" t="s">
        <v>9747</v>
      </c>
      <c r="F525" s="131">
        <v>5.6</v>
      </c>
      <c r="G525" s="13"/>
      <c r="H525" s="13" t="s">
        <v>3757</v>
      </c>
      <c r="I525" s="133">
        <v>2020</v>
      </c>
      <c r="J525" s="74"/>
      <c r="K525" s="73">
        <v>4086816768</v>
      </c>
      <c r="L525" s="90">
        <f>IF(K525/1024 &gt;1,K525/1024," ")</f>
        <v>3991032</v>
      </c>
      <c r="M525" s="90">
        <f>IF(K525/1048576 &gt;1,K525/1048576," ")</f>
        <v>3897.4921875</v>
      </c>
      <c r="N525" s="91">
        <f>IF(K525&gt;999999999,K525/1073741824," ")</f>
        <v>3.8061447143554688</v>
      </c>
      <c r="O525" s="194" t="s">
        <v>17991</v>
      </c>
      <c r="P525" s="197" t="s">
        <v>18972</v>
      </c>
    </row>
    <row r="526" spans="1:16" ht="20.100000000000001" customHeight="1" x14ac:dyDescent="0.3">
      <c r="B526" s="101">
        <v>516</v>
      </c>
      <c r="C526" s="102" t="s">
        <v>34730</v>
      </c>
      <c r="D526" s="159" t="s">
        <v>1877</v>
      </c>
      <c r="E526" s="36" t="s">
        <v>9749</v>
      </c>
      <c r="F526" s="104">
        <v>7.5</v>
      </c>
      <c r="G526" s="94" t="s">
        <v>704</v>
      </c>
      <c r="H526" s="94" t="s">
        <v>3740</v>
      </c>
      <c r="I526" s="94">
        <v>1993</v>
      </c>
      <c r="J526" s="94"/>
      <c r="K526" s="90">
        <v>2938397970</v>
      </c>
      <c r="L526" s="90">
        <f>IF(K526/1024 &gt;1,K526/1024," ")</f>
        <v>2869529.267578125</v>
      </c>
      <c r="M526" s="90">
        <f>IF(K526/1048576 &gt;1,K526/1048576," ")</f>
        <v>2802.2746753692627</v>
      </c>
      <c r="N526" s="91">
        <f>IF(K526&gt;999999999,K526/1073741824," ")</f>
        <v>2.7365963626652956</v>
      </c>
      <c r="O526" s="194" t="s">
        <v>17992</v>
      </c>
      <c r="P526" s="197" t="s">
        <v>18973</v>
      </c>
    </row>
    <row r="527" spans="1:16" ht="20.100000000000001" customHeight="1" x14ac:dyDescent="0.3">
      <c r="B527" s="101">
        <v>517</v>
      </c>
      <c r="C527" s="12" t="s">
        <v>34731</v>
      </c>
      <c r="D527" s="160" t="s">
        <v>1185</v>
      </c>
      <c r="E527" s="36" t="s">
        <v>9750</v>
      </c>
      <c r="F527" s="104">
        <v>3.9</v>
      </c>
      <c r="G527" s="94"/>
      <c r="H527" s="13" t="s">
        <v>5877</v>
      </c>
      <c r="I527" s="101">
        <v>2008</v>
      </c>
      <c r="J527" s="101"/>
      <c r="K527" s="73">
        <v>3921645568</v>
      </c>
      <c r="L527" s="90">
        <f>IF(K527/1024 &gt;1,K527/1024," ")</f>
        <v>3829732</v>
      </c>
      <c r="M527" s="90">
        <f>IF(K527/1048576 &gt;1,K527/1048576," ")</f>
        <v>3739.97265625</v>
      </c>
      <c r="N527" s="91">
        <f>IF(K527&gt;999999999,K527/1073741824," ")</f>
        <v>3.6523170471191406</v>
      </c>
      <c r="O527" s="194" t="s">
        <v>17993</v>
      </c>
      <c r="P527" s="197" t="s">
        <v>18974</v>
      </c>
    </row>
    <row r="528" spans="1:16" ht="20.100000000000001" customHeight="1" x14ac:dyDescent="0.3">
      <c r="A528" s="299"/>
      <c r="B528" s="101">
        <v>518</v>
      </c>
      <c r="C528" s="47" t="s">
        <v>34639</v>
      </c>
      <c r="D528" s="162" t="s">
        <v>1878</v>
      </c>
      <c r="E528" s="36" t="s">
        <v>9751</v>
      </c>
      <c r="F528" s="104">
        <v>4.2</v>
      </c>
      <c r="G528" s="114"/>
      <c r="H528" s="114" t="s">
        <v>4067</v>
      </c>
      <c r="I528" s="114">
        <v>2009</v>
      </c>
      <c r="J528" s="114"/>
      <c r="K528" s="123">
        <v>1661648896</v>
      </c>
      <c r="L528" s="90">
        <f>IF(K528/1024 &gt;1,K528/1024," ")</f>
        <v>1622704</v>
      </c>
      <c r="M528" s="90">
        <f>IF(K528/1048576 &gt;1,K528/1048576," ")</f>
        <v>1584.671875</v>
      </c>
      <c r="N528" s="91">
        <f>IF(K528&gt;999999999,K528/1073741824," ")</f>
        <v>1.5475311279296875</v>
      </c>
      <c r="O528" s="194" t="s">
        <v>17766</v>
      </c>
      <c r="P528" s="197" t="s">
        <v>18975</v>
      </c>
    </row>
    <row r="529" spans="2:16" ht="20.100000000000001" customHeight="1" x14ac:dyDescent="0.3">
      <c r="B529" s="101">
        <v>519</v>
      </c>
      <c r="C529" s="102" t="s">
        <v>34732</v>
      </c>
      <c r="D529" s="159" t="s">
        <v>1879</v>
      </c>
      <c r="E529" s="36" t="s">
        <v>9752</v>
      </c>
      <c r="F529" s="104">
        <v>7.9</v>
      </c>
      <c r="G529" s="94" t="s">
        <v>704</v>
      </c>
      <c r="H529" s="94" t="s">
        <v>3739</v>
      </c>
      <c r="I529" s="101">
        <v>1993</v>
      </c>
      <c r="J529" s="101"/>
      <c r="K529" s="90">
        <v>5024274946</v>
      </c>
      <c r="L529" s="90">
        <f>IF(K529/1024 &gt;1,K529/1024," ")</f>
        <v>4906518.501953125</v>
      </c>
      <c r="M529" s="90">
        <f>IF(K529/1048576 &gt;1,K529/1048576," ")</f>
        <v>4791.5219745635986</v>
      </c>
      <c r="N529" s="91">
        <f>IF(K529&gt;999999999,K529/1073741824," ")</f>
        <v>4.6792206782847643</v>
      </c>
      <c r="O529" s="194" t="s">
        <v>17994</v>
      </c>
      <c r="P529" s="197" t="s">
        <v>18976</v>
      </c>
    </row>
    <row r="530" spans="2:16" ht="20.100000000000001" customHeight="1" x14ac:dyDescent="0.3">
      <c r="B530" s="101">
        <v>520</v>
      </c>
      <c r="C530" s="109" t="s">
        <v>34734</v>
      </c>
      <c r="D530" s="159" t="s">
        <v>5011</v>
      </c>
      <c r="E530" s="36" t="s">
        <v>9758</v>
      </c>
      <c r="F530" s="104">
        <v>7.1</v>
      </c>
      <c r="G530" s="101" t="s">
        <v>704</v>
      </c>
      <c r="H530" s="101" t="s">
        <v>4007</v>
      </c>
      <c r="I530" s="101">
        <v>1949</v>
      </c>
      <c r="J530" s="101"/>
      <c r="K530" s="90">
        <v>1480222046</v>
      </c>
      <c r="L530" s="90">
        <f>IF(K530/1024 &gt;1,K530/1024," ")</f>
        <v>1445529.341796875</v>
      </c>
      <c r="M530" s="90">
        <f>IF(K530/1048576 &gt;1,K530/1048576," ")</f>
        <v>1411.6497478485107</v>
      </c>
      <c r="N530" s="91">
        <f>IF(K530&gt;999999999,K530/1073741824," ")</f>
        <v>1.3785642068833113</v>
      </c>
      <c r="O530" s="194" t="s">
        <v>17997</v>
      </c>
      <c r="P530" s="197" t="s">
        <v>18980</v>
      </c>
    </row>
    <row r="531" spans="2:16" ht="20.100000000000001" customHeight="1" x14ac:dyDescent="0.3">
      <c r="B531" s="101">
        <v>521</v>
      </c>
      <c r="C531" s="20" t="s">
        <v>7955</v>
      </c>
      <c r="D531" s="177" t="s">
        <v>7954</v>
      </c>
      <c r="E531" s="36" t="s">
        <v>9753</v>
      </c>
      <c r="F531" s="81">
        <v>4.3</v>
      </c>
      <c r="G531" s="13" t="s">
        <v>704</v>
      </c>
      <c r="H531" s="13" t="s">
        <v>4081</v>
      </c>
      <c r="I531" s="79">
        <v>2015</v>
      </c>
      <c r="J531" s="79"/>
      <c r="K531" s="73">
        <v>4808063451</v>
      </c>
      <c r="L531" s="90">
        <f>IF(K531/1024 &gt;1,K531/1024," ")</f>
        <v>4695374.4638671875</v>
      </c>
      <c r="M531" s="90">
        <f>IF(K531/1048576 &gt;1,K531/1048576," ")</f>
        <v>4585.3266248703003</v>
      </c>
      <c r="N531" s="91">
        <f>IF(K531&gt;999999999,K531/1073741824," ")</f>
        <v>4.4778580320999026</v>
      </c>
      <c r="O531" s="199" t="s">
        <v>17524</v>
      </c>
      <c r="P531" s="197" t="s">
        <v>18977</v>
      </c>
    </row>
    <row r="532" spans="2:16" ht="20.100000000000001" customHeight="1" x14ac:dyDescent="0.3">
      <c r="B532" s="101">
        <v>522</v>
      </c>
      <c r="C532" s="109" t="s">
        <v>34733</v>
      </c>
      <c r="D532" s="160" t="s">
        <v>3232</v>
      </c>
      <c r="E532" s="36" t="s">
        <v>9754</v>
      </c>
      <c r="F532" s="104">
        <v>4.2</v>
      </c>
      <c r="G532" s="101" t="s">
        <v>704</v>
      </c>
      <c r="H532" s="101" t="s">
        <v>3747</v>
      </c>
      <c r="I532" s="101">
        <v>2012</v>
      </c>
      <c r="J532" s="101"/>
      <c r="K532" s="90">
        <v>2503453189</v>
      </c>
      <c r="L532" s="90">
        <f>IF(K532/1024 &gt;1,K532/1024," ")</f>
        <v>2444778.5048828125</v>
      </c>
      <c r="M532" s="90">
        <f>IF(K532/1048576 &gt;1,K532/1048576," ")</f>
        <v>2387.4790086746216</v>
      </c>
      <c r="N532" s="91">
        <f>IF(K532&gt;999999999,K532/1073741824," ")</f>
        <v>2.3315224694088101</v>
      </c>
      <c r="O532" s="194" t="s">
        <v>17995</v>
      </c>
      <c r="P532" s="197" t="s">
        <v>18978</v>
      </c>
    </row>
    <row r="533" spans="2:16" ht="20.100000000000001" customHeight="1" x14ac:dyDescent="0.3">
      <c r="B533" s="101">
        <v>523</v>
      </c>
      <c r="C533" s="12" t="s">
        <v>34640</v>
      </c>
      <c r="D533" s="160" t="s">
        <v>1880</v>
      </c>
      <c r="E533" s="36" t="s">
        <v>9755</v>
      </c>
      <c r="F533" s="104">
        <v>4.9000000000000004</v>
      </c>
      <c r="G533" s="94"/>
      <c r="H533" s="94" t="s">
        <v>4068</v>
      </c>
      <c r="I533" s="101">
        <v>1986</v>
      </c>
      <c r="J533" s="101"/>
      <c r="K533" s="90">
        <v>1296584704</v>
      </c>
      <c r="L533" s="90">
        <f>IF(K533/1024 &gt;1,K533/1024," ")</f>
        <v>1266196</v>
      </c>
      <c r="M533" s="90">
        <f>IF(K533/1048576 &gt;1,K533/1048576," ")</f>
        <v>1236.51953125</v>
      </c>
      <c r="N533" s="91">
        <f>IF(K533&gt;999999999,K533/1073741824," ")</f>
        <v>1.2075386047363281</v>
      </c>
      <c r="O533" s="194" t="s">
        <v>17996</v>
      </c>
      <c r="P533" s="197" t="s">
        <v>18979</v>
      </c>
    </row>
    <row r="534" spans="2:16" ht="20.100000000000001" customHeight="1" x14ac:dyDescent="0.3">
      <c r="B534" s="101">
        <v>524</v>
      </c>
      <c r="C534" s="102" t="s">
        <v>34735</v>
      </c>
      <c r="D534" s="159" t="s">
        <v>1881</v>
      </c>
      <c r="E534" s="36" t="s">
        <v>9756</v>
      </c>
      <c r="F534" s="104">
        <v>7.2</v>
      </c>
      <c r="G534" s="94" t="s">
        <v>704</v>
      </c>
      <c r="H534" s="105" t="s">
        <v>3756</v>
      </c>
      <c r="I534" s="94">
        <v>2002</v>
      </c>
      <c r="J534" s="94"/>
      <c r="K534" s="90">
        <v>5545013977</v>
      </c>
      <c r="L534" s="90">
        <f>IF(K534/1024 &gt;1,K534/1024," ")</f>
        <v>5415052.7119140625</v>
      </c>
      <c r="M534" s="90">
        <f>IF(K534/1048576 &gt;1,K534/1048576," ")</f>
        <v>5288.1374139785767</v>
      </c>
      <c r="N534" s="91">
        <f>IF(K534&gt;999999999,K534/1073741824," ")</f>
        <v>5.1641966933384538</v>
      </c>
      <c r="O534" s="194" t="s">
        <v>17998</v>
      </c>
      <c r="P534" s="197" t="s">
        <v>18981</v>
      </c>
    </row>
    <row r="535" spans="2:16" ht="20.100000000000001" customHeight="1" x14ac:dyDescent="0.3">
      <c r="B535" s="101">
        <v>525</v>
      </c>
      <c r="C535" s="124" t="s">
        <v>34736</v>
      </c>
      <c r="D535" s="159" t="s">
        <v>2904</v>
      </c>
      <c r="E535" s="36" t="s">
        <v>9757</v>
      </c>
      <c r="F535" s="104">
        <v>6</v>
      </c>
      <c r="G535" s="101" t="s">
        <v>704</v>
      </c>
      <c r="H535" s="101" t="s">
        <v>3769</v>
      </c>
      <c r="I535" s="94">
        <v>2011</v>
      </c>
      <c r="J535" s="94"/>
      <c r="K535" s="108">
        <v>2452225450</v>
      </c>
      <c r="L535" s="90">
        <f>IF(K535/1024 &gt;1,K535/1024," ")</f>
        <v>2394751.416015625</v>
      </c>
      <c r="M535" s="90">
        <f>IF(K535/1048576 &gt;1,K535/1048576," ")</f>
        <v>2338.6244297027588</v>
      </c>
      <c r="N535" s="91">
        <f>IF(K535&gt;999999999,K535/1073741824," ")</f>
        <v>2.2838129196316004</v>
      </c>
      <c r="O535" s="194" t="s">
        <v>17999</v>
      </c>
      <c r="P535" s="197" t="s">
        <v>18982</v>
      </c>
    </row>
    <row r="536" spans="2:16" ht="20.100000000000001" customHeight="1" x14ac:dyDescent="0.3">
      <c r="B536" s="101">
        <v>526</v>
      </c>
      <c r="C536" s="112" t="s">
        <v>34737</v>
      </c>
      <c r="D536" s="161" t="s">
        <v>7620</v>
      </c>
      <c r="E536" s="36" t="s">
        <v>9759</v>
      </c>
      <c r="F536" s="99">
        <v>4.7</v>
      </c>
      <c r="G536" s="101"/>
      <c r="H536" s="105" t="s">
        <v>5878</v>
      </c>
      <c r="I536" s="101">
        <v>2017</v>
      </c>
      <c r="J536" s="101"/>
      <c r="K536" s="90">
        <v>4688065316</v>
      </c>
      <c r="L536" s="90">
        <f>IF(K536/1024 &gt;1,K536/1024," ")</f>
        <v>4578188.78515625</v>
      </c>
      <c r="M536" s="90">
        <f>IF(K536/1048576 &gt;1,K536/1048576," ")</f>
        <v>4470.8874855041504</v>
      </c>
      <c r="N536" s="91">
        <f>IF(K536&gt;999999999,K536/1073741824," ")</f>
        <v>4.3661010600626469</v>
      </c>
      <c r="O536" s="194" t="s">
        <v>18000</v>
      </c>
      <c r="P536" s="197" t="s">
        <v>18983</v>
      </c>
    </row>
    <row r="537" spans="2:16" ht="20.100000000000001" customHeight="1" x14ac:dyDescent="0.3">
      <c r="B537" s="101">
        <v>527</v>
      </c>
      <c r="C537" s="111" t="s">
        <v>34738</v>
      </c>
      <c r="D537" s="161" t="s">
        <v>6983</v>
      </c>
      <c r="E537" s="36" t="s">
        <v>9760</v>
      </c>
      <c r="F537" s="99">
        <v>6.4</v>
      </c>
      <c r="G537" s="99"/>
      <c r="H537" s="105" t="s">
        <v>5981</v>
      </c>
      <c r="I537" s="101">
        <v>1999</v>
      </c>
      <c r="J537" s="101"/>
      <c r="K537" s="90">
        <v>3366581460</v>
      </c>
      <c r="L537" s="90">
        <f>IF(K537/1024 &gt;1,K537/1024," ")</f>
        <v>3287677.20703125</v>
      </c>
      <c r="M537" s="90">
        <f>IF(K537/1048576 &gt;1,K537/1048576," ")</f>
        <v>3210.6222724914551</v>
      </c>
      <c r="N537" s="91">
        <f>IF(K537&gt;999999999,K537/1073741824," ")</f>
        <v>3.1353733129799366</v>
      </c>
      <c r="O537" s="194" t="s">
        <v>18001</v>
      </c>
      <c r="P537" s="197" t="s">
        <v>31009</v>
      </c>
    </row>
    <row r="538" spans="2:16" ht="20.100000000000001" customHeight="1" x14ac:dyDescent="0.3">
      <c r="B538" s="101">
        <v>528</v>
      </c>
      <c r="C538" s="20" t="s">
        <v>34740</v>
      </c>
      <c r="D538" s="167" t="s">
        <v>7751</v>
      </c>
      <c r="E538" s="36" t="s">
        <v>9762</v>
      </c>
      <c r="F538" s="81">
        <v>5.6</v>
      </c>
      <c r="G538" s="81"/>
      <c r="H538" s="82" t="s">
        <v>5871</v>
      </c>
      <c r="I538" s="79">
        <v>2016</v>
      </c>
      <c r="J538" s="79"/>
      <c r="K538" s="73">
        <v>3930734964</v>
      </c>
      <c r="L538" s="90">
        <f>IF(K538/1024 &gt;1,K538/1024," ")</f>
        <v>3838608.36328125</v>
      </c>
      <c r="M538" s="90">
        <f>IF(K538/1048576 &gt;1,K538/1048576," ")</f>
        <v>3748.6409797668457</v>
      </c>
      <c r="N538" s="91">
        <f>IF(K538&gt;999999999,K538/1073741824," ")</f>
        <v>3.6607822068035603</v>
      </c>
      <c r="O538" s="194" t="s">
        <v>18003</v>
      </c>
      <c r="P538" s="197" t="s">
        <v>18985</v>
      </c>
    </row>
    <row r="539" spans="2:16" ht="20.100000000000001" customHeight="1" x14ac:dyDescent="0.3">
      <c r="B539" s="101">
        <v>529</v>
      </c>
      <c r="C539" s="102" t="s">
        <v>34741</v>
      </c>
      <c r="D539" s="159" t="s">
        <v>4701</v>
      </c>
      <c r="E539" s="36" t="s">
        <v>9763</v>
      </c>
      <c r="F539" s="104">
        <v>6.4</v>
      </c>
      <c r="G539" s="99" t="s">
        <v>704</v>
      </c>
      <c r="H539" s="101" t="s">
        <v>5871</v>
      </c>
      <c r="I539" s="101">
        <v>1981</v>
      </c>
      <c r="J539" s="101"/>
      <c r="K539" s="90">
        <v>4259849335</v>
      </c>
      <c r="L539" s="90">
        <f>IF(K539/1024 &gt;1,K539/1024," ")</f>
        <v>4160009.1162109375</v>
      </c>
      <c r="M539" s="90">
        <f>IF(K539/1048576 &gt;1,K539/1048576," ")</f>
        <v>4062.5089025497437</v>
      </c>
      <c r="N539" s="91">
        <f>IF(K539&gt;999999999,K539/1073741824," ")</f>
        <v>3.967293850146234</v>
      </c>
      <c r="O539" s="194" t="s">
        <v>18004</v>
      </c>
      <c r="P539" s="197" t="s">
        <v>31010</v>
      </c>
    </row>
    <row r="540" spans="2:16" ht="20.100000000000001" customHeight="1" x14ac:dyDescent="0.3">
      <c r="B540" s="101">
        <v>530</v>
      </c>
      <c r="C540" s="109" t="s">
        <v>41688</v>
      </c>
      <c r="D540" s="160" t="s">
        <v>628</v>
      </c>
      <c r="E540" s="36" t="s">
        <v>16537</v>
      </c>
      <c r="F540" s="104">
        <v>5.7</v>
      </c>
      <c r="G540" s="101" t="s">
        <v>704</v>
      </c>
      <c r="H540" s="101" t="s">
        <v>3745</v>
      </c>
      <c r="I540" s="101">
        <v>2008</v>
      </c>
      <c r="J540" s="101"/>
      <c r="K540" s="90">
        <v>3273675638</v>
      </c>
      <c r="L540" s="90">
        <f>IF(K540/1024 &gt;1,K540/1024," ")</f>
        <v>3196948.865234375</v>
      </c>
      <c r="M540" s="90">
        <f>IF(K540/1048576 &gt;1,K540/1048576," ")</f>
        <v>3122.0203762054443</v>
      </c>
      <c r="N540" s="91">
        <f>IF(K540&gt;999999999,K540/1073741824," ")</f>
        <v>3.0488480236381292</v>
      </c>
      <c r="O540" s="194" t="s">
        <v>18333</v>
      </c>
      <c r="P540" s="197" t="s">
        <v>28362</v>
      </c>
    </row>
    <row r="541" spans="2:16" ht="20.100000000000001" customHeight="1" x14ac:dyDescent="0.3">
      <c r="B541" s="101">
        <v>531</v>
      </c>
      <c r="C541" s="109" t="s">
        <v>34742</v>
      </c>
      <c r="D541" s="160" t="s">
        <v>259</v>
      </c>
      <c r="E541" s="36" t="s">
        <v>9764</v>
      </c>
      <c r="F541" s="104">
        <v>5.9</v>
      </c>
      <c r="G541" s="94" t="s">
        <v>704</v>
      </c>
      <c r="H541" s="94" t="s">
        <v>3737</v>
      </c>
      <c r="I541" s="101">
        <v>2008</v>
      </c>
      <c r="J541" s="101"/>
      <c r="K541" s="90">
        <v>3817174046</v>
      </c>
      <c r="L541" s="90">
        <f>IF(K541/1024 &gt;1,K541/1024," ")</f>
        <v>3727709.029296875</v>
      </c>
      <c r="M541" s="90">
        <f>IF(K541/1048576 &gt;1,K541/1048576," ")</f>
        <v>3640.3408489227295</v>
      </c>
      <c r="N541" s="91">
        <f>IF(K541&gt;999999999,K541/1073741824," ")</f>
        <v>3.555020360276103</v>
      </c>
      <c r="O541" s="194" t="s">
        <v>18005</v>
      </c>
      <c r="P541" s="197" t="s">
        <v>18986</v>
      </c>
    </row>
    <row r="542" spans="2:16" ht="20.100000000000001" customHeight="1" x14ac:dyDescent="0.3">
      <c r="B542" s="101">
        <v>532</v>
      </c>
      <c r="C542" s="109" t="s">
        <v>34743</v>
      </c>
      <c r="D542" s="159" t="s">
        <v>5548</v>
      </c>
      <c r="E542" s="36" t="s">
        <v>9765</v>
      </c>
      <c r="F542" s="104">
        <v>4.8</v>
      </c>
      <c r="G542" s="101" t="s">
        <v>704</v>
      </c>
      <c r="H542" s="101" t="s">
        <v>3739</v>
      </c>
      <c r="I542" s="101">
        <v>2014</v>
      </c>
      <c r="J542" s="101"/>
      <c r="K542" s="109">
        <v>3831148653</v>
      </c>
      <c r="L542" s="90">
        <f>IF(K542/1024 &gt;1,K542/1024," ")</f>
        <v>3741356.1064453125</v>
      </c>
      <c r="M542" s="90">
        <f>IF(K542/1048576 &gt;1,K542/1048576," ")</f>
        <v>3653.6680727005005</v>
      </c>
      <c r="N542" s="91">
        <f>IF(K542&gt;999999999,K542/1073741824," ")</f>
        <v>3.5680352272465825</v>
      </c>
      <c r="O542" s="194" t="s">
        <v>18006</v>
      </c>
      <c r="P542" s="197" t="s">
        <v>18987</v>
      </c>
    </row>
    <row r="543" spans="2:16" ht="20.100000000000001" customHeight="1" x14ac:dyDescent="0.3">
      <c r="B543" s="101">
        <v>533</v>
      </c>
      <c r="C543" s="111" t="s">
        <v>34744</v>
      </c>
      <c r="D543" s="161" t="s">
        <v>7042</v>
      </c>
      <c r="E543" s="36" t="s">
        <v>9766</v>
      </c>
      <c r="F543" s="99">
        <v>5.9</v>
      </c>
      <c r="G543" s="99"/>
      <c r="H543" s="105" t="s">
        <v>7043</v>
      </c>
      <c r="I543" s="101">
        <v>1977</v>
      </c>
      <c r="J543" s="101"/>
      <c r="K543" s="90">
        <v>3650931929</v>
      </c>
      <c r="L543" s="90">
        <f>IF(K543/1024 &gt;1,K543/1024," ")</f>
        <v>3565363.2119140625</v>
      </c>
      <c r="M543" s="90">
        <f>IF(K543/1048576 &gt;1,K543/1048576," ")</f>
        <v>3481.8000116348267</v>
      </c>
      <c r="N543" s="91">
        <f>IF(K543&gt;999999999,K543/1073741824," ")</f>
        <v>3.4001953238621354</v>
      </c>
      <c r="O543" s="194" t="s">
        <v>18007</v>
      </c>
      <c r="P543" s="197" t="s">
        <v>18988</v>
      </c>
    </row>
    <row r="544" spans="2:16" ht="20.100000000000001" customHeight="1" x14ac:dyDescent="0.3">
      <c r="B544" s="101">
        <v>534</v>
      </c>
      <c r="C544" s="12" t="s">
        <v>34641</v>
      </c>
      <c r="D544" s="159" t="s">
        <v>371</v>
      </c>
      <c r="E544" s="36" t="s">
        <v>9767</v>
      </c>
      <c r="F544" s="104">
        <v>5.6</v>
      </c>
      <c r="G544" s="94" t="s">
        <v>704</v>
      </c>
      <c r="H544" s="94" t="s">
        <v>3750</v>
      </c>
      <c r="I544" s="94">
        <v>2001</v>
      </c>
      <c r="J544" s="94"/>
      <c r="K544" s="108">
        <v>2779109376</v>
      </c>
      <c r="L544" s="90">
        <f>IF(K544/1024 &gt;1,K544/1024," ")</f>
        <v>2713974</v>
      </c>
      <c r="M544" s="90">
        <f>IF(K544/1048576 &gt;1,K544/1048576," ")</f>
        <v>2650.365234375</v>
      </c>
      <c r="N544" s="91">
        <f>IF(K544&gt;999999999,K544/1073741824," ")</f>
        <v>2.5882472991943359</v>
      </c>
      <c r="O544" s="194" t="s">
        <v>18008</v>
      </c>
      <c r="P544" s="197" t="s">
        <v>18989</v>
      </c>
    </row>
    <row r="545" spans="2:16" ht="20.100000000000001" customHeight="1" x14ac:dyDescent="0.3">
      <c r="B545" s="101">
        <v>535</v>
      </c>
      <c r="C545" s="7" t="s">
        <v>34745</v>
      </c>
      <c r="D545" s="162" t="s">
        <v>890</v>
      </c>
      <c r="E545" s="36" t="s">
        <v>9768</v>
      </c>
      <c r="F545" s="104">
        <v>7.2</v>
      </c>
      <c r="G545" s="94" t="s">
        <v>704</v>
      </c>
      <c r="H545" s="94" t="s">
        <v>3740</v>
      </c>
      <c r="I545" s="94">
        <v>2009</v>
      </c>
      <c r="J545" s="94"/>
      <c r="K545" s="73">
        <v>6286905344</v>
      </c>
      <c r="L545" s="90">
        <f>IF(K545/1024 &gt;1,K545/1024," ")</f>
        <v>6139556</v>
      </c>
      <c r="M545" s="90">
        <f>IF(K545/1048576 &gt;1,K545/1048576," ")</f>
        <v>5995.66015625</v>
      </c>
      <c r="N545" s="91">
        <f>IF(K545&gt;999999999,K545/1073741824," ")</f>
        <v>5.8551368713378906</v>
      </c>
      <c r="O545" s="194" t="s">
        <v>18009</v>
      </c>
      <c r="P545" s="197" t="s">
        <v>31011</v>
      </c>
    </row>
    <row r="546" spans="2:16" ht="20.100000000000001" customHeight="1" x14ac:dyDescent="0.3">
      <c r="B546" s="101">
        <v>536</v>
      </c>
      <c r="C546" s="48" t="s">
        <v>34752</v>
      </c>
      <c r="D546" s="174" t="s">
        <v>6685</v>
      </c>
      <c r="E546" s="36" t="s">
        <v>9769</v>
      </c>
      <c r="F546" s="99">
        <v>5.5</v>
      </c>
      <c r="G546" s="99" t="s">
        <v>704</v>
      </c>
      <c r="H546" s="101" t="s">
        <v>5871</v>
      </c>
      <c r="I546" s="101">
        <v>2016</v>
      </c>
      <c r="J546" s="101"/>
      <c r="K546" s="90">
        <v>4687889354</v>
      </c>
      <c r="L546" s="90">
        <f>IF(K546/1024 &gt;1,K546/1024," ")</f>
        <v>4578016.947265625</v>
      </c>
      <c r="M546" s="90">
        <f>IF(K546/1048576 &gt;1,K546/1048576," ")</f>
        <v>4470.7196750640869</v>
      </c>
      <c r="N546" s="91">
        <f>IF(K546&gt;999999999,K546/1073741824," ")</f>
        <v>4.3659371826797724</v>
      </c>
      <c r="O546" s="194" t="s">
        <v>18010</v>
      </c>
      <c r="P546" s="197" t="s">
        <v>31012</v>
      </c>
    </row>
    <row r="547" spans="2:16" ht="20.100000000000001" customHeight="1" x14ac:dyDescent="0.3">
      <c r="B547" s="101">
        <v>537</v>
      </c>
      <c r="C547" s="102" t="s">
        <v>34746</v>
      </c>
      <c r="D547" s="159" t="s">
        <v>1882</v>
      </c>
      <c r="E547" s="36" t="s">
        <v>9770</v>
      </c>
      <c r="F547" s="104">
        <v>5.8</v>
      </c>
      <c r="G547" s="81" t="s">
        <v>704</v>
      </c>
      <c r="H547" s="82" t="s">
        <v>5871</v>
      </c>
      <c r="I547" s="94">
        <v>1987</v>
      </c>
      <c r="J547" s="94"/>
      <c r="K547" s="73">
        <v>2385632001</v>
      </c>
      <c r="L547" s="90">
        <f>IF(K547/1024 &gt;1,K547/1024," ")</f>
        <v>2329718.7509765625</v>
      </c>
      <c r="M547" s="90">
        <f>IF(K547/1048576 &gt;1,K547/1048576," ")</f>
        <v>2275.1159677505493</v>
      </c>
      <c r="N547" s="91">
        <f>IF(K547&gt;999999999,K547/1073741824," ")</f>
        <v>2.2217929372563958</v>
      </c>
      <c r="O547" s="194" t="s">
        <v>18011</v>
      </c>
      <c r="P547" s="197" t="s">
        <v>18990</v>
      </c>
    </row>
    <row r="548" spans="2:16" ht="20.100000000000001" customHeight="1" x14ac:dyDescent="0.3">
      <c r="B548" s="101">
        <v>538</v>
      </c>
      <c r="C548" s="111" t="s">
        <v>34747</v>
      </c>
      <c r="D548" s="168" t="s">
        <v>6596</v>
      </c>
      <c r="E548" s="36" t="s">
        <v>9772</v>
      </c>
      <c r="F548" s="99">
        <v>4.8</v>
      </c>
      <c r="G548" s="99" t="s">
        <v>704</v>
      </c>
      <c r="H548" s="101" t="s">
        <v>5878</v>
      </c>
      <c r="I548" s="101">
        <v>2014</v>
      </c>
      <c r="J548" s="112"/>
      <c r="K548" s="90">
        <v>3375656066</v>
      </c>
      <c r="L548" s="90">
        <f>IF(K548/1024 &gt;1,K548/1024," ")</f>
        <v>3296539.126953125</v>
      </c>
      <c r="M548" s="90">
        <f>IF(K548/1048576 &gt;1,K548/1048576," ")</f>
        <v>3219.2764911651611</v>
      </c>
      <c r="N548" s="91">
        <f>IF(K548&gt;999999999,K548/1073741824," ")</f>
        <v>3.1438246984034777</v>
      </c>
      <c r="O548" s="199" t="s">
        <v>17525</v>
      </c>
      <c r="P548" s="197" t="s">
        <v>18991</v>
      </c>
    </row>
    <row r="549" spans="2:16" ht="20.100000000000001" customHeight="1" x14ac:dyDescent="0.3">
      <c r="B549" s="101">
        <v>539</v>
      </c>
      <c r="C549" s="20" t="s">
        <v>34748</v>
      </c>
      <c r="D549" s="157" t="s">
        <v>8458</v>
      </c>
      <c r="E549" s="36" t="s">
        <v>9773</v>
      </c>
      <c r="F549" s="81">
        <v>4.8</v>
      </c>
      <c r="G549" s="13" t="s">
        <v>704</v>
      </c>
      <c r="H549" s="13" t="s">
        <v>5878</v>
      </c>
      <c r="I549" s="79">
        <v>2018</v>
      </c>
      <c r="J549" s="79"/>
      <c r="K549" s="73">
        <v>4476932096</v>
      </c>
      <c r="L549" s="90">
        <f>IF(K549/1024 &gt;1,K549/1024," ")</f>
        <v>4372004</v>
      </c>
      <c r="M549" s="90">
        <f>IF(K549/1048576 &gt;1,K549/1048576," ")</f>
        <v>4269.53515625</v>
      </c>
      <c r="N549" s="91">
        <f>IF(K549&gt;999999999,K549/1073741824," ")</f>
        <v>4.1694679260253906</v>
      </c>
      <c r="O549" s="194" t="s">
        <v>18013</v>
      </c>
      <c r="P549" s="197" t="s">
        <v>18992</v>
      </c>
    </row>
    <row r="550" spans="2:16" ht="20.100000000000001" customHeight="1" x14ac:dyDescent="0.3">
      <c r="B550" s="101">
        <v>540</v>
      </c>
      <c r="C550" s="109" t="s">
        <v>34749</v>
      </c>
      <c r="D550" s="159" t="s">
        <v>3306</v>
      </c>
      <c r="E550" s="36" t="s">
        <v>9775</v>
      </c>
      <c r="F550" s="104">
        <v>5.0999999999999996</v>
      </c>
      <c r="G550" s="101" t="s">
        <v>704</v>
      </c>
      <c r="H550" s="101" t="s">
        <v>3747</v>
      </c>
      <c r="I550" s="101">
        <v>2009</v>
      </c>
      <c r="J550" s="101"/>
      <c r="K550" s="90">
        <v>4997222713</v>
      </c>
      <c r="L550" s="90">
        <f>IF(K550/1024 &gt;1,K550/1024," ")</f>
        <v>4880100.3056640625</v>
      </c>
      <c r="M550" s="90">
        <f>IF(K550/1048576 &gt;1,K550/1048576," ")</f>
        <v>4765.722954750061</v>
      </c>
      <c r="N550" s="91">
        <f>IF(K550&gt;999999999,K550/1073741824," ")</f>
        <v>4.6540263229981065</v>
      </c>
      <c r="O550" s="199" t="s">
        <v>17525</v>
      </c>
      <c r="P550" s="197" t="s">
        <v>31014</v>
      </c>
    </row>
    <row r="551" spans="2:16" ht="20.100000000000001" customHeight="1" x14ac:dyDescent="0.3">
      <c r="B551" s="101">
        <v>541</v>
      </c>
      <c r="C551" s="20" t="s">
        <v>34750</v>
      </c>
      <c r="D551" s="158" t="s">
        <v>8778</v>
      </c>
      <c r="E551" s="36" t="s">
        <v>9776</v>
      </c>
      <c r="F551" s="81">
        <v>6</v>
      </c>
      <c r="G551" s="13" t="s">
        <v>704</v>
      </c>
      <c r="H551" s="13" t="s">
        <v>3740</v>
      </c>
      <c r="I551" s="79">
        <v>2017</v>
      </c>
      <c r="J551" s="83"/>
      <c r="K551" s="73">
        <v>3943768064</v>
      </c>
      <c r="L551" s="90">
        <f>IF(K551/1024 &gt;1,K551/1024," ")</f>
        <v>3851336</v>
      </c>
      <c r="M551" s="90">
        <f>IF(K551/1048576 &gt;1,K551/1048576," ")</f>
        <v>3761.0703125</v>
      </c>
      <c r="N551" s="91">
        <f>IF(K551&gt;999999999,K551/1073741824," ")</f>
        <v>3.6729202270507813</v>
      </c>
      <c r="O551" s="194" t="s">
        <v>18015</v>
      </c>
      <c r="P551" s="197" t="s">
        <v>18994</v>
      </c>
    </row>
    <row r="552" spans="2:16" ht="20.100000000000001" customHeight="1" x14ac:dyDescent="0.3">
      <c r="B552" s="101">
        <v>542</v>
      </c>
      <c r="C552" s="20" t="s">
        <v>34778</v>
      </c>
      <c r="D552" s="160" t="s">
        <v>5614</v>
      </c>
      <c r="E552" s="36" t="s">
        <v>9777</v>
      </c>
      <c r="F552" s="104">
        <v>5.9</v>
      </c>
      <c r="G552" s="101" t="s">
        <v>704</v>
      </c>
      <c r="H552" s="101" t="s">
        <v>3739</v>
      </c>
      <c r="I552" s="101">
        <v>2014</v>
      </c>
      <c r="J552" s="101"/>
      <c r="K552" s="90">
        <v>3743288481</v>
      </c>
      <c r="L552" s="90">
        <f>IF(K552/1024 &gt;1,K552/1024," ")</f>
        <v>3655555.1572265625</v>
      </c>
      <c r="M552" s="90">
        <f>IF(K552/1048576 &gt;1,K552/1048576," ")</f>
        <v>3569.8780832290649</v>
      </c>
      <c r="N552" s="91">
        <f>IF(K552&gt;999999999,K552/1073741824," ")</f>
        <v>3.4862090656533837</v>
      </c>
      <c r="O552" s="194" t="s">
        <v>28617</v>
      </c>
      <c r="P552" s="197" t="s">
        <v>18995</v>
      </c>
    </row>
    <row r="553" spans="2:16" ht="20.100000000000001" customHeight="1" x14ac:dyDescent="0.3">
      <c r="B553" s="101">
        <v>543</v>
      </c>
      <c r="C553" s="109" t="s">
        <v>34779</v>
      </c>
      <c r="D553" s="160" t="s">
        <v>260</v>
      </c>
      <c r="E553" s="36" t="s">
        <v>9778</v>
      </c>
      <c r="F553" s="104">
        <v>7.3</v>
      </c>
      <c r="G553" s="94" t="s">
        <v>704</v>
      </c>
      <c r="H553" s="94" t="s">
        <v>3745</v>
      </c>
      <c r="I553" s="101">
        <v>2006</v>
      </c>
      <c r="J553" s="101"/>
      <c r="K553" s="108">
        <v>3623671991</v>
      </c>
      <c r="L553" s="90">
        <f>IF(K553/1024 &gt;1,K553/1024," ")</f>
        <v>3538742.1787109375</v>
      </c>
      <c r="M553" s="90">
        <f>IF(K553/1048576 &gt;1,K553/1048576," ")</f>
        <v>3455.8029088973999</v>
      </c>
      <c r="N553" s="91">
        <f>IF(K553&gt;999999999,K553/1073741824," ")</f>
        <v>3.3748075282201171</v>
      </c>
      <c r="O553" s="194" t="s">
        <v>17532</v>
      </c>
      <c r="P553" s="197" t="s">
        <v>18996</v>
      </c>
    </row>
    <row r="554" spans="2:16" ht="20.100000000000001" customHeight="1" x14ac:dyDescent="0.3">
      <c r="B554" s="101">
        <v>544</v>
      </c>
      <c r="C554" s="109" t="s">
        <v>34780</v>
      </c>
      <c r="D554" s="160" t="s">
        <v>243</v>
      </c>
      <c r="E554" s="36" t="s">
        <v>9779</v>
      </c>
      <c r="F554" s="104">
        <v>6.9</v>
      </c>
      <c r="G554" s="101" t="s">
        <v>704</v>
      </c>
      <c r="H554" s="105" t="s">
        <v>5906</v>
      </c>
      <c r="I554" s="94">
        <v>1956</v>
      </c>
      <c r="J554" s="94"/>
      <c r="K554" s="90">
        <v>3767385919</v>
      </c>
      <c r="L554" s="90">
        <f>IF(K554/1024 &gt;1,K554/1024," ")</f>
        <v>3679087.8115234375</v>
      </c>
      <c r="M554" s="90">
        <f>IF(K554/1048576 &gt;1,K554/1048576," ")</f>
        <v>3592.8591909408569</v>
      </c>
      <c r="N554" s="91">
        <f>IF(K554&gt;999999999,K554/1073741824," ")</f>
        <v>3.5086515536531806</v>
      </c>
      <c r="O554" s="194" t="s">
        <v>18016</v>
      </c>
      <c r="P554" s="197" t="s">
        <v>31015</v>
      </c>
    </row>
    <row r="555" spans="2:16" ht="20.100000000000001" customHeight="1" x14ac:dyDescent="0.3">
      <c r="B555" s="101">
        <v>545</v>
      </c>
      <c r="C555" s="74" t="s">
        <v>34781</v>
      </c>
      <c r="D555" s="167" t="s">
        <v>7686</v>
      </c>
      <c r="E555" s="36" t="s">
        <v>9780</v>
      </c>
      <c r="F555" s="81">
        <v>6.5</v>
      </c>
      <c r="G555" s="81" t="s">
        <v>704</v>
      </c>
      <c r="H555" s="82" t="s">
        <v>4081</v>
      </c>
      <c r="I555" s="79">
        <v>2017</v>
      </c>
      <c r="J555" s="79"/>
      <c r="K555" s="73">
        <v>5391851487</v>
      </c>
      <c r="L555" s="90">
        <f>IF(K555/1024 &gt;1,K555/1024," ")</f>
        <v>5265479.9677734375</v>
      </c>
      <c r="M555" s="90">
        <f>IF(K555/1048576 &gt;1,K555/1048576," ")</f>
        <v>5142.0702810287476</v>
      </c>
      <c r="N555" s="91">
        <f>IF(K555&gt;999999999,K555/1073741824," ")</f>
        <v>5.0215530088171363</v>
      </c>
      <c r="O555" s="194" t="s">
        <v>18017</v>
      </c>
      <c r="P555" s="197" t="s">
        <v>18997</v>
      </c>
    </row>
    <row r="556" spans="2:16" ht="20.100000000000001" customHeight="1" x14ac:dyDescent="0.3">
      <c r="B556" s="101">
        <v>546</v>
      </c>
      <c r="C556" s="12" t="s">
        <v>34782</v>
      </c>
      <c r="D556" s="160" t="s">
        <v>261</v>
      </c>
      <c r="E556" s="36" t="s">
        <v>9781</v>
      </c>
      <c r="F556" s="104">
        <v>4.9000000000000004</v>
      </c>
      <c r="G556" s="13" t="s">
        <v>704</v>
      </c>
      <c r="H556" s="13" t="s">
        <v>5877</v>
      </c>
      <c r="I556" s="101">
        <v>2008</v>
      </c>
      <c r="J556" s="101"/>
      <c r="K556" s="73">
        <v>4530601984</v>
      </c>
      <c r="L556" s="90">
        <f>IF(K556/1024 &gt;1,K556/1024," ")</f>
        <v>4424416</v>
      </c>
      <c r="M556" s="90">
        <f>IF(K556/1048576 &gt;1,K556/1048576," ")</f>
        <v>4320.71875</v>
      </c>
      <c r="N556" s="91">
        <f>IF(K556&gt;999999999,K556/1073741824," ")</f>
        <v>4.219451904296875</v>
      </c>
      <c r="O556" s="194" t="s">
        <v>18018</v>
      </c>
      <c r="P556" s="197" t="s">
        <v>18998</v>
      </c>
    </row>
    <row r="557" spans="2:16" ht="20.100000000000001" customHeight="1" x14ac:dyDescent="0.3">
      <c r="B557" s="101">
        <v>547</v>
      </c>
      <c r="C557" s="111" t="s">
        <v>34783</v>
      </c>
      <c r="D557" s="168" t="s">
        <v>7311</v>
      </c>
      <c r="E557" s="36" t="s">
        <v>9782</v>
      </c>
      <c r="F557" s="99">
        <v>4.4000000000000004</v>
      </c>
      <c r="G557" s="99" t="s">
        <v>704</v>
      </c>
      <c r="H557" s="105" t="s">
        <v>5928</v>
      </c>
      <c r="I557" s="101">
        <v>2015</v>
      </c>
      <c r="J557" s="115"/>
      <c r="K557" s="90">
        <v>3849289300</v>
      </c>
      <c r="L557" s="90">
        <f>IF(K557/1024 &gt;1,K557/1024," ")</f>
        <v>3759071.58203125</v>
      </c>
      <c r="M557" s="90">
        <f>IF(K557/1048576 &gt;1,K557/1048576," ")</f>
        <v>3670.9683418273926</v>
      </c>
      <c r="N557" s="91">
        <f>IF(K557&gt;999999999,K557/1073741824," ")</f>
        <v>3.5849300213158131</v>
      </c>
      <c r="O557" s="194" t="s">
        <v>18019</v>
      </c>
      <c r="P557" s="197" t="s">
        <v>31016</v>
      </c>
    </row>
    <row r="558" spans="2:16" ht="20.100000000000001" customHeight="1" x14ac:dyDescent="0.3">
      <c r="B558" s="101">
        <v>548</v>
      </c>
      <c r="C558" s="103" t="s">
        <v>34784</v>
      </c>
      <c r="D558" s="159" t="s">
        <v>3802</v>
      </c>
      <c r="E558" s="36" t="s">
        <v>9783</v>
      </c>
      <c r="F558" s="104">
        <v>5.0999999999999996</v>
      </c>
      <c r="G558" s="101"/>
      <c r="H558" s="101" t="s">
        <v>3737</v>
      </c>
      <c r="I558" s="101">
        <v>2011</v>
      </c>
      <c r="J558" s="101"/>
      <c r="K558" s="90">
        <v>1853192397</v>
      </c>
      <c r="L558" s="90">
        <f>IF(K558/1024 &gt;1,K558/1024," ")</f>
        <v>1809758.2001953125</v>
      </c>
      <c r="M558" s="90">
        <f>IF(K558/1048576 &gt;1,K558/1048576," ")</f>
        <v>1767.3419923782349</v>
      </c>
      <c r="N558" s="91">
        <f>IF(K558&gt;999999999,K558/1073741824," ")</f>
        <v>1.72591991443187</v>
      </c>
      <c r="O558" s="194" t="s">
        <v>18020</v>
      </c>
      <c r="P558" s="197" t="s">
        <v>18999</v>
      </c>
    </row>
    <row r="559" spans="2:16" ht="20.100000000000001" customHeight="1" x14ac:dyDescent="0.3">
      <c r="B559" s="101">
        <v>549</v>
      </c>
      <c r="C559" s="109" t="s">
        <v>34785</v>
      </c>
      <c r="D559" s="159" t="s">
        <v>145</v>
      </c>
      <c r="E559" s="36" t="s">
        <v>9784</v>
      </c>
      <c r="F559" s="104">
        <v>4.5999999999999996</v>
      </c>
      <c r="G559" s="94" t="s">
        <v>704</v>
      </c>
      <c r="H559" s="94" t="s">
        <v>4070</v>
      </c>
      <c r="I559" s="101">
        <v>2008</v>
      </c>
      <c r="J559" s="101"/>
      <c r="K559" s="90">
        <v>4328002743</v>
      </c>
      <c r="L559" s="90">
        <f>IF(K559/1024 &gt;1,K559/1024," ")</f>
        <v>4226565.1787109375</v>
      </c>
      <c r="M559" s="90">
        <f>IF(K559/1048576 &gt;1,K559/1048576," ")</f>
        <v>4127.5050573348999</v>
      </c>
      <c r="N559" s="91">
        <f>IF(K559&gt;999999999,K559/1073741824," ")</f>
        <v>4.0307666575536132</v>
      </c>
      <c r="O559" s="194" t="s">
        <v>18021</v>
      </c>
      <c r="P559" s="197" t="s">
        <v>19000</v>
      </c>
    </row>
    <row r="560" spans="2:16" ht="20.100000000000001" customHeight="1" x14ac:dyDescent="0.3">
      <c r="B560" s="101">
        <v>550</v>
      </c>
      <c r="C560" s="7" t="s">
        <v>35007</v>
      </c>
      <c r="D560" s="167" t="s">
        <v>32663</v>
      </c>
      <c r="E560" s="36" t="s">
        <v>32664</v>
      </c>
      <c r="F560" s="81">
        <v>6.3</v>
      </c>
      <c r="G560" s="13"/>
      <c r="H560" s="13" t="s">
        <v>3740</v>
      </c>
      <c r="I560" s="79">
        <v>2021</v>
      </c>
      <c r="J560" s="79"/>
      <c r="K560" s="73">
        <v>2262089728</v>
      </c>
      <c r="L560" s="90">
        <f>IF(K560/1024 &gt;1,K560/1024," ")</f>
        <v>2209072</v>
      </c>
      <c r="M560" s="90">
        <f>IF(K560/1048576 &gt;1,K560/1048576," ")</f>
        <v>2157.296875</v>
      </c>
      <c r="N560" s="91">
        <f>IF(K560&gt;999999999,K560/1073741824," ")</f>
        <v>2.1067352294921875</v>
      </c>
      <c r="O560" s="223" t="s">
        <v>32666</v>
      </c>
      <c r="P560" s="198" t="s">
        <v>32665</v>
      </c>
    </row>
    <row r="561" spans="2:16" ht="20.100000000000001" customHeight="1" x14ac:dyDescent="0.3">
      <c r="B561" s="101">
        <v>551</v>
      </c>
      <c r="C561" s="48" t="s">
        <v>35006</v>
      </c>
      <c r="D561" s="168" t="s">
        <v>6548</v>
      </c>
      <c r="E561" s="36" t="s">
        <v>34756</v>
      </c>
      <c r="F561" s="99">
        <v>4.8</v>
      </c>
      <c r="G561" s="99" t="s">
        <v>704</v>
      </c>
      <c r="H561" s="101" t="s">
        <v>4081</v>
      </c>
      <c r="I561" s="101">
        <v>2015</v>
      </c>
      <c r="J561" s="101"/>
      <c r="K561" s="90">
        <v>3984107974</v>
      </c>
      <c r="L561" s="90">
        <f>IF(K561/1024 &gt;1,K561/1024," ")</f>
        <v>3890730.443359375</v>
      </c>
      <c r="M561" s="90">
        <f>IF(K561/1048576 &gt;1,K561/1048576," ")</f>
        <v>3799.5414485931396</v>
      </c>
      <c r="N561" s="91">
        <f>IF(K561&gt;999999999,K561/1073741824," ")</f>
        <v>3.7104896958917379</v>
      </c>
      <c r="O561" s="194" t="s">
        <v>18022</v>
      </c>
      <c r="P561" s="197" t="s">
        <v>19001</v>
      </c>
    </row>
    <row r="562" spans="2:16" ht="20.100000000000001" customHeight="1" x14ac:dyDescent="0.3">
      <c r="B562" s="101">
        <v>552</v>
      </c>
      <c r="C562" s="20" t="s">
        <v>34786</v>
      </c>
      <c r="D562" s="166" t="s">
        <v>8930</v>
      </c>
      <c r="E562" s="36" t="s">
        <v>9785</v>
      </c>
      <c r="F562" s="81">
        <v>6.3</v>
      </c>
      <c r="G562" s="13" t="s">
        <v>704</v>
      </c>
      <c r="H562" s="13" t="s">
        <v>3744</v>
      </c>
      <c r="I562" s="79">
        <v>2019</v>
      </c>
      <c r="J562" s="79"/>
      <c r="K562" s="73">
        <v>5827833856</v>
      </c>
      <c r="L562" s="90">
        <f>IF(K562/1024 &gt;1,K562/1024," ")</f>
        <v>5691244</v>
      </c>
      <c r="M562" s="90">
        <f>IF(K562/1048576 &gt;1,K562/1048576," ")</f>
        <v>5557.85546875</v>
      </c>
      <c r="N562" s="91">
        <f>IF(K562&gt;999999999,K562/1073741824," ")</f>
        <v>5.4275932312011719</v>
      </c>
      <c r="O562" s="194" t="s">
        <v>18023</v>
      </c>
      <c r="P562" s="197" t="s">
        <v>19002</v>
      </c>
    </row>
    <row r="563" spans="2:16" ht="20.100000000000001" customHeight="1" x14ac:dyDescent="0.3">
      <c r="B563" s="101">
        <v>553</v>
      </c>
      <c r="C563" s="102" t="s">
        <v>34787</v>
      </c>
      <c r="D563" s="159" t="s">
        <v>1369</v>
      </c>
      <c r="E563" s="36" t="s">
        <v>9788</v>
      </c>
      <c r="F563" s="104">
        <v>6.6</v>
      </c>
      <c r="G563" s="101" t="s">
        <v>704</v>
      </c>
      <c r="H563" s="101" t="s">
        <v>4193</v>
      </c>
      <c r="I563" s="101">
        <v>1983</v>
      </c>
      <c r="J563" s="101"/>
      <c r="K563" s="90">
        <v>6618198460</v>
      </c>
      <c r="L563" s="90">
        <f>IF(K563/1024 &gt;1,K563/1024," ")</f>
        <v>6463084.43359375</v>
      </c>
      <c r="M563" s="90">
        <f>IF(K563/1048576 &gt;1,K563/1048576," ")</f>
        <v>6311.6058921813965</v>
      </c>
      <c r="N563" s="91">
        <f>IF(K563&gt;999999999,K563/1073741824," ")</f>
        <v>6.163677629083395</v>
      </c>
      <c r="O563" s="194" t="s">
        <v>18025</v>
      </c>
      <c r="P563" s="197" t="s">
        <v>19004</v>
      </c>
    </row>
    <row r="564" spans="2:16" ht="20.100000000000001" customHeight="1" x14ac:dyDescent="0.3">
      <c r="B564" s="101">
        <v>554</v>
      </c>
      <c r="C564" s="102" t="s">
        <v>34789</v>
      </c>
      <c r="D564" s="168" t="s">
        <v>7573</v>
      </c>
      <c r="E564" s="36" t="s">
        <v>9791</v>
      </c>
      <c r="F564" s="99">
        <v>4.5999999999999996</v>
      </c>
      <c r="G564" s="99" t="s">
        <v>704</v>
      </c>
      <c r="H564" s="105" t="s">
        <v>5871</v>
      </c>
      <c r="I564" s="101">
        <v>2016</v>
      </c>
      <c r="J564" s="101"/>
      <c r="K564" s="90">
        <v>4797432948</v>
      </c>
      <c r="L564" s="90">
        <f>IF(K564/1024 &gt;1,K564/1024," ")</f>
        <v>4684993.11328125</v>
      </c>
      <c r="M564" s="90">
        <f>IF(K564/1048576 &gt;1,K564/1048576," ")</f>
        <v>4575.1885871887207</v>
      </c>
      <c r="N564" s="91">
        <f>IF(K564&gt;999999999,K564/1073741824," ")</f>
        <v>4.4679576046764851</v>
      </c>
      <c r="O564" s="194" t="s">
        <v>18028</v>
      </c>
      <c r="P564" s="197" t="s">
        <v>19007</v>
      </c>
    </row>
    <row r="565" spans="2:16" ht="20.100000000000001" customHeight="1" x14ac:dyDescent="0.3">
      <c r="B565" s="101">
        <v>555</v>
      </c>
      <c r="C565" s="102" t="s">
        <v>34790</v>
      </c>
      <c r="D565" s="159" t="s">
        <v>1922</v>
      </c>
      <c r="E565" s="36" t="s">
        <v>9792</v>
      </c>
      <c r="F565" s="104">
        <v>4.2</v>
      </c>
      <c r="G565" s="99" t="s">
        <v>704</v>
      </c>
      <c r="H565" s="105" t="s">
        <v>5871</v>
      </c>
      <c r="I565" s="94">
        <v>2011</v>
      </c>
      <c r="J565" s="94"/>
      <c r="K565" s="90">
        <v>4584500795</v>
      </c>
      <c r="L565" s="90">
        <f>IF(K565/1024 &gt;1,K565/1024," ")</f>
        <v>4477051.5576171875</v>
      </c>
      <c r="M565" s="90">
        <f>IF(K565/1048576 &gt;1,K565/1048576," ")</f>
        <v>4372.1206617355347</v>
      </c>
      <c r="N565" s="91">
        <f>IF(K565&gt;999999999,K565/1073741824," ")</f>
        <v>4.2696490837261081</v>
      </c>
      <c r="O565" s="194" t="s">
        <v>18029</v>
      </c>
      <c r="P565" s="197" t="s">
        <v>19008</v>
      </c>
    </row>
    <row r="566" spans="2:16" ht="20.100000000000001" customHeight="1" x14ac:dyDescent="0.3">
      <c r="B566" s="101">
        <v>556</v>
      </c>
      <c r="C566" s="109" t="s">
        <v>34792</v>
      </c>
      <c r="D566" s="159" t="s">
        <v>5097</v>
      </c>
      <c r="E566" s="254" t="s">
        <v>9794</v>
      </c>
      <c r="F566" s="104">
        <v>5.9</v>
      </c>
      <c r="G566" s="104" t="s">
        <v>704</v>
      </c>
      <c r="H566" s="101" t="s">
        <v>3744</v>
      </c>
      <c r="I566" s="101">
        <v>1971</v>
      </c>
      <c r="J566" s="101"/>
      <c r="K566" s="90">
        <v>4908624960</v>
      </c>
      <c r="L566" s="90">
        <f>IF(K566/1024 &gt;1,K566/1024," ")</f>
        <v>4793579.0625</v>
      </c>
      <c r="M566" s="90">
        <f>IF(K566/1048576 &gt;1,K566/1048576," ")</f>
        <v>4681.2295532226563</v>
      </c>
      <c r="N566" s="91">
        <f>IF(K566&gt;999999999,K566/1073741824," ")</f>
        <v>4.5715132355690002</v>
      </c>
      <c r="O566" s="194" t="s">
        <v>18030</v>
      </c>
      <c r="P566" s="197" t="s">
        <v>19010</v>
      </c>
    </row>
    <row r="567" spans="2:16" ht="20.100000000000001" customHeight="1" x14ac:dyDescent="0.3">
      <c r="B567" s="101">
        <v>557</v>
      </c>
      <c r="C567" s="7" t="s">
        <v>42611</v>
      </c>
      <c r="D567" s="160" t="s">
        <v>3246</v>
      </c>
      <c r="E567" s="36" t="s">
        <v>16310</v>
      </c>
      <c r="F567" s="104">
        <v>4.9000000000000004</v>
      </c>
      <c r="G567" s="101" t="s">
        <v>704</v>
      </c>
      <c r="H567" s="101" t="s">
        <v>3745</v>
      </c>
      <c r="I567" s="101">
        <v>2004</v>
      </c>
      <c r="J567" s="101"/>
      <c r="K567" s="90">
        <v>2498072158</v>
      </c>
      <c r="L567" s="90">
        <f>IF(K567/1024 &gt;1,K567/1024," ")</f>
        <v>2439523.591796875</v>
      </c>
      <c r="M567" s="90">
        <f>IF(K567/1048576 &gt;1,K567/1048576," ")</f>
        <v>2382.3472576141357</v>
      </c>
      <c r="N567" s="91">
        <f>IF(K567&gt;999999999,K567/1073741824," ")</f>
        <v>2.3265109937638044</v>
      </c>
      <c r="O567" s="194" t="s">
        <v>27963</v>
      </c>
      <c r="P567" s="197" t="s">
        <v>27964</v>
      </c>
    </row>
    <row r="568" spans="2:16" ht="20.100000000000001" customHeight="1" x14ac:dyDescent="0.3">
      <c r="B568" s="101">
        <v>558</v>
      </c>
      <c r="C568" s="102" t="s">
        <v>34793</v>
      </c>
      <c r="D568" s="159" t="s">
        <v>580</v>
      </c>
      <c r="E568" s="36" t="s">
        <v>9795</v>
      </c>
      <c r="F568" s="104">
        <v>7.4</v>
      </c>
      <c r="G568" s="99" t="s">
        <v>704</v>
      </c>
      <c r="H568" s="105" t="s">
        <v>5878</v>
      </c>
      <c r="I568" s="101">
        <v>1990</v>
      </c>
      <c r="J568" s="101"/>
      <c r="K568" s="90">
        <v>5633816646</v>
      </c>
      <c r="L568" s="90">
        <f>IF(K568/1024 &gt;1,K568/1024," ")</f>
        <v>5501774.068359375</v>
      </c>
      <c r="M568" s="90">
        <f>IF(K568/1048576 &gt;1,K568/1048576," ")</f>
        <v>5372.8262386322021</v>
      </c>
      <c r="N568" s="91">
        <f>IF(K568&gt;999999999,K568/1073741824," ")</f>
        <v>5.2469006236642599</v>
      </c>
      <c r="O568" s="194" t="s">
        <v>18031</v>
      </c>
      <c r="P568" s="197" t="s">
        <v>19011</v>
      </c>
    </row>
    <row r="569" spans="2:16" ht="20.100000000000001" customHeight="1" x14ac:dyDescent="0.3">
      <c r="B569" s="101">
        <v>559</v>
      </c>
      <c r="C569" s="20" t="s">
        <v>34794</v>
      </c>
      <c r="D569" s="157" t="s">
        <v>8279</v>
      </c>
      <c r="E569" s="36" t="s">
        <v>9796</v>
      </c>
      <c r="F569" s="81">
        <v>6.1</v>
      </c>
      <c r="G569" s="13" t="s">
        <v>704</v>
      </c>
      <c r="H569" s="13" t="s">
        <v>5878</v>
      </c>
      <c r="I569" s="79">
        <v>2017</v>
      </c>
      <c r="J569" s="79"/>
      <c r="K569" s="73">
        <v>5074264064</v>
      </c>
      <c r="L569" s="90">
        <f>IF(K569/1024 &gt;1,K569/1024," ")</f>
        <v>4955336</v>
      </c>
      <c r="M569" s="90">
        <f>IF(K569/1048576 &gt;1,K569/1048576," ")</f>
        <v>4839.1953125</v>
      </c>
      <c r="N569" s="91">
        <f>IF(K569&gt;999999999,K569/1073741824," ")</f>
        <v>4.7257766723632813</v>
      </c>
      <c r="O569" s="194" t="s">
        <v>17965</v>
      </c>
      <c r="P569" s="197" t="s">
        <v>19012</v>
      </c>
    </row>
    <row r="570" spans="2:16" ht="20.100000000000001" customHeight="1" x14ac:dyDescent="0.3">
      <c r="B570" s="101">
        <v>560</v>
      </c>
      <c r="C570" s="12" t="s">
        <v>34757</v>
      </c>
      <c r="D570" s="160" t="s">
        <v>262</v>
      </c>
      <c r="E570" s="36" t="s">
        <v>9798</v>
      </c>
      <c r="F570" s="104">
        <v>4.7</v>
      </c>
      <c r="G570" s="94"/>
      <c r="H570" s="94" t="s">
        <v>4071</v>
      </c>
      <c r="I570" s="101">
        <v>2000</v>
      </c>
      <c r="J570" s="101"/>
      <c r="K570" s="90">
        <v>728551424</v>
      </c>
      <c r="L570" s="90">
        <f>IF(K570/1024 &gt;1,K570/1024," ")</f>
        <v>711476</v>
      </c>
      <c r="M570" s="90">
        <f>IF(K570/1048576 &gt;1,K570/1048576," ")</f>
        <v>694.80078125</v>
      </c>
      <c r="N570" s="91" t="str">
        <f>IF(K570&gt;999999999,K570/1073741824," ")</f>
        <v xml:space="preserve"> </v>
      </c>
      <c r="O570" s="194" t="s">
        <v>17723</v>
      </c>
      <c r="P570" s="197" t="s">
        <v>19014</v>
      </c>
    </row>
    <row r="571" spans="2:16" ht="20.100000000000001" customHeight="1" x14ac:dyDescent="0.3">
      <c r="B571" s="101">
        <v>561</v>
      </c>
      <c r="C571" s="102" t="s">
        <v>34795</v>
      </c>
      <c r="D571" s="159" t="s">
        <v>262</v>
      </c>
      <c r="E571" s="36" t="s">
        <v>9797</v>
      </c>
      <c r="F571" s="104">
        <v>3.8</v>
      </c>
      <c r="G571" s="13" t="s">
        <v>704</v>
      </c>
      <c r="H571" s="13" t="s">
        <v>5892</v>
      </c>
      <c r="I571" s="101">
        <v>2012</v>
      </c>
      <c r="J571" s="101"/>
      <c r="K571" s="73">
        <v>3282944000</v>
      </c>
      <c r="L571" s="90">
        <f>IF(K571/1024 &gt;1,K571/1024," ")</f>
        <v>3206000</v>
      </c>
      <c r="M571" s="90">
        <f>IF(K571/1048576 &gt;1,K571/1048576," ")</f>
        <v>3130.859375</v>
      </c>
      <c r="N571" s="91">
        <f>IF(K571&gt;999999999,K571/1073741824," ")</f>
        <v>3.0574798583984375</v>
      </c>
      <c r="O571" s="194" t="s">
        <v>18032</v>
      </c>
      <c r="P571" s="197" t="s">
        <v>19013</v>
      </c>
    </row>
    <row r="572" spans="2:16" ht="20.100000000000001" customHeight="1" x14ac:dyDescent="0.3">
      <c r="B572" s="101">
        <v>562</v>
      </c>
      <c r="C572" s="12" t="s">
        <v>42545</v>
      </c>
      <c r="D572" s="157" t="s">
        <v>8917</v>
      </c>
      <c r="E572" s="36" t="s">
        <v>9799</v>
      </c>
      <c r="F572" s="131">
        <v>6.1</v>
      </c>
      <c r="G572" s="13"/>
      <c r="H572" s="13" t="s">
        <v>3740</v>
      </c>
      <c r="I572" s="133">
        <v>1988</v>
      </c>
      <c r="J572" s="74"/>
      <c r="K572" s="73">
        <v>4100206592</v>
      </c>
      <c r="L572" s="90">
        <f>IF(K572/1024 &gt;1,K572/1024," ")</f>
        <v>4004108</v>
      </c>
      <c r="M572" s="90">
        <f>IF(K572/1048576 &gt;1,K572/1048576," ")</f>
        <v>3910.26171875</v>
      </c>
      <c r="N572" s="91">
        <f>IF(K572&gt;999999999,K572/1073741824," ")</f>
        <v>3.8186149597167969</v>
      </c>
      <c r="O572" s="194" t="s">
        <v>17890</v>
      </c>
      <c r="P572" s="197" t="s">
        <v>19015</v>
      </c>
    </row>
    <row r="573" spans="2:16" ht="20.100000000000001" customHeight="1" x14ac:dyDescent="0.3">
      <c r="B573" s="101">
        <v>563</v>
      </c>
      <c r="C573" s="109" t="s">
        <v>34796</v>
      </c>
      <c r="D573" s="159" t="s">
        <v>2949</v>
      </c>
      <c r="E573" s="36" t="s">
        <v>9800</v>
      </c>
      <c r="F573" s="104">
        <v>3.9</v>
      </c>
      <c r="G573" s="101" t="s">
        <v>704</v>
      </c>
      <c r="H573" s="101" t="s">
        <v>3737</v>
      </c>
      <c r="I573" s="101">
        <v>2011</v>
      </c>
      <c r="J573" s="101"/>
      <c r="K573" s="90">
        <v>2765593515</v>
      </c>
      <c r="L573" s="90">
        <f>IF(K573/1024 &gt;1,K573/1024," ")</f>
        <v>2700774.9169921875</v>
      </c>
      <c r="M573" s="90">
        <f>IF(K573/1048576 &gt;1,K573/1048576," ")</f>
        <v>2637.4755048751831</v>
      </c>
      <c r="N573" s="91">
        <f>IF(K573&gt;999999999,K573/1073741824," ")</f>
        <v>2.575659672729671</v>
      </c>
      <c r="O573" s="194" t="s">
        <v>18033</v>
      </c>
      <c r="P573" s="197" t="s">
        <v>19016</v>
      </c>
    </row>
    <row r="574" spans="2:16" ht="20.100000000000001" customHeight="1" x14ac:dyDescent="0.3">
      <c r="B574" s="101">
        <v>564</v>
      </c>
      <c r="C574" s="109" t="s">
        <v>34797</v>
      </c>
      <c r="D574" s="160" t="s">
        <v>1923</v>
      </c>
      <c r="E574" s="36" t="s">
        <v>9801</v>
      </c>
      <c r="F574" s="104">
        <v>6.4</v>
      </c>
      <c r="G574" s="13" t="s">
        <v>704</v>
      </c>
      <c r="H574" s="13" t="s">
        <v>3744</v>
      </c>
      <c r="I574" s="101">
        <v>2006</v>
      </c>
      <c r="J574" s="101"/>
      <c r="K574" s="73">
        <v>5471154176</v>
      </c>
      <c r="L574" s="90">
        <f>IF(K574/1024 &gt;1,K574/1024," ")</f>
        <v>5342924</v>
      </c>
      <c r="M574" s="90">
        <f>IF(K574/1048576 &gt;1,K574/1048576," ")</f>
        <v>5217.69921875</v>
      </c>
      <c r="N574" s="91">
        <f>IF(K574&gt;999999999,K574/1073741824," ")</f>
        <v>5.0954093933105469</v>
      </c>
      <c r="O574" s="194" t="s">
        <v>18034</v>
      </c>
      <c r="P574" s="197" t="s">
        <v>19017</v>
      </c>
    </row>
    <row r="575" spans="2:16" ht="20.100000000000001" customHeight="1" x14ac:dyDescent="0.3">
      <c r="B575" s="101">
        <v>565</v>
      </c>
      <c r="C575" s="102" t="s">
        <v>34798</v>
      </c>
      <c r="D575" s="159" t="s">
        <v>5452</v>
      </c>
      <c r="E575" s="36" t="s">
        <v>9802</v>
      </c>
      <c r="F575" s="104">
        <v>6.7</v>
      </c>
      <c r="G575" s="101" t="s">
        <v>704</v>
      </c>
      <c r="H575" s="101" t="s">
        <v>3756</v>
      </c>
      <c r="I575" s="101">
        <v>1983</v>
      </c>
      <c r="J575" s="101"/>
      <c r="K575" s="90">
        <v>2366485561</v>
      </c>
      <c r="L575" s="90">
        <f>IF(K575/1024 &gt;1,K575/1024," ")</f>
        <v>2311021.0556640625</v>
      </c>
      <c r="M575" s="90">
        <f>IF(K575/1048576 &gt;1,K575/1048576," ")</f>
        <v>2256.856499671936</v>
      </c>
      <c r="N575" s="91">
        <f>IF(K575&gt;999999999,K575/1073741824," ")</f>
        <v>2.203961425460875</v>
      </c>
      <c r="O575" s="194" t="s">
        <v>18035</v>
      </c>
      <c r="P575" s="197" t="s">
        <v>19018</v>
      </c>
    </row>
    <row r="576" spans="2:16" ht="20.100000000000001" customHeight="1" x14ac:dyDescent="0.3">
      <c r="B576" s="101">
        <v>566</v>
      </c>
      <c r="C576" s="7" t="s">
        <v>34799</v>
      </c>
      <c r="D576" s="159" t="s">
        <v>1924</v>
      </c>
      <c r="E576" s="36" t="s">
        <v>9803</v>
      </c>
      <c r="F576" s="104">
        <v>5.8</v>
      </c>
      <c r="G576" s="13" t="s">
        <v>704</v>
      </c>
      <c r="H576" s="13" t="s">
        <v>5877</v>
      </c>
      <c r="I576" s="94">
        <v>2003</v>
      </c>
      <c r="J576" s="94"/>
      <c r="K576" s="73">
        <v>5224787968</v>
      </c>
      <c r="L576" s="90">
        <f>IF(K576/1024 &gt;1,K576/1024," ")</f>
        <v>5102332</v>
      </c>
      <c r="M576" s="90">
        <f>IF(K576/1048576 &gt;1,K576/1048576," ")</f>
        <v>4982.74609375</v>
      </c>
      <c r="N576" s="91">
        <f>IF(K576&gt;999999999,K576/1073741824," ")</f>
        <v>4.8659629821777344</v>
      </c>
      <c r="O576" s="194" t="s">
        <v>18036</v>
      </c>
      <c r="P576" s="197" t="s">
        <v>19019</v>
      </c>
    </row>
    <row r="577" spans="2:16" ht="20.100000000000001" customHeight="1" x14ac:dyDescent="0.3">
      <c r="B577" s="101">
        <v>567</v>
      </c>
      <c r="C577" s="103" t="s">
        <v>34801</v>
      </c>
      <c r="D577" s="159" t="s">
        <v>4795</v>
      </c>
      <c r="E577" s="36" t="s">
        <v>9805</v>
      </c>
      <c r="F577" s="104">
        <v>6.6</v>
      </c>
      <c r="G577" s="101" t="s">
        <v>704</v>
      </c>
      <c r="H577" s="101" t="s">
        <v>4789</v>
      </c>
      <c r="I577" s="101">
        <v>2014</v>
      </c>
      <c r="J577" s="101"/>
      <c r="K577" s="90">
        <v>5453115197</v>
      </c>
      <c r="L577" s="90">
        <f>IF(K577/1024 &gt;1,K577/1024," ")</f>
        <v>5325307.8095703125</v>
      </c>
      <c r="M577" s="90">
        <f>IF(K577/1048576 &gt;1,K577/1048576," ")</f>
        <v>5200.4959077835083</v>
      </c>
      <c r="N577" s="91">
        <f>IF(K577&gt;999999999,K577/1073741824," ")</f>
        <v>5.0786092849448323</v>
      </c>
      <c r="O577" s="194" t="s">
        <v>18038</v>
      </c>
      <c r="P577" s="197" t="s">
        <v>19021</v>
      </c>
    </row>
    <row r="578" spans="2:16" ht="20.100000000000001" customHeight="1" x14ac:dyDescent="0.3">
      <c r="B578" s="101">
        <v>568</v>
      </c>
      <c r="C578" s="20" t="s">
        <v>34802</v>
      </c>
      <c r="D578" s="157" t="s">
        <v>7994</v>
      </c>
      <c r="E578" s="36" t="s">
        <v>9806</v>
      </c>
      <c r="F578" s="81">
        <v>5.8</v>
      </c>
      <c r="G578" s="13"/>
      <c r="H578" s="13" t="s">
        <v>5878</v>
      </c>
      <c r="I578" s="79">
        <v>2017</v>
      </c>
      <c r="J578" s="79"/>
      <c r="K578" s="73">
        <v>3675880556</v>
      </c>
      <c r="L578" s="90">
        <f>IF(K578/1024 &gt;1,K578/1024," ")</f>
        <v>3589727.10546875</v>
      </c>
      <c r="M578" s="90">
        <f>IF(K578/1048576 &gt;1,K578/1048576," ")</f>
        <v>3505.5928764343262</v>
      </c>
      <c r="N578" s="91">
        <f>IF(K578&gt;999999999,K578/1073741824," ")</f>
        <v>3.4234305433928967</v>
      </c>
      <c r="O578" s="194" t="s">
        <v>18039</v>
      </c>
      <c r="P578" s="197" t="s">
        <v>19022</v>
      </c>
    </row>
    <row r="579" spans="2:16" ht="20.100000000000001" customHeight="1" x14ac:dyDescent="0.3">
      <c r="B579" s="101">
        <v>569</v>
      </c>
      <c r="C579" s="12" t="s">
        <v>34804</v>
      </c>
      <c r="D579" s="157" t="s">
        <v>32702</v>
      </c>
      <c r="E579" s="36" t="s">
        <v>32703</v>
      </c>
      <c r="F579" s="131">
        <v>5.9</v>
      </c>
      <c r="G579" s="13"/>
      <c r="H579" s="13" t="s">
        <v>3744</v>
      </c>
      <c r="I579" s="133">
        <v>2020</v>
      </c>
      <c r="J579" s="74"/>
      <c r="K579" s="73">
        <v>4234596352</v>
      </c>
      <c r="L579" s="90">
        <f>IF(K579/1024 &gt;1,K579/1024," ")</f>
        <v>4135348</v>
      </c>
      <c r="M579" s="90">
        <f>IF(K579/1048576 &gt;1,K579/1048576," ")</f>
        <v>4038.42578125</v>
      </c>
      <c r="N579" s="91">
        <f>IF(K579&gt;999999999,K579/1073741824," ")</f>
        <v>3.9437751770019531</v>
      </c>
      <c r="O579" s="223" t="s">
        <v>32704</v>
      </c>
      <c r="P579" s="198" t="s">
        <v>32705</v>
      </c>
    </row>
    <row r="580" spans="2:16" ht="20.100000000000001" customHeight="1" x14ac:dyDescent="0.3">
      <c r="B580" s="101">
        <v>570</v>
      </c>
      <c r="C580" s="102" t="s">
        <v>34805</v>
      </c>
      <c r="D580" s="159" t="s">
        <v>5479</v>
      </c>
      <c r="E580" s="36" t="s">
        <v>9808</v>
      </c>
      <c r="F580" s="104">
        <v>5.6</v>
      </c>
      <c r="G580" s="101" t="s">
        <v>704</v>
      </c>
      <c r="H580" s="101" t="s">
        <v>3747</v>
      </c>
      <c r="I580" s="101">
        <v>1982</v>
      </c>
      <c r="J580" s="101"/>
      <c r="K580" s="90">
        <v>2531641768</v>
      </c>
      <c r="L580" s="90">
        <f>IF(K580/1024 &gt;1,K580/1024," ")</f>
        <v>2472306.4140625</v>
      </c>
      <c r="M580" s="90">
        <f>IF(K580/1048576 &gt;1,K580/1048576," ")</f>
        <v>2414.3617324829102</v>
      </c>
      <c r="N580" s="91">
        <f>IF(K580&gt;999999999,K580/1073741824," ")</f>
        <v>2.3577751293778419</v>
      </c>
      <c r="O580" s="194" t="s">
        <v>18041</v>
      </c>
      <c r="P580" s="197" t="s">
        <v>19023</v>
      </c>
    </row>
    <row r="581" spans="2:16" ht="20.100000000000001" customHeight="1" x14ac:dyDescent="0.3">
      <c r="B581" s="101">
        <v>571</v>
      </c>
      <c r="C581" s="29" t="s">
        <v>34758</v>
      </c>
      <c r="D581" s="159" t="s">
        <v>5378</v>
      </c>
      <c r="E581" s="36" t="s">
        <v>9809</v>
      </c>
      <c r="F581" s="104">
        <v>3.6</v>
      </c>
      <c r="G581" s="101"/>
      <c r="H581" s="101" t="s">
        <v>3982</v>
      </c>
      <c r="I581" s="101">
        <v>2013</v>
      </c>
      <c r="J581" s="101"/>
      <c r="K581" s="90">
        <v>1113337856</v>
      </c>
      <c r="L581" s="90">
        <f>IF(K581/1024 &gt;1,K581/1024," ")</f>
        <v>1087244</v>
      </c>
      <c r="M581" s="90">
        <f>IF(K581/1048576 &gt;1,K581/1048576," ")</f>
        <v>1061.76171875</v>
      </c>
      <c r="N581" s="91">
        <f>IF(K581&gt;999999999,K581/1073741824," ")</f>
        <v>1.0368766784667969</v>
      </c>
      <c r="O581" s="194" t="s">
        <v>18042</v>
      </c>
      <c r="P581" s="197" t="s">
        <v>19024</v>
      </c>
    </row>
    <row r="582" spans="2:16" ht="20.100000000000001" customHeight="1" x14ac:dyDescent="0.3">
      <c r="B582" s="101">
        <v>572</v>
      </c>
      <c r="C582" s="109" t="s">
        <v>34806</v>
      </c>
      <c r="D582" s="160" t="s">
        <v>4957</v>
      </c>
      <c r="E582" s="36" t="s">
        <v>9810</v>
      </c>
      <c r="F582" s="104">
        <v>3.7</v>
      </c>
      <c r="G582" s="101" t="s">
        <v>704</v>
      </c>
      <c r="H582" s="101" t="s">
        <v>4934</v>
      </c>
      <c r="I582" s="101">
        <v>2013</v>
      </c>
      <c r="J582" s="101"/>
      <c r="K582" s="90">
        <v>2458586534</v>
      </c>
      <c r="L582" s="90">
        <f>IF(K582/1024 &gt;1,K582/1024," ")</f>
        <v>2400963.412109375</v>
      </c>
      <c r="M582" s="90">
        <f>IF(K582/1048576 &gt;1,K582/1048576," ")</f>
        <v>2344.6908321380615</v>
      </c>
      <c r="N582" s="91">
        <f>IF(K582&gt;999999999,K582/1073741824," ")</f>
        <v>2.2897371407598257</v>
      </c>
      <c r="O582" s="199" t="s">
        <v>17524</v>
      </c>
      <c r="P582" s="197" t="s">
        <v>19025</v>
      </c>
    </row>
    <row r="583" spans="2:16" ht="20.100000000000001" customHeight="1" x14ac:dyDescent="0.3">
      <c r="B583" s="101">
        <v>573</v>
      </c>
      <c r="C583" s="29" t="s">
        <v>34807</v>
      </c>
      <c r="D583" s="157" t="s">
        <v>9091</v>
      </c>
      <c r="E583" s="36" t="s">
        <v>9168</v>
      </c>
      <c r="F583" s="131">
        <v>6.1</v>
      </c>
      <c r="G583" s="13"/>
      <c r="H583" s="13" t="s">
        <v>3740</v>
      </c>
      <c r="I583" s="133">
        <v>2021</v>
      </c>
      <c r="J583" s="74"/>
      <c r="K583" s="73">
        <v>3604037632</v>
      </c>
      <c r="L583" s="90">
        <f>IF(K583/1024 &gt;1,K583/1024," ")</f>
        <v>3519568</v>
      </c>
      <c r="M583" s="90">
        <f>IF(K583/1048576 &gt;1,K583/1048576," ")</f>
        <v>3437.078125</v>
      </c>
      <c r="N583" s="91">
        <f>IF(K583&gt;999999999,K583/1073741824," ")</f>
        <v>3.3565216064453125</v>
      </c>
      <c r="O583" s="194" t="s">
        <v>31683</v>
      </c>
      <c r="P583" s="197" t="s">
        <v>31606</v>
      </c>
    </row>
    <row r="584" spans="2:16" ht="20.100000000000001" customHeight="1" x14ac:dyDescent="0.3">
      <c r="B584" s="101">
        <v>574</v>
      </c>
      <c r="C584" s="109" t="s">
        <v>34809</v>
      </c>
      <c r="D584" s="160" t="s">
        <v>1817</v>
      </c>
      <c r="E584" s="36" t="s">
        <v>9812</v>
      </c>
      <c r="F584" s="104">
        <v>5.7</v>
      </c>
      <c r="G584" s="94"/>
      <c r="H584" s="94" t="s">
        <v>3737</v>
      </c>
      <c r="I584" s="94">
        <v>2010</v>
      </c>
      <c r="J584" s="94"/>
      <c r="K584" s="108">
        <v>2127511939</v>
      </c>
      <c r="L584" s="90">
        <f>IF(K584/1024 &gt;1,K584/1024," ")</f>
        <v>2077648.3779296875</v>
      </c>
      <c r="M584" s="90">
        <f>IF(K584/1048576 &gt;1,K584/1048576," ")</f>
        <v>2028.9534940719604</v>
      </c>
      <c r="N584" s="91">
        <f>IF(K584&gt;999999999,K584/1073741824," ")</f>
        <v>1.9813998965546489</v>
      </c>
      <c r="O584" s="194" t="s">
        <v>18044</v>
      </c>
      <c r="P584" s="197" t="s">
        <v>19027</v>
      </c>
    </row>
    <row r="585" spans="2:16" ht="20.100000000000001" customHeight="1" x14ac:dyDescent="0.3">
      <c r="B585" s="101">
        <v>575</v>
      </c>
      <c r="C585" s="109" t="s">
        <v>34810</v>
      </c>
      <c r="D585" s="160" t="s">
        <v>4456</v>
      </c>
      <c r="E585" s="36" t="s">
        <v>9813</v>
      </c>
      <c r="F585" s="104">
        <v>7.5</v>
      </c>
      <c r="G585" s="101" t="s">
        <v>704</v>
      </c>
      <c r="H585" s="101" t="s">
        <v>4452</v>
      </c>
      <c r="I585" s="101">
        <v>1994</v>
      </c>
      <c r="J585" s="101"/>
      <c r="K585" s="90">
        <v>2729719123</v>
      </c>
      <c r="L585" s="90">
        <f>IF(K585/1024 &gt;1,K585/1024," ")</f>
        <v>2665741.3310546875</v>
      </c>
      <c r="M585" s="90">
        <f>IF(K585/1048576 &gt;1,K585/1048576," ")</f>
        <v>2603.2630186080933</v>
      </c>
      <c r="N585" s="91">
        <f>IF(K585&gt;999999999,K585/1073741824," ")</f>
        <v>2.5422490416094661</v>
      </c>
      <c r="O585" s="194" t="s">
        <v>18045</v>
      </c>
      <c r="P585" s="197" t="s">
        <v>19028</v>
      </c>
    </row>
    <row r="586" spans="2:16" ht="20.100000000000001" customHeight="1" x14ac:dyDescent="0.3">
      <c r="B586" s="101">
        <v>576</v>
      </c>
      <c r="C586" s="20" t="s">
        <v>34811</v>
      </c>
      <c r="D586" s="157" t="s">
        <v>8943</v>
      </c>
      <c r="E586" s="36" t="s">
        <v>9814</v>
      </c>
      <c r="F586" s="81">
        <v>5</v>
      </c>
      <c r="G586" s="13" t="s">
        <v>704</v>
      </c>
      <c r="H586" s="13" t="s">
        <v>8944</v>
      </c>
      <c r="I586" s="79">
        <v>2018</v>
      </c>
      <c r="J586" s="79"/>
      <c r="K586" s="73">
        <v>3402825728</v>
      </c>
      <c r="L586" s="90">
        <f>IF(K586/1024 &gt;1,K586/1024," ")</f>
        <v>3323072</v>
      </c>
      <c r="M586" s="90">
        <f>IF(K586/1048576 &gt;1,K586/1048576," ")</f>
        <v>3245.1875</v>
      </c>
      <c r="N586" s="91">
        <f>IF(K586&gt;999999999,K586/1073741824," ")</f>
        <v>3.16912841796875</v>
      </c>
      <c r="O586" s="194" t="s">
        <v>18046</v>
      </c>
      <c r="P586" s="197" t="s">
        <v>19029</v>
      </c>
    </row>
    <row r="587" spans="2:16" ht="20.100000000000001" customHeight="1" x14ac:dyDescent="0.3">
      <c r="B587" s="101">
        <v>577</v>
      </c>
      <c r="C587" s="102" t="s">
        <v>34812</v>
      </c>
      <c r="D587" s="159" t="s">
        <v>2795</v>
      </c>
      <c r="E587" s="36" t="s">
        <v>9815</v>
      </c>
      <c r="F587" s="104">
        <v>6.7</v>
      </c>
      <c r="G587" s="101" t="s">
        <v>704</v>
      </c>
      <c r="H587" s="101" t="s">
        <v>4072</v>
      </c>
      <c r="I587" s="101">
        <v>1971</v>
      </c>
      <c r="J587" s="101"/>
      <c r="K587" s="90">
        <v>2531350157</v>
      </c>
      <c r="L587" s="90">
        <f>IF(K587/1024 &gt;1,K587/1024," ")</f>
        <v>2472021.6376953125</v>
      </c>
      <c r="M587" s="90">
        <f>IF(K587/1048576 &gt;1,K587/1048576," ")</f>
        <v>2414.0836305618286</v>
      </c>
      <c r="N587" s="91">
        <f>IF(K587&gt;999999999,K587/1073741824," ")</f>
        <v>2.3575035454705358</v>
      </c>
      <c r="O587" s="194" t="s">
        <v>18047</v>
      </c>
      <c r="P587" s="197" t="s">
        <v>19030</v>
      </c>
    </row>
    <row r="588" spans="2:16" ht="20.100000000000001" customHeight="1" x14ac:dyDescent="0.3">
      <c r="B588" s="101">
        <v>578</v>
      </c>
      <c r="C588" s="71" t="s">
        <v>34813</v>
      </c>
      <c r="D588" s="157" t="s">
        <v>7730</v>
      </c>
      <c r="E588" s="36" t="s">
        <v>9816</v>
      </c>
      <c r="F588" s="81">
        <v>5.6</v>
      </c>
      <c r="G588" s="81" t="s">
        <v>704</v>
      </c>
      <c r="H588" s="82" t="s">
        <v>4081</v>
      </c>
      <c r="I588" s="79">
        <v>2017</v>
      </c>
      <c r="J588" s="83"/>
      <c r="K588" s="73">
        <v>5331657360</v>
      </c>
      <c r="L588" s="90">
        <f>IF(K588/1024 &gt;1,K588/1024," ")</f>
        <v>5206696.640625</v>
      </c>
      <c r="M588" s="90">
        <f>IF(K588/1048576 &gt;1,K588/1048576," ")</f>
        <v>5084.6646881103516</v>
      </c>
      <c r="N588" s="91">
        <f>IF(K588&gt;999999999,K588/1073741824," ")</f>
        <v>4.9654928594827652</v>
      </c>
      <c r="O588" s="194" t="s">
        <v>18048</v>
      </c>
      <c r="P588" s="197" t="s">
        <v>19031</v>
      </c>
    </row>
    <row r="589" spans="2:16" ht="20.100000000000001" customHeight="1" x14ac:dyDescent="0.3">
      <c r="B589" s="101">
        <v>579</v>
      </c>
      <c r="C589" s="109" t="s">
        <v>34814</v>
      </c>
      <c r="D589" s="159" t="s">
        <v>4702</v>
      </c>
      <c r="E589" s="36" t="s">
        <v>9817</v>
      </c>
      <c r="F589" s="104">
        <v>7.3</v>
      </c>
      <c r="G589" s="101"/>
      <c r="H589" s="101" t="s">
        <v>3927</v>
      </c>
      <c r="I589" s="101">
        <v>1964</v>
      </c>
      <c r="J589" s="101"/>
      <c r="K589" s="90">
        <v>3219937940</v>
      </c>
      <c r="L589" s="90">
        <f>IF(K589/1024 &gt;1,K589/1024," ")</f>
        <v>3144470.64453125</v>
      </c>
      <c r="M589" s="90">
        <f>IF(K589/1048576 &gt;1,K589/1048576," ")</f>
        <v>3070.7721138000488</v>
      </c>
      <c r="N589" s="91">
        <f>IF(K589&gt;999999999,K589/1073741824," ")</f>
        <v>2.9988008923828602</v>
      </c>
      <c r="O589" s="194" t="s">
        <v>18049</v>
      </c>
      <c r="P589" s="197" t="s">
        <v>19032</v>
      </c>
    </row>
    <row r="590" spans="2:16" ht="20.100000000000001" customHeight="1" x14ac:dyDescent="0.3">
      <c r="B590" s="101">
        <v>580</v>
      </c>
      <c r="C590" s="109" t="s">
        <v>34815</v>
      </c>
      <c r="D590" s="160" t="s">
        <v>52</v>
      </c>
      <c r="E590" s="36" t="s">
        <v>9818</v>
      </c>
      <c r="F590" s="104">
        <v>6.7</v>
      </c>
      <c r="G590" s="101" t="s">
        <v>704</v>
      </c>
      <c r="H590" s="101" t="s">
        <v>3773</v>
      </c>
      <c r="I590" s="101">
        <v>2006</v>
      </c>
      <c r="J590" s="116"/>
      <c r="K590" s="90">
        <v>4006524540</v>
      </c>
      <c r="L590" s="90">
        <f>IF(K590/1024 &gt;1,K590/1024," ")</f>
        <v>3912621.62109375</v>
      </c>
      <c r="M590" s="90">
        <f>IF(K590/1048576 &gt;1,K590/1048576," ")</f>
        <v>3820.9195518493652</v>
      </c>
      <c r="N590" s="91">
        <f>IF(K590&gt;999999999,K590/1073741824," ")</f>
        <v>3.7313667498528957</v>
      </c>
      <c r="O590" s="194" t="s">
        <v>18050</v>
      </c>
      <c r="P590" s="197" t="s">
        <v>19033</v>
      </c>
    </row>
    <row r="591" spans="2:16" ht="20.100000000000001" customHeight="1" x14ac:dyDescent="0.3">
      <c r="B591" s="101">
        <v>581</v>
      </c>
      <c r="C591" s="7" t="s">
        <v>34759</v>
      </c>
      <c r="D591" s="159" t="s">
        <v>757</v>
      </c>
      <c r="E591" s="36" t="s">
        <v>9819</v>
      </c>
      <c r="F591" s="104">
        <v>3.8</v>
      </c>
      <c r="G591" s="94"/>
      <c r="H591" s="94" t="s">
        <v>3742</v>
      </c>
      <c r="I591" s="101">
        <v>2006</v>
      </c>
      <c r="J591" s="101"/>
      <c r="K591" s="90">
        <v>1957683200</v>
      </c>
      <c r="L591" s="90">
        <f>IF(K591/1024 &gt;1,K591/1024," ")</f>
        <v>1911800</v>
      </c>
      <c r="M591" s="90">
        <f>IF(K591/1048576 &gt;1,K591/1048576," ")</f>
        <v>1866.9921875</v>
      </c>
      <c r="N591" s="91">
        <f>IF(K591&gt;999999999,K591/1073741824," ")</f>
        <v>1.8232345581054688</v>
      </c>
      <c r="O591" s="194" t="s">
        <v>18051</v>
      </c>
      <c r="P591" s="197" t="s">
        <v>19034</v>
      </c>
    </row>
    <row r="592" spans="2:16" ht="20.100000000000001" customHeight="1" x14ac:dyDescent="0.3">
      <c r="B592" s="101">
        <v>582</v>
      </c>
      <c r="C592" s="102" t="s">
        <v>34816</v>
      </c>
      <c r="D592" s="161" t="s">
        <v>6494</v>
      </c>
      <c r="E592" s="36" t="s">
        <v>9820</v>
      </c>
      <c r="F592" s="99">
        <v>5.9</v>
      </c>
      <c r="G592" s="99" t="s">
        <v>704</v>
      </c>
      <c r="H592" s="101" t="s">
        <v>4766</v>
      </c>
      <c r="I592" s="101">
        <v>2001</v>
      </c>
      <c r="J592" s="101"/>
      <c r="K592" s="90">
        <v>5032962549</v>
      </c>
      <c r="L592" s="90">
        <f>IF(K592/1024 &gt;1,K592/1024," ")</f>
        <v>4915002.4892578125</v>
      </c>
      <c r="M592" s="90">
        <f>IF(K592/1048576 &gt;1,K592/1048576," ")</f>
        <v>4799.8071184158325</v>
      </c>
      <c r="N592" s="91">
        <f>IF(K592&gt;999999999,K592/1073741824," ")</f>
        <v>4.6873116390779614</v>
      </c>
      <c r="O592" s="194" t="s">
        <v>18052</v>
      </c>
      <c r="P592" s="197" t="s">
        <v>19035</v>
      </c>
    </row>
    <row r="593" spans="2:16" ht="20.100000000000001" customHeight="1" x14ac:dyDescent="0.3">
      <c r="B593" s="101">
        <v>583</v>
      </c>
      <c r="C593" s="102" t="s">
        <v>34817</v>
      </c>
      <c r="D593" s="159" t="s">
        <v>2815</v>
      </c>
      <c r="E593" s="36" t="s">
        <v>9821</v>
      </c>
      <c r="F593" s="104">
        <v>5.8</v>
      </c>
      <c r="G593" s="101" t="s">
        <v>704</v>
      </c>
      <c r="H593" s="101" t="s">
        <v>3808</v>
      </c>
      <c r="I593" s="101">
        <v>1968</v>
      </c>
      <c r="J593" s="101"/>
      <c r="K593" s="90">
        <v>2408833003</v>
      </c>
      <c r="L593" s="90">
        <f>IF(K593/1024 &gt;1,K593/1024," ")</f>
        <v>2352375.9794921875</v>
      </c>
      <c r="M593" s="90">
        <f>IF(K593/1048576 &gt;1,K593/1048576," ")</f>
        <v>2297.2421674728394</v>
      </c>
      <c r="N593" s="91">
        <f>IF(K593&gt;999999999,K593/1073741824," ")</f>
        <v>2.2434005541726947</v>
      </c>
      <c r="O593" s="194" t="s">
        <v>18053</v>
      </c>
      <c r="P593" s="197" t="s">
        <v>19036</v>
      </c>
    </row>
    <row r="594" spans="2:16" ht="20.100000000000001" customHeight="1" x14ac:dyDescent="0.3">
      <c r="B594" s="101">
        <v>584</v>
      </c>
      <c r="C594" s="109" t="s">
        <v>34818</v>
      </c>
      <c r="D594" s="161" t="s">
        <v>7436</v>
      </c>
      <c r="E594" s="36" t="s">
        <v>9823</v>
      </c>
      <c r="F594" s="99">
        <v>6.9</v>
      </c>
      <c r="G594" s="99"/>
      <c r="H594" s="105" t="s">
        <v>5878</v>
      </c>
      <c r="I594" s="101">
        <v>2016</v>
      </c>
      <c r="J594" s="101"/>
      <c r="K594" s="90">
        <v>3963805346</v>
      </c>
      <c r="L594" s="90">
        <f>IF(K594/1024 &gt;1,K594/1024," ")</f>
        <v>3870903.658203125</v>
      </c>
      <c r="M594" s="90">
        <f>IF(K594/1048576 &gt;1,K594/1048576," ")</f>
        <v>3780.1793537139893</v>
      </c>
      <c r="N594" s="91">
        <f>IF(K594&gt;999999999,K594/1073741824," ")</f>
        <v>3.6915814001113176</v>
      </c>
      <c r="O594" s="194" t="s">
        <v>18055</v>
      </c>
      <c r="P594" s="197" t="s">
        <v>19038</v>
      </c>
    </row>
    <row r="595" spans="2:16" ht="20.100000000000001" customHeight="1" x14ac:dyDescent="0.3">
      <c r="B595" s="101">
        <v>585</v>
      </c>
      <c r="C595" s="20" t="s">
        <v>34819</v>
      </c>
      <c r="D595" s="157" t="s">
        <v>32590</v>
      </c>
      <c r="E595" s="36" t="s">
        <v>32591</v>
      </c>
      <c r="F595" s="81">
        <v>5.5</v>
      </c>
      <c r="G595" s="13" t="s">
        <v>704</v>
      </c>
      <c r="H595" s="13" t="s">
        <v>3744</v>
      </c>
      <c r="I595" s="79">
        <v>2021</v>
      </c>
      <c r="J595" s="79"/>
      <c r="K595" s="73">
        <v>5273858048</v>
      </c>
      <c r="L595" s="90">
        <f>IF(K595/1024 &gt;1,K595/1024," ")</f>
        <v>5150252</v>
      </c>
      <c r="M595" s="90">
        <f>IF(K595/1048576 &gt;1,K595/1048576," ")</f>
        <v>5029.54296875</v>
      </c>
      <c r="N595" s="91">
        <f>IF(K595&gt;999999999,K595/1073741824," ")</f>
        <v>4.9116630554199219</v>
      </c>
      <c r="O595" s="194" t="s">
        <v>18046</v>
      </c>
      <c r="P595" s="197" t="s">
        <v>32592</v>
      </c>
    </row>
    <row r="596" spans="2:16" ht="20.100000000000001" customHeight="1" x14ac:dyDescent="0.3">
      <c r="B596" s="101">
        <v>586</v>
      </c>
      <c r="C596" s="20" t="s">
        <v>34027</v>
      </c>
      <c r="D596" s="264" t="s">
        <v>33580</v>
      </c>
      <c r="E596" s="36" t="s">
        <v>33581</v>
      </c>
      <c r="F596" s="81">
        <v>6.4</v>
      </c>
      <c r="G596" s="13"/>
      <c r="H596" s="13" t="s">
        <v>3744</v>
      </c>
      <c r="I596" s="79">
        <v>2021</v>
      </c>
      <c r="J596" s="79"/>
      <c r="K596" s="73">
        <v>4974419968</v>
      </c>
      <c r="L596" s="90">
        <f>IF(K596/1024 &gt;1,K596/1024," ")</f>
        <v>4857832</v>
      </c>
      <c r="M596" s="90">
        <f>IF(K596/1048576 &gt;1,K596/1048576," ")</f>
        <v>4743.9765625</v>
      </c>
      <c r="N596" s="91">
        <f>IF(K596&gt;999999999,K596/1073741824," ")</f>
        <v>4.6327896118164063</v>
      </c>
      <c r="O596" s="223" t="s">
        <v>17620</v>
      </c>
      <c r="P596" s="198" t="s">
        <v>33582</v>
      </c>
    </row>
    <row r="597" spans="2:16" ht="20.100000000000001" customHeight="1" x14ac:dyDescent="0.3">
      <c r="B597" s="101">
        <v>587</v>
      </c>
      <c r="C597" s="109" t="s">
        <v>34820</v>
      </c>
      <c r="D597" s="160" t="s">
        <v>4991</v>
      </c>
      <c r="E597" s="36" t="s">
        <v>9824</v>
      </c>
      <c r="F597" s="104">
        <v>5.6</v>
      </c>
      <c r="G597" s="101"/>
      <c r="H597" s="101" t="s">
        <v>4990</v>
      </c>
      <c r="I597" s="101">
        <v>2014</v>
      </c>
      <c r="J597" s="101"/>
      <c r="K597" s="90">
        <v>3915400561</v>
      </c>
      <c r="L597" s="90">
        <f>IF(K597/1024 &gt;1,K597/1024," ")</f>
        <v>3823633.3603515625</v>
      </c>
      <c r="M597" s="90">
        <f>IF(K597/1048576 &gt;1,K597/1048576," ")</f>
        <v>3734.0169534683228</v>
      </c>
      <c r="N597" s="91">
        <f>IF(K597&gt;999999999,K597/1073741824," ")</f>
        <v>3.6465009311214089</v>
      </c>
      <c r="O597" s="199" t="s">
        <v>17521</v>
      </c>
      <c r="P597" s="197" t="s">
        <v>19039</v>
      </c>
    </row>
    <row r="598" spans="2:16" ht="20.100000000000001" customHeight="1" x14ac:dyDescent="0.3">
      <c r="B598" s="101">
        <v>588</v>
      </c>
      <c r="C598" s="109" t="s">
        <v>34821</v>
      </c>
      <c r="D598" s="160" t="s">
        <v>3380</v>
      </c>
      <c r="E598" s="36" t="s">
        <v>9826</v>
      </c>
      <c r="F598" s="104">
        <v>6.5</v>
      </c>
      <c r="G598" s="101"/>
      <c r="H598" s="101" t="s">
        <v>3956</v>
      </c>
      <c r="I598" s="101">
        <v>2012</v>
      </c>
      <c r="J598" s="101"/>
      <c r="K598" s="90">
        <v>3644810800</v>
      </c>
      <c r="L598" s="90">
        <f>IF(K598/1024 &gt;1,K598/1024," ")</f>
        <v>3559385.546875</v>
      </c>
      <c r="M598" s="90">
        <f>IF(K598/1048576 &gt;1,K598/1048576," ")</f>
        <v>3475.9624481201172</v>
      </c>
      <c r="N598" s="91">
        <f>IF(K598&gt;999999999,K598/1073741824," ")</f>
        <v>3.3944945782423019</v>
      </c>
      <c r="O598" s="194" t="s">
        <v>18057</v>
      </c>
      <c r="P598" s="197" t="s">
        <v>19041</v>
      </c>
    </row>
    <row r="599" spans="2:16" ht="20.100000000000001" customHeight="1" x14ac:dyDescent="0.3">
      <c r="B599" s="101">
        <v>589</v>
      </c>
      <c r="C599" s="12" t="s">
        <v>8252</v>
      </c>
      <c r="D599" s="157" t="s">
        <v>8251</v>
      </c>
      <c r="E599" s="36" t="s">
        <v>9825</v>
      </c>
      <c r="F599" s="81">
        <v>5.6</v>
      </c>
      <c r="G599" s="13"/>
      <c r="H599" s="13" t="s">
        <v>5892</v>
      </c>
      <c r="I599" s="79">
        <v>2017</v>
      </c>
      <c r="J599" s="79"/>
      <c r="K599" s="73">
        <v>4279688900</v>
      </c>
      <c r="L599" s="90">
        <f>IF(K599/1024 &gt;1,K599/1024," ")</f>
        <v>4179383.69140625</v>
      </c>
      <c r="M599" s="90">
        <f>IF(K599/1048576 &gt;1,K599/1048576," ")</f>
        <v>4081.429386138916</v>
      </c>
      <c r="N599" s="91">
        <f>IF(K599&gt;999999999,K599/1073741824," ")</f>
        <v>3.9857708849012852</v>
      </c>
      <c r="O599" s="194" t="s">
        <v>18056</v>
      </c>
      <c r="P599" s="197" t="s">
        <v>19040</v>
      </c>
    </row>
    <row r="600" spans="2:16" ht="20.100000000000001" customHeight="1" x14ac:dyDescent="0.3">
      <c r="B600" s="101">
        <v>590</v>
      </c>
      <c r="C600" s="109" t="s">
        <v>34822</v>
      </c>
      <c r="D600" s="160" t="s">
        <v>263</v>
      </c>
      <c r="E600" s="36" t="s">
        <v>9827</v>
      </c>
      <c r="F600" s="104">
        <v>5.2</v>
      </c>
      <c r="G600" s="94" t="s">
        <v>704</v>
      </c>
      <c r="H600" s="101" t="s">
        <v>3739</v>
      </c>
      <c r="I600" s="101">
        <v>1967</v>
      </c>
      <c r="J600" s="101"/>
      <c r="K600" s="90">
        <v>3891754004</v>
      </c>
      <c r="L600" s="90">
        <f>IF(K600/1024 &gt;1,K600/1024," ")</f>
        <v>3800541.01953125</v>
      </c>
      <c r="M600" s="90">
        <f>IF(K600/1048576 &gt;1,K600/1048576," ")</f>
        <v>3711.4658393859863</v>
      </c>
      <c r="N600" s="91">
        <f>IF(K600&gt;999999999,K600/1073741824," ")</f>
        <v>3.6244783587753773</v>
      </c>
      <c r="O600" s="194" t="s">
        <v>18058</v>
      </c>
      <c r="P600" s="197" t="s">
        <v>19042</v>
      </c>
    </row>
    <row r="601" spans="2:16" ht="20.100000000000001" customHeight="1" x14ac:dyDescent="0.3">
      <c r="B601" s="101">
        <v>591</v>
      </c>
      <c r="C601" s="7" t="s">
        <v>42832</v>
      </c>
      <c r="D601" s="261" t="s">
        <v>42829</v>
      </c>
      <c r="E601" s="36" t="s">
        <v>42830</v>
      </c>
      <c r="F601" s="81">
        <v>6.4</v>
      </c>
      <c r="G601" s="13" t="s">
        <v>704</v>
      </c>
      <c r="H601" s="13" t="s">
        <v>3756</v>
      </c>
      <c r="I601" s="79">
        <v>2022</v>
      </c>
      <c r="J601" s="79"/>
      <c r="K601" s="73">
        <v>2329370624</v>
      </c>
      <c r="L601" s="90">
        <f>IF(K601/1024 &gt;1,K601/1024," ")</f>
        <v>2274776</v>
      </c>
      <c r="M601" s="90">
        <f>IF(K601/1048576 &gt;1,K601/1048576," ")</f>
        <v>2221.4609375</v>
      </c>
      <c r="N601" s="91">
        <f>IF(K601&gt;999999999,K601/1073741824," ")</f>
        <v>2.1693954467773438</v>
      </c>
      <c r="O601" s="223" t="s">
        <v>20015</v>
      </c>
      <c r="P601" s="198" t="s">
        <v>42831</v>
      </c>
    </row>
    <row r="602" spans="2:16" ht="20.100000000000001" customHeight="1" x14ac:dyDescent="0.3">
      <c r="B602" s="101">
        <v>592</v>
      </c>
      <c r="C602" s="12" t="s">
        <v>37433</v>
      </c>
      <c r="D602" s="159" t="s">
        <v>3414</v>
      </c>
      <c r="E602" s="36" t="s">
        <v>13320</v>
      </c>
      <c r="F602" s="104">
        <v>4.3</v>
      </c>
      <c r="G602" s="101" t="s">
        <v>704</v>
      </c>
      <c r="H602" s="101" t="s">
        <v>3740</v>
      </c>
      <c r="I602" s="101">
        <v>2002</v>
      </c>
      <c r="J602" s="101"/>
      <c r="K602" s="90">
        <v>3632537685</v>
      </c>
      <c r="L602" s="90">
        <f>IF(K602/1024 &gt;1,K602/1024," ")</f>
        <v>3547400.0830078125</v>
      </c>
      <c r="M602" s="90">
        <f>IF(K602/1048576 &gt;1,K602/1048576," ")</f>
        <v>3464.2578935623169</v>
      </c>
      <c r="N602" s="91">
        <f>IF(K602&gt;999999999,K602/1073741824," ")</f>
        <v>3.3830643491819501</v>
      </c>
      <c r="O602" s="194" t="s">
        <v>23042</v>
      </c>
      <c r="P602" s="197" t="s">
        <v>23043</v>
      </c>
    </row>
    <row r="603" spans="2:16" ht="20.100000000000001" customHeight="1" x14ac:dyDescent="0.3">
      <c r="B603" s="101">
        <v>593</v>
      </c>
      <c r="C603" s="109" t="s">
        <v>34823</v>
      </c>
      <c r="D603" s="161" t="s">
        <v>6495</v>
      </c>
      <c r="E603" s="36" t="s">
        <v>9829</v>
      </c>
      <c r="F603" s="99">
        <v>6.4</v>
      </c>
      <c r="G603" s="99" t="s">
        <v>704</v>
      </c>
      <c r="H603" s="101" t="s">
        <v>5892</v>
      </c>
      <c r="I603" s="101">
        <v>1961</v>
      </c>
      <c r="J603" s="101"/>
      <c r="K603" s="90">
        <v>4976338554</v>
      </c>
      <c r="L603" s="90">
        <f>IF(K603/1024 &gt;1,K603/1024," ")</f>
        <v>4859705.619140625</v>
      </c>
      <c r="M603" s="90">
        <f>IF(K603/1048576 &gt;1,K603/1048576," ")</f>
        <v>4745.8062686920166</v>
      </c>
      <c r="N603" s="91">
        <f>IF(K603&gt;999999999,K603/1073741824," ")</f>
        <v>4.6345764342695475</v>
      </c>
      <c r="O603" s="194" t="s">
        <v>18059</v>
      </c>
      <c r="P603" s="197" t="s">
        <v>19044</v>
      </c>
    </row>
    <row r="604" spans="2:16" ht="20.100000000000001" customHeight="1" x14ac:dyDescent="0.3">
      <c r="B604" s="101">
        <v>594</v>
      </c>
      <c r="C604" s="29" t="s">
        <v>34824</v>
      </c>
      <c r="D604" s="157" t="s">
        <v>9098</v>
      </c>
      <c r="E604" s="36" t="s">
        <v>9169</v>
      </c>
      <c r="F604" s="131">
        <v>5.8</v>
      </c>
      <c r="G604" s="13"/>
      <c r="H604" s="13" t="s">
        <v>3756</v>
      </c>
      <c r="I604" s="133">
        <v>2021</v>
      </c>
      <c r="J604" s="74"/>
      <c r="K604" s="73">
        <v>5781438464</v>
      </c>
      <c r="L604" s="90">
        <f>IF(K604/1024 &gt;1,K604/1024," ")</f>
        <v>5645936</v>
      </c>
      <c r="M604" s="90">
        <f>IF(K604/1048576 &gt;1,K604/1048576," ")</f>
        <v>5513.609375</v>
      </c>
      <c r="N604" s="91">
        <f>IF(K604&gt;999999999,K604/1073741824," ")</f>
        <v>5.3843841552734375</v>
      </c>
      <c r="O604" s="194" t="s">
        <v>31684</v>
      </c>
      <c r="P604" s="197" t="s">
        <v>31607</v>
      </c>
    </row>
    <row r="605" spans="2:16" ht="20.100000000000001" customHeight="1" x14ac:dyDescent="0.3">
      <c r="B605" s="101">
        <v>595</v>
      </c>
      <c r="C605" s="107" t="s">
        <v>34825</v>
      </c>
      <c r="D605" s="161" t="s">
        <v>6604</v>
      </c>
      <c r="E605" s="36" t="s">
        <v>9830</v>
      </c>
      <c r="F605" s="99">
        <v>3.2</v>
      </c>
      <c r="G605" s="99"/>
      <c r="H605" s="101" t="s">
        <v>5892</v>
      </c>
      <c r="I605" s="101">
        <v>2012</v>
      </c>
      <c r="J605" s="101"/>
      <c r="K605" s="90">
        <v>2015960686</v>
      </c>
      <c r="L605" s="90">
        <f>IF(K605/1024 &gt;1,K605/1024," ")</f>
        <v>1968711.607421875</v>
      </c>
      <c r="M605" s="90">
        <f>IF(K605/1048576 &gt;1,K605/1048576," ")</f>
        <v>1922.5699291229248</v>
      </c>
      <c r="N605" s="91">
        <f>IF(K605&gt;999999999,K605/1073741824," ")</f>
        <v>1.8775096964091063</v>
      </c>
      <c r="O605" s="194" t="s">
        <v>18060</v>
      </c>
      <c r="P605" s="197" t="s">
        <v>19045</v>
      </c>
    </row>
    <row r="606" spans="2:16" ht="20.100000000000001" customHeight="1" x14ac:dyDescent="0.3">
      <c r="B606" s="101">
        <v>596</v>
      </c>
      <c r="C606" s="109" t="s">
        <v>34827</v>
      </c>
      <c r="D606" s="168" t="s">
        <v>7131</v>
      </c>
      <c r="E606" s="36" t="s">
        <v>9833</v>
      </c>
      <c r="F606" s="99">
        <v>5</v>
      </c>
      <c r="G606" s="99" t="s">
        <v>704</v>
      </c>
      <c r="H606" s="105" t="s">
        <v>4081</v>
      </c>
      <c r="I606" s="101">
        <v>2016</v>
      </c>
      <c r="J606" s="101"/>
      <c r="K606" s="90">
        <v>4247764320</v>
      </c>
      <c r="L606" s="90">
        <f>IF(K606/1024 &gt;1,K606/1024," ")</f>
        <v>4148207.34375</v>
      </c>
      <c r="M606" s="90">
        <f>IF(K606/1048576 &gt;1,K606/1048576," ")</f>
        <v>4050.9837341308594</v>
      </c>
      <c r="N606" s="91">
        <f>IF(K606&gt;999999999,K606/1073741824," ")</f>
        <v>3.9560388028621674</v>
      </c>
      <c r="O606" s="194" t="s">
        <v>18063</v>
      </c>
      <c r="P606" s="197" t="s">
        <v>19047</v>
      </c>
    </row>
    <row r="607" spans="2:16" ht="20.100000000000001" customHeight="1" x14ac:dyDescent="0.3">
      <c r="B607" s="101">
        <v>597</v>
      </c>
      <c r="C607" s="109" t="s">
        <v>34826</v>
      </c>
      <c r="D607" s="159" t="s">
        <v>1691</v>
      </c>
      <c r="E607" s="36" t="s">
        <v>9831</v>
      </c>
      <c r="F607" s="104">
        <v>8</v>
      </c>
      <c r="G607" s="101" t="s">
        <v>704</v>
      </c>
      <c r="H607" s="101" t="s">
        <v>3745</v>
      </c>
      <c r="I607" s="101">
        <v>1975</v>
      </c>
      <c r="J607" s="101"/>
      <c r="K607" s="108">
        <v>4910263713</v>
      </c>
      <c r="L607" s="90">
        <f>IF(K607/1024 &gt;1,K607/1024," ")</f>
        <v>4795179.4072265625</v>
      </c>
      <c r="M607" s="90">
        <f>IF(K607/1048576 &gt;1,K607/1048576," ")</f>
        <v>4682.7923898696899</v>
      </c>
      <c r="N607" s="91">
        <f>IF(K607&gt;999999999,K607/1073741824," ")</f>
        <v>4.5730394432321191</v>
      </c>
      <c r="O607" s="194" t="s">
        <v>18061</v>
      </c>
      <c r="P607" s="197" t="s">
        <v>31018</v>
      </c>
    </row>
    <row r="608" spans="2:16" ht="20.100000000000001" customHeight="1" x14ac:dyDescent="0.3">
      <c r="B608" s="101">
        <v>598</v>
      </c>
      <c r="C608" s="20" t="s">
        <v>35009</v>
      </c>
      <c r="D608" s="157" t="s">
        <v>7776</v>
      </c>
      <c r="E608" s="36" t="s">
        <v>9832</v>
      </c>
      <c r="F608" s="81">
        <v>6.5</v>
      </c>
      <c r="G608" s="81" t="s">
        <v>704</v>
      </c>
      <c r="H608" s="82" t="s">
        <v>5871</v>
      </c>
      <c r="I608" s="79">
        <v>2017</v>
      </c>
      <c r="J608" s="79"/>
      <c r="K608" s="73">
        <v>5154213079</v>
      </c>
      <c r="L608" s="90">
        <f>IF(K608/1024 &gt;1,K608/1024," ")</f>
        <v>5033411.2099609375</v>
      </c>
      <c r="M608" s="90">
        <f>IF(K608/1048576 &gt;1,K608/1048576," ")</f>
        <v>4915.440634727478</v>
      </c>
      <c r="N608" s="91">
        <f>IF(K608&gt;999999999,K608/1073741824," ")</f>
        <v>4.8002349948510528</v>
      </c>
      <c r="O608" s="194" t="s">
        <v>18062</v>
      </c>
      <c r="P608" s="197" t="s">
        <v>19046</v>
      </c>
    </row>
    <row r="609" spans="2:16" ht="20.100000000000001" customHeight="1" x14ac:dyDescent="0.3">
      <c r="B609" s="101">
        <v>599</v>
      </c>
      <c r="C609" s="109" t="s">
        <v>34828</v>
      </c>
      <c r="D609" s="160" t="s">
        <v>264</v>
      </c>
      <c r="E609" s="36" t="s">
        <v>9834</v>
      </c>
      <c r="F609" s="104">
        <v>7.4</v>
      </c>
      <c r="G609" s="94" t="s">
        <v>704</v>
      </c>
      <c r="H609" s="94" t="s">
        <v>4074</v>
      </c>
      <c r="I609" s="101">
        <v>1991</v>
      </c>
      <c r="J609" s="101"/>
      <c r="K609" s="90">
        <v>3311393698</v>
      </c>
      <c r="L609" s="90">
        <f>IF(K609/1024 &gt;1,K609/1024," ")</f>
        <v>3233782.908203125</v>
      </c>
      <c r="M609" s="90">
        <f>IF(K609/1048576 &gt;1,K609/1048576," ")</f>
        <v>3157.9911212921143</v>
      </c>
      <c r="N609" s="91">
        <f>IF(K609&gt;999999999,K609/1073741824," ")</f>
        <v>3.0839757043868303</v>
      </c>
      <c r="O609" s="194" t="s">
        <v>18064</v>
      </c>
      <c r="P609" s="197" t="s">
        <v>19048</v>
      </c>
    </row>
    <row r="610" spans="2:16" ht="20.100000000000001" customHeight="1" x14ac:dyDescent="0.3">
      <c r="B610" s="101">
        <v>600</v>
      </c>
      <c r="C610" s="7" t="s">
        <v>34829</v>
      </c>
      <c r="D610" s="168" t="s">
        <v>8293</v>
      </c>
      <c r="E610" s="36" t="s">
        <v>9835</v>
      </c>
      <c r="F610" s="99">
        <v>5.2</v>
      </c>
      <c r="G610" s="13"/>
      <c r="H610" s="13" t="s">
        <v>4081</v>
      </c>
      <c r="I610" s="101">
        <v>2017</v>
      </c>
      <c r="J610" s="79"/>
      <c r="K610" s="73">
        <v>5166305280</v>
      </c>
      <c r="L610" s="90">
        <f>IF(K610/1024 &gt;1,K610/1024," ")</f>
        <v>5045220</v>
      </c>
      <c r="M610" s="90">
        <f>IF(K610/1048576 &gt;1,K610/1048576," ")</f>
        <v>4926.97265625</v>
      </c>
      <c r="N610" s="91">
        <f>IF(K610&gt;999999999,K610/1073741824," ")</f>
        <v>4.8114967346191406</v>
      </c>
      <c r="O610" s="194" t="s">
        <v>18065</v>
      </c>
      <c r="P610" s="197" t="s">
        <v>19049</v>
      </c>
    </row>
    <row r="611" spans="2:16" ht="20.100000000000001" customHeight="1" x14ac:dyDescent="0.3">
      <c r="B611" s="101">
        <v>601</v>
      </c>
      <c r="C611" s="102" t="s">
        <v>34830</v>
      </c>
      <c r="D611" s="159" t="s">
        <v>1277</v>
      </c>
      <c r="E611" s="36" t="s">
        <v>9836</v>
      </c>
      <c r="F611" s="104">
        <v>6.1</v>
      </c>
      <c r="G611" s="101" t="s">
        <v>704</v>
      </c>
      <c r="H611" s="101" t="s">
        <v>3743</v>
      </c>
      <c r="I611" s="94">
        <v>2003</v>
      </c>
      <c r="J611" s="94"/>
      <c r="K611" s="90">
        <v>2343285345</v>
      </c>
      <c r="L611" s="90">
        <f>IF(K611/1024 &gt;1,K611/1024," ")</f>
        <v>2288364.5947265625</v>
      </c>
      <c r="M611" s="90">
        <f>IF(K611/1048576 &gt;1,K611/1048576," ")</f>
        <v>2234.7310495376587</v>
      </c>
      <c r="N611" s="91">
        <f>IF(K611&gt;999999999,K611/1073741824," ")</f>
        <v>2.1823545405641198</v>
      </c>
      <c r="O611" s="194" t="s">
        <v>18066</v>
      </c>
      <c r="P611" s="197" t="s">
        <v>31019</v>
      </c>
    </row>
    <row r="612" spans="2:16" ht="20.100000000000001" customHeight="1" x14ac:dyDescent="0.3">
      <c r="B612" s="101">
        <v>602</v>
      </c>
      <c r="C612" s="48" t="s">
        <v>42547</v>
      </c>
      <c r="D612" s="161" t="s">
        <v>6326</v>
      </c>
      <c r="E612" s="36" t="s">
        <v>9837</v>
      </c>
      <c r="F612" s="99">
        <v>5.4</v>
      </c>
      <c r="G612" s="99"/>
      <c r="H612" s="101" t="s">
        <v>5874</v>
      </c>
      <c r="I612" s="101">
        <v>1982</v>
      </c>
      <c r="J612" s="101"/>
      <c r="K612" s="90">
        <v>3255833964</v>
      </c>
      <c r="L612" s="90">
        <f>IF(K612/1024 &gt;1,K612/1024," ")</f>
        <v>3179525.35546875</v>
      </c>
      <c r="M612" s="90">
        <f>IF(K612/1048576 &gt;1,K612/1048576," ")</f>
        <v>3105.0052299499512</v>
      </c>
      <c r="N612" s="91">
        <f>IF(K612&gt;999999999,K612/1073741824," ")</f>
        <v>3.0322316698729992</v>
      </c>
      <c r="O612" s="194" t="s">
        <v>18067</v>
      </c>
      <c r="P612" s="197" t="s">
        <v>31020</v>
      </c>
    </row>
    <row r="613" spans="2:16" ht="20.100000000000001" customHeight="1" x14ac:dyDescent="0.3">
      <c r="B613" s="101">
        <v>603</v>
      </c>
      <c r="C613" s="109" t="s">
        <v>34831</v>
      </c>
      <c r="D613" s="160" t="s">
        <v>265</v>
      </c>
      <c r="E613" s="36" t="s">
        <v>9838</v>
      </c>
      <c r="F613" s="104">
        <v>6.2</v>
      </c>
      <c r="G613" s="13" t="s">
        <v>704</v>
      </c>
      <c r="H613" s="13" t="s">
        <v>4372</v>
      </c>
      <c r="I613" s="101">
        <v>2007</v>
      </c>
      <c r="J613" s="101"/>
      <c r="K613" s="73">
        <v>4529463076</v>
      </c>
      <c r="L613" s="90">
        <f>IF(K613/1024 &gt;1,K613/1024," ")</f>
        <v>4423303.78515625</v>
      </c>
      <c r="M613" s="90">
        <f>IF(K613/1048576 &gt;1,K613/1048576," ")</f>
        <v>4319.6326026916504</v>
      </c>
      <c r="N613" s="91">
        <f>IF(K613&gt;999999999,K613/1073741824," ")</f>
        <v>4.2183912135660648</v>
      </c>
      <c r="O613" s="194" t="s">
        <v>18068</v>
      </c>
      <c r="P613" s="197" t="s">
        <v>19050</v>
      </c>
    </row>
    <row r="614" spans="2:16" ht="20.100000000000001" customHeight="1" x14ac:dyDescent="0.3">
      <c r="B614" s="101">
        <v>604</v>
      </c>
      <c r="C614" s="74" t="s">
        <v>34832</v>
      </c>
      <c r="D614" s="157" t="s">
        <v>7811</v>
      </c>
      <c r="E614" s="36" t="s">
        <v>9839</v>
      </c>
      <c r="F614" s="131">
        <v>4</v>
      </c>
      <c r="G614" s="13" t="s">
        <v>704</v>
      </c>
      <c r="H614" s="13" t="s">
        <v>4081</v>
      </c>
      <c r="I614" s="133">
        <v>1968</v>
      </c>
      <c r="J614" s="74"/>
      <c r="K614" s="73">
        <v>11796489290</v>
      </c>
      <c r="L614" s="90">
        <f>IF(K614/1024 &gt;1,K614/1024," ")</f>
        <v>11520009.072265625</v>
      </c>
      <c r="M614" s="90">
        <f>IF(K614/1048576 &gt;1,K614/1048576," ")</f>
        <v>11250.008859634399</v>
      </c>
      <c r="N614" s="91">
        <f>IF(K614&gt;999999999,K614/1073741824," ")</f>
        <v>10.986336776986718</v>
      </c>
      <c r="O614" s="194" t="s">
        <v>18069</v>
      </c>
      <c r="P614" s="197" t="s">
        <v>19051</v>
      </c>
    </row>
    <row r="615" spans="2:16" ht="20.100000000000001" customHeight="1" x14ac:dyDescent="0.3">
      <c r="B615" s="101">
        <v>605</v>
      </c>
      <c r="C615" s="109" t="s">
        <v>34833</v>
      </c>
      <c r="D615" s="159" t="s">
        <v>3007</v>
      </c>
      <c r="E615" s="36" t="s">
        <v>9842</v>
      </c>
      <c r="F615" s="104">
        <v>4.5</v>
      </c>
      <c r="G615" s="101" t="s">
        <v>704</v>
      </c>
      <c r="H615" s="101" t="s">
        <v>3744</v>
      </c>
      <c r="I615" s="94">
        <v>2012</v>
      </c>
      <c r="J615" s="120"/>
      <c r="K615" s="90">
        <v>4532705364</v>
      </c>
      <c r="L615" s="90">
        <f>IF(K615/1024 &gt;1,K615/1024," ")</f>
        <v>4426470.08203125</v>
      </c>
      <c r="M615" s="90">
        <f>IF(K615/1048576 &gt;1,K615/1048576," ")</f>
        <v>4322.7246894836426</v>
      </c>
      <c r="N615" s="91">
        <f>IF(K615&gt;999999999,K615/1073741824," ")</f>
        <v>4.2214108295738697</v>
      </c>
      <c r="O615" s="194" t="s">
        <v>18072</v>
      </c>
      <c r="P615" s="197" t="s">
        <v>19054</v>
      </c>
    </row>
    <row r="616" spans="2:16" ht="20.100000000000001" customHeight="1" x14ac:dyDescent="0.3">
      <c r="B616" s="101">
        <v>606</v>
      </c>
      <c r="C616" s="7" t="s">
        <v>42548</v>
      </c>
      <c r="D616" s="159" t="s">
        <v>1926</v>
      </c>
      <c r="E616" s="36" t="s">
        <v>9843</v>
      </c>
      <c r="F616" s="104">
        <v>5.9</v>
      </c>
      <c r="G616" s="94" t="s">
        <v>704</v>
      </c>
      <c r="H616" s="94" t="s">
        <v>4032</v>
      </c>
      <c r="I616" s="101">
        <v>2009</v>
      </c>
      <c r="J616" s="101"/>
      <c r="K616" s="90">
        <v>2415021009</v>
      </c>
      <c r="L616" s="90">
        <f>IF(K616/1024 &gt;1,K616/1024," ")</f>
        <v>2358418.9541015625</v>
      </c>
      <c r="M616" s="90">
        <f>IF(K616/1048576 &gt;1,K616/1048576," ")</f>
        <v>2303.1435098648071</v>
      </c>
      <c r="N616" s="91">
        <f>IF(K616&gt;999999999,K616/1073741824," ")</f>
        <v>2.2491635838523507</v>
      </c>
      <c r="O616" s="194" t="s">
        <v>18073</v>
      </c>
      <c r="P616" s="197" t="s">
        <v>19055</v>
      </c>
    </row>
    <row r="617" spans="2:16" ht="20.100000000000001" customHeight="1" x14ac:dyDescent="0.3">
      <c r="B617" s="101">
        <v>607</v>
      </c>
      <c r="C617" s="7" t="s">
        <v>42549</v>
      </c>
      <c r="D617" s="159" t="s">
        <v>4976</v>
      </c>
      <c r="E617" s="36" t="s">
        <v>9844</v>
      </c>
      <c r="F617" s="104">
        <v>5.9</v>
      </c>
      <c r="G617" s="101" t="s">
        <v>704</v>
      </c>
      <c r="H617" s="101" t="s">
        <v>3745</v>
      </c>
      <c r="I617" s="101">
        <v>2012</v>
      </c>
      <c r="J617" s="101"/>
      <c r="K617" s="90">
        <v>3085886207</v>
      </c>
      <c r="L617" s="90">
        <f>IF(K617/1024 &gt;1,K617/1024," ")</f>
        <v>3013560.7490234375</v>
      </c>
      <c r="M617" s="90">
        <f>IF(K617/1048576 &gt;1,K617/1048576," ")</f>
        <v>2942.9304189682007</v>
      </c>
      <c r="N617" s="91">
        <f>IF(K617&gt;999999999,K617/1073741824," ")</f>
        <v>2.8739554872736335</v>
      </c>
      <c r="O617" s="194" t="s">
        <v>18074</v>
      </c>
      <c r="P617" s="197" t="s">
        <v>19056</v>
      </c>
    </row>
    <row r="618" spans="2:16" ht="20.100000000000001" customHeight="1" x14ac:dyDescent="0.3">
      <c r="B618" s="101">
        <v>608</v>
      </c>
      <c r="C618" s="48" t="s">
        <v>34835</v>
      </c>
      <c r="D618" s="157" t="s">
        <v>8636</v>
      </c>
      <c r="E618" s="36" t="s">
        <v>9847</v>
      </c>
      <c r="F618" s="81">
        <v>6.2</v>
      </c>
      <c r="G618" s="13" t="s">
        <v>704</v>
      </c>
      <c r="H618" s="13" t="s">
        <v>3757</v>
      </c>
      <c r="I618" s="79">
        <v>2017</v>
      </c>
      <c r="J618" s="79"/>
      <c r="K618" s="73">
        <v>5286981632</v>
      </c>
      <c r="L618" s="90">
        <f>IF(K618/1024 &gt;1,K618/1024," ")</f>
        <v>5163068</v>
      </c>
      <c r="M618" s="90">
        <f>IF(K618/1048576 &gt;1,K618/1048576," ")</f>
        <v>5042.05859375</v>
      </c>
      <c r="N618" s="91">
        <f>IF(K618&gt;999999999,K618/1073741824," ")</f>
        <v>4.9238853454589844</v>
      </c>
      <c r="O618" s="194" t="s">
        <v>18077</v>
      </c>
      <c r="P618" s="197" t="s">
        <v>19059</v>
      </c>
    </row>
    <row r="619" spans="2:16" ht="20.100000000000001" customHeight="1" x14ac:dyDescent="0.3">
      <c r="B619" s="101">
        <v>609</v>
      </c>
      <c r="C619" s="111" t="s">
        <v>34836</v>
      </c>
      <c r="D619" s="160" t="s">
        <v>6002</v>
      </c>
      <c r="E619" s="36" t="s">
        <v>9848</v>
      </c>
      <c r="F619" s="99">
        <v>7.3</v>
      </c>
      <c r="G619" s="99" t="s">
        <v>704</v>
      </c>
      <c r="H619" s="101" t="s">
        <v>5878</v>
      </c>
      <c r="I619" s="101">
        <v>2015</v>
      </c>
      <c r="J619" s="116"/>
      <c r="K619" s="90">
        <v>5225257556</v>
      </c>
      <c r="L619" s="90">
        <f>IF(K619/1024 &gt;1,K619/1024," ")</f>
        <v>5102790.58203125</v>
      </c>
      <c r="M619" s="90">
        <f>IF(K619/1048576 &gt;1,K619/1048576," ")</f>
        <v>4983.1939277648926</v>
      </c>
      <c r="N619" s="91">
        <f>IF(K619&gt;999999999,K619/1073741824," ")</f>
        <v>4.8664003200829029</v>
      </c>
      <c r="O619" s="194" t="s">
        <v>18078</v>
      </c>
      <c r="P619" s="197" t="s">
        <v>19060</v>
      </c>
    </row>
    <row r="620" spans="2:16" ht="20.100000000000001" customHeight="1" x14ac:dyDescent="0.3">
      <c r="B620" s="101">
        <v>610</v>
      </c>
      <c r="C620" s="48" t="s">
        <v>34837</v>
      </c>
      <c r="D620" s="157" t="s">
        <v>8666</v>
      </c>
      <c r="E620" s="36" t="s">
        <v>9849</v>
      </c>
      <c r="F620" s="81">
        <v>6.3</v>
      </c>
      <c r="G620" s="13" t="s">
        <v>704</v>
      </c>
      <c r="H620" s="13" t="s">
        <v>3924</v>
      </c>
      <c r="I620" s="79">
        <v>2018</v>
      </c>
      <c r="J620" s="84"/>
      <c r="K620" s="73">
        <v>5162278912</v>
      </c>
      <c r="L620" s="90">
        <f>IF(K620/1024 &gt;1,K620/1024," ")</f>
        <v>5041288</v>
      </c>
      <c r="M620" s="90">
        <f>IF(K620/1048576 &gt;1,K620/1048576," ")</f>
        <v>4923.1328125</v>
      </c>
      <c r="N620" s="91">
        <f>IF(K620&gt;999999999,K620/1073741824," ")</f>
        <v>4.8077468872070313</v>
      </c>
      <c r="O620" s="194" t="s">
        <v>18079</v>
      </c>
      <c r="P620" s="197" t="s">
        <v>19061</v>
      </c>
    </row>
    <row r="621" spans="2:16" ht="20.100000000000001" customHeight="1" x14ac:dyDescent="0.3">
      <c r="B621" s="101">
        <v>611</v>
      </c>
      <c r="C621" s="12" t="s">
        <v>34034</v>
      </c>
      <c r="D621" s="263" t="s">
        <v>33802</v>
      </c>
      <c r="E621" s="36" t="s">
        <v>33803</v>
      </c>
      <c r="F621" s="81">
        <v>3.6</v>
      </c>
      <c r="G621" s="13" t="s">
        <v>704</v>
      </c>
      <c r="H621" s="13" t="s">
        <v>3740</v>
      </c>
      <c r="I621" s="79">
        <v>2022</v>
      </c>
      <c r="J621" s="79"/>
      <c r="K621" s="73">
        <v>5964730368</v>
      </c>
      <c r="L621" s="90">
        <f>IF(K621/1024 &gt;1,K621/1024," ")</f>
        <v>5824932</v>
      </c>
      <c r="M621" s="90">
        <f>IF(K621/1048576 &gt;1,K621/1048576," ")</f>
        <v>5688.41015625</v>
      </c>
      <c r="N621" s="91">
        <f>IF(K621&gt;999999999,K621/1073741824," ")</f>
        <v>5.5550880432128906</v>
      </c>
      <c r="O621" s="194" t="s">
        <v>20665</v>
      </c>
      <c r="P621" s="197" t="s">
        <v>33804</v>
      </c>
    </row>
    <row r="622" spans="2:16" ht="20.100000000000001" customHeight="1" x14ac:dyDescent="0.3">
      <c r="B622" s="101">
        <v>612</v>
      </c>
      <c r="C622" s="7" t="s">
        <v>34761</v>
      </c>
      <c r="D622" s="159" t="s">
        <v>1927</v>
      </c>
      <c r="E622" s="36" t="s">
        <v>9850</v>
      </c>
      <c r="F622" s="104">
        <v>4.4000000000000004</v>
      </c>
      <c r="G622" s="94"/>
      <c r="H622" s="94" t="s">
        <v>4075</v>
      </c>
      <c r="I622" s="101">
        <v>2005</v>
      </c>
      <c r="J622" s="101"/>
      <c r="K622" s="90">
        <v>735401984</v>
      </c>
      <c r="L622" s="90">
        <f>IF(K622/1024 &gt;1,K622/1024," ")</f>
        <v>718166</v>
      </c>
      <c r="M622" s="90">
        <f>IF(K622/1048576 &gt;1,K622/1048576," ")</f>
        <v>701.333984375</v>
      </c>
      <c r="N622" s="91" t="str">
        <f>IF(K622&gt;999999999,K622/1073741824," ")</f>
        <v xml:space="preserve"> </v>
      </c>
      <c r="O622" s="194" t="s">
        <v>18080</v>
      </c>
      <c r="P622" s="197" t="s">
        <v>19062</v>
      </c>
    </row>
    <row r="623" spans="2:16" ht="20.100000000000001" customHeight="1" x14ac:dyDescent="0.3">
      <c r="B623" s="101">
        <v>613</v>
      </c>
      <c r="C623" s="29" t="s">
        <v>35005</v>
      </c>
      <c r="D623" s="157" t="s">
        <v>9119</v>
      </c>
      <c r="E623" s="36" t="s">
        <v>9170</v>
      </c>
      <c r="F623" s="81">
        <v>5.7</v>
      </c>
      <c r="G623" s="13"/>
      <c r="H623" s="13" t="s">
        <v>3740</v>
      </c>
      <c r="I623" s="79">
        <v>2020</v>
      </c>
      <c r="J623" s="79"/>
      <c r="K623" s="73">
        <v>2653597696</v>
      </c>
      <c r="L623" s="90">
        <f>IF(K623/1024 &gt;1,K623/1024," ")</f>
        <v>2591404</v>
      </c>
      <c r="M623" s="90">
        <f>IF(K623/1048576 &gt;1,K623/1048576," ")</f>
        <v>2530.66796875</v>
      </c>
      <c r="N623" s="91">
        <f>IF(K623&gt;999999999,K623/1073741824," ")</f>
        <v>2.4713554382324219</v>
      </c>
      <c r="O623" s="194" t="s">
        <v>31685</v>
      </c>
      <c r="P623" s="197" t="s">
        <v>31608</v>
      </c>
    </row>
    <row r="624" spans="2:16" ht="20.100000000000001" customHeight="1" x14ac:dyDescent="0.3">
      <c r="B624" s="101">
        <v>614</v>
      </c>
      <c r="C624" s="112" t="s">
        <v>34838</v>
      </c>
      <c r="D624" s="159" t="s">
        <v>5032</v>
      </c>
      <c r="E624" s="36" t="s">
        <v>9852</v>
      </c>
      <c r="F624" s="104">
        <v>6.8</v>
      </c>
      <c r="G624" s="101" t="s">
        <v>704</v>
      </c>
      <c r="H624" s="101" t="s">
        <v>3782</v>
      </c>
      <c r="I624" s="101">
        <v>2013</v>
      </c>
      <c r="J624" s="101"/>
      <c r="K624" s="90">
        <v>4460796504</v>
      </c>
      <c r="L624" s="90">
        <f>IF(K624/1024 &gt;1,K624/1024," ")</f>
        <v>4356246.5859375</v>
      </c>
      <c r="M624" s="90">
        <f>IF(K624/1048576 &gt;1,K624/1048576," ")</f>
        <v>4254.1470565795898</v>
      </c>
      <c r="N624" s="91">
        <f>IF(K624&gt;999999999,K624/1073741824," ")</f>
        <v>4.1544404849410057</v>
      </c>
      <c r="O624" s="194" t="s">
        <v>18082</v>
      </c>
      <c r="P624" s="197" t="s">
        <v>31021</v>
      </c>
    </row>
    <row r="625" spans="2:16" ht="20.100000000000001" customHeight="1" x14ac:dyDescent="0.3">
      <c r="B625" s="101">
        <v>615</v>
      </c>
      <c r="C625" s="102" t="s">
        <v>34839</v>
      </c>
      <c r="D625" s="159" t="s">
        <v>1674</v>
      </c>
      <c r="E625" s="36" t="s">
        <v>9853</v>
      </c>
      <c r="F625" s="104">
        <v>7</v>
      </c>
      <c r="G625" s="101"/>
      <c r="H625" s="101" t="s">
        <v>3747</v>
      </c>
      <c r="I625" s="101">
        <v>2010</v>
      </c>
      <c r="J625" s="101"/>
      <c r="K625" s="90">
        <v>2230377518</v>
      </c>
      <c r="L625" s="90">
        <f>IF(K625/1024 &gt;1,K625/1024," ")</f>
        <v>2178103.044921875</v>
      </c>
      <c r="M625" s="90">
        <f>IF(K625/1048576 &gt;1,K625/1048576," ")</f>
        <v>2127.0537548065186</v>
      </c>
      <c r="N625" s="91">
        <f>IF(K625&gt;999999999,K625/1073741824," ")</f>
        <v>2.0772009324282408</v>
      </c>
      <c r="O625" s="194" t="s">
        <v>18083</v>
      </c>
      <c r="P625" s="197" t="s">
        <v>19064</v>
      </c>
    </row>
    <row r="626" spans="2:16" ht="20.100000000000001" customHeight="1" x14ac:dyDescent="0.3">
      <c r="B626" s="101">
        <v>616</v>
      </c>
      <c r="C626" s="109" t="s">
        <v>34842</v>
      </c>
      <c r="D626" s="160" t="s">
        <v>3233</v>
      </c>
      <c r="E626" s="36" t="s">
        <v>9856</v>
      </c>
      <c r="F626" s="104">
        <v>4.4000000000000004</v>
      </c>
      <c r="G626" s="101" t="s">
        <v>704</v>
      </c>
      <c r="H626" s="101" t="s">
        <v>3739</v>
      </c>
      <c r="I626" s="94">
        <v>2012</v>
      </c>
      <c r="J626" s="94"/>
      <c r="K626" s="108">
        <v>4116717576</v>
      </c>
      <c r="L626" s="90">
        <f>IF(K626/1024 &gt;1,K626/1024," ")</f>
        <v>4020232.0078125</v>
      </c>
      <c r="M626" s="90">
        <f>IF(K626/1048576 &gt;1,K626/1048576," ")</f>
        <v>3926.0078201293945</v>
      </c>
      <c r="N626" s="91">
        <f>IF(K626&gt;999999999,K626/1073741824," ")</f>
        <v>3.8339920118451118</v>
      </c>
      <c r="O626" s="194" t="s">
        <v>18086</v>
      </c>
      <c r="P626" s="197" t="s">
        <v>19067</v>
      </c>
    </row>
    <row r="627" spans="2:16" ht="20.100000000000001" customHeight="1" x14ac:dyDescent="0.3">
      <c r="B627" s="101">
        <v>617</v>
      </c>
      <c r="C627" s="12" t="s">
        <v>34028</v>
      </c>
      <c r="D627" s="177" t="s">
        <v>33414</v>
      </c>
      <c r="E627" s="36" t="s">
        <v>33415</v>
      </c>
      <c r="F627" s="152">
        <v>7</v>
      </c>
      <c r="G627" s="13" t="s">
        <v>704</v>
      </c>
      <c r="H627" s="13" t="s">
        <v>3756</v>
      </c>
      <c r="I627" s="145">
        <v>2021</v>
      </c>
      <c r="J627" s="12"/>
      <c r="K627" s="45">
        <v>4863893504</v>
      </c>
      <c r="L627" s="90">
        <f>IF(K627/1024 &gt;1,K627/1024," ")</f>
        <v>4749896</v>
      </c>
      <c r="M627" s="90">
        <f>IF(K627/1048576 &gt;1,K627/1048576," ")</f>
        <v>4638.5703125</v>
      </c>
      <c r="N627" s="91">
        <f>IF(K627&gt;999999999,K627/1073741824," ")</f>
        <v>4.5298538208007813</v>
      </c>
      <c r="O627" s="223" t="s">
        <v>21334</v>
      </c>
      <c r="P627" s="197" t="s">
        <v>33416</v>
      </c>
    </row>
    <row r="628" spans="2:16" ht="20.100000000000001" customHeight="1" x14ac:dyDescent="0.3">
      <c r="B628" s="101">
        <v>618</v>
      </c>
      <c r="C628" s="103" t="s">
        <v>34843</v>
      </c>
      <c r="D628" s="159" t="s">
        <v>4796</v>
      </c>
      <c r="E628" s="36" t="s">
        <v>9857</v>
      </c>
      <c r="F628" s="104">
        <v>7.7</v>
      </c>
      <c r="G628" s="101" t="s">
        <v>704</v>
      </c>
      <c r="H628" s="101" t="s">
        <v>3967</v>
      </c>
      <c r="I628" s="101">
        <v>1967</v>
      </c>
      <c r="J628" s="101"/>
      <c r="K628" s="90">
        <v>3043208060</v>
      </c>
      <c r="L628" s="90">
        <f>IF(K628/1024 &gt;1,K628/1024," ")</f>
        <v>2971882.87109375</v>
      </c>
      <c r="M628" s="90">
        <f>IF(K628/1048576 &gt;1,K628/1048576," ")</f>
        <v>2902.2293663024902</v>
      </c>
      <c r="N628" s="91">
        <f>IF(K628&gt;999999999,K628/1073741824," ")</f>
        <v>2.8342083655297756</v>
      </c>
      <c r="O628" s="194" t="s">
        <v>18087</v>
      </c>
      <c r="P628" s="197" t="s">
        <v>19068</v>
      </c>
    </row>
    <row r="629" spans="2:16" ht="20.100000000000001" customHeight="1" x14ac:dyDescent="0.3">
      <c r="B629" s="101">
        <v>619</v>
      </c>
      <c r="C629" s="102" t="s">
        <v>34845</v>
      </c>
      <c r="D629" s="159" t="s">
        <v>4906</v>
      </c>
      <c r="E629" s="36" t="s">
        <v>9859</v>
      </c>
      <c r="F629" s="104">
        <v>6.4</v>
      </c>
      <c r="G629" s="101" t="s">
        <v>704</v>
      </c>
      <c r="H629" s="101" t="s">
        <v>3758</v>
      </c>
      <c r="I629" s="101">
        <v>2013</v>
      </c>
      <c r="J629" s="101"/>
      <c r="K629" s="90">
        <v>4429405237</v>
      </c>
      <c r="L629" s="90">
        <f>IF(K629/1024 &gt;1,K629/1024," ")</f>
        <v>4325591.0517578125</v>
      </c>
      <c r="M629" s="90">
        <f>IF(K629/1048576 &gt;1,K629/1048576," ")</f>
        <v>4224.2100114822388</v>
      </c>
      <c r="N629" s="91">
        <f>IF(K629&gt;999999999,K629/1073741824," ")</f>
        <v>4.1252050893381238</v>
      </c>
      <c r="O629" s="194" t="s">
        <v>18089</v>
      </c>
      <c r="P629" s="197" t="s">
        <v>19070</v>
      </c>
    </row>
    <row r="630" spans="2:16" ht="20.100000000000001" customHeight="1" x14ac:dyDescent="0.3">
      <c r="B630" s="101">
        <v>620</v>
      </c>
      <c r="C630" s="48" t="s">
        <v>34846</v>
      </c>
      <c r="D630" s="167" t="s">
        <v>9092</v>
      </c>
      <c r="E630" s="36" t="s">
        <v>9171</v>
      </c>
      <c r="F630" s="81">
        <v>5.5</v>
      </c>
      <c r="G630" s="13" t="s">
        <v>704</v>
      </c>
      <c r="H630" s="13" t="s">
        <v>3756</v>
      </c>
      <c r="I630" s="79">
        <v>2019</v>
      </c>
      <c r="J630" s="79"/>
      <c r="K630" s="73">
        <v>4398510080</v>
      </c>
      <c r="L630" s="90">
        <f>IF(K630/1024 &gt;1,K630/1024," ")</f>
        <v>4295420</v>
      </c>
      <c r="M630" s="90">
        <f>IF(K630/1048576 &gt;1,K630/1048576," ")</f>
        <v>4194.74609375</v>
      </c>
      <c r="N630" s="91">
        <f>IF(K630&gt;999999999,K630/1073741824," ")</f>
        <v>4.0964317321777344</v>
      </c>
      <c r="O630" s="194" t="s">
        <v>25667</v>
      </c>
      <c r="P630" s="197" t="s">
        <v>31609</v>
      </c>
    </row>
    <row r="631" spans="2:16" ht="20.100000000000001" customHeight="1" x14ac:dyDescent="0.3">
      <c r="B631" s="101">
        <v>621</v>
      </c>
      <c r="C631" s="111" t="s">
        <v>34847</v>
      </c>
      <c r="D631" s="168" t="s">
        <v>7336</v>
      </c>
      <c r="E631" s="36" t="s">
        <v>9860</v>
      </c>
      <c r="F631" s="99">
        <v>6</v>
      </c>
      <c r="G631" s="99" t="s">
        <v>704</v>
      </c>
      <c r="H631" s="105" t="s">
        <v>4081</v>
      </c>
      <c r="I631" s="101">
        <v>2016</v>
      </c>
      <c r="J631" s="101"/>
      <c r="K631" s="90">
        <v>4327314936</v>
      </c>
      <c r="L631" s="90">
        <f>IF(K631/1024 &gt;1,K631/1024," ")</f>
        <v>4225893.4921875</v>
      </c>
      <c r="M631" s="90">
        <f>IF(K631/1048576 &gt;1,K631/1048576," ")</f>
        <v>4126.8491134643555</v>
      </c>
      <c r="N631" s="91">
        <f>IF(K631&gt;999999999,K631/1073741824," ")</f>
        <v>4.0301260873675346</v>
      </c>
      <c r="O631" s="194" t="s">
        <v>18090</v>
      </c>
      <c r="P631" s="197" t="s">
        <v>19071</v>
      </c>
    </row>
    <row r="632" spans="2:16" ht="20.100000000000001" customHeight="1" x14ac:dyDescent="0.3">
      <c r="B632" s="101">
        <v>622</v>
      </c>
      <c r="C632" s="109" t="s">
        <v>34848</v>
      </c>
      <c r="D632" s="159" t="s">
        <v>2719</v>
      </c>
      <c r="E632" s="36" t="s">
        <v>34762</v>
      </c>
      <c r="F632" s="104">
        <v>6.3</v>
      </c>
      <c r="G632" s="101" t="s">
        <v>704</v>
      </c>
      <c r="H632" s="101" t="s">
        <v>3745</v>
      </c>
      <c r="I632" s="94">
        <v>2004</v>
      </c>
      <c r="J632" s="94"/>
      <c r="K632" s="108">
        <v>2899996993</v>
      </c>
      <c r="L632" s="90">
        <f>IF(K632/1024 &gt;1,K632/1024," ")</f>
        <v>2832028.3134765625</v>
      </c>
      <c r="M632" s="90">
        <f>IF(K632/1048576 &gt;1,K632/1048576," ")</f>
        <v>2765.6526498794556</v>
      </c>
      <c r="N632" s="91">
        <f>IF(K632&gt;999999999,K632/1073741824," ")</f>
        <v>2.7008326658979058</v>
      </c>
      <c r="O632" s="194" t="s">
        <v>18091</v>
      </c>
      <c r="P632" s="197" t="s">
        <v>19072</v>
      </c>
    </row>
    <row r="633" spans="2:16" ht="20.100000000000001" customHeight="1" x14ac:dyDescent="0.3">
      <c r="B633" s="101">
        <v>623</v>
      </c>
      <c r="C633" s="12" t="s">
        <v>34763</v>
      </c>
      <c r="D633" s="160" t="s">
        <v>1003</v>
      </c>
      <c r="E633" s="36" t="s">
        <v>9861</v>
      </c>
      <c r="F633" s="104">
        <v>6.7</v>
      </c>
      <c r="G633" s="94"/>
      <c r="H633" s="94" t="s">
        <v>3750</v>
      </c>
      <c r="I633" s="101">
        <v>2007</v>
      </c>
      <c r="J633" s="101"/>
      <c r="K633" s="90">
        <v>1814616064</v>
      </c>
      <c r="L633" s="90">
        <f>IF(K633/1024 &gt;1,K633/1024," ")</f>
        <v>1772086</v>
      </c>
      <c r="M633" s="90">
        <f>IF(K633/1048576 &gt;1,K633/1048576," ")</f>
        <v>1730.552734375</v>
      </c>
      <c r="N633" s="91">
        <f>IF(K633&gt;999999999,K633/1073741824," ")</f>
        <v>1.6899929046630859</v>
      </c>
      <c r="O633" s="194" t="s">
        <v>18092</v>
      </c>
      <c r="P633" s="197" t="s">
        <v>19073</v>
      </c>
    </row>
    <row r="634" spans="2:16" ht="20.100000000000001" customHeight="1" x14ac:dyDescent="0.3">
      <c r="B634" s="101">
        <v>624</v>
      </c>
      <c r="C634" s="109" t="s">
        <v>34849</v>
      </c>
      <c r="D634" s="160" t="s">
        <v>3592</v>
      </c>
      <c r="E634" s="36" t="s">
        <v>9862</v>
      </c>
      <c r="F634" s="104">
        <v>5.6</v>
      </c>
      <c r="G634" s="101" t="s">
        <v>704</v>
      </c>
      <c r="H634" s="94" t="s">
        <v>4077</v>
      </c>
      <c r="I634" s="101">
        <v>2013</v>
      </c>
      <c r="J634" s="116"/>
      <c r="K634" s="90">
        <v>4210205868</v>
      </c>
      <c r="L634" s="90">
        <f>IF(K634/1024 &gt;1,K634/1024," ")</f>
        <v>4111529.16796875</v>
      </c>
      <c r="M634" s="90">
        <f>IF(K634/1048576 &gt;1,K634/1048576," ")</f>
        <v>4015.1652030944824</v>
      </c>
      <c r="N634" s="91">
        <f>IF(K634&gt;999999999,K634/1073741824," ")</f>
        <v>3.9210597686469555</v>
      </c>
      <c r="O634" s="194" t="s">
        <v>17630</v>
      </c>
      <c r="P634" s="197" t="s">
        <v>19074</v>
      </c>
    </row>
    <row r="635" spans="2:16" ht="20.100000000000001" customHeight="1" x14ac:dyDescent="0.3">
      <c r="B635" s="101">
        <v>625</v>
      </c>
      <c r="C635" s="12" t="s">
        <v>34029</v>
      </c>
      <c r="D635" s="177" t="s">
        <v>33167</v>
      </c>
      <c r="E635" s="36" t="s">
        <v>33168</v>
      </c>
      <c r="F635" s="152">
        <v>6.5</v>
      </c>
      <c r="G635" s="13"/>
      <c r="H635" s="13" t="s">
        <v>3744</v>
      </c>
      <c r="I635" s="145">
        <v>2021</v>
      </c>
      <c r="J635" s="12"/>
      <c r="K635" s="45">
        <v>6115426304</v>
      </c>
      <c r="L635" s="90">
        <f>IF(K635/1024 &gt;1,K635/1024," ")</f>
        <v>5972096</v>
      </c>
      <c r="M635" s="90">
        <f>IF(K635/1048576 &gt;1,K635/1048576," ")</f>
        <v>5832.125</v>
      </c>
      <c r="N635" s="91">
        <f>IF(K635&gt;999999999,K635/1073741824," ")</f>
        <v>5.6954345703125</v>
      </c>
      <c r="O635" s="223" t="s">
        <v>33169</v>
      </c>
      <c r="P635" s="198" t="s">
        <v>33170</v>
      </c>
    </row>
    <row r="636" spans="2:16" ht="20.100000000000001" customHeight="1" x14ac:dyDescent="0.3">
      <c r="B636" s="101">
        <v>626</v>
      </c>
      <c r="C636" s="12" t="s">
        <v>42870</v>
      </c>
      <c r="D636" s="261" t="s">
        <v>42866</v>
      </c>
      <c r="E636" s="36" t="s">
        <v>42867</v>
      </c>
      <c r="F636" s="81">
        <v>6.3</v>
      </c>
      <c r="G636" s="13" t="s">
        <v>704</v>
      </c>
      <c r="H636" s="13" t="s">
        <v>3744</v>
      </c>
      <c r="I636" s="79">
        <v>2021</v>
      </c>
      <c r="J636" s="79"/>
      <c r="K636" s="73">
        <v>2948923392</v>
      </c>
      <c r="L636" s="90">
        <f>IF(K636/1024 &gt;1,K636/1024," ")</f>
        <v>2879808</v>
      </c>
      <c r="M636" s="90">
        <f>IF(K636/1048576 &gt;1,K636/1048576," ")</f>
        <v>2812.3125</v>
      </c>
      <c r="N636" s="91">
        <f>IF(K636&gt;999999999,K636/1073741824," ")</f>
        <v>2.74639892578125</v>
      </c>
      <c r="O636" s="223" t="s">
        <v>42868</v>
      </c>
      <c r="P636" s="198" t="s">
        <v>42869</v>
      </c>
    </row>
    <row r="637" spans="2:16" ht="20.100000000000001" customHeight="1" x14ac:dyDescent="0.3">
      <c r="B637" s="101">
        <v>627</v>
      </c>
      <c r="C637" s="109" t="s">
        <v>34850</v>
      </c>
      <c r="D637" s="160" t="s">
        <v>949</v>
      </c>
      <c r="E637" s="36" t="s">
        <v>9864</v>
      </c>
      <c r="F637" s="104">
        <v>7.9</v>
      </c>
      <c r="G637" s="94" t="s">
        <v>704</v>
      </c>
      <c r="H637" s="101" t="s">
        <v>4076</v>
      </c>
      <c r="I637" s="101">
        <v>1959</v>
      </c>
      <c r="J637" s="101"/>
      <c r="K637" s="90">
        <v>6843805498</v>
      </c>
      <c r="L637" s="90">
        <f>IF(K637/1024 &gt;1,K637/1024," ")</f>
        <v>6683403.806640625</v>
      </c>
      <c r="M637" s="90">
        <f>IF(K637/1048576 &gt;1,K637/1048576," ")</f>
        <v>6526.7615299224854</v>
      </c>
      <c r="N637" s="91">
        <f>IF(K637&gt;999999999,K637/1073741824," ")</f>
        <v>6.3737905565649271</v>
      </c>
      <c r="O637" s="194" t="s">
        <v>18094</v>
      </c>
      <c r="P637" s="197" t="s">
        <v>19076</v>
      </c>
    </row>
    <row r="638" spans="2:16" ht="20.100000000000001" customHeight="1" x14ac:dyDescent="0.3">
      <c r="B638" s="101">
        <v>628</v>
      </c>
      <c r="C638" s="107" t="s">
        <v>7099</v>
      </c>
      <c r="D638" s="168" t="s">
        <v>949</v>
      </c>
      <c r="E638" s="36" t="s">
        <v>9863</v>
      </c>
      <c r="F638" s="99">
        <v>4.8</v>
      </c>
      <c r="G638" s="99" t="s">
        <v>704</v>
      </c>
      <c r="H638" s="105" t="s">
        <v>4081</v>
      </c>
      <c r="I638" s="101">
        <v>2016</v>
      </c>
      <c r="J638" s="101"/>
      <c r="K638" s="90">
        <v>5907892903</v>
      </c>
      <c r="L638" s="90">
        <f>IF(K638/1024 &gt;1,K638/1024," ")</f>
        <v>5769426.6630859375</v>
      </c>
      <c r="M638" s="90">
        <f>IF(K638/1048576 &gt;1,K638/1048576," ")</f>
        <v>5634.2057256698608</v>
      </c>
      <c r="N638" s="91">
        <f>IF(K638&gt;999999999,K638/1073741824," ")</f>
        <v>5.5021540289744735</v>
      </c>
      <c r="O638" s="194" t="s">
        <v>18093</v>
      </c>
      <c r="P638" s="197" t="s">
        <v>19075</v>
      </c>
    </row>
    <row r="639" spans="2:16" ht="20.100000000000001" customHeight="1" x14ac:dyDescent="0.3">
      <c r="B639" s="101">
        <v>629</v>
      </c>
      <c r="C639" s="102" t="s">
        <v>34851</v>
      </c>
      <c r="D639" s="159" t="s">
        <v>3136</v>
      </c>
      <c r="E639" s="36" t="s">
        <v>9867</v>
      </c>
      <c r="F639" s="104">
        <v>4.5999999999999996</v>
      </c>
      <c r="G639" s="101" t="s">
        <v>704</v>
      </c>
      <c r="H639" s="101" t="s">
        <v>3739</v>
      </c>
      <c r="I639" s="101">
        <v>2005</v>
      </c>
      <c r="J639" s="101"/>
      <c r="K639" s="90">
        <v>2769371916</v>
      </c>
      <c r="L639" s="90">
        <f>IF(K639/1024 &gt;1,K639/1024," ")</f>
        <v>2704464.76171875</v>
      </c>
      <c r="M639" s="90">
        <f>IF(K639/1048576 &gt;1,K639/1048576," ")</f>
        <v>2641.0788688659668</v>
      </c>
      <c r="N639" s="91">
        <f>IF(K639&gt;999999999,K639/1073741824," ")</f>
        <v>2.5791785828769207</v>
      </c>
      <c r="O639" s="194" t="s">
        <v>18097</v>
      </c>
      <c r="P639" s="197" t="s">
        <v>19079</v>
      </c>
    </row>
    <row r="640" spans="2:16" ht="20.100000000000001" customHeight="1" x14ac:dyDescent="0.3">
      <c r="B640" s="101">
        <v>630</v>
      </c>
      <c r="C640" s="109" t="s">
        <v>34852</v>
      </c>
      <c r="D640" s="160" t="s">
        <v>1004</v>
      </c>
      <c r="E640" s="36" t="s">
        <v>9868</v>
      </c>
      <c r="F640" s="104">
        <v>5.9</v>
      </c>
      <c r="G640" s="94" t="s">
        <v>704</v>
      </c>
      <c r="H640" s="101" t="s">
        <v>3739</v>
      </c>
      <c r="I640" s="101">
        <v>2007</v>
      </c>
      <c r="J640" s="101"/>
      <c r="K640" s="90">
        <v>4706906110</v>
      </c>
      <c r="L640" s="90">
        <f>IF(K640/1024 &gt;1,K640/1024," ")</f>
        <v>4596587.998046875</v>
      </c>
      <c r="M640" s="90">
        <f>IF(K640/1048576 &gt;1,K640/1048576," ")</f>
        <v>4488.8554668426514</v>
      </c>
      <c r="N640" s="91">
        <f>IF(K640&gt;999999999,K640/1073741824," ")</f>
        <v>4.3836479168385267</v>
      </c>
      <c r="O640" s="194" t="s">
        <v>18098</v>
      </c>
      <c r="P640" s="197" t="s">
        <v>19080</v>
      </c>
    </row>
    <row r="641" spans="2:16" ht="20.100000000000001" customHeight="1" x14ac:dyDescent="0.3">
      <c r="B641" s="101">
        <v>631</v>
      </c>
      <c r="C641" s="102" t="s">
        <v>34853</v>
      </c>
      <c r="D641" s="168" t="s">
        <v>7102</v>
      </c>
      <c r="E641" s="36" t="s">
        <v>9869</v>
      </c>
      <c r="F641" s="99">
        <v>5.6</v>
      </c>
      <c r="G641" s="99" t="s">
        <v>704</v>
      </c>
      <c r="H641" s="101" t="s">
        <v>5871</v>
      </c>
      <c r="I641" s="101">
        <v>2012</v>
      </c>
      <c r="J641" s="101"/>
      <c r="K641" s="90">
        <v>4080197990</v>
      </c>
      <c r="L641" s="90">
        <f>IF(K641/1024 &gt;1,K641/1024," ")</f>
        <v>3984568.349609375</v>
      </c>
      <c r="M641" s="90">
        <f>IF(K641/1048576 &gt;1,K641/1048576," ")</f>
        <v>3891.1800289154053</v>
      </c>
      <c r="N641" s="91">
        <f>IF(K641&gt;999999999,K641/1073741824," ")</f>
        <v>3.7999804969877005</v>
      </c>
      <c r="O641" s="194" t="s">
        <v>18099</v>
      </c>
      <c r="P641" s="197" t="s">
        <v>19081</v>
      </c>
    </row>
    <row r="642" spans="2:16" ht="20.100000000000001" customHeight="1" x14ac:dyDescent="0.3">
      <c r="B642" s="101">
        <v>632</v>
      </c>
      <c r="C642" s="109" t="s">
        <v>34854</v>
      </c>
      <c r="D642" s="160" t="s">
        <v>4431</v>
      </c>
      <c r="E642" s="36" t="s">
        <v>9870</v>
      </c>
      <c r="F642" s="104">
        <v>7.4</v>
      </c>
      <c r="G642" s="101" t="s">
        <v>704</v>
      </c>
      <c r="H642" s="101" t="s">
        <v>4430</v>
      </c>
      <c r="I642" s="101">
        <v>1948</v>
      </c>
      <c r="J642" s="101"/>
      <c r="K642" s="90">
        <v>4634525233</v>
      </c>
      <c r="L642" s="90">
        <f>IF(K642/1024 &gt;1,K642/1024," ")</f>
        <v>4525903.5478515625</v>
      </c>
      <c r="M642" s="90">
        <f>IF(K642/1048576 &gt;1,K642/1048576," ")</f>
        <v>4419.8276834487915</v>
      </c>
      <c r="N642" s="91">
        <f>IF(K642&gt;999999999,K642/1073741824," ")</f>
        <v>4.3162379721179605</v>
      </c>
      <c r="O642" s="194" t="s">
        <v>18100</v>
      </c>
      <c r="P642" s="197" t="s">
        <v>19082</v>
      </c>
    </row>
    <row r="643" spans="2:16" ht="20.100000000000001" customHeight="1" x14ac:dyDescent="0.3">
      <c r="B643" s="101">
        <v>633</v>
      </c>
      <c r="C643" s="7" t="s">
        <v>34764</v>
      </c>
      <c r="D643" s="159" t="s">
        <v>1328</v>
      </c>
      <c r="E643" s="36" t="s">
        <v>9871</v>
      </c>
      <c r="F643" s="104">
        <v>5.9</v>
      </c>
      <c r="G643" s="94"/>
      <c r="H643" s="94" t="s">
        <v>4078</v>
      </c>
      <c r="I643" s="101">
        <v>2006</v>
      </c>
      <c r="J643" s="101"/>
      <c r="K643" s="108">
        <v>1403156480</v>
      </c>
      <c r="L643" s="90">
        <f>IF(K643/1024 &gt;1,K643/1024," ")</f>
        <v>1370270</v>
      </c>
      <c r="M643" s="90">
        <f>IF(K643/1048576 &gt;1,K643/1048576," ")</f>
        <v>1338.154296875</v>
      </c>
      <c r="N643" s="91">
        <f>IF(K643&gt;999999999,K643/1073741824," ")</f>
        <v>1.3067913055419922</v>
      </c>
      <c r="O643" s="194" t="s">
        <v>18014</v>
      </c>
      <c r="P643" s="197" t="s">
        <v>19083</v>
      </c>
    </row>
    <row r="644" spans="2:16" ht="20.100000000000001" customHeight="1" x14ac:dyDescent="0.3">
      <c r="B644" s="101">
        <v>634</v>
      </c>
      <c r="C644" s="112" t="s">
        <v>34855</v>
      </c>
      <c r="D644" s="168" t="s">
        <v>6167</v>
      </c>
      <c r="E644" s="36" t="s">
        <v>9872</v>
      </c>
      <c r="F644" s="99">
        <v>6.2</v>
      </c>
      <c r="G644" s="101" t="s">
        <v>704</v>
      </c>
      <c r="H644" s="101" t="s">
        <v>5871</v>
      </c>
      <c r="I644" s="101">
        <v>2011</v>
      </c>
      <c r="J644" s="101"/>
      <c r="K644" s="90">
        <v>4077232836</v>
      </c>
      <c r="L644" s="90">
        <f>IF(K644/1024 &gt;1,K644/1024," ")</f>
        <v>3981672.69140625</v>
      </c>
      <c r="M644" s="90">
        <f>IF(K644/1048576 &gt;1,K644/1048576," ")</f>
        <v>3888.352237701416</v>
      </c>
      <c r="N644" s="91">
        <f>IF(K644&gt;999999999,K644/1073741824," ")</f>
        <v>3.7972189821302891</v>
      </c>
      <c r="O644" s="194" t="s">
        <v>30055</v>
      </c>
      <c r="P644" s="197" t="s">
        <v>19084</v>
      </c>
    </row>
    <row r="645" spans="2:16" ht="20.100000000000001" customHeight="1" x14ac:dyDescent="0.3">
      <c r="B645" s="101">
        <v>635</v>
      </c>
      <c r="C645" s="102" t="s">
        <v>34856</v>
      </c>
      <c r="D645" s="168" t="s">
        <v>6742</v>
      </c>
      <c r="E645" s="36" t="s">
        <v>9873</v>
      </c>
      <c r="F645" s="99">
        <v>5.7</v>
      </c>
      <c r="G645" s="99"/>
      <c r="H645" s="101" t="s">
        <v>5892</v>
      </c>
      <c r="I645" s="101">
        <v>2015</v>
      </c>
      <c r="J645" s="101"/>
      <c r="K645" s="90">
        <v>4133225588</v>
      </c>
      <c r="L645" s="90">
        <f>IF(K645/1024 &gt;1,K645/1024," ")</f>
        <v>4036353.11328125</v>
      </c>
      <c r="M645" s="90">
        <f>IF(K645/1048576 &gt;1,K645/1048576," ")</f>
        <v>3941.7510871887207</v>
      </c>
      <c r="N645" s="91">
        <f>IF(K645&gt;999999999,K645/1073741824," ")</f>
        <v>3.8493662960827351</v>
      </c>
      <c r="O645" s="194" t="s">
        <v>18101</v>
      </c>
      <c r="P645" s="197" t="s">
        <v>19085</v>
      </c>
    </row>
    <row r="646" spans="2:16" ht="20.100000000000001" customHeight="1" x14ac:dyDescent="0.3">
      <c r="B646" s="101">
        <v>636</v>
      </c>
      <c r="C646" s="12" t="s">
        <v>34765</v>
      </c>
      <c r="D646" s="160" t="s">
        <v>1005</v>
      </c>
      <c r="E646" s="36" t="s">
        <v>9874</v>
      </c>
      <c r="F646" s="104">
        <v>5.6</v>
      </c>
      <c r="G646" s="94"/>
      <c r="H646" s="94" t="s">
        <v>3942</v>
      </c>
      <c r="I646" s="101">
        <v>1957</v>
      </c>
      <c r="J646" s="101"/>
      <c r="K646" s="90">
        <v>1294012416</v>
      </c>
      <c r="L646" s="90">
        <f>IF(K646/1024 &gt;1,K646/1024," ")</f>
        <v>1263684</v>
      </c>
      <c r="M646" s="90">
        <f>IF(K646/1048576 &gt;1,K646/1048576," ")</f>
        <v>1234.06640625</v>
      </c>
      <c r="N646" s="91">
        <f>IF(K646&gt;999999999,K646/1073741824," ")</f>
        <v>1.2051429748535156</v>
      </c>
      <c r="O646" s="194" t="s">
        <v>17766</v>
      </c>
      <c r="P646" s="197" t="s">
        <v>19086</v>
      </c>
    </row>
    <row r="647" spans="2:16" ht="20.100000000000001" customHeight="1" x14ac:dyDescent="0.3">
      <c r="B647" s="101">
        <v>637</v>
      </c>
      <c r="C647" s="102" t="s">
        <v>34857</v>
      </c>
      <c r="D647" s="159" t="s">
        <v>5312</v>
      </c>
      <c r="E647" s="254" t="s">
        <v>9875</v>
      </c>
      <c r="F647" s="104">
        <v>7.4</v>
      </c>
      <c r="G647" s="101" t="s">
        <v>704</v>
      </c>
      <c r="H647" s="101" t="s">
        <v>3800</v>
      </c>
      <c r="I647" s="101">
        <v>1964</v>
      </c>
      <c r="J647" s="101"/>
      <c r="K647" s="90">
        <v>2170688225</v>
      </c>
      <c r="L647" s="90">
        <f>IF(K647/1024 &gt;1,K647/1024," ")</f>
        <v>2119812.7197265625</v>
      </c>
      <c r="M647" s="90">
        <f>IF(K647/1048576 &gt;1,K647/1048576," ")</f>
        <v>2070.1296091079712</v>
      </c>
      <c r="N647" s="91">
        <f>IF(K647&gt;999999999,K647/1073741824," ")</f>
        <v>2.0216109463945031</v>
      </c>
      <c r="O647" s="194" t="s">
        <v>17760</v>
      </c>
      <c r="P647" s="197" t="s">
        <v>19087</v>
      </c>
    </row>
    <row r="648" spans="2:16" ht="20.100000000000001" customHeight="1" x14ac:dyDescent="0.3">
      <c r="B648" s="101">
        <v>638</v>
      </c>
      <c r="C648" s="109" t="s">
        <v>34858</v>
      </c>
      <c r="D648" s="159" t="s">
        <v>3342</v>
      </c>
      <c r="E648" s="36" t="s">
        <v>9876</v>
      </c>
      <c r="F648" s="104">
        <v>6.5</v>
      </c>
      <c r="G648" s="101" t="s">
        <v>704</v>
      </c>
      <c r="H648" s="101" t="s">
        <v>3756</v>
      </c>
      <c r="I648" s="101">
        <v>2012</v>
      </c>
      <c r="J648" s="101"/>
      <c r="K648" s="90">
        <v>3623283326</v>
      </c>
      <c r="L648" s="90">
        <f>IF(K648/1024 &gt;1,K648/1024," ")</f>
        <v>3538362.623046875</v>
      </c>
      <c r="M648" s="90">
        <f>IF(K648/1048576 &gt;1,K648/1048576," ")</f>
        <v>3455.4322490692139</v>
      </c>
      <c r="N648" s="91">
        <f>IF(K648&gt;999999999,K648/1073741824," ")</f>
        <v>3.3744455557316542</v>
      </c>
      <c r="O648" s="194" t="s">
        <v>18102</v>
      </c>
      <c r="P648" s="197" t="s">
        <v>19088</v>
      </c>
    </row>
    <row r="649" spans="2:16" ht="20.100000000000001" customHeight="1" x14ac:dyDescent="0.3">
      <c r="B649" s="101">
        <v>639</v>
      </c>
      <c r="C649" s="7" t="s">
        <v>34859</v>
      </c>
      <c r="D649" s="157" t="s">
        <v>8700</v>
      </c>
      <c r="E649" s="36" t="s">
        <v>9877</v>
      </c>
      <c r="F649" s="81">
        <v>5.7</v>
      </c>
      <c r="G649" s="13"/>
      <c r="H649" s="13" t="s">
        <v>3744</v>
      </c>
      <c r="I649" s="79">
        <v>2014</v>
      </c>
      <c r="J649" s="83"/>
      <c r="K649" s="73">
        <v>4077412352</v>
      </c>
      <c r="L649" s="90">
        <f>IF(K649/1024 &gt;1,K649/1024," ")</f>
        <v>3981848</v>
      </c>
      <c r="M649" s="90">
        <f>IF(K649/1048576 &gt;1,K649/1048576," ")</f>
        <v>3888.5234375</v>
      </c>
      <c r="N649" s="91">
        <f>IF(K649&gt;999999999,K649/1073741824," ")</f>
        <v>3.7973861694335938</v>
      </c>
      <c r="O649" s="194" t="s">
        <v>18103</v>
      </c>
      <c r="P649" s="197" t="s">
        <v>19089</v>
      </c>
    </row>
    <row r="650" spans="2:16" ht="20.100000000000001" customHeight="1" x14ac:dyDescent="0.3">
      <c r="B650" s="101">
        <v>640</v>
      </c>
      <c r="C650" s="20" t="s">
        <v>34860</v>
      </c>
      <c r="D650" s="167" t="s">
        <v>32870</v>
      </c>
      <c r="E650" s="36" t="s">
        <v>32871</v>
      </c>
      <c r="F650" s="81">
        <v>7.2</v>
      </c>
      <c r="G650" s="13"/>
      <c r="H650" s="13" t="s">
        <v>3756</v>
      </c>
      <c r="I650" s="79">
        <v>2019</v>
      </c>
      <c r="J650" s="84"/>
      <c r="K650" s="73">
        <v>4951859200</v>
      </c>
      <c r="L650" s="90">
        <f>IF(K650/1024 &gt;1,K650/1024," ")</f>
        <v>4835800</v>
      </c>
      <c r="M650" s="90">
        <f>IF(K650/1048576 &gt;1,K650/1048576," ")</f>
        <v>4722.4609375</v>
      </c>
      <c r="N650" s="91">
        <f>IF(K650&gt;999999999,K650/1073741824," ")</f>
        <v>4.6117782592773438</v>
      </c>
      <c r="O650" s="194" t="s">
        <v>32872</v>
      </c>
      <c r="P650" s="197" t="s">
        <v>32873</v>
      </c>
    </row>
    <row r="651" spans="2:16" ht="20.100000000000001" customHeight="1" x14ac:dyDescent="0.3">
      <c r="B651" s="101">
        <v>641</v>
      </c>
      <c r="C651" s="102" t="s">
        <v>34861</v>
      </c>
      <c r="D651" s="159" t="s">
        <v>2720</v>
      </c>
      <c r="E651" s="36" t="s">
        <v>9878</v>
      </c>
      <c r="F651" s="104">
        <v>6.5</v>
      </c>
      <c r="G651" s="101" t="s">
        <v>704</v>
      </c>
      <c r="H651" s="101" t="s">
        <v>3745</v>
      </c>
      <c r="I651" s="101">
        <v>2010</v>
      </c>
      <c r="J651" s="101"/>
      <c r="K651" s="90">
        <v>2466450200</v>
      </c>
      <c r="L651" s="90">
        <f>IF(K651/1024 &gt;1,K651/1024," ")</f>
        <v>2408642.7734375</v>
      </c>
      <c r="M651" s="90">
        <f>IF(K651/1048576 &gt;1,K651/1048576," ")</f>
        <v>2352.1902084350586</v>
      </c>
      <c r="N651" s="91">
        <f>IF(K651&gt;999999999,K651/1073741824," ")</f>
        <v>2.2970607504248619</v>
      </c>
      <c r="O651" s="194" t="s">
        <v>18104</v>
      </c>
      <c r="P651" s="197" t="s">
        <v>19090</v>
      </c>
    </row>
    <row r="652" spans="2:16" ht="20.100000000000001" customHeight="1" x14ac:dyDescent="0.3">
      <c r="B652" s="101">
        <v>642</v>
      </c>
      <c r="C652" s="28" t="s">
        <v>34862</v>
      </c>
      <c r="D652" s="177" t="s">
        <v>8055</v>
      </c>
      <c r="E652" s="36" t="s">
        <v>9879</v>
      </c>
      <c r="F652" s="81">
        <v>4.2</v>
      </c>
      <c r="G652" s="13" t="s">
        <v>704</v>
      </c>
      <c r="H652" s="13" t="s">
        <v>5878</v>
      </c>
      <c r="I652" s="79">
        <v>2017</v>
      </c>
      <c r="J652" s="79"/>
      <c r="K652" s="73">
        <v>4653375481</v>
      </c>
      <c r="L652" s="90">
        <f>IF(K652/1024 &gt;1,K652/1024," ")</f>
        <v>4544311.9931640625</v>
      </c>
      <c r="M652" s="90">
        <f>IF(K652/1048576 &gt;1,K652/1048576," ")</f>
        <v>4437.8046808242798</v>
      </c>
      <c r="N652" s="91">
        <f>IF(K652&gt;999999999,K652/1073741824," ")</f>
        <v>4.3337936336174607</v>
      </c>
      <c r="O652" s="194" t="s">
        <v>18105</v>
      </c>
      <c r="P652" s="197" t="s">
        <v>19091</v>
      </c>
    </row>
    <row r="653" spans="2:16" ht="20.100000000000001" customHeight="1" x14ac:dyDescent="0.3">
      <c r="B653" s="101">
        <v>643</v>
      </c>
      <c r="C653" s="112" t="s">
        <v>34863</v>
      </c>
      <c r="D653" s="168" t="s">
        <v>7575</v>
      </c>
      <c r="E653" s="36" t="s">
        <v>9880</v>
      </c>
      <c r="F653" s="99">
        <v>4.3</v>
      </c>
      <c r="G653" s="99" t="s">
        <v>704</v>
      </c>
      <c r="H653" s="105" t="s">
        <v>4081</v>
      </c>
      <c r="I653" s="101">
        <v>2016</v>
      </c>
      <c r="K653" s="90">
        <v>3937070560</v>
      </c>
      <c r="L653" s="90">
        <f>IF(K653/1024 &gt;1,K653/1024," ")</f>
        <v>3844795.46875</v>
      </c>
      <c r="M653" s="90">
        <f>IF(K653/1048576 &gt;1,K653/1048576," ")</f>
        <v>3754.6830749511719</v>
      </c>
      <c r="N653" s="91">
        <f>IF(K653&gt;999999999,K653/1073741824," ")</f>
        <v>3.6666826903820038</v>
      </c>
      <c r="O653" s="194" t="s">
        <v>18106</v>
      </c>
      <c r="P653" s="197" t="s">
        <v>31022</v>
      </c>
    </row>
    <row r="654" spans="2:16" ht="20.100000000000001" customHeight="1" x14ac:dyDescent="0.3">
      <c r="B654" s="101">
        <v>644</v>
      </c>
      <c r="C654" s="109" t="s">
        <v>34864</v>
      </c>
      <c r="D654" s="159" t="s">
        <v>3987</v>
      </c>
      <c r="E654" s="36" t="s">
        <v>9881</v>
      </c>
      <c r="F654" s="104">
        <v>4.9000000000000004</v>
      </c>
      <c r="G654" s="101" t="s">
        <v>704</v>
      </c>
      <c r="H654" s="101" t="s">
        <v>3986</v>
      </c>
      <c r="I654" s="101">
        <v>2012</v>
      </c>
      <c r="J654" s="101"/>
      <c r="K654" s="90">
        <v>3669385951</v>
      </c>
      <c r="L654" s="90">
        <f>IF(K654/1024 &gt;1,K654/1024," ")</f>
        <v>3583384.7177734375</v>
      </c>
      <c r="M654" s="90">
        <f>IF(K654/1048576 &gt;1,K654/1048576," ")</f>
        <v>3499.3991384506226</v>
      </c>
      <c r="N654" s="91">
        <f>IF(K654&gt;999999999,K654/1073741824," ")</f>
        <v>3.4173819711431861</v>
      </c>
      <c r="O654" s="194" t="s">
        <v>18107</v>
      </c>
      <c r="P654" s="197" t="s">
        <v>19092</v>
      </c>
    </row>
    <row r="655" spans="2:16" ht="20.100000000000001" customHeight="1" x14ac:dyDescent="0.3">
      <c r="B655" s="101">
        <v>645</v>
      </c>
      <c r="C655" s="12" t="s">
        <v>34766</v>
      </c>
      <c r="D655" s="160" t="s">
        <v>566</v>
      </c>
      <c r="E655" s="36" t="s">
        <v>9882</v>
      </c>
      <c r="F655" s="104">
        <v>4.3</v>
      </c>
      <c r="G655" s="94"/>
      <c r="H655" s="94" t="s">
        <v>3930</v>
      </c>
      <c r="I655" s="101">
        <v>2008</v>
      </c>
      <c r="J655" s="101"/>
      <c r="K655" s="90">
        <v>733902848</v>
      </c>
      <c r="L655" s="90">
        <f>IF(K655/1024 &gt;1,K655/1024," ")</f>
        <v>716702</v>
      </c>
      <c r="M655" s="90">
        <f>IF(K655/1048576 &gt;1,K655/1048576," ")</f>
        <v>699.904296875</v>
      </c>
      <c r="N655" s="91" t="str">
        <f>IF(K655&gt;999999999,K655/1073741824," ")</f>
        <v xml:space="preserve"> </v>
      </c>
      <c r="O655" s="194" t="s">
        <v>18108</v>
      </c>
      <c r="P655" s="197" t="s">
        <v>19093</v>
      </c>
    </row>
    <row r="656" spans="2:16" ht="20.100000000000001" customHeight="1" x14ac:dyDescent="0.3">
      <c r="B656" s="101">
        <v>646</v>
      </c>
      <c r="C656" s="103" t="s">
        <v>34865</v>
      </c>
      <c r="D656" s="159" t="s">
        <v>2600</v>
      </c>
      <c r="E656" s="36" t="s">
        <v>9883</v>
      </c>
      <c r="F656" s="104">
        <v>3.9</v>
      </c>
      <c r="G656" s="101" t="s">
        <v>704</v>
      </c>
      <c r="H656" s="101" t="s">
        <v>3769</v>
      </c>
      <c r="I656" s="101">
        <v>2013</v>
      </c>
      <c r="J656" s="101"/>
      <c r="K656" s="90">
        <v>2169099184</v>
      </c>
      <c r="L656" s="90">
        <f>IF(K656/1024 &gt;1,K656/1024," ")</f>
        <v>2118260.921875</v>
      </c>
      <c r="M656" s="90">
        <f>IF(K656/1048576 &gt;1,K656/1048576," ")</f>
        <v>2068.6141815185547</v>
      </c>
      <c r="N656" s="91">
        <f>IF(K656&gt;999999999,K656/1073741824," ")</f>
        <v>2.0201310366392136</v>
      </c>
      <c r="O656" s="194" t="s">
        <v>17726</v>
      </c>
      <c r="P656" s="197" t="s">
        <v>19094</v>
      </c>
    </row>
    <row r="657" spans="2:16" ht="20.100000000000001" customHeight="1" x14ac:dyDescent="0.3">
      <c r="B657" s="101">
        <v>647</v>
      </c>
      <c r="C657" s="7" t="s">
        <v>34867</v>
      </c>
      <c r="D657" s="159" t="s">
        <v>1156</v>
      </c>
      <c r="E657" s="36" t="s">
        <v>9885</v>
      </c>
      <c r="F657" s="104">
        <v>8.1</v>
      </c>
      <c r="G657" s="94"/>
      <c r="H657" s="13" t="s">
        <v>5881</v>
      </c>
      <c r="I657" s="101">
        <v>1953</v>
      </c>
      <c r="J657" s="101"/>
      <c r="K657" s="73">
        <v>5921116160</v>
      </c>
      <c r="L657" s="90">
        <f>IF(K657/1024 &gt;1,K657/1024," ")</f>
        <v>5782340</v>
      </c>
      <c r="M657" s="90">
        <f>IF(K657/1048576 &gt;1,K657/1048576," ")</f>
        <v>5646.81640625</v>
      </c>
      <c r="N657" s="91">
        <f>IF(K657&gt;999999999,K657/1073741824," ")</f>
        <v>5.5144691467285156</v>
      </c>
      <c r="O657" s="194" t="s">
        <v>18047</v>
      </c>
      <c r="P657" s="197" t="s">
        <v>31023</v>
      </c>
    </row>
    <row r="658" spans="2:16" ht="20.100000000000001" customHeight="1" x14ac:dyDescent="0.3">
      <c r="B658" s="101">
        <v>648</v>
      </c>
      <c r="C658" s="107" t="s">
        <v>34866</v>
      </c>
      <c r="D658" s="159" t="s">
        <v>5358</v>
      </c>
      <c r="E658" s="36" t="s">
        <v>9884</v>
      </c>
      <c r="F658" s="104">
        <v>7.3</v>
      </c>
      <c r="G658" s="101" t="s">
        <v>704</v>
      </c>
      <c r="H658" s="101" t="s">
        <v>3740</v>
      </c>
      <c r="I658" s="101">
        <v>1979</v>
      </c>
      <c r="J658" s="101"/>
      <c r="K658" s="90">
        <v>2286711095</v>
      </c>
      <c r="L658" s="90">
        <f>IF(K658/1024 &gt;1,K658/1024," ")</f>
        <v>2233116.3037109375</v>
      </c>
      <c r="M658" s="90">
        <f>IF(K658/1048576 &gt;1,K658/1048576," ")</f>
        <v>2180.7776403427124</v>
      </c>
      <c r="N658" s="91">
        <f>IF(K658&gt;999999999,K658/1073741824," ")</f>
        <v>2.1296656643971801</v>
      </c>
      <c r="O658" s="194" t="s">
        <v>18109</v>
      </c>
      <c r="P658" s="197" t="s">
        <v>19095</v>
      </c>
    </row>
    <row r="659" spans="2:16" ht="20.100000000000001" customHeight="1" x14ac:dyDescent="0.3">
      <c r="B659" s="101">
        <v>649</v>
      </c>
      <c r="C659" s="84" t="s">
        <v>34868</v>
      </c>
      <c r="D659" s="157" t="s">
        <v>7765</v>
      </c>
      <c r="E659" s="36" t="s">
        <v>9886</v>
      </c>
      <c r="F659" s="81">
        <v>4.8</v>
      </c>
      <c r="G659" s="81"/>
      <c r="H659" s="82" t="s">
        <v>4081</v>
      </c>
      <c r="I659" s="79">
        <v>2016</v>
      </c>
      <c r="J659" s="79"/>
      <c r="K659" s="73">
        <v>4267095309</v>
      </c>
      <c r="L659" s="90">
        <f>IF(K659/1024 &gt;1,K659/1024," ")</f>
        <v>4167085.2626953125</v>
      </c>
      <c r="M659" s="90">
        <f>IF(K659/1048576 &gt;1,K659/1048576," ")</f>
        <v>4069.4192018508911</v>
      </c>
      <c r="N659" s="91">
        <f>IF(K659&gt;999999999,K659/1073741824," ")</f>
        <v>3.9740421893075109</v>
      </c>
      <c r="O659" s="194" t="s">
        <v>18110</v>
      </c>
      <c r="P659" s="197" t="s">
        <v>19096</v>
      </c>
    </row>
    <row r="660" spans="2:16" ht="20.100000000000001" customHeight="1" x14ac:dyDescent="0.3">
      <c r="B660" s="101">
        <v>650</v>
      </c>
      <c r="C660" s="12" t="s">
        <v>34869</v>
      </c>
      <c r="D660" s="160" t="s">
        <v>1006</v>
      </c>
      <c r="E660" s="36" t="s">
        <v>9887</v>
      </c>
      <c r="F660" s="104">
        <v>5.7</v>
      </c>
      <c r="G660" s="94"/>
      <c r="H660" s="13" t="s">
        <v>3937</v>
      </c>
      <c r="I660" s="101">
        <v>2002</v>
      </c>
      <c r="J660" s="101"/>
      <c r="K660" s="73">
        <v>2972446720</v>
      </c>
      <c r="L660" s="90">
        <f>IF(K660/1024 &gt;1,K660/1024," ")</f>
        <v>2902780</v>
      </c>
      <c r="M660" s="90">
        <f>IF(K660/1048576 &gt;1,K660/1048576," ")</f>
        <v>2834.74609375</v>
      </c>
      <c r="N660" s="91">
        <f>IF(K660&gt;999999999,K660/1073741824," ")</f>
        <v>2.7683067321777344</v>
      </c>
      <c r="O660" s="194" t="s">
        <v>18111</v>
      </c>
      <c r="P660" s="197" t="s">
        <v>19097</v>
      </c>
    </row>
    <row r="661" spans="2:16" ht="20.100000000000001" customHeight="1" x14ac:dyDescent="0.3">
      <c r="B661" s="101">
        <v>651</v>
      </c>
      <c r="C661" s="102" t="s">
        <v>34870</v>
      </c>
      <c r="D661" s="168" t="s">
        <v>6792</v>
      </c>
      <c r="E661" s="36" t="s">
        <v>9888</v>
      </c>
      <c r="F661" s="99">
        <v>4.3</v>
      </c>
      <c r="G661" s="99"/>
      <c r="H661" s="105" t="s">
        <v>5878</v>
      </c>
      <c r="I661" s="101">
        <v>2015</v>
      </c>
      <c r="J661" s="101"/>
      <c r="K661" s="90">
        <v>3303297644</v>
      </c>
      <c r="L661" s="90">
        <f>IF(K661/1024 &gt;1,K661/1024," ")</f>
        <v>3225876.60546875</v>
      </c>
      <c r="M661" s="90">
        <f>IF(K661/1048576 &gt;1,K661/1048576," ")</f>
        <v>3150.2701225280762</v>
      </c>
      <c r="N661" s="91">
        <f>IF(K661&gt;999999999,K661/1073741824," ")</f>
        <v>3.0764356665313244</v>
      </c>
      <c r="O661" s="199" t="s">
        <v>17521</v>
      </c>
      <c r="P661" s="197" t="s">
        <v>31024</v>
      </c>
    </row>
    <row r="662" spans="2:16" ht="20.100000000000001" customHeight="1" x14ac:dyDescent="0.3">
      <c r="B662" s="101">
        <v>652</v>
      </c>
      <c r="C662" s="20" t="s">
        <v>34871</v>
      </c>
      <c r="D662" s="158" t="s">
        <v>8855</v>
      </c>
      <c r="E662" s="36" t="s">
        <v>9889</v>
      </c>
      <c r="F662" s="81">
        <v>5.7</v>
      </c>
      <c r="G662" s="13" t="s">
        <v>704</v>
      </c>
      <c r="H662" s="13" t="s">
        <v>3757</v>
      </c>
      <c r="I662" s="79">
        <v>2018</v>
      </c>
      <c r="J662" s="83"/>
      <c r="K662" s="73">
        <v>5521022976</v>
      </c>
      <c r="L662" s="90">
        <f>IF(K662/1024 &gt;1,K662/1024," ")</f>
        <v>5391624</v>
      </c>
      <c r="M662" s="90">
        <f>IF(K662/1048576 &gt;1,K662/1048576," ")</f>
        <v>5265.2578125</v>
      </c>
      <c r="N662" s="91">
        <f>IF(K662&gt;999999999,K662/1073741824," ")</f>
        <v>5.1418533325195313</v>
      </c>
      <c r="O662" s="194" t="s">
        <v>18112</v>
      </c>
      <c r="P662" s="197" t="s">
        <v>31025</v>
      </c>
    </row>
    <row r="663" spans="2:16" ht="20.100000000000001" customHeight="1" x14ac:dyDescent="0.3">
      <c r="B663" s="101">
        <v>653</v>
      </c>
      <c r="C663" s="112" t="s">
        <v>34872</v>
      </c>
      <c r="D663" s="160" t="s">
        <v>5769</v>
      </c>
      <c r="E663" s="36" t="s">
        <v>9890</v>
      </c>
      <c r="F663" s="104">
        <v>6.6</v>
      </c>
      <c r="G663" s="101" t="s">
        <v>704</v>
      </c>
      <c r="H663" s="101" t="s">
        <v>3744</v>
      </c>
      <c r="I663" s="101">
        <v>2009</v>
      </c>
      <c r="J663" s="101"/>
      <c r="K663" s="90">
        <v>4082154557</v>
      </c>
      <c r="L663" s="90">
        <f>IF(K663/1024 &gt;1,K663/1024," ")</f>
        <v>3986479.0595703125</v>
      </c>
      <c r="M663" s="90">
        <f>IF(K663/1048576 &gt;1,K663/1048576," ")</f>
        <v>3893.0459566116333</v>
      </c>
      <c r="N663" s="91">
        <f>IF(K663&gt;999999999,K663/1073741824," ")</f>
        <v>3.8018026920035481</v>
      </c>
      <c r="O663" s="194" t="s">
        <v>18113</v>
      </c>
      <c r="P663" s="197" t="s">
        <v>19098</v>
      </c>
    </row>
    <row r="664" spans="2:16" ht="20.100000000000001" customHeight="1" x14ac:dyDescent="0.3">
      <c r="B664" s="101">
        <v>654</v>
      </c>
      <c r="C664" s="7" t="s">
        <v>41171</v>
      </c>
      <c r="D664" s="159" t="s">
        <v>5589</v>
      </c>
      <c r="E664" s="36" t="s">
        <v>15903</v>
      </c>
      <c r="F664" s="104">
        <v>5.7</v>
      </c>
      <c r="G664" s="101" t="s">
        <v>704</v>
      </c>
      <c r="H664" s="101" t="s">
        <v>3744</v>
      </c>
      <c r="I664" s="101">
        <v>2015</v>
      </c>
      <c r="J664" s="101"/>
      <c r="K664" s="90">
        <v>4925788835</v>
      </c>
      <c r="L664" s="90">
        <f>IF(K664/1024 &gt;1,K664/1024," ")</f>
        <v>4810340.6591796875</v>
      </c>
      <c r="M664" s="90">
        <f>IF(K664/1048576 &gt;1,K664/1048576," ")</f>
        <v>4697.5982999801636</v>
      </c>
      <c r="N664" s="91">
        <f>IF(K664&gt;999999999,K664/1073741824," ")</f>
        <v>4.5874983398243785</v>
      </c>
      <c r="O664" s="194" t="s">
        <v>27280</v>
      </c>
      <c r="P664" s="197" t="s">
        <v>27281</v>
      </c>
    </row>
    <row r="665" spans="2:16" ht="20.100000000000001" customHeight="1" x14ac:dyDescent="0.3">
      <c r="B665" s="101">
        <v>655</v>
      </c>
      <c r="C665" s="20" t="s">
        <v>34873</v>
      </c>
      <c r="D665" s="157" t="s">
        <v>8802</v>
      </c>
      <c r="E665" s="36" t="s">
        <v>9891</v>
      </c>
      <c r="F665" s="81">
        <v>5.4</v>
      </c>
      <c r="G665" s="13"/>
      <c r="H665" s="13" t="s">
        <v>3757</v>
      </c>
      <c r="I665" s="79">
        <v>2019</v>
      </c>
      <c r="J665" s="79"/>
      <c r="K665" s="73">
        <v>4163035136</v>
      </c>
      <c r="L665" s="90">
        <f>IF(K665/1024 &gt;1,K665/1024," ")</f>
        <v>4065464</v>
      </c>
      <c r="M665" s="90">
        <f>IF(K665/1048576 &gt;1,K665/1048576," ")</f>
        <v>3970.1796875</v>
      </c>
      <c r="N665" s="91">
        <f>IF(K665&gt;999999999,K665/1073741824," ")</f>
        <v>3.8771286010742188</v>
      </c>
      <c r="O665" s="199" t="s">
        <v>17521</v>
      </c>
      <c r="P665" s="197" t="s">
        <v>19099</v>
      </c>
    </row>
    <row r="666" spans="2:16" ht="20.100000000000001" customHeight="1" x14ac:dyDescent="0.3">
      <c r="B666" s="101">
        <v>656</v>
      </c>
      <c r="C666" s="102" t="s">
        <v>34874</v>
      </c>
      <c r="D666" s="159" t="s">
        <v>3593</v>
      </c>
      <c r="E666" s="36" t="s">
        <v>9892</v>
      </c>
      <c r="F666" s="104">
        <v>6.1</v>
      </c>
      <c r="G666" s="101" t="s">
        <v>704</v>
      </c>
      <c r="H666" s="101" t="s">
        <v>3739</v>
      </c>
      <c r="I666" s="101">
        <v>2013</v>
      </c>
      <c r="J666" s="101"/>
      <c r="K666" s="90">
        <v>4376645573</v>
      </c>
      <c r="L666" s="90">
        <f>IF(K666/1024 &gt;1,K666/1024," ")</f>
        <v>4274067.9423828125</v>
      </c>
      <c r="M666" s="90">
        <f>IF(K666/1048576 &gt;1,K666/1048576," ")</f>
        <v>4173.8944749832153</v>
      </c>
      <c r="N666" s="91">
        <f>IF(K666&gt;999999999,K666/1073741824," ")</f>
        <v>4.0760688232257962</v>
      </c>
      <c r="O666" s="194" t="s">
        <v>18114</v>
      </c>
      <c r="P666" s="197" t="s">
        <v>19100</v>
      </c>
    </row>
    <row r="667" spans="2:16" ht="20.100000000000001" customHeight="1" x14ac:dyDescent="0.3">
      <c r="B667" s="101">
        <v>657</v>
      </c>
      <c r="C667" s="12" t="s">
        <v>34767</v>
      </c>
      <c r="D667" s="160" t="s">
        <v>1007</v>
      </c>
      <c r="E667" s="36" t="s">
        <v>9893</v>
      </c>
      <c r="F667" s="104">
        <v>6.7</v>
      </c>
      <c r="G667" s="94"/>
      <c r="H667" s="94" t="s">
        <v>3765</v>
      </c>
      <c r="I667" s="101">
        <v>2008</v>
      </c>
      <c r="J667" s="101"/>
      <c r="K667" s="90">
        <v>1464206750</v>
      </c>
      <c r="L667" s="90">
        <f>IF(K667/1024 &gt;1,K667/1024," ")</f>
        <v>1429889.404296875</v>
      </c>
      <c r="M667" s="90">
        <f>IF(K667/1048576 &gt;1,K667/1048576," ")</f>
        <v>1396.376371383667</v>
      </c>
      <c r="N667" s="91">
        <f>IF(K667&gt;999999999,K667/1073741824," ")</f>
        <v>1.3636488001793623</v>
      </c>
      <c r="O667" s="199" t="s">
        <v>17521</v>
      </c>
      <c r="P667" s="197" t="s">
        <v>19101</v>
      </c>
    </row>
    <row r="668" spans="2:16" ht="20.100000000000001" customHeight="1" x14ac:dyDescent="0.3">
      <c r="B668" s="101">
        <v>658</v>
      </c>
      <c r="C668" s="7" t="s">
        <v>34768</v>
      </c>
      <c r="D668" s="159" t="s">
        <v>1382</v>
      </c>
      <c r="E668" s="36" t="s">
        <v>9894</v>
      </c>
      <c r="F668" s="104">
        <v>5.9</v>
      </c>
      <c r="G668" s="101"/>
      <c r="H668" s="101" t="s">
        <v>3738</v>
      </c>
      <c r="I668" s="101">
        <v>2010</v>
      </c>
      <c r="J668" s="101"/>
      <c r="K668" s="90">
        <v>2548496384</v>
      </c>
      <c r="L668" s="90">
        <f>IF(K668/1024 &gt;1,K668/1024," ")</f>
        <v>2488766</v>
      </c>
      <c r="M668" s="90">
        <f>IF(K668/1048576 &gt;1,K668/1048576," ")</f>
        <v>2430.435546875</v>
      </c>
      <c r="N668" s="91">
        <f>IF(K668&gt;999999999,K668/1073741824," ")</f>
        <v>2.3734722137451172</v>
      </c>
      <c r="O668" s="194" t="s">
        <v>17911</v>
      </c>
      <c r="P668" s="197" t="s">
        <v>19102</v>
      </c>
    </row>
    <row r="669" spans="2:16" ht="20.100000000000001" customHeight="1" x14ac:dyDescent="0.3">
      <c r="B669" s="101">
        <v>659</v>
      </c>
      <c r="C669" s="102" t="s">
        <v>34875</v>
      </c>
      <c r="D669" s="159" t="s">
        <v>4907</v>
      </c>
      <c r="E669" s="254" t="s">
        <v>9895</v>
      </c>
      <c r="F669" s="104">
        <v>4</v>
      </c>
      <c r="G669" s="101" t="s">
        <v>704</v>
      </c>
      <c r="H669" s="101" t="s">
        <v>3776</v>
      </c>
      <c r="I669" s="101">
        <v>2013</v>
      </c>
      <c r="J669" s="101"/>
      <c r="K669" s="90">
        <v>3337632433</v>
      </c>
      <c r="L669" s="90">
        <f>IF(K669/1024 &gt;1,K669/1024," ")</f>
        <v>3259406.6728515625</v>
      </c>
      <c r="M669" s="90">
        <f>IF(K669/1048576 &gt;1,K669/1048576," ")</f>
        <v>3183.014328956604</v>
      </c>
      <c r="N669" s="91">
        <f>IF(K669&gt;999999999,K669/1073741824," ")</f>
        <v>3.1084124306216836</v>
      </c>
      <c r="O669" s="194" t="s">
        <v>18115</v>
      </c>
      <c r="P669" s="197" t="s">
        <v>19103</v>
      </c>
    </row>
    <row r="670" spans="2:16" ht="20.100000000000001" customHeight="1" x14ac:dyDescent="0.3">
      <c r="B670" s="101">
        <v>660</v>
      </c>
      <c r="C670" s="107" t="s">
        <v>34876</v>
      </c>
      <c r="D670" s="159" t="s">
        <v>4825</v>
      </c>
      <c r="E670" s="254" t="s">
        <v>9896</v>
      </c>
      <c r="F670" s="104">
        <v>6.4</v>
      </c>
      <c r="G670" s="101" t="s">
        <v>704</v>
      </c>
      <c r="H670" s="105" t="s">
        <v>3757</v>
      </c>
      <c r="I670" s="101">
        <v>2013</v>
      </c>
      <c r="J670" s="101"/>
      <c r="K670" s="90">
        <v>4895463211</v>
      </c>
      <c r="L670" s="90">
        <f>IF(K670/1024 &gt;1,K670/1024," ")</f>
        <v>4780725.7919921875</v>
      </c>
      <c r="M670" s="90">
        <f>IF(K670/1048576 &gt;1,K670/1048576," ")</f>
        <v>4668.6775312423706</v>
      </c>
      <c r="N670" s="91">
        <f>IF(K670&gt;999999999,K670/1073741824," ")</f>
        <v>4.5592554016038775</v>
      </c>
      <c r="O670" s="194" t="s">
        <v>18116</v>
      </c>
      <c r="P670" s="197" t="s">
        <v>19104</v>
      </c>
    </row>
    <row r="671" spans="2:16" ht="20.100000000000001" customHeight="1" x14ac:dyDescent="0.3">
      <c r="B671" s="101">
        <v>661</v>
      </c>
      <c r="C671" s="119" t="s">
        <v>34877</v>
      </c>
      <c r="D671" s="160" t="s">
        <v>5500</v>
      </c>
      <c r="E671" s="254" t="s">
        <v>9897</v>
      </c>
      <c r="F671" s="104">
        <v>6.1</v>
      </c>
      <c r="G671" s="101" t="s">
        <v>704</v>
      </c>
      <c r="H671" s="101" t="s">
        <v>3740</v>
      </c>
      <c r="I671" s="101">
        <v>2014</v>
      </c>
      <c r="J671" s="101"/>
      <c r="K671" s="90">
        <v>4224579318</v>
      </c>
      <c r="L671" s="90">
        <f>IF(K671/1024 &gt;1,K671/1024," ")</f>
        <v>4125565.740234375</v>
      </c>
      <c r="M671" s="90">
        <f>IF(K671/1048576 &gt;1,K671/1048576," ")</f>
        <v>4028.8727931976318</v>
      </c>
      <c r="N671" s="91">
        <f>IF(K671&gt;999999999,K671/1073741824," ")</f>
        <v>3.9344460871070623</v>
      </c>
      <c r="O671" s="194" t="s">
        <v>18117</v>
      </c>
      <c r="P671" s="197" t="s">
        <v>31026</v>
      </c>
    </row>
    <row r="672" spans="2:16" ht="20.100000000000001" customHeight="1" x14ac:dyDescent="0.3">
      <c r="B672" s="101">
        <v>662</v>
      </c>
      <c r="C672" s="109" t="s">
        <v>34878</v>
      </c>
      <c r="D672" s="160" t="s">
        <v>1008</v>
      </c>
      <c r="E672" s="254" t="s">
        <v>9899</v>
      </c>
      <c r="F672" s="104">
        <v>8</v>
      </c>
      <c r="G672" s="99" t="s">
        <v>704</v>
      </c>
      <c r="H672" s="101" t="s">
        <v>5871</v>
      </c>
      <c r="I672" s="101">
        <v>2003</v>
      </c>
      <c r="J672" s="101"/>
      <c r="K672" s="90">
        <v>5061004048</v>
      </c>
      <c r="L672" s="90">
        <f>IF(K672/1024 &gt;1,K672/1024," ")</f>
        <v>4942386.765625</v>
      </c>
      <c r="M672" s="90">
        <f>IF(K672/1048576 &gt;1,K672/1048576," ")</f>
        <v>4826.5495758056641</v>
      </c>
      <c r="N672" s="91">
        <f>IF(K672&gt;999999999,K672/1073741824," ")</f>
        <v>4.7134273201227188</v>
      </c>
      <c r="O672" s="194" t="s">
        <v>18119</v>
      </c>
      <c r="P672" s="197" t="s">
        <v>31027</v>
      </c>
    </row>
    <row r="673" spans="2:16" ht="20.100000000000001" customHeight="1" x14ac:dyDescent="0.3">
      <c r="B673" s="101">
        <v>663</v>
      </c>
      <c r="C673" s="102" t="s">
        <v>34881</v>
      </c>
      <c r="D673" s="159" t="s">
        <v>3908</v>
      </c>
      <c r="E673" s="36" t="s">
        <v>9902</v>
      </c>
      <c r="F673" s="104">
        <v>4.2</v>
      </c>
      <c r="G673" s="101" t="s">
        <v>704</v>
      </c>
      <c r="H673" s="101" t="s">
        <v>3756</v>
      </c>
      <c r="I673" s="101">
        <v>1987</v>
      </c>
      <c r="J673" s="101"/>
      <c r="K673" s="90">
        <v>1931220526</v>
      </c>
      <c r="L673" s="90">
        <f>IF(K673/1024 &gt;1,K673/1024," ")</f>
        <v>1885957.544921875</v>
      </c>
      <c r="M673" s="90">
        <f>IF(K673/1048576 &gt;1,K673/1048576," ")</f>
        <v>1841.7554149627686</v>
      </c>
      <c r="N673" s="91">
        <f>IF(K673&gt;999999999,K673/1073741824," ")</f>
        <v>1.7985892724245787</v>
      </c>
      <c r="O673" s="194" t="s">
        <v>18122</v>
      </c>
      <c r="P673" s="197" t="s">
        <v>19107</v>
      </c>
    </row>
    <row r="674" spans="2:16" ht="20.100000000000001" customHeight="1" x14ac:dyDescent="0.3">
      <c r="B674" s="101">
        <v>664</v>
      </c>
      <c r="C674" s="111" t="s">
        <v>34882</v>
      </c>
      <c r="D674" s="168" t="s">
        <v>6341</v>
      </c>
      <c r="E674" s="254" t="s">
        <v>9903</v>
      </c>
      <c r="F674" s="99">
        <v>5</v>
      </c>
      <c r="G674" s="99" t="s">
        <v>704</v>
      </c>
      <c r="H674" s="101" t="s">
        <v>5871</v>
      </c>
      <c r="I674" s="101">
        <v>1986</v>
      </c>
      <c r="J674" s="116"/>
      <c r="K674" s="90">
        <v>3381493265</v>
      </c>
      <c r="L674" s="90">
        <f>IF(K674/1024 &gt;1,K674/1024," ")</f>
        <v>3302239.5166015625</v>
      </c>
      <c r="M674" s="90">
        <f>IF(K674/1048576 &gt;1,K674/1048576," ")</f>
        <v>3224.8432779312134</v>
      </c>
      <c r="N674" s="91">
        <f>IF(K674&gt;999999999,K674/1073741824," ")</f>
        <v>3.1492610136047006</v>
      </c>
      <c r="O674" s="194" t="s">
        <v>18123</v>
      </c>
      <c r="P674" s="197" t="s">
        <v>19108</v>
      </c>
    </row>
    <row r="675" spans="2:16" ht="20.100000000000001" customHeight="1" x14ac:dyDescent="0.3">
      <c r="B675" s="101">
        <v>665</v>
      </c>
      <c r="C675" s="71" t="s">
        <v>34883</v>
      </c>
      <c r="D675" s="157" t="s">
        <v>7706</v>
      </c>
      <c r="E675" s="267" t="s">
        <v>9904</v>
      </c>
      <c r="F675" s="81">
        <v>4.5999999999999996</v>
      </c>
      <c r="G675" s="81" t="s">
        <v>704</v>
      </c>
      <c r="H675" s="82" t="s">
        <v>5892</v>
      </c>
      <c r="I675" s="79">
        <v>1977</v>
      </c>
      <c r="J675" s="79"/>
      <c r="K675" s="73">
        <v>4518020830</v>
      </c>
      <c r="L675" s="90">
        <f>IF(K675/1024 &gt;1,K675/1024," ")</f>
        <v>4412129.716796875</v>
      </c>
      <c r="M675" s="90">
        <f>IF(K675/1048576 &gt;1,K675/1048576," ")</f>
        <v>4308.7204265594482</v>
      </c>
      <c r="N675" s="91">
        <f>IF(K675&gt;999999999,K675/1073741824," ")</f>
        <v>4.2077347915619612</v>
      </c>
      <c r="O675" s="194" t="s">
        <v>18124</v>
      </c>
      <c r="P675" s="197" t="s">
        <v>31028</v>
      </c>
    </row>
    <row r="676" spans="2:16" ht="20.100000000000001" customHeight="1" x14ac:dyDescent="0.3">
      <c r="B676" s="101">
        <v>666</v>
      </c>
      <c r="C676" s="29" t="s">
        <v>34884</v>
      </c>
      <c r="D676" s="175" t="s">
        <v>32321</v>
      </c>
      <c r="E676" s="254" t="s">
        <v>32322</v>
      </c>
      <c r="F676" s="131">
        <v>5</v>
      </c>
      <c r="G676" s="13" t="s">
        <v>704</v>
      </c>
      <c r="H676" s="13" t="s">
        <v>3744</v>
      </c>
      <c r="I676" s="133">
        <v>2020</v>
      </c>
      <c r="J676" s="74"/>
      <c r="K676" s="73">
        <v>4129280000</v>
      </c>
      <c r="L676" s="90">
        <f>IF(K676/1024 &gt;1,K676/1024," ")</f>
        <v>4032500</v>
      </c>
      <c r="M676" s="90">
        <f>IF(K676/1048576 &gt;1,K676/1048576," ")</f>
        <v>3937.98828125</v>
      </c>
      <c r="N676" s="91">
        <f>IF(K676&gt;999999999,K676/1073741824," ")</f>
        <v>3.8456916809082031</v>
      </c>
      <c r="O676" s="223" t="s">
        <v>32323</v>
      </c>
      <c r="P676" s="198" t="s">
        <v>32324</v>
      </c>
    </row>
    <row r="677" spans="2:16" ht="20.100000000000001" customHeight="1" x14ac:dyDescent="0.3">
      <c r="B677" s="101">
        <v>667</v>
      </c>
      <c r="C677" s="102" t="s">
        <v>34885</v>
      </c>
      <c r="D677" s="161" t="s">
        <v>6831</v>
      </c>
      <c r="E677" s="254" t="s">
        <v>9905</v>
      </c>
      <c r="F677" s="99">
        <v>5.7</v>
      </c>
      <c r="G677" s="99"/>
      <c r="H677" s="105" t="s">
        <v>5877</v>
      </c>
      <c r="I677" s="101">
        <v>1991</v>
      </c>
      <c r="J677" s="101"/>
      <c r="K677" s="90">
        <v>1379840323</v>
      </c>
      <c r="L677" s="90">
        <f>IF(K677/1024 &gt;1,K677/1024," ")</f>
        <v>1347500.3154296875</v>
      </c>
      <c r="M677" s="90">
        <f>IF(K677/1048576 &gt;1,K677/1048576," ")</f>
        <v>1315.9182767868042</v>
      </c>
      <c r="N677" s="91">
        <f>IF(K677&gt;999999999,K677/1073741824," ")</f>
        <v>1.2850764421746135</v>
      </c>
      <c r="O677" s="194" t="s">
        <v>18125</v>
      </c>
      <c r="P677" s="197" t="s">
        <v>19109</v>
      </c>
    </row>
    <row r="678" spans="2:16" ht="20.100000000000001" customHeight="1" x14ac:dyDescent="0.3">
      <c r="B678" s="101">
        <v>668</v>
      </c>
      <c r="C678" s="109" t="s">
        <v>34886</v>
      </c>
      <c r="D678" s="160" t="s">
        <v>1122</v>
      </c>
      <c r="E678" s="254" t="s">
        <v>9906</v>
      </c>
      <c r="F678" s="104">
        <v>7.4</v>
      </c>
      <c r="G678" s="94" t="s">
        <v>704</v>
      </c>
      <c r="H678" s="94" t="s">
        <v>3756</v>
      </c>
      <c r="I678" s="94">
        <v>2000</v>
      </c>
      <c r="J678" s="94"/>
      <c r="K678" s="90">
        <v>4232194126</v>
      </c>
      <c r="L678" s="90">
        <f>IF(K678/1024 &gt;1,K678/1024," ")</f>
        <v>4133002.076171875</v>
      </c>
      <c r="M678" s="90">
        <f>IF(K678/1048576 &gt;1,K678/1048576," ")</f>
        <v>4036.1348400115967</v>
      </c>
      <c r="N678" s="91">
        <f>IF(K678&gt;999999999,K678/1073741824," ")</f>
        <v>3.9415379296988249</v>
      </c>
      <c r="O678" s="194" t="s">
        <v>18126</v>
      </c>
      <c r="P678" s="197" t="s">
        <v>19110</v>
      </c>
    </row>
    <row r="679" spans="2:16" ht="20.100000000000001" customHeight="1" x14ac:dyDescent="0.3">
      <c r="B679" s="101">
        <v>669</v>
      </c>
      <c r="C679" s="111" t="s">
        <v>34887</v>
      </c>
      <c r="D679" s="168" t="s">
        <v>7422</v>
      </c>
      <c r="E679" s="267" t="s">
        <v>9907</v>
      </c>
      <c r="F679" s="99">
        <v>5.5</v>
      </c>
      <c r="G679" s="99" t="s">
        <v>704</v>
      </c>
      <c r="H679" s="105" t="s">
        <v>5871</v>
      </c>
      <c r="I679" s="101">
        <v>2016</v>
      </c>
      <c r="J679" s="116"/>
      <c r="K679" s="90">
        <v>4853419024</v>
      </c>
      <c r="L679" s="90">
        <f>IF(K679/1024 &gt;1,K679/1024," ")</f>
        <v>4739667.015625</v>
      </c>
      <c r="M679" s="90">
        <f>IF(K679/1048576 &gt;1,K679/1048576," ")</f>
        <v>4628.5810699462891</v>
      </c>
      <c r="N679" s="91">
        <f>IF(K679&gt;999999999,K679/1073741824," ")</f>
        <v>4.5200987011194229</v>
      </c>
      <c r="O679" s="194" t="s">
        <v>18127</v>
      </c>
      <c r="P679" s="197" t="s">
        <v>19111</v>
      </c>
    </row>
    <row r="680" spans="2:16" ht="20.100000000000001" customHeight="1" x14ac:dyDescent="0.3">
      <c r="B680" s="101">
        <v>670</v>
      </c>
      <c r="C680" s="20" t="s">
        <v>34888</v>
      </c>
      <c r="D680" s="177" t="s">
        <v>32706</v>
      </c>
      <c r="E680" s="267" t="s">
        <v>34769</v>
      </c>
      <c r="F680" s="81">
        <v>3.6</v>
      </c>
      <c r="G680" s="13" t="s">
        <v>704</v>
      </c>
      <c r="H680" s="13" t="s">
        <v>3744</v>
      </c>
      <c r="I680" s="79">
        <v>2021</v>
      </c>
      <c r="J680" s="79"/>
      <c r="K680" s="73">
        <v>4396580864</v>
      </c>
      <c r="L680" s="90">
        <f>IF(K680/1024 &gt;1,K680/1024," ")</f>
        <v>4293536</v>
      </c>
      <c r="M680" s="90">
        <f>IF(K680/1048576 &gt;1,K680/1048576," ")</f>
        <v>4192.90625</v>
      </c>
      <c r="N680" s="91">
        <f>IF(K680&gt;999999999,K680/1073741824," ")</f>
        <v>4.094635009765625</v>
      </c>
      <c r="O680" s="194" t="s">
        <v>32707</v>
      </c>
      <c r="P680" s="197" t="s">
        <v>32708</v>
      </c>
    </row>
    <row r="681" spans="2:16" ht="20.100000000000001" customHeight="1" x14ac:dyDescent="0.3">
      <c r="B681" s="101">
        <v>671</v>
      </c>
      <c r="C681" s="102" t="s">
        <v>34889</v>
      </c>
      <c r="D681" s="159" t="s">
        <v>5465</v>
      </c>
      <c r="E681" s="36" t="s">
        <v>9908</v>
      </c>
      <c r="F681" s="104">
        <v>7.5</v>
      </c>
      <c r="G681" s="101" t="s">
        <v>704</v>
      </c>
      <c r="H681" s="101" t="s">
        <v>3745</v>
      </c>
      <c r="I681" s="101">
        <v>1988</v>
      </c>
      <c r="J681" s="101"/>
      <c r="K681" s="90">
        <v>3025819407</v>
      </c>
      <c r="L681" s="90">
        <f>IF(K681/1024 &gt;1,K681/1024," ")</f>
        <v>2954901.7646484375</v>
      </c>
      <c r="M681" s="90">
        <f>IF(K681/1048576 &gt;1,K681/1048576," ")</f>
        <v>2885.6462545394897</v>
      </c>
      <c r="N681" s="91">
        <f>IF(K681&gt;999999999,K681/1073741824," ")</f>
        <v>2.8180139204487205</v>
      </c>
      <c r="O681" s="194" t="s">
        <v>18128</v>
      </c>
      <c r="P681" s="197" t="s">
        <v>19112</v>
      </c>
    </row>
    <row r="682" spans="2:16" ht="20.100000000000001" customHeight="1" x14ac:dyDescent="0.3">
      <c r="B682" s="101">
        <v>672</v>
      </c>
      <c r="C682" s="103" t="s">
        <v>34890</v>
      </c>
      <c r="D682" s="159" t="s">
        <v>5359</v>
      </c>
      <c r="E682" s="36" t="s">
        <v>9909</v>
      </c>
      <c r="F682" s="104">
        <v>7</v>
      </c>
      <c r="G682" s="101" t="s">
        <v>704</v>
      </c>
      <c r="H682" s="101" t="s">
        <v>3756</v>
      </c>
      <c r="I682" s="101">
        <v>2014</v>
      </c>
      <c r="J682" s="101"/>
      <c r="K682" s="90">
        <v>4454162365</v>
      </c>
      <c r="L682" s="90">
        <f>IF(K682/1024 &gt;1,K682/1024," ")</f>
        <v>4349767.9345703125</v>
      </c>
      <c r="M682" s="90">
        <f>IF(K682/1048576 &gt;1,K682/1048576," ")</f>
        <v>4247.8202486038208</v>
      </c>
      <c r="N682" s="91">
        <f>IF(K682&gt;999999999,K682/1073741824," ")</f>
        <v>4.1482619615271688</v>
      </c>
      <c r="O682" s="194" t="s">
        <v>18129</v>
      </c>
      <c r="P682" s="197" t="s">
        <v>31029</v>
      </c>
    </row>
    <row r="683" spans="2:16" ht="20.100000000000001" customHeight="1" x14ac:dyDescent="0.3">
      <c r="B683" s="101">
        <v>673</v>
      </c>
      <c r="C683" s="102" t="s">
        <v>34891</v>
      </c>
      <c r="D683" s="159" t="s">
        <v>3183</v>
      </c>
      <c r="E683" s="36" t="s">
        <v>9910</v>
      </c>
      <c r="F683" s="104">
        <v>7.1</v>
      </c>
      <c r="G683" s="101" t="s">
        <v>704</v>
      </c>
      <c r="H683" s="101" t="s">
        <v>3745</v>
      </c>
      <c r="I683" s="94">
        <v>1984</v>
      </c>
      <c r="J683" s="94"/>
      <c r="K683" s="108">
        <v>3579373648</v>
      </c>
      <c r="L683" s="90">
        <f>IF(K683/1024 &gt;1,K683/1024," ")</f>
        <v>3495482.078125</v>
      </c>
      <c r="M683" s="90">
        <f>IF(K683/1048576 &gt;1,K683/1048576," ")</f>
        <v>3413.5567169189453</v>
      </c>
      <c r="N683" s="91">
        <f>IF(K683&gt;999999999,K683/1073741824," ")</f>
        <v>3.3335514813661575</v>
      </c>
      <c r="O683" s="194" t="s">
        <v>18130</v>
      </c>
      <c r="P683" s="197" t="s">
        <v>19113</v>
      </c>
    </row>
    <row r="684" spans="2:16" ht="20.100000000000001" customHeight="1" x14ac:dyDescent="0.3">
      <c r="B684" s="101">
        <v>674</v>
      </c>
      <c r="C684" s="102" t="s">
        <v>34892</v>
      </c>
      <c r="D684" s="159" t="s">
        <v>1383</v>
      </c>
      <c r="E684" s="254" t="s">
        <v>9911</v>
      </c>
      <c r="F684" s="104">
        <v>6.8</v>
      </c>
      <c r="G684" s="101" t="s">
        <v>704</v>
      </c>
      <c r="H684" s="101" t="s">
        <v>3740</v>
      </c>
      <c r="I684" s="101">
        <v>1988</v>
      </c>
      <c r="J684" s="101"/>
      <c r="K684" s="90">
        <v>2973967765</v>
      </c>
      <c r="L684" s="90">
        <f>IF(K684/1024 &gt;1,K684/1024," ")</f>
        <v>2904265.3955078125</v>
      </c>
      <c r="M684" s="90">
        <f>IF(K684/1048576 &gt;1,K684/1048576," ")</f>
        <v>2836.1966753005981</v>
      </c>
      <c r="N684" s="91">
        <f>IF(K684&gt;999999999,K684/1073741824," ")</f>
        <v>2.7697233157232404</v>
      </c>
      <c r="O684" s="194" t="s">
        <v>18131</v>
      </c>
      <c r="P684" s="197" t="s">
        <v>19114</v>
      </c>
    </row>
    <row r="685" spans="2:16" ht="20.100000000000001" customHeight="1" x14ac:dyDescent="0.3">
      <c r="B685" s="101">
        <v>675</v>
      </c>
      <c r="C685" s="112" t="s">
        <v>34901</v>
      </c>
      <c r="D685" s="161" t="s">
        <v>6823</v>
      </c>
      <c r="E685" s="36" t="s">
        <v>9923</v>
      </c>
      <c r="F685" s="99">
        <v>6</v>
      </c>
      <c r="G685" s="99" t="s">
        <v>704</v>
      </c>
      <c r="H685" s="105" t="s">
        <v>5878</v>
      </c>
      <c r="I685" s="101">
        <v>2015</v>
      </c>
      <c r="J685" s="101"/>
      <c r="K685" s="90">
        <v>3689942298</v>
      </c>
      <c r="L685" s="90">
        <f>IF(K685/1024 &gt;1,K685/1024," ")</f>
        <v>3603459.275390625</v>
      </c>
      <c r="M685" s="90">
        <f>IF(K685/1048576 &gt;1,K685/1048576," ")</f>
        <v>3519.0031986236572</v>
      </c>
      <c r="N685" s="91">
        <f>IF(K685&gt;999999999,K685/1073741824," ")</f>
        <v>3.4365265611559153</v>
      </c>
      <c r="O685" s="194" t="s">
        <v>18141</v>
      </c>
      <c r="P685" s="197" t="s">
        <v>19124</v>
      </c>
    </row>
    <row r="686" spans="2:16" ht="20.100000000000001" customHeight="1" x14ac:dyDescent="0.3">
      <c r="B686" s="101">
        <v>676</v>
      </c>
      <c r="C686" s="12" t="s">
        <v>34023</v>
      </c>
      <c r="D686" s="261" t="s">
        <v>33516</v>
      </c>
      <c r="E686" s="254" t="s">
        <v>33517</v>
      </c>
      <c r="F686" s="81">
        <v>6.7</v>
      </c>
      <c r="G686" s="13"/>
      <c r="H686" s="13" t="s">
        <v>3744</v>
      </c>
      <c r="I686" s="79">
        <v>2020</v>
      </c>
      <c r="J686" s="79"/>
      <c r="K686" s="73">
        <v>5168353280</v>
      </c>
      <c r="L686" s="90">
        <f>IF(K686/1024 &gt;1,K686/1024," ")</f>
        <v>5047220</v>
      </c>
      <c r="M686" s="90">
        <f>IF(K686/1048576 &gt;1,K686/1048576," ")</f>
        <v>4928.92578125</v>
      </c>
      <c r="N686" s="91">
        <f>IF(K686&gt;999999999,K686/1073741824," ")</f>
        <v>4.8134040832519531</v>
      </c>
      <c r="O686" s="223" t="s">
        <v>33518</v>
      </c>
      <c r="P686" s="198" t="s">
        <v>33519</v>
      </c>
    </row>
    <row r="687" spans="2:16" ht="20.100000000000001" customHeight="1" x14ac:dyDescent="0.3">
      <c r="B687" s="101">
        <v>677</v>
      </c>
      <c r="C687" s="124" t="s">
        <v>34894</v>
      </c>
      <c r="D687" s="159" t="s">
        <v>2887</v>
      </c>
      <c r="E687" s="36" t="s">
        <v>9913</v>
      </c>
      <c r="F687" s="104">
        <v>5.7</v>
      </c>
      <c r="G687" s="101" t="s">
        <v>704</v>
      </c>
      <c r="H687" s="101" t="s">
        <v>3744</v>
      </c>
      <c r="I687" s="94">
        <v>2010</v>
      </c>
      <c r="J687" s="94"/>
      <c r="K687" s="90">
        <v>4171729755</v>
      </c>
      <c r="L687" s="90">
        <f>IF(K687/1024 &gt;1,K687/1024," ")</f>
        <v>4073954.8388671875</v>
      </c>
      <c r="M687" s="90">
        <f>IF(K687/1048576 &gt;1,K687/1048576," ")</f>
        <v>3978.4715223312378</v>
      </c>
      <c r="N687" s="91">
        <f>IF(K687&gt;999999999,K687/1073741824," ")</f>
        <v>3.8852260960265994</v>
      </c>
      <c r="O687" s="194" t="s">
        <v>30056</v>
      </c>
      <c r="P687" s="197" t="s">
        <v>19116</v>
      </c>
    </row>
    <row r="688" spans="2:16" ht="20.100000000000001" customHeight="1" x14ac:dyDescent="0.3">
      <c r="B688" s="101">
        <v>678</v>
      </c>
      <c r="C688" s="111" t="s">
        <v>34895</v>
      </c>
      <c r="D688" s="159" t="s">
        <v>4831</v>
      </c>
      <c r="E688" s="36" t="s">
        <v>9914</v>
      </c>
      <c r="F688" s="104">
        <v>3.9</v>
      </c>
      <c r="G688" s="101" t="s">
        <v>704</v>
      </c>
      <c r="H688" s="101" t="s">
        <v>3805</v>
      </c>
      <c r="I688" s="101">
        <v>1998</v>
      </c>
      <c r="J688" s="101"/>
      <c r="K688" s="90">
        <v>3927626716</v>
      </c>
      <c r="L688" s="90">
        <f>IF(K688/1024 &gt;1,K688/1024," ")</f>
        <v>3835572.96484375</v>
      </c>
      <c r="M688" s="90">
        <f>IF(K688/1048576 &gt;1,K688/1048576," ")</f>
        <v>3745.6767234802246</v>
      </c>
      <c r="N688" s="91">
        <f>IF(K688&gt;999999999,K688/1073741824," ")</f>
        <v>3.6578874252736568</v>
      </c>
      <c r="O688" s="194" t="s">
        <v>18133</v>
      </c>
      <c r="P688" s="197" t="s">
        <v>19117</v>
      </c>
    </row>
    <row r="689" spans="2:16" ht="20.100000000000001" customHeight="1" x14ac:dyDescent="0.3">
      <c r="B689" s="101">
        <v>679</v>
      </c>
      <c r="C689" s="102" t="s">
        <v>34896</v>
      </c>
      <c r="D689" s="159" t="s">
        <v>1928</v>
      </c>
      <c r="E689" s="254" t="s">
        <v>9915</v>
      </c>
      <c r="F689" s="104">
        <v>6.9</v>
      </c>
      <c r="G689" s="94" t="s">
        <v>704</v>
      </c>
      <c r="H689" s="94" t="s">
        <v>4081</v>
      </c>
      <c r="I689" s="101">
        <v>2001</v>
      </c>
      <c r="J689" s="116"/>
      <c r="K689" s="90">
        <v>5831206784</v>
      </c>
      <c r="L689" s="90">
        <f>IF(K689/1024 &gt;1,K689/1024," ")</f>
        <v>5694537.875</v>
      </c>
      <c r="M689" s="90">
        <f>IF(K689/1048576 &gt;1,K689/1048576," ")</f>
        <v>5561.0721435546875</v>
      </c>
      <c r="N689" s="91">
        <f>IF(K689&gt;999999999,K689/1073741824," ")</f>
        <v>5.4307345151901245</v>
      </c>
      <c r="O689" s="194" t="s">
        <v>18134</v>
      </c>
      <c r="P689" s="197" t="s">
        <v>19118</v>
      </c>
    </row>
    <row r="690" spans="2:16" ht="20.100000000000001" customHeight="1" x14ac:dyDescent="0.3">
      <c r="B690" s="101">
        <v>680</v>
      </c>
      <c r="C690" s="12" t="s">
        <v>40753</v>
      </c>
      <c r="D690" s="159" t="s">
        <v>2699</v>
      </c>
      <c r="E690" s="254" t="s">
        <v>16008</v>
      </c>
      <c r="F690" s="104">
        <v>4.4000000000000004</v>
      </c>
      <c r="G690" s="94"/>
      <c r="H690" s="94" t="s">
        <v>3779</v>
      </c>
      <c r="I690" s="94">
        <v>2009</v>
      </c>
      <c r="J690" s="94"/>
      <c r="K690" s="108">
        <v>1427481186</v>
      </c>
      <c r="L690" s="90">
        <f>IF(K690/1024 &gt;1,K690/1024," ")</f>
        <v>1394024.595703125</v>
      </c>
      <c r="M690" s="90">
        <f>IF(K690/1048576 &gt;1,K690/1048576," ")</f>
        <v>1361.352144241333</v>
      </c>
      <c r="N690" s="91">
        <f>IF(K690&gt;999999999,K690/1073741824," ")</f>
        <v>1.3294454533606768</v>
      </c>
      <c r="O690" s="194" t="s">
        <v>27452</v>
      </c>
      <c r="P690" s="197" t="s">
        <v>27453</v>
      </c>
    </row>
    <row r="691" spans="2:16" ht="20.100000000000001" customHeight="1" x14ac:dyDescent="0.3">
      <c r="B691" s="101">
        <v>681</v>
      </c>
      <c r="C691" s="29" t="s">
        <v>35004</v>
      </c>
      <c r="D691" s="161" t="s">
        <v>6311</v>
      </c>
      <c r="E691" s="36" t="s">
        <v>9916</v>
      </c>
      <c r="F691" s="99">
        <v>6.2</v>
      </c>
      <c r="G691" s="99" t="s">
        <v>704</v>
      </c>
      <c r="H691" s="101" t="s">
        <v>4081</v>
      </c>
      <c r="I691" s="101">
        <v>2015</v>
      </c>
      <c r="J691" s="101"/>
      <c r="K691" s="90">
        <v>5193496463</v>
      </c>
      <c r="L691" s="90">
        <f>IF(K691/1024 &gt;1,K691/1024," ")</f>
        <v>5071773.8896484375</v>
      </c>
      <c r="M691" s="90">
        <f>IF(K691/1048576 &gt;1,K691/1048576," ")</f>
        <v>4952.9041891098022</v>
      </c>
      <c r="N691" s="91">
        <f>IF(K691&gt;999999999,K691/1073741824," ")</f>
        <v>4.8368204971775413</v>
      </c>
      <c r="O691" s="194" t="s">
        <v>18135</v>
      </c>
      <c r="P691" s="197" t="s">
        <v>19119</v>
      </c>
    </row>
    <row r="692" spans="2:16" ht="20.100000000000001" customHeight="1" x14ac:dyDescent="0.3">
      <c r="B692" s="101">
        <v>682</v>
      </c>
      <c r="C692" s="109" t="s">
        <v>34897</v>
      </c>
      <c r="D692" s="174" t="s">
        <v>6743</v>
      </c>
      <c r="E692" s="36" t="s">
        <v>9917</v>
      </c>
      <c r="F692" s="99">
        <v>4.4000000000000004</v>
      </c>
      <c r="G692" s="99" t="s">
        <v>704</v>
      </c>
      <c r="H692" s="105" t="s">
        <v>5878</v>
      </c>
      <c r="I692" s="101">
        <v>2013</v>
      </c>
      <c r="J692" s="101"/>
      <c r="K692" s="90">
        <v>3968862784</v>
      </c>
      <c r="L692" s="90">
        <f>IF(K692/1024 &gt;1,K692/1024," ")</f>
        <v>3875842.5625</v>
      </c>
      <c r="M692" s="90">
        <f>IF(K692/1048576 &gt;1,K692/1048576," ")</f>
        <v>3785.0025024414063</v>
      </c>
      <c r="N692" s="91">
        <f>IF(K692&gt;999999999,K692/1073741824," ")</f>
        <v>3.6962915062904358</v>
      </c>
      <c r="O692" s="194" t="s">
        <v>18136</v>
      </c>
      <c r="P692" s="197" t="s">
        <v>19120</v>
      </c>
    </row>
    <row r="693" spans="2:16" ht="20.100000000000001" customHeight="1" x14ac:dyDescent="0.3">
      <c r="B693" s="101">
        <v>683</v>
      </c>
      <c r="C693" s="20" t="s">
        <v>42656</v>
      </c>
      <c r="D693" s="261" t="s">
        <v>42652</v>
      </c>
      <c r="E693" s="254" t="s">
        <v>42653</v>
      </c>
      <c r="F693" s="81">
        <v>6.4</v>
      </c>
      <c r="G693" s="13" t="s">
        <v>704</v>
      </c>
      <c r="H693" s="13" t="s">
        <v>3744</v>
      </c>
      <c r="I693" s="79">
        <v>2021</v>
      </c>
      <c r="J693" s="79"/>
      <c r="K693" s="73">
        <v>2394267648</v>
      </c>
      <c r="L693" s="90">
        <f>IF(K693/1024 &gt;1,K693/1024," ")</f>
        <v>2338152</v>
      </c>
      <c r="M693" s="90">
        <f>IF(K693/1048576 &gt;1,K693/1048576," ")</f>
        <v>2283.3515625</v>
      </c>
      <c r="N693" s="91">
        <f>IF(K693&gt;999999999,K693/1073741824," ")</f>
        <v>2.2298355102539063</v>
      </c>
      <c r="O693" s="223" t="s">
        <v>42654</v>
      </c>
      <c r="P693" s="198" t="s">
        <v>42655</v>
      </c>
    </row>
    <row r="694" spans="2:16" ht="20.100000000000001" customHeight="1" x14ac:dyDescent="0.3">
      <c r="B694" s="101">
        <v>684</v>
      </c>
      <c r="C694" s="109" t="s">
        <v>34898</v>
      </c>
      <c r="D694" s="160" t="s">
        <v>1010</v>
      </c>
      <c r="E694" s="254" t="s">
        <v>9919</v>
      </c>
      <c r="F694" s="104">
        <v>6.3</v>
      </c>
      <c r="G694" s="99" t="s">
        <v>704</v>
      </c>
      <c r="H694" s="105" t="s">
        <v>4081</v>
      </c>
      <c r="I694" s="101">
        <v>1989</v>
      </c>
      <c r="J694" s="101"/>
      <c r="K694" s="90">
        <v>4729109724</v>
      </c>
      <c r="L694" s="90">
        <f>IF(K694/1024 &gt;1,K694/1024," ")</f>
        <v>4618271.21484375</v>
      </c>
      <c r="M694" s="90">
        <f>IF(K694/1048576 &gt;1,K694/1048576," ")</f>
        <v>4510.0304832458496</v>
      </c>
      <c r="N694" s="91">
        <f>IF(K694&gt;999999999,K694/1073741824," ")</f>
        <v>4.404326643794775</v>
      </c>
      <c r="O694" s="194" t="s">
        <v>18138</v>
      </c>
      <c r="P694" s="197" t="s">
        <v>19121</v>
      </c>
    </row>
    <row r="695" spans="2:16" ht="20.100000000000001" customHeight="1" x14ac:dyDescent="0.3">
      <c r="B695" s="101">
        <v>685</v>
      </c>
      <c r="C695" s="102" t="s">
        <v>34899</v>
      </c>
      <c r="D695" s="159" t="s">
        <v>5549</v>
      </c>
      <c r="E695" s="254" t="s">
        <v>9920</v>
      </c>
      <c r="F695" s="104">
        <v>3.7</v>
      </c>
      <c r="G695" s="101" t="s">
        <v>704</v>
      </c>
      <c r="H695" s="101" t="s">
        <v>3756</v>
      </c>
      <c r="I695" s="101">
        <v>2012</v>
      </c>
      <c r="J695" s="101"/>
      <c r="K695" s="90">
        <v>3372953950</v>
      </c>
      <c r="L695" s="90">
        <f>IF(K695/1024 &gt;1,K695/1024," ")</f>
        <v>3293900.341796875</v>
      </c>
      <c r="M695" s="90">
        <f>IF(K695/1048576 &gt;1,K695/1048576," ")</f>
        <v>3216.6995525360107</v>
      </c>
      <c r="N695" s="91">
        <f>IF(K695&gt;999999999,K695/1073741824," ")</f>
        <v>3.141308156773448</v>
      </c>
      <c r="O695" s="194" t="s">
        <v>17995</v>
      </c>
      <c r="P695" s="197" t="s">
        <v>19122</v>
      </c>
    </row>
    <row r="696" spans="2:16" ht="20.100000000000001" customHeight="1" x14ac:dyDescent="0.3">
      <c r="B696" s="101">
        <v>686</v>
      </c>
      <c r="C696" s="20" t="s">
        <v>35002</v>
      </c>
      <c r="D696" s="160" t="s">
        <v>5795</v>
      </c>
      <c r="E696" s="254" t="s">
        <v>9921</v>
      </c>
      <c r="F696" s="104">
        <v>5.8</v>
      </c>
      <c r="G696" s="101" t="s">
        <v>704</v>
      </c>
      <c r="H696" s="101" t="s">
        <v>3744</v>
      </c>
      <c r="I696" s="101">
        <v>2014</v>
      </c>
      <c r="J696" s="101"/>
      <c r="K696" s="90">
        <v>4643053344</v>
      </c>
      <c r="L696" s="90">
        <f>IF(K696/1024 &gt;1,K696/1024," ")</f>
        <v>4534231.78125</v>
      </c>
      <c r="M696" s="90">
        <f>IF(K696/1048576 &gt;1,K696/1048576," ")</f>
        <v>4427.9607238769531</v>
      </c>
      <c r="N696" s="91">
        <f>IF(K696&gt;999999999,K696/1073741824," ")</f>
        <v>4.324180394411087</v>
      </c>
      <c r="O696" s="194" t="s">
        <v>18139</v>
      </c>
      <c r="P696" s="197" t="s">
        <v>31031</v>
      </c>
    </row>
    <row r="697" spans="2:16" ht="20.100000000000001" customHeight="1" x14ac:dyDescent="0.3">
      <c r="B697" s="101">
        <v>687</v>
      </c>
      <c r="C697" s="109" t="s">
        <v>34900</v>
      </c>
      <c r="D697" s="161" t="s">
        <v>6816</v>
      </c>
      <c r="E697" s="36" t="s">
        <v>9922</v>
      </c>
      <c r="F697" s="99">
        <v>6.1</v>
      </c>
      <c r="G697" s="99" t="s">
        <v>704</v>
      </c>
      <c r="H697" s="105" t="s">
        <v>4081</v>
      </c>
      <c r="I697" s="101">
        <v>2006</v>
      </c>
      <c r="J697" s="101"/>
      <c r="K697" s="90">
        <v>4772952784</v>
      </c>
      <c r="L697" s="90">
        <f>IF(K697/1024 &gt;1,K697/1024," ")</f>
        <v>4661086.703125</v>
      </c>
      <c r="M697" s="90">
        <f>IF(K697/1048576 &gt;1,K697/1048576," ")</f>
        <v>4551.8424835205078</v>
      </c>
      <c r="N697" s="91">
        <f>IF(K697&gt;999999999,K697/1073741824," ")</f>
        <v>4.4451586753129959</v>
      </c>
      <c r="O697" s="194" t="s">
        <v>18140</v>
      </c>
      <c r="P697" s="197" t="s">
        <v>19123</v>
      </c>
    </row>
    <row r="698" spans="2:16" ht="20.100000000000001" customHeight="1" x14ac:dyDescent="0.3">
      <c r="B698" s="101">
        <v>688</v>
      </c>
      <c r="C698" s="12" t="s">
        <v>35003</v>
      </c>
      <c r="D698" s="159" t="s">
        <v>5474</v>
      </c>
      <c r="E698" s="254" t="s">
        <v>9924</v>
      </c>
      <c r="F698" s="104">
        <v>4.8</v>
      </c>
      <c r="G698" s="101" t="s">
        <v>704</v>
      </c>
      <c r="H698" s="101" t="s">
        <v>3759</v>
      </c>
      <c r="I698" s="101">
        <v>2015</v>
      </c>
      <c r="J698" s="101"/>
      <c r="K698" s="90">
        <v>5193608740</v>
      </c>
      <c r="L698" s="90">
        <f>IF(K698/1024 &gt;1,K698/1024," ")</f>
        <v>5071883.53515625</v>
      </c>
      <c r="M698" s="90">
        <f>IF(K698/1048576 &gt;1,K698/1048576," ")</f>
        <v>4953.0112648010254</v>
      </c>
      <c r="N698" s="91">
        <f>IF(K698&gt;999999999,K698/1073741824," ")</f>
        <v>4.8369250632822514</v>
      </c>
      <c r="O698" s="194" t="s">
        <v>18142</v>
      </c>
      <c r="P698" s="197" t="s">
        <v>19125</v>
      </c>
    </row>
    <row r="699" spans="2:16" ht="20.100000000000001" customHeight="1" x14ac:dyDescent="0.3">
      <c r="B699" s="101">
        <v>689</v>
      </c>
      <c r="C699" s="102" t="s">
        <v>34902</v>
      </c>
      <c r="D699" s="160" t="s">
        <v>2766</v>
      </c>
      <c r="E699" s="254" t="s">
        <v>9925</v>
      </c>
      <c r="F699" s="104">
        <v>6.5</v>
      </c>
      <c r="G699" s="101" t="s">
        <v>704</v>
      </c>
      <c r="H699" s="101" t="s">
        <v>3739</v>
      </c>
      <c r="I699" s="94">
        <v>2011</v>
      </c>
      <c r="J699" s="94"/>
      <c r="K699" s="108">
        <v>3190780432</v>
      </c>
      <c r="L699" s="90">
        <f>IF(K699/1024 &gt;1,K699/1024," ")</f>
        <v>3115996.515625</v>
      </c>
      <c r="M699" s="90">
        <f>IF(K699/1048576 &gt;1,K699/1048576," ")</f>
        <v>3042.9653472900391</v>
      </c>
      <c r="N699" s="91">
        <f>IF(K699&gt;999999999,K699/1073741824," ")</f>
        <v>2.9716458469629288</v>
      </c>
      <c r="O699" s="194" t="s">
        <v>18143</v>
      </c>
      <c r="P699" s="197" t="s">
        <v>19126</v>
      </c>
    </row>
    <row r="700" spans="2:16" ht="20.100000000000001" customHeight="1" x14ac:dyDescent="0.3">
      <c r="B700" s="101">
        <v>690</v>
      </c>
      <c r="C700" s="112" t="s">
        <v>34903</v>
      </c>
      <c r="D700" s="168" t="s">
        <v>7594</v>
      </c>
      <c r="E700" s="36" t="s">
        <v>9926</v>
      </c>
      <c r="F700" s="99">
        <v>4.0999999999999996</v>
      </c>
      <c r="G700" s="99" t="s">
        <v>704</v>
      </c>
      <c r="H700" s="105" t="s">
        <v>5878</v>
      </c>
      <c r="I700" s="101">
        <v>2015</v>
      </c>
      <c r="J700" s="101"/>
      <c r="K700" s="90">
        <v>5238776110</v>
      </c>
      <c r="L700" s="90">
        <f>IF(K700/1024 &gt;1,K700/1024," ")</f>
        <v>5115992.294921875</v>
      </c>
      <c r="M700" s="90">
        <f>IF(K700/1048576 &gt;1,K700/1048576," ")</f>
        <v>4996.0862255096436</v>
      </c>
      <c r="N700" s="91">
        <f>IF(K700&gt;999999999,K700/1073741824," ")</f>
        <v>4.8789904545992613</v>
      </c>
      <c r="O700" s="194" t="s">
        <v>18144</v>
      </c>
      <c r="P700" s="197" t="s">
        <v>19127</v>
      </c>
    </row>
    <row r="701" spans="2:16" ht="20.100000000000001" customHeight="1" x14ac:dyDescent="0.3">
      <c r="B701" s="101">
        <v>691</v>
      </c>
      <c r="C701" s="20" t="s">
        <v>34904</v>
      </c>
      <c r="D701" s="158" t="s">
        <v>8387</v>
      </c>
      <c r="E701" s="36" t="s">
        <v>9927</v>
      </c>
      <c r="F701" s="81">
        <v>4.5999999999999996</v>
      </c>
      <c r="G701" s="13" t="s">
        <v>704</v>
      </c>
      <c r="H701" s="13" t="s">
        <v>5878</v>
      </c>
      <c r="I701" s="79">
        <v>2018</v>
      </c>
      <c r="J701" s="79"/>
      <c r="K701" s="73">
        <v>4509429760</v>
      </c>
      <c r="L701" s="90">
        <f>IF(K701/1024 &gt;1,K701/1024," ")</f>
        <v>4403740</v>
      </c>
      <c r="M701" s="90">
        <f>IF(K701/1048576 &gt;1,K701/1048576," ")</f>
        <v>4300.52734375</v>
      </c>
      <c r="N701" s="91">
        <f>IF(K701&gt;999999999,K701/1073741824," ")</f>
        <v>4.1997337341308594</v>
      </c>
      <c r="O701" s="194" t="s">
        <v>18145</v>
      </c>
      <c r="P701" s="197" t="s">
        <v>19128</v>
      </c>
    </row>
    <row r="702" spans="2:16" ht="20.100000000000001" customHeight="1" x14ac:dyDescent="0.3">
      <c r="B702" s="101">
        <v>692</v>
      </c>
      <c r="C702" s="109" t="s">
        <v>34907</v>
      </c>
      <c r="D702" s="159" t="s">
        <v>2980</v>
      </c>
      <c r="E702" s="36" t="s">
        <v>9934</v>
      </c>
      <c r="F702" s="104">
        <v>4.5</v>
      </c>
      <c r="G702" s="101" t="s">
        <v>704</v>
      </c>
      <c r="H702" s="101" t="s">
        <v>3789</v>
      </c>
      <c r="I702" s="101">
        <v>2012</v>
      </c>
      <c r="J702" s="101"/>
      <c r="K702" s="90">
        <v>5873540101</v>
      </c>
      <c r="L702" s="90">
        <f>IF(K702/1024 &gt;1,K702/1024," ")</f>
        <v>5735879.0048828125</v>
      </c>
      <c r="M702" s="90">
        <f>IF(K702/1048576 &gt;1,K702/1048576," ")</f>
        <v>5601.4443407058716</v>
      </c>
      <c r="N702" s="91">
        <f>IF(K702&gt;999999999,K702/1073741824," ")</f>
        <v>5.4701604889705777</v>
      </c>
      <c r="O702" s="194" t="s">
        <v>18152</v>
      </c>
      <c r="P702" s="197" t="s">
        <v>19133</v>
      </c>
    </row>
    <row r="703" spans="2:16" ht="20.100000000000001" customHeight="1" x14ac:dyDescent="0.3">
      <c r="B703" s="101">
        <v>693</v>
      </c>
      <c r="C703" s="102" t="s">
        <v>34906</v>
      </c>
      <c r="D703" s="159" t="s">
        <v>3050</v>
      </c>
      <c r="E703" s="254" t="s">
        <v>9933</v>
      </c>
      <c r="F703" s="104">
        <v>5.3</v>
      </c>
      <c r="G703" s="101" t="s">
        <v>704</v>
      </c>
      <c r="H703" s="101" t="s">
        <v>3739</v>
      </c>
      <c r="I703" s="94">
        <v>2012</v>
      </c>
      <c r="J703" s="94"/>
      <c r="K703" s="90">
        <v>5073691477</v>
      </c>
      <c r="L703" s="90">
        <f>IF(K703/1024 &gt;1,K703/1024," ")</f>
        <v>4954776.8330078125</v>
      </c>
      <c r="M703" s="90">
        <f>IF(K703/1048576 &gt;1,K703/1048576," ")</f>
        <v>4838.6492509841919</v>
      </c>
      <c r="N703" s="91">
        <f>IF(K703&gt;999999999,K703/1073741824," ")</f>
        <v>4.7252434091642499</v>
      </c>
      <c r="O703" s="194" t="s">
        <v>18151</v>
      </c>
      <c r="P703" s="197" t="s">
        <v>19132</v>
      </c>
    </row>
    <row r="704" spans="2:16" ht="20.100000000000001" customHeight="1" x14ac:dyDescent="0.3">
      <c r="B704" s="101">
        <v>694</v>
      </c>
      <c r="C704" s="112" t="s">
        <v>34908</v>
      </c>
      <c r="D704" s="161" t="s">
        <v>7576</v>
      </c>
      <c r="E704" s="254" t="s">
        <v>9935</v>
      </c>
      <c r="F704" s="99">
        <v>5.6</v>
      </c>
      <c r="G704" s="99" t="s">
        <v>704</v>
      </c>
      <c r="H704" s="105" t="s">
        <v>5878</v>
      </c>
      <c r="I704" s="101">
        <v>2010</v>
      </c>
      <c r="J704" s="101"/>
      <c r="K704" s="90">
        <v>4299143845</v>
      </c>
      <c r="L704" s="90">
        <f>IF(K704/1024 &gt;1,K704/1024," ")</f>
        <v>4198382.6611328125</v>
      </c>
      <c r="M704" s="90">
        <f>IF(K704/1048576 &gt;1,K704/1048576," ")</f>
        <v>4099.9830675125122</v>
      </c>
      <c r="N704" s="91">
        <f>IF(K704&gt;999999999,K704/1073741824," ")</f>
        <v>4.0038897143676877</v>
      </c>
      <c r="O704" s="194" t="s">
        <v>18153</v>
      </c>
      <c r="P704" s="197" t="s">
        <v>19134</v>
      </c>
    </row>
    <row r="705" spans="2:16" ht="20.100000000000001" customHeight="1" x14ac:dyDescent="0.3">
      <c r="B705" s="101">
        <v>695</v>
      </c>
      <c r="C705" s="102" t="s">
        <v>34909</v>
      </c>
      <c r="D705" s="159" t="s">
        <v>4703</v>
      </c>
      <c r="E705" s="254" t="s">
        <v>9936</v>
      </c>
      <c r="F705" s="104">
        <v>4.5999999999999996</v>
      </c>
      <c r="G705" s="101" t="s">
        <v>704</v>
      </c>
      <c r="H705" s="101" t="s">
        <v>3772</v>
      </c>
      <c r="I705" s="101">
        <v>1993</v>
      </c>
      <c r="J705" s="101"/>
      <c r="K705" s="90">
        <v>4037842469</v>
      </c>
      <c r="L705" s="90">
        <f>IF(K705/1024 &gt;1,K705/1024," ")</f>
        <v>3943205.5361328125</v>
      </c>
      <c r="M705" s="90">
        <f>IF(K705/1048576 &gt;1,K705/1048576," ")</f>
        <v>3850.7866563796997</v>
      </c>
      <c r="N705" s="91">
        <f>IF(K705&gt;999999999,K705/1073741824," ")</f>
        <v>3.7605338441208005</v>
      </c>
      <c r="O705" s="194" t="s">
        <v>18154</v>
      </c>
      <c r="P705" s="197" t="s">
        <v>19135</v>
      </c>
    </row>
    <row r="706" spans="2:16" ht="20.100000000000001" customHeight="1" x14ac:dyDescent="0.3">
      <c r="B706" s="101">
        <v>696</v>
      </c>
      <c r="C706" s="12" t="s">
        <v>34770</v>
      </c>
      <c r="D706" s="160" t="s">
        <v>1929</v>
      </c>
      <c r="E706" s="254" t="s">
        <v>9937</v>
      </c>
      <c r="F706" s="104">
        <v>4.7</v>
      </c>
      <c r="G706" s="94"/>
      <c r="H706" s="94" t="s">
        <v>4082</v>
      </c>
      <c r="I706" s="101">
        <v>2000</v>
      </c>
      <c r="J706" s="101"/>
      <c r="K706" s="90">
        <v>699844608</v>
      </c>
      <c r="L706" s="90">
        <f>IF(K706/1024 &gt;1,K706/1024," ")</f>
        <v>683442</v>
      </c>
      <c r="M706" s="90">
        <f>IF(K706/1048576 &gt;1,K706/1048576," ")</f>
        <v>667.423828125</v>
      </c>
      <c r="N706" s="91" t="str">
        <f>IF(K706&gt;999999999,K706/1073741824," ")</f>
        <v xml:space="preserve"> </v>
      </c>
      <c r="O706" s="199" t="s">
        <v>17521</v>
      </c>
      <c r="P706" s="197" t="s">
        <v>19136</v>
      </c>
    </row>
    <row r="707" spans="2:16" ht="20.100000000000001" customHeight="1" x14ac:dyDescent="0.3">
      <c r="B707" s="101">
        <v>697</v>
      </c>
      <c r="C707" s="20" t="s">
        <v>34910</v>
      </c>
      <c r="D707" s="157" t="s">
        <v>8761</v>
      </c>
      <c r="E707" s="36" t="s">
        <v>9938</v>
      </c>
      <c r="F707" s="81">
        <v>6</v>
      </c>
      <c r="G707" s="13" t="s">
        <v>704</v>
      </c>
      <c r="H707" s="13" t="s">
        <v>3757</v>
      </c>
      <c r="I707" s="79">
        <v>2018</v>
      </c>
      <c r="J707" s="79"/>
      <c r="K707" s="73">
        <v>5347065856</v>
      </c>
      <c r="L707" s="90">
        <f>IF(K707/1024 &gt;1,K707/1024," ")</f>
        <v>5221744</v>
      </c>
      <c r="M707" s="90">
        <f>IF(K707/1048576 &gt;1,K707/1048576," ")</f>
        <v>5099.359375</v>
      </c>
      <c r="N707" s="91">
        <f>IF(K707&gt;999999999,K707/1073741824," ")</f>
        <v>4.9798431396484375</v>
      </c>
      <c r="O707" s="194" t="s">
        <v>18155</v>
      </c>
      <c r="P707" s="197" t="s">
        <v>19137</v>
      </c>
    </row>
    <row r="708" spans="2:16" ht="20.100000000000001" customHeight="1" x14ac:dyDescent="0.3">
      <c r="B708" s="101">
        <v>698</v>
      </c>
      <c r="C708" s="102" t="s">
        <v>34912</v>
      </c>
      <c r="D708" s="159" t="s">
        <v>1236</v>
      </c>
      <c r="E708" s="36" t="s">
        <v>9940</v>
      </c>
      <c r="F708" s="104">
        <v>4.9000000000000004</v>
      </c>
      <c r="G708" s="94" t="s">
        <v>704</v>
      </c>
      <c r="H708" s="94" t="s">
        <v>3744</v>
      </c>
      <c r="I708" s="101">
        <v>2009</v>
      </c>
      <c r="J708" s="101"/>
      <c r="K708" s="108">
        <v>3684355737</v>
      </c>
      <c r="L708" s="90">
        <f>IF(K708/1024 &gt;1,K708/1024," ")</f>
        <v>3598003.6494140625</v>
      </c>
      <c r="M708" s="90">
        <f>IF(K708/1048576 &gt;1,K708/1048576," ")</f>
        <v>3513.6754388809204</v>
      </c>
      <c r="N708" s="91">
        <f>IF(K708&gt;999999999,K708/1073741824," ")</f>
        <v>3.4313236707821488</v>
      </c>
      <c r="O708" s="194" t="s">
        <v>18156</v>
      </c>
      <c r="P708" s="197" t="s">
        <v>19139</v>
      </c>
    </row>
    <row r="709" spans="2:16" ht="20.100000000000001" customHeight="1" x14ac:dyDescent="0.3">
      <c r="B709" s="101">
        <v>699</v>
      </c>
      <c r="C709" s="12" t="s">
        <v>34913</v>
      </c>
      <c r="D709" s="157" t="s">
        <v>8784</v>
      </c>
      <c r="E709" s="36" t="s">
        <v>9941</v>
      </c>
      <c r="F709" s="81">
        <v>6.2</v>
      </c>
      <c r="G709" s="13" t="s">
        <v>704</v>
      </c>
      <c r="H709" s="13" t="s">
        <v>3757</v>
      </c>
      <c r="I709" s="79">
        <v>2019</v>
      </c>
      <c r="J709" s="74"/>
      <c r="K709" s="73">
        <v>5279367168</v>
      </c>
      <c r="L709" s="90">
        <f>IF(K709/1024 &gt;1,K709/1024," ")</f>
        <v>5155632</v>
      </c>
      <c r="M709" s="90">
        <f>IF(K709/1048576 &gt;1,K709/1048576," ")</f>
        <v>5034.796875</v>
      </c>
      <c r="N709" s="91">
        <f>IF(K709&gt;999999999,K709/1073741824," ")</f>
        <v>4.9167938232421875</v>
      </c>
      <c r="O709" s="194" t="s">
        <v>30057</v>
      </c>
      <c r="P709" s="197" t="s">
        <v>19140</v>
      </c>
    </row>
    <row r="710" spans="2:16" ht="20.100000000000001" customHeight="1" x14ac:dyDescent="0.3">
      <c r="B710" s="101">
        <v>700</v>
      </c>
      <c r="C710" s="20" t="s">
        <v>34915</v>
      </c>
      <c r="D710" s="177" t="s">
        <v>8856</v>
      </c>
      <c r="E710" s="36" t="s">
        <v>9942</v>
      </c>
      <c r="F710" s="81">
        <v>5.5</v>
      </c>
      <c r="G710" s="13" t="s">
        <v>704</v>
      </c>
      <c r="H710" s="13" t="s">
        <v>3757</v>
      </c>
      <c r="I710" s="79">
        <v>2019</v>
      </c>
      <c r="J710" s="79"/>
      <c r="K710" s="73">
        <v>4148002816</v>
      </c>
      <c r="L710" s="90">
        <f>IF(K710/1024 &gt;1,K710/1024," ")</f>
        <v>4050784</v>
      </c>
      <c r="M710" s="90">
        <f>IF(K710/1048576 &gt;1,K710/1048576," ")</f>
        <v>3955.84375</v>
      </c>
      <c r="N710" s="91">
        <f>IF(K710&gt;999999999,K710/1073741824," ")</f>
        <v>3.863128662109375</v>
      </c>
      <c r="O710" s="194" t="s">
        <v>18157</v>
      </c>
      <c r="P710" s="197" t="s">
        <v>19141</v>
      </c>
    </row>
    <row r="711" spans="2:16" ht="20.100000000000001" customHeight="1" x14ac:dyDescent="0.3">
      <c r="B711" s="101">
        <v>701</v>
      </c>
      <c r="C711" s="102" t="s">
        <v>34916</v>
      </c>
      <c r="D711" s="159" t="s">
        <v>1439</v>
      </c>
      <c r="E711" s="36" t="s">
        <v>9943</v>
      </c>
      <c r="F711" s="104">
        <v>5.0999999999999996</v>
      </c>
      <c r="G711" s="101" t="s">
        <v>704</v>
      </c>
      <c r="H711" s="101" t="s">
        <v>5878</v>
      </c>
      <c r="I711" s="101">
        <v>2011</v>
      </c>
      <c r="J711" s="101"/>
      <c r="K711" s="90">
        <v>6250655848</v>
      </c>
      <c r="L711" s="90">
        <f>IF(K711/1024 &gt;1,K711/1024," ")</f>
        <v>6104156.1015625</v>
      </c>
      <c r="M711" s="90">
        <f>IF(K711/1048576 &gt;1,K711/1048576," ")</f>
        <v>5961.0899429321289</v>
      </c>
      <c r="N711" s="91">
        <f>IF(K711&gt;999999999,K711/1073741824," ")</f>
        <v>5.8213768973946571</v>
      </c>
      <c r="O711" s="194" t="s">
        <v>18158</v>
      </c>
      <c r="P711" s="197" t="s">
        <v>19142</v>
      </c>
    </row>
    <row r="712" spans="2:16" ht="20.100000000000001" customHeight="1" x14ac:dyDescent="0.3">
      <c r="B712" s="101">
        <v>702</v>
      </c>
      <c r="C712" s="12" t="s">
        <v>42661</v>
      </c>
      <c r="D712" s="177" t="s">
        <v>42657</v>
      </c>
      <c r="E712" s="36" t="s">
        <v>42658</v>
      </c>
      <c r="F712" s="152">
        <v>5.8</v>
      </c>
      <c r="G712" s="13" t="s">
        <v>704</v>
      </c>
      <c r="H712" s="13" t="s">
        <v>3740</v>
      </c>
      <c r="I712" s="145">
        <v>2022</v>
      </c>
      <c r="J712" s="12"/>
      <c r="K712" s="45">
        <v>9449525248</v>
      </c>
      <c r="L712" s="90">
        <f>IF(K712/1024 &gt;1,K712/1024," ")</f>
        <v>9228052</v>
      </c>
      <c r="M712" s="90">
        <f>IF(K712/1048576 &gt;1,K712/1048576," ")</f>
        <v>9011.76953125</v>
      </c>
      <c r="N712" s="91">
        <f>IF(K712&gt;999999999,K712/1073741824," ")</f>
        <v>8.8005561828613281</v>
      </c>
      <c r="O712" s="223" t="s">
        <v>42659</v>
      </c>
      <c r="P712" s="198" t="s">
        <v>42660</v>
      </c>
    </row>
    <row r="713" spans="2:16" ht="20.100000000000001" customHeight="1" x14ac:dyDescent="0.3">
      <c r="B713" s="101">
        <v>703</v>
      </c>
      <c r="C713" s="112" t="s">
        <v>34917</v>
      </c>
      <c r="D713" s="161" t="s">
        <v>7143</v>
      </c>
      <c r="E713" s="254" t="s">
        <v>9944</v>
      </c>
      <c r="F713" s="99">
        <v>5.3</v>
      </c>
      <c r="G713" s="99" t="s">
        <v>704</v>
      </c>
      <c r="H713" s="105" t="s">
        <v>5878</v>
      </c>
      <c r="I713" s="101">
        <v>2016</v>
      </c>
      <c r="J713" s="101"/>
      <c r="K713" s="90">
        <v>3981591721</v>
      </c>
      <c r="L713" s="90">
        <f>IF(K713/1024 &gt;1,K713/1024," ")</f>
        <v>3888273.1650390625</v>
      </c>
      <c r="M713" s="90">
        <f>IF(K713/1048576 &gt;1,K713/1048576," ")</f>
        <v>3797.1417627334595</v>
      </c>
      <c r="N713" s="91">
        <f>IF(K713&gt;999999999,K713/1073741824," ")</f>
        <v>3.708146252669394</v>
      </c>
      <c r="O713" s="194" t="s">
        <v>17962</v>
      </c>
      <c r="P713" s="197" t="s">
        <v>19143</v>
      </c>
    </row>
    <row r="714" spans="2:16" ht="20.100000000000001" customHeight="1" x14ac:dyDescent="0.3">
      <c r="B714" s="101">
        <v>704</v>
      </c>
      <c r="C714" s="20" t="s">
        <v>34918</v>
      </c>
      <c r="D714" s="157" t="s">
        <v>8857</v>
      </c>
      <c r="E714" s="254" t="s">
        <v>9945</v>
      </c>
      <c r="F714" s="81">
        <v>4.9000000000000004</v>
      </c>
      <c r="G714" s="13" t="s">
        <v>704</v>
      </c>
      <c r="H714" s="13" t="s">
        <v>3744</v>
      </c>
      <c r="I714" s="79">
        <v>2020</v>
      </c>
      <c r="J714" s="79"/>
      <c r="K714" s="73">
        <v>5091819520</v>
      </c>
      <c r="L714" s="90">
        <f>IF(K714/1024 &gt;1,K714/1024," ")</f>
        <v>4972480</v>
      </c>
      <c r="M714" s="90">
        <f>IF(K714/1048576 &gt;1,K714/1048576," ")</f>
        <v>4855.9375</v>
      </c>
      <c r="N714" s="91">
        <f>IF(K714&gt;999999999,K714/1073741824," ")</f>
        <v>4.74212646484375</v>
      </c>
      <c r="O714" s="194" t="s">
        <v>18159</v>
      </c>
      <c r="P714" s="197" t="s">
        <v>19144</v>
      </c>
    </row>
    <row r="715" spans="2:16" ht="20.100000000000001" customHeight="1" x14ac:dyDescent="0.3">
      <c r="B715" s="101">
        <v>705</v>
      </c>
      <c r="C715" s="103" t="s">
        <v>34919</v>
      </c>
      <c r="D715" s="168" t="s">
        <v>6472</v>
      </c>
      <c r="E715" s="36" t="s">
        <v>9946</v>
      </c>
      <c r="F715" s="99">
        <v>4.5999999999999996</v>
      </c>
      <c r="G715" s="99" t="s">
        <v>704</v>
      </c>
      <c r="H715" s="101" t="s">
        <v>4766</v>
      </c>
      <c r="I715" s="101">
        <v>2015</v>
      </c>
      <c r="J715" s="101"/>
      <c r="K715" s="90">
        <v>3688645907</v>
      </c>
      <c r="L715" s="90">
        <f>IF(K715/1024 &gt;1,K715/1024," ")</f>
        <v>3602193.2685546875</v>
      </c>
      <c r="M715" s="90">
        <f>IF(K715/1048576 &gt;1,K715/1048576," ")</f>
        <v>3517.766863822937</v>
      </c>
      <c r="N715" s="91">
        <f>IF(K715&gt;999999999,K715/1073741824," ")</f>
        <v>3.4353192029520869</v>
      </c>
      <c r="O715" s="194" t="s">
        <v>18160</v>
      </c>
      <c r="P715" s="197" t="s">
        <v>19145</v>
      </c>
    </row>
    <row r="716" spans="2:16" ht="20.100000000000001" customHeight="1" x14ac:dyDescent="0.3">
      <c r="B716" s="101">
        <v>706</v>
      </c>
      <c r="C716" s="102" t="s">
        <v>34920</v>
      </c>
      <c r="D716" s="159" t="s">
        <v>2917</v>
      </c>
      <c r="E716" s="36" t="s">
        <v>9947</v>
      </c>
      <c r="F716" s="104">
        <v>6.9</v>
      </c>
      <c r="G716" s="13" t="s">
        <v>704</v>
      </c>
      <c r="H716" s="13" t="s">
        <v>5878</v>
      </c>
      <c r="I716" s="101">
        <v>2001</v>
      </c>
      <c r="J716" s="101"/>
      <c r="K716" s="73">
        <v>3116269568</v>
      </c>
      <c r="L716" s="90">
        <f>IF(K716/1024 &gt;1,K716/1024," ")</f>
        <v>3043232</v>
      </c>
      <c r="M716" s="90">
        <f>IF(K716/1048576 &gt;1,K716/1048576," ")</f>
        <v>2971.90625</v>
      </c>
      <c r="N716" s="91">
        <f>IF(K716&gt;999999999,K716/1073741824," ")</f>
        <v>2.902252197265625</v>
      </c>
      <c r="O716" s="194" t="s">
        <v>18161</v>
      </c>
      <c r="P716" s="197" t="s">
        <v>19146</v>
      </c>
    </row>
    <row r="717" spans="2:16" ht="20.100000000000001" customHeight="1" x14ac:dyDescent="0.3">
      <c r="B717" s="101">
        <v>707</v>
      </c>
      <c r="C717" s="20" t="s">
        <v>34030</v>
      </c>
      <c r="D717" s="177" t="s">
        <v>33016</v>
      </c>
      <c r="E717" s="36" t="s">
        <v>33017</v>
      </c>
      <c r="F717" s="49">
        <v>6.3</v>
      </c>
      <c r="G717" s="13" t="s">
        <v>704</v>
      </c>
      <c r="H717" s="13" t="s">
        <v>33020</v>
      </c>
      <c r="I717" s="9">
        <v>2021</v>
      </c>
      <c r="J717" s="9"/>
      <c r="K717" s="45">
        <v>4956467200</v>
      </c>
      <c r="L717" s="90">
        <f>IF(K717/1024 &gt;1,K717/1024," ")</f>
        <v>4840300</v>
      </c>
      <c r="M717" s="90">
        <f>IF(K717/1048576 &gt;1,K717/1048576," ")</f>
        <v>4726.85546875</v>
      </c>
      <c r="N717" s="91">
        <f>IF(K717&gt;999999999,K717/1073741824," ")</f>
        <v>4.6160697937011719</v>
      </c>
      <c r="O717" s="223" t="s">
        <v>33018</v>
      </c>
      <c r="P717" s="198" t="s">
        <v>33019</v>
      </c>
    </row>
    <row r="718" spans="2:16" ht="20.100000000000001" customHeight="1" x14ac:dyDescent="0.3">
      <c r="B718" s="101">
        <v>708</v>
      </c>
      <c r="C718" s="118" t="s">
        <v>34921</v>
      </c>
      <c r="D718" s="159" t="s">
        <v>3963</v>
      </c>
      <c r="E718" s="254" t="s">
        <v>10959</v>
      </c>
      <c r="F718" s="104">
        <v>6.9</v>
      </c>
      <c r="G718" s="101" t="s">
        <v>704</v>
      </c>
      <c r="H718" s="101" t="s">
        <v>3744</v>
      </c>
      <c r="I718" s="101">
        <v>2013</v>
      </c>
      <c r="J718" s="101"/>
      <c r="K718" s="90">
        <v>4127542723</v>
      </c>
      <c r="L718" s="90">
        <f>IF(K718/1024 &gt;1,K718/1024," ")</f>
        <v>4030803.4404296875</v>
      </c>
      <c r="M718" s="90">
        <f>IF(K718/1048576 &gt;1,K718/1048576," ")</f>
        <v>3936.3314847946167</v>
      </c>
      <c r="N718" s="91">
        <f>IF(K718&gt;999999999,K718/1073741824," ")</f>
        <v>3.8440737156197429</v>
      </c>
      <c r="O718" s="194" t="s">
        <v>18163</v>
      </c>
      <c r="P718" s="197" t="s">
        <v>31033</v>
      </c>
    </row>
    <row r="719" spans="2:16" ht="20.100000000000001" customHeight="1" x14ac:dyDescent="0.3">
      <c r="B719" s="101">
        <v>709</v>
      </c>
      <c r="C719" s="112" t="s">
        <v>34922</v>
      </c>
      <c r="D719" s="161" t="s">
        <v>7251</v>
      </c>
      <c r="E719" s="36" t="s">
        <v>10960</v>
      </c>
      <c r="F719" s="99">
        <v>6.7</v>
      </c>
      <c r="G719" s="99" t="s">
        <v>704</v>
      </c>
      <c r="H719" s="101" t="s">
        <v>5871</v>
      </c>
      <c r="I719" s="101">
        <v>2016</v>
      </c>
      <c r="J719" s="101"/>
      <c r="K719" s="90">
        <v>3654272047</v>
      </c>
      <c r="L719" s="90">
        <f>IF(K719/1024 &gt;1,K719/1024," ")</f>
        <v>3568625.0458984375</v>
      </c>
      <c r="M719" s="90">
        <f>IF(K719/1048576 &gt;1,K719/1048576," ")</f>
        <v>3484.9853963851929</v>
      </c>
      <c r="N719" s="91">
        <f>IF(K719&gt;999999999,K719/1073741824," ")</f>
        <v>3.4033060511574149</v>
      </c>
      <c r="O719" s="194" t="s">
        <v>18164</v>
      </c>
      <c r="P719" s="197" t="s">
        <v>19148</v>
      </c>
    </row>
    <row r="720" spans="2:16" ht="20.100000000000001" customHeight="1" x14ac:dyDescent="0.3">
      <c r="B720" s="101">
        <v>710</v>
      </c>
      <c r="C720" s="102" t="s">
        <v>34923</v>
      </c>
      <c r="D720" s="160" t="s">
        <v>5328</v>
      </c>
      <c r="E720" s="36" t="s">
        <v>10961</v>
      </c>
      <c r="F720" s="104">
        <v>6.3</v>
      </c>
      <c r="G720" s="101" t="s">
        <v>704</v>
      </c>
      <c r="H720" s="105" t="s">
        <v>3757</v>
      </c>
      <c r="I720" s="101">
        <v>2013</v>
      </c>
      <c r="J720" s="101"/>
      <c r="K720" s="90">
        <v>3657429694</v>
      </c>
      <c r="L720" s="90">
        <f>IF(K720/1024 &gt;1,K720/1024," ")</f>
        <v>3571708.685546875</v>
      </c>
      <c r="M720" s="90">
        <f>IF(K720/1048576 &gt;1,K720/1048576," ")</f>
        <v>3487.9967632293701</v>
      </c>
      <c r="N720" s="91">
        <f>IF(K720&gt;999999999,K720/1073741824," ")</f>
        <v>3.4062468390911818</v>
      </c>
      <c r="O720" s="194" t="s">
        <v>18165</v>
      </c>
      <c r="P720" s="197" t="s">
        <v>19149</v>
      </c>
    </row>
    <row r="721" spans="2:16" ht="20.100000000000001" customHeight="1" x14ac:dyDescent="0.3">
      <c r="B721" s="101">
        <v>711</v>
      </c>
      <c r="C721" s="20" t="s">
        <v>34924</v>
      </c>
      <c r="D721" s="157" t="s">
        <v>8918</v>
      </c>
      <c r="E721" s="36" t="s">
        <v>10962</v>
      </c>
      <c r="F721" s="81">
        <v>5.9</v>
      </c>
      <c r="G721" s="13" t="s">
        <v>704</v>
      </c>
      <c r="H721" s="13" t="s">
        <v>4373</v>
      </c>
      <c r="I721" s="79">
        <v>2019</v>
      </c>
      <c r="J721" s="79"/>
      <c r="K721" s="73">
        <v>3738415104</v>
      </c>
      <c r="L721" s="90">
        <f>IF(K721/1024 &gt;1,K721/1024," ")</f>
        <v>3650796</v>
      </c>
      <c r="M721" s="90">
        <f>IF(K721/1048576 &gt;1,K721/1048576," ")</f>
        <v>3565.23046875</v>
      </c>
      <c r="N721" s="91">
        <f>IF(K721&gt;999999999,K721/1073741824," ")</f>
        <v>3.4816703796386719</v>
      </c>
      <c r="O721" s="194" t="s">
        <v>18166</v>
      </c>
      <c r="P721" s="197" t="s">
        <v>19150</v>
      </c>
    </row>
    <row r="722" spans="2:16" ht="20.100000000000001" customHeight="1" x14ac:dyDescent="0.3">
      <c r="B722" s="101">
        <v>712</v>
      </c>
      <c r="C722" s="109" t="s">
        <v>34925</v>
      </c>
      <c r="D722" s="159" t="s">
        <v>3352</v>
      </c>
      <c r="E722" s="254" t="s">
        <v>10963</v>
      </c>
      <c r="F722" s="104">
        <v>6.9</v>
      </c>
      <c r="G722" s="13" t="s">
        <v>704</v>
      </c>
      <c r="H722" s="13" t="s">
        <v>4114</v>
      </c>
      <c r="I722" s="101">
        <v>2010</v>
      </c>
      <c r="J722" s="101"/>
      <c r="K722" s="73">
        <v>2665390080</v>
      </c>
      <c r="L722" s="90">
        <f>IF(K722/1024 &gt;1,K722/1024," ")</f>
        <v>2602920</v>
      </c>
      <c r="M722" s="90">
        <f>IF(K722/1048576 &gt;1,K722/1048576," ")</f>
        <v>2541.9140625</v>
      </c>
      <c r="N722" s="91">
        <f>IF(K722&gt;999999999,K722/1073741824," ")</f>
        <v>2.4823379516601563</v>
      </c>
      <c r="O722" s="194" t="s">
        <v>18167</v>
      </c>
      <c r="P722" s="197" t="s">
        <v>31034</v>
      </c>
    </row>
    <row r="723" spans="2:16" ht="20.100000000000001" customHeight="1" x14ac:dyDescent="0.3">
      <c r="B723" s="101">
        <v>713</v>
      </c>
      <c r="C723" s="102" t="s">
        <v>34927</v>
      </c>
      <c r="D723" s="160" t="s">
        <v>5145</v>
      </c>
      <c r="E723" s="254" t="s">
        <v>10966</v>
      </c>
      <c r="F723" s="104">
        <v>6.4</v>
      </c>
      <c r="G723" s="101" t="s">
        <v>704</v>
      </c>
      <c r="H723" s="105" t="s">
        <v>3737</v>
      </c>
      <c r="I723" s="101">
        <v>2006</v>
      </c>
      <c r="J723" s="101"/>
      <c r="K723" s="90">
        <v>2989005510</v>
      </c>
      <c r="L723" s="90">
        <f>IF(K723/1024 &gt;1,K723/1024," ")</f>
        <v>2918950.693359375</v>
      </c>
      <c r="M723" s="90">
        <f>IF(K723/1048576 &gt;1,K723/1048576," ")</f>
        <v>2850.5377864837646</v>
      </c>
      <c r="N723" s="91">
        <f>IF(K723&gt;999999999,K723/1073741824," ")</f>
        <v>2.7837283071130514</v>
      </c>
      <c r="O723" s="194" t="s">
        <v>18170</v>
      </c>
      <c r="P723" s="197" t="s">
        <v>19153</v>
      </c>
    </row>
    <row r="724" spans="2:16" ht="20.100000000000001" customHeight="1" x14ac:dyDescent="0.3">
      <c r="B724" s="101">
        <v>714</v>
      </c>
      <c r="C724" s="109" t="s">
        <v>34926</v>
      </c>
      <c r="D724" s="160" t="s">
        <v>1930</v>
      </c>
      <c r="E724" s="254" t="s">
        <v>10965</v>
      </c>
      <c r="F724" s="104">
        <v>4.5999999999999996</v>
      </c>
      <c r="G724" s="94" t="s">
        <v>704</v>
      </c>
      <c r="H724" s="94" t="s">
        <v>3743</v>
      </c>
      <c r="I724" s="101">
        <v>2007</v>
      </c>
      <c r="J724" s="101"/>
      <c r="K724" s="108">
        <v>2134521719</v>
      </c>
      <c r="L724" s="90">
        <f>IF(K724/1024 &gt;1,K724/1024," ")</f>
        <v>2084493.8662109375</v>
      </c>
      <c r="M724" s="90">
        <f>IF(K724/1048576 &gt;1,K724/1048576," ")</f>
        <v>2035.6385412216187</v>
      </c>
      <c r="N724" s="91">
        <f>IF(K724&gt;999999999,K724/1073741824," ")</f>
        <v>1.987928262911737</v>
      </c>
      <c r="O724" s="194" t="s">
        <v>18169</v>
      </c>
      <c r="P724" s="197" t="s">
        <v>19152</v>
      </c>
    </row>
    <row r="725" spans="2:16" ht="20.100000000000001" customHeight="1" x14ac:dyDescent="0.3">
      <c r="B725" s="101">
        <v>715</v>
      </c>
      <c r="C725" s="107" t="s">
        <v>34929</v>
      </c>
      <c r="D725" s="161" t="s">
        <v>6260</v>
      </c>
      <c r="E725" s="36" t="s">
        <v>10968</v>
      </c>
      <c r="F725" s="99">
        <v>7</v>
      </c>
      <c r="G725" s="99"/>
      <c r="H725" s="101" t="s">
        <v>5877</v>
      </c>
      <c r="I725" s="101">
        <v>1962</v>
      </c>
      <c r="J725" s="101"/>
      <c r="K725" s="90">
        <v>7954078542</v>
      </c>
      <c r="L725" s="90">
        <f>IF(K725/1024 &gt;1,K725/1024," ")</f>
        <v>7767654.826171875</v>
      </c>
      <c r="M725" s="90">
        <f>IF(K725/1048576 &gt;1,K725/1048576," ")</f>
        <v>7585.6004161834717</v>
      </c>
      <c r="N725" s="91">
        <f>IF(K725&gt;999999999,K725/1073741824," ")</f>
        <v>7.4078129064291716</v>
      </c>
      <c r="O725" s="194" t="s">
        <v>18172</v>
      </c>
      <c r="P725" s="197" t="s">
        <v>19155</v>
      </c>
    </row>
    <row r="726" spans="2:16" ht="20.100000000000001" customHeight="1" x14ac:dyDescent="0.3">
      <c r="B726" s="101">
        <v>716</v>
      </c>
      <c r="C726" s="12" t="s">
        <v>34772</v>
      </c>
      <c r="D726" s="160" t="s">
        <v>1300</v>
      </c>
      <c r="E726" s="254" t="s">
        <v>10969</v>
      </c>
      <c r="F726" s="104">
        <v>4</v>
      </c>
      <c r="G726" s="94"/>
      <c r="H726" s="94" t="s">
        <v>4084</v>
      </c>
      <c r="I726" s="101">
        <v>2005</v>
      </c>
      <c r="J726" s="101"/>
      <c r="K726" s="90">
        <v>734228480</v>
      </c>
      <c r="L726" s="90">
        <f>IF(K726/1024 &gt;1,K726/1024," ")</f>
        <v>717020</v>
      </c>
      <c r="M726" s="90">
        <f>IF(K726/1048576 &gt;1,K726/1048576," ")</f>
        <v>700.21484375</v>
      </c>
      <c r="N726" s="91" t="str">
        <f>IF(K726&gt;999999999,K726/1073741824," ")</f>
        <v xml:space="preserve"> </v>
      </c>
      <c r="O726" s="194" t="s">
        <v>17577</v>
      </c>
      <c r="P726" s="197" t="s">
        <v>19156</v>
      </c>
    </row>
    <row r="727" spans="2:16" ht="20.100000000000001" customHeight="1" x14ac:dyDescent="0.3">
      <c r="B727" s="101">
        <v>717</v>
      </c>
      <c r="C727" s="20" t="s">
        <v>34930</v>
      </c>
      <c r="D727" s="157" t="s">
        <v>8479</v>
      </c>
      <c r="E727" s="254" t="s">
        <v>10970</v>
      </c>
      <c r="F727" s="81">
        <v>7.3</v>
      </c>
      <c r="G727" s="13" t="s">
        <v>704</v>
      </c>
      <c r="H727" s="13" t="s">
        <v>5878</v>
      </c>
      <c r="I727" s="79">
        <v>2018</v>
      </c>
      <c r="J727" s="79"/>
      <c r="K727" s="73">
        <v>5820784640</v>
      </c>
      <c r="L727" s="90">
        <f>IF(K727/1024 &gt;1,K727/1024," ")</f>
        <v>5684360</v>
      </c>
      <c r="M727" s="90">
        <f>IF(K727/1048576 &gt;1,K727/1048576," ")</f>
        <v>5551.1328125</v>
      </c>
      <c r="N727" s="91">
        <f>IF(K727&gt;999999999,K727/1073741824," ")</f>
        <v>5.4210281372070313</v>
      </c>
      <c r="O727" s="194" t="s">
        <v>18173</v>
      </c>
      <c r="P727" s="197" t="s">
        <v>19157</v>
      </c>
    </row>
    <row r="728" spans="2:16" ht="20.100000000000001" customHeight="1" x14ac:dyDescent="0.3">
      <c r="B728" s="101">
        <v>718</v>
      </c>
      <c r="C728" s="102" t="s">
        <v>34931</v>
      </c>
      <c r="D728" s="159" t="s">
        <v>5300</v>
      </c>
      <c r="E728" s="36" t="s">
        <v>10971</v>
      </c>
      <c r="F728" s="104">
        <v>4.5</v>
      </c>
      <c r="G728" s="101" t="s">
        <v>704</v>
      </c>
      <c r="H728" s="101" t="s">
        <v>5298</v>
      </c>
      <c r="I728" s="101">
        <v>1968</v>
      </c>
      <c r="J728" s="116"/>
      <c r="K728" s="90">
        <v>5519848273</v>
      </c>
      <c r="L728" s="90">
        <f>IF(K728/1024 &gt;1,K728/1024," ")</f>
        <v>5390476.8291015625</v>
      </c>
      <c r="M728" s="90">
        <f>IF(K728/1048576 &gt;1,K728/1048576," ")</f>
        <v>5264.1375284194946</v>
      </c>
      <c r="N728" s="91">
        <f>IF(K728&gt;999999999,K728/1073741824," ")</f>
        <v>5.1407593050971627</v>
      </c>
      <c r="O728" s="194" t="s">
        <v>18174</v>
      </c>
      <c r="P728" s="197" t="s">
        <v>19158</v>
      </c>
    </row>
    <row r="729" spans="2:16" ht="20.100000000000001" customHeight="1" x14ac:dyDescent="0.3">
      <c r="B729" s="101">
        <v>719</v>
      </c>
      <c r="C729" s="12" t="s">
        <v>34932</v>
      </c>
      <c r="D729" s="160" t="s">
        <v>1931</v>
      </c>
      <c r="E729" s="36" t="s">
        <v>10972</v>
      </c>
      <c r="F729" s="104">
        <v>8</v>
      </c>
      <c r="G729" s="13" t="s">
        <v>704</v>
      </c>
      <c r="H729" s="13" t="s">
        <v>6079</v>
      </c>
      <c r="I729" s="101">
        <v>1941</v>
      </c>
      <c r="J729" s="101"/>
      <c r="K729" s="73">
        <v>3309932544</v>
      </c>
      <c r="L729" s="90">
        <f>IF(K729/1024 &gt;1,K729/1024," ")</f>
        <v>3232356</v>
      </c>
      <c r="M729" s="90">
        <f>IF(K729/1048576 &gt;1,K729/1048576," ")</f>
        <v>3156.59765625</v>
      </c>
      <c r="N729" s="91">
        <f>IF(K729&gt;999999999,K729/1073741824," ")</f>
        <v>3.0826148986816406</v>
      </c>
      <c r="O729" s="194" t="s">
        <v>18175</v>
      </c>
      <c r="P729" s="197" t="s">
        <v>19159</v>
      </c>
    </row>
    <row r="730" spans="2:16" ht="20.100000000000001" customHeight="1" x14ac:dyDescent="0.3">
      <c r="B730" s="101">
        <v>720</v>
      </c>
      <c r="C730" s="103" t="s">
        <v>34933</v>
      </c>
      <c r="D730" s="168" t="s">
        <v>6112</v>
      </c>
      <c r="E730" s="254" t="s">
        <v>10973</v>
      </c>
      <c r="F730" s="99">
        <v>2.7</v>
      </c>
      <c r="G730" s="101" t="s">
        <v>704</v>
      </c>
      <c r="H730" s="101" t="s">
        <v>5877</v>
      </c>
      <c r="I730" s="101">
        <v>1984</v>
      </c>
      <c r="J730" s="101"/>
      <c r="K730" s="90">
        <v>1433512189</v>
      </c>
      <c r="L730" s="90">
        <f>IF(K730/1024 &gt;1,K730/1024," ")</f>
        <v>1399914.2470703125</v>
      </c>
      <c r="M730" s="90">
        <f>IF(K730/1048576 &gt;1,K730/1048576," ")</f>
        <v>1367.1037569046021</v>
      </c>
      <c r="N730" s="91">
        <f>IF(K730&gt;999999999,K730/1073741824," ")</f>
        <v>1.3350622626021504</v>
      </c>
      <c r="O730" s="194" t="s">
        <v>17831</v>
      </c>
      <c r="P730" s="197" t="s">
        <v>19160</v>
      </c>
    </row>
    <row r="731" spans="2:16" ht="20.100000000000001" customHeight="1" x14ac:dyDescent="0.3">
      <c r="B731" s="101">
        <v>721</v>
      </c>
      <c r="C731" s="48" t="s">
        <v>34934</v>
      </c>
      <c r="D731" s="157" t="s">
        <v>8651</v>
      </c>
      <c r="E731" s="254" t="s">
        <v>10974</v>
      </c>
      <c r="F731" s="81">
        <v>6</v>
      </c>
      <c r="G731" s="13" t="s">
        <v>704</v>
      </c>
      <c r="H731" s="13" t="s">
        <v>3757</v>
      </c>
      <c r="I731" s="79">
        <v>2017</v>
      </c>
      <c r="J731" s="79"/>
      <c r="K731" s="73">
        <v>5037801472</v>
      </c>
      <c r="L731" s="90">
        <f>IF(K731/1024 &gt;1,K731/1024," ")</f>
        <v>4919728</v>
      </c>
      <c r="M731" s="90">
        <f>IF(K731/1048576 &gt;1,K731/1048576," ")</f>
        <v>4804.421875</v>
      </c>
      <c r="N731" s="91">
        <f>IF(K731&gt;999999999,K731/1073741824," ")</f>
        <v>4.6918182373046875</v>
      </c>
      <c r="O731" s="194" t="s">
        <v>18176</v>
      </c>
      <c r="P731" s="197" t="s">
        <v>19161</v>
      </c>
    </row>
    <row r="732" spans="2:16" ht="20.100000000000001" customHeight="1" x14ac:dyDescent="0.3">
      <c r="B732" s="101">
        <v>722</v>
      </c>
      <c r="C732" s="102" t="s">
        <v>34935</v>
      </c>
      <c r="D732" s="168" t="s">
        <v>6479</v>
      </c>
      <c r="E732" s="254" t="s">
        <v>10975</v>
      </c>
      <c r="F732" s="99">
        <v>5.3</v>
      </c>
      <c r="G732" s="99" t="s">
        <v>704</v>
      </c>
      <c r="H732" s="101" t="s">
        <v>5910</v>
      </c>
      <c r="I732" s="101">
        <v>1943</v>
      </c>
      <c r="J732" s="116"/>
      <c r="K732" s="90">
        <v>3184399691</v>
      </c>
      <c r="L732" s="90">
        <f>IF(K732/1024 &gt;1,K732/1024," ")</f>
        <v>3109765.3232421875</v>
      </c>
      <c r="M732" s="90">
        <f>IF(K732/1048576 &gt;1,K732/1048576," ")</f>
        <v>3036.8801984786987</v>
      </c>
      <c r="N732" s="91">
        <f>IF(K732&gt;999999999,K732/1073741824," ")</f>
        <v>2.9657033188268542</v>
      </c>
      <c r="O732" s="194" t="s">
        <v>18177</v>
      </c>
      <c r="P732" s="197" t="s">
        <v>19162</v>
      </c>
    </row>
    <row r="733" spans="2:16" ht="20.100000000000001" customHeight="1" x14ac:dyDescent="0.3">
      <c r="B733" s="101">
        <v>723</v>
      </c>
      <c r="C733" s="111" t="s">
        <v>34936</v>
      </c>
      <c r="D733" s="168" t="s">
        <v>6447</v>
      </c>
      <c r="E733" s="36" t="s">
        <v>10976</v>
      </c>
      <c r="F733" s="99">
        <v>6.7</v>
      </c>
      <c r="G733" s="99" t="s">
        <v>704</v>
      </c>
      <c r="H733" s="101" t="s">
        <v>5878</v>
      </c>
      <c r="I733" s="101">
        <v>2015</v>
      </c>
      <c r="J733" s="101"/>
      <c r="K733" s="90">
        <v>4764488271</v>
      </c>
      <c r="L733" s="90">
        <f>IF(K733/1024 &gt;1,K733/1024," ")</f>
        <v>4652820.5771484375</v>
      </c>
      <c r="M733" s="90">
        <f>IF(K733/1048576 &gt;1,K733/1048576," ")</f>
        <v>4543.770094871521</v>
      </c>
      <c r="N733" s="91">
        <f>IF(K733&gt;999999999,K733/1073741824," ")</f>
        <v>4.4372754832729697</v>
      </c>
      <c r="O733" s="194" t="s">
        <v>18178</v>
      </c>
      <c r="P733" s="197" t="s">
        <v>19163</v>
      </c>
    </row>
    <row r="734" spans="2:16" ht="20.100000000000001" customHeight="1" x14ac:dyDescent="0.3">
      <c r="B734" s="101">
        <v>724</v>
      </c>
      <c r="C734" s="109" t="s">
        <v>34937</v>
      </c>
      <c r="D734" s="160" t="s">
        <v>1301</v>
      </c>
      <c r="E734" s="36" t="s">
        <v>10977</v>
      </c>
      <c r="F734" s="104">
        <v>7.4</v>
      </c>
      <c r="G734" s="101" t="s">
        <v>704</v>
      </c>
      <c r="H734" s="101" t="s">
        <v>3740</v>
      </c>
      <c r="I734" s="101">
        <v>1967</v>
      </c>
      <c r="J734" s="101"/>
      <c r="K734" s="90">
        <v>4018037860</v>
      </c>
      <c r="L734" s="90">
        <f>IF(K734/1024 &gt;1,K734/1024," ")</f>
        <v>3923865.09765625</v>
      </c>
      <c r="M734" s="90">
        <f>IF(K734/1048576 &gt;1,K734/1048576," ")</f>
        <v>3831.8995094299316</v>
      </c>
      <c r="N734" s="91">
        <f>IF(K734&gt;999999999,K734/1073741824," ")</f>
        <v>3.7420893646776676</v>
      </c>
      <c r="O734" s="194" t="s">
        <v>18179</v>
      </c>
      <c r="P734" s="197" t="s">
        <v>19164</v>
      </c>
    </row>
    <row r="735" spans="2:16" ht="20.100000000000001" customHeight="1" x14ac:dyDescent="0.3">
      <c r="B735" s="101">
        <v>725</v>
      </c>
      <c r="C735" s="125" t="s">
        <v>34938</v>
      </c>
      <c r="D735" s="159" t="s">
        <v>4816</v>
      </c>
      <c r="E735" s="36" t="s">
        <v>10978</v>
      </c>
      <c r="F735" s="104">
        <v>3.6</v>
      </c>
      <c r="G735" s="101" t="s">
        <v>704</v>
      </c>
      <c r="H735" s="101" t="s">
        <v>3745</v>
      </c>
      <c r="I735" s="101">
        <v>2005</v>
      </c>
      <c r="J735" s="101"/>
      <c r="K735" s="90">
        <v>2932106582</v>
      </c>
      <c r="L735" s="90">
        <f>IF(K735/1024 &gt;1,K735/1024," ")</f>
        <v>2863385.333984375</v>
      </c>
      <c r="M735" s="90">
        <f>IF(K735/1048576 &gt;1,K735/1048576," ")</f>
        <v>2796.2747402191162</v>
      </c>
      <c r="N735" s="91">
        <f>IF(K735&gt;999999999,K735/1073741824," ")</f>
        <v>2.7307370509952307</v>
      </c>
      <c r="O735" s="199" t="s">
        <v>17727</v>
      </c>
      <c r="P735" s="197" t="s">
        <v>19165</v>
      </c>
    </row>
    <row r="736" spans="2:16" ht="20.100000000000001" customHeight="1" x14ac:dyDescent="0.3">
      <c r="B736" s="101">
        <v>726</v>
      </c>
      <c r="C736" s="103" t="s">
        <v>34939</v>
      </c>
      <c r="D736" s="159" t="s">
        <v>5360</v>
      </c>
      <c r="E736" s="36" t="s">
        <v>10979</v>
      </c>
      <c r="F736" s="104">
        <v>7.2</v>
      </c>
      <c r="G736" s="101" t="s">
        <v>704</v>
      </c>
      <c r="H736" s="101" t="s">
        <v>3743</v>
      </c>
      <c r="I736" s="101">
        <v>1997</v>
      </c>
      <c r="J736" s="101"/>
      <c r="K736" s="90">
        <v>4165794769</v>
      </c>
      <c r="L736" s="90">
        <f>IF(K736/1024 &gt;1,K736/1024," ")</f>
        <v>4068158.9541015625</v>
      </c>
      <c r="M736" s="90">
        <f>IF(K736/1048576 &gt;1,K736/1048576," ")</f>
        <v>3972.8114786148071</v>
      </c>
      <c r="N736" s="91">
        <f>IF(K736&gt;999999999,K736/1073741824," ")</f>
        <v>3.8796987095847726</v>
      </c>
      <c r="O736" s="194" t="s">
        <v>18180</v>
      </c>
      <c r="P736" s="197" t="s">
        <v>19166</v>
      </c>
    </row>
    <row r="737" spans="2:16" ht="20.100000000000001" customHeight="1" x14ac:dyDescent="0.3">
      <c r="B737" s="101">
        <v>727</v>
      </c>
      <c r="C737" s="102" t="s">
        <v>34940</v>
      </c>
      <c r="D737" s="159" t="s">
        <v>4950</v>
      </c>
      <c r="E737" s="36" t="s">
        <v>10980</v>
      </c>
      <c r="F737" s="104">
        <v>3.7</v>
      </c>
      <c r="G737" s="101" t="s">
        <v>704</v>
      </c>
      <c r="H737" s="101" t="s">
        <v>4423</v>
      </c>
      <c r="I737" s="101">
        <v>1992</v>
      </c>
      <c r="J737" s="101"/>
      <c r="K737" s="90">
        <v>5176715517</v>
      </c>
      <c r="L737" s="90">
        <f>IF(K737/1024 &gt;1,K737/1024," ")</f>
        <v>5055386.2470703125</v>
      </c>
      <c r="M737" s="90">
        <f>IF(K737/1048576 &gt;1,K737/1048576," ")</f>
        <v>4936.9006319046021</v>
      </c>
      <c r="N737" s="91">
        <f>IF(K737&gt;999999999,K737/1073741824," ")</f>
        <v>4.8211920233443379</v>
      </c>
      <c r="O737" s="194" t="s">
        <v>17766</v>
      </c>
      <c r="P737" s="197" t="s">
        <v>19167</v>
      </c>
    </row>
    <row r="738" spans="2:16" ht="20.100000000000001" customHeight="1" x14ac:dyDescent="0.3">
      <c r="B738" s="101">
        <v>728</v>
      </c>
      <c r="C738" s="48" t="s">
        <v>34941</v>
      </c>
      <c r="D738" s="175" t="s">
        <v>8617</v>
      </c>
      <c r="E738" s="36" t="s">
        <v>10983</v>
      </c>
      <c r="F738" s="81">
        <v>6.5</v>
      </c>
      <c r="G738" s="13"/>
      <c r="H738" s="13" t="s">
        <v>5878</v>
      </c>
      <c r="I738" s="79">
        <v>2018</v>
      </c>
      <c r="J738" s="79"/>
      <c r="K738" s="73">
        <v>5534601216</v>
      </c>
      <c r="L738" s="90">
        <f>IF(K738/1024 &gt;1,K738/1024," ")</f>
        <v>5404884</v>
      </c>
      <c r="M738" s="90">
        <f>IF(K738/1048576 &gt;1,K738/1048576," ")</f>
        <v>5278.20703125</v>
      </c>
      <c r="N738" s="91">
        <f>IF(K738&gt;999999999,K738/1073741824," ")</f>
        <v>5.1544990539550781</v>
      </c>
      <c r="O738" s="194" t="s">
        <v>18183</v>
      </c>
      <c r="P738" s="197" t="s">
        <v>19168</v>
      </c>
    </row>
    <row r="739" spans="2:16" ht="20.100000000000001" customHeight="1" x14ac:dyDescent="0.3">
      <c r="B739" s="101">
        <v>729</v>
      </c>
      <c r="C739" s="12" t="s">
        <v>42550</v>
      </c>
      <c r="D739" s="167" t="s">
        <v>32906</v>
      </c>
      <c r="E739" s="36" t="s">
        <v>32907</v>
      </c>
      <c r="F739" s="131">
        <v>5.0999999999999996</v>
      </c>
      <c r="G739" s="13"/>
      <c r="H739" s="13" t="s">
        <v>3740</v>
      </c>
      <c r="I739" s="133">
        <v>2021</v>
      </c>
      <c r="J739" s="74"/>
      <c r="K739" s="73">
        <v>4683272192</v>
      </c>
      <c r="L739" s="90">
        <f>IF(K739/1024 &gt;1,K739/1024," ")</f>
        <v>4573508</v>
      </c>
      <c r="M739" s="90">
        <f>IF(K739/1048576 &gt;1,K739/1048576," ")</f>
        <v>4466.31640625</v>
      </c>
      <c r="N739" s="91">
        <f>IF(K739&gt;999999999,K739/1073741824," ")</f>
        <v>4.3616371154785156</v>
      </c>
      <c r="O739" s="223" t="s">
        <v>32908</v>
      </c>
      <c r="P739" s="198" t="s">
        <v>32909</v>
      </c>
    </row>
    <row r="740" spans="2:16" ht="20.100000000000001" customHeight="1" x14ac:dyDescent="0.3">
      <c r="B740" s="101">
        <v>730</v>
      </c>
      <c r="C740" s="20" t="s">
        <v>34942</v>
      </c>
      <c r="D740" s="157" t="s">
        <v>8289</v>
      </c>
      <c r="E740" s="36" t="s">
        <v>10984</v>
      </c>
      <c r="F740" s="81">
        <v>6.5</v>
      </c>
      <c r="G740" s="13" t="s">
        <v>704</v>
      </c>
      <c r="H740" s="13" t="s">
        <v>4081</v>
      </c>
      <c r="I740" s="79">
        <v>2017</v>
      </c>
      <c r="J740" s="83"/>
      <c r="K740" s="73">
        <v>4779868160</v>
      </c>
      <c r="L740" s="90">
        <f>IF(K740/1024 &gt;1,K740/1024," ")</f>
        <v>4667840</v>
      </c>
      <c r="M740" s="90">
        <f>IF(K740/1048576 &gt;1,K740/1048576," ")</f>
        <v>4558.4375</v>
      </c>
      <c r="N740" s="91">
        <f>IF(K740&gt;999999999,K740/1073741824," ")</f>
        <v>4.45159912109375</v>
      </c>
      <c r="O740" s="194" t="s">
        <v>18184</v>
      </c>
      <c r="P740" s="197" t="s">
        <v>19169</v>
      </c>
    </row>
    <row r="741" spans="2:16" ht="20.100000000000001" customHeight="1" x14ac:dyDescent="0.3">
      <c r="B741" s="101">
        <v>731</v>
      </c>
      <c r="C741" s="112" t="s">
        <v>34943</v>
      </c>
      <c r="D741" s="168" t="s">
        <v>7144</v>
      </c>
      <c r="E741" s="36" t="s">
        <v>10985</v>
      </c>
      <c r="F741" s="99">
        <v>6.6</v>
      </c>
      <c r="G741" s="99" t="s">
        <v>704</v>
      </c>
      <c r="H741" s="101" t="s">
        <v>5871</v>
      </c>
      <c r="I741" s="101">
        <v>2015</v>
      </c>
      <c r="J741" s="101"/>
      <c r="K741" s="90">
        <v>4409100201</v>
      </c>
      <c r="L741" s="90">
        <f>IF(K741/1024 &gt;1,K741/1024," ")</f>
        <v>4305761.9150390625</v>
      </c>
      <c r="M741" s="90">
        <f>IF(K741/1048576 &gt;1,K741/1048576," ")</f>
        <v>4204.8456201553345</v>
      </c>
      <c r="N741" s="91">
        <f>IF(K741&gt;999999999,K741/1073741824," ")</f>
        <v>4.1062945509329438</v>
      </c>
      <c r="O741" s="194" t="s">
        <v>18185</v>
      </c>
      <c r="P741" s="197" t="s">
        <v>19170</v>
      </c>
    </row>
    <row r="742" spans="2:16" ht="20.100000000000001" customHeight="1" x14ac:dyDescent="0.3">
      <c r="B742" s="101">
        <v>732</v>
      </c>
      <c r="C742" s="20" t="s">
        <v>34944</v>
      </c>
      <c r="D742" s="157" t="s">
        <v>32667</v>
      </c>
      <c r="E742" s="36" t="s">
        <v>32668</v>
      </c>
      <c r="F742" s="81">
        <v>5.3</v>
      </c>
      <c r="G742" s="13"/>
      <c r="H742" s="13" t="s">
        <v>3744</v>
      </c>
      <c r="I742" s="79">
        <v>2020</v>
      </c>
      <c r="J742" s="79"/>
      <c r="K742" s="73">
        <v>4385701888</v>
      </c>
      <c r="L742" s="90">
        <f>IF(K742/1024 &gt;1,K742/1024," ")</f>
        <v>4282912</v>
      </c>
      <c r="M742" s="90">
        <f>IF(K742/1048576 &gt;1,K742/1048576," ")</f>
        <v>4182.53125</v>
      </c>
      <c r="N742" s="91">
        <f>IF(K742&gt;999999999,K742/1073741824," ")</f>
        <v>4.084503173828125</v>
      </c>
      <c r="O742" s="223" t="s">
        <v>32669</v>
      </c>
      <c r="P742" s="198" t="s">
        <v>32670</v>
      </c>
    </row>
    <row r="743" spans="2:16" ht="20.100000000000001" customHeight="1" x14ac:dyDescent="0.3">
      <c r="B743" s="101">
        <v>733</v>
      </c>
      <c r="C743" s="102" t="s">
        <v>34946</v>
      </c>
      <c r="D743" s="159" t="s">
        <v>4740</v>
      </c>
      <c r="E743" s="254" t="s">
        <v>10986</v>
      </c>
      <c r="F743" s="104">
        <v>7.1</v>
      </c>
      <c r="G743" s="101"/>
      <c r="H743" s="101" t="s">
        <v>4737</v>
      </c>
      <c r="I743" s="101">
        <v>1932</v>
      </c>
      <c r="J743" s="101"/>
      <c r="K743" s="90">
        <v>4355339539</v>
      </c>
      <c r="L743" s="90">
        <f>IF(K743/1024 &gt;1,K743/1024," ")</f>
        <v>4253261.2685546875</v>
      </c>
      <c r="M743" s="90">
        <f>IF(K743/1048576 &gt;1,K743/1048576," ")</f>
        <v>4153.575457572937</v>
      </c>
      <c r="N743" s="91">
        <f>IF(K743&gt;999999999,K743/1073741824," ")</f>
        <v>4.0562260327860713</v>
      </c>
      <c r="O743" s="199" t="s">
        <v>17521</v>
      </c>
      <c r="P743" s="197" t="s">
        <v>19171</v>
      </c>
    </row>
    <row r="744" spans="2:16" ht="20.100000000000001" customHeight="1" x14ac:dyDescent="0.3">
      <c r="B744" s="101">
        <v>734</v>
      </c>
      <c r="C744" s="102" t="s">
        <v>34947</v>
      </c>
      <c r="D744" s="159" t="s">
        <v>4940</v>
      </c>
      <c r="E744" s="254" t="s">
        <v>10987</v>
      </c>
      <c r="F744" s="104">
        <v>7.3</v>
      </c>
      <c r="G744" s="101" t="s">
        <v>704</v>
      </c>
      <c r="H744" s="101" t="s">
        <v>3756</v>
      </c>
      <c r="I744" s="101">
        <v>2014</v>
      </c>
      <c r="J744" s="101"/>
      <c r="K744" s="90">
        <v>4830139022</v>
      </c>
      <c r="L744" s="90">
        <f>IF(K744/1024 &gt;1,K744/1024," ")</f>
        <v>4716932.638671875</v>
      </c>
      <c r="M744" s="90">
        <f>IF(K744/1048576 &gt;1,K744/1048576," ")</f>
        <v>4606.3795299530029</v>
      </c>
      <c r="N744" s="91">
        <f>IF(K744&gt;999999999,K744/1073741824," ")</f>
        <v>4.4984175097197294</v>
      </c>
      <c r="O744" s="194" t="s">
        <v>18186</v>
      </c>
      <c r="P744" s="197" t="s">
        <v>19172</v>
      </c>
    </row>
    <row r="745" spans="2:16" ht="20.100000000000001" customHeight="1" x14ac:dyDescent="0.3">
      <c r="B745" s="101">
        <v>735</v>
      </c>
      <c r="C745" s="109" t="s">
        <v>34948</v>
      </c>
      <c r="D745" s="160" t="s">
        <v>1816</v>
      </c>
      <c r="E745" s="36" t="s">
        <v>10988</v>
      </c>
      <c r="F745" s="104">
        <v>7.2</v>
      </c>
      <c r="G745" s="99" t="s">
        <v>704</v>
      </c>
      <c r="H745" s="101" t="s">
        <v>5871</v>
      </c>
      <c r="I745" s="101">
        <v>1999</v>
      </c>
      <c r="J745" s="101"/>
      <c r="K745" s="90">
        <v>2506954346</v>
      </c>
      <c r="L745" s="90">
        <f>IF(K745/1024 &gt;1,K745/1024," ")</f>
        <v>2448197.603515625</v>
      </c>
      <c r="M745" s="90">
        <f>IF(K745/1048576 &gt;1,K745/1048576," ")</f>
        <v>2390.8179721832275</v>
      </c>
      <c r="N745" s="91">
        <f>IF(K745&gt;999999999,K745/1073741824," ")</f>
        <v>2.3347831759601831</v>
      </c>
      <c r="O745" s="194" t="s">
        <v>18187</v>
      </c>
      <c r="P745" s="197" t="s">
        <v>19173</v>
      </c>
    </row>
    <row r="746" spans="2:16" ht="20.100000000000001" customHeight="1" x14ac:dyDescent="0.3">
      <c r="B746" s="101">
        <v>736</v>
      </c>
      <c r="C746" s="102" t="s">
        <v>34949</v>
      </c>
      <c r="D746" s="163" t="s">
        <v>5836</v>
      </c>
      <c r="E746" s="36" t="s">
        <v>10989</v>
      </c>
      <c r="F746" s="104">
        <v>5.4</v>
      </c>
      <c r="G746" s="101" t="s">
        <v>704</v>
      </c>
      <c r="H746" s="101" t="s">
        <v>3737</v>
      </c>
      <c r="I746" s="101">
        <v>1975</v>
      </c>
      <c r="J746" s="101"/>
      <c r="K746" s="90">
        <v>3171738190</v>
      </c>
      <c r="L746" s="90">
        <f>IF(K746/1024 &gt;1,K746/1024," ")</f>
        <v>3097400.576171875</v>
      </c>
      <c r="M746" s="90">
        <f>IF(K746/1048576 &gt;1,K746/1048576," ")</f>
        <v>3024.8052501678467</v>
      </c>
      <c r="N746" s="91">
        <f>IF(K746&gt;999999999,K746/1073741824," ")</f>
        <v>2.9539113771170378</v>
      </c>
      <c r="O746" s="194" t="s">
        <v>18188</v>
      </c>
      <c r="P746" s="197" t="s">
        <v>19174</v>
      </c>
    </row>
    <row r="747" spans="2:16" ht="20.100000000000001" customHeight="1" x14ac:dyDescent="0.3">
      <c r="B747" s="101">
        <v>737</v>
      </c>
      <c r="C747" s="84" t="s">
        <v>34950</v>
      </c>
      <c r="D747" s="157" t="s">
        <v>7777</v>
      </c>
      <c r="E747" s="36" t="s">
        <v>10990</v>
      </c>
      <c r="F747" s="81">
        <v>5.2</v>
      </c>
      <c r="G747" s="81"/>
      <c r="H747" s="82" t="s">
        <v>5878</v>
      </c>
      <c r="I747" s="79">
        <v>2017</v>
      </c>
      <c r="J747" s="79"/>
      <c r="K747" s="73">
        <v>3585553988</v>
      </c>
      <c r="L747" s="90">
        <f>IF(K747/1024 &gt;1,K747/1024," ")</f>
        <v>3501517.56640625</v>
      </c>
      <c r="M747" s="90">
        <f>IF(K747/1048576 &gt;1,K747/1048576," ")</f>
        <v>3419.4507484436035</v>
      </c>
      <c r="N747" s="91">
        <f>IF(K747&gt;999999999,K747/1073741824," ")</f>
        <v>3.3393073715269566</v>
      </c>
      <c r="O747" s="199" t="s">
        <v>17525</v>
      </c>
      <c r="P747" s="197" t="s">
        <v>19175</v>
      </c>
    </row>
    <row r="748" spans="2:16" ht="20.100000000000001" customHeight="1" x14ac:dyDescent="0.3">
      <c r="B748" s="101">
        <v>738</v>
      </c>
      <c r="C748" s="102" t="s">
        <v>34951</v>
      </c>
      <c r="D748" s="159" t="s">
        <v>861</v>
      </c>
      <c r="E748" s="36" t="s">
        <v>10991</v>
      </c>
      <c r="F748" s="104">
        <v>8</v>
      </c>
      <c r="G748" s="121" t="s">
        <v>704</v>
      </c>
      <c r="H748" s="121" t="s">
        <v>3777</v>
      </c>
      <c r="I748" s="101">
        <v>1995</v>
      </c>
      <c r="J748" s="116"/>
      <c r="K748" s="108">
        <v>6688529581</v>
      </c>
      <c r="L748" s="90">
        <f>IF(K748/1024 &gt;1,K748/1024," ")</f>
        <v>6531767.1689453125</v>
      </c>
      <c r="M748" s="90">
        <f>IF(K748/1048576 &gt;1,K748/1048576," ")</f>
        <v>6378.6788759231567</v>
      </c>
      <c r="N748" s="91">
        <f>IF(K748&gt;999999999,K748/1073741824," ")</f>
        <v>6.2291785897687078</v>
      </c>
      <c r="O748" s="194" t="s">
        <v>30058</v>
      </c>
      <c r="P748" s="197" t="s">
        <v>19176</v>
      </c>
    </row>
    <row r="749" spans="2:16" ht="20.100000000000001" customHeight="1" x14ac:dyDescent="0.3">
      <c r="B749" s="101">
        <v>739</v>
      </c>
      <c r="C749" s="61" t="s">
        <v>34952</v>
      </c>
      <c r="D749" s="157" t="s">
        <v>8030</v>
      </c>
      <c r="E749" s="254" t="s">
        <v>10992</v>
      </c>
      <c r="F749" s="81">
        <v>6.7</v>
      </c>
      <c r="G749" s="13" t="s">
        <v>704</v>
      </c>
      <c r="H749" s="13" t="s">
        <v>5871</v>
      </c>
      <c r="I749" s="79">
        <v>2017</v>
      </c>
      <c r="J749" s="79"/>
      <c r="K749" s="73">
        <v>5562909346</v>
      </c>
      <c r="L749" s="90">
        <f>IF(K749/1024 &gt;1,K749/1024," ")</f>
        <v>5432528.658203125</v>
      </c>
      <c r="M749" s="90">
        <f>IF(K749/1048576 &gt;1,K749/1048576," ")</f>
        <v>5305.2037677764893</v>
      </c>
      <c r="N749" s="91">
        <f>IF(K749&gt;999999999,K749/1073741824," ")</f>
        <v>5.1808630544692278</v>
      </c>
      <c r="O749" s="194" t="s">
        <v>18189</v>
      </c>
      <c r="P749" s="197" t="s">
        <v>19177</v>
      </c>
    </row>
    <row r="750" spans="2:16" ht="20.100000000000001" customHeight="1" x14ac:dyDescent="0.3">
      <c r="B750" s="101">
        <v>740</v>
      </c>
      <c r="C750" s="109" t="s">
        <v>34953</v>
      </c>
      <c r="D750" s="159" t="s">
        <v>3663</v>
      </c>
      <c r="E750" s="36" t="s">
        <v>10993</v>
      </c>
      <c r="F750" s="104">
        <v>7.4</v>
      </c>
      <c r="G750" s="101" t="s">
        <v>704</v>
      </c>
      <c r="H750" s="101" t="s">
        <v>3789</v>
      </c>
      <c r="I750" s="101">
        <v>1985</v>
      </c>
      <c r="J750" s="101"/>
      <c r="K750" s="90">
        <v>4549948134</v>
      </c>
      <c r="L750" s="90">
        <f>IF(K750/1024 &gt;1,K750/1024," ")</f>
        <v>4443308.724609375</v>
      </c>
      <c r="M750" s="90">
        <f>IF(K750/1048576 &gt;1,K750/1048576," ")</f>
        <v>4339.1686763763428</v>
      </c>
      <c r="N750" s="91">
        <f>IF(K750&gt;999999999,K750/1073741824," ")</f>
        <v>4.2374694105237722</v>
      </c>
      <c r="O750" s="194" t="s">
        <v>30059</v>
      </c>
      <c r="P750" s="197" t="s">
        <v>19178</v>
      </c>
    </row>
    <row r="751" spans="2:16" ht="20.100000000000001" customHeight="1" x14ac:dyDescent="0.3">
      <c r="B751" s="101">
        <v>741</v>
      </c>
      <c r="C751" s="7" t="s">
        <v>34954</v>
      </c>
      <c r="D751" s="157" t="s">
        <v>32489</v>
      </c>
      <c r="E751" s="36" t="s">
        <v>32490</v>
      </c>
      <c r="F751" s="81">
        <v>4.3</v>
      </c>
      <c r="G751" s="13" t="s">
        <v>704</v>
      </c>
      <c r="H751" s="13" t="s">
        <v>3744</v>
      </c>
      <c r="I751" s="79">
        <v>2021</v>
      </c>
      <c r="J751" s="79"/>
      <c r="K751" s="73">
        <v>4201476096</v>
      </c>
      <c r="L751" s="90">
        <f>IF(K751/1024 &gt;1,K751/1024," ")</f>
        <v>4103004</v>
      </c>
      <c r="M751" s="90">
        <f>IF(K751/1048576 &gt;1,K751/1048576," ")</f>
        <v>4006.83984375</v>
      </c>
      <c r="N751" s="91">
        <f>IF(K751&gt;999999999,K751/1073741824," ")</f>
        <v>3.9129295349121094</v>
      </c>
      <c r="O751" s="199" t="s">
        <v>17521</v>
      </c>
      <c r="P751" s="198" t="s">
        <v>32491</v>
      </c>
    </row>
    <row r="752" spans="2:16" ht="20.100000000000001" customHeight="1" x14ac:dyDescent="0.3">
      <c r="B752" s="101">
        <v>742</v>
      </c>
      <c r="C752" s="102" t="s">
        <v>34955</v>
      </c>
      <c r="D752" s="159" t="s">
        <v>2796</v>
      </c>
      <c r="E752" s="36" t="s">
        <v>10994</v>
      </c>
      <c r="F752" s="104">
        <v>5.9</v>
      </c>
      <c r="G752" s="101" t="s">
        <v>704</v>
      </c>
      <c r="H752" s="101" t="s">
        <v>3737</v>
      </c>
      <c r="I752" s="101">
        <v>1997</v>
      </c>
      <c r="J752" s="101"/>
      <c r="K752" s="90">
        <v>2446569450</v>
      </c>
      <c r="L752" s="90">
        <f>IF(K752/1024 &gt;1,K752/1024," ")</f>
        <v>2389227.978515625</v>
      </c>
      <c r="M752" s="90">
        <f>IF(K752/1048576 &gt;1,K752/1048576," ")</f>
        <v>2333.230447769165</v>
      </c>
      <c r="N752" s="91">
        <f>IF(K752&gt;999999999,K752/1073741824," ")</f>
        <v>2.2785453591495752</v>
      </c>
      <c r="O752" s="194" t="s">
        <v>18190</v>
      </c>
      <c r="P752" s="197" t="s">
        <v>19179</v>
      </c>
    </row>
    <row r="753" spans="2:16" ht="20.100000000000001" customHeight="1" x14ac:dyDescent="0.3">
      <c r="B753" s="101">
        <v>743</v>
      </c>
      <c r="C753" s="109" t="s">
        <v>34956</v>
      </c>
      <c r="D753" s="159" t="s">
        <v>100</v>
      </c>
      <c r="E753" s="36" t="s">
        <v>10995</v>
      </c>
      <c r="F753" s="104">
        <v>6.2</v>
      </c>
      <c r="G753" s="114"/>
      <c r="H753" s="101" t="s">
        <v>5878</v>
      </c>
      <c r="I753" s="114">
        <v>2006</v>
      </c>
      <c r="J753" s="114"/>
      <c r="K753" s="90">
        <v>5420365116</v>
      </c>
      <c r="L753" s="90">
        <f>IF(K753/1024 &gt;1,K753/1024," ")</f>
        <v>5293325.30859375</v>
      </c>
      <c r="M753" s="90">
        <f>IF(K753/1048576 &gt;1,K753/1048576," ")</f>
        <v>5169.262996673584</v>
      </c>
      <c r="N753" s="91">
        <f>IF(K753&gt;999999999,K753/1073741824," ")</f>
        <v>5.0481083951890469</v>
      </c>
      <c r="O753" s="194" t="s">
        <v>18191</v>
      </c>
      <c r="P753" s="197" t="s">
        <v>19180</v>
      </c>
    </row>
    <row r="754" spans="2:16" ht="20.100000000000001" customHeight="1" x14ac:dyDescent="0.3">
      <c r="B754" s="101">
        <v>744</v>
      </c>
      <c r="C754" s="107" t="s">
        <v>34957</v>
      </c>
      <c r="D754" s="159" t="s">
        <v>3843</v>
      </c>
      <c r="E754" s="36" t="s">
        <v>10996</v>
      </c>
      <c r="F754" s="104">
        <v>6.4</v>
      </c>
      <c r="G754" s="101"/>
      <c r="H754" s="101" t="s">
        <v>3737</v>
      </c>
      <c r="I754" s="101">
        <v>2004</v>
      </c>
      <c r="J754" s="101"/>
      <c r="K754" s="90">
        <v>2232194928</v>
      </c>
      <c r="L754" s="90">
        <f>IF(K754/1024 &gt;1,K754/1024," ")</f>
        <v>2179877.859375</v>
      </c>
      <c r="M754" s="90">
        <f>IF(K754/1048576 &gt;1,K754/1048576," ")</f>
        <v>2128.7869720458984</v>
      </c>
      <c r="N754" s="91">
        <f>IF(K754&gt;999999999,K754/1073741824," ")</f>
        <v>2.0788935273885727</v>
      </c>
      <c r="O754" s="199" t="s">
        <v>17723</v>
      </c>
      <c r="P754" s="197" t="s">
        <v>19181</v>
      </c>
    </row>
    <row r="755" spans="2:16" ht="20.100000000000001" customHeight="1" x14ac:dyDescent="0.3">
      <c r="B755" s="101">
        <v>745</v>
      </c>
      <c r="C755" s="48" t="s">
        <v>34959</v>
      </c>
      <c r="D755" s="157" t="s">
        <v>8594</v>
      </c>
      <c r="E755" s="36" t="s">
        <v>10998</v>
      </c>
      <c r="F755" s="81">
        <v>5.8</v>
      </c>
      <c r="G755" s="13" t="s">
        <v>704</v>
      </c>
      <c r="H755" s="13" t="s">
        <v>5892</v>
      </c>
      <c r="I755" s="79">
        <v>2017</v>
      </c>
      <c r="J755" s="79"/>
      <c r="K755" s="73">
        <v>6430255337</v>
      </c>
      <c r="L755" s="90">
        <f>IF(K755/1024 &gt;1,K755/1024," ")</f>
        <v>6279546.2275390625</v>
      </c>
      <c r="M755" s="90">
        <f>IF(K755/1048576 &gt;1,K755/1048576," ")</f>
        <v>6132.3693628311157</v>
      </c>
      <c r="N755" s="91">
        <f>IF(K755&gt;999999999,K755/1073741824," ")</f>
        <v>5.9886419558897614</v>
      </c>
      <c r="O755" s="194" t="s">
        <v>18192</v>
      </c>
      <c r="P755" s="197" t="s">
        <v>19183</v>
      </c>
    </row>
    <row r="756" spans="2:16" ht="20.100000000000001" customHeight="1" x14ac:dyDescent="0.3">
      <c r="B756" s="101">
        <v>746</v>
      </c>
      <c r="C756" s="102" t="s">
        <v>34960</v>
      </c>
      <c r="D756" s="159" t="s">
        <v>4704</v>
      </c>
      <c r="E756" s="36" t="s">
        <v>10999</v>
      </c>
      <c r="F756" s="104">
        <v>8.1</v>
      </c>
      <c r="G756" s="101" t="s">
        <v>704</v>
      </c>
      <c r="H756" s="101" t="s">
        <v>3898</v>
      </c>
      <c r="I756" s="101">
        <v>1945</v>
      </c>
      <c r="J756" s="101"/>
      <c r="K756" s="90">
        <v>4428047430</v>
      </c>
      <c r="L756" s="90">
        <f>IF(K756/1024 &gt;1,K756/1024," ")</f>
        <v>4324265.068359375</v>
      </c>
      <c r="M756" s="90">
        <f>IF(K756/1048576 &gt;1,K756/1048576," ")</f>
        <v>4222.9151058197021</v>
      </c>
      <c r="N756" s="91">
        <f>IF(K756&gt;999999999,K756/1073741824," ")</f>
        <v>4.1239405330270529</v>
      </c>
      <c r="O756" s="194" t="s">
        <v>18193</v>
      </c>
      <c r="P756" s="197" t="s">
        <v>19184</v>
      </c>
    </row>
    <row r="757" spans="2:16" ht="20.100000000000001" customHeight="1" x14ac:dyDescent="0.3">
      <c r="B757" s="101">
        <v>747</v>
      </c>
      <c r="C757" s="20" t="s">
        <v>35011</v>
      </c>
      <c r="D757" s="157" t="s">
        <v>8487</v>
      </c>
      <c r="E757" s="36" t="s">
        <v>11000</v>
      </c>
      <c r="F757" s="81">
        <v>6.5</v>
      </c>
      <c r="G757" s="13" t="s">
        <v>704</v>
      </c>
      <c r="H757" s="13" t="s">
        <v>5892</v>
      </c>
      <c r="I757" s="79">
        <v>2019</v>
      </c>
      <c r="J757" s="79"/>
      <c r="K757" s="73">
        <v>5334016000</v>
      </c>
      <c r="L757" s="90">
        <f>IF(K757/1024 &gt;1,K757/1024," ")</f>
        <v>5209000</v>
      </c>
      <c r="M757" s="90">
        <f>IF(K757/1048576 &gt;1,K757/1048576," ")</f>
        <v>5086.9140625</v>
      </c>
      <c r="N757" s="91">
        <f>IF(K757&gt;999999999,K757/1073741824," ")</f>
        <v>4.9676895141601563</v>
      </c>
      <c r="O757" s="194" t="s">
        <v>18194</v>
      </c>
      <c r="P757" s="197" t="s">
        <v>19185</v>
      </c>
    </row>
    <row r="758" spans="2:16" ht="20.100000000000001" customHeight="1" x14ac:dyDescent="0.3">
      <c r="B758" s="101">
        <v>748</v>
      </c>
      <c r="C758" s="109" t="s">
        <v>34962</v>
      </c>
      <c r="D758" s="160" t="s">
        <v>1302</v>
      </c>
      <c r="E758" s="254" t="s">
        <v>11002</v>
      </c>
      <c r="F758" s="104">
        <v>6.5</v>
      </c>
      <c r="G758" s="94"/>
      <c r="H758" s="101" t="s">
        <v>5892</v>
      </c>
      <c r="I758" s="101">
        <v>2005</v>
      </c>
      <c r="J758" s="101"/>
      <c r="K758" s="90">
        <v>3756766926</v>
      </c>
      <c r="L758" s="90">
        <f>IF(K758/1024 &gt;1,K758/1024," ")</f>
        <v>3668717.701171875</v>
      </c>
      <c r="M758" s="90">
        <f>IF(K758/1048576 &gt;1,K758/1048576," ")</f>
        <v>3582.7321300506592</v>
      </c>
      <c r="N758" s="91">
        <f>IF(K758&gt;999999999,K758/1073741824," ")</f>
        <v>3.4987618457525969</v>
      </c>
      <c r="O758" s="194" t="s">
        <v>18196</v>
      </c>
      <c r="P758" s="197" t="s">
        <v>19187</v>
      </c>
    </row>
    <row r="759" spans="2:16" ht="20.100000000000001" customHeight="1" x14ac:dyDescent="0.3">
      <c r="B759" s="101">
        <v>749</v>
      </c>
      <c r="C759" s="112" t="s">
        <v>34961</v>
      </c>
      <c r="D759" s="159" t="s">
        <v>4713</v>
      </c>
      <c r="E759" s="36" t="s">
        <v>11001</v>
      </c>
      <c r="F759" s="104">
        <v>4.5</v>
      </c>
      <c r="G759" s="101" t="s">
        <v>704</v>
      </c>
      <c r="H759" s="101" t="s">
        <v>4712</v>
      </c>
      <c r="I759" s="101">
        <v>2014</v>
      </c>
      <c r="J759" s="101"/>
      <c r="K759" s="90">
        <v>3135955500</v>
      </c>
      <c r="L759" s="90">
        <f>IF(K759/1024 &gt;1,K759/1024," ")</f>
        <v>3062456.54296875</v>
      </c>
      <c r="M759" s="90">
        <f>IF(K759/1048576 &gt;1,K759/1048576," ")</f>
        <v>2990.6802177429199</v>
      </c>
      <c r="N759" s="91">
        <f>IF(K759&gt;999999999,K759/1073741824," ")</f>
        <v>2.9205861501395702</v>
      </c>
      <c r="O759" s="194" t="s">
        <v>18195</v>
      </c>
      <c r="P759" s="197" t="s">
        <v>19186</v>
      </c>
    </row>
    <row r="760" spans="2:16" ht="20.100000000000001" customHeight="1" x14ac:dyDescent="0.3">
      <c r="B760" s="101">
        <v>750</v>
      </c>
      <c r="C760" s="109" t="s">
        <v>34963</v>
      </c>
      <c r="D760" s="160" t="s">
        <v>2950</v>
      </c>
      <c r="E760" s="254" t="s">
        <v>11004</v>
      </c>
      <c r="F760" s="104">
        <v>5.7</v>
      </c>
      <c r="G760" s="101" t="s">
        <v>704</v>
      </c>
      <c r="H760" s="101" t="s">
        <v>3747</v>
      </c>
      <c r="I760" s="94">
        <v>2004</v>
      </c>
      <c r="J760" s="94"/>
      <c r="K760" s="90">
        <v>3008192886</v>
      </c>
      <c r="L760" s="90">
        <f>IF(K760/1024 &gt;1,K760/1024," ")</f>
        <v>2937688.365234375</v>
      </c>
      <c r="M760" s="90">
        <f>IF(K760/1048576 &gt;1,K760/1048576," ")</f>
        <v>2868.8362941741943</v>
      </c>
      <c r="N760" s="91">
        <f>IF(K760&gt;999999999,K760/1073741824," ")</f>
        <v>2.8015979435294867</v>
      </c>
      <c r="O760" s="194" t="s">
        <v>18198</v>
      </c>
      <c r="P760" s="197" t="s">
        <v>19189</v>
      </c>
    </row>
    <row r="761" spans="2:16" ht="20.100000000000001" customHeight="1" x14ac:dyDescent="0.3">
      <c r="B761" s="101">
        <v>751</v>
      </c>
      <c r="C761" s="109" t="s">
        <v>34964</v>
      </c>
      <c r="D761" s="159" t="s">
        <v>5539</v>
      </c>
      <c r="E761" s="36" t="s">
        <v>11005</v>
      </c>
      <c r="F761" s="104">
        <v>6.7</v>
      </c>
      <c r="G761" s="101" t="s">
        <v>704</v>
      </c>
      <c r="H761" s="101" t="s">
        <v>3760</v>
      </c>
      <c r="I761" s="101">
        <v>1968</v>
      </c>
      <c r="J761" s="101"/>
      <c r="K761" s="90">
        <v>2655418431</v>
      </c>
      <c r="L761" s="90">
        <f>IF(K761/1024 &gt;1,K761/1024," ")</f>
        <v>2593182.0615234375</v>
      </c>
      <c r="M761" s="90">
        <f>IF(K761/1048576 &gt;1,K761/1048576," ")</f>
        <v>2532.4043569564819</v>
      </c>
      <c r="N761" s="91">
        <f>IF(K761&gt;999999999,K761/1073741824," ")</f>
        <v>2.4730511298403144</v>
      </c>
      <c r="O761" s="194" t="s">
        <v>18199</v>
      </c>
      <c r="P761" s="197" t="s">
        <v>19190</v>
      </c>
    </row>
    <row r="762" spans="2:16" ht="20.100000000000001" customHeight="1" x14ac:dyDescent="0.3">
      <c r="B762" s="101">
        <v>752</v>
      </c>
      <c r="C762" s="74" t="s">
        <v>34965</v>
      </c>
      <c r="D762" s="157" t="s">
        <v>7829</v>
      </c>
      <c r="E762" s="36" t="s">
        <v>11006</v>
      </c>
      <c r="F762" s="131">
        <v>5.0999999999999996</v>
      </c>
      <c r="G762" s="13" t="s">
        <v>704</v>
      </c>
      <c r="H762" s="13" t="s">
        <v>5878</v>
      </c>
      <c r="I762" s="133">
        <v>2017</v>
      </c>
      <c r="J762" s="74"/>
      <c r="K762" s="73">
        <v>4949809560</v>
      </c>
      <c r="L762" s="90">
        <f>IF(K762/1024 &gt;1,K762/1024," ")</f>
        <v>4833798.3984375</v>
      </c>
      <c r="M762" s="90">
        <f>IF(K762/1048576 &gt;1,K762/1048576," ")</f>
        <v>4720.5062484741211</v>
      </c>
      <c r="N762" s="91">
        <f>IF(K762&gt;999999999,K762/1073741824," ")</f>
        <v>4.6098693832755089</v>
      </c>
      <c r="O762" s="194" t="s">
        <v>18200</v>
      </c>
      <c r="P762" s="197" t="s">
        <v>19191</v>
      </c>
    </row>
    <row r="763" spans="2:16" ht="20.100000000000001" customHeight="1" x14ac:dyDescent="0.3">
      <c r="B763" s="101">
        <v>753</v>
      </c>
      <c r="C763" s="71" t="s">
        <v>34966</v>
      </c>
      <c r="D763" s="167" t="s">
        <v>7752</v>
      </c>
      <c r="E763" s="36" t="s">
        <v>11007</v>
      </c>
      <c r="F763" s="81">
        <v>6.6</v>
      </c>
      <c r="G763" s="81" t="s">
        <v>704</v>
      </c>
      <c r="H763" s="82" t="s">
        <v>4081</v>
      </c>
      <c r="I763" s="79">
        <v>2017</v>
      </c>
      <c r="J763" s="79"/>
      <c r="K763" s="73">
        <v>4746840225</v>
      </c>
      <c r="L763" s="90">
        <f>IF(K763/1024 &gt;1,K763/1024," ")</f>
        <v>4635586.1572265625</v>
      </c>
      <c r="M763" s="90">
        <f>IF(K763/1048576 &gt;1,K763/1048576," ")</f>
        <v>4526.9396066665649</v>
      </c>
      <c r="N763" s="91">
        <f>IF(K763&gt;999999999,K763/1073741824," ")</f>
        <v>4.4208394596353173</v>
      </c>
      <c r="O763" s="194" t="s">
        <v>18201</v>
      </c>
      <c r="P763" s="197" t="s">
        <v>19192</v>
      </c>
    </row>
    <row r="764" spans="2:16" ht="20.100000000000001" customHeight="1" x14ac:dyDescent="0.3">
      <c r="B764" s="101">
        <v>754</v>
      </c>
      <c r="C764" s="84" t="s">
        <v>34967</v>
      </c>
      <c r="D764" s="167" t="s">
        <v>7707</v>
      </c>
      <c r="E764" s="36" t="s">
        <v>11008</v>
      </c>
      <c r="F764" s="81">
        <v>6.4</v>
      </c>
      <c r="G764" s="81" t="s">
        <v>704</v>
      </c>
      <c r="H764" s="82" t="s">
        <v>5878</v>
      </c>
      <c r="I764" s="79">
        <v>2016</v>
      </c>
      <c r="J764" s="79"/>
      <c r="K764" s="73">
        <v>5351563150</v>
      </c>
      <c r="L764" s="90">
        <f>IF(K764/1024 &gt;1,K764/1024," ")</f>
        <v>5226135.888671875</v>
      </c>
      <c r="M764" s="90">
        <f>IF(K764/1048576 &gt;1,K764/1048576," ")</f>
        <v>5103.6483287811279</v>
      </c>
      <c r="N764" s="91">
        <f>IF(K764&gt;999999999,K764/1073741824," ")</f>
        <v>4.9840315710753202</v>
      </c>
      <c r="O764" s="194" t="s">
        <v>18202</v>
      </c>
      <c r="P764" s="197" t="s">
        <v>19193</v>
      </c>
    </row>
    <row r="765" spans="2:16" ht="20.100000000000001" customHeight="1" x14ac:dyDescent="0.3">
      <c r="B765" s="101">
        <v>755</v>
      </c>
      <c r="C765" s="20" t="s">
        <v>34968</v>
      </c>
      <c r="D765" s="157" t="s">
        <v>8762</v>
      </c>
      <c r="E765" s="36" t="s">
        <v>11009</v>
      </c>
      <c r="F765" s="81">
        <v>5.7</v>
      </c>
      <c r="G765" s="13" t="s">
        <v>704</v>
      </c>
      <c r="H765" s="13" t="s">
        <v>3744</v>
      </c>
      <c r="I765" s="79">
        <v>2019</v>
      </c>
      <c r="J765" s="79"/>
      <c r="K765" s="73">
        <v>4199223296</v>
      </c>
      <c r="L765" s="90">
        <f>IF(K765/1024 &gt;1,K765/1024," ")</f>
        <v>4100804</v>
      </c>
      <c r="M765" s="90">
        <f>IF(K765/1048576 &gt;1,K765/1048576," ")</f>
        <v>4004.69140625</v>
      </c>
      <c r="N765" s="91">
        <f>IF(K765&gt;999999999,K765/1073741824," ")</f>
        <v>3.9108314514160156</v>
      </c>
      <c r="O765" s="194" t="s">
        <v>18203</v>
      </c>
      <c r="P765" s="197" t="s">
        <v>19194</v>
      </c>
    </row>
    <row r="766" spans="2:16" ht="20.100000000000001" customHeight="1" x14ac:dyDescent="0.3">
      <c r="B766" s="101">
        <v>756</v>
      </c>
      <c r="C766" s="102" t="s">
        <v>34969</v>
      </c>
      <c r="D766" s="159" t="s">
        <v>1770</v>
      </c>
      <c r="E766" s="36" t="s">
        <v>11010</v>
      </c>
      <c r="F766" s="104">
        <v>7</v>
      </c>
      <c r="G766" s="101" t="s">
        <v>704</v>
      </c>
      <c r="H766" s="101" t="s">
        <v>3756</v>
      </c>
      <c r="I766" s="94">
        <v>2005</v>
      </c>
      <c r="J766" s="94"/>
      <c r="K766" s="90">
        <v>4692671254</v>
      </c>
      <c r="L766" s="90">
        <f>IF(K766/1024 &gt;1,K766/1024," ")</f>
        <v>4582686.771484375</v>
      </c>
      <c r="M766" s="90">
        <f>IF(K766/1048576 &gt;1,K766/1048576," ")</f>
        <v>4475.28005027771</v>
      </c>
      <c r="N766" s="91">
        <f>IF(K766&gt;999999999,K766/1073741824," ")</f>
        <v>4.3703906740993261</v>
      </c>
      <c r="O766" s="194" t="s">
        <v>18204</v>
      </c>
      <c r="P766" s="197" t="s">
        <v>19195</v>
      </c>
    </row>
    <row r="767" spans="2:16" ht="20.100000000000001" customHeight="1" x14ac:dyDescent="0.3">
      <c r="B767" s="101">
        <v>757</v>
      </c>
      <c r="C767" s="7" t="s">
        <v>35001</v>
      </c>
      <c r="D767" s="159" t="s">
        <v>581</v>
      </c>
      <c r="E767" s="36" t="s">
        <v>11011</v>
      </c>
      <c r="F767" s="104">
        <v>4.5</v>
      </c>
      <c r="G767" s="101" t="s">
        <v>704</v>
      </c>
      <c r="H767" s="101" t="s">
        <v>3741</v>
      </c>
      <c r="I767" s="101">
        <v>1996</v>
      </c>
      <c r="J767" s="101"/>
      <c r="K767" s="90">
        <v>4800580032</v>
      </c>
      <c r="L767" s="90">
        <f>IF(K767/1024 &gt;1,K767/1024," ")</f>
        <v>4688066.4375</v>
      </c>
      <c r="M767" s="90">
        <f>IF(K767/1048576 &gt;1,K767/1048576," ")</f>
        <v>4578.1898803710938</v>
      </c>
      <c r="N767" s="91">
        <f>IF(K767&gt;999999999,K767/1073741824," ")</f>
        <v>4.4708885550498962</v>
      </c>
      <c r="O767" s="194" t="s">
        <v>18205</v>
      </c>
      <c r="P767" s="197" t="s">
        <v>19196</v>
      </c>
    </row>
    <row r="768" spans="2:16" ht="20.100000000000001" customHeight="1" x14ac:dyDescent="0.3">
      <c r="B768" s="101">
        <v>758</v>
      </c>
      <c r="C768" s="109" t="s">
        <v>34971</v>
      </c>
      <c r="D768" s="168" t="s">
        <v>6897</v>
      </c>
      <c r="E768" s="36" t="s">
        <v>11013</v>
      </c>
      <c r="F768" s="99">
        <v>5.6</v>
      </c>
      <c r="G768" s="99" t="s">
        <v>704</v>
      </c>
      <c r="H768" s="101" t="s">
        <v>5871</v>
      </c>
      <c r="I768" s="101">
        <v>2015</v>
      </c>
      <c r="J768" s="101"/>
      <c r="K768" s="90">
        <v>4587675082</v>
      </c>
      <c r="L768" s="90">
        <f>IF(K768/1024 &gt;1,K768/1024," ")</f>
        <v>4480151.447265625</v>
      </c>
      <c r="M768" s="90">
        <f>IF(K768/1048576 &gt;1,K768/1048576," ")</f>
        <v>4375.1478977203369</v>
      </c>
      <c r="N768" s="91">
        <f>IF(K768&gt;999999999,K768/1073741824," ")</f>
        <v>4.2726053688675165</v>
      </c>
      <c r="O768" s="194" t="s">
        <v>18207</v>
      </c>
      <c r="P768" s="197" t="s">
        <v>19198</v>
      </c>
    </row>
    <row r="769" spans="2:16" ht="20.100000000000001" customHeight="1" x14ac:dyDescent="0.3">
      <c r="B769" s="101">
        <v>759</v>
      </c>
      <c r="C769" s="109" t="s">
        <v>34972</v>
      </c>
      <c r="D769" s="159" t="s">
        <v>5554</v>
      </c>
      <c r="E769" s="36" t="s">
        <v>11014</v>
      </c>
      <c r="F769" s="104">
        <v>5.6</v>
      </c>
      <c r="G769" s="101" t="s">
        <v>704</v>
      </c>
      <c r="H769" s="101" t="s">
        <v>4032</v>
      </c>
      <c r="I769" s="101">
        <v>1980</v>
      </c>
      <c r="J769" s="101"/>
      <c r="K769" s="90">
        <v>4066732031</v>
      </c>
      <c r="L769" s="90">
        <f>IF(K769/1024 &gt;1,K769/1024," ")</f>
        <v>3971417.9990234375</v>
      </c>
      <c r="M769" s="90">
        <f>IF(K769/1048576 &gt;1,K769/1048576," ")</f>
        <v>3878.3378896713257</v>
      </c>
      <c r="N769" s="91">
        <f>IF(K769&gt;999999999,K769/1073741824," ")</f>
        <v>3.787439345382154</v>
      </c>
      <c r="O769" s="194" t="s">
        <v>18208</v>
      </c>
      <c r="P769" s="197" t="s">
        <v>19199</v>
      </c>
    </row>
    <row r="770" spans="2:16" ht="20.100000000000001" customHeight="1" x14ac:dyDescent="0.3">
      <c r="B770" s="101">
        <v>760</v>
      </c>
      <c r="C770" s="111" t="s">
        <v>34973</v>
      </c>
      <c r="D770" s="174" t="s">
        <v>6686</v>
      </c>
      <c r="E770" s="36" t="s">
        <v>11015</v>
      </c>
      <c r="F770" s="99">
        <v>6.7</v>
      </c>
      <c r="G770" s="99" t="s">
        <v>704</v>
      </c>
      <c r="H770" s="101" t="s">
        <v>5871</v>
      </c>
      <c r="I770" s="101">
        <v>2015</v>
      </c>
      <c r="J770" s="112"/>
      <c r="K770" s="90">
        <v>4065862251</v>
      </c>
      <c r="L770" s="90">
        <f>IF(K770/1024 &gt;1,K770/1024," ")</f>
        <v>3970568.6044921875</v>
      </c>
      <c r="M770" s="90">
        <f>IF(K770/1048576 &gt;1,K770/1048576," ")</f>
        <v>3877.5084028244019</v>
      </c>
      <c r="N770" s="91">
        <f>IF(K770&gt;999999999,K770/1073741824," ")</f>
        <v>3.7866292996332049</v>
      </c>
      <c r="O770" s="194" t="s">
        <v>18209</v>
      </c>
      <c r="P770" s="197" t="s">
        <v>31035</v>
      </c>
    </row>
    <row r="771" spans="2:16" ht="20.100000000000001" customHeight="1" x14ac:dyDescent="0.3">
      <c r="B771" s="101">
        <v>761</v>
      </c>
      <c r="C771" s="102" t="s">
        <v>34974</v>
      </c>
      <c r="D771" s="159" t="s">
        <v>5219</v>
      </c>
      <c r="E771" s="36" t="s">
        <v>11016</v>
      </c>
      <c r="F771" s="104">
        <v>7.3</v>
      </c>
      <c r="G771" s="101" t="s">
        <v>704</v>
      </c>
      <c r="H771" s="101" t="s">
        <v>3747</v>
      </c>
      <c r="I771" s="101">
        <v>1980</v>
      </c>
      <c r="J771" s="101"/>
      <c r="K771" s="90">
        <v>2826495025</v>
      </c>
      <c r="L771" s="90">
        <f>IF(K771/1024 &gt;1,K771/1024," ")</f>
        <v>2760249.0478515625</v>
      </c>
      <c r="M771" s="90">
        <f>IF(K771/1048576 &gt;1,K771/1048576," ")</f>
        <v>2695.5557107925415</v>
      </c>
      <c r="N771" s="91">
        <f>IF(K771&gt;999999999,K771/1073741824," ")</f>
        <v>2.6323786238208413</v>
      </c>
      <c r="O771" s="194" t="s">
        <v>18210</v>
      </c>
      <c r="P771" s="197" t="s">
        <v>19200</v>
      </c>
    </row>
    <row r="772" spans="2:16" ht="20.100000000000001" customHeight="1" x14ac:dyDescent="0.3">
      <c r="B772" s="101">
        <v>762</v>
      </c>
      <c r="C772" s="102" t="s">
        <v>34975</v>
      </c>
      <c r="D772" s="159" t="s">
        <v>4634</v>
      </c>
      <c r="E772" s="36" t="s">
        <v>11017</v>
      </c>
      <c r="F772" s="104">
        <v>5.8</v>
      </c>
      <c r="G772" s="101" t="s">
        <v>704</v>
      </c>
      <c r="H772" s="101" t="s">
        <v>3756</v>
      </c>
      <c r="I772" s="101">
        <v>2002</v>
      </c>
      <c r="J772" s="101"/>
      <c r="K772" s="90">
        <v>3608555358</v>
      </c>
      <c r="L772" s="90">
        <f>IF(K772/1024 &gt;1,K772/1024," ")</f>
        <v>3523979.841796875</v>
      </c>
      <c r="M772" s="90">
        <f>IF(K772/1048576 &gt;1,K772/1048576," ")</f>
        <v>3441.3865642547607</v>
      </c>
      <c r="N772" s="91">
        <f>IF(K772&gt;999999999,K772/1073741824," ")</f>
        <v>3.3607290666550398</v>
      </c>
      <c r="O772" s="194" t="s">
        <v>18211</v>
      </c>
      <c r="P772" s="197" t="s">
        <v>19201</v>
      </c>
    </row>
    <row r="773" spans="2:16" ht="20.100000000000001" customHeight="1" x14ac:dyDescent="0.3">
      <c r="B773" s="101">
        <v>763</v>
      </c>
      <c r="C773" s="111" t="s">
        <v>34976</v>
      </c>
      <c r="D773" s="174" t="s">
        <v>6304</v>
      </c>
      <c r="E773" s="36" t="s">
        <v>11031</v>
      </c>
      <c r="F773" s="99">
        <v>6.1</v>
      </c>
      <c r="G773" s="99" t="s">
        <v>704</v>
      </c>
      <c r="H773" s="101" t="s">
        <v>5981</v>
      </c>
      <c r="I773" s="101">
        <v>1958</v>
      </c>
      <c r="J773" s="101"/>
      <c r="K773" s="90">
        <v>2803351544</v>
      </c>
      <c r="L773" s="90">
        <f>IF(K773/1024 &gt;1,K773/1024," ")</f>
        <v>2737647.9921875</v>
      </c>
      <c r="M773" s="90">
        <f>IF(K773/1048576 &gt;1,K773/1048576," ")</f>
        <v>2673.4843673706055</v>
      </c>
      <c r="N773" s="91">
        <f>IF(K773&gt;999999999,K773/1073741824," ")</f>
        <v>2.6108245775103569</v>
      </c>
      <c r="O773" s="199" t="s">
        <v>17522</v>
      </c>
      <c r="P773" s="197" t="s">
        <v>31036</v>
      </c>
    </row>
    <row r="774" spans="2:16" ht="20.100000000000001" customHeight="1" x14ac:dyDescent="0.3">
      <c r="B774" s="101">
        <v>764</v>
      </c>
      <c r="C774" s="103" t="s">
        <v>34977</v>
      </c>
      <c r="D774" s="174" t="s">
        <v>6277</v>
      </c>
      <c r="E774" s="36" t="s">
        <v>11032</v>
      </c>
      <c r="F774" s="99">
        <v>5.0999999999999996</v>
      </c>
      <c r="G774" s="99"/>
      <c r="H774" s="101" t="s">
        <v>5981</v>
      </c>
      <c r="I774" s="101">
        <v>1972</v>
      </c>
      <c r="J774" s="101"/>
      <c r="K774" s="90">
        <v>2024914339</v>
      </c>
      <c r="L774" s="90">
        <f>IF(K774/1024 &gt;1,K774/1024," ")</f>
        <v>1977455.4091796875</v>
      </c>
      <c r="M774" s="90">
        <f>IF(K774/1048576 &gt;1,K774/1048576," ")</f>
        <v>1931.1087980270386</v>
      </c>
      <c r="N774" s="91">
        <f>IF(K774&gt;999999999,K774/1073741824," ")</f>
        <v>1.8858484355732799</v>
      </c>
      <c r="O774" s="199" t="s">
        <v>17522</v>
      </c>
      <c r="P774" s="197" t="s">
        <v>19202</v>
      </c>
    </row>
    <row r="775" spans="2:16" ht="20.100000000000001" customHeight="1" x14ac:dyDescent="0.3">
      <c r="B775" s="101">
        <v>765</v>
      </c>
      <c r="C775" s="12" t="s">
        <v>34774</v>
      </c>
      <c r="D775" s="160" t="s">
        <v>835</v>
      </c>
      <c r="E775" s="36" t="s">
        <v>11033</v>
      </c>
      <c r="F775" s="104">
        <v>5.0999999999999996</v>
      </c>
      <c r="G775" s="94"/>
      <c r="H775" s="94" t="s">
        <v>3766</v>
      </c>
      <c r="I775" s="101">
        <v>2003</v>
      </c>
      <c r="J775" s="101"/>
      <c r="K775" s="90">
        <v>734228480</v>
      </c>
      <c r="L775" s="90">
        <f>IF(K775/1024 &gt;1,K775/1024," ")</f>
        <v>717020</v>
      </c>
      <c r="M775" s="90">
        <f>IF(K775/1048576 &gt;1,K775/1048576," ")</f>
        <v>700.21484375</v>
      </c>
      <c r="N775" s="91" t="str">
        <f>IF(K775&gt;999999999,K775/1073741824," ")</f>
        <v xml:space="preserve"> </v>
      </c>
      <c r="O775" s="194" t="s">
        <v>18212</v>
      </c>
      <c r="P775" s="197" t="s">
        <v>19203</v>
      </c>
    </row>
    <row r="776" spans="2:16" ht="20.100000000000001" customHeight="1" x14ac:dyDescent="0.3">
      <c r="B776" s="101">
        <v>766</v>
      </c>
      <c r="C776" s="20" t="s">
        <v>34177</v>
      </c>
      <c r="D776" s="261" t="s">
        <v>34169</v>
      </c>
      <c r="E776" s="36" t="s">
        <v>34170</v>
      </c>
      <c r="F776" s="131">
        <v>6.5</v>
      </c>
      <c r="G776" s="13" t="s">
        <v>704</v>
      </c>
      <c r="H776" s="13" t="s">
        <v>4349</v>
      </c>
      <c r="I776" s="79">
        <v>2022</v>
      </c>
      <c r="J776" s="79"/>
      <c r="K776" s="73">
        <v>2228367360</v>
      </c>
      <c r="L776" s="90">
        <f>IF(K776/1024 &gt;1,K776/1024," ")</f>
        <v>2176140</v>
      </c>
      <c r="M776" s="90">
        <f>IF(K776/1048576 &gt;1,K776/1048576," ")</f>
        <v>2125.13671875</v>
      </c>
      <c r="N776" s="91">
        <f>IF(K776&gt;999999999,K776/1073741824," ")</f>
        <v>2.0753288269042969</v>
      </c>
      <c r="O776" s="223" t="s">
        <v>34171</v>
      </c>
      <c r="P776" s="198" t="s">
        <v>34172</v>
      </c>
    </row>
    <row r="777" spans="2:16" ht="20.100000000000001" customHeight="1" x14ac:dyDescent="0.3">
      <c r="B777" s="101">
        <v>767</v>
      </c>
      <c r="C777" s="20" t="s">
        <v>34220</v>
      </c>
      <c r="D777" s="261" t="s">
        <v>34216</v>
      </c>
      <c r="E777" s="36" t="s">
        <v>34217</v>
      </c>
      <c r="F777" s="81">
        <v>5.6</v>
      </c>
      <c r="G777" s="13" t="s">
        <v>704</v>
      </c>
      <c r="H777" s="13" t="s">
        <v>3756</v>
      </c>
      <c r="I777" s="79">
        <v>2022</v>
      </c>
      <c r="J777" s="79"/>
      <c r="K777" s="73">
        <v>6037643264</v>
      </c>
      <c r="L777" s="90">
        <f>IF(K777/1024 &gt;1,K777/1024," ")</f>
        <v>5896136</v>
      </c>
      <c r="M777" s="90">
        <f>IF(K777/1048576 &gt;1,K777/1048576," ")</f>
        <v>5757.9453125</v>
      </c>
      <c r="N777" s="91">
        <f>IF(K777&gt;999999999,K777/1073741824," ")</f>
        <v>5.6229934692382813</v>
      </c>
      <c r="O777" s="223" t="s">
        <v>34218</v>
      </c>
      <c r="P777" s="198" t="s">
        <v>34219</v>
      </c>
    </row>
    <row r="778" spans="2:16" ht="20.100000000000001" customHeight="1" x14ac:dyDescent="0.3">
      <c r="B778" s="101">
        <v>768</v>
      </c>
      <c r="C778" s="102" t="s">
        <v>34978</v>
      </c>
      <c r="D778" s="159" t="s">
        <v>3137</v>
      </c>
      <c r="E778" s="36" t="s">
        <v>11034</v>
      </c>
      <c r="F778" s="104">
        <v>6.8</v>
      </c>
      <c r="G778" s="101" t="s">
        <v>704</v>
      </c>
      <c r="H778" s="101" t="s">
        <v>3745</v>
      </c>
      <c r="I778" s="94">
        <v>2005</v>
      </c>
      <c r="J778" s="94"/>
      <c r="K778" s="108">
        <v>2434310107</v>
      </c>
      <c r="L778" s="90">
        <f>IF(K778/1024 &gt;1,K778/1024," ")</f>
        <v>2377255.9638671875</v>
      </c>
      <c r="M778" s="90">
        <f>IF(K778/1048576 &gt;1,K778/1048576," ")</f>
        <v>2321.5390272140503</v>
      </c>
      <c r="N778" s="91">
        <f>IF(K778&gt;999999999,K778/1073741824," ")</f>
        <v>2.267127956263721</v>
      </c>
      <c r="O778" s="194" t="s">
        <v>18213</v>
      </c>
      <c r="P778" s="197" t="s">
        <v>31037</v>
      </c>
    </row>
    <row r="779" spans="2:16" ht="20.100000000000001" customHeight="1" x14ac:dyDescent="0.3">
      <c r="B779" s="101">
        <v>769</v>
      </c>
      <c r="C779" s="112" t="s">
        <v>34979</v>
      </c>
      <c r="D779" s="159" t="s">
        <v>4476</v>
      </c>
      <c r="E779" s="36" t="s">
        <v>11035</v>
      </c>
      <c r="F779" s="104">
        <v>6.9</v>
      </c>
      <c r="G779" s="101" t="s">
        <v>704</v>
      </c>
      <c r="H779" s="101" t="s">
        <v>3737</v>
      </c>
      <c r="I779" s="101">
        <v>1958</v>
      </c>
      <c r="J779" s="101"/>
      <c r="K779" s="90">
        <v>3380359922</v>
      </c>
      <c r="L779" s="90">
        <f>IF(K779/1024 &gt;1,K779/1024," ")</f>
        <v>3301132.736328125</v>
      </c>
      <c r="M779" s="90">
        <f>IF(K779/1048576 &gt;1,K779/1048576," ")</f>
        <v>3223.7624378204346</v>
      </c>
      <c r="N779" s="91">
        <f>IF(K779&gt;999999999,K779/1073741824," ")</f>
        <v>3.1482055056840181</v>
      </c>
      <c r="O779" s="194" t="s">
        <v>18214</v>
      </c>
      <c r="P779" s="197" t="s">
        <v>19204</v>
      </c>
    </row>
    <row r="780" spans="2:16" ht="20.100000000000001" customHeight="1" x14ac:dyDescent="0.3">
      <c r="B780" s="101">
        <v>770</v>
      </c>
      <c r="C780" s="7" t="s">
        <v>34980</v>
      </c>
      <c r="D780" s="167" t="s">
        <v>8881</v>
      </c>
      <c r="E780" s="36" t="s">
        <v>11036</v>
      </c>
      <c r="F780" s="81">
        <v>5.7</v>
      </c>
      <c r="G780" s="13"/>
      <c r="H780" s="13" t="s">
        <v>4123</v>
      </c>
      <c r="I780" s="79">
        <v>2019</v>
      </c>
      <c r="J780" s="79"/>
      <c r="K780" s="73">
        <v>4277358592</v>
      </c>
      <c r="L780" s="90">
        <f>IF(K780/1024 &gt;1,K780/1024," ")</f>
        <v>4177108</v>
      </c>
      <c r="M780" s="90">
        <f>IF(K780/1048576 &gt;1,K780/1048576," ")</f>
        <v>4079.20703125</v>
      </c>
      <c r="N780" s="91">
        <f>IF(K780&gt;999999999,K780/1073741824," ")</f>
        <v>3.9836006164550781</v>
      </c>
      <c r="O780" s="194" t="s">
        <v>18215</v>
      </c>
      <c r="P780" s="197" t="s">
        <v>19205</v>
      </c>
    </row>
    <row r="781" spans="2:16" ht="20.100000000000001" customHeight="1" x14ac:dyDescent="0.3">
      <c r="B781" s="101">
        <v>771</v>
      </c>
      <c r="C781" s="20" t="s">
        <v>34981</v>
      </c>
      <c r="D781" s="157" t="s">
        <v>8701</v>
      </c>
      <c r="E781" s="36" t="s">
        <v>11037</v>
      </c>
      <c r="F781" s="81">
        <v>6.4</v>
      </c>
      <c r="G781" s="13"/>
      <c r="H781" s="13" t="s">
        <v>3739</v>
      </c>
      <c r="I781" s="79">
        <v>2017</v>
      </c>
      <c r="J781" s="79"/>
      <c r="K781" s="73">
        <v>3840811008</v>
      </c>
      <c r="L781" s="90">
        <f>IF(K781/1024 &gt;1,K781/1024," ")</f>
        <v>3750792</v>
      </c>
      <c r="M781" s="90">
        <f>IF(K781/1048576 &gt;1,K781/1048576," ")</f>
        <v>3662.8828125</v>
      </c>
      <c r="N781" s="91">
        <f>IF(K781&gt;999999999,K781/1073741824," ")</f>
        <v>3.5770339965820313</v>
      </c>
      <c r="O781" s="194" t="s">
        <v>18216</v>
      </c>
      <c r="P781" s="197" t="s">
        <v>19206</v>
      </c>
    </row>
    <row r="782" spans="2:16" ht="20.100000000000001" customHeight="1" x14ac:dyDescent="0.3">
      <c r="B782" s="101">
        <v>772</v>
      </c>
      <c r="C782" s="109" t="s">
        <v>34982</v>
      </c>
      <c r="D782" s="159" t="s">
        <v>3080</v>
      </c>
      <c r="E782" s="36" t="s">
        <v>11038</v>
      </c>
      <c r="F782" s="104">
        <v>7.3</v>
      </c>
      <c r="G782" s="101" t="s">
        <v>704</v>
      </c>
      <c r="H782" s="101" t="s">
        <v>3747</v>
      </c>
      <c r="I782" s="101">
        <v>1998</v>
      </c>
      <c r="J782" s="101"/>
      <c r="K782" s="90">
        <v>3185139386</v>
      </c>
      <c r="L782" s="90">
        <f>IF(K782/1024 &gt;1,K782/1024," ")</f>
        <v>3110487.681640625</v>
      </c>
      <c r="M782" s="90">
        <f>IF(K782/1048576 &gt;1,K782/1048576," ")</f>
        <v>3037.5856266021729</v>
      </c>
      <c r="N782" s="91">
        <f>IF(K782&gt;999999999,K782/1073741824," ")</f>
        <v>2.9663922134786844</v>
      </c>
      <c r="O782" s="194" t="s">
        <v>18217</v>
      </c>
      <c r="P782" s="197" t="s">
        <v>19207</v>
      </c>
    </row>
    <row r="783" spans="2:16" ht="20.100000000000001" customHeight="1" x14ac:dyDescent="0.3">
      <c r="B783" s="101">
        <v>773</v>
      </c>
      <c r="C783" s="12" t="s">
        <v>34775</v>
      </c>
      <c r="D783" s="160" t="s">
        <v>836</v>
      </c>
      <c r="E783" s="36" t="s">
        <v>11039</v>
      </c>
      <c r="F783" s="104">
        <v>5.8</v>
      </c>
      <c r="G783" s="94"/>
      <c r="H783" s="94" t="s">
        <v>4086</v>
      </c>
      <c r="I783" s="101">
        <v>2001</v>
      </c>
      <c r="J783" s="101"/>
      <c r="K783" s="90">
        <v>734533632</v>
      </c>
      <c r="L783" s="90">
        <f>IF(K783/1024 &gt;1,K783/1024," ")</f>
        <v>717318</v>
      </c>
      <c r="M783" s="90">
        <f>IF(K783/1048576 &gt;1,K783/1048576," ")</f>
        <v>700.505859375</v>
      </c>
      <c r="N783" s="91" t="str">
        <f>IF(K783&gt;999999999,K783/1073741824," ")</f>
        <v xml:space="preserve"> </v>
      </c>
      <c r="O783" s="194" t="s">
        <v>18218</v>
      </c>
      <c r="P783" s="197" t="s">
        <v>19208</v>
      </c>
    </row>
    <row r="784" spans="2:16" ht="20.100000000000001" customHeight="1" x14ac:dyDescent="0.3">
      <c r="B784" s="101">
        <v>774</v>
      </c>
      <c r="C784" s="7" t="s">
        <v>34776</v>
      </c>
      <c r="D784" s="159" t="s">
        <v>796</v>
      </c>
      <c r="E784" s="36" t="s">
        <v>11040</v>
      </c>
      <c r="F784" s="104">
        <v>6.1</v>
      </c>
      <c r="G784" s="94"/>
      <c r="H784" s="94" t="s">
        <v>3923</v>
      </c>
      <c r="I784" s="101">
        <v>1991</v>
      </c>
      <c r="J784" s="101"/>
      <c r="K784" s="90">
        <v>1336614912</v>
      </c>
      <c r="L784" s="90">
        <f>IF(K784/1024 &gt;1,K784/1024," ")</f>
        <v>1305288</v>
      </c>
      <c r="M784" s="90">
        <f>IF(K784/1048576 &gt;1,K784/1048576," ")</f>
        <v>1274.6953125</v>
      </c>
      <c r="N784" s="91">
        <f>IF(K784&gt;999999999,K784/1073741824," ")</f>
        <v>1.2448196411132813</v>
      </c>
      <c r="O784" s="194" t="s">
        <v>18219</v>
      </c>
      <c r="P784" s="197" t="s">
        <v>19209</v>
      </c>
    </row>
    <row r="785" spans="2:16" ht="20.100000000000001" customHeight="1" x14ac:dyDescent="0.3">
      <c r="B785" s="101">
        <v>775</v>
      </c>
      <c r="C785" s="20" t="s">
        <v>34031</v>
      </c>
      <c r="D785" s="261" t="s">
        <v>33966</v>
      </c>
      <c r="E785" s="36" t="s">
        <v>33967</v>
      </c>
      <c r="F785" s="131">
        <v>5.7</v>
      </c>
      <c r="G785" s="13" t="s">
        <v>704</v>
      </c>
      <c r="H785" s="13" t="s">
        <v>3744</v>
      </c>
      <c r="I785" s="79">
        <v>2021</v>
      </c>
      <c r="J785" s="79"/>
      <c r="K785" s="73">
        <v>2165735424</v>
      </c>
      <c r="L785" s="90">
        <f>IF(K785/1024 &gt;1,K785/1024," ")</f>
        <v>2114976</v>
      </c>
      <c r="M785" s="90">
        <f>IF(K785/1048576 &gt;1,K785/1048576," ")</f>
        <v>2065.40625</v>
      </c>
      <c r="N785" s="91">
        <f>IF(K785&gt;999999999,K785/1073741824," ")</f>
        <v>2.016998291015625</v>
      </c>
      <c r="O785" s="223" t="s">
        <v>18144</v>
      </c>
      <c r="P785" s="198" t="s">
        <v>33968</v>
      </c>
    </row>
    <row r="786" spans="2:16" ht="20.100000000000001" customHeight="1" x14ac:dyDescent="0.3">
      <c r="B786" s="101">
        <v>776</v>
      </c>
      <c r="C786" s="12" t="s">
        <v>42551</v>
      </c>
      <c r="D786" s="157" t="s">
        <v>7995</v>
      </c>
      <c r="E786" s="36" t="s">
        <v>11041</v>
      </c>
      <c r="F786" s="131">
        <v>4.5</v>
      </c>
      <c r="G786" s="13" t="s">
        <v>704</v>
      </c>
      <c r="H786" s="13" t="s">
        <v>5878</v>
      </c>
      <c r="I786" s="133">
        <v>2017</v>
      </c>
      <c r="J786" s="74"/>
      <c r="K786" s="73">
        <v>4897167841</v>
      </c>
      <c r="L786" s="90">
        <f>IF(K786/1024 &gt;1,K786/1024," ")</f>
        <v>4782390.4697265625</v>
      </c>
      <c r="M786" s="90">
        <f>IF(K786/1048576 &gt;1,K786/1048576," ")</f>
        <v>4670.3031930923462</v>
      </c>
      <c r="N786" s="91">
        <f>IF(K786&gt;999999999,K786/1073741824," ")</f>
        <v>4.5608429620042443</v>
      </c>
      <c r="O786" s="194" t="s">
        <v>18220</v>
      </c>
      <c r="P786" s="197" t="s">
        <v>19210</v>
      </c>
    </row>
    <row r="787" spans="2:16" ht="20.100000000000001" customHeight="1" x14ac:dyDescent="0.3">
      <c r="B787" s="101">
        <v>777</v>
      </c>
      <c r="C787" s="20" t="s">
        <v>42666</v>
      </c>
      <c r="D787" s="177" t="s">
        <v>42662</v>
      </c>
      <c r="E787" s="36" t="s">
        <v>42663</v>
      </c>
      <c r="F787" s="49">
        <v>6.7</v>
      </c>
      <c r="G787" s="13" t="s">
        <v>704</v>
      </c>
      <c r="H787" s="13" t="s">
        <v>3744</v>
      </c>
      <c r="I787" s="9">
        <v>2022</v>
      </c>
      <c r="J787" s="9"/>
      <c r="K787" s="45">
        <v>2937905152</v>
      </c>
      <c r="L787" s="90">
        <f>IF(K787/1024 &gt;1,K787/1024," ")</f>
        <v>2869048</v>
      </c>
      <c r="M787" s="90">
        <f>IF(K787/1048576 &gt;1,K787/1048576," ")</f>
        <v>2801.8046875</v>
      </c>
      <c r="N787" s="91">
        <f>IF(K787&gt;999999999,K787/1073741824," ")</f>
        <v>2.7361373901367188</v>
      </c>
      <c r="O787" s="223" t="s">
        <v>42664</v>
      </c>
      <c r="P787" s="198" t="s">
        <v>42665</v>
      </c>
    </row>
    <row r="788" spans="2:16" ht="20.100000000000001" customHeight="1" x14ac:dyDescent="0.3">
      <c r="B788" s="101">
        <v>778</v>
      </c>
      <c r="C788" s="109" t="s">
        <v>34983</v>
      </c>
      <c r="D788" s="160" t="s">
        <v>837</v>
      </c>
      <c r="E788" s="36" t="s">
        <v>11042</v>
      </c>
      <c r="F788" s="104">
        <v>7.3</v>
      </c>
      <c r="G788" s="101" t="s">
        <v>704</v>
      </c>
      <c r="H788" s="101" t="s">
        <v>4407</v>
      </c>
      <c r="I788" s="101">
        <v>1968</v>
      </c>
      <c r="J788" s="101"/>
      <c r="K788" s="90">
        <v>4067284660</v>
      </c>
      <c r="L788" s="90">
        <f>IF(K788/1024 &gt;1,K788/1024," ")</f>
        <v>3971957.67578125</v>
      </c>
      <c r="M788" s="90">
        <f>IF(K788/1048576 &gt;1,K788/1048576," ")</f>
        <v>3878.864917755127</v>
      </c>
      <c r="N788" s="91">
        <f>IF(K788&gt;999999999,K788/1073741824," ")</f>
        <v>3.7879540212452412</v>
      </c>
      <c r="O788" s="194" t="s">
        <v>18221</v>
      </c>
      <c r="P788" s="197" t="s">
        <v>19211</v>
      </c>
    </row>
    <row r="789" spans="2:16" ht="20.100000000000001" customHeight="1" x14ac:dyDescent="0.3">
      <c r="B789" s="101">
        <v>779</v>
      </c>
      <c r="C789" s="12" t="s">
        <v>34984</v>
      </c>
      <c r="D789" s="157" t="s">
        <v>8531</v>
      </c>
      <c r="E789" s="36" t="s">
        <v>11043</v>
      </c>
      <c r="F789" s="81">
        <v>5.8</v>
      </c>
      <c r="G789" s="13" t="s">
        <v>704</v>
      </c>
      <c r="H789" s="13" t="s">
        <v>5892</v>
      </c>
      <c r="I789" s="79">
        <v>2018</v>
      </c>
      <c r="J789" s="79"/>
      <c r="K789" s="73">
        <v>5157801984</v>
      </c>
      <c r="L789" s="90">
        <f>IF(K789/1024 &gt;1,K789/1024," ")</f>
        <v>5036916</v>
      </c>
      <c r="M789" s="90">
        <f>IF(K789/1048576 &gt;1,K789/1048576," ")</f>
        <v>4918.86328125</v>
      </c>
      <c r="N789" s="91">
        <f>IF(K789&gt;999999999,K789/1073741824," ")</f>
        <v>4.8035774230957031</v>
      </c>
      <c r="O789" s="194" t="s">
        <v>18222</v>
      </c>
      <c r="P789" s="197" t="s">
        <v>19212</v>
      </c>
    </row>
    <row r="790" spans="2:16" ht="20.100000000000001" customHeight="1" x14ac:dyDescent="0.3">
      <c r="B790" s="101">
        <v>780</v>
      </c>
      <c r="C790" s="103" t="s">
        <v>34985</v>
      </c>
      <c r="D790" s="168" t="s">
        <v>6580</v>
      </c>
      <c r="E790" s="36" t="s">
        <v>11044</v>
      </c>
      <c r="F790" s="99">
        <v>3.3</v>
      </c>
      <c r="G790" s="99"/>
      <c r="H790" s="101" t="s">
        <v>5878</v>
      </c>
      <c r="I790" s="101">
        <v>2015</v>
      </c>
      <c r="J790" s="101"/>
      <c r="K790" s="90">
        <v>3266026275</v>
      </c>
      <c r="L790" s="90">
        <f>IF(K790/1024 &gt;1,K790/1024," ")</f>
        <v>3189478.7841796875</v>
      </c>
      <c r="M790" s="90">
        <f>IF(K790/1048576 &gt;1,K790/1048576," ")</f>
        <v>3114.7253751754761</v>
      </c>
      <c r="N790" s="91">
        <f>IF(K790&gt;999999999,K790/1073741824," ")</f>
        <v>3.0417239991948009</v>
      </c>
      <c r="O790" s="194" t="s">
        <v>18223</v>
      </c>
      <c r="P790" s="197" t="s">
        <v>19213</v>
      </c>
    </row>
    <row r="791" spans="2:16" ht="20.100000000000001" customHeight="1" x14ac:dyDescent="0.3">
      <c r="B791" s="101">
        <v>781</v>
      </c>
      <c r="C791" s="109" t="s">
        <v>34986</v>
      </c>
      <c r="D791" s="159" t="s">
        <v>2951</v>
      </c>
      <c r="E791" s="36" t="s">
        <v>11045</v>
      </c>
      <c r="F791" s="104">
        <v>5</v>
      </c>
      <c r="G791" s="101" t="s">
        <v>704</v>
      </c>
      <c r="H791" s="101" t="s">
        <v>3739</v>
      </c>
      <c r="I791" s="94">
        <v>2010</v>
      </c>
      <c r="J791" s="94"/>
      <c r="K791" s="108">
        <v>4169817423</v>
      </c>
      <c r="L791" s="90">
        <f>IF(K791/1024 &gt;1,K791/1024," ")</f>
        <v>4072087.3271484375</v>
      </c>
      <c r="M791" s="90">
        <f>IF(K791/1048576 &gt;1,K791/1048576," ")</f>
        <v>3976.647780418396</v>
      </c>
      <c r="N791" s="91">
        <f>IF(K791&gt;999999999,K791/1073741824," ")</f>
        <v>3.8834450980648398</v>
      </c>
      <c r="O791" s="194" t="s">
        <v>18224</v>
      </c>
      <c r="P791" s="197" t="s">
        <v>19214</v>
      </c>
    </row>
    <row r="792" spans="2:16" ht="20.100000000000001" customHeight="1" x14ac:dyDescent="0.3">
      <c r="B792" s="101">
        <v>782</v>
      </c>
      <c r="C792" s="102" t="s">
        <v>36792</v>
      </c>
      <c r="D792" s="159" t="s">
        <v>373</v>
      </c>
      <c r="E792" s="36" t="s">
        <v>13002</v>
      </c>
      <c r="F792" s="104">
        <v>6.9</v>
      </c>
      <c r="G792" s="121" t="s">
        <v>704</v>
      </c>
      <c r="H792" s="121" t="s">
        <v>3739</v>
      </c>
      <c r="I792" s="94">
        <v>2010</v>
      </c>
      <c r="J792" s="94"/>
      <c r="K792" s="108">
        <v>2391614567</v>
      </c>
      <c r="L792" s="90">
        <f>IF(K792/1024 &gt;1,K792/1024," ")</f>
        <v>2335561.1005859375</v>
      </c>
      <c r="M792" s="90">
        <f>IF(K792/1048576 &gt;1,K792/1048576," ")</f>
        <v>2280.8213872909546</v>
      </c>
      <c r="N792" s="91">
        <f>IF(K792&gt;999999999,K792/1073741824," ")</f>
        <v>2.2273646360263228</v>
      </c>
      <c r="O792" s="194" t="s">
        <v>22482</v>
      </c>
      <c r="P792" s="201" t="s">
        <v>18459</v>
      </c>
    </row>
    <row r="793" spans="2:16" ht="20.100000000000001" customHeight="1" x14ac:dyDescent="0.3">
      <c r="B793" s="101">
        <v>783</v>
      </c>
      <c r="C793" s="112" t="s">
        <v>34987</v>
      </c>
      <c r="D793" s="161" t="s">
        <v>6895</v>
      </c>
      <c r="E793" s="36" t="s">
        <v>11046</v>
      </c>
      <c r="F793" s="99">
        <v>5.4</v>
      </c>
      <c r="G793" s="99" t="s">
        <v>704</v>
      </c>
      <c r="H793" s="105" t="s">
        <v>4081</v>
      </c>
      <c r="I793" s="101">
        <v>2010</v>
      </c>
      <c r="J793" s="101"/>
      <c r="K793" s="90">
        <v>3801622358</v>
      </c>
      <c r="L793" s="90">
        <f>IF(K793/1024 &gt;1,K793/1024," ")</f>
        <v>3712521.833984375</v>
      </c>
      <c r="M793" s="90">
        <f>IF(K793/1048576 &gt;1,K793/1048576," ")</f>
        <v>3625.5096035003662</v>
      </c>
      <c r="N793" s="91">
        <f>IF(K793&gt;999999999,K793/1073741824," ")</f>
        <v>3.5405367221683264</v>
      </c>
      <c r="O793" s="194" t="s">
        <v>30060</v>
      </c>
      <c r="P793" s="197" t="s">
        <v>31038</v>
      </c>
    </row>
    <row r="794" spans="2:16" ht="20.100000000000001" customHeight="1" x14ac:dyDescent="0.3">
      <c r="B794" s="101">
        <v>784</v>
      </c>
      <c r="C794" s="20" t="s">
        <v>34988</v>
      </c>
      <c r="D794" s="167" t="s">
        <v>8489</v>
      </c>
      <c r="E794" s="36" t="s">
        <v>11047</v>
      </c>
      <c r="F794" s="81">
        <v>6.9</v>
      </c>
      <c r="G794" s="13"/>
      <c r="H794" s="13" t="s">
        <v>5878</v>
      </c>
      <c r="I794" s="79">
        <v>2018</v>
      </c>
      <c r="J794" s="79"/>
      <c r="K794" s="73">
        <v>5509115904</v>
      </c>
      <c r="L794" s="90">
        <f>IF(K794/1024 &gt;1,K794/1024," ")</f>
        <v>5379996</v>
      </c>
      <c r="M794" s="90">
        <f>IF(K794/1048576 &gt;1,K794/1048576," ")</f>
        <v>5253.90234375</v>
      </c>
      <c r="N794" s="91">
        <f>IF(K794&gt;999999999,K794/1073741824," ")</f>
        <v>5.1307640075683594</v>
      </c>
      <c r="O794" s="194" t="s">
        <v>18225</v>
      </c>
      <c r="P794" s="197" t="s">
        <v>19215</v>
      </c>
    </row>
    <row r="795" spans="2:16" ht="20.100000000000001" customHeight="1" x14ac:dyDescent="0.3">
      <c r="B795" s="101">
        <v>785</v>
      </c>
      <c r="C795" s="29" t="s">
        <v>35000</v>
      </c>
      <c r="D795" s="168" t="s">
        <v>6303</v>
      </c>
      <c r="E795" s="254" t="s">
        <v>11048</v>
      </c>
      <c r="F795" s="99">
        <v>6.7</v>
      </c>
      <c r="G795" s="99" t="s">
        <v>704</v>
      </c>
      <c r="H795" s="101" t="s">
        <v>5878</v>
      </c>
      <c r="I795" s="101">
        <v>2005</v>
      </c>
      <c r="J795" s="101"/>
      <c r="K795" s="90">
        <v>5134228295</v>
      </c>
      <c r="L795" s="90">
        <f>IF(K795/1024 &gt;1,K795/1024," ")</f>
        <v>5013894.8193359375</v>
      </c>
      <c r="M795" s="90">
        <f>IF(K795/1048576 &gt;1,K795/1048576," ")</f>
        <v>4896.3816595077515</v>
      </c>
      <c r="N795" s="91">
        <f>IF(K795&gt;999999999,K795/1073741824," ")</f>
        <v>4.7816227143630385</v>
      </c>
      <c r="O795" s="194" t="s">
        <v>18226</v>
      </c>
      <c r="P795" s="197" t="s">
        <v>19216</v>
      </c>
    </row>
    <row r="796" spans="2:16" ht="20.100000000000001" customHeight="1" x14ac:dyDescent="0.3">
      <c r="B796" s="101">
        <v>786</v>
      </c>
      <c r="C796" s="109" t="s">
        <v>34989</v>
      </c>
      <c r="D796" s="160" t="s">
        <v>838</v>
      </c>
      <c r="E796" s="36" t="s">
        <v>11049</v>
      </c>
      <c r="F796" s="104">
        <v>6.4</v>
      </c>
      <c r="G796" s="99" t="s">
        <v>704</v>
      </c>
      <c r="H796" s="101" t="s">
        <v>6149</v>
      </c>
      <c r="I796" s="101">
        <v>1956</v>
      </c>
      <c r="J796" s="101"/>
      <c r="K796" s="90">
        <v>3517999188</v>
      </c>
      <c r="L796" s="90">
        <f>IF(K796/1024 &gt;1,K796/1024," ")</f>
        <v>3435546.08203125</v>
      </c>
      <c r="M796" s="90">
        <f>IF(K796/1048576 &gt;1,K796/1048576," ")</f>
        <v>3355.0254707336426</v>
      </c>
      <c r="N796" s="91">
        <f>IF(K796&gt;999999999,K796/1073741824," ")</f>
        <v>3.2763920612633228</v>
      </c>
      <c r="O796" s="194" t="s">
        <v>18227</v>
      </c>
      <c r="P796" s="197" t="s">
        <v>19217</v>
      </c>
    </row>
    <row r="797" spans="2:16" ht="20.100000000000001" customHeight="1" x14ac:dyDescent="0.3">
      <c r="B797" s="101">
        <v>787</v>
      </c>
      <c r="C797" s="112" t="s">
        <v>34990</v>
      </c>
      <c r="D797" s="159" t="s">
        <v>3081</v>
      </c>
      <c r="E797" s="36" t="s">
        <v>11050</v>
      </c>
      <c r="F797" s="104">
        <v>6.7</v>
      </c>
      <c r="G797" s="101" t="s">
        <v>704</v>
      </c>
      <c r="H797" s="101" t="s">
        <v>3745</v>
      </c>
      <c r="I797" s="101">
        <v>1955</v>
      </c>
      <c r="J797" s="101"/>
      <c r="K797" s="90">
        <v>3219778756</v>
      </c>
      <c r="L797" s="90">
        <f>IF(K797/1024 &gt;1,K797/1024," ")</f>
        <v>3144315.19140625</v>
      </c>
      <c r="M797" s="90">
        <f>IF(K797/1048576 &gt;1,K797/1048576," ")</f>
        <v>3070.620304107666</v>
      </c>
      <c r="N797" s="91">
        <f>IF(K797&gt;999999999,K797/1073741824," ")</f>
        <v>2.9986526407301426</v>
      </c>
      <c r="O797" s="194" t="s">
        <v>18228</v>
      </c>
      <c r="P797" s="197" t="s">
        <v>31039</v>
      </c>
    </row>
    <row r="798" spans="2:16" ht="20.100000000000001" customHeight="1" x14ac:dyDescent="0.3">
      <c r="B798" s="101">
        <v>788</v>
      </c>
      <c r="C798" s="112" t="s">
        <v>34991</v>
      </c>
      <c r="D798" s="159" t="s">
        <v>2797</v>
      </c>
      <c r="E798" s="36" t="s">
        <v>11051</v>
      </c>
      <c r="F798" s="104">
        <v>6.7</v>
      </c>
      <c r="G798" s="101" t="s">
        <v>704</v>
      </c>
      <c r="H798" s="101" t="s">
        <v>3747</v>
      </c>
      <c r="I798" s="101">
        <v>2009</v>
      </c>
      <c r="J798" s="101"/>
      <c r="K798" s="90">
        <v>3340996228</v>
      </c>
      <c r="L798" s="90">
        <f>IF(K798/1024 &gt;1,K798/1024," ")</f>
        <v>3262691.62890625</v>
      </c>
      <c r="M798" s="90">
        <f>IF(K798/1048576 &gt;1,K798/1048576," ")</f>
        <v>3186.2222938537598</v>
      </c>
      <c r="N798" s="91">
        <f>IF(K798&gt;999999999,K798/1073741824," ")</f>
        <v>3.1115452088415623</v>
      </c>
      <c r="O798" s="194" t="s">
        <v>18229</v>
      </c>
      <c r="P798" s="197" t="s">
        <v>19218</v>
      </c>
    </row>
    <row r="799" spans="2:16" ht="20.100000000000001" customHeight="1" x14ac:dyDescent="0.3">
      <c r="B799" s="101">
        <v>789</v>
      </c>
      <c r="C799" s="111" t="s">
        <v>34992</v>
      </c>
      <c r="D799" s="161" t="s">
        <v>7370</v>
      </c>
      <c r="E799" s="254" t="s">
        <v>11052</v>
      </c>
      <c r="F799" s="99">
        <v>4.9000000000000004</v>
      </c>
      <c r="G799" s="99" t="s">
        <v>704</v>
      </c>
      <c r="H799" s="105" t="s">
        <v>4081</v>
      </c>
      <c r="I799" s="101">
        <v>1999</v>
      </c>
      <c r="J799" s="112"/>
      <c r="K799" s="73">
        <v>5909535265</v>
      </c>
      <c r="L799" s="90">
        <f>IF(K799/1024 &gt;1,K799/1024," ")</f>
        <v>5771030.5322265625</v>
      </c>
      <c r="M799" s="90">
        <f>IF(K799/1048576 &gt;1,K799/1048576," ")</f>
        <v>5635.7720041275024</v>
      </c>
      <c r="N799" s="91">
        <f>IF(K799&gt;999999999,K799/1073741824," ")</f>
        <v>5.5036835977807641</v>
      </c>
      <c r="O799" s="194" t="s">
        <v>18230</v>
      </c>
      <c r="P799" s="197" t="s">
        <v>19219</v>
      </c>
    </row>
    <row r="800" spans="2:16" ht="20.100000000000001" customHeight="1" x14ac:dyDescent="0.3">
      <c r="B800" s="101">
        <v>790</v>
      </c>
      <c r="C800" s="102" t="s">
        <v>34993</v>
      </c>
      <c r="D800" s="159" t="s">
        <v>4941</v>
      </c>
      <c r="E800" s="254" t="s">
        <v>11053</v>
      </c>
      <c r="F800" s="104">
        <v>4.5999999999999996</v>
      </c>
      <c r="G800" s="101" t="s">
        <v>704</v>
      </c>
      <c r="H800" s="101" t="s">
        <v>3756</v>
      </c>
      <c r="I800" s="101">
        <v>1985</v>
      </c>
      <c r="J800" s="101"/>
      <c r="K800" s="90">
        <v>4684816856</v>
      </c>
      <c r="L800" s="90">
        <f>IF(K800/1024 &gt;1,K800/1024," ")</f>
        <v>4575016.4609375</v>
      </c>
      <c r="M800" s="90">
        <f>IF(K800/1048576 &gt;1,K800/1048576," ")</f>
        <v>4467.7895126342773</v>
      </c>
      <c r="N800" s="91">
        <f>IF(K800&gt;999999999,K800/1073741824," ")</f>
        <v>4.3630756959319115</v>
      </c>
      <c r="O800" s="194" t="s">
        <v>17776</v>
      </c>
      <c r="P800" s="197" t="s">
        <v>19220</v>
      </c>
    </row>
    <row r="801" spans="2:16" ht="20.100000000000001" customHeight="1" x14ac:dyDescent="0.3">
      <c r="B801" s="101">
        <v>791</v>
      </c>
      <c r="C801" s="103" t="s">
        <v>34994</v>
      </c>
      <c r="D801" s="168" t="s">
        <v>6709</v>
      </c>
      <c r="E801" s="36" t="s">
        <v>11054</v>
      </c>
      <c r="F801" s="99">
        <v>6</v>
      </c>
      <c r="G801" s="99" t="s">
        <v>704</v>
      </c>
      <c r="H801" s="105" t="s">
        <v>5878</v>
      </c>
      <c r="I801" s="101">
        <v>2012</v>
      </c>
      <c r="J801" s="101"/>
      <c r="K801" s="90">
        <v>4086945489</v>
      </c>
      <c r="L801" s="90">
        <f>IF(K801/1024 &gt;1,K801/1024," ")</f>
        <v>3991157.7041015625</v>
      </c>
      <c r="M801" s="90">
        <f>IF(K801/1048576 &gt;1,K801/1048576," ")</f>
        <v>3897.6149454116821</v>
      </c>
      <c r="N801" s="91">
        <f>IF(K801&gt;999999999,K801/1073741824," ")</f>
        <v>3.8062645951285958</v>
      </c>
      <c r="O801" s="194" t="s">
        <v>18231</v>
      </c>
      <c r="P801" s="197" t="s">
        <v>31040</v>
      </c>
    </row>
    <row r="802" spans="2:16" ht="20.100000000000001" customHeight="1" x14ac:dyDescent="0.3">
      <c r="B802" s="101">
        <v>792</v>
      </c>
      <c r="C802" s="12" t="s">
        <v>34777</v>
      </c>
      <c r="D802" s="160" t="s">
        <v>1933</v>
      </c>
      <c r="E802" s="36" t="s">
        <v>11055</v>
      </c>
      <c r="F802" s="104">
        <v>7</v>
      </c>
      <c r="G802" s="94"/>
      <c r="H802" s="94" t="s">
        <v>4089</v>
      </c>
      <c r="I802" s="101">
        <v>2007</v>
      </c>
      <c r="J802" s="101"/>
      <c r="K802" s="90">
        <v>733542400</v>
      </c>
      <c r="L802" s="90">
        <f>IF(K802/1024 &gt;1,K802/1024," ")</f>
        <v>716350</v>
      </c>
      <c r="M802" s="90">
        <f>IF(K802/1048576 &gt;1,K802/1048576," ")</f>
        <v>699.560546875</v>
      </c>
      <c r="N802" s="91" t="str">
        <f>IF(K802&gt;999999999,K802/1073741824," ")</f>
        <v xml:space="preserve"> </v>
      </c>
      <c r="O802" s="194" t="s">
        <v>18232</v>
      </c>
      <c r="P802" s="197" t="s">
        <v>19221</v>
      </c>
    </row>
    <row r="803" spans="2:16" ht="20.100000000000001" customHeight="1" x14ac:dyDescent="0.3">
      <c r="B803" s="101">
        <v>793</v>
      </c>
      <c r="C803" s="109" t="s">
        <v>34995</v>
      </c>
      <c r="D803" s="159" t="s">
        <v>4606</v>
      </c>
      <c r="E803" s="254" t="s">
        <v>11056</v>
      </c>
      <c r="F803" s="104">
        <v>4.7</v>
      </c>
      <c r="G803" s="101" t="s">
        <v>704</v>
      </c>
      <c r="H803" s="101" t="s">
        <v>3739</v>
      </c>
      <c r="I803" s="101">
        <v>2013</v>
      </c>
      <c r="J803" s="101"/>
      <c r="K803" s="90">
        <v>4036615490</v>
      </c>
      <c r="L803" s="90">
        <f>IF(K803/1024 &gt;1,K803/1024," ")</f>
        <v>3942007.314453125</v>
      </c>
      <c r="M803" s="90">
        <f>IF(K803/1048576 &gt;1,K803/1048576," ")</f>
        <v>3849.6165180206299</v>
      </c>
      <c r="N803" s="91">
        <f>IF(K803&gt;999999999,K803/1073741824," ")</f>
        <v>3.7593911308795214</v>
      </c>
      <c r="O803" s="194" t="s">
        <v>18233</v>
      </c>
      <c r="P803" s="197" t="s">
        <v>19222</v>
      </c>
    </row>
    <row r="804" spans="2:16" ht="20.100000000000001" customHeight="1" x14ac:dyDescent="0.3">
      <c r="B804" s="101">
        <v>794</v>
      </c>
      <c r="C804" s="48" t="s">
        <v>34996</v>
      </c>
      <c r="D804" s="167" t="s">
        <v>8119</v>
      </c>
      <c r="E804" s="36" t="s">
        <v>11057</v>
      </c>
      <c r="F804" s="81">
        <v>4.4000000000000004</v>
      </c>
      <c r="G804" s="13" t="s">
        <v>704</v>
      </c>
      <c r="H804" s="13" t="s">
        <v>5878</v>
      </c>
      <c r="I804" s="79">
        <v>2016</v>
      </c>
      <c r="J804" s="79"/>
      <c r="K804" s="73">
        <v>4375608893</v>
      </c>
      <c r="L804" s="90">
        <f>IF(K804/1024 &gt;1,K804/1024," ")</f>
        <v>4273055.5595703125</v>
      </c>
      <c r="M804" s="90">
        <f>IF(K804/1048576 &gt;1,K804/1048576," ")</f>
        <v>4172.9058198928833</v>
      </c>
      <c r="N804" s="91">
        <f>IF(K804&gt;999999999,K804/1073741824," ")</f>
        <v>4.0751033397391438</v>
      </c>
      <c r="O804" s="194" t="s">
        <v>18234</v>
      </c>
      <c r="P804" s="197" t="s">
        <v>19223</v>
      </c>
    </row>
    <row r="805" spans="2:16" ht="20.100000000000001" customHeight="1" x14ac:dyDescent="0.3">
      <c r="B805" s="101">
        <v>795</v>
      </c>
      <c r="C805" s="20" t="s">
        <v>34997</v>
      </c>
      <c r="D805" s="157" t="s">
        <v>7906</v>
      </c>
      <c r="E805" s="254" t="s">
        <v>11058</v>
      </c>
      <c r="F805" s="81">
        <v>4.5</v>
      </c>
      <c r="G805" s="13" t="s">
        <v>704</v>
      </c>
      <c r="H805" s="13" t="s">
        <v>4081</v>
      </c>
      <c r="I805" s="79">
        <v>2017</v>
      </c>
      <c r="J805" s="83"/>
      <c r="K805" s="73">
        <v>5125415633</v>
      </c>
      <c r="L805" s="90">
        <f>IF(K805/1024 &gt;1,K805/1024," ")</f>
        <v>5005288.7041015625</v>
      </c>
      <c r="M805" s="90">
        <f>IF(K805/1048576 &gt;1,K805/1048576," ")</f>
        <v>4887.9772500991821</v>
      </c>
      <c r="N805" s="91">
        <f>IF(K805&gt;999999999,K805/1073741824," ")</f>
        <v>4.7734152832999825</v>
      </c>
      <c r="O805" s="199" t="s">
        <v>17723</v>
      </c>
      <c r="P805" s="197" t="s">
        <v>31041</v>
      </c>
    </row>
    <row r="806" spans="2:16" ht="20.100000000000001" customHeight="1" x14ac:dyDescent="0.3">
      <c r="B806" s="101">
        <v>796</v>
      </c>
      <c r="C806" s="20" t="s">
        <v>34998</v>
      </c>
      <c r="D806" s="167" t="s">
        <v>7956</v>
      </c>
      <c r="E806" s="36" t="s">
        <v>11059</v>
      </c>
      <c r="F806" s="81">
        <v>5.9</v>
      </c>
      <c r="G806" s="13"/>
      <c r="H806" s="13" t="s">
        <v>5892</v>
      </c>
      <c r="I806" s="79">
        <v>2017</v>
      </c>
      <c r="J806" s="79"/>
      <c r="K806" s="73">
        <v>4377162495</v>
      </c>
      <c r="L806" s="90">
        <f>IF(K806/1024 &gt;1,K806/1024," ")</f>
        <v>4274572.7490234375</v>
      </c>
      <c r="M806" s="90">
        <f>IF(K806/1048576 &gt;1,K806/1048576," ")</f>
        <v>4174.3874502182007</v>
      </c>
      <c r="N806" s="91">
        <f>IF(K806&gt;999999999,K806/1073741824," ")</f>
        <v>4.0765502443537116</v>
      </c>
      <c r="O806" s="194" t="s">
        <v>18235</v>
      </c>
      <c r="P806" s="197" t="s">
        <v>19224</v>
      </c>
    </row>
    <row r="807" spans="2:16" ht="20.100000000000001" customHeight="1" x14ac:dyDescent="0.3">
      <c r="B807" s="101">
        <v>797</v>
      </c>
      <c r="C807" s="107" t="s">
        <v>34999</v>
      </c>
      <c r="D807" s="159" t="s">
        <v>4042</v>
      </c>
      <c r="E807" s="36" t="s">
        <v>11060</v>
      </c>
      <c r="F807" s="104">
        <v>5.9</v>
      </c>
      <c r="G807" s="101" t="s">
        <v>704</v>
      </c>
      <c r="H807" s="101" t="s">
        <v>3739</v>
      </c>
      <c r="I807" s="101">
        <v>2012</v>
      </c>
      <c r="J807" s="101"/>
      <c r="K807" s="90">
        <v>4572147884</v>
      </c>
      <c r="L807" s="90">
        <f>IF(K807/1024 &gt;1,K807/1024," ")</f>
        <v>4464988.16796875</v>
      </c>
      <c r="M807" s="90">
        <f>IF(K807/1048576 &gt;1,K807/1048576," ")</f>
        <v>4360.3400077819824</v>
      </c>
      <c r="N807" s="91">
        <f>IF(K807&gt;999999999,K807/1073741824," ")</f>
        <v>4.2581445388495922</v>
      </c>
      <c r="O807" s="194" t="s">
        <v>18236</v>
      </c>
      <c r="P807" s="197" t="s">
        <v>19225</v>
      </c>
    </row>
    <row r="808" spans="2:16" ht="20.100000000000001" customHeight="1" x14ac:dyDescent="0.3">
      <c r="B808" s="101">
        <v>798</v>
      </c>
      <c r="C808" s="12" t="s">
        <v>35012</v>
      </c>
      <c r="D808" s="159" t="s">
        <v>342</v>
      </c>
      <c r="E808" s="36" t="s">
        <v>11069</v>
      </c>
      <c r="F808" s="104">
        <v>5.4</v>
      </c>
      <c r="G808" s="94" t="s">
        <v>704</v>
      </c>
      <c r="H808" s="94" t="s">
        <v>3742</v>
      </c>
      <c r="I808" s="94">
        <v>2010</v>
      </c>
      <c r="J808" s="94"/>
      <c r="K808" s="108">
        <v>2119348224</v>
      </c>
      <c r="L808" s="90">
        <f>IF(K808/1024 &gt;1,K808/1024," ")</f>
        <v>2069676</v>
      </c>
      <c r="M808" s="90">
        <f>IF(K808/1048576 &gt;1,K808/1048576," ")</f>
        <v>2021.16796875</v>
      </c>
      <c r="N808" s="91">
        <f>IF(K808&gt;999999999,K808/1073741824," ")</f>
        <v>1.9737968444824219</v>
      </c>
      <c r="O808" s="194" t="s">
        <v>18237</v>
      </c>
      <c r="P808" s="197" t="s">
        <v>19226</v>
      </c>
    </row>
    <row r="809" spans="2:16" ht="20.100000000000001" customHeight="1" x14ac:dyDescent="0.3">
      <c r="B809" s="101">
        <v>799</v>
      </c>
      <c r="C809" s="109" t="s">
        <v>35063</v>
      </c>
      <c r="D809" s="160" t="s">
        <v>3428</v>
      </c>
      <c r="E809" s="36" t="s">
        <v>11061</v>
      </c>
      <c r="F809" s="104">
        <v>7.9</v>
      </c>
      <c r="G809" s="101" t="s">
        <v>704</v>
      </c>
      <c r="H809" s="101" t="s">
        <v>3927</v>
      </c>
      <c r="I809" s="101">
        <v>1939</v>
      </c>
      <c r="J809" s="101"/>
      <c r="K809" s="90">
        <v>3200934666</v>
      </c>
      <c r="L809" s="90">
        <f>IF(K809/1024 &gt;1,K809/1024," ")</f>
        <v>3125912.759765625</v>
      </c>
      <c r="M809" s="90">
        <f>IF(K809/1048576 &gt;1,K809/1048576," ")</f>
        <v>3052.6491794586182</v>
      </c>
      <c r="N809" s="91">
        <f>IF(K809&gt;999999999,K809/1073741824," ")</f>
        <v>2.9811027143150568</v>
      </c>
      <c r="O809" s="194" t="s">
        <v>19227</v>
      </c>
      <c r="P809" s="197" t="s">
        <v>19228</v>
      </c>
    </row>
    <row r="810" spans="2:16" ht="20.100000000000001" customHeight="1" x14ac:dyDescent="0.3">
      <c r="B810" s="101">
        <v>800</v>
      </c>
      <c r="C810" s="109" t="s">
        <v>35064</v>
      </c>
      <c r="D810" s="159" t="s">
        <v>1760</v>
      </c>
      <c r="E810" s="36" t="s">
        <v>11062</v>
      </c>
      <c r="F810" s="104">
        <v>4.3</v>
      </c>
      <c r="G810" s="101"/>
      <c r="H810" s="101" t="s">
        <v>3744</v>
      </c>
      <c r="I810" s="94">
        <v>2011</v>
      </c>
      <c r="J810" s="94"/>
      <c r="K810" s="90">
        <v>2955827466</v>
      </c>
      <c r="L810" s="90">
        <f>IF(K810/1024 &gt;1,K810/1024," ")</f>
        <v>2886550.259765625</v>
      </c>
      <c r="M810" s="90">
        <f>IF(K810/1048576 &gt;1,K810/1048576," ")</f>
        <v>2818.8967380523682</v>
      </c>
      <c r="N810" s="91">
        <f>IF(K810&gt;999999999,K810/1073741824," ")</f>
        <v>2.7528288457542658</v>
      </c>
      <c r="O810" s="194" t="s">
        <v>19229</v>
      </c>
      <c r="P810" s="197" t="s">
        <v>31042</v>
      </c>
    </row>
    <row r="811" spans="2:16" ht="20.100000000000001" customHeight="1" x14ac:dyDescent="0.3">
      <c r="B811" s="101">
        <v>801</v>
      </c>
      <c r="C811" s="107" t="s">
        <v>35065</v>
      </c>
      <c r="D811" s="161" t="s">
        <v>6647</v>
      </c>
      <c r="E811" s="36" t="s">
        <v>11063</v>
      </c>
      <c r="F811" s="99">
        <v>4.2</v>
      </c>
      <c r="G811" s="99" t="s">
        <v>704</v>
      </c>
      <c r="H811" s="101" t="s">
        <v>4081</v>
      </c>
      <c r="I811" s="101">
        <v>2015</v>
      </c>
      <c r="J811" s="101"/>
      <c r="K811" s="90">
        <v>4194172889</v>
      </c>
      <c r="L811" s="90">
        <f>IF(K811/1024 &gt;1,K811/1024," ")</f>
        <v>4095871.9619140625</v>
      </c>
      <c r="M811" s="90">
        <f>IF(K811/1048576 &gt;1,K811/1048576," ")</f>
        <v>3999.8749628067017</v>
      </c>
      <c r="N811" s="91">
        <f>IF(K811&gt;999999999,K811/1073741824," ")</f>
        <v>3.9061278933659196</v>
      </c>
      <c r="O811" s="194" t="s">
        <v>18238</v>
      </c>
      <c r="P811" s="197" t="s">
        <v>19230</v>
      </c>
    </row>
    <row r="812" spans="2:16" ht="20.100000000000001" customHeight="1" x14ac:dyDescent="0.3">
      <c r="B812" s="101">
        <v>802</v>
      </c>
      <c r="C812" s="102" t="s">
        <v>35066</v>
      </c>
      <c r="D812" s="159" t="s">
        <v>4427</v>
      </c>
      <c r="E812" s="36" t="s">
        <v>11064</v>
      </c>
      <c r="F812" s="104">
        <v>7.8</v>
      </c>
      <c r="G812" s="101" t="s">
        <v>704</v>
      </c>
      <c r="H812" s="101" t="s">
        <v>3740</v>
      </c>
      <c r="I812" s="101">
        <v>1972</v>
      </c>
      <c r="J812" s="101"/>
      <c r="K812" s="90">
        <v>5664292282</v>
      </c>
      <c r="L812" s="90">
        <f>IF(K812/1024 &gt;1,K812/1024," ")</f>
        <v>5531535.431640625</v>
      </c>
      <c r="M812" s="90">
        <f>IF(K812/1048576 &gt;1,K812/1048576," ")</f>
        <v>5401.8900699615479</v>
      </c>
      <c r="N812" s="91">
        <f>IF(K812&gt;999999999,K812/1073741824," ")</f>
        <v>5.2752832714468241</v>
      </c>
      <c r="O812" s="194" t="s">
        <v>18239</v>
      </c>
      <c r="P812" s="197" t="s">
        <v>19231</v>
      </c>
    </row>
    <row r="813" spans="2:16" ht="20.100000000000001" customHeight="1" x14ac:dyDescent="0.3">
      <c r="B813" s="101">
        <v>803</v>
      </c>
      <c r="C813" s="102" t="s">
        <v>35067</v>
      </c>
      <c r="D813" s="159" t="s">
        <v>880</v>
      </c>
      <c r="E813" s="36" t="s">
        <v>11065</v>
      </c>
      <c r="F813" s="104">
        <v>5.0999999999999996</v>
      </c>
      <c r="G813" s="94"/>
      <c r="H813" s="101" t="s">
        <v>5877</v>
      </c>
      <c r="I813" s="101">
        <v>1993</v>
      </c>
      <c r="J813" s="101"/>
      <c r="K813" s="90">
        <v>1303825438</v>
      </c>
      <c r="L813" s="90">
        <f>IF(K813/1024 &gt;1,K813/1024," ")</f>
        <v>1273267.029296875</v>
      </c>
      <c r="M813" s="90">
        <f>IF(K813/1048576 &gt;1,K813/1048576," ")</f>
        <v>1243.4248332977295</v>
      </c>
      <c r="N813" s="91">
        <f>IF(K813&gt;999999999,K813/1073741824," ")</f>
        <v>1.214282063767314</v>
      </c>
      <c r="O813" s="194" t="s">
        <v>18240</v>
      </c>
      <c r="P813" s="197" t="s">
        <v>19232</v>
      </c>
    </row>
    <row r="814" spans="2:16" ht="20.100000000000001" customHeight="1" x14ac:dyDescent="0.3">
      <c r="B814" s="101">
        <v>804</v>
      </c>
      <c r="C814" s="109" t="s">
        <v>35068</v>
      </c>
      <c r="D814" s="160" t="s">
        <v>3517</v>
      </c>
      <c r="E814" s="36" t="s">
        <v>11066</v>
      </c>
      <c r="F814" s="104">
        <v>4.5999999999999996</v>
      </c>
      <c r="G814" s="101" t="s">
        <v>704</v>
      </c>
      <c r="H814" s="101" t="s">
        <v>3745</v>
      </c>
      <c r="I814" s="101">
        <v>1979</v>
      </c>
      <c r="J814" s="101"/>
      <c r="K814" s="90">
        <v>2891168028</v>
      </c>
      <c r="L814" s="90">
        <f>IF(K814/1024 &gt;1,K814/1024," ")</f>
        <v>2823406.27734375</v>
      </c>
      <c r="M814" s="90">
        <f>IF(K814/1048576 &gt;1,K814/1048576," ")</f>
        <v>2757.2326927185059</v>
      </c>
      <c r="N814" s="91">
        <f>IF(K814&gt;999999999,K814/1073741824," ")</f>
        <v>2.6926100514829159</v>
      </c>
      <c r="O814" s="194" t="s">
        <v>17728</v>
      </c>
      <c r="P814" s="197" t="s">
        <v>19233</v>
      </c>
    </row>
    <row r="815" spans="2:16" ht="20.100000000000001" customHeight="1" x14ac:dyDescent="0.3">
      <c r="B815" s="101">
        <v>805</v>
      </c>
      <c r="C815" s="102" t="s">
        <v>35069</v>
      </c>
      <c r="D815" s="180" t="s">
        <v>506</v>
      </c>
      <c r="E815" s="36" t="s">
        <v>11067</v>
      </c>
      <c r="F815" s="104">
        <v>8.5</v>
      </c>
      <c r="G815" s="94" t="s">
        <v>704</v>
      </c>
      <c r="H815" s="101" t="s">
        <v>3956</v>
      </c>
      <c r="I815" s="101">
        <v>1994</v>
      </c>
      <c r="J815" s="101"/>
      <c r="K815" s="90">
        <v>5934058002</v>
      </c>
      <c r="L815" s="90">
        <f>IF(K815/1024 &gt;1,K815/1024," ")</f>
        <v>5794978.517578125</v>
      </c>
      <c r="M815" s="90">
        <f>IF(K815/1048576 &gt;1,K815/1048576," ")</f>
        <v>5659.1587085723877</v>
      </c>
      <c r="N815" s="91">
        <f>IF(K815&gt;999999999,K815/1073741824," ")</f>
        <v>5.5265221763402224</v>
      </c>
      <c r="O815" s="194" t="s">
        <v>18241</v>
      </c>
      <c r="P815" s="197" t="s">
        <v>19234</v>
      </c>
    </row>
    <row r="816" spans="2:16" ht="20.100000000000001" customHeight="1" x14ac:dyDescent="0.3">
      <c r="B816" s="101">
        <v>806</v>
      </c>
      <c r="C816" s="12" t="s">
        <v>35013</v>
      </c>
      <c r="D816" s="160" t="s">
        <v>839</v>
      </c>
      <c r="E816" s="36" t="s">
        <v>11068</v>
      </c>
      <c r="F816" s="104">
        <v>3.9</v>
      </c>
      <c r="G816" s="94"/>
      <c r="H816" s="94" t="s">
        <v>4090</v>
      </c>
      <c r="I816" s="101">
        <v>2002</v>
      </c>
      <c r="J816" s="101"/>
      <c r="K816" s="90">
        <v>734068736</v>
      </c>
      <c r="L816" s="90">
        <f>IF(K816/1024 &gt;1,K816/1024," ")</f>
        <v>716864</v>
      </c>
      <c r="M816" s="90">
        <f>IF(K816/1048576 &gt;1,K816/1048576," ")</f>
        <v>700.0625</v>
      </c>
      <c r="N816" s="91" t="str">
        <f>IF(K816&gt;999999999,K816/1073741824," ")</f>
        <v xml:space="preserve"> </v>
      </c>
      <c r="O816" s="194" t="s">
        <v>18242</v>
      </c>
      <c r="P816" s="197" t="s">
        <v>19235</v>
      </c>
    </row>
    <row r="817" spans="2:16" ht="20.100000000000001" customHeight="1" x14ac:dyDescent="0.3">
      <c r="B817" s="101">
        <v>807</v>
      </c>
      <c r="C817" s="109" t="s">
        <v>35070</v>
      </c>
      <c r="D817" s="160" t="s">
        <v>420</v>
      </c>
      <c r="E817" s="36" t="s">
        <v>11070</v>
      </c>
      <c r="F817" s="104">
        <v>6.5</v>
      </c>
      <c r="G817" s="94" t="s">
        <v>704</v>
      </c>
      <c r="H817" s="94" t="s">
        <v>3769</v>
      </c>
      <c r="I817" s="101">
        <v>2008</v>
      </c>
      <c r="J817" s="101"/>
      <c r="K817" s="90">
        <v>2874618129</v>
      </c>
      <c r="L817" s="90">
        <f>IF(K817/1024 &gt;1,K817/1024," ")</f>
        <v>2807244.2666015625</v>
      </c>
      <c r="M817" s="90">
        <f>IF(K817/1048576 &gt;1,K817/1048576," ")</f>
        <v>2741.4494791030884</v>
      </c>
      <c r="N817" s="91">
        <f>IF(K817&gt;999999999,K817/1073741824," ")</f>
        <v>2.6771967569366097</v>
      </c>
      <c r="O817" s="194" t="s">
        <v>18243</v>
      </c>
      <c r="P817" s="197" t="s">
        <v>19236</v>
      </c>
    </row>
    <row r="818" spans="2:16" ht="20.100000000000001" customHeight="1" x14ac:dyDescent="0.3">
      <c r="B818" s="101">
        <v>808</v>
      </c>
      <c r="C818" s="48" t="s">
        <v>35071</v>
      </c>
      <c r="D818" s="157" t="s">
        <v>8652</v>
      </c>
      <c r="E818" s="36" t="s">
        <v>11071</v>
      </c>
      <c r="F818" s="81">
        <v>7.7</v>
      </c>
      <c r="G818" s="13"/>
      <c r="H818" s="13" t="s">
        <v>3757</v>
      </c>
      <c r="I818" s="79">
        <v>2018</v>
      </c>
      <c r="J818" s="79"/>
      <c r="K818" s="73">
        <v>4933312512</v>
      </c>
      <c r="L818" s="90">
        <f>IF(K818/1024 &gt;1,K818/1024," ")</f>
        <v>4817688</v>
      </c>
      <c r="M818" s="90">
        <f>IF(K818/1048576 &gt;1,K818/1048576," ")</f>
        <v>4704.7734375</v>
      </c>
      <c r="N818" s="91">
        <f>IF(K818&gt;999999999,K818/1073741824," ")</f>
        <v>4.5945053100585938</v>
      </c>
      <c r="O818" s="194" t="s">
        <v>18244</v>
      </c>
      <c r="P818" s="197" t="s">
        <v>19237</v>
      </c>
    </row>
    <row r="819" spans="2:16" ht="20.100000000000001" customHeight="1" x14ac:dyDescent="0.3">
      <c r="B819" s="101">
        <v>809</v>
      </c>
      <c r="C819" s="109" t="s">
        <v>35072</v>
      </c>
      <c r="D819" s="160" t="s">
        <v>534</v>
      </c>
      <c r="E819" s="36" t="s">
        <v>11072</v>
      </c>
      <c r="F819" s="104">
        <v>7.1</v>
      </c>
      <c r="G819" s="94" t="s">
        <v>704</v>
      </c>
      <c r="H819" s="94" t="s">
        <v>4091</v>
      </c>
      <c r="I819" s="101">
        <v>1993</v>
      </c>
      <c r="J819" s="101"/>
      <c r="K819" s="90">
        <v>3269651912</v>
      </c>
      <c r="L819" s="90">
        <f>IF(K819/1024 &gt;1,K819/1024," ")</f>
        <v>3193019.4453125</v>
      </c>
      <c r="M819" s="90">
        <f>IF(K819/1048576 &gt;1,K819/1048576," ")</f>
        <v>3118.1830520629883</v>
      </c>
      <c r="N819" s="91">
        <f>IF(K819&gt;999999999,K819/1073741824," ")</f>
        <v>3.045100636780262</v>
      </c>
      <c r="O819" s="194" t="s">
        <v>18245</v>
      </c>
      <c r="P819" s="197" t="s">
        <v>19238</v>
      </c>
    </row>
    <row r="820" spans="2:16" ht="20.100000000000001" customHeight="1" x14ac:dyDescent="0.3">
      <c r="B820" s="101">
        <v>810</v>
      </c>
      <c r="C820" s="102" t="s">
        <v>35073</v>
      </c>
      <c r="D820" s="161" t="s">
        <v>7146</v>
      </c>
      <c r="E820" s="36" t="s">
        <v>11073</v>
      </c>
      <c r="F820" s="99">
        <v>6.5</v>
      </c>
      <c r="G820" s="99" t="s">
        <v>704</v>
      </c>
      <c r="H820" s="105" t="s">
        <v>5936</v>
      </c>
      <c r="I820" s="101">
        <v>2016</v>
      </c>
      <c r="J820" s="115"/>
      <c r="K820" s="90">
        <v>4118693969</v>
      </c>
      <c r="L820" s="90">
        <f>IF(K820/1024 &gt;1,K820/1024," ")</f>
        <v>4022162.0791015625</v>
      </c>
      <c r="M820" s="90">
        <f>IF(K820/1048576 &gt;1,K820/1048576," ")</f>
        <v>3927.8926553726196</v>
      </c>
      <c r="N820" s="91">
        <f>IF(K820&gt;999999999,K820/1073741824," ")</f>
        <v>3.8358326712623239</v>
      </c>
      <c r="O820" s="194" t="s">
        <v>30061</v>
      </c>
      <c r="P820" s="197" t="s">
        <v>19239</v>
      </c>
    </row>
    <row r="821" spans="2:16" ht="20.100000000000001" customHeight="1" x14ac:dyDescent="0.3">
      <c r="B821" s="101">
        <v>811</v>
      </c>
      <c r="C821" s="28" t="s">
        <v>35074</v>
      </c>
      <c r="D821" s="181" t="s">
        <v>8103</v>
      </c>
      <c r="E821" s="36" t="s">
        <v>11074</v>
      </c>
      <c r="F821" s="81">
        <v>5.0999999999999996</v>
      </c>
      <c r="G821" s="13"/>
      <c r="H821" s="13" t="s">
        <v>8091</v>
      </c>
      <c r="I821" s="79">
        <v>1971</v>
      </c>
      <c r="J821" s="79"/>
      <c r="K821" s="73">
        <v>1539575439</v>
      </c>
      <c r="L821" s="90">
        <f>IF(K821/1024 &gt;1,K821/1024," ")</f>
        <v>1503491.6396484375</v>
      </c>
      <c r="M821" s="90">
        <f>IF(K821/1048576 &gt;1,K821/1048576," ")</f>
        <v>1468.2535543441772</v>
      </c>
      <c r="N821" s="91">
        <f>IF(K821&gt;999999999,K821/1073741824," ")</f>
        <v>1.4338413616642356</v>
      </c>
      <c r="O821" s="199" t="s">
        <v>17521</v>
      </c>
      <c r="P821" s="197" t="s">
        <v>19240</v>
      </c>
    </row>
    <row r="822" spans="2:16" ht="20.100000000000001" customHeight="1" x14ac:dyDescent="0.3">
      <c r="B822" s="101">
        <v>812</v>
      </c>
      <c r="C822" s="107" t="s">
        <v>35075</v>
      </c>
      <c r="D822" s="161" t="s">
        <v>6636</v>
      </c>
      <c r="E822" s="36" t="s">
        <v>11075</v>
      </c>
      <c r="F822" s="99">
        <v>5.5</v>
      </c>
      <c r="G822" s="99" t="s">
        <v>704</v>
      </c>
      <c r="H822" s="101" t="s">
        <v>5878</v>
      </c>
      <c r="I822" s="101">
        <v>2009</v>
      </c>
      <c r="J822" s="101"/>
      <c r="K822" s="90">
        <v>2724684454</v>
      </c>
      <c r="L822" s="90">
        <f>IF(K822/1024 &gt;1,K822/1024," ")</f>
        <v>2660824.662109375</v>
      </c>
      <c r="M822" s="90">
        <f>IF(K822/1048576 &gt;1,K822/1048576," ")</f>
        <v>2598.4615840911865</v>
      </c>
      <c r="N822" s="91">
        <f>IF(K822&gt;999999999,K822/1073741824," ")</f>
        <v>2.5375601407140493</v>
      </c>
      <c r="O822" s="194" t="s">
        <v>17891</v>
      </c>
      <c r="P822" s="197" t="s">
        <v>19241</v>
      </c>
    </row>
    <row r="823" spans="2:16" ht="20.100000000000001" customHeight="1" x14ac:dyDescent="0.3">
      <c r="B823" s="101">
        <v>813</v>
      </c>
      <c r="C823" s="20" t="s">
        <v>34210</v>
      </c>
      <c r="D823" s="167" t="s">
        <v>8999</v>
      </c>
      <c r="E823" s="254" t="s">
        <v>11076</v>
      </c>
      <c r="F823" s="81">
        <v>5.3</v>
      </c>
      <c r="G823" s="13" t="s">
        <v>704</v>
      </c>
      <c r="H823" s="13" t="s">
        <v>3744</v>
      </c>
      <c r="I823" s="79">
        <v>2020</v>
      </c>
      <c r="J823" s="79"/>
      <c r="K823" s="73">
        <v>4556951552</v>
      </c>
      <c r="L823" s="90">
        <f>IF(K823/1024 &gt;1,K823/1024," ")</f>
        <v>4450148</v>
      </c>
      <c r="M823" s="90">
        <f>IF(K823/1048576 &gt;1,K823/1048576," ")</f>
        <v>4345.84765625</v>
      </c>
      <c r="N823" s="91">
        <f>IF(K823&gt;999999999,K823/1073741824," ")</f>
        <v>4.2439918518066406</v>
      </c>
      <c r="O823" s="194" t="s">
        <v>18246</v>
      </c>
      <c r="P823" s="197" t="s">
        <v>19242</v>
      </c>
    </row>
    <row r="824" spans="2:16" ht="20.100000000000001" customHeight="1" x14ac:dyDescent="0.3">
      <c r="B824" s="101">
        <v>814</v>
      </c>
      <c r="C824" s="107" t="s">
        <v>35076</v>
      </c>
      <c r="D824" s="160" t="s">
        <v>1300</v>
      </c>
      <c r="E824" s="36" t="s">
        <v>11077</v>
      </c>
      <c r="F824" s="99">
        <v>5.6</v>
      </c>
      <c r="G824" s="101" t="s">
        <v>704</v>
      </c>
      <c r="H824" s="105" t="s">
        <v>4081</v>
      </c>
      <c r="I824" s="101">
        <v>2014</v>
      </c>
      <c r="J824" s="101"/>
      <c r="K824" s="90">
        <v>4506553238</v>
      </c>
      <c r="L824" s="90">
        <f>IF(K824/1024 &gt;1,K824/1024," ")</f>
        <v>4400930.896484375</v>
      </c>
      <c r="M824" s="90">
        <f>IF(K824/1048576 &gt;1,K824/1048576," ")</f>
        <v>4297.7840785980225</v>
      </c>
      <c r="N824" s="91">
        <f>IF(K824&gt;999999999,K824/1073741824," ")</f>
        <v>4.1970547642558813</v>
      </c>
      <c r="O824" s="194" t="s">
        <v>18247</v>
      </c>
      <c r="P824" s="197" t="s">
        <v>19243</v>
      </c>
    </row>
    <row r="825" spans="2:16" ht="20.100000000000001" customHeight="1" x14ac:dyDescent="0.3">
      <c r="B825" s="101">
        <v>815</v>
      </c>
      <c r="C825" s="102" t="s">
        <v>35077</v>
      </c>
      <c r="D825" s="159" t="s">
        <v>5658</v>
      </c>
      <c r="E825" s="36" t="s">
        <v>11078</v>
      </c>
      <c r="F825" s="104">
        <v>6.1</v>
      </c>
      <c r="G825" s="101" t="s">
        <v>704</v>
      </c>
      <c r="H825" s="101" t="s">
        <v>3744</v>
      </c>
      <c r="I825" s="101">
        <v>2014</v>
      </c>
      <c r="J825" s="101"/>
      <c r="K825" s="90">
        <v>4610030824</v>
      </c>
      <c r="L825" s="90">
        <f>IF(K825/1024 &gt;1,K825/1024," ")</f>
        <v>4501983.2265625</v>
      </c>
      <c r="M825" s="90">
        <f>IF(K825/1048576 &gt;1,K825/1048576," ")</f>
        <v>4396.4679946899414</v>
      </c>
      <c r="N825" s="91">
        <f>IF(K825&gt;999999999,K825/1073741824," ")</f>
        <v>4.2934257760643959</v>
      </c>
      <c r="O825" s="194" t="s">
        <v>18248</v>
      </c>
      <c r="P825" s="197" t="s">
        <v>19244</v>
      </c>
    </row>
    <row r="826" spans="2:16" ht="20.100000000000001" customHeight="1" x14ac:dyDescent="0.3">
      <c r="B826" s="101">
        <v>816</v>
      </c>
      <c r="C826" s="12" t="s">
        <v>35078</v>
      </c>
      <c r="D826" s="159" t="s">
        <v>184</v>
      </c>
      <c r="E826" s="254" t="s">
        <v>11079</v>
      </c>
      <c r="F826" s="104">
        <v>7.5</v>
      </c>
      <c r="G826" s="94"/>
      <c r="H826" s="13" t="s">
        <v>5881</v>
      </c>
      <c r="I826" s="94">
        <v>1956</v>
      </c>
      <c r="J826" s="94"/>
      <c r="K826" s="73">
        <v>6047531008</v>
      </c>
      <c r="L826" s="90">
        <f>IF(K826/1024 &gt;1,K826/1024," ")</f>
        <v>5905792</v>
      </c>
      <c r="M826" s="90">
        <f>IF(K826/1048576 &gt;1,K826/1048576," ")</f>
        <v>5767.375</v>
      </c>
      <c r="N826" s="91">
        <f>IF(K826&gt;999999999,K826/1073741824," ")</f>
        <v>5.6322021484375</v>
      </c>
      <c r="O826" s="194" t="s">
        <v>18249</v>
      </c>
      <c r="P826" s="197" t="s">
        <v>19245</v>
      </c>
    </row>
    <row r="827" spans="2:16" ht="20.100000000000001" customHeight="1" x14ac:dyDescent="0.3">
      <c r="B827" s="101">
        <v>817</v>
      </c>
      <c r="C827" s="7" t="s">
        <v>35079</v>
      </c>
      <c r="D827" s="159" t="s">
        <v>1093</v>
      </c>
      <c r="E827" s="254" t="s">
        <v>11080</v>
      </c>
      <c r="F827" s="104">
        <v>4.5</v>
      </c>
      <c r="G827" s="13" t="s">
        <v>704</v>
      </c>
      <c r="H827" s="13" t="s">
        <v>5981</v>
      </c>
      <c r="I827" s="94">
        <v>2006</v>
      </c>
      <c r="J827" s="94"/>
      <c r="K827" s="73">
        <v>5401354240</v>
      </c>
      <c r="L827" s="90">
        <f>IF(K827/1024 &gt;1,K827/1024," ")</f>
        <v>5274760</v>
      </c>
      <c r="M827" s="90">
        <f>IF(K827/1048576 &gt;1,K827/1048576," ")</f>
        <v>5151.1328125</v>
      </c>
      <c r="N827" s="91">
        <f>IF(K827&gt;999999999,K827/1073741824," ")</f>
        <v>5.0304031372070313</v>
      </c>
      <c r="O827" s="194" t="s">
        <v>18250</v>
      </c>
      <c r="P827" s="197" t="s">
        <v>19246</v>
      </c>
    </row>
    <row r="828" spans="2:16" ht="20.100000000000001" customHeight="1" x14ac:dyDescent="0.3">
      <c r="B828" s="101">
        <v>818</v>
      </c>
      <c r="C828" s="109" t="s">
        <v>35080</v>
      </c>
      <c r="D828" s="160" t="s">
        <v>675</v>
      </c>
      <c r="E828" s="36" t="s">
        <v>11081</v>
      </c>
      <c r="F828" s="104">
        <v>5.4</v>
      </c>
      <c r="G828" s="101" t="s">
        <v>704</v>
      </c>
      <c r="H828" s="101" t="s">
        <v>4806</v>
      </c>
      <c r="I828" s="94">
        <v>1979</v>
      </c>
      <c r="J828" s="94"/>
      <c r="K828" s="90">
        <v>6524865997</v>
      </c>
      <c r="L828" s="90">
        <f>IF(K828/1024 &gt;1,K828/1024," ")</f>
        <v>6371939.4501953125</v>
      </c>
      <c r="M828" s="90">
        <f>IF(K828/1048576 &gt;1,K828/1048576," ")</f>
        <v>6222.5971193313599</v>
      </c>
      <c r="N828" s="91">
        <f>IF(K828&gt;999999999,K828/1073741824," ")</f>
        <v>6.0767549993470311</v>
      </c>
      <c r="O828" s="194" t="s">
        <v>18251</v>
      </c>
      <c r="P828" s="197" t="s">
        <v>19247</v>
      </c>
    </row>
    <row r="829" spans="2:16" ht="20.100000000000001" customHeight="1" x14ac:dyDescent="0.3">
      <c r="B829" s="101">
        <v>819</v>
      </c>
      <c r="C829" s="28" t="s">
        <v>35081</v>
      </c>
      <c r="D829" s="167" t="s">
        <v>8120</v>
      </c>
      <c r="E829" s="36" t="s">
        <v>11082</v>
      </c>
      <c r="F829" s="81">
        <v>7.3</v>
      </c>
      <c r="G829" s="13" t="s">
        <v>704</v>
      </c>
      <c r="H829" s="13" t="s">
        <v>5871</v>
      </c>
      <c r="I829" s="79">
        <v>2017</v>
      </c>
      <c r="J829" s="79"/>
      <c r="K829" s="73">
        <v>6400593961</v>
      </c>
      <c r="L829" s="90">
        <f>IF(K829/1024 &gt;1,K829/1024," ")</f>
        <v>6250580.0400390625</v>
      </c>
      <c r="M829" s="90">
        <f>IF(K829/1048576 &gt;1,K829/1048576," ")</f>
        <v>6104.082070350647</v>
      </c>
      <c r="N829" s="91">
        <f>IF(K829&gt;999999999,K829/1073741824," ")</f>
        <v>5.9610176468268037</v>
      </c>
      <c r="O829" s="194" t="s">
        <v>18252</v>
      </c>
      <c r="P829" s="197" t="s">
        <v>19248</v>
      </c>
    </row>
    <row r="830" spans="2:16" ht="20.100000000000001" customHeight="1" x14ac:dyDescent="0.3">
      <c r="B830" s="101">
        <v>820</v>
      </c>
      <c r="C830" s="103" t="s">
        <v>35082</v>
      </c>
      <c r="D830" s="168" t="s">
        <v>6732</v>
      </c>
      <c r="E830" s="36" t="s">
        <v>11083</v>
      </c>
      <c r="F830" s="99">
        <v>6.4</v>
      </c>
      <c r="G830" s="99" t="s">
        <v>704</v>
      </c>
      <c r="H830" s="101" t="s">
        <v>4081</v>
      </c>
      <c r="I830" s="101">
        <v>2016</v>
      </c>
      <c r="J830" s="101"/>
      <c r="K830" s="90">
        <v>4485410536</v>
      </c>
      <c r="L830" s="90">
        <f>IF(K830/1024 &gt;1,K830/1024," ")</f>
        <v>4380283.7265625</v>
      </c>
      <c r="M830" s="90">
        <f>IF(K830/1048576 &gt;1,K830/1048576," ")</f>
        <v>4277.6208267211914</v>
      </c>
      <c r="N830" s="91">
        <f>IF(K830&gt;999999999,K830/1073741824," ")</f>
        <v>4.1773640885949135</v>
      </c>
      <c r="O830" s="194" t="s">
        <v>18253</v>
      </c>
      <c r="P830" s="197" t="s">
        <v>31043</v>
      </c>
    </row>
    <row r="831" spans="2:16" ht="20.100000000000001" customHeight="1" x14ac:dyDescent="0.3">
      <c r="B831" s="101">
        <v>821</v>
      </c>
      <c r="C831" s="7" t="s">
        <v>35083</v>
      </c>
      <c r="D831" s="167" t="s">
        <v>7868</v>
      </c>
      <c r="E831" s="254" t="s">
        <v>11084</v>
      </c>
      <c r="F831" s="81">
        <v>8</v>
      </c>
      <c r="G831" s="81"/>
      <c r="H831" s="13" t="s">
        <v>5874</v>
      </c>
      <c r="I831" s="79">
        <v>1956</v>
      </c>
      <c r="J831" s="79"/>
      <c r="K831" s="73">
        <v>2353890733</v>
      </c>
      <c r="L831" s="90">
        <f>IF(K831/1024 &gt;1,K831/1024," ")</f>
        <v>2298721.4189453125</v>
      </c>
      <c r="M831" s="90">
        <f>IF(K831/1048576 &gt;1,K831/1048576," ")</f>
        <v>2244.8451356887817</v>
      </c>
      <c r="N831" s="91">
        <f>IF(K831&gt;999999999,K831/1073741824," ")</f>
        <v>2.1922315778210759</v>
      </c>
      <c r="O831" s="199" t="s">
        <v>17525</v>
      </c>
      <c r="P831" s="197" t="s">
        <v>19249</v>
      </c>
    </row>
    <row r="832" spans="2:16" ht="20.100000000000001" customHeight="1" x14ac:dyDescent="0.3">
      <c r="B832" s="101">
        <v>822</v>
      </c>
      <c r="C832" s="102" t="s">
        <v>35084</v>
      </c>
      <c r="D832" s="163" t="s">
        <v>5866</v>
      </c>
      <c r="E832" s="254" t="s">
        <v>11085</v>
      </c>
      <c r="F832" s="104">
        <v>7.1</v>
      </c>
      <c r="G832" s="101" t="s">
        <v>704</v>
      </c>
      <c r="H832" s="101" t="s">
        <v>3927</v>
      </c>
      <c r="I832" s="101">
        <v>1937</v>
      </c>
      <c r="J832" s="101"/>
      <c r="K832" s="90">
        <v>1986513304</v>
      </c>
      <c r="L832" s="90">
        <f>IF(K832/1024 &gt;1,K832/1024," ")</f>
        <v>1939954.3984375</v>
      </c>
      <c r="M832" s="90">
        <f>IF(K832/1048576 &gt;1,K832/1048576," ")</f>
        <v>1894.4867172241211</v>
      </c>
      <c r="N832" s="91">
        <f>IF(K832&gt;999999999,K832/1073741824," ")</f>
        <v>1.8500846847891808</v>
      </c>
      <c r="O832" s="194" t="s">
        <v>18254</v>
      </c>
      <c r="P832" s="197" t="s">
        <v>19250</v>
      </c>
    </row>
    <row r="833" spans="1:16" ht="20.100000000000001" customHeight="1" x14ac:dyDescent="0.3">
      <c r="B833" s="101">
        <v>823</v>
      </c>
      <c r="C833" s="103" t="s">
        <v>35085</v>
      </c>
      <c r="D833" s="159" t="s">
        <v>3844</v>
      </c>
      <c r="E833" s="36" t="s">
        <v>11086</v>
      </c>
      <c r="F833" s="104">
        <v>6.3</v>
      </c>
      <c r="G833" s="101" t="s">
        <v>704</v>
      </c>
      <c r="H833" s="101" t="s">
        <v>3774</v>
      </c>
      <c r="I833" s="101">
        <v>1984</v>
      </c>
      <c r="J833" s="101"/>
      <c r="K833" s="90">
        <v>3144334376</v>
      </c>
      <c r="L833" s="90">
        <f>IF(K833/1024 &gt;1,K833/1024," ")</f>
        <v>3070639.0390625</v>
      </c>
      <c r="M833" s="90">
        <f>IF(K833/1048576 &gt;1,K833/1048576," ")</f>
        <v>2998.6709365844727</v>
      </c>
      <c r="N833" s="91">
        <f>IF(K833&gt;999999999,K833/1073741824," ")</f>
        <v>2.9283895865082741</v>
      </c>
      <c r="O833" s="194" t="s">
        <v>18255</v>
      </c>
      <c r="P833" s="197" t="s">
        <v>19251</v>
      </c>
    </row>
    <row r="834" spans="1:16" ht="20.100000000000001" customHeight="1" x14ac:dyDescent="0.3">
      <c r="B834" s="101">
        <v>824</v>
      </c>
      <c r="C834" s="109" t="s">
        <v>35086</v>
      </c>
      <c r="D834" s="159" t="s">
        <v>4674</v>
      </c>
      <c r="E834" s="36" t="s">
        <v>11087</v>
      </c>
      <c r="F834" s="104">
        <v>4.8</v>
      </c>
      <c r="G834" s="101" t="s">
        <v>704</v>
      </c>
      <c r="H834" s="101" t="s">
        <v>3740</v>
      </c>
      <c r="I834" s="101">
        <v>1984</v>
      </c>
      <c r="J834" s="101"/>
      <c r="K834" s="109">
        <v>4246227020</v>
      </c>
      <c r="L834" s="90">
        <f>IF(K834/1024 &gt;1,K834/1024," ")</f>
        <v>4146706.07421875</v>
      </c>
      <c r="M834" s="90">
        <f>IF(K834/1048576 &gt;1,K834/1048576," ")</f>
        <v>4049.517650604248</v>
      </c>
      <c r="N834" s="91">
        <f>IF(K834&gt;999999999,K834/1073741824," ")</f>
        <v>3.954607080668211</v>
      </c>
      <c r="O834" s="194" t="s">
        <v>18256</v>
      </c>
      <c r="P834" s="197" t="s">
        <v>19252</v>
      </c>
    </row>
    <row r="835" spans="1:16" ht="20.100000000000001" customHeight="1" x14ac:dyDescent="0.3">
      <c r="B835" s="101">
        <v>825</v>
      </c>
      <c r="C835" s="109" t="s">
        <v>35087</v>
      </c>
      <c r="D835" s="159" t="s">
        <v>2905</v>
      </c>
      <c r="E835" s="254" t="s">
        <v>11088</v>
      </c>
      <c r="F835" s="104">
        <v>5.9</v>
      </c>
      <c r="G835" s="101" t="s">
        <v>704</v>
      </c>
      <c r="H835" s="101" t="s">
        <v>3773</v>
      </c>
      <c r="I835" s="94">
        <v>1989</v>
      </c>
      <c r="J835" s="94"/>
      <c r="K835" s="108">
        <v>2819812608</v>
      </c>
      <c r="L835" s="90">
        <f>IF(K835/1024 &gt;1,K835/1024," ")</f>
        <v>2753723.25</v>
      </c>
      <c r="M835" s="90">
        <f>IF(K835/1048576 &gt;1,K835/1048576," ")</f>
        <v>2689.182861328125</v>
      </c>
      <c r="N835" s="91">
        <f>IF(K835&gt;999999999,K835/1073741824," ")</f>
        <v>2.6261551380157471</v>
      </c>
      <c r="O835" s="194" t="s">
        <v>18257</v>
      </c>
      <c r="P835" s="197" t="s">
        <v>19253</v>
      </c>
    </row>
    <row r="836" spans="1:16" ht="20.100000000000001" customHeight="1" x14ac:dyDescent="0.3">
      <c r="A836" s="299"/>
      <c r="B836" s="101">
        <v>826</v>
      </c>
      <c r="C836" s="111" t="s">
        <v>35088</v>
      </c>
      <c r="D836" s="159" t="s">
        <v>5403</v>
      </c>
      <c r="E836" s="254" t="s">
        <v>11089</v>
      </c>
      <c r="F836" s="104">
        <v>6.8</v>
      </c>
      <c r="G836" s="101" t="s">
        <v>704</v>
      </c>
      <c r="H836" s="101" t="s">
        <v>3739</v>
      </c>
      <c r="I836" s="101">
        <v>2014</v>
      </c>
      <c r="J836" s="101"/>
      <c r="K836" s="90">
        <v>4841262794</v>
      </c>
      <c r="L836" s="90">
        <f>IF(K836/1024 &gt;1,K836/1024," ")</f>
        <v>4727795.697265625</v>
      </c>
      <c r="M836" s="90">
        <f>IF(K836/1048576 &gt;1,K836/1048576," ")</f>
        <v>4616.9879856109619</v>
      </c>
      <c r="N836" s="91">
        <f>IF(K836&gt;999999999,K836/1073741824," ")</f>
        <v>4.508777329698205</v>
      </c>
      <c r="O836" s="194" t="s">
        <v>18258</v>
      </c>
      <c r="P836" s="197" t="s">
        <v>31044</v>
      </c>
    </row>
    <row r="837" spans="1:16" ht="20.100000000000001" customHeight="1" x14ac:dyDescent="0.3">
      <c r="B837" s="101">
        <v>827</v>
      </c>
      <c r="C837" s="7" t="s">
        <v>35089</v>
      </c>
      <c r="D837" s="167" t="s">
        <v>8372</v>
      </c>
      <c r="E837" s="254" t="s">
        <v>11090</v>
      </c>
      <c r="F837" s="81">
        <v>5</v>
      </c>
      <c r="G837" s="13" t="s">
        <v>704</v>
      </c>
      <c r="H837" s="13" t="s">
        <v>5892</v>
      </c>
      <c r="I837" s="79">
        <v>2018</v>
      </c>
      <c r="J837" s="79"/>
      <c r="K837" s="73">
        <v>3861508096</v>
      </c>
      <c r="L837" s="90">
        <f>IF(K837/1024 &gt;1,K837/1024," ")</f>
        <v>3771004</v>
      </c>
      <c r="M837" s="90">
        <f>IF(K837/1048576 &gt;1,K837/1048576," ")</f>
        <v>3682.62109375</v>
      </c>
      <c r="N837" s="91">
        <f>IF(K837&gt;999999999,K837/1073741824," ")</f>
        <v>3.5963096618652344</v>
      </c>
      <c r="O837" s="194" t="s">
        <v>18259</v>
      </c>
      <c r="P837" s="197" t="s">
        <v>19254</v>
      </c>
    </row>
    <row r="838" spans="1:16" ht="20.100000000000001" customHeight="1" x14ac:dyDescent="0.3">
      <c r="B838" s="101">
        <v>828</v>
      </c>
      <c r="C838" s="102" t="s">
        <v>35090</v>
      </c>
      <c r="D838" s="159" t="s">
        <v>1089</v>
      </c>
      <c r="E838" s="36" t="s">
        <v>11091</v>
      </c>
      <c r="F838" s="104">
        <v>5.7</v>
      </c>
      <c r="G838" s="101" t="s">
        <v>704</v>
      </c>
      <c r="H838" s="101" t="s">
        <v>3937</v>
      </c>
      <c r="I838" s="94">
        <v>1996</v>
      </c>
      <c r="J838" s="94"/>
      <c r="K838" s="90">
        <v>3984371725</v>
      </c>
      <c r="L838" s="90">
        <f>IF(K838/1024 &gt;1,K838/1024," ")</f>
        <v>3890988.0126953125</v>
      </c>
      <c r="M838" s="90">
        <f>IF(K838/1048576 &gt;1,K838/1048576," ")</f>
        <v>3799.7929811477661</v>
      </c>
      <c r="N838" s="91">
        <f>IF(K838&gt;999999999,K838/1073741824," ")</f>
        <v>3.7107353331521153</v>
      </c>
      <c r="O838" s="194" t="s">
        <v>18260</v>
      </c>
      <c r="P838" s="197" t="s">
        <v>19255</v>
      </c>
    </row>
    <row r="839" spans="1:16" ht="20.100000000000001" customHeight="1" x14ac:dyDescent="0.3">
      <c r="B839" s="101">
        <v>829</v>
      </c>
      <c r="C839" s="29" t="s">
        <v>35091</v>
      </c>
      <c r="D839" s="157" t="s">
        <v>8637</v>
      </c>
      <c r="E839" s="36" t="s">
        <v>11092</v>
      </c>
      <c r="F839" s="131">
        <v>5.9</v>
      </c>
      <c r="G839" s="13"/>
      <c r="H839" s="13" t="s">
        <v>3757</v>
      </c>
      <c r="I839" s="133">
        <v>2017</v>
      </c>
      <c r="J839" s="74"/>
      <c r="K839" s="73">
        <v>4884762624</v>
      </c>
      <c r="L839" s="90">
        <f>IF(K839/1024 &gt;1,K839/1024," ")</f>
        <v>4770276</v>
      </c>
      <c r="M839" s="90">
        <f>IF(K839/1048576 &gt;1,K839/1048576," ")</f>
        <v>4658.47265625</v>
      </c>
      <c r="N839" s="91">
        <f>IF(K839&gt;999999999,K839/1073741824," ")</f>
        <v>4.5492897033691406</v>
      </c>
      <c r="O839" s="194" t="s">
        <v>18261</v>
      </c>
      <c r="P839" s="197" t="s">
        <v>19256</v>
      </c>
    </row>
    <row r="840" spans="1:16" ht="20.100000000000001" customHeight="1" x14ac:dyDescent="0.3">
      <c r="B840" s="101">
        <v>830</v>
      </c>
      <c r="C840" s="7" t="s">
        <v>34035</v>
      </c>
      <c r="D840" s="261" t="s">
        <v>33645</v>
      </c>
      <c r="E840" s="36" t="s">
        <v>33646</v>
      </c>
      <c r="F840" s="131">
        <v>5.2</v>
      </c>
      <c r="G840" s="13"/>
      <c r="H840" s="13" t="s">
        <v>3744</v>
      </c>
      <c r="I840" s="133">
        <v>2022</v>
      </c>
      <c r="J840" s="79"/>
      <c r="K840" s="73">
        <v>2976608256</v>
      </c>
      <c r="L840" s="90">
        <f>IF(K840/1024 &gt;1,K840/1024," ")</f>
        <v>2906844</v>
      </c>
      <c r="M840" s="90">
        <f>IF(K840/1048576 &gt;1,K840/1048576," ")</f>
        <v>2838.71484375</v>
      </c>
      <c r="N840" s="91">
        <f>IF(K840&gt;999999999,K840/1073741824," ")</f>
        <v>2.7721824645996094</v>
      </c>
      <c r="O840" s="194" t="s">
        <v>20173</v>
      </c>
      <c r="P840" s="198" t="s">
        <v>33647</v>
      </c>
    </row>
    <row r="841" spans="1:16" ht="20.100000000000001" customHeight="1" x14ac:dyDescent="0.3">
      <c r="B841" s="101">
        <v>831</v>
      </c>
      <c r="C841" s="102" t="s">
        <v>35092</v>
      </c>
      <c r="D841" s="160" t="s">
        <v>5146</v>
      </c>
      <c r="E841" s="36" t="s">
        <v>11093</v>
      </c>
      <c r="F841" s="104">
        <v>5.8</v>
      </c>
      <c r="G841" s="101" t="s">
        <v>704</v>
      </c>
      <c r="H841" s="101" t="s">
        <v>4123</v>
      </c>
      <c r="I841" s="101">
        <v>2014</v>
      </c>
      <c r="J841" s="101"/>
      <c r="K841" s="90">
        <v>4257497226</v>
      </c>
      <c r="L841" s="90">
        <f>IF(K841/1024 &gt;1,K841/1024," ")</f>
        <v>4157712.134765625</v>
      </c>
      <c r="M841" s="90">
        <f>IF(K841/1048576 &gt;1,K841/1048576," ")</f>
        <v>4060.2657566070557</v>
      </c>
      <c r="N841" s="91">
        <f>IF(K841&gt;999999999,K841/1073741824," ")</f>
        <v>3.9651032779365778</v>
      </c>
      <c r="O841" s="194" t="s">
        <v>18262</v>
      </c>
      <c r="P841" s="197" t="s">
        <v>19257</v>
      </c>
    </row>
    <row r="842" spans="1:16" ht="20.100000000000001" customHeight="1" x14ac:dyDescent="0.3">
      <c r="B842" s="101">
        <v>832</v>
      </c>
      <c r="C842" s="12" t="s">
        <v>35097</v>
      </c>
      <c r="D842" s="160" t="s">
        <v>840</v>
      </c>
      <c r="E842" s="254" t="s">
        <v>11099</v>
      </c>
      <c r="F842" s="104">
        <v>7.3</v>
      </c>
      <c r="G842" s="94"/>
      <c r="H842" s="13" t="s">
        <v>5892</v>
      </c>
      <c r="I842" s="101">
        <v>2008</v>
      </c>
      <c r="J842" s="101"/>
      <c r="K842" s="73">
        <v>8146743296</v>
      </c>
      <c r="L842" s="90">
        <f>IF(K842/1024 &gt;1,K842/1024," ")</f>
        <v>7955804</v>
      </c>
      <c r="M842" s="90">
        <f>IF(K842/1048576 &gt;1,K842/1048576," ")</f>
        <v>7769.33984375</v>
      </c>
      <c r="N842" s="91">
        <f>IF(K842&gt;999999999,K842/1073741824," ")</f>
        <v>7.5872459411621094</v>
      </c>
      <c r="O842" s="194" t="s">
        <v>18268</v>
      </c>
      <c r="P842" s="197" t="s">
        <v>31045</v>
      </c>
    </row>
    <row r="843" spans="1:16" ht="20.100000000000001" customHeight="1" x14ac:dyDescent="0.3">
      <c r="B843" s="101">
        <v>833</v>
      </c>
      <c r="C843" s="109" t="s">
        <v>35093</v>
      </c>
      <c r="D843" s="159" t="s">
        <v>1935</v>
      </c>
      <c r="E843" s="36" t="s">
        <v>11095</v>
      </c>
      <c r="F843" s="104">
        <v>6.5</v>
      </c>
      <c r="G843" s="94" t="s">
        <v>704</v>
      </c>
      <c r="H843" s="94" t="s">
        <v>3739</v>
      </c>
      <c r="I843" s="94">
        <v>2010</v>
      </c>
      <c r="J843" s="94"/>
      <c r="K843" s="108">
        <v>4074193203</v>
      </c>
      <c r="L843" s="90">
        <f>IF(K843/1024 &gt;1,K843/1024," ")</f>
        <v>3978704.2998046875</v>
      </c>
      <c r="M843" s="90">
        <f>IF(K843/1048576 &gt;1,K843/1048576," ")</f>
        <v>3885.4534177780151</v>
      </c>
      <c r="N843" s="91">
        <f>IF(K843&gt;999999999,K843/1073741824," ")</f>
        <v>3.7943881032988429</v>
      </c>
      <c r="O843" s="194" t="s">
        <v>18264</v>
      </c>
      <c r="P843" s="197" t="s">
        <v>19259</v>
      </c>
    </row>
    <row r="844" spans="1:16" ht="20.100000000000001" customHeight="1" x14ac:dyDescent="0.3">
      <c r="B844" s="101">
        <v>834</v>
      </c>
      <c r="C844" s="109" t="s">
        <v>35094</v>
      </c>
      <c r="D844" s="160" t="s">
        <v>1304</v>
      </c>
      <c r="E844" s="36" t="s">
        <v>11096</v>
      </c>
      <c r="F844" s="104">
        <v>7.6</v>
      </c>
      <c r="G844" s="99" t="s">
        <v>704</v>
      </c>
      <c r="H844" s="101" t="s">
        <v>4766</v>
      </c>
      <c r="I844" s="101">
        <v>2002</v>
      </c>
      <c r="J844" s="101"/>
      <c r="K844" s="90">
        <v>5213414192</v>
      </c>
      <c r="L844" s="90">
        <f>IF(K844/1024 &gt;1,K844/1024," ")</f>
        <v>5091224.796875</v>
      </c>
      <c r="M844" s="90">
        <f>IF(K844/1048576 &gt;1,K844/1048576," ")</f>
        <v>4971.8992156982422</v>
      </c>
      <c r="N844" s="91">
        <f>IF(K844&gt;999999999,K844/1073741824," ")</f>
        <v>4.8553703278303146</v>
      </c>
      <c r="O844" s="194" t="s">
        <v>18265</v>
      </c>
      <c r="P844" s="197" t="s">
        <v>19260</v>
      </c>
    </row>
    <row r="845" spans="1:16" ht="20.100000000000001" customHeight="1" x14ac:dyDescent="0.3">
      <c r="B845" s="101">
        <v>835</v>
      </c>
      <c r="C845" s="112" t="s">
        <v>41350</v>
      </c>
      <c r="D845" s="168" t="s">
        <v>7171</v>
      </c>
      <c r="E845" s="254" t="s">
        <v>16136</v>
      </c>
      <c r="F845" s="99">
        <v>5.0999999999999996</v>
      </c>
      <c r="G845" s="99" t="s">
        <v>704</v>
      </c>
      <c r="H845" s="105" t="s">
        <v>4081</v>
      </c>
      <c r="I845" s="101">
        <v>2014</v>
      </c>
      <c r="K845" s="90">
        <v>5257837080</v>
      </c>
      <c r="L845" s="90">
        <f>IF(K845/1024 &gt;1,K845/1024," ")</f>
        <v>5134606.5234375</v>
      </c>
      <c r="M845" s="90">
        <f>IF(K845/1048576 &gt;1,K845/1048576," ")</f>
        <v>5014.2641830444336</v>
      </c>
      <c r="N845" s="91">
        <f>IF(K845&gt;999999999,K845/1073741824," ")</f>
        <v>4.8967423662543297</v>
      </c>
      <c r="O845" s="194" t="s">
        <v>27660</v>
      </c>
      <c r="P845" s="197" t="s">
        <v>27661</v>
      </c>
    </row>
    <row r="846" spans="1:16" ht="20.100000000000001" customHeight="1" x14ac:dyDescent="0.3">
      <c r="B846" s="101">
        <v>836</v>
      </c>
      <c r="C846" s="103" t="s">
        <v>35095</v>
      </c>
      <c r="D846" s="176" t="s">
        <v>6375</v>
      </c>
      <c r="E846" s="36" t="s">
        <v>11097</v>
      </c>
      <c r="F846" s="99">
        <v>5.8</v>
      </c>
      <c r="G846" s="99" t="s">
        <v>704</v>
      </c>
      <c r="H846" s="101" t="s">
        <v>5877</v>
      </c>
      <c r="I846" s="101">
        <v>1958</v>
      </c>
      <c r="J846" s="101"/>
      <c r="K846" s="90">
        <v>1823682120</v>
      </c>
      <c r="L846" s="90">
        <f>IF(K846/1024 &gt;1,K846/1024," ")</f>
        <v>1780939.5703125</v>
      </c>
      <c r="M846" s="90">
        <f>IF(K846/1048576 &gt;1,K846/1048576," ")</f>
        <v>1739.1987991333008</v>
      </c>
      <c r="N846" s="91">
        <f>IF(K846&gt;999999999,K846/1073741824," ")</f>
        <v>1.698436327278614</v>
      </c>
      <c r="O846" s="194" t="s">
        <v>18266</v>
      </c>
      <c r="P846" s="197" t="s">
        <v>19261</v>
      </c>
    </row>
    <row r="847" spans="1:16" ht="20.100000000000001" customHeight="1" x14ac:dyDescent="0.3">
      <c r="B847" s="101">
        <v>837</v>
      </c>
      <c r="C847" s="107" t="s">
        <v>35096</v>
      </c>
      <c r="D847" s="168" t="s">
        <v>6362</v>
      </c>
      <c r="E847" s="36" t="s">
        <v>11098</v>
      </c>
      <c r="F847" s="99">
        <v>4.0999999999999996</v>
      </c>
      <c r="G847" s="99"/>
      <c r="H847" s="101" t="s">
        <v>4081</v>
      </c>
      <c r="I847" s="101">
        <v>2014</v>
      </c>
      <c r="J847" s="101"/>
      <c r="K847" s="90">
        <v>3580041727</v>
      </c>
      <c r="L847" s="90">
        <f>IF(K847/1024 &gt;1,K847/1024," ")</f>
        <v>3496134.4990234375</v>
      </c>
      <c r="M847" s="90">
        <f>IF(K847/1048576 &gt;1,K847/1048576," ")</f>
        <v>3414.1938467025757</v>
      </c>
      <c r="N847" s="91">
        <f>IF(K847&gt;999999999,K847/1073741824," ")</f>
        <v>3.3341736784204841</v>
      </c>
      <c r="O847" s="194" t="s">
        <v>18267</v>
      </c>
      <c r="P847" s="197" t="s">
        <v>19262</v>
      </c>
    </row>
    <row r="848" spans="1:16" ht="20.100000000000001" customHeight="1" x14ac:dyDescent="0.3">
      <c r="B848" s="101">
        <v>838</v>
      </c>
      <c r="C848" s="107" t="s">
        <v>35098</v>
      </c>
      <c r="D848" s="161" t="s">
        <v>6648</v>
      </c>
      <c r="E848" s="36" t="s">
        <v>11100</v>
      </c>
      <c r="F848" s="99">
        <v>6.1</v>
      </c>
      <c r="G848" s="99" t="s">
        <v>704</v>
      </c>
      <c r="H848" s="101" t="s">
        <v>5878</v>
      </c>
      <c r="I848" s="101">
        <v>2014</v>
      </c>
      <c r="J848" s="101"/>
      <c r="K848" s="90">
        <v>4694643563</v>
      </c>
      <c r="L848" s="90">
        <f>IF(K848/1024 &gt;1,K848/1024," ")</f>
        <v>4584612.8544921875</v>
      </c>
      <c r="M848" s="90">
        <f>IF(K848/1048576 &gt;1,K848/1048576," ")</f>
        <v>4477.1609907150269</v>
      </c>
      <c r="N848" s="91">
        <f>IF(K848&gt;999999999,K848/1073741824," ")</f>
        <v>4.3722275299951434</v>
      </c>
      <c r="O848" s="194" t="s">
        <v>18269</v>
      </c>
      <c r="P848" s="197" t="s">
        <v>19263</v>
      </c>
    </row>
    <row r="849" spans="2:16" ht="20.100000000000001" customHeight="1" x14ac:dyDescent="0.3">
      <c r="B849" s="101">
        <v>839</v>
      </c>
      <c r="C849" s="20" t="s">
        <v>35099</v>
      </c>
      <c r="D849" s="157" t="s">
        <v>8266</v>
      </c>
      <c r="E849" s="36" t="s">
        <v>11101</v>
      </c>
      <c r="F849" s="81">
        <v>6.9</v>
      </c>
      <c r="G849" s="13"/>
      <c r="H849" s="13" t="s">
        <v>4081</v>
      </c>
      <c r="I849" s="79">
        <v>2018</v>
      </c>
      <c r="J849" s="83"/>
      <c r="K849" s="73">
        <v>6208708608</v>
      </c>
      <c r="L849" s="90">
        <f>IF(K849/1024 &gt;1,K849/1024," ")</f>
        <v>6063192</v>
      </c>
      <c r="M849" s="90">
        <f>IF(K849/1048576 &gt;1,K849/1048576," ")</f>
        <v>5921.0859375</v>
      </c>
      <c r="N849" s="91">
        <f>IF(K849&gt;999999999,K849/1073741824," ")</f>
        <v>5.7823104858398438</v>
      </c>
      <c r="O849" s="194" t="s">
        <v>30062</v>
      </c>
      <c r="P849" s="197" t="s">
        <v>19264</v>
      </c>
    </row>
    <row r="850" spans="2:16" ht="20.100000000000001" customHeight="1" x14ac:dyDescent="0.3">
      <c r="B850" s="101">
        <v>840</v>
      </c>
      <c r="C850" s="7" t="s">
        <v>35100</v>
      </c>
      <c r="D850" s="159" t="s">
        <v>333</v>
      </c>
      <c r="E850" s="36" t="s">
        <v>11102</v>
      </c>
      <c r="F850" s="104">
        <v>2.5</v>
      </c>
      <c r="G850" s="94" t="s">
        <v>704</v>
      </c>
      <c r="H850" s="94" t="s">
        <v>3740</v>
      </c>
      <c r="I850" s="94">
        <v>2000</v>
      </c>
      <c r="J850" s="94"/>
      <c r="K850" s="90">
        <v>4761403191</v>
      </c>
      <c r="L850" s="90">
        <f>IF(K850/1024 &gt;1,K850/1024," ")</f>
        <v>4649807.8037109375</v>
      </c>
      <c r="M850" s="90">
        <f>IF(K850/1048576 &gt;1,K850/1048576," ")</f>
        <v>4540.8279333114624</v>
      </c>
      <c r="N850" s="91">
        <f>IF(K850&gt;999999999,K850/1073741824," ")</f>
        <v>4.434402278624475</v>
      </c>
      <c r="O850" s="194" t="s">
        <v>18270</v>
      </c>
      <c r="P850" s="197" t="s">
        <v>19265</v>
      </c>
    </row>
    <row r="851" spans="2:16" ht="20.100000000000001" customHeight="1" x14ac:dyDescent="0.3">
      <c r="B851" s="101">
        <v>841</v>
      </c>
      <c r="C851" s="109" t="s">
        <v>35102</v>
      </c>
      <c r="D851" s="160" t="s">
        <v>3537</v>
      </c>
      <c r="E851" s="36" t="s">
        <v>11104</v>
      </c>
      <c r="F851" s="104">
        <v>5.8</v>
      </c>
      <c r="G851" s="101" t="s">
        <v>704</v>
      </c>
      <c r="H851" s="101" t="s">
        <v>3789</v>
      </c>
      <c r="I851" s="101">
        <v>1989</v>
      </c>
      <c r="J851" s="101"/>
      <c r="K851" s="90">
        <v>3593251247</v>
      </c>
      <c r="L851" s="90">
        <f>IF(K851/1024 &gt;1,K851/1024," ")</f>
        <v>3509034.4208984375</v>
      </c>
      <c r="M851" s="90">
        <f>IF(K851/1048576 &gt;1,K851/1048576," ")</f>
        <v>3426.7914266586304</v>
      </c>
      <c r="N851" s="91">
        <f>IF(K851&gt;999999999,K851/1073741824," ")</f>
        <v>3.3464760025963187</v>
      </c>
      <c r="O851" s="194" t="s">
        <v>18271</v>
      </c>
      <c r="P851" s="197" t="s">
        <v>19266</v>
      </c>
    </row>
    <row r="852" spans="2:16" ht="20.100000000000001" customHeight="1" x14ac:dyDescent="0.3">
      <c r="B852" s="101">
        <v>842</v>
      </c>
      <c r="C852" s="109" t="s">
        <v>35103</v>
      </c>
      <c r="D852" s="160" t="s">
        <v>535</v>
      </c>
      <c r="E852" s="36" t="s">
        <v>11105</v>
      </c>
      <c r="F852" s="104">
        <v>7.4</v>
      </c>
      <c r="G852" s="101" t="s">
        <v>704</v>
      </c>
      <c r="H852" s="101" t="s">
        <v>3761</v>
      </c>
      <c r="I852" s="101">
        <v>1964</v>
      </c>
      <c r="J852" s="101"/>
      <c r="K852" s="90">
        <v>4464864751</v>
      </c>
      <c r="L852" s="90">
        <f>IF(K852/1024 &gt;1,K852/1024," ")</f>
        <v>4360219.4833984375</v>
      </c>
      <c r="M852" s="90">
        <f>IF(K852/1048576 &gt;1,K852/1048576," ")</f>
        <v>4258.0268392562866</v>
      </c>
      <c r="N852" s="91">
        <f>IF(K852&gt;999999999,K852/1073741824," ")</f>
        <v>4.1582293352112174</v>
      </c>
      <c r="O852" s="194" t="s">
        <v>18272</v>
      </c>
      <c r="P852" s="197" t="s">
        <v>19267</v>
      </c>
    </row>
    <row r="853" spans="2:16" ht="20.100000000000001" customHeight="1" x14ac:dyDescent="0.3">
      <c r="B853" s="101">
        <v>843</v>
      </c>
      <c r="C853" s="12" t="s">
        <v>35104</v>
      </c>
      <c r="D853" s="157" t="s">
        <v>7918</v>
      </c>
      <c r="E853" s="254" t="s">
        <v>11106</v>
      </c>
      <c r="F853" s="131">
        <v>5.6</v>
      </c>
      <c r="G853" s="13" t="s">
        <v>704</v>
      </c>
      <c r="H853" s="13" t="s">
        <v>5892</v>
      </c>
      <c r="I853" s="133">
        <v>2017</v>
      </c>
      <c r="J853" s="74"/>
      <c r="K853" s="73">
        <v>4097735246</v>
      </c>
      <c r="L853" s="90">
        <f>IF(K853/1024 &gt;1,K853/1024," ")</f>
        <v>4001694.576171875</v>
      </c>
      <c r="M853" s="90">
        <f>IF(K853/1048576 &gt;1,K853/1048576," ")</f>
        <v>3907.9048595428467</v>
      </c>
      <c r="N853" s="91">
        <f>IF(K853&gt;999999999,K853/1073741824," ")</f>
        <v>3.8163133393973112</v>
      </c>
      <c r="O853" s="194" t="s">
        <v>18273</v>
      </c>
      <c r="P853" s="197" t="s">
        <v>19268</v>
      </c>
    </row>
    <row r="854" spans="2:16" ht="20.100000000000001" customHeight="1" x14ac:dyDescent="0.3">
      <c r="B854" s="101">
        <v>844</v>
      </c>
      <c r="C854" s="102" t="s">
        <v>35105</v>
      </c>
      <c r="D854" s="159" t="s">
        <v>891</v>
      </c>
      <c r="E854" s="36" t="s">
        <v>11107</v>
      </c>
      <c r="F854" s="104">
        <v>8.3000000000000007</v>
      </c>
      <c r="G854" s="94" t="s">
        <v>704</v>
      </c>
      <c r="H854" s="94" t="s">
        <v>3809</v>
      </c>
      <c r="I854" s="94">
        <v>1952</v>
      </c>
      <c r="J854" s="94"/>
      <c r="K854" s="108">
        <v>4752662138</v>
      </c>
      <c r="L854" s="90">
        <f>IF(K854/1024 &gt;1,K854/1024," ")</f>
        <v>4641271.619140625</v>
      </c>
      <c r="M854" s="90">
        <f>IF(K854/1048576 &gt;1,K854/1048576," ")</f>
        <v>4532.4918155670166</v>
      </c>
      <c r="N854" s="91">
        <f>IF(K854&gt;999999999,K854/1073741824," ")</f>
        <v>4.4262615386396646</v>
      </c>
      <c r="O854" s="194" t="s">
        <v>18274</v>
      </c>
      <c r="P854" s="197" t="s">
        <v>19269</v>
      </c>
    </row>
    <row r="855" spans="2:16" ht="20.100000000000001" customHeight="1" x14ac:dyDescent="0.3">
      <c r="B855" s="101">
        <v>845</v>
      </c>
      <c r="C855" s="112" t="s">
        <v>35107</v>
      </c>
      <c r="D855" s="159" t="s">
        <v>3971</v>
      </c>
      <c r="E855" s="36" t="s">
        <v>11109</v>
      </c>
      <c r="F855" s="104">
        <v>6.7</v>
      </c>
      <c r="G855" s="101" t="s">
        <v>704</v>
      </c>
      <c r="H855" s="101" t="s">
        <v>3761</v>
      </c>
      <c r="I855" s="101">
        <v>2006</v>
      </c>
      <c r="J855" s="101"/>
      <c r="K855" s="90">
        <v>2836547918</v>
      </c>
      <c r="L855" s="90">
        <f>IF(K855/1024 &gt;1,K855/1024," ")</f>
        <v>2770066.326171875</v>
      </c>
      <c r="M855" s="90">
        <f>IF(K855/1048576 &gt;1,K855/1048576," ")</f>
        <v>2705.1428966522217</v>
      </c>
      <c r="N855" s="91">
        <f>IF(K855&gt;999999999,K855/1073741824," ")</f>
        <v>2.6417411100119352</v>
      </c>
      <c r="O855" s="194" t="s">
        <v>18275</v>
      </c>
      <c r="P855" s="197" t="s">
        <v>19271</v>
      </c>
    </row>
    <row r="856" spans="2:16" ht="20.100000000000001" customHeight="1" x14ac:dyDescent="0.3">
      <c r="B856" s="101">
        <v>846</v>
      </c>
      <c r="C856" s="29" t="s">
        <v>35106</v>
      </c>
      <c r="D856" s="157" t="s">
        <v>8079</v>
      </c>
      <c r="E856" s="36" t="s">
        <v>11108</v>
      </c>
      <c r="F856" s="81">
        <v>4.8</v>
      </c>
      <c r="G856" s="13" t="s">
        <v>704</v>
      </c>
      <c r="H856" s="13" t="s">
        <v>5871</v>
      </c>
      <c r="I856" s="79">
        <v>2018</v>
      </c>
      <c r="J856" s="79"/>
      <c r="K856" s="73">
        <v>4010791968</v>
      </c>
      <c r="L856" s="90">
        <f>IF(K856/1024 &gt;1,K856/1024," ")</f>
        <v>3916789.03125</v>
      </c>
      <c r="M856" s="90">
        <f>IF(K856/1048576 &gt;1,K856/1048576," ")</f>
        <v>3824.9892883300781</v>
      </c>
      <c r="N856" s="91">
        <f>IF(K856&gt;999999999,K856/1073741824," ")</f>
        <v>3.7353411018848419</v>
      </c>
      <c r="O856" s="199" t="s">
        <v>17521</v>
      </c>
      <c r="P856" s="197" t="s">
        <v>19270</v>
      </c>
    </row>
    <row r="857" spans="2:16" ht="20.100000000000001" customHeight="1" x14ac:dyDescent="0.3">
      <c r="B857" s="101">
        <v>847</v>
      </c>
      <c r="C857" s="12" t="s">
        <v>34036</v>
      </c>
      <c r="D857" s="264" t="s">
        <v>33456</v>
      </c>
      <c r="E857" s="36" t="s">
        <v>33457</v>
      </c>
      <c r="F857" s="131">
        <v>5.0999999999999996</v>
      </c>
      <c r="G857" s="13"/>
      <c r="H857" s="13" t="s">
        <v>3740</v>
      </c>
      <c r="I857" s="133">
        <v>2022</v>
      </c>
      <c r="J857" s="74"/>
      <c r="K857" s="73">
        <v>2779762688</v>
      </c>
      <c r="L857" s="90">
        <f>IF(K857/1024 &gt;1,K857/1024," ")</f>
        <v>2714612</v>
      </c>
      <c r="M857" s="90">
        <f>IF(K857/1048576 &gt;1,K857/1048576," ")</f>
        <v>2650.98828125</v>
      </c>
      <c r="N857" s="91">
        <f>IF(K857&gt;999999999,K857/1073741824," ")</f>
        <v>2.5888557434082031</v>
      </c>
      <c r="O857" s="194" t="s">
        <v>33458</v>
      </c>
      <c r="P857" s="197" t="s">
        <v>33459</v>
      </c>
    </row>
    <row r="858" spans="2:16" ht="20.100000000000001" customHeight="1" x14ac:dyDescent="0.3">
      <c r="B858" s="101">
        <v>848</v>
      </c>
      <c r="C858" s="107" t="s">
        <v>35109</v>
      </c>
      <c r="D858" s="159" t="s">
        <v>3863</v>
      </c>
      <c r="E858" s="254" t="s">
        <v>11112</v>
      </c>
      <c r="F858" s="104">
        <v>5.6</v>
      </c>
      <c r="G858" s="101"/>
      <c r="H858" s="101" t="s">
        <v>3739</v>
      </c>
      <c r="I858" s="101">
        <v>2013</v>
      </c>
      <c r="J858" s="101"/>
      <c r="K858" s="90">
        <v>4026667787</v>
      </c>
      <c r="L858" s="90">
        <f>IF(K858/1024 &gt;1,K858/1024," ")</f>
        <v>3932292.7607421875</v>
      </c>
      <c r="M858" s="90">
        <f>IF(K858/1048576 &gt;1,K858/1048576," ")</f>
        <v>3840.1296491622925</v>
      </c>
      <c r="N858" s="91">
        <f>IF(K858&gt;999999999,K858/1073741824," ")</f>
        <v>3.7501266105100513</v>
      </c>
      <c r="O858" s="194" t="s">
        <v>18278</v>
      </c>
      <c r="P858" s="197" t="s">
        <v>19274</v>
      </c>
    </row>
    <row r="859" spans="2:16" ht="20.100000000000001" customHeight="1" x14ac:dyDescent="0.3">
      <c r="B859" s="101">
        <v>849</v>
      </c>
      <c r="C859" s="111" t="s">
        <v>35108</v>
      </c>
      <c r="D859" s="168" t="s">
        <v>6159</v>
      </c>
      <c r="E859" s="254" t="s">
        <v>11111</v>
      </c>
      <c r="F859" s="99">
        <v>4.5</v>
      </c>
      <c r="G859" s="101"/>
      <c r="H859" s="101" t="s">
        <v>3745</v>
      </c>
      <c r="I859" s="101">
        <v>1981</v>
      </c>
      <c r="J859" s="101"/>
      <c r="K859" s="90">
        <v>1979752680</v>
      </c>
      <c r="L859" s="90">
        <f>IF(K859/1024 &gt;1,K859/1024," ")</f>
        <v>1933352.2265625</v>
      </c>
      <c r="M859" s="90">
        <f>IF(K859/1048576 &gt;1,K859/1048576," ")</f>
        <v>1888.0392837524414</v>
      </c>
      <c r="N859" s="91">
        <f>IF(K859&gt;999999999,K859/1073741824," ")</f>
        <v>1.8437883630394936</v>
      </c>
      <c r="O859" s="194" t="s">
        <v>18277</v>
      </c>
      <c r="P859" s="197" t="s">
        <v>19273</v>
      </c>
    </row>
    <row r="860" spans="2:16" ht="20.100000000000001" customHeight="1" x14ac:dyDescent="0.3">
      <c r="B860" s="101">
        <v>850</v>
      </c>
      <c r="C860" s="102" t="s">
        <v>35110</v>
      </c>
      <c r="D860" s="159" t="s">
        <v>711</v>
      </c>
      <c r="E860" s="36" t="s">
        <v>11113</v>
      </c>
      <c r="F860" s="104">
        <v>8.1</v>
      </c>
      <c r="G860" s="94" t="s">
        <v>704</v>
      </c>
      <c r="H860" s="94" t="s">
        <v>3809</v>
      </c>
      <c r="I860" s="94">
        <v>1952</v>
      </c>
      <c r="J860" s="94"/>
      <c r="K860" s="108">
        <v>3525745849</v>
      </c>
      <c r="L860" s="90">
        <f>IF(K860/1024 &gt;1,K860/1024," ")</f>
        <v>3443111.1806640625</v>
      </c>
      <c r="M860" s="90">
        <f>IF(K860/1048576 &gt;1,K860/1048576," ")</f>
        <v>3362.4132623672485</v>
      </c>
      <c r="N860" s="91">
        <f>IF(K860&gt;999999999,K860/1073741824," ")</f>
        <v>3.2836067015305161</v>
      </c>
      <c r="O860" s="194" t="s">
        <v>18279</v>
      </c>
      <c r="P860" s="197" t="s">
        <v>19275</v>
      </c>
    </row>
    <row r="861" spans="2:16" ht="20.100000000000001" customHeight="1" x14ac:dyDescent="0.3">
      <c r="B861" s="101">
        <v>851</v>
      </c>
      <c r="C861" s="7" t="s">
        <v>34244</v>
      </c>
      <c r="D861" s="261" t="s">
        <v>33795</v>
      </c>
      <c r="E861" s="36" t="s">
        <v>33796</v>
      </c>
      <c r="F861" s="131">
        <v>3.6</v>
      </c>
      <c r="G861" s="13"/>
      <c r="H861" s="13" t="s">
        <v>3740</v>
      </c>
      <c r="I861" s="79">
        <v>2022</v>
      </c>
      <c r="J861" s="79"/>
      <c r="K861" s="73">
        <v>3486351360</v>
      </c>
      <c r="L861" s="90">
        <f>IF(K861/1024 &gt;1,K861/1024," ")</f>
        <v>3404640</v>
      </c>
      <c r="M861" s="90">
        <f>IF(K861/1048576 &gt;1,K861/1048576," ")</f>
        <v>3324.84375</v>
      </c>
      <c r="N861" s="91">
        <f>IF(K861&gt;999999999,K861/1073741824," ")</f>
        <v>3.246917724609375</v>
      </c>
      <c r="O861" s="223" t="s">
        <v>33797</v>
      </c>
      <c r="P861" s="198" t="s">
        <v>33798</v>
      </c>
    </row>
    <row r="862" spans="2:16" ht="20.100000000000001" customHeight="1" x14ac:dyDescent="0.3">
      <c r="B862" s="101">
        <v>852</v>
      </c>
      <c r="C862" s="109" t="s">
        <v>35111</v>
      </c>
      <c r="D862" s="160" t="s">
        <v>536</v>
      </c>
      <c r="E862" s="36" t="s">
        <v>11114</v>
      </c>
      <c r="F862" s="104">
        <v>5.8</v>
      </c>
      <c r="G862" s="94"/>
      <c r="H862" s="94" t="s">
        <v>3769</v>
      </c>
      <c r="I862" s="101">
        <v>2005</v>
      </c>
      <c r="J862" s="101"/>
      <c r="K862" s="90">
        <v>2424206345</v>
      </c>
      <c r="L862" s="90">
        <f>IF(K862/1024 &gt;1,K862/1024," ")</f>
        <v>2367389.0087890625</v>
      </c>
      <c r="M862" s="90">
        <f>IF(K862/1048576 &gt;1,K862/1048576," ")</f>
        <v>2311.9033288955688</v>
      </c>
      <c r="N862" s="91">
        <f>IF(K862&gt;999999999,K862/1073741824," ")</f>
        <v>2.257718094624579</v>
      </c>
      <c r="O862" s="194" t="s">
        <v>18280</v>
      </c>
      <c r="P862" s="197" t="s">
        <v>19276</v>
      </c>
    </row>
    <row r="863" spans="2:16" ht="20.100000000000001" customHeight="1" x14ac:dyDescent="0.3">
      <c r="B863" s="101">
        <v>853</v>
      </c>
      <c r="C863" s="7" t="s">
        <v>42552</v>
      </c>
      <c r="D863" s="163" t="s">
        <v>1936</v>
      </c>
      <c r="E863" s="36" t="s">
        <v>11115</v>
      </c>
      <c r="F863" s="104">
        <v>4.8</v>
      </c>
      <c r="G863" s="94" t="s">
        <v>704</v>
      </c>
      <c r="H863" s="94" t="s">
        <v>3743</v>
      </c>
      <c r="I863" s="94">
        <v>2011</v>
      </c>
      <c r="J863" s="94"/>
      <c r="K863" s="90">
        <v>2202957355</v>
      </c>
      <c r="L863" s="90">
        <f>IF(K863/1024 &gt;1,K863/1024," ")</f>
        <v>2151325.5419921875</v>
      </c>
      <c r="M863" s="90">
        <f>IF(K863/1048576 &gt;1,K863/1048576," ")</f>
        <v>2100.9038496017456</v>
      </c>
      <c r="N863" s="91">
        <f>IF(K863&gt;999999999,K863/1073741824," ")</f>
        <v>2.0516639156267047</v>
      </c>
      <c r="O863" s="194" t="s">
        <v>18281</v>
      </c>
      <c r="P863" s="197" t="s">
        <v>31047</v>
      </c>
    </row>
    <row r="864" spans="2:16" ht="20.100000000000001" customHeight="1" x14ac:dyDescent="0.3">
      <c r="B864" s="101">
        <v>854</v>
      </c>
      <c r="C864" s="20" t="s">
        <v>37640</v>
      </c>
      <c r="D864" s="157" t="s">
        <v>9045</v>
      </c>
      <c r="E864" s="36" t="s">
        <v>37235</v>
      </c>
      <c r="F864" s="81">
        <v>5</v>
      </c>
      <c r="G864" s="13" t="s">
        <v>704</v>
      </c>
      <c r="H864" s="13" t="s">
        <v>3946</v>
      </c>
      <c r="I864" s="79">
        <v>2019</v>
      </c>
      <c r="J864" s="79"/>
      <c r="K864" s="73">
        <v>4027179008</v>
      </c>
      <c r="L864" s="90">
        <f>IF(K864/1024 &gt;1,K864/1024," ")</f>
        <v>3932792</v>
      </c>
      <c r="M864" s="90">
        <f>IF(K864/1048576 &gt;1,K864/1048576," ")</f>
        <v>3840.6171875</v>
      </c>
      <c r="N864" s="91">
        <f>IF(K864&gt;999999999,K864/1073741824," ")</f>
        <v>3.7506027221679688</v>
      </c>
      <c r="O864" s="194" t="s">
        <v>18357</v>
      </c>
      <c r="P864" s="197" t="s">
        <v>23525</v>
      </c>
    </row>
    <row r="865" spans="2:16" ht="20.100000000000001" customHeight="1" x14ac:dyDescent="0.3">
      <c r="B865" s="101">
        <v>855</v>
      </c>
      <c r="C865" s="12" t="s">
        <v>35112</v>
      </c>
      <c r="D865" s="177" t="s">
        <v>8779</v>
      </c>
      <c r="E865" s="36" t="s">
        <v>11116</v>
      </c>
      <c r="F865" s="81">
        <v>7</v>
      </c>
      <c r="G865" s="13"/>
      <c r="H865" s="13" t="s">
        <v>3739</v>
      </c>
      <c r="I865" s="79">
        <v>1996</v>
      </c>
      <c r="J865" s="187"/>
      <c r="K865" s="73">
        <v>3987902464</v>
      </c>
      <c r="L865" s="90">
        <f>IF(K865/1024 &gt;1,K865/1024," ")</f>
        <v>3894436</v>
      </c>
      <c r="M865" s="90">
        <f>IF(K865/1048576 &gt;1,K865/1048576," ")</f>
        <v>3803.16015625</v>
      </c>
      <c r="N865" s="91">
        <f>IF(K865&gt;999999999,K865/1073741824," ")</f>
        <v>3.7140235900878906</v>
      </c>
      <c r="O865" s="194" t="s">
        <v>18282</v>
      </c>
      <c r="P865" s="197" t="s">
        <v>19277</v>
      </c>
    </row>
    <row r="866" spans="2:16" ht="20.100000000000001" customHeight="1" x14ac:dyDescent="0.3">
      <c r="B866" s="101">
        <v>856</v>
      </c>
      <c r="C866" s="112" t="s">
        <v>35113</v>
      </c>
      <c r="D866" s="161" t="s">
        <v>6908</v>
      </c>
      <c r="E866" s="36" t="s">
        <v>11117</v>
      </c>
      <c r="F866" s="99">
        <v>5.9</v>
      </c>
      <c r="G866" s="99"/>
      <c r="H866" s="105" t="s">
        <v>5878</v>
      </c>
      <c r="I866" s="101">
        <v>2016</v>
      </c>
      <c r="J866" s="101"/>
      <c r="K866" s="90">
        <v>4961710927</v>
      </c>
      <c r="L866" s="90">
        <f>IF(K866/1024 &gt;1,K866/1024," ")</f>
        <v>4845420.8271484375</v>
      </c>
      <c r="M866" s="90">
        <f>IF(K866/1048576 &gt;1,K866/1048576," ")</f>
        <v>4731.856276512146</v>
      </c>
      <c r="N866" s="91">
        <f>IF(K866&gt;999999999,K866/1073741824," ")</f>
        <v>4.6209533950313926</v>
      </c>
      <c r="O866" s="194" t="s">
        <v>18283</v>
      </c>
      <c r="P866" s="197" t="s">
        <v>19278</v>
      </c>
    </row>
    <row r="867" spans="2:16" ht="20.100000000000001" customHeight="1" x14ac:dyDescent="0.3">
      <c r="B867" s="101">
        <v>857</v>
      </c>
      <c r="C867" s="103" t="s">
        <v>35114</v>
      </c>
      <c r="D867" s="159" t="s">
        <v>3856</v>
      </c>
      <c r="E867" s="36" t="s">
        <v>11118</v>
      </c>
      <c r="F867" s="104">
        <v>7.1</v>
      </c>
      <c r="G867" s="101" t="s">
        <v>704</v>
      </c>
      <c r="H867" s="101" t="s">
        <v>3744</v>
      </c>
      <c r="I867" s="101">
        <v>2013</v>
      </c>
      <c r="J867" s="101"/>
      <c r="K867" s="90">
        <v>4418948892</v>
      </c>
      <c r="L867" s="90">
        <f>IF(K867/1024 &gt;1,K867/1024," ")</f>
        <v>4315379.77734375</v>
      </c>
      <c r="M867" s="90">
        <f>IF(K867/1048576 &gt;1,K867/1048576," ")</f>
        <v>4214.2380638122559</v>
      </c>
      <c r="N867" s="91">
        <f>IF(K867&gt;999999999,K867/1073741824," ")</f>
        <v>4.1154668591916561</v>
      </c>
      <c r="O867" s="194" t="s">
        <v>18284</v>
      </c>
      <c r="P867" s="197" t="s">
        <v>19279</v>
      </c>
    </row>
    <row r="868" spans="2:16" ht="20.100000000000001" customHeight="1" x14ac:dyDescent="0.3">
      <c r="B868" s="101">
        <v>858</v>
      </c>
      <c r="C868" s="102" t="s">
        <v>35115</v>
      </c>
      <c r="D868" s="159" t="s">
        <v>2774</v>
      </c>
      <c r="E868" s="36" t="s">
        <v>11119</v>
      </c>
      <c r="F868" s="104">
        <v>2.5</v>
      </c>
      <c r="G868" s="101"/>
      <c r="H868" s="101" t="s">
        <v>3737</v>
      </c>
      <c r="I868" s="101">
        <v>2011</v>
      </c>
      <c r="J868" s="101"/>
      <c r="K868" s="90">
        <v>2440586430</v>
      </c>
      <c r="L868" s="90">
        <f>IF(K868/1024 &gt;1,K868/1024," ")</f>
        <v>2383385.185546875</v>
      </c>
      <c r="M868" s="90">
        <f>IF(K868/1048576 &gt;1,K868/1048576," ")</f>
        <v>2327.5245952606201</v>
      </c>
      <c r="N868" s="91">
        <f>IF(K868&gt;999999999,K868/1073741824," ")</f>
        <v>2.2729732375591993</v>
      </c>
      <c r="O868" s="194" t="s">
        <v>18285</v>
      </c>
      <c r="P868" s="197" t="s">
        <v>19280</v>
      </c>
    </row>
    <row r="869" spans="2:16" ht="20.100000000000001" customHeight="1" x14ac:dyDescent="0.3">
      <c r="B869" s="101">
        <v>859</v>
      </c>
      <c r="C869" s="12" t="s">
        <v>35015</v>
      </c>
      <c r="D869" s="160" t="s">
        <v>1937</v>
      </c>
      <c r="E869" s="36" t="s">
        <v>11121</v>
      </c>
      <c r="F869" s="104">
        <v>5.7</v>
      </c>
      <c r="G869" s="94"/>
      <c r="H869" s="94" t="s">
        <v>4096</v>
      </c>
      <c r="I869" s="101">
        <v>1942</v>
      </c>
      <c r="J869" s="117"/>
      <c r="K869" s="90">
        <v>883927040</v>
      </c>
      <c r="L869" s="90">
        <f>IF(K869/1024 &gt;1,K869/1024," ")</f>
        <v>863210</v>
      </c>
      <c r="M869" s="90">
        <f>IF(K869/1048576 &gt;1,K869/1048576," ")</f>
        <v>842.978515625</v>
      </c>
      <c r="N869" s="91" t="str">
        <f>IF(K869&gt;999999999,K869/1073741824," ")</f>
        <v xml:space="preserve"> </v>
      </c>
      <c r="O869" s="194" t="s">
        <v>17917</v>
      </c>
      <c r="P869" s="197" t="s">
        <v>19281</v>
      </c>
    </row>
    <row r="870" spans="2:16" ht="20.100000000000001" customHeight="1" x14ac:dyDescent="0.3">
      <c r="B870" s="101">
        <v>860</v>
      </c>
      <c r="C870" s="109" t="s">
        <v>35116</v>
      </c>
      <c r="D870" s="159" t="s">
        <v>3899</v>
      </c>
      <c r="E870" s="36" t="s">
        <v>11122</v>
      </c>
      <c r="F870" s="104">
        <v>8.1999999999999993</v>
      </c>
      <c r="G870" s="101" t="s">
        <v>704</v>
      </c>
      <c r="H870" s="101" t="s">
        <v>3898</v>
      </c>
      <c r="I870" s="101">
        <v>1937</v>
      </c>
      <c r="J870" s="101"/>
      <c r="K870" s="90">
        <v>3803926676</v>
      </c>
      <c r="L870" s="90">
        <f>IF(K870/1024 &gt;1,K870/1024," ")</f>
        <v>3714772.14453125</v>
      </c>
      <c r="M870" s="90">
        <f>IF(K870/1048576 &gt;1,K870/1048576," ")</f>
        <v>3627.7071723937988</v>
      </c>
      <c r="N870" s="91">
        <f>IF(K870&gt;999999999,K870/1073741824," ")</f>
        <v>3.5426827855408192</v>
      </c>
      <c r="O870" s="194" t="s">
        <v>18287</v>
      </c>
      <c r="P870" s="197" t="s">
        <v>19282</v>
      </c>
    </row>
    <row r="871" spans="2:16" ht="20.100000000000001" customHeight="1" x14ac:dyDescent="0.3">
      <c r="B871" s="101">
        <v>861</v>
      </c>
      <c r="C871" s="112" t="s">
        <v>35117</v>
      </c>
      <c r="D871" s="160" t="s">
        <v>5821</v>
      </c>
      <c r="E871" s="254" t="s">
        <v>11123</v>
      </c>
      <c r="F871" s="104">
        <v>5.7</v>
      </c>
      <c r="G871" s="101" t="s">
        <v>704</v>
      </c>
      <c r="H871" s="101" t="s">
        <v>3745</v>
      </c>
      <c r="I871" s="101">
        <v>1960</v>
      </c>
      <c r="J871" s="101"/>
      <c r="K871" s="90">
        <v>3131641832</v>
      </c>
      <c r="L871" s="90">
        <f>IF(K871/1024 &gt;1,K871/1024," ")</f>
        <v>3058243.9765625</v>
      </c>
      <c r="M871" s="90">
        <f>IF(K871/1048576 &gt;1,K871/1048576," ")</f>
        <v>2986.5663833618164</v>
      </c>
      <c r="N871" s="91">
        <f>IF(K871&gt;999999999,K871/1073741824," ")</f>
        <v>2.9165687337517738</v>
      </c>
      <c r="O871" s="194" t="s">
        <v>17564</v>
      </c>
      <c r="P871" s="197" t="s">
        <v>19283</v>
      </c>
    </row>
    <row r="872" spans="2:16" ht="20.100000000000001" customHeight="1" x14ac:dyDescent="0.3">
      <c r="B872" s="101">
        <v>862</v>
      </c>
      <c r="C872" s="107" t="s">
        <v>35118</v>
      </c>
      <c r="D872" s="160" t="s">
        <v>4817</v>
      </c>
      <c r="E872" s="254" t="s">
        <v>11124</v>
      </c>
      <c r="F872" s="104">
        <v>7.5</v>
      </c>
      <c r="G872" s="101" t="s">
        <v>704</v>
      </c>
      <c r="H872" s="105" t="s">
        <v>4814</v>
      </c>
      <c r="I872" s="94">
        <v>1934</v>
      </c>
      <c r="J872" s="94"/>
      <c r="K872" s="90">
        <v>4750265325</v>
      </c>
      <c r="L872" s="90">
        <f>IF(K872/1024 &gt;1,K872/1024," ")</f>
        <v>4638930.9814453125</v>
      </c>
      <c r="M872" s="90">
        <f>IF(K872/1048576 &gt;1,K872/1048576," ")</f>
        <v>4530.206036567688</v>
      </c>
      <c r="N872" s="91">
        <f>IF(K872&gt;999999999,K872/1073741824," ")</f>
        <v>4.4240293325856328</v>
      </c>
      <c r="O872" s="194" t="s">
        <v>18288</v>
      </c>
      <c r="P872" s="197" t="s">
        <v>19284</v>
      </c>
    </row>
    <row r="873" spans="2:16" ht="20.100000000000001" customHeight="1" x14ac:dyDescent="0.3">
      <c r="B873" s="101">
        <v>863</v>
      </c>
      <c r="C873" s="102" t="s">
        <v>35119</v>
      </c>
      <c r="D873" s="159" t="s">
        <v>1938</v>
      </c>
      <c r="E873" s="36" t="s">
        <v>11125</v>
      </c>
      <c r="F873" s="104">
        <v>4.7</v>
      </c>
      <c r="G873" s="94" t="s">
        <v>704</v>
      </c>
      <c r="H873" s="94" t="s">
        <v>3747</v>
      </c>
      <c r="I873" s="94">
        <v>1999</v>
      </c>
      <c r="J873" s="94"/>
      <c r="K873" s="90">
        <v>3037883623</v>
      </c>
      <c r="L873" s="90">
        <f>IF(K873/1024 &gt;1,K873/1024," ")</f>
        <v>2966683.2255859375</v>
      </c>
      <c r="M873" s="90">
        <f>IF(K873/1048576 &gt;1,K873/1048576," ")</f>
        <v>2897.1515874862671</v>
      </c>
      <c r="N873" s="91">
        <f>IF(K873&gt;999999999,K873/1073741824," ")</f>
        <v>2.8292495971545577</v>
      </c>
      <c r="O873" s="194" t="s">
        <v>18289</v>
      </c>
      <c r="P873" s="197" t="s">
        <v>19285</v>
      </c>
    </row>
    <row r="874" spans="2:16" ht="20.100000000000001" customHeight="1" x14ac:dyDescent="0.3">
      <c r="B874" s="101">
        <v>864</v>
      </c>
      <c r="C874" s="102" t="s">
        <v>35120</v>
      </c>
      <c r="D874" s="159" t="s">
        <v>1939</v>
      </c>
      <c r="E874" s="36" t="s">
        <v>11126</v>
      </c>
      <c r="F874" s="104">
        <v>6.4</v>
      </c>
      <c r="G874" s="13" t="s">
        <v>704</v>
      </c>
      <c r="H874" s="13" t="s">
        <v>6650</v>
      </c>
      <c r="I874" s="94">
        <v>1978</v>
      </c>
      <c r="J874" s="94"/>
      <c r="K874" s="73">
        <v>8092663808</v>
      </c>
      <c r="L874" s="90">
        <f>IF(K874/1024 &gt;1,K874/1024," ")</f>
        <v>7902992</v>
      </c>
      <c r="M874" s="90">
        <f>IF(K874/1048576 &gt;1,K874/1048576," ")</f>
        <v>7717.765625</v>
      </c>
      <c r="N874" s="91">
        <f>IF(K874&gt;999999999,K874/1073741824," ")</f>
        <v>7.5368804931640625</v>
      </c>
      <c r="O874" s="194" t="s">
        <v>18290</v>
      </c>
      <c r="P874" s="197" t="s">
        <v>19286</v>
      </c>
    </row>
    <row r="875" spans="2:16" ht="20.100000000000001" customHeight="1" x14ac:dyDescent="0.3">
      <c r="B875" s="101">
        <v>865</v>
      </c>
      <c r="C875" s="109" t="s">
        <v>35121</v>
      </c>
      <c r="D875" s="168" t="s">
        <v>7182</v>
      </c>
      <c r="E875" s="36" t="s">
        <v>11127</v>
      </c>
      <c r="F875" s="99">
        <v>7.5</v>
      </c>
      <c r="G875" s="99" t="s">
        <v>704</v>
      </c>
      <c r="H875" s="105" t="s">
        <v>4081</v>
      </c>
      <c r="I875" s="101">
        <v>2016</v>
      </c>
      <c r="J875" s="101"/>
      <c r="K875" s="90">
        <v>5320777656</v>
      </c>
      <c r="L875" s="90">
        <f>IF(K875/1024 &gt;1,K875/1024," ")</f>
        <v>5196071.9296875</v>
      </c>
      <c r="M875" s="90">
        <f>IF(K875/1048576 &gt;1,K875/1048576," ")</f>
        <v>5074.2889938354492</v>
      </c>
      <c r="N875" s="91">
        <f>IF(K875&gt;999999999,K875/1073741824," ")</f>
        <v>4.9553603455424309</v>
      </c>
      <c r="O875" s="194" t="s">
        <v>18291</v>
      </c>
      <c r="P875" s="197" t="s">
        <v>31049</v>
      </c>
    </row>
    <row r="876" spans="2:16" ht="20.100000000000001" customHeight="1" x14ac:dyDescent="0.3">
      <c r="B876" s="101">
        <v>866</v>
      </c>
      <c r="C876" s="102" t="s">
        <v>35122</v>
      </c>
      <c r="D876" s="159" t="s">
        <v>1940</v>
      </c>
      <c r="E876" s="36" t="s">
        <v>11128</v>
      </c>
      <c r="F876" s="104">
        <v>6.1</v>
      </c>
      <c r="G876" s="94" t="s">
        <v>704</v>
      </c>
      <c r="H876" s="94" t="s">
        <v>3736</v>
      </c>
      <c r="I876" s="94">
        <v>1997</v>
      </c>
      <c r="J876" s="94"/>
      <c r="K876" s="108">
        <v>5957053334</v>
      </c>
      <c r="L876" s="90">
        <f>IF(K876/1024 &gt;1,K876/1024," ")</f>
        <v>5817434.896484375</v>
      </c>
      <c r="M876" s="90">
        <f>IF(K876/1048576 &gt;1,K876/1048576," ")</f>
        <v>5681.0887660980225</v>
      </c>
      <c r="N876" s="91">
        <f>IF(K876&gt;999999999,K876/1073741824," ")</f>
        <v>5.5479382481426001</v>
      </c>
      <c r="O876" s="194" t="s">
        <v>18292</v>
      </c>
      <c r="P876" s="197" t="s">
        <v>19287</v>
      </c>
    </row>
    <row r="877" spans="2:16" ht="20.100000000000001" customHeight="1" x14ac:dyDescent="0.3">
      <c r="B877" s="101">
        <v>867</v>
      </c>
      <c r="C877" s="12" t="s">
        <v>35016</v>
      </c>
      <c r="D877" s="160" t="s">
        <v>1941</v>
      </c>
      <c r="E877" s="36" t="s">
        <v>32588</v>
      </c>
      <c r="F877" s="104">
        <v>7.8</v>
      </c>
      <c r="G877" s="94"/>
      <c r="H877" s="94" t="s">
        <v>3768</v>
      </c>
      <c r="I877" s="101">
        <v>1953</v>
      </c>
      <c r="J877" s="101"/>
      <c r="K877" s="90">
        <v>1275834368</v>
      </c>
      <c r="L877" s="90">
        <f>IF(K877/1024 &gt;1,K877/1024," ")</f>
        <v>1245932</v>
      </c>
      <c r="M877" s="90">
        <f>IF(K877/1048576 &gt;1,K877/1048576," ")</f>
        <v>1216.73046875</v>
      </c>
      <c r="N877" s="91">
        <f>IF(K877&gt;999999999,K877/1073741824," ")</f>
        <v>1.1882133483886719</v>
      </c>
      <c r="O877" s="194" t="s">
        <v>18293</v>
      </c>
      <c r="P877" s="197" t="s">
        <v>19288</v>
      </c>
    </row>
    <row r="878" spans="2:16" ht="20.100000000000001" customHeight="1" x14ac:dyDescent="0.3">
      <c r="B878" s="101">
        <v>868</v>
      </c>
      <c r="C878" s="12" t="s">
        <v>35017</v>
      </c>
      <c r="D878" s="160" t="s">
        <v>538</v>
      </c>
      <c r="E878" s="36" t="s">
        <v>11129</v>
      </c>
      <c r="F878" s="104">
        <v>7.1</v>
      </c>
      <c r="G878" s="94"/>
      <c r="H878" s="94" t="s">
        <v>4097</v>
      </c>
      <c r="I878" s="101">
        <v>1951</v>
      </c>
      <c r="J878" s="101"/>
      <c r="K878" s="90">
        <v>1150230528</v>
      </c>
      <c r="L878" s="90">
        <f>IF(K878/1024 &gt;1,K878/1024," ")</f>
        <v>1123272</v>
      </c>
      <c r="M878" s="90">
        <f>IF(K878/1048576 &gt;1,K878/1048576," ")</f>
        <v>1096.9453125</v>
      </c>
      <c r="N878" s="91">
        <f>IF(K878&gt;999999999,K878/1073741824," ")</f>
        <v>1.0712356567382813</v>
      </c>
      <c r="O878" s="199" t="s">
        <v>17522</v>
      </c>
      <c r="P878" s="197" t="s">
        <v>19289</v>
      </c>
    </row>
    <row r="879" spans="2:16" ht="20.100000000000001" customHeight="1" x14ac:dyDescent="0.3">
      <c r="B879" s="101">
        <v>869</v>
      </c>
      <c r="C879" s="102" t="s">
        <v>35123</v>
      </c>
      <c r="D879" s="159" t="s">
        <v>5147</v>
      </c>
      <c r="E879" s="254" t="s">
        <v>11130</v>
      </c>
      <c r="F879" s="104">
        <v>7.1</v>
      </c>
      <c r="G879" s="101" t="s">
        <v>704</v>
      </c>
      <c r="H879" s="101" t="s">
        <v>3927</v>
      </c>
      <c r="I879" s="101">
        <v>1950</v>
      </c>
      <c r="J879" s="101"/>
      <c r="K879" s="90">
        <v>1815822597</v>
      </c>
      <c r="L879" s="90">
        <f>IF(K879/1024 &gt;1,K879/1024," ")</f>
        <v>1773264.2548828125</v>
      </c>
      <c r="M879" s="90">
        <f>IF(K879/1048576 &gt;1,K879/1048576," ")</f>
        <v>1731.7033739089966</v>
      </c>
      <c r="N879" s="91">
        <f>IF(K879&gt;999999999,K879/1073741824," ")</f>
        <v>1.6911165760830045</v>
      </c>
      <c r="O879" s="194" t="s">
        <v>18294</v>
      </c>
      <c r="P879" s="197" t="s">
        <v>19290</v>
      </c>
    </row>
    <row r="880" spans="2:16" ht="20.100000000000001" customHeight="1" x14ac:dyDescent="0.3">
      <c r="B880" s="101">
        <v>870</v>
      </c>
      <c r="C880" s="7" t="s">
        <v>35018</v>
      </c>
      <c r="D880" s="159" t="s">
        <v>1094</v>
      </c>
      <c r="E880" s="254" t="s">
        <v>11131</v>
      </c>
      <c r="F880" s="104">
        <v>5.6</v>
      </c>
      <c r="G880" s="94"/>
      <c r="H880" s="94" t="s">
        <v>4098</v>
      </c>
      <c r="I880" s="94">
        <v>1955</v>
      </c>
      <c r="J880" s="94"/>
      <c r="K880" s="108">
        <v>1205694464</v>
      </c>
      <c r="L880" s="90">
        <f>IF(K880/1024 &gt;1,K880/1024," ")</f>
        <v>1177436</v>
      </c>
      <c r="M880" s="90">
        <f>IF(K880/1048576 &gt;1,K880/1048576," ")</f>
        <v>1149.83984375</v>
      </c>
      <c r="N880" s="91">
        <f>IF(K880&gt;999999999,K880/1073741824," ")</f>
        <v>1.1228904724121094</v>
      </c>
      <c r="O880" s="194" t="s">
        <v>18295</v>
      </c>
      <c r="P880" s="197" t="s">
        <v>19291</v>
      </c>
    </row>
    <row r="881" spans="2:16" ht="20.100000000000001" customHeight="1" x14ac:dyDescent="0.3">
      <c r="B881" s="101">
        <v>871</v>
      </c>
      <c r="C881" s="28" t="s">
        <v>35124</v>
      </c>
      <c r="D881" s="158" t="s">
        <v>8064</v>
      </c>
      <c r="E881" s="36" t="s">
        <v>11132</v>
      </c>
      <c r="F881" s="81">
        <v>5.5</v>
      </c>
      <c r="G881" s="13" t="s">
        <v>704</v>
      </c>
      <c r="H881" s="13" t="s">
        <v>8065</v>
      </c>
      <c r="I881" s="79">
        <v>1931</v>
      </c>
      <c r="J881" s="79"/>
      <c r="K881" s="73">
        <v>1744401135</v>
      </c>
      <c r="L881" s="90">
        <f>IF(K881/1024 &gt;1,K881/1024," ")</f>
        <v>1703516.7333984375</v>
      </c>
      <c r="M881" s="90">
        <f>IF(K881/1048576 &gt;1,K881/1048576," ")</f>
        <v>1663.5905599594116</v>
      </c>
      <c r="N881" s="91">
        <f>IF(K881&gt;999999999,K881/1073741824," ")</f>
        <v>1.6246001562103629</v>
      </c>
      <c r="O881" s="199" t="s">
        <v>17522</v>
      </c>
      <c r="P881" s="197" t="s">
        <v>19292</v>
      </c>
    </row>
    <row r="882" spans="2:16" ht="20.100000000000001" customHeight="1" x14ac:dyDescent="0.3">
      <c r="B882" s="101">
        <v>872</v>
      </c>
      <c r="C882" s="109" t="s">
        <v>35125</v>
      </c>
      <c r="D882" s="159" t="s">
        <v>4672</v>
      </c>
      <c r="E882" s="36" t="s">
        <v>11133</v>
      </c>
      <c r="F882" s="104">
        <v>6.8</v>
      </c>
      <c r="G882" s="101" t="s">
        <v>704</v>
      </c>
      <c r="H882" s="101" t="s">
        <v>3740</v>
      </c>
      <c r="I882" s="101">
        <v>1977</v>
      </c>
      <c r="J882" s="101"/>
      <c r="K882" s="90">
        <v>4828718403</v>
      </c>
      <c r="L882" s="90">
        <f>IF(K882/1024 &gt;1,K882/1024," ")</f>
        <v>4715545.3154296875</v>
      </c>
      <c r="M882" s="90">
        <f>IF(K882/1048576 &gt;1,K882/1048576," ")</f>
        <v>4605.0247220993042</v>
      </c>
      <c r="N882" s="91">
        <f>IF(K882&gt;999999999,K882/1073741824," ")</f>
        <v>4.4970944551751018</v>
      </c>
      <c r="O882" s="194" t="s">
        <v>18296</v>
      </c>
      <c r="P882" s="197" t="s">
        <v>19293</v>
      </c>
    </row>
    <row r="883" spans="2:16" ht="20.100000000000001" customHeight="1" x14ac:dyDescent="0.3">
      <c r="B883" s="101">
        <v>873</v>
      </c>
      <c r="C883" s="48" t="s">
        <v>35126</v>
      </c>
      <c r="D883" s="157" t="s">
        <v>8139</v>
      </c>
      <c r="E883" s="36" t="s">
        <v>11134</v>
      </c>
      <c r="F883" s="81">
        <v>5.4</v>
      </c>
      <c r="G883" s="13" t="s">
        <v>704</v>
      </c>
      <c r="H883" s="13" t="s">
        <v>3740</v>
      </c>
      <c r="I883" s="79">
        <v>2017</v>
      </c>
      <c r="J883" s="79"/>
      <c r="K883" s="73">
        <v>4650217864</v>
      </c>
      <c r="L883" s="90">
        <f>IF(K883/1024 &gt;1,K883/1024," ")</f>
        <v>4541228.3828125</v>
      </c>
      <c r="M883" s="90">
        <f>IF(K883/1048576 &gt;1,K883/1048576," ")</f>
        <v>4434.793342590332</v>
      </c>
      <c r="N883" s="91">
        <f>IF(K883&gt;999999999,K883/1073741824," ")</f>
        <v>4.3308528736233711</v>
      </c>
      <c r="O883" s="194" t="s">
        <v>18297</v>
      </c>
      <c r="P883" s="197" t="s">
        <v>19294</v>
      </c>
    </row>
    <row r="884" spans="2:16" ht="20.100000000000001" customHeight="1" x14ac:dyDescent="0.3">
      <c r="B884" s="101">
        <v>874</v>
      </c>
      <c r="C884" s="7" t="s">
        <v>35019</v>
      </c>
      <c r="D884" s="159" t="s">
        <v>2721</v>
      </c>
      <c r="E884" s="36" t="s">
        <v>11138</v>
      </c>
      <c r="F884" s="104">
        <v>6.7</v>
      </c>
      <c r="G884" s="101"/>
      <c r="H884" s="101" t="s">
        <v>3936</v>
      </c>
      <c r="I884" s="101">
        <v>2010</v>
      </c>
      <c r="J884" s="101"/>
      <c r="K884" s="90">
        <v>1600868352</v>
      </c>
      <c r="L884" s="90">
        <f>IF(K884/1024 &gt;1,K884/1024," ")</f>
        <v>1563348</v>
      </c>
      <c r="M884" s="90">
        <f>IF(K884/1048576 &gt;1,K884/1048576," ")</f>
        <v>1526.70703125</v>
      </c>
      <c r="N884" s="91">
        <f>IF(K884&gt;999999999,K884/1073741824," ")</f>
        <v>1.4909248352050781</v>
      </c>
      <c r="O884" s="194" t="s">
        <v>18301</v>
      </c>
      <c r="P884" s="197" t="s">
        <v>19298</v>
      </c>
    </row>
    <row r="885" spans="2:16" ht="20.100000000000001" customHeight="1" x14ac:dyDescent="0.3">
      <c r="B885" s="101">
        <v>875</v>
      </c>
      <c r="C885" s="71" t="s">
        <v>35127</v>
      </c>
      <c r="D885" s="167" t="s">
        <v>7673</v>
      </c>
      <c r="E885" s="36" t="s">
        <v>11139</v>
      </c>
      <c r="F885" s="81">
        <v>6.6</v>
      </c>
      <c r="G885" s="81" t="s">
        <v>704</v>
      </c>
      <c r="H885" s="82" t="s">
        <v>6149</v>
      </c>
      <c r="I885" s="79">
        <v>1954</v>
      </c>
      <c r="J885" s="79"/>
      <c r="K885" s="73">
        <v>4835865679</v>
      </c>
      <c r="L885" s="90">
        <f>IF(K885/1024 &gt;1,K885/1024," ")</f>
        <v>4722525.0771484375</v>
      </c>
      <c r="M885" s="90">
        <f>IF(K885/1048576 &gt;1,K885/1048576," ")</f>
        <v>4611.840895652771</v>
      </c>
      <c r="N885" s="91">
        <f>IF(K885&gt;999999999,K885/1073741824," ")</f>
        <v>4.5037508746609092</v>
      </c>
      <c r="O885" s="194" t="s">
        <v>18302</v>
      </c>
      <c r="P885" s="197" t="s">
        <v>19299</v>
      </c>
    </row>
    <row r="886" spans="2:16" ht="20.100000000000001" customHeight="1" x14ac:dyDescent="0.3">
      <c r="B886" s="101">
        <v>876</v>
      </c>
      <c r="C886" s="20" t="s">
        <v>35128</v>
      </c>
      <c r="D886" s="157" t="s">
        <v>8436</v>
      </c>
      <c r="E886" s="36" t="s">
        <v>11140</v>
      </c>
      <c r="F886" s="81">
        <v>6.8</v>
      </c>
      <c r="G886" s="13"/>
      <c r="H886" s="13" t="s">
        <v>7010</v>
      </c>
      <c r="I886" s="79">
        <v>2018</v>
      </c>
      <c r="J886" s="79"/>
      <c r="K886" s="73">
        <v>3870114120</v>
      </c>
      <c r="L886" s="90">
        <f>IF(K886/1024 &gt;1,K886/1024," ")</f>
        <v>3779408.3203125</v>
      </c>
      <c r="M886" s="90">
        <f>IF(K886/1048576 &gt;1,K886/1048576," ")</f>
        <v>3690.8284378051758</v>
      </c>
      <c r="N886" s="91">
        <f>IF(K886&gt;999999999,K886/1073741824," ")</f>
        <v>3.604324646294117</v>
      </c>
      <c r="O886" s="194" t="s">
        <v>18303</v>
      </c>
      <c r="P886" s="197" t="s">
        <v>19300</v>
      </c>
    </row>
    <row r="887" spans="2:16" ht="20.100000000000001" customHeight="1" x14ac:dyDescent="0.3">
      <c r="B887" s="101">
        <v>877</v>
      </c>
      <c r="C887" s="102" t="s">
        <v>35129</v>
      </c>
      <c r="D887" s="159" t="s">
        <v>5354</v>
      </c>
      <c r="E887" s="36" t="s">
        <v>11143</v>
      </c>
      <c r="F887" s="104">
        <v>6</v>
      </c>
      <c r="G887" s="101"/>
      <c r="H887" s="101" t="s">
        <v>3739</v>
      </c>
      <c r="I887" s="101">
        <v>1997</v>
      </c>
      <c r="J887" s="101"/>
      <c r="K887" s="90">
        <v>3427235872</v>
      </c>
      <c r="L887" s="90">
        <f>IF(K887/1024 &gt;1,K887/1024," ")</f>
        <v>3346910.03125</v>
      </c>
      <c r="M887" s="90">
        <f>IF(K887/1048576 &gt;1,K887/1048576," ")</f>
        <v>3268.4668273925781</v>
      </c>
      <c r="N887" s="91">
        <f>IF(K887&gt;999999999,K887/1073741824," ")</f>
        <v>3.1918621361255646</v>
      </c>
      <c r="O887" s="194" t="s">
        <v>18306</v>
      </c>
      <c r="P887" s="197" t="s">
        <v>19303</v>
      </c>
    </row>
    <row r="888" spans="2:16" ht="20.100000000000001" customHeight="1" x14ac:dyDescent="0.3">
      <c r="B888" s="101">
        <v>878</v>
      </c>
      <c r="C888" s="109" t="s">
        <v>35130</v>
      </c>
      <c r="D888" s="159" t="s">
        <v>5702</v>
      </c>
      <c r="E888" s="36" t="s">
        <v>11144</v>
      </c>
      <c r="F888" s="104">
        <v>6</v>
      </c>
      <c r="G888" s="101" t="s">
        <v>704</v>
      </c>
      <c r="H888" s="101" t="s">
        <v>3760</v>
      </c>
      <c r="I888" s="101">
        <v>1972</v>
      </c>
      <c r="J888" s="101"/>
      <c r="K888" s="90">
        <v>2981607903</v>
      </c>
      <c r="L888" s="90">
        <f>IF(K888/1024 &gt;1,K888/1024," ")</f>
        <v>2911726.4677734375</v>
      </c>
      <c r="M888" s="90">
        <f>IF(K888/1048576 &gt;1,K888/1048576," ")</f>
        <v>2843.4828786849976</v>
      </c>
      <c r="N888" s="91">
        <f>IF(K888&gt;999999999,K888/1073741824," ")</f>
        <v>2.7768387487158179</v>
      </c>
      <c r="O888" s="194" t="s">
        <v>18307</v>
      </c>
      <c r="P888" s="197" t="s">
        <v>19304</v>
      </c>
    </row>
    <row r="889" spans="2:16" ht="20.100000000000001" customHeight="1" x14ac:dyDescent="0.3">
      <c r="B889" s="101">
        <v>879</v>
      </c>
      <c r="C889" s="111" t="s">
        <v>35131</v>
      </c>
      <c r="D889" s="161" t="s">
        <v>6658</v>
      </c>
      <c r="E889" s="36" t="s">
        <v>11145</v>
      </c>
      <c r="F889" s="99">
        <v>7</v>
      </c>
      <c r="G889" s="99" t="s">
        <v>704</v>
      </c>
      <c r="H889" s="101" t="s">
        <v>5871</v>
      </c>
      <c r="I889" s="101">
        <v>2015</v>
      </c>
      <c r="K889" s="90">
        <v>4699539299</v>
      </c>
      <c r="L889" s="90">
        <f>IF(K889/1024 &gt;1,K889/1024," ")</f>
        <v>4589393.8466796875</v>
      </c>
      <c r="M889" s="90">
        <f>IF(K889/1048576 &gt;1,K889/1048576," ")</f>
        <v>4481.8299283981323</v>
      </c>
      <c r="N889" s="91">
        <f>IF(K889&gt;999999999,K889/1073741824," ")</f>
        <v>4.3767870394513011</v>
      </c>
      <c r="O889" s="194" t="s">
        <v>30063</v>
      </c>
      <c r="P889" s="197" t="s">
        <v>19305</v>
      </c>
    </row>
    <row r="890" spans="2:16" ht="20.100000000000001" customHeight="1" x14ac:dyDescent="0.3">
      <c r="B890" s="101">
        <v>880</v>
      </c>
      <c r="C890" s="109" t="s">
        <v>35132</v>
      </c>
      <c r="D890" s="159" t="s">
        <v>3583</v>
      </c>
      <c r="E890" s="36" t="s">
        <v>11146</v>
      </c>
      <c r="F890" s="104">
        <v>3.8</v>
      </c>
      <c r="G890" s="101" t="s">
        <v>704</v>
      </c>
      <c r="H890" s="101" t="s">
        <v>3744</v>
      </c>
      <c r="I890" s="101">
        <v>2013</v>
      </c>
      <c r="J890" s="101"/>
      <c r="K890" s="90">
        <v>3841719073</v>
      </c>
      <c r="L890" s="90">
        <f>IF(K890/1024 &gt;1,K890/1024," ")</f>
        <v>3751678.7822265625</v>
      </c>
      <c r="M890" s="90">
        <f>IF(K890/1048576 &gt;1,K890/1048576," ")</f>
        <v>3663.7488107681274</v>
      </c>
      <c r="N890" s="91">
        <f>IF(K890&gt;999999999,K890/1073741824," ")</f>
        <v>3.5778796980157495</v>
      </c>
      <c r="O890" s="194" t="s">
        <v>18308</v>
      </c>
      <c r="P890" s="197" t="s">
        <v>19306</v>
      </c>
    </row>
    <row r="891" spans="2:16" ht="20.100000000000001" customHeight="1" x14ac:dyDescent="0.3">
      <c r="B891" s="101">
        <v>881</v>
      </c>
      <c r="C891" s="102" t="s">
        <v>35133</v>
      </c>
      <c r="D891" s="159" t="s">
        <v>5448</v>
      </c>
      <c r="E891" s="36" t="s">
        <v>11147</v>
      </c>
      <c r="F891" s="104">
        <v>6.8</v>
      </c>
      <c r="G891" s="101" t="s">
        <v>704</v>
      </c>
      <c r="H891" s="101" t="s">
        <v>3737</v>
      </c>
      <c r="I891" s="101">
        <v>1971</v>
      </c>
      <c r="J891" s="101"/>
      <c r="K891" s="90">
        <v>2815441657</v>
      </c>
      <c r="L891" s="90">
        <f>IF(K891/1024 &gt;1,K891/1024," ")</f>
        <v>2749454.7431640625</v>
      </c>
      <c r="M891" s="90">
        <f>IF(K891/1048576 &gt;1,K891/1048576," ")</f>
        <v>2685.0143976211548</v>
      </c>
      <c r="N891" s="91">
        <f>IF(K891&gt;999999999,K891/1073741824," ")</f>
        <v>2.622084372676909</v>
      </c>
      <c r="O891" s="194" t="s">
        <v>18309</v>
      </c>
      <c r="P891" s="197" t="s">
        <v>19307</v>
      </c>
    </row>
    <row r="892" spans="2:16" ht="20.100000000000001" customHeight="1" x14ac:dyDescent="0.3">
      <c r="B892" s="101">
        <v>882</v>
      </c>
      <c r="C892" s="20" t="s">
        <v>35134</v>
      </c>
      <c r="D892" s="157" t="s">
        <v>8301</v>
      </c>
      <c r="E892" s="36" t="s">
        <v>11148</v>
      </c>
      <c r="F892" s="81">
        <v>7.4</v>
      </c>
      <c r="G892" s="13" t="s">
        <v>704</v>
      </c>
      <c r="H892" s="13" t="s">
        <v>3937</v>
      </c>
      <c r="I892" s="79">
        <v>1997</v>
      </c>
      <c r="J892" s="79"/>
      <c r="K892" s="73">
        <v>3844325376</v>
      </c>
      <c r="L892" s="90">
        <f>IF(K892/1024 &gt;1,K892/1024," ")</f>
        <v>3754224</v>
      </c>
      <c r="M892" s="90">
        <f>IF(K892/1048576 &gt;1,K892/1048576," ")</f>
        <v>3666.234375</v>
      </c>
      <c r="N892" s="91">
        <f>IF(K892&gt;999999999,K892/1073741824," ")</f>
        <v>3.5803070068359375</v>
      </c>
      <c r="O892" s="194" t="s">
        <v>18310</v>
      </c>
      <c r="P892" s="197" t="s">
        <v>19308</v>
      </c>
    </row>
    <row r="893" spans="2:16" ht="20.100000000000001" customHeight="1" x14ac:dyDescent="0.3">
      <c r="B893" s="101">
        <v>883</v>
      </c>
      <c r="C893" s="112" t="s">
        <v>5748</v>
      </c>
      <c r="D893" s="160" t="s">
        <v>3584</v>
      </c>
      <c r="E893" s="36" t="s">
        <v>11149</v>
      </c>
      <c r="F893" s="104">
        <v>7.2</v>
      </c>
      <c r="G893" s="101" t="s">
        <v>704</v>
      </c>
      <c r="H893" s="101" t="s">
        <v>3927</v>
      </c>
      <c r="I893" s="101">
        <v>1952</v>
      </c>
      <c r="J893" s="101"/>
      <c r="K893" s="90">
        <v>3806900829</v>
      </c>
      <c r="L893" s="90">
        <f>IF(K893/1024 &gt;1,K893/1024," ")</f>
        <v>3717676.5908203125</v>
      </c>
      <c r="M893" s="90">
        <f>IF(K893/1048576 &gt;1,K893/1048576," ")</f>
        <v>3630.5435457229614</v>
      </c>
      <c r="N893" s="91">
        <f>IF(K893&gt;999999999,K893/1073741824," ")</f>
        <v>3.5454526813700795</v>
      </c>
      <c r="O893" s="194" t="s">
        <v>18311</v>
      </c>
      <c r="P893" s="197" t="s">
        <v>19309</v>
      </c>
    </row>
    <row r="894" spans="2:16" ht="20.100000000000001" customHeight="1" x14ac:dyDescent="0.3">
      <c r="B894" s="101">
        <v>884</v>
      </c>
      <c r="C894" s="109" t="s">
        <v>35136</v>
      </c>
      <c r="D894" s="159" t="s">
        <v>3584</v>
      </c>
      <c r="E894" s="36" t="s">
        <v>11152</v>
      </c>
      <c r="F894" s="104">
        <v>7</v>
      </c>
      <c r="G894" s="101" t="s">
        <v>704</v>
      </c>
      <c r="H894" s="101" t="s">
        <v>3740</v>
      </c>
      <c r="I894" s="101">
        <v>1976</v>
      </c>
      <c r="J894" s="101"/>
      <c r="K894" s="90">
        <v>5001363672</v>
      </c>
      <c r="L894" s="90">
        <f>IF(K894/1024 &gt;1,K894/1024," ")</f>
        <v>4884144.2109375</v>
      </c>
      <c r="M894" s="90">
        <f>IF(K894/1048576 &gt;1,K894/1048576," ")</f>
        <v>4769.6720809936523</v>
      </c>
      <c r="N894" s="91">
        <f>IF(K894&gt;999999999,K894/1073741824," ")</f>
        <v>4.6578828915953636</v>
      </c>
      <c r="O894" s="194" t="s">
        <v>30064</v>
      </c>
      <c r="P894" s="197" t="s">
        <v>19312</v>
      </c>
    </row>
    <row r="895" spans="2:16" ht="20.100000000000001" customHeight="1" x14ac:dyDescent="0.3">
      <c r="B895" s="101">
        <v>885</v>
      </c>
      <c r="C895" s="107" t="s">
        <v>3845</v>
      </c>
      <c r="D895" s="160" t="s">
        <v>3584</v>
      </c>
      <c r="E895" s="36" t="s">
        <v>11150</v>
      </c>
      <c r="F895" s="104">
        <v>5.0999999999999996</v>
      </c>
      <c r="G895" s="101" t="s">
        <v>704</v>
      </c>
      <c r="H895" s="101" t="s">
        <v>3739</v>
      </c>
      <c r="I895" s="101">
        <v>2013</v>
      </c>
      <c r="J895" s="101"/>
      <c r="K895" s="90">
        <v>4726752678</v>
      </c>
      <c r="L895" s="90">
        <f>IF(K895/1024 &gt;1,K895/1024," ")</f>
        <v>4615969.412109375</v>
      </c>
      <c r="M895" s="90">
        <f>IF(K895/1048576 &gt;1,K895/1048576," ")</f>
        <v>4507.7826290130615</v>
      </c>
      <c r="N895" s="91">
        <f>IF(K895&gt;999999999,K895/1073741824," ")</f>
        <v>4.4021314736455679</v>
      </c>
      <c r="O895" s="194" t="s">
        <v>18312</v>
      </c>
      <c r="P895" s="197" t="s">
        <v>19310</v>
      </c>
    </row>
    <row r="896" spans="2:16" ht="20.100000000000001" customHeight="1" x14ac:dyDescent="0.3">
      <c r="B896" s="101">
        <v>886</v>
      </c>
      <c r="C896" s="112" t="s">
        <v>35135</v>
      </c>
      <c r="D896" s="168" t="s">
        <v>7611</v>
      </c>
      <c r="E896" s="36" t="s">
        <v>11151</v>
      </c>
      <c r="F896" s="99">
        <v>5.7</v>
      </c>
      <c r="G896" s="99" t="s">
        <v>704</v>
      </c>
      <c r="H896" s="105" t="s">
        <v>5892</v>
      </c>
      <c r="I896" s="101">
        <v>2016</v>
      </c>
      <c r="J896" s="101"/>
      <c r="K896" s="90">
        <v>4554460641</v>
      </c>
      <c r="L896" s="90">
        <f>IF(K896/1024 &gt;1,K896/1024," ")</f>
        <v>4447715.4697265625</v>
      </c>
      <c r="M896" s="90">
        <f>IF(K896/1048576 &gt;1,K896/1048576," ")</f>
        <v>4343.4721384048462</v>
      </c>
      <c r="N896" s="91">
        <f>IF(K896&gt;999999999,K896/1073741824," ")</f>
        <v>4.2416720101609826</v>
      </c>
      <c r="O896" s="194" t="s">
        <v>18313</v>
      </c>
      <c r="P896" s="197" t="s">
        <v>19311</v>
      </c>
    </row>
    <row r="897" spans="2:16" ht="20.100000000000001" customHeight="1" x14ac:dyDescent="0.3">
      <c r="B897" s="101">
        <v>887</v>
      </c>
      <c r="C897" s="109" t="s">
        <v>35137</v>
      </c>
      <c r="D897" s="160" t="s">
        <v>539</v>
      </c>
      <c r="E897" s="36" t="s">
        <v>11153</v>
      </c>
      <c r="F897" s="104">
        <v>7.2</v>
      </c>
      <c r="G897" s="94" t="s">
        <v>704</v>
      </c>
      <c r="H897" s="94" t="s">
        <v>3740</v>
      </c>
      <c r="I897" s="101">
        <v>1981</v>
      </c>
      <c r="J897" s="101"/>
      <c r="K897" s="90">
        <v>3535090854</v>
      </c>
      <c r="L897" s="90">
        <f>IF(K897/1024 &gt;1,K897/1024," ")</f>
        <v>3452237.162109375</v>
      </c>
      <c r="M897" s="90">
        <f>IF(K897/1048576 &gt;1,K897/1048576," ")</f>
        <v>3371.3253536224365</v>
      </c>
      <c r="N897" s="91">
        <f>IF(K897&gt;999999999,K897/1073741824," ")</f>
        <v>3.2923099156469107</v>
      </c>
      <c r="O897" s="194" t="s">
        <v>18314</v>
      </c>
      <c r="P897" s="197" t="s">
        <v>19313</v>
      </c>
    </row>
    <row r="898" spans="2:16" ht="20.100000000000001" customHeight="1" x14ac:dyDescent="0.3">
      <c r="B898" s="101">
        <v>888</v>
      </c>
      <c r="C898" s="109" t="s">
        <v>35138</v>
      </c>
      <c r="D898" s="163" t="s">
        <v>1943</v>
      </c>
      <c r="E898" s="36" t="s">
        <v>11154</v>
      </c>
      <c r="F898" s="104">
        <v>5.2</v>
      </c>
      <c r="G898" s="13" t="s">
        <v>704</v>
      </c>
      <c r="H898" s="13" t="s">
        <v>4081</v>
      </c>
      <c r="I898" s="94">
        <v>2011</v>
      </c>
      <c r="J898" s="94"/>
      <c r="K898" s="73">
        <v>3164143616</v>
      </c>
      <c r="L898" s="90">
        <f>IF(K898/1024 &gt;1,K898/1024," ")</f>
        <v>3089984</v>
      </c>
      <c r="M898" s="90">
        <f>IF(K898/1048576 &gt;1,K898/1048576," ")</f>
        <v>3017.5625</v>
      </c>
      <c r="N898" s="91">
        <f>IF(K898&gt;999999999,K898/1073741824," ")</f>
        <v>2.94683837890625</v>
      </c>
      <c r="O898" s="199" t="s">
        <v>17521</v>
      </c>
      <c r="P898" s="197" t="s">
        <v>19314</v>
      </c>
    </row>
    <row r="899" spans="2:16" ht="20.100000000000001" customHeight="1" x14ac:dyDescent="0.3">
      <c r="B899" s="101">
        <v>889</v>
      </c>
      <c r="C899" s="111" t="s">
        <v>35139</v>
      </c>
      <c r="D899" s="168" t="s">
        <v>6312</v>
      </c>
      <c r="E899" s="36" t="s">
        <v>11155</v>
      </c>
      <c r="F899" s="99">
        <v>8.1</v>
      </c>
      <c r="G899" s="99" t="s">
        <v>704</v>
      </c>
      <c r="H899" s="101" t="s">
        <v>5874</v>
      </c>
      <c r="I899" s="101">
        <v>1948</v>
      </c>
      <c r="J899" s="101"/>
      <c r="K899" s="90">
        <v>6163289304</v>
      </c>
      <c r="L899" s="90">
        <f>IF(K899/1024 &gt;1,K899/1024," ")</f>
        <v>6018837.2109375</v>
      </c>
      <c r="M899" s="90">
        <f>IF(K899/1048576 &gt;1,K899/1048576," ")</f>
        <v>5877.7707138061523</v>
      </c>
      <c r="N899" s="91">
        <f>IF(K899&gt;999999999,K899/1073741824," ")</f>
        <v>5.7400104627013206</v>
      </c>
      <c r="O899" s="194" t="s">
        <v>18315</v>
      </c>
      <c r="P899" s="197" t="s">
        <v>19315</v>
      </c>
    </row>
    <row r="900" spans="2:16" ht="20.100000000000001" customHeight="1" x14ac:dyDescent="0.3">
      <c r="B900" s="101">
        <v>890</v>
      </c>
      <c r="C900" s="12" t="s">
        <v>35020</v>
      </c>
      <c r="D900" s="160" t="s">
        <v>97</v>
      </c>
      <c r="E900" s="254" t="s">
        <v>11156</v>
      </c>
      <c r="F900" s="104">
        <v>6.3</v>
      </c>
      <c r="G900" s="94"/>
      <c r="H900" s="94" t="s">
        <v>4099</v>
      </c>
      <c r="I900" s="94">
        <v>1989</v>
      </c>
      <c r="J900" s="94"/>
      <c r="K900" s="108">
        <v>1161584640</v>
      </c>
      <c r="L900" s="90">
        <f>IF(K900/1024 &gt;1,K900/1024," ")</f>
        <v>1134360</v>
      </c>
      <c r="M900" s="90">
        <f>IF(K900/1048576 &gt;1,K900/1048576," ")</f>
        <v>1107.7734375</v>
      </c>
      <c r="N900" s="91">
        <f>IF(K900&gt;999999999,K900/1073741824," ")</f>
        <v>1.0818099975585938</v>
      </c>
      <c r="O900" s="194" t="s">
        <v>18316</v>
      </c>
      <c r="P900" s="197" t="s">
        <v>19316</v>
      </c>
    </row>
    <row r="901" spans="2:16" ht="20.100000000000001" customHeight="1" x14ac:dyDescent="0.3">
      <c r="B901" s="101">
        <v>891</v>
      </c>
      <c r="C901" s="20" t="s">
        <v>35140</v>
      </c>
      <c r="D901" s="177" t="s">
        <v>8919</v>
      </c>
      <c r="E901" s="36" t="s">
        <v>11157</v>
      </c>
      <c r="F901" s="81">
        <v>6.9</v>
      </c>
      <c r="G901" s="13"/>
      <c r="H901" s="13" t="s">
        <v>3757</v>
      </c>
      <c r="I901" s="79">
        <v>2018</v>
      </c>
      <c r="J901" s="79"/>
      <c r="K901" s="73">
        <v>4692422656</v>
      </c>
      <c r="L901" s="90">
        <f>IF(K901/1024 &gt;1,K901/1024," ")</f>
        <v>4582444</v>
      </c>
      <c r="M901" s="90">
        <f>IF(K901/1048576 &gt;1,K901/1048576," ")</f>
        <v>4475.04296875</v>
      </c>
      <c r="N901" s="91">
        <f>IF(K901&gt;999999999,K901/1073741824," ")</f>
        <v>4.3701591491699219</v>
      </c>
      <c r="O901" s="194" t="s">
        <v>18317</v>
      </c>
      <c r="P901" s="197" t="s">
        <v>19317</v>
      </c>
    </row>
    <row r="902" spans="2:16" ht="20.100000000000001" customHeight="1" x14ac:dyDescent="0.3">
      <c r="B902" s="101">
        <v>892</v>
      </c>
      <c r="C902" s="20" t="s">
        <v>35141</v>
      </c>
      <c r="D902" s="157" t="s">
        <v>8169</v>
      </c>
      <c r="E902" s="36" t="s">
        <v>11158</v>
      </c>
      <c r="F902" s="81">
        <v>5.6</v>
      </c>
      <c r="G902" s="13" t="s">
        <v>704</v>
      </c>
      <c r="H902" s="13" t="s">
        <v>3757</v>
      </c>
      <c r="I902" s="79">
        <v>2016</v>
      </c>
      <c r="J902" s="79"/>
      <c r="K902" s="73">
        <v>5101174953</v>
      </c>
      <c r="L902" s="90">
        <f>IF(K902/1024 &gt;1,K902/1024," ")</f>
        <v>4981616.1650390625</v>
      </c>
      <c r="M902" s="90">
        <f>IF(K902/1048576 &gt;1,K902/1048576," ")</f>
        <v>4864.8595361709595</v>
      </c>
      <c r="N902" s="91">
        <f>IF(K902&gt;999999999,K902/1073741824," ")</f>
        <v>4.7508393907919526</v>
      </c>
      <c r="O902" s="194" t="s">
        <v>18318</v>
      </c>
      <c r="P902" s="197" t="s">
        <v>19318</v>
      </c>
    </row>
    <row r="903" spans="2:16" ht="20.100000000000001" customHeight="1" x14ac:dyDescent="0.3">
      <c r="B903" s="101">
        <v>893</v>
      </c>
      <c r="C903" s="109" t="s">
        <v>35142</v>
      </c>
      <c r="D903" s="160" t="s">
        <v>392</v>
      </c>
      <c r="E903" s="254" t="s">
        <v>11159</v>
      </c>
      <c r="F903" s="104">
        <v>7.5</v>
      </c>
      <c r="G903" s="94"/>
      <c r="H903" s="94" t="s">
        <v>4081</v>
      </c>
      <c r="I903" s="101">
        <v>2006</v>
      </c>
      <c r="J903" s="116"/>
      <c r="K903" s="90">
        <v>4100139981</v>
      </c>
      <c r="L903" s="90">
        <f>IF(K903/1024 &gt;1,K903/1024," ")</f>
        <v>4004042.9501953125</v>
      </c>
      <c r="M903" s="90">
        <f>IF(K903/1048576 &gt;1,K903/1048576," ")</f>
        <v>3910.1981935501099</v>
      </c>
      <c r="N903" s="91">
        <f>IF(K903&gt;999999999,K903/1073741824," ")</f>
        <v>3.8185529233887792</v>
      </c>
      <c r="O903" s="194" t="s">
        <v>17917</v>
      </c>
      <c r="P903" s="197" t="s">
        <v>19319</v>
      </c>
    </row>
    <row r="904" spans="2:16" ht="20.100000000000001" customHeight="1" x14ac:dyDescent="0.3">
      <c r="B904" s="101">
        <v>894</v>
      </c>
      <c r="C904" s="48" t="s">
        <v>35143</v>
      </c>
      <c r="D904" s="157" t="s">
        <v>8056</v>
      </c>
      <c r="E904" s="254" t="s">
        <v>11160</v>
      </c>
      <c r="F904" s="81">
        <v>4.5999999999999996</v>
      </c>
      <c r="G904" s="13"/>
      <c r="H904" s="13" t="s">
        <v>4081</v>
      </c>
      <c r="I904" s="79">
        <v>2018</v>
      </c>
      <c r="J904" s="79"/>
      <c r="K904" s="73">
        <v>4061501703</v>
      </c>
      <c r="L904" s="90">
        <f>IF(K904/1024 &gt;1,K904/1024," ")</f>
        <v>3966310.2568359375</v>
      </c>
      <c r="M904" s="90">
        <f>IF(K904/1048576 &gt;1,K904/1048576," ")</f>
        <v>3873.3498601913452</v>
      </c>
      <c r="N904" s="91">
        <f>IF(K904&gt;999999999,K904/1073741824," ")</f>
        <v>3.7825682228431106</v>
      </c>
      <c r="O904" s="199" t="s">
        <v>17525</v>
      </c>
      <c r="P904" s="197" t="s">
        <v>19320</v>
      </c>
    </row>
    <row r="905" spans="2:16" ht="20.100000000000001" customHeight="1" x14ac:dyDescent="0.3">
      <c r="B905" s="101">
        <v>895</v>
      </c>
      <c r="C905" s="112" t="s">
        <v>35144</v>
      </c>
      <c r="D905" s="168" t="s">
        <v>6744</v>
      </c>
      <c r="E905" s="36" t="s">
        <v>11161</v>
      </c>
      <c r="F905" s="99">
        <v>6.7</v>
      </c>
      <c r="G905" s="99" t="s">
        <v>704</v>
      </c>
      <c r="H905" s="101" t="s">
        <v>5981</v>
      </c>
      <c r="I905" s="101">
        <v>2003</v>
      </c>
      <c r="J905" s="101"/>
      <c r="K905" s="90">
        <v>4335502017</v>
      </c>
      <c r="L905" s="90">
        <f>IF(K905/1024 &gt;1,K905/1024," ")</f>
        <v>4233888.6884765625</v>
      </c>
      <c r="M905" s="90">
        <f>IF(K905/1048576 &gt;1,K905/1048576," ")</f>
        <v>4134.6569223403931</v>
      </c>
      <c r="N905" s="91">
        <f>IF(K905&gt;999999999,K905/1073741824," ")</f>
        <v>4.0377509007230401</v>
      </c>
      <c r="O905" s="194" t="s">
        <v>18319</v>
      </c>
      <c r="P905" s="197" t="s">
        <v>19321</v>
      </c>
    </row>
    <row r="906" spans="2:16" ht="20.100000000000001" customHeight="1" x14ac:dyDescent="0.3">
      <c r="B906" s="101">
        <v>896</v>
      </c>
      <c r="C906" s="102" t="s">
        <v>35145</v>
      </c>
      <c r="D906" s="159" t="s">
        <v>4145</v>
      </c>
      <c r="E906" s="36" t="s">
        <v>11162</v>
      </c>
      <c r="F906" s="104">
        <v>7.1</v>
      </c>
      <c r="G906" s="101" t="s">
        <v>704</v>
      </c>
      <c r="H906" s="101" t="s">
        <v>3789</v>
      </c>
      <c r="I906" s="101">
        <v>1987</v>
      </c>
      <c r="J906" s="101"/>
      <c r="K906" s="90">
        <v>2308969019</v>
      </c>
      <c r="L906" s="90">
        <f>IF(K906/1024 &gt;1,K906/1024," ")</f>
        <v>2254852.5576171875</v>
      </c>
      <c r="M906" s="90">
        <f>IF(K906/1048576 &gt;1,K906/1048576," ")</f>
        <v>2202.0044507980347</v>
      </c>
      <c r="N906" s="91">
        <f>IF(K906&gt;999999999,K906/1073741824," ")</f>
        <v>2.1503949714824557</v>
      </c>
      <c r="O906" s="194" t="s">
        <v>18320</v>
      </c>
      <c r="P906" s="197" t="s">
        <v>19322</v>
      </c>
    </row>
    <row r="907" spans="2:16" ht="20.100000000000001" customHeight="1" x14ac:dyDescent="0.3">
      <c r="B907" s="101">
        <v>897</v>
      </c>
      <c r="C907" s="109" t="s">
        <v>35146</v>
      </c>
      <c r="D907" s="160" t="s">
        <v>540</v>
      </c>
      <c r="E907" s="254" t="s">
        <v>11163</v>
      </c>
      <c r="F907" s="104">
        <v>8.4</v>
      </c>
      <c r="G907" s="94" t="s">
        <v>704</v>
      </c>
      <c r="H907" s="94" t="s">
        <v>4007</v>
      </c>
      <c r="I907" s="101">
        <v>1942</v>
      </c>
      <c r="J907" s="101"/>
      <c r="K907" s="90">
        <v>2989803896</v>
      </c>
      <c r="L907" s="90">
        <f>IF(K907/1024 &gt;1,K907/1024," ")</f>
        <v>2919730.3671875</v>
      </c>
      <c r="M907" s="90">
        <f>IF(K907/1048576 &gt;1,K907/1048576," ")</f>
        <v>2851.299186706543</v>
      </c>
      <c r="N907" s="91">
        <f>IF(K907&gt;999999999,K907/1073741824," ")</f>
        <v>2.7844718620181084</v>
      </c>
      <c r="O907" s="194" t="s">
        <v>18321</v>
      </c>
      <c r="P907" s="197" t="s">
        <v>19323</v>
      </c>
    </row>
    <row r="908" spans="2:16" ht="20.100000000000001" customHeight="1" x14ac:dyDescent="0.3">
      <c r="B908" s="101">
        <v>898</v>
      </c>
      <c r="C908" s="109" t="s">
        <v>35147</v>
      </c>
      <c r="D908" s="160" t="s">
        <v>393</v>
      </c>
      <c r="E908" s="254" t="s">
        <v>11164</v>
      </c>
      <c r="F908" s="104">
        <v>5.4</v>
      </c>
      <c r="G908" s="13" t="s">
        <v>704</v>
      </c>
      <c r="H908" s="13" t="s">
        <v>5878</v>
      </c>
      <c r="I908" s="101">
        <v>2005</v>
      </c>
      <c r="J908" s="101"/>
      <c r="K908" s="73">
        <v>4622788716</v>
      </c>
      <c r="L908" s="90">
        <f>IF(K908/1024 &gt;1,K908/1024," ")</f>
        <v>4514442.10546875</v>
      </c>
      <c r="M908" s="90">
        <f>IF(K908/1048576 &gt;1,K908/1048576," ")</f>
        <v>4408.6348686218262</v>
      </c>
      <c r="N908" s="91">
        <f>IF(K908&gt;999999999,K908/1073741824," ")</f>
        <v>4.3053074888885021</v>
      </c>
      <c r="O908" s="194" t="s">
        <v>18322</v>
      </c>
      <c r="P908" s="197" t="s">
        <v>19324</v>
      </c>
    </row>
    <row r="909" spans="2:16" ht="20.100000000000001" customHeight="1" x14ac:dyDescent="0.3">
      <c r="B909" s="101">
        <v>899</v>
      </c>
      <c r="C909" s="12" t="s">
        <v>35021</v>
      </c>
      <c r="D909" s="159" t="s">
        <v>3098</v>
      </c>
      <c r="E909" s="36" t="s">
        <v>11165</v>
      </c>
      <c r="F909" s="104">
        <v>5.3</v>
      </c>
      <c r="G909" s="101"/>
      <c r="H909" s="101" t="s">
        <v>3738</v>
      </c>
      <c r="I909" s="101">
        <v>2008</v>
      </c>
      <c r="J909" s="101"/>
      <c r="K909" s="90">
        <v>1615450112</v>
      </c>
      <c r="L909" s="90">
        <f>IF(K909/1024 &gt;1,K909/1024," ")</f>
        <v>1577588</v>
      </c>
      <c r="M909" s="90">
        <f>IF(K909/1048576 &gt;1,K909/1048576," ")</f>
        <v>1540.61328125</v>
      </c>
      <c r="N909" s="91">
        <f>IF(K909&gt;999999999,K909/1073741824," ")</f>
        <v>1.5045051574707031</v>
      </c>
      <c r="O909" s="194" t="s">
        <v>17984</v>
      </c>
      <c r="P909" s="197" t="s">
        <v>19325</v>
      </c>
    </row>
    <row r="910" spans="2:16" ht="20.100000000000001" customHeight="1" x14ac:dyDescent="0.3">
      <c r="B910" s="101">
        <v>900</v>
      </c>
      <c r="C910" s="12" t="s">
        <v>35148</v>
      </c>
      <c r="D910" s="160" t="s">
        <v>541</v>
      </c>
      <c r="E910" s="36" t="s">
        <v>11166</v>
      </c>
      <c r="F910" s="104">
        <v>6.7</v>
      </c>
      <c r="G910" s="13" t="s">
        <v>704</v>
      </c>
      <c r="H910" s="13" t="s">
        <v>5878</v>
      </c>
      <c r="I910" s="101">
        <v>2006</v>
      </c>
      <c r="J910" s="101"/>
      <c r="K910" s="73">
        <v>2576711680</v>
      </c>
      <c r="L910" s="90">
        <f>IF(K910/1024 &gt;1,K910/1024," ")</f>
        <v>2516320</v>
      </c>
      <c r="M910" s="90">
        <f>IF(K910/1048576 &gt;1,K910/1048576," ")</f>
        <v>2457.34375</v>
      </c>
      <c r="N910" s="91">
        <f>IF(K910&gt;999999999,K910/1073741824," ")</f>
        <v>2.399749755859375</v>
      </c>
      <c r="O910" s="194" t="s">
        <v>30065</v>
      </c>
      <c r="P910" s="197" t="s">
        <v>19326</v>
      </c>
    </row>
    <row r="911" spans="2:16" ht="20.100000000000001" customHeight="1" x14ac:dyDescent="0.3">
      <c r="B911" s="101">
        <v>901</v>
      </c>
      <c r="C911" s="12" t="s">
        <v>35022</v>
      </c>
      <c r="D911" s="160" t="s">
        <v>542</v>
      </c>
      <c r="E911" s="36" t="s">
        <v>11167</v>
      </c>
      <c r="F911" s="104">
        <v>2.2000000000000002</v>
      </c>
      <c r="G911" s="94"/>
      <c r="H911" s="94" t="s">
        <v>4066</v>
      </c>
      <c r="I911" s="101">
        <v>2008</v>
      </c>
      <c r="J911" s="101"/>
      <c r="K911" s="90">
        <v>733628416</v>
      </c>
      <c r="L911" s="90">
        <f>IF(K911/1024 &gt;1,K911/1024," ")</f>
        <v>716434</v>
      </c>
      <c r="M911" s="90">
        <f>IF(K911/1048576 &gt;1,K911/1048576," ")</f>
        <v>699.642578125</v>
      </c>
      <c r="N911" s="91" t="str">
        <f>IF(K911&gt;999999999,K911/1073741824," ")</f>
        <v xml:space="preserve"> </v>
      </c>
      <c r="O911" s="194" t="s">
        <v>18323</v>
      </c>
      <c r="P911" s="197" t="s">
        <v>19327</v>
      </c>
    </row>
    <row r="912" spans="2:16" ht="20.100000000000001" customHeight="1" x14ac:dyDescent="0.3">
      <c r="B912" s="101">
        <v>902</v>
      </c>
      <c r="C912" s="20" t="s">
        <v>35149</v>
      </c>
      <c r="D912" s="157" t="s">
        <v>8373</v>
      </c>
      <c r="E912" s="254" t="s">
        <v>11168</v>
      </c>
      <c r="F912" s="81">
        <v>5.4</v>
      </c>
      <c r="G912" s="13"/>
      <c r="H912" s="13" t="s">
        <v>5878</v>
      </c>
      <c r="I912" s="79">
        <v>2018</v>
      </c>
      <c r="J912" s="79"/>
      <c r="K912" s="73">
        <v>3004555264</v>
      </c>
      <c r="L912" s="90">
        <f>IF(K912/1024 &gt;1,K912/1024," ")</f>
        <v>2934136</v>
      </c>
      <c r="M912" s="90">
        <f>IF(K912/1048576 &gt;1,K912/1048576," ")</f>
        <v>2865.3671875</v>
      </c>
      <c r="N912" s="91">
        <f>IF(K912&gt;999999999,K912/1073741824," ")</f>
        <v>2.7982101440429688</v>
      </c>
      <c r="O912" s="194" t="s">
        <v>18324</v>
      </c>
      <c r="P912" s="197" t="s">
        <v>19328</v>
      </c>
    </row>
    <row r="913" spans="2:16" ht="20.100000000000001" customHeight="1" x14ac:dyDescent="0.3">
      <c r="B913" s="101">
        <v>903</v>
      </c>
      <c r="C913" s="107" t="s">
        <v>35150</v>
      </c>
      <c r="D913" s="164" t="s">
        <v>4832</v>
      </c>
      <c r="E913" s="36" t="s">
        <v>11178</v>
      </c>
      <c r="F913" s="104">
        <v>3.8</v>
      </c>
      <c r="G913" s="101" t="s">
        <v>704</v>
      </c>
      <c r="H913" s="101" t="s">
        <v>4081</v>
      </c>
      <c r="I913" s="101">
        <v>2013</v>
      </c>
      <c r="J913" s="101"/>
      <c r="K913" s="90">
        <v>3462987176</v>
      </c>
      <c r="L913" s="90">
        <f>IF(K913/1024 &gt;1,K913/1024," ")</f>
        <v>3381823.4140625</v>
      </c>
      <c r="M913" s="90">
        <f>IF(K913/1048576 &gt;1,K913/1048576," ")</f>
        <v>3302.5619277954102</v>
      </c>
      <c r="N913" s="91">
        <f>IF(K913&gt;999999999,K913/1073741824," ")</f>
        <v>3.2251581326127052</v>
      </c>
      <c r="O913" s="194" t="s">
        <v>18325</v>
      </c>
      <c r="P913" s="197" t="s">
        <v>19329</v>
      </c>
    </row>
    <row r="914" spans="2:16" ht="20.100000000000001" customHeight="1" x14ac:dyDescent="0.3">
      <c r="B914" s="101">
        <v>904</v>
      </c>
      <c r="C914" s="12" t="s">
        <v>35151</v>
      </c>
      <c r="D914" s="182" t="s">
        <v>8702</v>
      </c>
      <c r="E914" s="36" t="s">
        <v>11169</v>
      </c>
      <c r="F914" s="86">
        <v>5.7</v>
      </c>
      <c r="G914" s="13" t="s">
        <v>704</v>
      </c>
      <c r="H914" s="13" t="s">
        <v>3757</v>
      </c>
      <c r="I914" s="79">
        <v>2019</v>
      </c>
      <c r="J914" s="79"/>
      <c r="K914" s="73">
        <v>4994727936</v>
      </c>
      <c r="L914" s="90">
        <f>IF(K914/1024 &gt;1,K914/1024," ")</f>
        <v>4877664</v>
      </c>
      <c r="M914" s="90">
        <f>IF(K914/1048576 &gt;1,K914/1048576," ")</f>
        <v>4763.34375</v>
      </c>
      <c r="N914" s="91">
        <f>IF(K914&gt;999999999,K914/1073741824," ")</f>
        <v>4.651702880859375</v>
      </c>
      <c r="O914" s="194" t="s">
        <v>18326</v>
      </c>
      <c r="P914" s="197" t="s">
        <v>19330</v>
      </c>
    </row>
    <row r="915" spans="2:16" ht="20.100000000000001" customHeight="1" x14ac:dyDescent="0.3">
      <c r="B915" s="101">
        <v>905</v>
      </c>
      <c r="C915" s="112" t="s">
        <v>35152</v>
      </c>
      <c r="D915" s="161" t="s">
        <v>7480</v>
      </c>
      <c r="E915" s="36" t="s">
        <v>11171</v>
      </c>
      <c r="F915" s="99">
        <v>5.3</v>
      </c>
      <c r="G915" s="99"/>
      <c r="H915" s="105" t="s">
        <v>5878</v>
      </c>
      <c r="I915" s="101">
        <v>2017</v>
      </c>
      <c r="J915" s="101"/>
      <c r="K915" s="90">
        <v>4303057843</v>
      </c>
      <c r="L915" s="90">
        <f>IF(K915/1024 &gt;1,K915/1024," ")</f>
        <v>4202204.9248046875</v>
      </c>
      <c r="M915" s="90">
        <f>IF(K915/1048576 &gt;1,K915/1048576," ")</f>
        <v>4103.7157468795776</v>
      </c>
      <c r="N915" s="91">
        <f>IF(K915&gt;999999999,K915/1073741824," ")</f>
        <v>4.0075349090620875</v>
      </c>
      <c r="O915" s="194" t="s">
        <v>18328</v>
      </c>
      <c r="P915" s="197" t="s">
        <v>19332</v>
      </c>
    </row>
    <row r="916" spans="2:16" ht="20.100000000000001" customHeight="1" x14ac:dyDescent="0.3">
      <c r="B916" s="101">
        <v>906</v>
      </c>
      <c r="C916" s="12" t="s">
        <v>35025</v>
      </c>
      <c r="D916" s="160" t="s">
        <v>3605</v>
      </c>
      <c r="E916" s="36" t="s">
        <v>11172</v>
      </c>
      <c r="F916" s="104">
        <v>4.4000000000000004</v>
      </c>
      <c r="G916" s="101" t="s">
        <v>704</v>
      </c>
      <c r="H916" s="101" t="s">
        <v>3982</v>
      </c>
      <c r="I916" s="101">
        <v>2012</v>
      </c>
      <c r="J916" s="101"/>
      <c r="K916" s="90">
        <v>1796049264</v>
      </c>
      <c r="L916" s="90">
        <f>IF(K916/1024 &gt;1,K916/1024," ")</f>
        <v>1753954.359375</v>
      </c>
      <c r="M916" s="90">
        <f>IF(K916/1048576 &gt;1,K916/1048576," ")</f>
        <v>1712.8460540771484</v>
      </c>
      <c r="N916" s="91">
        <f>IF(K916&gt;999999999,K916/1073741824," ")</f>
        <v>1.6727012246847153</v>
      </c>
      <c r="O916" s="194" t="s">
        <v>18329</v>
      </c>
      <c r="P916" s="197" t="s">
        <v>19333</v>
      </c>
    </row>
    <row r="917" spans="2:16" ht="20.100000000000001" customHeight="1" x14ac:dyDescent="0.3">
      <c r="B917" s="101">
        <v>907</v>
      </c>
      <c r="C917" s="102" t="s">
        <v>41860</v>
      </c>
      <c r="D917" s="160" t="s">
        <v>5229</v>
      </c>
      <c r="E917" s="36" t="s">
        <v>16746</v>
      </c>
      <c r="F917" s="104">
        <v>4.5999999999999996</v>
      </c>
      <c r="G917" s="101" t="s">
        <v>704</v>
      </c>
      <c r="H917" s="101" t="s">
        <v>3745</v>
      </c>
      <c r="I917" s="101">
        <v>1971</v>
      </c>
      <c r="J917" s="101"/>
      <c r="K917" s="90">
        <v>3337271802</v>
      </c>
      <c r="L917" s="90">
        <f>IF(K917/1024 &gt;1,K917/1024," ")</f>
        <v>3259054.494140625</v>
      </c>
      <c r="M917" s="90">
        <f>IF(K917/1048576 &gt;1,K917/1048576," ")</f>
        <v>3182.6704044342041</v>
      </c>
      <c r="N917" s="91">
        <f>IF(K917&gt;999999999,K917/1073741824," ")</f>
        <v>3.1080765668302774</v>
      </c>
      <c r="O917" s="194" t="s">
        <v>28709</v>
      </c>
      <c r="P917" s="197" t="s">
        <v>28710</v>
      </c>
    </row>
    <row r="918" spans="2:16" ht="20.100000000000001" customHeight="1" x14ac:dyDescent="0.3">
      <c r="B918" s="101">
        <v>908</v>
      </c>
      <c r="C918" s="102" t="s">
        <v>35153</v>
      </c>
      <c r="D918" s="159" t="s">
        <v>1393</v>
      </c>
      <c r="E918" s="36" t="s">
        <v>11173</v>
      </c>
      <c r="F918" s="104">
        <v>8.1</v>
      </c>
      <c r="G918" s="101" t="s">
        <v>704</v>
      </c>
      <c r="H918" s="101" t="s">
        <v>3739</v>
      </c>
      <c r="I918" s="101">
        <v>1995</v>
      </c>
      <c r="J918" s="101"/>
      <c r="K918" s="90">
        <v>4545402491</v>
      </c>
      <c r="L918" s="90">
        <f>IF(K918/1024 &gt;1,K918/1024," ")</f>
        <v>4438869.6201171875</v>
      </c>
      <c r="M918" s="90">
        <f>IF(K918/1048576 &gt;1,K918/1048576," ")</f>
        <v>4334.8336133956909</v>
      </c>
      <c r="N918" s="91">
        <f>IF(K918&gt;999999999,K918/1073741824," ")</f>
        <v>4.2332359505817294</v>
      </c>
      <c r="O918" s="194" t="s">
        <v>18330</v>
      </c>
      <c r="P918" s="197" t="s">
        <v>19334</v>
      </c>
    </row>
    <row r="919" spans="2:16" ht="20.100000000000001" customHeight="1" x14ac:dyDescent="0.3">
      <c r="B919" s="101">
        <v>909</v>
      </c>
      <c r="C919" s="107" t="s">
        <v>35154</v>
      </c>
      <c r="D919" s="159" t="s">
        <v>3847</v>
      </c>
      <c r="E919" s="36" t="s">
        <v>11175</v>
      </c>
      <c r="F919" s="104">
        <v>5.0999999999999996</v>
      </c>
      <c r="G919" s="101"/>
      <c r="H919" s="101" t="s">
        <v>3846</v>
      </c>
      <c r="I919" s="101">
        <v>2004</v>
      </c>
      <c r="J919" s="101"/>
      <c r="K919" s="90">
        <v>4300928685</v>
      </c>
      <c r="L919" s="90">
        <f>IF(K919/1024 &gt;1,K919/1024," ")</f>
        <v>4200125.6689453125</v>
      </c>
      <c r="M919" s="90">
        <f>IF(K919/1048576 &gt;1,K919/1048576," ")</f>
        <v>4101.6852235794067</v>
      </c>
      <c r="N919" s="91">
        <f>IF(K919&gt;999999999,K919/1073741824," ")</f>
        <v>4.0055519761517644</v>
      </c>
      <c r="O919" s="194" t="s">
        <v>18332</v>
      </c>
      <c r="P919" s="197" t="s">
        <v>19336</v>
      </c>
    </row>
    <row r="920" spans="2:16" ht="20.100000000000001" customHeight="1" x14ac:dyDescent="0.3">
      <c r="B920" s="101">
        <v>910</v>
      </c>
      <c r="C920" s="111" t="s">
        <v>35155</v>
      </c>
      <c r="D920" s="161" t="s">
        <v>7353</v>
      </c>
      <c r="E920" s="254" t="s">
        <v>11176</v>
      </c>
      <c r="F920" s="99">
        <v>5.0999999999999996</v>
      </c>
      <c r="G920" s="99" t="s">
        <v>704</v>
      </c>
      <c r="H920" s="105" t="s">
        <v>5878</v>
      </c>
      <c r="I920" s="101">
        <v>2017</v>
      </c>
      <c r="J920" s="116"/>
      <c r="K920" s="90">
        <v>4402530291</v>
      </c>
      <c r="L920" s="90">
        <f>IF(K920/1024 &gt;1,K920/1024," ")</f>
        <v>4299345.9873046875</v>
      </c>
      <c r="M920" s="90">
        <f>IF(K920/1048576 &gt;1,K920/1048576," ")</f>
        <v>4198.5800657272339</v>
      </c>
      <c r="N920" s="91">
        <f>IF(K920&gt;999999999,K920/1073741824," ")</f>
        <v>4.1001758454367518</v>
      </c>
      <c r="O920" s="194" t="s">
        <v>18333</v>
      </c>
      <c r="P920" s="197" t="s">
        <v>19337</v>
      </c>
    </row>
    <row r="921" spans="2:16" ht="20.100000000000001" customHeight="1" x14ac:dyDescent="0.3">
      <c r="B921" s="101">
        <v>911</v>
      </c>
      <c r="C921" s="109" t="s">
        <v>35156</v>
      </c>
      <c r="D921" s="161" t="s">
        <v>7438</v>
      </c>
      <c r="E921" s="254" t="s">
        <v>11177</v>
      </c>
      <c r="F921" s="99">
        <v>5.3</v>
      </c>
      <c r="G921" s="99" t="s">
        <v>704</v>
      </c>
      <c r="H921" s="105" t="s">
        <v>5892</v>
      </c>
      <c r="I921" s="101">
        <v>2016</v>
      </c>
      <c r="J921" s="101"/>
      <c r="K921" s="90">
        <v>4218987879</v>
      </c>
      <c r="L921" s="90">
        <f>IF(K921/1024 &gt;1,K921/1024," ")</f>
        <v>4120105.3505859375</v>
      </c>
      <c r="M921" s="90">
        <f>IF(K921/1048576 &gt;1,K921/1048576," ")</f>
        <v>4023.5403814315796</v>
      </c>
      <c r="N921" s="91">
        <f>IF(K921&gt;999999999,K921/1073741824," ")</f>
        <v>3.9292386537417769</v>
      </c>
      <c r="O921" s="194" t="s">
        <v>18334</v>
      </c>
      <c r="P921" s="197" t="s">
        <v>19338</v>
      </c>
    </row>
    <row r="922" spans="2:16" ht="20.100000000000001" customHeight="1" x14ac:dyDescent="0.3">
      <c r="B922" s="101">
        <v>912</v>
      </c>
      <c r="C922" s="12" t="s">
        <v>35157</v>
      </c>
      <c r="D922" s="157" t="s">
        <v>8920</v>
      </c>
      <c r="E922" s="254" t="s">
        <v>11179</v>
      </c>
      <c r="F922" s="81">
        <v>3.3</v>
      </c>
      <c r="G922" s="13" t="s">
        <v>704</v>
      </c>
      <c r="H922" s="13" t="s">
        <v>3757</v>
      </c>
      <c r="I922" s="79">
        <v>2019</v>
      </c>
      <c r="J922" s="79"/>
      <c r="K922" s="73">
        <v>5695102976</v>
      </c>
      <c r="L922" s="90">
        <f>IF(K922/1024 &gt;1,K922/1024," ")</f>
        <v>5561624</v>
      </c>
      <c r="M922" s="90">
        <f>IF(K922/1048576 &gt;1,K922/1048576," ")</f>
        <v>5431.2734375</v>
      </c>
      <c r="N922" s="91">
        <f>IF(K922&gt;999999999,K922/1073741824," ")</f>
        <v>5.3039779663085938</v>
      </c>
      <c r="O922" s="194" t="s">
        <v>18335</v>
      </c>
      <c r="P922" s="197" t="s">
        <v>19339</v>
      </c>
    </row>
    <row r="923" spans="2:16" ht="20.100000000000001" customHeight="1" x14ac:dyDescent="0.3">
      <c r="B923" s="101">
        <v>913</v>
      </c>
      <c r="C923" s="102" t="s">
        <v>35158</v>
      </c>
      <c r="D923" s="159" t="s">
        <v>1944</v>
      </c>
      <c r="E923" s="254" t="s">
        <v>11181</v>
      </c>
      <c r="F923" s="104">
        <v>5.9</v>
      </c>
      <c r="G923" s="121" t="s">
        <v>704</v>
      </c>
      <c r="H923" s="121" t="s">
        <v>3737</v>
      </c>
      <c r="I923" s="94">
        <v>1995</v>
      </c>
      <c r="J923" s="94"/>
      <c r="K923" s="90">
        <v>2892440553</v>
      </c>
      <c r="L923" s="90">
        <f>IF(K923/1024 &gt;1,K923/1024," ")</f>
        <v>2824648.9775390625</v>
      </c>
      <c r="M923" s="90">
        <f>IF(K923/1048576 &gt;1,K923/1048576," ")</f>
        <v>2758.4462671279907</v>
      </c>
      <c r="N923" s="91">
        <f>IF(K923&gt;999999999,K923/1073741824," ")</f>
        <v>2.6937951827421784</v>
      </c>
      <c r="O923" s="194" t="s">
        <v>18337</v>
      </c>
      <c r="P923" s="197" t="s">
        <v>19341</v>
      </c>
    </row>
    <row r="924" spans="2:16" ht="20.100000000000001" customHeight="1" x14ac:dyDescent="0.3">
      <c r="B924" s="101">
        <v>914</v>
      </c>
      <c r="C924" s="20" t="s">
        <v>42908</v>
      </c>
      <c r="D924" s="261" t="s">
        <v>42904</v>
      </c>
      <c r="E924" s="254" t="s">
        <v>42905</v>
      </c>
      <c r="F924" s="81">
        <v>5.8</v>
      </c>
      <c r="G924" s="13" t="s">
        <v>704</v>
      </c>
      <c r="H924" s="13" t="s">
        <v>3756</v>
      </c>
      <c r="I924" s="79">
        <v>2022</v>
      </c>
      <c r="J924" s="79"/>
      <c r="K924" s="73">
        <v>2357772288</v>
      </c>
      <c r="L924" s="90">
        <f>IF(K924/1024 &gt;1,K924/1024," ")</f>
        <v>2302512</v>
      </c>
      <c r="M924" s="90">
        <f>IF(K924/1048576 &gt;1,K924/1048576," ")</f>
        <v>2248.546875</v>
      </c>
      <c r="N924" s="91">
        <f>IF(K924&gt;999999999,K924/1073741824," ")</f>
        <v>2.1958465576171875</v>
      </c>
      <c r="O924" s="194" t="s">
        <v>42906</v>
      </c>
      <c r="P924" s="197" t="s">
        <v>42907</v>
      </c>
    </row>
    <row r="925" spans="2:16" ht="20.100000000000001" customHeight="1" x14ac:dyDescent="0.3">
      <c r="B925" s="101">
        <v>915</v>
      </c>
      <c r="C925" s="111" t="s">
        <v>35159</v>
      </c>
      <c r="D925" s="168" t="s">
        <v>6433</v>
      </c>
      <c r="E925" s="254" t="s">
        <v>11182</v>
      </c>
      <c r="F925" s="99">
        <v>3.9</v>
      </c>
      <c r="G925" s="99" t="s">
        <v>704</v>
      </c>
      <c r="H925" s="101" t="s">
        <v>5892</v>
      </c>
      <c r="I925" s="101">
        <v>2015</v>
      </c>
      <c r="J925" s="101"/>
      <c r="K925" s="90">
        <v>4223238684</v>
      </c>
      <c r="L925" s="90">
        <f>IF(K925/1024 &gt;1,K925/1024," ")</f>
        <v>4124256.52734375</v>
      </c>
      <c r="M925" s="90">
        <f>IF(K925/1048576 &gt;1,K925/1048576," ")</f>
        <v>4027.5942649841309</v>
      </c>
      <c r="N925" s="91">
        <f>IF(K925&gt;999999999,K925/1073741824," ")</f>
        <v>3.9331975243985653</v>
      </c>
      <c r="O925" s="194" t="s">
        <v>18338</v>
      </c>
      <c r="P925" s="197" t="s">
        <v>19342</v>
      </c>
    </row>
    <row r="926" spans="2:16" ht="20.100000000000001" customHeight="1" x14ac:dyDescent="0.3">
      <c r="B926" s="101">
        <v>916</v>
      </c>
      <c r="C926" s="112" t="s">
        <v>35162</v>
      </c>
      <c r="D926" s="160" t="s">
        <v>5596</v>
      </c>
      <c r="E926" s="36" t="s">
        <v>11185</v>
      </c>
      <c r="F926" s="104">
        <v>5.0999999999999996</v>
      </c>
      <c r="G926" s="101" t="s">
        <v>704</v>
      </c>
      <c r="H926" s="101" t="s">
        <v>3757</v>
      </c>
      <c r="I926" s="101">
        <v>2014</v>
      </c>
      <c r="J926" s="101"/>
      <c r="K926" s="90">
        <v>4426974685</v>
      </c>
      <c r="L926" s="90">
        <f>IF(K926/1024 &gt;1,K926/1024," ")</f>
        <v>4323217.4658203125</v>
      </c>
      <c r="M926" s="90">
        <f>IF(K926/1048576 &gt;1,K926/1048576," ")</f>
        <v>4221.8920564651489</v>
      </c>
      <c r="N926" s="91">
        <f>IF(K926&gt;999999999,K926/1073741824," ")</f>
        <v>4.122941461391747</v>
      </c>
      <c r="O926" s="194" t="s">
        <v>18341</v>
      </c>
      <c r="P926" s="197" t="s">
        <v>19345</v>
      </c>
    </row>
    <row r="927" spans="2:16" ht="20.100000000000001" customHeight="1" x14ac:dyDescent="0.3">
      <c r="B927" s="101">
        <v>917</v>
      </c>
      <c r="C927" s="102" t="s">
        <v>35160</v>
      </c>
      <c r="D927" s="159" t="s">
        <v>5251</v>
      </c>
      <c r="E927" s="36" t="s">
        <v>11183</v>
      </c>
      <c r="F927" s="104">
        <v>8.1</v>
      </c>
      <c r="G927" s="101" t="s">
        <v>704</v>
      </c>
      <c r="H927" s="101" t="s">
        <v>5246</v>
      </c>
      <c r="I927" s="101">
        <v>1952</v>
      </c>
      <c r="J927" s="101"/>
      <c r="K927" s="90">
        <v>4377561004</v>
      </c>
      <c r="L927" s="90">
        <f>IF(K927/1024 &gt;1,K927/1024," ")</f>
        <v>4274961.91796875</v>
      </c>
      <c r="M927" s="90">
        <f>IF(K927/1048576 &gt;1,K927/1048576," ")</f>
        <v>4174.7674980163574</v>
      </c>
      <c r="N927" s="91">
        <f>IF(K927&gt;999999999,K927/1073741824," ")</f>
        <v>4.076921384781599</v>
      </c>
      <c r="O927" s="194" t="s">
        <v>18339</v>
      </c>
      <c r="P927" s="197" t="s">
        <v>19343</v>
      </c>
    </row>
    <row r="928" spans="2:16" ht="20.100000000000001" customHeight="1" x14ac:dyDescent="0.3">
      <c r="B928" s="101">
        <v>918</v>
      </c>
      <c r="C928" s="102" t="s">
        <v>35161</v>
      </c>
      <c r="D928" s="159" t="s">
        <v>5202</v>
      </c>
      <c r="E928" s="36" t="s">
        <v>11184</v>
      </c>
      <c r="F928" s="104">
        <v>4.8</v>
      </c>
      <c r="G928" s="101" t="s">
        <v>704</v>
      </c>
      <c r="H928" s="101" t="s">
        <v>3745</v>
      </c>
      <c r="I928" s="101">
        <v>1994</v>
      </c>
      <c r="J928" s="101"/>
      <c r="K928" s="90">
        <v>6080747276</v>
      </c>
      <c r="L928" s="90">
        <f>IF(K928/1024 &gt;1,K928/1024," ")</f>
        <v>5938229.76171875</v>
      </c>
      <c r="M928" s="90">
        <f>IF(K928/1048576 &gt;1,K928/1048576," ")</f>
        <v>5799.0525016784668</v>
      </c>
      <c r="N928" s="91">
        <f>IF(K928&gt;999999999,K928/1073741824," ")</f>
        <v>5.6631372086703777</v>
      </c>
      <c r="O928" s="194" t="s">
        <v>18340</v>
      </c>
      <c r="P928" s="197" t="s">
        <v>19344</v>
      </c>
    </row>
    <row r="929" spans="2:16" ht="20.100000000000001" customHeight="1" x14ac:dyDescent="0.3">
      <c r="B929" s="101">
        <v>919</v>
      </c>
      <c r="C929" s="109" t="s">
        <v>35163</v>
      </c>
      <c r="D929" s="160" t="s">
        <v>394</v>
      </c>
      <c r="E929" s="36" t="s">
        <v>11186</v>
      </c>
      <c r="F929" s="104">
        <v>4.5</v>
      </c>
      <c r="G929" s="94"/>
      <c r="H929" s="101" t="s">
        <v>5871</v>
      </c>
      <c r="I929" s="101">
        <v>2004</v>
      </c>
      <c r="J929" s="101"/>
      <c r="K929" s="90">
        <v>4804224715</v>
      </c>
      <c r="L929" s="90">
        <f>IF(K929/1024 &gt;1,K929/1024," ")</f>
        <v>4691625.6982421875</v>
      </c>
      <c r="M929" s="90">
        <f>IF(K929/1048576 &gt;1,K929/1048576," ")</f>
        <v>4581.6657209396362</v>
      </c>
      <c r="N929" s="91">
        <f>IF(K929&gt;999999999,K929/1073741824," ")</f>
        <v>4.4742829306051135</v>
      </c>
      <c r="O929" s="194" t="s">
        <v>18342</v>
      </c>
      <c r="P929" s="197" t="s">
        <v>31050</v>
      </c>
    </row>
    <row r="930" spans="2:16" ht="20.100000000000001" customHeight="1" x14ac:dyDescent="0.3">
      <c r="B930" s="101">
        <v>920</v>
      </c>
      <c r="C930" s="109" t="s">
        <v>35164</v>
      </c>
      <c r="D930" s="161" t="s">
        <v>7464</v>
      </c>
      <c r="E930" s="36" t="s">
        <v>11187</v>
      </c>
      <c r="F930" s="99">
        <v>7.9</v>
      </c>
      <c r="G930" s="99" t="s">
        <v>704</v>
      </c>
      <c r="H930" s="105" t="s">
        <v>5927</v>
      </c>
      <c r="I930" s="101">
        <v>1948</v>
      </c>
      <c r="J930" s="101"/>
      <c r="K930" s="90">
        <v>2682664701</v>
      </c>
      <c r="L930" s="90">
        <f>IF(K930/1024 &gt;1,K930/1024," ")</f>
        <v>2619789.7470703125</v>
      </c>
      <c r="M930" s="90">
        <f>IF(K930/1048576 &gt;1,K930/1048576," ")</f>
        <v>2558.3884248733521</v>
      </c>
      <c r="N930" s="91">
        <f>IF(K930&gt;999999999,K930/1073741824," ")</f>
        <v>2.4984261961653829</v>
      </c>
      <c r="O930" s="194" t="s">
        <v>18343</v>
      </c>
      <c r="P930" s="197" t="s">
        <v>19346</v>
      </c>
    </row>
    <row r="931" spans="2:16" ht="20.100000000000001" customHeight="1" x14ac:dyDescent="0.3">
      <c r="B931" s="101">
        <v>921</v>
      </c>
      <c r="C931" s="102" t="s">
        <v>35165</v>
      </c>
      <c r="D931" s="162" t="s">
        <v>1945</v>
      </c>
      <c r="E931" s="36" t="s">
        <v>11188</v>
      </c>
      <c r="F931" s="104">
        <v>6.1</v>
      </c>
      <c r="G931" s="99" t="s">
        <v>704</v>
      </c>
      <c r="H931" s="101" t="s">
        <v>4081</v>
      </c>
      <c r="I931" s="94">
        <v>2010</v>
      </c>
      <c r="J931" s="94"/>
      <c r="K931" s="90">
        <v>3181232635</v>
      </c>
      <c r="L931" s="90">
        <f>IF(K931/1024 &gt;1,K931/1024," ")</f>
        <v>3106672.4951171875</v>
      </c>
      <c r="M931" s="90">
        <f>IF(K931/1048576 &gt;1,K931/1048576," ")</f>
        <v>3033.8598585128784</v>
      </c>
      <c r="N931" s="91">
        <f>IF(K931&gt;999999999,K931/1073741824," ")</f>
        <v>2.9627537680789828</v>
      </c>
      <c r="O931" s="194" t="s">
        <v>18344</v>
      </c>
      <c r="P931" s="197" t="s">
        <v>19347</v>
      </c>
    </row>
    <row r="932" spans="2:16" ht="20.100000000000001" customHeight="1" x14ac:dyDescent="0.3">
      <c r="B932" s="101">
        <v>922</v>
      </c>
      <c r="C932" s="102" t="s">
        <v>35166</v>
      </c>
      <c r="D932" s="159" t="s">
        <v>3434</v>
      </c>
      <c r="E932" s="36" t="s">
        <v>11190</v>
      </c>
      <c r="F932" s="104">
        <v>5.2</v>
      </c>
      <c r="G932" s="101" t="s">
        <v>704</v>
      </c>
      <c r="H932" s="101" t="s">
        <v>3946</v>
      </c>
      <c r="I932" s="101">
        <v>2013</v>
      </c>
      <c r="J932" s="101"/>
      <c r="K932" s="90">
        <v>4011407695</v>
      </c>
      <c r="L932" s="90">
        <f>IF(K932/1024 &gt;1,K932/1024," ")</f>
        <v>3917390.3271484375</v>
      </c>
      <c r="M932" s="90">
        <f>IF(K932/1048576 &gt;1,K932/1048576," ")</f>
        <v>3825.576491355896</v>
      </c>
      <c r="N932" s="91">
        <f>IF(K932&gt;999999999,K932/1073741824," ")</f>
        <v>3.7359145423397422</v>
      </c>
      <c r="O932" s="194" t="s">
        <v>18346</v>
      </c>
      <c r="P932" s="197" t="s">
        <v>19349</v>
      </c>
    </row>
    <row r="933" spans="2:16" ht="20.100000000000001" customHeight="1" x14ac:dyDescent="0.3">
      <c r="B933" s="101">
        <v>923</v>
      </c>
      <c r="C933" s="112" t="s">
        <v>5870</v>
      </c>
      <c r="D933" s="160" t="s">
        <v>5869</v>
      </c>
      <c r="E933" s="36" t="s">
        <v>11189</v>
      </c>
      <c r="F933" s="99">
        <v>4.3</v>
      </c>
      <c r="G933" s="101" t="s">
        <v>704</v>
      </c>
      <c r="H933" s="101" t="s">
        <v>4081</v>
      </c>
      <c r="I933" s="101">
        <v>2015</v>
      </c>
      <c r="J933" s="101"/>
      <c r="K933" s="90">
        <v>4856173097</v>
      </c>
      <c r="L933" s="90">
        <f>IF(K933/1024 &gt;1,K933/1024," ")</f>
        <v>4742356.5400390625</v>
      </c>
      <c r="M933" s="90">
        <f>IF(K933/1048576 &gt;1,K933/1048576," ")</f>
        <v>4631.207558631897</v>
      </c>
      <c r="N933" s="91">
        <f>IF(K933&gt;999999999,K933/1073741824," ")</f>
        <v>4.5226636314764619</v>
      </c>
      <c r="O933" s="194" t="s">
        <v>18345</v>
      </c>
      <c r="P933" s="197" t="s">
        <v>19348</v>
      </c>
    </row>
    <row r="934" spans="2:16" ht="20.100000000000001" customHeight="1" x14ac:dyDescent="0.3">
      <c r="B934" s="101">
        <v>924</v>
      </c>
      <c r="C934" s="109" t="s">
        <v>35167</v>
      </c>
      <c r="D934" s="183" t="s">
        <v>5667</v>
      </c>
      <c r="E934" s="36" t="s">
        <v>11191</v>
      </c>
      <c r="F934" s="104">
        <v>4.3</v>
      </c>
      <c r="G934" s="101" t="s">
        <v>704</v>
      </c>
      <c r="H934" s="101" t="s">
        <v>3744</v>
      </c>
      <c r="I934" s="101">
        <v>2014</v>
      </c>
      <c r="J934" s="101"/>
      <c r="K934" s="90">
        <v>3498414492</v>
      </c>
      <c r="L934" s="90">
        <f>IF(K934/1024 &gt;1,K934/1024," ")</f>
        <v>3416420.40234375</v>
      </c>
      <c r="M934" s="90">
        <f>IF(K934/1048576 &gt;1,K934/1048576," ")</f>
        <v>3336.3480491638184</v>
      </c>
      <c r="N934" s="91">
        <f>IF(K934&gt;999999999,K934/1073741824," ")</f>
        <v>3.2581523917615414</v>
      </c>
      <c r="O934" s="199" t="s">
        <v>17524</v>
      </c>
      <c r="P934" s="197" t="s">
        <v>19350</v>
      </c>
    </row>
    <row r="935" spans="2:16" ht="20.100000000000001" customHeight="1" x14ac:dyDescent="0.3">
      <c r="B935" s="101">
        <v>925</v>
      </c>
      <c r="C935" s="109" t="s">
        <v>35168</v>
      </c>
      <c r="D935" s="159" t="s">
        <v>3702</v>
      </c>
      <c r="E935" s="36" t="s">
        <v>11192</v>
      </c>
      <c r="F935" s="104">
        <v>4.3</v>
      </c>
      <c r="G935" s="101" t="s">
        <v>704</v>
      </c>
      <c r="H935" s="101" t="s">
        <v>3744</v>
      </c>
      <c r="I935" s="101">
        <v>2013</v>
      </c>
      <c r="J935" s="101"/>
      <c r="K935" s="90">
        <v>3630352033</v>
      </c>
      <c r="L935" s="90">
        <f>IF(K935/1024 &gt;1,K935/1024," ")</f>
        <v>3545265.6572265625</v>
      </c>
      <c r="M935" s="90">
        <f>IF(K935/1048576 &gt;1,K935/1048576," ")</f>
        <v>3462.1734933853149</v>
      </c>
      <c r="N935" s="91">
        <f>IF(K935&gt;999999999,K935/1073741824," ")</f>
        <v>3.3810288021340966</v>
      </c>
      <c r="O935" s="194" t="s">
        <v>18347</v>
      </c>
      <c r="P935" s="197" t="s">
        <v>19351</v>
      </c>
    </row>
    <row r="936" spans="2:16" ht="20.100000000000001" customHeight="1" x14ac:dyDescent="0.3">
      <c r="B936" s="101">
        <v>926</v>
      </c>
      <c r="C936" s="112" t="s">
        <v>34879</v>
      </c>
      <c r="D936" s="160" t="s">
        <v>5935</v>
      </c>
      <c r="E936" s="36" t="s">
        <v>9900</v>
      </c>
      <c r="F936" s="99">
        <v>4.3</v>
      </c>
      <c r="G936" s="101" t="s">
        <v>704</v>
      </c>
      <c r="H936" s="101" t="s">
        <v>5878</v>
      </c>
      <c r="I936" s="101">
        <v>2014</v>
      </c>
      <c r="J936" s="101"/>
      <c r="K936" s="90">
        <v>4077385210</v>
      </c>
      <c r="L936" s="90">
        <f>IF(K936/1024 &gt;1,K936/1024," ")</f>
        <v>3981821.494140625</v>
      </c>
      <c r="M936" s="90">
        <f>IF(K936/1048576 &gt;1,K936/1048576," ")</f>
        <v>3888.4975528717041</v>
      </c>
      <c r="N936" s="91">
        <f>IF(K936&gt;999999999,K936/1073741824," ")</f>
        <v>3.7973608914762735</v>
      </c>
      <c r="O936" s="194" t="s">
        <v>18120</v>
      </c>
      <c r="P936" s="197" t="s">
        <v>19105</v>
      </c>
    </row>
    <row r="937" spans="2:16" ht="20.100000000000001" customHeight="1" x14ac:dyDescent="0.3">
      <c r="B937" s="101">
        <v>927</v>
      </c>
      <c r="C937" s="102" t="s">
        <v>35169</v>
      </c>
      <c r="D937" s="159" t="s">
        <v>5627</v>
      </c>
      <c r="E937" s="36" t="s">
        <v>11193</v>
      </c>
      <c r="F937" s="104">
        <v>6.1</v>
      </c>
      <c r="G937" s="101" t="s">
        <v>704</v>
      </c>
      <c r="H937" s="101" t="s">
        <v>3747</v>
      </c>
      <c r="I937" s="101">
        <v>1981</v>
      </c>
      <c r="J937" s="101"/>
      <c r="K937" s="90">
        <v>3196061226</v>
      </c>
      <c r="L937" s="90">
        <f>IF(K937/1024 &gt;1,K937/1024," ")</f>
        <v>3121153.541015625</v>
      </c>
      <c r="M937" s="90">
        <f>IF(K937/1048576 &gt;1,K937/1048576," ")</f>
        <v>3048.0015048980713</v>
      </c>
      <c r="N937" s="91">
        <f>IF(K937&gt;999999999,K937/1073741824," ")</f>
        <v>2.9765639696270227</v>
      </c>
      <c r="O937" s="194" t="s">
        <v>18348</v>
      </c>
      <c r="P937" s="197" t="s">
        <v>19352</v>
      </c>
    </row>
    <row r="938" spans="2:16" ht="20.100000000000001" customHeight="1" x14ac:dyDescent="0.3">
      <c r="B938" s="101">
        <v>928</v>
      </c>
      <c r="C938" s="102" t="s">
        <v>35170</v>
      </c>
      <c r="D938" s="159" t="s">
        <v>141</v>
      </c>
      <c r="E938" s="36" t="s">
        <v>11194</v>
      </c>
      <c r="F938" s="104">
        <v>5.8</v>
      </c>
      <c r="G938" s="99" t="s">
        <v>704</v>
      </c>
      <c r="H938" s="105" t="s">
        <v>5981</v>
      </c>
      <c r="I938" s="101">
        <v>1980</v>
      </c>
      <c r="J938" s="101"/>
      <c r="K938" s="90">
        <v>4540349203</v>
      </c>
      <c r="L938" s="90">
        <f>IF(K938/1024 &gt;1,K938/1024," ")</f>
        <v>4433934.7685546875</v>
      </c>
      <c r="M938" s="90">
        <f>IF(K938/1048576 &gt;1,K938/1048576," ")</f>
        <v>4330.014422416687</v>
      </c>
      <c r="N938" s="91">
        <f>IF(K938&gt;999999999,K938/1073741824," ")</f>
        <v>4.2285297093912959</v>
      </c>
      <c r="O938" s="194" t="s">
        <v>18349</v>
      </c>
      <c r="P938" s="197" t="s">
        <v>19353</v>
      </c>
    </row>
    <row r="939" spans="2:16" ht="20.100000000000001" customHeight="1" x14ac:dyDescent="0.3">
      <c r="B939" s="101">
        <v>929</v>
      </c>
      <c r="C939" s="111" t="s">
        <v>35171</v>
      </c>
      <c r="D939" s="161" t="s">
        <v>7371</v>
      </c>
      <c r="E939" s="36" t="s">
        <v>11195</v>
      </c>
      <c r="F939" s="99">
        <v>7</v>
      </c>
      <c r="G939" s="99" t="s">
        <v>704</v>
      </c>
      <c r="H939" s="105" t="s">
        <v>5981</v>
      </c>
      <c r="I939" s="101">
        <v>1990</v>
      </c>
      <c r="J939" s="101"/>
      <c r="K939" s="90">
        <v>3429652687</v>
      </c>
      <c r="L939" s="90">
        <f>IF(K939/1024 &gt;1,K939/1024," ")</f>
        <v>3349270.2021484375</v>
      </c>
      <c r="M939" s="90">
        <f>IF(K939/1048576 &gt;1,K939/1048576," ")</f>
        <v>3270.7716817855835</v>
      </c>
      <c r="N939" s="91">
        <f>IF(K939&gt;999999999,K939/1073741824," ")</f>
        <v>3.1941129704937339</v>
      </c>
      <c r="O939" s="194" t="s">
        <v>18350</v>
      </c>
      <c r="P939" s="197" t="s">
        <v>19354</v>
      </c>
    </row>
    <row r="940" spans="2:16" ht="20.100000000000001" customHeight="1" x14ac:dyDescent="0.3">
      <c r="B940" s="101">
        <v>930</v>
      </c>
      <c r="C940" s="102" t="s">
        <v>35172</v>
      </c>
      <c r="D940" s="159" t="s">
        <v>952</v>
      </c>
      <c r="E940" s="36" t="s">
        <v>35026</v>
      </c>
      <c r="F940" s="104">
        <v>5.8</v>
      </c>
      <c r="G940" s="94" t="s">
        <v>704</v>
      </c>
      <c r="H940" s="94" t="s">
        <v>3737</v>
      </c>
      <c r="I940" s="94">
        <v>2004</v>
      </c>
      <c r="J940" s="94"/>
      <c r="K940" s="90">
        <v>2191057706</v>
      </c>
      <c r="L940" s="90">
        <f>IF(K940/1024 &gt;1,K940/1024," ")</f>
        <v>2139704.791015625</v>
      </c>
      <c r="M940" s="90">
        <f>IF(K940/1048576 &gt;1,K940/1048576," ")</f>
        <v>2089.5554599761963</v>
      </c>
      <c r="N940" s="91">
        <f>IF(K940&gt;999999999,K940/1073741824," ")</f>
        <v>2.0405815038830042</v>
      </c>
      <c r="O940" s="194" t="s">
        <v>18351</v>
      </c>
      <c r="P940" s="200" t="s">
        <v>31051</v>
      </c>
    </row>
    <row r="941" spans="2:16" ht="20.100000000000001" customHeight="1" x14ac:dyDescent="0.3">
      <c r="B941" s="101">
        <v>931</v>
      </c>
      <c r="C941" s="7" t="s">
        <v>35173</v>
      </c>
      <c r="D941" s="159" t="s">
        <v>3679</v>
      </c>
      <c r="E941" s="254" t="s">
        <v>11196</v>
      </c>
      <c r="F941" s="104">
        <v>4.3</v>
      </c>
      <c r="G941" s="101" t="s">
        <v>704</v>
      </c>
      <c r="H941" s="101" t="s">
        <v>3744</v>
      </c>
      <c r="I941" s="101">
        <v>2013</v>
      </c>
      <c r="J941" s="101"/>
      <c r="K941" s="90">
        <v>5017725038</v>
      </c>
      <c r="L941" s="90">
        <f>IF(K941/1024 &gt;1,K941/1024," ")</f>
        <v>4900122.107421875</v>
      </c>
      <c r="M941" s="90">
        <f>IF(K941/1048576 &gt;1,K941/1048576," ")</f>
        <v>4785.2754955291748</v>
      </c>
      <c r="N941" s="91">
        <f>IF(K941&gt;999999999,K941/1073741824," ")</f>
        <v>4.6731206011027098</v>
      </c>
      <c r="O941" s="194" t="s">
        <v>18352</v>
      </c>
      <c r="P941" s="197" t="s">
        <v>19355</v>
      </c>
    </row>
    <row r="942" spans="2:16" ht="20.100000000000001" customHeight="1" x14ac:dyDescent="0.3">
      <c r="B942" s="101">
        <v>932</v>
      </c>
      <c r="C942" s="102" t="s">
        <v>35174</v>
      </c>
      <c r="D942" s="159" t="s">
        <v>1687</v>
      </c>
      <c r="E942" s="254" t="s">
        <v>11200</v>
      </c>
      <c r="F942" s="104">
        <v>6.7</v>
      </c>
      <c r="G942" s="94" t="s">
        <v>704</v>
      </c>
      <c r="H942" s="94" t="s">
        <v>3747</v>
      </c>
      <c r="I942" s="94">
        <v>2004</v>
      </c>
      <c r="J942" s="94"/>
      <c r="K942" s="108">
        <v>2441076494</v>
      </c>
      <c r="L942" s="90">
        <f>IF(K942/1024 &gt;1,K942/1024," ")</f>
        <v>2383863.763671875</v>
      </c>
      <c r="M942" s="90">
        <f>IF(K942/1048576 &gt;1,K942/1048576," ")</f>
        <v>2327.9919567108154</v>
      </c>
      <c r="N942" s="91">
        <f>IF(K942&gt;999999999,K942/1073741824," ")</f>
        <v>2.2734296452254057</v>
      </c>
      <c r="O942" s="194" t="s">
        <v>18356</v>
      </c>
      <c r="P942" s="197" t="s">
        <v>19359</v>
      </c>
    </row>
    <row r="943" spans="2:16" ht="20.100000000000001" customHeight="1" x14ac:dyDescent="0.3">
      <c r="B943" s="101">
        <v>933</v>
      </c>
      <c r="C943" s="109" t="s">
        <v>35175</v>
      </c>
      <c r="D943" s="168" t="s">
        <v>6832</v>
      </c>
      <c r="E943" s="36" t="s">
        <v>11201</v>
      </c>
      <c r="F943" s="99">
        <v>6</v>
      </c>
      <c r="G943" s="99" t="s">
        <v>704</v>
      </c>
      <c r="H943" s="105" t="s">
        <v>5871</v>
      </c>
      <c r="I943" s="101">
        <v>2015</v>
      </c>
      <c r="J943" s="115"/>
      <c r="K943" s="90">
        <v>5331462227</v>
      </c>
      <c r="L943" s="90">
        <f>IF(K943/1024 &gt;1,K943/1024," ")</f>
        <v>5206506.0810546875</v>
      </c>
      <c r="M943" s="90">
        <f>IF(K943/1048576 &gt;1,K943/1048576," ")</f>
        <v>5084.4785947799683</v>
      </c>
      <c r="N943" s="91">
        <f>IF(K943&gt;999999999,K943/1073741824," ")</f>
        <v>4.9653111277148128</v>
      </c>
      <c r="O943" s="194" t="s">
        <v>18357</v>
      </c>
      <c r="P943" s="197" t="s">
        <v>19360</v>
      </c>
    </row>
    <row r="944" spans="2:16" ht="20.100000000000001" customHeight="1" x14ac:dyDescent="0.3">
      <c r="B944" s="101">
        <v>934</v>
      </c>
      <c r="C944" s="102" t="s">
        <v>35176</v>
      </c>
      <c r="D944" s="159" t="s">
        <v>483</v>
      </c>
      <c r="E944" s="36" t="s">
        <v>11202</v>
      </c>
      <c r="F944" s="104">
        <v>7.8</v>
      </c>
      <c r="G944" s="94"/>
      <c r="H944" s="105" t="s">
        <v>5871</v>
      </c>
      <c r="I944" s="94">
        <v>2009</v>
      </c>
      <c r="J944" s="94"/>
      <c r="K944" s="90">
        <v>5571636995</v>
      </c>
      <c r="L944" s="90">
        <f>IF(K944/1024 &gt;1,K944/1024," ")</f>
        <v>5441051.7529296875</v>
      </c>
      <c r="M944" s="90">
        <f>IF(K944/1048576 &gt;1,K944/1048576," ")</f>
        <v>5313.5271024703979</v>
      </c>
      <c r="N944" s="91">
        <f>IF(K944&gt;999999999,K944/1073741824," ")</f>
        <v>5.188991311006248</v>
      </c>
      <c r="O944" s="194" t="s">
        <v>18358</v>
      </c>
      <c r="P944" s="197" t="s">
        <v>19361</v>
      </c>
    </row>
    <row r="945" spans="2:16" ht="20.100000000000001" customHeight="1" x14ac:dyDescent="0.3">
      <c r="B945" s="101">
        <v>935</v>
      </c>
      <c r="C945" s="111" t="s">
        <v>35177</v>
      </c>
      <c r="D945" s="163" t="s">
        <v>6028</v>
      </c>
      <c r="E945" s="36" t="s">
        <v>11203</v>
      </c>
      <c r="F945" s="99">
        <v>4</v>
      </c>
      <c r="G945" s="101" t="s">
        <v>704</v>
      </c>
      <c r="H945" s="101" t="s">
        <v>4081</v>
      </c>
      <c r="I945" s="101">
        <v>2011</v>
      </c>
      <c r="J945" s="101"/>
      <c r="K945" s="90">
        <v>4798926839</v>
      </c>
      <c r="L945" s="90">
        <f>IF(K945/1024 &gt;1,K945/1024," ")</f>
        <v>4686451.9912109375</v>
      </c>
      <c r="M945" s="90">
        <f>IF(K945/1048576 &gt;1,K945/1048576," ")</f>
        <v>4576.6132726669312</v>
      </c>
      <c r="N945" s="91">
        <f>IF(K945&gt;999999999,K945/1073741824," ")</f>
        <v>4.4693488990888</v>
      </c>
      <c r="O945" s="199" t="s">
        <v>17727</v>
      </c>
      <c r="P945" s="197" t="s">
        <v>19362</v>
      </c>
    </row>
    <row r="946" spans="2:16" ht="20.100000000000001" customHeight="1" x14ac:dyDescent="0.3">
      <c r="B946" s="101">
        <v>936</v>
      </c>
      <c r="C946" s="109" t="s">
        <v>35178</v>
      </c>
      <c r="D946" s="160" t="s">
        <v>3258</v>
      </c>
      <c r="E946" s="36" t="s">
        <v>11204</v>
      </c>
      <c r="F946" s="104">
        <v>6.5</v>
      </c>
      <c r="G946" s="101" t="s">
        <v>704</v>
      </c>
      <c r="H946" s="101" t="s">
        <v>5871</v>
      </c>
      <c r="I946" s="101">
        <v>1998</v>
      </c>
      <c r="J946" s="101"/>
      <c r="K946" s="90">
        <v>6540387022</v>
      </c>
      <c r="L946" s="90">
        <f>IF(K946/1024 &gt;1,K946/1024," ")</f>
        <v>6387096.701171875</v>
      </c>
      <c r="M946" s="90">
        <f>IF(K946/1048576 &gt;1,K946/1048576," ")</f>
        <v>6237.3991222381592</v>
      </c>
      <c r="N946" s="91">
        <f>IF(K946&gt;999999999,K946/1073741824," ")</f>
        <v>6.0912100803107023</v>
      </c>
      <c r="O946" s="194" t="s">
        <v>18359</v>
      </c>
      <c r="P946" s="197" t="s">
        <v>19363</v>
      </c>
    </row>
    <row r="947" spans="2:16" ht="20.100000000000001" customHeight="1" x14ac:dyDescent="0.3">
      <c r="B947" s="101">
        <v>937</v>
      </c>
      <c r="C947" s="20" t="s">
        <v>35179</v>
      </c>
      <c r="D947" s="157" t="s">
        <v>8147</v>
      </c>
      <c r="E947" s="36" t="s">
        <v>11205</v>
      </c>
      <c r="F947" s="81">
        <v>6</v>
      </c>
      <c r="G947" s="13"/>
      <c r="H947" s="13" t="s">
        <v>3757</v>
      </c>
      <c r="I947" s="79">
        <v>2015</v>
      </c>
      <c r="J947" s="79"/>
      <c r="K947" s="73">
        <v>3849161785</v>
      </c>
      <c r="L947" s="90">
        <f>IF(K947/1024 &gt;1,K947/1024," ")</f>
        <v>3758947.0556640625</v>
      </c>
      <c r="M947" s="90">
        <f>IF(K947/1048576 &gt;1,K947/1048576," ")</f>
        <v>3670.846734046936</v>
      </c>
      <c r="N947" s="91">
        <f>IF(K947&gt;999999999,K947/1073741824," ")</f>
        <v>3.584811263717711</v>
      </c>
      <c r="O947" s="194" t="s">
        <v>18360</v>
      </c>
      <c r="P947" s="197" t="s">
        <v>19364</v>
      </c>
    </row>
    <row r="948" spans="2:16" ht="20.100000000000001" customHeight="1" x14ac:dyDescent="0.3">
      <c r="B948" s="101">
        <v>938</v>
      </c>
      <c r="C948" s="112" t="s">
        <v>35180</v>
      </c>
      <c r="D948" s="168" t="s">
        <v>6833</v>
      </c>
      <c r="E948" s="36" t="s">
        <v>11206</v>
      </c>
      <c r="F948" s="99">
        <v>3.7</v>
      </c>
      <c r="G948" s="99" t="s">
        <v>704</v>
      </c>
      <c r="H948" s="105" t="s">
        <v>4081</v>
      </c>
      <c r="I948" s="101">
        <v>2016</v>
      </c>
      <c r="J948" s="101"/>
      <c r="K948" s="90">
        <v>4268565515</v>
      </c>
      <c r="L948" s="90">
        <f>IF(K948/1024 &gt;1,K948/1024," ")</f>
        <v>4168521.0107421875</v>
      </c>
      <c r="M948" s="90">
        <f>IF(K948/1048576 &gt;1,K948/1048576," ")</f>
        <v>4070.8212995529175</v>
      </c>
      <c r="N948" s="91">
        <f>IF(K948&gt;999999999,K948/1073741824," ")</f>
        <v>3.975411425344646</v>
      </c>
      <c r="O948" s="194" t="s">
        <v>18361</v>
      </c>
      <c r="P948" s="197" t="s">
        <v>19365</v>
      </c>
    </row>
    <row r="949" spans="2:16" ht="20.100000000000001" customHeight="1" x14ac:dyDescent="0.3">
      <c r="B949" s="101">
        <v>939</v>
      </c>
      <c r="C949" s="102" t="s">
        <v>35181</v>
      </c>
      <c r="D949" s="159" t="s">
        <v>663</v>
      </c>
      <c r="E949" s="36" t="s">
        <v>11207</v>
      </c>
      <c r="F949" s="104">
        <v>5.8</v>
      </c>
      <c r="G949" s="121" t="s">
        <v>704</v>
      </c>
      <c r="H949" s="121" t="s">
        <v>3745</v>
      </c>
      <c r="I949" s="101">
        <v>2004</v>
      </c>
      <c r="J949" s="101"/>
      <c r="K949" s="90">
        <v>3140194607</v>
      </c>
      <c r="L949" s="90">
        <f>IF(K949/1024 &gt;1,K949/1024," ")</f>
        <v>3066596.2958984375</v>
      </c>
      <c r="M949" s="90">
        <f>IF(K949/1048576 &gt;1,K949/1048576," ")</f>
        <v>2994.7229452133179</v>
      </c>
      <c r="N949" s="91">
        <f>IF(K949&gt;999999999,K949/1073741824," ")</f>
        <v>2.9245341261848807</v>
      </c>
      <c r="O949" s="194" t="s">
        <v>18362</v>
      </c>
      <c r="P949" s="197" t="s">
        <v>19366</v>
      </c>
    </row>
    <row r="950" spans="2:16" ht="20.100000000000001" customHeight="1" x14ac:dyDescent="0.3">
      <c r="B950" s="101">
        <v>940</v>
      </c>
      <c r="C950" s="109" t="s">
        <v>35938</v>
      </c>
      <c r="D950" s="160" t="s">
        <v>4558</v>
      </c>
      <c r="E950" s="254" t="s">
        <v>12035</v>
      </c>
      <c r="F950" s="104">
        <v>5.9</v>
      </c>
      <c r="G950" s="101" t="s">
        <v>704</v>
      </c>
      <c r="H950" s="101" t="s">
        <v>3745</v>
      </c>
      <c r="I950" s="101">
        <v>1989</v>
      </c>
      <c r="J950" s="101"/>
      <c r="K950" s="90">
        <v>3541841640</v>
      </c>
      <c r="L950" s="90">
        <f>IF(K950/1024 &gt;1,K950/1024," ")</f>
        <v>3458829.7265625</v>
      </c>
      <c r="M950" s="90">
        <f>IF(K950/1048576 &gt;1,K950/1048576," ")</f>
        <v>3377.7634048461914</v>
      </c>
      <c r="N950" s="91">
        <f>IF(K950&gt;999999999,K950/1073741824," ")</f>
        <v>3.2985970750451088</v>
      </c>
      <c r="O950" s="194" t="s">
        <v>20785</v>
      </c>
      <c r="P950" s="197" t="s">
        <v>20786</v>
      </c>
    </row>
    <row r="951" spans="2:16" ht="20.100000000000001" customHeight="1" x14ac:dyDescent="0.3">
      <c r="B951" s="101">
        <v>941</v>
      </c>
      <c r="C951" s="102" t="s">
        <v>35182</v>
      </c>
      <c r="D951" s="159" t="s">
        <v>2855</v>
      </c>
      <c r="E951" s="36" t="s">
        <v>11208</v>
      </c>
      <c r="F951" s="104">
        <v>5.3</v>
      </c>
      <c r="G951" s="101"/>
      <c r="H951" s="101" t="s">
        <v>3737</v>
      </c>
      <c r="I951" s="94">
        <v>2009</v>
      </c>
      <c r="J951" s="94"/>
      <c r="K951" s="108">
        <v>2047874286</v>
      </c>
      <c r="L951" s="90">
        <f>IF(K951/1024 &gt;1,K951/1024," ")</f>
        <v>1999877.232421875</v>
      </c>
      <c r="M951" s="90">
        <f>IF(K951/1048576 &gt;1,K951/1048576," ")</f>
        <v>1953.0051097869873</v>
      </c>
      <c r="N951" s="91">
        <f>IF(K951&gt;999999999,K951/1073741824," ")</f>
        <v>1.9072315525263548</v>
      </c>
      <c r="O951" s="194" t="s">
        <v>17766</v>
      </c>
      <c r="P951" s="197" t="s">
        <v>19367</v>
      </c>
    </row>
    <row r="952" spans="2:16" ht="20.100000000000001" customHeight="1" x14ac:dyDescent="0.3">
      <c r="B952" s="101">
        <v>942</v>
      </c>
      <c r="C952" s="48" t="s">
        <v>35183</v>
      </c>
      <c r="D952" s="157" t="s">
        <v>32325</v>
      </c>
      <c r="E952" s="36" t="s">
        <v>32326</v>
      </c>
      <c r="F952" s="81">
        <v>6.3</v>
      </c>
      <c r="G952" s="13"/>
      <c r="H952" s="13" t="s">
        <v>3744</v>
      </c>
      <c r="I952" s="79">
        <v>2020</v>
      </c>
      <c r="J952" s="79"/>
      <c r="K952" s="73">
        <v>4275527680</v>
      </c>
      <c r="L952" s="90">
        <f>IF(K952/1024 &gt;1,K952/1024," ")</f>
        <v>4175320</v>
      </c>
      <c r="M952" s="90">
        <f>IF(K952/1048576 &gt;1,K952/1048576," ")</f>
        <v>4077.4609375</v>
      </c>
      <c r="N952" s="91">
        <f>IF(K952&gt;999999999,K952/1073741824," ")</f>
        <v>3.9818954467773438</v>
      </c>
      <c r="O952" s="223" t="s">
        <v>20485</v>
      </c>
      <c r="P952" s="198" t="s">
        <v>32327</v>
      </c>
    </row>
    <row r="953" spans="2:16" ht="20.100000000000001" customHeight="1" x14ac:dyDescent="0.3">
      <c r="B953" s="101">
        <v>943</v>
      </c>
      <c r="C953" s="20" t="s">
        <v>35184</v>
      </c>
      <c r="D953" s="157" t="s">
        <v>7901</v>
      </c>
      <c r="E953" s="36" t="s">
        <v>11209</v>
      </c>
      <c r="F953" s="81">
        <v>7.1</v>
      </c>
      <c r="G953" s="13" t="s">
        <v>704</v>
      </c>
      <c r="H953" s="13" t="s">
        <v>5916</v>
      </c>
      <c r="I953" s="79">
        <v>1941</v>
      </c>
      <c r="J953" s="79"/>
      <c r="K953" s="73">
        <v>2204286057</v>
      </c>
      <c r="L953" s="90">
        <f>IF(K953/1024 &gt;1,K953/1024," ")</f>
        <v>2152623.1025390625</v>
      </c>
      <c r="M953" s="90">
        <f>IF(K953/1048576 &gt;1,K953/1048576," ")</f>
        <v>2102.1709985733032</v>
      </c>
      <c r="N953" s="91">
        <f>IF(K953&gt;999999999,K953/1073741824," ")</f>
        <v>2.0529013657942414</v>
      </c>
      <c r="O953" s="194" t="s">
        <v>17857</v>
      </c>
      <c r="P953" s="197" t="s">
        <v>19368</v>
      </c>
    </row>
    <row r="954" spans="2:16" ht="20.100000000000001" customHeight="1" x14ac:dyDescent="0.3">
      <c r="B954" s="101">
        <v>944</v>
      </c>
      <c r="C954" s="102" t="s">
        <v>35185</v>
      </c>
      <c r="D954" s="160" t="s">
        <v>676</v>
      </c>
      <c r="E954" s="254" t="s">
        <v>11210</v>
      </c>
      <c r="F954" s="104">
        <v>8.1</v>
      </c>
      <c r="G954" s="13" t="s">
        <v>704</v>
      </c>
      <c r="H954" s="13" t="s">
        <v>5892</v>
      </c>
      <c r="I954" s="94">
        <v>1956</v>
      </c>
      <c r="J954" s="94"/>
      <c r="K954" s="73">
        <v>3837938830</v>
      </c>
      <c r="L954" s="90">
        <f>IF(K954/1024 &gt;1,K954/1024," ")</f>
        <v>3747987.138671875</v>
      </c>
      <c r="M954" s="90">
        <f>IF(K954/1048576 &gt;1,K954/1048576," ")</f>
        <v>3660.1436901092529</v>
      </c>
      <c r="N954" s="91">
        <f>IF(K954&gt;999999999,K954/1073741824," ")</f>
        <v>3.5743590723723173</v>
      </c>
      <c r="O954" s="194" t="s">
        <v>18363</v>
      </c>
      <c r="P954" s="197" t="s">
        <v>19369</v>
      </c>
    </row>
    <row r="955" spans="2:16" ht="20.100000000000001" customHeight="1" x14ac:dyDescent="0.3">
      <c r="B955" s="101">
        <v>945</v>
      </c>
      <c r="C955" s="109" t="s">
        <v>35186</v>
      </c>
      <c r="D955" s="159" t="s">
        <v>1773</v>
      </c>
      <c r="E955" s="36" t="s">
        <v>11211</v>
      </c>
      <c r="F955" s="104">
        <v>5.3</v>
      </c>
      <c r="G955" s="94" t="s">
        <v>704</v>
      </c>
      <c r="H955" s="94" t="s">
        <v>3737</v>
      </c>
      <c r="I955" s="94">
        <v>2010</v>
      </c>
      <c r="J955" s="94"/>
      <c r="K955" s="108">
        <v>2615772662</v>
      </c>
      <c r="L955" s="90">
        <f>IF(K955/1024 &gt;1,K955/1024," ")</f>
        <v>2554465.490234375</v>
      </c>
      <c r="M955" s="90">
        <f>IF(K955/1048576 &gt;1,K955/1048576," ")</f>
        <v>2494.5952053070068</v>
      </c>
      <c r="N955" s="91">
        <f>IF(K955&gt;999999999,K955/1073741824," ")</f>
        <v>2.4361281301826239</v>
      </c>
      <c r="O955" s="194" t="s">
        <v>18364</v>
      </c>
      <c r="P955" s="197" t="s">
        <v>19370</v>
      </c>
    </row>
    <row r="956" spans="2:16" ht="20.100000000000001" customHeight="1" x14ac:dyDescent="0.3">
      <c r="B956" s="101">
        <v>946</v>
      </c>
      <c r="C956" s="12" t="s">
        <v>34024</v>
      </c>
      <c r="D956" s="261" t="s">
        <v>33520</v>
      </c>
      <c r="E956" s="254" t="s">
        <v>33521</v>
      </c>
      <c r="F956" s="81">
        <v>7.1</v>
      </c>
      <c r="G956" s="13" t="s">
        <v>704</v>
      </c>
      <c r="H956" s="13" t="s">
        <v>3756</v>
      </c>
      <c r="I956" s="79">
        <v>2020</v>
      </c>
      <c r="J956" s="74"/>
      <c r="K956" s="73">
        <v>5079216128</v>
      </c>
      <c r="L956" s="90">
        <f>IF(K956/1024 &gt;1,K956/1024," ")</f>
        <v>4960172</v>
      </c>
      <c r="M956" s="90">
        <f>IF(K956/1048576 &gt;1,K956/1048576," ")</f>
        <v>4843.91796875</v>
      </c>
      <c r="N956" s="91">
        <f>IF(K956&gt;999999999,K956/1073741824," ")</f>
        <v>4.7303886413574219</v>
      </c>
      <c r="O956" s="194" t="s">
        <v>33522</v>
      </c>
      <c r="P956" s="197" t="s">
        <v>33523</v>
      </c>
    </row>
    <row r="957" spans="2:16" ht="20.100000000000001" customHeight="1" x14ac:dyDescent="0.3">
      <c r="B957" s="101">
        <v>947</v>
      </c>
      <c r="C957" s="20" t="s">
        <v>42875</v>
      </c>
      <c r="D957" s="261" t="s">
        <v>42871</v>
      </c>
      <c r="E957" s="254" t="s">
        <v>42872</v>
      </c>
      <c r="F957" s="81">
        <v>6.4</v>
      </c>
      <c r="G957" s="13"/>
      <c r="H957" s="13" t="s">
        <v>3744</v>
      </c>
      <c r="I957" s="79">
        <v>2022</v>
      </c>
      <c r="J957" s="79"/>
      <c r="K957" s="73">
        <v>4643725312</v>
      </c>
      <c r="L957" s="90">
        <f>IF(K957/1024 &gt;1,K957/1024," ")</f>
        <v>4534888</v>
      </c>
      <c r="M957" s="90">
        <f>IF(K957/1048576 &gt;1,K957/1048576," ")</f>
        <v>4428.6015625</v>
      </c>
      <c r="N957" s="91">
        <f>IF(K957&gt;999999999,K957/1073741824," ")</f>
        <v>4.3248062133789063</v>
      </c>
      <c r="O957" s="194" t="s">
        <v>42873</v>
      </c>
      <c r="P957" s="197" t="s">
        <v>42874</v>
      </c>
    </row>
    <row r="958" spans="2:16" ht="20.100000000000001" customHeight="1" x14ac:dyDescent="0.3">
      <c r="B958" s="101">
        <v>948</v>
      </c>
      <c r="C958" s="12" t="s">
        <v>35027</v>
      </c>
      <c r="D958" s="160" t="s">
        <v>543</v>
      </c>
      <c r="E958" s="254" t="s">
        <v>11212</v>
      </c>
      <c r="F958" s="104">
        <v>4.4000000000000004</v>
      </c>
      <c r="G958" s="94"/>
      <c r="H958" s="94" t="s">
        <v>4103</v>
      </c>
      <c r="I958" s="101">
        <v>1979</v>
      </c>
      <c r="J958" s="116"/>
      <c r="K958" s="90">
        <v>734304256</v>
      </c>
      <c r="L958" s="90">
        <f>IF(K958/1024 &gt;1,K958/1024," ")</f>
        <v>717094</v>
      </c>
      <c r="M958" s="90">
        <f>IF(K958/1048576 &gt;1,K958/1048576," ")</f>
        <v>700.287109375</v>
      </c>
      <c r="N958" s="91" t="str">
        <f>IF(K958&gt;999999999,K958/1073741824," ")</f>
        <v xml:space="preserve"> </v>
      </c>
      <c r="O958" s="194" t="s">
        <v>18365</v>
      </c>
      <c r="P958" s="197" t="s">
        <v>19371</v>
      </c>
    </row>
    <row r="959" spans="2:16" ht="20.100000000000001" customHeight="1" x14ac:dyDescent="0.3">
      <c r="B959" s="101">
        <v>949</v>
      </c>
      <c r="C959" s="20" t="s">
        <v>42791</v>
      </c>
      <c r="D959" s="263" t="s">
        <v>42764</v>
      </c>
      <c r="E959" s="36" t="s">
        <v>42765</v>
      </c>
      <c r="F959" s="81">
        <v>6</v>
      </c>
      <c r="G959" s="13"/>
      <c r="H959" s="13" t="s">
        <v>3809</v>
      </c>
      <c r="I959" s="79">
        <v>2022</v>
      </c>
      <c r="J959" s="79"/>
      <c r="K959" s="73">
        <v>1783328768</v>
      </c>
      <c r="L959" s="90">
        <f>IF(K959/1024 &gt;1,K959/1024," ")</f>
        <v>1741532</v>
      </c>
      <c r="M959" s="90">
        <f>IF(K959/1048576 &gt;1,K959/1048576," ")</f>
        <v>1700.71484375</v>
      </c>
      <c r="N959" s="91">
        <f>IF(K959&gt;999999999,K959/1073741824," ")</f>
        <v>1.6608543395996094</v>
      </c>
      <c r="O959" s="194" t="s">
        <v>42766</v>
      </c>
      <c r="P959" s="197" t="s">
        <v>42767</v>
      </c>
    </row>
    <row r="960" spans="2:16" ht="20.100000000000001" customHeight="1" x14ac:dyDescent="0.3">
      <c r="B960" s="101">
        <v>950</v>
      </c>
      <c r="C960" s="109" t="s">
        <v>35187</v>
      </c>
      <c r="D960" s="160" t="s">
        <v>395</v>
      </c>
      <c r="E960" s="36" t="s">
        <v>11213</v>
      </c>
      <c r="F960" s="104">
        <v>4.5999999999999996</v>
      </c>
      <c r="G960" s="94" t="s">
        <v>704</v>
      </c>
      <c r="H960" s="94" t="s">
        <v>3800</v>
      </c>
      <c r="I960" s="101">
        <v>2007</v>
      </c>
      <c r="J960" s="101"/>
      <c r="K960" s="108">
        <v>4505975989</v>
      </c>
      <c r="L960" s="90">
        <f>IF(K960/1024 &gt;1,K960/1024," ")</f>
        <v>4400367.1767578125</v>
      </c>
      <c r="M960" s="90">
        <f>IF(K960/1048576 &gt;1,K960/1048576," ")</f>
        <v>4297.2335710525513</v>
      </c>
      <c r="N960" s="91">
        <f>IF(K960&gt;999999999,K960/1073741824," ")</f>
        <v>4.1965171592310071</v>
      </c>
      <c r="O960" s="194" t="s">
        <v>18366</v>
      </c>
      <c r="P960" s="197" t="s">
        <v>19372</v>
      </c>
    </row>
    <row r="961" spans="2:16" ht="20.100000000000001" customHeight="1" x14ac:dyDescent="0.3">
      <c r="B961" s="101">
        <v>951</v>
      </c>
      <c r="C961" s="7" t="s">
        <v>35028</v>
      </c>
      <c r="D961" s="159" t="s">
        <v>582</v>
      </c>
      <c r="E961" s="254" t="s">
        <v>11214</v>
      </c>
      <c r="F961" s="104">
        <v>7.2</v>
      </c>
      <c r="G961" s="121"/>
      <c r="H961" s="121" t="s">
        <v>4089</v>
      </c>
      <c r="I961" s="101">
        <v>2008</v>
      </c>
      <c r="J961" s="101"/>
      <c r="K961" s="90">
        <v>1460213760</v>
      </c>
      <c r="L961" s="90">
        <f>IF(K961/1024 &gt;1,K961/1024," ")</f>
        <v>1425990</v>
      </c>
      <c r="M961" s="90">
        <f>IF(K961/1048576 &gt;1,K961/1048576," ")</f>
        <v>1392.568359375</v>
      </c>
      <c r="N961" s="91">
        <f>IF(K961&gt;999999999,K961/1073741824," ")</f>
        <v>1.3599300384521484</v>
      </c>
      <c r="O961" s="194" t="s">
        <v>17597</v>
      </c>
      <c r="P961" s="197" t="s">
        <v>31052</v>
      </c>
    </row>
    <row r="962" spans="2:16" ht="20.100000000000001" customHeight="1" x14ac:dyDescent="0.3">
      <c r="B962" s="101">
        <v>952</v>
      </c>
      <c r="C962" s="20" t="s">
        <v>35188</v>
      </c>
      <c r="D962" s="161" t="s">
        <v>7468</v>
      </c>
      <c r="E962" s="36" t="s">
        <v>11215</v>
      </c>
      <c r="F962" s="99">
        <v>6</v>
      </c>
      <c r="G962" s="99" t="s">
        <v>704</v>
      </c>
      <c r="H962" s="105" t="s">
        <v>5871</v>
      </c>
      <c r="I962" s="101">
        <v>2016</v>
      </c>
      <c r="J962" s="101"/>
      <c r="K962" s="90">
        <v>4883501306</v>
      </c>
      <c r="L962" s="90">
        <f>IF(K962/1024 &gt;1,K962/1024," ")</f>
        <v>4769044.244140625</v>
      </c>
      <c r="M962" s="90">
        <f>IF(K962/1048576 &gt;1,K962/1048576," ")</f>
        <v>4657.2697696685791</v>
      </c>
      <c r="N962" s="91">
        <f>IF(K962&gt;999999999,K962/1073741824," ")</f>
        <v>4.5481150094419718</v>
      </c>
      <c r="O962" s="194" t="s">
        <v>18367</v>
      </c>
      <c r="P962" s="197" t="s">
        <v>31053</v>
      </c>
    </row>
    <row r="963" spans="2:16" ht="20.100000000000001" customHeight="1" x14ac:dyDescent="0.3">
      <c r="B963" s="101">
        <v>953</v>
      </c>
      <c r="C963" s="48" t="s">
        <v>35189</v>
      </c>
      <c r="D963" s="157" t="s">
        <v>8122</v>
      </c>
      <c r="E963" s="36" t="s">
        <v>11216</v>
      </c>
      <c r="F963" s="81">
        <v>5.9</v>
      </c>
      <c r="G963" s="99"/>
      <c r="H963" s="13" t="s">
        <v>5871</v>
      </c>
      <c r="I963" s="79">
        <v>2017</v>
      </c>
      <c r="J963" s="79"/>
      <c r="K963" s="73">
        <v>4916249321</v>
      </c>
      <c r="L963" s="90">
        <f>IF(K963/1024 &gt;1,K963/1024," ")</f>
        <v>4801024.7275390625</v>
      </c>
      <c r="M963" s="90">
        <f>IF(K963/1048576 &gt;1,K963/1048576," ")</f>
        <v>4688.5007104873657</v>
      </c>
      <c r="N963" s="91">
        <f>IF(K963&gt;999999999,K963/1073741824," ")</f>
        <v>4.5786139750853181</v>
      </c>
      <c r="O963" s="194" t="s">
        <v>18368</v>
      </c>
      <c r="P963" s="197" t="s">
        <v>19373</v>
      </c>
    </row>
    <row r="964" spans="2:16" ht="20.100000000000001" customHeight="1" x14ac:dyDescent="0.3">
      <c r="B964" s="101">
        <v>954</v>
      </c>
      <c r="C964" s="12" t="s">
        <v>35190</v>
      </c>
      <c r="D964" s="157" t="s">
        <v>8290</v>
      </c>
      <c r="E964" s="36" t="s">
        <v>11217</v>
      </c>
      <c r="F964" s="131">
        <v>5.5</v>
      </c>
      <c r="G964" s="13"/>
      <c r="H964" s="13" t="s">
        <v>4081</v>
      </c>
      <c r="I964" s="133">
        <v>2015</v>
      </c>
      <c r="J964" s="74"/>
      <c r="K964" s="73">
        <v>4867006464</v>
      </c>
      <c r="L964" s="90">
        <f>IF(K964/1024 &gt;1,K964/1024," ")</f>
        <v>4752936</v>
      </c>
      <c r="M964" s="90">
        <f>IF(K964/1048576 &gt;1,K964/1048576," ")</f>
        <v>4641.5390625</v>
      </c>
      <c r="N964" s="91">
        <f>IF(K964&gt;999999999,K964/1073741824," ")</f>
        <v>4.5327529907226563</v>
      </c>
      <c r="O964" s="194" t="s">
        <v>18369</v>
      </c>
      <c r="P964" s="197" t="s">
        <v>19374</v>
      </c>
    </row>
    <row r="965" spans="2:16" ht="20.100000000000001" customHeight="1" x14ac:dyDescent="0.3">
      <c r="B965" s="101">
        <v>955</v>
      </c>
      <c r="C965" s="109" t="s">
        <v>35192</v>
      </c>
      <c r="D965" s="160" t="s">
        <v>544</v>
      </c>
      <c r="E965" s="36" t="s">
        <v>11219</v>
      </c>
      <c r="F965" s="104">
        <v>7.5</v>
      </c>
      <c r="G965" s="99" t="s">
        <v>704</v>
      </c>
      <c r="H965" s="105" t="s">
        <v>5877</v>
      </c>
      <c r="I965" s="101">
        <v>1973</v>
      </c>
      <c r="J965" s="101"/>
      <c r="K965" s="90">
        <v>6641087034</v>
      </c>
      <c r="L965" s="90">
        <f>IF(K965/1024 &gt;1,K965/1024," ")</f>
        <v>6485436.556640625</v>
      </c>
      <c r="M965" s="90">
        <f>IF(K965/1048576 &gt;1,K965/1048576," ")</f>
        <v>6333.4341373443604</v>
      </c>
      <c r="N965" s="91">
        <f>IF(K965&gt;999999999,K965/1073741824," ")</f>
        <v>6.1849942747503519</v>
      </c>
      <c r="O965" s="194" t="s">
        <v>18371</v>
      </c>
      <c r="P965" s="197" t="s">
        <v>19376</v>
      </c>
    </row>
    <row r="966" spans="2:16" ht="20.100000000000001" customHeight="1" x14ac:dyDescent="0.3">
      <c r="B966" s="101">
        <v>956</v>
      </c>
      <c r="C966" s="109" t="s">
        <v>35195</v>
      </c>
      <c r="D966" s="160" t="s">
        <v>1949</v>
      </c>
      <c r="E966" s="36" t="s">
        <v>11222</v>
      </c>
      <c r="F966" s="104">
        <v>5.8</v>
      </c>
      <c r="G966" s="94" t="s">
        <v>704</v>
      </c>
      <c r="H966" s="94" t="s">
        <v>3739</v>
      </c>
      <c r="I966" s="101">
        <v>2007</v>
      </c>
      <c r="J966" s="101"/>
      <c r="K966" s="90">
        <v>4072585134</v>
      </c>
      <c r="L966" s="90">
        <f>IF(K966/1024 &gt;1,K966/1024," ")</f>
        <v>3977133.919921875</v>
      </c>
      <c r="M966" s="90">
        <f>IF(K966/1048576 &gt;1,K966/1048576," ")</f>
        <v>3883.9198436737061</v>
      </c>
      <c r="N966" s="91">
        <f>IF(K966&gt;999999999,K966/1073741824," ")</f>
        <v>3.7928904723376036</v>
      </c>
      <c r="O966" s="194" t="s">
        <v>17589</v>
      </c>
      <c r="P966" s="197" t="s">
        <v>19379</v>
      </c>
    </row>
    <row r="967" spans="2:16" ht="20.100000000000001" customHeight="1" x14ac:dyDescent="0.3">
      <c r="B967" s="101">
        <v>957</v>
      </c>
      <c r="C967" s="111" t="s">
        <v>35193</v>
      </c>
      <c r="D967" s="161" t="s">
        <v>6347</v>
      </c>
      <c r="E967" s="36" t="s">
        <v>11220</v>
      </c>
      <c r="F967" s="99">
        <v>6.9</v>
      </c>
      <c r="G967" s="99" t="s">
        <v>704</v>
      </c>
      <c r="H967" s="101" t="s">
        <v>5877</v>
      </c>
      <c r="I967" s="101">
        <v>1962</v>
      </c>
      <c r="J967" s="101"/>
      <c r="K967" s="90">
        <v>3772258719</v>
      </c>
      <c r="L967" s="90">
        <f>IF(K967/1024 &gt;1,K967/1024," ")</f>
        <v>3683846.4052734375</v>
      </c>
      <c r="M967" s="90">
        <f>IF(K967/1048576 &gt;1,K967/1048576," ")</f>
        <v>3597.5062551498413</v>
      </c>
      <c r="N967" s="91">
        <f>IF(K967&gt;999999999,K967/1073741824," ")</f>
        <v>3.5131897022947669</v>
      </c>
      <c r="O967" s="194" t="s">
        <v>18372</v>
      </c>
      <c r="P967" s="197" t="s">
        <v>19377</v>
      </c>
    </row>
    <row r="968" spans="2:16" ht="20.100000000000001" customHeight="1" x14ac:dyDescent="0.3">
      <c r="B968" s="101">
        <v>958</v>
      </c>
      <c r="C968" s="102" t="s">
        <v>35194</v>
      </c>
      <c r="D968" s="159" t="s">
        <v>1948</v>
      </c>
      <c r="E968" s="36" t="s">
        <v>11221</v>
      </c>
      <c r="F968" s="104">
        <v>7.6</v>
      </c>
      <c r="G968" s="94" t="s">
        <v>704</v>
      </c>
      <c r="H968" s="94" t="s">
        <v>4104</v>
      </c>
      <c r="I968" s="94">
        <v>1957</v>
      </c>
      <c r="J968" s="94"/>
      <c r="K968" s="108">
        <v>3226094966</v>
      </c>
      <c r="L968" s="90">
        <f>IF(K968/1024 &gt;1,K968/1024," ")</f>
        <v>3150483.365234375</v>
      </c>
      <c r="M968" s="90">
        <f>IF(K968/1048576 &gt;1,K968/1048576," ")</f>
        <v>3076.6439113616943</v>
      </c>
      <c r="N968" s="91">
        <f>IF(K968&gt;999999999,K968/1073741824," ")</f>
        <v>3.0045350696891546</v>
      </c>
      <c r="O968" s="194" t="s">
        <v>18373</v>
      </c>
      <c r="P968" s="197" t="s">
        <v>19378</v>
      </c>
    </row>
    <row r="969" spans="2:16" ht="20.100000000000001" customHeight="1" x14ac:dyDescent="0.3">
      <c r="B969" s="101">
        <v>959</v>
      </c>
      <c r="C969" s="7" t="s">
        <v>35196</v>
      </c>
      <c r="D969" s="157" t="s">
        <v>32786</v>
      </c>
      <c r="E969" s="36" t="s">
        <v>32787</v>
      </c>
      <c r="F969" s="81">
        <v>4.8</v>
      </c>
      <c r="G969" s="13" t="s">
        <v>704</v>
      </c>
      <c r="H969" s="13" t="s">
        <v>3744</v>
      </c>
      <c r="I969" s="79">
        <v>2021</v>
      </c>
      <c r="J969" s="79"/>
      <c r="K969" s="73">
        <v>5092114432</v>
      </c>
      <c r="L969" s="90">
        <f>IF(K969/1024 &gt;1,K969/1024," ")</f>
        <v>4972768</v>
      </c>
      <c r="M969" s="90">
        <f>IF(K969/1048576 &gt;1,K969/1048576," ")</f>
        <v>4856.21875</v>
      </c>
      <c r="N969" s="91">
        <f>IF(K969&gt;999999999,K969/1073741824," ")</f>
        <v>4.742401123046875</v>
      </c>
      <c r="O969" s="223" t="s">
        <v>32788</v>
      </c>
      <c r="P969" s="198" t="s">
        <v>32789</v>
      </c>
    </row>
    <row r="970" spans="2:16" ht="20.100000000000001" customHeight="1" x14ac:dyDescent="0.3">
      <c r="B970" s="101">
        <v>960</v>
      </c>
      <c r="C970" s="12" t="s">
        <v>35029</v>
      </c>
      <c r="D970" s="160" t="s">
        <v>547</v>
      </c>
      <c r="E970" s="36" t="s">
        <v>11223</v>
      </c>
      <c r="F970" s="104">
        <v>6.7</v>
      </c>
      <c r="G970" s="94" t="s">
        <v>704</v>
      </c>
      <c r="H970" s="94" t="s">
        <v>3742</v>
      </c>
      <c r="I970" s="101">
        <v>1992</v>
      </c>
      <c r="J970" s="101"/>
      <c r="K970" s="90">
        <v>2346305536</v>
      </c>
      <c r="L970" s="90">
        <f>IF(K970/1024 &gt;1,K970/1024," ")</f>
        <v>2291314</v>
      </c>
      <c r="M970" s="90">
        <f>IF(K970/1048576 &gt;1,K970/1048576," ")</f>
        <v>2237.611328125</v>
      </c>
      <c r="N970" s="91">
        <f>IF(K970&gt;999999999,K970/1073741824," ")</f>
        <v>2.1851673126220703</v>
      </c>
      <c r="O970" s="194" t="s">
        <v>18374</v>
      </c>
      <c r="P970" s="197" t="s">
        <v>31054</v>
      </c>
    </row>
    <row r="971" spans="2:16" ht="20.100000000000001" customHeight="1" x14ac:dyDescent="0.3">
      <c r="B971" s="101">
        <v>961</v>
      </c>
      <c r="C971" s="109" t="s">
        <v>35197</v>
      </c>
      <c r="D971" s="159" t="s">
        <v>5687</v>
      </c>
      <c r="E971" s="36" t="s">
        <v>11224</v>
      </c>
      <c r="F971" s="104">
        <v>5.8</v>
      </c>
      <c r="G971" s="101" t="s">
        <v>704</v>
      </c>
      <c r="H971" s="101" t="s">
        <v>3744</v>
      </c>
      <c r="I971" s="101">
        <v>2015</v>
      </c>
      <c r="J971" s="101"/>
      <c r="K971" s="90">
        <v>4715945658</v>
      </c>
      <c r="L971" s="90">
        <f>IF(K971/1024 &gt;1,K971/1024," ")</f>
        <v>4605415.681640625</v>
      </c>
      <c r="M971" s="90">
        <f>IF(K971/1048576 &gt;1,K971/1048576," ")</f>
        <v>4497.4762516021729</v>
      </c>
      <c r="N971" s="91">
        <f>IF(K971&gt;999999999,K971/1073741824," ")</f>
        <v>4.3920666519552469</v>
      </c>
      <c r="O971" s="194" t="s">
        <v>18375</v>
      </c>
      <c r="P971" s="197" t="s">
        <v>19380</v>
      </c>
    </row>
    <row r="972" spans="2:16" ht="20.100000000000001" customHeight="1" x14ac:dyDescent="0.3">
      <c r="B972" s="101">
        <v>962</v>
      </c>
      <c r="C972" s="109" t="s">
        <v>35198</v>
      </c>
      <c r="D972" s="160" t="s">
        <v>548</v>
      </c>
      <c r="E972" s="254" t="s">
        <v>11225</v>
      </c>
      <c r="F972" s="104">
        <v>7.8</v>
      </c>
      <c r="G972" s="101" t="s">
        <v>704</v>
      </c>
      <c r="H972" s="101" t="s">
        <v>3756</v>
      </c>
      <c r="I972" s="101">
        <v>1963</v>
      </c>
      <c r="J972" s="101"/>
      <c r="K972" s="90">
        <v>2540147438</v>
      </c>
      <c r="L972" s="90">
        <f>IF(K972/1024 &gt;1,K972/1024," ")</f>
        <v>2480612.732421875</v>
      </c>
      <c r="M972" s="90">
        <f>IF(K972/1048576 &gt;1,K972/1048576," ")</f>
        <v>2422.4733715057373</v>
      </c>
      <c r="N972" s="91">
        <f>IF(K972&gt;999999999,K972/1073741824," ")</f>
        <v>2.3656966518610716</v>
      </c>
      <c r="O972" s="194" t="s">
        <v>18376</v>
      </c>
      <c r="P972" s="197" t="s">
        <v>19381</v>
      </c>
    </row>
    <row r="973" spans="2:16" ht="20.100000000000001" customHeight="1" x14ac:dyDescent="0.3">
      <c r="B973" s="101">
        <v>963</v>
      </c>
      <c r="C973" s="20" t="s">
        <v>35199</v>
      </c>
      <c r="D973" s="157" t="s">
        <v>32910</v>
      </c>
      <c r="E973" s="36" t="s">
        <v>32911</v>
      </c>
      <c r="F973" s="81">
        <v>6.2</v>
      </c>
      <c r="G973" s="13"/>
      <c r="H973" s="13" t="s">
        <v>3756</v>
      </c>
      <c r="I973" s="79">
        <v>2020</v>
      </c>
      <c r="J973" s="79"/>
      <c r="K973" s="73">
        <v>3265617920</v>
      </c>
      <c r="L973" s="90">
        <f>IF(K973/1024 &gt;1,K973/1024," ")</f>
        <v>3189080</v>
      </c>
      <c r="M973" s="90">
        <f>IF(K973/1048576 &gt;1,K973/1048576," ")</f>
        <v>3114.3359375</v>
      </c>
      <c r="N973" s="91">
        <f>IF(K973&gt;999999999,K973/1073741824," ")</f>
        <v>3.0413436889648438</v>
      </c>
      <c r="O973" s="194" t="s">
        <v>32912</v>
      </c>
      <c r="P973" s="197" t="s">
        <v>32913</v>
      </c>
    </row>
    <row r="974" spans="2:16" ht="20.100000000000001" customHeight="1" x14ac:dyDescent="0.3">
      <c r="B974" s="101">
        <v>964</v>
      </c>
      <c r="C974" s="12" t="s">
        <v>35030</v>
      </c>
      <c r="D974" s="160" t="s">
        <v>549</v>
      </c>
      <c r="E974" s="36" t="s">
        <v>11226</v>
      </c>
      <c r="F974" s="104">
        <v>5.9</v>
      </c>
      <c r="G974" s="94"/>
      <c r="H974" s="94" t="s">
        <v>3923</v>
      </c>
      <c r="I974" s="101">
        <v>2007</v>
      </c>
      <c r="J974" s="101"/>
      <c r="K974" s="90">
        <v>734754816</v>
      </c>
      <c r="L974" s="90">
        <f>IF(K974/1024 &gt;1,K974/1024," ")</f>
        <v>717534</v>
      </c>
      <c r="M974" s="90">
        <f>IF(K974/1048576 &gt;1,K974/1048576," ")</f>
        <v>700.716796875</v>
      </c>
      <c r="N974" s="91" t="str">
        <f>IF(K974&gt;999999999,K974/1073741824," ")</f>
        <v xml:space="preserve"> </v>
      </c>
      <c r="O974" s="194" t="s">
        <v>18377</v>
      </c>
      <c r="P974" s="197" t="s">
        <v>19382</v>
      </c>
    </row>
    <row r="975" spans="2:16" ht="20.100000000000001" customHeight="1" x14ac:dyDescent="0.3">
      <c r="B975" s="101">
        <v>965</v>
      </c>
      <c r="C975" s="20" t="s">
        <v>35201</v>
      </c>
      <c r="D975" s="168" t="s">
        <v>7481</v>
      </c>
      <c r="E975" s="36" t="s">
        <v>11230</v>
      </c>
      <c r="F975" s="99">
        <v>6.1</v>
      </c>
      <c r="G975" s="99" t="s">
        <v>704</v>
      </c>
      <c r="H975" s="105" t="s">
        <v>5981</v>
      </c>
      <c r="I975" s="101">
        <v>2001</v>
      </c>
      <c r="J975" s="116"/>
      <c r="K975" s="90">
        <v>4287071426</v>
      </c>
      <c r="L975" s="90">
        <f>IF(K975/1024 &gt;1,K975/1024," ")</f>
        <v>4186593.189453125</v>
      </c>
      <c r="M975" s="90">
        <f>IF(K975/1048576 &gt;1,K975/1048576," ")</f>
        <v>4088.4699115753174</v>
      </c>
      <c r="N975" s="91">
        <f>IF(K975&gt;999999999,K975/1073741824," ")</f>
        <v>3.9926463980227709</v>
      </c>
      <c r="O975" s="194" t="s">
        <v>18381</v>
      </c>
      <c r="P975" s="197" t="s">
        <v>19386</v>
      </c>
    </row>
    <row r="976" spans="2:16" ht="20.100000000000001" customHeight="1" x14ac:dyDescent="0.3">
      <c r="B976" s="101">
        <v>966</v>
      </c>
      <c r="C976" s="102" t="s">
        <v>35202</v>
      </c>
      <c r="D976" s="159" t="s">
        <v>5555</v>
      </c>
      <c r="E976" s="254" t="s">
        <v>11231</v>
      </c>
      <c r="F976" s="104">
        <v>5.6</v>
      </c>
      <c r="G976" s="101" t="s">
        <v>704</v>
      </c>
      <c r="H976" s="101" t="s">
        <v>3745</v>
      </c>
      <c r="I976" s="101">
        <v>1972</v>
      </c>
      <c r="J976" s="101"/>
      <c r="K976" s="90">
        <v>2971734623</v>
      </c>
      <c r="L976" s="90">
        <f>IF(K976/1024 &gt;1,K976/1024," ")</f>
        <v>2902084.5927734375</v>
      </c>
      <c r="M976" s="90">
        <f>IF(K976/1048576 &gt;1,K976/1048576," ")</f>
        <v>2834.0669851303101</v>
      </c>
      <c r="N976" s="91">
        <f>IF(K976&gt;999999999,K976/1073741824," ")</f>
        <v>2.7676435401663184</v>
      </c>
      <c r="O976" s="199" t="s">
        <v>17522</v>
      </c>
      <c r="P976" s="197" t="s">
        <v>19387</v>
      </c>
    </row>
    <row r="977" spans="2:16" ht="20.100000000000001" customHeight="1" x14ac:dyDescent="0.3">
      <c r="B977" s="101">
        <v>967</v>
      </c>
      <c r="C977" s="109" t="s">
        <v>35203</v>
      </c>
      <c r="D977" s="183" t="s">
        <v>4988</v>
      </c>
      <c r="E977" s="36" t="s">
        <v>11234</v>
      </c>
      <c r="F977" s="104">
        <v>6</v>
      </c>
      <c r="G977" s="101" t="s">
        <v>704</v>
      </c>
      <c r="H977" s="101" t="s">
        <v>3744</v>
      </c>
      <c r="I977" s="101">
        <v>2014</v>
      </c>
      <c r="J977" s="101"/>
      <c r="K977" s="90">
        <v>4395516206</v>
      </c>
      <c r="L977" s="90">
        <f>IF(K977/1024 &gt;1,K977/1024," ")</f>
        <v>4292496.294921875</v>
      </c>
      <c r="M977" s="90">
        <f>IF(K977/1048576 &gt;1,K977/1048576," ")</f>
        <v>4191.8909130096436</v>
      </c>
      <c r="N977" s="91">
        <f>IF(K977&gt;999999999,K977/1073741824," ")</f>
        <v>4.09364346973598</v>
      </c>
      <c r="O977" s="194" t="s">
        <v>18384</v>
      </c>
      <c r="P977" s="197" t="s">
        <v>19390</v>
      </c>
    </row>
    <row r="978" spans="2:16" ht="20.100000000000001" customHeight="1" x14ac:dyDescent="0.3">
      <c r="B978" s="101">
        <v>968</v>
      </c>
      <c r="C978" s="20" t="s">
        <v>35204</v>
      </c>
      <c r="D978" s="157" t="s">
        <v>7919</v>
      </c>
      <c r="E978" s="36" t="s">
        <v>11235</v>
      </c>
      <c r="F978" s="81">
        <v>6</v>
      </c>
      <c r="G978" s="13" t="s">
        <v>704</v>
      </c>
      <c r="H978" s="13" t="s">
        <v>5916</v>
      </c>
      <c r="I978" s="79">
        <v>1947</v>
      </c>
      <c r="J978" s="79"/>
      <c r="K978" s="73">
        <v>2056780165</v>
      </c>
      <c r="L978" s="90">
        <f>IF(K978/1024 &gt;1,K978/1024," ")</f>
        <v>2008574.3798828125</v>
      </c>
      <c r="M978" s="90">
        <f>IF(K978/1048576 &gt;1,K978/1048576," ")</f>
        <v>1961.4984178543091</v>
      </c>
      <c r="N978" s="91">
        <f>IF(K978&gt;999999999,K978/1073741824," ")</f>
        <v>1.9155257986858487</v>
      </c>
      <c r="O978" s="199" t="s">
        <v>17522</v>
      </c>
      <c r="P978" s="197" t="s">
        <v>19391</v>
      </c>
    </row>
    <row r="979" spans="2:16" ht="20.100000000000001" customHeight="1" x14ac:dyDescent="0.3">
      <c r="B979" s="101">
        <v>969</v>
      </c>
      <c r="C979" s="103" t="s">
        <v>35205</v>
      </c>
      <c r="D979" s="161" t="s">
        <v>7338</v>
      </c>
      <c r="E979" s="36" t="s">
        <v>11236</v>
      </c>
      <c r="F979" s="99">
        <v>4.2</v>
      </c>
      <c r="G979" s="99"/>
      <c r="H979" s="105" t="s">
        <v>4081</v>
      </c>
      <c r="I979" s="101">
        <v>2015</v>
      </c>
      <c r="J979" s="101"/>
      <c r="K979" s="90">
        <v>3992613464</v>
      </c>
      <c r="L979" s="90">
        <f>IF(K979/1024 &gt;1,K979/1024," ")</f>
        <v>3899036.5859375</v>
      </c>
      <c r="M979" s="90">
        <f>IF(K979/1048576 &gt;1,K979/1048576," ")</f>
        <v>3807.6529159545898</v>
      </c>
      <c r="N979" s="91">
        <f>IF(K979&gt;999999999,K979/1073741824," ")</f>
        <v>3.7184110507369041</v>
      </c>
      <c r="O979" s="194" t="s">
        <v>18385</v>
      </c>
      <c r="P979" s="197" t="s">
        <v>19392</v>
      </c>
    </row>
    <row r="980" spans="2:16" ht="20.100000000000001" customHeight="1" x14ac:dyDescent="0.3">
      <c r="B980" s="101">
        <v>970</v>
      </c>
      <c r="C980" s="102" t="s">
        <v>35206</v>
      </c>
      <c r="D980" s="159" t="s">
        <v>334</v>
      </c>
      <c r="E980" s="36" t="s">
        <v>11237</v>
      </c>
      <c r="F980" s="104">
        <v>6.6</v>
      </c>
      <c r="G980" s="94" t="s">
        <v>704</v>
      </c>
      <c r="H980" s="94" t="s">
        <v>3745</v>
      </c>
      <c r="I980" s="94">
        <v>2002</v>
      </c>
      <c r="J980" s="94"/>
      <c r="K980" s="90">
        <v>3546732864</v>
      </c>
      <c r="L980" s="90">
        <f>IF(K980/1024 &gt;1,K980/1024," ")</f>
        <v>3463606.3125</v>
      </c>
      <c r="M980" s="90">
        <f>IF(K980/1048576 &gt;1,K980/1048576," ")</f>
        <v>3382.4280395507813</v>
      </c>
      <c r="N980" s="91">
        <f>IF(K980&gt;999999999,K980/1073741824," ")</f>
        <v>3.3031523823738098</v>
      </c>
      <c r="O980" s="194" t="s">
        <v>18386</v>
      </c>
      <c r="P980" s="197" t="s">
        <v>19393</v>
      </c>
    </row>
    <row r="981" spans="2:16" ht="20.100000000000001" customHeight="1" x14ac:dyDescent="0.3">
      <c r="B981" s="101">
        <v>971</v>
      </c>
      <c r="C981" s="7" t="s">
        <v>35207</v>
      </c>
      <c r="D981" s="177" t="s">
        <v>8369</v>
      </c>
      <c r="E981" s="36" t="s">
        <v>11238</v>
      </c>
      <c r="F981" s="81">
        <v>5.4</v>
      </c>
      <c r="G981" s="13" t="s">
        <v>704</v>
      </c>
      <c r="H981" s="13" t="s">
        <v>5733</v>
      </c>
      <c r="I981" s="79">
        <v>2004</v>
      </c>
      <c r="J981" s="79"/>
      <c r="K981" s="73">
        <v>2975731712</v>
      </c>
      <c r="L981" s="90">
        <f>IF(K981/1024 &gt;1,K981/1024," ")</f>
        <v>2905988</v>
      </c>
      <c r="M981" s="90">
        <f>IF(K981/1048576 &gt;1,K981/1048576," ")</f>
        <v>2837.87890625</v>
      </c>
      <c r="N981" s="91">
        <f>IF(K981&gt;999999999,K981/1073741824," ")</f>
        <v>2.7713661193847656</v>
      </c>
      <c r="O981" s="194" t="s">
        <v>18387</v>
      </c>
      <c r="P981" s="197" t="s">
        <v>19394</v>
      </c>
    </row>
    <row r="982" spans="2:16" ht="20.100000000000001" customHeight="1" x14ac:dyDescent="0.3">
      <c r="B982" s="101">
        <v>972</v>
      </c>
      <c r="C982" s="20" t="s">
        <v>35208</v>
      </c>
      <c r="D982" s="157" t="s">
        <v>8773</v>
      </c>
      <c r="E982" s="36" t="s">
        <v>11239</v>
      </c>
      <c r="F982" s="81">
        <v>6</v>
      </c>
      <c r="G982" s="13" t="s">
        <v>704</v>
      </c>
      <c r="H982" s="13" t="s">
        <v>3757</v>
      </c>
      <c r="I982" s="79">
        <v>2019</v>
      </c>
      <c r="J982" s="79"/>
      <c r="K982" s="73">
        <v>5101346816</v>
      </c>
      <c r="L982" s="90">
        <f>IF(K982/1024 &gt;1,K982/1024," ")</f>
        <v>4981784</v>
      </c>
      <c r="M982" s="90">
        <f>IF(K982/1048576 &gt;1,K982/1048576," ")</f>
        <v>4865.0234375</v>
      </c>
      <c r="N982" s="91">
        <f>IF(K982&gt;999999999,K982/1073741824," ")</f>
        <v>4.7509994506835938</v>
      </c>
      <c r="O982" s="194" t="s">
        <v>18388</v>
      </c>
      <c r="P982" s="197" t="s">
        <v>19395</v>
      </c>
    </row>
    <row r="983" spans="2:16" ht="20.100000000000001" customHeight="1" x14ac:dyDescent="0.3">
      <c r="B983" s="101">
        <v>973</v>
      </c>
      <c r="C983" s="28" t="s">
        <v>39945</v>
      </c>
      <c r="D983" s="159" t="s">
        <v>5372</v>
      </c>
      <c r="E983" s="36" t="s">
        <v>14736</v>
      </c>
      <c r="F983" s="104">
        <v>5.4</v>
      </c>
      <c r="G983" s="101" t="s">
        <v>704</v>
      </c>
      <c r="H983" s="101" t="s">
        <v>4423</v>
      </c>
      <c r="I983" s="101">
        <v>1989</v>
      </c>
      <c r="J983" s="101"/>
      <c r="K983" s="90">
        <v>4621117939</v>
      </c>
      <c r="L983" s="90">
        <f>IF(K983/1024 &gt;1,K983/1024," ")</f>
        <v>4512810.4873046875</v>
      </c>
      <c r="M983" s="90">
        <f>IF(K983/1048576 &gt;1,K983/1048576," ")</f>
        <v>4407.0414915084839</v>
      </c>
      <c r="N983" s="91">
        <f>IF(K983&gt;999999999,K983/1073741824," ")</f>
        <v>4.3037514565512538</v>
      </c>
      <c r="O983" s="194" t="s">
        <v>25381</v>
      </c>
      <c r="P983" s="197" t="s">
        <v>25382</v>
      </c>
    </row>
    <row r="984" spans="2:16" ht="20.100000000000001" customHeight="1" x14ac:dyDescent="0.3">
      <c r="B984" s="101">
        <v>974</v>
      </c>
      <c r="C984" s="102" t="s">
        <v>35209</v>
      </c>
      <c r="D984" s="159" t="s">
        <v>1428</v>
      </c>
      <c r="E984" s="36" t="s">
        <v>11240</v>
      </c>
      <c r="F984" s="104">
        <v>8</v>
      </c>
      <c r="G984" s="94" t="s">
        <v>704</v>
      </c>
      <c r="H984" s="101" t="s">
        <v>3740</v>
      </c>
      <c r="I984" s="94">
        <v>1974</v>
      </c>
      <c r="J984" s="94"/>
      <c r="K984" s="90">
        <v>5254007588</v>
      </c>
      <c r="L984" s="90">
        <f>IF(K984/1024 &gt;1,K984/1024," ")</f>
        <v>5130866.78515625</v>
      </c>
      <c r="M984" s="90">
        <f>IF(K984/1048576 &gt;1,K984/1048576," ")</f>
        <v>5010.6120948791504</v>
      </c>
      <c r="N984" s="91">
        <f>IF(K984&gt;999999999,K984/1073741824," ")</f>
        <v>4.8931758739054203</v>
      </c>
      <c r="O984" s="194" t="s">
        <v>18389</v>
      </c>
      <c r="P984" s="197" t="s">
        <v>19396</v>
      </c>
    </row>
    <row r="985" spans="2:16" ht="20.100000000000001" customHeight="1" x14ac:dyDescent="0.3">
      <c r="B985" s="101">
        <v>975</v>
      </c>
      <c r="C985" s="12" t="s">
        <v>35210</v>
      </c>
      <c r="D985" s="160" t="s">
        <v>4519</v>
      </c>
      <c r="E985" s="36" t="s">
        <v>11241</v>
      </c>
      <c r="F985" s="104">
        <v>5.0999999999999996</v>
      </c>
      <c r="G985" s="101"/>
      <c r="H985" s="101" t="s">
        <v>3744</v>
      </c>
      <c r="I985" s="101">
        <v>2012</v>
      </c>
      <c r="J985" s="101"/>
      <c r="K985" s="90">
        <v>4469298294</v>
      </c>
      <c r="L985" s="90">
        <f>IF(K985/1024 &gt;1,K985/1024," ")</f>
        <v>4364549.115234375</v>
      </c>
      <c r="M985" s="90">
        <f>IF(K985/1048576 &gt;1,K985/1048576," ")</f>
        <v>4262.2549953460693</v>
      </c>
      <c r="N985" s="91">
        <f>IF(K985&gt;999999999,K985/1073741824," ")</f>
        <v>4.1623583938926458</v>
      </c>
      <c r="O985" s="194" t="s">
        <v>18390</v>
      </c>
      <c r="P985" s="197" t="s">
        <v>19397</v>
      </c>
    </row>
    <row r="986" spans="2:16" ht="20.100000000000001" customHeight="1" x14ac:dyDescent="0.3">
      <c r="B986" s="101">
        <v>976</v>
      </c>
      <c r="C986" s="74" t="s">
        <v>35211</v>
      </c>
      <c r="D986" s="157" t="s">
        <v>7796</v>
      </c>
      <c r="E986" s="36" t="s">
        <v>11242</v>
      </c>
      <c r="F986" s="131">
        <v>4.7</v>
      </c>
      <c r="G986" s="13" t="s">
        <v>704</v>
      </c>
      <c r="H986" s="13" t="s">
        <v>5892</v>
      </c>
      <c r="I986" s="133">
        <v>2017</v>
      </c>
      <c r="J986" s="74"/>
      <c r="K986" s="73">
        <v>5284879646</v>
      </c>
      <c r="L986" s="90">
        <f>IF(K986/1024 &gt;1,K986/1024," ")</f>
        <v>5161015.279296875</v>
      </c>
      <c r="M986" s="90">
        <f>IF(K986/1048576 &gt;1,K986/1048576," ")</f>
        <v>5040.0539836883545</v>
      </c>
      <c r="N986" s="91">
        <f>IF(K986&gt;999999999,K986/1073741824," ")</f>
        <v>4.9219277184456587</v>
      </c>
      <c r="O986" s="194" t="s">
        <v>18391</v>
      </c>
      <c r="P986" s="197" t="s">
        <v>19398</v>
      </c>
    </row>
    <row r="987" spans="2:16" ht="20.100000000000001" customHeight="1" x14ac:dyDescent="0.3">
      <c r="B987" s="101">
        <v>977</v>
      </c>
      <c r="C987" s="109" t="s">
        <v>35212</v>
      </c>
      <c r="D987" s="160" t="s">
        <v>5796</v>
      </c>
      <c r="E987" s="36" t="s">
        <v>11243</v>
      </c>
      <c r="F987" s="104">
        <v>6.2</v>
      </c>
      <c r="G987" s="101" t="s">
        <v>704</v>
      </c>
      <c r="H987" s="101" t="s">
        <v>3757</v>
      </c>
      <c r="I987" s="101">
        <v>1970</v>
      </c>
      <c r="J987" s="101"/>
      <c r="K987" s="90">
        <v>4391643089</v>
      </c>
      <c r="L987" s="90">
        <f>IF(K987/1024 &gt;1,K987/1024," ")</f>
        <v>4288713.9541015625</v>
      </c>
      <c r="M987" s="90">
        <f>IF(K987/1048576 &gt;1,K987/1048576," ")</f>
        <v>4188.1972208023071</v>
      </c>
      <c r="N987" s="91">
        <f>IF(K987&gt;999999999,K987/1073741824," ")</f>
        <v>4.0900363484397531</v>
      </c>
      <c r="O987" s="199" t="s">
        <v>17522</v>
      </c>
      <c r="P987" s="197" t="s">
        <v>19399</v>
      </c>
    </row>
    <row r="988" spans="2:16" ht="20.100000000000001" customHeight="1" x14ac:dyDescent="0.3">
      <c r="B988" s="101">
        <v>978</v>
      </c>
      <c r="C988" s="102" t="s">
        <v>35213</v>
      </c>
      <c r="D988" s="159" t="s">
        <v>253</v>
      </c>
      <c r="E988" s="36" t="s">
        <v>11245</v>
      </c>
      <c r="F988" s="104">
        <v>5.6</v>
      </c>
      <c r="G988" s="101" t="s">
        <v>704</v>
      </c>
      <c r="H988" s="101" t="s">
        <v>3745</v>
      </c>
      <c r="I988" s="94">
        <v>2009</v>
      </c>
      <c r="J988" s="94"/>
      <c r="K988" s="90">
        <v>2695078467</v>
      </c>
      <c r="L988" s="90">
        <f>IF(K988/1024 &gt;1,K988/1024," ")</f>
        <v>2631912.5654296875</v>
      </c>
      <c r="M988" s="90">
        <f>IF(K988/1048576 &gt;1,K988/1048576," ")</f>
        <v>2570.2271146774292</v>
      </c>
      <c r="N988" s="91">
        <f>IF(K988&gt;999999999,K988/1073741824," ")</f>
        <v>2.509987416677177</v>
      </c>
      <c r="O988" s="194" t="s">
        <v>18393</v>
      </c>
      <c r="P988" s="197" t="s">
        <v>19401</v>
      </c>
    </row>
    <row r="989" spans="2:16" ht="20.100000000000001" customHeight="1" x14ac:dyDescent="0.3">
      <c r="B989" s="101">
        <v>979</v>
      </c>
      <c r="C989" s="109" t="s">
        <v>35214</v>
      </c>
      <c r="D989" s="160" t="s">
        <v>396</v>
      </c>
      <c r="E989" s="36" t="s">
        <v>11246</v>
      </c>
      <c r="F989" s="104">
        <v>6.8</v>
      </c>
      <c r="G989" s="13" t="s">
        <v>704</v>
      </c>
      <c r="H989" s="13" t="s">
        <v>5892</v>
      </c>
      <c r="I989" s="101">
        <v>2000</v>
      </c>
      <c r="J989" s="101"/>
      <c r="K989" s="73">
        <v>3073953792</v>
      </c>
      <c r="L989" s="90">
        <f>IF(K989/1024 &gt;1,K989/1024," ")</f>
        <v>3001908</v>
      </c>
      <c r="M989" s="90">
        <f>IF(K989/1048576 &gt;1,K989/1048576," ")</f>
        <v>2931.55078125</v>
      </c>
      <c r="N989" s="91">
        <f>IF(K989&gt;999999999,K989/1073741824," ")</f>
        <v>2.8628425598144531</v>
      </c>
      <c r="O989" s="194" t="s">
        <v>18394</v>
      </c>
      <c r="P989" s="197" t="s">
        <v>19402</v>
      </c>
    </row>
    <row r="990" spans="2:16" ht="20.100000000000001" customHeight="1" x14ac:dyDescent="0.3">
      <c r="B990" s="101">
        <v>980</v>
      </c>
      <c r="C990" s="109" t="s">
        <v>35215</v>
      </c>
      <c r="D990" s="160" t="s">
        <v>3260</v>
      </c>
      <c r="E990" s="36" t="s">
        <v>11247</v>
      </c>
      <c r="F990" s="104">
        <v>6.1</v>
      </c>
      <c r="G990" s="101" t="s">
        <v>704</v>
      </c>
      <c r="H990" s="101" t="s">
        <v>3762</v>
      </c>
      <c r="I990" s="101">
        <v>1983</v>
      </c>
      <c r="J990" s="101"/>
      <c r="K990" s="90">
        <v>4296509843</v>
      </c>
      <c r="L990" s="90">
        <f>IF(K990/1024 &gt;1,K990/1024," ")</f>
        <v>4195810.3935546875</v>
      </c>
      <c r="M990" s="90">
        <f>IF(K990/1048576 &gt;1,K990/1048576," ")</f>
        <v>4097.4710874557495</v>
      </c>
      <c r="N990" s="91">
        <f>IF(K990&gt;999999999,K990/1073741824," ")</f>
        <v>4.0014366088435054</v>
      </c>
      <c r="O990" s="194" t="s">
        <v>18395</v>
      </c>
      <c r="P990" s="197" t="s">
        <v>19403</v>
      </c>
    </row>
    <row r="991" spans="2:16" ht="20.100000000000001" customHeight="1" x14ac:dyDescent="0.3">
      <c r="B991" s="101">
        <v>981</v>
      </c>
      <c r="C991" s="109" t="s">
        <v>35216</v>
      </c>
      <c r="D991" s="159" t="s">
        <v>3016</v>
      </c>
      <c r="E991" s="36" t="s">
        <v>11249</v>
      </c>
      <c r="F991" s="104">
        <v>6.1</v>
      </c>
      <c r="G991" s="101" t="s">
        <v>704</v>
      </c>
      <c r="H991" s="101" t="s">
        <v>3783</v>
      </c>
      <c r="I991" s="94">
        <v>2012</v>
      </c>
      <c r="J991" s="94"/>
      <c r="K991" s="108">
        <v>3102332525</v>
      </c>
      <c r="L991" s="90">
        <f>IF(K991/1024 &gt;1,K991/1024," ")</f>
        <v>3029621.6064453125</v>
      </c>
      <c r="M991" s="90">
        <f>IF(K991/1048576 &gt;1,K991/1048576," ")</f>
        <v>2958.6148500442505</v>
      </c>
      <c r="N991" s="91">
        <f>IF(K991&gt;999999999,K991/1073741824," ")</f>
        <v>2.8892723144963384</v>
      </c>
      <c r="O991" s="194" t="s">
        <v>18396</v>
      </c>
      <c r="P991" s="197" t="s">
        <v>19405</v>
      </c>
    </row>
    <row r="992" spans="2:16" ht="20.100000000000001" customHeight="1" x14ac:dyDescent="0.3">
      <c r="B992" s="101">
        <v>982</v>
      </c>
      <c r="C992" s="12" t="s">
        <v>35032</v>
      </c>
      <c r="D992" s="160" t="s">
        <v>315</v>
      </c>
      <c r="E992" s="36" t="s">
        <v>11250</v>
      </c>
      <c r="F992" s="104">
        <v>4.2</v>
      </c>
      <c r="G992" s="94"/>
      <c r="H992" s="94" t="s">
        <v>4106</v>
      </c>
      <c r="I992" s="101">
        <v>2007</v>
      </c>
      <c r="J992" s="101"/>
      <c r="K992" s="90">
        <v>824659968</v>
      </c>
      <c r="L992" s="90">
        <f>IF(K992/1024 &gt;1,K992/1024," ")</f>
        <v>805332</v>
      </c>
      <c r="M992" s="90">
        <f>IF(K992/1048576 &gt;1,K992/1048576," ")</f>
        <v>786.45703125</v>
      </c>
      <c r="N992" s="91" t="str">
        <f>IF(K992&gt;999999999,K992/1073741824," ")</f>
        <v xml:space="preserve"> </v>
      </c>
      <c r="O992" s="194" t="s">
        <v>18397</v>
      </c>
      <c r="P992" s="197" t="s">
        <v>19406</v>
      </c>
    </row>
    <row r="993" spans="2:16" ht="20.100000000000001" customHeight="1" x14ac:dyDescent="0.3">
      <c r="B993" s="101">
        <v>983</v>
      </c>
      <c r="C993" s="109" t="s">
        <v>35217</v>
      </c>
      <c r="D993" s="160" t="s">
        <v>3972</v>
      </c>
      <c r="E993" s="36" t="s">
        <v>11251</v>
      </c>
      <c r="F993" s="104">
        <v>7.6</v>
      </c>
      <c r="G993" s="101"/>
      <c r="H993" s="101" t="s">
        <v>3967</v>
      </c>
      <c r="I993" s="101">
        <v>1994</v>
      </c>
      <c r="J993" s="101"/>
      <c r="K993" s="90">
        <v>1572095020</v>
      </c>
      <c r="L993" s="90">
        <f>IF(K993/1024 &gt;1,K993/1024," ")</f>
        <v>1535249.04296875</v>
      </c>
      <c r="M993" s="90">
        <f>IF(K993/1048576 &gt;1,K993/1048576," ")</f>
        <v>1499.2666435241699</v>
      </c>
      <c r="N993" s="91">
        <f>IF(K993&gt;999999999,K993/1073741824," ")</f>
        <v>1.4641275815665722</v>
      </c>
      <c r="O993" s="194" t="s">
        <v>18398</v>
      </c>
      <c r="P993" s="197" t="s">
        <v>19407</v>
      </c>
    </row>
    <row r="994" spans="2:16" ht="20.100000000000001" customHeight="1" x14ac:dyDescent="0.3">
      <c r="B994" s="101">
        <v>984</v>
      </c>
      <c r="C994" s="20" t="s">
        <v>35218</v>
      </c>
      <c r="D994" s="157" t="s">
        <v>7845</v>
      </c>
      <c r="E994" s="36" t="s">
        <v>11252</v>
      </c>
      <c r="F994" s="81">
        <v>5.4</v>
      </c>
      <c r="G994" s="13" t="s">
        <v>704</v>
      </c>
      <c r="H994" s="13" t="s">
        <v>5878</v>
      </c>
      <c r="I994" s="79">
        <v>2017</v>
      </c>
      <c r="J994" s="79"/>
      <c r="K994" s="73">
        <v>4940515583</v>
      </c>
      <c r="L994" s="90">
        <f>IF(K994/1024 &gt;1,K994/1024," ")</f>
        <v>4824722.2490234375</v>
      </c>
      <c r="M994" s="90">
        <f>IF(K994/1048576 &gt;1,K994/1048576," ")</f>
        <v>4711.6428213119507</v>
      </c>
      <c r="N994" s="91">
        <f>IF(K994&gt;999999999,K994/1073741824," ")</f>
        <v>4.6012136926874518</v>
      </c>
      <c r="O994" s="194" t="s">
        <v>18399</v>
      </c>
      <c r="P994" s="197" t="s">
        <v>19408</v>
      </c>
    </row>
    <row r="995" spans="2:16" ht="20.100000000000001" customHeight="1" x14ac:dyDescent="0.3">
      <c r="B995" s="101">
        <v>985</v>
      </c>
      <c r="C995" s="125" t="s">
        <v>35219</v>
      </c>
      <c r="D995" s="160" t="s">
        <v>5361</v>
      </c>
      <c r="E995" s="36" t="s">
        <v>11253</v>
      </c>
      <c r="F995" s="104">
        <v>7.5</v>
      </c>
      <c r="G995" s="101" t="s">
        <v>704</v>
      </c>
      <c r="H995" s="101" t="s">
        <v>3927</v>
      </c>
      <c r="I995" s="101">
        <v>1948</v>
      </c>
      <c r="J995" s="101"/>
      <c r="K995" s="90">
        <v>3392941758</v>
      </c>
      <c r="L995" s="90">
        <f>IF(K995/1024 &gt;1,K995/1024," ")</f>
        <v>3313419.685546875</v>
      </c>
      <c r="M995" s="90">
        <f>IF(K995/1048576 &gt;1,K995/1048576," ")</f>
        <v>3235.7614116668701</v>
      </c>
      <c r="N995" s="91">
        <f>IF(K995&gt;999999999,K995/1073741824," ")</f>
        <v>3.1599232535809278</v>
      </c>
      <c r="O995" s="199" t="s">
        <v>17522</v>
      </c>
      <c r="P995" s="197" t="s">
        <v>19409</v>
      </c>
    </row>
    <row r="996" spans="2:16" ht="20.100000000000001" customHeight="1" x14ac:dyDescent="0.3">
      <c r="B996" s="101">
        <v>986</v>
      </c>
      <c r="C996" s="12" t="s">
        <v>35220</v>
      </c>
      <c r="D996" s="157" t="s">
        <v>9058</v>
      </c>
      <c r="E996" s="36" t="s">
        <v>11254</v>
      </c>
      <c r="F996" s="81">
        <v>5</v>
      </c>
      <c r="G996" s="13" t="s">
        <v>704</v>
      </c>
      <c r="H996" s="13" t="s">
        <v>3740</v>
      </c>
      <c r="I996" s="79">
        <v>2020</v>
      </c>
      <c r="J996" s="74"/>
      <c r="K996" s="73">
        <v>3312246784</v>
      </c>
      <c r="L996" s="90">
        <f>IF(K996/1024 &gt;1,K996/1024," ")</f>
        <v>3234616</v>
      </c>
      <c r="M996" s="90">
        <f>IF(K996/1048576 &gt;1,K996/1048576," ")</f>
        <v>3158.8046875</v>
      </c>
      <c r="N996" s="91">
        <f>IF(K996&gt;999999999,K996/1073741824," ")</f>
        <v>3.0847702026367188</v>
      </c>
      <c r="O996" s="194" t="s">
        <v>18400</v>
      </c>
      <c r="P996" s="197" t="s">
        <v>19410</v>
      </c>
    </row>
    <row r="997" spans="2:16" ht="20.100000000000001" customHeight="1" x14ac:dyDescent="0.3">
      <c r="B997" s="101">
        <v>987</v>
      </c>
      <c r="C997" s="109" t="s">
        <v>35221</v>
      </c>
      <c r="D997" s="160" t="s">
        <v>1954</v>
      </c>
      <c r="E997" s="36" t="s">
        <v>11255</v>
      </c>
      <c r="F997" s="104">
        <v>6.9</v>
      </c>
      <c r="G997" s="99" t="s">
        <v>704</v>
      </c>
      <c r="H997" s="105" t="s">
        <v>5878</v>
      </c>
      <c r="I997" s="94">
        <v>1999</v>
      </c>
      <c r="J997" s="94"/>
      <c r="K997" s="90">
        <v>5170636060</v>
      </c>
      <c r="L997" s="90">
        <f>IF(K997/1024 &gt;1,K997/1024," ")</f>
        <v>5049449.27734375</v>
      </c>
      <c r="M997" s="90">
        <f>IF(K997/1048576 &gt;1,K997/1048576," ")</f>
        <v>4931.1028099060059</v>
      </c>
      <c r="N997" s="91">
        <f>IF(K997&gt;999999999,K997/1073741824," ")</f>
        <v>4.8155300877988338</v>
      </c>
      <c r="O997" s="194" t="s">
        <v>18401</v>
      </c>
      <c r="P997" s="197" t="s">
        <v>19411</v>
      </c>
    </row>
    <row r="998" spans="2:16" ht="20.100000000000001" customHeight="1" x14ac:dyDescent="0.3">
      <c r="B998" s="101">
        <v>988</v>
      </c>
      <c r="C998" s="103" t="s">
        <v>35222</v>
      </c>
      <c r="D998" s="168" t="s">
        <v>6722</v>
      </c>
      <c r="E998" s="36" t="s">
        <v>11256</v>
      </c>
      <c r="F998" s="99">
        <v>6.1</v>
      </c>
      <c r="G998" s="99"/>
      <c r="H998" s="101" t="s">
        <v>5878</v>
      </c>
      <c r="I998" s="101">
        <v>2016</v>
      </c>
      <c r="J998" s="115"/>
      <c r="K998" s="90">
        <v>5008885196</v>
      </c>
      <c r="L998" s="90">
        <f>IF(K998/1024 &gt;1,K998/1024," ")</f>
        <v>4891489.44921875</v>
      </c>
      <c r="M998" s="90">
        <f>IF(K998/1048576 &gt;1,K998/1048576," ")</f>
        <v>4776.8451652526855</v>
      </c>
      <c r="N998" s="91">
        <f>IF(K998&gt;999999999,K998/1073741824," ")</f>
        <v>4.6648878566920757</v>
      </c>
      <c r="O998" s="194" t="s">
        <v>17614</v>
      </c>
      <c r="P998" s="197" t="s">
        <v>19412</v>
      </c>
    </row>
    <row r="999" spans="2:16" ht="20.100000000000001" customHeight="1" x14ac:dyDescent="0.3">
      <c r="B999" s="101">
        <v>989</v>
      </c>
      <c r="C999" s="28" t="s">
        <v>35223</v>
      </c>
      <c r="D999" s="167" t="s">
        <v>9109</v>
      </c>
      <c r="E999" s="36" t="s">
        <v>9172</v>
      </c>
      <c r="F999" s="99">
        <v>6.2</v>
      </c>
      <c r="G999" s="13" t="s">
        <v>704</v>
      </c>
      <c r="H999" s="13" t="s">
        <v>4349</v>
      </c>
      <c r="I999" s="101">
        <v>2019</v>
      </c>
      <c r="J999" s="101"/>
      <c r="K999" s="90">
        <v>4265291776</v>
      </c>
      <c r="L999" s="90">
        <f>IF(K999/1024 &gt;1,K999/1024," ")</f>
        <v>4165324</v>
      </c>
      <c r="M999" s="90">
        <f>IF(K999/1048576 &gt;1,K999/1048576," ")</f>
        <v>4067.69921875</v>
      </c>
      <c r="N999" s="91">
        <f>IF(K999&gt;999999999,K999/1073741824," ")</f>
        <v>3.9723625183105469</v>
      </c>
      <c r="O999" s="194" t="s">
        <v>31686</v>
      </c>
      <c r="P999" s="197" t="s">
        <v>31610</v>
      </c>
    </row>
    <row r="1000" spans="2:16" ht="20.100000000000001" customHeight="1" x14ac:dyDescent="0.3">
      <c r="B1000" s="101">
        <v>990</v>
      </c>
      <c r="C1000" s="111" t="s">
        <v>35224</v>
      </c>
      <c r="D1000" s="161" t="s">
        <v>6327</v>
      </c>
      <c r="E1000" s="36" t="s">
        <v>11257</v>
      </c>
      <c r="F1000" s="99">
        <v>6.8</v>
      </c>
      <c r="G1000" s="99" t="s">
        <v>704</v>
      </c>
      <c r="H1000" s="105" t="s">
        <v>5892</v>
      </c>
      <c r="I1000" s="101">
        <v>1960</v>
      </c>
      <c r="J1000" s="101"/>
      <c r="K1000" s="90">
        <v>4854282057</v>
      </c>
      <c r="L1000" s="90">
        <f>IF(K1000/1024 &gt;1,K1000/1024," ")</f>
        <v>4740509.8212890625</v>
      </c>
      <c r="M1000" s="90">
        <f>IF(K1000/1048576 &gt;1,K1000/1048576," ")</f>
        <v>4629.4041223526001</v>
      </c>
      <c r="N1000" s="91">
        <f>IF(K1000&gt;999999999,K1000/1073741824," ")</f>
        <v>4.520902463234961</v>
      </c>
      <c r="O1000" s="194" t="s">
        <v>18402</v>
      </c>
      <c r="P1000" s="197" t="s">
        <v>19413</v>
      </c>
    </row>
    <row r="1001" spans="2:16" ht="20.100000000000001" customHeight="1" x14ac:dyDescent="0.3">
      <c r="B1001" s="101">
        <v>991</v>
      </c>
      <c r="C1001" s="12" t="s">
        <v>43068</v>
      </c>
      <c r="D1001" s="261" t="s">
        <v>43065</v>
      </c>
      <c r="E1001" s="36" t="s">
        <v>43066</v>
      </c>
      <c r="F1001" s="81">
        <v>7.3</v>
      </c>
      <c r="G1001" s="13"/>
      <c r="H1001" s="13" t="s">
        <v>3756</v>
      </c>
      <c r="I1001" s="79">
        <v>2022</v>
      </c>
      <c r="J1001" s="79"/>
      <c r="K1001" s="73">
        <v>2134589440</v>
      </c>
      <c r="L1001" s="90">
        <f>IF(K1001/1024 &gt;1,K1001/1024," ")</f>
        <v>2084560</v>
      </c>
      <c r="M1001" s="90">
        <f>IF(K1001/1048576 &gt;1,K1001/1048576," ")</f>
        <v>2035.703125</v>
      </c>
      <c r="N1001" s="91">
        <f>IF(K1001&gt;999999999,K1001/1073741824," ")</f>
        <v>1.9879913330078125</v>
      </c>
      <c r="O1001" s="223" t="s">
        <v>21723</v>
      </c>
      <c r="P1001" s="198" t="s">
        <v>43067</v>
      </c>
    </row>
    <row r="1002" spans="2:16" ht="20.100000000000001" customHeight="1" x14ac:dyDescent="0.3">
      <c r="B1002" s="101">
        <v>992</v>
      </c>
      <c r="C1002" s="102" t="s">
        <v>35225</v>
      </c>
      <c r="D1002" s="159" t="s">
        <v>5313</v>
      </c>
      <c r="E1002" s="36" t="s">
        <v>11258</v>
      </c>
      <c r="F1002" s="104">
        <v>4.3</v>
      </c>
      <c r="G1002" s="101" t="s">
        <v>704</v>
      </c>
      <c r="H1002" s="101" t="s">
        <v>3774</v>
      </c>
      <c r="I1002" s="101">
        <v>1969</v>
      </c>
      <c r="J1002" s="101"/>
      <c r="K1002" s="90">
        <v>4665737390</v>
      </c>
      <c r="L1002" s="90">
        <f>IF(K1002/1024 &gt;1,K1002/1024," ")</f>
        <v>4556384.169921875</v>
      </c>
      <c r="M1002" s="90">
        <f>IF(K1002/1048576 &gt;1,K1002/1048576," ")</f>
        <v>4449.5939159393311</v>
      </c>
      <c r="N1002" s="91">
        <f>IF(K1002&gt;999999999,K1002/1073741824," ")</f>
        <v>4.345306558534503</v>
      </c>
      <c r="O1002" s="194" t="s">
        <v>18403</v>
      </c>
      <c r="P1002" s="197" t="s">
        <v>19414</v>
      </c>
    </row>
    <row r="1003" spans="2:16" ht="20.100000000000001" customHeight="1" x14ac:dyDescent="0.3">
      <c r="B1003" s="101">
        <v>993</v>
      </c>
      <c r="C1003" s="12" t="s">
        <v>35033</v>
      </c>
      <c r="D1003" s="160" t="s">
        <v>316</v>
      </c>
      <c r="E1003" s="36" t="s">
        <v>11259</v>
      </c>
      <c r="F1003" s="104">
        <v>7.2</v>
      </c>
      <c r="G1003" s="94"/>
      <c r="H1003" s="94" t="s">
        <v>4107</v>
      </c>
      <c r="I1003" s="101">
        <v>1943</v>
      </c>
      <c r="J1003" s="116"/>
      <c r="K1003" s="90">
        <v>688828416</v>
      </c>
      <c r="L1003" s="90">
        <f>IF(K1003/1024 &gt;1,K1003/1024," ")</f>
        <v>672684</v>
      </c>
      <c r="M1003" s="90">
        <f>IF(K1003/1048576 &gt;1,K1003/1048576," ")</f>
        <v>656.91796875</v>
      </c>
      <c r="N1003" s="91" t="str">
        <f>IF(K1003&gt;999999999,K1003/1073741824," ")</f>
        <v xml:space="preserve"> </v>
      </c>
      <c r="O1003" s="194" t="s">
        <v>18404</v>
      </c>
      <c r="P1003" s="197" t="s">
        <v>19415</v>
      </c>
    </row>
    <row r="1004" spans="2:16" ht="20.100000000000001" customHeight="1" x14ac:dyDescent="0.3">
      <c r="B1004" s="101">
        <v>994</v>
      </c>
      <c r="C1004" s="109" t="s">
        <v>35226</v>
      </c>
      <c r="D1004" s="160" t="s">
        <v>317</v>
      </c>
      <c r="E1004" s="36" t="s">
        <v>11262</v>
      </c>
      <c r="F1004" s="104">
        <v>7.3</v>
      </c>
      <c r="G1004" s="94" t="s">
        <v>704</v>
      </c>
      <c r="H1004" s="94" t="s">
        <v>3737</v>
      </c>
      <c r="I1004" s="101">
        <v>2005</v>
      </c>
      <c r="J1004" s="101"/>
      <c r="K1004" s="108">
        <v>3213180269</v>
      </c>
      <c r="L1004" s="90">
        <f>IF(K1004/1024 &gt;1,K1004/1024," ")</f>
        <v>3137871.3564453125</v>
      </c>
      <c r="M1004" s="90">
        <f>IF(K1004/1048576 &gt;1,K1004/1048576," ")</f>
        <v>3064.3274965286255</v>
      </c>
      <c r="N1004" s="91">
        <f>IF(K1004&gt;999999999,K1004/1073741824," ")</f>
        <v>2.9925073208287358</v>
      </c>
      <c r="O1004" s="194" t="s">
        <v>18407</v>
      </c>
      <c r="P1004" s="197" t="s">
        <v>19418</v>
      </c>
    </row>
    <row r="1005" spans="2:16" ht="20.100000000000001" customHeight="1" x14ac:dyDescent="0.3">
      <c r="B1005" s="101">
        <v>995</v>
      </c>
      <c r="C1005" s="12" t="s">
        <v>42553</v>
      </c>
      <c r="D1005" s="157" t="s">
        <v>7708</v>
      </c>
      <c r="E1005" s="254" t="s">
        <v>11264</v>
      </c>
      <c r="F1005" s="81">
        <v>3.7</v>
      </c>
      <c r="G1005" s="81"/>
      <c r="H1005" s="82" t="s">
        <v>5936</v>
      </c>
      <c r="I1005" s="79">
        <v>2016</v>
      </c>
      <c r="J1005" s="79"/>
      <c r="K1005" s="73">
        <v>2998557705</v>
      </c>
      <c r="L1005" s="90">
        <f>IF(K1005/1024 &gt;1,K1005/1024," ")</f>
        <v>2928279.0087890625</v>
      </c>
      <c r="M1005" s="90">
        <f>IF(K1005/1048576 &gt;1,K1005/1048576," ")</f>
        <v>2859.6474695205688</v>
      </c>
      <c r="N1005" s="91">
        <f>IF(K1005&gt;999999999,K1005/1073741824," ")</f>
        <v>2.7926244819536805</v>
      </c>
      <c r="O1005" s="194" t="s">
        <v>18409</v>
      </c>
      <c r="P1005" s="197" t="s">
        <v>19420</v>
      </c>
    </row>
    <row r="1006" spans="2:16" ht="20.100000000000001" customHeight="1" x14ac:dyDescent="0.3">
      <c r="B1006" s="101">
        <v>996</v>
      </c>
      <c r="C1006" s="109" t="s">
        <v>35227</v>
      </c>
      <c r="D1006" s="160" t="s">
        <v>1955</v>
      </c>
      <c r="E1006" s="254" t="s">
        <v>11265</v>
      </c>
      <c r="F1006" s="104">
        <v>8.3000000000000007</v>
      </c>
      <c r="G1006" s="94"/>
      <c r="H1006" s="94" t="s">
        <v>4108</v>
      </c>
      <c r="I1006" s="94">
        <v>1989</v>
      </c>
      <c r="J1006" s="94"/>
      <c r="K1006" s="90">
        <v>2556768245</v>
      </c>
      <c r="L1006" s="90">
        <f>IF(K1006/1024 &gt;1,K1006/1024," ")</f>
        <v>2496843.9892578125</v>
      </c>
      <c r="M1006" s="90">
        <f>IF(K1006/1048576 &gt;1,K1006/1048576," ")</f>
        <v>2438.3242082595825</v>
      </c>
      <c r="N1006" s="91">
        <f>IF(K1006&gt;999999999,K1006/1073741824," ")</f>
        <v>2.3811759846284986</v>
      </c>
      <c r="O1006" s="194" t="s">
        <v>18410</v>
      </c>
      <c r="P1006" s="197" t="s">
        <v>19421</v>
      </c>
    </row>
    <row r="1007" spans="2:16" ht="20.100000000000001" customHeight="1" x14ac:dyDescent="0.3">
      <c r="B1007" s="101">
        <v>997</v>
      </c>
      <c r="C1007" s="7" t="s">
        <v>35228</v>
      </c>
      <c r="D1007" s="159" t="s">
        <v>2704</v>
      </c>
      <c r="E1007" s="36" t="s">
        <v>11266</v>
      </c>
      <c r="F1007" s="104">
        <v>5.7</v>
      </c>
      <c r="G1007" s="101" t="s">
        <v>704</v>
      </c>
      <c r="H1007" s="101" t="s">
        <v>4091</v>
      </c>
      <c r="I1007" s="101">
        <v>2011</v>
      </c>
      <c r="J1007" s="101"/>
      <c r="K1007" s="90">
        <v>1959546362</v>
      </c>
      <c r="L1007" s="90">
        <f>IF(K1007/1024 &gt;1,K1007/1024," ")</f>
        <v>1913619.494140625</v>
      </c>
      <c r="M1007" s="90">
        <f>IF(K1007/1048576 &gt;1,K1007/1048576," ")</f>
        <v>1868.7690372467041</v>
      </c>
      <c r="N1007" s="91">
        <f>IF(K1007&gt;999999999,K1007/1073741824," ")</f>
        <v>1.8249697629362345</v>
      </c>
      <c r="O1007" s="194" t="s">
        <v>18411</v>
      </c>
      <c r="P1007" s="197" t="s">
        <v>19422</v>
      </c>
    </row>
    <row r="1008" spans="2:16" ht="20.100000000000001" customHeight="1" x14ac:dyDescent="0.3">
      <c r="B1008" s="101">
        <v>998</v>
      </c>
      <c r="C1008" s="7" t="s">
        <v>35034</v>
      </c>
      <c r="D1008" s="159" t="s">
        <v>953</v>
      </c>
      <c r="E1008" s="36" t="s">
        <v>11268</v>
      </c>
      <c r="F1008" s="104">
        <v>5.7</v>
      </c>
      <c r="G1008" s="94" t="s">
        <v>704</v>
      </c>
      <c r="H1008" s="94" t="s">
        <v>3791</v>
      </c>
      <c r="I1008" s="94">
        <v>2008</v>
      </c>
      <c r="J1008" s="94"/>
      <c r="K1008" s="108">
        <v>1307832320</v>
      </c>
      <c r="L1008" s="90">
        <f>IF(K1008/1024 &gt;1,K1008/1024," ")</f>
        <v>1277180</v>
      </c>
      <c r="M1008" s="90">
        <f>IF(K1008/1048576 &gt;1,K1008/1048576," ")</f>
        <v>1247.24609375</v>
      </c>
      <c r="N1008" s="91">
        <f>IF(K1008&gt;999999999,K1008/1073741824," ")</f>
        <v>1.2180137634277344</v>
      </c>
      <c r="O1008" s="194" t="s">
        <v>18413</v>
      </c>
      <c r="P1008" s="197" t="s">
        <v>19424</v>
      </c>
    </row>
    <row r="1009" spans="2:16" ht="20.100000000000001" customHeight="1" x14ac:dyDescent="0.3">
      <c r="B1009" s="101">
        <v>999</v>
      </c>
      <c r="C1009" s="109" t="s">
        <v>35230</v>
      </c>
      <c r="D1009" s="170" t="s">
        <v>5101</v>
      </c>
      <c r="E1009" s="36" t="s">
        <v>11269</v>
      </c>
      <c r="F1009" s="104">
        <v>5.7</v>
      </c>
      <c r="G1009" s="101" t="s">
        <v>704</v>
      </c>
      <c r="H1009" s="101" t="s">
        <v>4170</v>
      </c>
      <c r="I1009" s="101">
        <v>2013</v>
      </c>
      <c r="J1009" s="101"/>
      <c r="K1009" s="90">
        <v>4427702098</v>
      </c>
      <c r="L1009" s="90">
        <f>IF(K1009/1024 &gt;1,K1009/1024," ")</f>
        <v>4323927.830078125</v>
      </c>
      <c r="M1009" s="90">
        <f>IF(K1009/1048576 &gt;1,K1009/1048576," ")</f>
        <v>4222.5857715606689</v>
      </c>
      <c r="N1009" s="91">
        <f>IF(K1009&gt;999999999,K1009/1073741824," ")</f>
        <v>4.1236189175397158</v>
      </c>
      <c r="O1009" s="194" t="s">
        <v>18414</v>
      </c>
      <c r="P1009" s="197" t="s">
        <v>19425</v>
      </c>
    </row>
    <row r="1010" spans="2:16" ht="20.100000000000001" customHeight="1" x14ac:dyDescent="0.3">
      <c r="B1010" s="101">
        <v>1000</v>
      </c>
      <c r="C1010" s="102" t="s">
        <v>35231</v>
      </c>
      <c r="D1010" s="161" t="s">
        <v>7465</v>
      </c>
      <c r="E1010" s="36" t="s">
        <v>11270</v>
      </c>
      <c r="F1010" s="99">
        <v>6.1</v>
      </c>
      <c r="G1010" s="99" t="s">
        <v>704</v>
      </c>
      <c r="H1010" s="105" t="s">
        <v>5877</v>
      </c>
      <c r="I1010" s="101">
        <v>1971</v>
      </c>
      <c r="J1010" s="101"/>
      <c r="K1010" s="90">
        <v>3116871022</v>
      </c>
      <c r="L1010" s="90">
        <f>IF(K1010/1024 &gt;1,K1010/1024," ")</f>
        <v>3043819.357421875</v>
      </c>
      <c r="M1010" s="90">
        <f>IF(K1010/1048576 &gt;1,K1010/1048576," ")</f>
        <v>2972.4798412322998</v>
      </c>
      <c r="N1010" s="91">
        <f>IF(K1010&gt;999999999,K1010/1073741824," ")</f>
        <v>2.9028123449534178</v>
      </c>
      <c r="O1010" s="199" t="s">
        <v>17522</v>
      </c>
      <c r="P1010" s="197" t="s">
        <v>19426</v>
      </c>
    </row>
    <row r="1011" spans="2:16" ht="20.100000000000001" customHeight="1" x14ac:dyDescent="0.3">
      <c r="B1011" s="101">
        <v>1001</v>
      </c>
      <c r="C1011" s="7" t="s">
        <v>35775</v>
      </c>
      <c r="D1011" s="159" t="s">
        <v>302</v>
      </c>
      <c r="E1011" s="36" t="s">
        <v>12052</v>
      </c>
      <c r="F1011" s="104">
        <v>7.6</v>
      </c>
      <c r="G1011" s="94"/>
      <c r="H1011" s="94" t="s">
        <v>3920</v>
      </c>
      <c r="I1011" s="101">
        <v>1970</v>
      </c>
      <c r="J1011" s="101"/>
      <c r="K1011" s="90">
        <v>1566593024</v>
      </c>
      <c r="L1011" s="90">
        <f>IF(K1011/1024 &gt;1,K1011/1024," ")</f>
        <v>1529876</v>
      </c>
      <c r="M1011" s="90">
        <f>IF(K1011/1048576 &gt;1,K1011/1048576," ")</f>
        <v>1494.01953125</v>
      </c>
      <c r="N1011" s="91">
        <f>IF(K1011&gt;999999999,K1011/1073741824," ")</f>
        <v>1.4590034484863281</v>
      </c>
      <c r="O1011" s="194" t="s">
        <v>20812</v>
      </c>
      <c r="P1011" s="197" t="s">
        <v>20813</v>
      </c>
    </row>
    <row r="1012" spans="2:16" ht="20.100000000000001" customHeight="1" x14ac:dyDescent="0.3">
      <c r="B1012" s="101">
        <v>1002</v>
      </c>
      <c r="C1012" s="102" t="s">
        <v>35232</v>
      </c>
      <c r="D1012" s="159" t="s">
        <v>1956</v>
      </c>
      <c r="E1012" s="36" t="s">
        <v>11271</v>
      </c>
      <c r="F1012" s="104">
        <v>7.7</v>
      </c>
      <c r="G1012" s="99" t="s">
        <v>704</v>
      </c>
      <c r="H1012" s="101" t="s">
        <v>3744</v>
      </c>
      <c r="I1012" s="94">
        <v>2010</v>
      </c>
      <c r="J1012" s="94"/>
      <c r="K1012" s="90">
        <v>4807217079</v>
      </c>
      <c r="L1012" s="90">
        <f>IF(K1012/1024 &gt;1,K1012/1024," ")</f>
        <v>4694547.9287109375</v>
      </c>
      <c r="M1012" s="90">
        <f>IF(K1012/1048576 &gt;1,K1012/1048576," ")</f>
        <v>4584.5194616317749</v>
      </c>
      <c r="N1012" s="91">
        <f>IF(K1012&gt;999999999,K1012/1073741824," ")</f>
        <v>4.4770697867497802</v>
      </c>
      <c r="O1012" s="194" t="s">
        <v>18415</v>
      </c>
      <c r="P1012" s="197" t="s">
        <v>19427</v>
      </c>
    </row>
    <row r="1013" spans="2:16" ht="20.100000000000001" customHeight="1" x14ac:dyDescent="0.3">
      <c r="B1013" s="101">
        <v>1003</v>
      </c>
      <c r="C1013" s="109" t="s">
        <v>35234</v>
      </c>
      <c r="D1013" s="159" t="s">
        <v>3876</v>
      </c>
      <c r="E1013" s="36" t="s">
        <v>11273</v>
      </c>
      <c r="F1013" s="104">
        <v>6</v>
      </c>
      <c r="G1013" s="101" t="s">
        <v>704</v>
      </c>
      <c r="H1013" s="101" t="s">
        <v>3743</v>
      </c>
      <c r="I1013" s="101">
        <v>1987</v>
      </c>
      <c r="J1013" s="101"/>
      <c r="K1013" s="90">
        <v>1454415378</v>
      </c>
      <c r="L1013" s="90">
        <f>IF(K1013/1024 &gt;1,K1013/1024," ")</f>
        <v>1420327.517578125</v>
      </c>
      <c r="M1013" s="90">
        <f>IF(K1013/1048576 &gt;1,K1013/1048576," ")</f>
        <v>1387.0385913848877</v>
      </c>
      <c r="N1013" s="91">
        <f>IF(K1013&gt;999999999,K1013/1073741824," ")</f>
        <v>1.3545298743993044</v>
      </c>
      <c r="O1013" s="194" t="s">
        <v>17766</v>
      </c>
      <c r="P1013" s="197" t="s">
        <v>19429</v>
      </c>
    </row>
    <row r="1014" spans="2:16" ht="20.100000000000001" customHeight="1" x14ac:dyDescent="0.3">
      <c r="B1014" s="101">
        <v>1004</v>
      </c>
      <c r="C1014" s="74" t="s">
        <v>35233</v>
      </c>
      <c r="D1014" s="157" t="s">
        <v>7797</v>
      </c>
      <c r="E1014" s="254" t="s">
        <v>11272</v>
      </c>
      <c r="F1014" s="131">
        <v>5.7</v>
      </c>
      <c r="G1014" s="82"/>
      <c r="H1014" s="13" t="s">
        <v>4081</v>
      </c>
      <c r="I1014" s="133">
        <v>2017</v>
      </c>
      <c r="J1014" s="74"/>
      <c r="K1014" s="73">
        <v>4655984683</v>
      </c>
      <c r="L1014" s="90">
        <f>IF(K1014/1024 &gt;1,K1014/1024," ")</f>
        <v>4546860.0419921875</v>
      </c>
      <c r="M1014" s="90">
        <f>IF(K1014/1048576 &gt;1,K1014/1048576," ")</f>
        <v>4440.2930097579956</v>
      </c>
      <c r="N1014" s="91">
        <f>IF(K1014&gt;999999999,K1014/1073741824," ")</f>
        <v>4.3362236423417926</v>
      </c>
      <c r="O1014" s="194" t="s">
        <v>18416</v>
      </c>
      <c r="P1014" s="197" t="s">
        <v>19428</v>
      </c>
    </row>
    <row r="1015" spans="2:16" ht="20.100000000000001" customHeight="1" x14ac:dyDescent="0.3">
      <c r="B1015" s="101">
        <v>1005</v>
      </c>
      <c r="C1015" s="12" t="s">
        <v>35235</v>
      </c>
      <c r="D1015" s="177" t="s">
        <v>8302</v>
      </c>
      <c r="E1015" s="36" t="s">
        <v>11274</v>
      </c>
      <c r="F1015" s="131">
        <v>5</v>
      </c>
      <c r="G1015" s="13" t="s">
        <v>704</v>
      </c>
      <c r="H1015" s="13" t="s">
        <v>4081</v>
      </c>
      <c r="I1015" s="133">
        <v>1964</v>
      </c>
      <c r="J1015" s="74"/>
      <c r="K1015" s="73">
        <v>3310432256</v>
      </c>
      <c r="L1015" s="90">
        <f>IF(K1015/1024 &gt;1,K1015/1024," ")</f>
        <v>3232844</v>
      </c>
      <c r="M1015" s="90">
        <f>IF(K1015/1048576 &gt;1,K1015/1048576," ")</f>
        <v>3157.07421875</v>
      </c>
      <c r="N1015" s="91">
        <f>IF(K1015&gt;999999999,K1015/1073741824," ")</f>
        <v>3.0830802917480469</v>
      </c>
      <c r="O1015" s="194" t="s">
        <v>18417</v>
      </c>
      <c r="P1015" s="197" t="s">
        <v>19430</v>
      </c>
    </row>
    <row r="1016" spans="2:16" ht="20.100000000000001" customHeight="1" x14ac:dyDescent="0.3">
      <c r="B1016" s="101">
        <v>1006</v>
      </c>
      <c r="C1016" s="111" t="s">
        <v>35236</v>
      </c>
      <c r="D1016" s="168" t="s">
        <v>6348</v>
      </c>
      <c r="E1016" s="36" t="s">
        <v>11275</v>
      </c>
      <c r="F1016" s="99">
        <v>6.4</v>
      </c>
      <c r="G1016" s="99" t="s">
        <v>704</v>
      </c>
      <c r="H1016" s="101" t="s">
        <v>5981</v>
      </c>
      <c r="I1016" s="101">
        <v>1957</v>
      </c>
      <c r="J1016" s="101"/>
      <c r="K1016" s="90">
        <v>2814085106</v>
      </c>
      <c r="L1016" s="90">
        <f>IF(K1016/1024 &gt;1,K1016/1024," ")</f>
        <v>2748129.986328125</v>
      </c>
      <c r="M1016" s="90">
        <f>IF(K1016/1048576 &gt;1,K1016/1048576," ")</f>
        <v>2683.7206897735596</v>
      </c>
      <c r="N1016" s="91">
        <f>IF(K1016&gt;999999999,K1016/1073741824," ")</f>
        <v>2.6208209861069918</v>
      </c>
      <c r="O1016" s="194" t="s">
        <v>18418</v>
      </c>
      <c r="P1016" s="197" t="s">
        <v>19431</v>
      </c>
    </row>
    <row r="1017" spans="2:16" ht="20.100000000000001" customHeight="1" x14ac:dyDescent="0.3">
      <c r="B1017" s="101">
        <v>1007</v>
      </c>
      <c r="C1017" s="48" t="s">
        <v>35237</v>
      </c>
      <c r="D1017" s="157" t="s">
        <v>8114</v>
      </c>
      <c r="E1017" s="36" t="s">
        <v>11276</v>
      </c>
      <c r="F1017" s="81">
        <v>7.1</v>
      </c>
      <c r="G1017" s="13" t="s">
        <v>704</v>
      </c>
      <c r="H1017" s="13" t="s">
        <v>5981</v>
      </c>
      <c r="I1017" s="79">
        <v>1995</v>
      </c>
      <c r="J1017" s="79"/>
      <c r="K1017" s="73">
        <v>2836277359</v>
      </c>
      <c r="L1017" s="90">
        <f>IF(K1017/1024 &gt;1,K1017/1024," ")</f>
        <v>2769802.1083984375</v>
      </c>
      <c r="M1017" s="90">
        <f>IF(K1017/1048576 &gt;1,K1017/1048576," ")</f>
        <v>2704.8848714828491</v>
      </c>
      <c r="N1017" s="91">
        <f>IF(K1017&gt;999999999,K1017/1073741824," ")</f>
        <v>2.6414891323074698</v>
      </c>
      <c r="O1017" s="194" t="s">
        <v>18419</v>
      </c>
      <c r="P1017" s="197" t="s">
        <v>19432</v>
      </c>
    </row>
    <row r="1018" spans="2:16" ht="20.100000000000001" customHeight="1" x14ac:dyDescent="0.3">
      <c r="B1018" s="101">
        <v>1008</v>
      </c>
      <c r="C1018" s="109" t="s">
        <v>35238</v>
      </c>
      <c r="D1018" s="159" t="s">
        <v>1957</v>
      </c>
      <c r="E1018" s="36" t="s">
        <v>11277</v>
      </c>
      <c r="F1018" s="104">
        <v>5.6</v>
      </c>
      <c r="G1018" s="94" t="s">
        <v>704</v>
      </c>
      <c r="H1018" s="94" t="s">
        <v>3737</v>
      </c>
      <c r="I1018" s="94">
        <v>1998</v>
      </c>
      <c r="J1018" s="94"/>
      <c r="K1018" s="90">
        <v>2641215095</v>
      </c>
      <c r="L1018" s="90">
        <f>IF(K1018/1024 &gt;1,K1018/1024," ")</f>
        <v>2579311.6162109375</v>
      </c>
      <c r="M1018" s="90">
        <f>IF(K1018/1048576 &gt;1,K1018/1048576," ")</f>
        <v>2518.8590002059937</v>
      </c>
      <c r="N1018" s="91">
        <f>IF(K1018&gt;999999999,K1018/1073741824," ")</f>
        <v>2.4598232423886657</v>
      </c>
      <c r="O1018" s="194" t="s">
        <v>19433</v>
      </c>
      <c r="P1018" s="197" t="s">
        <v>19434</v>
      </c>
    </row>
    <row r="1019" spans="2:16" ht="20.100000000000001" customHeight="1" x14ac:dyDescent="0.3">
      <c r="B1019" s="101">
        <v>1009</v>
      </c>
      <c r="C1019" s="12" t="s">
        <v>35239</v>
      </c>
      <c r="D1019" s="160" t="s">
        <v>318</v>
      </c>
      <c r="E1019" s="36" t="s">
        <v>11278</v>
      </c>
      <c r="F1019" s="104">
        <v>5.5</v>
      </c>
      <c r="G1019" s="13" t="s">
        <v>704</v>
      </c>
      <c r="H1019" s="13" t="s">
        <v>3744</v>
      </c>
      <c r="I1019" s="101">
        <v>2008</v>
      </c>
      <c r="J1019" s="101"/>
      <c r="K1019" s="73">
        <v>4146282968</v>
      </c>
      <c r="L1019" s="90">
        <f>IF(K1019/1024 &gt;1,K1019/1024," ")</f>
        <v>4049104.4609375</v>
      </c>
      <c r="M1019" s="90">
        <f>IF(K1019/1048576 &gt;1,K1019/1048576," ")</f>
        <v>3954.2035751342773</v>
      </c>
      <c r="N1019" s="91">
        <f>IF(K1019&gt;999999999,K1019/1073741824," ")</f>
        <v>3.8615269288420677</v>
      </c>
      <c r="O1019" s="194" t="s">
        <v>19435</v>
      </c>
      <c r="P1019" s="197" t="s">
        <v>19436</v>
      </c>
    </row>
    <row r="1020" spans="2:16" ht="20.100000000000001" customHeight="1" x14ac:dyDescent="0.3">
      <c r="B1020" s="101">
        <v>1010</v>
      </c>
      <c r="C1020" s="102" t="s">
        <v>35240</v>
      </c>
      <c r="D1020" s="168" t="s">
        <v>7533</v>
      </c>
      <c r="E1020" s="36" t="s">
        <v>11279</v>
      </c>
      <c r="F1020" s="99">
        <v>4.5999999999999996</v>
      </c>
      <c r="G1020" s="99" t="s">
        <v>704</v>
      </c>
      <c r="H1020" s="105" t="s">
        <v>4081</v>
      </c>
      <c r="I1020" s="101">
        <v>2016</v>
      </c>
      <c r="J1020" s="101"/>
      <c r="K1020" s="90">
        <v>5122571703</v>
      </c>
      <c r="L1020" s="90">
        <f>IF(K1020/1024 &gt;1,K1020/1024," ")</f>
        <v>5002511.4287109375</v>
      </c>
      <c r="M1020" s="90">
        <f>IF(K1020/1048576 &gt;1,K1020/1048576," ")</f>
        <v>4885.2650671005249</v>
      </c>
      <c r="N1020" s="91">
        <f>IF(K1020&gt;999999999,K1020/1073741824," ")</f>
        <v>4.7707666670903563</v>
      </c>
      <c r="O1020" s="194" t="s">
        <v>17628</v>
      </c>
      <c r="P1020" s="197" t="s">
        <v>19437</v>
      </c>
    </row>
    <row r="1021" spans="2:16" ht="20.100000000000001" customHeight="1" x14ac:dyDescent="0.3">
      <c r="B1021" s="101">
        <v>1011</v>
      </c>
      <c r="C1021" s="109" t="s">
        <v>35242</v>
      </c>
      <c r="D1021" s="159" t="s">
        <v>3021</v>
      </c>
      <c r="E1021" s="36" t="s">
        <v>11281</v>
      </c>
      <c r="F1021" s="104">
        <v>8.5</v>
      </c>
      <c r="G1021" s="101"/>
      <c r="H1021" s="101" t="s">
        <v>5871</v>
      </c>
      <c r="I1021" s="101">
        <v>2002</v>
      </c>
      <c r="J1021" s="101"/>
      <c r="K1021" s="90">
        <v>2653328394</v>
      </c>
      <c r="L1021" s="90">
        <f>IF(K1021/1024 &gt;1,K1021/1024," ")</f>
        <v>2591141.009765625</v>
      </c>
      <c r="M1021" s="90">
        <f>IF(K1021/1048576 &gt;1,K1021/1048576," ")</f>
        <v>2530.4111423492432</v>
      </c>
      <c r="N1021" s="91">
        <f>IF(K1021&gt;999999999,K1021/1073741824," ")</f>
        <v>2.4711046312004328</v>
      </c>
      <c r="O1021" s="194" t="s">
        <v>19439</v>
      </c>
      <c r="P1021" s="197" t="s">
        <v>19440</v>
      </c>
    </row>
    <row r="1022" spans="2:16" ht="20.100000000000001" customHeight="1" x14ac:dyDescent="0.3">
      <c r="B1022" s="101">
        <v>1012</v>
      </c>
      <c r="C1022" s="102" t="s">
        <v>35244</v>
      </c>
      <c r="D1022" s="159" t="s">
        <v>1818</v>
      </c>
      <c r="E1022" s="36" t="s">
        <v>11283</v>
      </c>
      <c r="F1022" s="104">
        <v>7.4</v>
      </c>
      <c r="G1022" s="94" t="s">
        <v>704</v>
      </c>
      <c r="H1022" s="94" t="s">
        <v>4109</v>
      </c>
      <c r="I1022" s="94">
        <v>2009</v>
      </c>
      <c r="J1022" s="120"/>
      <c r="K1022" s="90">
        <v>3488250917</v>
      </c>
      <c r="L1022" s="90">
        <f>IF(K1022/1024 &gt;1,K1022/1024," ")</f>
        <v>3406495.0361328125</v>
      </c>
      <c r="M1022" s="90">
        <f>IF(K1022/1048576 &gt;1,K1022/1048576," ")</f>
        <v>3326.6553087234497</v>
      </c>
      <c r="N1022" s="91">
        <f>IF(K1022&gt;999999999,K1022/1073741824," ")</f>
        <v>3.2486868249252439</v>
      </c>
      <c r="O1022" s="194" t="s">
        <v>19442</v>
      </c>
      <c r="P1022" s="197" t="s">
        <v>19443</v>
      </c>
    </row>
    <row r="1023" spans="2:16" ht="20.100000000000001" customHeight="1" x14ac:dyDescent="0.3">
      <c r="B1023" s="101">
        <v>1013</v>
      </c>
      <c r="C1023" s="109" t="s">
        <v>35245</v>
      </c>
      <c r="D1023" s="159" t="s">
        <v>5172</v>
      </c>
      <c r="E1023" s="36" t="s">
        <v>11284</v>
      </c>
      <c r="F1023" s="104">
        <v>6.6</v>
      </c>
      <c r="G1023" s="101" t="s">
        <v>704</v>
      </c>
      <c r="H1023" s="101" t="s">
        <v>3809</v>
      </c>
      <c r="I1023" s="101">
        <v>1950</v>
      </c>
      <c r="J1023" s="101"/>
      <c r="K1023" s="90">
        <v>4232649933</v>
      </c>
      <c r="L1023" s="90">
        <f>IF(K1023/1024 &gt;1,K1023/1024," ")</f>
        <v>4133447.2001953125</v>
      </c>
      <c r="M1023" s="90">
        <f>IF(K1023/1048576 &gt;1,K1023/1048576," ")</f>
        <v>4036.5695314407349</v>
      </c>
      <c r="N1023" s="91">
        <f>IF(K1023&gt;999999999,K1023/1073741824," ")</f>
        <v>3.9419624330475926</v>
      </c>
      <c r="O1023" s="194" t="s">
        <v>19444</v>
      </c>
      <c r="P1023" s="197" t="s">
        <v>19445</v>
      </c>
    </row>
    <row r="1024" spans="2:16" ht="20.100000000000001" customHeight="1" x14ac:dyDescent="0.3">
      <c r="B1024" s="101">
        <v>1014</v>
      </c>
      <c r="C1024" s="102" t="s">
        <v>35246</v>
      </c>
      <c r="D1024" s="159" t="s">
        <v>4942</v>
      </c>
      <c r="E1024" s="36" t="s">
        <v>11285</v>
      </c>
      <c r="F1024" s="104">
        <v>5.4</v>
      </c>
      <c r="G1024" s="101" t="s">
        <v>704</v>
      </c>
      <c r="H1024" s="101" t="s">
        <v>4032</v>
      </c>
      <c r="I1024" s="101">
        <v>1984</v>
      </c>
      <c r="J1024" s="101"/>
      <c r="K1024" s="90">
        <v>3375702698</v>
      </c>
      <c r="L1024" s="90">
        <f>IF(K1024/1024 &gt;1,K1024/1024," ")</f>
        <v>3296584.666015625</v>
      </c>
      <c r="M1024" s="90">
        <f>IF(K1024/1048576 &gt;1,K1024/1048576," ")</f>
        <v>3219.3209629058838</v>
      </c>
      <c r="N1024" s="91">
        <f>IF(K1024&gt;999999999,K1024/1073741824," ")</f>
        <v>3.1438681278377771</v>
      </c>
      <c r="O1024" s="194" t="s">
        <v>19446</v>
      </c>
      <c r="P1024" s="197" t="s">
        <v>19447</v>
      </c>
    </row>
    <row r="1025" spans="2:16" ht="20.100000000000001" customHeight="1" x14ac:dyDescent="0.3">
      <c r="B1025" s="101">
        <v>1015</v>
      </c>
      <c r="C1025" s="102" t="s">
        <v>35247</v>
      </c>
      <c r="D1025" s="159" t="s">
        <v>2800</v>
      </c>
      <c r="E1025" s="36" t="s">
        <v>11286</v>
      </c>
      <c r="F1025" s="104">
        <v>5.0999999999999996</v>
      </c>
      <c r="G1025" s="101" t="s">
        <v>704</v>
      </c>
      <c r="H1025" s="101" t="s">
        <v>3743</v>
      </c>
      <c r="I1025" s="101">
        <v>2005</v>
      </c>
      <c r="J1025" s="101"/>
      <c r="K1025" s="90">
        <v>3161950294</v>
      </c>
      <c r="L1025" s="90">
        <f>IF(K1025/1024 &gt;1,K1025/1024," ")</f>
        <v>3087842.083984375</v>
      </c>
      <c r="M1025" s="90">
        <f>IF(K1025/1048576 &gt;1,K1025/1048576," ")</f>
        <v>3015.4707851409912</v>
      </c>
      <c r="N1025" s="91">
        <f>IF(K1025&gt;999999999,K1025/1073741824," ")</f>
        <v>2.9447956886142492</v>
      </c>
      <c r="O1025" s="194" t="s">
        <v>19448</v>
      </c>
      <c r="P1025" s="197" t="s">
        <v>19449</v>
      </c>
    </row>
    <row r="1026" spans="2:16" ht="20.100000000000001" customHeight="1" x14ac:dyDescent="0.3">
      <c r="B1026" s="101">
        <v>1016</v>
      </c>
      <c r="C1026" s="12" t="s">
        <v>35248</v>
      </c>
      <c r="D1026" s="157" t="s">
        <v>8023</v>
      </c>
      <c r="E1026" s="36" t="s">
        <v>11287</v>
      </c>
      <c r="F1026" s="131">
        <v>7</v>
      </c>
      <c r="G1026" s="13" t="s">
        <v>704</v>
      </c>
      <c r="H1026" s="13" t="s">
        <v>5916</v>
      </c>
      <c r="I1026" s="133">
        <v>1961</v>
      </c>
      <c r="J1026" s="74"/>
      <c r="K1026" s="73">
        <v>1939064440</v>
      </c>
      <c r="L1026" s="90">
        <f>IF(K1026/1024 &gt;1,K1026/1024," ")</f>
        <v>1893617.6171875</v>
      </c>
      <c r="M1026" s="90">
        <f>IF(K1026/1048576 &gt;1,K1026/1048576," ")</f>
        <v>1849.235954284668</v>
      </c>
      <c r="N1026" s="91">
        <f>IF(K1026&gt;999999999,K1026/1073741824," ")</f>
        <v>1.8058944866061211</v>
      </c>
      <c r="O1026" s="194" t="s">
        <v>19450</v>
      </c>
      <c r="P1026" s="197" t="s">
        <v>19451</v>
      </c>
    </row>
    <row r="1027" spans="2:16" ht="20.100000000000001" customHeight="1" x14ac:dyDescent="0.3">
      <c r="B1027" s="101">
        <v>1017</v>
      </c>
      <c r="C1027" s="109" t="s">
        <v>35249</v>
      </c>
      <c r="D1027" s="160" t="s">
        <v>5102</v>
      </c>
      <c r="E1027" s="36" t="s">
        <v>11288</v>
      </c>
      <c r="F1027" s="104">
        <v>5.6</v>
      </c>
      <c r="G1027" s="101" t="s">
        <v>704</v>
      </c>
      <c r="H1027" s="101" t="s">
        <v>3777</v>
      </c>
      <c r="I1027" s="101">
        <v>1970</v>
      </c>
      <c r="J1027" s="101"/>
      <c r="K1027" s="90">
        <v>4747341635</v>
      </c>
      <c r="L1027" s="90">
        <f>IF(K1027/1024 &gt;1,K1027/1024," ")</f>
        <v>4636075.8154296875</v>
      </c>
      <c r="M1027" s="90">
        <f>IF(K1027/1048576 &gt;1,K1027/1048576," ")</f>
        <v>4527.4177885055542</v>
      </c>
      <c r="N1027" s="91">
        <f>IF(K1027&gt;999999999,K1027/1073741824," ")</f>
        <v>4.4213064340874553</v>
      </c>
      <c r="O1027" s="194" t="s">
        <v>19452</v>
      </c>
      <c r="P1027" s="197" t="s">
        <v>19453</v>
      </c>
    </row>
    <row r="1028" spans="2:16" ht="20.100000000000001" customHeight="1" x14ac:dyDescent="0.3">
      <c r="B1028" s="101">
        <v>1018</v>
      </c>
      <c r="C1028" s="12" t="s">
        <v>35035</v>
      </c>
      <c r="D1028" s="160" t="s">
        <v>319</v>
      </c>
      <c r="E1028" s="36" t="s">
        <v>11289</v>
      </c>
      <c r="F1028" s="104">
        <v>6.7</v>
      </c>
      <c r="G1028" s="94"/>
      <c r="H1028" s="94" t="s">
        <v>4110</v>
      </c>
      <c r="I1028" s="101">
        <v>1992</v>
      </c>
      <c r="J1028" s="101"/>
      <c r="K1028" s="90">
        <v>1274730496</v>
      </c>
      <c r="L1028" s="90">
        <f>IF(K1028/1024 &gt;1,K1028/1024," ")</f>
        <v>1244854</v>
      </c>
      <c r="M1028" s="90">
        <f>IF(K1028/1048576 &gt;1,K1028/1048576," ")</f>
        <v>1215.677734375</v>
      </c>
      <c r="N1028" s="91">
        <f>IF(K1028&gt;999999999,K1028/1073741824," ")</f>
        <v>1.1871852874755859</v>
      </c>
      <c r="O1028" s="194" t="s">
        <v>19454</v>
      </c>
      <c r="P1028" s="197" t="s">
        <v>19455</v>
      </c>
    </row>
    <row r="1029" spans="2:16" ht="20.100000000000001" customHeight="1" x14ac:dyDescent="0.3">
      <c r="B1029" s="101">
        <v>1019</v>
      </c>
      <c r="C1029" s="102" t="s">
        <v>35250</v>
      </c>
      <c r="D1029" s="159" t="s">
        <v>857</v>
      </c>
      <c r="E1029" s="36" t="s">
        <v>11290</v>
      </c>
      <c r="F1029" s="104">
        <v>8.1999999999999993</v>
      </c>
      <c r="G1029" s="101" t="s">
        <v>704</v>
      </c>
      <c r="H1029" s="101" t="s">
        <v>4061</v>
      </c>
      <c r="I1029" s="101">
        <v>1941</v>
      </c>
      <c r="J1029" s="101"/>
      <c r="K1029" s="90">
        <v>2987812921</v>
      </c>
      <c r="L1029" s="90">
        <f>IF(K1029/1024 &gt;1,K1029/1024," ")</f>
        <v>2917786.0556640625</v>
      </c>
      <c r="M1029" s="90">
        <f>IF(K1029/1048576 &gt;1,K1029/1048576," ")</f>
        <v>2849.400444984436</v>
      </c>
      <c r="N1029" s="91">
        <f>IF(K1029&gt;999999999,K1029/1073741824," ")</f>
        <v>2.7826176220551133</v>
      </c>
      <c r="O1029" s="194" t="s">
        <v>19456</v>
      </c>
      <c r="P1029" s="197" t="s">
        <v>19457</v>
      </c>
    </row>
    <row r="1030" spans="2:16" ht="20.100000000000001" customHeight="1" x14ac:dyDescent="0.3">
      <c r="B1030" s="101">
        <v>1020</v>
      </c>
      <c r="C1030" s="111" t="s">
        <v>35251</v>
      </c>
      <c r="D1030" s="161" t="s">
        <v>6083</v>
      </c>
      <c r="E1030" s="36" t="s">
        <v>11291</v>
      </c>
      <c r="F1030" s="99">
        <v>5.3</v>
      </c>
      <c r="G1030" s="101" t="s">
        <v>704</v>
      </c>
      <c r="H1030" s="101" t="s">
        <v>4081</v>
      </c>
      <c r="I1030" s="101">
        <v>2015</v>
      </c>
      <c r="J1030" s="101"/>
      <c r="K1030" s="90">
        <v>4785285192</v>
      </c>
      <c r="L1030" s="90">
        <f>IF(K1030/1024 &gt;1,K1030/1024," ")</f>
        <v>4673130.0703125</v>
      </c>
      <c r="M1030" s="90">
        <f>IF(K1030/1048576 &gt;1,K1030/1048576," ")</f>
        <v>4563.6035842895508</v>
      </c>
      <c r="N1030" s="91">
        <f>IF(K1030&gt;999999999,K1030/1073741824," ")</f>
        <v>4.4566441252827644</v>
      </c>
      <c r="O1030" s="194" t="s">
        <v>19458</v>
      </c>
      <c r="P1030" s="197" t="s">
        <v>19459</v>
      </c>
    </row>
    <row r="1031" spans="2:16" ht="20.100000000000001" customHeight="1" x14ac:dyDescent="0.3">
      <c r="B1031" s="101">
        <v>1021</v>
      </c>
      <c r="C1031" s="118" t="s">
        <v>35252</v>
      </c>
      <c r="D1031" s="159" t="s">
        <v>4457</v>
      </c>
      <c r="E1031" s="36" t="s">
        <v>11292</v>
      </c>
      <c r="F1031" s="104">
        <v>6.6</v>
      </c>
      <c r="G1031" s="101" t="s">
        <v>704</v>
      </c>
      <c r="H1031" s="101" t="s">
        <v>4007</v>
      </c>
      <c r="I1031" s="101">
        <v>1946</v>
      </c>
      <c r="J1031" s="101"/>
      <c r="K1031" s="90">
        <v>4584999946</v>
      </c>
      <c r="L1031" s="90">
        <f>IF(K1031/1024 &gt;1,K1031/1024," ")</f>
        <v>4477539.009765625</v>
      </c>
      <c r="M1031" s="90">
        <f>IF(K1031/1048576 &gt;1,K1031/1048576," ")</f>
        <v>4372.5966892242432</v>
      </c>
      <c r="N1031" s="91">
        <f>IF(K1031&gt;999999999,K1031/1073741824," ")</f>
        <v>4.27011395432055</v>
      </c>
      <c r="O1031" s="194" t="s">
        <v>19460</v>
      </c>
      <c r="P1031" s="197" t="s">
        <v>19461</v>
      </c>
    </row>
    <row r="1032" spans="2:16" ht="20.100000000000001" customHeight="1" x14ac:dyDescent="0.3">
      <c r="B1032" s="101">
        <v>1022</v>
      </c>
      <c r="C1032" s="20" t="s">
        <v>35253</v>
      </c>
      <c r="D1032" s="167" t="s">
        <v>8766</v>
      </c>
      <c r="E1032" s="36" t="s">
        <v>11293</v>
      </c>
      <c r="F1032" s="81">
        <v>6.4</v>
      </c>
      <c r="G1032" s="13"/>
      <c r="H1032" s="13" t="s">
        <v>3757</v>
      </c>
      <c r="I1032" s="79">
        <v>2019</v>
      </c>
      <c r="J1032" s="79"/>
      <c r="K1032" s="73">
        <v>3103174656</v>
      </c>
      <c r="L1032" s="90">
        <f>IF(K1032/1024 &gt;1,K1032/1024," ")</f>
        <v>3030444</v>
      </c>
      <c r="M1032" s="90">
        <f>IF(K1032/1048576 &gt;1,K1032/1048576," ")</f>
        <v>2959.41796875</v>
      </c>
      <c r="N1032" s="91">
        <f>IF(K1032&gt;999999999,K1032/1073741824," ")</f>
        <v>2.8900566101074219</v>
      </c>
      <c r="O1032" s="194" t="s">
        <v>19462</v>
      </c>
      <c r="P1032" s="197" t="s">
        <v>19463</v>
      </c>
    </row>
    <row r="1033" spans="2:16" ht="20.100000000000001" customHeight="1" x14ac:dyDescent="0.3">
      <c r="B1033" s="101">
        <v>1023</v>
      </c>
      <c r="C1033" s="12" t="s">
        <v>35254</v>
      </c>
      <c r="D1033" s="177" t="s">
        <v>32846</v>
      </c>
      <c r="E1033" s="36" t="s">
        <v>32849</v>
      </c>
      <c r="F1033" s="131">
        <v>5.9</v>
      </c>
      <c r="G1033" s="13" t="s">
        <v>704</v>
      </c>
      <c r="H1033" s="13" t="s">
        <v>3809</v>
      </c>
      <c r="I1033" s="145">
        <v>2021</v>
      </c>
      <c r="J1033" s="74"/>
      <c r="K1033" s="73">
        <v>4107841536</v>
      </c>
      <c r="L1033" s="90">
        <f>IF(K1033/1024 &gt;1,K1033/1024," ")</f>
        <v>4011564</v>
      </c>
      <c r="M1033" s="90">
        <f>IF(K1033/1048576 &gt;1,K1033/1048576," ")</f>
        <v>3917.54296875</v>
      </c>
      <c r="N1033" s="91">
        <f>IF(K1033&gt;999999999,K1033/1073741824," ")</f>
        <v>3.8257255554199219</v>
      </c>
      <c r="O1033" s="194" t="s">
        <v>32847</v>
      </c>
      <c r="P1033" s="197" t="s">
        <v>32848</v>
      </c>
    </row>
    <row r="1034" spans="2:16" ht="20.100000000000001" customHeight="1" x14ac:dyDescent="0.3">
      <c r="B1034" s="101">
        <v>1024</v>
      </c>
      <c r="C1034" s="12" t="s">
        <v>35255</v>
      </c>
      <c r="D1034" s="161" t="s">
        <v>7147</v>
      </c>
      <c r="E1034" s="36" t="s">
        <v>11294</v>
      </c>
      <c r="F1034" s="99">
        <v>5.5</v>
      </c>
      <c r="G1034" s="99" t="s">
        <v>704</v>
      </c>
      <c r="H1034" s="105" t="s">
        <v>5892</v>
      </c>
      <c r="I1034" s="101">
        <v>1983</v>
      </c>
      <c r="J1034" s="115"/>
      <c r="K1034" s="90">
        <v>4563072726</v>
      </c>
      <c r="L1034" s="90">
        <f>IF(K1034/1024 &gt;1,K1034/1024," ")</f>
        <v>4456125.708984375</v>
      </c>
      <c r="M1034" s="90">
        <f>IF(K1034/1048576 &gt;1,K1034/1048576," ")</f>
        <v>4351.6852626800537</v>
      </c>
      <c r="N1034" s="91">
        <f>IF(K1034&gt;999999999,K1034/1073741824," ")</f>
        <v>4.24969263933599</v>
      </c>
      <c r="O1034" s="194" t="s">
        <v>19464</v>
      </c>
      <c r="P1034" s="197" t="s">
        <v>19465</v>
      </c>
    </row>
    <row r="1035" spans="2:16" ht="20.100000000000001" customHeight="1" x14ac:dyDescent="0.3">
      <c r="B1035" s="101">
        <v>1025</v>
      </c>
      <c r="C1035" s="102" t="s">
        <v>35256</v>
      </c>
      <c r="D1035" s="159" t="s">
        <v>620</v>
      </c>
      <c r="E1035" s="36" t="s">
        <v>11295</v>
      </c>
      <c r="F1035" s="104">
        <v>5.4</v>
      </c>
      <c r="G1035" s="94" t="s">
        <v>704</v>
      </c>
      <c r="H1035" s="94" t="s">
        <v>3743</v>
      </c>
      <c r="I1035" s="101">
        <v>2007</v>
      </c>
      <c r="J1035" s="101"/>
      <c r="K1035" s="90">
        <v>2593552593</v>
      </c>
      <c r="L1035" s="90">
        <f>IF(K1035/1024 &gt;1,K1035/1024," ")</f>
        <v>2532766.2041015625</v>
      </c>
      <c r="M1035" s="90">
        <f>IF(K1035/1048576 &gt;1,K1035/1048576," ")</f>
        <v>2473.4044961929321</v>
      </c>
      <c r="N1035" s="91">
        <f>IF(K1035&gt;999999999,K1035/1073741824," ")</f>
        <v>2.4154340783134103</v>
      </c>
      <c r="O1035" s="194" t="s">
        <v>19466</v>
      </c>
      <c r="P1035" s="197" t="s">
        <v>19467</v>
      </c>
    </row>
    <row r="1036" spans="2:16" ht="20.100000000000001" customHeight="1" x14ac:dyDescent="0.3">
      <c r="B1036" s="101">
        <v>1026</v>
      </c>
      <c r="C1036" s="7" t="s">
        <v>35257</v>
      </c>
      <c r="D1036" s="159" t="s">
        <v>3562</v>
      </c>
      <c r="E1036" s="36" t="s">
        <v>11296</v>
      </c>
      <c r="F1036" s="104">
        <v>5.6</v>
      </c>
      <c r="G1036" s="101" t="s">
        <v>704</v>
      </c>
      <c r="H1036" s="101" t="s">
        <v>3740</v>
      </c>
      <c r="I1036" s="101">
        <v>2013</v>
      </c>
      <c r="J1036" s="101"/>
      <c r="K1036" s="90">
        <v>4373610355</v>
      </c>
      <c r="L1036" s="90">
        <f>IF(K1036/1024 &gt;1,K1036/1024," ")</f>
        <v>4271103.8623046875</v>
      </c>
      <c r="M1036" s="90">
        <f>IF(K1036/1048576 &gt;1,K1036/1048576," ")</f>
        <v>4170.9998655319214</v>
      </c>
      <c r="N1036" s="91">
        <f>IF(K1036&gt;999999999,K1036/1073741824," ")</f>
        <v>4.073242056183517</v>
      </c>
      <c r="O1036" s="194" t="s">
        <v>19468</v>
      </c>
      <c r="P1036" s="197" t="s">
        <v>19469</v>
      </c>
    </row>
    <row r="1037" spans="2:16" ht="20.100000000000001" customHeight="1" x14ac:dyDescent="0.3">
      <c r="B1037" s="101">
        <v>1027</v>
      </c>
      <c r="C1037" s="20" t="s">
        <v>35258</v>
      </c>
      <c r="D1037" s="157" t="s">
        <v>9016</v>
      </c>
      <c r="E1037" s="36" t="s">
        <v>11297</v>
      </c>
      <c r="F1037" s="81">
        <v>5.8</v>
      </c>
      <c r="G1037" s="13" t="s">
        <v>704</v>
      </c>
      <c r="H1037" s="13" t="s">
        <v>9017</v>
      </c>
      <c r="I1037" s="79">
        <v>2019</v>
      </c>
      <c r="J1037" s="79"/>
      <c r="K1037" s="73">
        <v>4906143744</v>
      </c>
      <c r="L1037" s="90">
        <f>IF(K1037/1024 &gt;1,K1037/1024," ")</f>
        <v>4791156</v>
      </c>
      <c r="M1037" s="90">
        <f>IF(K1037/1048576 &gt;1,K1037/1048576," ")</f>
        <v>4678.86328125</v>
      </c>
      <c r="N1037" s="91">
        <f>IF(K1037&gt;999999999,K1037/1073741824," ")</f>
        <v>4.5692024230957031</v>
      </c>
      <c r="O1037" s="194" t="s">
        <v>19470</v>
      </c>
      <c r="P1037" s="197" t="s">
        <v>19471</v>
      </c>
    </row>
    <row r="1038" spans="2:16" ht="20.100000000000001" customHeight="1" x14ac:dyDescent="0.3">
      <c r="B1038" s="101">
        <v>1028</v>
      </c>
      <c r="C1038" s="109" t="s">
        <v>35259</v>
      </c>
      <c r="D1038" s="159" t="s">
        <v>2929</v>
      </c>
      <c r="E1038" s="36" t="s">
        <v>11298</v>
      </c>
      <c r="F1038" s="104">
        <v>7.2</v>
      </c>
      <c r="G1038" s="81" t="s">
        <v>704</v>
      </c>
      <c r="H1038" s="82" t="s">
        <v>4081</v>
      </c>
      <c r="I1038" s="101">
        <v>1963</v>
      </c>
      <c r="J1038" s="101"/>
      <c r="K1038" s="73">
        <v>9680829216</v>
      </c>
      <c r="L1038" s="90">
        <f>IF(K1038/1024 &gt;1,K1038/1024," ")</f>
        <v>9453934.78125</v>
      </c>
      <c r="M1038" s="90">
        <f>IF(K1038/1048576 &gt;1,K1038/1048576," ")</f>
        <v>9232.3581848144531</v>
      </c>
      <c r="N1038" s="91">
        <f>IF(K1038&gt;999999999,K1038/1073741824," ")</f>
        <v>9.0159747898578644</v>
      </c>
      <c r="O1038" s="194" t="s">
        <v>19472</v>
      </c>
      <c r="P1038" s="197" t="s">
        <v>19473</v>
      </c>
    </row>
    <row r="1039" spans="2:16" ht="20.100000000000001" customHeight="1" x14ac:dyDescent="0.3">
      <c r="B1039" s="101">
        <v>1029</v>
      </c>
      <c r="C1039" s="109" t="s">
        <v>35260</v>
      </c>
      <c r="D1039" s="160" t="s">
        <v>397</v>
      </c>
      <c r="E1039" s="36" t="s">
        <v>11301</v>
      </c>
      <c r="F1039" s="104">
        <v>5.6</v>
      </c>
      <c r="G1039" s="13" t="s">
        <v>704</v>
      </c>
      <c r="H1039" s="13" t="s">
        <v>5871</v>
      </c>
      <c r="I1039" s="101">
        <v>2006</v>
      </c>
      <c r="J1039" s="101"/>
      <c r="K1039" s="73">
        <v>4300912921</v>
      </c>
      <c r="L1039" s="90">
        <f>IF(K1039/1024 &gt;1,K1039/1024," ")</f>
        <v>4200110.2744140625</v>
      </c>
      <c r="M1039" s="90">
        <f>IF(K1039/1048576 &gt;1,K1039/1048576," ")</f>
        <v>4101.6701898574829</v>
      </c>
      <c r="N1039" s="91">
        <f>IF(K1039&gt;999999999,K1039/1073741824," ")</f>
        <v>4.0055372947826982</v>
      </c>
      <c r="O1039" s="194" t="s">
        <v>19477</v>
      </c>
      <c r="P1039" s="197" t="s">
        <v>19478</v>
      </c>
    </row>
    <row r="1040" spans="2:16" ht="20.100000000000001" customHeight="1" x14ac:dyDescent="0.3">
      <c r="B1040" s="101">
        <v>1030</v>
      </c>
      <c r="C1040" s="102" t="s">
        <v>35261</v>
      </c>
      <c r="D1040" s="159" t="s">
        <v>3561</v>
      </c>
      <c r="E1040" s="36" t="s">
        <v>11302</v>
      </c>
      <c r="F1040" s="104">
        <v>6.8</v>
      </c>
      <c r="G1040" s="101" t="s">
        <v>704</v>
      </c>
      <c r="H1040" s="101" t="s">
        <v>3756</v>
      </c>
      <c r="I1040" s="101">
        <v>1995</v>
      </c>
      <c r="J1040" s="101"/>
      <c r="K1040" s="90">
        <v>4370767674</v>
      </c>
      <c r="L1040" s="90">
        <f>IF(K1040/1024 &gt;1,K1040/1024," ")</f>
        <v>4268327.806640625</v>
      </c>
      <c r="M1040" s="90">
        <f>IF(K1040/1048576 &gt;1,K1040/1048576," ")</f>
        <v>4168.2888736724854</v>
      </c>
      <c r="N1040" s="91">
        <f>IF(K1040&gt;999999999,K1040/1073741824," ")</f>
        <v>4.0705946031957865</v>
      </c>
      <c r="O1040" s="194" t="s">
        <v>19479</v>
      </c>
      <c r="P1040" s="197" t="s">
        <v>19480</v>
      </c>
    </row>
    <row r="1041" spans="1:16" ht="20.100000000000001" customHeight="1" x14ac:dyDescent="0.3">
      <c r="B1041" s="101">
        <v>1031</v>
      </c>
      <c r="C1041" s="112" t="s">
        <v>35262</v>
      </c>
      <c r="D1041" s="161" t="s">
        <v>7527</v>
      </c>
      <c r="E1041" s="36" t="s">
        <v>11303</v>
      </c>
      <c r="F1041" s="99">
        <v>5.5</v>
      </c>
      <c r="G1041" s="101"/>
      <c r="H1041" s="105" t="s">
        <v>4081</v>
      </c>
      <c r="I1041" s="101">
        <v>2015</v>
      </c>
      <c r="J1041" s="101"/>
      <c r="K1041" s="90">
        <v>4215080616</v>
      </c>
      <c r="L1041" s="90">
        <f>IF(K1041/1024 &gt;1,K1041/1024," ")</f>
        <v>4116289.6640625</v>
      </c>
      <c r="M1041" s="90">
        <f>IF(K1041/1048576 &gt;1,K1041/1048576," ")</f>
        <v>4019.8141250610352</v>
      </c>
      <c r="N1041" s="91">
        <f>IF(K1041&gt;999999999,K1041/1073741824," ")</f>
        <v>3.9255997315049171</v>
      </c>
      <c r="O1041" s="194" t="s">
        <v>19481</v>
      </c>
      <c r="P1041" s="197" t="s">
        <v>19482</v>
      </c>
    </row>
    <row r="1042" spans="1:16" ht="20.100000000000001" customHeight="1" x14ac:dyDescent="0.3">
      <c r="B1042" s="101">
        <v>1032</v>
      </c>
      <c r="C1042" s="12" t="s">
        <v>35263</v>
      </c>
      <c r="D1042" s="167" t="s">
        <v>9018</v>
      </c>
      <c r="E1042" s="36" t="s">
        <v>11304</v>
      </c>
      <c r="F1042" s="131">
        <v>6.4</v>
      </c>
      <c r="G1042" s="13" t="s">
        <v>704</v>
      </c>
      <c r="H1042" s="13" t="s">
        <v>3757</v>
      </c>
      <c r="I1042" s="133">
        <v>2020</v>
      </c>
      <c r="J1042" s="74"/>
      <c r="K1042" s="73">
        <v>5194072064</v>
      </c>
      <c r="L1042" s="90">
        <f>IF(K1042/1024 &gt;1,K1042/1024," ")</f>
        <v>5072336</v>
      </c>
      <c r="M1042" s="90">
        <f>IF(K1042/1048576 &gt;1,K1042/1048576," ")</f>
        <v>4953.453125</v>
      </c>
      <c r="N1042" s="91">
        <f>IF(K1042&gt;999999999,K1042/1073741824," ")</f>
        <v>4.8373565673828125</v>
      </c>
      <c r="O1042" s="194" t="s">
        <v>19483</v>
      </c>
      <c r="P1042" s="197" t="s">
        <v>19484</v>
      </c>
    </row>
    <row r="1043" spans="1:16" ht="20.100000000000001" customHeight="1" x14ac:dyDescent="0.3">
      <c r="B1043" s="101">
        <v>1033</v>
      </c>
      <c r="C1043" s="12" t="s">
        <v>33300</v>
      </c>
      <c r="D1043" s="157" t="s">
        <v>7830</v>
      </c>
      <c r="E1043" s="36" t="s">
        <v>11305</v>
      </c>
      <c r="F1043" s="131">
        <v>5</v>
      </c>
      <c r="G1043" s="13" t="s">
        <v>704</v>
      </c>
      <c r="H1043" s="13" t="s">
        <v>5892</v>
      </c>
      <c r="I1043" s="133">
        <v>2014</v>
      </c>
      <c r="J1043" s="74"/>
      <c r="K1043" s="73">
        <v>4371999234</v>
      </c>
      <c r="L1043" s="90">
        <f>IF(K1043/1024 &gt;1,K1043/1024," ")</f>
        <v>4269530.501953125</v>
      </c>
      <c r="M1043" s="90">
        <f>IF(K1043/1048576 &gt;1,K1043/1048576," ")</f>
        <v>4169.4633808135986</v>
      </c>
      <c r="N1043" s="91">
        <f>IF(K1043&gt;999999999,K1043/1073741824," ")</f>
        <v>4.0717415828257799</v>
      </c>
      <c r="O1043" s="194" t="s">
        <v>19485</v>
      </c>
      <c r="P1043" s="197" t="s">
        <v>19486</v>
      </c>
    </row>
    <row r="1044" spans="1:16" ht="20.100000000000001" customHeight="1" x14ac:dyDescent="0.3">
      <c r="B1044" s="101">
        <v>1034</v>
      </c>
      <c r="C1044" s="12" t="s">
        <v>35264</v>
      </c>
      <c r="D1044" s="157" t="s">
        <v>8437</v>
      </c>
      <c r="E1044" s="36" t="s">
        <v>11306</v>
      </c>
      <c r="F1044" s="131">
        <v>4.9000000000000004</v>
      </c>
      <c r="G1044" s="13"/>
      <c r="H1044" s="13" t="s">
        <v>5733</v>
      </c>
      <c r="I1044" s="133">
        <v>1995</v>
      </c>
      <c r="J1044" s="74"/>
      <c r="K1044" s="73">
        <v>2747469782</v>
      </c>
      <c r="L1044" s="90">
        <f>IF(K1044/1024 &gt;1,K1044/1024," ")</f>
        <v>2683075.958984375</v>
      </c>
      <c r="M1044" s="90">
        <f>IF(K1044/1048576 &gt;1,K1044/1048576," ")</f>
        <v>2620.1913661956787</v>
      </c>
      <c r="N1044" s="91">
        <f>IF(K1044&gt;999999999,K1044/1073741824," ")</f>
        <v>2.5587806310504675</v>
      </c>
      <c r="O1044" s="194" t="s">
        <v>19487</v>
      </c>
      <c r="P1044" s="197" t="s">
        <v>19488</v>
      </c>
    </row>
    <row r="1045" spans="1:16" ht="20.100000000000001" customHeight="1" x14ac:dyDescent="0.3">
      <c r="B1045" s="101">
        <v>1035</v>
      </c>
      <c r="C1045" s="102" t="s">
        <v>35265</v>
      </c>
      <c r="D1045" s="159" t="s">
        <v>179</v>
      </c>
      <c r="E1045" s="36" t="s">
        <v>11307</v>
      </c>
      <c r="F1045" s="104">
        <v>4.5999999999999996</v>
      </c>
      <c r="G1045" s="94" t="s">
        <v>704</v>
      </c>
      <c r="H1045" s="94" t="s">
        <v>3740</v>
      </c>
      <c r="I1045" s="101">
        <v>1986</v>
      </c>
      <c r="J1045" s="101"/>
      <c r="K1045" s="108">
        <v>3150033876</v>
      </c>
      <c r="L1045" s="90">
        <f>IF(K1045/1024 &gt;1,K1045/1024," ")</f>
        <v>3076204.95703125</v>
      </c>
      <c r="M1045" s="90">
        <f>IF(K1045/1048576 &gt;1,K1045/1048576," ")</f>
        <v>3004.1064033508301</v>
      </c>
      <c r="N1045" s="91">
        <f>IF(K1045&gt;999999999,K1045/1073741824," ")</f>
        <v>2.933697659522295</v>
      </c>
      <c r="O1045" s="194" t="s">
        <v>19489</v>
      </c>
      <c r="P1045" s="197" t="s">
        <v>19490</v>
      </c>
    </row>
    <row r="1046" spans="1:16" ht="20.100000000000001" customHeight="1" x14ac:dyDescent="0.3">
      <c r="B1046" s="101">
        <v>1036</v>
      </c>
      <c r="C1046" s="109" t="s">
        <v>35266</v>
      </c>
      <c r="D1046" s="168" t="s">
        <v>6134</v>
      </c>
      <c r="E1046" s="36" t="s">
        <v>11308</v>
      </c>
      <c r="F1046" s="99">
        <v>5.7</v>
      </c>
      <c r="G1046" s="101" t="s">
        <v>704</v>
      </c>
      <c r="H1046" s="101" t="s">
        <v>4081</v>
      </c>
      <c r="I1046" s="101">
        <v>2015</v>
      </c>
      <c r="J1046" s="101"/>
      <c r="K1046" s="90">
        <v>4562812903</v>
      </c>
      <c r="L1046" s="90">
        <f>IF(K1046/1024 &gt;1,K1046/1024," ")</f>
        <v>4455871.9755859375</v>
      </c>
      <c r="M1046" s="90">
        <f>IF(K1046/1048576 &gt;1,K1046/1048576," ")</f>
        <v>4351.4374761581421</v>
      </c>
      <c r="N1046" s="91">
        <f>IF(K1046&gt;999999999,K1046/1073741824," ")</f>
        <v>4.2494506603106856</v>
      </c>
      <c r="O1046" s="194" t="s">
        <v>19491</v>
      </c>
      <c r="P1046" s="197" t="s">
        <v>19492</v>
      </c>
    </row>
    <row r="1047" spans="1:16" ht="20.100000000000001" customHeight="1" x14ac:dyDescent="0.3">
      <c r="B1047" s="101">
        <v>1037</v>
      </c>
      <c r="C1047" s="7" t="s">
        <v>35036</v>
      </c>
      <c r="D1047" s="159" t="s">
        <v>1095</v>
      </c>
      <c r="E1047" s="36" t="s">
        <v>11309</v>
      </c>
      <c r="F1047" s="104">
        <v>5.7</v>
      </c>
      <c r="G1047" s="94"/>
      <c r="H1047" s="94" t="s">
        <v>3765</v>
      </c>
      <c r="I1047" s="94">
        <v>2009</v>
      </c>
      <c r="J1047" s="94"/>
      <c r="K1047" s="108">
        <v>1464078336</v>
      </c>
      <c r="L1047" s="90">
        <f>IF(K1047/1024 &gt;1,K1047/1024," ")</f>
        <v>1429764</v>
      </c>
      <c r="M1047" s="90">
        <f>IF(K1047/1048576 &gt;1,K1047/1048576," ")</f>
        <v>1396.25390625</v>
      </c>
      <c r="N1047" s="91">
        <f>IF(K1047&gt;999999999,K1047/1073741824," ")</f>
        <v>1.3635292053222656</v>
      </c>
      <c r="O1047" s="194" t="s">
        <v>19493</v>
      </c>
      <c r="P1047" s="197" t="s">
        <v>19494</v>
      </c>
    </row>
    <row r="1048" spans="1:16" ht="20.100000000000001" customHeight="1" x14ac:dyDescent="0.3">
      <c r="B1048" s="101">
        <v>1038</v>
      </c>
      <c r="C1048" s="102" t="s">
        <v>35267</v>
      </c>
      <c r="D1048" s="159" t="s">
        <v>1143</v>
      </c>
      <c r="E1048" s="36" t="s">
        <v>11313</v>
      </c>
      <c r="F1048" s="104">
        <v>6.2</v>
      </c>
      <c r="G1048" s="94" t="s">
        <v>704</v>
      </c>
      <c r="H1048" s="94" t="s">
        <v>3740</v>
      </c>
      <c r="I1048" s="94">
        <v>1985</v>
      </c>
      <c r="J1048" s="94"/>
      <c r="K1048" s="90">
        <v>3345069753</v>
      </c>
      <c r="L1048" s="90">
        <f>IF(K1048/1024 &gt;1,K1048/1024," ")</f>
        <v>3266669.6806640625</v>
      </c>
      <c r="M1048" s="90">
        <f>IF(K1048/1048576 &gt;1,K1048/1048576," ")</f>
        <v>3190.1071100234985</v>
      </c>
      <c r="N1048" s="91">
        <f>IF(K1048&gt;999999999,K1048/1073741824," ")</f>
        <v>3.1153389746323228</v>
      </c>
      <c r="O1048" s="194" t="s">
        <v>19501</v>
      </c>
      <c r="P1048" s="197" t="s">
        <v>19502</v>
      </c>
    </row>
    <row r="1049" spans="1:16" ht="20.100000000000001" customHeight="1" x14ac:dyDescent="0.3">
      <c r="B1049" s="101">
        <v>1039</v>
      </c>
      <c r="C1049" s="12" t="s">
        <v>35268</v>
      </c>
      <c r="D1049" s="157" t="s">
        <v>32850</v>
      </c>
      <c r="E1049" s="36" t="s">
        <v>35037</v>
      </c>
      <c r="F1049" s="131">
        <v>6.6</v>
      </c>
      <c r="G1049" s="13" t="s">
        <v>704</v>
      </c>
      <c r="H1049" s="13" t="s">
        <v>3756</v>
      </c>
      <c r="I1049" s="133">
        <v>2021</v>
      </c>
      <c r="J1049" s="74"/>
      <c r="K1049" s="73">
        <v>5223276544</v>
      </c>
      <c r="L1049" s="90">
        <f>IF(K1049/1024 &gt;1,K1049/1024," ")</f>
        <v>5100856</v>
      </c>
      <c r="M1049" s="90">
        <f>IF(K1049/1048576 &gt;1,K1049/1048576," ")</f>
        <v>4981.3046875</v>
      </c>
      <c r="N1049" s="91">
        <f>IF(K1049&gt;999999999,K1049/1073741824," ")</f>
        <v>4.8645553588867188</v>
      </c>
      <c r="O1049" s="223" t="s">
        <v>32851</v>
      </c>
      <c r="P1049" s="198" t="s">
        <v>32852</v>
      </c>
    </row>
    <row r="1050" spans="1:16" ht="20.100000000000001" customHeight="1" x14ac:dyDescent="0.3">
      <c r="B1050" s="101">
        <v>1040</v>
      </c>
      <c r="C1050" s="109" t="s">
        <v>35269</v>
      </c>
      <c r="D1050" s="160" t="s">
        <v>320</v>
      </c>
      <c r="E1050" s="36" t="s">
        <v>11314</v>
      </c>
      <c r="F1050" s="104">
        <v>6</v>
      </c>
      <c r="G1050" s="94" t="s">
        <v>704</v>
      </c>
      <c r="H1050" s="94" t="s">
        <v>3937</v>
      </c>
      <c r="I1050" s="101">
        <v>2003</v>
      </c>
      <c r="J1050" s="101"/>
      <c r="K1050" s="108">
        <v>2274806956</v>
      </c>
      <c r="L1050" s="90">
        <f>IF(K1050/1024 &gt;1,K1050/1024," ")</f>
        <v>2221491.16796875</v>
      </c>
      <c r="M1050" s="90">
        <f>IF(K1050/1048576 &gt;1,K1050/1048576," ")</f>
        <v>2169.4249687194824</v>
      </c>
      <c r="N1050" s="91">
        <f>IF(K1050&gt;999999999,K1050/1073741824," ")</f>
        <v>2.1185790710151196</v>
      </c>
      <c r="O1050" s="194" t="s">
        <v>19503</v>
      </c>
      <c r="P1050" s="197" t="s">
        <v>19504</v>
      </c>
    </row>
    <row r="1051" spans="1:16" ht="20.100000000000001" customHeight="1" x14ac:dyDescent="0.3">
      <c r="B1051" s="101">
        <v>1041</v>
      </c>
      <c r="C1051" s="20" t="s">
        <v>35270</v>
      </c>
      <c r="D1051" s="178" t="s">
        <v>8895</v>
      </c>
      <c r="E1051" s="254" t="s">
        <v>11315</v>
      </c>
      <c r="F1051" s="81">
        <v>5.0999999999999996</v>
      </c>
      <c r="G1051" s="13" t="s">
        <v>704</v>
      </c>
      <c r="H1051" s="13" t="s">
        <v>3744</v>
      </c>
      <c r="I1051" s="79">
        <v>2019</v>
      </c>
      <c r="J1051" s="79"/>
      <c r="K1051" s="73">
        <v>5032964096</v>
      </c>
      <c r="L1051" s="90">
        <f>IF(K1051/1024 &gt;1,K1051/1024," ")</f>
        <v>4915004</v>
      </c>
      <c r="M1051" s="90">
        <f>IF(K1051/1048576 &gt;1,K1051/1048576," ")</f>
        <v>4799.80859375</v>
      </c>
      <c r="N1051" s="91">
        <f>IF(K1051&gt;999999999,K1051/1073741824," ")</f>
        <v>4.6873130798339844</v>
      </c>
      <c r="O1051" s="194" t="s">
        <v>19505</v>
      </c>
      <c r="P1051" s="197" t="s">
        <v>19506</v>
      </c>
    </row>
    <row r="1052" spans="1:16" ht="20.100000000000001" customHeight="1" x14ac:dyDescent="0.3">
      <c r="A1052" s="299"/>
      <c r="B1052" s="101">
        <v>1042</v>
      </c>
      <c r="C1052" s="20" t="s">
        <v>35271</v>
      </c>
      <c r="D1052" s="157" t="s">
        <v>7846</v>
      </c>
      <c r="E1052" s="36" t="s">
        <v>11316</v>
      </c>
      <c r="F1052" s="81">
        <v>5</v>
      </c>
      <c r="G1052" s="13" t="s">
        <v>704</v>
      </c>
      <c r="H1052" s="13" t="s">
        <v>5878</v>
      </c>
      <c r="I1052" s="79">
        <v>2017</v>
      </c>
      <c r="J1052" s="79"/>
      <c r="K1052" s="73">
        <v>5017137853</v>
      </c>
      <c r="L1052" s="90">
        <f>IF(K1052/1024 &gt;1,K1052/1024," ")</f>
        <v>4899548.6845703125</v>
      </c>
      <c r="M1052" s="90">
        <f>IF(K1052/1048576 &gt;1,K1052/1048576," ")</f>
        <v>4784.7155122756958</v>
      </c>
      <c r="N1052" s="91">
        <f>IF(K1052&gt;999999999,K1052/1073741824," ")</f>
        <v>4.6725737424567342</v>
      </c>
      <c r="O1052" s="194" t="s">
        <v>19507</v>
      </c>
      <c r="P1052" s="197" t="s">
        <v>19508</v>
      </c>
    </row>
    <row r="1053" spans="1:16" ht="20.100000000000001" customHeight="1" x14ac:dyDescent="0.3">
      <c r="B1053" s="101">
        <v>1043</v>
      </c>
      <c r="C1053" s="109" t="s">
        <v>35272</v>
      </c>
      <c r="D1053" s="159" t="s">
        <v>3664</v>
      </c>
      <c r="E1053" s="36" t="s">
        <v>11317</v>
      </c>
      <c r="F1053" s="104">
        <v>4.5999999999999996</v>
      </c>
      <c r="G1053" s="101" t="s">
        <v>704</v>
      </c>
      <c r="H1053" s="101" t="s">
        <v>3744</v>
      </c>
      <c r="I1053" s="101">
        <v>2013</v>
      </c>
      <c r="J1053" s="101"/>
      <c r="K1053" s="90">
        <v>3631461682</v>
      </c>
      <c r="L1053" s="90">
        <f>IF(K1053/1024 &gt;1,K1053/1024," ")</f>
        <v>3546349.298828125</v>
      </c>
      <c r="M1053" s="90">
        <f>IF(K1053/1048576 &gt;1,K1053/1048576," ")</f>
        <v>3463.2317371368408</v>
      </c>
      <c r="N1053" s="91">
        <f>IF(K1053&gt;999999999,K1053/1073741824," ")</f>
        <v>3.3820622432976961</v>
      </c>
      <c r="O1053" s="194" t="s">
        <v>19509</v>
      </c>
      <c r="P1053" s="197" t="s">
        <v>19510</v>
      </c>
    </row>
    <row r="1054" spans="1:16" ht="20.100000000000001" customHeight="1" x14ac:dyDescent="0.3">
      <c r="B1054" s="101">
        <v>1044</v>
      </c>
      <c r="C1054" s="48" t="s">
        <v>33302</v>
      </c>
      <c r="D1054" s="158" t="s">
        <v>32550</v>
      </c>
      <c r="E1054" s="36" t="s">
        <v>32551</v>
      </c>
      <c r="F1054" s="99">
        <v>3.9</v>
      </c>
      <c r="G1054" s="99" t="s">
        <v>704</v>
      </c>
      <c r="H1054" s="101" t="s">
        <v>5892</v>
      </c>
      <c r="I1054" s="101">
        <v>2016</v>
      </c>
      <c r="J1054" s="101"/>
      <c r="K1054" s="90">
        <v>4730604216</v>
      </c>
      <c r="L1054" s="90">
        <f>IF(K1054/1024 &gt;1,K1054/1024," ")</f>
        <v>4619730.6796875</v>
      </c>
      <c r="M1054" s="90">
        <f>IF(K1054/1048576 &gt;1,K1054/1048576," ")</f>
        <v>4511.4557418823242</v>
      </c>
      <c r="N1054" s="91">
        <f>IF(K1054&gt;999999999,K1054/1073741824," ")</f>
        <v>4.4057184979319572</v>
      </c>
      <c r="O1054" s="194" t="s">
        <v>17723</v>
      </c>
      <c r="P1054" s="197" t="s">
        <v>32552</v>
      </c>
    </row>
    <row r="1055" spans="1:16" ht="20.100000000000001" customHeight="1" x14ac:dyDescent="0.3">
      <c r="B1055" s="101">
        <v>1045</v>
      </c>
      <c r="C1055" s="20" t="s">
        <v>33303</v>
      </c>
      <c r="D1055" s="161" t="s">
        <v>7266</v>
      </c>
      <c r="E1055" s="36" t="s">
        <v>11318</v>
      </c>
      <c r="F1055" s="99">
        <v>4.7</v>
      </c>
      <c r="G1055" s="99" t="s">
        <v>704</v>
      </c>
      <c r="H1055" s="105" t="s">
        <v>4081</v>
      </c>
      <c r="I1055" s="101">
        <v>2017</v>
      </c>
      <c r="J1055" s="101"/>
      <c r="K1055" s="90">
        <v>4651697142</v>
      </c>
      <c r="L1055" s="90">
        <f>IF(K1055/1024 &gt;1,K1055/1024," ")</f>
        <v>4542672.990234375</v>
      </c>
      <c r="M1055" s="90">
        <f>IF(K1055/1048576 &gt;1,K1055/1048576," ")</f>
        <v>4436.2040920257568</v>
      </c>
      <c r="N1055" s="91">
        <f>IF(K1055&gt;999999999,K1055/1073741824," ")</f>
        <v>4.3322305586189032</v>
      </c>
      <c r="O1055" s="194" t="s">
        <v>19511</v>
      </c>
      <c r="P1055" s="197" t="s">
        <v>19512</v>
      </c>
    </row>
    <row r="1056" spans="1:16" ht="20.100000000000001" customHeight="1" x14ac:dyDescent="0.3">
      <c r="B1056" s="101">
        <v>1046</v>
      </c>
      <c r="C1056" s="12" t="s">
        <v>34037</v>
      </c>
      <c r="D1056" s="261" t="s">
        <v>33969</v>
      </c>
      <c r="E1056" s="36" t="s">
        <v>33970</v>
      </c>
      <c r="F1056" s="131">
        <v>5.7</v>
      </c>
      <c r="G1056" s="13"/>
      <c r="H1056" s="13" t="s">
        <v>3740</v>
      </c>
      <c r="I1056" s="79">
        <v>2022</v>
      </c>
      <c r="J1056" s="79"/>
      <c r="K1056" s="73">
        <v>3322253312</v>
      </c>
      <c r="L1056" s="90">
        <f>IF(K1056/1024 &gt;1,K1056/1024," ")</f>
        <v>3244388</v>
      </c>
      <c r="M1056" s="90">
        <f>IF(K1056/1048576 &gt;1,K1056/1048576," ")</f>
        <v>3168.34765625</v>
      </c>
      <c r="N1056" s="91">
        <f>IF(K1056&gt;999999999,K1056/1073741824," ")</f>
        <v>3.0940895080566406</v>
      </c>
      <c r="O1056" s="223" t="s">
        <v>33971</v>
      </c>
      <c r="P1056" s="198" t="s">
        <v>33972</v>
      </c>
    </row>
    <row r="1057" spans="2:16" ht="20.100000000000001" customHeight="1" x14ac:dyDescent="0.3">
      <c r="B1057" s="101">
        <v>1047</v>
      </c>
      <c r="C1057" s="113" t="s">
        <v>35273</v>
      </c>
      <c r="D1057" s="162" t="s">
        <v>1370</v>
      </c>
      <c r="E1057" s="36" t="s">
        <v>35038</v>
      </c>
      <c r="F1057" s="104">
        <v>6.5</v>
      </c>
      <c r="G1057" s="114" t="s">
        <v>704</v>
      </c>
      <c r="H1057" s="114" t="s">
        <v>3740</v>
      </c>
      <c r="I1057" s="114">
        <v>2011</v>
      </c>
      <c r="J1057" s="114"/>
      <c r="K1057" s="90">
        <v>4601552296</v>
      </c>
      <c r="L1057" s="90">
        <f>IF(K1057/1024 &gt;1,K1057/1024," ")</f>
        <v>4493703.4140625</v>
      </c>
      <c r="M1057" s="90">
        <f>IF(K1057/1048576 &gt;1,K1057/1048576," ")</f>
        <v>4388.3822402954102</v>
      </c>
      <c r="N1057" s="91">
        <f>IF(K1057&gt;999999999,K1057/1073741824," ")</f>
        <v>4.2855295315384865</v>
      </c>
      <c r="O1057" s="194" t="s">
        <v>19513</v>
      </c>
      <c r="P1057" s="197" t="s">
        <v>19514</v>
      </c>
    </row>
    <row r="1058" spans="2:16" ht="20.100000000000001" customHeight="1" x14ac:dyDescent="0.3">
      <c r="B1058" s="101">
        <v>1048</v>
      </c>
      <c r="C1058" s="7" t="s">
        <v>35274</v>
      </c>
      <c r="D1058" s="159" t="s">
        <v>3234</v>
      </c>
      <c r="E1058" s="36" t="s">
        <v>11319</v>
      </c>
      <c r="F1058" s="104">
        <v>5.0999999999999996</v>
      </c>
      <c r="G1058" s="101" t="s">
        <v>704</v>
      </c>
      <c r="H1058" s="101" t="s">
        <v>3756</v>
      </c>
      <c r="I1058" s="101">
        <v>2012</v>
      </c>
      <c r="J1058" s="101"/>
      <c r="K1058" s="90">
        <v>4668409948</v>
      </c>
      <c r="L1058" s="90">
        <f>IF(K1058/1024 &gt;1,K1058/1024," ")</f>
        <v>4558994.08984375</v>
      </c>
      <c r="M1058" s="90">
        <f>IF(K1058/1048576 &gt;1,K1058/1048576," ")</f>
        <v>4452.1426658630371</v>
      </c>
      <c r="N1058" s="91">
        <f>IF(K1058&gt;999999999,K1058/1073741824," ")</f>
        <v>4.3477955721318722</v>
      </c>
      <c r="O1058" s="194" t="s">
        <v>19515</v>
      </c>
      <c r="P1058" s="197" t="s">
        <v>19516</v>
      </c>
    </row>
    <row r="1059" spans="2:16" ht="20.100000000000001" customHeight="1" x14ac:dyDescent="0.3">
      <c r="B1059" s="101">
        <v>1049</v>
      </c>
      <c r="C1059" s="12" t="s">
        <v>35039</v>
      </c>
      <c r="D1059" s="160" t="s">
        <v>321</v>
      </c>
      <c r="E1059" s="36" t="s">
        <v>11320</v>
      </c>
      <c r="F1059" s="104">
        <v>6.7</v>
      </c>
      <c r="G1059" s="99" t="s">
        <v>704</v>
      </c>
      <c r="H1059" s="101" t="s">
        <v>3982</v>
      </c>
      <c r="I1059" s="101">
        <v>2003</v>
      </c>
      <c r="J1059" s="101"/>
      <c r="K1059" s="90">
        <v>1792116736</v>
      </c>
      <c r="L1059" s="90">
        <f>IF(K1059/1024 &gt;1,K1059/1024," ")</f>
        <v>1750114</v>
      </c>
      <c r="M1059" s="90">
        <f>IF(K1059/1048576 &gt;1,K1059/1048576," ")</f>
        <v>1709.095703125</v>
      </c>
      <c r="N1059" s="91">
        <f>IF(K1059&gt;999999999,K1059/1073741824," ")</f>
        <v>1.6690387725830078</v>
      </c>
      <c r="O1059" s="194" t="s">
        <v>19517</v>
      </c>
      <c r="P1059" s="197" t="s">
        <v>19518</v>
      </c>
    </row>
    <row r="1060" spans="2:16" ht="20.100000000000001" customHeight="1" x14ac:dyDescent="0.3">
      <c r="B1060" s="101">
        <v>1050</v>
      </c>
      <c r="C1060" s="102" t="s">
        <v>35275</v>
      </c>
      <c r="D1060" s="159" t="s">
        <v>5519</v>
      </c>
      <c r="E1060" s="36" t="s">
        <v>11321</v>
      </c>
      <c r="F1060" s="104">
        <v>6.2</v>
      </c>
      <c r="G1060" s="101" t="s">
        <v>704</v>
      </c>
      <c r="H1060" s="101" t="s">
        <v>3756</v>
      </c>
      <c r="I1060" s="101">
        <v>1973</v>
      </c>
      <c r="J1060" s="101"/>
      <c r="K1060" s="90">
        <v>3606900314</v>
      </c>
      <c r="L1060" s="90">
        <f>IF(K1060/1024 &gt;1,K1060/1024," ")</f>
        <v>3522363.587890625</v>
      </c>
      <c r="M1060" s="90">
        <f>IF(K1060/1048576 &gt;1,K1060/1048576," ")</f>
        <v>3439.8081912994385</v>
      </c>
      <c r="N1060" s="91">
        <f>IF(K1060&gt;999999999,K1060/1073741824," ")</f>
        <v>3.3591876868158579</v>
      </c>
      <c r="O1060" s="194" t="s">
        <v>19519</v>
      </c>
      <c r="P1060" s="197" t="s">
        <v>19520</v>
      </c>
    </row>
    <row r="1061" spans="2:16" ht="20.100000000000001" customHeight="1" x14ac:dyDescent="0.3">
      <c r="B1061" s="101">
        <v>1051</v>
      </c>
      <c r="C1061" s="102" t="s">
        <v>35276</v>
      </c>
      <c r="D1061" s="159" t="s">
        <v>5314</v>
      </c>
      <c r="E1061" s="36" t="s">
        <v>11322</v>
      </c>
      <c r="F1061" s="104">
        <v>7.2</v>
      </c>
      <c r="G1061" s="101" t="s">
        <v>704</v>
      </c>
      <c r="H1061" s="101" t="s">
        <v>3966</v>
      </c>
      <c r="I1061" s="101">
        <v>2013</v>
      </c>
      <c r="J1061" s="101"/>
      <c r="K1061" s="90">
        <v>4215408157</v>
      </c>
      <c r="L1061" s="90">
        <f>IF(K1061/1024 &gt;1,K1061/1024," ")</f>
        <v>4116609.5283203125</v>
      </c>
      <c r="M1061" s="90">
        <f>IF(K1061/1048576 &gt;1,K1061/1048576," ")</f>
        <v>4020.1264925003052</v>
      </c>
      <c r="N1061" s="91">
        <f>IF(K1061&gt;999999999,K1061/1073741824," ")</f>
        <v>3.9259047778323293</v>
      </c>
      <c r="O1061" s="194" t="s">
        <v>19521</v>
      </c>
      <c r="P1061" s="197" t="s">
        <v>19522</v>
      </c>
    </row>
    <row r="1062" spans="2:16" ht="20.100000000000001" customHeight="1" x14ac:dyDescent="0.3">
      <c r="B1062" s="101">
        <v>1052</v>
      </c>
      <c r="C1062" s="109" t="s">
        <v>35277</v>
      </c>
      <c r="D1062" s="159" t="s">
        <v>1688</v>
      </c>
      <c r="E1062" s="36" t="s">
        <v>11323</v>
      </c>
      <c r="F1062" s="104">
        <v>6.6</v>
      </c>
      <c r="G1062" s="101" t="s">
        <v>704</v>
      </c>
      <c r="H1062" s="101" t="s">
        <v>3737</v>
      </c>
      <c r="I1062" s="101">
        <v>2003</v>
      </c>
      <c r="J1062" s="101"/>
      <c r="K1062" s="90">
        <v>4363049326</v>
      </c>
      <c r="L1062" s="90">
        <f>IF(K1062/1024 &gt;1,K1062/1024," ")</f>
        <v>4260790.357421875</v>
      </c>
      <c r="M1062" s="90">
        <f>IF(K1062/1048576 &gt;1,K1062/1048576," ")</f>
        <v>4160.9280834197998</v>
      </c>
      <c r="N1062" s="91">
        <f>IF(K1062&gt;999999999,K1062/1073741824," ")</f>
        <v>4.0634063314646482</v>
      </c>
      <c r="O1062" s="194" t="s">
        <v>19523</v>
      </c>
      <c r="P1062" s="197" t="s">
        <v>19524</v>
      </c>
    </row>
    <row r="1063" spans="2:16" ht="20.100000000000001" customHeight="1" x14ac:dyDescent="0.3">
      <c r="B1063" s="101">
        <v>1053</v>
      </c>
      <c r="C1063" s="20" t="s">
        <v>35278</v>
      </c>
      <c r="D1063" s="167" t="s">
        <v>8490</v>
      </c>
      <c r="E1063" s="254" t="s">
        <v>11324</v>
      </c>
      <c r="F1063" s="81">
        <v>7.1</v>
      </c>
      <c r="G1063" s="13"/>
      <c r="H1063" s="13" t="s">
        <v>5881</v>
      </c>
      <c r="I1063" s="79">
        <v>2018</v>
      </c>
      <c r="J1063" s="79"/>
      <c r="K1063" s="73">
        <v>3829702656</v>
      </c>
      <c r="L1063" s="90">
        <f>IF(K1063/1024 &gt;1,K1063/1024," ")</f>
        <v>3739944</v>
      </c>
      <c r="M1063" s="90">
        <f>IF(K1063/1048576 &gt;1,K1063/1048576," ")</f>
        <v>3652.2890625</v>
      </c>
      <c r="N1063" s="91">
        <f>IF(K1063&gt;999999999,K1063/1073741824," ")</f>
        <v>3.5666885375976563</v>
      </c>
      <c r="O1063" s="194" t="s">
        <v>19525</v>
      </c>
      <c r="P1063" s="197" t="s">
        <v>19526</v>
      </c>
    </row>
    <row r="1064" spans="2:16" ht="20.100000000000001" customHeight="1" x14ac:dyDescent="0.3">
      <c r="B1064" s="101">
        <v>1054</v>
      </c>
      <c r="C1064" s="111" t="s">
        <v>35279</v>
      </c>
      <c r="D1064" s="161" t="s">
        <v>7410</v>
      </c>
      <c r="E1064" s="36" t="s">
        <v>11325</v>
      </c>
      <c r="F1064" s="99">
        <v>5.2</v>
      </c>
      <c r="G1064" s="99" t="s">
        <v>704</v>
      </c>
      <c r="H1064" s="105" t="s">
        <v>5878</v>
      </c>
      <c r="I1064" s="101">
        <v>2013</v>
      </c>
      <c r="J1064" s="101"/>
      <c r="K1064" s="90">
        <v>4506143546</v>
      </c>
      <c r="L1064" s="90">
        <f>IF(K1064/1024 &gt;1,K1064/1024," ")</f>
        <v>4400530.806640625</v>
      </c>
      <c r="M1064" s="90">
        <f>IF(K1064/1048576 &gt;1,K1064/1048576," ")</f>
        <v>4297.3933658599854</v>
      </c>
      <c r="N1064" s="91">
        <f>IF(K1064&gt;999999999,K1064/1073741824," ")</f>
        <v>4.1966732088476419</v>
      </c>
      <c r="O1064" s="194" t="s">
        <v>19527</v>
      </c>
      <c r="P1064" s="197" t="s">
        <v>19528</v>
      </c>
    </row>
    <row r="1065" spans="2:16" ht="20.100000000000001" customHeight="1" x14ac:dyDescent="0.3">
      <c r="B1065" s="101">
        <v>1055</v>
      </c>
      <c r="C1065" s="12" t="s">
        <v>42554</v>
      </c>
      <c r="D1065" s="160" t="s">
        <v>322</v>
      </c>
      <c r="E1065" s="36" t="s">
        <v>11326</v>
      </c>
      <c r="F1065" s="104">
        <v>4.4000000000000004</v>
      </c>
      <c r="G1065" s="99" t="s">
        <v>704</v>
      </c>
      <c r="H1065" s="101" t="s">
        <v>5871</v>
      </c>
      <c r="I1065" s="101">
        <v>2000</v>
      </c>
      <c r="J1065" s="101"/>
      <c r="K1065" s="90">
        <v>4111458233</v>
      </c>
      <c r="L1065" s="90">
        <f>IF(K1065/1024 &gt;1,K1065/1024," ")</f>
        <v>4015095.9306640625</v>
      </c>
      <c r="M1065" s="90">
        <f>IF(K1065/1048576 &gt;1,K1065/1048576," ")</f>
        <v>3920.9921197891235</v>
      </c>
      <c r="N1065" s="91">
        <f>IF(K1065&gt;999999999,K1065/1073741824," ")</f>
        <v>3.829093866981566</v>
      </c>
      <c r="O1065" s="194" t="s">
        <v>19529</v>
      </c>
      <c r="P1065" s="197" t="s">
        <v>19530</v>
      </c>
    </row>
    <row r="1066" spans="2:16" ht="20.100000000000001" customHeight="1" x14ac:dyDescent="0.3">
      <c r="B1066" s="101">
        <v>1056</v>
      </c>
      <c r="C1066" s="107" t="s">
        <v>35280</v>
      </c>
      <c r="D1066" s="160" t="s">
        <v>6003</v>
      </c>
      <c r="E1066" s="254" t="s">
        <v>11327</v>
      </c>
      <c r="F1066" s="99">
        <v>4.8</v>
      </c>
      <c r="G1066" s="101" t="s">
        <v>704</v>
      </c>
      <c r="H1066" s="101" t="s">
        <v>5892</v>
      </c>
      <c r="I1066" s="101">
        <v>1991</v>
      </c>
      <c r="J1066" s="101"/>
      <c r="K1066" s="90">
        <v>3938468547</v>
      </c>
      <c r="L1066" s="90">
        <f>IF(K1066/1024 &gt;1,K1066/1024," ")</f>
        <v>3846160.6904296875</v>
      </c>
      <c r="M1066" s="90">
        <f>IF(K1066/1048576 &gt;1,K1066/1048576," ")</f>
        <v>3756.0162992477417</v>
      </c>
      <c r="N1066" s="91">
        <f>IF(K1066&gt;999999999,K1066/1073741824," ")</f>
        <v>3.6679846672341228</v>
      </c>
      <c r="O1066" s="194" t="s">
        <v>19531</v>
      </c>
      <c r="P1066" s="197" t="s">
        <v>19532</v>
      </c>
    </row>
    <row r="1067" spans="2:16" ht="20.100000000000001" customHeight="1" x14ac:dyDescent="0.3">
      <c r="B1067" s="101">
        <v>1057</v>
      </c>
      <c r="C1067" s="109" t="s">
        <v>35281</v>
      </c>
      <c r="D1067" s="160" t="s">
        <v>3909</v>
      </c>
      <c r="E1067" s="254" t="s">
        <v>11328</v>
      </c>
      <c r="F1067" s="104">
        <v>5.5</v>
      </c>
      <c r="G1067" s="101" t="s">
        <v>704</v>
      </c>
      <c r="H1067" s="101" t="s">
        <v>3739</v>
      </c>
      <c r="I1067" s="101">
        <v>2013</v>
      </c>
      <c r="J1067" s="101"/>
      <c r="K1067" s="90">
        <v>3810314010</v>
      </c>
      <c r="L1067" s="90">
        <f>IF(K1067/1024 &gt;1,K1067/1024," ")</f>
        <v>3721009.775390625</v>
      </c>
      <c r="M1067" s="90">
        <f>IF(K1067/1048576 &gt;1,K1067/1048576," ")</f>
        <v>3633.7986087799072</v>
      </c>
      <c r="N1067" s="91">
        <f>IF(K1067&gt;999999999,K1067/1073741824," ")</f>
        <v>3.5486314538866282</v>
      </c>
      <c r="O1067" s="194" t="s">
        <v>19533</v>
      </c>
      <c r="P1067" s="197" t="s">
        <v>19534</v>
      </c>
    </row>
    <row r="1068" spans="2:16" ht="20.100000000000001" customHeight="1" x14ac:dyDescent="0.3">
      <c r="B1068" s="101">
        <v>1058</v>
      </c>
      <c r="C1068" s="20" t="s">
        <v>35283</v>
      </c>
      <c r="D1068" s="157" t="s">
        <v>8505</v>
      </c>
      <c r="E1068" s="36" t="s">
        <v>11329</v>
      </c>
      <c r="F1068" s="81">
        <v>6.2</v>
      </c>
      <c r="G1068" s="13" t="s">
        <v>704</v>
      </c>
      <c r="H1068" s="13" t="s">
        <v>5878</v>
      </c>
      <c r="I1068" s="79">
        <v>2018</v>
      </c>
      <c r="J1068" s="79"/>
      <c r="K1068" s="73">
        <v>5270700032</v>
      </c>
      <c r="L1068" s="90">
        <f>IF(K1068/1024 &gt;1,K1068/1024," ")</f>
        <v>5147168</v>
      </c>
      <c r="M1068" s="90">
        <f>IF(K1068/1048576 &gt;1,K1068/1048576," ")</f>
        <v>5026.53125</v>
      </c>
      <c r="N1068" s="91">
        <f>IF(K1068&gt;999999999,K1068/1073741824," ")</f>
        <v>4.908721923828125</v>
      </c>
      <c r="O1068" s="194" t="s">
        <v>19537</v>
      </c>
      <c r="P1068" s="197" t="s">
        <v>19538</v>
      </c>
    </row>
    <row r="1069" spans="2:16" ht="20.100000000000001" customHeight="1" x14ac:dyDescent="0.3">
      <c r="B1069" s="101">
        <v>1059</v>
      </c>
      <c r="C1069" s="109" t="s">
        <v>35284</v>
      </c>
      <c r="D1069" s="160" t="s">
        <v>323</v>
      </c>
      <c r="E1069" s="36" t="s">
        <v>11330</v>
      </c>
      <c r="F1069" s="104">
        <v>6.8</v>
      </c>
      <c r="G1069" s="94" t="s">
        <v>704</v>
      </c>
      <c r="H1069" s="94" t="s">
        <v>3758</v>
      </c>
      <c r="I1069" s="101">
        <v>2004</v>
      </c>
      <c r="J1069" s="101"/>
      <c r="K1069" s="90">
        <v>3736231395</v>
      </c>
      <c r="L1069" s="90">
        <f>IF(K1069/1024 &gt;1,K1069/1024," ")</f>
        <v>3648663.4716796875</v>
      </c>
      <c r="M1069" s="90">
        <f>IF(K1069/1048576 &gt;1,K1069/1048576," ")</f>
        <v>3563.1479215621948</v>
      </c>
      <c r="N1069" s="91">
        <f>IF(K1069&gt;999999999,K1069/1073741824," ")</f>
        <v>3.4796366421505809</v>
      </c>
      <c r="O1069" s="194" t="s">
        <v>19539</v>
      </c>
      <c r="P1069" s="197" t="s">
        <v>19540</v>
      </c>
    </row>
    <row r="1070" spans="2:16" ht="20.100000000000001" customHeight="1" x14ac:dyDescent="0.3">
      <c r="B1070" s="101">
        <v>1060</v>
      </c>
      <c r="C1070" s="109" t="s">
        <v>35285</v>
      </c>
      <c r="D1070" s="159" t="s">
        <v>2771</v>
      </c>
      <c r="E1070" s="36" t="s">
        <v>11333</v>
      </c>
      <c r="F1070" s="104">
        <v>5.3</v>
      </c>
      <c r="G1070" s="101" t="s">
        <v>704</v>
      </c>
      <c r="H1070" s="101" t="s">
        <v>3737</v>
      </c>
      <c r="I1070" s="101">
        <v>2011</v>
      </c>
      <c r="J1070" s="101"/>
      <c r="K1070" s="90">
        <v>3113608636</v>
      </c>
      <c r="L1070" s="90">
        <f>IF(K1070/1024 &gt;1,K1070/1024," ")</f>
        <v>3040633.43359375</v>
      </c>
      <c r="M1070" s="90">
        <f>IF(K1070/1048576 &gt;1,K1070/1048576," ")</f>
        <v>2969.3685874938965</v>
      </c>
      <c r="N1070" s="91">
        <f>IF(K1070&gt;999999999,K1070/1073741824," ")</f>
        <v>2.8997740112245083</v>
      </c>
      <c r="O1070" s="194" t="s">
        <v>19545</v>
      </c>
      <c r="P1070" s="197" t="s">
        <v>19546</v>
      </c>
    </row>
    <row r="1071" spans="2:16" ht="20.100000000000001" customHeight="1" x14ac:dyDescent="0.3">
      <c r="B1071" s="101">
        <v>1061</v>
      </c>
      <c r="C1071" s="7" t="s">
        <v>35286</v>
      </c>
      <c r="D1071" s="160" t="s">
        <v>5736</v>
      </c>
      <c r="E1071" s="254" t="s">
        <v>11334</v>
      </c>
      <c r="F1071" s="104">
        <v>6.3</v>
      </c>
      <c r="G1071" s="101" t="s">
        <v>704</v>
      </c>
      <c r="H1071" s="101" t="s">
        <v>3740</v>
      </c>
      <c r="I1071" s="101">
        <v>1991</v>
      </c>
      <c r="J1071" s="101"/>
      <c r="K1071" s="90">
        <v>3815725048</v>
      </c>
      <c r="L1071" s="90">
        <f>IF(K1071/1024 &gt;1,K1071/1024," ")</f>
        <v>3726293.9921875</v>
      </c>
      <c r="M1071" s="90">
        <f>IF(K1071/1048576 &gt;1,K1071/1048576," ")</f>
        <v>3638.9589767456055</v>
      </c>
      <c r="N1071" s="91">
        <f>IF(K1071&gt;999999999,K1071/1073741824," ")</f>
        <v>3.5536708757281303</v>
      </c>
      <c r="O1071" s="194" t="s">
        <v>19547</v>
      </c>
      <c r="P1071" s="197" t="s">
        <v>19548</v>
      </c>
    </row>
    <row r="1072" spans="2:16" ht="20.100000000000001" customHeight="1" x14ac:dyDescent="0.3">
      <c r="B1072" s="101">
        <v>1062</v>
      </c>
      <c r="C1072" s="111" t="s">
        <v>35288</v>
      </c>
      <c r="D1072" s="168" t="s">
        <v>7400</v>
      </c>
      <c r="E1072" s="36" t="s">
        <v>11336</v>
      </c>
      <c r="F1072" s="99">
        <v>5.9</v>
      </c>
      <c r="G1072" s="99" t="s">
        <v>704</v>
      </c>
      <c r="H1072" s="105" t="s">
        <v>5878</v>
      </c>
      <c r="I1072" s="101">
        <v>2015</v>
      </c>
      <c r="J1072" s="101"/>
      <c r="K1072" s="90">
        <v>4848913085</v>
      </c>
      <c r="L1072" s="90">
        <f>IF(K1072/1024 &gt;1,K1072/1024," ")</f>
        <v>4735266.6845703125</v>
      </c>
      <c r="M1072" s="90">
        <f>IF(K1072/1048576 &gt;1,K1072/1048576," ")</f>
        <v>4624.2838716506958</v>
      </c>
      <c r="N1072" s="91">
        <f>IF(K1072&gt;999999999,K1072/1073741824," ")</f>
        <v>4.5159022184088826</v>
      </c>
      <c r="O1072" s="194" t="s">
        <v>19551</v>
      </c>
      <c r="P1072" s="197" t="s">
        <v>19552</v>
      </c>
    </row>
    <row r="1073" spans="2:16" ht="20.100000000000001" customHeight="1" x14ac:dyDescent="0.3">
      <c r="B1073" s="101">
        <v>1063</v>
      </c>
      <c r="C1073" s="109" t="s">
        <v>35287</v>
      </c>
      <c r="D1073" s="159" t="s">
        <v>3606</v>
      </c>
      <c r="E1073" s="36" t="s">
        <v>11335</v>
      </c>
      <c r="F1073" s="104">
        <v>4.5</v>
      </c>
      <c r="G1073" s="101" t="s">
        <v>704</v>
      </c>
      <c r="H1073" s="101" t="s">
        <v>3739</v>
      </c>
      <c r="I1073" s="101">
        <v>2013</v>
      </c>
      <c r="J1073" s="101"/>
      <c r="K1073" s="90">
        <v>3825466004</v>
      </c>
      <c r="L1073" s="90">
        <f>IF(K1073/1024 &gt;1,K1073/1024," ")</f>
        <v>3735806.64453125</v>
      </c>
      <c r="M1073" s="90">
        <f>IF(K1073/1048576 &gt;1,K1073/1048576," ")</f>
        <v>3648.2486763000488</v>
      </c>
      <c r="N1073" s="91">
        <f>IF(K1073&gt;999999999,K1073/1073741824," ")</f>
        <v>3.5627428479492664</v>
      </c>
      <c r="O1073" s="194" t="s">
        <v>19549</v>
      </c>
      <c r="P1073" s="197" t="s">
        <v>19550</v>
      </c>
    </row>
    <row r="1074" spans="2:16" ht="20.100000000000001" customHeight="1" x14ac:dyDescent="0.3">
      <c r="B1074" s="101">
        <v>1064</v>
      </c>
      <c r="C1074" s="7" t="s">
        <v>35289</v>
      </c>
      <c r="D1074" s="157" t="s">
        <v>9042</v>
      </c>
      <c r="E1074" s="36" t="s">
        <v>11337</v>
      </c>
      <c r="F1074" s="81">
        <v>5.5</v>
      </c>
      <c r="G1074" s="13" t="s">
        <v>704</v>
      </c>
      <c r="H1074" s="13" t="s">
        <v>3757</v>
      </c>
      <c r="I1074" s="79">
        <v>2019</v>
      </c>
      <c r="J1074" s="79"/>
      <c r="K1074" s="73">
        <v>5570027520</v>
      </c>
      <c r="L1074" s="90">
        <f>IF(K1074/1024 &gt;1,K1074/1024," ")</f>
        <v>5439480</v>
      </c>
      <c r="M1074" s="90">
        <f>IF(K1074/1048576 &gt;1,K1074/1048576," ")</f>
        <v>5311.9921875</v>
      </c>
      <c r="N1074" s="91">
        <f>IF(K1074&gt;999999999,K1074/1073741824," ")</f>
        <v>5.1874923706054688</v>
      </c>
      <c r="O1074" s="194" t="s">
        <v>19553</v>
      </c>
      <c r="P1074" s="197" t="s">
        <v>19554</v>
      </c>
    </row>
    <row r="1075" spans="2:16" ht="20.100000000000001" customHeight="1" x14ac:dyDescent="0.3">
      <c r="B1075" s="101">
        <v>1065</v>
      </c>
      <c r="C1075" s="112" t="s">
        <v>35290</v>
      </c>
      <c r="D1075" s="161" t="s">
        <v>7482</v>
      </c>
      <c r="E1075" s="36" t="s">
        <v>11338</v>
      </c>
      <c r="F1075" s="99">
        <v>5.9</v>
      </c>
      <c r="G1075" s="99" t="s">
        <v>704</v>
      </c>
      <c r="H1075" s="105" t="s">
        <v>5878</v>
      </c>
      <c r="I1075" s="101">
        <v>2016</v>
      </c>
      <c r="J1075" s="101"/>
      <c r="K1075" s="90">
        <v>4675009453</v>
      </c>
      <c r="L1075" s="90">
        <f>IF(K1075/1024 &gt;1,K1075/1024," ")</f>
        <v>4565438.9189453125</v>
      </c>
      <c r="M1075" s="90">
        <f>IF(K1075/1048576 &gt;1,K1075/1048576," ")</f>
        <v>4458.4364442825317</v>
      </c>
      <c r="N1075" s="91">
        <f>IF(K1075&gt;999999999,K1075/1073741824," ")</f>
        <v>4.3539418401196599</v>
      </c>
      <c r="O1075" s="194" t="s">
        <v>19555</v>
      </c>
      <c r="P1075" s="197" t="s">
        <v>19556</v>
      </c>
    </row>
    <row r="1076" spans="2:16" ht="20.100000000000001" customHeight="1" x14ac:dyDescent="0.3">
      <c r="B1076" s="101">
        <v>1066</v>
      </c>
      <c r="C1076" s="112" t="s">
        <v>35291</v>
      </c>
      <c r="D1076" s="159" t="s">
        <v>5173</v>
      </c>
      <c r="E1076" s="254" t="s">
        <v>11339</v>
      </c>
      <c r="F1076" s="104">
        <v>5.3</v>
      </c>
      <c r="G1076" s="101"/>
      <c r="H1076" s="101" t="s">
        <v>3744</v>
      </c>
      <c r="I1076" s="101">
        <v>2014</v>
      </c>
      <c r="J1076" s="101"/>
      <c r="K1076" s="90">
        <v>3743154982</v>
      </c>
      <c r="L1076" s="90">
        <f>IF(K1076/1024 &gt;1,K1076/1024," ")</f>
        <v>3655424.787109375</v>
      </c>
      <c r="M1076" s="90">
        <f>IF(K1076/1048576 &gt;1,K1076/1048576," ")</f>
        <v>3569.750768661499</v>
      </c>
      <c r="N1076" s="91">
        <f>IF(K1076&gt;999999999,K1076/1073741824," ")</f>
        <v>3.4860847350209951</v>
      </c>
      <c r="O1076" s="194" t="s">
        <v>19557</v>
      </c>
      <c r="P1076" s="197" t="s">
        <v>19558</v>
      </c>
    </row>
    <row r="1077" spans="2:16" ht="20.100000000000001" customHeight="1" x14ac:dyDescent="0.3">
      <c r="B1077" s="101">
        <v>1067</v>
      </c>
      <c r="C1077" s="109" t="s">
        <v>35292</v>
      </c>
      <c r="D1077" s="159" t="s">
        <v>2932</v>
      </c>
      <c r="E1077" s="36" t="s">
        <v>11340</v>
      </c>
      <c r="F1077" s="104">
        <v>4.5999999999999996</v>
      </c>
      <c r="G1077" s="101" t="s">
        <v>704</v>
      </c>
      <c r="H1077" s="101" t="s">
        <v>3951</v>
      </c>
      <c r="I1077" s="101">
        <v>2012</v>
      </c>
      <c r="J1077" s="101"/>
      <c r="K1077" s="90">
        <v>2913629960</v>
      </c>
      <c r="L1077" s="90">
        <f>IF(K1077/1024 &gt;1,K1077/1024," ")</f>
        <v>2845341.7578125</v>
      </c>
      <c r="M1077" s="90">
        <f>IF(K1077/1048576 &gt;1,K1077/1048576," ")</f>
        <v>2778.6540603637695</v>
      </c>
      <c r="N1077" s="91">
        <f>IF(K1077&gt;999999999,K1077/1073741824," ")</f>
        <v>2.7135293558239937</v>
      </c>
      <c r="O1077" s="194" t="s">
        <v>17673</v>
      </c>
      <c r="P1077" s="197" t="s">
        <v>19559</v>
      </c>
    </row>
    <row r="1078" spans="2:16" ht="20.100000000000001" customHeight="1" x14ac:dyDescent="0.3">
      <c r="B1078" s="101">
        <v>1068</v>
      </c>
      <c r="C1078" s="12" t="s">
        <v>35040</v>
      </c>
      <c r="D1078" s="159" t="s">
        <v>2808</v>
      </c>
      <c r="E1078" s="36" t="s">
        <v>11341</v>
      </c>
      <c r="F1078" s="104">
        <v>4.0999999999999996</v>
      </c>
      <c r="G1078" s="101"/>
      <c r="H1078" s="101" t="s">
        <v>4112</v>
      </c>
      <c r="I1078" s="101">
        <v>2008</v>
      </c>
      <c r="J1078" s="101"/>
      <c r="K1078" s="90">
        <v>1484548096</v>
      </c>
      <c r="L1078" s="90">
        <f>IF(K1078/1024 &gt;1,K1078/1024," ")</f>
        <v>1449754</v>
      </c>
      <c r="M1078" s="90">
        <f>IF(K1078/1048576 &gt;1,K1078/1048576," ")</f>
        <v>1415.775390625</v>
      </c>
      <c r="N1078" s="91">
        <f>IF(K1078&gt;999999999,K1078/1073741824," ")</f>
        <v>1.3825931549072266</v>
      </c>
      <c r="O1078" s="194" t="s">
        <v>19560</v>
      </c>
      <c r="P1078" s="197" t="s">
        <v>19561</v>
      </c>
    </row>
    <row r="1079" spans="2:16" ht="20.100000000000001" customHeight="1" x14ac:dyDescent="0.3">
      <c r="B1079" s="101">
        <v>1069</v>
      </c>
      <c r="C1079" s="107" t="s">
        <v>35293</v>
      </c>
      <c r="D1079" s="161" t="s">
        <v>7354</v>
      </c>
      <c r="E1079" s="36" t="s">
        <v>11342</v>
      </c>
      <c r="F1079" s="99">
        <v>7.2</v>
      </c>
      <c r="G1079" s="99" t="s">
        <v>704</v>
      </c>
      <c r="H1079" s="105" t="s">
        <v>4081</v>
      </c>
      <c r="I1079" s="101">
        <v>2016</v>
      </c>
      <c r="J1079" s="101"/>
      <c r="K1079" s="90">
        <v>4528242920</v>
      </c>
      <c r="L1079" s="90">
        <f>IF(K1079/1024 &gt;1,K1079/1024," ")</f>
        <v>4422112.2265625</v>
      </c>
      <c r="M1079" s="90">
        <f>IF(K1079/1048576 &gt;1,K1079/1048576," ")</f>
        <v>4318.4689712524414</v>
      </c>
      <c r="N1079" s="91">
        <f>IF(K1079&gt;999999999,K1079/1073741824," ")</f>
        <v>4.2172548547387123</v>
      </c>
      <c r="O1079" s="194" t="s">
        <v>19562</v>
      </c>
      <c r="P1079" s="197" t="s">
        <v>19563</v>
      </c>
    </row>
    <row r="1080" spans="2:16" ht="20.100000000000001" customHeight="1" x14ac:dyDescent="0.3">
      <c r="B1080" s="101">
        <v>1070</v>
      </c>
      <c r="C1080" s="112" t="s">
        <v>5823</v>
      </c>
      <c r="D1080" s="160" t="s">
        <v>5822</v>
      </c>
      <c r="E1080" s="36" t="s">
        <v>11343</v>
      </c>
      <c r="F1080" s="104">
        <v>6.2</v>
      </c>
      <c r="G1080" s="101" t="s">
        <v>704</v>
      </c>
      <c r="H1080" s="101" t="s">
        <v>3745</v>
      </c>
      <c r="I1080" s="101">
        <v>1962</v>
      </c>
      <c r="J1080" s="116"/>
      <c r="K1080" s="90">
        <v>1932382851</v>
      </c>
      <c r="L1080" s="90">
        <f>IF(K1080/1024 &gt;1,K1080/1024," ")</f>
        <v>1887092.6279296875</v>
      </c>
      <c r="M1080" s="90">
        <f>IF(K1080/1048576 &gt;1,K1080/1048576," ")</f>
        <v>1842.8638944625854</v>
      </c>
      <c r="N1080" s="91">
        <f>IF(K1080&gt;999999999,K1080/1073741824," ")</f>
        <v>1.7996717719361186</v>
      </c>
      <c r="O1080" s="194" t="s">
        <v>17917</v>
      </c>
      <c r="P1080" s="197" t="s">
        <v>19564</v>
      </c>
    </row>
    <row r="1081" spans="2:16" ht="20.100000000000001" customHeight="1" x14ac:dyDescent="0.3">
      <c r="B1081" s="101">
        <v>1071</v>
      </c>
      <c r="C1081" s="103" t="s">
        <v>35301</v>
      </c>
      <c r="D1081" s="159" t="s">
        <v>712</v>
      </c>
      <c r="E1081" s="36" t="s">
        <v>11353</v>
      </c>
      <c r="F1081" s="99">
        <v>5.0999999999999996</v>
      </c>
      <c r="G1081" s="99"/>
      <c r="H1081" s="101" t="s">
        <v>5878</v>
      </c>
      <c r="I1081" s="101">
        <v>1985</v>
      </c>
      <c r="J1081" s="101"/>
      <c r="K1081" s="90">
        <v>3874790502</v>
      </c>
      <c r="L1081" s="90">
        <f>IF(K1081/1024 &gt;1,K1081/1024," ")</f>
        <v>3783975.099609375</v>
      </c>
      <c r="M1081" s="90">
        <f>IF(K1081/1048576 &gt;1,K1081/1048576," ")</f>
        <v>3695.2881832122803</v>
      </c>
      <c r="N1081" s="91">
        <f>IF(K1081&gt;999999999,K1081/1073741824," ")</f>
        <v>3.6086798664182425</v>
      </c>
      <c r="O1081" s="194" t="s">
        <v>19582</v>
      </c>
      <c r="P1081" s="197" t="s">
        <v>19583</v>
      </c>
    </row>
    <row r="1082" spans="2:16" ht="20.100000000000001" customHeight="1" x14ac:dyDescent="0.3">
      <c r="B1082" s="101">
        <v>1072</v>
      </c>
      <c r="C1082" s="102" t="s">
        <v>35294</v>
      </c>
      <c r="D1082" s="159" t="s">
        <v>5628</v>
      </c>
      <c r="E1082" s="254" t="s">
        <v>11344</v>
      </c>
      <c r="F1082" s="104">
        <v>5.3</v>
      </c>
      <c r="G1082" s="101" t="s">
        <v>704</v>
      </c>
      <c r="H1082" s="101" t="s">
        <v>3737</v>
      </c>
      <c r="I1082" s="101">
        <v>1971</v>
      </c>
      <c r="J1082" s="116"/>
      <c r="K1082" s="90">
        <v>4198855661</v>
      </c>
      <c r="L1082" s="90">
        <f>IF(K1082/1024 &gt;1,K1082/1024," ")</f>
        <v>4100444.9814453125</v>
      </c>
      <c r="M1082" s="90">
        <f>IF(K1082/1048576 &gt;1,K1082/1048576," ")</f>
        <v>4004.340802192688</v>
      </c>
      <c r="N1082" s="91">
        <f>IF(K1082&gt;999999999,K1082/1073741824," ")</f>
        <v>3.9104890646412969</v>
      </c>
      <c r="O1082" s="194" t="s">
        <v>19565</v>
      </c>
      <c r="P1082" s="197" t="s">
        <v>19566</v>
      </c>
    </row>
    <row r="1083" spans="2:16" ht="20.100000000000001" customHeight="1" x14ac:dyDescent="0.3">
      <c r="B1083" s="101">
        <v>1073</v>
      </c>
      <c r="C1083" s="109" t="s">
        <v>35295</v>
      </c>
      <c r="D1083" s="160" t="s">
        <v>324</v>
      </c>
      <c r="E1083" s="36" t="s">
        <v>11345</v>
      </c>
      <c r="F1083" s="104">
        <v>6.9</v>
      </c>
      <c r="G1083" s="99" t="s">
        <v>704</v>
      </c>
      <c r="H1083" s="105" t="s">
        <v>5981</v>
      </c>
      <c r="I1083" s="101">
        <v>1970</v>
      </c>
      <c r="J1083" s="116"/>
      <c r="K1083" s="90">
        <v>3228199675</v>
      </c>
      <c r="L1083" s="90">
        <f>IF(K1083/1024 &gt;1,K1083/1024," ")</f>
        <v>3152538.7451171875</v>
      </c>
      <c r="M1083" s="90">
        <f>IF(K1083/1048576 &gt;1,K1083/1048576," ")</f>
        <v>3078.6511182785034</v>
      </c>
      <c r="N1083" s="91">
        <f>IF(K1083&gt;999999999,K1083/1073741824," ")</f>
        <v>3.006495232693851</v>
      </c>
      <c r="O1083" s="194" t="s">
        <v>17917</v>
      </c>
      <c r="P1083" s="197" t="s">
        <v>19567</v>
      </c>
    </row>
    <row r="1084" spans="2:16" ht="20.100000000000001" customHeight="1" x14ac:dyDescent="0.3">
      <c r="B1084" s="101">
        <v>1074</v>
      </c>
      <c r="C1084" s="102" t="s">
        <v>35296</v>
      </c>
      <c r="D1084" s="174" t="s">
        <v>6834</v>
      </c>
      <c r="E1084" s="36" t="s">
        <v>11346</v>
      </c>
      <c r="F1084" s="99">
        <v>4.4000000000000004</v>
      </c>
      <c r="G1084" s="99" t="s">
        <v>704</v>
      </c>
      <c r="H1084" s="105" t="s">
        <v>4081</v>
      </c>
      <c r="I1084" s="101">
        <v>2016</v>
      </c>
      <c r="J1084" s="101"/>
      <c r="K1084" s="90">
        <v>5028256212</v>
      </c>
      <c r="L1084" s="90">
        <f>IF(K1084/1024 &gt;1,K1084/1024," ")</f>
        <v>4910406.45703125</v>
      </c>
      <c r="M1084" s="90">
        <f>IF(K1084/1048576 &gt;1,K1084/1048576," ")</f>
        <v>4795.3188056945801</v>
      </c>
      <c r="N1084" s="91">
        <f>IF(K1084&gt;999999999,K1084/1073741824," ")</f>
        <v>4.6829285211861134</v>
      </c>
      <c r="O1084" s="194" t="s">
        <v>19568</v>
      </c>
      <c r="P1084" s="197" t="s">
        <v>19569</v>
      </c>
    </row>
    <row r="1085" spans="2:16" ht="20.100000000000001" customHeight="1" x14ac:dyDescent="0.3">
      <c r="B1085" s="101">
        <v>1075</v>
      </c>
      <c r="C1085" s="20" t="s">
        <v>35041</v>
      </c>
      <c r="D1085" s="157" t="s">
        <v>7869</v>
      </c>
      <c r="E1085" s="36" t="s">
        <v>11347</v>
      </c>
      <c r="F1085" s="81">
        <v>5.7</v>
      </c>
      <c r="G1085" s="13" t="s">
        <v>704</v>
      </c>
      <c r="H1085" s="13" t="s">
        <v>3775</v>
      </c>
      <c r="I1085" s="79">
        <v>1968</v>
      </c>
      <c r="J1085" s="187"/>
      <c r="K1085" s="73">
        <v>1819564032</v>
      </c>
      <c r="L1085" s="90">
        <f>IF(K1085/1024 &gt;1,K1085/1024," ")</f>
        <v>1776918</v>
      </c>
      <c r="M1085" s="90">
        <f>IF(K1085/1048576 &gt;1,K1085/1048576," ")</f>
        <v>1735.271484375</v>
      </c>
      <c r="N1085" s="91">
        <f>IF(K1085&gt;999999999,K1085/1073741824," ")</f>
        <v>1.6946010589599609</v>
      </c>
      <c r="O1085" s="194" t="s">
        <v>19570</v>
      </c>
      <c r="P1085" s="197" t="s">
        <v>19571</v>
      </c>
    </row>
    <row r="1086" spans="2:16" ht="20.100000000000001" customHeight="1" x14ac:dyDescent="0.3">
      <c r="B1086" s="101">
        <v>1076</v>
      </c>
      <c r="C1086" s="111" t="s">
        <v>35297</v>
      </c>
      <c r="D1086" s="168" t="s">
        <v>6593</v>
      </c>
      <c r="E1086" s="36" t="s">
        <v>11348</v>
      </c>
      <c r="F1086" s="99">
        <v>3.4</v>
      </c>
      <c r="G1086" s="99" t="s">
        <v>704</v>
      </c>
      <c r="H1086" s="99" t="s">
        <v>5892</v>
      </c>
      <c r="I1086" s="101">
        <v>2015</v>
      </c>
      <c r="J1086" s="116"/>
      <c r="K1086" s="90">
        <v>3629911874</v>
      </c>
      <c r="L1086" s="90">
        <f>IF(K1086/1024 &gt;1,K1086/1024," ")</f>
        <v>3544835.814453125</v>
      </c>
      <c r="M1086" s="90">
        <f>IF(K1086/1048576 &gt;1,K1086/1048576," ")</f>
        <v>3461.7537250518799</v>
      </c>
      <c r="N1086" s="91">
        <f>IF(K1086&gt;999999999,K1086/1073741824," ")</f>
        <v>3.3806188721209764</v>
      </c>
      <c r="O1086" s="194" t="s">
        <v>19572</v>
      </c>
      <c r="P1086" s="197" t="s">
        <v>19573</v>
      </c>
    </row>
    <row r="1087" spans="2:16" ht="20.100000000000001" customHeight="1" x14ac:dyDescent="0.3">
      <c r="B1087" s="101">
        <v>1077</v>
      </c>
      <c r="C1087" s="48" t="s">
        <v>35298</v>
      </c>
      <c r="D1087" s="157" t="s">
        <v>8057</v>
      </c>
      <c r="E1087" s="36" t="s">
        <v>11349</v>
      </c>
      <c r="F1087" s="81">
        <v>5.2</v>
      </c>
      <c r="G1087" s="13" t="s">
        <v>704</v>
      </c>
      <c r="H1087" s="13" t="s">
        <v>5892</v>
      </c>
      <c r="I1087" s="79">
        <v>2018</v>
      </c>
      <c r="J1087" s="79"/>
      <c r="K1087" s="73">
        <v>2381070729</v>
      </c>
      <c r="L1087" s="90">
        <f>IF(K1087/1024 &gt;1,K1087/1024," ")</f>
        <v>2325264.3837890625</v>
      </c>
      <c r="M1087" s="90">
        <f>IF(K1087/1048576 &gt;1,K1087/1048576," ")</f>
        <v>2270.7659997940063</v>
      </c>
      <c r="N1087" s="91">
        <f>IF(K1087&gt;999999999,K1087/1073741824," ")</f>
        <v>2.2175449216738343</v>
      </c>
      <c r="O1087" s="194" t="s">
        <v>19574</v>
      </c>
      <c r="P1087" s="197" t="s">
        <v>19575</v>
      </c>
    </row>
    <row r="1088" spans="2:16" ht="20.100000000000001" customHeight="1" x14ac:dyDescent="0.3">
      <c r="B1088" s="101">
        <v>1078</v>
      </c>
      <c r="C1088" s="7" t="s">
        <v>35299</v>
      </c>
      <c r="D1088" s="168" t="s">
        <v>32616</v>
      </c>
      <c r="E1088" s="36" t="s">
        <v>32617</v>
      </c>
      <c r="F1088" s="99">
        <v>5.7</v>
      </c>
      <c r="G1088" s="13" t="s">
        <v>704</v>
      </c>
      <c r="H1088" s="13" t="s">
        <v>3744</v>
      </c>
      <c r="I1088" s="101">
        <v>2020</v>
      </c>
      <c r="J1088" s="79"/>
      <c r="K1088" s="73">
        <v>4772708352</v>
      </c>
      <c r="L1088" s="90">
        <f>IF(K1088/1024 &gt;1,K1088/1024," ")</f>
        <v>4660848</v>
      </c>
      <c r="M1088" s="90">
        <f>IF(K1088/1048576 &gt;1,K1088/1048576," ")</f>
        <v>4551.609375</v>
      </c>
      <c r="N1088" s="91">
        <f>IF(K1088&gt;999999999,K1088/1073741824," ")</f>
        <v>4.4449310302734375</v>
      </c>
      <c r="O1088" s="194" t="s">
        <v>32998</v>
      </c>
      <c r="P1088" s="198" t="s">
        <v>32618</v>
      </c>
    </row>
    <row r="1089" spans="2:16" ht="20.100000000000001" customHeight="1" x14ac:dyDescent="0.3">
      <c r="B1089" s="101">
        <v>1079</v>
      </c>
      <c r="C1089" s="12" t="s">
        <v>35042</v>
      </c>
      <c r="D1089" s="159" t="s">
        <v>1958</v>
      </c>
      <c r="E1089" s="36" t="s">
        <v>11350</v>
      </c>
      <c r="F1089" s="104">
        <v>4.7</v>
      </c>
      <c r="G1089" s="94" t="s">
        <v>704</v>
      </c>
      <c r="H1089" s="94" t="s">
        <v>3772</v>
      </c>
      <c r="I1089" s="94">
        <v>2010</v>
      </c>
      <c r="J1089" s="94"/>
      <c r="K1089" s="90">
        <v>2204362752</v>
      </c>
      <c r="L1089" s="90">
        <f>IF(K1089/1024 &gt;1,K1089/1024," ")</f>
        <v>2152698</v>
      </c>
      <c r="M1089" s="90">
        <f>IF(K1089/1048576 &gt;1,K1089/1048576," ")</f>
        <v>2102.244140625</v>
      </c>
      <c r="N1089" s="91">
        <f>IF(K1089&gt;999999999,K1089/1073741824," ")</f>
        <v>2.0529727935791016</v>
      </c>
      <c r="O1089" s="194" t="s">
        <v>19576</v>
      </c>
      <c r="P1089" s="197" t="s">
        <v>19577</v>
      </c>
    </row>
    <row r="1090" spans="2:16" ht="20.100000000000001" customHeight="1" x14ac:dyDescent="0.3">
      <c r="B1090" s="101">
        <v>1080</v>
      </c>
      <c r="C1090" s="12" t="s">
        <v>35043</v>
      </c>
      <c r="D1090" s="160" t="s">
        <v>325</v>
      </c>
      <c r="E1090" s="36" t="s">
        <v>11351</v>
      </c>
      <c r="F1090" s="104">
        <v>7.3</v>
      </c>
      <c r="G1090" s="94"/>
      <c r="H1090" s="94" t="s">
        <v>3944</v>
      </c>
      <c r="I1090" s="101">
        <v>2007</v>
      </c>
      <c r="J1090" s="94"/>
      <c r="K1090" s="108">
        <v>1478555648</v>
      </c>
      <c r="L1090" s="90">
        <f>IF(K1090/1024 &gt;1,K1090/1024," ")</f>
        <v>1443902</v>
      </c>
      <c r="M1090" s="90">
        <f>IF(K1090/1048576 &gt;1,K1090/1048576," ")</f>
        <v>1410.060546875</v>
      </c>
      <c r="N1090" s="91">
        <f>IF(K1090&gt;999999999,K1090/1073741824," ")</f>
        <v>1.3770122528076172</v>
      </c>
      <c r="O1090" s="194" t="s">
        <v>19578</v>
      </c>
      <c r="P1090" s="197" t="s">
        <v>19579</v>
      </c>
    </row>
    <row r="1091" spans="2:16" ht="20.100000000000001" customHeight="1" x14ac:dyDescent="0.3">
      <c r="B1091" s="101">
        <v>1081</v>
      </c>
      <c r="C1091" s="109" t="s">
        <v>35300</v>
      </c>
      <c r="D1091" s="160" t="s">
        <v>7524</v>
      </c>
      <c r="E1091" s="36" t="s">
        <v>11352</v>
      </c>
      <c r="F1091" s="104">
        <v>6.6</v>
      </c>
      <c r="G1091" s="99" t="s">
        <v>704</v>
      </c>
      <c r="H1091" s="99" t="s">
        <v>5892</v>
      </c>
      <c r="I1091" s="101">
        <v>1968</v>
      </c>
      <c r="J1091" s="101"/>
      <c r="K1091" s="90">
        <v>8694632981</v>
      </c>
      <c r="L1091" s="90">
        <f>IF(K1091/1024 &gt;1,K1091/1024," ")</f>
        <v>8490852.5205078125</v>
      </c>
      <c r="M1091" s="90">
        <f>IF(K1091/1048576 &gt;1,K1091/1048576," ")</f>
        <v>8291.8481645584106</v>
      </c>
      <c r="N1091" s="91">
        <f>IF(K1091&gt;999999999,K1091/1073741824," ")</f>
        <v>8.0975079732015729</v>
      </c>
      <c r="O1091" s="194" t="s">
        <v>19580</v>
      </c>
      <c r="P1091" s="197" t="s">
        <v>19581</v>
      </c>
    </row>
    <row r="1092" spans="2:16" ht="20.100000000000001" customHeight="1" x14ac:dyDescent="0.3">
      <c r="B1092" s="101">
        <v>1082</v>
      </c>
      <c r="C1092" s="109" t="s">
        <v>35302</v>
      </c>
      <c r="D1092" s="160" t="s">
        <v>5233</v>
      </c>
      <c r="E1092" s="36" t="s">
        <v>11356</v>
      </c>
      <c r="F1092" s="104">
        <v>6.5</v>
      </c>
      <c r="G1092" s="101" t="s">
        <v>704</v>
      </c>
      <c r="H1092" s="101" t="s">
        <v>4402</v>
      </c>
      <c r="I1092" s="101">
        <v>1953</v>
      </c>
      <c r="J1092" s="101"/>
      <c r="K1092" s="90">
        <v>4053242907</v>
      </c>
      <c r="L1092" s="90">
        <f>IF(K1092/1024 &gt;1,K1092/1024," ")</f>
        <v>3958245.0263671875</v>
      </c>
      <c r="M1092" s="90">
        <f>IF(K1092/1048576 &gt;1,K1092/1048576," ")</f>
        <v>3865.4736585617065</v>
      </c>
      <c r="N1092" s="91">
        <f>IF(K1092&gt;999999999,K1092/1073741824," ")</f>
        <v>3.7748766196891665</v>
      </c>
      <c r="O1092" s="199" t="s">
        <v>17521</v>
      </c>
      <c r="P1092" s="197" t="s">
        <v>19588</v>
      </c>
    </row>
    <row r="1093" spans="2:16" ht="20.100000000000001" customHeight="1" x14ac:dyDescent="0.3">
      <c r="B1093" s="101">
        <v>1083</v>
      </c>
      <c r="C1093" s="48" t="s">
        <v>35303</v>
      </c>
      <c r="D1093" s="157" t="s">
        <v>8155</v>
      </c>
      <c r="E1093" s="36" t="s">
        <v>11358</v>
      </c>
      <c r="F1093" s="81">
        <v>5.2</v>
      </c>
      <c r="G1093" s="13" t="s">
        <v>704</v>
      </c>
      <c r="H1093" s="13" t="s">
        <v>3740</v>
      </c>
      <c r="I1093" s="79">
        <v>2018</v>
      </c>
      <c r="J1093" s="79"/>
      <c r="K1093" s="73">
        <v>3532637240</v>
      </c>
      <c r="L1093" s="90">
        <f>IF(K1093/1024 &gt;1,K1093/1024," ")</f>
        <v>3449841.0546875</v>
      </c>
      <c r="M1093" s="90">
        <f>IF(K1093/1048576 &gt;1,K1093/1048576," ")</f>
        <v>3368.9854049682617</v>
      </c>
      <c r="N1093" s="91">
        <f>IF(K1093&gt;999999999,K1093/1073741824," ")</f>
        <v>3.2900248095393181</v>
      </c>
      <c r="O1093" s="194" t="s">
        <v>19591</v>
      </c>
      <c r="P1093" s="197" t="s">
        <v>19592</v>
      </c>
    </row>
    <row r="1094" spans="2:16" ht="20.100000000000001" customHeight="1" x14ac:dyDescent="0.3">
      <c r="B1094" s="101">
        <v>1084</v>
      </c>
      <c r="C1094" s="109" t="s">
        <v>35304</v>
      </c>
      <c r="D1094" s="159" t="s">
        <v>1959</v>
      </c>
      <c r="E1094" s="36" t="s">
        <v>11359</v>
      </c>
      <c r="F1094" s="104">
        <v>5.5</v>
      </c>
      <c r="G1094" s="101" t="s">
        <v>704</v>
      </c>
      <c r="H1094" s="101" t="s">
        <v>3740</v>
      </c>
      <c r="I1094" s="94">
        <v>2003</v>
      </c>
      <c r="J1094" s="94"/>
      <c r="K1094" s="90">
        <v>4339175204</v>
      </c>
      <c r="L1094" s="90">
        <f>IF(K1094/1024 &gt;1,K1094/1024," ")</f>
        <v>4237475.78515625</v>
      </c>
      <c r="M1094" s="90">
        <f>IF(K1094/1048576 &gt;1,K1094/1048576," ")</f>
        <v>4138.1599464416504</v>
      </c>
      <c r="N1094" s="91">
        <f>IF(K1094&gt;999999999,K1094/1073741824," ")</f>
        <v>4.0411718226969242</v>
      </c>
      <c r="O1094" s="194" t="s">
        <v>19593</v>
      </c>
      <c r="P1094" s="197" t="s">
        <v>19594</v>
      </c>
    </row>
    <row r="1095" spans="2:16" ht="20.100000000000001" customHeight="1" x14ac:dyDescent="0.3">
      <c r="B1095" s="101">
        <v>1085</v>
      </c>
      <c r="C1095" s="29" t="s">
        <v>35305</v>
      </c>
      <c r="D1095" s="157" t="s">
        <v>8113</v>
      </c>
      <c r="E1095" s="36" t="s">
        <v>11360</v>
      </c>
      <c r="F1095" s="131">
        <v>5.3</v>
      </c>
      <c r="G1095" s="13" t="s">
        <v>704</v>
      </c>
      <c r="H1095" s="13" t="s">
        <v>5877</v>
      </c>
      <c r="I1095" s="133">
        <v>1971</v>
      </c>
      <c r="J1095" s="74"/>
      <c r="K1095" s="73">
        <v>2785748841</v>
      </c>
      <c r="L1095" s="90">
        <f>IF(K1095/1024 &gt;1,K1095/1024," ")</f>
        <v>2720457.8525390625</v>
      </c>
      <c r="M1095" s="90">
        <f>IF(K1095/1048576 &gt;1,K1095/1048576," ")</f>
        <v>2656.6971216201782</v>
      </c>
      <c r="N1095" s="91">
        <f>IF(K1095&gt;999999999,K1095/1073741824," ")</f>
        <v>2.5944307828322053</v>
      </c>
      <c r="O1095" s="194" t="s">
        <v>19595</v>
      </c>
      <c r="P1095" s="197" t="s">
        <v>19596</v>
      </c>
    </row>
    <row r="1096" spans="2:16" ht="20.100000000000001" customHeight="1" x14ac:dyDescent="0.3">
      <c r="B1096" s="101">
        <v>1086</v>
      </c>
      <c r="C1096" s="102" t="s">
        <v>35306</v>
      </c>
      <c r="D1096" s="159" t="s">
        <v>739</v>
      </c>
      <c r="E1096" s="36" t="s">
        <v>11361</v>
      </c>
      <c r="F1096" s="104">
        <v>4.4000000000000004</v>
      </c>
      <c r="G1096" s="94" t="s">
        <v>704</v>
      </c>
      <c r="H1096" s="94" t="s">
        <v>3776</v>
      </c>
      <c r="I1096" s="94">
        <v>2008</v>
      </c>
      <c r="J1096" s="94"/>
      <c r="K1096" s="90">
        <v>3290692049</v>
      </c>
      <c r="L1096" s="90">
        <f>IF(K1096/1024 &gt;1,K1096/1024," ")</f>
        <v>3213566.4541015625</v>
      </c>
      <c r="M1096" s="90">
        <f>IF(K1096/1048576 &gt;1,K1096/1048576," ")</f>
        <v>3138.2484903335571</v>
      </c>
      <c r="N1096" s="91">
        <f>IF(K1096&gt;999999999,K1096/1073741824," ")</f>
        <v>3.0646957913413644</v>
      </c>
      <c r="O1096" s="194" t="s">
        <v>19597</v>
      </c>
      <c r="P1096" s="197" t="s">
        <v>19598</v>
      </c>
    </row>
    <row r="1097" spans="2:16" ht="20.100000000000001" customHeight="1" x14ac:dyDescent="0.3">
      <c r="B1097" s="101">
        <v>1087</v>
      </c>
      <c r="C1097" s="29" t="s">
        <v>35307</v>
      </c>
      <c r="D1097" s="157" t="s">
        <v>8639</v>
      </c>
      <c r="E1097" s="254" t="s">
        <v>11362</v>
      </c>
      <c r="F1097" s="81">
        <v>5.5</v>
      </c>
      <c r="G1097" s="13" t="s">
        <v>704</v>
      </c>
      <c r="H1097" s="13" t="s">
        <v>3782</v>
      </c>
      <c r="I1097" s="79">
        <v>2017</v>
      </c>
      <c r="J1097" s="79"/>
      <c r="K1097" s="73">
        <v>4590891008</v>
      </c>
      <c r="L1097" s="90">
        <f>IF(K1097/1024 &gt;1,K1097/1024," ")</f>
        <v>4483292</v>
      </c>
      <c r="M1097" s="90">
        <f>IF(K1097/1048576 &gt;1,K1097/1048576," ")</f>
        <v>4378.21484375</v>
      </c>
      <c r="N1097" s="91">
        <f>IF(K1097&gt;999999999,K1097/1073741824," ")</f>
        <v>4.2756004333496094</v>
      </c>
      <c r="O1097" s="194" t="s">
        <v>19599</v>
      </c>
      <c r="P1097" s="197" t="s">
        <v>19600</v>
      </c>
    </row>
    <row r="1098" spans="2:16" ht="20.100000000000001" customHeight="1" x14ac:dyDescent="0.3">
      <c r="B1098" s="101">
        <v>1088</v>
      </c>
      <c r="C1098" s="7" t="s">
        <v>35044</v>
      </c>
      <c r="D1098" s="159" t="s">
        <v>1960</v>
      </c>
      <c r="E1098" s="254" t="s">
        <v>11363</v>
      </c>
      <c r="F1098" s="104">
        <v>4.5999999999999996</v>
      </c>
      <c r="G1098" s="94"/>
      <c r="H1098" s="94" t="s">
        <v>4094</v>
      </c>
      <c r="I1098" s="101">
        <v>1967</v>
      </c>
      <c r="J1098" s="116"/>
      <c r="K1098" s="90">
        <v>730316800</v>
      </c>
      <c r="L1098" s="90">
        <f>IF(K1098/1024 &gt;1,K1098/1024," ")</f>
        <v>713200</v>
      </c>
      <c r="M1098" s="90">
        <f>IF(K1098/1048576 &gt;1,K1098/1048576," ")</f>
        <v>696.484375</v>
      </c>
      <c r="N1098" s="91" t="str">
        <f>IF(K1098&gt;999999999,K1098/1073741824," ")</f>
        <v xml:space="preserve"> </v>
      </c>
      <c r="O1098" s="194" t="s">
        <v>19601</v>
      </c>
      <c r="P1098" s="197" t="s">
        <v>19602</v>
      </c>
    </row>
    <row r="1099" spans="2:16" ht="20.100000000000001" customHeight="1" x14ac:dyDescent="0.3">
      <c r="B1099" s="101">
        <v>1089</v>
      </c>
      <c r="C1099" s="109" t="s">
        <v>35308</v>
      </c>
      <c r="D1099" s="159" t="s">
        <v>1341</v>
      </c>
      <c r="E1099" s="36" t="s">
        <v>11364</v>
      </c>
      <c r="F1099" s="104">
        <v>5.5</v>
      </c>
      <c r="G1099" s="94" t="s">
        <v>704</v>
      </c>
      <c r="H1099" s="94" t="s">
        <v>3744</v>
      </c>
      <c r="I1099" s="94">
        <v>2010</v>
      </c>
      <c r="J1099" s="94"/>
      <c r="K1099" s="108">
        <v>3258573990</v>
      </c>
      <c r="L1099" s="90">
        <f>IF(K1099/1024 &gt;1,K1099/1024," ")</f>
        <v>3182201.162109375</v>
      </c>
      <c r="M1099" s="90">
        <f>IF(K1099/1048576 &gt;1,K1099/1048576," ")</f>
        <v>3107.6183223724365</v>
      </c>
      <c r="N1099" s="91">
        <f>IF(K1099&gt;999999999,K1099/1073741824," ")</f>
        <v>3.0347835179418325</v>
      </c>
      <c r="O1099" s="194" t="s">
        <v>19603</v>
      </c>
      <c r="P1099" s="197" t="s">
        <v>19604</v>
      </c>
    </row>
    <row r="1100" spans="2:16" ht="20.100000000000001" customHeight="1" x14ac:dyDescent="0.3">
      <c r="B1100" s="101">
        <v>1090</v>
      </c>
      <c r="C1100" s="109" t="s">
        <v>35310</v>
      </c>
      <c r="D1100" s="159" t="s">
        <v>2981</v>
      </c>
      <c r="E1100" s="36" t="s">
        <v>11366</v>
      </c>
      <c r="F1100" s="104">
        <v>6.6</v>
      </c>
      <c r="G1100" s="101" t="s">
        <v>704</v>
      </c>
      <c r="H1100" s="101" t="s">
        <v>3745</v>
      </c>
      <c r="I1100" s="101">
        <v>2011</v>
      </c>
      <c r="J1100" s="101"/>
      <c r="K1100" s="90">
        <v>3233337075</v>
      </c>
      <c r="L1100" s="90">
        <f>IF(K1100/1024 &gt;1,K1100/1024," ")</f>
        <v>3157555.7373046875</v>
      </c>
      <c r="M1100" s="90">
        <f>IF(K1100/1048576 &gt;1,K1100/1048576," ")</f>
        <v>3083.5505247116089</v>
      </c>
      <c r="N1100" s="91">
        <f>IF(K1100&gt;999999999,K1100/1073741824," ")</f>
        <v>3.0112798092886806</v>
      </c>
      <c r="O1100" s="194" t="s">
        <v>18167</v>
      </c>
      <c r="P1100" s="197" t="s">
        <v>19607</v>
      </c>
    </row>
    <row r="1101" spans="2:16" ht="20.100000000000001" customHeight="1" x14ac:dyDescent="0.3">
      <c r="B1101" s="101">
        <v>1091</v>
      </c>
      <c r="C1101" s="12" t="s">
        <v>35309</v>
      </c>
      <c r="D1101" s="160" t="s">
        <v>326</v>
      </c>
      <c r="E1101" s="254" t="s">
        <v>11365</v>
      </c>
      <c r="F1101" s="104">
        <v>4.5</v>
      </c>
      <c r="G1101" s="13" t="s">
        <v>704</v>
      </c>
      <c r="H1101" s="13" t="s">
        <v>3937</v>
      </c>
      <c r="I1101" s="101">
        <v>2008</v>
      </c>
      <c r="J1101" s="101"/>
      <c r="K1101" s="73">
        <v>4739641344</v>
      </c>
      <c r="L1101" s="90">
        <f>IF(K1101/1024 &gt;1,K1101/1024," ")</f>
        <v>4628556</v>
      </c>
      <c r="M1101" s="90">
        <f>IF(K1101/1048576 &gt;1,K1101/1048576," ")</f>
        <v>4520.07421875</v>
      </c>
      <c r="N1101" s="91">
        <f>IF(K1101&gt;999999999,K1101/1073741824," ")</f>
        <v>4.4141349792480469</v>
      </c>
      <c r="O1101" s="194" t="s">
        <v>19605</v>
      </c>
      <c r="P1101" s="197" t="s">
        <v>19606</v>
      </c>
    </row>
    <row r="1102" spans="2:16" ht="20.100000000000001" customHeight="1" x14ac:dyDescent="0.3">
      <c r="B1102" s="101">
        <v>1092</v>
      </c>
      <c r="C1102" s="12" t="s">
        <v>42556</v>
      </c>
      <c r="D1102" s="160" t="s">
        <v>1961</v>
      </c>
      <c r="E1102" s="36" t="s">
        <v>11367</v>
      </c>
      <c r="F1102" s="104">
        <v>6.4</v>
      </c>
      <c r="G1102" s="94"/>
      <c r="H1102" s="94" t="s">
        <v>4113</v>
      </c>
      <c r="I1102" s="101">
        <v>1965</v>
      </c>
      <c r="J1102" s="101"/>
      <c r="K1102" s="90">
        <v>1244209152</v>
      </c>
      <c r="L1102" s="90">
        <f>IF(K1102/1024 &gt;1,K1102/1024," ")</f>
        <v>1215048</v>
      </c>
      <c r="M1102" s="90">
        <f>IF(K1102/1048576 &gt;1,K1102/1048576," ")</f>
        <v>1186.5703125</v>
      </c>
      <c r="N1102" s="91">
        <f>IF(K1102&gt;999999999,K1102/1073741824," ")</f>
        <v>1.1587600708007813</v>
      </c>
      <c r="O1102" s="194" t="s">
        <v>19608</v>
      </c>
      <c r="P1102" s="197" t="s">
        <v>19609</v>
      </c>
    </row>
    <row r="1103" spans="2:16" ht="20.100000000000001" customHeight="1" x14ac:dyDescent="0.3">
      <c r="B1103" s="101">
        <v>1093</v>
      </c>
      <c r="C1103" s="20" t="s">
        <v>35311</v>
      </c>
      <c r="D1103" s="157" t="s">
        <v>8438</v>
      </c>
      <c r="E1103" s="36" t="s">
        <v>11368</v>
      </c>
      <c r="F1103" s="81">
        <v>6.1</v>
      </c>
      <c r="G1103" s="13"/>
      <c r="H1103" s="13" t="s">
        <v>5871</v>
      </c>
      <c r="I1103" s="79">
        <v>2017</v>
      </c>
      <c r="J1103" s="79"/>
      <c r="K1103" s="73">
        <v>4515929016</v>
      </c>
      <c r="L1103" s="90">
        <f>IF(K1103/1024 &gt;1,K1103/1024," ")</f>
        <v>4410086.9296875</v>
      </c>
      <c r="M1103" s="90">
        <f>IF(K1103/1048576 &gt;1,K1103/1048576," ")</f>
        <v>4306.7255172729492</v>
      </c>
      <c r="N1103" s="91">
        <f>IF(K1103&gt;999999999,K1103/1073741824," ")</f>
        <v>4.2057866379618645</v>
      </c>
      <c r="O1103" s="194" t="s">
        <v>17581</v>
      </c>
      <c r="P1103" s="197" t="s">
        <v>19610</v>
      </c>
    </row>
    <row r="1104" spans="2:16" ht="20.100000000000001" customHeight="1" x14ac:dyDescent="0.3">
      <c r="B1104" s="101">
        <v>1094</v>
      </c>
      <c r="C1104" s="109" t="s">
        <v>35312</v>
      </c>
      <c r="D1104" s="160" t="s">
        <v>1962</v>
      </c>
      <c r="E1104" s="36" t="s">
        <v>11369</v>
      </c>
      <c r="F1104" s="104">
        <v>5.4</v>
      </c>
      <c r="G1104" s="94" t="s">
        <v>704</v>
      </c>
      <c r="H1104" s="94" t="s">
        <v>3745</v>
      </c>
      <c r="I1104" s="94">
        <v>2003</v>
      </c>
      <c r="J1104" s="94"/>
      <c r="K1104" s="90">
        <v>3271127303</v>
      </c>
      <c r="L1104" s="90">
        <f>IF(K1104/1024 &gt;1,K1104/1024," ")</f>
        <v>3194460.2568359375</v>
      </c>
      <c r="M1104" s="90">
        <f>IF(K1104/1048576 &gt;1,K1104/1048576," ")</f>
        <v>3119.5900945663452</v>
      </c>
      <c r="N1104" s="91">
        <f>IF(K1104&gt;999999999,K1104/1073741824," ")</f>
        <v>3.0464747017249465</v>
      </c>
      <c r="O1104" s="194" t="s">
        <v>17564</v>
      </c>
      <c r="P1104" s="197" t="s">
        <v>19611</v>
      </c>
    </row>
    <row r="1105" spans="2:16" ht="20.100000000000001" customHeight="1" x14ac:dyDescent="0.3">
      <c r="B1105" s="101">
        <v>1095</v>
      </c>
      <c r="C1105" s="7" t="s">
        <v>35045</v>
      </c>
      <c r="D1105" s="159" t="s">
        <v>583</v>
      </c>
      <c r="E1105" s="36" t="s">
        <v>11370</v>
      </c>
      <c r="F1105" s="104">
        <v>4.5</v>
      </c>
      <c r="G1105" s="121"/>
      <c r="H1105" s="121" t="s">
        <v>3765</v>
      </c>
      <c r="I1105" s="101">
        <v>2001</v>
      </c>
      <c r="J1105" s="101"/>
      <c r="K1105" s="90">
        <v>729427968</v>
      </c>
      <c r="L1105" s="90">
        <f>IF(K1105/1024 &gt;1,K1105/1024," ")</f>
        <v>712332</v>
      </c>
      <c r="M1105" s="90">
        <f>IF(K1105/1048576 &gt;1,K1105/1048576," ")</f>
        <v>695.63671875</v>
      </c>
      <c r="N1105" s="91" t="str">
        <f>IF(K1105&gt;999999999,K1105/1073741824," ")</f>
        <v xml:space="preserve"> </v>
      </c>
      <c r="O1105" s="194" t="s">
        <v>19612</v>
      </c>
      <c r="P1105" s="197" t="s">
        <v>19613</v>
      </c>
    </row>
    <row r="1106" spans="2:16" ht="20.100000000000001" customHeight="1" x14ac:dyDescent="0.3">
      <c r="B1106" s="101">
        <v>1096</v>
      </c>
      <c r="C1106" s="112" t="s">
        <v>35313</v>
      </c>
      <c r="D1106" s="161" t="s">
        <v>7256</v>
      </c>
      <c r="E1106" s="36" t="s">
        <v>11371</v>
      </c>
      <c r="F1106" s="99">
        <v>4.5</v>
      </c>
      <c r="G1106" s="99" t="s">
        <v>704</v>
      </c>
      <c r="H1106" s="105" t="s">
        <v>4081</v>
      </c>
      <c r="I1106" s="101">
        <v>2016</v>
      </c>
      <c r="J1106" s="101"/>
      <c r="K1106" s="90">
        <v>4052379303</v>
      </c>
      <c r="L1106" s="90">
        <f>IF(K1106/1024 &gt;1,K1106/1024," ")</f>
        <v>3957401.6630859375</v>
      </c>
      <c r="M1106" s="90">
        <f>IF(K1106/1048576 &gt;1,K1106/1048576," ")</f>
        <v>3864.6500616073608</v>
      </c>
      <c r="N1106" s="91">
        <f>IF(K1106&gt;999999999,K1106/1073741824," ")</f>
        <v>3.7740723257884383</v>
      </c>
      <c r="O1106" s="194" t="s">
        <v>17671</v>
      </c>
      <c r="P1106" s="197" t="s">
        <v>19614</v>
      </c>
    </row>
    <row r="1107" spans="2:16" ht="20.100000000000001" customHeight="1" x14ac:dyDescent="0.3">
      <c r="B1107" s="101">
        <v>1097</v>
      </c>
      <c r="C1107" s="7" t="s">
        <v>35314</v>
      </c>
      <c r="D1107" s="157" t="s">
        <v>8703</v>
      </c>
      <c r="E1107" s="36" t="s">
        <v>11372</v>
      </c>
      <c r="F1107" s="81">
        <v>5.2</v>
      </c>
      <c r="G1107" s="13"/>
      <c r="H1107" s="13" t="s">
        <v>3757</v>
      </c>
      <c r="I1107" s="79">
        <v>2017</v>
      </c>
      <c r="J1107" s="79"/>
      <c r="K1107" s="73">
        <v>4567117824</v>
      </c>
      <c r="L1107" s="90">
        <f>IF(K1107/1024 &gt;1,K1107/1024," ")</f>
        <v>4460076</v>
      </c>
      <c r="M1107" s="90">
        <f>IF(K1107/1048576 &gt;1,K1107/1048576," ")</f>
        <v>4355.54296875</v>
      </c>
      <c r="N1107" s="91">
        <f>IF(K1107&gt;999999999,K1107/1073741824," ")</f>
        <v>4.2534599304199219</v>
      </c>
      <c r="O1107" s="199" t="s">
        <v>17521</v>
      </c>
      <c r="P1107" s="197" t="s">
        <v>19615</v>
      </c>
    </row>
    <row r="1108" spans="2:16" ht="20.100000000000001" customHeight="1" x14ac:dyDescent="0.3">
      <c r="B1108" s="101">
        <v>1098</v>
      </c>
      <c r="C1108" s="112" t="s">
        <v>35315</v>
      </c>
      <c r="D1108" s="161" t="s">
        <v>7273</v>
      </c>
      <c r="E1108" s="36" t="s">
        <v>11373</v>
      </c>
      <c r="F1108" s="99">
        <v>4.0999999999999996</v>
      </c>
      <c r="G1108" s="99" t="s">
        <v>704</v>
      </c>
      <c r="H1108" s="105" t="s">
        <v>4081</v>
      </c>
      <c r="I1108" s="101">
        <v>2016</v>
      </c>
      <c r="J1108" s="101"/>
      <c r="K1108" s="90">
        <v>3599943200</v>
      </c>
      <c r="L1108" s="90">
        <f>IF(K1108/1024 &gt;1,K1108/1024," ")</f>
        <v>3515569.53125</v>
      </c>
      <c r="M1108" s="90">
        <f>IF(K1108/1048576 &gt;1,K1108/1048576," ")</f>
        <v>3433.1733703613281</v>
      </c>
      <c r="N1108" s="91">
        <f>IF(K1108&gt;999999999,K1108/1073741824," ")</f>
        <v>3.3527083694934845</v>
      </c>
      <c r="O1108" s="194" t="s">
        <v>19616</v>
      </c>
      <c r="P1108" s="197" t="s">
        <v>19617</v>
      </c>
    </row>
    <row r="1109" spans="2:16" ht="20.100000000000001" customHeight="1" x14ac:dyDescent="0.3">
      <c r="B1109" s="101">
        <v>1099</v>
      </c>
      <c r="C1109" s="109" t="s">
        <v>35316</v>
      </c>
      <c r="D1109" s="160" t="s">
        <v>785</v>
      </c>
      <c r="E1109" s="36" t="s">
        <v>11374</v>
      </c>
      <c r="F1109" s="104">
        <v>6.8</v>
      </c>
      <c r="G1109" s="101" t="s">
        <v>704</v>
      </c>
      <c r="H1109" s="101" t="s">
        <v>5878</v>
      </c>
      <c r="I1109" s="101">
        <v>1966</v>
      </c>
      <c r="J1109" s="101"/>
      <c r="K1109" s="90">
        <v>2546899976</v>
      </c>
      <c r="L1109" s="90">
        <f>IF(K1109/1024 &gt;1,K1109/1024," ")</f>
        <v>2487207.0078125</v>
      </c>
      <c r="M1109" s="90">
        <f>IF(K1109/1048576 &gt;1,K1109/1048576," ")</f>
        <v>2428.9130935668945</v>
      </c>
      <c r="N1109" s="91">
        <f>IF(K1109&gt;999999999,K1109/1073741824," ")</f>
        <v>2.3719854429364204</v>
      </c>
      <c r="O1109" s="194" t="s">
        <v>17984</v>
      </c>
      <c r="P1109" s="197" t="s">
        <v>19618</v>
      </c>
    </row>
    <row r="1110" spans="2:16" ht="20.100000000000001" customHeight="1" x14ac:dyDescent="0.3">
      <c r="B1110" s="101">
        <v>1100</v>
      </c>
      <c r="C1110" s="12" t="s">
        <v>42557</v>
      </c>
      <c r="D1110" s="159" t="s">
        <v>1963</v>
      </c>
      <c r="E1110" s="36" t="s">
        <v>11375</v>
      </c>
      <c r="F1110" s="104">
        <v>4</v>
      </c>
      <c r="G1110" s="94"/>
      <c r="H1110" s="101" t="s">
        <v>3789</v>
      </c>
      <c r="I1110" s="94">
        <v>2010</v>
      </c>
      <c r="J1110" s="94"/>
      <c r="K1110" s="90">
        <v>2295121602</v>
      </c>
      <c r="L1110" s="90">
        <f>IF(K1110/1024 &gt;1,K1110/1024," ")</f>
        <v>2241329.689453125</v>
      </c>
      <c r="M1110" s="90">
        <f>IF(K1110/1048576 &gt;1,K1110/1048576," ")</f>
        <v>2188.7985248565674</v>
      </c>
      <c r="N1110" s="91">
        <f>IF(K1110&gt;999999999,K1110/1073741824," ")</f>
        <v>2.1374985594302416</v>
      </c>
      <c r="O1110" s="194" t="s">
        <v>19619</v>
      </c>
      <c r="P1110" s="197" t="s">
        <v>19620</v>
      </c>
    </row>
    <row r="1111" spans="2:16" ht="20.100000000000001" customHeight="1" x14ac:dyDescent="0.3">
      <c r="B1111" s="101">
        <v>1101</v>
      </c>
      <c r="C1111" s="12" t="s">
        <v>42792</v>
      </c>
      <c r="D1111" s="261" t="s">
        <v>42768</v>
      </c>
      <c r="E1111" s="36" t="s">
        <v>42769</v>
      </c>
      <c r="F1111" s="131">
        <v>5</v>
      </c>
      <c r="G1111" s="13" t="s">
        <v>704</v>
      </c>
      <c r="H1111" s="13" t="s">
        <v>3744</v>
      </c>
      <c r="I1111" s="133">
        <v>2022</v>
      </c>
      <c r="J1111" s="74"/>
      <c r="K1111" s="73">
        <v>4336119808</v>
      </c>
      <c r="L1111" s="90">
        <f>IF(K1111/1024 &gt;1,K1111/1024," ")</f>
        <v>4234492</v>
      </c>
      <c r="M1111" s="90">
        <f>IF(K1111/1048576 &gt;1,K1111/1048576," ")</f>
        <v>4135.24609375</v>
      </c>
      <c r="N1111" s="91">
        <f>IF(K1111&gt;999999999,K1111/1073741824," ")</f>
        <v>4.0383262634277344</v>
      </c>
      <c r="O1111" s="223" t="s">
        <v>17525</v>
      </c>
      <c r="P1111" s="198" t="s">
        <v>42770</v>
      </c>
    </row>
    <row r="1112" spans="2:16" ht="20.100000000000001" customHeight="1" x14ac:dyDescent="0.3">
      <c r="B1112" s="101">
        <v>1102</v>
      </c>
      <c r="C1112" s="20" t="s">
        <v>42558</v>
      </c>
      <c r="D1112" s="159" t="s">
        <v>5616</v>
      </c>
      <c r="E1112" s="36" t="s">
        <v>11376</v>
      </c>
      <c r="F1112" s="104">
        <v>5</v>
      </c>
      <c r="G1112" s="101" t="s">
        <v>704</v>
      </c>
      <c r="H1112" s="101" t="s">
        <v>3744</v>
      </c>
      <c r="I1112" s="101">
        <v>2014</v>
      </c>
      <c r="J1112" s="101"/>
      <c r="K1112" s="90">
        <v>4180830437</v>
      </c>
      <c r="L1112" s="90">
        <f>IF(K1112/1024 &gt;1,K1112/1024," ")</f>
        <v>4082842.2236328125</v>
      </c>
      <c r="M1112" s="90">
        <f>IF(K1112/1048576 &gt;1,K1112/1048576," ")</f>
        <v>3987.1506090164185</v>
      </c>
      <c r="N1112" s="91">
        <f>IF(K1112&gt;999999999,K1112/1073741824," ")</f>
        <v>3.8937017666175961</v>
      </c>
      <c r="O1112" s="194" t="s">
        <v>19621</v>
      </c>
      <c r="P1112" s="197" t="s">
        <v>19622</v>
      </c>
    </row>
    <row r="1113" spans="2:16" ht="20.100000000000001" customHeight="1" x14ac:dyDescent="0.3">
      <c r="B1113" s="101">
        <v>1103</v>
      </c>
      <c r="C1113" s="103" t="s">
        <v>35317</v>
      </c>
      <c r="D1113" s="168" t="s">
        <v>6614</v>
      </c>
      <c r="E1113" s="36" t="s">
        <v>11377</v>
      </c>
      <c r="F1113" s="99">
        <v>7.3</v>
      </c>
      <c r="G1113" s="99" t="s">
        <v>704</v>
      </c>
      <c r="H1113" s="101" t="s">
        <v>5871</v>
      </c>
      <c r="I1113" s="101">
        <v>1999</v>
      </c>
      <c r="J1113" s="115"/>
      <c r="K1113" s="90">
        <v>4247451501</v>
      </c>
      <c r="L1113" s="90">
        <f>IF(K1113/1024 &gt;1,K1113/1024," ")</f>
        <v>4147901.8564453125</v>
      </c>
      <c r="M1113" s="90">
        <f>IF(K1113/1048576 &gt;1,K1113/1048576," ")</f>
        <v>4050.6854066848755</v>
      </c>
      <c r="N1113" s="91">
        <f>IF(K1113&gt;999999999,K1113/1073741824," ")</f>
        <v>3.9557474674656987</v>
      </c>
      <c r="O1113" s="194" t="s">
        <v>19623</v>
      </c>
      <c r="P1113" s="197" t="s">
        <v>19624</v>
      </c>
    </row>
    <row r="1114" spans="2:16" ht="20.100000000000001" customHeight="1" x14ac:dyDescent="0.3">
      <c r="B1114" s="101">
        <v>1104</v>
      </c>
      <c r="C1114" s="112" t="s">
        <v>35318</v>
      </c>
      <c r="D1114" s="163" t="s">
        <v>5857</v>
      </c>
      <c r="E1114" s="36" t="s">
        <v>11378</v>
      </c>
      <c r="F1114" s="104">
        <v>3.7</v>
      </c>
      <c r="G1114" s="101" t="s">
        <v>704</v>
      </c>
      <c r="H1114" s="101" t="s">
        <v>3744</v>
      </c>
      <c r="I1114" s="101">
        <v>2015</v>
      </c>
      <c r="J1114" s="101"/>
      <c r="K1114" s="90">
        <v>4069844160</v>
      </c>
      <c r="L1114" s="90">
        <f>IF(K1114/1024 &gt;1,K1114/1024," ")</f>
        <v>3974457.1875</v>
      </c>
      <c r="M1114" s="90">
        <f>IF(K1114/1048576 &gt;1,K1114/1048576," ")</f>
        <v>3881.3058471679688</v>
      </c>
      <c r="N1114" s="91">
        <f>IF(K1114&gt;999999999,K1114/1073741824," ")</f>
        <v>3.7903377413749695</v>
      </c>
      <c r="O1114" s="194" t="s">
        <v>19625</v>
      </c>
      <c r="P1114" s="197" t="s">
        <v>19626</v>
      </c>
    </row>
    <row r="1115" spans="2:16" ht="20.100000000000001" customHeight="1" x14ac:dyDescent="0.3">
      <c r="B1115" s="101">
        <v>1105</v>
      </c>
      <c r="C1115" s="28" t="s">
        <v>35319</v>
      </c>
      <c r="D1115" s="167" t="s">
        <v>9110</v>
      </c>
      <c r="E1115" s="36" t="s">
        <v>9173</v>
      </c>
      <c r="F1115" s="81">
        <v>5.9</v>
      </c>
      <c r="G1115" s="13" t="s">
        <v>704</v>
      </c>
      <c r="H1115" s="13" t="s">
        <v>3757</v>
      </c>
      <c r="I1115" s="79">
        <v>2020</v>
      </c>
      <c r="J1115" s="79"/>
      <c r="K1115" s="73">
        <v>4414013440</v>
      </c>
      <c r="L1115" s="90">
        <f>IF(K1115/1024 &gt;1,K1115/1024," ")</f>
        <v>4310560</v>
      </c>
      <c r="M1115" s="90">
        <f>IF(K1115/1048576 &gt;1,K1115/1048576," ")</f>
        <v>4209.53125</v>
      </c>
      <c r="N1115" s="91">
        <f>IF(K1115&gt;999999999,K1115/1073741824," ")</f>
        <v>4.110870361328125</v>
      </c>
      <c r="O1115" s="194" t="s">
        <v>31687</v>
      </c>
      <c r="P1115" s="197" t="s">
        <v>31611</v>
      </c>
    </row>
    <row r="1116" spans="2:16" ht="20.100000000000001" customHeight="1" x14ac:dyDescent="0.3">
      <c r="B1116" s="101">
        <v>1106</v>
      </c>
      <c r="C1116" s="20" t="s">
        <v>34032</v>
      </c>
      <c r="D1116" s="261" t="s">
        <v>33930</v>
      </c>
      <c r="E1116" s="36" t="s">
        <v>33931</v>
      </c>
      <c r="F1116" s="131">
        <v>6.9</v>
      </c>
      <c r="G1116" s="13"/>
      <c r="H1116" s="13" t="s">
        <v>3744</v>
      </c>
      <c r="I1116" s="79">
        <v>2021</v>
      </c>
      <c r="J1116" s="79"/>
      <c r="K1116" s="73">
        <v>2339868672</v>
      </c>
      <c r="L1116" s="90">
        <f>IF(K1116/1024 &gt;1,K1116/1024," ")</f>
        <v>2285028</v>
      </c>
      <c r="M1116" s="90">
        <f>IF(K1116/1048576 &gt;1,K1116/1048576," ")</f>
        <v>2231.47265625</v>
      </c>
      <c r="N1116" s="91">
        <f>IF(K1116&gt;999999999,K1116/1073741824," ")</f>
        <v>2.1791725158691406</v>
      </c>
      <c r="O1116" s="223" t="s">
        <v>33932</v>
      </c>
      <c r="P1116" s="198" t="s">
        <v>33933</v>
      </c>
    </row>
    <row r="1117" spans="2:16" ht="20.100000000000001" customHeight="1" x14ac:dyDescent="0.3">
      <c r="B1117" s="101">
        <v>1107</v>
      </c>
      <c r="C1117" s="102" t="s">
        <v>35320</v>
      </c>
      <c r="D1117" s="159" t="s">
        <v>4908</v>
      </c>
      <c r="E1117" s="36" t="s">
        <v>11379</v>
      </c>
      <c r="F1117" s="104">
        <v>6.1</v>
      </c>
      <c r="G1117" s="101" t="s">
        <v>4905</v>
      </c>
      <c r="H1117" s="101" t="s">
        <v>3769</v>
      </c>
      <c r="I1117" s="101">
        <v>2012</v>
      </c>
      <c r="J1117" s="101"/>
      <c r="K1117" s="90">
        <v>693153473</v>
      </c>
      <c r="L1117" s="90">
        <f>IF(K1117/1024 &gt;1,K1117/1024," ")</f>
        <v>676907.6884765625</v>
      </c>
      <c r="M1117" s="90">
        <f>IF(K1117/1048576 &gt;1,K1117/1048576," ")</f>
        <v>661.04266452789307</v>
      </c>
      <c r="N1117" s="91" t="str">
        <f>IF(K1117&gt;999999999,K1117/1073741824," ")</f>
        <v xml:space="preserve"> </v>
      </c>
      <c r="O1117" s="194" t="s">
        <v>30068</v>
      </c>
      <c r="P1117" s="197" t="s">
        <v>19629</v>
      </c>
    </row>
    <row r="1118" spans="2:16" ht="20.100000000000001" customHeight="1" x14ac:dyDescent="0.3">
      <c r="B1118" s="101">
        <v>1108</v>
      </c>
      <c r="C1118" s="20" t="s">
        <v>34422</v>
      </c>
      <c r="D1118" s="177" t="s">
        <v>8843</v>
      </c>
      <c r="E1118" s="36" t="s">
        <v>34421</v>
      </c>
      <c r="F1118" s="81">
        <v>6.2</v>
      </c>
      <c r="G1118" s="13" t="s">
        <v>704</v>
      </c>
      <c r="H1118" s="13" t="s">
        <v>3757</v>
      </c>
      <c r="I1118" s="79">
        <v>2019</v>
      </c>
      <c r="J1118" s="79"/>
      <c r="K1118" s="73">
        <v>5340217344</v>
      </c>
      <c r="L1118" s="90">
        <f>IF(K1118/1024 &gt;1,K1118/1024," ")</f>
        <v>5215056</v>
      </c>
      <c r="M1118" s="90">
        <f>IF(K1118/1048576 &gt;1,K1118/1048576," ")</f>
        <v>5092.828125</v>
      </c>
      <c r="N1118" s="91">
        <f>IF(K1118&gt;999999999,K1118/1073741824," ")</f>
        <v>4.9734649658203125</v>
      </c>
      <c r="O1118" s="194" t="s">
        <v>17689</v>
      </c>
      <c r="P1118" s="197" t="s">
        <v>18655</v>
      </c>
    </row>
    <row r="1119" spans="2:16" ht="20.100000000000001" customHeight="1" x14ac:dyDescent="0.3">
      <c r="B1119" s="101">
        <v>1109</v>
      </c>
      <c r="C1119" s="113" t="s">
        <v>35321</v>
      </c>
      <c r="D1119" s="162" t="s">
        <v>792</v>
      </c>
      <c r="E1119" s="36" t="s">
        <v>11380</v>
      </c>
      <c r="F1119" s="104">
        <v>5.7</v>
      </c>
      <c r="G1119" s="94" t="s">
        <v>704</v>
      </c>
      <c r="H1119" s="101" t="s">
        <v>3739</v>
      </c>
      <c r="I1119" s="101">
        <v>1997</v>
      </c>
      <c r="J1119" s="101"/>
      <c r="K1119" s="90">
        <v>4656147644</v>
      </c>
      <c r="L1119" s="90">
        <f>IF(K1119/1024 &gt;1,K1119/1024," ")</f>
        <v>4547019.18359375</v>
      </c>
      <c r="M1119" s="90">
        <f>IF(K1119/1048576 &gt;1,K1119/1048576," ")</f>
        <v>4440.4484214782715</v>
      </c>
      <c r="N1119" s="91">
        <f>IF(K1119&gt;999999999,K1119/1073741824," ")</f>
        <v>4.3363754115998745</v>
      </c>
      <c r="O1119" s="194" t="s">
        <v>19630</v>
      </c>
      <c r="P1119" s="197" t="s">
        <v>19631</v>
      </c>
    </row>
    <row r="1120" spans="2:16" ht="20.100000000000001" customHeight="1" x14ac:dyDescent="0.3">
      <c r="B1120" s="101">
        <v>1110</v>
      </c>
      <c r="C1120" s="102" t="s">
        <v>35322</v>
      </c>
      <c r="D1120" s="159" t="s">
        <v>7103</v>
      </c>
      <c r="E1120" s="36" t="s">
        <v>11381</v>
      </c>
      <c r="F1120" s="99">
        <v>6.2</v>
      </c>
      <c r="G1120" s="99" t="s">
        <v>704</v>
      </c>
      <c r="H1120" s="105" t="s">
        <v>5877</v>
      </c>
      <c r="I1120" s="101">
        <v>2002</v>
      </c>
      <c r="K1120" s="90">
        <v>3024064284</v>
      </c>
      <c r="L1120" s="90">
        <f>IF(K1120/1024 &gt;1,K1120/1024," ")</f>
        <v>2953187.77734375</v>
      </c>
      <c r="M1120" s="90">
        <f>IF(K1120/1048576 &gt;1,K1120/1048576," ")</f>
        <v>2883.9724388122559</v>
      </c>
      <c r="N1120" s="91">
        <f>IF(K1120&gt;999999999,K1120/1073741824," ")</f>
        <v>2.8163793347775936</v>
      </c>
      <c r="O1120" s="194" t="s">
        <v>19632</v>
      </c>
      <c r="P1120" s="197" t="s">
        <v>19633</v>
      </c>
    </row>
    <row r="1121" spans="2:16" ht="20.100000000000001" customHeight="1" x14ac:dyDescent="0.3">
      <c r="B1121" s="101">
        <v>1111</v>
      </c>
      <c r="C1121" s="48" t="s">
        <v>35323</v>
      </c>
      <c r="D1121" s="157" t="s">
        <v>8156</v>
      </c>
      <c r="E1121" s="36" t="s">
        <v>11382</v>
      </c>
      <c r="F1121" s="81">
        <v>6.5</v>
      </c>
      <c r="G1121" s="13" t="s">
        <v>704</v>
      </c>
      <c r="H1121" s="13" t="s">
        <v>3757</v>
      </c>
      <c r="I1121" s="79">
        <v>2018</v>
      </c>
      <c r="J1121" s="79"/>
      <c r="K1121" s="73">
        <v>5600956321</v>
      </c>
      <c r="L1121" s="90">
        <f>IF(K1121/1024 &gt;1,K1121/1024," ")</f>
        <v>5469683.9072265625</v>
      </c>
      <c r="M1121" s="90">
        <f>IF(K1121/1048576 &gt;1,K1121/1048576," ")</f>
        <v>5341.4881906509399</v>
      </c>
      <c r="N1121" s="91">
        <f>IF(K1121&gt;999999999,K1121/1073741824," ")</f>
        <v>5.2162970611825585</v>
      </c>
      <c r="O1121" s="194" t="s">
        <v>19634</v>
      </c>
      <c r="P1121" s="197" t="s">
        <v>19635</v>
      </c>
    </row>
    <row r="1122" spans="2:16" ht="20.100000000000001" customHeight="1" x14ac:dyDescent="0.3">
      <c r="B1122" s="101">
        <v>1112</v>
      </c>
      <c r="C1122" s="109" t="s">
        <v>35324</v>
      </c>
      <c r="D1122" s="159" t="s">
        <v>2723</v>
      </c>
      <c r="E1122" s="36" t="s">
        <v>11383</v>
      </c>
      <c r="F1122" s="104">
        <v>5.4</v>
      </c>
      <c r="G1122" s="13" t="s">
        <v>704</v>
      </c>
      <c r="H1122" s="13" t="s">
        <v>4081</v>
      </c>
      <c r="I1122" s="101">
        <v>2011</v>
      </c>
      <c r="J1122" s="101"/>
      <c r="K1122" s="73">
        <v>3688741894</v>
      </c>
      <c r="L1122" s="90">
        <f>IF(K1122/1024 &gt;1,K1122/1024," ")</f>
        <v>3602287.005859375</v>
      </c>
      <c r="M1122" s="90">
        <f>IF(K1122/1048576 &gt;1,K1122/1048576," ")</f>
        <v>3517.8584041595459</v>
      </c>
      <c r="N1122" s="91">
        <f>IF(K1122&gt;999999999,K1122/1073741824," ")</f>
        <v>3.4354085978120565</v>
      </c>
      <c r="O1122" s="194" t="s">
        <v>19636</v>
      </c>
      <c r="P1122" s="197" t="s">
        <v>19637</v>
      </c>
    </row>
    <row r="1123" spans="2:16" ht="20.100000000000001" customHeight="1" x14ac:dyDescent="0.3">
      <c r="B1123" s="101">
        <v>1113</v>
      </c>
      <c r="C1123" s="12" t="s">
        <v>35046</v>
      </c>
      <c r="D1123" s="160" t="s">
        <v>872</v>
      </c>
      <c r="E1123" s="36" t="s">
        <v>11384</v>
      </c>
      <c r="F1123" s="104">
        <v>7.4</v>
      </c>
      <c r="G1123" s="94"/>
      <c r="H1123" s="94" t="s">
        <v>3765</v>
      </c>
      <c r="I1123" s="101">
        <v>1960</v>
      </c>
      <c r="J1123" s="101"/>
      <c r="K1123" s="90">
        <v>2243246080</v>
      </c>
      <c r="L1123" s="90">
        <f>IF(K1123/1024 &gt;1,K1123/1024," ")</f>
        <v>2190670</v>
      </c>
      <c r="M1123" s="90">
        <f>IF(K1123/1048576 &gt;1,K1123/1048576," ")</f>
        <v>2139.326171875</v>
      </c>
      <c r="N1123" s="91">
        <f>IF(K1123&gt;999999999,K1123/1073741824," ")</f>
        <v>2.0891857147216797</v>
      </c>
      <c r="O1123" s="194" t="s">
        <v>19638</v>
      </c>
      <c r="P1123" s="197" t="s">
        <v>19639</v>
      </c>
    </row>
    <row r="1124" spans="2:16" ht="20.100000000000001" customHeight="1" x14ac:dyDescent="0.3">
      <c r="B1124" s="101">
        <v>1114</v>
      </c>
      <c r="C1124" s="109" t="s">
        <v>35325</v>
      </c>
      <c r="D1124" s="160" t="s">
        <v>786</v>
      </c>
      <c r="E1124" s="36" t="s">
        <v>11385</v>
      </c>
      <c r="F1124" s="104">
        <v>8.3000000000000007</v>
      </c>
      <c r="G1124" s="94" t="s">
        <v>704</v>
      </c>
      <c r="H1124" s="94" t="s">
        <v>4114</v>
      </c>
      <c r="I1124" s="101">
        <v>1959</v>
      </c>
      <c r="J1124" s="101"/>
      <c r="K1124" s="108">
        <v>4085367021</v>
      </c>
      <c r="L1124" s="90">
        <f>IF(K1124/1024 &gt;1,K1124/1024," ")</f>
        <v>3989616.2314453125</v>
      </c>
      <c r="M1124" s="90">
        <f>IF(K1124/1048576 &gt;1,K1124/1048576," ")</f>
        <v>3896.109601020813</v>
      </c>
      <c r="N1124" s="91">
        <f>IF(K1124&gt;999999999,K1124/1073741824," ")</f>
        <v>3.8047945322468877</v>
      </c>
      <c r="O1124" s="194" t="s">
        <v>19640</v>
      </c>
      <c r="P1124" s="197" t="s">
        <v>19641</v>
      </c>
    </row>
    <row r="1125" spans="2:16" ht="20.100000000000001" customHeight="1" x14ac:dyDescent="0.3">
      <c r="B1125" s="101">
        <v>1115</v>
      </c>
      <c r="C1125" s="12" t="s">
        <v>35326</v>
      </c>
      <c r="D1125" s="167" t="s">
        <v>8303</v>
      </c>
      <c r="E1125" s="36" t="s">
        <v>11386</v>
      </c>
      <c r="F1125" s="131">
        <v>5.4</v>
      </c>
      <c r="G1125" s="13" t="s">
        <v>704</v>
      </c>
      <c r="H1125" s="13" t="s">
        <v>5892</v>
      </c>
      <c r="I1125" s="133">
        <v>1973</v>
      </c>
      <c r="J1125" s="74"/>
      <c r="K1125" s="73">
        <v>2307256320</v>
      </c>
      <c r="L1125" s="90">
        <f>IF(K1125/1024 &gt;1,K1125/1024," ")</f>
        <v>2253180</v>
      </c>
      <c r="M1125" s="90">
        <f>IF(K1125/1048576 &gt;1,K1125/1048576," ")</f>
        <v>2200.37109375</v>
      </c>
      <c r="N1125" s="91">
        <f>IF(K1125&gt;999999999,K1125/1073741824," ")</f>
        <v>2.1487998962402344</v>
      </c>
      <c r="O1125" s="199" t="s">
        <v>17522</v>
      </c>
      <c r="P1125" s="197" t="s">
        <v>19642</v>
      </c>
    </row>
    <row r="1126" spans="2:16" ht="20.100000000000001" customHeight="1" x14ac:dyDescent="0.3">
      <c r="B1126" s="101">
        <v>1116</v>
      </c>
      <c r="C1126" s="84" t="s">
        <v>35327</v>
      </c>
      <c r="D1126" s="157" t="s">
        <v>7778</v>
      </c>
      <c r="E1126" s="36" t="s">
        <v>11387</v>
      </c>
      <c r="F1126" s="81">
        <v>4.3</v>
      </c>
      <c r="G1126" s="81" t="s">
        <v>704</v>
      </c>
      <c r="H1126" s="82" t="s">
        <v>5892</v>
      </c>
      <c r="I1126" s="79">
        <v>2015</v>
      </c>
      <c r="J1126" s="79"/>
      <c r="K1126" s="73">
        <v>4512784872</v>
      </c>
      <c r="L1126" s="90">
        <f>IF(K1126/1024 &gt;1,K1126/1024," ")</f>
        <v>4407016.4765625</v>
      </c>
      <c r="M1126" s="90">
        <f>IF(K1126/1048576 &gt;1,K1126/1048576," ")</f>
        <v>4303.7270278930664</v>
      </c>
      <c r="N1126" s="91">
        <f>IF(K1126&gt;999999999,K1126/1073741824," ")</f>
        <v>4.2028584256768227</v>
      </c>
      <c r="O1126" s="199" t="s">
        <v>17521</v>
      </c>
      <c r="P1126" s="197" t="s">
        <v>19643</v>
      </c>
    </row>
    <row r="1127" spans="2:16" ht="20.100000000000001" customHeight="1" x14ac:dyDescent="0.3">
      <c r="B1127" s="101">
        <v>1117</v>
      </c>
      <c r="C1127" s="107" t="s">
        <v>35328</v>
      </c>
      <c r="D1127" s="163" t="s">
        <v>6004</v>
      </c>
      <c r="E1127" s="36" t="s">
        <v>11388</v>
      </c>
      <c r="F1127" s="99">
        <v>4.8</v>
      </c>
      <c r="G1127" s="101" t="s">
        <v>704</v>
      </c>
      <c r="H1127" s="101" t="s">
        <v>5871</v>
      </c>
      <c r="I1127" s="101">
        <v>2014</v>
      </c>
      <c r="J1127" s="101"/>
      <c r="K1127" s="90">
        <v>4399184684</v>
      </c>
      <c r="L1127" s="90">
        <f>IF(K1127/1024 &gt;1,K1127/1024," ")</f>
        <v>4296078.79296875</v>
      </c>
      <c r="M1127" s="90">
        <f>IF(K1127/1048576 &gt;1,K1127/1048576," ")</f>
        <v>4195.3894462585449</v>
      </c>
      <c r="N1127" s="91">
        <f>IF(K1127&gt;999999999,K1127/1073741824," ")</f>
        <v>4.0970600061118603</v>
      </c>
      <c r="O1127" s="194" t="s">
        <v>19644</v>
      </c>
      <c r="P1127" s="197" t="s">
        <v>19645</v>
      </c>
    </row>
    <row r="1128" spans="2:16" ht="20.100000000000001" customHeight="1" x14ac:dyDescent="0.3">
      <c r="B1128" s="101">
        <v>1118</v>
      </c>
      <c r="C1128" s="109" t="s">
        <v>35329</v>
      </c>
      <c r="D1128" s="160" t="s">
        <v>787</v>
      </c>
      <c r="E1128" s="254" t="s">
        <v>11389</v>
      </c>
      <c r="F1128" s="104">
        <v>8.3000000000000007</v>
      </c>
      <c r="G1128" s="94" t="s">
        <v>704</v>
      </c>
      <c r="H1128" s="101" t="s">
        <v>3740</v>
      </c>
      <c r="I1128" s="101">
        <v>1959</v>
      </c>
      <c r="J1128" s="101"/>
      <c r="K1128" s="90">
        <v>5260879820</v>
      </c>
      <c r="L1128" s="90">
        <f>IF(K1128/1024 &gt;1,K1128/1024," ")</f>
        <v>5137577.94921875</v>
      </c>
      <c r="M1128" s="90">
        <f>IF(K1128/1048576 &gt;1,K1128/1048576," ")</f>
        <v>5017.1659660339355</v>
      </c>
      <c r="N1128" s="91">
        <f>IF(K1128&gt;999999999,K1128/1073741824," ")</f>
        <v>4.8995761387050152</v>
      </c>
      <c r="O1128" s="194" t="s">
        <v>19646</v>
      </c>
      <c r="P1128" s="197" t="s">
        <v>19647</v>
      </c>
    </row>
    <row r="1129" spans="2:16" ht="20.100000000000001" customHeight="1" x14ac:dyDescent="0.3">
      <c r="B1129" s="101">
        <v>1119</v>
      </c>
      <c r="C1129" s="20" t="s">
        <v>35330</v>
      </c>
      <c r="D1129" s="157" t="s">
        <v>7996</v>
      </c>
      <c r="E1129" s="254" t="s">
        <v>11390</v>
      </c>
      <c r="F1129" s="81">
        <v>4.8</v>
      </c>
      <c r="G1129" s="13"/>
      <c r="H1129" s="13" t="s">
        <v>5871</v>
      </c>
      <c r="I1129" s="79">
        <v>2017</v>
      </c>
      <c r="J1129" s="79"/>
      <c r="K1129" s="73">
        <v>4156579465</v>
      </c>
      <c r="L1129" s="90">
        <f>IF(K1129/1024 &gt;1,K1129/1024," ")</f>
        <v>4059159.6337890625</v>
      </c>
      <c r="M1129" s="90">
        <f>IF(K1129/1048576 &gt;1,K1129/1048576," ")</f>
        <v>3964.0230798721313</v>
      </c>
      <c r="N1129" s="91">
        <f>IF(K1129&gt;999999999,K1129/1073741824," ")</f>
        <v>3.8711162889376283</v>
      </c>
      <c r="O1129" s="194" t="s">
        <v>19648</v>
      </c>
      <c r="P1129" s="197" t="s">
        <v>19649</v>
      </c>
    </row>
    <row r="1130" spans="2:16" ht="20.100000000000001" customHeight="1" x14ac:dyDescent="0.3">
      <c r="B1130" s="101">
        <v>1120</v>
      </c>
      <c r="C1130" s="20" t="s">
        <v>35331</v>
      </c>
      <c r="D1130" s="167" t="s">
        <v>32980</v>
      </c>
      <c r="E1130" s="36" t="s">
        <v>32981</v>
      </c>
      <c r="F1130" s="81">
        <v>5.7</v>
      </c>
      <c r="G1130" s="13"/>
      <c r="H1130" s="13" t="s">
        <v>3744</v>
      </c>
      <c r="I1130" s="79">
        <v>2021</v>
      </c>
      <c r="J1130" s="79"/>
      <c r="K1130" s="73">
        <v>4026077184</v>
      </c>
      <c r="L1130" s="90">
        <f>IF(K1130/1024 &gt;1,K1130/1024," ")</f>
        <v>3931716</v>
      </c>
      <c r="M1130" s="90">
        <f>IF(K1130/1048576 &gt;1,K1130/1048576," ")</f>
        <v>3839.56640625</v>
      </c>
      <c r="N1130" s="91">
        <f>IF(K1130&gt;999999999,K1130/1073741824," ")</f>
        <v>3.7495765686035156</v>
      </c>
      <c r="O1130" s="223" t="s">
        <v>17582</v>
      </c>
      <c r="P1130" s="197" t="s">
        <v>32982</v>
      </c>
    </row>
    <row r="1131" spans="2:16" ht="20.100000000000001" customHeight="1" x14ac:dyDescent="0.3">
      <c r="B1131" s="101">
        <v>1121</v>
      </c>
      <c r="C1131" s="48" t="s">
        <v>35047</v>
      </c>
      <c r="D1131" s="157" t="s">
        <v>8058</v>
      </c>
      <c r="E1131" s="254" t="s">
        <v>11391</v>
      </c>
      <c r="F1131" s="81">
        <v>6.3</v>
      </c>
      <c r="G1131" s="13"/>
      <c r="H1131" s="13" t="s">
        <v>3775</v>
      </c>
      <c r="I1131" s="79">
        <v>1999</v>
      </c>
      <c r="J1131" s="79"/>
      <c r="K1131" s="73">
        <v>2324255972</v>
      </c>
      <c r="L1131" s="90">
        <f>IF(K1131/1024 &gt;1,K1131/1024," ")</f>
        <v>2269781.22265625</v>
      </c>
      <c r="M1131" s="90">
        <f>IF(K1131/1048576 &gt;1,K1131/1048576," ")</f>
        <v>2216.5832252502441</v>
      </c>
      <c r="N1131" s="91">
        <f>IF(K1131&gt;999999999,K1131/1073741824," ")</f>
        <v>2.1646320559084415</v>
      </c>
      <c r="O1131" s="194" t="s">
        <v>19650</v>
      </c>
      <c r="P1131" s="197" t="s">
        <v>19651</v>
      </c>
    </row>
    <row r="1132" spans="2:16" ht="20.100000000000001" customHeight="1" x14ac:dyDescent="0.3">
      <c r="B1132" s="101">
        <v>1122</v>
      </c>
      <c r="C1132" s="102" t="s">
        <v>35332</v>
      </c>
      <c r="D1132" s="159" t="s">
        <v>4742</v>
      </c>
      <c r="E1132" s="36" t="s">
        <v>11392</v>
      </c>
      <c r="F1132" s="104">
        <v>4.5</v>
      </c>
      <c r="G1132" s="101" t="s">
        <v>704</v>
      </c>
      <c r="H1132" s="101" t="s">
        <v>3740</v>
      </c>
      <c r="I1132" s="101">
        <v>1989</v>
      </c>
      <c r="J1132" s="101"/>
      <c r="K1132" s="90">
        <v>3866960360</v>
      </c>
      <c r="L1132" s="90">
        <f>IF(K1132/1024 &gt;1,K1132/1024," ")</f>
        <v>3776328.4765625</v>
      </c>
      <c r="M1132" s="90">
        <f>IF(K1132/1048576 &gt;1,K1132/1048576," ")</f>
        <v>3687.8207778930664</v>
      </c>
      <c r="N1132" s="91">
        <f>IF(K1132&gt;999999999,K1132/1073741824," ")</f>
        <v>3.6013874784111977</v>
      </c>
      <c r="O1132" s="194" t="s">
        <v>19652</v>
      </c>
      <c r="P1132" s="197" t="s">
        <v>19653</v>
      </c>
    </row>
    <row r="1133" spans="2:16" ht="20.100000000000001" customHeight="1" x14ac:dyDescent="0.3">
      <c r="B1133" s="101">
        <v>1123</v>
      </c>
      <c r="C1133" s="112" t="s">
        <v>35333</v>
      </c>
      <c r="D1133" s="168" t="s">
        <v>7148</v>
      </c>
      <c r="E1133" s="36" t="s">
        <v>11393</v>
      </c>
      <c r="F1133" s="99">
        <v>5.5</v>
      </c>
      <c r="G1133" s="99"/>
      <c r="H1133" s="101" t="s">
        <v>5871</v>
      </c>
      <c r="I1133" s="101">
        <v>2013</v>
      </c>
      <c r="J1133" s="115"/>
      <c r="K1133" s="90">
        <v>4971428330</v>
      </c>
      <c r="L1133" s="90">
        <f>IF(K1133/1024 &gt;1,K1133/1024," ")</f>
        <v>4854910.478515625</v>
      </c>
      <c r="M1133" s="90">
        <f>IF(K1133/1048576 &gt;1,K1133/1048576," ")</f>
        <v>4741.123514175415</v>
      </c>
      <c r="N1133" s="91">
        <f>IF(K1133&gt;999999999,K1133/1073741824," ")</f>
        <v>4.6300034318119287</v>
      </c>
      <c r="O1133" s="194" t="s">
        <v>19654</v>
      </c>
      <c r="P1133" s="197" t="s">
        <v>19655</v>
      </c>
    </row>
    <row r="1134" spans="2:16" ht="20.100000000000001" customHeight="1" x14ac:dyDescent="0.3">
      <c r="B1134" s="101">
        <v>1124</v>
      </c>
      <c r="C1134" s="12" t="s">
        <v>35334</v>
      </c>
      <c r="D1134" s="157" t="s">
        <v>9028</v>
      </c>
      <c r="E1134" s="36" t="s">
        <v>11394</v>
      </c>
      <c r="F1134" s="131">
        <v>5.6</v>
      </c>
      <c r="G1134" s="13" t="s">
        <v>704</v>
      </c>
      <c r="H1134" s="13" t="s">
        <v>3757</v>
      </c>
      <c r="I1134" s="133">
        <v>2019</v>
      </c>
      <c r="J1134" s="137"/>
      <c r="K1134" s="73">
        <v>5838376960</v>
      </c>
      <c r="L1134" s="90">
        <f>IF(K1134/1024 &gt;1,K1134/1024," ")</f>
        <v>5701540</v>
      </c>
      <c r="M1134" s="90">
        <f>IF(K1134/1048576 &gt;1,K1134/1048576," ")</f>
        <v>5567.91015625</v>
      </c>
      <c r="N1134" s="91">
        <f>IF(K1134&gt;999999999,K1134/1073741824," ")</f>
        <v>5.4374122619628906</v>
      </c>
      <c r="O1134" s="194" t="s">
        <v>19656</v>
      </c>
      <c r="P1134" s="197" t="s">
        <v>19657</v>
      </c>
    </row>
    <row r="1135" spans="2:16" ht="20.100000000000001" customHeight="1" x14ac:dyDescent="0.3">
      <c r="B1135" s="101">
        <v>1125</v>
      </c>
      <c r="C1135" s="109" t="s">
        <v>35335</v>
      </c>
      <c r="D1135" s="160" t="s">
        <v>1964</v>
      </c>
      <c r="E1135" s="36" t="s">
        <v>11395</v>
      </c>
      <c r="F1135" s="104">
        <v>5.7</v>
      </c>
      <c r="G1135" s="13" t="s">
        <v>704</v>
      </c>
      <c r="H1135" s="13" t="s">
        <v>4277</v>
      </c>
      <c r="I1135" s="101">
        <v>2002</v>
      </c>
      <c r="J1135" s="101"/>
      <c r="K1135" s="73">
        <v>4501131264</v>
      </c>
      <c r="L1135" s="90">
        <f>IF(K1135/1024 &gt;1,K1135/1024," ")</f>
        <v>4395636</v>
      </c>
      <c r="M1135" s="90">
        <f>IF(K1135/1048576 &gt;1,K1135/1048576," ")</f>
        <v>4292.61328125</v>
      </c>
      <c r="N1135" s="91">
        <f>IF(K1135&gt;999999999,K1135/1073741824," ")</f>
        <v>4.1920051574707031</v>
      </c>
      <c r="O1135" s="194" t="s">
        <v>19658</v>
      </c>
      <c r="P1135" s="197" t="s">
        <v>19659</v>
      </c>
    </row>
    <row r="1136" spans="2:16" ht="20.100000000000001" customHeight="1" x14ac:dyDescent="0.3">
      <c r="B1136" s="101">
        <v>1126</v>
      </c>
      <c r="C1136" s="102" t="s">
        <v>35337</v>
      </c>
      <c r="D1136" s="159" t="s">
        <v>5688</v>
      </c>
      <c r="E1136" s="36" t="s">
        <v>11397</v>
      </c>
      <c r="F1136" s="104">
        <v>5</v>
      </c>
      <c r="G1136" s="101" t="s">
        <v>704</v>
      </c>
      <c r="H1136" s="101" t="s">
        <v>3744</v>
      </c>
      <c r="I1136" s="101">
        <v>2013</v>
      </c>
      <c r="J1136" s="101"/>
      <c r="K1136" s="90">
        <v>5166293065</v>
      </c>
      <c r="L1136" s="90">
        <f>IF(K1136/1024 &gt;1,K1136/1024," ")</f>
        <v>5045208.0712890625</v>
      </c>
      <c r="M1136" s="90">
        <f>IF(K1136/1048576 &gt;1,K1136/1048576," ")</f>
        <v>4926.9610071182251</v>
      </c>
      <c r="N1136" s="91">
        <f>IF(K1136&gt;999999999,K1136/1073741824," ")</f>
        <v>4.8114853585138917</v>
      </c>
      <c r="O1136" s="194" t="s">
        <v>19662</v>
      </c>
      <c r="P1136" s="197" t="s">
        <v>19663</v>
      </c>
    </row>
    <row r="1137" spans="2:16" ht="20.100000000000001" customHeight="1" x14ac:dyDescent="0.3">
      <c r="B1137" s="101">
        <v>1127</v>
      </c>
      <c r="C1137" s="102" t="s">
        <v>35336</v>
      </c>
      <c r="D1137" s="159" t="s">
        <v>1404</v>
      </c>
      <c r="E1137" s="36" t="s">
        <v>11396</v>
      </c>
      <c r="F1137" s="104">
        <v>4.9000000000000004</v>
      </c>
      <c r="G1137" s="13" t="s">
        <v>704</v>
      </c>
      <c r="H1137" s="13" t="s">
        <v>5871</v>
      </c>
      <c r="I1137" s="101">
        <v>1999</v>
      </c>
      <c r="J1137" s="101"/>
      <c r="K1137" s="73">
        <v>4646318080</v>
      </c>
      <c r="L1137" s="90">
        <f>IF(K1137/1024 &gt;1,K1137/1024," ")</f>
        <v>4537420</v>
      </c>
      <c r="M1137" s="90">
        <f>IF(K1137/1048576 &gt;1,K1137/1048576," ")</f>
        <v>4431.07421875</v>
      </c>
      <c r="N1137" s="91">
        <f>IF(K1137&gt;999999999,K1137/1073741824," ")</f>
        <v>4.3272209167480469</v>
      </c>
      <c r="O1137" s="194" t="s">
        <v>19660</v>
      </c>
      <c r="P1137" s="197" t="s">
        <v>19661</v>
      </c>
    </row>
    <row r="1138" spans="2:16" ht="20.100000000000001" customHeight="1" x14ac:dyDescent="0.3">
      <c r="B1138" s="101">
        <v>1128</v>
      </c>
      <c r="C1138" s="103" t="s">
        <v>35338</v>
      </c>
      <c r="D1138" s="168" t="s">
        <v>6473</v>
      </c>
      <c r="E1138" s="36" t="s">
        <v>11398</v>
      </c>
      <c r="F1138" s="99">
        <v>6.7</v>
      </c>
      <c r="G1138" s="99"/>
      <c r="H1138" s="101" t="s">
        <v>5878</v>
      </c>
      <c r="I1138" s="101">
        <v>2014</v>
      </c>
      <c r="J1138" s="101"/>
      <c r="K1138" s="90">
        <v>5278350605</v>
      </c>
      <c r="L1138" s="90">
        <f>IF(K1138/1024 &gt;1,K1138/1024," ")</f>
        <v>5154639.2626953125</v>
      </c>
      <c r="M1138" s="90">
        <f>IF(K1138/1048576 &gt;1,K1138/1048576," ")</f>
        <v>5033.8274049758911</v>
      </c>
      <c r="N1138" s="91">
        <f>IF(K1138&gt;999999999,K1138/1073741824," ")</f>
        <v>4.9158470751717687</v>
      </c>
      <c r="O1138" s="194" t="s">
        <v>19664</v>
      </c>
      <c r="P1138" s="197" t="s">
        <v>19665</v>
      </c>
    </row>
    <row r="1139" spans="2:16" ht="20.100000000000001" customHeight="1" x14ac:dyDescent="0.3">
      <c r="B1139" s="101">
        <v>1129</v>
      </c>
      <c r="C1139" s="109" t="s">
        <v>35339</v>
      </c>
      <c r="D1139" s="159" t="s">
        <v>3235</v>
      </c>
      <c r="E1139" s="36" t="s">
        <v>11399</v>
      </c>
      <c r="F1139" s="104">
        <v>5.4</v>
      </c>
      <c r="G1139" s="101" t="s">
        <v>704</v>
      </c>
      <c r="H1139" s="101" t="s">
        <v>3745</v>
      </c>
      <c r="I1139" s="101">
        <v>1988</v>
      </c>
      <c r="J1139" s="101"/>
      <c r="K1139" s="108">
        <v>2938695116</v>
      </c>
      <c r="L1139" s="90">
        <f>IF(K1139/1024 &gt;1,K1139/1024," ")</f>
        <v>2869819.44921875</v>
      </c>
      <c r="M1139" s="90">
        <f>IF(K1139/1048576 &gt;1,K1139/1048576," ")</f>
        <v>2802.5580558776855</v>
      </c>
      <c r="N1139" s="91">
        <f>IF(K1139&gt;999999999,K1139/1073741824," ")</f>
        <v>2.7368731014430523</v>
      </c>
      <c r="O1139" s="194" t="s">
        <v>19666</v>
      </c>
      <c r="P1139" s="197" t="s">
        <v>19667</v>
      </c>
    </row>
    <row r="1140" spans="2:16" ht="20.100000000000001" customHeight="1" x14ac:dyDescent="0.3">
      <c r="B1140" s="101">
        <v>1130</v>
      </c>
      <c r="C1140" s="20" t="s">
        <v>43019</v>
      </c>
      <c r="D1140" s="261" t="s">
        <v>43015</v>
      </c>
      <c r="E1140" s="36" t="s">
        <v>43016</v>
      </c>
      <c r="F1140" s="131">
        <v>5.4</v>
      </c>
      <c r="G1140" s="13"/>
      <c r="H1140" s="13" t="s">
        <v>3740</v>
      </c>
      <c r="I1140" s="79">
        <v>2022</v>
      </c>
      <c r="J1140" s="79"/>
      <c r="K1140" s="73">
        <v>2946166784</v>
      </c>
      <c r="L1140" s="90">
        <f>IF(K1140/1024 &gt;1,K1140/1024," ")</f>
        <v>2877116</v>
      </c>
      <c r="M1140" s="90">
        <f>IF(K1140/1048576 &gt;1,K1140/1048576," ")</f>
        <v>2809.68359375</v>
      </c>
      <c r="N1140" s="91">
        <f>IF(K1140&gt;999999999,K1140/1073741824," ")</f>
        <v>2.7438316345214844</v>
      </c>
      <c r="O1140" s="223" t="s">
        <v>43017</v>
      </c>
      <c r="P1140" s="198" t="s">
        <v>43018</v>
      </c>
    </row>
    <row r="1141" spans="2:16" ht="20.100000000000001" customHeight="1" x14ac:dyDescent="0.3">
      <c r="B1141" s="101">
        <v>1131</v>
      </c>
      <c r="C1141" s="12" t="s">
        <v>35340</v>
      </c>
      <c r="D1141" s="160" t="s">
        <v>788</v>
      </c>
      <c r="E1141" s="36" t="s">
        <v>11400</v>
      </c>
      <c r="F1141" s="104">
        <v>4.4000000000000004</v>
      </c>
      <c r="G1141" s="13" t="s">
        <v>704</v>
      </c>
      <c r="H1141" s="13" t="s">
        <v>4081</v>
      </c>
      <c r="I1141" s="101">
        <v>2009</v>
      </c>
      <c r="J1141" s="101"/>
      <c r="K1141" s="73">
        <v>2630737920</v>
      </c>
      <c r="L1141" s="90">
        <f>IF(K1141/1024 &gt;1,K1141/1024," ")</f>
        <v>2569080</v>
      </c>
      <c r="M1141" s="90">
        <f>IF(K1141/1048576 &gt;1,K1141/1048576," ")</f>
        <v>2508.8671875</v>
      </c>
      <c r="N1141" s="91">
        <f>IF(K1141&gt;999999999,K1141/1073741824," ")</f>
        <v>2.4500656127929688</v>
      </c>
      <c r="O1141" s="194" t="s">
        <v>19668</v>
      </c>
      <c r="P1141" s="197" t="s">
        <v>19669</v>
      </c>
    </row>
    <row r="1142" spans="2:16" ht="20.100000000000001" customHeight="1" x14ac:dyDescent="0.3">
      <c r="B1142" s="101">
        <v>1132</v>
      </c>
      <c r="C1142" s="109" t="s">
        <v>35341</v>
      </c>
      <c r="D1142" s="159" t="s">
        <v>5103</v>
      </c>
      <c r="E1142" s="254" t="s">
        <v>11401</v>
      </c>
      <c r="F1142" s="104">
        <v>6.5</v>
      </c>
      <c r="G1142" s="101" t="s">
        <v>704</v>
      </c>
      <c r="H1142" s="101" t="s">
        <v>3744</v>
      </c>
      <c r="I1142" s="101">
        <v>2002</v>
      </c>
      <c r="J1142" s="101"/>
      <c r="K1142" s="90">
        <v>4251373496</v>
      </c>
      <c r="L1142" s="90">
        <f>IF(K1142/1024 &gt;1,K1142/1024," ")</f>
        <v>4151731.9296875</v>
      </c>
      <c r="M1142" s="90">
        <f>IF(K1142/1048576 &gt;1,K1142/1048576," ")</f>
        <v>4054.4257125854492</v>
      </c>
      <c r="N1142" s="91">
        <f>IF(K1142&gt;999999999,K1142/1073741824," ")</f>
        <v>3.9594001099467278</v>
      </c>
      <c r="O1142" s="194" t="s">
        <v>30069</v>
      </c>
      <c r="P1142" s="197" t="s">
        <v>19670</v>
      </c>
    </row>
    <row r="1143" spans="2:16" ht="20.100000000000001" customHeight="1" x14ac:dyDescent="0.3">
      <c r="B1143" s="101">
        <v>1133</v>
      </c>
      <c r="C1143" s="112" t="s">
        <v>35342</v>
      </c>
      <c r="D1143" s="159" t="s">
        <v>5127</v>
      </c>
      <c r="E1143" s="254" t="s">
        <v>11402</v>
      </c>
      <c r="F1143" s="104">
        <v>6</v>
      </c>
      <c r="G1143" s="101" t="s">
        <v>704</v>
      </c>
      <c r="H1143" s="101" t="s">
        <v>3756</v>
      </c>
      <c r="I1143" s="101">
        <v>1981</v>
      </c>
      <c r="J1143" s="101"/>
      <c r="K1143" s="90">
        <v>2042412079</v>
      </c>
      <c r="L1143" s="90">
        <f>IF(K1143/1024 &gt;1,K1143/1024," ")</f>
        <v>1994543.0458984375</v>
      </c>
      <c r="M1143" s="90">
        <f>IF(K1143/1048576 &gt;1,K1143/1048576," ")</f>
        <v>1947.7959432601929</v>
      </c>
      <c r="N1143" s="91">
        <f>IF(K1143&gt;999999999,K1143/1073741824," ")</f>
        <v>1.9021444758400321</v>
      </c>
      <c r="O1143" s="194" t="s">
        <v>19671</v>
      </c>
      <c r="P1143" s="197" t="s">
        <v>19672</v>
      </c>
    </row>
    <row r="1144" spans="2:16" ht="20.100000000000001" customHeight="1" x14ac:dyDescent="0.3">
      <c r="B1144" s="101">
        <v>1134</v>
      </c>
      <c r="C1144" s="20" t="s">
        <v>43158</v>
      </c>
      <c r="D1144" s="263" t="s">
        <v>43020</v>
      </c>
      <c r="E1144" s="254" t="s">
        <v>43021</v>
      </c>
      <c r="F1144" s="49">
        <v>5.3</v>
      </c>
      <c r="G1144" s="13" t="s">
        <v>704</v>
      </c>
      <c r="H1144" s="13" t="s">
        <v>3740</v>
      </c>
      <c r="I1144" s="9">
        <v>2022</v>
      </c>
      <c r="J1144" s="9"/>
      <c r="K1144" s="45">
        <v>2725056512</v>
      </c>
      <c r="L1144" s="90">
        <f>IF(K1144/1024 &gt;1,K1144/1024," ")</f>
        <v>2661188</v>
      </c>
      <c r="M1144" s="90">
        <f>IF(K1144/1048576 &gt;1,K1144/1048576," ")</f>
        <v>2598.81640625</v>
      </c>
      <c r="N1144" s="91">
        <f>IF(K1144&gt;999999999,K1144/1073741824," ")</f>
        <v>2.5379066467285156</v>
      </c>
      <c r="O1144" s="194" t="s">
        <v>21619</v>
      </c>
      <c r="P1144" s="197" t="s">
        <v>43022</v>
      </c>
    </row>
    <row r="1145" spans="2:16" ht="20.100000000000001" customHeight="1" x14ac:dyDescent="0.3">
      <c r="B1145" s="101">
        <v>1135</v>
      </c>
      <c r="C1145" s="20" t="s">
        <v>43137</v>
      </c>
      <c r="D1145" s="263" t="s">
        <v>43130</v>
      </c>
      <c r="E1145" s="36" t="s">
        <v>43136</v>
      </c>
      <c r="F1145" s="49">
        <v>6.2</v>
      </c>
      <c r="G1145" s="13"/>
      <c r="H1145" s="13" t="s">
        <v>3744</v>
      </c>
      <c r="I1145" s="9">
        <v>2021</v>
      </c>
      <c r="J1145" s="9"/>
      <c r="K1145" s="45">
        <v>2508722176</v>
      </c>
      <c r="L1145" s="90">
        <f>IF(K1145/1024 &gt;1,K1145/1024," ")</f>
        <v>2449924</v>
      </c>
      <c r="M1145" s="90">
        <f>IF(K1145/1048576 &gt;1,K1145/1048576," ")</f>
        <v>2392.50390625</v>
      </c>
      <c r="N1145" s="91">
        <f>IF(K1145&gt;999999999,K1145/1073741824," ")</f>
        <v>2.3364295959472656</v>
      </c>
      <c r="O1145" s="194" t="s">
        <v>29661</v>
      </c>
      <c r="P1145" s="197" t="s">
        <v>43138</v>
      </c>
    </row>
    <row r="1146" spans="2:16" ht="20.100000000000001" customHeight="1" x14ac:dyDescent="0.3">
      <c r="B1146" s="101">
        <v>1136</v>
      </c>
      <c r="C1146" s="12" t="s">
        <v>35048</v>
      </c>
      <c r="D1146" s="160" t="s">
        <v>551</v>
      </c>
      <c r="E1146" s="36" t="s">
        <v>11403</v>
      </c>
      <c r="F1146" s="104">
        <v>6.4</v>
      </c>
      <c r="G1146" s="94"/>
      <c r="H1146" s="94" t="s">
        <v>3775</v>
      </c>
      <c r="I1146" s="101">
        <v>2003</v>
      </c>
      <c r="J1146" s="101"/>
      <c r="K1146" s="108">
        <v>1546709724</v>
      </c>
      <c r="L1146" s="90">
        <f>IF(K1146/1024 &gt;1,K1146/1024," ")</f>
        <v>1510458.71484375</v>
      </c>
      <c r="M1146" s="90">
        <f>IF(K1146/1048576 &gt;1,K1146/1048576," ")</f>
        <v>1475.0573387145996</v>
      </c>
      <c r="N1146" s="91">
        <f>IF(K1146&gt;999999999,K1146/1073741824," ")</f>
        <v>1.4404856823384762</v>
      </c>
      <c r="O1146" s="194" t="s">
        <v>19673</v>
      </c>
      <c r="P1146" s="197" t="s">
        <v>19674</v>
      </c>
    </row>
    <row r="1147" spans="2:16" ht="20.100000000000001" customHeight="1" x14ac:dyDescent="0.3">
      <c r="B1147" s="101">
        <v>1137</v>
      </c>
      <c r="C1147" s="111" t="s">
        <v>35344</v>
      </c>
      <c r="D1147" s="160" t="s">
        <v>6014</v>
      </c>
      <c r="E1147" s="36" t="s">
        <v>11405</v>
      </c>
      <c r="F1147" s="99">
        <v>7.4</v>
      </c>
      <c r="G1147" s="99" t="s">
        <v>704</v>
      </c>
      <c r="H1147" s="101" t="s">
        <v>3937</v>
      </c>
      <c r="I1147" s="101">
        <v>1974</v>
      </c>
      <c r="J1147" s="101"/>
      <c r="K1147" s="90">
        <v>6376582635</v>
      </c>
      <c r="L1147" s="90">
        <f>IF(K1147/1024 &gt;1,K1147/1024," ")</f>
        <v>6227131.4794921875</v>
      </c>
      <c r="M1147" s="90">
        <f>IF(K1147/1048576 &gt;1,K1147/1048576," ")</f>
        <v>6081.1830854415894</v>
      </c>
      <c r="N1147" s="91">
        <f>IF(K1147&gt;999999999,K1147/1073741824," ")</f>
        <v>5.9386553568765521</v>
      </c>
      <c r="O1147" s="199" t="s">
        <v>17525</v>
      </c>
      <c r="P1147" s="197" t="s">
        <v>19676</v>
      </c>
    </row>
    <row r="1148" spans="2:16" ht="20.100000000000001" customHeight="1" x14ac:dyDescent="0.3">
      <c r="B1148" s="101">
        <v>1138</v>
      </c>
      <c r="C1148" s="109" t="s">
        <v>35343</v>
      </c>
      <c r="D1148" s="159" t="s">
        <v>5252</v>
      </c>
      <c r="E1148" s="36" t="s">
        <v>11404</v>
      </c>
      <c r="F1148" s="104">
        <v>6.8</v>
      </c>
      <c r="G1148" s="101" t="s">
        <v>704</v>
      </c>
      <c r="H1148" s="101" t="s">
        <v>3737</v>
      </c>
      <c r="I1148" s="101">
        <v>1959</v>
      </c>
      <c r="J1148" s="101"/>
      <c r="K1148" s="90">
        <v>2517693778</v>
      </c>
      <c r="L1148" s="90">
        <f>IF(K1148/1024 &gt;1,K1148/1024," ")</f>
        <v>2458685.330078125</v>
      </c>
      <c r="M1148" s="90">
        <f>IF(K1148/1048576 &gt;1,K1148/1048576," ")</f>
        <v>2401.0598926544189</v>
      </c>
      <c r="N1148" s="91">
        <f>IF(K1148&gt;999999999,K1148/1073741824," ")</f>
        <v>2.344785051420331</v>
      </c>
      <c r="O1148" s="194" t="s">
        <v>17564</v>
      </c>
      <c r="P1148" s="197" t="s">
        <v>19675</v>
      </c>
    </row>
    <row r="1149" spans="2:16" ht="20.100000000000001" customHeight="1" x14ac:dyDescent="0.3">
      <c r="B1149" s="101">
        <v>1139</v>
      </c>
      <c r="C1149" s="109" t="s">
        <v>35345</v>
      </c>
      <c r="D1149" s="161" t="s">
        <v>6207</v>
      </c>
      <c r="E1149" s="36" t="s">
        <v>11406</v>
      </c>
      <c r="F1149" s="99">
        <v>5.4</v>
      </c>
      <c r="G1149" s="101" t="s">
        <v>704</v>
      </c>
      <c r="H1149" s="101" t="s">
        <v>5871</v>
      </c>
      <c r="I1149" s="101">
        <v>1998</v>
      </c>
      <c r="J1149" s="101"/>
      <c r="K1149" s="90">
        <v>5009285024</v>
      </c>
      <c r="L1149" s="90">
        <f>IF(K1149/1024 &gt;1,K1149/1024," ")</f>
        <v>4891879.90625</v>
      </c>
      <c r="M1149" s="90">
        <f>IF(K1149/1048576 &gt;1,K1149/1048576," ")</f>
        <v>4777.2264709472656</v>
      </c>
      <c r="N1149" s="91">
        <f>IF(K1149&gt;999999999,K1149/1073741824," ")</f>
        <v>4.6652602255344391</v>
      </c>
      <c r="O1149" s="199" t="s">
        <v>18420</v>
      </c>
      <c r="P1149" s="197" t="s">
        <v>19677</v>
      </c>
    </row>
    <row r="1150" spans="2:16" ht="20.100000000000001" customHeight="1" x14ac:dyDescent="0.3">
      <c r="B1150" s="101">
        <v>1140</v>
      </c>
      <c r="C1150" s="7" t="s">
        <v>35049</v>
      </c>
      <c r="D1150" s="159" t="s">
        <v>1440</v>
      </c>
      <c r="E1150" s="36" t="s">
        <v>11407</v>
      </c>
      <c r="F1150" s="104">
        <v>5.3</v>
      </c>
      <c r="G1150" s="94"/>
      <c r="H1150" s="94" t="s">
        <v>3738</v>
      </c>
      <c r="I1150" s="94">
        <v>2010</v>
      </c>
      <c r="J1150" s="94"/>
      <c r="K1150" s="108">
        <v>2283894784</v>
      </c>
      <c r="L1150" s="90">
        <f>IF(K1150/1024 &gt;1,K1150/1024," ")</f>
        <v>2230366</v>
      </c>
      <c r="M1150" s="90">
        <f>IF(K1150/1048576 &gt;1,K1150/1048576," ")</f>
        <v>2178.091796875</v>
      </c>
      <c r="N1150" s="91">
        <f>IF(K1150&gt;999999999,K1150/1073741824," ")</f>
        <v>2.1270427703857422</v>
      </c>
      <c r="O1150" s="194" t="s">
        <v>17721</v>
      </c>
      <c r="P1150" s="197" t="s">
        <v>19678</v>
      </c>
    </row>
    <row r="1151" spans="2:16" ht="20.100000000000001" customHeight="1" x14ac:dyDescent="0.3">
      <c r="B1151" s="101">
        <v>1141</v>
      </c>
      <c r="C1151" s="102" t="s">
        <v>35346</v>
      </c>
      <c r="D1151" s="183" t="s">
        <v>5234</v>
      </c>
      <c r="E1151" s="36" t="s">
        <v>11408</v>
      </c>
      <c r="F1151" s="104">
        <v>4.2</v>
      </c>
      <c r="G1151" s="101" t="s">
        <v>704</v>
      </c>
      <c r="H1151" s="101" t="s">
        <v>3740</v>
      </c>
      <c r="I1151" s="101">
        <v>1995</v>
      </c>
      <c r="J1151" s="101"/>
      <c r="K1151" s="90">
        <v>4415483139</v>
      </c>
      <c r="L1151" s="90">
        <f>IF(K1151/1024 &gt;1,K1151/1024," ")</f>
        <v>4311995.2529296875</v>
      </c>
      <c r="M1151" s="90">
        <f>IF(K1151/1048576 &gt;1,K1151/1048576," ")</f>
        <v>4210.9328641891479</v>
      </c>
      <c r="N1151" s="91">
        <f>IF(K1151&gt;999999999,K1151/1073741824," ")</f>
        <v>4.1122391251847148</v>
      </c>
      <c r="O1151" s="194" t="s">
        <v>19679</v>
      </c>
      <c r="P1151" s="197" t="s">
        <v>19680</v>
      </c>
    </row>
    <row r="1152" spans="2:16" ht="20.100000000000001" customHeight="1" x14ac:dyDescent="0.3">
      <c r="B1152" s="101">
        <v>1142</v>
      </c>
      <c r="C1152" s="109" t="s">
        <v>35347</v>
      </c>
      <c r="D1152" s="160" t="s">
        <v>1965</v>
      </c>
      <c r="E1152" s="36" t="s">
        <v>11409</v>
      </c>
      <c r="F1152" s="104">
        <v>5.9</v>
      </c>
      <c r="G1152" s="101" t="s">
        <v>704</v>
      </c>
      <c r="H1152" s="101" t="s">
        <v>5892</v>
      </c>
      <c r="I1152" s="94">
        <v>2010</v>
      </c>
      <c r="J1152" s="94"/>
      <c r="K1152" s="90">
        <v>4337695822</v>
      </c>
      <c r="L1152" s="90">
        <f>IF(K1152/1024 &gt;1,K1152/1024," ")</f>
        <v>4236031.076171875</v>
      </c>
      <c r="M1152" s="90">
        <f>IF(K1152/1048576 &gt;1,K1152/1048576," ")</f>
        <v>4136.7490978240967</v>
      </c>
      <c r="N1152" s="91">
        <f>IF(K1152&gt;999999999,K1152/1073741824," ")</f>
        <v>4.0397940408438444</v>
      </c>
      <c r="O1152" s="194" t="s">
        <v>18163</v>
      </c>
      <c r="P1152" s="197" t="s">
        <v>19681</v>
      </c>
    </row>
    <row r="1153" spans="2:16" ht="20.100000000000001" customHeight="1" x14ac:dyDescent="0.3">
      <c r="B1153" s="101">
        <v>1143</v>
      </c>
      <c r="C1153" s="12" t="s">
        <v>42559</v>
      </c>
      <c r="D1153" s="160" t="s">
        <v>1237</v>
      </c>
      <c r="E1153" s="36" t="s">
        <v>11410</v>
      </c>
      <c r="F1153" s="104">
        <v>6.3</v>
      </c>
      <c r="G1153" s="94" t="s">
        <v>704</v>
      </c>
      <c r="H1153" s="94" t="s">
        <v>3747</v>
      </c>
      <c r="I1153" s="94">
        <v>1998</v>
      </c>
      <c r="J1153" s="94"/>
      <c r="K1153" s="108">
        <v>4112050034</v>
      </c>
      <c r="L1153" s="90">
        <f>IF(K1153/1024 &gt;1,K1153/1024," ")</f>
        <v>4015673.861328125</v>
      </c>
      <c r="M1153" s="90">
        <f>IF(K1153/1048576 &gt;1,K1153/1048576," ")</f>
        <v>3921.5565052032471</v>
      </c>
      <c r="N1153" s="91">
        <f>IF(K1153&gt;999999999,K1153/1073741824," ")</f>
        <v>3.829645024612546</v>
      </c>
      <c r="O1153" s="194" t="s">
        <v>19682</v>
      </c>
      <c r="P1153" s="197" t="s">
        <v>19683</v>
      </c>
    </row>
    <row r="1154" spans="2:16" ht="20.100000000000001" customHeight="1" x14ac:dyDescent="0.3">
      <c r="B1154" s="101">
        <v>1144</v>
      </c>
      <c r="C1154" s="29" t="s">
        <v>35348</v>
      </c>
      <c r="D1154" s="177" t="s">
        <v>8673</v>
      </c>
      <c r="E1154" s="36" t="s">
        <v>11411</v>
      </c>
      <c r="F1154" s="81">
        <v>6.4</v>
      </c>
      <c r="G1154" s="13"/>
      <c r="H1154" s="13" t="s">
        <v>3758</v>
      </c>
      <c r="I1154" s="79">
        <v>2018</v>
      </c>
      <c r="J1154" s="79"/>
      <c r="K1154" s="73">
        <v>5101182976</v>
      </c>
      <c r="L1154" s="90">
        <f>IF(K1154/1024 &gt;1,K1154/1024," ")</f>
        <v>4981624</v>
      </c>
      <c r="M1154" s="90">
        <f>IF(K1154/1048576 &gt;1,K1154/1048576," ")</f>
        <v>4864.8671875</v>
      </c>
      <c r="N1154" s="91">
        <f>IF(K1154&gt;999999999,K1154/1073741824," ")</f>
        <v>4.7508468627929688</v>
      </c>
      <c r="O1154" s="194" t="s">
        <v>19684</v>
      </c>
      <c r="P1154" s="197" t="s">
        <v>19685</v>
      </c>
    </row>
    <row r="1155" spans="2:16" ht="20.100000000000001" customHeight="1" x14ac:dyDescent="0.3">
      <c r="B1155" s="101">
        <v>1145</v>
      </c>
      <c r="C1155" s="109" t="s">
        <v>40369</v>
      </c>
      <c r="D1155" s="159" t="s">
        <v>2988</v>
      </c>
      <c r="E1155" s="36" t="s">
        <v>15163</v>
      </c>
      <c r="F1155" s="104">
        <v>4.4000000000000004</v>
      </c>
      <c r="G1155" s="101" t="s">
        <v>704</v>
      </c>
      <c r="H1155" s="101" t="s">
        <v>3740</v>
      </c>
      <c r="I1155" s="101">
        <v>2011</v>
      </c>
      <c r="J1155" s="101"/>
      <c r="K1155" s="90">
        <v>4479027644</v>
      </c>
      <c r="L1155" s="90">
        <f>IF(K1155/1024 &gt;1,K1155/1024," ")</f>
        <v>4374050.43359375</v>
      </c>
      <c r="M1155" s="90">
        <f>IF(K1155/1048576 &gt;1,K1155/1048576," ")</f>
        <v>4271.5336265563965</v>
      </c>
      <c r="N1155" s="91">
        <f>IF(K1155&gt;999999999,K1155/1073741824," ")</f>
        <v>4.1714195571839809</v>
      </c>
      <c r="O1155" s="194" t="s">
        <v>20530</v>
      </c>
      <c r="P1155" s="197" t="s">
        <v>26071</v>
      </c>
    </row>
    <row r="1156" spans="2:16" ht="20.100000000000001" customHeight="1" x14ac:dyDescent="0.3">
      <c r="B1156" s="101">
        <v>1146</v>
      </c>
      <c r="C1156" s="109" t="s">
        <v>35351</v>
      </c>
      <c r="D1156" s="160" t="s">
        <v>552</v>
      </c>
      <c r="E1156" s="36" t="s">
        <v>11414</v>
      </c>
      <c r="F1156" s="104">
        <v>6</v>
      </c>
      <c r="G1156" s="101" t="s">
        <v>704</v>
      </c>
      <c r="H1156" s="105" t="s">
        <v>3739</v>
      </c>
      <c r="I1156" s="101">
        <v>1997</v>
      </c>
      <c r="J1156" s="101"/>
      <c r="K1156" s="90">
        <v>5436417127</v>
      </c>
      <c r="L1156" s="90">
        <f>IF(K1156/1024 &gt;1,K1156/1024," ")</f>
        <v>5309001.1005859375</v>
      </c>
      <c r="M1156" s="90">
        <f>IF(K1156/1048576 &gt;1,K1156/1048576," ")</f>
        <v>5184.5713872909546</v>
      </c>
      <c r="N1156" s="91">
        <f>IF(K1156&gt;999999999,K1156/1073741824," ")</f>
        <v>5.0630579954013228</v>
      </c>
      <c r="O1156" s="194" t="s">
        <v>19692</v>
      </c>
      <c r="P1156" s="197" t="s">
        <v>19693</v>
      </c>
    </row>
    <row r="1157" spans="2:16" ht="20.100000000000001" customHeight="1" x14ac:dyDescent="0.3">
      <c r="B1157" s="101">
        <v>1147</v>
      </c>
      <c r="C1157" s="102" t="s">
        <v>35349</v>
      </c>
      <c r="D1157" s="161" t="s">
        <v>6780</v>
      </c>
      <c r="E1157" s="36" t="s">
        <v>11412</v>
      </c>
      <c r="F1157" s="99">
        <v>7.7</v>
      </c>
      <c r="G1157" s="99" t="s">
        <v>704</v>
      </c>
      <c r="H1157" s="101" t="s">
        <v>3915</v>
      </c>
      <c r="I1157" s="101">
        <v>1955</v>
      </c>
      <c r="J1157" s="101"/>
      <c r="K1157" s="90">
        <v>3196730345</v>
      </c>
      <c r="L1157" s="90">
        <f>IF(K1157/1024 &gt;1,K1157/1024," ")</f>
        <v>3121806.9775390625</v>
      </c>
      <c r="M1157" s="90">
        <f>IF(K1157/1048576 &gt;1,K1157/1048576," ")</f>
        <v>3048.6396265029907</v>
      </c>
      <c r="N1157" s="91">
        <f>IF(K1157&gt;999999999,K1157/1073741824," ")</f>
        <v>2.9771871352568269</v>
      </c>
      <c r="O1157" s="194" t="s">
        <v>19686</v>
      </c>
      <c r="P1157" s="197" t="s">
        <v>19687</v>
      </c>
    </row>
    <row r="1158" spans="2:16" ht="20.100000000000001" customHeight="1" x14ac:dyDescent="0.3">
      <c r="B1158" s="101">
        <v>1148</v>
      </c>
      <c r="C1158" s="29" t="s">
        <v>35350</v>
      </c>
      <c r="D1158" s="167" t="s">
        <v>8075</v>
      </c>
      <c r="E1158" s="36" t="s">
        <v>11413</v>
      </c>
      <c r="F1158" s="131">
        <v>5.6</v>
      </c>
      <c r="G1158" s="13" t="s">
        <v>704</v>
      </c>
      <c r="H1158" s="13" t="s">
        <v>6008</v>
      </c>
      <c r="I1158" s="133">
        <v>1966</v>
      </c>
      <c r="J1158" s="74"/>
      <c r="K1158" s="73">
        <v>5530725193</v>
      </c>
      <c r="L1158" s="90">
        <f>IF(K1158/1024 &gt;1,K1158/1024," ")</f>
        <v>5401098.8212890625</v>
      </c>
      <c r="M1158" s="90">
        <f>IF(K1158/1048576 &gt;1,K1158/1048576," ")</f>
        <v>5274.5105676651001</v>
      </c>
      <c r="N1158" s="91">
        <f>IF(K1158&gt;999999999,K1158/1073741824," ")</f>
        <v>5.1508892262354493</v>
      </c>
      <c r="O1158" s="194" t="s">
        <v>19688</v>
      </c>
      <c r="P1158" s="197" t="s">
        <v>19689</v>
      </c>
    </row>
    <row r="1159" spans="2:16" ht="20.100000000000001" customHeight="1" x14ac:dyDescent="0.3">
      <c r="B1159" s="101">
        <v>1149</v>
      </c>
      <c r="C1159" s="7" t="s">
        <v>35050</v>
      </c>
      <c r="D1159" s="159" t="s">
        <v>683</v>
      </c>
      <c r="E1159" s="36" t="s">
        <v>10312</v>
      </c>
      <c r="F1159" s="104">
        <v>5.6</v>
      </c>
      <c r="G1159" s="94"/>
      <c r="H1159" s="94" t="s">
        <v>3775</v>
      </c>
      <c r="I1159" s="101">
        <v>2001</v>
      </c>
      <c r="J1159" s="101"/>
      <c r="K1159" s="108">
        <v>1956562772</v>
      </c>
      <c r="L1159" s="90">
        <f>IF(K1159/1024 &gt;1,K1159/1024," ")</f>
        <v>1910705.83203125</v>
      </c>
      <c r="M1159" s="90">
        <f>IF(K1159/1048576 &gt;1,K1159/1048576," ")</f>
        <v>1865.9236640930176</v>
      </c>
      <c r="N1159" s="91">
        <f>IF(K1159&gt;999999999,K1159/1073741824," ")</f>
        <v>1.8221910782158375</v>
      </c>
      <c r="O1159" s="194" t="s">
        <v>19690</v>
      </c>
      <c r="P1159" s="197" t="s">
        <v>19691</v>
      </c>
    </row>
    <row r="1160" spans="2:16" ht="20.100000000000001" customHeight="1" x14ac:dyDescent="0.3">
      <c r="B1160" s="101">
        <v>1150</v>
      </c>
      <c r="C1160" s="113" t="s">
        <v>35352</v>
      </c>
      <c r="D1160" s="162" t="s">
        <v>493</v>
      </c>
      <c r="E1160" s="36" t="s">
        <v>11416</v>
      </c>
      <c r="F1160" s="104">
        <v>6.4</v>
      </c>
      <c r="G1160" s="121" t="s">
        <v>704</v>
      </c>
      <c r="H1160" s="121" t="s">
        <v>3739</v>
      </c>
      <c r="I1160" s="101">
        <v>1997</v>
      </c>
      <c r="J1160" s="101"/>
      <c r="K1160" s="90">
        <v>6309754783</v>
      </c>
      <c r="L1160" s="90">
        <f>IF(K1160/1024 &gt;1,K1160/1024," ")</f>
        <v>6161869.9052734375</v>
      </c>
      <c r="M1160" s="90">
        <f>IF(K1160/1048576 &gt;1,K1160/1048576," ")</f>
        <v>6017.4510793685913</v>
      </c>
      <c r="N1160" s="91">
        <f>IF(K1160&gt;999999999,K1160/1073741824," ")</f>
        <v>5.8764170696958899</v>
      </c>
      <c r="O1160" s="194" t="s">
        <v>19696</v>
      </c>
      <c r="P1160" s="197" t="s">
        <v>19697</v>
      </c>
    </row>
    <row r="1161" spans="2:16" ht="20.100000000000001" customHeight="1" x14ac:dyDescent="0.3">
      <c r="B1161" s="101">
        <v>1151</v>
      </c>
      <c r="C1161" s="112" t="s">
        <v>35353</v>
      </c>
      <c r="D1161" s="159" t="s">
        <v>2756</v>
      </c>
      <c r="E1161" s="36" t="s">
        <v>11417</v>
      </c>
      <c r="F1161" s="104">
        <v>5.8</v>
      </c>
      <c r="G1161" s="13" t="s">
        <v>704</v>
      </c>
      <c r="H1161" s="13" t="s">
        <v>3740</v>
      </c>
      <c r="I1161" s="101">
        <v>2011</v>
      </c>
      <c r="J1161" s="101"/>
      <c r="K1161" s="73">
        <v>9295024128</v>
      </c>
      <c r="L1161" s="90">
        <f>IF(K1161/1024 &gt;1,K1161/1024," ")</f>
        <v>9077172</v>
      </c>
      <c r="M1161" s="90">
        <f>IF(K1161/1048576 &gt;1,K1161/1048576," ")</f>
        <v>8864.42578125</v>
      </c>
      <c r="N1161" s="91">
        <f>IF(K1161&gt;999999999,K1161/1073741824," ")</f>
        <v>8.6566658020019531</v>
      </c>
      <c r="O1161" s="194" t="s">
        <v>19698</v>
      </c>
      <c r="P1161" s="197" t="s">
        <v>19699</v>
      </c>
    </row>
    <row r="1162" spans="2:16" ht="20.100000000000001" customHeight="1" x14ac:dyDescent="0.3">
      <c r="B1162" s="101">
        <v>1152</v>
      </c>
      <c r="C1162" s="119" t="s">
        <v>42438</v>
      </c>
      <c r="D1162" s="168" t="s">
        <v>7463</v>
      </c>
      <c r="E1162" s="36" t="s">
        <v>17409</v>
      </c>
      <c r="F1162" s="99">
        <v>4.8</v>
      </c>
      <c r="G1162" s="99" t="s">
        <v>704</v>
      </c>
      <c r="H1162" s="105" t="s">
        <v>5878</v>
      </c>
      <c r="I1162" s="101">
        <v>2016</v>
      </c>
      <c r="J1162" s="101"/>
      <c r="K1162" s="90">
        <v>4441662277</v>
      </c>
      <c r="L1162" s="90">
        <f>IF(K1162/1024 &gt;1,K1162/1024," ")</f>
        <v>4337560.8173828125</v>
      </c>
      <c r="M1162" s="90">
        <f>IF(K1162/1048576 &gt;1,K1162/1048576," ")</f>
        <v>4235.8992357254028</v>
      </c>
      <c r="N1162" s="91">
        <f>IF(K1162&gt;999999999,K1162/1073741824," ")</f>
        <v>4.1366203473880887</v>
      </c>
      <c r="O1162" s="194" t="s">
        <v>21027</v>
      </c>
      <c r="P1162" s="197" t="s">
        <v>29852</v>
      </c>
    </row>
    <row r="1163" spans="2:16" ht="20.100000000000001" customHeight="1" x14ac:dyDescent="0.3">
      <c r="B1163" s="101">
        <v>1153</v>
      </c>
      <c r="C1163" s="109" t="s">
        <v>35354</v>
      </c>
      <c r="D1163" s="159" t="s">
        <v>2952</v>
      </c>
      <c r="E1163" s="36" t="s">
        <v>11418</v>
      </c>
      <c r="F1163" s="104">
        <v>5.7</v>
      </c>
      <c r="G1163" s="101" t="s">
        <v>704</v>
      </c>
      <c r="H1163" s="101" t="s">
        <v>3739</v>
      </c>
      <c r="I1163" s="101">
        <v>2012</v>
      </c>
      <c r="J1163" s="101"/>
      <c r="K1163" s="90">
        <v>3786142623</v>
      </c>
      <c r="L1163" s="90">
        <f>IF(K1163/1024 &gt;1,K1163/1024," ")</f>
        <v>3697404.9052734375</v>
      </c>
      <c r="M1163" s="90">
        <f>IF(K1163/1048576 &gt;1,K1163/1048576," ")</f>
        <v>3610.7469778060913</v>
      </c>
      <c r="N1163" s="91">
        <f>IF(K1163&gt;999999999,K1163/1073741824," ")</f>
        <v>3.526120095513761</v>
      </c>
      <c r="O1163" s="194" t="s">
        <v>19700</v>
      </c>
      <c r="P1163" s="197" t="s">
        <v>19701</v>
      </c>
    </row>
    <row r="1164" spans="2:16" ht="20.100000000000001" customHeight="1" x14ac:dyDescent="0.3">
      <c r="B1164" s="101">
        <v>1154</v>
      </c>
      <c r="C1164" s="109" t="s">
        <v>35355</v>
      </c>
      <c r="D1164" s="160" t="s">
        <v>1390</v>
      </c>
      <c r="E1164" s="36" t="s">
        <v>11419</v>
      </c>
      <c r="F1164" s="104">
        <v>4.4000000000000004</v>
      </c>
      <c r="G1164" s="101" t="s">
        <v>704</v>
      </c>
      <c r="H1164" s="101" t="s">
        <v>3739</v>
      </c>
      <c r="I1164" s="101">
        <v>2012</v>
      </c>
      <c r="J1164" s="101"/>
      <c r="K1164" s="108">
        <v>4391361192</v>
      </c>
      <c r="L1164" s="90">
        <f>IF(K1164/1024 &gt;1,K1164/1024," ")</f>
        <v>4288438.6640625</v>
      </c>
      <c r="M1164" s="90">
        <f>IF(K1164/1048576 &gt;1,K1164/1048576," ")</f>
        <v>4187.9283828735352</v>
      </c>
      <c r="N1164" s="91">
        <f>IF(K1164&gt;999999999,K1164/1073741824," ")</f>
        <v>4.0897738113999367</v>
      </c>
      <c r="O1164" s="194" t="s">
        <v>19702</v>
      </c>
      <c r="P1164" s="197" t="s">
        <v>19703</v>
      </c>
    </row>
    <row r="1165" spans="2:16" ht="20.100000000000001" customHeight="1" x14ac:dyDescent="0.3">
      <c r="B1165" s="101">
        <v>1155</v>
      </c>
      <c r="C1165" s="112" t="s">
        <v>35356</v>
      </c>
      <c r="D1165" s="161" t="s">
        <v>7232</v>
      </c>
      <c r="E1165" s="36" t="s">
        <v>11420</v>
      </c>
      <c r="F1165" s="99">
        <v>6.7</v>
      </c>
      <c r="G1165" s="99"/>
      <c r="H1165" s="105" t="s">
        <v>4081</v>
      </c>
      <c r="I1165" s="101">
        <v>2016</v>
      </c>
      <c r="J1165" s="101"/>
      <c r="K1165" s="90">
        <v>4753467470</v>
      </c>
      <c r="L1165" s="90">
        <f>IF(K1165/1024 &gt;1,K1165/1024," ")</f>
        <v>4642058.076171875</v>
      </c>
      <c r="M1165" s="90">
        <f>IF(K1165/1048576 &gt;1,K1165/1048576," ")</f>
        <v>4533.2598400115967</v>
      </c>
      <c r="N1165" s="91">
        <f>IF(K1165&gt;999999999,K1165/1073741824," ")</f>
        <v>4.4270115625113249</v>
      </c>
      <c r="O1165" s="194" t="s">
        <v>19466</v>
      </c>
      <c r="P1165" s="197" t="s">
        <v>19704</v>
      </c>
    </row>
    <row r="1166" spans="2:16" ht="20.100000000000001" customHeight="1" x14ac:dyDescent="0.3">
      <c r="B1166" s="101">
        <v>1156</v>
      </c>
      <c r="C1166" s="102" t="s">
        <v>35357</v>
      </c>
      <c r="D1166" s="159" t="s">
        <v>1429</v>
      </c>
      <c r="E1166" s="36" t="s">
        <v>11421</v>
      </c>
      <c r="F1166" s="104">
        <v>5.0999999999999996</v>
      </c>
      <c r="G1166" s="101" t="s">
        <v>704</v>
      </c>
      <c r="H1166" s="101" t="s">
        <v>3750</v>
      </c>
      <c r="I1166" s="101">
        <v>2011</v>
      </c>
      <c r="J1166" s="101"/>
      <c r="K1166" s="90">
        <v>1850142624</v>
      </c>
      <c r="L1166" s="90">
        <f>IF(K1166/1024 &gt;1,K1166/1024," ")</f>
        <v>1806779.90625</v>
      </c>
      <c r="M1166" s="90">
        <f>IF(K1166/1048576 &gt;1,K1166/1048576," ")</f>
        <v>1764.4335021972656</v>
      </c>
      <c r="N1166" s="91">
        <f>IF(K1166&gt;999999999,K1166/1073741824," ")</f>
        <v>1.7230795919895172</v>
      </c>
      <c r="O1166" s="194" t="s">
        <v>19705</v>
      </c>
      <c r="P1166" s="197" t="s">
        <v>19706</v>
      </c>
    </row>
    <row r="1167" spans="2:16" ht="20.100000000000001" customHeight="1" x14ac:dyDescent="0.3">
      <c r="B1167" s="101">
        <v>1157</v>
      </c>
      <c r="C1167" s="109" t="s">
        <v>35358</v>
      </c>
      <c r="D1167" s="159" t="s">
        <v>5480</v>
      </c>
      <c r="E1167" s="36" t="s">
        <v>11422</v>
      </c>
      <c r="F1167" s="104">
        <v>6.6</v>
      </c>
      <c r="G1167" s="101" t="s">
        <v>704</v>
      </c>
      <c r="H1167" s="101" t="s">
        <v>3744</v>
      </c>
      <c r="I1167" s="101">
        <v>2013</v>
      </c>
      <c r="J1167" s="101"/>
      <c r="K1167" s="90">
        <v>4236772691</v>
      </c>
      <c r="L1167" s="90">
        <f>IF(K1167/1024 &gt;1,K1167/1024," ")</f>
        <v>4137473.3310546875</v>
      </c>
      <c r="M1167" s="90">
        <f>IF(K1167/1048576 &gt;1,K1167/1048576," ")</f>
        <v>4040.5012998580933</v>
      </c>
      <c r="N1167" s="91">
        <f>IF(K1167&gt;999999999,K1167/1073741824," ")</f>
        <v>3.9458020506426692</v>
      </c>
      <c r="O1167" s="194" t="s">
        <v>19707</v>
      </c>
      <c r="P1167" s="197" t="s">
        <v>19708</v>
      </c>
    </row>
    <row r="1168" spans="2:16" ht="20.100000000000001" customHeight="1" x14ac:dyDescent="0.3">
      <c r="B1168" s="101">
        <v>1158</v>
      </c>
      <c r="C1168" s="109" t="s">
        <v>35359</v>
      </c>
      <c r="D1168" s="160" t="s">
        <v>790</v>
      </c>
      <c r="E1168" s="36" t="s">
        <v>11423</v>
      </c>
      <c r="F1168" s="104">
        <v>5.6</v>
      </c>
      <c r="G1168" s="101" t="s">
        <v>704</v>
      </c>
      <c r="H1168" s="101" t="s">
        <v>3737</v>
      </c>
      <c r="I1168" s="101">
        <v>1978</v>
      </c>
      <c r="J1168" s="101"/>
      <c r="K1168" s="109">
        <v>4591265582</v>
      </c>
      <c r="L1168" s="90">
        <f>IF(K1168/1024 &gt;1,K1168/1024," ")</f>
        <v>4483657.794921875</v>
      </c>
      <c r="M1168" s="90">
        <f>IF(K1168/1048576 &gt;1,K1168/1048576," ")</f>
        <v>4378.5720653533936</v>
      </c>
      <c r="N1168" s="91">
        <f>IF(K1168&gt;999999999,K1168/1073741824," ")</f>
        <v>4.2759492825716734</v>
      </c>
      <c r="O1168" s="194" t="s">
        <v>19709</v>
      </c>
      <c r="P1168" s="197" t="s">
        <v>19710</v>
      </c>
    </row>
    <row r="1169" spans="2:16" ht="20.100000000000001" customHeight="1" x14ac:dyDescent="0.3">
      <c r="B1169" s="101">
        <v>1159</v>
      </c>
      <c r="C1169" s="102" t="s">
        <v>35360</v>
      </c>
      <c r="D1169" s="161" t="s">
        <v>6878</v>
      </c>
      <c r="E1169" s="36" t="s">
        <v>11424</v>
      </c>
      <c r="F1169" s="99">
        <v>4.5</v>
      </c>
      <c r="G1169" s="99" t="s">
        <v>704</v>
      </c>
      <c r="H1169" s="105" t="s">
        <v>5892</v>
      </c>
      <c r="I1169" s="101">
        <v>1992</v>
      </c>
      <c r="J1169" s="101"/>
      <c r="K1169" s="90">
        <v>2286789919</v>
      </c>
      <c r="L1169" s="90">
        <f>IF(K1169/1024 &gt;1,K1169/1024," ")</f>
        <v>2233193.2802734375</v>
      </c>
      <c r="M1169" s="90">
        <f>IF(K1169/1048576 &gt;1,K1169/1048576," ")</f>
        <v>2180.8528127670288</v>
      </c>
      <c r="N1169" s="91">
        <f>IF(K1169&gt;999999999,K1169/1073741824," ")</f>
        <v>2.1297390749678016</v>
      </c>
      <c r="O1169" s="194" t="s">
        <v>19711</v>
      </c>
      <c r="P1169" s="197" t="s">
        <v>19712</v>
      </c>
    </row>
    <row r="1170" spans="2:16" ht="20.100000000000001" customHeight="1" x14ac:dyDescent="0.3">
      <c r="B1170" s="101">
        <v>1160</v>
      </c>
      <c r="C1170" s="20" t="s">
        <v>42913</v>
      </c>
      <c r="D1170" s="261" t="s">
        <v>42909</v>
      </c>
      <c r="E1170" s="36" t="s">
        <v>42910</v>
      </c>
      <c r="F1170" s="81">
        <v>5</v>
      </c>
      <c r="G1170" s="13"/>
      <c r="H1170" s="13" t="s">
        <v>3744</v>
      </c>
      <c r="I1170" s="79">
        <v>2021</v>
      </c>
      <c r="J1170" s="79"/>
      <c r="K1170" s="73">
        <v>2232266752</v>
      </c>
      <c r="L1170" s="90">
        <f>IF(K1170/1024 &gt;1,K1170/1024," ")</f>
        <v>2179948</v>
      </c>
      <c r="M1170" s="90">
        <f>IF(K1170/1048576 &gt;1,K1170/1048576," ")</f>
        <v>2128.85546875</v>
      </c>
      <c r="N1170" s="91">
        <f>IF(K1170&gt;999999999,K1170/1073741824," ")</f>
        <v>2.0789604187011719</v>
      </c>
      <c r="O1170" s="223" t="s">
        <v>42911</v>
      </c>
      <c r="P1170" s="198" t="s">
        <v>42912</v>
      </c>
    </row>
    <row r="1171" spans="2:16" ht="20.100000000000001" customHeight="1" x14ac:dyDescent="0.3">
      <c r="B1171" s="101">
        <v>1161</v>
      </c>
      <c r="C1171" s="7" t="s">
        <v>35051</v>
      </c>
      <c r="D1171" s="159" t="s">
        <v>1775</v>
      </c>
      <c r="E1171" s="36" t="s">
        <v>11426</v>
      </c>
      <c r="F1171" s="104">
        <v>6.3</v>
      </c>
      <c r="G1171" s="121" t="s">
        <v>704</v>
      </c>
      <c r="H1171" s="121" t="s">
        <v>4152</v>
      </c>
      <c r="I1171" s="94">
        <v>2010</v>
      </c>
      <c r="J1171" s="94"/>
      <c r="K1171" s="108">
        <v>1817022464</v>
      </c>
      <c r="L1171" s="90">
        <f>IF(K1171/1024 &gt;1,K1171/1024," ")</f>
        <v>1774436</v>
      </c>
      <c r="M1171" s="90">
        <f>IF(K1171/1048576 &gt;1,K1171/1048576," ")</f>
        <v>1732.84765625</v>
      </c>
      <c r="N1171" s="91">
        <f>IF(K1171&gt;999999999,K1171/1073741824," ")</f>
        <v>1.6922340393066406</v>
      </c>
      <c r="O1171" s="194" t="s">
        <v>17891</v>
      </c>
      <c r="P1171" s="197" t="s">
        <v>31056</v>
      </c>
    </row>
    <row r="1172" spans="2:16" ht="20.100000000000001" customHeight="1" x14ac:dyDescent="0.3">
      <c r="B1172" s="101">
        <v>1162</v>
      </c>
      <c r="C1172" s="109" t="s">
        <v>35361</v>
      </c>
      <c r="D1172" s="160" t="s">
        <v>399</v>
      </c>
      <c r="E1172" s="36" t="s">
        <v>11425</v>
      </c>
      <c r="F1172" s="104">
        <v>6.2</v>
      </c>
      <c r="G1172" s="101" t="s">
        <v>704</v>
      </c>
      <c r="H1172" s="101" t="s">
        <v>5871</v>
      </c>
      <c r="I1172" s="101">
        <v>1997</v>
      </c>
      <c r="J1172" s="101"/>
      <c r="K1172" s="90">
        <v>5210439296</v>
      </c>
      <c r="L1172" s="90">
        <f>IF(K1172/1024 &gt;1,K1172/1024," ")</f>
        <v>5088319.625</v>
      </c>
      <c r="M1172" s="90">
        <f>IF(K1172/1048576 &gt;1,K1172/1048576," ")</f>
        <v>4969.0621337890625</v>
      </c>
      <c r="N1172" s="91">
        <f>IF(K1172&gt;999999999,K1172/1073741824," ")</f>
        <v>4.8525997400283813</v>
      </c>
      <c r="O1172" s="194" t="s">
        <v>19713</v>
      </c>
      <c r="P1172" s="197" t="s">
        <v>19714</v>
      </c>
    </row>
    <row r="1173" spans="2:16" ht="20.100000000000001" customHeight="1" x14ac:dyDescent="0.3">
      <c r="B1173" s="101">
        <v>1163</v>
      </c>
      <c r="C1173" s="109" t="s">
        <v>35362</v>
      </c>
      <c r="D1173" s="159" t="s">
        <v>2757</v>
      </c>
      <c r="E1173" s="36" t="s">
        <v>11427</v>
      </c>
      <c r="F1173" s="104">
        <v>6.1</v>
      </c>
      <c r="G1173" s="101" t="s">
        <v>704</v>
      </c>
      <c r="H1173" s="101" t="s">
        <v>3744</v>
      </c>
      <c r="I1173" s="101">
        <v>1995</v>
      </c>
      <c r="J1173" s="101"/>
      <c r="K1173" s="90">
        <v>5157693360</v>
      </c>
      <c r="L1173" s="90">
        <f>IF(K1173/1024 &gt;1,K1173/1024," ")</f>
        <v>5036809.921875</v>
      </c>
      <c r="M1173" s="90">
        <f>IF(K1173/1048576 &gt;1,K1173/1048576," ")</f>
        <v>4918.7596893310547</v>
      </c>
      <c r="N1173" s="91">
        <f>IF(K1173&gt;999999999,K1173/1073741824," ")</f>
        <v>4.8034762591123581</v>
      </c>
      <c r="O1173" s="194" t="s">
        <v>19715</v>
      </c>
      <c r="P1173" s="197" t="s">
        <v>31057</v>
      </c>
    </row>
    <row r="1174" spans="2:16" ht="20.100000000000001" customHeight="1" x14ac:dyDescent="0.3">
      <c r="B1174" s="101">
        <v>1164</v>
      </c>
      <c r="C1174" s="102" t="s">
        <v>35363</v>
      </c>
      <c r="D1174" s="159" t="s">
        <v>3184</v>
      </c>
      <c r="E1174" s="36" t="s">
        <v>11428</v>
      </c>
      <c r="F1174" s="104">
        <v>6.4</v>
      </c>
      <c r="G1174" s="101" t="s">
        <v>704</v>
      </c>
      <c r="H1174" s="101" t="s">
        <v>3737</v>
      </c>
      <c r="I1174" s="101">
        <v>2006</v>
      </c>
      <c r="J1174" s="101"/>
      <c r="K1174" s="90">
        <v>3040187228</v>
      </c>
      <c r="L1174" s="90">
        <f>IF(K1174/1024 &gt;1,K1174/1024," ")</f>
        <v>2968932.83984375</v>
      </c>
      <c r="M1174" s="90">
        <f>IF(K1174/1048576 &gt;1,K1174/1048576," ")</f>
        <v>2899.3484764099121</v>
      </c>
      <c r="N1174" s="91">
        <f>IF(K1174&gt;999999999,K1174/1073741824," ")</f>
        <v>2.8313949964940548</v>
      </c>
      <c r="O1174" s="194" t="s">
        <v>19716</v>
      </c>
      <c r="P1174" s="197" t="s">
        <v>19717</v>
      </c>
    </row>
    <row r="1175" spans="2:16" ht="20.100000000000001" customHeight="1" x14ac:dyDescent="0.3">
      <c r="B1175" s="101">
        <v>1165</v>
      </c>
      <c r="C1175" s="102" t="s">
        <v>35364</v>
      </c>
      <c r="D1175" s="159" t="s">
        <v>5629</v>
      </c>
      <c r="E1175" s="36" t="s">
        <v>11429</v>
      </c>
      <c r="F1175" s="104">
        <v>6.2</v>
      </c>
      <c r="G1175" s="101" t="s">
        <v>704</v>
      </c>
      <c r="H1175" s="101" t="s">
        <v>3745</v>
      </c>
      <c r="I1175" s="101">
        <v>1954</v>
      </c>
      <c r="J1175" s="101"/>
      <c r="K1175" s="90">
        <v>2168368059</v>
      </c>
      <c r="L1175" s="90">
        <f>IF(K1175/1024 &gt;1,K1175/1024," ")</f>
        <v>2117546.9326171875</v>
      </c>
      <c r="M1175" s="90">
        <f>IF(K1175/1048576 &gt;1,K1175/1048576," ")</f>
        <v>2067.9169263839722</v>
      </c>
      <c r="N1175" s="91">
        <f>IF(K1175&gt;999999999,K1175/1073741824," ")</f>
        <v>2.0194501234218478</v>
      </c>
      <c r="O1175" s="194" t="s">
        <v>19718</v>
      </c>
      <c r="P1175" s="197" t="s">
        <v>19719</v>
      </c>
    </row>
    <row r="1176" spans="2:16" ht="20.100000000000001" customHeight="1" x14ac:dyDescent="0.3">
      <c r="B1176" s="101">
        <v>1166</v>
      </c>
      <c r="C1176" s="109" t="s">
        <v>35368</v>
      </c>
      <c r="D1176" s="159" t="s">
        <v>3084</v>
      </c>
      <c r="E1176" s="36" t="s">
        <v>11433</v>
      </c>
      <c r="F1176" s="104">
        <v>3.9</v>
      </c>
      <c r="G1176" s="101" t="s">
        <v>704</v>
      </c>
      <c r="H1176" s="101" t="s">
        <v>3747</v>
      </c>
      <c r="I1176" s="101">
        <v>2011</v>
      </c>
      <c r="J1176" s="101"/>
      <c r="K1176" s="90">
        <v>3424760196</v>
      </c>
      <c r="L1176" s="90">
        <f>IF(K1176/1024 &gt;1,K1176/1024," ")</f>
        <v>3344492.37890625</v>
      </c>
      <c r="M1176" s="90">
        <f>IF(K1176/1048576 &gt;1,K1176/1048576," ")</f>
        <v>3266.1058387756348</v>
      </c>
      <c r="N1176" s="91">
        <f>IF(K1176&gt;999999999,K1176/1073741824," ")</f>
        <v>3.1895564831793308</v>
      </c>
      <c r="O1176" s="194" t="s">
        <v>19726</v>
      </c>
      <c r="P1176" s="197" t="s">
        <v>19727</v>
      </c>
    </row>
    <row r="1177" spans="2:16" ht="20.100000000000001" customHeight="1" x14ac:dyDescent="0.3">
      <c r="B1177" s="101">
        <v>1167</v>
      </c>
      <c r="C1177" s="102" t="s">
        <v>35366</v>
      </c>
      <c r="D1177" s="159" t="s">
        <v>746</v>
      </c>
      <c r="E1177" s="36" t="s">
        <v>11431</v>
      </c>
      <c r="F1177" s="104">
        <v>5.2</v>
      </c>
      <c r="G1177" s="94" t="s">
        <v>704</v>
      </c>
      <c r="H1177" s="94" t="s">
        <v>3739</v>
      </c>
      <c r="I1177" s="94">
        <v>2008</v>
      </c>
      <c r="J1177" s="94"/>
      <c r="K1177" s="90">
        <v>2894205177</v>
      </c>
      <c r="L1177" s="90">
        <f>IF(K1177/1024 &gt;1,K1177/1024," ")</f>
        <v>2826372.2431640625</v>
      </c>
      <c r="M1177" s="90">
        <f>IF(K1177/1048576 &gt;1,K1177/1048576," ")</f>
        <v>2760.1291437149048</v>
      </c>
      <c r="N1177" s="91">
        <f>IF(K1177&gt;999999999,K1177/1073741824," ")</f>
        <v>2.6954386169090867</v>
      </c>
      <c r="O1177" s="194" t="s">
        <v>19722</v>
      </c>
      <c r="P1177" s="197" t="s">
        <v>19723</v>
      </c>
    </row>
    <row r="1178" spans="2:16" ht="20.100000000000001" customHeight="1" x14ac:dyDescent="0.3">
      <c r="B1178" s="101">
        <v>1168</v>
      </c>
      <c r="C1178" s="107" t="s">
        <v>35367</v>
      </c>
      <c r="D1178" s="161" t="s">
        <v>6961</v>
      </c>
      <c r="E1178" s="36" t="s">
        <v>11432</v>
      </c>
      <c r="F1178" s="99">
        <v>7</v>
      </c>
      <c r="G1178" s="99"/>
      <c r="H1178" s="105" t="s">
        <v>5878</v>
      </c>
      <c r="I1178" s="101">
        <v>2015</v>
      </c>
      <c r="J1178" s="101"/>
      <c r="K1178" s="90">
        <v>3902400230</v>
      </c>
      <c r="L1178" s="90">
        <f>IF(K1178/1024 &gt;1,K1178/1024," ")</f>
        <v>3810937.724609375</v>
      </c>
      <c r="M1178" s="90">
        <f>IF(K1178/1048576 &gt;1,K1178/1048576," ")</f>
        <v>3721.6188716888428</v>
      </c>
      <c r="N1178" s="91">
        <f>IF(K1178&gt;999999999,K1178/1073741824," ")</f>
        <v>3.6343934293836355</v>
      </c>
      <c r="O1178" s="194" t="s">
        <v>19724</v>
      </c>
      <c r="P1178" s="197" t="s">
        <v>19725</v>
      </c>
    </row>
    <row r="1179" spans="2:16" ht="20.100000000000001" customHeight="1" x14ac:dyDescent="0.3">
      <c r="B1179" s="101">
        <v>1169</v>
      </c>
      <c r="C1179" s="102" t="s">
        <v>35369</v>
      </c>
      <c r="D1179" s="159" t="s">
        <v>2906</v>
      </c>
      <c r="E1179" s="36" t="s">
        <v>11434</v>
      </c>
      <c r="F1179" s="104">
        <v>6.1</v>
      </c>
      <c r="G1179" s="101" t="s">
        <v>704</v>
      </c>
      <c r="H1179" s="101" t="s">
        <v>3740</v>
      </c>
      <c r="I1179" s="94">
        <v>1993</v>
      </c>
      <c r="J1179" s="94"/>
      <c r="K1179" s="108">
        <v>2641586764</v>
      </c>
      <c r="L1179" s="90">
        <f>IF(K1179/1024 &gt;1,K1179/1024," ")</f>
        <v>2579674.57421875</v>
      </c>
      <c r="M1179" s="90">
        <f>IF(K1179/1048576 &gt;1,K1179/1048576," ")</f>
        <v>2519.213451385498</v>
      </c>
      <c r="N1179" s="91">
        <f>IF(K1179&gt;999999999,K1179/1073741824," ")</f>
        <v>2.4601693861186504</v>
      </c>
      <c r="O1179" s="194" t="s">
        <v>19728</v>
      </c>
      <c r="P1179" s="197" t="s">
        <v>19729</v>
      </c>
    </row>
    <row r="1180" spans="2:16" ht="20.100000000000001" customHeight="1" x14ac:dyDescent="0.3">
      <c r="B1180" s="101">
        <v>1170</v>
      </c>
      <c r="C1180" s="12" t="s">
        <v>35052</v>
      </c>
      <c r="D1180" s="159" t="s">
        <v>1966</v>
      </c>
      <c r="E1180" s="36" t="s">
        <v>11436</v>
      </c>
      <c r="F1180" s="104">
        <v>6.7</v>
      </c>
      <c r="G1180" s="101" t="s">
        <v>704</v>
      </c>
      <c r="H1180" s="101" t="s">
        <v>3738</v>
      </c>
      <c r="I1180" s="94">
        <v>2009</v>
      </c>
      <c r="J1180" s="94"/>
      <c r="K1180" s="108">
        <v>2291740672</v>
      </c>
      <c r="L1180" s="90">
        <f>IF(K1180/1024 &gt;1,K1180/1024," ")</f>
        <v>2238028</v>
      </c>
      <c r="M1180" s="90">
        <f>IF(K1180/1048576 &gt;1,K1180/1048576," ")</f>
        <v>2185.57421875</v>
      </c>
      <c r="N1180" s="91">
        <f>IF(K1180&gt;999999999,K1180/1073741824," ")</f>
        <v>2.1343498229980469</v>
      </c>
      <c r="O1180" s="194" t="s">
        <v>19730</v>
      </c>
      <c r="P1180" s="197" t="s">
        <v>19731</v>
      </c>
    </row>
    <row r="1181" spans="2:16" ht="20.100000000000001" customHeight="1" x14ac:dyDescent="0.3">
      <c r="B1181" s="101">
        <v>1171</v>
      </c>
      <c r="C1181" s="102" t="s">
        <v>35370</v>
      </c>
      <c r="D1181" s="159" t="s">
        <v>2844</v>
      </c>
      <c r="E1181" s="36" t="s">
        <v>11435</v>
      </c>
      <c r="F1181" s="104">
        <v>7</v>
      </c>
      <c r="G1181" s="101" t="s">
        <v>704</v>
      </c>
      <c r="H1181" s="101" t="s">
        <v>3737</v>
      </c>
      <c r="I1181" s="94">
        <v>1990</v>
      </c>
      <c r="J1181" s="94"/>
      <c r="K1181" s="108">
        <v>3234362776</v>
      </c>
      <c r="L1181" s="90">
        <f>IF(K1181/1024 &gt;1,K1181/1024," ")</f>
        <v>3158557.3984375</v>
      </c>
      <c r="M1181" s="90">
        <f>IF(K1181/1048576 &gt;1,K1181/1048576," ")</f>
        <v>3084.5287094116211</v>
      </c>
      <c r="N1181" s="91">
        <f>IF(K1181&gt;999999999,K1181/1073741824," ")</f>
        <v>3.0122350677847862</v>
      </c>
      <c r="O1181" s="194" t="s">
        <v>19732</v>
      </c>
      <c r="P1181" s="197" t="s">
        <v>19733</v>
      </c>
    </row>
    <row r="1182" spans="2:16" ht="20.100000000000001" customHeight="1" x14ac:dyDescent="0.3">
      <c r="B1182" s="101">
        <v>1172</v>
      </c>
      <c r="C1182" s="103" t="s">
        <v>35371</v>
      </c>
      <c r="D1182" s="168" t="s">
        <v>6271</v>
      </c>
      <c r="E1182" s="254" t="s">
        <v>11437</v>
      </c>
      <c r="F1182" s="99">
        <v>6.7</v>
      </c>
      <c r="G1182" s="99"/>
      <c r="H1182" s="101" t="s">
        <v>5878</v>
      </c>
      <c r="I1182" s="101">
        <v>2014</v>
      </c>
      <c r="J1182" s="101"/>
      <c r="K1182" s="90">
        <v>3941873380</v>
      </c>
      <c r="L1182" s="90">
        <f>IF(K1182/1024 &gt;1,K1182/1024," ")</f>
        <v>3849485.72265625</v>
      </c>
      <c r="M1182" s="90">
        <f>IF(K1182/1048576 &gt;1,K1182/1048576," ")</f>
        <v>3759.2634010314941</v>
      </c>
      <c r="N1182" s="91">
        <f>IF(K1182&gt;999999999,K1182/1073741824," ")</f>
        <v>3.6711556650698185</v>
      </c>
      <c r="O1182" s="194" t="s">
        <v>19734</v>
      </c>
      <c r="P1182" s="197" t="s">
        <v>19735</v>
      </c>
    </row>
    <row r="1183" spans="2:16" ht="20.100000000000001" customHeight="1" x14ac:dyDescent="0.3">
      <c r="B1183" s="101">
        <v>1173</v>
      </c>
      <c r="C1183" s="102" t="s">
        <v>35372</v>
      </c>
      <c r="D1183" s="160" t="s">
        <v>5104</v>
      </c>
      <c r="E1183" s="254" t="s">
        <v>11438</v>
      </c>
      <c r="F1183" s="104">
        <v>5.5</v>
      </c>
      <c r="G1183" s="101" t="s">
        <v>704</v>
      </c>
      <c r="H1183" s="101" t="s">
        <v>3889</v>
      </c>
      <c r="I1183" s="101">
        <v>1992</v>
      </c>
      <c r="J1183" s="101"/>
      <c r="K1183" s="90">
        <v>4216076873</v>
      </c>
      <c r="L1183" s="90">
        <f>IF(K1183/1024 &gt;1,K1183/1024," ")</f>
        <v>4117262.5712890625</v>
      </c>
      <c r="M1183" s="90">
        <f>IF(K1183/1048576 &gt;1,K1183/1048576," ")</f>
        <v>4020.7642297744751</v>
      </c>
      <c r="N1183" s="91">
        <f>IF(K1183&gt;999999999,K1183/1073741824," ")</f>
        <v>3.9265275681391358</v>
      </c>
      <c r="O1183" s="194" t="s">
        <v>17673</v>
      </c>
      <c r="P1183" s="197" t="s">
        <v>19736</v>
      </c>
    </row>
    <row r="1184" spans="2:16" ht="20.100000000000001" customHeight="1" x14ac:dyDescent="0.3">
      <c r="B1184" s="101">
        <v>1174</v>
      </c>
      <c r="C1184" s="102" t="s">
        <v>35373</v>
      </c>
      <c r="D1184" s="160" t="s">
        <v>5296</v>
      </c>
      <c r="E1184" s="254" t="s">
        <v>11439</v>
      </c>
      <c r="F1184" s="104">
        <v>6.6</v>
      </c>
      <c r="G1184" s="101" t="s">
        <v>704</v>
      </c>
      <c r="H1184" s="101" t="s">
        <v>3744</v>
      </c>
      <c r="I1184" s="101">
        <v>2014</v>
      </c>
      <c r="J1184" s="116"/>
      <c r="K1184" s="90">
        <v>4934394049</v>
      </c>
      <c r="L1184" s="90">
        <f>IF(K1184/1024 &gt;1,K1184/1024," ")</f>
        <v>4818744.1884765625</v>
      </c>
      <c r="M1184" s="90">
        <f>IF(K1184/1048576 &gt;1,K1184/1048576," ")</f>
        <v>4705.8048715591431</v>
      </c>
      <c r="N1184" s="91">
        <f>IF(K1184&gt;999999999,K1184/1073741824," ")</f>
        <v>4.5955125698819757</v>
      </c>
      <c r="O1184" s="194" t="s">
        <v>19737</v>
      </c>
      <c r="P1184" s="197" t="s">
        <v>19738</v>
      </c>
    </row>
    <row r="1185" spans="2:16" ht="20.100000000000001" customHeight="1" x14ac:dyDescent="0.3">
      <c r="B1185" s="101">
        <v>1175</v>
      </c>
      <c r="C1185" s="109" t="s">
        <v>35374</v>
      </c>
      <c r="D1185" s="159" t="s">
        <v>1967</v>
      </c>
      <c r="E1185" s="36" t="s">
        <v>11440</v>
      </c>
      <c r="F1185" s="104">
        <v>6.8</v>
      </c>
      <c r="G1185" s="101" t="s">
        <v>704</v>
      </c>
      <c r="H1185" s="101" t="s">
        <v>3740</v>
      </c>
      <c r="I1185" s="94">
        <v>1989</v>
      </c>
      <c r="J1185" s="120"/>
      <c r="K1185" s="90">
        <v>7442486094</v>
      </c>
      <c r="L1185" s="90">
        <f>IF(K1185/1024 &gt;1,K1185/1024," ")</f>
        <v>7268052.826171875</v>
      </c>
      <c r="M1185" s="90">
        <f>IF(K1185/1048576 &gt;1,K1185/1048576," ")</f>
        <v>7097.7078380584717</v>
      </c>
      <c r="N1185" s="91">
        <f>IF(K1185&gt;999999999,K1185/1073741824," ")</f>
        <v>6.9313553106039762</v>
      </c>
      <c r="O1185" s="194" t="s">
        <v>19739</v>
      </c>
      <c r="P1185" s="197" t="s">
        <v>19740</v>
      </c>
    </row>
    <row r="1186" spans="2:16" ht="20.100000000000001" customHeight="1" x14ac:dyDescent="0.3">
      <c r="B1186" s="101">
        <v>1176</v>
      </c>
      <c r="C1186" s="102" t="s">
        <v>35375</v>
      </c>
      <c r="D1186" s="159" t="s">
        <v>1968</v>
      </c>
      <c r="E1186" s="36" t="s">
        <v>11441</v>
      </c>
      <c r="F1186" s="104">
        <v>6</v>
      </c>
      <c r="G1186" s="94" t="s">
        <v>704</v>
      </c>
      <c r="H1186" s="94" t="s">
        <v>3737</v>
      </c>
      <c r="I1186" s="101">
        <v>2006</v>
      </c>
      <c r="J1186" s="101"/>
      <c r="K1186" s="108">
        <v>2644224737</v>
      </c>
      <c r="L1186" s="90">
        <f>IF(K1186/1024 &gt;1,K1186/1024," ")</f>
        <v>2582250.7197265625</v>
      </c>
      <c r="M1186" s="90">
        <f>IF(K1186/1048576 &gt;1,K1186/1048576," ")</f>
        <v>2521.7292184829712</v>
      </c>
      <c r="N1186" s="91">
        <f>IF(K1186&gt;999999999,K1186/1073741824," ")</f>
        <v>2.4626261899247766</v>
      </c>
      <c r="O1186" s="194" t="s">
        <v>19741</v>
      </c>
      <c r="P1186" s="197" t="s">
        <v>19742</v>
      </c>
    </row>
    <row r="1187" spans="2:16" ht="20.100000000000001" customHeight="1" x14ac:dyDescent="0.3">
      <c r="B1187" s="101">
        <v>1177</v>
      </c>
      <c r="C1187" s="102" t="s">
        <v>35376</v>
      </c>
      <c r="D1187" s="159" t="s">
        <v>3224</v>
      </c>
      <c r="E1187" s="36" t="s">
        <v>11442</v>
      </c>
      <c r="F1187" s="104">
        <v>5.3</v>
      </c>
      <c r="G1187" s="101" t="s">
        <v>704</v>
      </c>
      <c r="H1187" s="101" t="s">
        <v>3739</v>
      </c>
      <c r="I1187" s="101">
        <v>2011</v>
      </c>
      <c r="J1187" s="101"/>
      <c r="K1187" s="90">
        <v>4751117816</v>
      </c>
      <c r="L1187" s="90">
        <f>IF(K1187/1024 &gt;1,K1187/1024," ")</f>
        <v>4639763.4921875</v>
      </c>
      <c r="M1187" s="90">
        <f>IF(K1187/1048576 &gt;1,K1187/1048576," ")</f>
        <v>4531.0190353393555</v>
      </c>
      <c r="N1187" s="91">
        <f>IF(K1187&gt;999999999,K1187/1073741824," ")</f>
        <v>4.4248232766985893</v>
      </c>
      <c r="O1187" s="194" t="s">
        <v>19743</v>
      </c>
      <c r="P1187" s="197" t="s">
        <v>19744</v>
      </c>
    </row>
    <row r="1188" spans="2:16" ht="20.100000000000001" customHeight="1" x14ac:dyDescent="0.3">
      <c r="B1188" s="101">
        <v>1178</v>
      </c>
      <c r="C1188" s="12" t="s">
        <v>35053</v>
      </c>
      <c r="D1188" s="160" t="s">
        <v>1969</v>
      </c>
      <c r="E1188" s="36" t="s">
        <v>11443</v>
      </c>
      <c r="F1188" s="104">
        <v>6.8</v>
      </c>
      <c r="G1188" s="94"/>
      <c r="H1188" s="94" t="s">
        <v>4153</v>
      </c>
      <c r="I1188" s="101">
        <v>1984</v>
      </c>
      <c r="J1188" s="101"/>
      <c r="K1188" s="90">
        <v>1434906624</v>
      </c>
      <c r="L1188" s="90">
        <f>IF(K1188/1024 &gt;1,K1188/1024," ")</f>
        <v>1401276</v>
      </c>
      <c r="M1188" s="90">
        <f>IF(K1188/1048576 &gt;1,K1188/1048576," ")</f>
        <v>1368.43359375</v>
      </c>
      <c r="N1188" s="91">
        <f>IF(K1188&gt;999999999,K1188/1073741824," ")</f>
        <v>1.3363609313964844</v>
      </c>
      <c r="O1188" s="194" t="s">
        <v>19745</v>
      </c>
      <c r="P1188" s="197" t="s">
        <v>19746</v>
      </c>
    </row>
    <row r="1189" spans="2:16" ht="20.100000000000001" customHeight="1" x14ac:dyDescent="0.3">
      <c r="B1189" s="101">
        <v>1179</v>
      </c>
      <c r="C1189" s="20" t="s">
        <v>35377</v>
      </c>
      <c r="D1189" s="158" t="s">
        <v>8320</v>
      </c>
      <c r="E1189" s="36" t="s">
        <v>11444</v>
      </c>
      <c r="F1189" s="81">
        <v>5.8</v>
      </c>
      <c r="G1189" s="13"/>
      <c r="H1189" s="13" t="s">
        <v>5878</v>
      </c>
      <c r="I1189" s="79">
        <v>2017</v>
      </c>
      <c r="J1189" s="79"/>
      <c r="K1189" s="73">
        <v>3587645440</v>
      </c>
      <c r="L1189" s="90">
        <f>IF(K1189/1024 &gt;1,K1189/1024," ")</f>
        <v>3503560</v>
      </c>
      <c r="M1189" s="90">
        <f>IF(K1189/1048576 &gt;1,K1189/1048576," ")</f>
        <v>3421.4453125</v>
      </c>
      <c r="N1189" s="91">
        <f>IF(K1189&gt;999999999,K1189/1073741824," ")</f>
        <v>3.3412551879882813</v>
      </c>
      <c r="O1189" s="194" t="s">
        <v>19747</v>
      </c>
      <c r="P1189" s="197" t="s">
        <v>19748</v>
      </c>
    </row>
    <row r="1190" spans="2:16" ht="20.100000000000001" customHeight="1" x14ac:dyDescent="0.3">
      <c r="B1190" s="101">
        <v>1180</v>
      </c>
      <c r="C1190" s="4" t="s">
        <v>35054</v>
      </c>
      <c r="D1190" s="159" t="s">
        <v>1395</v>
      </c>
      <c r="E1190" s="36" t="s">
        <v>11445</v>
      </c>
      <c r="F1190" s="104">
        <v>7.2</v>
      </c>
      <c r="G1190" s="94" t="s">
        <v>704</v>
      </c>
      <c r="H1190" s="94" t="s">
        <v>3750</v>
      </c>
      <c r="I1190" s="94">
        <v>1998</v>
      </c>
      <c r="J1190" s="94"/>
      <c r="K1190" s="108">
        <v>1699700736</v>
      </c>
      <c r="L1190" s="90">
        <f>IF(K1190/1024 &gt;1,K1190/1024," ")</f>
        <v>1659864</v>
      </c>
      <c r="M1190" s="90">
        <f>IF(K1190/1048576 &gt;1,K1190/1048576," ")</f>
        <v>1620.9609375</v>
      </c>
      <c r="N1190" s="91">
        <f>IF(K1190&gt;999999999,K1190/1073741824," ")</f>
        <v>1.5829696655273438</v>
      </c>
      <c r="O1190" s="194" t="s">
        <v>19749</v>
      </c>
      <c r="P1190" s="197" t="s">
        <v>19750</v>
      </c>
    </row>
    <row r="1191" spans="2:16" ht="20.100000000000001" customHeight="1" x14ac:dyDescent="0.3">
      <c r="B1191" s="101">
        <v>1181</v>
      </c>
      <c r="C1191" s="12" t="s">
        <v>35055</v>
      </c>
      <c r="D1191" s="160" t="s">
        <v>1283</v>
      </c>
      <c r="E1191" s="36" t="s">
        <v>11446</v>
      </c>
      <c r="F1191" s="104">
        <v>5.7</v>
      </c>
      <c r="G1191" s="94"/>
      <c r="H1191" s="94" t="s">
        <v>4095</v>
      </c>
      <c r="I1191" s="101">
        <v>2007</v>
      </c>
      <c r="J1191" s="101"/>
      <c r="K1191" s="90">
        <v>1861992448</v>
      </c>
      <c r="L1191" s="90">
        <f>IF(K1191/1024 &gt;1,K1191/1024," ")</f>
        <v>1818352</v>
      </c>
      <c r="M1191" s="90">
        <f>IF(K1191/1048576 &gt;1,K1191/1048576," ")</f>
        <v>1775.734375</v>
      </c>
      <c r="N1191" s="91">
        <f>IF(K1191&gt;999999999,K1191/1073741824," ")</f>
        <v>1.7341156005859375</v>
      </c>
      <c r="O1191" s="194" t="s">
        <v>17776</v>
      </c>
      <c r="P1191" s="197" t="s">
        <v>31058</v>
      </c>
    </row>
    <row r="1192" spans="2:16" ht="20.100000000000001" customHeight="1" x14ac:dyDescent="0.3">
      <c r="B1192" s="101">
        <v>1182</v>
      </c>
      <c r="C1192" s="107" t="s">
        <v>35378</v>
      </c>
      <c r="D1192" s="168" t="s">
        <v>7060</v>
      </c>
      <c r="E1192" s="254" t="s">
        <v>11447</v>
      </c>
      <c r="F1192" s="99">
        <v>5.6</v>
      </c>
      <c r="G1192" s="99" t="s">
        <v>704</v>
      </c>
      <c r="H1192" s="105" t="s">
        <v>5878</v>
      </c>
      <c r="I1192" s="101">
        <v>1974</v>
      </c>
      <c r="J1192" s="101"/>
      <c r="K1192" s="90">
        <v>3503526949</v>
      </c>
      <c r="L1192" s="90">
        <f>IF(K1192/1024 &gt;1,K1192/1024," ")</f>
        <v>3421413.0361328125</v>
      </c>
      <c r="M1192" s="90">
        <f>IF(K1192/1048576 &gt;1,K1192/1048576," ")</f>
        <v>3341.2236680984497</v>
      </c>
      <c r="N1192" s="91">
        <f>IF(K1192&gt;999999999,K1192/1073741824," ")</f>
        <v>3.2629137383773923</v>
      </c>
      <c r="O1192" s="194" t="s">
        <v>19751</v>
      </c>
      <c r="P1192" s="197" t="s">
        <v>19752</v>
      </c>
    </row>
    <row r="1193" spans="2:16" ht="20.100000000000001" customHeight="1" x14ac:dyDescent="0.3">
      <c r="B1193" s="101">
        <v>1183</v>
      </c>
      <c r="C1193" s="102" t="s">
        <v>35379</v>
      </c>
      <c r="D1193" s="159" t="s">
        <v>4926</v>
      </c>
      <c r="E1193" s="254" t="s">
        <v>11448</v>
      </c>
      <c r="F1193" s="104">
        <v>5.3</v>
      </c>
      <c r="G1193" s="101" t="s">
        <v>704</v>
      </c>
      <c r="H1193" s="101" t="s">
        <v>3776</v>
      </c>
      <c r="I1193" s="101">
        <v>2010</v>
      </c>
      <c r="J1193" s="101"/>
      <c r="K1193" s="90">
        <v>4348825226</v>
      </c>
      <c r="L1193" s="90">
        <f>IF(K1193/1024 &gt;1,K1193/1024," ")</f>
        <v>4246899.634765625</v>
      </c>
      <c r="M1193" s="90">
        <f>IF(K1193/1048576 &gt;1,K1193/1048576," ")</f>
        <v>4147.3629245758057</v>
      </c>
      <c r="N1193" s="91">
        <f>IF(K1193&gt;999999999,K1193/1073741824," ")</f>
        <v>4.0501591060310602</v>
      </c>
      <c r="O1193" s="194" t="s">
        <v>19753</v>
      </c>
      <c r="P1193" s="197" t="s">
        <v>19754</v>
      </c>
    </row>
    <row r="1194" spans="2:16" ht="20.100000000000001" customHeight="1" x14ac:dyDescent="0.3">
      <c r="B1194" s="101">
        <v>1184</v>
      </c>
      <c r="C1194" s="12" t="s">
        <v>35380</v>
      </c>
      <c r="D1194" s="157" t="s">
        <v>8523</v>
      </c>
      <c r="E1194" s="36" t="s">
        <v>11449</v>
      </c>
      <c r="F1194" s="131">
        <v>5.4</v>
      </c>
      <c r="G1194" s="13" t="s">
        <v>704</v>
      </c>
      <c r="H1194" s="13" t="s">
        <v>4081</v>
      </c>
      <c r="I1194" s="133">
        <v>2006</v>
      </c>
      <c r="J1194" s="74"/>
      <c r="K1194" s="73">
        <v>3755491328</v>
      </c>
      <c r="L1194" s="90">
        <f>IF(K1194/1024 &gt;1,K1194/1024," ")</f>
        <v>3667472</v>
      </c>
      <c r="M1194" s="90">
        <f>IF(K1194/1048576 &gt;1,K1194/1048576," ")</f>
        <v>3581.515625</v>
      </c>
      <c r="N1194" s="91">
        <f>IF(K1194&gt;999999999,K1194/1073741824," ")</f>
        <v>3.4975738525390625</v>
      </c>
      <c r="O1194" s="194" t="s">
        <v>19755</v>
      </c>
      <c r="P1194" s="197" t="s">
        <v>19756</v>
      </c>
    </row>
    <row r="1195" spans="2:16" ht="20.100000000000001" customHeight="1" x14ac:dyDescent="0.3">
      <c r="B1195" s="101">
        <v>1185</v>
      </c>
      <c r="C1195" s="109" t="s">
        <v>40474</v>
      </c>
      <c r="D1195" s="168" t="s">
        <v>6861</v>
      </c>
      <c r="E1195" s="36" t="s">
        <v>15291</v>
      </c>
      <c r="F1195" s="99">
        <v>4.0999999999999996</v>
      </c>
      <c r="G1195" s="99" t="s">
        <v>704</v>
      </c>
      <c r="H1195" s="105" t="s">
        <v>4081</v>
      </c>
      <c r="I1195" s="101">
        <v>2016</v>
      </c>
      <c r="J1195" s="101"/>
      <c r="K1195" s="90">
        <v>4705036371</v>
      </c>
      <c r="L1195" s="90">
        <f>IF(K1195/1024 &gt;1,K1195/1024," ")</f>
        <v>4594762.0810546875</v>
      </c>
      <c r="M1195" s="90">
        <f>IF(K1195/1048576 &gt;1,K1195/1048576," ")</f>
        <v>4487.0723447799683</v>
      </c>
      <c r="N1195" s="91">
        <f>IF(K1195&gt;999999999,K1195/1073741824," ")</f>
        <v>4.3819065866991878</v>
      </c>
      <c r="O1195" s="194" t="s">
        <v>22077</v>
      </c>
      <c r="P1195" s="197" t="s">
        <v>26263</v>
      </c>
    </row>
    <row r="1196" spans="2:16" ht="20.100000000000001" customHeight="1" x14ac:dyDescent="0.3">
      <c r="B1196" s="101">
        <v>1186</v>
      </c>
      <c r="C1196" s="7" t="s">
        <v>43297</v>
      </c>
      <c r="D1196" s="263" t="s">
        <v>43293</v>
      </c>
      <c r="E1196" s="36" t="s">
        <v>43294</v>
      </c>
      <c r="F1196" s="49">
        <v>5.6</v>
      </c>
      <c r="G1196" s="13"/>
      <c r="H1196" s="13" t="s">
        <v>3744</v>
      </c>
      <c r="I1196" s="9">
        <v>2022</v>
      </c>
      <c r="J1196" s="9"/>
      <c r="K1196" s="45">
        <v>5149544448</v>
      </c>
      <c r="L1196" s="90">
        <f>IF(K1196/1024 &gt;1,K1196/1024," ")</f>
        <v>5028852</v>
      </c>
      <c r="M1196" s="90">
        <f>IF(K1196/1048576 &gt;1,K1196/1048576," ")</f>
        <v>4910.98828125</v>
      </c>
      <c r="N1196" s="91">
        <f>IF(K1196&gt;999999999,K1196/1073741824," ")</f>
        <v>4.7958869934082031</v>
      </c>
      <c r="O1196" s="194" t="s">
        <v>43295</v>
      </c>
      <c r="P1196" s="198" t="s">
        <v>43296</v>
      </c>
    </row>
    <row r="1197" spans="2:16" ht="20.100000000000001" customHeight="1" x14ac:dyDescent="0.3">
      <c r="B1197" s="101">
        <v>1187</v>
      </c>
      <c r="C1197" s="20" t="s">
        <v>34042</v>
      </c>
      <c r="D1197" s="261" t="s">
        <v>33524</v>
      </c>
      <c r="E1197" s="36" t="s">
        <v>33525</v>
      </c>
      <c r="F1197" s="81">
        <v>4.5999999999999996</v>
      </c>
      <c r="G1197" s="13" t="s">
        <v>704</v>
      </c>
      <c r="H1197" s="13" t="s">
        <v>3740</v>
      </c>
      <c r="I1197" s="79">
        <v>2021</v>
      </c>
      <c r="J1197" s="83"/>
      <c r="K1197" s="73">
        <v>5098250240</v>
      </c>
      <c r="L1197" s="90">
        <f>IF(K1197/1024 &gt;1,K1197/1024," ")</f>
        <v>4978760</v>
      </c>
      <c r="M1197" s="90">
        <f>IF(K1197/1048576 &gt;1,K1197/1048576," ")</f>
        <v>4862.0703125</v>
      </c>
      <c r="N1197" s="91">
        <f>IF(K1197&gt;999999999,K1197/1073741824," ")</f>
        <v>4.7481155395507813</v>
      </c>
      <c r="O1197" s="194" t="s">
        <v>17521</v>
      </c>
      <c r="P1197" s="197" t="s">
        <v>33530</v>
      </c>
    </row>
    <row r="1198" spans="2:16" ht="20.100000000000001" customHeight="1" x14ac:dyDescent="0.3">
      <c r="B1198" s="101">
        <v>1188</v>
      </c>
      <c r="C1198" s="112" t="s">
        <v>35381</v>
      </c>
      <c r="D1198" s="163" t="s">
        <v>1970</v>
      </c>
      <c r="E1198" s="36" t="s">
        <v>11450</v>
      </c>
      <c r="F1198" s="104">
        <v>7.2</v>
      </c>
      <c r="G1198" s="94" t="s">
        <v>704</v>
      </c>
      <c r="H1198" s="101" t="s">
        <v>3740</v>
      </c>
      <c r="I1198" s="101">
        <v>1966</v>
      </c>
      <c r="J1198" s="101"/>
      <c r="K1198" s="90">
        <v>5169651918</v>
      </c>
      <c r="L1198" s="90">
        <f>IF(K1198/1024 &gt;1,K1198/1024," ")</f>
        <v>5048488.201171875</v>
      </c>
      <c r="M1198" s="90">
        <f>IF(K1198/1048576 &gt;1,K1198/1048576," ")</f>
        <v>4930.1642589569092</v>
      </c>
      <c r="N1198" s="91">
        <f>IF(K1198&gt;999999999,K1198/1073741824," ")</f>
        <v>4.8146135341376066</v>
      </c>
      <c r="O1198" s="194" t="s">
        <v>19757</v>
      </c>
      <c r="P1198" s="197" t="s">
        <v>19758</v>
      </c>
    </row>
    <row r="1199" spans="2:16" ht="20.100000000000001" customHeight="1" x14ac:dyDescent="0.3">
      <c r="B1199" s="101">
        <v>1189</v>
      </c>
      <c r="C1199" s="20" t="s">
        <v>35382</v>
      </c>
      <c r="D1199" s="177" t="s">
        <v>8267</v>
      </c>
      <c r="E1199" s="36" t="s">
        <v>11453</v>
      </c>
      <c r="F1199" s="81">
        <v>5.3</v>
      </c>
      <c r="G1199" s="13"/>
      <c r="H1199" s="13" t="s">
        <v>5871</v>
      </c>
      <c r="I1199" s="79">
        <v>2017</v>
      </c>
      <c r="J1199" s="79"/>
      <c r="K1199" s="73">
        <v>4943785984</v>
      </c>
      <c r="L1199" s="90">
        <f>IF(K1199/1024 &gt;1,K1199/1024," ")</f>
        <v>4827916</v>
      </c>
      <c r="M1199" s="90">
        <f>IF(K1199/1048576 &gt;1,K1199/1048576," ")</f>
        <v>4714.76171875</v>
      </c>
      <c r="N1199" s="91">
        <f>IF(K1199&gt;999999999,K1199/1073741824," ")</f>
        <v>4.6042594909667969</v>
      </c>
      <c r="O1199" s="194" t="s">
        <v>18359</v>
      </c>
      <c r="P1199" s="197" t="s">
        <v>19763</v>
      </c>
    </row>
    <row r="1200" spans="2:16" ht="20.100000000000001" customHeight="1" x14ac:dyDescent="0.3">
      <c r="B1200" s="101">
        <v>1190</v>
      </c>
      <c r="C1200" s="112" t="s">
        <v>35383</v>
      </c>
      <c r="D1200" s="161" t="s">
        <v>7196</v>
      </c>
      <c r="E1200" s="36" t="s">
        <v>11454</v>
      </c>
      <c r="F1200" s="99">
        <v>4.9000000000000004</v>
      </c>
      <c r="G1200" s="99" t="s">
        <v>704</v>
      </c>
      <c r="H1200" s="105" t="s">
        <v>4081</v>
      </c>
      <c r="I1200" s="101">
        <v>2006</v>
      </c>
      <c r="J1200" s="101"/>
      <c r="K1200" s="90">
        <v>4196357712</v>
      </c>
      <c r="L1200" s="90">
        <f>IF(K1200/1024 &gt;1,K1200/1024," ")</f>
        <v>4098005.578125</v>
      </c>
      <c r="M1200" s="90">
        <f>IF(K1200/1048576 &gt;1,K1200/1048576," ")</f>
        <v>4001.9585723876953</v>
      </c>
      <c r="N1200" s="91">
        <f>IF(K1200&gt;999999999,K1200/1073741824," ")</f>
        <v>3.9081626683473587</v>
      </c>
      <c r="O1200" s="194" t="s">
        <v>19764</v>
      </c>
      <c r="P1200" s="197" t="s">
        <v>19765</v>
      </c>
    </row>
    <row r="1201" spans="2:16" ht="20.100000000000001" customHeight="1" x14ac:dyDescent="0.3">
      <c r="B1201" s="101">
        <v>1191</v>
      </c>
      <c r="C1201" s="107" t="s">
        <v>41940</v>
      </c>
      <c r="D1201" s="159" t="s">
        <v>3869</v>
      </c>
      <c r="E1201" s="36" t="s">
        <v>16827</v>
      </c>
      <c r="F1201" s="104">
        <v>4.7</v>
      </c>
      <c r="G1201" s="101" t="s">
        <v>704</v>
      </c>
      <c r="H1201" s="101" t="s">
        <v>3745</v>
      </c>
      <c r="I1201" s="101">
        <v>2013</v>
      </c>
      <c r="J1201" s="101"/>
      <c r="K1201" s="90">
        <v>2503325463</v>
      </c>
      <c r="L1201" s="90">
        <f>IF(K1201/1024 &gt;1,K1201/1024," ")</f>
        <v>2444653.7724609375</v>
      </c>
      <c r="M1201" s="90">
        <f>IF(K1201/1048576 &gt;1,K1201/1048576," ")</f>
        <v>2387.3571996688843</v>
      </c>
      <c r="N1201" s="91">
        <f>IF(K1201&gt;999999999,K1201/1073741824," ")</f>
        <v>2.3314035153016448</v>
      </c>
      <c r="O1201" s="194" t="s">
        <v>28853</v>
      </c>
      <c r="P1201" s="197" t="s">
        <v>28854</v>
      </c>
    </row>
    <row r="1202" spans="2:16" ht="20.100000000000001" customHeight="1" x14ac:dyDescent="0.3">
      <c r="B1202" s="101">
        <v>1192</v>
      </c>
      <c r="C1202" s="102" t="s">
        <v>35384</v>
      </c>
      <c r="D1202" s="159" t="s">
        <v>5070</v>
      </c>
      <c r="E1202" s="36" t="s">
        <v>11455</v>
      </c>
      <c r="F1202" s="104">
        <v>6.8</v>
      </c>
      <c r="G1202" s="104" t="s">
        <v>704</v>
      </c>
      <c r="H1202" s="101" t="s">
        <v>3774</v>
      </c>
      <c r="I1202" s="101">
        <v>1995</v>
      </c>
      <c r="J1202" s="101"/>
      <c r="K1202" s="90">
        <v>3266214543</v>
      </c>
      <c r="L1202" s="90">
        <f>IF(K1202/1024 &gt;1,K1202/1024," ")</f>
        <v>3189662.6396484375</v>
      </c>
      <c r="M1202" s="90">
        <f>IF(K1202/1048576 &gt;1,K1202/1048576," ")</f>
        <v>3114.9049215316772</v>
      </c>
      <c r="N1202" s="91">
        <f>IF(K1202&gt;999999999,K1202/1073741824," ")</f>
        <v>3.0418993374332786</v>
      </c>
      <c r="O1202" s="194" t="s">
        <v>30070</v>
      </c>
      <c r="P1202" s="197" t="s">
        <v>19766</v>
      </c>
    </row>
    <row r="1203" spans="2:16" ht="20.100000000000001" customHeight="1" x14ac:dyDescent="0.3">
      <c r="B1203" s="101">
        <v>1193</v>
      </c>
      <c r="C1203" s="109" t="s">
        <v>35385</v>
      </c>
      <c r="D1203" s="159" t="s">
        <v>4562</v>
      </c>
      <c r="E1203" s="36" t="s">
        <v>11456</v>
      </c>
      <c r="F1203" s="104">
        <v>6.6</v>
      </c>
      <c r="G1203" s="101" t="s">
        <v>704</v>
      </c>
      <c r="H1203" s="101" t="s">
        <v>3745</v>
      </c>
      <c r="I1203" s="101">
        <v>2007</v>
      </c>
      <c r="J1203" s="101"/>
      <c r="K1203" s="90">
        <v>2247414216</v>
      </c>
      <c r="L1203" s="90">
        <f>IF(K1203/1024 &gt;1,K1203/1024," ")</f>
        <v>2194740.4453125</v>
      </c>
      <c r="M1203" s="90">
        <f>IF(K1203/1048576 &gt;1,K1203/1048576," ")</f>
        <v>2143.3012161254883</v>
      </c>
      <c r="N1203" s="91">
        <f>IF(K1203&gt;999999999,K1203/1073741824," ")</f>
        <v>2.0930675938725471</v>
      </c>
      <c r="O1203" s="194" t="s">
        <v>19767</v>
      </c>
      <c r="P1203" s="197" t="s">
        <v>19768</v>
      </c>
    </row>
    <row r="1204" spans="2:16" ht="20.100000000000001" customHeight="1" x14ac:dyDescent="0.3">
      <c r="B1204" s="101">
        <v>1194</v>
      </c>
      <c r="C1204" s="109" t="s">
        <v>35386</v>
      </c>
      <c r="D1204" s="159" t="s">
        <v>2982</v>
      </c>
      <c r="E1204" s="36" t="s">
        <v>11457</v>
      </c>
      <c r="F1204" s="104">
        <v>5.0999999999999996</v>
      </c>
      <c r="G1204" s="101" t="s">
        <v>704</v>
      </c>
      <c r="H1204" s="101" t="s">
        <v>4154</v>
      </c>
      <c r="I1204" s="101">
        <v>1998</v>
      </c>
      <c r="J1204" s="101"/>
      <c r="K1204" s="90">
        <v>1360597249</v>
      </c>
      <c r="L1204" s="90">
        <f>IF(K1204/1024 &gt;1,K1204/1024," ")</f>
        <v>1328708.2509765625</v>
      </c>
      <c r="M1204" s="90">
        <f>IF(K1204/1048576 &gt;1,K1204/1048576," ")</f>
        <v>1297.5666513442993</v>
      </c>
      <c r="N1204" s="91">
        <f>IF(K1204&gt;999999999,K1204/1073741824," ")</f>
        <v>1.2671549329534173</v>
      </c>
      <c r="O1204" s="194" t="s">
        <v>19769</v>
      </c>
      <c r="P1204" s="197" t="s">
        <v>19770</v>
      </c>
    </row>
    <row r="1205" spans="2:16" ht="20.100000000000001" customHeight="1" x14ac:dyDescent="0.3">
      <c r="B1205" s="101">
        <v>1195</v>
      </c>
      <c r="C1205" s="109" t="s">
        <v>35388</v>
      </c>
      <c r="D1205" s="160" t="s">
        <v>791</v>
      </c>
      <c r="E1205" s="36" t="s">
        <v>11459</v>
      </c>
      <c r="F1205" s="104">
        <v>7</v>
      </c>
      <c r="G1205" s="94" t="s">
        <v>704</v>
      </c>
      <c r="H1205" s="94" t="s">
        <v>3756</v>
      </c>
      <c r="I1205" s="101">
        <v>1984</v>
      </c>
      <c r="J1205" s="101"/>
      <c r="K1205" s="90">
        <v>3683732424</v>
      </c>
      <c r="L1205" s="90">
        <f>IF(K1205/1024 &gt;1,K1205/1024," ")</f>
        <v>3597394.9453125</v>
      </c>
      <c r="M1205" s="90">
        <f>IF(K1205/1048576 &gt;1,K1205/1048576," ")</f>
        <v>3513.0810012817383</v>
      </c>
      <c r="N1205" s="91">
        <f>IF(K1205&gt;999999999,K1205/1073741824," ")</f>
        <v>3.4307431653141975</v>
      </c>
      <c r="O1205" s="194" t="s">
        <v>19773</v>
      </c>
      <c r="P1205" s="197" t="s">
        <v>19774</v>
      </c>
    </row>
    <row r="1206" spans="2:16" ht="20.100000000000001" customHeight="1" x14ac:dyDescent="0.3">
      <c r="B1206" s="101">
        <v>1196</v>
      </c>
      <c r="C1206" s="7" t="s">
        <v>35056</v>
      </c>
      <c r="D1206" s="163" t="s">
        <v>1973</v>
      </c>
      <c r="E1206" s="36" t="s">
        <v>11460</v>
      </c>
      <c r="F1206" s="104">
        <v>7.7</v>
      </c>
      <c r="G1206" s="94" t="s">
        <v>704</v>
      </c>
      <c r="H1206" s="94" t="s">
        <v>4155</v>
      </c>
      <c r="I1206" s="94">
        <v>1969</v>
      </c>
      <c r="J1206" s="94"/>
      <c r="K1206" s="108">
        <v>2516229372</v>
      </c>
      <c r="L1206" s="90">
        <f>IF(K1206/1024 &gt;1,K1206/1024," ")</f>
        <v>2457255.24609375</v>
      </c>
      <c r="M1206" s="90">
        <f>IF(K1206/1048576 &gt;1,K1206/1048576," ")</f>
        <v>2399.6633262634277</v>
      </c>
      <c r="N1206" s="91">
        <f>IF(K1206&gt;999999999,K1206/1073741824," ")</f>
        <v>2.3434212170541286</v>
      </c>
      <c r="O1206" s="194" t="s">
        <v>19775</v>
      </c>
      <c r="P1206" s="197" t="s">
        <v>19776</v>
      </c>
    </row>
    <row r="1207" spans="2:16" ht="20.100000000000001" customHeight="1" x14ac:dyDescent="0.3">
      <c r="B1207" s="101">
        <v>1197</v>
      </c>
      <c r="C1207" s="102" t="s">
        <v>35389</v>
      </c>
      <c r="D1207" s="159" t="s">
        <v>1850</v>
      </c>
      <c r="E1207" s="254" t="s">
        <v>11461</v>
      </c>
      <c r="F1207" s="104">
        <v>4.7</v>
      </c>
      <c r="G1207" s="101" t="s">
        <v>704</v>
      </c>
      <c r="H1207" s="101" t="s">
        <v>3744</v>
      </c>
      <c r="I1207" s="101">
        <v>2011</v>
      </c>
      <c r="J1207" s="101"/>
      <c r="K1207" s="90">
        <v>6432972069</v>
      </c>
      <c r="L1207" s="90">
        <f>IF(K1207/1024 &gt;1,K1207/1024," ")</f>
        <v>6282199.2861328125</v>
      </c>
      <c r="M1207" s="90">
        <f>IF(K1207/1048576 &gt;1,K1207/1048576," ")</f>
        <v>6134.9602403640747</v>
      </c>
      <c r="N1207" s="91">
        <f>IF(K1207&gt;999999999,K1207/1073741824," ")</f>
        <v>5.9911721097305417</v>
      </c>
      <c r="O1207" s="194" t="s">
        <v>19777</v>
      </c>
      <c r="P1207" s="197" t="s">
        <v>19778</v>
      </c>
    </row>
    <row r="1208" spans="2:16" ht="20.100000000000001" customHeight="1" x14ac:dyDescent="0.3">
      <c r="B1208" s="101">
        <v>1198</v>
      </c>
      <c r="C1208" s="12" t="s">
        <v>33301</v>
      </c>
      <c r="D1208" s="167" t="s">
        <v>32492</v>
      </c>
      <c r="E1208" s="254" t="s">
        <v>32493</v>
      </c>
      <c r="F1208" s="131">
        <v>6</v>
      </c>
      <c r="G1208" s="13" t="s">
        <v>704</v>
      </c>
      <c r="H1208" s="13" t="s">
        <v>4374</v>
      </c>
      <c r="I1208" s="133">
        <v>2020</v>
      </c>
      <c r="J1208" s="74"/>
      <c r="K1208" s="73">
        <v>3980906496</v>
      </c>
      <c r="L1208" s="90">
        <f>IF(K1208/1024 &gt;1,K1208/1024," ")</f>
        <v>3887604</v>
      </c>
      <c r="M1208" s="90">
        <f>IF(K1208/1048576 &gt;1,K1208/1048576," ")</f>
        <v>3796.48828125</v>
      </c>
      <c r="N1208" s="91">
        <f>IF(K1208&gt;999999999,K1208/1073741824," ")</f>
        <v>3.7075080871582031</v>
      </c>
      <c r="O1208" s="223" t="s">
        <v>29543</v>
      </c>
      <c r="P1208" s="197" t="s">
        <v>32494</v>
      </c>
    </row>
    <row r="1209" spans="2:16" ht="20.100000000000001" customHeight="1" x14ac:dyDescent="0.3">
      <c r="B1209" s="101">
        <v>1199</v>
      </c>
      <c r="C1209" s="111" t="s">
        <v>6675</v>
      </c>
      <c r="D1209" s="161" t="s">
        <v>954</v>
      </c>
      <c r="E1209" s="36" t="s">
        <v>11464</v>
      </c>
      <c r="F1209" s="99">
        <v>6.6</v>
      </c>
      <c r="G1209" s="99" t="s">
        <v>704</v>
      </c>
      <c r="H1209" s="101" t="s">
        <v>5877</v>
      </c>
      <c r="I1209" s="101">
        <v>1996</v>
      </c>
      <c r="J1209" s="101"/>
      <c r="K1209" s="90">
        <v>3337892548</v>
      </c>
      <c r="L1209" s="90">
        <f>IF(K1209/1024 &gt;1,K1209/1024," ")</f>
        <v>3259660.69140625</v>
      </c>
      <c r="M1209" s="90">
        <f>IF(K1209/1048576 &gt;1,K1209/1048576," ")</f>
        <v>3183.262393951416</v>
      </c>
      <c r="N1209" s="91">
        <f>IF(K1209&gt;999999999,K1209/1073741824," ")</f>
        <v>3.1086546815931797</v>
      </c>
      <c r="O1209" s="194" t="s">
        <v>19781</v>
      </c>
      <c r="P1209" s="197" t="s">
        <v>19782</v>
      </c>
    </row>
    <row r="1210" spans="2:16" ht="20.100000000000001" customHeight="1" x14ac:dyDescent="0.3">
      <c r="B1210" s="101">
        <v>1200</v>
      </c>
      <c r="C1210" s="109" t="s">
        <v>35390</v>
      </c>
      <c r="D1210" s="159" t="s">
        <v>954</v>
      </c>
      <c r="E1210" s="36" t="s">
        <v>11465</v>
      </c>
      <c r="F1210" s="104">
        <v>7.6</v>
      </c>
      <c r="G1210" s="101" t="s">
        <v>704</v>
      </c>
      <c r="H1210" s="101" t="s">
        <v>3739</v>
      </c>
      <c r="I1210" s="94">
        <v>2004</v>
      </c>
      <c r="J1210" s="94"/>
      <c r="K1210" s="90">
        <v>4469408977</v>
      </c>
      <c r="L1210" s="90">
        <f>IF(K1210/1024 &gt;1,K1210/1024," ")</f>
        <v>4364657.2041015625</v>
      </c>
      <c r="M1210" s="90">
        <f>IF(K1210/1048576 &gt;1,K1210/1048576," ")</f>
        <v>4262.3605508804321</v>
      </c>
      <c r="N1210" s="91">
        <f>IF(K1210&gt;999999999,K1210/1073741824," ")</f>
        <v>4.162461475469172</v>
      </c>
      <c r="O1210" s="194" t="s">
        <v>19783</v>
      </c>
      <c r="P1210" s="197" t="s">
        <v>19784</v>
      </c>
    </row>
    <row r="1211" spans="2:16" ht="20.100000000000001" customHeight="1" x14ac:dyDescent="0.3">
      <c r="B1211" s="101">
        <v>1201</v>
      </c>
      <c r="C1211" s="20" t="s">
        <v>35391</v>
      </c>
      <c r="D1211" s="157" t="s">
        <v>8506</v>
      </c>
      <c r="E1211" s="36" t="s">
        <v>11466</v>
      </c>
      <c r="F1211" s="81">
        <v>5.6</v>
      </c>
      <c r="G1211" s="13" t="s">
        <v>704</v>
      </c>
      <c r="H1211" s="13" t="s">
        <v>5892</v>
      </c>
      <c r="I1211" s="79">
        <v>2018</v>
      </c>
      <c r="J1211" s="79"/>
      <c r="K1211" s="73">
        <v>6205665280</v>
      </c>
      <c r="L1211" s="90">
        <f>IF(K1211/1024 &gt;1,K1211/1024," ")</f>
        <v>6060220</v>
      </c>
      <c r="M1211" s="90">
        <f>IF(K1211/1048576 &gt;1,K1211/1048576," ")</f>
        <v>5918.18359375</v>
      </c>
      <c r="N1211" s="91">
        <f>IF(K1211&gt;999999999,K1211/1073741824," ")</f>
        <v>5.7794761657714844</v>
      </c>
      <c r="O1211" s="194" t="s">
        <v>19785</v>
      </c>
      <c r="P1211" s="197" t="s">
        <v>19786</v>
      </c>
    </row>
    <row r="1212" spans="2:16" ht="20.100000000000001" customHeight="1" x14ac:dyDescent="0.3">
      <c r="B1212" s="101">
        <v>1202</v>
      </c>
      <c r="C1212" s="109" t="s">
        <v>35392</v>
      </c>
      <c r="D1212" s="159" t="s">
        <v>3176</v>
      </c>
      <c r="E1212" s="36" t="s">
        <v>11467</v>
      </c>
      <c r="F1212" s="104">
        <v>6.4</v>
      </c>
      <c r="G1212" s="101" t="s">
        <v>704</v>
      </c>
      <c r="H1212" s="101" t="s">
        <v>3743</v>
      </c>
      <c r="I1212" s="101">
        <v>2011</v>
      </c>
      <c r="J1212" s="101"/>
      <c r="K1212" s="90">
        <v>2562937674</v>
      </c>
      <c r="L1212" s="90">
        <f>IF(K1212/1024 &gt;1,K1212/1024," ")</f>
        <v>2502868.822265625</v>
      </c>
      <c r="M1212" s="90">
        <f>IF(K1212/1048576 &gt;1,K1212/1048576," ")</f>
        <v>2444.2078342437744</v>
      </c>
      <c r="N1212" s="91">
        <f>IF(K1212&gt;999999999,K1212/1073741824," ")</f>
        <v>2.386921713128686</v>
      </c>
      <c r="O1212" s="194" t="s">
        <v>19787</v>
      </c>
      <c r="P1212" s="197" t="s">
        <v>19788</v>
      </c>
    </row>
    <row r="1213" spans="2:16" ht="20.100000000000001" customHeight="1" x14ac:dyDescent="0.3">
      <c r="B1213" s="101">
        <v>1203</v>
      </c>
      <c r="C1213" s="12" t="s">
        <v>35393</v>
      </c>
      <c r="D1213" s="167" t="s">
        <v>8388</v>
      </c>
      <c r="E1213" s="36" t="s">
        <v>11468</v>
      </c>
      <c r="F1213" s="81">
        <v>5.9</v>
      </c>
      <c r="G1213" s="13" t="s">
        <v>704</v>
      </c>
      <c r="H1213" s="13" t="s">
        <v>3937</v>
      </c>
      <c r="I1213" s="79">
        <v>1989</v>
      </c>
      <c r="J1213" s="187"/>
      <c r="K1213" s="73">
        <v>4700987392</v>
      </c>
      <c r="L1213" s="90">
        <f>IF(K1213/1024 &gt;1,K1213/1024," ")</f>
        <v>4590808</v>
      </c>
      <c r="M1213" s="90">
        <f>IF(K1213/1048576 &gt;1,K1213/1048576," ")</f>
        <v>4483.2109375</v>
      </c>
      <c r="N1213" s="91">
        <f>IF(K1213&gt;999999999,K1213/1073741824," ")</f>
        <v>4.3781356811523438</v>
      </c>
      <c r="O1213" s="194" t="s">
        <v>19789</v>
      </c>
      <c r="P1213" s="197" t="s">
        <v>19790</v>
      </c>
    </row>
    <row r="1214" spans="2:16" ht="20.100000000000001" customHeight="1" x14ac:dyDescent="0.3">
      <c r="B1214" s="101">
        <v>1204</v>
      </c>
      <c r="C1214" s="48" t="s">
        <v>35394</v>
      </c>
      <c r="D1214" s="157" t="s">
        <v>32370</v>
      </c>
      <c r="E1214" s="36" t="s">
        <v>32371</v>
      </c>
      <c r="F1214" s="81">
        <v>5.4</v>
      </c>
      <c r="G1214" s="13" t="s">
        <v>704</v>
      </c>
      <c r="H1214" s="13" t="s">
        <v>3756</v>
      </c>
      <c r="I1214" s="79">
        <v>2020</v>
      </c>
      <c r="J1214" s="79"/>
      <c r="K1214" s="73">
        <v>5326921728</v>
      </c>
      <c r="L1214" s="90">
        <f>IF(K1214/1024 &gt;1,K1214/1024," ")</f>
        <v>5202072</v>
      </c>
      <c r="M1214" s="90">
        <f>IF(K1214/1048576 &gt;1,K1214/1048576," ")</f>
        <v>5080.1484375</v>
      </c>
      <c r="N1214" s="91">
        <f>IF(K1214&gt;999999999,K1214/1073741824," ")</f>
        <v>4.9610824584960938</v>
      </c>
      <c r="O1214" s="223" t="s">
        <v>32372</v>
      </c>
      <c r="P1214" s="198" t="s">
        <v>32373</v>
      </c>
    </row>
    <row r="1215" spans="2:16" ht="20.100000000000001" customHeight="1" x14ac:dyDescent="0.3">
      <c r="B1215" s="101">
        <v>1205</v>
      </c>
      <c r="C1215" s="109" t="s">
        <v>35395</v>
      </c>
      <c r="D1215" s="168" t="s">
        <v>6765</v>
      </c>
      <c r="E1215" s="36" t="s">
        <v>11471</v>
      </c>
      <c r="F1215" s="99">
        <v>7.4</v>
      </c>
      <c r="G1215" s="99" t="s">
        <v>704</v>
      </c>
      <c r="H1215" s="101" t="s">
        <v>6249</v>
      </c>
      <c r="I1215" s="101">
        <v>1976</v>
      </c>
      <c r="J1215" s="101"/>
      <c r="K1215" s="90">
        <v>4024835865</v>
      </c>
      <c r="L1215" s="90">
        <f>IF(K1215/1024 &gt;1,K1215/1024," ")</f>
        <v>3930503.7744140625</v>
      </c>
      <c r="M1215" s="90">
        <f>IF(K1215/1048576 &gt;1,K1215/1048576," ")</f>
        <v>3838.3825922012329</v>
      </c>
      <c r="N1215" s="91">
        <f>IF(K1215&gt;999999999,K1215/1073741824," ")</f>
        <v>3.7484205001965165</v>
      </c>
      <c r="O1215" s="194" t="s">
        <v>19794</v>
      </c>
      <c r="P1215" s="197" t="s">
        <v>19795</v>
      </c>
    </row>
    <row r="1216" spans="2:16" ht="20.100000000000001" customHeight="1" x14ac:dyDescent="0.3">
      <c r="B1216" s="101">
        <v>1206</v>
      </c>
      <c r="C1216" s="109" t="s">
        <v>35396</v>
      </c>
      <c r="D1216" s="159" t="s">
        <v>2798</v>
      </c>
      <c r="E1216" s="36" t="s">
        <v>11472</v>
      </c>
      <c r="F1216" s="104">
        <v>7.5</v>
      </c>
      <c r="G1216" s="13" t="s">
        <v>704</v>
      </c>
      <c r="H1216" s="13" t="s">
        <v>5871</v>
      </c>
      <c r="I1216" s="101">
        <v>2011</v>
      </c>
      <c r="J1216" s="101"/>
      <c r="K1216" s="73">
        <v>3727462400</v>
      </c>
      <c r="L1216" s="90">
        <f>IF(K1216/1024 &gt;1,K1216/1024," ")</f>
        <v>3640100</v>
      </c>
      <c r="M1216" s="90">
        <f>IF(K1216/1048576 &gt;1,K1216/1048576," ")</f>
        <v>3554.78515625</v>
      </c>
      <c r="N1216" s="91">
        <f>IF(K1216&gt;999999999,K1216/1073741824," ")</f>
        <v>3.4714698791503906</v>
      </c>
      <c r="O1216" s="194" t="s">
        <v>19796</v>
      </c>
      <c r="P1216" s="197" t="s">
        <v>19797</v>
      </c>
    </row>
    <row r="1217" spans="2:16" ht="20.100000000000001" customHeight="1" x14ac:dyDescent="0.3">
      <c r="B1217" s="101">
        <v>1207</v>
      </c>
      <c r="C1217" s="109" t="s">
        <v>35397</v>
      </c>
      <c r="D1217" s="160" t="s">
        <v>4567</v>
      </c>
      <c r="E1217" s="36" t="s">
        <v>11473</v>
      </c>
      <c r="F1217" s="104">
        <v>7</v>
      </c>
      <c r="G1217" s="101" t="s">
        <v>704</v>
      </c>
      <c r="H1217" s="101" t="s">
        <v>3739</v>
      </c>
      <c r="I1217" s="101">
        <v>1994</v>
      </c>
      <c r="J1217" s="101"/>
      <c r="K1217" s="90">
        <v>6015825587</v>
      </c>
      <c r="L1217" s="90">
        <f>IF(K1217/1024 &gt;1,K1217/1024," ")</f>
        <v>5874829.6748046875</v>
      </c>
      <c r="M1217" s="90">
        <f>IF(K1217/1048576 &gt;1,K1217/1048576," ")</f>
        <v>5737.1383543014526</v>
      </c>
      <c r="N1217" s="91">
        <f>IF(K1217&gt;999999999,K1217/1073741824," ")</f>
        <v>5.6026741741225123</v>
      </c>
      <c r="O1217" s="194" t="s">
        <v>19798</v>
      </c>
      <c r="P1217" s="197" t="s">
        <v>19799</v>
      </c>
    </row>
    <row r="1218" spans="2:16" ht="20.100000000000001" customHeight="1" x14ac:dyDescent="0.3">
      <c r="B1218" s="101">
        <v>1208</v>
      </c>
      <c r="C1218" s="7" t="s">
        <v>35398</v>
      </c>
      <c r="D1218" s="159" t="s">
        <v>2748</v>
      </c>
      <c r="E1218" s="254" t="s">
        <v>11474</v>
      </c>
      <c r="F1218" s="104">
        <v>5.5</v>
      </c>
      <c r="G1218" s="101"/>
      <c r="H1218" s="101" t="s">
        <v>4156</v>
      </c>
      <c r="I1218" s="101">
        <v>1993</v>
      </c>
      <c r="J1218" s="101"/>
      <c r="K1218" s="90">
        <v>1603345771</v>
      </c>
      <c r="L1218" s="90">
        <f>IF(K1218/1024 &gt;1,K1218/1024," ")</f>
        <v>1565767.3544921875</v>
      </c>
      <c r="M1218" s="90">
        <f>IF(K1218/1048576 &gt;1,K1218/1048576," ")</f>
        <v>1529.0696821212769</v>
      </c>
      <c r="N1218" s="91">
        <f>IF(K1218&gt;999999999,K1218/1073741824," ")</f>
        <v>1.4932321114465594</v>
      </c>
      <c r="O1218" s="194" t="s">
        <v>19800</v>
      </c>
      <c r="P1218" s="197" t="s">
        <v>19801</v>
      </c>
    </row>
    <row r="1219" spans="2:16" ht="20.100000000000001" customHeight="1" x14ac:dyDescent="0.3">
      <c r="B1219" s="101">
        <v>1209</v>
      </c>
      <c r="C1219" s="111" t="s">
        <v>35399</v>
      </c>
      <c r="D1219" s="168" t="s">
        <v>5834</v>
      </c>
      <c r="E1219" s="36" t="s">
        <v>11475</v>
      </c>
      <c r="F1219" s="99">
        <v>6.1</v>
      </c>
      <c r="G1219" s="99" t="s">
        <v>704</v>
      </c>
      <c r="H1219" s="105" t="s">
        <v>5871</v>
      </c>
      <c r="I1219" s="101">
        <v>1972</v>
      </c>
      <c r="J1219" s="101"/>
      <c r="K1219" s="90">
        <v>3790079959</v>
      </c>
      <c r="L1219" s="90">
        <f>IF(K1219/1024 &gt;1,K1219/1024," ")</f>
        <v>3701249.9599609375</v>
      </c>
      <c r="M1219" s="90">
        <f>IF(K1219/1048576 &gt;1,K1219/1048576," ")</f>
        <v>3614.501914024353</v>
      </c>
      <c r="N1219" s="91">
        <f>IF(K1219&gt;999999999,K1219/1073741824," ")</f>
        <v>3.5297870254144073</v>
      </c>
      <c r="O1219" s="199" t="s">
        <v>17727</v>
      </c>
      <c r="P1219" s="197" t="s">
        <v>19802</v>
      </c>
    </row>
    <row r="1220" spans="2:16" ht="20.100000000000001" customHeight="1" x14ac:dyDescent="0.3">
      <c r="B1220" s="101">
        <v>1210</v>
      </c>
      <c r="C1220" s="109" t="s">
        <v>35401</v>
      </c>
      <c r="D1220" s="159" t="s">
        <v>1696</v>
      </c>
      <c r="E1220" s="36" t="s">
        <v>11477</v>
      </c>
      <c r="F1220" s="104">
        <v>8.1999999999999993</v>
      </c>
      <c r="G1220" s="101" t="s">
        <v>704</v>
      </c>
      <c r="H1220" s="101" t="s">
        <v>3740</v>
      </c>
      <c r="I1220" s="94">
        <v>1954</v>
      </c>
      <c r="J1220" s="94"/>
      <c r="K1220" s="90">
        <v>4137780190</v>
      </c>
      <c r="L1220" s="90">
        <f>IF(K1220/1024 &gt;1,K1220/1024," ")</f>
        <v>4040800.966796875</v>
      </c>
      <c r="M1220" s="90">
        <f>IF(K1220/1048576 &gt;1,K1220/1048576," ")</f>
        <v>3946.0946941375732</v>
      </c>
      <c r="N1220" s="91">
        <f>IF(K1220&gt;999999999,K1220/1073741824," ")</f>
        <v>3.8536080997437239</v>
      </c>
      <c r="O1220" s="194" t="s">
        <v>19805</v>
      </c>
      <c r="P1220" s="197" t="s">
        <v>19806</v>
      </c>
    </row>
    <row r="1221" spans="2:16" ht="20.100000000000001" customHeight="1" x14ac:dyDescent="0.3">
      <c r="B1221" s="101">
        <v>1211</v>
      </c>
      <c r="C1221" s="7" t="s">
        <v>42879</v>
      </c>
      <c r="D1221" s="263" t="s">
        <v>42876</v>
      </c>
      <c r="E1221" s="36" t="s">
        <v>42877</v>
      </c>
      <c r="F1221" s="49">
        <v>5.9</v>
      </c>
      <c r="G1221" s="13" t="s">
        <v>704</v>
      </c>
      <c r="H1221" s="13" t="s">
        <v>3756</v>
      </c>
      <c r="I1221" s="9">
        <v>2022</v>
      </c>
      <c r="J1221" s="9"/>
      <c r="K1221" s="45">
        <v>5334859776</v>
      </c>
      <c r="L1221" s="90">
        <f>IF(K1221/1024 &gt;1,K1221/1024," ")</f>
        <v>5209824</v>
      </c>
      <c r="M1221" s="90">
        <f>IF(K1221/1048576 &gt;1,K1221/1048576," ")</f>
        <v>5087.71875</v>
      </c>
      <c r="N1221" s="91">
        <f>IF(K1221&gt;999999999,K1221/1073741824," ")</f>
        <v>4.968475341796875</v>
      </c>
      <c r="O1221" s="194" t="s">
        <v>24530</v>
      </c>
      <c r="P1221" s="197" t="s">
        <v>42878</v>
      </c>
    </row>
    <row r="1222" spans="2:16" ht="20.100000000000001" customHeight="1" x14ac:dyDescent="0.3">
      <c r="B1222" s="101">
        <v>1212</v>
      </c>
      <c r="C1222" s="12" t="s">
        <v>40722</v>
      </c>
      <c r="D1222" s="160" t="s">
        <v>780</v>
      </c>
      <c r="E1222" s="36" t="s">
        <v>15607</v>
      </c>
      <c r="F1222" s="104">
        <v>5</v>
      </c>
      <c r="G1222" s="94"/>
      <c r="H1222" s="94" t="s">
        <v>4157</v>
      </c>
      <c r="I1222" s="101">
        <v>1985</v>
      </c>
      <c r="J1222" s="101"/>
      <c r="K1222" s="90">
        <v>965916672</v>
      </c>
      <c r="L1222" s="90">
        <f>IF(K1222/1024 &gt;1,K1222/1024," ")</f>
        <v>943278</v>
      </c>
      <c r="M1222" s="90">
        <f>IF(K1222/1048576 &gt;1,K1222/1048576," ")</f>
        <v>921.169921875</v>
      </c>
      <c r="N1222" s="91" t="str">
        <f>IF(K1222&gt;999999999,K1222/1073741824," ")</f>
        <v xml:space="preserve"> </v>
      </c>
      <c r="O1222" s="194" t="s">
        <v>21027</v>
      </c>
      <c r="P1222" s="197" t="s">
        <v>26780</v>
      </c>
    </row>
    <row r="1223" spans="2:16" ht="20.100000000000001" customHeight="1" x14ac:dyDescent="0.3">
      <c r="B1223" s="101">
        <v>1213</v>
      </c>
      <c r="C1223" s="119" t="s">
        <v>7135</v>
      </c>
      <c r="D1223" s="161" t="s">
        <v>7134</v>
      </c>
      <c r="E1223" s="36" t="s">
        <v>11478</v>
      </c>
      <c r="F1223" s="99">
        <v>5.2</v>
      </c>
      <c r="G1223" s="99" t="s">
        <v>704</v>
      </c>
      <c r="H1223" s="105" t="s">
        <v>5878</v>
      </c>
      <c r="I1223" s="101">
        <v>2016</v>
      </c>
      <c r="J1223" s="101"/>
      <c r="K1223" s="90">
        <v>4352019952</v>
      </c>
      <c r="L1223" s="90">
        <f>IF(K1223/1024 &gt;1,K1223/1024," ")</f>
        <v>4250019.484375</v>
      </c>
      <c r="M1223" s="90">
        <f>IF(K1223/1048576 &gt;1,K1223/1048576," ")</f>
        <v>4150.4096527099609</v>
      </c>
      <c r="N1223" s="91">
        <f>IF(K1223&gt;999999999,K1223/1073741824," ")</f>
        <v>4.0531344264745712</v>
      </c>
      <c r="O1223" s="194" t="s">
        <v>19807</v>
      </c>
      <c r="P1223" s="197" t="s">
        <v>19808</v>
      </c>
    </row>
    <row r="1224" spans="2:16" ht="20.100000000000001" customHeight="1" x14ac:dyDescent="0.3">
      <c r="B1224" s="101">
        <v>1214</v>
      </c>
      <c r="C1224" s="109" t="s">
        <v>35403</v>
      </c>
      <c r="D1224" s="160" t="s">
        <v>1284</v>
      </c>
      <c r="E1224" s="36" t="s">
        <v>11480</v>
      </c>
      <c r="F1224" s="104">
        <v>6.5</v>
      </c>
      <c r="G1224" s="94" t="s">
        <v>704</v>
      </c>
      <c r="H1224" s="94" t="s">
        <v>3756</v>
      </c>
      <c r="I1224" s="101">
        <v>2008</v>
      </c>
      <c r="J1224" s="101"/>
      <c r="K1224" s="90">
        <v>4145284260</v>
      </c>
      <c r="L1224" s="90">
        <f>IF(K1224/1024 &gt;1,K1224/1024," ")</f>
        <v>4048129.16015625</v>
      </c>
      <c r="M1224" s="90">
        <f>IF(K1224/1048576 &gt;1,K1224/1048576," ")</f>
        <v>3953.2511329650879</v>
      </c>
      <c r="N1224" s="91">
        <f>IF(K1224&gt;999999999,K1224/1073741824," ")</f>
        <v>3.8605968095362186</v>
      </c>
      <c r="O1224" s="194" t="s">
        <v>19811</v>
      </c>
      <c r="P1224" s="197" t="s">
        <v>19812</v>
      </c>
    </row>
    <row r="1225" spans="2:16" ht="20.100000000000001" customHeight="1" x14ac:dyDescent="0.3">
      <c r="B1225" s="101">
        <v>1215</v>
      </c>
      <c r="C1225" s="109" t="s">
        <v>35404</v>
      </c>
      <c r="D1225" s="159" t="s">
        <v>3521</v>
      </c>
      <c r="E1225" s="36" t="s">
        <v>11481</v>
      </c>
      <c r="F1225" s="104">
        <v>5.5</v>
      </c>
      <c r="G1225" s="101" t="s">
        <v>704</v>
      </c>
      <c r="H1225" s="101" t="s">
        <v>3744</v>
      </c>
      <c r="I1225" s="101">
        <v>2012</v>
      </c>
      <c r="J1225" s="101"/>
      <c r="K1225" s="90">
        <v>5348539214</v>
      </c>
      <c r="L1225" s="90">
        <f>IF(K1225/1024 &gt;1,K1225/1024," ")</f>
        <v>5223182.826171875</v>
      </c>
      <c r="M1225" s="90">
        <f>IF(K1225/1048576 &gt;1,K1225/1048576," ")</f>
        <v>5100.7644786834717</v>
      </c>
      <c r="N1225" s="91">
        <f>IF(K1225&gt;999999999,K1225/1073741824," ")</f>
        <v>4.9812153112143278</v>
      </c>
      <c r="O1225" s="194" t="s">
        <v>19813</v>
      </c>
      <c r="P1225" s="197" t="s">
        <v>19814</v>
      </c>
    </row>
    <row r="1226" spans="2:16" ht="20.100000000000001" customHeight="1" x14ac:dyDescent="0.3">
      <c r="B1226" s="101">
        <v>1216</v>
      </c>
      <c r="C1226" s="12" t="s">
        <v>35057</v>
      </c>
      <c r="D1226" s="159" t="s">
        <v>1974</v>
      </c>
      <c r="E1226" s="36" t="s">
        <v>11482</v>
      </c>
      <c r="F1226" s="104">
        <v>4.3</v>
      </c>
      <c r="G1226" s="94"/>
      <c r="H1226" s="94" t="s">
        <v>3738</v>
      </c>
      <c r="I1226" s="94">
        <v>2008</v>
      </c>
      <c r="J1226" s="94"/>
      <c r="K1226" s="108">
        <v>1530081280</v>
      </c>
      <c r="L1226" s="90">
        <f>IF(K1226/1024 &gt;1,K1226/1024," ")</f>
        <v>1494220</v>
      </c>
      <c r="M1226" s="90">
        <f>IF(K1226/1048576 &gt;1,K1226/1048576," ")</f>
        <v>1459.19921875</v>
      </c>
      <c r="N1226" s="91">
        <f>IF(K1226&gt;999999999,K1226/1073741824," ")</f>
        <v>1.4249992370605469</v>
      </c>
      <c r="O1226" s="194" t="s">
        <v>17773</v>
      </c>
      <c r="P1226" s="197" t="s">
        <v>19815</v>
      </c>
    </row>
    <row r="1227" spans="2:16" ht="20.100000000000001" customHeight="1" x14ac:dyDescent="0.3">
      <c r="B1227" s="101">
        <v>1217</v>
      </c>
      <c r="C1227" s="7" t="s">
        <v>35405</v>
      </c>
      <c r="D1227" s="157" t="s">
        <v>8389</v>
      </c>
      <c r="E1227" s="36" t="s">
        <v>11483</v>
      </c>
      <c r="F1227" s="81">
        <v>5.5</v>
      </c>
      <c r="G1227" s="13" t="s">
        <v>704</v>
      </c>
      <c r="H1227" s="13" t="s">
        <v>5892</v>
      </c>
      <c r="I1227" s="79">
        <v>2018</v>
      </c>
      <c r="J1227" s="79"/>
      <c r="K1227" s="73">
        <v>4615761920</v>
      </c>
      <c r="L1227" s="90">
        <f>IF(K1227/1024 &gt;1,K1227/1024," ")</f>
        <v>4507580</v>
      </c>
      <c r="M1227" s="90">
        <f>IF(K1227/1048576 &gt;1,K1227/1048576," ")</f>
        <v>4401.93359375</v>
      </c>
      <c r="N1227" s="91">
        <f>IF(K1227&gt;999999999,K1227/1073741824," ")</f>
        <v>4.2987632751464844</v>
      </c>
      <c r="O1227" s="194" t="s">
        <v>19816</v>
      </c>
      <c r="P1227" s="197" t="s">
        <v>19817</v>
      </c>
    </row>
    <row r="1228" spans="2:16" ht="20.100000000000001" customHeight="1" x14ac:dyDescent="0.3">
      <c r="B1228" s="101">
        <v>1218</v>
      </c>
      <c r="C1228" s="109" t="s">
        <v>35406</v>
      </c>
      <c r="D1228" s="160" t="s">
        <v>4607</v>
      </c>
      <c r="E1228" s="254" t="s">
        <v>11484</v>
      </c>
      <c r="F1228" s="104">
        <v>5.8</v>
      </c>
      <c r="G1228" s="101"/>
      <c r="H1228" s="101" t="s">
        <v>3756</v>
      </c>
      <c r="I1228" s="101">
        <v>2013</v>
      </c>
      <c r="J1228" s="101"/>
      <c r="K1228" s="90">
        <v>4224557676</v>
      </c>
      <c r="L1228" s="90">
        <f>IF(K1228/1024 &gt;1,K1228/1024," ")</f>
        <v>4125544.60546875</v>
      </c>
      <c r="M1228" s="90">
        <f>IF(K1228/1048576 &gt;1,K1228/1048576," ")</f>
        <v>4028.8521537780762</v>
      </c>
      <c r="N1228" s="91">
        <f>IF(K1228&gt;999999999,K1228/1073741824," ")</f>
        <v>3.9344259314239025</v>
      </c>
      <c r="O1228" s="194" t="s">
        <v>19818</v>
      </c>
      <c r="P1228" s="197" t="s">
        <v>19819</v>
      </c>
    </row>
    <row r="1229" spans="2:16" ht="20.100000000000001" customHeight="1" x14ac:dyDescent="0.3">
      <c r="B1229" s="101">
        <v>1219</v>
      </c>
      <c r="C1229" s="7" t="s">
        <v>35058</v>
      </c>
      <c r="D1229" s="159" t="s">
        <v>1975</v>
      </c>
      <c r="E1229" s="254" t="s">
        <v>11485</v>
      </c>
      <c r="F1229" s="104">
        <v>4</v>
      </c>
      <c r="G1229" s="94"/>
      <c r="H1229" s="94" t="s">
        <v>3750</v>
      </c>
      <c r="I1229" s="101">
        <v>2008</v>
      </c>
      <c r="J1229" s="101"/>
      <c r="K1229" s="90">
        <v>2296157528</v>
      </c>
      <c r="L1229" s="90">
        <f>IF(K1229/1024 &gt;1,K1229/1024," ")</f>
        <v>2242341.3359375</v>
      </c>
      <c r="M1229" s="90">
        <f>IF(K1229/1048576 &gt;1,K1229/1048576," ")</f>
        <v>2189.7864608764648</v>
      </c>
      <c r="N1229" s="91">
        <f>IF(K1229&gt;999999999,K1229/1073741824," ")</f>
        <v>2.1384633406996727</v>
      </c>
      <c r="O1229" s="194" t="s">
        <v>19820</v>
      </c>
      <c r="P1229" s="197" t="s">
        <v>19821</v>
      </c>
    </row>
    <row r="1230" spans="2:16" ht="20.100000000000001" customHeight="1" x14ac:dyDescent="0.3">
      <c r="B1230" s="101">
        <v>1220</v>
      </c>
      <c r="C1230" s="111" t="s">
        <v>35407</v>
      </c>
      <c r="D1230" s="161" t="s">
        <v>6962</v>
      </c>
      <c r="E1230" s="36" t="s">
        <v>11486</v>
      </c>
      <c r="F1230" s="99">
        <v>6.2</v>
      </c>
      <c r="G1230" s="99"/>
      <c r="H1230" s="105" t="s">
        <v>5892</v>
      </c>
      <c r="I1230" s="101">
        <v>1993</v>
      </c>
      <c r="J1230" s="101"/>
      <c r="K1230" s="90">
        <v>4698847199</v>
      </c>
      <c r="L1230" s="90">
        <f>IF(K1230/1024 &gt;1,K1230/1024," ")</f>
        <v>4588717.9677734375</v>
      </c>
      <c r="M1230" s="90">
        <f>IF(K1230/1048576 &gt;1,K1230/1048576," ")</f>
        <v>4481.1698904037476</v>
      </c>
      <c r="N1230" s="91">
        <f>IF(K1230&gt;999999999,K1230/1073741824," ")</f>
        <v>4.3761424710974097</v>
      </c>
      <c r="O1230" s="194" t="s">
        <v>19822</v>
      </c>
      <c r="P1230" s="197" t="s">
        <v>19823</v>
      </c>
    </row>
    <row r="1231" spans="2:16" ht="20.100000000000001" customHeight="1" x14ac:dyDescent="0.3">
      <c r="B1231" s="101">
        <v>1221</v>
      </c>
      <c r="C1231" s="102" t="s">
        <v>35408</v>
      </c>
      <c r="D1231" s="159" t="s">
        <v>3686</v>
      </c>
      <c r="E1231" s="36" t="s">
        <v>11487</v>
      </c>
      <c r="F1231" s="104">
        <v>6.6</v>
      </c>
      <c r="G1231" s="101" t="s">
        <v>704</v>
      </c>
      <c r="H1231" s="101" t="s">
        <v>3744</v>
      </c>
      <c r="I1231" s="101">
        <v>2012</v>
      </c>
      <c r="J1231" s="101"/>
      <c r="K1231" s="90">
        <v>5149865483</v>
      </c>
      <c r="L1231" s="90">
        <f>IF(K1231/1024 &gt;1,K1231/1024," ")</f>
        <v>5029165.5107421875</v>
      </c>
      <c r="M1231" s="90">
        <f>IF(K1231/1048576 &gt;1,K1231/1048576," ")</f>
        <v>4911.2944440841675</v>
      </c>
      <c r="N1231" s="91">
        <f>IF(K1231&gt;999999999,K1231/1073741824," ")</f>
        <v>4.7961859805509448</v>
      </c>
      <c r="O1231" s="194" t="s">
        <v>19824</v>
      </c>
      <c r="P1231" s="197" t="s">
        <v>19825</v>
      </c>
    </row>
    <row r="1232" spans="2:16" ht="20.100000000000001" customHeight="1" x14ac:dyDescent="0.3">
      <c r="B1232" s="101">
        <v>1222</v>
      </c>
      <c r="C1232" s="112" t="s">
        <v>35409</v>
      </c>
      <c r="D1232" s="168" t="s">
        <v>7532</v>
      </c>
      <c r="E1232" s="254" t="s">
        <v>11488</v>
      </c>
      <c r="F1232" s="99">
        <v>6.6</v>
      </c>
      <c r="G1232" s="99"/>
      <c r="H1232" s="105" t="s">
        <v>5878</v>
      </c>
      <c r="I1232" s="101">
        <v>2016</v>
      </c>
      <c r="J1232" s="112"/>
      <c r="K1232" s="90">
        <v>4353841983</v>
      </c>
      <c r="L1232" s="90">
        <f>IF(K1232/1024 &gt;1,K1232/1024," ")</f>
        <v>4251798.8115234375</v>
      </c>
      <c r="M1232" s="90">
        <f>IF(K1232/1048576 &gt;1,K1232/1048576," ")</f>
        <v>4152.1472768783569</v>
      </c>
      <c r="N1232" s="91">
        <f>IF(K1232&gt;999999999,K1232/1073741824," ")</f>
        <v>4.0548313250765204</v>
      </c>
      <c r="O1232" s="194" t="s">
        <v>19826</v>
      </c>
      <c r="P1232" s="197" t="s">
        <v>19827</v>
      </c>
    </row>
    <row r="1233" spans="2:16" ht="20.100000000000001" customHeight="1" x14ac:dyDescent="0.3">
      <c r="B1233" s="101">
        <v>1223</v>
      </c>
      <c r="C1233" s="109" t="s">
        <v>35410</v>
      </c>
      <c r="D1233" s="160" t="s">
        <v>487</v>
      </c>
      <c r="E1233" s="36" t="s">
        <v>11489</v>
      </c>
      <c r="F1233" s="104">
        <v>5.5</v>
      </c>
      <c r="G1233" s="99" t="s">
        <v>704</v>
      </c>
      <c r="H1233" s="101" t="s">
        <v>5871</v>
      </c>
      <c r="I1233" s="101">
        <v>2003</v>
      </c>
      <c r="J1233" s="101"/>
      <c r="K1233" s="90">
        <v>2537452334</v>
      </c>
      <c r="L1233" s="90">
        <f>IF(K1233/1024 &gt;1,K1233/1024," ")</f>
        <v>2477980.794921875</v>
      </c>
      <c r="M1233" s="90">
        <f>IF(K1233/1048576 &gt;1,K1233/1048576," ")</f>
        <v>2419.9031200408936</v>
      </c>
      <c r="N1233" s="91">
        <f>IF(K1233&gt;999999999,K1233/1073741824," ")</f>
        <v>2.3631866406649351</v>
      </c>
      <c r="O1233" s="194" t="s">
        <v>19828</v>
      </c>
      <c r="P1233" s="197" t="s">
        <v>19829</v>
      </c>
    </row>
    <row r="1234" spans="2:16" ht="20.100000000000001" customHeight="1" x14ac:dyDescent="0.3">
      <c r="B1234" s="101">
        <v>1224</v>
      </c>
      <c r="C1234" s="102" t="s">
        <v>35411</v>
      </c>
      <c r="D1234" s="159" t="s">
        <v>4673</v>
      </c>
      <c r="E1234" s="36" t="s">
        <v>11490</v>
      </c>
      <c r="F1234" s="104">
        <v>5.9</v>
      </c>
      <c r="G1234" s="101" t="s">
        <v>704</v>
      </c>
      <c r="H1234" s="101" t="s">
        <v>3756</v>
      </c>
      <c r="I1234" s="101">
        <v>1999</v>
      </c>
      <c r="J1234" s="101"/>
      <c r="K1234" s="90">
        <v>4687202492</v>
      </c>
      <c r="L1234" s="90">
        <f>IF(K1234/1024 &gt;1,K1234/1024," ")</f>
        <v>4577346.18359375</v>
      </c>
      <c r="M1234" s="90">
        <f>IF(K1234/1048576 &gt;1,K1234/1048576," ")</f>
        <v>4470.0646324157715</v>
      </c>
      <c r="N1234" s="91">
        <f>IF(K1234&gt;999999999,K1234/1073741824," ")</f>
        <v>4.3652974925935268</v>
      </c>
      <c r="O1234" s="194" t="s">
        <v>17625</v>
      </c>
      <c r="P1234" s="197" t="s">
        <v>19830</v>
      </c>
    </row>
    <row r="1235" spans="2:16" ht="20.100000000000001" customHeight="1" x14ac:dyDescent="0.3">
      <c r="B1235" s="101">
        <v>1225</v>
      </c>
      <c r="C1235" s="29" t="s">
        <v>35412</v>
      </c>
      <c r="D1235" s="177" t="s">
        <v>32374</v>
      </c>
      <c r="E1235" s="36" t="s">
        <v>32375</v>
      </c>
      <c r="F1235" s="131">
        <v>6.6</v>
      </c>
      <c r="G1235" s="13" t="s">
        <v>704</v>
      </c>
      <c r="H1235" s="13" t="s">
        <v>3740</v>
      </c>
      <c r="I1235" s="133">
        <v>2021</v>
      </c>
      <c r="J1235" s="140"/>
      <c r="K1235" s="73">
        <v>5984956416</v>
      </c>
      <c r="L1235" s="90">
        <f>IF(K1235/1024 &gt;1,K1235/1024," ")</f>
        <v>5844684</v>
      </c>
      <c r="M1235" s="90">
        <f>IF(K1235/1048576 &gt;1,K1235/1048576," ")</f>
        <v>5707.69921875</v>
      </c>
      <c r="N1235" s="91">
        <f>IF(K1235&gt;999999999,K1235/1073741824," ")</f>
        <v>5.5739250183105469</v>
      </c>
      <c r="O1235" s="223" t="s">
        <v>32376</v>
      </c>
      <c r="P1235" s="198" t="s">
        <v>32377</v>
      </c>
    </row>
    <row r="1236" spans="2:16" ht="20.100000000000001" customHeight="1" x14ac:dyDescent="0.3">
      <c r="B1236" s="101">
        <v>1226</v>
      </c>
      <c r="C1236" s="12" t="s">
        <v>42560</v>
      </c>
      <c r="D1236" s="160" t="s">
        <v>1976</v>
      </c>
      <c r="E1236" s="254" t="s">
        <v>11491</v>
      </c>
      <c r="F1236" s="104">
        <v>4.7</v>
      </c>
      <c r="G1236" s="94"/>
      <c r="H1236" s="94" t="s">
        <v>3738</v>
      </c>
      <c r="I1236" s="101">
        <v>2006</v>
      </c>
      <c r="J1236" s="101"/>
      <c r="K1236" s="90">
        <v>1471531008</v>
      </c>
      <c r="L1236" s="90">
        <f>IF(K1236/1024 &gt;1,K1236/1024," ")</f>
        <v>1437042</v>
      </c>
      <c r="M1236" s="90">
        <f>IF(K1236/1048576 &gt;1,K1236/1048576," ")</f>
        <v>1403.361328125</v>
      </c>
      <c r="N1236" s="91">
        <f>IF(K1236&gt;999999999,K1236/1073741824," ")</f>
        <v>1.3704700469970703</v>
      </c>
      <c r="O1236" s="194" t="s">
        <v>19831</v>
      </c>
      <c r="P1236" s="197" t="s">
        <v>19832</v>
      </c>
    </row>
    <row r="1237" spans="2:16" ht="20.100000000000001" customHeight="1" x14ac:dyDescent="0.3">
      <c r="B1237" s="101">
        <v>1227</v>
      </c>
      <c r="C1237" s="109" t="s">
        <v>35413</v>
      </c>
      <c r="D1237" s="159" t="s">
        <v>3554</v>
      </c>
      <c r="E1237" s="36" t="s">
        <v>11492</v>
      </c>
      <c r="F1237" s="104">
        <v>5</v>
      </c>
      <c r="G1237" s="101" t="s">
        <v>704</v>
      </c>
      <c r="H1237" s="101" t="s">
        <v>3744</v>
      </c>
      <c r="I1237" s="101">
        <v>2013</v>
      </c>
      <c r="J1237" s="101"/>
      <c r="K1237" s="90">
        <v>4471904546</v>
      </c>
      <c r="L1237" s="90">
        <f>IF(K1237/1024 &gt;1,K1237/1024," ")</f>
        <v>4367094.283203125</v>
      </c>
      <c r="M1237" s="90">
        <f>IF(K1237/1048576 &gt;1,K1237/1048576," ")</f>
        <v>4264.7405109405518</v>
      </c>
      <c r="N1237" s="91">
        <f>IF(K1237&gt;999999999,K1237/1073741824," ")</f>
        <v>4.1647856552153826</v>
      </c>
      <c r="O1237" s="194" t="s">
        <v>19833</v>
      </c>
      <c r="P1237" s="197" t="s">
        <v>19834</v>
      </c>
    </row>
    <row r="1238" spans="2:16" ht="20.100000000000001" customHeight="1" x14ac:dyDescent="0.3">
      <c r="B1238" s="101">
        <v>1228</v>
      </c>
      <c r="C1238" s="20" t="s">
        <v>35414</v>
      </c>
      <c r="D1238" s="177" t="s">
        <v>32790</v>
      </c>
      <c r="E1238" s="36" t="s">
        <v>32791</v>
      </c>
      <c r="F1238" s="49">
        <v>5.3</v>
      </c>
      <c r="G1238" s="13" t="s">
        <v>704</v>
      </c>
      <c r="H1238" s="13" t="s">
        <v>3744</v>
      </c>
      <c r="I1238" s="9">
        <v>2021</v>
      </c>
      <c r="J1238" s="9"/>
      <c r="K1238" s="45">
        <v>4584792064</v>
      </c>
      <c r="L1238" s="90">
        <f>IF(K1238/1024 &gt;1,K1238/1024," ")</f>
        <v>4477336</v>
      </c>
      <c r="M1238" s="90">
        <f>IF(K1238/1048576 &gt;1,K1238/1048576," ")</f>
        <v>4372.3984375</v>
      </c>
      <c r="N1238" s="91">
        <f>IF(K1238&gt;999999999,K1238/1073741824," ")</f>
        <v>4.2699203491210938</v>
      </c>
      <c r="O1238" s="194" t="s">
        <v>32792</v>
      </c>
      <c r="P1238" s="197" t="s">
        <v>32793</v>
      </c>
    </row>
    <row r="1239" spans="2:16" ht="20.100000000000001" customHeight="1" x14ac:dyDescent="0.3">
      <c r="B1239" s="101">
        <v>1229</v>
      </c>
      <c r="C1239" s="103" t="s">
        <v>35415</v>
      </c>
      <c r="D1239" s="159" t="s">
        <v>3848</v>
      </c>
      <c r="E1239" s="36" t="s">
        <v>11493</v>
      </c>
      <c r="F1239" s="104">
        <v>5</v>
      </c>
      <c r="G1239" s="101" t="s">
        <v>704</v>
      </c>
      <c r="H1239" s="101" t="s">
        <v>3764</v>
      </c>
      <c r="I1239" s="101">
        <v>2005</v>
      </c>
      <c r="J1239" s="101"/>
      <c r="K1239" s="90">
        <v>2150881344</v>
      </c>
      <c r="L1239" s="90">
        <f>IF(K1239/1024 &gt;1,K1239/1024," ")</f>
        <v>2100470.0625</v>
      </c>
      <c r="M1239" s="90">
        <f>IF(K1239/1048576 &gt;1,K1239/1048576," ")</f>
        <v>2051.2402954101563</v>
      </c>
      <c r="N1239" s="91">
        <f>IF(K1239&gt;999999999,K1239/1073741824," ")</f>
        <v>2.0031643509864807</v>
      </c>
      <c r="O1239" s="194" t="s">
        <v>19835</v>
      </c>
      <c r="P1239" s="197" t="s">
        <v>19836</v>
      </c>
    </row>
    <row r="1240" spans="2:16" ht="20.100000000000001" customHeight="1" x14ac:dyDescent="0.3">
      <c r="B1240" s="101">
        <v>1230</v>
      </c>
      <c r="C1240" s="12" t="s">
        <v>42561</v>
      </c>
      <c r="D1240" s="160" t="s">
        <v>400</v>
      </c>
      <c r="E1240" s="36" t="s">
        <v>11494</v>
      </c>
      <c r="F1240" s="104">
        <v>5.5</v>
      </c>
      <c r="G1240" s="101" t="s">
        <v>704</v>
      </c>
      <c r="H1240" s="101" t="s">
        <v>3744</v>
      </c>
      <c r="I1240" s="101">
        <v>1995</v>
      </c>
      <c r="J1240" s="101"/>
      <c r="K1240" s="90">
        <v>5092224643</v>
      </c>
      <c r="L1240" s="90">
        <f>IF(K1240/1024 &gt;1,K1240/1024," ")</f>
        <v>4972875.6279296875</v>
      </c>
      <c r="M1240" s="90">
        <f>IF(K1240/1048576 &gt;1,K1240/1048576," ")</f>
        <v>4856.3238554000854</v>
      </c>
      <c r="N1240" s="91">
        <f>IF(K1240&gt;999999999,K1240/1073741824," ")</f>
        <v>4.7425037650391459</v>
      </c>
      <c r="O1240" s="194" t="s">
        <v>19837</v>
      </c>
      <c r="P1240" s="197" t="s">
        <v>19838</v>
      </c>
    </row>
    <row r="1241" spans="2:16" ht="20.100000000000001" customHeight="1" x14ac:dyDescent="0.3">
      <c r="B1241" s="101">
        <v>1231</v>
      </c>
      <c r="C1241" s="112" t="s">
        <v>35416</v>
      </c>
      <c r="D1241" s="168" t="s">
        <v>6528</v>
      </c>
      <c r="E1241" s="36" t="s">
        <v>11495</v>
      </c>
      <c r="F1241" s="99">
        <v>6.8</v>
      </c>
      <c r="G1241" s="99" t="s">
        <v>704</v>
      </c>
      <c r="H1241" s="101" t="s">
        <v>6008</v>
      </c>
      <c r="I1241" s="101">
        <v>1962</v>
      </c>
      <c r="J1241" s="101"/>
      <c r="K1241" s="90">
        <v>3007543327</v>
      </c>
      <c r="L1241" s="90">
        <f>IF(K1241/1024 &gt;1,K1241/1024," ")</f>
        <v>2937054.0302734375</v>
      </c>
      <c r="M1241" s="90">
        <f>IF(K1241/1048576 &gt;1,K1241/1048576," ")</f>
        <v>2868.2168264389038</v>
      </c>
      <c r="N1241" s="91">
        <f>IF(K1241&gt;999999999,K1241/1073741824," ")</f>
        <v>2.800992994569242</v>
      </c>
      <c r="O1241" s="194" t="s">
        <v>17857</v>
      </c>
      <c r="P1241" s="197" t="s">
        <v>19839</v>
      </c>
    </row>
    <row r="1242" spans="2:16" ht="20.100000000000001" customHeight="1" x14ac:dyDescent="0.3">
      <c r="B1242" s="101">
        <v>1232</v>
      </c>
      <c r="C1242" s="48" t="s">
        <v>35417</v>
      </c>
      <c r="D1242" s="157" t="s">
        <v>9075</v>
      </c>
      <c r="E1242" s="36" t="s">
        <v>9174</v>
      </c>
      <c r="F1242" s="81">
        <v>6</v>
      </c>
      <c r="G1242" s="13" t="s">
        <v>704</v>
      </c>
      <c r="H1242" s="13" t="s">
        <v>3757</v>
      </c>
      <c r="I1242" s="79">
        <v>2018</v>
      </c>
      <c r="J1242" s="79"/>
      <c r="K1242" s="73">
        <v>4980154368</v>
      </c>
      <c r="L1242" s="90">
        <f>IF(K1242/1024 &gt;1,K1242/1024," ")</f>
        <v>4863432</v>
      </c>
      <c r="M1242" s="90">
        <f>IF(K1242/1048576 &gt;1,K1242/1048576," ")</f>
        <v>4749.4453125</v>
      </c>
      <c r="N1242" s="91">
        <f>IF(K1242&gt;999999999,K1242/1073741824," ")</f>
        <v>4.6381301879882813</v>
      </c>
      <c r="O1242" s="194" t="s">
        <v>31688</v>
      </c>
      <c r="P1242" s="197" t="s">
        <v>31612</v>
      </c>
    </row>
    <row r="1243" spans="2:16" ht="20.100000000000001" customHeight="1" x14ac:dyDescent="0.3">
      <c r="B1243" s="101">
        <v>1233</v>
      </c>
      <c r="C1243" s="103" t="s">
        <v>35418</v>
      </c>
      <c r="D1243" s="161" t="s">
        <v>6642</v>
      </c>
      <c r="E1243" s="36" t="s">
        <v>11497</v>
      </c>
      <c r="F1243" s="99">
        <v>4.7</v>
      </c>
      <c r="G1243" s="99" t="s">
        <v>704</v>
      </c>
      <c r="H1243" s="101" t="s">
        <v>5871</v>
      </c>
      <c r="I1243" s="101">
        <v>2016</v>
      </c>
      <c r="J1243" s="101"/>
      <c r="K1243" s="90">
        <v>4143044126</v>
      </c>
      <c r="L1243" s="90">
        <f>IF(K1243/1024 &gt;1,K1243/1024," ")</f>
        <v>4045941.529296875</v>
      </c>
      <c r="M1243" s="90">
        <f>IF(K1243/1048576 &gt;1,K1243/1048576," ")</f>
        <v>3951.1147747039795</v>
      </c>
      <c r="N1243" s="91">
        <f>IF(K1243&gt;999999999,K1243/1073741824," ")</f>
        <v>3.858510522171855</v>
      </c>
      <c r="O1243" s="194" t="s">
        <v>19840</v>
      </c>
      <c r="P1243" s="197" t="s">
        <v>19841</v>
      </c>
    </row>
    <row r="1244" spans="2:16" ht="20.100000000000001" customHeight="1" x14ac:dyDescent="0.3">
      <c r="B1244" s="101">
        <v>1234</v>
      </c>
      <c r="C1244" s="20" t="s">
        <v>35419</v>
      </c>
      <c r="D1244" s="157" t="s">
        <v>8225</v>
      </c>
      <c r="E1244" s="254" t="s">
        <v>11498</v>
      </c>
      <c r="F1244" s="81">
        <v>5.7</v>
      </c>
      <c r="G1244" s="13"/>
      <c r="H1244" s="13" t="s">
        <v>3937</v>
      </c>
      <c r="I1244" s="79">
        <v>2018</v>
      </c>
      <c r="J1244" s="79"/>
      <c r="K1244" s="73">
        <v>2554707968</v>
      </c>
      <c r="L1244" s="90">
        <f>IF(K1244/1024 &gt;1,K1244/1024," ")</f>
        <v>2494832</v>
      </c>
      <c r="M1244" s="90">
        <f>IF(K1244/1048576 &gt;1,K1244/1048576," ")</f>
        <v>2436.359375</v>
      </c>
      <c r="N1244" s="91">
        <f>IF(K1244&gt;999999999,K1244/1073741824," ")</f>
        <v>2.3792572021484375</v>
      </c>
      <c r="O1244" s="194" t="s">
        <v>18225</v>
      </c>
      <c r="P1244" s="197" t="s">
        <v>19842</v>
      </c>
    </row>
    <row r="1245" spans="2:16" ht="20.100000000000001" customHeight="1" x14ac:dyDescent="0.3">
      <c r="B1245" s="101">
        <v>1235</v>
      </c>
      <c r="C1245" s="109" t="s">
        <v>35420</v>
      </c>
      <c r="D1245" s="160" t="s">
        <v>5630</v>
      </c>
      <c r="E1245" s="36" t="s">
        <v>11499</v>
      </c>
      <c r="F1245" s="104">
        <v>6.7</v>
      </c>
      <c r="G1245" s="101" t="s">
        <v>704</v>
      </c>
      <c r="H1245" s="101" t="s">
        <v>3769</v>
      </c>
      <c r="I1245" s="101">
        <v>1973</v>
      </c>
      <c r="J1245" s="101"/>
      <c r="K1245" s="90">
        <v>2420436178</v>
      </c>
      <c r="L1245" s="90">
        <f>IF(K1244/1024 &gt;1,K1244/1024," ")</f>
        <v>2494832</v>
      </c>
      <c r="M1245" s="90">
        <f>IF(K1244/1048576 &gt;1,K1244/1048576," ")</f>
        <v>2436.359375</v>
      </c>
      <c r="N1245" s="91">
        <f>IF(K1244&gt;999999999,K1244/1073741824," ")</f>
        <v>2.3792572021484375</v>
      </c>
      <c r="O1245" s="194" t="s">
        <v>18421</v>
      </c>
      <c r="P1245" s="197" t="s">
        <v>31061</v>
      </c>
    </row>
    <row r="1246" spans="2:16" ht="20.100000000000001" customHeight="1" x14ac:dyDescent="0.3">
      <c r="B1246" s="101">
        <v>1236</v>
      </c>
      <c r="C1246" s="111" t="s">
        <v>35421</v>
      </c>
      <c r="D1246" s="161" t="s">
        <v>6050</v>
      </c>
      <c r="E1246" s="36" t="s">
        <v>11500</v>
      </c>
      <c r="F1246" s="99">
        <v>6.1</v>
      </c>
      <c r="G1246" s="99" t="s">
        <v>704</v>
      </c>
      <c r="H1246" s="101" t="s">
        <v>5892</v>
      </c>
      <c r="I1246" s="101">
        <v>1984</v>
      </c>
      <c r="J1246" s="101"/>
      <c r="K1246" s="90">
        <v>4432496858</v>
      </c>
      <c r="L1246" s="90">
        <f>IF(K1246/1024 &gt;1,K1246/1024," ")</f>
        <v>4328610.212890625</v>
      </c>
      <c r="M1246" s="90">
        <f>IF(K1246/1048576 &gt;1,K1246/1048576," ")</f>
        <v>4227.158411026001</v>
      </c>
      <c r="N1246" s="91">
        <f>IF(K1246&gt;999999999,K1246/1073741824," ")</f>
        <v>4.1280843857675791</v>
      </c>
      <c r="O1246" s="194" t="s">
        <v>19843</v>
      </c>
      <c r="P1246" s="197" t="s">
        <v>19844</v>
      </c>
    </row>
    <row r="1247" spans="2:16" ht="20.100000000000001" customHeight="1" x14ac:dyDescent="0.3">
      <c r="B1247" s="101">
        <v>1237</v>
      </c>
      <c r="C1247" s="12" t="s">
        <v>35059</v>
      </c>
      <c r="D1247" s="160" t="s">
        <v>624</v>
      </c>
      <c r="E1247" s="36" t="s">
        <v>11501</v>
      </c>
      <c r="F1247" s="104">
        <v>5</v>
      </c>
      <c r="G1247" s="94"/>
      <c r="H1247" s="94" t="s">
        <v>3920</v>
      </c>
      <c r="I1247" s="101">
        <v>2007</v>
      </c>
      <c r="J1247" s="101"/>
      <c r="K1247" s="90">
        <v>891774976</v>
      </c>
      <c r="L1247" s="90">
        <f>IF(K1247/1024 &gt;1,K1247/1024," ")</f>
        <v>870874</v>
      </c>
      <c r="M1247" s="90">
        <f>IF(K1247/1048576 &gt;1,K1247/1048576," ")</f>
        <v>850.462890625</v>
      </c>
      <c r="N1247" s="91" t="str">
        <f>IF(K1247&gt;999999999,K1247/1073741824," ")</f>
        <v xml:space="preserve"> </v>
      </c>
      <c r="O1247" s="194" t="s">
        <v>19619</v>
      </c>
      <c r="P1247" s="197" t="s">
        <v>19845</v>
      </c>
    </row>
    <row r="1248" spans="2:16" ht="20.100000000000001" customHeight="1" x14ac:dyDescent="0.3">
      <c r="B1248" s="101">
        <v>1238</v>
      </c>
      <c r="C1248" s="12" t="s">
        <v>35423</v>
      </c>
      <c r="D1248" s="160" t="s">
        <v>1977</v>
      </c>
      <c r="E1248" s="36" t="s">
        <v>11503</v>
      </c>
      <c r="F1248" s="104">
        <v>6</v>
      </c>
      <c r="G1248" s="94" t="s">
        <v>704</v>
      </c>
      <c r="H1248" s="94" t="s">
        <v>3741</v>
      </c>
      <c r="I1248" s="101">
        <v>2002</v>
      </c>
      <c r="J1248" s="116"/>
      <c r="K1248" s="90">
        <v>5541510013</v>
      </c>
      <c r="L1248" s="90">
        <f>IF(K1248/1024 &gt;1,K1248/1024," ")</f>
        <v>5411630.8720703125</v>
      </c>
      <c r="M1248" s="90">
        <f>IF(K1248/1048576 &gt;1,K1248/1048576," ")</f>
        <v>5284.7957735061646</v>
      </c>
      <c r="N1248" s="91">
        <f>IF(K1248&gt;999999999,K1248/1073741824," ")</f>
        <v>5.1609333725646138</v>
      </c>
      <c r="O1248" s="194" t="s">
        <v>19848</v>
      </c>
      <c r="P1248" s="197" t="s">
        <v>19849</v>
      </c>
    </row>
    <row r="1249" spans="2:16" ht="20.100000000000001" customHeight="1" x14ac:dyDescent="0.3">
      <c r="B1249" s="101">
        <v>1239</v>
      </c>
      <c r="C1249" s="109" t="s">
        <v>35422</v>
      </c>
      <c r="D1249" s="160" t="s">
        <v>488</v>
      </c>
      <c r="E1249" s="36" t="s">
        <v>11502</v>
      </c>
      <c r="F1249" s="104">
        <v>7</v>
      </c>
      <c r="G1249" s="13" t="s">
        <v>704</v>
      </c>
      <c r="H1249" s="13" t="s">
        <v>3740</v>
      </c>
      <c r="I1249" s="101">
        <v>1989</v>
      </c>
      <c r="J1249" s="101"/>
      <c r="K1249" s="73">
        <v>6546481152</v>
      </c>
      <c r="L1249" s="90">
        <f>IF(K1249/1024 &gt;1,K1249/1024," ")</f>
        <v>6393048</v>
      </c>
      <c r="M1249" s="90">
        <f>IF(K1249/1048576 &gt;1,K1249/1048576," ")</f>
        <v>6243.2109375</v>
      </c>
      <c r="N1249" s="91">
        <f>IF(K1249&gt;999999999,K1249/1073741824," ")</f>
        <v>6.0968856811523438</v>
      </c>
      <c r="O1249" s="194" t="s">
        <v>19846</v>
      </c>
      <c r="P1249" s="197" t="s">
        <v>19847</v>
      </c>
    </row>
    <row r="1250" spans="2:16" ht="20.100000000000001" customHeight="1" x14ac:dyDescent="0.3">
      <c r="B1250" s="101">
        <v>1240</v>
      </c>
      <c r="C1250" s="102" t="s">
        <v>35424</v>
      </c>
      <c r="D1250" s="168" t="s">
        <v>7104</v>
      </c>
      <c r="E1250" s="36" t="s">
        <v>11504</v>
      </c>
      <c r="F1250" s="99">
        <v>5.4</v>
      </c>
      <c r="G1250" s="99" t="s">
        <v>704</v>
      </c>
      <c r="H1250" s="105" t="s">
        <v>4081</v>
      </c>
      <c r="I1250" s="101">
        <v>1959</v>
      </c>
      <c r="J1250" s="116"/>
      <c r="K1250" s="90">
        <v>3192335461</v>
      </c>
      <c r="L1250" s="90">
        <f>IF(K1250/1024 &gt;1,K1250/1024," ")</f>
        <v>3117515.0986328125</v>
      </c>
      <c r="M1250" s="90">
        <f>IF(K1250/1048576 &gt;1,K1250/1048576," ")</f>
        <v>3044.448338508606</v>
      </c>
      <c r="N1250" s="91">
        <f>IF(K1250&gt;999999999,K1250/1073741824," ")</f>
        <v>2.9730940805748105</v>
      </c>
      <c r="O1250" s="194" t="s">
        <v>17917</v>
      </c>
      <c r="P1250" s="197" t="s">
        <v>19850</v>
      </c>
    </row>
    <row r="1251" spans="2:16" ht="20.100000000000001" customHeight="1" x14ac:dyDescent="0.3">
      <c r="B1251" s="101">
        <v>1241</v>
      </c>
      <c r="C1251" s="102" t="s">
        <v>35425</v>
      </c>
      <c r="D1251" s="159" t="s">
        <v>4780</v>
      </c>
      <c r="E1251" s="36" t="s">
        <v>11505</v>
      </c>
      <c r="F1251" s="104">
        <v>4.4000000000000004</v>
      </c>
      <c r="G1251" s="101" t="s">
        <v>704</v>
      </c>
      <c r="H1251" s="101" t="s">
        <v>3773</v>
      </c>
      <c r="I1251" s="101">
        <v>2006</v>
      </c>
      <c r="J1251" s="101"/>
      <c r="K1251" s="90">
        <v>3686999296</v>
      </c>
      <c r="L1251" s="90">
        <f>IF(K1251/1024 &gt;1,K1251/1024," ")</f>
        <v>3600585.25</v>
      </c>
      <c r="M1251" s="90">
        <f>IF(K1251/1048576 &gt;1,K1251/1048576," ")</f>
        <v>3516.196533203125</v>
      </c>
      <c r="N1251" s="91">
        <f>IF(K1251&gt;999999999,K1251/1073741824," ")</f>
        <v>3.4337856769561768</v>
      </c>
      <c r="O1251" s="194" t="s">
        <v>19851</v>
      </c>
      <c r="P1251" s="197" t="s">
        <v>19852</v>
      </c>
    </row>
    <row r="1252" spans="2:16" ht="20.100000000000001" customHeight="1" x14ac:dyDescent="0.3">
      <c r="B1252" s="101">
        <v>1242</v>
      </c>
      <c r="C1252" s="102" t="s">
        <v>35426</v>
      </c>
      <c r="D1252" s="159" t="s">
        <v>1694</v>
      </c>
      <c r="E1252" s="36" t="s">
        <v>11507</v>
      </c>
      <c r="F1252" s="104">
        <v>6.4</v>
      </c>
      <c r="G1252" s="101" t="s">
        <v>704</v>
      </c>
      <c r="H1252" s="101" t="s">
        <v>4158</v>
      </c>
      <c r="I1252" s="94">
        <v>2003</v>
      </c>
      <c r="J1252" s="94"/>
      <c r="K1252" s="108">
        <v>3162118672</v>
      </c>
      <c r="L1252" s="90">
        <f>IF(K1252/1024 &gt;1,K1252/1024," ")</f>
        <v>3088006.515625</v>
      </c>
      <c r="M1252" s="90">
        <f>IF(K1252/1048576 &gt;1,K1252/1048576," ")</f>
        <v>3015.6313629150391</v>
      </c>
      <c r="N1252" s="91">
        <f>IF(K1252&gt;999999999,K1252/1073741824," ")</f>
        <v>2.9449525028467178</v>
      </c>
      <c r="O1252" s="194" t="s">
        <v>17564</v>
      </c>
      <c r="P1252" s="197" t="s">
        <v>19855</v>
      </c>
    </row>
    <row r="1253" spans="2:16" ht="20.100000000000001" customHeight="1" x14ac:dyDescent="0.3">
      <c r="B1253" s="101">
        <v>1243</v>
      </c>
      <c r="C1253" s="102" t="s">
        <v>35427</v>
      </c>
      <c r="D1253" s="159" t="s">
        <v>5253</v>
      </c>
      <c r="E1253" s="36" t="s">
        <v>11508</v>
      </c>
      <c r="F1253" s="104">
        <v>6.5</v>
      </c>
      <c r="G1253" s="101" t="s">
        <v>704</v>
      </c>
      <c r="H1253" s="101" t="s">
        <v>3809</v>
      </c>
      <c r="I1253" s="101">
        <v>1954</v>
      </c>
      <c r="J1253" s="101"/>
      <c r="K1253" s="90">
        <v>3477612167</v>
      </c>
      <c r="L1253" s="90">
        <f>IF(K1253/1024 &gt;1,K1253/1024," ")</f>
        <v>3396105.6318359375</v>
      </c>
      <c r="M1253" s="90">
        <f>IF(K1253/1048576 &gt;1,K1253/1048576," ")</f>
        <v>3316.5094060897827</v>
      </c>
      <c r="N1253" s="91">
        <f>IF(K1253&gt;999999999,K1253/1073741824," ")</f>
        <v>3.2387787168845534</v>
      </c>
      <c r="O1253" s="194" t="s">
        <v>19856</v>
      </c>
      <c r="P1253" s="197" t="s">
        <v>19857</v>
      </c>
    </row>
    <row r="1254" spans="2:16" ht="20.100000000000001" customHeight="1" x14ac:dyDescent="0.3">
      <c r="B1254" s="101">
        <v>1244</v>
      </c>
      <c r="C1254" s="109" t="s">
        <v>35428</v>
      </c>
      <c r="D1254" s="159" t="s">
        <v>3020</v>
      </c>
      <c r="E1254" s="36" t="s">
        <v>11509</v>
      </c>
      <c r="F1254" s="104">
        <v>5.2</v>
      </c>
      <c r="G1254" s="101" t="s">
        <v>704</v>
      </c>
      <c r="H1254" s="101" t="s">
        <v>3764</v>
      </c>
      <c r="I1254" s="101">
        <v>2012</v>
      </c>
      <c r="J1254" s="101"/>
      <c r="K1254" s="90">
        <v>2594766121</v>
      </c>
      <c r="L1254" s="90">
        <f>IF(K1254/1024 &gt;1,K1254/1024," ")</f>
        <v>2533951.2900390625</v>
      </c>
      <c r="M1254" s="90">
        <f>IF(K1254/1048576 &gt;1,K1254/1048576," ")</f>
        <v>2474.561806678772</v>
      </c>
      <c r="N1254" s="91">
        <f>IF(K1254&gt;999999999,K1254/1073741824," ")</f>
        <v>2.4165642643347383</v>
      </c>
      <c r="O1254" s="194" t="s">
        <v>19858</v>
      </c>
      <c r="P1254" s="197" t="s">
        <v>19859</v>
      </c>
    </row>
    <row r="1255" spans="2:16" ht="20.100000000000001" customHeight="1" x14ac:dyDescent="0.3">
      <c r="B1255" s="101">
        <v>1245</v>
      </c>
      <c r="C1255" s="112" t="s">
        <v>35429</v>
      </c>
      <c r="D1255" s="161" t="s">
        <v>7215</v>
      </c>
      <c r="E1255" s="36" t="s">
        <v>11510</v>
      </c>
      <c r="F1255" s="99">
        <v>6.6</v>
      </c>
      <c r="G1255" s="99"/>
      <c r="H1255" s="105" t="s">
        <v>5892</v>
      </c>
      <c r="I1255" s="101">
        <v>2016</v>
      </c>
      <c r="J1255" s="101"/>
      <c r="K1255" s="90">
        <v>4921814517</v>
      </c>
      <c r="L1255" s="90">
        <f>IF(K1255/1024 &gt;1,K1255/1024," ")</f>
        <v>4806459.4892578125</v>
      </c>
      <c r="M1255" s="90">
        <f>IF(K1255/1048576 &gt;1,K1255/1048576," ")</f>
        <v>4693.8080949783325</v>
      </c>
      <c r="N1255" s="91">
        <f>IF(K1255&gt;999999999,K1255/1073741824," ")</f>
        <v>4.5837969677522779</v>
      </c>
      <c r="O1255" s="194" t="s">
        <v>19860</v>
      </c>
      <c r="P1255" s="197" t="s">
        <v>19861</v>
      </c>
    </row>
    <row r="1256" spans="2:16" ht="20.100000000000001" customHeight="1" x14ac:dyDescent="0.3">
      <c r="B1256" s="101">
        <v>1246</v>
      </c>
      <c r="C1256" s="102" t="s">
        <v>35430</v>
      </c>
      <c r="D1256" s="159" t="s">
        <v>4146</v>
      </c>
      <c r="E1256" s="36" t="s">
        <v>11496</v>
      </c>
      <c r="F1256" s="104">
        <v>6.1</v>
      </c>
      <c r="G1256" s="101" t="s">
        <v>704</v>
      </c>
      <c r="H1256" s="101" t="s">
        <v>3744</v>
      </c>
      <c r="I1256" s="101">
        <v>2013</v>
      </c>
      <c r="J1256" s="101"/>
      <c r="K1256" s="90">
        <v>4406709190</v>
      </c>
      <c r="L1256" s="90">
        <f>IF(K1256/1024 &gt;1,K1256/1024," ")</f>
        <v>4303426.943359375</v>
      </c>
      <c r="M1256" s="90">
        <f>IF(K1256/1048576 &gt;1,K1256/1048576," ")</f>
        <v>4202.5653743743896</v>
      </c>
      <c r="N1256" s="91">
        <f>IF(K1256&gt;999999999,K1256/1073741824," ")</f>
        <v>4.1040677484124899</v>
      </c>
      <c r="O1256" s="194" t="s">
        <v>19862</v>
      </c>
      <c r="P1256" s="201" t="s">
        <v>18462</v>
      </c>
    </row>
    <row r="1257" spans="2:16" ht="20.100000000000001" customHeight="1" x14ac:dyDescent="0.3">
      <c r="B1257" s="101">
        <v>1247</v>
      </c>
      <c r="C1257" s="7" t="s">
        <v>34315</v>
      </c>
      <c r="D1257" s="159" t="s">
        <v>5820</v>
      </c>
      <c r="E1257" s="36" t="s">
        <v>9303</v>
      </c>
      <c r="F1257" s="104">
        <v>7</v>
      </c>
      <c r="G1257" s="101" t="s">
        <v>704</v>
      </c>
      <c r="H1257" s="101" t="s">
        <v>3739</v>
      </c>
      <c r="I1257" s="101">
        <v>1957</v>
      </c>
      <c r="J1257" s="101"/>
      <c r="K1257" s="90">
        <v>2430573877</v>
      </c>
      <c r="L1257" s="90">
        <f>IF(K1257/1024 &gt;1,K1257/1024," ")</f>
        <v>2373607.3017578125</v>
      </c>
      <c r="M1257" s="90">
        <f>IF(K1257/1048576 &gt;1,K1257/1048576," ")</f>
        <v>2317.9758806228638</v>
      </c>
      <c r="N1257" s="91">
        <f>IF(K1257&gt;999999999,K1257/1073741824," ")</f>
        <v>2.2636483209207654</v>
      </c>
      <c r="O1257" s="199" t="s">
        <v>17522</v>
      </c>
      <c r="P1257" s="197" t="s">
        <v>18548</v>
      </c>
    </row>
    <row r="1258" spans="2:16" ht="20.100000000000001" customHeight="1" x14ac:dyDescent="0.3">
      <c r="B1258" s="101">
        <v>1248</v>
      </c>
      <c r="C1258" s="109" t="s">
        <v>41199</v>
      </c>
      <c r="D1258" s="160" t="s">
        <v>4670</v>
      </c>
      <c r="E1258" s="36" t="s">
        <v>15939</v>
      </c>
      <c r="F1258" s="104">
        <v>4.3</v>
      </c>
      <c r="G1258" s="101" t="s">
        <v>704</v>
      </c>
      <c r="H1258" s="105" t="s">
        <v>3747</v>
      </c>
      <c r="I1258" s="94">
        <v>2008</v>
      </c>
      <c r="J1258" s="94"/>
      <c r="K1258" s="90">
        <v>2182983591</v>
      </c>
      <c r="L1258" s="90">
        <f>IF(K1258/1024 &gt;1,K1258/1024," ")</f>
        <v>2131819.9130859375</v>
      </c>
      <c r="M1258" s="90">
        <f>IF(K1258/1048576 &gt;1,K1258/1048576," ")</f>
        <v>2081.8553838729858</v>
      </c>
      <c r="N1258" s="91">
        <f>IF(K1258&gt;999999999,K1258/1073741824," ")</f>
        <v>2.0330618983134627</v>
      </c>
      <c r="O1258" s="194" t="s">
        <v>27339</v>
      </c>
      <c r="P1258" s="197" t="s">
        <v>27340</v>
      </c>
    </row>
    <row r="1259" spans="2:16" ht="20.100000000000001" customHeight="1" x14ac:dyDescent="0.3">
      <c r="B1259" s="101">
        <v>1249</v>
      </c>
      <c r="C1259" s="102" t="s">
        <v>35432</v>
      </c>
      <c r="D1259" s="159" t="s">
        <v>1384</v>
      </c>
      <c r="E1259" s="36" t="s">
        <v>11512</v>
      </c>
      <c r="F1259" s="104">
        <v>6.5</v>
      </c>
      <c r="G1259" s="101" t="s">
        <v>704</v>
      </c>
      <c r="H1259" s="101" t="s">
        <v>3756</v>
      </c>
      <c r="I1259" s="101">
        <v>1994</v>
      </c>
      <c r="J1259" s="101"/>
      <c r="K1259" s="90">
        <v>4240626133</v>
      </c>
      <c r="L1259" s="90">
        <f>IF(K1259/1024 &gt;1,K1259/1024," ")</f>
        <v>4141236.4580078125</v>
      </c>
      <c r="M1259" s="90">
        <f>IF(K1259/1048576 &gt;1,K1259/1048576," ")</f>
        <v>4044.1762285232544</v>
      </c>
      <c r="N1259" s="91">
        <f>IF(K1259&gt;999999999,K1259/1073741824," ")</f>
        <v>3.9493908481672406</v>
      </c>
      <c r="O1259" s="194" t="s">
        <v>19865</v>
      </c>
      <c r="P1259" s="197" t="s">
        <v>19866</v>
      </c>
    </row>
    <row r="1260" spans="2:16" ht="20.100000000000001" customHeight="1" x14ac:dyDescent="0.3">
      <c r="B1260" s="101">
        <v>1250</v>
      </c>
      <c r="C1260" s="74" t="s">
        <v>35433</v>
      </c>
      <c r="D1260" s="157" t="s">
        <v>7812</v>
      </c>
      <c r="E1260" s="36" t="s">
        <v>11513</v>
      </c>
      <c r="F1260" s="131">
        <v>4.9000000000000004</v>
      </c>
      <c r="G1260" s="82"/>
      <c r="H1260" s="13" t="s">
        <v>4081</v>
      </c>
      <c r="I1260" s="133">
        <v>2016</v>
      </c>
      <c r="J1260" s="74"/>
      <c r="K1260" s="73">
        <v>4663186335</v>
      </c>
      <c r="L1260" s="90">
        <f>IF(K1260/1024 &gt;1,K1260/1024," ")</f>
        <v>4553892.9052734375</v>
      </c>
      <c r="M1260" s="90">
        <f>IF(K1260/1048576 &gt;1,K1260/1048576," ")</f>
        <v>4447.1610403060913</v>
      </c>
      <c r="N1260" s="91">
        <f>IF(K1260&gt;999999999,K1260/1073741824," ")</f>
        <v>4.3429307034239173</v>
      </c>
      <c r="O1260" s="194" t="s">
        <v>19867</v>
      </c>
      <c r="P1260" s="197" t="s">
        <v>19868</v>
      </c>
    </row>
    <row r="1261" spans="2:16" ht="20.100000000000001" customHeight="1" x14ac:dyDescent="0.3">
      <c r="B1261" s="101">
        <v>1251</v>
      </c>
      <c r="C1261" s="109" t="s">
        <v>35434</v>
      </c>
      <c r="D1261" s="160" t="s">
        <v>1978</v>
      </c>
      <c r="E1261" s="36" t="s">
        <v>11514</v>
      </c>
      <c r="F1261" s="104">
        <v>5.9</v>
      </c>
      <c r="G1261" s="94" t="s">
        <v>704</v>
      </c>
      <c r="H1261" s="94" t="s">
        <v>3737</v>
      </c>
      <c r="I1261" s="101">
        <v>2005</v>
      </c>
      <c r="J1261" s="101"/>
      <c r="K1261" s="90">
        <v>2441172692</v>
      </c>
      <c r="L1261" s="90">
        <f>IF(K1261/1024 &gt;1,K1261/1024," ")</f>
        <v>2383957.70703125</v>
      </c>
      <c r="M1261" s="90">
        <f>IF(K1261/1048576 &gt;1,K1261/1048576," ")</f>
        <v>2328.0836982727051</v>
      </c>
      <c r="N1261" s="91">
        <f>IF(K1261&gt;999999999,K1261/1073741824," ")</f>
        <v>2.2735192365944386</v>
      </c>
      <c r="O1261" s="194" t="s">
        <v>19869</v>
      </c>
      <c r="P1261" s="197" t="s">
        <v>19870</v>
      </c>
    </row>
    <row r="1262" spans="2:16" ht="20.100000000000001" customHeight="1" x14ac:dyDescent="0.3">
      <c r="B1262" s="101">
        <v>1252</v>
      </c>
      <c r="C1262" s="7" t="s">
        <v>35435</v>
      </c>
      <c r="D1262" s="157" t="s">
        <v>8172</v>
      </c>
      <c r="E1262" s="254" t="s">
        <v>11515</v>
      </c>
      <c r="F1262" s="81">
        <v>6.3</v>
      </c>
      <c r="G1262" s="13" t="s">
        <v>704</v>
      </c>
      <c r="H1262" s="13" t="s">
        <v>8171</v>
      </c>
      <c r="I1262" s="79">
        <v>1938</v>
      </c>
      <c r="J1262" s="79"/>
      <c r="K1262" s="73">
        <v>1613324288</v>
      </c>
      <c r="L1262" s="90">
        <f>IF(K1262/1024 &gt;1,K1262/1024," ")</f>
        <v>1575512</v>
      </c>
      <c r="M1262" s="90">
        <f>IF(K1262/1048576 &gt;1,K1262/1048576," ")</f>
        <v>1538.5859375</v>
      </c>
      <c r="N1262" s="91">
        <f>IF(K1262&gt;999999999,K1262/1073741824," ")</f>
        <v>1.5025253295898438</v>
      </c>
      <c r="O1262" s="194" t="s">
        <v>17857</v>
      </c>
      <c r="P1262" s="197" t="s">
        <v>19871</v>
      </c>
    </row>
    <row r="1263" spans="2:16" ht="20.100000000000001" customHeight="1" x14ac:dyDescent="0.3">
      <c r="B1263" s="101">
        <v>1253</v>
      </c>
      <c r="C1263" s="74" t="s">
        <v>35436</v>
      </c>
      <c r="D1263" s="157" t="s">
        <v>7682</v>
      </c>
      <c r="E1263" s="254" t="s">
        <v>11516</v>
      </c>
      <c r="F1263" s="81">
        <v>6</v>
      </c>
      <c r="G1263" s="79" t="s">
        <v>704</v>
      </c>
      <c r="H1263" s="79" t="s">
        <v>3937</v>
      </c>
      <c r="I1263" s="79">
        <v>1971</v>
      </c>
      <c r="J1263" s="79"/>
      <c r="K1263" s="73">
        <v>4560535840</v>
      </c>
      <c r="L1263" s="90">
        <f>IF(K1263/1024 &gt;1,K1263/1024," ")</f>
        <v>4453648.28125</v>
      </c>
      <c r="M1263" s="90">
        <f>IF(K1263/1048576 &gt;1,K1263/1048576," ")</f>
        <v>4349.2658996582031</v>
      </c>
      <c r="N1263" s="91">
        <f>IF(K1263&gt;999999999,K1263/1073741824," ")</f>
        <v>4.247329980134964</v>
      </c>
      <c r="O1263" s="194" t="s">
        <v>19872</v>
      </c>
      <c r="P1263" s="197" t="s">
        <v>19873</v>
      </c>
    </row>
    <row r="1264" spans="2:16" ht="20.100000000000001" customHeight="1" x14ac:dyDescent="0.3">
      <c r="B1264" s="101">
        <v>1254</v>
      </c>
      <c r="C1264" s="109" t="s">
        <v>35437</v>
      </c>
      <c r="D1264" s="160" t="s">
        <v>1979</v>
      </c>
      <c r="E1264" s="36" t="s">
        <v>11517</v>
      </c>
      <c r="F1264" s="104">
        <v>5.9</v>
      </c>
      <c r="G1264" s="94" t="s">
        <v>704</v>
      </c>
      <c r="H1264" s="94" t="s">
        <v>3769</v>
      </c>
      <c r="I1264" s="101">
        <v>2007</v>
      </c>
      <c r="J1264" s="101"/>
      <c r="K1264" s="90">
        <v>2462622276</v>
      </c>
      <c r="L1264" s="90">
        <f>IF(K1264/1024 &gt;1,K1264/1024," ")</f>
        <v>2404904.56640625</v>
      </c>
      <c r="M1264" s="90">
        <f>IF(K1264/1048576 &gt;1,K1264/1048576," ")</f>
        <v>2348.5396156311035</v>
      </c>
      <c r="N1264" s="91">
        <f>IF(K1264&gt;999999999,K1264/1073741824," ")</f>
        <v>2.2934957183897495</v>
      </c>
      <c r="O1264" s="194" t="s">
        <v>19874</v>
      </c>
      <c r="P1264" s="197" t="s">
        <v>19875</v>
      </c>
    </row>
    <row r="1265" spans="2:16" ht="20.100000000000001" customHeight="1" x14ac:dyDescent="0.3">
      <c r="B1265" s="101">
        <v>1255</v>
      </c>
      <c r="C1265" s="111" t="s">
        <v>35438</v>
      </c>
      <c r="D1265" s="168" t="s">
        <v>6607</v>
      </c>
      <c r="E1265" s="36" t="s">
        <v>11518</v>
      </c>
      <c r="F1265" s="99">
        <v>5.0999999999999996</v>
      </c>
      <c r="G1265" s="99" t="s">
        <v>704</v>
      </c>
      <c r="H1265" s="101" t="s">
        <v>5877</v>
      </c>
      <c r="I1265" s="101">
        <v>1979</v>
      </c>
      <c r="J1265" s="101"/>
      <c r="K1265" s="90">
        <v>6899068116</v>
      </c>
      <c r="L1265" s="90">
        <f>IF(K1265/1024 &gt;1,K1265/1024," ")</f>
        <v>6737371.20703125</v>
      </c>
      <c r="M1265" s="90">
        <f>IF(K1265/1048576 &gt;1,K1265/1048576," ")</f>
        <v>6579.4640693664551</v>
      </c>
      <c r="N1265" s="91">
        <f>IF(K1265&gt;999999999,K1265/1073741824," ")</f>
        <v>6.4252578802406788</v>
      </c>
      <c r="O1265" s="194" t="s">
        <v>19876</v>
      </c>
      <c r="P1265" s="197" t="s">
        <v>19877</v>
      </c>
    </row>
    <row r="1266" spans="2:16" ht="20.100000000000001" customHeight="1" x14ac:dyDescent="0.3">
      <c r="B1266" s="101">
        <v>1256</v>
      </c>
      <c r="C1266" s="112" t="s">
        <v>35439</v>
      </c>
      <c r="D1266" s="160" t="s">
        <v>5872</v>
      </c>
      <c r="E1266" s="36" t="s">
        <v>11519</v>
      </c>
      <c r="F1266" s="99">
        <v>5</v>
      </c>
      <c r="G1266" s="101" t="s">
        <v>704</v>
      </c>
      <c r="H1266" s="101" t="s">
        <v>4081</v>
      </c>
      <c r="I1266" s="101">
        <v>2014</v>
      </c>
      <c r="J1266" s="101"/>
      <c r="K1266" s="90">
        <v>4231669994</v>
      </c>
      <c r="L1266" s="90">
        <f>IF(K1266/1024 &gt;1,K1266/1024," ")</f>
        <v>4132490.228515625</v>
      </c>
      <c r="M1266" s="90">
        <f>IF(K1266/1048576 &gt;1,K1266/1048576," ")</f>
        <v>4035.63498878479</v>
      </c>
      <c r="N1266" s="91">
        <f>IF(K1266&gt;999999999,K1266/1073741824," ")</f>
        <v>3.9410497937351465</v>
      </c>
      <c r="O1266" s="194" t="s">
        <v>19878</v>
      </c>
      <c r="P1266" s="197" t="s">
        <v>19879</v>
      </c>
    </row>
    <row r="1267" spans="2:16" ht="20.100000000000001" customHeight="1" x14ac:dyDescent="0.3">
      <c r="B1267" s="101">
        <v>1257</v>
      </c>
      <c r="C1267" s="112" t="s">
        <v>35440</v>
      </c>
      <c r="D1267" s="159" t="s">
        <v>4743</v>
      </c>
      <c r="E1267" s="36" t="s">
        <v>11520</v>
      </c>
      <c r="F1267" s="104">
        <v>6.1</v>
      </c>
      <c r="G1267" s="101"/>
      <c r="H1267" s="101" t="s">
        <v>3739</v>
      </c>
      <c r="I1267" s="101">
        <v>2010</v>
      </c>
      <c r="J1267" s="101"/>
      <c r="K1267" s="90">
        <v>4270165146</v>
      </c>
      <c r="L1267" s="90">
        <f>IF(K1267/1024 &gt;1,K1267/1024," ")</f>
        <v>4170083.150390625</v>
      </c>
      <c r="M1267" s="90">
        <f>IF(K1267/1048576 &gt;1,K1267/1048576," ")</f>
        <v>4072.3468265533447</v>
      </c>
      <c r="N1267" s="91">
        <f>IF(K1267&gt;999999999,K1267/1073741824," ")</f>
        <v>3.9769011978060007</v>
      </c>
      <c r="O1267" s="194" t="s">
        <v>19880</v>
      </c>
      <c r="P1267" s="197" t="s">
        <v>19881</v>
      </c>
    </row>
    <row r="1268" spans="2:16" ht="20.100000000000001" customHeight="1" x14ac:dyDescent="0.3">
      <c r="B1268" s="101">
        <v>1258</v>
      </c>
      <c r="C1268" s="111" t="s">
        <v>35441</v>
      </c>
      <c r="D1268" s="161" t="s">
        <v>6361</v>
      </c>
      <c r="E1268" s="36" t="s">
        <v>11521</v>
      </c>
      <c r="F1268" s="99">
        <v>7.3</v>
      </c>
      <c r="G1268" s="99" t="s">
        <v>704</v>
      </c>
      <c r="H1268" s="101" t="s">
        <v>5871</v>
      </c>
      <c r="I1268" s="101">
        <v>1986</v>
      </c>
      <c r="K1268" s="90">
        <v>3808691693</v>
      </c>
      <c r="L1268" s="90">
        <f>IF(K1268/1024 &gt;1,K1268/1024," ")</f>
        <v>3719425.4814453125</v>
      </c>
      <c r="M1268" s="90">
        <f>IF(K1268/1048576 &gt;1,K1268/1048576," ")</f>
        <v>3632.251446723938</v>
      </c>
      <c r="N1268" s="91">
        <f>IF(K1268&gt;999999999,K1268/1073741824," ")</f>
        <v>3.5471205534413457</v>
      </c>
      <c r="O1268" s="194" t="s">
        <v>19882</v>
      </c>
      <c r="P1268" s="197" t="s">
        <v>19883</v>
      </c>
    </row>
    <row r="1269" spans="2:16" ht="20.100000000000001" customHeight="1" x14ac:dyDescent="0.3">
      <c r="B1269" s="101">
        <v>1259</v>
      </c>
      <c r="C1269" s="109" t="s">
        <v>35442</v>
      </c>
      <c r="D1269" s="159" t="s">
        <v>4496</v>
      </c>
      <c r="E1269" s="36" t="s">
        <v>11522</v>
      </c>
      <c r="F1269" s="104">
        <v>4.8</v>
      </c>
      <c r="G1269" s="101" t="s">
        <v>704</v>
      </c>
      <c r="H1269" s="101" t="s">
        <v>3759</v>
      </c>
      <c r="I1269" s="101">
        <v>2014</v>
      </c>
      <c r="J1269" s="101"/>
      <c r="K1269" s="90">
        <v>4039085918</v>
      </c>
      <c r="L1269" s="90">
        <f>IF(K1269/1024 &gt;1,K1269/1024," ")</f>
        <v>3944419.841796875</v>
      </c>
      <c r="M1269" s="90">
        <f>IF(K1269/1048576 &gt;1,K1269/1048576," ")</f>
        <v>3851.9725017547607</v>
      </c>
      <c r="N1269" s="91">
        <f>IF(K1269&gt;999999999,K1269/1073741824," ")</f>
        <v>3.7616918962448835</v>
      </c>
      <c r="O1269" s="194" t="s">
        <v>19884</v>
      </c>
      <c r="P1269" s="197" t="s">
        <v>19885</v>
      </c>
    </row>
    <row r="1270" spans="2:16" ht="20.100000000000001" customHeight="1" x14ac:dyDescent="0.3">
      <c r="B1270" s="101">
        <v>1260</v>
      </c>
      <c r="C1270" s="112" t="s">
        <v>35443</v>
      </c>
      <c r="D1270" s="160" t="s">
        <v>5749</v>
      </c>
      <c r="E1270" s="36" t="s">
        <v>11523</v>
      </c>
      <c r="F1270" s="104">
        <v>6.9</v>
      </c>
      <c r="G1270" s="101" t="s">
        <v>704</v>
      </c>
      <c r="H1270" s="101" t="s">
        <v>5750</v>
      </c>
      <c r="I1270" s="101">
        <v>1951</v>
      </c>
      <c r="J1270" s="101"/>
      <c r="K1270" s="90">
        <v>5923535630</v>
      </c>
      <c r="L1270" s="90">
        <f>IF(K1270/1024 &gt;1,K1270/1024," ")</f>
        <v>5784702.763671875</v>
      </c>
      <c r="M1270" s="90">
        <f>IF(K1270/1048576 &gt;1,K1270/1048576," ")</f>
        <v>5649.1237926483154</v>
      </c>
      <c r="N1270" s="91">
        <f>IF(K1270&gt;999999999,K1270/1073741824," ")</f>
        <v>5.5167224537581205</v>
      </c>
      <c r="O1270" s="194" t="s">
        <v>19886</v>
      </c>
      <c r="P1270" s="197" t="s">
        <v>19887</v>
      </c>
    </row>
    <row r="1271" spans="2:16" ht="20.100000000000001" customHeight="1" x14ac:dyDescent="0.3">
      <c r="B1271" s="101">
        <v>1261</v>
      </c>
      <c r="C1271" s="107" t="s">
        <v>35444</v>
      </c>
      <c r="D1271" s="168" t="s">
        <v>7083</v>
      </c>
      <c r="E1271" s="254" t="s">
        <v>11524</v>
      </c>
      <c r="F1271" s="99">
        <v>3.2</v>
      </c>
      <c r="G1271" s="99"/>
      <c r="H1271" s="105" t="s">
        <v>5892</v>
      </c>
      <c r="I1271" s="101">
        <v>2015</v>
      </c>
      <c r="J1271" s="101"/>
      <c r="K1271" s="90">
        <v>3269515968</v>
      </c>
      <c r="L1271" s="90">
        <f>IF(K1271/1024 &gt;1,K1271/1024," ")</f>
        <v>3192886.6875</v>
      </c>
      <c r="M1271" s="90">
        <f>IF(K1271/1048576 &gt;1,K1271/1048576," ")</f>
        <v>3118.0534057617188</v>
      </c>
      <c r="N1271" s="91">
        <f>IF(K1271&gt;999999999,K1271/1073741824," ")</f>
        <v>3.0449740290641785</v>
      </c>
      <c r="O1271" s="199" t="s">
        <v>17525</v>
      </c>
      <c r="P1271" s="197" t="s">
        <v>19888</v>
      </c>
    </row>
    <row r="1272" spans="2:16" ht="20.100000000000001" customHeight="1" x14ac:dyDescent="0.3">
      <c r="B1272" s="101">
        <v>1262</v>
      </c>
      <c r="C1272" s="111" t="s">
        <v>35445</v>
      </c>
      <c r="D1272" s="160" t="s">
        <v>6015</v>
      </c>
      <c r="E1272" s="254" t="s">
        <v>11525</v>
      </c>
      <c r="F1272" s="99">
        <v>4.2</v>
      </c>
      <c r="G1272" s="101" t="s">
        <v>704</v>
      </c>
      <c r="H1272" s="101" t="s">
        <v>4081</v>
      </c>
      <c r="I1272" s="101">
        <v>2015</v>
      </c>
      <c r="J1272" s="101"/>
      <c r="K1272" s="90">
        <v>5368561693</v>
      </c>
      <c r="L1272" s="90">
        <f>IF(K1272/1024 &gt;1,K1272/1024," ")</f>
        <v>5242736.0283203125</v>
      </c>
      <c r="M1272" s="90">
        <f>IF(K1272/1048576 &gt;1,K1272/1048576," ")</f>
        <v>5119.8594026565552</v>
      </c>
      <c r="N1272" s="91">
        <f>IF(K1272&gt;999999999,K1272/1073741824," ")</f>
        <v>4.9998626979067922</v>
      </c>
      <c r="O1272" s="194" t="s">
        <v>19889</v>
      </c>
      <c r="P1272" s="197" t="s">
        <v>19890</v>
      </c>
    </row>
    <row r="1273" spans="2:16" ht="20.100000000000001" customHeight="1" x14ac:dyDescent="0.3">
      <c r="B1273" s="101">
        <v>1263</v>
      </c>
      <c r="C1273" s="102" t="s">
        <v>35446</v>
      </c>
      <c r="D1273" s="159" t="s">
        <v>4520</v>
      </c>
      <c r="E1273" s="36" t="s">
        <v>11526</v>
      </c>
      <c r="F1273" s="104">
        <v>8.1999999999999993</v>
      </c>
      <c r="G1273" s="101"/>
      <c r="H1273" s="101" t="s">
        <v>3927</v>
      </c>
      <c r="I1273" s="101">
        <v>1953</v>
      </c>
      <c r="J1273" s="101"/>
      <c r="K1273" s="90">
        <v>3042654528</v>
      </c>
      <c r="L1273" s="90">
        <f>IF(K1273/1024 &gt;1,K1273/1024," ")</f>
        <v>2971342.3125</v>
      </c>
      <c r="M1273" s="90">
        <f>IF(K1273/1048576 &gt;1,K1273/1048576," ")</f>
        <v>2901.7014770507813</v>
      </c>
      <c r="N1273" s="91">
        <f>IF(K1273&gt;999999999,K1273/1073741824," ")</f>
        <v>2.8336928486824036</v>
      </c>
      <c r="O1273" s="194" t="s">
        <v>19891</v>
      </c>
      <c r="P1273" s="197" t="s">
        <v>19892</v>
      </c>
    </row>
    <row r="1274" spans="2:16" ht="20.100000000000001" customHeight="1" x14ac:dyDescent="0.3">
      <c r="B1274" s="101">
        <v>1264</v>
      </c>
      <c r="C1274" s="20" t="s">
        <v>37628</v>
      </c>
      <c r="D1274" s="163" t="s">
        <v>5960</v>
      </c>
      <c r="E1274" s="36" t="s">
        <v>13573</v>
      </c>
      <c r="F1274" s="99">
        <v>5.6</v>
      </c>
      <c r="G1274" s="101" t="s">
        <v>704</v>
      </c>
      <c r="H1274" s="101" t="s">
        <v>3757</v>
      </c>
      <c r="I1274" s="101">
        <v>2013</v>
      </c>
      <c r="J1274" s="101"/>
      <c r="K1274" s="90">
        <v>5067209215</v>
      </c>
      <c r="L1274" s="90">
        <f>IF(K1274/1024 &gt;1,K1274/1024," ")</f>
        <v>4948446.4990234375</v>
      </c>
      <c r="M1274" s="90">
        <f>IF(K1274/1048576 &gt;1,K1274/1048576," ")</f>
        <v>4832.4672842025757</v>
      </c>
      <c r="N1274" s="91">
        <f>IF(K1274&gt;999999999,K1274/1073741824," ")</f>
        <v>4.7192063322290778</v>
      </c>
      <c r="O1274" s="194" t="s">
        <v>23498</v>
      </c>
      <c r="P1274" s="197" t="s">
        <v>23499</v>
      </c>
    </row>
    <row r="1275" spans="2:16" ht="20.100000000000001" customHeight="1" x14ac:dyDescent="0.3">
      <c r="B1275" s="101">
        <v>1265</v>
      </c>
      <c r="C1275" s="102" t="s">
        <v>35447</v>
      </c>
      <c r="D1275" s="168" t="s">
        <v>7105</v>
      </c>
      <c r="E1275" s="36" t="s">
        <v>11527</v>
      </c>
      <c r="F1275" s="99">
        <v>3.8</v>
      </c>
      <c r="G1275" s="99" t="s">
        <v>704</v>
      </c>
      <c r="H1275" s="105" t="s">
        <v>5878</v>
      </c>
      <c r="I1275" s="101">
        <v>2016</v>
      </c>
      <c r="J1275" s="101"/>
      <c r="K1275" s="90">
        <v>3945466968</v>
      </c>
      <c r="L1275" s="90">
        <f>IF(K1275/1024 &gt;1,K1275/1024," ")</f>
        <v>3852995.0859375</v>
      </c>
      <c r="M1275" s="90">
        <f>IF(K1275/1048576 &gt;1,K1275/1048576," ")</f>
        <v>3762.6905136108398</v>
      </c>
      <c r="N1275" s="91">
        <f>IF(K1275&gt;999999999,K1275/1073741824," ")</f>
        <v>3.6745024546980858</v>
      </c>
      <c r="O1275" s="194" t="s">
        <v>19893</v>
      </c>
      <c r="P1275" s="197" t="s">
        <v>19894</v>
      </c>
    </row>
    <row r="1276" spans="2:16" ht="20.100000000000001" customHeight="1" x14ac:dyDescent="0.3">
      <c r="B1276" s="101">
        <v>1266</v>
      </c>
      <c r="C1276" s="112" t="s">
        <v>35448</v>
      </c>
      <c r="D1276" s="163" t="s">
        <v>5873</v>
      </c>
      <c r="E1276" s="36" t="s">
        <v>11528</v>
      </c>
      <c r="F1276" s="99">
        <v>7.7</v>
      </c>
      <c r="G1276" s="101" t="s">
        <v>704</v>
      </c>
      <c r="H1276" s="101" t="s">
        <v>5874</v>
      </c>
      <c r="I1276" s="101">
        <v>1947</v>
      </c>
      <c r="J1276" s="101"/>
      <c r="K1276" s="90">
        <v>3487909703</v>
      </c>
      <c r="L1276" s="90">
        <f>IF(K1276/1024 &gt;1,K1276/1024," ")</f>
        <v>3406161.8193359375</v>
      </c>
      <c r="M1276" s="90">
        <f>IF(K1276/1048576 &gt;1,K1276/1048576," ")</f>
        <v>3326.3299016952515</v>
      </c>
      <c r="N1276" s="91">
        <f>IF(K1276&gt;999999999,K1276/1073741824," ")</f>
        <v>3.248369044624269</v>
      </c>
      <c r="O1276" s="194" t="s">
        <v>19895</v>
      </c>
      <c r="P1276" s="197" t="s">
        <v>19896</v>
      </c>
    </row>
    <row r="1277" spans="2:16" ht="20.100000000000001" customHeight="1" x14ac:dyDescent="0.3">
      <c r="B1277" s="101">
        <v>1267</v>
      </c>
      <c r="C1277" s="102" t="s">
        <v>35449</v>
      </c>
      <c r="D1277" s="159" t="s">
        <v>3566</v>
      </c>
      <c r="E1277" s="36" t="s">
        <v>11529</v>
      </c>
      <c r="F1277" s="104">
        <v>5.2</v>
      </c>
      <c r="G1277" s="101" t="s">
        <v>704</v>
      </c>
      <c r="H1277" s="101" t="s">
        <v>3744</v>
      </c>
      <c r="I1277" s="101">
        <v>2013</v>
      </c>
      <c r="J1277" s="101"/>
      <c r="K1277" s="90">
        <v>5038034784</v>
      </c>
      <c r="L1277" s="90">
        <f>IF(K1277/1024 &gt;1,K1277/1024," ")</f>
        <v>4919955.84375</v>
      </c>
      <c r="M1277" s="90">
        <f>IF(K1277/1048576 &gt;1,K1277/1048576," ")</f>
        <v>4804.6443786621094</v>
      </c>
      <c r="N1277" s="91">
        <f>IF(K1277&gt;999999999,K1277/1073741824," ")</f>
        <v>4.6920355260372162</v>
      </c>
      <c r="O1277" s="194" t="s">
        <v>19897</v>
      </c>
      <c r="P1277" s="197" t="s">
        <v>19898</v>
      </c>
    </row>
    <row r="1278" spans="2:16" ht="20.100000000000001" customHeight="1" x14ac:dyDescent="0.3">
      <c r="B1278" s="101">
        <v>1268</v>
      </c>
      <c r="C1278" s="109" t="s">
        <v>35450</v>
      </c>
      <c r="D1278" s="160" t="s">
        <v>1980</v>
      </c>
      <c r="E1278" s="36" t="s">
        <v>11530</v>
      </c>
      <c r="F1278" s="104">
        <v>5.9</v>
      </c>
      <c r="G1278" s="99" t="s">
        <v>704</v>
      </c>
      <c r="H1278" s="105" t="s">
        <v>5892</v>
      </c>
      <c r="I1278" s="101">
        <v>2008</v>
      </c>
      <c r="J1278" s="101"/>
      <c r="K1278" s="90">
        <v>2463118317</v>
      </c>
      <c r="L1278" s="90">
        <f>IF(K1278/1024 &gt;1,K1278/1024," ")</f>
        <v>2405388.9814453125</v>
      </c>
      <c r="M1278" s="90">
        <f>IF(K1278/1048576 &gt;1,K1278/1048576," ")</f>
        <v>2349.012677192688</v>
      </c>
      <c r="N1278" s="91">
        <f>IF(K1278&gt;999999999,K1278/1073741824," ")</f>
        <v>2.2939576925709844</v>
      </c>
      <c r="O1278" s="194" t="s">
        <v>19899</v>
      </c>
      <c r="P1278" s="197" t="s">
        <v>19900</v>
      </c>
    </row>
    <row r="1279" spans="2:16" ht="20.100000000000001" customHeight="1" x14ac:dyDescent="0.3">
      <c r="B1279" s="101">
        <v>1269</v>
      </c>
      <c r="C1279" s="12" t="s">
        <v>35451</v>
      </c>
      <c r="D1279" s="157" t="s">
        <v>8858</v>
      </c>
      <c r="E1279" s="36" t="s">
        <v>11531</v>
      </c>
      <c r="F1279" s="131">
        <v>6.7</v>
      </c>
      <c r="G1279" s="13" t="s">
        <v>704</v>
      </c>
      <c r="H1279" s="13" t="s">
        <v>3782</v>
      </c>
      <c r="I1279" s="133">
        <v>2019</v>
      </c>
      <c r="J1279" s="74"/>
      <c r="K1279" s="73">
        <v>6227566592</v>
      </c>
      <c r="L1279" s="90">
        <f>IF(K1279/1024 &gt;1,K1279/1024," ")</f>
        <v>6081608</v>
      </c>
      <c r="M1279" s="90">
        <f>IF(K1279/1048576 &gt;1,K1279/1048576," ")</f>
        <v>5939.0703125</v>
      </c>
      <c r="N1279" s="91">
        <f>IF(K1279&gt;999999999,K1279/1073741824," ")</f>
        <v>5.7998733520507813</v>
      </c>
      <c r="O1279" s="194" t="s">
        <v>19901</v>
      </c>
      <c r="P1279" s="197" t="s">
        <v>19902</v>
      </c>
    </row>
    <row r="1280" spans="2:16" ht="20.100000000000001" customHeight="1" x14ac:dyDescent="0.3">
      <c r="B1280" s="101">
        <v>1270</v>
      </c>
      <c r="C1280" s="7" t="s">
        <v>35452</v>
      </c>
      <c r="D1280" s="157" t="s">
        <v>32914</v>
      </c>
      <c r="E1280" s="36" t="s">
        <v>32915</v>
      </c>
      <c r="F1280" s="81">
        <v>6.2</v>
      </c>
      <c r="G1280" s="13" t="s">
        <v>704</v>
      </c>
      <c r="H1280" s="13" t="s">
        <v>3756</v>
      </c>
      <c r="I1280" s="79">
        <v>2021</v>
      </c>
      <c r="J1280" s="79"/>
      <c r="K1280" s="73">
        <v>6016782336</v>
      </c>
      <c r="L1280" s="90">
        <f>IF(K1280/1024 &gt;1,K1280/1024," ")</f>
        <v>5875764</v>
      </c>
      <c r="M1280" s="90">
        <f>IF(K1280/1048576 &gt;1,K1280/1048576," ")</f>
        <v>5738.05078125</v>
      </c>
      <c r="N1280" s="91">
        <f>IF(K1280&gt;999999999,K1280/1073741824," ")</f>
        <v>5.6035652160644531</v>
      </c>
      <c r="O1280" s="194" t="s">
        <v>32916</v>
      </c>
      <c r="P1280" s="197" t="s">
        <v>32917</v>
      </c>
    </row>
    <row r="1281" spans="2:16" ht="20.100000000000001" customHeight="1" x14ac:dyDescent="0.3">
      <c r="B1281" s="101">
        <v>1271</v>
      </c>
      <c r="C1281" s="48" t="s">
        <v>35453</v>
      </c>
      <c r="D1281" s="157" t="s">
        <v>8031</v>
      </c>
      <c r="E1281" s="36" t="s">
        <v>11532</v>
      </c>
      <c r="F1281" s="81">
        <v>6.1</v>
      </c>
      <c r="G1281" s="13" t="s">
        <v>704</v>
      </c>
      <c r="H1281" s="13" t="s">
        <v>5878</v>
      </c>
      <c r="I1281" s="79">
        <v>2016</v>
      </c>
      <c r="J1281" s="79"/>
      <c r="K1281" s="73">
        <v>4623403266</v>
      </c>
      <c r="L1281" s="90">
        <f>IF(K1281/1024 &gt;1,K1281/1024," ")</f>
        <v>4515042.251953125</v>
      </c>
      <c r="M1281" s="90">
        <f>IF(K1281/1048576 &gt;1,K1281/1048576," ")</f>
        <v>4409.2209491729736</v>
      </c>
      <c r="N1281" s="91">
        <f>IF(K1281&gt;999999999,K1281/1073741824," ")</f>
        <v>4.3058798331767321</v>
      </c>
      <c r="O1281" s="194" t="s">
        <v>19903</v>
      </c>
      <c r="P1281" s="197" t="s">
        <v>19904</v>
      </c>
    </row>
    <row r="1282" spans="2:16" ht="20.100000000000001" customHeight="1" x14ac:dyDescent="0.3">
      <c r="B1282" s="101">
        <v>1272</v>
      </c>
      <c r="C1282" s="109" t="s">
        <v>35454</v>
      </c>
      <c r="D1282" s="159" t="s">
        <v>4570</v>
      </c>
      <c r="E1282" s="36" t="s">
        <v>11533</v>
      </c>
      <c r="F1282" s="104">
        <v>5.3</v>
      </c>
      <c r="G1282" s="101" t="s">
        <v>704</v>
      </c>
      <c r="H1282" s="101" t="s">
        <v>4193</v>
      </c>
      <c r="I1282" s="101">
        <v>1983</v>
      </c>
      <c r="J1282" s="101"/>
      <c r="K1282" s="90">
        <v>3835759072</v>
      </c>
      <c r="L1282" s="90">
        <f>IF(K1282/1024 &gt;1,K1282/1024," ")</f>
        <v>3745858.46875</v>
      </c>
      <c r="M1282" s="90">
        <f>IF(K1282/1048576 &gt;1,K1282/1048576," ")</f>
        <v>3658.0649108886719</v>
      </c>
      <c r="N1282" s="91">
        <f>IF(K1282&gt;999999999,K1282/1073741824," ")</f>
        <v>3.5723290145397186</v>
      </c>
      <c r="O1282" s="194" t="s">
        <v>19905</v>
      </c>
      <c r="P1282" s="197" t="s">
        <v>19906</v>
      </c>
    </row>
    <row r="1283" spans="2:16" ht="20.100000000000001" customHeight="1" x14ac:dyDescent="0.3">
      <c r="B1283" s="101">
        <v>1273</v>
      </c>
      <c r="C1283" s="12" t="s">
        <v>35455</v>
      </c>
      <c r="D1283" s="167" t="s">
        <v>32709</v>
      </c>
      <c r="E1283" s="36" t="s">
        <v>32710</v>
      </c>
      <c r="F1283" s="131">
        <v>5.5</v>
      </c>
      <c r="G1283" s="13" t="s">
        <v>704</v>
      </c>
      <c r="H1283" s="13" t="s">
        <v>3740</v>
      </c>
      <c r="I1283" s="133">
        <v>2021</v>
      </c>
      <c r="J1283" s="74"/>
      <c r="K1283" s="73">
        <v>4577968128</v>
      </c>
      <c r="L1283" s="90">
        <f>IF(K1283/1024 &gt;1,K1283/1024," ")</f>
        <v>4470672</v>
      </c>
      <c r="M1283" s="90">
        <f>IF(K1283/1048576 &gt;1,K1283/1048576," ")</f>
        <v>4365.890625</v>
      </c>
      <c r="N1283" s="91">
        <f>IF(K1283&gt;999999999,K1283/1073741824," ")</f>
        <v>4.2635650634765625</v>
      </c>
      <c r="O1283" s="223" t="s">
        <v>32711</v>
      </c>
      <c r="P1283" s="198" t="s">
        <v>32712</v>
      </c>
    </row>
    <row r="1284" spans="2:16" ht="20.100000000000001" customHeight="1" x14ac:dyDescent="0.3">
      <c r="B1284" s="101">
        <v>1274</v>
      </c>
      <c r="C1284" s="12" t="s">
        <v>35060</v>
      </c>
      <c r="D1284" s="160" t="s">
        <v>490</v>
      </c>
      <c r="E1284" s="36" t="s">
        <v>11534</v>
      </c>
      <c r="F1284" s="104">
        <v>7.5</v>
      </c>
      <c r="G1284" s="94"/>
      <c r="H1284" s="94" t="s">
        <v>4159</v>
      </c>
      <c r="I1284" s="94">
        <v>1939</v>
      </c>
      <c r="J1284" s="94"/>
      <c r="K1284" s="90">
        <v>1299664896</v>
      </c>
      <c r="L1284" s="90">
        <f>IF(K1284/1024 &gt;1,K1284/1024," ")</f>
        <v>1269204</v>
      </c>
      <c r="M1284" s="90">
        <f>IF(K1284/1048576 &gt;1,K1284/1048576," ")</f>
        <v>1239.45703125</v>
      </c>
      <c r="N1284" s="91">
        <f>IF(K1284&gt;999999999,K1284/1073741824," ")</f>
        <v>1.2104072570800781</v>
      </c>
      <c r="O1284" s="194" t="s">
        <v>19907</v>
      </c>
      <c r="P1284" s="197" t="s">
        <v>19908</v>
      </c>
    </row>
    <row r="1285" spans="2:16" ht="20.100000000000001" customHeight="1" x14ac:dyDescent="0.3">
      <c r="B1285" s="101">
        <v>1275</v>
      </c>
      <c r="C1285" s="28" t="s">
        <v>35456</v>
      </c>
      <c r="D1285" s="157" t="s">
        <v>8131</v>
      </c>
      <c r="E1285" s="36" t="s">
        <v>11535</v>
      </c>
      <c r="F1285" s="131">
        <v>6.9</v>
      </c>
      <c r="G1285" s="13" t="s">
        <v>704</v>
      </c>
      <c r="H1285" s="13" t="s">
        <v>5892</v>
      </c>
      <c r="I1285" s="133">
        <v>1955</v>
      </c>
      <c r="J1285" s="74"/>
      <c r="K1285" s="73">
        <v>3880817956</v>
      </c>
      <c r="L1285" s="90">
        <f>IF(K1285/1024 &gt;1,K1285/1024," ")</f>
        <v>3789861.28515625</v>
      </c>
      <c r="M1285" s="90">
        <f>IF(K1285/1048576 &gt;1,K1285/1048576," ")</f>
        <v>3701.0364112854004</v>
      </c>
      <c r="N1285" s="91">
        <f>IF(K1285&gt;999999999,K1285/1073741824," ")</f>
        <v>3.6142933703958988</v>
      </c>
      <c r="O1285" s="194" t="s">
        <v>17897</v>
      </c>
      <c r="P1285" s="197" t="s">
        <v>19909</v>
      </c>
    </row>
    <row r="1286" spans="2:16" ht="20.100000000000001" customHeight="1" x14ac:dyDescent="0.3">
      <c r="B1286" s="101">
        <v>1276</v>
      </c>
      <c r="C1286" s="20" t="s">
        <v>35457</v>
      </c>
      <c r="D1286" s="167" t="s">
        <v>8896</v>
      </c>
      <c r="E1286" s="36" t="s">
        <v>11536</v>
      </c>
      <c r="F1286" s="81">
        <v>5.5</v>
      </c>
      <c r="G1286" s="13"/>
      <c r="H1286" s="13" t="s">
        <v>3756</v>
      </c>
      <c r="I1286" s="79">
        <v>2019</v>
      </c>
      <c r="J1286" s="79"/>
      <c r="K1286" s="73">
        <v>4545257472</v>
      </c>
      <c r="L1286" s="90">
        <f>IF(K1286/1024 &gt;1,K1286/1024," ")</f>
        <v>4438728</v>
      </c>
      <c r="M1286" s="90">
        <f>IF(K1286/1048576 &gt;1,K1286/1048576," ")</f>
        <v>4334.6953125</v>
      </c>
      <c r="N1286" s="91">
        <f>IF(K1286&gt;999999999,K1286/1073741824," ")</f>
        <v>4.2331008911132813</v>
      </c>
      <c r="O1286" s="194" t="s">
        <v>19910</v>
      </c>
      <c r="P1286" s="197" t="s">
        <v>19911</v>
      </c>
    </row>
    <row r="1287" spans="2:16" ht="20.100000000000001" customHeight="1" x14ac:dyDescent="0.3">
      <c r="B1287" s="101">
        <v>1277</v>
      </c>
      <c r="C1287" s="112" t="s">
        <v>35458</v>
      </c>
      <c r="D1287" s="161" t="s">
        <v>6169</v>
      </c>
      <c r="E1287" s="36" t="s">
        <v>11537</v>
      </c>
      <c r="F1287" s="99">
        <v>5.8</v>
      </c>
      <c r="G1287" s="13" t="s">
        <v>704</v>
      </c>
      <c r="H1287" s="13" t="s">
        <v>5892</v>
      </c>
      <c r="I1287" s="101">
        <v>1982</v>
      </c>
      <c r="J1287" s="101"/>
      <c r="K1287" s="73">
        <v>3388280832</v>
      </c>
      <c r="L1287" s="90">
        <f>IF(K1287/1024 &gt;1,K1287/1024," ")</f>
        <v>3308868</v>
      </c>
      <c r="M1287" s="90">
        <f>IF(K1287/1048576 &gt;1,K1287/1048576," ")</f>
        <v>3231.31640625</v>
      </c>
      <c r="N1287" s="91">
        <f>IF(K1287&gt;999999999,K1287/1073741824," ")</f>
        <v>3.1555824279785156</v>
      </c>
      <c r="O1287" s="194" t="s">
        <v>19912</v>
      </c>
      <c r="P1287" s="197" t="s">
        <v>19913</v>
      </c>
    </row>
    <row r="1288" spans="2:16" ht="20.100000000000001" customHeight="1" x14ac:dyDescent="0.3">
      <c r="B1288" s="101">
        <v>1278</v>
      </c>
      <c r="C1288" s="103" t="s">
        <v>35459</v>
      </c>
      <c r="D1288" s="161" t="s">
        <v>6082</v>
      </c>
      <c r="E1288" s="36" t="s">
        <v>11538</v>
      </c>
      <c r="F1288" s="99">
        <v>4.8</v>
      </c>
      <c r="G1288" s="101" t="s">
        <v>704</v>
      </c>
      <c r="H1288" s="101" t="s">
        <v>3937</v>
      </c>
      <c r="I1288" s="101">
        <v>2015</v>
      </c>
      <c r="J1288" s="101"/>
      <c r="K1288" s="90">
        <v>3093987282</v>
      </c>
      <c r="L1288" s="90">
        <f>IF(K1288/1024 &gt;1,K1288/1024," ")</f>
        <v>3021471.955078125</v>
      </c>
      <c r="M1288" s="90">
        <f>IF(K1288/1048576 &gt;1,K1288/1048576," ")</f>
        <v>2950.6562061309814</v>
      </c>
      <c r="N1288" s="91">
        <f>IF(K1288&gt;999999999,K1288/1073741824," ")</f>
        <v>2.8815002012997866</v>
      </c>
      <c r="O1288" s="194" t="s">
        <v>19914</v>
      </c>
      <c r="P1288" s="197" t="s">
        <v>19915</v>
      </c>
    </row>
    <row r="1289" spans="2:16" ht="20.100000000000001" customHeight="1" x14ac:dyDescent="0.3">
      <c r="B1289" s="101">
        <v>1279</v>
      </c>
      <c r="C1289" s="12" t="s">
        <v>35061</v>
      </c>
      <c r="D1289" s="160" t="s">
        <v>621</v>
      </c>
      <c r="E1289" s="36" t="s">
        <v>11539</v>
      </c>
      <c r="F1289" s="104">
        <v>6.6</v>
      </c>
      <c r="G1289" s="94"/>
      <c r="H1289" s="94" t="s">
        <v>4160</v>
      </c>
      <c r="I1289" s="101">
        <v>2007</v>
      </c>
      <c r="J1289" s="101"/>
      <c r="K1289" s="90">
        <v>1931931648</v>
      </c>
      <c r="L1289" s="90">
        <f>IF(K1289/1024 &gt;1,K1289/1024," ")</f>
        <v>1886652</v>
      </c>
      <c r="M1289" s="90">
        <f>IF(K1289/1048576 &gt;1,K1289/1048576," ")</f>
        <v>1842.43359375</v>
      </c>
      <c r="N1289" s="91">
        <f>IF(K1289&gt;999999999,K1289/1073741824," ")</f>
        <v>1.7992515563964844</v>
      </c>
      <c r="O1289" s="194" t="s">
        <v>19916</v>
      </c>
      <c r="P1289" s="197" t="s">
        <v>19917</v>
      </c>
    </row>
    <row r="1290" spans="2:16" ht="20.100000000000001" customHeight="1" x14ac:dyDescent="0.3">
      <c r="B1290" s="101">
        <v>1280</v>
      </c>
      <c r="C1290" s="20" t="s">
        <v>35460</v>
      </c>
      <c r="D1290" s="157" t="s">
        <v>8237</v>
      </c>
      <c r="E1290" s="36" t="s">
        <v>11540</v>
      </c>
      <c r="F1290" s="81">
        <v>7.4</v>
      </c>
      <c r="G1290" s="13"/>
      <c r="H1290" s="13" t="s">
        <v>5878</v>
      </c>
      <c r="I1290" s="79">
        <v>2017</v>
      </c>
      <c r="J1290" s="79"/>
      <c r="K1290" s="73">
        <v>3819790336</v>
      </c>
      <c r="L1290" s="90">
        <f>IF(K1290/1024 &gt;1,K1290/1024," ")</f>
        <v>3730264</v>
      </c>
      <c r="M1290" s="90">
        <f>IF(K1290/1048576 &gt;1,K1290/1048576," ")</f>
        <v>3642.8359375</v>
      </c>
      <c r="N1290" s="91">
        <f>IF(K1290&gt;999999999,K1290/1073741824," ")</f>
        <v>3.5574569702148438</v>
      </c>
      <c r="O1290" s="194" t="s">
        <v>17581</v>
      </c>
      <c r="P1290" s="197" t="s">
        <v>19918</v>
      </c>
    </row>
    <row r="1291" spans="2:16" ht="20.100000000000001" customHeight="1" x14ac:dyDescent="0.3">
      <c r="B1291" s="101">
        <v>1281</v>
      </c>
      <c r="C1291" s="112" t="s">
        <v>35461</v>
      </c>
      <c r="D1291" s="168" t="s">
        <v>6208</v>
      </c>
      <c r="E1291" s="36" t="s">
        <v>11541</v>
      </c>
      <c r="F1291" s="99">
        <v>5.7</v>
      </c>
      <c r="G1291" s="101" t="s">
        <v>704</v>
      </c>
      <c r="H1291" s="101" t="s">
        <v>4081</v>
      </c>
      <c r="I1291" s="101">
        <v>2014</v>
      </c>
      <c r="J1291" s="101"/>
      <c r="K1291" s="90">
        <v>4434992730</v>
      </c>
      <c r="L1291" s="90">
        <f>IF(K1291/1024 &gt;1,K1291/1024," ")</f>
        <v>4331047.587890625</v>
      </c>
      <c r="M1291" s="90">
        <f>IF(K1291/1048576 &gt;1,K1291/1048576," ")</f>
        <v>4229.5386600494385</v>
      </c>
      <c r="N1291" s="91">
        <f>IF(K1291&gt;999999999,K1291/1073741824," ")</f>
        <v>4.1304088477045298</v>
      </c>
      <c r="O1291" s="194" t="s">
        <v>19919</v>
      </c>
      <c r="P1291" s="197" t="s">
        <v>19920</v>
      </c>
    </row>
    <row r="1292" spans="2:16" ht="20.100000000000001" customHeight="1" x14ac:dyDescent="0.3">
      <c r="B1292" s="101">
        <v>1282</v>
      </c>
      <c r="C1292" s="20" t="s">
        <v>35462</v>
      </c>
      <c r="D1292" s="167" t="s">
        <v>8950</v>
      </c>
      <c r="E1292" s="36" t="s">
        <v>11542</v>
      </c>
      <c r="F1292" s="81">
        <v>5.7</v>
      </c>
      <c r="G1292" s="13"/>
      <c r="H1292" s="13" t="s">
        <v>3744</v>
      </c>
      <c r="I1292" s="79">
        <v>2018</v>
      </c>
      <c r="J1292" s="79"/>
      <c r="K1292" s="73">
        <v>5810642944</v>
      </c>
      <c r="L1292" s="90">
        <f>IF(K1292/1024 &gt;1,K1292/1024," ")</f>
        <v>5674456</v>
      </c>
      <c r="M1292" s="90">
        <f>IF(K1292/1048576 &gt;1,K1292/1048576," ")</f>
        <v>5541.4609375</v>
      </c>
      <c r="N1292" s="91">
        <f>IF(K1292&gt;999999999,K1292/1073741824," ")</f>
        <v>5.4115829467773438</v>
      </c>
      <c r="O1292" s="194" t="s">
        <v>19921</v>
      </c>
      <c r="P1292" s="197" t="s">
        <v>19922</v>
      </c>
    </row>
    <row r="1293" spans="2:16" ht="20.100000000000001" customHeight="1" x14ac:dyDescent="0.3">
      <c r="B1293" s="101">
        <v>1283</v>
      </c>
      <c r="C1293" s="12" t="s">
        <v>35062</v>
      </c>
      <c r="D1293" s="160" t="s">
        <v>622</v>
      </c>
      <c r="E1293" s="36" t="s">
        <v>11543</v>
      </c>
      <c r="F1293" s="104">
        <v>6.5</v>
      </c>
      <c r="G1293" s="94"/>
      <c r="H1293" s="94" t="s">
        <v>4161</v>
      </c>
      <c r="I1293" s="101">
        <v>2002</v>
      </c>
      <c r="J1293" s="101"/>
      <c r="K1293" s="90">
        <v>733784064</v>
      </c>
      <c r="L1293" s="90">
        <f>IF(K1293/1024 &gt;1,K1293/1024," ")</f>
        <v>716586</v>
      </c>
      <c r="M1293" s="90">
        <f>IF(K1293/1048576 &gt;1,K1293/1048576," ")</f>
        <v>699.791015625</v>
      </c>
      <c r="N1293" s="91" t="str">
        <f>IF(K1293&gt;999999999,K1293/1073741824," ")</f>
        <v xml:space="preserve"> </v>
      </c>
      <c r="O1293" s="194" t="s">
        <v>19923</v>
      </c>
      <c r="P1293" s="197" t="s">
        <v>19924</v>
      </c>
    </row>
    <row r="1294" spans="2:16" ht="20.100000000000001" customHeight="1" x14ac:dyDescent="0.3">
      <c r="B1294" s="101">
        <v>1284</v>
      </c>
      <c r="C1294" s="20" t="s">
        <v>34043</v>
      </c>
      <c r="D1294" s="263" t="s">
        <v>33526</v>
      </c>
      <c r="E1294" s="36" t="s">
        <v>33527</v>
      </c>
      <c r="F1294" s="81">
        <v>5.7</v>
      </c>
      <c r="G1294" s="13" t="s">
        <v>704</v>
      </c>
      <c r="H1294" s="13" t="s">
        <v>3744</v>
      </c>
      <c r="I1294" s="79">
        <v>2021</v>
      </c>
      <c r="J1294" s="79"/>
      <c r="K1294" s="73">
        <v>5351501824</v>
      </c>
      <c r="L1294" s="90">
        <f>IF(K1294/1024 &gt;1,K1294/1024," ")</f>
        <v>5226076</v>
      </c>
      <c r="M1294" s="90">
        <f>IF(K1294/1048576 &gt;1,K1294/1048576," ")</f>
        <v>5103.58984375</v>
      </c>
      <c r="N1294" s="91">
        <f>IF(K1294&gt;999999999,K1294/1073741824," ")</f>
        <v>4.9839744567871094</v>
      </c>
      <c r="O1294" s="194" t="s">
        <v>33528</v>
      </c>
      <c r="P1294" s="197" t="s">
        <v>33529</v>
      </c>
    </row>
    <row r="1295" spans="2:16" ht="20.100000000000001" customHeight="1" x14ac:dyDescent="0.3">
      <c r="B1295" s="101">
        <v>1285</v>
      </c>
      <c r="C1295" s="109" t="s">
        <v>35463</v>
      </c>
      <c r="D1295" s="160" t="s">
        <v>489</v>
      </c>
      <c r="E1295" s="36" t="s">
        <v>11545</v>
      </c>
      <c r="F1295" s="104">
        <v>7.2</v>
      </c>
      <c r="G1295" s="101" t="s">
        <v>704</v>
      </c>
      <c r="H1295" s="101" t="s">
        <v>5339</v>
      </c>
      <c r="I1295" s="94">
        <v>1950</v>
      </c>
      <c r="J1295" s="94"/>
      <c r="K1295" s="90">
        <v>5716888069</v>
      </c>
      <c r="L1295" s="90">
        <f>IF(K1295/1024 &gt;1,K1295/1024," ")</f>
        <v>5582898.5048828125</v>
      </c>
      <c r="M1295" s="90">
        <f>IF(K1295/1048576 &gt;1,K1295/1048576," ")</f>
        <v>5452.0493211746216</v>
      </c>
      <c r="N1295" s="91">
        <f>IF(K1295&gt;999999999,K1295/1073741824," ")</f>
        <v>5.3242669152095914</v>
      </c>
      <c r="O1295" s="194" t="s">
        <v>19927</v>
      </c>
      <c r="P1295" s="197" t="s">
        <v>19928</v>
      </c>
    </row>
    <row r="1296" spans="2:16" ht="20.100000000000001" customHeight="1" x14ac:dyDescent="0.3">
      <c r="B1296" s="101">
        <v>1286</v>
      </c>
      <c r="C1296" s="109" t="s">
        <v>4856</v>
      </c>
      <c r="D1296" s="170" t="s">
        <v>489</v>
      </c>
      <c r="E1296" s="36" t="s">
        <v>11544</v>
      </c>
      <c r="F1296" s="104">
        <v>7.3</v>
      </c>
      <c r="G1296" s="101"/>
      <c r="H1296" s="101" t="s">
        <v>4104</v>
      </c>
      <c r="I1296" s="101">
        <v>1990</v>
      </c>
      <c r="J1296" s="101"/>
      <c r="K1296" s="90">
        <v>5958909028</v>
      </c>
      <c r="L1296" s="90">
        <f>IF(K1296/1024 &gt;1,K1296/1024," ")</f>
        <v>5819247.09765625</v>
      </c>
      <c r="M1296" s="90">
        <f>IF(K1296/1048576 &gt;1,K1296/1048576," ")</f>
        <v>5682.8584938049316</v>
      </c>
      <c r="N1296" s="91">
        <f>IF(K1296&gt;999999999,K1296/1073741824," ")</f>
        <v>5.5496664978563786</v>
      </c>
      <c r="O1296" s="194" t="s">
        <v>19925</v>
      </c>
      <c r="P1296" s="197" t="s">
        <v>19926</v>
      </c>
    </row>
    <row r="1297" spans="2:16" ht="20.100000000000001" customHeight="1" x14ac:dyDescent="0.3">
      <c r="B1297" s="101">
        <v>1287</v>
      </c>
      <c r="C1297" s="12" t="s">
        <v>35464</v>
      </c>
      <c r="D1297" s="159" t="s">
        <v>1342</v>
      </c>
      <c r="E1297" s="254" t="s">
        <v>11546</v>
      </c>
      <c r="F1297" s="104">
        <v>5.8</v>
      </c>
      <c r="G1297" s="13" t="s">
        <v>704</v>
      </c>
      <c r="H1297" s="13" t="s">
        <v>5877</v>
      </c>
      <c r="I1297" s="94">
        <v>2010</v>
      </c>
      <c r="J1297" s="94"/>
      <c r="K1297" s="73">
        <v>5129551872</v>
      </c>
      <c r="L1297" s="90">
        <f>IF(K1297/1024 &gt;1,K1297/1024," ")</f>
        <v>5009328</v>
      </c>
      <c r="M1297" s="90">
        <f>IF(K1297/1048576 &gt;1,K1297/1048576," ")</f>
        <v>4891.921875</v>
      </c>
      <c r="N1297" s="91">
        <f>IF(K1297&gt;999999999,K1297/1073741824," ")</f>
        <v>4.7772674560546875</v>
      </c>
      <c r="O1297" s="194" t="s">
        <v>18313</v>
      </c>
      <c r="P1297" s="197" t="s">
        <v>19929</v>
      </c>
    </row>
    <row r="1298" spans="2:16" ht="20.100000000000001" customHeight="1" x14ac:dyDescent="0.3">
      <c r="B1298" s="101">
        <v>1288</v>
      </c>
      <c r="C1298" s="48" t="s">
        <v>42564</v>
      </c>
      <c r="D1298" s="168" t="s">
        <v>6669</v>
      </c>
      <c r="E1298" s="36" t="s">
        <v>11547</v>
      </c>
      <c r="F1298" s="99">
        <v>4.2</v>
      </c>
      <c r="G1298" s="99" t="s">
        <v>704</v>
      </c>
      <c r="H1298" s="105" t="s">
        <v>4081</v>
      </c>
      <c r="I1298" s="101">
        <v>2016</v>
      </c>
      <c r="J1298" s="116"/>
      <c r="K1298" s="90">
        <v>4417524327</v>
      </c>
      <c r="L1298" s="90">
        <f>IF(K1298/1024 &gt;1,K1298/1024," ")</f>
        <v>4313988.6005859375</v>
      </c>
      <c r="M1298" s="90">
        <f>IF(K1298/1048576 &gt;1,K1298/1048576," ")</f>
        <v>4212.8794927597046</v>
      </c>
      <c r="N1298" s="91">
        <f>IF(K1298&gt;999999999,K1298/1073741824," ")</f>
        <v>4.114140129648149</v>
      </c>
      <c r="O1298" s="194" t="s">
        <v>19930</v>
      </c>
    </row>
    <row r="1299" spans="2:16" ht="20.100000000000001" customHeight="1" x14ac:dyDescent="0.3">
      <c r="B1299" s="101">
        <v>1289</v>
      </c>
      <c r="C1299" s="112" t="s">
        <v>35495</v>
      </c>
      <c r="D1299" s="160" t="s">
        <v>5837</v>
      </c>
      <c r="E1299" s="36" t="s">
        <v>11548</v>
      </c>
      <c r="F1299" s="104">
        <v>4.5999999999999996</v>
      </c>
      <c r="G1299" s="101" t="s">
        <v>704</v>
      </c>
      <c r="H1299" s="101" t="s">
        <v>4423</v>
      </c>
      <c r="I1299" s="101">
        <v>2015</v>
      </c>
      <c r="J1299" s="101"/>
      <c r="K1299" s="90">
        <v>4447637784</v>
      </c>
      <c r="L1299" s="90">
        <f>IF(K1299/1024 &gt;1,K1299/1024," ")</f>
        <v>4343396.2734375</v>
      </c>
      <c r="M1299" s="90">
        <f>IF(K1299/1048576 &gt;1,K1299/1048576," ")</f>
        <v>4241.5979232788086</v>
      </c>
      <c r="N1299" s="91">
        <f>IF(K1299&gt;999999999,K1299/1073741824," ")</f>
        <v>4.1421854719519615</v>
      </c>
      <c r="O1299" s="199" t="s">
        <v>17521</v>
      </c>
      <c r="P1299" s="197" t="s">
        <v>31062</v>
      </c>
    </row>
    <row r="1300" spans="2:16" ht="20.100000000000001" customHeight="1" x14ac:dyDescent="0.3">
      <c r="B1300" s="101">
        <v>1290</v>
      </c>
      <c r="C1300" s="12" t="s">
        <v>35496</v>
      </c>
      <c r="D1300" s="160" t="s">
        <v>4497</v>
      </c>
      <c r="E1300" s="36" t="s">
        <v>11549</v>
      </c>
      <c r="F1300" s="104">
        <v>7.4</v>
      </c>
      <c r="G1300" s="101" t="s">
        <v>704</v>
      </c>
      <c r="H1300" s="101" t="s">
        <v>4081</v>
      </c>
      <c r="I1300" s="101">
        <v>2013</v>
      </c>
      <c r="J1300" s="101"/>
      <c r="K1300" s="90">
        <v>3885370802</v>
      </c>
      <c r="L1300" s="90">
        <f>IF(K1300/1024 &gt;1,K1300/1024," ")</f>
        <v>3794307.423828125</v>
      </c>
      <c r="M1300" s="90">
        <f>IF(K1300/1048576 &gt;1,K1300/1048576," ")</f>
        <v>3705.3783435821533</v>
      </c>
      <c r="N1300" s="91">
        <f>IF(K1300&gt;999999999,K1300/1073741824," ")</f>
        <v>3.6185335386544466</v>
      </c>
      <c r="O1300" s="194" t="s">
        <v>19931</v>
      </c>
      <c r="P1300" s="197" t="s">
        <v>19932</v>
      </c>
    </row>
    <row r="1301" spans="2:16" ht="20.100000000000001" customHeight="1" x14ac:dyDescent="0.3">
      <c r="B1301" s="101">
        <v>1291</v>
      </c>
      <c r="C1301" s="7" t="s">
        <v>35465</v>
      </c>
      <c r="D1301" s="159" t="s">
        <v>685</v>
      </c>
      <c r="E1301" s="36" t="s">
        <v>11550</v>
      </c>
      <c r="F1301" s="104">
        <v>6</v>
      </c>
      <c r="G1301" s="94"/>
      <c r="H1301" s="94" t="s">
        <v>4085</v>
      </c>
      <c r="I1301" s="101">
        <v>1950</v>
      </c>
      <c r="J1301" s="101"/>
      <c r="K1301" s="90">
        <v>961816576</v>
      </c>
      <c r="L1301" s="90">
        <f>IF(K1301/1024 &gt;1,K1301/1024," ")</f>
        <v>939274</v>
      </c>
      <c r="M1301" s="90">
        <f>IF(K1301/1048576 &gt;1,K1301/1048576," ")</f>
        <v>917.259765625</v>
      </c>
      <c r="N1301" s="91" t="str">
        <f>IF(K1301&gt;999999999,K1301/1073741824," ")</f>
        <v xml:space="preserve"> </v>
      </c>
      <c r="O1301" s="199" t="s">
        <v>17522</v>
      </c>
      <c r="P1301" s="197" t="s">
        <v>19933</v>
      </c>
    </row>
    <row r="1302" spans="2:16" ht="20.100000000000001" customHeight="1" x14ac:dyDescent="0.3">
      <c r="B1302" s="101">
        <v>1292</v>
      </c>
      <c r="C1302" s="20" t="s">
        <v>35497</v>
      </c>
      <c r="D1302" s="157" t="s">
        <v>8538</v>
      </c>
      <c r="E1302" s="36" t="s">
        <v>11551</v>
      </c>
      <c r="F1302" s="81">
        <v>4.7</v>
      </c>
      <c r="G1302" s="13" t="s">
        <v>704</v>
      </c>
      <c r="H1302" s="13" t="s">
        <v>4081</v>
      </c>
      <c r="I1302" s="79">
        <v>2018</v>
      </c>
      <c r="J1302" s="79"/>
      <c r="K1302" s="73">
        <v>4578926592</v>
      </c>
      <c r="L1302" s="90">
        <f>IF(K1302/1024 &gt;1,K1302/1024," ")</f>
        <v>4471608</v>
      </c>
      <c r="M1302" s="90">
        <f>IF(K1302/1048576 &gt;1,K1302/1048576," ")</f>
        <v>4366.8046875</v>
      </c>
      <c r="N1302" s="91">
        <f>IF(K1302&gt;999999999,K1302/1073741824," ")</f>
        <v>4.2644577026367188</v>
      </c>
      <c r="O1302" s="194" t="s">
        <v>19934</v>
      </c>
      <c r="P1302" s="197" t="s">
        <v>19935</v>
      </c>
    </row>
    <row r="1303" spans="2:16" ht="20.100000000000001" customHeight="1" x14ac:dyDescent="0.3">
      <c r="B1303" s="101">
        <v>1293</v>
      </c>
      <c r="C1303" s="7" t="s">
        <v>42565</v>
      </c>
      <c r="D1303" s="177" t="s">
        <v>8832</v>
      </c>
      <c r="E1303" s="36" t="s">
        <v>11555</v>
      </c>
      <c r="F1303" s="81">
        <v>5.7</v>
      </c>
      <c r="G1303" s="13" t="s">
        <v>704</v>
      </c>
      <c r="H1303" s="13" t="s">
        <v>3744</v>
      </c>
      <c r="I1303" s="79">
        <v>2019</v>
      </c>
      <c r="J1303" s="187"/>
      <c r="K1303" s="73">
        <v>5100195840</v>
      </c>
      <c r="L1303" s="90">
        <f>IF(K1303/1024 &gt;1,K1303/1024," ")</f>
        <v>4980660</v>
      </c>
      <c r="M1303" s="90">
        <f>IF(K1303/1048576 &gt;1,K1303/1048576," ")</f>
        <v>4863.92578125</v>
      </c>
      <c r="N1303" s="91">
        <f>IF(K1303&gt;999999999,K1303/1073741824," ")</f>
        <v>4.7499275207519531</v>
      </c>
      <c r="O1303" s="194" t="s">
        <v>19942</v>
      </c>
      <c r="P1303" s="197" t="s">
        <v>19943</v>
      </c>
    </row>
    <row r="1304" spans="2:16" ht="20.100000000000001" customHeight="1" x14ac:dyDescent="0.3">
      <c r="B1304" s="101">
        <v>1294</v>
      </c>
      <c r="C1304" s="7" t="s">
        <v>35499</v>
      </c>
      <c r="D1304" s="177" t="s">
        <v>8951</v>
      </c>
      <c r="E1304" s="36" t="s">
        <v>11557</v>
      </c>
      <c r="F1304" s="81">
        <v>5.8</v>
      </c>
      <c r="G1304" s="13" t="s">
        <v>704</v>
      </c>
      <c r="H1304" s="13" t="s">
        <v>3757</v>
      </c>
      <c r="I1304" s="79">
        <v>2019</v>
      </c>
      <c r="J1304" s="79"/>
      <c r="K1304" s="73">
        <v>4986793984</v>
      </c>
      <c r="L1304" s="90">
        <f>IF(K1304/1024 &gt;1,K1304/1024," ")</f>
        <v>4869916</v>
      </c>
      <c r="M1304" s="90">
        <f>IF(K1304/1048576 &gt;1,K1304/1048576," ")</f>
        <v>4755.77734375</v>
      </c>
      <c r="N1304" s="91">
        <f>IF(K1304&gt;999999999,K1304/1073741824," ")</f>
        <v>4.6443138122558594</v>
      </c>
      <c r="O1304" s="194" t="s">
        <v>19945</v>
      </c>
      <c r="P1304" s="197" t="s">
        <v>19946</v>
      </c>
    </row>
    <row r="1305" spans="2:16" ht="20.100000000000001" customHeight="1" x14ac:dyDescent="0.3">
      <c r="B1305" s="101">
        <v>1295</v>
      </c>
      <c r="C1305" s="7" t="s">
        <v>35500</v>
      </c>
      <c r="D1305" s="159" t="s">
        <v>2758</v>
      </c>
      <c r="E1305" s="36" t="s">
        <v>11558</v>
      </c>
      <c r="F1305" s="104">
        <v>4.7</v>
      </c>
      <c r="G1305" s="101" t="s">
        <v>704</v>
      </c>
      <c r="H1305" s="101" t="s">
        <v>4163</v>
      </c>
      <c r="I1305" s="101">
        <v>1988</v>
      </c>
      <c r="J1305" s="101"/>
      <c r="K1305" s="90">
        <v>3657997740</v>
      </c>
      <c r="L1305" s="90">
        <f>IF(K1305/1024 &gt;1,K1305/1024," ")</f>
        <v>3572263.41796875</v>
      </c>
      <c r="M1305" s="90">
        <f>IF(K1305/1048576 &gt;1,K1305/1048576," ")</f>
        <v>3488.5384941101074</v>
      </c>
      <c r="N1305" s="91">
        <f>IF(K1305&gt;999999999,K1305/1073741824," ")</f>
        <v>3.4067758731544018</v>
      </c>
      <c r="O1305" s="194" t="s">
        <v>19947</v>
      </c>
      <c r="P1305" s="197" t="s">
        <v>19948</v>
      </c>
    </row>
    <row r="1306" spans="2:16" ht="20.100000000000001" customHeight="1" x14ac:dyDescent="0.3">
      <c r="B1306" s="101">
        <v>1296</v>
      </c>
      <c r="C1306" s="20" t="s">
        <v>35501</v>
      </c>
      <c r="D1306" s="157" t="s">
        <v>32619</v>
      </c>
      <c r="E1306" s="36" t="s">
        <v>32620</v>
      </c>
      <c r="F1306" s="81">
        <v>4.5999999999999996</v>
      </c>
      <c r="G1306" s="13" t="s">
        <v>704</v>
      </c>
      <c r="H1306" s="13" t="s">
        <v>4349</v>
      </c>
      <c r="I1306" s="79">
        <v>2021</v>
      </c>
      <c r="J1306" s="79"/>
      <c r="K1306" s="73">
        <v>4868325376</v>
      </c>
      <c r="L1306" s="90">
        <f>IF(K1306/1024 &gt;1,K1306/1024," ")</f>
        <v>4754224</v>
      </c>
      <c r="M1306" s="90">
        <f>IF(K1306/1048576 &gt;1,K1306/1048576," ")</f>
        <v>4642.796875</v>
      </c>
      <c r="N1306" s="91">
        <f>IF(K1306&gt;999999999,K1306/1073741824," ")</f>
        <v>4.5339813232421875</v>
      </c>
      <c r="O1306" s="223" t="s">
        <v>32621</v>
      </c>
      <c r="P1306" s="197" t="s">
        <v>32622</v>
      </c>
    </row>
    <row r="1307" spans="2:16" ht="20.100000000000001" customHeight="1" x14ac:dyDescent="0.3">
      <c r="B1307" s="101">
        <v>1297</v>
      </c>
      <c r="C1307" s="102" t="s">
        <v>35502</v>
      </c>
      <c r="D1307" s="159" t="s">
        <v>2707</v>
      </c>
      <c r="E1307" s="36" t="s">
        <v>11559</v>
      </c>
      <c r="F1307" s="104">
        <v>6.1</v>
      </c>
      <c r="G1307" s="101" t="s">
        <v>704</v>
      </c>
      <c r="H1307" s="101" t="s">
        <v>3744</v>
      </c>
      <c r="I1307" s="101">
        <v>2005</v>
      </c>
      <c r="J1307" s="101"/>
      <c r="K1307" s="108">
        <v>2905767610</v>
      </c>
      <c r="L1307" s="90">
        <f>IF(K1307/1024 &gt;1,K1307/1024," ")</f>
        <v>2837663.681640625</v>
      </c>
      <c r="M1307" s="90">
        <f>IF(K1307/1048576 &gt;1,K1307/1048576," ")</f>
        <v>2771.1559391021729</v>
      </c>
      <c r="N1307" s="91">
        <f>IF(K1307&gt;999999999,K1307/1073741824," ")</f>
        <v>2.7062069717794657</v>
      </c>
      <c r="O1307" s="194" t="s">
        <v>19949</v>
      </c>
      <c r="P1307" s="197" t="s">
        <v>19950</v>
      </c>
    </row>
    <row r="1308" spans="2:16" ht="20.100000000000001" customHeight="1" x14ac:dyDescent="0.3">
      <c r="B1308" s="101">
        <v>1298</v>
      </c>
      <c r="C1308" s="12" t="s">
        <v>35466</v>
      </c>
      <c r="D1308" s="160" t="s">
        <v>491</v>
      </c>
      <c r="E1308" s="36" t="s">
        <v>11560</v>
      </c>
      <c r="F1308" s="104">
        <v>3.6</v>
      </c>
      <c r="G1308" s="94"/>
      <c r="H1308" s="94" t="s">
        <v>3791</v>
      </c>
      <c r="I1308" s="101">
        <v>2008</v>
      </c>
      <c r="J1308" s="101"/>
      <c r="K1308" s="90">
        <v>1140539392</v>
      </c>
      <c r="L1308" s="90">
        <f>IF(K1308/1024 &gt;1,K1308/1024," ")</f>
        <v>1113808</v>
      </c>
      <c r="M1308" s="90">
        <f>IF(K1308/1048576 &gt;1,K1308/1048576," ")</f>
        <v>1087.703125</v>
      </c>
      <c r="N1308" s="91">
        <f>IF(K1308&gt;999999999,K1308/1073741824," ")</f>
        <v>1.0622100830078125</v>
      </c>
      <c r="O1308" s="194" t="s">
        <v>19951</v>
      </c>
      <c r="P1308" s="197" t="s">
        <v>19952</v>
      </c>
    </row>
    <row r="1309" spans="2:16" ht="20.100000000000001" customHeight="1" x14ac:dyDescent="0.3">
      <c r="B1309" s="101">
        <v>1299</v>
      </c>
      <c r="C1309" s="12" t="s">
        <v>35467</v>
      </c>
      <c r="D1309" s="160" t="s">
        <v>623</v>
      </c>
      <c r="E1309" s="36" t="s">
        <v>33305</v>
      </c>
      <c r="F1309" s="104">
        <v>7.1</v>
      </c>
      <c r="G1309" s="94"/>
      <c r="H1309" s="94" t="s">
        <v>4164</v>
      </c>
      <c r="I1309" s="101">
        <v>1983</v>
      </c>
      <c r="J1309" s="101"/>
      <c r="K1309" s="90">
        <v>1231638528</v>
      </c>
      <c r="L1309" s="90">
        <f>IF(K1309/1024 &gt;1,K1309/1024," ")</f>
        <v>1202772</v>
      </c>
      <c r="M1309" s="90">
        <f>IF(K1309/1048576 &gt;1,K1309/1048576," ")</f>
        <v>1174.58203125</v>
      </c>
      <c r="N1309" s="91">
        <f>IF(K1309&gt;999999999,K1309/1073741824," ")</f>
        <v>1.1470527648925781</v>
      </c>
      <c r="O1309" s="194" t="s">
        <v>19953</v>
      </c>
      <c r="P1309" s="197" t="s">
        <v>19954</v>
      </c>
    </row>
    <row r="1310" spans="2:16" ht="20.100000000000001" customHeight="1" x14ac:dyDescent="0.3">
      <c r="B1310" s="101">
        <v>1300</v>
      </c>
      <c r="C1310" s="102" t="s">
        <v>35503</v>
      </c>
      <c r="D1310" s="159" t="s">
        <v>1981</v>
      </c>
      <c r="E1310" s="36" t="s">
        <v>11561</v>
      </c>
      <c r="F1310" s="104">
        <v>4.3</v>
      </c>
      <c r="G1310" s="101" t="s">
        <v>704</v>
      </c>
      <c r="H1310" s="101" t="s">
        <v>3740</v>
      </c>
      <c r="I1310" s="101">
        <v>2002</v>
      </c>
      <c r="J1310" s="101"/>
      <c r="K1310" s="90">
        <v>5558786829</v>
      </c>
      <c r="L1310" s="90">
        <f>IF(K1310/1024 &gt;1,K1310/1024," ")</f>
        <v>5428502.7626953125</v>
      </c>
      <c r="M1310" s="90">
        <f>IF(K1310/1048576 &gt;1,K1310/1048576," ")</f>
        <v>5301.2722291946411</v>
      </c>
      <c r="N1310" s="91">
        <f>IF(K1310&gt;999999999,K1310/1073741824," ")</f>
        <v>5.1770236613228917</v>
      </c>
      <c r="O1310" s="194" t="s">
        <v>19955</v>
      </c>
      <c r="P1310" s="197" t="s">
        <v>19956</v>
      </c>
    </row>
    <row r="1311" spans="2:16" ht="20.100000000000001" customHeight="1" x14ac:dyDescent="0.3">
      <c r="B1311" s="101">
        <v>1301</v>
      </c>
      <c r="C1311" s="28" t="s">
        <v>35504</v>
      </c>
      <c r="D1311" s="157" t="s">
        <v>8081</v>
      </c>
      <c r="E1311" s="36" t="s">
        <v>11562</v>
      </c>
      <c r="F1311" s="81">
        <v>4.8</v>
      </c>
      <c r="G1311" s="13" t="s">
        <v>704</v>
      </c>
      <c r="H1311" s="13" t="s">
        <v>5892</v>
      </c>
      <c r="I1311" s="79">
        <v>2018</v>
      </c>
      <c r="J1311" s="79"/>
      <c r="K1311" s="73">
        <v>4690385555</v>
      </c>
      <c r="L1311" s="90">
        <f>IF(K1311/1024 &gt;1,K1311/1024," ")</f>
        <v>4580454.6435546875</v>
      </c>
      <c r="M1311" s="90">
        <f>IF(K1311/1048576 &gt;1,K1311/1048576," ")</f>
        <v>4473.1002378463745</v>
      </c>
      <c r="N1311" s="91">
        <f>IF(K1311&gt;999999999,K1311/1073741824," ")</f>
        <v>4.3682619510218501</v>
      </c>
      <c r="O1311" s="194" t="s">
        <v>19957</v>
      </c>
      <c r="P1311" s="197" t="s">
        <v>19958</v>
      </c>
    </row>
    <row r="1312" spans="2:16" ht="20.100000000000001" customHeight="1" x14ac:dyDescent="0.3">
      <c r="B1312" s="101">
        <v>1302</v>
      </c>
      <c r="C1312" s="28" t="s">
        <v>35505</v>
      </c>
      <c r="D1312" s="157" t="s">
        <v>8132</v>
      </c>
      <c r="E1312" s="36" t="s">
        <v>11564</v>
      </c>
      <c r="F1312" s="131">
        <v>5.4</v>
      </c>
      <c r="G1312" s="13" t="s">
        <v>704</v>
      </c>
      <c r="H1312" s="13" t="s">
        <v>3736</v>
      </c>
      <c r="I1312" s="133">
        <v>2002</v>
      </c>
      <c r="J1312" s="74"/>
      <c r="K1312" s="73">
        <v>3685795127</v>
      </c>
      <c r="L1312" s="90">
        <f>IF(K1312/1024 &gt;1,K1312/1024," ")</f>
        <v>3599409.3037109375</v>
      </c>
      <c r="M1312" s="90">
        <f>IF(K1312/1048576 &gt;1,K1312/1048576," ")</f>
        <v>3515.0481481552124</v>
      </c>
      <c r="N1312" s="91">
        <f>IF(K1312&gt;999999999,K1312/1073741824," ")</f>
        <v>3.4326642071828246</v>
      </c>
      <c r="O1312" s="194" t="s">
        <v>19961</v>
      </c>
      <c r="P1312" s="197" t="s">
        <v>19962</v>
      </c>
    </row>
    <row r="1313" spans="2:16" ht="20.100000000000001" customHeight="1" x14ac:dyDescent="0.3">
      <c r="B1313" s="101">
        <v>1303</v>
      </c>
      <c r="C1313" s="102" t="s">
        <v>35506</v>
      </c>
      <c r="D1313" s="159" t="s">
        <v>1090</v>
      </c>
      <c r="E1313" s="36" t="s">
        <v>11565</v>
      </c>
      <c r="F1313" s="104">
        <v>7</v>
      </c>
      <c r="G1313" s="101" t="s">
        <v>704</v>
      </c>
      <c r="H1313" s="101" t="s">
        <v>3739</v>
      </c>
      <c r="I1313" s="94">
        <v>1998</v>
      </c>
      <c r="J1313" s="94"/>
      <c r="K1313" s="90">
        <v>4067325089</v>
      </c>
      <c r="L1313" s="90">
        <f>IF(K1313/1024 &gt;1,K1313/1024," ")</f>
        <v>3971997.1572265625</v>
      </c>
      <c r="M1313" s="90">
        <f>IF(K1313/1048576 &gt;1,K1313/1048576," ")</f>
        <v>3878.9034738540649</v>
      </c>
      <c r="N1313" s="91">
        <f>IF(K1313&gt;999999999,K1313/1073741824," ")</f>
        <v>3.7879916736856103</v>
      </c>
      <c r="O1313" s="194" t="s">
        <v>19963</v>
      </c>
      <c r="P1313" s="197" t="s">
        <v>19964</v>
      </c>
    </row>
    <row r="1314" spans="2:16" ht="20.100000000000001" customHeight="1" x14ac:dyDescent="0.3">
      <c r="B1314" s="101">
        <v>1304</v>
      </c>
      <c r="C1314" s="109" t="s">
        <v>39494</v>
      </c>
      <c r="D1314" s="159" t="s">
        <v>3597</v>
      </c>
      <c r="E1314" s="36" t="s">
        <v>14176</v>
      </c>
      <c r="F1314" s="104">
        <v>5</v>
      </c>
      <c r="G1314" s="101" t="s">
        <v>704</v>
      </c>
      <c r="H1314" s="101" t="s">
        <v>3737</v>
      </c>
      <c r="I1314" s="101">
        <v>2005</v>
      </c>
      <c r="J1314" s="101"/>
      <c r="K1314" s="90">
        <v>2173001585</v>
      </c>
      <c r="L1314" s="90">
        <f>IF(K1314/1024 &gt;1,K1314/1024," ")</f>
        <v>2122071.8603515625</v>
      </c>
      <c r="M1314" s="90">
        <f>IF(K1314/1048576 &gt;1,K1314/1048576," ")</f>
        <v>2072.3358011245728</v>
      </c>
      <c r="N1314" s="91">
        <f>IF(K1314&gt;999999999,K1314/1073741824," ")</f>
        <v>2.0237654307857156</v>
      </c>
      <c r="O1314" s="194" t="s">
        <v>24494</v>
      </c>
      <c r="P1314" s="197" t="s">
        <v>24495</v>
      </c>
    </row>
    <row r="1315" spans="2:16" ht="20.100000000000001" customHeight="1" x14ac:dyDescent="0.3">
      <c r="B1315" s="101">
        <v>1305</v>
      </c>
      <c r="C1315" s="12" t="s">
        <v>35468</v>
      </c>
      <c r="D1315" s="160" t="s">
        <v>1206</v>
      </c>
      <c r="E1315" s="36" t="s">
        <v>11570</v>
      </c>
      <c r="F1315" s="104">
        <v>5.4</v>
      </c>
      <c r="G1315" s="94"/>
      <c r="H1315" s="94" t="s">
        <v>4111</v>
      </c>
      <c r="I1315" s="101">
        <v>2006</v>
      </c>
      <c r="J1315" s="101"/>
      <c r="K1315" s="90">
        <v>733351936</v>
      </c>
      <c r="L1315" s="90">
        <f>IF(K1315/1024 &gt;1,K1315/1024," ")</f>
        <v>716164</v>
      </c>
      <c r="M1315" s="90">
        <f>IF(K1315/1048576 &gt;1,K1315/1048576," ")</f>
        <v>699.37890625</v>
      </c>
      <c r="N1315" s="91" t="str">
        <f>IF(K1315&gt;999999999,K1315/1073741824," ")</f>
        <v xml:space="preserve"> </v>
      </c>
      <c r="O1315" s="194" t="s">
        <v>19973</v>
      </c>
      <c r="P1315" s="197" t="s">
        <v>19974</v>
      </c>
    </row>
    <row r="1316" spans="2:16" ht="20.100000000000001" customHeight="1" x14ac:dyDescent="0.3">
      <c r="B1316" s="101">
        <v>1306</v>
      </c>
      <c r="C1316" s="12" t="s">
        <v>42566</v>
      </c>
      <c r="D1316" s="160" t="s">
        <v>625</v>
      </c>
      <c r="E1316" s="36" t="s">
        <v>11571</v>
      </c>
      <c r="F1316" s="104">
        <v>5</v>
      </c>
      <c r="G1316" s="94"/>
      <c r="H1316" s="94" t="s">
        <v>4166</v>
      </c>
      <c r="I1316" s="101">
        <v>1993</v>
      </c>
      <c r="J1316" s="116"/>
      <c r="K1316" s="90">
        <v>811517952</v>
      </c>
      <c r="L1316" s="90">
        <f>IF(K1316/1024 &gt;1,K1316/1024," ")</f>
        <v>792498</v>
      </c>
      <c r="M1316" s="90">
        <f>IF(K1316/1048576 &gt;1,K1316/1048576," ")</f>
        <v>773.923828125</v>
      </c>
      <c r="N1316" s="91" t="str">
        <f>IF(K1316&gt;999999999,K1316/1073741824," ")</f>
        <v xml:space="preserve"> </v>
      </c>
      <c r="O1316" s="194" t="s">
        <v>19975</v>
      </c>
      <c r="P1316" s="197" t="s">
        <v>19976</v>
      </c>
    </row>
    <row r="1317" spans="2:16" ht="20.100000000000001" customHeight="1" x14ac:dyDescent="0.3">
      <c r="B1317" s="101">
        <v>1307</v>
      </c>
      <c r="C1317" s="12" t="s">
        <v>34044</v>
      </c>
      <c r="D1317" s="261" t="s">
        <v>33862</v>
      </c>
      <c r="E1317" s="36" t="s">
        <v>33863</v>
      </c>
      <c r="F1317" s="131">
        <v>5</v>
      </c>
      <c r="G1317" s="13" t="s">
        <v>704</v>
      </c>
      <c r="H1317" s="13" t="s">
        <v>3740</v>
      </c>
      <c r="I1317" s="133">
        <v>2021</v>
      </c>
      <c r="J1317" s="74"/>
      <c r="K1317" s="73">
        <v>5603483648</v>
      </c>
      <c r="L1317" s="90">
        <f>IF(K1317/1024 &gt;1,K1317/1024," ")</f>
        <v>5472152</v>
      </c>
      <c r="M1317" s="90">
        <f>IF(K1317/1048576 &gt;1,K1317/1048576," ")</f>
        <v>5343.8984375</v>
      </c>
      <c r="N1317" s="91">
        <f>IF(K1317&gt;999999999,K1317/1073741824," ")</f>
        <v>5.2186508178710938</v>
      </c>
      <c r="O1317" s="223" t="s">
        <v>18160</v>
      </c>
      <c r="P1317" s="198" t="s">
        <v>33864</v>
      </c>
    </row>
    <row r="1318" spans="2:16" ht="20.100000000000001" customHeight="1" x14ac:dyDescent="0.3">
      <c r="B1318" s="101">
        <v>1308</v>
      </c>
      <c r="C1318" s="12" t="s">
        <v>35469</v>
      </c>
      <c r="D1318" s="160" t="s">
        <v>718</v>
      </c>
      <c r="E1318" s="36" t="s">
        <v>11573</v>
      </c>
      <c r="F1318" s="104">
        <v>2.6</v>
      </c>
      <c r="G1318" s="94"/>
      <c r="H1318" s="101" t="s">
        <v>3742</v>
      </c>
      <c r="I1318" s="101">
        <v>2006</v>
      </c>
      <c r="J1318" s="101"/>
      <c r="K1318" s="90">
        <v>1933863906</v>
      </c>
      <c r="L1318" s="90">
        <f>IF(K1318/1024 &gt;1,K1318/1024," ")</f>
        <v>1888538.970703125</v>
      </c>
      <c r="M1318" s="90">
        <f>IF(K1318/1048576 &gt;1,K1318/1048576," ")</f>
        <v>1844.2763385772705</v>
      </c>
      <c r="N1318" s="91">
        <f>IF(K1318&gt;999999999,K1318/1073741824," ")</f>
        <v>1.8010511118918657</v>
      </c>
      <c r="O1318" s="194" t="s">
        <v>19977</v>
      </c>
      <c r="P1318" s="197" t="s">
        <v>19978</v>
      </c>
    </row>
    <row r="1319" spans="2:16" ht="20.100000000000001" customHeight="1" x14ac:dyDescent="0.3">
      <c r="B1319" s="101">
        <v>1309</v>
      </c>
      <c r="C1319" s="20" t="s">
        <v>35509</v>
      </c>
      <c r="D1319" s="157" t="s">
        <v>32495</v>
      </c>
      <c r="E1319" s="36" t="s">
        <v>32496</v>
      </c>
      <c r="F1319" s="81">
        <v>6.4</v>
      </c>
      <c r="G1319" s="13" t="s">
        <v>704</v>
      </c>
      <c r="H1319" s="13" t="s">
        <v>3756</v>
      </c>
      <c r="I1319" s="79">
        <v>2020</v>
      </c>
      <c r="J1319" s="79"/>
      <c r="K1319" s="73">
        <v>5049802752</v>
      </c>
      <c r="L1319" s="90">
        <f>IF(K1319/1024 &gt;1,K1319/1024," ")</f>
        <v>4931448</v>
      </c>
      <c r="M1319" s="90">
        <f>IF(K1319/1048576 &gt;1,K1319/1048576," ")</f>
        <v>4815.8671875</v>
      </c>
      <c r="N1319" s="91">
        <f>IF(K1319&gt;999999999,K1319/1073741824," ")</f>
        <v>4.7029953002929688</v>
      </c>
      <c r="O1319" s="223" t="s">
        <v>32999</v>
      </c>
      <c r="P1319" s="198" t="s">
        <v>32497</v>
      </c>
    </row>
    <row r="1320" spans="2:16" ht="20.100000000000001" customHeight="1" x14ac:dyDescent="0.3">
      <c r="B1320" s="101">
        <v>1310</v>
      </c>
      <c r="C1320" s="109" t="s">
        <v>35510</v>
      </c>
      <c r="D1320" s="159" t="s">
        <v>3557</v>
      </c>
      <c r="E1320" s="36" t="s">
        <v>11574</v>
      </c>
      <c r="F1320" s="104">
        <v>5</v>
      </c>
      <c r="G1320" s="101" t="s">
        <v>704</v>
      </c>
      <c r="H1320" s="101" t="s">
        <v>3740</v>
      </c>
      <c r="I1320" s="101">
        <v>1993</v>
      </c>
      <c r="J1320" s="101"/>
      <c r="K1320" s="90">
        <v>1950670162</v>
      </c>
      <c r="L1320" s="90">
        <f>IF(K1320/1024 &gt;1,K1320/1024," ")</f>
        <v>1904951.330078125</v>
      </c>
      <c r="M1320" s="90">
        <f>IF(K1320/1048576 &gt;1,K1320/1048576," ")</f>
        <v>1860.3040332794189</v>
      </c>
      <c r="N1320" s="91">
        <f>IF(K1320&gt;999999999,K1320/1073741824," ")</f>
        <v>1.8167031574994326</v>
      </c>
      <c r="O1320" s="194" t="s">
        <v>19979</v>
      </c>
      <c r="P1320" s="197" t="s">
        <v>19980</v>
      </c>
    </row>
    <row r="1321" spans="2:16" ht="20.100000000000001" customHeight="1" x14ac:dyDescent="0.3">
      <c r="B1321" s="101">
        <v>1311</v>
      </c>
      <c r="C1321" s="20" t="s">
        <v>35511</v>
      </c>
      <c r="D1321" s="161" t="s">
        <v>7216</v>
      </c>
      <c r="E1321" s="36" t="s">
        <v>11575</v>
      </c>
      <c r="F1321" s="99">
        <v>5.8</v>
      </c>
      <c r="G1321" s="99" t="s">
        <v>704</v>
      </c>
      <c r="H1321" s="101" t="s">
        <v>5871</v>
      </c>
      <c r="I1321" s="101">
        <v>2016</v>
      </c>
      <c r="J1321" s="101"/>
      <c r="K1321" s="90">
        <v>4788882904</v>
      </c>
      <c r="L1321" s="90">
        <f>IF(K1321/1024 &gt;1,K1321/1024," ")</f>
        <v>4676643.4609375</v>
      </c>
      <c r="M1321" s="90">
        <f>IF(K1321/1048576 &gt;1,K1321/1048576," ")</f>
        <v>4567.0346298217773</v>
      </c>
      <c r="N1321" s="91">
        <f>IF(K1321&gt;999999999,K1321/1073741824," ")</f>
        <v>4.4599947556853294</v>
      </c>
      <c r="O1321" s="199" t="s">
        <v>18423</v>
      </c>
      <c r="P1321" s="197" t="s">
        <v>19981</v>
      </c>
    </row>
    <row r="1322" spans="2:16" ht="20.100000000000001" customHeight="1" x14ac:dyDescent="0.3">
      <c r="B1322" s="101">
        <v>1312</v>
      </c>
      <c r="C1322" s="48" t="s">
        <v>35513</v>
      </c>
      <c r="D1322" s="177" t="s">
        <v>8028</v>
      </c>
      <c r="E1322" s="36" t="s">
        <v>11577</v>
      </c>
      <c r="F1322" s="81">
        <v>5.9</v>
      </c>
      <c r="G1322" s="13" t="s">
        <v>704</v>
      </c>
      <c r="H1322" s="13" t="s">
        <v>5910</v>
      </c>
      <c r="I1322" s="79">
        <v>1951</v>
      </c>
      <c r="J1322" s="79"/>
      <c r="K1322" s="73">
        <v>4381941295</v>
      </c>
      <c r="L1322" s="90">
        <f>IF(K1322/1024 &gt;1,K1322/1024," ")</f>
        <v>4279239.5458984375</v>
      </c>
      <c r="M1322" s="90">
        <f>IF(K1322/1048576 &gt;1,K1322/1048576," ")</f>
        <v>4178.9448690414429</v>
      </c>
      <c r="N1322" s="91">
        <f>IF(K1322&gt;999999999,K1322/1073741824," ")</f>
        <v>4.0810008486732841</v>
      </c>
      <c r="O1322" s="194" t="s">
        <v>19984</v>
      </c>
      <c r="P1322" s="197" t="s">
        <v>19985</v>
      </c>
    </row>
    <row r="1323" spans="2:16" ht="20.100000000000001" customHeight="1" x14ac:dyDescent="0.3">
      <c r="B1323" s="101">
        <v>1313</v>
      </c>
      <c r="C1323" s="102" t="s">
        <v>41003</v>
      </c>
      <c r="D1323" s="159" t="s">
        <v>638</v>
      </c>
      <c r="E1323" s="36" t="s">
        <v>15698</v>
      </c>
      <c r="F1323" s="104">
        <v>4.7</v>
      </c>
      <c r="G1323" s="101" t="s">
        <v>704</v>
      </c>
      <c r="H1323" s="101" t="s">
        <v>3772</v>
      </c>
      <c r="I1323" s="101">
        <v>1996</v>
      </c>
      <c r="J1323" s="101"/>
      <c r="K1323" s="90">
        <v>4921023198</v>
      </c>
      <c r="L1323" s="90">
        <f>IF(K1323/1024 &gt;1,K1323/1024," ")</f>
        <v>4805686.716796875</v>
      </c>
      <c r="M1323" s="90">
        <f>IF(K1323/1048576 &gt;1,K1323/1048576," ")</f>
        <v>4693.0534343719482</v>
      </c>
      <c r="N1323" s="91">
        <f>IF(K1323&gt;999999999,K1323/1073741824," ")</f>
        <v>4.5830599945038557</v>
      </c>
      <c r="O1323" s="194" t="s">
        <v>23277</v>
      </c>
      <c r="P1323" s="197" t="s">
        <v>26934</v>
      </c>
    </row>
    <row r="1324" spans="2:16" ht="20.100000000000001" customHeight="1" x14ac:dyDescent="0.3">
      <c r="B1324" s="101">
        <v>1314</v>
      </c>
      <c r="C1324" s="48" t="s">
        <v>35515</v>
      </c>
      <c r="D1324" s="157" t="s">
        <v>32226</v>
      </c>
      <c r="E1324" s="36" t="s">
        <v>32227</v>
      </c>
      <c r="F1324" s="81">
        <v>6.1</v>
      </c>
      <c r="G1324" s="13" t="s">
        <v>704</v>
      </c>
      <c r="H1324" s="13" t="s">
        <v>3744</v>
      </c>
      <c r="I1324" s="79">
        <v>2020</v>
      </c>
      <c r="J1324" s="84"/>
      <c r="K1324" s="73">
        <v>5305991168</v>
      </c>
      <c r="L1324" s="90">
        <f>IF(K1324/1024 &gt;1,K1324/1024," ")</f>
        <v>5181632</v>
      </c>
      <c r="M1324" s="90">
        <f>IF(K1324/1048576 &gt;1,K1324/1048576," ")</f>
        <v>5060.1875</v>
      </c>
      <c r="N1324" s="91">
        <f>IF(K1324&gt;999999999,K1324/1073741824," ")</f>
        <v>4.94158935546875</v>
      </c>
      <c r="O1324" s="194" t="s">
        <v>32249</v>
      </c>
      <c r="P1324" s="197" t="s">
        <v>32244</v>
      </c>
    </row>
    <row r="1325" spans="2:16" ht="20.100000000000001" customHeight="1" x14ac:dyDescent="0.3">
      <c r="B1325" s="101">
        <v>1315</v>
      </c>
      <c r="C1325" s="109" t="s">
        <v>35516</v>
      </c>
      <c r="D1325" s="159" t="s">
        <v>3687</v>
      </c>
      <c r="E1325" s="36" t="s">
        <v>11579</v>
      </c>
      <c r="F1325" s="104">
        <v>7.8</v>
      </c>
      <c r="G1325" s="101" t="s">
        <v>704</v>
      </c>
      <c r="H1325" s="101" t="s">
        <v>5028</v>
      </c>
      <c r="I1325" s="101">
        <v>1953</v>
      </c>
      <c r="J1325" s="101"/>
      <c r="K1325" s="90">
        <v>5745070724</v>
      </c>
      <c r="L1325" s="90">
        <f>IF(K1325/1024 &gt;1,K1325/1024," ")</f>
        <v>5610420.62890625</v>
      </c>
      <c r="M1325" s="90">
        <f>IF(K1325/1048576 &gt;1,K1325/1048576," ")</f>
        <v>5478.9263954162598</v>
      </c>
      <c r="N1325" s="91">
        <f>IF(K1325&gt;999999999,K1325/1073741824," ")</f>
        <v>5.3505140580236912</v>
      </c>
      <c r="O1325" s="194" t="s">
        <v>19987</v>
      </c>
      <c r="P1325" s="197" t="s">
        <v>19988</v>
      </c>
    </row>
    <row r="1326" spans="2:16" ht="20.100000000000001" customHeight="1" x14ac:dyDescent="0.3">
      <c r="B1326" s="101">
        <v>1316</v>
      </c>
      <c r="C1326" s="107" t="s">
        <v>35517</v>
      </c>
      <c r="D1326" s="168" t="s">
        <v>6405</v>
      </c>
      <c r="E1326" s="36" t="s">
        <v>11580</v>
      </c>
      <c r="F1326" s="99">
        <v>4.2</v>
      </c>
      <c r="G1326" s="99"/>
      <c r="H1326" s="101" t="s">
        <v>5981</v>
      </c>
      <c r="I1326" s="101">
        <v>2015</v>
      </c>
      <c r="J1326" s="101"/>
      <c r="K1326" s="90">
        <v>2062856347</v>
      </c>
      <c r="L1326" s="90">
        <f>IF(K1326/1024 &gt;1,K1326/1024," ")</f>
        <v>2014508.1513671875</v>
      </c>
      <c r="M1326" s="90">
        <f>IF(K1326/1048576 &gt;1,K1326/1048576," ")</f>
        <v>1967.293116569519</v>
      </c>
      <c r="N1326" s="91">
        <f>IF(K1326&gt;999999999,K1326/1073741824," ")</f>
        <v>1.9211846841499209</v>
      </c>
      <c r="O1326" s="194" t="s">
        <v>30071</v>
      </c>
      <c r="P1326" s="197" t="s">
        <v>19989</v>
      </c>
    </row>
    <row r="1327" spans="2:16" ht="20.100000000000001" customHeight="1" x14ac:dyDescent="0.3">
      <c r="B1327" s="101">
        <v>1317</v>
      </c>
      <c r="C1327" s="102" t="s">
        <v>35518</v>
      </c>
      <c r="D1327" s="159" t="s">
        <v>1363</v>
      </c>
      <c r="E1327" s="36" t="s">
        <v>11581</v>
      </c>
      <c r="F1327" s="104">
        <v>6.6</v>
      </c>
      <c r="G1327" s="114"/>
      <c r="H1327" s="114" t="s">
        <v>3739</v>
      </c>
      <c r="I1327" s="114">
        <v>2010</v>
      </c>
      <c r="J1327" s="114"/>
      <c r="K1327" s="90">
        <v>3245535814</v>
      </c>
      <c r="L1327" s="90">
        <f>IF(K1327/1024 &gt;1,K1327/1024," ")</f>
        <v>3169468.568359375</v>
      </c>
      <c r="M1327" s="90">
        <f>IF(K1327/1048576 &gt;1,K1327/1048576," ")</f>
        <v>3095.1841487884521</v>
      </c>
      <c r="N1327" s="91">
        <f>IF(K1327&gt;999999999,K1327/1073741824," ")</f>
        <v>3.0226407703012228</v>
      </c>
      <c r="O1327" s="194" t="s">
        <v>19990</v>
      </c>
      <c r="P1327" s="197" t="s">
        <v>19991</v>
      </c>
    </row>
    <row r="1328" spans="2:16" ht="20.100000000000001" customHeight="1" x14ac:dyDescent="0.3">
      <c r="B1328" s="101">
        <v>1318</v>
      </c>
      <c r="C1328" s="48" t="s">
        <v>35519</v>
      </c>
      <c r="D1328" s="177" t="s">
        <v>9140</v>
      </c>
      <c r="E1328" s="36" t="s">
        <v>9141</v>
      </c>
      <c r="F1328" s="49">
        <v>5.6</v>
      </c>
      <c r="G1328" s="13"/>
      <c r="H1328" s="13" t="s">
        <v>3744</v>
      </c>
      <c r="I1328" s="9">
        <v>2020</v>
      </c>
      <c r="J1328" s="9"/>
      <c r="K1328" s="45">
        <v>5178249216</v>
      </c>
      <c r="L1328" s="90">
        <f>IF(K1328/1024 &gt;1,K1328/1024," ")</f>
        <v>5056884</v>
      </c>
      <c r="M1328" s="90">
        <f>IF(K1328/1048576 &gt;1,K1328/1048576," ")</f>
        <v>4938.36328125</v>
      </c>
      <c r="N1328" s="91">
        <f>IF(K1328&gt;999999999,K1328/1073741824," ")</f>
        <v>4.8226203918457031</v>
      </c>
      <c r="O1328" s="194" t="s">
        <v>31689</v>
      </c>
      <c r="P1328" s="197" t="s">
        <v>31613</v>
      </c>
    </row>
    <row r="1329" spans="2:16" ht="20.100000000000001" customHeight="1" x14ac:dyDescent="0.3">
      <c r="B1329" s="101">
        <v>1319</v>
      </c>
      <c r="C1329" s="112" t="s">
        <v>35520</v>
      </c>
      <c r="D1329" s="160" t="s">
        <v>5793</v>
      </c>
      <c r="E1329" s="36" t="s">
        <v>11582</v>
      </c>
      <c r="F1329" s="104">
        <v>6.8</v>
      </c>
      <c r="G1329" s="101" t="s">
        <v>704</v>
      </c>
      <c r="H1329" s="101" t="s">
        <v>4333</v>
      </c>
      <c r="I1329" s="101">
        <v>1967</v>
      </c>
      <c r="J1329" s="101"/>
      <c r="K1329" s="90">
        <v>5201308609</v>
      </c>
      <c r="L1329" s="90">
        <f>IF(K1329/1024 &gt;1,K1329/1024," ")</f>
        <v>5079402.9384765625</v>
      </c>
      <c r="M1329" s="90">
        <f>IF(K1329/1048576 &gt;1,K1329/1048576," ")</f>
        <v>4960.3544321060181</v>
      </c>
      <c r="N1329" s="91">
        <f>IF(K1329&gt;999999999,K1329/1073741824," ")</f>
        <v>4.8440961251035333</v>
      </c>
      <c r="O1329" s="194" t="s">
        <v>19992</v>
      </c>
      <c r="P1329" s="197" t="s">
        <v>19993</v>
      </c>
    </row>
    <row r="1330" spans="2:16" ht="20.100000000000001" customHeight="1" x14ac:dyDescent="0.3">
      <c r="B1330" s="101">
        <v>1320</v>
      </c>
      <c r="C1330" s="7" t="s">
        <v>35470</v>
      </c>
      <c r="D1330" s="159" t="s">
        <v>1982</v>
      </c>
      <c r="E1330" s="36" t="s">
        <v>11583</v>
      </c>
      <c r="F1330" s="104">
        <v>7</v>
      </c>
      <c r="G1330" s="94" t="s">
        <v>704</v>
      </c>
      <c r="H1330" s="94" t="s">
        <v>4167</v>
      </c>
      <c r="I1330" s="94">
        <v>1947</v>
      </c>
      <c r="J1330" s="94"/>
      <c r="K1330" s="108">
        <v>1534691328</v>
      </c>
      <c r="L1330" s="90">
        <f>IF(K1330/1024 &gt;1,K1330/1024," ")</f>
        <v>1498722</v>
      </c>
      <c r="M1330" s="90">
        <f>IF(K1330/1048576 &gt;1,K1330/1048576," ")</f>
        <v>1463.595703125</v>
      </c>
      <c r="N1330" s="91">
        <f>IF(K1330&gt;999999999,K1330/1073741824," ")</f>
        <v>1.4292926788330078</v>
      </c>
      <c r="O1330" s="194" t="s">
        <v>17771</v>
      </c>
      <c r="P1330" s="197" t="s">
        <v>19994</v>
      </c>
    </row>
    <row r="1331" spans="2:16" ht="20.100000000000001" customHeight="1" x14ac:dyDescent="0.3">
      <c r="B1331" s="101">
        <v>1321</v>
      </c>
      <c r="C1331" s="20" t="s">
        <v>35521</v>
      </c>
      <c r="D1331" s="157" t="s">
        <v>8704</v>
      </c>
      <c r="E1331" s="36" t="s">
        <v>11584</v>
      </c>
      <c r="F1331" s="81">
        <v>6.1</v>
      </c>
      <c r="G1331" s="13" t="s">
        <v>704</v>
      </c>
      <c r="H1331" s="13" t="s">
        <v>3757</v>
      </c>
      <c r="I1331" s="79">
        <v>2018</v>
      </c>
      <c r="J1331" s="79"/>
      <c r="K1331" s="73">
        <v>5036904448</v>
      </c>
      <c r="L1331" s="90">
        <f>IF(K1331/1024 &gt;1,K1331/1024," ")</f>
        <v>4918852</v>
      </c>
      <c r="M1331" s="90">
        <f>IF(K1331/1048576 &gt;1,K1331/1048576," ")</f>
        <v>4803.56640625</v>
      </c>
      <c r="N1331" s="91">
        <f>IF(K1331&gt;999999999,K1331/1073741824," ")</f>
        <v>4.6909828186035156</v>
      </c>
      <c r="O1331" s="194" t="s">
        <v>19995</v>
      </c>
      <c r="P1331" s="197" t="s">
        <v>19996</v>
      </c>
    </row>
    <row r="1332" spans="2:16" ht="20.100000000000001" customHeight="1" x14ac:dyDescent="0.3">
      <c r="B1332" s="101">
        <v>1322</v>
      </c>
      <c r="C1332" s="20" t="s">
        <v>35522</v>
      </c>
      <c r="D1332" s="157" t="s">
        <v>8906</v>
      </c>
      <c r="E1332" s="36" t="s">
        <v>11585</v>
      </c>
      <c r="F1332" s="81">
        <v>5.5</v>
      </c>
      <c r="G1332" s="13" t="s">
        <v>704</v>
      </c>
      <c r="H1332" s="13" t="s">
        <v>4372</v>
      </c>
      <c r="I1332" s="79">
        <v>2018</v>
      </c>
      <c r="J1332" s="79"/>
      <c r="K1332" s="73">
        <v>4374642688</v>
      </c>
      <c r="L1332" s="90">
        <f>IF(K1332/1024 &gt;1,K1332/1024," ")</f>
        <v>4272112</v>
      </c>
      <c r="M1332" s="90">
        <f>IF(K1332/1048576 &gt;1,K1332/1048576," ")</f>
        <v>4171.984375</v>
      </c>
      <c r="N1332" s="91">
        <f>IF(K1332&gt;999999999,K1332/1073741824," ")</f>
        <v>4.0742034912109375</v>
      </c>
      <c r="O1332" s="194" t="s">
        <v>19997</v>
      </c>
      <c r="P1332" s="197" t="s">
        <v>19998</v>
      </c>
    </row>
    <row r="1333" spans="2:16" ht="20.100000000000001" customHeight="1" x14ac:dyDescent="0.3">
      <c r="B1333" s="101">
        <v>1323</v>
      </c>
      <c r="C1333" s="102" t="s">
        <v>35523</v>
      </c>
      <c r="D1333" s="159" t="s">
        <v>180</v>
      </c>
      <c r="E1333" s="36" t="s">
        <v>11586</v>
      </c>
      <c r="F1333" s="104">
        <v>5</v>
      </c>
      <c r="G1333" s="94" t="s">
        <v>704</v>
      </c>
      <c r="H1333" s="94" t="s">
        <v>3756</v>
      </c>
      <c r="I1333" s="101">
        <v>1999</v>
      </c>
      <c r="J1333" s="101"/>
      <c r="K1333" s="90">
        <v>1705272885</v>
      </c>
      <c r="L1333" s="90">
        <f>IF(K1333/1024 &gt;1,K1333/1024," ")</f>
        <v>1665305.5517578125</v>
      </c>
      <c r="M1333" s="90">
        <f>IF(K1333/1048576 &gt;1,K1333/1048576," ")</f>
        <v>1626.2749528884888</v>
      </c>
      <c r="N1333" s="91">
        <f>IF(K1333&gt;999999999,K1333/1073741824," ")</f>
        <v>1.5881591336801648</v>
      </c>
      <c r="O1333" s="194" t="s">
        <v>19999</v>
      </c>
      <c r="P1333" s="197" t="s">
        <v>20000</v>
      </c>
    </row>
    <row r="1334" spans="2:16" ht="20.100000000000001" customHeight="1" x14ac:dyDescent="0.3">
      <c r="B1334" s="101">
        <v>1324</v>
      </c>
      <c r="C1334" s="102" t="s">
        <v>35524</v>
      </c>
      <c r="D1334" s="168" t="s">
        <v>6480</v>
      </c>
      <c r="E1334" s="36" t="s">
        <v>11587</v>
      </c>
      <c r="F1334" s="99">
        <v>6.8</v>
      </c>
      <c r="G1334" s="99"/>
      <c r="H1334" s="101" t="s">
        <v>5877</v>
      </c>
      <c r="I1334" s="101">
        <v>2005</v>
      </c>
      <c r="J1334" s="101"/>
      <c r="K1334" s="90">
        <v>3409535354</v>
      </c>
      <c r="L1334" s="90">
        <f>IF(K1334/1024 &gt;1,K1334/1024," ")</f>
        <v>3329624.369140625</v>
      </c>
      <c r="M1334" s="90">
        <f>IF(K1334/1048576 &gt;1,K1334/1048576," ")</f>
        <v>3251.5862979888916</v>
      </c>
      <c r="N1334" s="91">
        <f>IF(K1334&gt;999999999,K1334/1073741824," ")</f>
        <v>3.175377244129777</v>
      </c>
      <c r="O1334" s="194" t="s">
        <v>20001</v>
      </c>
      <c r="P1334" s="197" t="s">
        <v>20002</v>
      </c>
    </row>
    <row r="1335" spans="2:16" ht="20.100000000000001" customHeight="1" x14ac:dyDescent="0.3">
      <c r="B1335" s="101">
        <v>1325</v>
      </c>
      <c r="C1335" s="109" t="s">
        <v>35525</v>
      </c>
      <c r="D1335" s="160" t="s">
        <v>3055</v>
      </c>
      <c r="E1335" s="36" t="s">
        <v>11588</v>
      </c>
      <c r="F1335" s="104">
        <v>5.6</v>
      </c>
      <c r="G1335" s="101" t="s">
        <v>704</v>
      </c>
      <c r="H1335" s="101" t="s">
        <v>3737</v>
      </c>
      <c r="I1335" s="101">
        <v>2010</v>
      </c>
      <c r="J1335" s="101"/>
      <c r="K1335" s="90">
        <v>3302640021</v>
      </c>
      <c r="L1335" s="90">
        <f>IF(K1335/1024 &gt;1,K1335/1024," ")</f>
        <v>3225234.3955078125</v>
      </c>
      <c r="M1335" s="90">
        <f>IF(K1335/1048576 &gt;1,K1335/1048576," ")</f>
        <v>3149.6429643630981</v>
      </c>
      <c r="N1335" s="91">
        <f>IF(K1335&gt;999999999,K1335/1073741824," ")</f>
        <v>3.075823207385838</v>
      </c>
      <c r="O1335" s="194" t="s">
        <v>17530</v>
      </c>
      <c r="P1335" s="197" t="s">
        <v>20003</v>
      </c>
    </row>
    <row r="1336" spans="2:16" ht="20.100000000000001" customHeight="1" x14ac:dyDescent="0.3">
      <c r="B1336" s="101">
        <v>1326</v>
      </c>
      <c r="C1336" s="109" t="s">
        <v>35526</v>
      </c>
      <c r="D1336" s="159" t="s">
        <v>3567</v>
      </c>
      <c r="E1336" s="36" t="s">
        <v>11589</v>
      </c>
      <c r="F1336" s="104">
        <v>5.4</v>
      </c>
      <c r="G1336" s="101" t="s">
        <v>704</v>
      </c>
      <c r="H1336" s="101" t="s">
        <v>4168</v>
      </c>
      <c r="I1336" s="101">
        <v>1983</v>
      </c>
      <c r="J1336" s="101"/>
      <c r="K1336" s="90">
        <v>2607799170</v>
      </c>
      <c r="L1336" s="90">
        <f>IF(K1336/1024 &gt;1,K1336/1024," ")</f>
        <v>2546678.876953125</v>
      </c>
      <c r="M1336" s="90">
        <f>IF(K1336/1048576 &gt;1,K1336/1048576," ")</f>
        <v>2486.9910907745361</v>
      </c>
      <c r="N1336" s="91">
        <f>IF(K1336&gt;999999999,K1336/1073741824," ")</f>
        <v>2.4287022370845079</v>
      </c>
      <c r="O1336" s="199" t="s">
        <v>17727</v>
      </c>
      <c r="P1336" s="197" t="s">
        <v>20004</v>
      </c>
    </row>
    <row r="1337" spans="2:16" ht="20.100000000000001" customHeight="1" x14ac:dyDescent="0.3">
      <c r="B1337" s="101">
        <v>1327</v>
      </c>
      <c r="C1337" s="20" t="s">
        <v>35527</v>
      </c>
      <c r="D1337" s="157" t="s">
        <v>8859</v>
      </c>
      <c r="E1337" s="36" t="s">
        <v>11590</v>
      </c>
      <c r="F1337" s="81">
        <v>6.9</v>
      </c>
      <c r="G1337" s="13"/>
      <c r="H1337" s="13" t="s">
        <v>3739</v>
      </c>
      <c r="I1337" s="79">
        <v>2012</v>
      </c>
      <c r="J1337" s="79"/>
      <c r="K1337" s="73">
        <v>5225259008</v>
      </c>
      <c r="L1337" s="90">
        <f>IF(K1337/1024 &gt;1,K1337/1024," ")</f>
        <v>5102792</v>
      </c>
      <c r="M1337" s="90">
        <f>IF(K1337/1048576 &gt;1,K1337/1048576," ")</f>
        <v>4983.1953125</v>
      </c>
      <c r="N1337" s="91">
        <f>IF(K1337&gt;999999999,K1337/1073741824," ")</f>
        <v>4.8664016723632813</v>
      </c>
      <c r="O1337" s="194" t="s">
        <v>20005</v>
      </c>
      <c r="P1337" s="197" t="s">
        <v>20006</v>
      </c>
    </row>
    <row r="1338" spans="2:16" ht="20.100000000000001" customHeight="1" x14ac:dyDescent="0.3">
      <c r="B1338" s="101">
        <v>1328</v>
      </c>
      <c r="C1338" s="107" t="s">
        <v>35528</v>
      </c>
      <c r="D1338" s="161" t="s">
        <v>6581</v>
      </c>
      <c r="E1338" s="36" t="s">
        <v>11591</v>
      </c>
      <c r="F1338" s="99">
        <v>5.9</v>
      </c>
      <c r="G1338" s="99" t="s">
        <v>704</v>
      </c>
      <c r="H1338" s="105" t="s">
        <v>4081</v>
      </c>
      <c r="I1338" s="101">
        <v>2015</v>
      </c>
      <c r="J1338" s="101"/>
      <c r="K1338" s="90">
        <v>4615007891</v>
      </c>
      <c r="L1338" s="90">
        <f>IF(K1338/1024 &gt;1,K1338/1024," ")</f>
        <v>4506843.6435546875</v>
      </c>
      <c r="M1338" s="90">
        <f>IF(K1338/1048576 &gt;1,K1338/1048576," ")</f>
        <v>4401.2144956588745</v>
      </c>
      <c r="N1338" s="91">
        <f>IF(K1338&gt;999999999,K1338/1073741824," ")</f>
        <v>4.2980610309168696</v>
      </c>
      <c r="O1338" s="194" t="s">
        <v>20007</v>
      </c>
      <c r="P1338" s="197" t="s">
        <v>20008</v>
      </c>
    </row>
    <row r="1339" spans="2:16" ht="20.100000000000001" customHeight="1" x14ac:dyDescent="0.3">
      <c r="B1339" s="101">
        <v>1329</v>
      </c>
      <c r="C1339" s="20" t="s">
        <v>35529</v>
      </c>
      <c r="D1339" s="157" t="s">
        <v>7847</v>
      </c>
      <c r="E1339" s="36" t="s">
        <v>11592</v>
      </c>
      <c r="F1339" s="81">
        <v>5.4</v>
      </c>
      <c r="G1339" s="81"/>
      <c r="H1339" s="13" t="s">
        <v>5878</v>
      </c>
      <c r="I1339" s="79">
        <v>1960</v>
      </c>
      <c r="J1339" s="187"/>
      <c r="K1339" s="73">
        <v>3217053668</v>
      </c>
      <c r="L1339" s="90">
        <f>IF(K1339/1024 &gt;1,K1339/1024," ")</f>
        <v>3141653.97265625</v>
      </c>
      <c r="M1339" s="90">
        <f>IF(K1339/1048576 &gt;1,K1339/1048576," ")</f>
        <v>3068.0214576721191</v>
      </c>
      <c r="N1339" s="91">
        <f>IF(K1339&gt;999999999,K1339/1073741824," ")</f>
        <v>2.9961147047579288</v>
      </c>
      <c r="O1339" s="194" t="s">
        <v>20009</v>
      </c>
      <c r="P1339" s="197" t="s">
        <v>20010</v>
      </c>
    </row>
    <row r="1340" spans="2:16" ht="20.100000000000001" customHeight="1" x14ac:dyDescent="0.3">
      <c r="B1340" s="101">
        <v>1330</v>
      </c>
      <c r="C1340" s="102" t="s">
        <v>35531</v>
      </c>
      <c r="D1340" s="159" t="s">
        <v>5540</v>
      </c>
      <c r="E1340" s="36" t="s">
        <v>11595</v>
      </c>
      <c r="F1340" s="104">
        <v>7.7</v>
      </c>
      <c r="G1340" s="101" t="s">
        <v>704</v>
      </c>
      <c r="H1340" s="101" t="s">
        <v>3774</v>
      </c>
      <c r="I1340" s="101">
        <v>1959</v>
      </c>
      <c r="J1340" s="101"/>
      <c r="K1340" s="90">
        <v>5196293196</v>
      </c>
      <c r="L1340" s="90">
        <f>IF(K1340/1024 &gt;1,K1340/1024," ")</f>
        <v>5074505.07421875</v>
      </c>
      <c r="M1340" s="90">
        <f>IF(K1340/1048576 &gt;1,K1340/1048576," ")</f>
        <v>4955.571361541748</v>
      </c>
      <c r="N1340" s="91">
        <f>IF(K1340&gt;999999999,K1340/1073741824," ")</f>
        <v>4.8394251577556133</v>
      </c>
      <c r="O1340" s="194" t="s">
        <v>20013</v>
      </c>
      <c r="P1340" s="197" t="s">
        <v>20014</v>
      </c>
    </row>
    <row r="1341" spans="2:16" ht="20.100000000000001" customHeight="1" x14ac:dyDescent="0.3">
      <c r="B1341" s="101">
        <v>1331</v>
      </c>
      <c r="C1341" s="102" t="s">
        <v>35532</v>
      </c>
      <c r="D1341" s="159" t="s">
        <v>5631</v>
      </c>
      <c r="E1341" s="36" t="s">
        <v>11596</v>
      </c>
      <c r="F1341" s="104">
        <v>6.2</v>
      </c>
      <c r="G1341" s="101" t="s">
        <v>704</v>
      </c>
      <c r="H1341" s="105" t="s">
        <v>3745</v>
      </c>
      <c r="I1341" s="101">
        <v>1970</v>
      </c>
      <c r="J1341" s="101"/>
      <c r="K1341" s="90">
        <v>3474516300</v>
      </c>
      <c r="L1341" s="90">
        <f>IF(K1341/1024 &gt;1,K1341/1024," ")</f>
        <v>3393082.32421875</v>
      </c>
      <c r="M1341" s="90">
        <f>IF(K1341/1048576 &gt;1,K1341/1048576," ")</f>
        <v>3313.556957244873</v>
      </c>
      <c r="N1341" s="91">
        <f>IF(K1341&gt;999999999,K1341/1073741824," ")</f>
        <v>3.2358954660594463</v>
      </c>
      <c r="O1341" s="194" t="s">
        <v>20015</v>
      </c>
      <c r="P1341" s="197" t="s">
        <v>20016</v>
      </c>
    </row>
    <row r="1342" spans="2:16" ht="20.100000000000001" customHeight="1" x14ac:dyDescent="0.3">
      <c r="B1342" s="101">
        <v>1332</v>
      </c>
      <c r="C1342" s="12" t="s">
        <v>35533</v>
      </c>
      <c r="D1342" s="159" t="s">
        <v>136</v>
      </c>
      <c r="E1342" s="36" t="s">
        <v>11597</v>
      </c>
      <c r="F1342" s="104">
        <v>6</v>
      </c>
      <c r="G1342" s="13" t="s">
        <v>704</v>
      </c>
      <c r="H1342" s="13" t="s">
        <v>5892</v>
      </c>
      <c r="I1342" s="94">
        <v>1990</v>
      </c>
      <c r="J1342" s="94"/>
      <c r="K1342" s="73">
        <v>2408570880</v>
      </c>
      <c r="L1342" s="90">
        <f>IF(K1342/1024 &gt;1,K1342/1024," ")</f>
        <v>2352120</v>
      </c>
      <c r="M1342" s="90">
        <f>IF(K1342/1048576 &gt;1,K1342/1048576," ")</f>
        <v>2296.9921875</v>
      </c>
      <c r="N1342" s="91">
        <f>IF(K1342&gt;999999999,K1342/1073741824," ")</f>
        <v>2.2431564331054688</v>
      </c>
      <c r="O1342" s="194" t="s">
        <v>20017</v>
      </c>
      <c r="P1342" s="197" t="s">
        <v>20018</v>
      </c>
    </row>
    <row r="1343" spans="2:16" ht="20.100000000000001" customHeight="1" x14ac:dyDescent="0.3">
      <c r="B1343" s="101">
        <v>1333</v>
      </c>
      <c r="C1343" s="20" t="s">
        <v>35535</v>
      </c>
      <c r="D1343" s="182" t="s">
        <v>7870</v>
      </c>
      <c r="E1343" s="36" t="s">
        <v>11599</v>
      </c>
      <c r="F1343" s="81">
        <v>4.4000000000000004</v>
      </c>
      <c r="G1343" s="99" t="s">
        <v>704</v>
      </c>
      <c r="H1343" s="105" t="s">
        <v>5871</v>
      </c>
      <c r="I1343" s="79">
        <v>2017</v>
      </c>
      <c r="J1343" s="83"/>
      <c r="K1343" s="73">
        <v>4673285856</v>
      </c>
      <c r="L1343" s="90">
        <f>IF(K1343/1024 &gt;1,K1343/1024," ")</f>
        <v>4563755.71875</v>
      </c>
      <c r="M1343" s="90">
        <f>IF(K1343/1048576 &gt;1,K1343/1048576," ")</f>
        <v>4456.7926940917969</v>
      </c>
      <c r="N1343" s="91">
        <f>IF(K1343&gt;999999999,K1343/1073741824," ")</f>
        <v>4.3523366153240204</v>
      </c>
      <c r="O1343" s="194" t="s">
        <v>20021</v>
      </c>
      <c r="P1343" s="197" t="s">
        <v>20022</v>
      </c>
    </row>
    <row r="1344" spans="2:16" ht="20.100000000000001" customHeight="1" x14ac:dyDescent="0.3">
      <c r="B1344" s="101">
        <v>1334</v>
      </c>
      <c r="C1344" s="7" t="s">
        <v>35471</v>
      </c>
      <c r="D1344" s="159" t="s">
        <v>1024</v>
      </c>
      <c r="E1344" s="36" t="s">
        <v>11602</v>
      </c>
      <c r="F1344" s="104">
        <v>6.9</v>
      </c>
      <c r="G1344" s="94"/>
      <c r="H1344" s="94" t="s">
        <v>3742</v>
      </c>
      <c r="I1344" s="101">
        <v>1995</v>
      </c>
      <c r="J1344" s="101"/>
      <c r="K1344" s="108">
        <v>1972168704</v>
      </c>
      <c r="L1344" s="90">
        <f>IF(K1344/1024 &gt;1,K1344/1024," ")</f>
        <v>1925946</v>
      </c>
      <c r="M1344" s="90">
        <f>IF(K1344/1048576 &gt;1,K1344/1048576," ")</f>
        <v>1880.806640625</v>
      </c>
      <c r="N1344" s="91">
        <f>IF(K1344&gt;999999999,K1344/1073741824," ")</f>
        <v>1.8367252349853516</v>
      </c>
      <c r="O1344" s="194" t="s">
        <v>18424</v>
      </c>
      <c r="P1344" s="197" t="s">
        <v>20027</v>
      </c>
    </row>
    <row r="1345" spans="2:16" ht="20.100000000000001" customHeight="1" x14ac:dyDescent="0.3">
      <c r="B1345" s="101">
        <v>1335</v>
      </c>
      <c r="C1345" s="20" t="s">
        <v>35538</v>
      </c>
      <c r="D1345" s="160" t="s">
        <v>5743</v>
      </c>
      <c r="E1345" s="36" t="s">
        <v>11603</v>
      </c>
      <c r="F1345" s="104">
        <v>4.2</v>
      </c>
      <c r="G1345" s="101" t="s">
        <v>704</v>
      </c>
      <c r="H1345" s="101" t="s">
        <v>3744</v>
      </c>
      <c r="I1345" s="101">
        <v>2015</v>
      </c>
      <c r="J1345" s="101"/>
      <c r="K1345" s="90">
        <v>4731075442</v>
      </c>
      <c r="L1345" s="90">
        <f>IF(K1345/1024 &gt;1,K1345/1024," ")</f>
        <v>4620190.861328125</v>
      </c>
      <c r="M1345" s="90">
        <f>IF(K1345/1048576 &gt;1,K1345/1048576," ")</f>
        <v>4511.9051380157471</v>
      </c>
      <c r="N1345" s="91">
        <f>IF(K1345&gt;999999999,K1345/1073741824," ")</f>
        <v>4.406157361343503</v>
      </c>
      <c r="O1345" s="194" t="s">
        <v>20028</v>
      </c>
      <c r="P1345" s="197" t="s">
        <v>20029</v>
      </c>
    </row>
    <row r="1346" spans="2:16" ht="20.100000000000001" customHeight="1" x14ac:dyDescent="0.3">
      <c r="B1346" s="101">
        <v>1336</v>
      </c>
      <c r="C1346" s="111" t="s">
        <v>35539</v>
      </c>
      <c r="D1346" s="160" t="s">
        <v>5968</v>
      </c>
      <c r="E1346" s="36" t="s">
        <v>11604</v>
      </c>
      <c r="F1346" s="99">
        <v>4.0999999999999996</v>
      </c>
      <c r="G1346" s="101" t="s">
        <v>704</v>
      </c>
      <c r="H1346" s="101" t="s">
        <v>5892</v>
      </c>
      <c r="I1346" s="101">
        <v>2011</v>
      </c>
      <c r="J1346" s="101"/>
      <c r="K1346" s="90">
        <v>4193641938</v>
      </c>
      <c r="L1346" s="90">
        <f>IF(K1346/1024 &gt;1,K1346/1024," ")</f>
        <v>4095353.455078125</v>
      </c>
      <c r="M1346" s="90">
        <f>IF(K1346/1048576 &gt;1,K1346/1048576," ")</f>
        <v>3999.3686084747314</v>
      </c>
      <c r="N1346" s="91">
        <f>IF(K1346&gt;999999999,K1346/1073741824," ")</f>
        <v>3.9056334067136049</v>
      </c>
      <c r="O1346" s="194" t="s">
        <v>20030</v>
      </c>
      <c r="P1346" s="197" t="s">
        <v>20031</v>
      </c>
    </row>
    <row r="1347" spans="2:16" ht="20.100000000000001" customHeight="1" x14ac:dyDescent="0.3">
      <c r="B1347" s="101">
        <v>1337</v>
      </c>
      <c r="C1347" s="28" t="s">
        <v>42567</v>
      </c>
      <c r="D1347" s="157" t="s">
        <v>8640</v>
      </c>
      <c r="E1347" s="36" t="s">
        <v>11607</v>
      </c>
      <c r="F1347" s="81">
        <v>6.5</v>
      </c>
      <c r="G1347" s="13" t="s">
        <v>704</v>
      </c>
      <c r="H1347" s="13" t="s">
        <v>4349</v>
      </c>
      <c r="I1347" s="79">
        <v>2019</v>
      </c>
      <c r="J1347" s="83"/>
      <c r="K1347" s="73">
        <v>5117063168</v>
      </c>
      <c r="L1347" s="90">
        <f>IF(K1347/1024 &gt;1,K1347/1024," ")</f>
        <v>4997132</v>
      </c>
      <c r="M1347" s="90">
        <f>IF(K1347/1048576 &gt;1,K1347/1048576," ")</f>
        <v>4880.01171875</v>
      </c>
      <c r="N1347" s="91">
        <f>IF(K1347&gt;999999999,K1347/1073741824," ")</f>
        <v>4.7656364440917969</v>
      </c>
      <c r="O1347" s="194" t="s">
        <v>20036</v>
      </c>
      <c r="P1347" s="197" t="s">
        <v>20037</v>
      </c>
    </row>
    <row r="1348" spans="2:16" ht="20.100000000000001" customHeight="1" x14ac:dyDescent="0.3">
      <c r="B1348" s="101">
        <v>1338</v>
      </c>
      <c r="C1348" s="7" t="s">
        <v>35540</v>
      </c>
      <c r="D1348" s="157" t="s">
        <v>7885</v>
      </c>
      <c r="E1348" s="36" t="s">
        <v>11608</v>
      </c>
      <c r="F1348" s="81">
        <v>5.6</v>
      </c>
      <c r="G1348" s="13" t="s">
        <v>704</v>
      </c>
      <c r="H1348" s="13" t="s">
        <v>4081</v>
      </c>
      <c r="I1348" s="79">
        <v>2016</v>
      </c>
      <c r="J1348" s="79"/>
      <c r="K1348" s="73">
        <v>3833975299</v>
      </c>
      <c r="L1348" s="90">
        <f>IF(K1348/1024 &gt;1,K1348/1024," ")</f>
        <v>3744116.5029296875</v>
      </c>
      <c r="M1348" s="90">
        <f>IF(K1348/1048576 &gt;1,K1348/1048576," ")</f>
        <v>3656.3637723922729</v>
      </c>
      <c r="N1348" s="91">
        <f>IF(K1348&gt;999999999,K1348/1073741824," ")</f>
        <v>3.5706677464768291</v>
      </c>
      <c r="O1348" s="194" t="s">
        <v>20038</v>
      </c>
      <c r="P1348" s="197" t="s">
        <v>20039</v>
      </c>
    </row>
    <row r="1349" spans="2:16" ht="20.100000000000001" customHeight="1" x14ac:dyDescent="0.3">
      <c r="B1349" s="101">
        <v>1339</v>
      </c>
      <c r="C1349" s="20" t="s">
        <v>35541</v>
      </c>
      <c r="D1349" s="167" t="s">
        <v>32713</v>
      </c>
      <c r="E1349" s="36" t="s">
        <v>32714</v>
      </c>
      <c r="F1349" s="49">
        <v>5.9</v>
      </c>
      <c r="G1349" s="13" t="s">
        <v>704</v>
      </c>
      <c r="H1349" s="13" t="s">
        <v>3744</v>
      </c>
      <c r="I1349" s="133">
        <v>2020</v>
      </c>
      <c r="J1349" s="84"/>
      <c r="K1349" s="73">
        <v>4101636096</v>
      </c>
      <c r="L1349" s="90">
        <f>IF(K1349/1024 &gt;1,K1349/1024," ")</f>
        <v>4005504</v>
      </c>
      <c r="M1349" s="90">
        <f>IF(K1349/1048576 &gt;1,K1349/1048576," ")</f>
        <v>3911.625</v>
      </c>
      <c r="N1349" s="91">
        <f>IF(K1349&gt;999999999,K1349/1073741824," ")</f>
        <v>3.8199462890625</v>
      </c>
      <c r="O1349" s="223" t="s">
        <v>17525</v>
      </c>
      <c r="P1349" s="198" t="s">
        <v>32715</v>
      </c>
    </row>
    <row r="1350" spans="2:16" ht="20.100000000000001" customHeight="1" x14ac:dyDescent="0.3">
      <c r="B1350" s="101">
        <v>1340</v>
      </c>
      <c r="C1350" s="109" t="s">
        <v>37486</v>
      </c>
      <c r="D1350" s="160" t="s">
        <v>42591</v>
      </c>
      <c r="E1350" s="36" t="s">
        <v>42590</v>
      </c>
      <c r="F1350" s="104">
        <v>6.6</v>
      </c>
      <c r="G1350" s="94" t="s">
        <v>704</v>
      </c>
      <c r="H1350" s="94" t="s">
        <v>3737</v>
      </c>
      <c r="I1350" s="101">
        <v>2007</v>
      </c>
      <c r="J1350" s="101"/>
      <c r="K1350" s="90">
        <v>3158735367</v>
      </c>
      <c r="L1350" s="90">
        <f>IF(K1350/1024 &gt;1,K1350/1024," ")</f>
        <v>3084702.5068359375</v>
      </c>
      <c r="M1350" s="90">
        <f>IF(K1350/1048576 &gt;1,K1350/1048576," ")</f>
        <v>3012.4047918319702</v>
      </c>
      <c r="N1350" s="91">
        <f>IF(K1350&gt;999999999,K1350/1073741824," ")</f>
        <v>2.9418015545234084</v>
      </c>
      <c r="O1350" s="194" t="s">
        <v>23166</v>
      </c>
      <c r="P1350" s="197" t="s">
        <v>23167</v>
      </c>
    </row>
    <row r="1351" spans="2:16" ht="20.100000000000001" customHeight="1" x14ac:dyDescent="0.3">
      <c r="B1351" s="101">
        <v>1341</v>
      </c>
      <c r="C1351" s="7" t="s">
        <v>35472</v>
      </c>
      <c r="D1351" s="159" t="s">
        <v>1389</v>
      </c>
      <c r="E1351" s="36" t="s">
        <v>11611</v>
      </c>
      <c r="F1351" s="104">
        <v>4.5</v>
      </c>
      <c r="G1351" s="101" t="s">
        <v>704</v>
      </c>
      <c r="H1351" s="101" t="s">
        <v>3740</v>
      </c>
      <c r="I1351" s="101">
        <v>2010</v>
      </c>
      <c r="J1351" s="101"/>
      <c r="K1351" s="90">
        <v>2911915705</v>
      </c>
      <c r="L1351" s="90">
        <f>IF(K1351/1024 &gt;1,K1351/1024," ")</f>
        <v>2843667.6806640625</v>
      </c>
      <c r="M1351" s="90">
        <f>IF(K1351/1048576 &gt;1,K1351/1048576," ")</f>
        <v>2777.0192193984985</v>
      </c>
      <c r="N1351" s="91">
        <f>IF(K1351&gt;999999999,K1351/1073741824," ")</f>
        <v>2.7119328314438462</v>
      </c>
      <c r="O1351" s="194" t="s">
        <v>20044</v>
      </c>
      <c r="P1351" s="197" t="s">
        <v>20045</v>
      </c>
    </row>
    <row r="1352" spans="2:16" ht="20.100000000000001" customHeight="1" x14ac:dyDescent="0.3">
      <c r="B1352" s="101">
        <v>1342</v>
      </c>
      <c r="C1352" s="12" t="s">
        <v>35473</v>
      </c>
      <c r="D1352" s="160" t="s">
        <v>719</v>
      </c>
      <c r="E1352" s="36" t="s">
        <v>11612</v>
      </c>
      <c r="F1352" s="104">
        <v>5.3</v>
      </c>
      <c r="G1352" s="94"/>
      <c r="H1352" s="94" t="s">
        <v>3738</v>
      </c>
      <c r="I1352" s="101">
        <v>2008</v>
      </c>
      <c r="J1352" s="101"/>
      <c r="K1352" s="90">
        <v>1780273152</v>
      </c>
      <c r="L1352" s="90">
        <f>IF(K1352/1024 &gt;1,K1352/1024," ")</f>
        <v>1738548</v>
      </c>
      <c r="M1352" s="90">
        <f>IF(K1352/1048576 &gt;1,K1352/1048576," ")</f>
        <v>1697.80078125</v>
      </c>
      <c r="N1352" s="91">
        <f>IF(K1352&gt;999999999,K1352/1073741824," ")</f>
        <v>1.6580085754394531</v>
      </c>
      <c r="O1352" s="194" t="s">
        <v>20046</v>
      </c>
      <c r="P1352" s="197" t="s">
        <v>20047</v>
      </c>
    </row>
    <row r="1353" spans="2:16" ht="20.100000000000001" customHeight="1" x14ac:dyDescent="0.3">
      <c r="B1353" s="101">
        <v>1343</v>
      </c>
      <c r="C1353" s="109" t="s">
        <v>35542</v>
      </c>
      <c r="D1353" s="168" t="s">
        <v>7106</v>
      </c>
      <c r="E1353" s="36" t="s">
        <v>11613</v>
      </c>
      <c r="F1353" s="99">
        <v>4</v>
      </c>
      <c r="G1353" s="99" t="s">
        <v>704</v>
      </c>
      <c r="H1353" s="101" t="s">
        <v>5936</v>
      </c>
      <c r="I1353" s="101">
        <v>2015</v>
      </c>
      <c r="J1353" s="101"/>
      <c r="K1353" s="90">
        <v>3646756948</v>
      </c>
      <c r="L1353" s="90">
        <f>IF(K1353/1024 &gt;1,K1353/1024," ")</f>
        <v>3561286.08203125</v>
      </c>
      <c r="M1353" s="90">
        <f>IF(K1353/1048576 &gt;1,K1353/1048576," ")</f>
        <v>3477.8184394836426</v>
      </c>
      <c r="N1353" s="91">
        <f>IF(K1353&gt;999999999,K1353/1073741824," ")</f>
        <v>3.3963070698082447</v>
      </c>
      <c r="O1353" s="194" t="s">
        <v>20048</v>
      </c>
      <c r="P1353" s="197" t="s">
        <v>20049</v>
      </c>
    </row>
    <row r="1354" spans="2:16" ht="20.100000000000001" customHeight="1" x14ac:dyDescent="0.3">
      <c r="B1354" s="101">
        <v>1344</v>
      </c>
      <c r="C1354" s="109" t="s">
        <v>35543</v>
      </c>
      <c r="D1354" s="159" t="s">
        <v>1984</v>
      </c>
      <c r="E1354" s="36" t="s">
        <v>11614</v>
      </c>
      <c r="F1354" s="104">
        <v>4.5999999999999996</v>
      </c>
      <c r="G1354" s="101" t="s">
        <v>704</v>
      </c>
      <c r="H1354" s="101" t="s">
        <v>3744</v>
      </c>
      <c r="I1354" s="101">
        <v>1996</v>
      </c>
      <c r="J1354" s="101"/>
      <c r="K1354" s="90">
        <v>6283076793</v>
      </c>
      <c r="L1354" s="90">
        <f>IF(K1354/1024 &gt;1,K1354/1024," ")</f>
        <v>6135817.1806640625</v>
      </c>
      <c r="M1354" s="90">
        <f>IF(K1354/1048576 &gt;1,K1354/1048576," ")</f>
        <v>5992.0089654922485</v>
      </c>
      <c r="N1354" s="91">
        <f>IF(K1354&gt;999999999,K1354/1073741824," ")</f>
        <v>5.851571255363524</v>
      </c>
      <c r="O1354" s="194" t="s">
        <v>20050</v>
      </c>
      <c r="P1354" s="197" t="s">
        <v>20051</v>
      </c>
    </row>
    <row r="1355" spans="2:16" ht="20.100000000000001" customHeight="1" x14ac:dyDescent="0.3">
      <c r="B1355" s="101">
        <v>1345</v>
      </c>
      <c r="C1355" s="107" t="s">
        <v>35544</v>
      </c>
      <c r="D1355" s="168" t="s">
        <v>6582</v>
      </c>
      <c r="E1355" s="36" t="s">
        <v>11615</v>
      </c>
      <c r="F1355" s="99">
        <v>6.1</v>
      </c>
      <c r="G1355" s="99" t="s">
        <v>704</v>
      </c>
      <c r="H1355" s="101" t="s">
        <v>4081</v>
      </c>
      <c r="I1355" s="101">
        <v>2014</v>
      </c>
      <c r="J1355" s="101"/>
      <c r="K1355" s="90">
        <v>4935693446</v>
      </c>
      <c r="L1355" s="90">
        <f>IF(K1355/1024 &gt;1,K1355/1024," ")</f>
        <v>4820013.130859375</v>
      </c>
      <c r="M1355" s="90">
        <f>IF(K1355/1048576 &gt;1,K1355/1048576," ")</f>
        <v>4707.0440731048584</v>
      </c>
      <c r="N1355" s="91">
        <f>IF(K1355&gt;999999999,K1355/1073741824," ")</f>
        <v>4.5967227276414633</v>
      </c>
      <c r="O1355" s="194" t="s">
        <v>20052</v>
      </c>
      <c r="P1355" s="197" t="s">
        <v>20053</v>
      </c>
    </row>
    <row r="1356" spans="2:16" ht="20.100000000000001" customHeight="1" x14ac:dyDescent="0.3">
      <c r="B1356" s="101">
        <v>1346</v>
      </c>
      <c r="C1356" s="102" t="s">
        <v>35545</v>
      </c>
      <c r="D1356" s="159" t="s">
        <v>1860</v>
      </c>
      <c r="E1356" s="36" t="s">
        <v>11616</v>
      </c>
      <c r="F1356" s="104">
        <v>4.3</v>
      </c>
      <c r="G1356" s="101" t="s">
        <v>704</v>
      </c>
      <c r="H1356" s="101" t="s">
        <v>3744</v>
      </c>
      <c r="I1356" s="94">
        <v>1999</v>
      </c>
      <c r="J1356" s="94"/>
      <c r="K1356" s="90">
        <v>5036891764</v>
      </c>
      <c r="L1356" s="90">
        <f>IF(K1356/1024 &gt;1,K1356/1024," ")</f>
        <v>4918839.61328125</v>
      </c>
      <c r="M1356" s="90">
        <f>IF(K1356/1048576 &gt;1,K1356/1048576," ")</f>
        <v>4803.5543098449707</v>
      </c>
      <c r="N1356" s="91">
        <f>IF(K1356&gt;999999999,K1356/1073741824," ")</f>
        <v>4.6909710057079792</v>
      </c>
      <c r="O1356" s="194" t="s">
        <v>20054</v>
      </c>
      <c r="P1356" s="197" t="s">
        <v>20055</v>
      </c>
    </row>
    <row r="1357" spans="2:16" ht="20.100000000000001" customHeight="1" x14ac:dyDescent="0.3">
      <c r="B1357" s="101">
        <v>1347</v>
      </c>
      <c r="C1357" s="113" t="s">
        <v>35546</v>
      </c>
      <c r="D1357" s="162" t="s">
        <v>408</v>
      </c>
      <c r="E1357" s="36" t="s">
        <v>11617</v>
      </c>
      <c r="F1357" s="104">
        <v>4.9000000000000004</v>
      </c>
      <c r="G1357" s="101" t="s">
        <v>704</v>
      </c>
      <c r="H1357" s="101" t="s">
        <v>3739</v>
      </c>
      <c r="I1357" s="101">
        <v>1998</v>
      </c>
      <c r="J1357" s="101"/>
      <c r="K1357" s="90">
        <v>6214112064</v>
      </c>
      <c r="L1357" s="90">
        <f>IF(K1357/1024 &gt;1,K1357/1024," ")</f>
        <v>6068468.8125</v>
      </c>
      <c r="M1357" s="90">
        <f>IF(K1357/1048576 &gt;1,K1357/1048576," ")</f>
        <v>5926.2390747070313</v>
      </c>
      <c r="N1357" s="91">
        <f>IF(K1357&gt;999999999,K1357/1073741824," ")</f>
        <v>5.7873428463935852</v>
      </c>
      <c r="O1357" s="194" t="s">
        <v>20056</v>
      </c>
      <c r="P1357" s="197" t="s">
        <v>20057</v>
      </c>
    </row>
    <row r="1358" spans="2:16" ht="20.100000000000001" customHeight="1" x14ac:dyDescent="0.3">
      <c r="B1358" s="101">
        <v>1348</v>
      </c>
      <c r="C1358" s="102" t="s">
        <v>35547</v>
      </c>
      <c r="D1358" s="159" t="s">
        <v>2708</v>
      </c>
      <c r="E1358" s="36" t="s">
        <v>11618</v>
      </c>
      <c r="F1358" s="104">
        <v>6</v>
      </c>
      <c r="G1358" s="99" t="s">
        <v>704</v>
      </c>
      <c r="H1358" s="101" t="s">
        <v>5878</v>
      </c>
      <c r="I1358" s="94">
        <v>2009</v>
      </c>
      <c r="J1358" s="94"/>
      <c r="K1358" s="90">
        <v>4362842241</v>
      </c>
      <c r="L1358" s="90">
        <f>IF(K1358/1024 &gt;1,K1358/1024," ")</f>
        <v>4260588.1259765625</v>
      </c>
      <c r="M1358" s="90">
        <f>IF(K1358/1048576 &gt;1,K1358/1048576," ")</f>
        <v>4160.7305917739868</v>
      </c>
      <c r="N1358" s="91">
        <f>IF(K1358&gt;999999999,K1358/1073741824," ")</f>
        <v>4.063213468529284</v>
      </c>
      <c r="O1358" s="194" t="s">
        <v>20058</v>
      </c>
      <c r="P1358" s="197" t="s">
        <v>20059</v>
      </c>
    </row>
    <row r="1359" spans="2:16" ht="20.100000000000001" customHeight="1" x14ac:dyDescent="0.3">
      <c r="B1359" s="101">
        <v>1349</v>
      </c>
      <c r="C1359" s="102" t="s">
        <v>35548</v>
      </c>
      <c r="D1359" s="159" t="s">
        <v>4125</v>
      </c>
      <c r="E1359" s="36" t="s">
        <v>11619</v>
      </c>
      <c r="F1359" s="104">
        <v>7.4</v>
      </c>
      <c r="G1359" s="101" t="s">
        <v>704</v>
      </c>
      <c r="H1359" s="101" t="s">
        <v>4123</v>
      </c>
      <c r="I1359" s="101">
        <v>1972</v>
      </c>
      <c r="J1359" s="101"/>
      <c r="K1359" s="90">
        <v>4814868926</v>
      </c>
      <c r="L1359" s="90">
        <f>IF(K1359/1024 &gt;1,K1359/1024," ")</f>
        <v>4702020.435546875</v>
      </c>
      <c r="M1359" s="90">
        <f>IF(K1359/1048576 &gt;1,K1359/1048576," ")</f>
        <v>4591.8168315887451</v>
      </c>
      <c r="N1359" s="91">
        <f>IF(K1359&gt;999999999,K1359/1073741824," ")</f>
        <v>4.4841961245983839</v>
      </c>
      <c r="O1359" s="194" t="s">
        <v>20060</v>
      </c>
      <c r="P1359" s="197" t="s">
        <v>20061</v>
      </c>
    </row>
    <row r="1360" spans="2:16" ht="20.100000000000001" customHeight="1" x14ac:dyDescent="0.3">
      <c r="B1360" s="101">
        <v>1350</v>
      </c>
      <c r="C1360" s="12" t="s">
        <v>35549</v>
      </c>
      <c r="D1360" s="160" t="s">
        <v>402</v>
      </c>
      <c r="E1360" s="36" t="s">
        <v>11620</v>
      </c>
      <c r="F1360" s="104">
        <v>6.3</v>
      </c>
      <c r="G1360" s="13" t="s">
        <v>704</v>
      </c>
      <c r="H1360" s="13" t="s">
        <v>5878</v>
      </c>
      <c r="I1360" s="101">
        <v>2008</v>
      </c>
      <c r="J1360" s="101"/>
      <c r="K1360" s="73">
        <v>3190018048</v>
      </c>
      <c r="L1360" s="90">
        <f>IF(K1360/1024 &gt;1,K1360/1024," ")</f>
        <v>3115252</v>
      </c>
      <c r="M1360" s="90">
        <f>IF(K1360/1048576 &gt;1,K1360/1048576," ")</f>
        <v>3042.23828125</v>
      </c>
      <c r="N1360" s="91">
        <f>IF(K1360&gt;999999999,K1360/1073741824," ")</f>
        <v>2.9709358215332031</v>
      </c>
      <c r="O1360" s="194" t="s">
        <v>17564</v>
      </c>
      <c r="P1360" s="197" t="s">
        <v>20062</v>
      </c>
    </row>
    <row r="1361" spans="2:16" ht="20.100000000000001" customHeight="1" x14ac:dyDescent="0.3">
      <c r="B1361" s="101">
        <v>1351</v>
      </c>
      <c r="C1361" s="111" t="s">
        <v>35550</v>
      </c>
      <c r="D1361" s="161" t="s">
        <v>7289</v>
      </c>
      <c r="E1361" s="36" t="s">
        <v>11621</v>
      </c>
      <c r="F1361" s="99">
        <v>4.5</v>
      </c>
      <c r="G1361" s="99"/>
      <c r="H1361" s="105" t="s">
        <v>5892</v>
      </c>
      <c r="I1361" s="101">
        <v>2017</v>
      </c>
      <c r="J1361" s="101"/>
      <c r="K1361" s="90">
        <v>3531955378</v>
      </c>
      <c r="L1361" s="90">
        <f>IF(K1361/1024 &gt;1,K1361/1024," ")</f>
        <v>3449175.173828125</v>
      </c>
      <c r="M1361" s="90">
        <f>IF(K1361/1048576 &gt;1,K1361/1048576," ")</f>
        <v>3368.3351306915283</v>
      </c>
      <c r="N1361" s="91">
        <f>IF(K1361&gt;999999999,K1361/1073741824," ")</f>
        <v>3.2893897760659456</v>
      </c>
      <c r="O1361" s="194" t="s">
        <v>20063</v>
      </c>
      <c r="P1361" s="197" t="s">
        <v>20064</v>
      </c>
    </row>
    <row r="1362" spans="2:16" ht="20.100000000000001" customHeight="1" x14ac:dyDescent="0.3">
      <c r="B1362" s="101">
        <v>1352</v>
      </c>
      <c r="C1362" s="109" t="s">
        <v>35551</v>
      </c>
      <c r="D1362" s="160" t="s">
        <v>720</v>
      </c>
      <c r="E1362" s="36" t="s">
        <v>11622</v>
      </c>
      <c r="F1362" s="104">
        <v>6.2</v>
      </c>
      <c r="G1362" s="94" t="s">
        <v>704</v>
      </c>
      <c r="H1362" s="94" t="s">
        <v>3744</v>
      </c>
      <c r="I1362" s="101">
        <v>2006</v>
      </c>
      <c r="J1362" s="101"/>
      <c r="K1362" s="90">
        <v>5299759640</v>
      </c>
      <c r="L1362" s="90">
        <f>IF(K1362/1024 &gt;1,K1362/1024," ")</f>
        <v>5175546.5234375</v>
      </c>
      <c r="M1362" s="90">
        <f>IF(K1362/1048576 &gt;1,K1362/1048576," ")</f>
        <v>5054.2446517944336</v>
      </c>
      <c r="N1362" s="91">
        <f>IF(K1362&gt;999999999,K1362/1073741824," ")</f>
        <v>4.9357857927680016</v>
      </c>
      <c r="O1362" s="194" t="s">
        <v>20065</v>
      </c>
      <c r="P1362" s="197" t="s">
        <v>20066</v>
      </c>
    </row>
    <row r="1363" spans="2:16" ht="20.100000000000001" customHeight="1" x14ac:dyDescent="0.3">
      <c r="B1363" s="101">
        <v>1353</v>
      </c>
      <c r="C1363" s="12" t="s">
        <v>35474</v>
      </c>
      <c r="D1363" s="160" t="s">
        <v>721</v>
      </c>
      <c r="E1363" s="36" t="s">
        <v>11623</v>
      </c>
      <c r="F1363" s="104">
        <v>7.1</v>
      </c>
      <c r="G1363" s="94"/>
      <c r="H1363" s="94" t="s">
        <v>4099</v>
      </c>
      <c r="I1363" s="101">
        <v>2008</v>
      </c>
      <c r="J1363" s="101"/>
      <c r="K1363" s="90">
        <v>965681152</v>
      </c>
      <c r="L1363" s="90">
        <f>IF(K1363/1024 &gt;1,K1363/1024," ")</f>
        <v>943048</v>
      </c>
      <c r="M1363" s="90">
        <f>IF(K1363/1048576 &gt;1,K1363/1048576," ")</f>
        <v>920.9453125</v>
      </c>
      <c r="N1363" s="91" t="str">
        <f>IF(K1363&gt;999999999,K1363/1073741824," ")</f>
        <v xml:space="preserve"> </v>
      </c>
      <c r="O1363" s="194" t="s">
        <v>20067</v>
      </c>
      <c r="P1363" s="197" t="s">
        <v>20068</v>
      </c>
    </row>
    <row r="1364" spans="2:16" ht="20.100000000000001" customHeight="1" x14ac:dyDescent="0.3">
      <c r="B1364" s="101">
        <v>1354</v>
      </c>
      <c r="C1364" s="112" t="s">
        <v>35552</v>
      </c>
      <c r="D1364" s="160" t="s">
        <v>5784</v>
      </c>
      <c r="E1364" s="36" t="s">
        <v>11624</v>
      </c>
      <c r="F1364" s="104">
        <v>8.1</v>
      </c>
      <c r="G1364" s="101" t="s">
        <v>704</v>
      </c>
      <c r="H1364" s="101" t="s">
        <v>3933</v>
      </c>
      <c r="I1364" s="101">
        <v>1937</v>
      </c>
      <c r="J1364" s="101"/>
      <c r="K1364" s="90">
        <v>6587611322</v>
      </c>
      <c r="L1364" s="90">
        <f>IF(K1364/1024 &gt;1,K1364/1024," ")</f>
        <v>6433214.181640625</v>
      </c>
      <c r="M1364" s="90">
        <f>IF(K1364/1048576 &gt;1,K1364/1048576," ")</f>
        <v>6282.4357242584229</v>
      </c>
      <c r="N1364" s="91">
        <f>IF(K1364&gt;999999999,K1364/1073741824," ")</f>
        <v>6.1351911369711161</v>
      </c>
      <c r="O1364" s="194" t="s">
        <v>20069</v>
      </c>
      <c r="P1364" s="197" t="s">
        <v>20070</v>
      </c>
    </row>
    <row r="1365" spans="2:16" ht="20.100000000000001" customHeight="1" x14ac:dyDescent="0.3">
      <c r="B1365" s="101">
        <v>1355</v>
      </c>
      <c r="C1365" s="20" t="s">
        <v>35553</v>
      </c>
      <c r="D1365" s="157" t="s">
        <v>9059</v>
      </c>
      <c r="E1365" s="254" t="s">
        <v>11625</v>
      </c>
      <c r="F1365" s="81">
        <v>5.3</v>
      </c>
      <c r="G1365" s="13" t="s">
        <v>704</v>
      </c>
      <c r="H1365" s="13" t="s">
        <v>3740</v>
      </c>
      <c r="I1365" s="79">
        <v>2020</v>
      </c>
      <c r="J1365" s="79"/>
      <c r="K1365" s="73">
        <v>3401129984</v>
      </c>
      <c r="L1365" s="90">
        <f>IF(K1365/1024 &gt;1,K1365/1024," ")</f>
        <v>3321416</v>
      </c>
      <c r="M1365" s="90">
        <f>IF(K1365/1048576 &gt;1,K1365/1048576," ")</f>
        <v>3243.5703125</v>
      </c>
      <c r="N1365" s="91">
        <f>IF(K1365&gt;999999999,K1365/1073741824," ")</f>
        <v>3.1675491333007813</v>
      </c>
      <c r="O1365" s="194" t="s">
        <v>20071</v>
      </c>
      <c r="P1365" s="197" t="s">
        <v>20072</v>
      </c>
    </row>
    <row r="1366" spans="2:16" ht="20.100000000000001" customHeight="1" x14ac:dyDescent="0.3">
      <c r="B1366" s="101">
        <v>1356</v>
      </c>
      <c r="C1366" s="107" t="s">
        <v>35554</v>
      </c>
      <c r="D1366" s="160" t="s">
        <v>4826</v>
      </c>
      <c r="E1366" s="36" t="s">
        <v>11626</v>
      </c>
      <c r="F1366" s="104">
        <v>7.3</v>
      </c>
      <c r="G1366" s="101"/>
      <c r="H1366" s="101" t="s">
        <v>3739</v>
      </c>
      <c r="I1366" s="101">
        <v>2008</v>
      </c>
      <c r="J1366" s="101"/>
      <c r="K1366" s="90">
        <v>4203584224</v>
      </c>
      <c r="L1366" s="90">
        <f>IF(K1366/1024 &gt;1,K1366/1024," ")</f>
        <v>4105062.71875</v>
      </c>
      <c r="M1366" s="90">
        <f>IF(K1366/1048576 &gt;1,K1366/1048576," ")</f>
        <v>4008.8503112792969</v>
      </c>
      <c r="N1366" s="91">
        <f>IF(K1366&gt;999999999,K1366/1073741824," ")</f>
        <v>3.9148928821086884</v>
      </c>
      <c r="O1366" s="194" t="s">
        <v>20073</v>
      </c>
      <c r="P1366" s="197" t="s">
        <v>20074</v>
      </c>
    </row>
    <row r="1367" spans="2:16" ht="20.100000000000001" customHeight="1" x14ac:dyDescent="0.3">
      <c r="B1367" s="101">
        <v>1357</v>
      </c>
      <c r="C1367" s="102" t="s">
        <v>35555</v>
      </c>
      <c r="D1367" s="161" t="s">
        <v>7534</v>
      </c>
      <c r="E1367" s="36" t="s">
        <v>11627</v>
      </c>
      <c r="F1367" s="99">
        <v>6.7</v>
      </c>
      <c r="G1367" s="99" t="s">
        <v>704</v>
      </c>
      <c r="H1367" s="105" t="s">
        <v>5878</v>
      </c>
      <c r="I1367" s="101">
        <v>2017</v>
      </c>
      <c r="J1367" s="101"/>
      <c r="K1367" s="90">
        <v>4861447867</v>
      </c>
      <c r="L1367" s="90">
        <f>IF(K1367/1024 &gt;1,K1367/1024," ")</f>
        <v>4747507.6826171875</v>
      </c>
      <c r="M1367" s="90">
        <f>IF(K1367/1048576 &gt;1,K1367/1048576," ")</f>
        <v>4636.2379713058472</v>
      </c>
      <c r="N1367" s="91">
        <f>IF(K1367&gt;999999999,K1367/1073741824," ")</f>
        <v>4.5275761438533664</v>
      </c>
      <c r="O1367" s="194" t="s">
        <v>20075</v>
      </c>
      <c r="P1367" s="197" t="s">
        <v>20076</v>
      </c>
    </row>
    <row r="1368" spans="2:16" ht="20.100000000000001" customHeight="1" x14ac:dyDescent="0.3">
      <c r="B1368" s="101">
        <v>1358</v>
      </c>
      <c r="C1368" s="102" t="s">
        <v>35556</v>
      </c>
      <c r="D1368" s="168" t="s">
        <v>7528</v>
      </c>
      <c r="E1368" s="36" t="s">
        <v>11628</v>
      </c>
      <c r="F1368" s="99">
        <v>4.7</v>
      </c>
      <c r="G1368" s="99" t="s">
        <v>704</v>
      </c>
      <c r="H1368" s="105" t="s">
        <v>4081</v>
      </c>
      <c r="I1368" s="101">
        <v>2014</v>
      </c>
      <c r="J1368" s="101"/>
      <c r="K1368" s="90">
        <v>4771878871</v>
      </c>
      <c r="L1368" s="90">
        <f>IF(K1368/1024 &gt;1,K1368/1024," ")</f>
        <v>4660037.9599609375</v>
      </c>
      <c r="M1368" s="90">
        <f>IF(K1368/1048576 &gt;1,K1368/1048576," ")</f>
        <v>4550.818320274353</v>
      </c>
      <c r="N1368" s="91">
        <f>IF(K1368&gt;999999999,K1368/1073741824," ")</f>
        <v>4.4441585158929229</v>
      </c>
      <c r="O1368" s="194" t="s">
        <v>17564</v>
      </c>
      <c r="P1368" s="197" t="s">
        <v>20077</v>
      </c>
    </row>
    <row r="1369" spans="2:16" ht="20.100000000000001" customHeight="1" x14ac:dyDescent="0.3">
      <c r="B1369" s="101">
        <v>1359</v>
      </c>
      <c r="C1369" s="102" t="s">
        <v>35557</v>
      </c>
      <c r="D1369" s="159" t="s">
        <v>1660</v>
      </c>
      <c r="E1369" s="36" t="s">
        <v>11629</v>
      </c>
      <c r="F1369" s="104">
        <v>7.3</v>
      </c>
      <c r="G1369" s="101" t="s">
        <v>704</v>
      </c>
      <c r="H1369" s="101" t="s">
        <v>3747</v>
      </c>
      <c r="I1369" s="101">
        <v>1991</v>
      </c>
      <c r="J1369" s="101"/>
      <c r="K1369" s="90">
        <v>2754013887</v>
      </c>
      <c r="L1369" s="90">
        <f>IF(K1369/1024 &gt;1,K1369/1024," ")</f>
        <v>2689466.6865234375</v>
      </c>
      <c r="M1369" s="90">
        <f>IF(K1369/1048576 &gt;1,K1369/1048576," ")</f>
        <v>2626.4323110580444</v>
      </c>
      <c r="N1369" s="91">
        <f>IF(K1369&gt;999999999,K1369/1073741824," ")</f>
        <v>2.5648753037676215</v>
      </c>
      <c r="O1369" s="194" t="s">
        <v>20078</v>
      </c>
      <c r="P1369" s="197" t="s">
        <v>20079</v>
      </c>
    </row>
    <row r="1370" spans="2:16" ht="20.100000000000001" customHeight="1" x14ac:dyDescent="0.3">
      <c r="B1370" s="101">
        <v>1360</v>
      </c>
      <c r="C1370" s="12" t="s">
        <v>35475</v>
      </c>
      <c r="D1370" s="160" t="s">
        <v>722</v>
      </c>
      <c r="E1370" s="36" t="s">
        <v>11630</v>
      </c>
      <c r="F1370" s="104">
        <v>6.2</v>
      </c>
      <c r="G1370" s="94"/>
      <c r="H1370" s="94" t="s">
        <v>4171</v>
      </c>
      <c r="I1370" s="101">
        <v>1973</v>
      </c>
      <c r="J1370" s="101"/>
      <c r="K1370" s="90">
        <v>1153964032</v>
      </c>
      <c r="L1370" s="90">
        <f>IF(K1370/1024 &gt;1,K1370/1024," ")</f>
        <v>1126918</v>
      </c>
      <c r="M1370" s="90">
        <f>IF(K1370/1048576 &gt;1,K1370/1048576," ")</f>
        <v>1100.505859375</v>
      </c>
      <c r="N1370" s="91">
        <f>IF(K1370&gt;999999999,K1370/1073741824," ")</f>
        <v>1.0747127532958984</v>
      </c>
      <c r="O1370" s="194" t="s">
        <v>17621</v>
      </c>
      <c r="P1370" s="197" t="s">
        <v>20080</v>
      </c>
    </row>
    <row r="1371" spans="2:16" ht="20.100000000000001" customHeight="1" x14ac:dyDescent="0.3">
      <c r="B1371" s="101">
        <v>1361</v>
      </c>
      <c r="C1371" s="7" t="s">
        <v>35476</v>
      </c>
      <c r="D1371" s="159" t="s">
        <v>1985</v>
      </c>
      <c r="E1371" s="36" t="s">
        <v>11631</v>
      </c>
      <c r="F1371" s="104">
        <v>6.9</v>
      </c>
      <c r="G1371" s="94"/>
      <c r="H1371" s="94" t="s">
        <v>3921</v>
      </c>
      <c r="I1371" s="101">
        <v>2001</v>
      </c>
      <c r="J1371" s="101"/>
      <c r="K1371" s="90">
        <v>733961728</v>
      </c>
      <c r="L1371" s="90">
        <f>IF(K1371/1024 &gt;1,K1371/1024," ")</f>
        <v>716759.5</v>
      </c>
      <c r="M1371" s="90">
        <f>IF(K1371/1048576 &gt;1,K1371/1048576," ")</f>
        <v>699.96044921875</v>
      </c>
      <c r="N1371" s="91" t="str">
        <f>IF(K1371&gt;999999999,K1371/1073741824," ")</f>
        <v xml:space="preserve"> </v>
      </c>
      <c r="O1371" s="194" t="s">
        <v>20081</v>
      </c>
      <c r="P1371" s="197" t="s">
        <v>20082</v>
      </c>
    </row>
    <row r="1372" spans="2:16" ht="20.100000000000001" customHeight="1" x14ac:dyDescent="0.3">
      <c r="B1372" s="101">
        <v>1362</v>
      </c>
      <c r="C1372" s="20" t="s">
        <v>34045</v>
      </c>
      <c r="D1372" s="260" t="s">
        <v>33583</v>
      </c>
      <c r="E1372" s="36" t="s">
        <v>33584</v>
      </c>
      <c r="F1372" s="81">
        <v>6.6</v>
      </c>
      <c r="G1372" s="13"/>
      <c r="H1372" s="13" t="s">
        <v>3744</v>
      </c>
      <c r="I1372" s="79">
        <v>2021</v>
      </c>
      <c r="J1372" s="79"/>
      <c r="K1372" s="73">
        <v>4582293504</v>
      </c>
      <c r="L1372" s="90">
        <f>IF(K1372/1024 &gt;1,K1372/1024," ")</f>
        <v>4474896</v>
      </c>
      <c r="M1372" s="90">
        <f>IF(K1372/1048576 &gt;1,K1372/1048576," ")</f>
        <v>4370.015625</v>
      </c>
      <c r="N1372" s="91">
        <f>IF(K1372&gt;999999999,K1372/1073741824," ")</f>
        <v>4.2675933837890625</v>
      </c>
      <c r="O1372" s="223" t="s">
        <v>33585</v>
      </c>
      <c r="P1372" s="198" t="s">
        <v>33586</v>
      </c>
    </row>
    <row r="1373" spans="2:16" ht="20.100000000000001" customHeight="1" x14ac:dyDescent="0.3">
      <c r="B1373" s="101">
        <v>1363</v>
      </c>
      <c r="C1373" s="12" t="s">
        <v>35477</v>
      </c>
      <c r="D1373" s="160" t="s">
        <v>626</v>
      </c>
      <c r="E1373" s="36" t="s">
        <v>11632</v>
      </c>
      <c r="F1373" s="104">
        <v>4.4000000000000004</v>
      </c>
      <c r="G1373" s="94"/>
      <c r="H1373" s="94" t="s">
        <v>4066</v>
      </c>
      <c r="I1373" s="101">
        <v>1991</v>
      </c>
      <c r="J1373" s="101"/>
      <c r="K1373" s="90">
        <v>734017536</v>
      </c>
      <c r="L1373" s="90">
        <f>IF(K1373/1024 &gt;1,K1373/1024," ")</f>
        <v>716814</v>
      </c>
      <c r="M1373" s="90">
        <f>IF(K1373/1048576 &gt;1,K1373/1048576," ")</f>
        <v>700.013671875</v>
      </c>
      <c r="N1373" s="91" t="str">
        <f>IF(K1373&gt;999999999,K1373/1073741824," ")</f>
        <v xml:space="preserve"> </v>
      </c>
      <c r="O1373" s="194" t="s">
        <v>20083</v>
      </c>
      <c r="P1373" s="197" t="s">
        <v>20084</v>
      </c>
    </row>
    <row r="1374" spans="2:16" ht="20.100000000000001" customHeight="1" x14ac:dyDescent="0.3">
      <c r="B1374" s="101">
        <v>1364</v>
      </c>
      <c r="C1374" s="12" t="s">
        <v>35558</v>
      </c>
      <c r="D1374" s="160" t="s">
        <v>403</v>
      </c>
      <c r="E1374" s="36" t="s">
        <v>11633</v>
      </c>
      <c r="F1374" s="104">
        <v>8</v>
      </c>
      <c r="G1374" s="13" t="s">
        <v>704</v>
      </c>
      <c r="H1374" s="13" t="s">
        <v>5871</v>
      </c>
      <c r="I1374" s="101">
        <v>1989</v>
      </c>
      <c r="J1374" s="101"/>
      <c r="K1374" s="73">
        <v>2307276800</v>
      </c>
      <c r="L1374" s="90">
        <f>IF(K1374/1024 &gt;1,K1374/1024," ")</f>
        <v>2253200</v>
      </c>
      <c r="M1374" s="90">
        <f>IF(K1374/1048576 &gt;1,K1374/1048576," ")</f>
        <v>2200.390625</v>
      </c>
      <c r="N1374" s="91">
        <f>IF(K1374&gt;999999999,K1374/1073741824," ")</f>
        <v>2.1488189697265625</v>
      </c>
      <c r="O1374" s="194" t="s">
        <v>20085</v>
      </c>
      <c r="P1374" s="197" t="s">
        <v>20086</v>
      </c>
    </row>
    <row r="1375" spans="2:16" ht="20.100000000000001" customHeight="1" x14ac:dyDescent="0.3">
      <c r="B1375" s="101">
        <v>1365</v>
      </c>
      <c r="C1375" s="28" t="s">
        <v>35559</v>
      </c>
      <c r="D1375" s="161" t="s">
        <v>6733</v>
      </c>
      <c r="E1375" s="36" t="s">
        <v>11634</v>
      </c>
      <c r="F1375" s="99">
        <v>4.5</v>
      </c>
      <c r="G1375" s="99" t="s">
        <v>704</v>
      </c>
      <c r="H1375" s="101" t="s">
        <v>5892</v>
      </c>
      <c r="I1375" s="101">
        <v>2014</v>
      </c>
      <c r="J1375" s="101"/>
      <c r="K1375" s="90">
        <v>3813547999</v>
      </c>
      <c r="L1375" s="90">
        <f>IF(K1375/1024 &gt;1,K1375/1024," ")</f>
        <v>3724167.9677734375</v>
      </c>
      <c r="M1375" s="90">
        <f>IF(K1375/1048576 &gt;1,K1375/1048576," ")</f>
        <v>3636.8827810287476</v>
      </c>
      <c r="N1375" s="91">
        <f>IF(K1375&gt;999999999,K1375/1073741824," ")</f>
        <v>3.5516433408483863</v>
      </c>
      <c r="O1375" s="194" t="s">
        <v>20087</v>
      </c>
      <c r="P1375" s="197" t="s">
        <v>20088</v>
      </c>
    </row>
    <row r="1376" spans="2:16" ht="20.100000000000001" customHeight="1" x14ac:dyDescent="0.3">
      <c r="B1376" s="101">
        <v>1366</v>
      </c>
      <c r="C1376" s="102" t="s">
        <v>35560</v>
      </c>
      <c r="D1376" s="159" t="s">
        <v>5033</v>
      </c>
      <c r="E1376" s="254" t="s">
        <v>11635</v>
      </c>
      <c r="F1376" s="104">
        <v>3.7</v>
      </c>
      <c r="G1376" s="101" t="s">
        <v>704</v>
      </c>
      <c r="H1376" s="101" t="s">
        <v>3745</v>
      </c>
      <c r="I1376" s="101">
        <v>1986</v>
      </c>
      <c r="J1376" s="101"/>
      <c r="K1376" s="90">
        <v>5148772414</v>
      </c>
      <c r="L1376" s="90">
        <f>IF(K1376/1024 &gt;1,K1376/1024," ")</f>
        <v>5028098.060546875</v>
      </c>
      <c r="M1376" s="90">
        <f>IF(K1376/1048576 &gt;1,K1376/1048576," ")</f>
        <v>4910.2520122528076</v>
      </c>
      <c r="N1376" s="91">
        <f>IF(K1376&gt;999999999,K1376/1073741824," ")</f>
        <v>4.7951679807156324</v>
      </c>
      <c r="O1376" s="194" t="s">
        <v>20089</v>
      </c>
      <c r="P1376" s="197" t="s">
        <v>20090</v>
      </c>
    </row>
    <row r="1377" spans="2:16" ht="20.100000000000001" customHeight="1" x14ac:dyDescent="0.3">
      <c r="B1377" s="101">
        <v>1367</v>
      </c>
      <c r="C1377" s="109" t="s">
        <v>35561</v>
      </c>
      <c r="D1377" s="160" t="s">
        <v>4706</v>
      </c>
      <c r="E1377" s="254" t="s">
        <v>11636</v>
      </c>
      <c r="F1377" s="104">
        <v>5.4</v>
      </c>
      <c r="G1377" s="101"/>
      <c r="H1377" s="101" t="s">
        <v>3740</v>
      </c>
      <c r="I1377" s="101">
        <v>1979</v>
      </c>
      <c r="J1377" s="101"/>
      <c r="K1377" s="90">
        <v>3282003500</v>
      </c>
      <c r="L1377" s="90">
        <f>IF(K1377/1024 &gt;1,K1377/1024," ")</f>
        <v>3205081.54296875</v>
      </c>
      <c r="M1377" s="90">
        <f>IF(K1377/1048576 &gt;1,K1377/1048576," ")</f>
        <v>3129.9624443054199</v>
      </c>
      <c r="N1377" s="91">
        <f>IF(K1377&gt;999999999,K1377/1073741824," ")</f>
        <v>3.0566039495170116</v>
      </c>
      <c r="O1377" s="194" t="s">
        <v>20091</v>
      </c>
      <c r="P1377" s="197" t="s">
        <v>20092</v>
      </c>
    </row>
    <row r="1378" spans="2:16" ht="20.100000000000001" customHeight="1" x14ac:dyDescent="0.3">
      <c r="B1378" s="101">
        <v>1368</v>
      </c>
      <c r="C1378" s="111" t="s">
        <v>35562</v>
      </c>
      <c r="D1378" s="161" t="s">
        <v>7372</v>
      </c>
      <c r="E1378" s="254" t="s">
        <v>11637</v>
      </c>
      <c r="F1378" s="99">
        <v>4.5999999999999996</v>
      </c>
      <c r="G1378" s="99" t="s">
        <v>704</v>
      </c>
      <c r="H1378" s="105" t="s">
        <v>5892</v>
      </c>
      <c r="I1378" s="101">
        <v>2016</v>
      </c>
      <c r="J1378" s="101"/>
      <c r="K1378" s="90">
        <v>5237845066</v>
      </c>
      <c r="L1378" s="90">
        <f>IF(K1378/1024 &gt;1,K1378/1024," ")</f>
        <v>5115083.072265625</v>
      </c>
      <c r="M1378" s="90">
        <f>IF(K1378/1048576 &gt;1,K1378/1048576," ")</f>
        <v>4995.1983127593994</v>
      </c>
      <c r="N1378" s="91">
        <f>IF(K1378&gt;999999999,K1378/1073741824," ")</f>
        <v>4.878123352304101</v>
      </c>
      <c r="O1378" s="194" t="s">
        <v>20093</v>
      </c>
      <c r="P1378" s="197" t="s">
        <v>20094</v>
      </c>
    </row>
    <row r="1379" spans="2:16" ht="20.100000000000001" customHeight="1" x14ac:dyDescent="0.3">
      <c r="B1379" s="101">
        <v>1369</v>
      </c>
      <c r="C1379" s="111" t="s">
        <v>35563</v>
      </c>
      <c r="D1379" s="168" t="s">
        <v>7012</v>
      </c>
      <c r="E1379" s="36" t="s">
        <v>11639</v>
      </c>
      <c r="F1379" s="99">
        <v>6.5</v>
      </c>
      <c r="G1379" s="99" t="s">
        <v>704</v>
      </c>
      <c r="H1379" s="105" t="s">
        <v>5878</v>
      </c>
      <c r="I1379" s="101">
        <v>2015</v>
      </c>
      <c r="J1379" s="101"/>
      <c r="K1379" s="90">
        <v>5311248958</v>
      </c>
      <c r="L1379" s="90">
        <f>IF(K1379/1024 &gt;1,K1379/1024," ")</f>
        <v>5186766.560546875</v>
      </c>
      <c r="M1379" s="90">
        <f>IF(K1379/1048576 &gt;1,K1379/1048576," ")</f>
        <v>5065.2017192840576</v>
      </c>
      <c r="N1379" s="91">
        <f>IF(K1379&gt;999999999,K1379/1073741824," ")</f>
        <v>4.9464860539883375</v>
      </c>
      <c r="O1379" s="194" t="s">
        <v>20097</v>
      </c>
      <c r="P1379" s="197" t="s">
        <v>20098</v>
      </c>
    </row>
    <row r="1380" spans="2:16" ht="20.100000000000001" customHeight="1" x14ac:dyDescent="0.3">
      <c r="B1380" s="101">
        <v>1370</v>
      </c>
      <c r="C1380" s="102" t="s">
        <v>35564</v>
      </c>
      <c r="D1380" s="159" t="s">
        <v>1988</v>
      </c>
      <c r="E1380" s="36" t="s">
        <v>11640</v>
      </c>
      <c r="F1380" s="104">
        <v>5.5</v>
      </c>
      <c r="G1380" s="94" t="s">
        <v>704</v>
      </c>
      <c r="H1380" s="94" t="s">
        <v>3743</v>
      </c>
      <c r="I1380" s="94">
        <v>1993</v>
      </c>
      <c r="J1380" s="94"/>
      <c r="K1380" s="90">
        <v>3115031046</v>
      </c>
      <c r="L1380" s="90">
        <f>IF(K1380/1024 &gt;1,K1380/1024," ")</f>
        <v>3042022.505859375</v>
      </c>
      <c r="M1380" s="90">
        <f>IF(K1380/1048576 &gt;1,K1380/1048576," ")</f>
        <v>2970.7251033782959</v>
      </c>
      <c r="N1380" s="91">
        <f>IF(K1380&gt;999999999,K1380/1073741824," ")</f>
        <v>2.9010987337678671</v>
      </c>
      <c r="O1380" s="194" t="s">
        <v>20099</v>
      </c>
      <c r="P1380" s="197" t="s">
        <v>20100</v>
      </c>
    </row>
    <row r="1381" spans="2:16" ht="20.100000000000001" customHeight="1" x14ac:dyDescent="0.3">
      <c r="B1381" s="101">
        <v>1371</v>
      </c>
      <c r="C1381" s="74" t="s">
        <v>35565</v>
      </c>
      <c r="D1381" s="157" t="s">
        <v>7779</v>
      </c>
      <c r="E1381" s="36" t="s">
        <v>11641</v>
      </c>
      <c r="F1381" s="81">
        <v>5.0999999999999996</v>
      </c>
      <c r="G1381" s="81"/>
      <c r="H1381" s="13" t="s">
        <v>5881</v>
      </c>
      <c r="I1381" s="79">
        <v>2017</v>
      </c>
      <c r="J1381" s="79"/>
      <c r="K1381" s="73">
        <v>4240315809</v>
      </c>
      <c r="L1381" s="90">
        <f>IF(K1381/1024 &gt;1,K1381/1024," ")</f>
        <v>4140933.4072265625</v>
      </c>
      <c r="M1381" s="90">
        <f>IF(K1381/1048576 &gt;1,K1381/1048576," ")</f>
        <v>4043.8802804946899</v>
      </c>
      <c r="N1381" s="91">
        <f>IF(K1381&gt;999999999,K1381/1073741824," ")</f>
        <v>3.9491018364205956</v>
      </c>
      <c r="O1381" s="194" t="s">
        <v>20097</v>
      </c>
      <c r="P1381" s="197" t="s">
        <v>20101</v>
      </c>
    </row>
    <row r="1382" spans="2:16" ht="20.100000000000001" customHeight="1" x14ac:dyDescent="0.3">
      <c r="B1382" s="101">
        <v>1372</v>
      </c>
      <c r="C1382" s="111" t="s">
        <v>35566</v>
      </c>
      <c r="D1382" s="168" t="s">
        <v>7091</v>
      </c>
      <c r="E1382" s="36" t="s">
        <v>11642</v>
      </c>
      <c r="F1382" s="99">
        <v>4.9000000000000004</v>
      </c>
      <c r="G1382" s="99" t="s">
        <v>704</v>
      </c>
      <c r="H1382" s="105" t="s">
        <v>4081</v>
      </c>
      <c r="I1382" s="101">
        <v>2015</v>
      </c>
      <c r="J1382" s="101"/>
      <c r="K1382" s="90">
        <v>3887998368</v>
      </c>
      <c r="L1382" s="90">
        <f>IF(K1382/1024 &gt;1,K1382/1024," ")</f>
        <v>3796873.40625</v>
      </c>
      <c r="M1382" s="90">
        <f>IF(K1382/1048576 &gt;1,K1382/1048576," ")</f>
        <v>3707.8841857910156</v>
      </c>
      <c r="N1382" s="91">
        <f>IF(K1382&gt;999999999,K1382/1073741824," ")</f>
        <v>3.6209806501865387</v>
      </c>
      <c r="O1382" s="194" t="s">
        <v>20102</v>
      </c>
      <c r="P1382" s="197" t="s">
        <v>20103</v>
      </c>
    </row>
    <row r="1383" spans="2:16" ht="20.100000000000001" customHeight="1" x14ac:dyDescent="0.3">
      <c r="B1383" s="101">
        <v>1373</v>
      </c>
      <c r="C1383" s="102" t="s">
        <v>35567</v>
      </c>
      <c r="D1383" s="159" t="s">
        <v>1067</v>
      </c>
      <c r="E1383" s="36" t="s">
        <v>11643</v>
      </c>
      <c r="F1383" s="104">
        <v>7.3</v>
      </c>
      <c r="G1383" s="101" t="s">
        <v>704</v>
      </c>
      <c r="H1383" s="101" t="s">
        <v>3739</v>
      </c>
      <c r="I1383" s="101">
        <v>1986</v>
      </c>
      <c r="J1383" s="101"/>
      <c r="K1383" s="90">
        <v>4088407004</v>
      </c>
      <c r="L1383" s="90">
        <f>IF(K1383/1024 &gt;1,K1383/1024," ")</f>
        <v>3992584.96484375</v>
      </c>
      <c r="M1383" s="90">
        <f>IF(K1383/1048576 &gt;1,K1383/1048576," ")</f>
        <v>3899.0087547302246</v>
      </c>
      <c r="N1383" s="91">
        <f>IF(K1383&gt;999999999,K1383/1073741824," ")</f>
        <v>3.807625737041235</v>
      </c>
      <c r="O1383" s="194" t="s">
        <v>20104</v>
      </c>
      <c r="P1383" s="197" t="s">
        <v>20105</v>
      </c>
    </row>
    <row r="1384" spans="2:16" ht="20.100000000000001" customHeight="1" x14ac:dyDescent="0.3">
      <c r="B1384" s="101">
        <v>1374</v>
      </c>
      <c r="C1384" s="20" t="s">
        <v>35568</v>
      </c>
      <c r="D1384" s="157" t="s">
        <v>8844</v>
      </c>
      <c r="E1384" s="36" t="s">
        <v>11644</v>
      </c>
      <c r="F1384" s="81">
        <v>5.8</v>
      </c>
      <c r="G1384" s="13" t="s">
        <v>704</v>
      </c>
      <c r="H1384" s="13" t="s">
        <v>3757</v>
      </c>
      <c r="I1384" s="79">
        <v>2019</v>
      </c>
      <c r="J1384" s="79"/>
      <c r="K1384" s="73">
        <v>4175179776</v>
      </c>
      <c r="L1384" s="90">
        <f>IF(K1384/1024 &gt;1,K1384/1024," ")</f>
        <v>4077324</v>
      </c>
      <c r="M1384" s="90">
        <f>IF(K1384/1048576 &gt;1,K1384/1048576," ")</f>
        <v>3981.76171875</v>
      </c>
      <c r="N1384" s="91">
        <f>IF(K1384&gt;999999999,K1384/1073741824," ")</f>
        <v>3.8884391784667969</v>
      </c>
      <c r="O1384" s="194" t="s">
        <v>20106</v>
      </c>
      <c r="P1384" s="197" t="s">
        <v>20107</v>
      </c>
    </row>
    <row r="1385" spans="2:16" ht="20.100000000000001" customHeight="1" x14ac:dyDescent="0.3">
      <c r="B1385" s="101">
        <v>1375</v>
      </c>
      <c r="C1385" s="103" t="s">
        <v>35569</v>
      </c>
      <c r="D1385" s="159" t="s">
        <v>3803</v>
      </c>
      <c r="E1385" s="36" t="s">
        <v>11645</v>
      </c>
      <c r="F1385" s="104">
        <v>8.4</v>
      </c>
      <c r="G1385" s="101" t="s">
        <v>704</v>
      </c>
      <c r="H1385" s="101" t="s">
        <v>3737</v>
      </c>
      <c r="I1385" s="101">
        <v>1975</v>
      </c>
      <c r="J1385" s="101"/>
      <c r="K1385" s="90">
        <v>2121911118</v>
      </c>
      <c r="L1385" s="90">
        <f>IF(K1385/1024 &gt;1,K1385/1024," ")</f>
        <v>2072178.826171875</v>
      </c>
      <c r="M1385" s="90">
        <f>IF(K1385/1048576 &gt;1,K1385/1048576," ")</f>
        <v>2023.6121349334717</v>
      </c>
      <c r="N1385" s="91">
        <f>IF(K1385&gt;999999999,K1385/1073741824," ")</f>
        <v>1.9761837255209684</v>
      </c>
      <c r="O1385" s="194" t="s">
        <v>20108</v>
      </c>
      <c r="P1385" s="197" t="s">
        <v>20109</v>
      </c>
    </row>
    <row r="1386" spans="2:16" ht="20.100000000000001" customHeight="1" x14ac:dyDescent="0.3">
      <c r="B1386" s="101">
        <v>1376</v>
      </c>
      <c r="C1386" s="102" t="s">
        <v>35571</v>
      </c>
      <c r="D1386" s="160" t="s">
        <v>5556</v>
      </c>
      <c r="E1386" s="36" t="s">
        <v>11647</v>
      </c>
      <c r="F1386" s="104">
        <v>6.7</v>
      </c>
      <c r="G1386" s="101" t="s">
        <v>704</v>
      </c>
      <c r="H1386" s="101" t="s">
        <v>3737</v>
      </c>
      <c r="I1386" s="101">
        <v>1958</v>
      </c>
      <c r="J1386" s="101"/>
      <c r="K1386" s="90">
        <v>2419776571</v>
      </c>
      <c r="L1386" s="90">
        <f>IF(K1386/1024 &gt;1,K1386/1024," ")</f>
        <v>2363063.0576171875</v>
      </c>
      <c r="M1386" s="90">
        <f>IF(K1386/1048576 &gt;1,K1386/1048576," ")</f>
        <v>2307.6787672042847</v>
      </c>
      <c r="N1386" s="91">
        <f>IF(K1386&gt;999999999,K1386/1073741824," ")</f>
        <v>2.2535925460979342</v>
      </c>
      <c r="O1386" s="199" t="s">
        <v>17522</v>
      </c>
      <c r="P1386" s="197" t="s">
        <v>20112</v>
      </c>
    </row>
    <row r="1387" spans="2:16" ht="20.100000000000001" customHeight="1" x14ac:dyDescent="0.3">
      <c r="B1387" s="101">
        <v>1377</v>
      </c>
      <c r="C1387" s="109" t="s">
        <v>35573</v>
      </c>
      <c r="D1387" s="159" t="s">
        <v>1986</v>
      </c>
      <c r="E1387" s="36" t="s">
        <v>11649</v>
      </c>
      <c r="F1387" s="104">
        <v>6.7</v>
      </c>
      <c r="G1387" s="99" t="s">
        <v>704</v>
      </c>
      <c r="H1387" s="101" t="s">
        <v>5871</v>
      </c>
      <c r="I1387" s="94">
        <v>1990</v>
      </c>
      <c r="J1387" s="94"/>
      <c r="K1387" s="90">
        <v>4611845095</v>
      </c>
      <c r="L1387" s="90">
        <f>IF(K1387/1024 &gt;1,K1387/1024," ")</f>
        <v>4503754.9755859375</v>
      </c>
      <c r="M1387" s="90">
        <f>IF(K1387/1048576 &gt;1,K1387/1048576," ")</f>
        <v>4398.1982183456421</v>
      </c>
      <c r="N1387" s="91">
        <f>IF(K1387&gt;999999999,K1387/1073741824," ")</f>
        <v>4.2951154476031661</v>
      </c>
      <c r="O1387" s="194" t="s">
        <v>20115</v>
      </c>
      <c r="P1387" s="197" t="s">
        <v>20116</v>
      </c>
    </row>
    <row r="1388" spans="2:16" ht="20.100000000000001" customHeight="1" x14ac:dyDescent="0.3">
      <c r="B1388" s="101">
        <v>1378</v>
      </c>
      <c r="C1388" s="109" t="s">
        <v>35572</v>
      </c>
      <c r="D1388" s="159" t="s">
        <v>1986</v>
      </c>
      <c r="E1388" s="36" t="s">
        <v>11648</v>
      </c>
      <c r="F1388" s="104">
        <v>5.3</v>
      </c>
      <c r="G1388" s="101" t="s">
        <v>704</v>
      </c>
      <c r="H1388" s="101" t="s">
        <v>3744</v>
      </c>
      <c r="I1388" s="101">
        <v>2012</v>
      </c>
      <c r="J1388" s="101"/>
      <c r="K1388" s="90">
        <v>6283332282</v>
      </c>
      <c r="L1388" s="90">
        <f>IF(K1388/1024 &gt;1,K1388/1024," ")</f>
        <v>6136066.681640625</v>
      </c>
      <c r="M1388" s="90">
        <f>IF(K1388/1048576 &gt;1,K1388/1048576," ")</f>
        <v>5992.2526187896729</v>
      </c>
      <c r="N1388" s="91">
        <f>IF(K1388&gt;999999999,K1388/1073741824," ")</f>
        <v>5.8518091980367899</v>
      </c>
      <c r="O1388" s="194" t="s">
        <v>20113</v>
      </c>
      <c r="P1388" s="197" t="s">
        <v>20114</v>
      </c>
    </row>
    <row r="1389" spans="2:16" ht="20.100000000000001" customHeight="1" x14ac:dyDescent="0.3">
      <c r="B1389" s="101">
        <v>1379</v>
      </c>
      <c r="C1389" s="109" t="s">
        <v>35574</v>
      </c>
      <c r="D1389" s="161" t="s">
        <v>7136</v>
      </c>
      <c r="E1389" s="36" t="s">
        <v>11650</v>
      </c>
      <c r="F1389" s="99">
        <v>5.2</v>
      </c>
      <c r="G1389" s="99" t="s">
        <v>704</v>
      </c>
      <c r="H1389" s="105" t="s">
        <v>4081</v>
      </c>
      <c r="I1389" s="101">
        <v>2011</v>
      </c>
      <c r="J1389" s="101"/>
      <c r="K1389" s="90">
        <v>4916213805</v>
      </c>
      <c r="L1389" s="90">
        <f>IF(K1389/1024 &gt;1,K1389/1024," ")</f>
        <v>4800990.0439453125</v>
      </c>
      <c r="M1389" s="90">
        <f>IF(K1389/1048576 &gt;1,K1389/1048576," ")</f>
        <v>4688.4668397903442</v>
      </c>
      <c r="N1389" s="91">
        <f>IF(K1389&gt;999999999,K1389/1073741824," ")</f>
        <v>4.578580898232758</v>
      </c>
      <c r="O1389" s="194" t="s">
        <v>20117</v>
      </c>
      <c r="P1389" s="197" t="s">
        <v>20118</v>
      </c>
    </row>
    <row r="1390" spans="2:16" ht="20.100000000000001" customHeight="1" x14ac:dyDescent="0.3">
      <c r="B1390" s="101">
        <v>1380</v>
      </c>
      <c r="C1390" s="12" t="s">
        <v>35575</v>
      </c>
      <c r="D1390" s="157" t="s">
        <v>32593</v>
      </c>
      <c r="E1390" s="36" t="s">
        <v>32594</v>
      </c>
      <c r="F1390" s="81">
        <v>4.8</v>
      </c>
      <c r="G1390" s="13" t="s">
        <v>704</v>
      </c>
      <c r="H1390" s="13" t="s">
        <v>3744</v>
      </c>
      <c r="I1390" s="79">
        <v>2019</v>
      </c>
      <c r="J1390" s="79"/>
      <c r="K1390" s="73">
        <v>4220559360</v>
      </c>
      <c r="L1390" s="90">
        <f>IF(K1390/1024 &gt;1,K1390/1024," ")</f>
        <v>4121640</v>
      </c>
      <c r="M1390" s="90">
        <f>IF(K1390/1048576 &gt;1,K1390/1048576," ")</f>
        <v>4025.0390625</v>
      </c>
      <c r="N1390" s="91">
        <f>IF(K1390&gt;999999999,K1390/1073741824," ")</f>
        <v>3.9307022094726563</v>
      </c>
      <c r="O1390" s="223" t="s">
        <v>26414</v>
      </c>
      <c r="P1390" s="197" t="s">
        <v>32595</v>
      </c>
    </row>
    <row r="1391" spans="2:16" ht="20.100000000000001" customHeight="1" x14ac:dyDescent="0.3">
      <c r="B1391" s="101">
        <v>1381</v>
      </c>
      <c r="C1391" s="74" t="s">
        <v>35576</v>
      </c>
      <c r="D1391" s="157" t="s">
        <v>7798</v>
      </c>
      <c r="E1391" s="36" t="s">
        <v>11651</v>
      </c>
      <c r="F1391" s="131">
        <v>5.5</v>
      </c>
      <c r="G1391" s="13" t="s">
        <v>704</v>
      </c>
      <c r="H1391" s="13" t="s">
        <v>4081</v>
      </c>
      <c r="I1391" s="133">
        <v>2003</v>
      </c>
      <c r="J1391" s="74"/>
      <c r="K1391" s="73">
        <v>5939828528</v>
      </c>
      <c r="L1391" s="90">
        <f>IF(K1391/1024 &gt;1,K1391/1024," ")</f>
        <v>5800613.796875</v>
      </c>
      <c r="M1391" s="90">
        <f>IF(K1391/1048576 &gt;1,K1391/1048576," ")</f>
        <v>5664.6619110107422</v>
      </c>
      <c r="N1391" s="91">
        <f>IF(K1391&gt;999999999,K1391/1073741824," ")</f>
        <v>5.5318963974714279</v>
      </c>
      <c r="O1391" s="194" t="s">
        <v>20119</v>
      </c>
      <c r="P1391" s="197" t="s">
        <v>20120</v>
      </c>
    </row>
    <row r="1392" spans="2:16" ht="20.100000000000001" customHeight="1" x14ac:dyDescent="0.3">
      <c r="B1392" s="101">
        <v>1382</v>
      </c>
      <c r="C1392" s="109" t="s">
        <v>35577</v>
      </c>
      <c r="D1392" s="159" t="s">
        <v>3307</v>
      </c>
      <c r="E1392" s="36" t="s">
        <v>11652</v>
      </c>
      <c r="F1392" s="104">
        <v>3.4</v>
      </c>
      <c r="G1392" s="101" t="s">
        <v>704</v>
      </c>
      <c r="H1392" s="101" t="s">
        <v>3956</v>
      </c>
      <c r="I1392" s="101">
        <v>2010</v>
      </c>
      <c r="J1392" s="101"/>
      <c r="K1392" s="90">
        <v>3831676877</v>
      </c>
      <c r="L1392" s="90">
        <f>IF(K1392/1024 &gt;1,K1392/1024," ")</f>
        <v>3741871.9501953125</v>
      </c>
      <c r="M1392" s="90">
        <f>IF(K1392/1048576 &gt;1,K1392/1048576," ")</f>
        <v>3654.1718263626099</v>
      </c>
      <c r="N1392" s="91">
        <f>IF(K1392&gt;999999999,K1392/1073741824," ")</f>
        <v>3.5685271741822362</v>
      </c>
      <c r="O1392" s="194" t="s">
        <v>19692</v>
      </c>
      <c r="P1392" s="197" t="s">
        <v>20121</v>
      </c>
    </row>
    <row r="1393" spans="2:16" ht="20.100000000000001" customHeight="1" x14ac:dyDescent="0.3">
      <c r="B1393" s="101">
        <v>1383</v>
      </c>
      <c r="C1393" s="109" t="s">
        <v>35578</v>
      </c>
      <c r="D1393" s="160" t="s">
        <v>892</v>
      </c>
      <c r="E1393" s="36" t="s">
        <v>11653</v>
      </c>
      <c r="F1393" s="104">
        <v>7.8</v>
      </c>
      <c r="G1393" s="101" t="s">
        <v>704</v>
      </c>
      <c r="H1393" s="101" t="s">
        <v>5892</v>
      </c>
      <c r="I1393" s="94">
        <v>1961</v>
      </c>
      <c r="J1393" s="94"/>
      <c r="K1393" s="90">
        <v>3809260524</v>
      </c>
      <c r="L1393" s="90">
        <f>IF(K1393/1024 &gt;1,K1393/1024," ")</f>
        <v>3719980.98046875</v>
      </c>
      <c r="M1393" s="90">
        <f>IF(K1393/1048576 &gt;1,K1393/1048576," ")</f>
        <v>3632.7939262390137</v>
      </c>
      <c r="N1393" s="91">
        <f>IF(K1393&gt;999999999,K1393/1073741824," ")</f>
        <v>3.5476503185927868</v>
      </c>
      <c r="O1393" s="194" t="s">
        <v>20122</v>
      </c>
      <c r="P1393" s="197" t="s">
        <v>20123</v>
      </c>
    </row>
    <row r="1394" spans="2:16" ht="20.100000000000001" customHeight="1" x14ac:dyDescent="0.3">
      <c r="B1394" s="101">
        <v>1384</v>
      </c>
      <c r="C1394" s="109" t="s">
        <v>35579</v>
      </c>
      <c r="D1394" s="159" t="s">
        <v>1987</v>
      </c>
      <c r="E1394" s="36" t="s">
        <v>11654</v>
      </c>
      <c r="F1394" s="104">
        <v>7.3</v>
      </c>
      <c r="G1394" s="101" t="s">
        <v>704</v>
      </c>
      <c r="H1394" s="101" t="s">
        <v>3745</v>
      </c>
      <c r="I1394" s="94">
        <v>1967</v>
      </c>
      <c r="J1394" s="94"/>
      <c r="K1394" s="90">
        <v>3096241972</v>
      </c>
      <c r="L1394" s="90">
        <f>IF(K1394/1024 &gt;1,K1394/1024," ")</f>
        <v>3023673.80078125</v>
      </c>
      <c r="M1394" s="90">
        <f>IF(K1394/1048576 &gt;1,K1394/1048576," ")</f>
        <v>2952.8064460754395</v>
      </c>
      <c r="N1394" s="91">
        <f>IF(K1394&gt;999999999,K1394/1073741824," ")</f>
        <v>2.8836000449955463</v>
      </c>
      <c r="O1394" s="194" t="s">
        <v>17564</v>
      </c>
      <c r="P1394" s="197" t="s">
        <v>20124</v>
      </c>
    </row>
    <row r="1395" spans="2:16" ht="20.100000000000001" customHeight="1" x14ac:dyDescent="0.3">
      <c r="B1395" s="101">
        <v>1385</v>
      </c>
      <c r="C1395" s="48" t="s">
        <v>35580</v>
      </c>
      <c r="D1395" s="158" t="s">
        <v>9076</v>
      </c>
      <c r="E1395" s="36" t="s">
        <v>9175</v>
      </c>
      <c r="F1395" s="81">
        <v>5.0999999999999996</v>
      </c>
      <c r="G1395" s="13" t="s">
        <v>704</v>
      </c>
      <c r="H1395" s="13" t="s">
        <v>3756</v>
      </c>
      <c r="I1395" s="79">
        <v>2020</v>
      </c>
      <c r="J1395" s="83"/>
      <c r="K1395" s="73">
        <v>3991506944</v>
      </c>
      <c r="L1395" s="90">
        <f>IF(K1395/1024 &gt;1,K1395/1024," ")</f>
        <v>3897956</v>
      </c>
      <c r="M1395" s="90">
        <f>IF(K1395/1048576 &gt;1,K1395/1048576," ")</f>
        <v>3806.59765625</v>
      </c>
      <c r="N1395" s="91">
        <f>IF(K1395&gt;999999999,K1395/1073741824," ")</f>
        <v>3.7173805236816406</v>
      </c>
      <c r="O1395" s="194" t="s">
        <v>20638</v>
      </c>
      <c r="P1395" s="197" t="s">
        <v>31614</v>
      </c>
    </row>
    <row r="1396" spans="2:16" ht="20.100000000000001" customHeight="1" x14ac:dyDescent="0.3">
      <c r="B1396" s="101">
        <v>1386</v>
      </c>
      <c r="C1396" s="102" t="s">
        <v>35581</v>
      </c>
      <c r="D1396" s="159" t="s">
        <v>5520</v>
      </c>
      <c r="E1396" s="36" t="s">
        <v>11655</v>
      </c>
      <c r="F1396" s="104">
        <v>7</v>
      </c>
      <c r="G1396" s="101" t="s">
        <v>704</v>
      </c>
      <c r="H1396" s="101" t="s">
        <v>3782</v>
      </c>
      <c r="I1396" s="101">
        <v>2012</v>
      </c>
      <c r="J1396" s="101"/>
      <c r="K1396" s="90">
        <v>4623953549</v>
      </c>
      <c r="L1396" s="90">
        <f>IF(K1396/1024 &gt;1,K1396/1024," ")</f>
        <v>4515579.6376953125</v>
      </c>
      <c r="M1396" s="90">
        <f>IF(K1396/1048576 &gt;1,K1396/1048576," ")</f>
        <v>4409.7457399368286</v>
      </c>
      <c r="N1396" s="91">
        <f>IF(K1396&gt;999999999,K1396/1073741824," ")</f>
        <v>4.3063923241570592</v>
      </c>
      <c r="O1396" s="194" t="s">
        <v>20125</v>
      </c>
      <c r="P1396" s="197" t="s">
        <v>20126</v>
      </c>
    </row>
    <row r="1397" spans="2:16" ht="20.100000000000001" customHeight="1" x14ac:dyDescent="0.3">
      <c r="B1397" s="101">
        <v>1387</v>
      </c>
      <c r="C1397" s="112" t="s">
        <v>41596</v>
      </c>
      <c r="D1397" s="161" t="s">
        <v>7630</v>
      </c>
      <c r="E1397" s="36" t="s">
        <v>16426</v>
      </c>
      <c r="F1397" s="99">
        <v>4.2</v>
      </c>
      <c r="G1397" s="99" t="s">
        <v>704</v>
      </c>
      <c r="H1397" s="105" t="s">
        <v>4081</v>
      </c>
      <c r="I1397" s="101">
        <v>2017</v>
      </c>
      <c r="J1397" s="101"/>
      <c r="K1397" s="90">
        <v>4533438242</v>
      </c>
      <c r="L1397" s="90">
        <f>IF(K1397/1024 &gt;1,K1397/1024," ")</f>
        <v>4427185.783203125</v>
      </c>
      <c r="M1397" s="90">
        <f>IF(K1397/1048576 &gt;1,K1397/1048576," ")</f>
        <v>4323.4236164093018</v>
      </c>
      <c r="N1397" s="91">
        <f>IF(K1397&gt;999999999,K1397/1073741824," ")</f>
        <v>4.2220933753997087</v>
      </c>
      <c r="O1397" s="194" t="s">
        <v>28167</v>
      </c>
      <c r="P1397" s="197" t="s">
        <v>28168</v>
      </c>
    </row>
    <row r="1398" spans="2:16" ht="20.100000000000001" customHeight="1" x14ac:dyDescent="0.3">
      <c r="B1398" s="101">
        <v>1388</v>
      </c>
      <c r="C1398" s="102" t="s">
        <v>35582</v>
      </c>
      <c r="D1398" s="159" t="s">
        <v>1385</v>
      </c>
      <c r="E1398" s="36" t="s">
        <v>11656</v>
      </c>
      <c r="F1398" s="104">
        <v>6.7</v>
      </c>
      <c r="G1398" s="101" t="s">
        <v>704</v>
      </c>
      <c r="H1398" s="101" t="s">
        <v>3743</v>
      </c>
      <c r="I1398" s="101">
        <v>2000</v>
      </c>
      <c r="J1398" s="101"/>
      <c r="K1398" s="90">
        <v>3712121082</v>
      </c>
      <c r="L1398" s="90">
        <f>IF(K1398/1024 &gt;1,K1398/1024," ")</f>
        <v>3625118.244140625</v>
      </c>
      <c r="M1398" s="90">
        <f>IF(K1398/1048576 &gt;1,K1398/1048576," ")</f>
        <v>3540.1545352935791</v>
      </c>
      <c r="N1398" s="91">
        <f>IF(K1398&gt;999999999,K1398/1073741824," ")</f>
        <v>3.4571821633726358</v>
      </c>
      <c r="O1398" s="194" t="s">
        <v>20127</v>
      </c>
      <c r="P1398" s="197" t="s">
        <v>20128</v>
      </c>
    </row>
    <row r="1399" spans="2:16" ht="20.100000000000001" customHeight="1" x14ac:dyDescent="0.3">
      <c r="B1399" s="101">
        <v>1389</v>
      </c>
      <c r="C1399" s="103" t="s">
        <v>35583</v>
      </c>
      <c r="D1399" s="159" t="s">
        <v>5379</v>
      </c>
      <c r="E1399" s="36" t="s">
        <v>11658</v>
      </c>
      <c r="F1399" s="104">
        <v>5</v>
      </c>
      <c r="G1399" s="101" t="s">
        <v>704</v>
      </c>
      <c r="H1399" s="101" t="s">
        <v>5367</v>
      </c>
      <c r="I1399" s="101">
        <v>2014</v>
      </c>
      <c r="J1399" s="101"/>
      <c r="K1399" s="90">
        <v>3168303857</v>
      </c>
      <c r="L1399" s="90">
        <f>IF(K1399/1024 &gt;1,K1399/1024," ")</f>
        <v>3094046.7353515625</v>
      </c>
      <c r="M1399" s="90">
        <f>IF(K1399/1048576 &gt;1,K1399/1048576," ")</f>
        <v>3021.5300149917603</v>
      </c>
      <c r="N1399" s="91">
        <f>IF(K1399&gt;999999999,K1399/1073741824," ")</f>
        <v>2.9507129052653909</v>
      </c>
      <c r="O1399" s="194" t="s">
        <v>20130</v>
      </c>
      <c r="P1399" s="197" t="s">
        <v>20131</v>
      </c>
    </row>
    <row r="1400" spans="2:16" ht="20.100000000000001" customHeight="1" x14ac:dyDescent="0.3">
      <c r="B1400" s="101">
        <v>1390</v>
      </c>
      <c r="C1400" s="102" t="s">
        <v>35584</v>
      </c>
      <c r="D1400" s="159" t="s">
        <v>565</v>
      </c>
      <c r="E1400" s="36" t="s">
        <v>11659</v>
      </c>
      <c r="F1400" s="104">
        <v>7.3</v>
      </c>
      <c r="G1400" s="121" t="s">
        <v>704</v>
      </c>
      <c r="H1400" s="121" t="s">
        <v>3737</v>
      </c>
      <c r="I1400" s="101">
        <v>2004</v>
      </c>
      <c r="J1400" s="101"/>
      <c r="K1400" s="108">
        <v>2377333887</v>
      </c>
      <c r="L1400" s="90">
        <f>IF(K1400/1024 &gt;1,K1400/1024," ")</f>
        <v>2321615.1240234375</v>
      </c>
      <c r="M1400" s="90">
        <f>IF(K1400/1048576 &gt;1,K1400/1048576," ")</f>
        <v>2267.2022695541382</v>
      </c>
      <c r="N1400" s="91">
        <f>IF(K1400&gt;999999999,K1400/1073741824," ")</f>
        <v>2.2140647163614631</v>
      </c>
      <c r="O1400" s="194" t="s">
        <v>20132</v>
      </c>
      <c r="P1400" s="197" t="s">
        <v>20133</v>
      </c>
    </row>
    <row r="1401" spans="2:16" ht="20.100000000000001" customHeight="1" x14ac:dyDescent="0.3">
      <c r="B1401" s="101">
        <v>1391</v>
      </c>
      <c r="C1401" s="102" t="s">
        <v>35585</v>
      </c>
      <c r="D1401" s="159" t="s">
        <v>1989</v>
      </c>
      <c r="E1401" s="36" t="s">
        <v>11660</v>
      </c>
      <c r="F1401" s="104">
        <v>6.3</v>
      </c>
      <c r="G1401" s="94" t="s">
        <v>704</v>
      </c>
      <c r="H1401" s="94" t="s">
        <v>4070</v>
      </c>
      <c r="I1401" s="101">
        <v>2001</v>
      </c>
      <c r="J1401" s="101"/>
      <c r="K1401" s="90">
        <v>5154139318</v>
      </c>
      <c r="L1401" s="90">
        <f>IF(K1401/1024 &gt;1,K1401/1024," ")</f>
        <v>5033339.177734375</v>
      </c>
      <c r="M1401" s="90">
        <f>IF(K1401/1048576 &gt;1,K1401/1048576," ")</f>
        <v>4915.3702907562256</v>
      </c>
      <c r="N1401" s="91">
        <f>IF(K1401&gt;999999999,K1401/1073741824," ")</f>
        <v>4.8001662995666265</v>
      </c>
      <c r="O1401" s="194" t="s">
        <v>20134</v>
      </c>
      <c r="P1401" s="197" t="s">
        <v>20135</v>
      </c>
    </row>
    <row r="1402" spans="2:16" ht="20.100000000000001" customHeight="1" x14ac:dyDescent="0.3">
      <c r="B1402" s="101">
        <v>1392</v>
      </c>
      <c r="C1402" s="102" t="s">
        <v>35586</v>
      </c>
      <c r="D1402" s="159" t="s">
        <v>1990</v>
      </c>
      <c r="E1402" s="36" t="s">
        <v>11661</v>
      </c>
      <c r="F1402" s="104">
        <v>5.6</v>
      </c>
      <c r="G1402" s="94" t="s">
        <v>704</v>
      </c>
      <c r="H1402" s="94" t="s">
        <v>3737</v>
      </c>
      <c r="I1402" s="94">
        <v>2010</v>
      </c>
      <c r="J1402" s="94"/>
      <c r="K1402" s="90">
        <v>2120930892</v>
      </c>
      <c r="L1402" s="90">
        <f>IF(K1402/1024 &gt;1,K1402/1024," ")</f>
        <v>2071221.57421875</v>
      </c>
      <c r="M1402" s="90">
        <f>IF(K1402/1048576 &gt;1,K1402/1048576," ")</f>
        <v>2022.677318572998</v>
      </c>
      <c r="N1402" s="91">
        <f>IF(K1402&gt;999999999,K1402/1073741824," ")</f>
        <v>1.9752708189189434</v>
      </c>
      <c r="O1402" s="194" t="s">
        <v>19692</v>
      </c>
      <c r="P1402" s="197" t="s">
        <v>20136</v>
      </c>
    </row>
    <row r="1403" spans="2:16" ht="20.100000000000001" customHeight="1" x14ac:dyDescent="0.3">
      <c r="B1403" s="101">
        <v>1393</v>
      </c>
      <c r="C1403" s="102" t="s">
        <v>35587</v>
      </c>
      <c r="D1403" s="159" t="s">
        <v>4482</v>
      </c>
      <c r="E1403" s="36" t="s">
        <v>11662</v>
      </c>
      <c r="F1403" s="104">
        <v>7.8</v>
      </c>
      <c r="G1403" s="101"/>
      <c r="H1403" s="101" t="s">
        <v>4481</v>
      </c>
      <c r="I1403" s="101">
        <v>2000</v>
      </c>
      <c r="J1403" s="101"/>
      <c r="K1403" s="90">
        <v>7235480251</v>
      </c>
      <c r="L1403" s="90">
        <f>IF(K1403/1024 &gt;1,K1403/1024," ")</f>
        <v>7065898.6826171875</v>
      </c>
      <c r="M1403" s="90">
        <f>IF(K1403/1048576 &gt;1,K1403/1048576," ")</f>
        <v>6900.2916822433472</v>
      </c>
      <c r="N1403" s="91">
        <f>IF(K1403&gt;999999999,K1403/1073741824," ")</f>
        <v>6.7385660959407687</v>
      </c>
      <c r="O1403" s="194" t="s">
        <v>20137</v>
      </c>
      <c r="P1403" s="197" t="s">
        <v>20138</v>
      </c>
    </row>
    <row r="1404" spans="2:16" ht="20.100000000000001" customHeight="1" x14ac:dyDescent="0.3">
      <c r="B1404" s="101">
        <v>1394</v>
      </c>
      <c r="C1404" s="12" t="s">
        <v>35588</v>
      </c>
      <c r="D1404" s="160" t="s">
        <v>1991</v>
      </c>
      <c r="E1404" s="36" t="s">
        <v>11663</v>
      </c>
      <c r="F1404" s="104">
        <v>4.8</v>
      </c>
      <c r="G1404" s="13" t="s">
        <v>704</v>
      </c>
      <c r="H1404" s="13" t="s">
        <v>3937</v>
      </c>
      <c r="I1404" s="101">
        <v>2004</v>
      </c>
      <c r="J1404" s="101"/>
      <c r="K1404" s="73">
        <v>4169547776</v>
      </c>
      <c r="L1404" s="90">
        <f>IF(K1404/1024 &gt;1,K1404/1024," ")</f>
        <v>4071824</v>
      </c>
      <c r="M1404" s="90">
        <f>IF(K1404/1048576 &gt;1,K1404/1048576," ")</f>
        <v>3976.390625</v>
      </c>
      <c r="N1404" s="91">
        <f>IF(K1404&gt;999999999,K1404/1073741824," ")</f>
        <v>3.8831939697265625</v>
      </c>
      <c r="O1404" s="194" t="s">
        <v>17687</v>
      </c>
      <c r="P1404" s="197" t="s">
        <v>20139</v>
      </c>
    </row>
    <row r="1405" spans="2:16" ht="20.100000000000001" customHeight="1" x14ac:dyDescent="0.3">
      <c r="B1405" s="101">
        <v>1395</v>
      </c>
      <c r="C1405" s="103" t="s">
        <v>35589</v>
      </c>
      <c r="D1405" s="159" t="s">
        <v>5396</v>
      </c>
      <c r="E1405" s="36" t="s">
        <v>11664</v>
      </c>
      <c r="F1405" s="104">
        <v>7.4</v>
      </c>
      <c r="G1405" s="101" t="s">
        <v>704</v>
      </c>
      <c r="H1405" s="101" t="s">
        <v>5395</v>
      </c>
      <c r="I1405" s="101">
        <v>1936</v>
      </c>
      <c r="J1405" s="101"/>
      <c r="K1405" s="90">
        <v>1895455136</v>
      </c>
      <c r="L1405" s="90">
        <f>IF(K1405/1024 &gt;1,K1405/1024," ")</f>
        <v>1851030.40625</v>
      </c>
      <c r="M1405" s="90">
        <f>IF(K1405/1048576 &gt;1,K1405/1048576," ")</f>
        <v>1807.6468811035156</v>
      </c>
      <c r="N1405" s="91">
        <f>IF(K1405&gt;999999999,K1405/1073741824," ")</f>
        <v>1.765280157327652</v>
      </c>
      <c r="O1405" s="194" t="s">
        <v>20140</v>
      </c>
      <c r="P1405" s="197" t="s">
        <v>20141</v>
      </c>
    </row>
    <row r="1406" spans="2:16" ht="20.100000000000001" customHeight="1" x14ac:dyDescent="0.3">
      <c r="B1406" s="101">
        <v>1396</v>
      </c>
      <c r="C1406" s="12" t="s">
        <v>35478</v>
      </c>
      <c r="D1406" s="160" t="s">
        <v>1992</v>
      </c>
      <c r="E1406" s="36" t="s">
        <v>11666</v>
      </c>
      <c r="F1406" s="104">
        <v>4.3</v>
      </c>
      <c r="G1406" s="94"/>
      <c r="H1406" s="94" t="s">
        <v>4174</v>
      </c>
      <c r="I1406" s="101">
        <v>2007</v>
      </c>
      <c r="J1406" s="101"/>
      <c r="K1406" s="90">
        <v>708184064</v>
      </c>
      <c r="L1406" s="90">
        <f>IF(K1406/1024 &gt;1,K1406/1024," ")</f>
        <v>691586</v>
      </c>
      <c r="M1406" s="90">
        <f>IF(K1406/1048576 &gt;1,K1406/1048576," ")</f>
        <v>675.376953125</v>
      </c>
      <c r="N1406" s="91" t="str">
        <f>IF(K1406&gt;999999999,K1406/1073741824," ")</f>
        <v xml:space="preserve"> </v>
      </c>
      <c r="O1406" s="194" t="s">
        <v>20144</v>
      </c>
      <c r="P1406" s="197" t="s">
        <v>20145</v>
      </c>
    </row>
    <row r="1407" spans="2:16" ht="20.100000000000001" customHeight="1" x14ac:dyDescent="0.3">
      <c r="B1407" s="101">
        <v>1397</v>
      </c>
      <c r="C1407" s="109" t="s">
        <v>35591</v>
      </c>
      <c r="D1407" s="168" t="s">
        <v>6879</v>
      </c>
      <c r="E1407" s="36" t="s">
        <v>11668</v>
      </c>
      <c r="F1407" s="99">
        <v>3.6</v>
      </c>
      <c r="G1407" s="99" t="s">
        <v>704</v>
      </c>
      <c r="H1407" s="105" t="s">
        <v>5871</v>
      </c>
      <c r="I1407" s="101">
        <v>2016</v>
      </c>
      <c r="J1407" s="101"/>
      <c r="K1407" s="90">
        <v>3055477071</v>
      </c>
      <c r="L1407" s="90">
        <f>IF(K1407/1024 &gt;1,K1407/1024," ")</f>
        <v>2983864.3271484375</v>
      </c>
      <c r="M1407" s="90">
        <f>IF(K1407/1048576 &gt;1,K1407/1048576," ")</f>
        <v>2913.930006980896</v>
      </c>
      <c r="N1407" s="91">
        <f>IF(K1407&gt;999999999,K1407/1073741824," ")</f>
        <v>2.8456347724422812</v>
      </c>
      <c r="O1407" s="199" t="s">
        <v>17524</v>
      </c>
      <c r="P1407" s="197" t="s">
        <v>20148</v>
      </c>
    </row>
    <row r="1408" spans="2:16" ht="20.100000000000001" customHeight="1" x14ac:dyDescent="0.3">
      <c r="B1408" s="101">
        <v>1398</v>
      </c>
      <c r="C1408" s="111" t="s">
        <v>35590</v>
      </c>
      <c r="D1408" s="161" t="s">
        <v>6136</v>
      </c>
      <c r="E1408" s="36" t="s">
        <v>11667</v>
      </c>
      <c r="F1408" s="99">
        <v>7.2</v>
      </c>
      <c r="G1408" s="101"/>
      <c r="H1408" s="101" t="s">
        <v>5981</v>
      </c>
      <c r="I1408" s="101">
        <v>2007</v>
      </c>
      <c r="J1408" s="101"/>
      <c r="K1408" s="90">
        <v>3736292284</v>
      </c>
      <c r="L1408" s="90">
        <f>IF(K1408/1024 &gt;1,K1408/1024," ")</f>
        <v>3648722.93359375</v>
      </c>
      <c r="M1408" s="90">
        <f>IF(K1408/1048576 &gt;1,K1408/1048576," ")</f>
        <v>3563.2059898376465</v>
      </c>
      <c r="N1408" s="91">
        <f>IF(K1408&gt;999999999,K1408/1073741824," ")</f>
        <v>3.4796933494508266</v>
      </c>
      <c r="O1408" s="194" t="s">
        <v>20146</v>
      </c>
      <c r="P1408" s="197" t="s">
        <v>20147</v>
      </c>
    </row>
    <row r="1409" spans="2:16" ht="20.100000000000001" customHeight="1" x14ac:dyDescent="0.3">
      <c r="B1409" s="101">
        <v>1399</v>
      </c>
      <c r="C1409" s="102" t="s">
        <v>35592</v>
      </c>
      <c r="D1409" s="159" t="s">
        <v>1993</v>
      </c>
      <c r="E1409" s="36" t="s">
        <v>11669</v>
      </c>
      <c r="F1409" s="104">
        <v>7.8</v>
      </c>
      <c r="G1409" s="99" t="s">
        <v>704</v>
      </c>
      <c r="H1409" s="101" t="s">
        <v>5981</v>
      </c>
      <c r="I1409" s="94">
        <v>1954</v>
      </c>
      <c r="J1409" s="94"/>
      <c r="K1409" s="90">
        <v>2594114843</v>
      </c>
      <c r="L1409" s="90">
        <f>IF(K1409/1024 &gt;1,K1409/1024," ")</f>
        <v>2533315.2763671875</v>
      </c>
      <c r="M1409" s="90">
        <f>IF(K1409/1048576 &gt;1,K1409/1048576," ")</f>
        <v>2473.9406995773315</v>
      </c>
      <c r="N1409" s="91">
        <f>IF(K1409&gt;999999999,K1409/1073741824," ")</f>
        <v>2.4159577144309878</v>
      </c>
      <c r="O1409" s="194" t="s">
        <v>20149</v>
      </c>
      <c r="P1409" s="197" t="s">
        <v>20150</v>
      </c>
    </row>
    <row r="1410" spans="2:16" ht="20.100000000000001" customHeight="1" x14ac:dyDescent="0.3">
      <c r="B1410" s="101">
        <v>1400</v>
      </c>
      <c r="C1410" s="111" t="s">
        <v>35594</v>
      </c>
      <c r="D1410" s="161" t="s">
        <v>7339</v>
      </c>
      <c r="E1410" s="36" t="s">
        <v>11671</v>
      </c>
      <c r="F1410" s="99">
        <v>5.7</v>
      </c>
      <c r="G1410" s="99" t="s">
        <v>704</v>
      </c>
      <c r="H1410" s="105" t="s">
        <v>5871</v>
      </c>
      <c r="I1410" s="101">
        <v>2015</v>
      </c>
      <c r="J1410" s="101"/>
      <c r="K1410" s="90">
        <v>4796705242</v>
      </c>
      <c r="L1410" s="90">
        <f>IF(K1410/1024 &gt;1,K1410/1024," ")</f>
        <v>4684282.462890625</v>
      </c>
      <c r="M1410" s="90">
        <f>IF(K1410/1048576 &gt;1,K1410/1048576," ")</f>
        <v>4574.494592666626</v>
      </c>
      <c r="N1410" s="91">
        <f>IF(K1410&gt;999999999,K1410/1073741824," ")</f>
        <v>4.4672798756510019</v>
      </c>
      <c r="O1410" s="194" t="s">
        <v>20152</v>
      </c>
      <c r="P1410" s="197" t="s">
        <v>20153</v>
      </c>
    </row>
    <row r="1411" spans="2:16" ht="20.100000000000001" customHeight="1" x14ac:dyDescent="0.3">
      <c r="B1411" s="101">
        <v>1401</v>
      </c>
      <c r="C1411" s="111" t="s">
        <v>35593</v>
      </c>
      <c r="D1411" s="161" t="s">
        <v>6624</v>
      </c>
      <c r="E1411" s="36" t="s">
        <v>11670</v>
      </c>
      <c r="F1411" s="99">
        <v>3.7</v>
      </c>
      <c r="G1411" s="99" t="s">
        <v>704</v>
      </c>
      <c r="H1411" s="101" t="s">
        <v>4081</v>
      </c>
      <c r="I1411" s="101">
        <v>2014</v>
      </c>
      <c r="J1411" s="101"/>
      <c r="K1411" s="90">
        <v>3731569200</v>
      </c>
      <c r="L1411" s="90">
        <f>IF(K1411/1024 &gt;1,K1411/1024," ")</f>
        <v>3644110.546875</v>
      </c>
      <c r="M1411" s="90">
        <f>IF(K1411/1048576 &gt;1,K1411/1048576," ")</f>
        <v>3558.7017059326172</v>
      </c>
      <c r="N1411" s="91">
        <f>IF(K1411&gt;999999999,K1411/1073741824," ")</f>
        <v>3.4752946346998215</v>
      </c>
      <c r="O1411" s="194" t="s">
        <v>18156</v>
      </c>
      <c r="P1411" s="197" t="s">
        <v>20151</v>
      </c>
    </row>
    <row r="1412" spans="2:16" ht="20.100000000000001" customHeight="1" x14ac:dyDescent="0.3">
      <c r="B1412" s="101">
        <v>1402</v>
      </c>
      <c r="C1412" s="109" t="s">
        <v>35595</v>
      </c>
      <c r="D1412" s="160" t="s">
        <v>5724</v>
      </c>
      <c r="E1412" s="36" t="s">
        <v>11672</v>
      </c>
      <c r="F1412" s="104">
        <v>6.2</v>
      </c>
      <c r="G1412" s="101" t="s">
        <v>704</v>
      </c>
      <c r="H1412" s="101" t="s">
        <v>3745</v>
      </c>
      <c r="I1412" s="101">
        <v>1954</v>
      </c>
      <c r="J1412" s="101"/>
      <c r="K1412" s="90">
        <v>2881243653</v>
      </c>
      <c r="L1412" s="90">
        <f>IF(K1412/1024 &gt;1,K1412/1024," ")</f>
        <v>2813714.5048828125</v>
      </c>
      <c r="M1412" s="90">
        <f>IF(K1412/1048576 &gt;1,K1412/1048576," ")</f>
        <v>2747.7680711746216</v>
      </c>
      <c r="N1412" s="91">
        <f>IF(K1412&gt;999999999,K1412/1073741824," ")</f>
        <v>2.6833672570064664</v>
      </c>
      <c r="O1412" s="194" t="s">
        <v>20154</v>
      </c>
      <c r="P1412" s="197" t="s">
        <v>20155</v>
      </c>
    </row>
    <row r="1413" spans="2:16" ht="20.100000000000001" customHeight="1" x14ac:dyDescent="0.3">
      <c r="B1413" s="101">
        <v>1403</v>
      </c>
      <c r="C1413" s="109" t="s">
        <v>35596</v>
      </c>
      <c r="D1413" s="160" t="s">
        <v>1994</v>
      </c>
      <c r="E1413" s="36" t="s">
        <v>11673</v>
      </c>
      <c r="F1413" s="104">
        <v>6.4</v>
      </c>
      <c r="G1413" s="101" t="s">
        <v>704</v>
      </c>
      <c r="H1413" s="101" t="s">
        <v>3756</v>
      </c>
      <c r="I1413" s="101">
        <v>1978</v>
      </c>
      <c r="J1413" s="101"/>
      <c r="K1413" s="90">
        <v>2054801774</v>
      </c>
      <c r="L1413" s="90">
        <f>IF(K1413/1024 &gt;1,K1413/1024," ")</f>
        <v>2006642.357421875</v>
      </c>
      <c r="M1413" s="90">
        <f>IF(K1413/1048576 &gt;1,K1413/1048576," ")</f>
        <v>1959.6116771697998</v>
      </c>
      <c r="N1413" s="91">
        <f>IF(K1413&gt;999999999,K1413/1073741824," ")</f>
        <v>1.9136832784861326</v>
      </c>
      <c r="O1413" s="194" t="s">
        <v>20156</v>
      </c>
      <c r="P1413" s="197" t="s">
        <v>20157</v>
      </c>
    </row>
    <row r="1414" spans="2:16" ht="20.100000000000001" customHeight="1" x14ac:dyDescent="0.3">
      <c r="B1414" s="101">
        <v>1404</v>
      </c>
      <c r="C1414" s="109" t="s">
        <v>35597</v>
      </c>
      <c r="D1414" s="160" t="s">
        <v>3173</v>
      </c>
      <c r="E1414" s="36" t="s">
        <v>11674</v>
      </c>
      <c r="F1414" s="104">
        <v>4.5</v>
      </c>
      <c r="G1414" s="101" t="s">
        <v>704</v>
      </c>
      <c r="H1414" s="101" t="s">
        <v>3744</v>
      </c>
      <c r="I1414" s="101">
        <v>2012</v>
      </c>
      <c r="J1414" s="101"/>
      <c r="K1414" s="90">
        <v>4376938875</v>
      </c>
      <c r="L1414" s="90">
        <f>IF(K1414/1024 &gt;1,K1414/1024," ")</f>
        <v>4274354.3701171875</v>
      </c>
      <c r="M1414" s="90">
        <f>IF(K1414/1048576 &gt;1,K1414/1048576," ")</f>
        <v>4174.1741895675659</v>
      </c>
      <c r="N1414" s="91">
        <f>IF(K1414&gt;999999999,K1414/1073741824," ")</f>
        <v>4.0763419819995761</v>
      </c>
      <c r="O1414" s="194" t="s">
        <v>20158</v>
      </c>
      <c r="P1414" s="197" t="s">
        <v>20159</v>
      </c>
    </row>
    <row r="1415" spans="2:16" ht="20.100000000000001" customHeight="1" x14ac:dyDescent="0.3">
      <c r="B1415" s="101">
        <v>1405</v>
      </c>
      <c r="C1415" s="12" t="s">
        <v>35598</v>
      </c>
      <c r="D1415" s="167" t="s">
        <v>8304</v>
      </c>
      <c r="E1415" s="36" t="s">
        <v>11675</v>
      </c>
      <c r="F1415" s="81">
        <v>5.0999999999999996</v>
      </c>
      <c r="G1415" s="13" t="s">
        <v>704</v>
      </c>
      <c r="H1415" s="13" t="s">
        <v>5892</v>
      </c>
      <c r="I1415" s="79">
        <v>2018</v>
      </c>
      <c r="J1415" s="79"/>
      <c r="K1415" s="73">
        <v>4355207168</v>
      </c>
      <c r="L1415" s="90">
        <f>IF(K1415/1024 &gt;1,K1415/1024," ")</f>
        <v>4253132</v>
      </c>
      <c r="M1415" s="90">
        <f>IF(K1415/1048576 &gt;1,K1415/1048576," ")</f>
        <v>4153.44921875</v>
      </c>
      <c r="N1415" s="91">
        <f>IF(K1415&gt;999999999,K1415/1073741824," ")</f>
        <v>4.0561027526855469</v>
      </c>
      <c r="O1415" s="194" t="s">
        <v>19603</v>
      </c>
      <c r="P1415" s="197" t="s">
        <v>20160</v>
      </c>
    </row>
    <row r="1416" spans="2:16" ht="20.100000000000001" customHeight="1" x14ac:dyDescent="0.3">
      <c r="B1416" s="101">
        <v>1406</v>
      </c>
      <c r="C1416" s="109" t="s">
        <v>35599</v>
      </c>
      <c r="D1416" s="160" t="s">
        <v>4886</v>
      </c>
      <c r="E1416" s="36" t="s">
        <v>11676</v>
      </c>
      <c r="F1416" s="104">
        <v>5.5</v>
      </c>
      <c r="G1416" s="101" t="s">
        <v>704</v>
      </c>
      <c r="H1416" s="101" t="s">
        <v>3740</v>
      </c>
      <c r="I1416" s="101">
        <v>2006</v>
      </c>
      <c r="J1416" s="101"/>
      <c r="K1416" s="90">
        <v>4130430656</v>
      </c>
      <c r="L1416" s="90">
        <f>IF(K1416/1024 &gt;1,K1416/1024," ")</f>
        <v>4033623.6875</v>
      </c>
      <c r="M1416" s="90">
        <f>IF(K1416/1048576 &gt;1,K1416/1048576," ")</f>
        <v>3939.0856323242188</v>
      </c>
      <c r="N1416" s="91">
        <f>IF(K1416&gt;999999999,K1416/1073741824," ")</f>
        <v>3.8467633128166199</v>
      </c>
      <c r="O1416" s="194" t="s">
        <v>20161</v>
      </c>
      <c r="P1416" s="197" t="s">
        <v>20162</v>
      </c>
    </row>
    <row r="1417" spans="2:16" ht="20.100000000000001" customHeight="1" x14ac:dyDescent="0.3">
      <c r="B1417" s="101">
        <v>1407</v>
      </c>
      <c r="C1417" s="112" t="s">
        <v>35600</v>
      </c>
      <c r="D1417" s="161" t="s">
        <v>7440</v>
      </c>
      <c r="E1417" s="36" t="s">
        <v>11677</v>
      </c>
      <c r="F1417" s="99">
        <v>7.7</v>
      </c>
      <c r="G1417" s="99" t="s">
        <v>704</v>
      </c>
      <c r="H1417" s="105" t="s">
        <v>5877</v>
      </c>
      <c r="I1417" s="101">
        <v>1997</v>
      </c>
      <c r="J1417" s="101"/>
      <c r="K1417" s="90">
        <v>3512647886</v>
      </c>
      <c r="L1417" s="90">
        <f>IF(K1417/1024 &gt;1,K1417/1024," ")</f>
        <v>3430320.201171875</v>
      </c>
      <c r="M1417" s="90">
        <f>IF(K1417/1048576 &gt;1,K1417/1048576," ")</f>
        <v>3349.9220714569092</v>
      </c>
      <c r="N1417" s="91">
        <f>IF(K1417&gt;999999999,K1417/1073741824," ")</f>
        <v>3.2714082729071379</v>
      </c>
      <c r="O1417" s="199" t="s">
        <v>17521</v>
      </c>
      <c r="P1417" s="197" t="s">
        <v>20163</v>
      </c>
    </row>
    <row r="1418" spans="2:16" ht="20.100000000000001" customHeight="1" x14ac:dyDescent="0.3">
      <c r="B1418" s="101">
        <v>1408</v>
      </c>
      <c r="C1418" s="109" t="s">
        <v>35601</v>
      </c>
      <c r="D1418" s="159" t="s">
        <v>4126</v>
      </c>
      <c r="E1418" s="36" t="s">
        <v>11678</v>
      </c>
      <c r="F1418" s="104">
        <v>4.2</v>
      </c>
      <c r="G1418" s="101" t="s">
        <v>704</v>
      </c>
      <c r="H1418" s="101" t="s">
        <v>3744</v>
      </c>
      <c r="I1418" s="101">
        <v>2012</v>
      </c>
      <c r="J1418" s="101"/>
      <c r="K1418" s="90">
        <v>2696450207</v>
      </c>
      <c r="L1418" s="90">
        <f>IF(K1418/1024 &gt;1,K1418/1024," ")</f>
        <v>2633252.1552734375</v>
      </c>
      <c r="M1418" s="90">
        <f>IF(K1418/1048576 &gt;1,K1418/1048576," ")</f>
        <v>2571.5353078842163</v>
      </c>
      <c r="N1418" s="91">
        <f>IF(K1418&gt;999999999,K1418/1073741824," ")</f>
        <v>2.51126494910568</v>
      </c>
      <c r="O1418" s="194" t="s">
        <v>18368</v>
      </c>
      <c r="P1418" s="197" t="s">
        <v>20164</v>
      </c>
    </row>
    <row r="1419" spans="2:16" ht="20.100000000000001" customHeight="1" x14ac:dyDescent="0.3">
      <c r="B1419" s="101">
        <v>1409</v>
      </c>
      <c r="C1419" s="111" t="s">
        <v>35602</v>
      </c>
      <c r="D1419" s="161" t="s">
        <v>6449</v>
      </c>
      <c r="E1419" s="36" t="s">
        <v>11679</v>
      </c>
      <c r="F1419" s="99">
        <v>7.6</v>
      </c>
      <c r="G1419" s="99"/>
      <c r="H1419" s="101" t="s">
        <v>3782</v>
      </c>
      <c r="I1419" s="101">
        <v>2008</v>
      </c>
      <c r="J1419" s="101"/>
      <c r="K1419" s="90">
        <v>4279275729</v>
      </c>
      <c r="L1419" s="90">
        <f>IF(K1419/1024 &gt;1,K1419/1024," ")</f>
        <v>4178980.2041015625</v>
      </c>
      <c r="M1419" s="90">
        <f>IF(K1419/1048576 &gt;1,K1419/1048576," ")</f>
        <v>4081.0353555679321</v>
      </c>
      <c r="N1419" s="91">
        <f>IF(K1419&gt;999999999,K1419/1073741824," ")</f>
        <v>3.9853860894218087</v>
      </c>
      <c r="O1419" s="194" t="s">
        <v>18002</v>
      </c>
      <c r="P1419" s="197" t="s">
        <v>20165</v>
      </c>
    </row>
    <row r="1420" spans="2:16" ht="20.100000000000001" customHeight="1" x14ac:dyDescent="0.3">
      <c r="B1420" s="101">
        <v>1410</v>
      </c>
      <c r="C1420" s="109" t="s">
        <v>35603</v>
      </c>
      <c r="D1420" s="161" t="s">
        <v>6880</v>
      </c>
      <c r="E1420" s="36" t="s">
        <v>11681</v>
      </c>
      <c r="F1420" s="99">
        <v>6.9</v>
      </c>
      <c r="G1420" s="99" t="s">
        <v>704</v>
      </c>
      <c r="H1420" s="105" t="s">
        <v>5878</v>
      </c>
      <c r="I1420" s="101">
        <v>1998</v>
      </c>
      <c r="J1420" s="101"/>
      <c r="K1420" s="90">
        <v>2792893797</v>
      </c>
      <c r="L1420" s="90">
        <f>IF(K1420/1024 &gt;1,K1420/1024," ")</f>
        <v>2727435.3486328125</v>
      </c>
      <c r="M1420" s="90">
        <f>IF(K1420/1048576 &gt;1,K1420/1048576," ")</f>
        <v>2663.511082649231</v>
      </c>
      <c r="N1420" s="91">
        <f>IF(K1420&gt;999999999,K1420/1073741824," ")</f>
        <v>2.6010850416496396</v>
      </c>
      <c r="O1420" s="194" t="s">
        <v>20168</v>
      </c>
      <c r="P1420" s="197" t="s">
        <v>20169</v>
      </c>
    </row>
    <row r="1421" spans="2:16" ht="20.100000000000001" customHeight="1" x14ac:dyDescent="0.3">
      <c r="B1421" s="101">
        <v>1411</v>
      </c>
      <c r="C1421" s="71" t="s">
        <v>35604</v>
      </c>
      <c r="D1421" s="167" t="s">
        <v>7651</v>
      </c>
      <c r="E1421" s="36" t="s">
        <v>11682</v>
      </c>
      <c r="F1421" s="81">
        <v>4.0999999999999996</v>
      </c>
      <c r="G1421" s="81" t="s">
        <v>704</v>
      </c>
      <c r="H1421" s="82" t="s">
        <v>4081</v>
      </c>
      <c r="I1421" s="79">
        <v>2017</v>
      </c>
      <c r="J1421" s="79"/>
      <c r="K1421" s="73">
        <v>4094208486</v>
      </c>
      <c r="L1421" s="90">
        <f>IF(K1421/1024 &gt;1,K1421/1024," ")</f>
        <v>3998250.474609375</v>
      </c>
      <c r="M1421" s="90">
        <f>IF(K1421/1048576 &gt;1,K1421/1048576," ")</f>
        <v>3904.5414791107178</v>
      </c>
      <c r="N1421" s="91">
        <f>IF(K1421&gt;999999999,K1421/1073741824," ")</f>
        <v>3.8130287881940603</v>
      </c>
      <c r="O1421" s="194" t="s">
        <v>20170</v>
      </c>
      <c r="P1421" s="197" t="s">
        <v>20171</v>
      </c>
    </row>
    <row r="1422" spans="2:16" ht="20.100000000000001" customHeight="1" x14ac:dyDescent="0.3">
      <c r="B1422" s="101">
        <v>1412</v>
      </c>
      <c r="C1422" s="109" t="s">
        <v>35605</v>
      </c>
      <c r="D1422" s="160" t="s">
        <v>3607</v>
      </c>
      <c r="E1422" s="36" t="s">
        <v>11683</v>
      </c>
      <c r="F1422" s="104">
        <v>7.3</v>
      </c>
      <c r="G1422" s="101" t="s">
        <v>704</v>
      </c>
      <c r="H1422" s="101" t="s">
        <v>3745</v>
      </c>
      <c r="I1422" s="101">
        <v>1990</v>
      </c>
      <c r="J1422" s="101"/>
      <c r="K1422" s="90">
        <v>2676099563</v>
      </c>
      <c r="L1422" s="90">
        <f>IF(K1422/1024 &gt;1,K1422/1024," ")</f>
        <v>2613378.4794921875</v>
      </c>
      <c r="M1422" s="90">
        <f>IF(K1422/1048576 &gt;1,K1422/1048576," ")</f>
        <v>2552.1274213790894</v>
      </c>
      <c r="N1422" s="91">
        <f>IF(K1422&gt;999999999,K1422/1073741824," ")</f>
        <v>2.4923119349405169</v>
      </c>
      <c r="O1422" s="194" t="s">
        <v>30072</v>
      </c>
      <c r="P1422" s="197" t="s">
        <v>20172</v>
      </c>
    </row>
    <row r="1423" spans="2:16" ht="20.100000000000001" customHeight="1" x14ac:dyDescent="0.3">
      <c r="B1423" s="101">
        <v>1413</v>
      </c>
      <c r="C1423" s="20" t="s">
        <v>42797</v>
      </c>
      <c r="D1423" s="260" t="s">
        <v>42771</v>
      </c>
      <c r="E1423" s="36" t="s">
        <v>42772</v>
      </c>
      <c r="F1423" s="81">
        <v>6</v>
      </c>
      <c r="G1423" s="13" t="s">
        <v>704</v>
      </c>
      <c r="H1423" s="13" t="s">
        <v>3744</v>
      </c>
      <c r="I1423" s="79">
        <v>2021</v>
      </c>
      <c r="J1423" s="79"/>
      <c r="K1423" s="73">
        <v>2151555072</v>
      </c>
      <c r="L1423" s="90">
        <f>IF(K1423/1024 &gt;1,K1423/1024," ")</f>
        <v>2101128</v>
      </c>
      <c r="M1423" s="90">
        <f>IF(K1423/1048576 &gt;1,K1423/1048576," ")</f>
        <v>2051.8828125</v>
      </c>
      <c r="N1423" s="91">
        <f>IF(K1423&gt;999999999,K1423/1073741824," ")</f>
        <v>2.0037918090820313</v>
      </c>
      <c r="O1423" s="223" t="s">
        <v>21270</v>
      </c>
      <c r="P1423" s="198" t="s">
        <v>42773</v>
      </c>
    </row>
    <row r="1424" spans="2:16" ht="20.100000000000001" customHeight="1" x14ac:dyDescent="0.3">
      <c r="B1424" s="101">
        <v>1414</v>
      </c>
      <c r="C1424" s="84" t="s">
        <v>35606</v>
      </c>
      <c r="D1424" s="157" t="s">
        <v>7732</v>
      </c>
      <c r="E1424" s="36" t="s">
        <v>11684</v>
      </c>
      <c r="F1424" s="81">
        <v>4.2</v>
      </c>
      <c r="G1424" s="81"/>
      <c r="H1424" s="82" t="s">
        <v>5878</v>
      </c>
      <c r="I1424" s="79">
        <v>2017</v>
      </c>
      <c r="J1424" s="79"/>
      <c r="K1424" s="73">
        <v>4336783659</v>
      </c>
      <c r="L1424" s="90">
        <f>IF(K1424/1024 &gt;1,K1424/1024," ")</f>
        <v>4235140.2919921875</v>
      </c>
      <c r="M1424" s="90">
        <f>IF(K1424/1048576 &gt;1,K1424/1048576," ")</f>
        <v>4135.8791913986206</v>
      </c>
      <c r="N1424" s="91">
        <f>IF(K1424&gt;999999999,K1424/1073741824," ")</f>
        <v>4.0389445228502154</v>
      </c>
      <c r="O1424" s="194" t="s">
        <v>20173</v>
      </c>
      <c r="P1424" s="197" t="s">
        <v>20174</v>
      </c>
    </row>
    <row r="1425" spans="2:16" ht="20.100000000000001" customHeight="1" x14ac:dyDescent="0.3">
      <c r="B1425" s="101">
        <v>1415</v>
      </c>
      <c r="C1425" s="20" t="s">
        <v>35607</v>
      </c>
      <c r="D1425" s="157" t="s">
        <v>32553</v>
      </c>
      <c r="E1425" s="36" t="s">
        <v>32554</v>
      </c>
      <c r="F1425" s="81">
        <v>6.4</v>
      </c>
      <c r="G1425" s="13" t="s">
        <v>704</v>
      </c>
      <c r="H1425" s="13" t="s">
        <v>3744</v>
      </c>
      <c r="I1425" s="79">
        <v>2021</v>
      </c>
      <c r="J1425" s="79"/>
      <c r="K1425" s="73">
        <v>5317406720</v>
      </c>
      <c r="L1425" s="90">
        <f>IF(K1425/1024 &gt;1,K1425/1024," ")</f>
        <v>5192780</v>
      </c>
      <c r="M1425" s="90">
        <f>IF(K1425/1048576 &gt;1,K1425/1048576," ")</f>
        <v>5071.07421875</v>
      </c>
      <c r="N1425" s="91">
        <f>IF(K1425&gt;999999999,K1425/1073741824," ")</f>
        <v>4.9522209167480469</v>
      </c>
      <c r="O1425" s="194" t="s">
        <v>32555</v>
      </c>
      <c r="P1425" s="198" t="s">
        <v>32556</v>
      </c>
    </row>
    <row r="1426" spans="2:16" ht="20.100000000000001" customHeight="1" x14ac:dyDescent="0.3">
      <c r="B1426" s="101">
        <v>1416</v>
      </c>
      <c r="C1426" s="102" t="s">
        <v>35608</v>
      </c>
      <c r="D1426" s="159" t="s">
        <v>181</v>
      </c>
      <c r="E1426" s="36" t="s">
        <v>11685</v>
      </c>
      <c r="F1426" s="104">
        <v>6</v>
      </c>
      <c r="G1426" s="94" t="s">
        <v>704</v>
      </c>
      <c r="H1426" s="94" t="s">
        <v>3739</v>
      </c>
      <c r="I1426" s="94">
        <v>2007</v>
      </c>
      <c r="J1426" s="94"/>
      <c r="K1426" s="90">
        <v>2384803188</v>
      </c>
      <c r="L1426" s="90">
        <f>IF(K1426/1024 &gt;1,K1426/1024," ")</f>
        <v>2328909.36328125</v>
      </c>
      <c r="M1426" s="90">
        <f>IF(K1426/1048576 &gt;1,K1426/1048576," ")</f>
        <v>2274.3255500793457</v>
      </c>
      <c r="N1426" s="91">
        <f>IF(K1426&gt;999999999,K1426/1073741824," ")</f>
        <v>2.221021044999361</v>
      </c>
      <c r="O1426" s="194" t="s">
        <v>20175</v>
      </c>
      <c r="P1426" s="197" t="s">
        <v>20176</v>
      </c>
    </row>
    <row r="1427" spans="2:16" ht="20.100000000000001" customHeight="1" x14ac:dyDescent="0.3">
      <c r="B1427" s="101">
        <v>1417</v>
      </c>
      <c r="C1427" s="109" t="s">
        <v>35609</v>
      </c>
      <c r="D1427" s="161" t="s">
        <v>7183</v>
      </c>
      <c r="E1427" s="36" t="s">
        <v>11686</v>
      </c>
      <c r="F1427" s="99">
        <v>5.8</v>
      </c>
      <c r="G1427" s="99"/>
      <c r="H1427" s="105" t="s">
        <v>5878</v>
      </c>
      <c r="I1427" s="101">
        <v>2015</v>
      </c>
      <c r="J1427" s="101"/>
      <c r="K1427" s="90">
        <v>4885647598</v>
      </c>
      <c r="L1427" s="90">
        <f>IF(K1427/1024 &gt;1,K1427/1024," ")</f>
        <v>4771140.232421875</v>
      </c>
      <c r="M1427" s="90">
        <f>IF(K1427/1048576 &gt;1,K1427/1048576," ")</f>
        <v>4659.3166332244873</v>
      </c>
      <c r="N1427" s="91">
        <f>IF(K1427&gt;999999999,K1427/1073741824," ")</f>
        <v>4.5501138996332884</v>
      </c>
      <c r="O1427" s="194" t="s">
        <v>17674</v>
      </c>
      <c r="P1427" s="197" t="s">
        <v>20177</v>
      </c>
    </row>
    <row r="1428" spans="2:16" ht="20.100000000000001" customHeight="1" x14ac:dyDescent="0.3">
      <c r="B1428" s="101">
        <v>1418</v>
      </c>
      <c r="C1428" s="111" t="s">
        <v>35610</v>
      </c>
      <c r="D1428" s="161" t="s">
        <v>7312</v>
      </c>
      <c r="E1428" s="36" t="s">
        <v>11687</v>
      </c>
      <c r="F1428" s="99">
        <v>6.7</v>
      </c>
      <c r="G1428" s="99"/>
      <c r="H1428" s="105" t="s">
        <v>5871</v>
      </c>
      <c r="I1428" s="101">
        <v>2016</v>
      </c>
      <c r="J1428" s="101"/>
      <c r="K1428" s="90">
        <v>4771693200</v>
      </c>
      <c r="L1428" s="90">
        <f>IF(K1428/1024 &gt;1,K1428/1024," ")</f>
        <v>4659856.640625</v>
      </c>
      <c r="M1428" s="90">
        <f>IF(K1428/1048576 &gt;1,K1428/1048576," ")</f>
        <v>4550.6412506103516</v>
      </c>
      <c r="N1428" s="91">
        <f>IF(K1428&gt;999999999,K1428/1073741824," ")</f>
        <v>4.4439855962991714</v>
      </c>
      <c r="O1428" s="194" t="s">
        <v>17581</v>
      </c>
      <c r="P1428" s="197" t="s">
        <v>20178</v>
      </c>
    </row>
    <row r="1429" spans="2:16" ht="20.100000000000001" customHeight="1" x14ac:dyDescent="0.3">
      <c r="B1429" s="101">
        <v>1419</v>
      </c>
      <c r="C1429" s="112" t="s">
        <v>35611</v>
      </c>
      <c r="D1429" s="161" t="s">
        <v>7150</v>
      </c>
      <c r="E1429" s="36" t="s">
        <v>11688</v>
      </c>
      <c r="F1429" s="99">
        <v>6.2</v>
      </c>
      <c r="G1429" s="99"/>
      <c r="H1429" s="105" t="s">
        <v>5878</v>
      </c>
      <c r="I1429" s="101">
        <v>2016</v>
      </c>
      <c r="J1429" s="101"/>
      <c r="K1429" s="90">
        <v>3345608327</v>
      </c>
      <c r="L1429" s="90">
        <f>IF(K1429/1024 &gt;1,K1429/1024," ")</f>
        <v>3267195.6318359375</v>
      </c>
      <c r="M1429" s="90">
        <f>IF(K1429/1048576 &gt;1,K1429/1048576," ")</f>
        <v>3190.6207342147827</v>
      </c>
      <c r="N1429" s="91">
        <f>IF(K1429&gt;999999999,K1429/1073741824," ")</f>
        <v>3.1158405607566237</v>
      </c>
      <c r="O1429" s="194" t="s">
        <v>17581</v>
      </c>
      <c r="P1429" s="197" t="s">
        <v>20179</v>
      </c>
    </row>
    <row r="1430" spans="2:16" ht="20.100000000000001" customHeight="1" x14ac:dyDescent="0.3">
      <c r="B1430" s="101">
        <v>1420</v>
      </c>
      <c r="C1430" s="7" t="s">
        <v>35612</v>
      </c>
      <c r="D1430" s="159" t="s">
        <v>1995</v>
      </c>
      <c r="E1430" s="36" t="s">
        <v>11690</v>
      </c>
      <c r="F1430" s="104">
        <v>6.1</v>
      </c>
      <c r="G1430" s="13" t="s">
        <v>704</v>
      </c>
      <c r="H1430" s="13" t="s">
        <v>3937</v>
      </c>
      <c r="I1430" s="101">
        <v>2008</v>
      </c>
      <c r="J1430" s="101"/>
      <c r="K1430" s="73">
        <v>5092818944</v>
      </c>
      <c r="L1430" s="90">
        <f>IF(K1430/1024 &gt;1,K1430/1024," ")</f>
        <v>4973456</v>
      </c>
      <c r="M1430" s="90">
        <f>IF(K1430/1048576 &gt;1,K1430/1048576," ")</f>
        <v>4856.890625</v>
      </c>
      <c r="N1430" s="91">
        <f>IF(K1430&gt;999999999,K1430/1073741824," ")</f>
        <v>4.7430572509765625</v>
      </c>
      <c r="O1430" s="194" t="s">
        <v>20182</v>
      </c>
      <c r="P1430" s="197" t="s">
        <v>20183</v>
      </c>
    </row>
    <row r="1431" spans="2:16" ht="20.100000000000001" customHeight="1" x14ac:dyDescent="0.3">
      <c r="B1431" s="101">
        <v>1421</v>
      </c>
      <c r="C1431" s="109" t="s">
        <v>35613</v>
      </c>
      <c r="D1431" s="160" t="s">
        <v>5703</v>
      </c>
      <c r="E1431" s="36" t="s">
        <v>11691</v>
      </c>
      <c r="F1431" s="104">
        <v>3.8</v>
      </c>
      <c r="G1431" s="101" t="s">
        <v>704</v>
      </c>
      <c r="H1431" s="101" t="s">
        <v>3739</v>
      </c>
      <c r="I1431" s="101">
        <v>2014</v>
      </c>
      <c r="J1431" s="101"/>
      <c r="K1431" s="90">
        <v>4434798916</v>
      </c>
      <c r="L1431" s="90">
        <f>IF(K1431/1024 &gt;1,K1431/1024," ")</f>
        <v>4330858.31640625</v>
      </c>
      <c r="M1431" s="90">
        <f>IF(K1431/1048576 &gt;1,K1431/1048576," ")</f>
        <v>4229.3538246154785</v>
      </c>
      <c r="N1431" s="91">
        <f>IF(K1431&gt;999999999,K1431/1073741824," ")</f>
        <v>4.1302283443510532</v>
      </c>
      <c r="O1431" s="194" t="s">
        <v>20184</v>
      </c>
      <c r="P1431" s="197" t="s">
        <v>20185</v>
      </c>
    </row>
    <row r="1432" spans="2:16" ht="20.100000000000001" customHeight="1" x14ac:dyDescent="0.3">
      <c r="B1432" s="101">
        <v>1422</v>
      </c>
      <c r="C1432" s="12" t="s">
        <v>35479</v>
      </c>
      <c r="D1432" s="160" t="s">
        <v>724</v>
      </c>
      <c r="E1432" s="36" t="s">
        <v>11692</v>
      </c>
      <c r="F1432" s="104">
        <v>5.5</v>
      </c>
      <c r="G1432" s="94"/>
      <c r="H1432" s="94" t="s">
        <v>3930</v>
      </c>
      <c r="I1432" s="101">
        <v>2007</v>
      </c>
      <c r="J1432" s="101"/>
      <c r="K1432" s="90">
        <v>734017536</v>
      </c>
      <c r="L1432" s="90">
        <f>IF(K1432/1024 &gt;1,K1432/1024," ")</f>
        <v>716814</v>
      </c>
      <c r="M1432" s="90">
        <f>IF(K1432/1048576 &gt;1,K1432/1048576," ")</f>
        <v>700.013671875</v>
      </c>
      <c r="N1432" s="91" t="str">
        <f>IF(K1432&gt;999999999,K1432/1073741824," ")</f>
        <v xml:space="preserve"> </v>
      </c>
      <c r="O1432" s="194" t="s">
        <v>17564</v>
      </c>
      <c r="P1432" s="197" t="s">
        <v>20186</v>
      </c>
    </row>
    <row r="1433" spans="2:16" ht="20.100000000000001" customHeight="1" x14ac:dyDescent="0.3">
      <c r="B1433" s="101">
        <v>1423</v>
      </c>
      <c r="C1433" s="109" t="s">
        <v>35614</v>
      </c>
      <c r="D1433" s="159" t="s">
        <v>3353</v>
      </c>
      <c r="E1433" s="36" t="s">
        <v>11693</v>
      </c>
      <c r="F1433" s="104">
        <v>5.7</v>
      </c>
      <c r="G1433" s="101" t="s">
        <v>704</v>
      </c>
      <c r="H1433" s="101" t="s">
        <v>3752</v>
      </c>
      <c r="I1433" s="101">
        <v>2001</v>
      </c>
      <c r="J1433" s="101"/>
      <c r="K1433" s="90">
        <v>5350056982</v>
      </c>
      <c r="L1433" s="90">
        <f>IF(K1433/1024 &gt;1,K1433/1024," ")</f>
        <v>5224665.021484375</v>
      </c>
      <c r="M1433" s="90">
        <f>IF(K1433/1048576 &gt;1,K1433/1048576," ")</f>
        <v>5102.211935043335</v>
      </c>
      <c r="N1433" s="91">
        <f>IF(K1433&gt;999999999,K1433/1073741824," ")</f>
        <v>4.9826288428157568</v>
      </c>
      <c r="O1433" s="194" t="s">
        <v>20187</v>
      </c>
      <c r="P1433" s="197" t="s">
        <v>20188</v>
      </c>
    </row>
    <row r="1434" spans="2:16" ht="20.100000000000001" customHeight="1" x14ac:dyDescent="0.3">
      <c r="B1434" s="101">
        <v>1424</v>
      </c>
      <c r="C1434" s="102" t="s">
        <v>35615</v>
      </c>
      <c r="D1434" s="159" t="s">
        <v>5582</v>
      </c>
      <c r="E1434" s="36" t="s">
        <v>11694</v>
      </c>
      <c r="F1434" s="104">
        <v>5.6</v>
      </c>
      <c r="G1434" s="101" t="s">
        <v>704</v>
      </c>
      <c r="H1434" s="101" t="s">
        <v>3739</v>
      </c>
      <c r="I1434" s="101">
        <v>2013</v>
      </c>
      <c r="J1434" s="101"/>
      <c r="K1434" s="90">
        <v>4426397943</v>
      </c>
      <c r="L1434" s="90">
        <f>IF(K1434/1024 &gt;1,K1434/1024," ")</f>
        <v>4322654.2412109375</v>
      </c>
      <c r="M1434" s="90">
        <f>IF(K1434/1048576 &gt;1,K1434/1048576," ")</f>
        <v>4221.3420324325562</v>
      </c>
      <c r="N1434" s="91">
        <f>IF(K1434&gt;999999999,K1434/1073741824," ")</f>
        <v>4.1224043285474181</v>
      </c>
      <c r="O1434" s="199" t="s">
        <v>17525</v>
      </c>
      <c r="P1434" s="197" t="s">
        <v>20189</v>
      </c>
    </row>
    <row r="1435" spans="2:16" ht="20.100000000000001" customHeight="1" x14ac:dyDescent="0.3">
      <c r="B1435" s="101">
        <v>1425</v>
      </c>
      <c r="C1435" s="119" t="s">
        <v>35616</v>
      </c>
      <c r="D1435" s="184" t="s">
        <v>1997</v>
      </c>
      <c r="E1435" s="36" t="s">
        <v>11695</v>
      </c>
      <c r="F1435" s="104">
        <v>6.1</v>
      </c>
      <c r="G1435" s="94" t="s">
        <v>704</v>
      </c>
      <c r="H1435" s="94" t="s">
        <v>3756</v>
      </c>
      <c r="I1435" s="94">
        <v>2011</v>
      </c>
      <c r="J1435" s="94"/>
      <c r="K1435" s="90">
        <v>3257230287</v>
      </c>
      <c r="L1435" s="90">
        <f>IF(K1435/1024 &gt;1,K1435/1024," ")</f>
        <v>3180888.9521484375</v>
      </c>
      <c r="M1435" s="90">
        <f>IF(K1435/1048576 &gt;1,K1435/1048576," ")</f>
        <v>3106.3368673324585</v>
      </c>
      <c r="N1435" s="91">
        <f>IF(K1435&gt;999999999,K1435/1073741824," ")</f>
        <v>3.033532097004354</v>
      </c>
      <c r="O1435" s="194" t="s">
        <v>20190</v>
      </c>
      <c r="P1435" s="197" t="s">
        <v>20191</v>
      </c>
    </row>
    <row r="1436" spans="2:16" ht="20.100000000000001" customHeight="1" x14ac:dyDescent="0.3">
      <c r="B1436" s="101">
        <v>1426</v>
      </c>
      <c r="C1436" s="7" t="s">
        <v>42569</v>
      </c>
      <c r="D1436" s="159" t="s">
        <v>5989</v>
      </c>
      <c r="E1436" s="36" t="s">
        <v>11696</v>
      </c>
      <c r="F1436" s="104">
        <v>6.7</v>
      </c>
      <c r="G1436" s="99" t="s">
        <v>704</v>
      </c>
      <c r="H1436" s="105" t="s">
        <v>5927</v>
      </c>
      <c r="I1436" s="101">
        <v>1943</v>
      </c>
      <c r="J1436" s="116"/>
      <c r="K1436" s="90">
        <v>3115657184</v>
      </c>
      <c r="L1436" s="90">
        <f>IF(K1436/1024 &gt;1,K1436/1024," ")</f>
        <v>3042633.96875</v>
      </c>
      <c r="M1436" s="90">
        <f>IF(K1436/1048576 &gt;1,K1436/1048576," ")</f>
        <v>2971.3222351074219</v>
      </c>
      <c r="N1436" s="91">
        <f>IF(K1436&gt;999999999,K1436/1073741824," ")</f>
        <v>2.9016818702220917</v>
      </c>
      <c r="O1436" s="194" t="s">
        <v>20192</v>
      </c>
      <c r="P1436" s="197" t="s">
        <v>20193</v>
      </c>
    </row>
    <row r="1437" spans="2:16" ht="20.100000000000001" customHeight="1" x14ac:dyDescent="0.3">
      <c r="B1437" s="101">
        <v>1427</v>
      </c>
      <c r="C1437" s="111" t="s">
        <v>35617</v>
      </c>
      <c r="D1437" s="161" t="s">
        <v>6349</v>
      </c>
      <c r="E1437" s="36" t="s">
        <v>11697</v>
      </c>
      <c r="F1437" s="99">
        <v>4.7</v>
      </c>
      <c r="G1437" s="99" t="s">
        <v>704</v>
      </c>
      <c r="H1437" s="101" t="s">
        <v>3937</v>
      </c>
      <c r="I1437" s="101">
        <v>1991</v>
      </c>
      <c r="J1437" s="115"/>
      <c r="K1437" s="90">
        <v>2776023976</v>
      </c>
      <c r="L1437" s="90">
        <f>IF(K1437/1024 &gt;1,K1437/1024," ")</f>
        <v>2710960.9140625</v>
      </c>
      <c r="M1437" s="90">
        <f>IF(K1437/1048576 &gt;1,K1437/1048576," ")</f>
        <v>2647.4227676391602</v>
      </c>
      <c r="N1437" s="91">
        <f>IF(K1437&gt;999999999,K1437/1073741824," ")</f>
        <v>2.5853737965226173</v>
      </c>
      <c r="O1437" s="194" t="s">
        <v>17564</v>
      </c>
      <c r="P1437" s="197" t="s">
        <v>20194</v>
      </c>
    </row>
    <row r="1438" spans="2:16" ht="20.100000000000001" customHeight="1" x14ac:dyDescent="0.3">
      <c r="B1438" s="101">
        <v>1428</v>
      </c>
      <c r="C1438" s="48" t="s">
        <v>35618</v>
      </c>
      <c r="D1438" s="157" t="s">
        <v>8650</v>
      </c>
      <c r="E1438" s="36" t="s">
        <v>11698</v>
      </c>
      <c r="F1438" s="81">
        <v>5.7</v>
      </c>
      <c r="G1438" s="13" t="s">
        <v>704</v>
      </c>
      <c r="H1438" s="13" t="s">
        <v>3740</v>
      </c>
      <c r="I1438" s="79">
        <v>2018</v>
      </c>
      <c r="J1438" s="79"/>
      <c r="K1438" s="73">
        <v>6994124800</v>
      </c>
      <c r="L1438" s="90">
        <f>IF(K1438/1024 &gt;1,K1438/1024," ")</f>
        <v>6830200</v>
      </c>
      <c r="M1438" s="90">
        <f>IF(K1438/1048576 &gt;1,K1438/1048576," ")</f>
        <v>6670.1171875</v>
      </c>
      <c r="N1438" s="91">
        <f>IF(K1438&gt;999999999,K1438/1073741824," ")</f>
        <v>6.5137863159179688</v>
      </c>
      <c r="O1438" s="194" t="s">
        <v>20195</v>
      </c>
      <c r="P1438" s="197" t="s">
        <v>20196</v>
      </c>
    </row>
    <row r="1439" spans="2:16" ht="20.100000000000001" customHeight="1" x14ac:dyDescent="0.3">
      <c r="B1439" s="101">
        <v>1429</v>
      </c>
      <c r="C1439" s="102" t="s">
        <v>35619</v>
      </c>
      <c r="D1439" s="159" t="s">
        <v>3052</v>
      </c>
      <c r="E1439" s="36" t="s">
        <v>11699</v>
      </c>
      <c r="F1439" s="104">
        <v>5.3</v>
      </c>
      <c r="G1439" s="101"/>
      <c r="H1439" s="101" t="s">
        <v>3737</v>
      </c>
      <c r="I1439" s="94">
        <v>2010</v>
      </c>
      <c r="J1439" s="94"/>
      <c r="K1439" s="108">
        <v>3367467259</v>
      </c>
      <c r="L1439" s="90">
        <f>IF(K1439/1024 &gt;1,K1439/1024," ")</f>
        <v>3288542.2451171875</v>
      </c>
      <c r="M1439" s="90">
        <f>IF(K1439/1048576 &gt;1,K1439/1048576," ")</f>
        <v>3211.4670362472534</v>
      </c>
      <c r="N1439" s="91">
        <f>IF(K1439&gt;999999999,K1439/1073741824," ")</f>
        <v>3.1361982775852084</v>
      </c>
      <c r="O1439" s="194" t="s">
        <v>20197</v>
      </c>
      <c r="P1439" s="197" t="s">
        <v>20198</v>
      </c>
    </row>
    <row r="1440" spans="2:16" ht="20.100000000000001" customHeight="1" x14ac:dyDescent="0.3">
      <c r="B1440" s="101">
        <v>1430</v>
      </c>
      <c r="C1440" s="109" t="s">
        <v>35620</v>
      </c>
      <c r="D1440" s="160" t="s">
        <v>2799</v>
      </c>
      <c r="E1440" s="36" t="s">
        <v>11700</v>
      </c>
      <c r="F1440" s="104">
        <v>5</v>
      </c>
      <c r="G1440" s="101" t="s">
        <v>704</v>
      </c>
      <c r="H1440" s="101" t="s">
        <v>3743</v>
      </c>
      <c r="I1440" s="101">
        <v>2011</v>
      </c>
      <c r="J1440" s="101"/>
      <c r="K1440" s="108">
        <v>2026708630</v>
      </c>
      <c r="L1440" s="90">
        <f>IF(K1440/1024 &gt;1,K1440/1024," ")</f>
        <v>1979207.646484375</v>
      </c>
      <c r="M1440" s="90">
        <f>IF(K1440/1048576 &gt;1,K1440/1048576," ")</f>
        <v>1932.8199672698975</v>
      </c>
      <c r="N1440" s="91">
        <f>IF(K1440&gt;999999999,K1440/1073741824," ")</f>
        <v>1.8875194992870092</v>
      </c>
      <c r="O1440" s="194" t="s">
        <v>20199</v>
      </c>
      <c r="P1440" s="197" t="s">
        <v>20200</v>
      </c>
    </row>
    <row r="1441" spans="2:16" ht="20.100000000000001" customHeight="1" x14ac:dyDescent="0.3">
      <c r="B1441" s="101">
        <v>1431</v>
      </c>
      <c r="C1441" s="12" t="s">
        <v>35010</v>
      </c>
      <c r="D1441" s="160" t="s">
        <v>3438</v>
      </c>
      <c r="E1441" s="36" t="s">
        <v>9854</v>
      </c>
      <c r="F1441" s="104">
        <v>6.5</v>
      </c>
      <c r="G1441" s="101" t="s">
        <v>704</v>
      </c>
      <c r="H1441" s="101" t="s">
        <v>3745</v>
      </c>
      <c r="I1441" s="101">
        <v>2013</v>
      </c>
      <c r="J1441" s="101"/>
      <c r="K1441" s="90">
        <v>3227104355</v>
      </c>
      <c r="L1441" s="90">
        <f>IF(K1441/1024 &gt;1,K1441/1024," ")</f>
        <v>3151469.0966796875</v>
      </c>
      <c r="M1441" s="90">
        <f>IF(K1441/1048576 &gt;1,K1441/1048576," ")</f>
        <v>3077.6065397262573</v>
      </c>
      <c r="N1441" s="91">
        <f>IF(K1441&gt;999999999,K1441/1073741824," ")</f>
        <v>3.0054751364514232</v>
      </c>
      <c r="O1441" s="194" t="s">
        <v>18084</v>
      </c>
      <c r="P1441" s="197" t="s">
        <v>19065</v>
      </c>
    </row>
    <row r="1442" spans="2:16" ht="20.100000000000001" customHeight="1" x14ac:dyDescent="0.3">
      <c r="B1442" s="101">
        <v>1432</v>
      </c>
      <c r="C1442" s="20" t="s">
        <v>35621</v>
      </c>
      <c r="D1442" s="157" t="s">
        <v>7848</v>
      </c>
      <c r="E1442" s="36" t="s">
        <v>11701</v>
      </c>
      <c r="F1442" s="81">
        <v>7</v>
      </c>
      <c r="G1442" s="13" t="s">
        <v>704</v>
      </c>
      <c r="H1442" s="13" t="s">
        <v>5871</v>
      </c>
      <c r="I1442" s="79">
        <v>2017</v>
      </c>
      <c r="J1442" s="79"/>
      <c r="K1442" s="73">
        <v>5044863463</v>
      </c>
      <c r="L1442" s="90">
        <f>IF(K1442/1024 &gt;1,K1442/1024," ")</f>
        <v>4926624.4755859375</v>
      </c>
      <c r="M1442" s="90">
        <f>IF(K1442/1048576 &gt;1,K1442/1048576," ")</f>
        <v>4811.1567144393921</v>
      </c>
      <c r="N1442" s="91">
        <f>IF(K1442&gt;999999999,K1442/1073741824," ")</f>
        <v>4.6983952289447188</v>
      </c>
      <c r="O1442" s="194" t="s">
        <v>20201</v>
      </c>
      <c r="P1442" s="197" t="s">
        <v>20202</v>
      </c>
    </row>
    <row r="1443" spans="2:16" ht="20.100000000000001" customHeight="1" x14ac:dyDescent="0.3">
      <c r="B1443" s="101">
        <v>1433</v>
      </c>
      <c r="C1443" s="102" t="s">
        <v>35622</v>
      </c>
      <c r="D1443" s="160" t="s">
        <v>5824</v>
      </c>
      <c r="E1443" s="36" t="s">
        <v>11703</v>
      </c>
      <c r="F1443" s="104">
        <v>5</v>
      </c>
      <c r="G1443" s="101" t="s">
        <v>704</v>
      </c>
      <c r="H1443" s="101" t="s">
        <v>3744</v>
      </c>
      <c r="I1443" s="101">
        <v>2012</v>
      </c>
      <c r="J1443" s="101"/>
      <c r="K1443" s="90">
        <v>3802221511</v>
      </c>
      <c r="L1443" s="90">
        <f>IF(K1443/1024 &gt;1,K1443/1024," ")</f>
        <v>3713106.9443359375</v>
      </c>
      <c r="M1443" s="90">
        <f>IF(K1443/1048576 &gt;1,K1443/1048576," ")</f>
        <v>3626.081000328064</v>
      </c>
      <c r="N1443" s="91">
        <f>IF(K1443&gt;999999999,K1443/1073741824," ")</f>
        <v>3.541094726882875</v>
      </c>
      <c r="O1443" s="194" t="s">
        <v>20205</v>
      </c>
      <c r="P1443" s="197" t="s">
        <v>20206</v>
      </c>
    </row>
    <row r="1444" spans="2:16" ht="20.100000000000001" customHeight="1" x14ac:dyDescent="0.3">
      <c r="B1444" s="101">
        <v>1434</v>
      </c>
      <c r="C1444" s="111" t="s">
        <v>35623</v>
      </c>
      <c r="D1444" s="168" t="s">
        <v>6450</v>
      </c>
      <c r="E1444" s="36" t="s">
        <v>11704</v>
      </c>
      <c r="F1444" s="99">
        <v>6.4</v>
      </c>
      <c r="G1444" s="99" t="s">
        <v>704</v>
      </c>
      <c r="H1444" s="105" t="s">
        <v>5878</v>
      </c>
      <c r="I1444" s="101">
        <v>2014</v>
      </c>
      <c r="J1444" s="101"/>
      <c r="K1444" s="90">
        <v>5360909545</v>
      </c>
      <c r="L1444" s="90">
        <f>IF(K1444/1024 &gt;1,K1444/1024," ")</f>
        <v>5235263.2275390625</v>
      </c>
      <c r="M1444" s="90">
        <f>IF(K1444/1048576 &gt;1,K1444/1048576," ")</f>
        <v>5112.5617456436157</v>
      </c>
      <c r="N1444" s="91">
        <f>IF(K1444&gt;999999999,K1444/1073741824," ")</f>
        <v>4.9927360797300935</v>
      </c>
      <c r="O1444" s="194" t="s">
        <v>20207</v>
      </c>
      <c r="P1444" s="197" t="s">
        <v>20208</v>
      </c>
    </row>
    <row r="1445" spans="2:16" ht="20.100000000000001" customHeight="1" x14ac:dyDescent="0.3">
      <c r="B1445" s="101">
        <v>1435</v>
      </c>
      <c r="C1445" s="109" t="s">
        <v>35624</v>
      </c>
      <c r="D1445" s="160" t="s">
        <v>725</v>
      </c>
      <c r="E1445" s="36" t="s">
        <v>11705</v>
      </c>
      <c r="F1445" s="104">
        <v>6.3</v>
      </c>
      <c r="G1445" s="101" t="s">
        <v>704</v>
      </c>
      <c r="H1445" s="101" t="s">
        <v>3744</v>
      </c>
      <c r="I1445" s="101">
        <v>2002</v>
      </c>
      <c r="J1445" s="101"/>
      <c r="K1445" s="90">
        <v>5671415830</v>
      </c>
      <c r="L1445" s="90">
        <f>IF(K1445/1024 &gt;1,K1445/1024," ")</f>
        <v>5538492.021484375</v>
      </c>
      <c r="M1445" s="90">
        <f>IF(K1445/1048576 &gt;1,K1445/1048576," ")</f>
        <v>5408.683614730835</v>
      </c>
      <c r="N1445" s="91">
        <f>IF(K1445&gt;999999999,K1445/1073741824," ")</f>
        <v>5.281917592510581</v>
      </c>
      <c r="O1445" s="194" t="s">
        <v>20209</v>
      </c>
      <c r="P1445" s="197" t="s">
        <v>20210</v>
      </c>
    </row>
    <row r="1446" spans="2:16" ht="20.100000000000001" customHeight="1" x14ac:dyDescent="0.3">
      <c r="B1446" s="101">
        <v>1436</v>
      </c>
      <c r="C1446" s="111" t="s">
        <v>35625</v>
      </c>
      <c r="D1446" s="161" t="s">
        <v>1268</v>
      </c>
      <c r="E1446" s="36" t="s">
        <v>11706</v>
      </c>
      <c r="F1446" s="99">
        <v>4</v>
      </c>
      <c r="G1446" s="99" t="s">
        <v>704</v>
      </c>
      <c r="H1446" s="101" t="s">
        <v>5871</v>
      </c>
      <c r="I1446" s="101">
        <v>2015</v>
      </c>
      <c r="J1446" s="101"/>
      <c r="K1446" s="90">
        <v>2693842698</v>
      </c>
      <c r="L1446" s="90">
        <f>IF(K1446/1024 &gt;1,K1446/1024," ")</f>
        <v>2630705.759765625</v>
      </c>
      <c r="M1446" s="90">
        <f>IF(K1446/1048576 &gt;1,K1446/1048576," ")</f>
        <v>2569.0485935211182</v>
      </c>
      <c r="N1446" s="91">
        <f>IF(K1446&gt;999999999,K1446/1073741824," ")</f>
        <v>2.508836517110467</v>
      </c>
      <c r="O1446" s="194" t="s">
        <v>20211</v>
      </c>
      <c r="P1446" s="197" t="s">
        <v>20212</v>
      </c>
    </row>
    <row r="1447" spans="2:16" ht="20.100000000000001" customHeight="1" x14ac:dyDescent="0.3">
      <c r="B1447" s="101">
        <v>1437</v>
      </c>
      <c r="C1447" s="102" t="s">
        <v>35626</v>
      </c>
      <c r="D1447" s="159" t="s">
        <v>1684</v>
      </c>
      <c r="E1447" s="36" t="s">
        <v>11707</v>
      </c>
      <c r="F1447" s="104">
        <v>4.9000000000000004</v>
      </c>
      <c r="G1447" s="94" t="s">
        <v>704</v>
      </c>
      <c r="H1447" s="94" t="s">
        <v>3774</v>
      </c>
      <c r="I1447" s="94">
        <v>2003</v>
      </c>
      <c r="J1447" s="94"/>
      <c r="K1447" s="108">
        <v>2672652862</v>
      </c>
      <c r="L1447" s="90">
        <f>IF(K1447/1024 &gt;1,K1447/1024," ")</f>
        <v>2610012.560546875</v>
      </c>
      <c r="M1447" s="90">
        <f>IF(K1447/1048576 &gt;1,K1447/1048576," ")</f>
        <v>2548.8403911590576</v>
      </c>
      <c r="N1447" s="91">
        <f>IF(K1447&gt;999999999,K1447/1073741824," ")</f>
        <v>2.4891019444912672</v>
      </c>
      <c r="O1447" s="194" t="s">
        <v>20213</v>
      </c>
      <c r="P1447" s="197" t="s">
        <v>20214</v>
      </c>
    </row>
    <row r="1448" spans="2:16" ht="20.100000000000001" customHeight="1" x14ac:dyDescent="0.3">
      <c r="B1448" s="101">
        <v>1438</v>
      </c>
      <c r="C1448" s="12" t="s">
        <v>35627</v>
      </c>
      <c r="D1448" s="160" t="s">
        <v>166</v>
      </c>
      <c r="E1448" s="36" t="s">
        <v>11708</v>
      </c>
      <c r="F1448" s="104">
        <v>4.5</v>
      </c>
      <c r="G1448" s="13" t="s">
        <v>704</v>
      </c>
      <c r="H1448" s="13" t="s">
        <v>5877</v>
      </c>
      <c r="I1448" s="101">
        <v>2006</v>
      </c>
      <c r="J1448" s="101"/>
      <c r="K1448" s="73">
        <v>2884177920</v>
      </c>
      <c r="L1448" s="90">
        <f>IF(K1448/1024 &gt;1,K1448/1024," ")</f>
        <v>2816580</v>
      </c>
      <c r="M1448" s="90">
        <f>IF(K1448/1048576 &gt;1,K1448/1048576," ")</f>
        <v>2750.56640625</v>
      </c>
      <c r="N1448" s="91">
        <f>IF(K1448&gt;999999999,K1448/1073741824," ")</f>
        <v>2.6861000061035156</v>
      </c>
      <c r="O1448" s="194" t="s">
        <v>20215</v>
      </c>
      <c r="P1448" s="197" t="s">
        <v>20216</v>
      </c>
    </row>
    <row r="1449" spans="2:16" ht="20.100000000000001" customHeight="1" x14ac:dyDescent="0.3">
      <c r="B1449" s="101">
        <v>1439</v>
      </c>
      <c r="C1449" s="12" t="s">
        <v>35480</v>
      </c>
      <c r="D1449" s="160" t="s">
        <v>1110</v>
      </c>
      <c r="E1449" s="36" t="s">
        <v>11709</v>
      </c>
      <c r="F1449" s="104">
        <v>5.8</v>
      </c>
      <c r="G1449" s="94"/>
      <c r="H1449" s="94" t="s">
        <v>3791</v>
      </c>
      <c r="I1449" s="101">
        <v>2007</v>
      </c>
      <c r="J1449" s="101"/>
      <c r="K1449" s="90">
        <v>733753344</v>
      </c>
      <c r="L1449" s="90">
        <f>IF(K1449/1024 &gt;1,K1449/1024," ")</f>
        <v>716556</v>
      </c>
      <c r="M1449" s="90">
        <f>IF(K1449/1048576 &gt;1,K1449/1048576," ")</f>
        <v>699.76171875</v>
      </c>
      <c r="N1449" s="91" t="str">
        <f>IF(K1449&gt;999999999,K1449/1073741824," ")</f>
        <v xml:space="preserve"> </v>
      </c>
      <c r="O1449" s="194" t="s">
        <v>20217</v>
      </c>
      <c r="P1449" s="197" t="s">
        <v>20218</v>
      </c>
    </row>
    <row r="1450" spans="2:16" ht="20.100000000000001" customHeight="1" x14ac:dyDescent="0.3">
      <c r="B1450" s="101">
        <v>1440</v>
      </c>
      <c r="C1450" s="107" t="s">
        <v>35628</v>
      </c>
      <c r="D1450" s="161" t="s">
        <v>6419</v>
      </c>
      <c r="E1450" s="36" t="s">
        <v>11710</v>
      </c>
      <c r="F1450" s="99">
        <v>6.7</v>
      </c>
      <c r="G1450" s="99"/>
      <c r="H1450" s="101" t="s">
        <v>4081</v>
      </c>
      <c r="I1450" s="101">
        <v>2015</v>
      </c>
      <c r="J1450" s="101"/>
      <c r="K1450" s="90">
        <v>5207516000</v>
      </c>
      <c r="L1450" s="90">
        <f>IF(K1450/1024 &gt;1,K1450/1024," ")</f>
        <v>5085464.84375</v>
      </c>
      <c r="M1450" s="90">
        <f>IF(K1450/1048576 &gt;1,K1450/1048576," ")</f>
        <v>4966.2742614746094</v>
      </c>
      <c r="N1450" s="91">
        <f>IF(K1450&gt;999999999,K1450/1073741824," ")</f>
        <v>4.8498772084712982</v>
      </c>
      <c r="O1450" s="194" t="s">
        <v>20219</v>
      </c>
      <c r="P1450" s="197" t="s">
        <v>20220</v>
      </c>
    </row>
    <row r="1451" spans="2:16" ht="20.100000000000001" customHeight="1" x14ac:dyDescent="0.3">
      <c r="B1451" s="101">
        <v>1441</v>
      </c>
      <c r="C1451" s="109" t="s">
        <v>35629</v>
      </c>
      <c r="D1451" s="160" t="s">
        <v>1998</v>
      </c>
      <c r="E1451" s="36" t="s">
        <v>11711</v>
      </c>
      <c r="F1451" s="104">
        <v>5.9</v>
      </c>
      <c r="G1451" s="101" t="s">
        <v>704</v>
      </c>
      <c r="H1451" s="101" t="s">
        <v>3739</v>
      </c>
      <c r="I1451" s="101">
        <v>2008</v>
      </c>
      <c r="J1451" s="101"/>
      <c r="K1451" s="90">
        <v>4399040287</v>
      </c>
      <c r="L1451" s="90">
        <f>IF(K1451/1024 &gt;1,K1451/1024," ")</f>
        <v>4295937.7802734375</v>
      </c>
      <c r="M1451" s="90">
        <f>IF(K1451/1048576 &gt;1,K1451/1048576," ")</f>
        <v>4195.2517385482788</v>
      </c>
      <c r="N1451" s="91">
        <f>IF(K1451&gt;999999999,K1451/1073741824," ")</f>
        <v>4.0969255259260535</v>
      </c>
      <c r="O1451" s="194" t="s">
        <v>17564</v>
      </c>
      <c r="P1451" s="197" t="s">
        <v>20221</v>
      </c>
    </row>
    <row r="1452" spans="2:16" ht="20.100000000000001" customHeight="1" x14ac:dyDescent="0.3">
      <c r="B1452" s="101">
        <v>1442</v>
      </c>
      <c r="C1452" s="12" t="s">
        <v>35630</v>
      </c>
      <c r="D1452" s="177" t="s">
        <v>8812</v>
      </c>
      <c r="E1452" s="36" t="s">
        <v>11713</v>
      </c>
      <c r="F1452" s="131">
        <v>6.5</v>
      </c>
      <c r="G1452" s="13" t="s">
        <v>704</v>
      </c>
      <c r="H1452" s="13" t="s">
        <v>4349</v>
      </c>
      <c r="I1452" s="145">
        <v>2019</v>
      </c>
      <c r="J1452" s="74"/>
      <c r="K1452" s="73">
        <v>5239480320</v>
      </c>
      <c r="L1452" s="90">
        <f>IF(K1452/1024 &gt;1,K1452/1024," ")</f>
        <v>5116680</v>
      </c>
      <c r="M1452" s="90">
        <f>IF(K1452/1048576 &gt;1,K1452/1048576," ")</f>
        <v>4996.7578125</v>
      </c>
      <c r="N1452" s="91">
        <f>IF(K1452&gt;999999999,K1452/1073741824," ")</f>
        <v>4.8796463012695313</v>
      </c>
      <c r="O1452" s="194" t="s">
        <v>17564</v>
      </c>
      <c r="P1452" s="197" t="s">
        <v>20224</v>
      </c>
    </row>
    <row r="1453" spans="2:16" ht="20.100000000000001" customHeight="1" x14ac:dyDescent="0.3">
      <c r="B1453" s="101">
        <v>1443</v>
      </c>
      <c r="C1453" s="84" t="s">
        <v>35631</v>
      </c>
      <c r="D1453" s="157" t="s">
        <v>7742</v>
      </c>
      <c r="E1453" s="36" t="s">
        <v>11714</v>
      </c>
      <c r="F1453" s="81">
        <v>6.3</v>
      </c>
      <c r="G1453" s="81" t="s">
        <v>704</v>
      </c>
      <c r="H1453" s="82" t="s">
        <v>4081</v>
      </c>
      <c r="I1453" s="79">
        <v>2016</v>
      </c>
      <c r="J1453" s="79"/>
      <c r="K1453" s="73">
        <v>6429864291</v>
      </c>
      <c r="L1453" s="90">
        <f>IF(K1453/1024 &gt;1,K1453/1024," ")</f>
        <v>6279164.3466796875</v>
      </c>
      <c r="M1453" s="90">
        <f>IF(K1453/1048576 &gt;1,K1453/1048576," ")</f>
        <v>6131.9964323043823</v>
      </c>
      <c r="N1453" s="91">
        <f>IF(K1453&gt;999999999,K1453/1073741824," ")</f>
        <v>5.9882777659222484</v>
      </c>
      <c r="O1453" s="194" t="s">
        <v>20225</v>
      </c>
      <c r="P1453" s="197" t="s">
        <v>20226</v>
      </c>
    </row>
    <row r="1454" spans="2:16" ht="20.100000000000001" customHeight="1" x14ac:dyDescent="0.3">
      <c r="B1454" s="101">
        <v>1444</v>
      </c>
      <c r="C1454" s="102" t="s">
        <v>35632</v>
      </c>
      <c r="D1454" s="159" t="s">
        <v>2000</v>
      </c>
      <c r="E1454" s="36" t="s">
        <v>11715</v>
      </c>
      <c r="F1454" s="104">
        <v>5.3</v>
      </c>
      <c r="G1454" s="121" t="s">
        <v>704</v>
      </c>
      <c r="H1454" s="121" t="s">
        <v>3740</v>
      </c>
      <c r="I1454" s="101">
        <v>2003</v>
      </c>
      <c r="J1454" s="101"/>
      <c r="K1454" s="90">
        <v>4322168618</v>
      </c>
      <c r="L1454" s="90">
        <f>IF(K1454/1024 &gt;1,K1454/1024," ")</f>
        <v>4220867.791015625</v>
      </c>
      <c r="M1454" s="90">
        <f>IF(K1454/1048576 &gt;1,K1454/1048576," ")</f>
        <v>4121.9412021636963</v>
      </c>
      <c r="N1454" s="91">
        <f>IF(K1454&gt;999999999,K1454/1073741824," ")</f>
        <v>4.0253332052379847</v>
      </c>
      <c r="O1454" s="194" t="s">
        <v>20227</v>
      </c>
      <c r="P1454" s="197" t="s">
        <v>20228</v>
      </c>
    </row>
    <row r="1455" spans="2:16" ht="20.100000000000001" customHeight="1" x14ac:dyDescent="0.3">
      <c r="B1455" s="101">
        <v>1445</v>
      </c>
      <c r="C1455" s="12" t="s">
        <v>43228</v>
      </c>
      <c r="D1455" s="261" t="s">
        <v>43224</v>
      </c>
      <c r="E1455" s="36" t="s">
        <v>43225</v>
      </c>
      <c r="F1455" s="131">
        <v>6</v>
      </c>
      <c r="G1455" s="13"/>
      <c r="H1455" s="13" t="s">
        <v>3756</v>
      </c>
      <c r="I1455" s="133">
        <v>2021</v>
      </c>
      <c r="J1455" s="74"/>
      <c r="K1455" s="73">
        <v>4398739456</v>
      </c>
      <c r="L1455" s="90">
        <f>IF(K1455/1024 &gt;1,K1455/1024," ")</f>
        <v>4295644</v>
      </c>
      <c r="M1455" s="90">
        <f>IF(K1455/1048576 &gt;1,K1455/1048576," ")</f>
        <v>4194.96484375</v>
      </c>
      <c r="N1455" s="91">
        <f>IF(K1455&gt;999999999,K1455/1073741824," ")</f>
        <v>4.0966453552246094</v>
      </c>
      <c r="O1455" s="194" t="s">
        <v>43226</v>
      </c>
      <c r="P1455" s="197" t="s">
        <v>43227</v>
      </c>
    </row>
    <row r="1456" spans="2:16" ht="20.100000000000001" customHeight="1" x14ac:dyDescent="0.3">
      <c r="B1456" s="101">
        <v>1446</v>
      </c>
      <c r="C1456" s="109" t="s">
        <v>35633</v>
      </c>
      <c r="D1456" s="160" t="s">
        <v>2001</v>
      </c>
      <c r="E1456" s="36" t="s">
        <v>11716</v>
      </c>
      <c r="F1456" s="104">
        <v>7.3</v>
      </c>
      <c r="G1456" s="101" t="s">
        <v>704</v>
      </c>
      <c r="H1456" s="101" t="s">
        <v>3787</v>
      </c>
      <c r="I1456" s="101">
        <v>2006</v>
      </c>
      <c r="J1456" s="101"/>
      <c r="K1456" s="90">
        <v>4759505008</v>
      </c>
      <c r="L1456" s="90">
        <f>IF(K1456/1024 &gt;1,K1456/1024," ")</f>
        <v>4647954.109375</v>
      </c>
      <c r="M1456" s="90">
        <f>IF(K1456/1048576 &gt;1,K1456/1048576," ")</f>
        <v>4539.0176849365234</v>
      </c>
      <c r="N1456" s="91">
        <f>IF(K1456&gt;999999999,K1456/1073741824," ")</f>
        <v>4.4326344579458237</v>
      </c>
      <c r="O1456" s="194" t="s">
        <v>20229</v>
      </c>
      <c r="P1456" s="197" t="s">
        <v>20230</v>
      </c>
    </row>
    <row r="1457" spans="2:16" ht="20.100000000000001" customHeight="1" x14ac:dyDescent="0.3">
      <c r="B1457" s="101">
        <v>1447</v>
      </c>
      <c r="C1457" s="12" t="s">
        <v>35634</v>
      </c>
      <c r="D1457" s="177" t="s">
        <v>8803</v>
      </c>
      <c r="E1457" s="36" t="s">
        <v>11717</v>
      </c>
      <c r="F1457" s="81">
        <v>6.6</v>
      </c>
      <c r="G1457" s="13" t="s">
        <v>704</v>
      </c>
      <c r="H1457" s="13" t="s">
        <v>3757</v>
      </c>
      <c r="I1457" s="79">
        <v>2019</v>
      </c>
      <c r="J1457" s="79"/>
      <c r="K1457" s="73">
        <v>6320758784</v>
      </c>
      <c r="L1457" s="90">
        <f>IF(K1457/1024 &gt;1,K1457/1024," ")</f>
        <v>6172616</v>
      </c>
      <c r="M1457" s="90">
        <f>IF(K1457/1048576 &gt;1,K1457/1048576," ")</f>
        <v>6027.9453125</v>
      </c>
      <c r="N1457" s="91">
        <f>IF(K1457&gt;999999999,K1457/1073741824," ")</f>
        <v>5.8866653442382813</v>
      </c>
      <c r="O1457" s="194" t="s">
        <v>17738</v>
      </c>
      <c r="P1457" s="197" t="s">
        <v>20231</v>
      </c>
    </row>
    <row r="1458" spans="2:16" ht="20.100000000000001" customHeight="1" x14ac:dyDescent="0.3">
      <c r="B1458" s="101">
        <v>1448</v>
      </c>
      <c r="C1458" s="112" t="s">
        <v>35635</v>
      </c>
      <c r="D1458" s="159" t="s">
        <v>4140</v>
      </c>
      <c r="E1458" s="36" t="s">
        <v>11718</v>
      </c>
      <c r="F1458" s="104">
        <v>4.2</v>
      </c>
      <c r="G1458" s="101" t="s">
        <v>704</v>
      </c>
      <c r="H1458" s="101" t="s">
        <v>3782</v>
      </c>
      <c r="I1458" s="101">
        <v>2013</v>
      </c>
      <c r="J1458" s="101"/>
      <c r="K1458" s="90">
        <v>4457304299</v>
      </c>
      <c r="L1458" s="90">
        <f>IF(K1458/1024 &gt;1,K1458/1024," ")</f>
        <v>4352836.2294921875</v>
      </c>
      <c r="M1458" s="90">
        <f>IF(K1458/1048576 &gt;1,K1458/1048576," ")</f>
        <v>4250.8166303634644</v>
      </c>
      <c r="N1458" s="91">
        <f>IF(K1458&gt;999999999,K1458/1073741824," ")</f>
        <v>4.1511881155893207</v>
      </c>
      <c r="O1458" s="194" t="s">
        <v>20232</v>
      </c>
      <c r="P1458" s="197" t="s">
        <v>20233</v>
      </c>
    </row>
    <row r="1459" spans="2:16" ht="20.100000000000001" customHeight="1" x14ac:dyDescent="0.3">
      <c r="B1459" s="101">
        <v>1449</v>
      </c>
      <c r="C1459" s="20" t="s">
        <v>35636</v>
      </c>
      <c r="D1459" s="177" t="s">
        <v>8819</v>
      </c>
      <c r="E1459" s="36" t="s">
        <v>11719</v>
      </c>
      <c r="F1459" s="81">
        <v>5.8</v>
      </c>
      <c r="G1459" s="13" t="s">
        <v>704</v>
      </c>
      <c r="H1459" s="13" t="s">
        <v>8788</v>
      </c>
      <c r="I1459" s="79">
        <v>2018</v>
      </c>
      <c r="J1459" s="79"/>
      <c r="K1459" s="73">
        <v>4075024384</v>
      </c>
      <c r="L1459" s="90">
        <f>IF(K1459/1024 &gt;1,K1459/1024," ")</f>
        <v>3979516</v>
      </c>
      <c r="M1459" s="90">
        <f>IF(K1459/1048576 &gt;1,K1459/1048576," ")</f>
        <v>3886.24609375</v>
      </c>
      <c r="N1459" s="91">
        <f>IF(K1459&gt;999999999,K1459/1073741824," ")</f>
        <v>3.7951622009277344</v>
      </c>
      <c r="O1459" s="194" t="s">
        <v>20234</v>
      </c>
      <c r="P1459" s="197" t="s">
        <v>20235</v>
      </c>
    </row>
    <row r="1460" spans="2:16" ht="20.100000000000001" customHeight="1" x14ac:dyDescent="0.3">
      <c r="B1460" s="101">
        <v>1450</v>
      </c>
      <c r="C1460" s="48" t="s">
        <v>35637</v>
      </c>
      <c r="D1460" s="157" t="s">
        <v>8082</v>
      </c>
      <c r="E1460" s="36" t="s">
        <v>11721</v>
      </c>
      <c r="F1460" s="81">
        <v>4.5999999999999996</v>
      </c>
      <c r="G1460" s="13" t="s">
        <v>704</v>
      </c>
      <c r="H1460" s="13" t="s">
        <v>5892</v>
      </c>
      <c r="I1460" s="79">
        <v>2006</v>
      </c>
      <c r="J1460" s="84"/>
      <c r="K1460" s="73">
        <v>4841550227</v>
      </c>
      <c r="L1460" s="90">
        <f>IF(K1460/1024 &gt;1,K1460/1024," ")</f>
        <v>4728076.3935546875</v>
      </c>
      <c r="M1460" s="90">
        <f>IF(K1460/1048576 &gt;1,K1460/1048576," ")</f>
        <v>4617.2621030807495</v>
      </c>
      <c r="N1460" s="91">
        <f>IF(K1460&gt;999999999,K1460/1073741824," ")</f>
        <v>4.5090450225397944</v>
      </c>
      <c r="O1460" s="199" t="s">
        <v>17521</v>
      </c>
      <c r="P1460" s="197" t="s">
        <v>20238</v>
      </c>
    </row>
    <row r="1461" spans="2:16" ht="20.100000000000001" customHeight="1" x14ac:dyDescent="0.3">
      <c r="B1461" s="101">
        <v>1451</v>
      </c>
      <c r="C1461" s="112" t="s">
        <v>35638</v>
      </c>
      <c r="D1461" s="168" t="s">
        <v>7107</v>
      </c>
      <c r="E1461" s="36" t="s">
        <v>11722</v>
      </c>
      <c r="F1461" s="99">
        <v>6.9</v>
      </c>
      <c r="G1461" s="99" t="s">
        <v>704</v>
      </c>
      <c r="H1461" s="105" t="s">
        <v>5877</v>
      </c>
      <c r="I1461" s="101">
        <v>2006</v>
      </c>
      <c r="J1461" s="101"/>
      <c r="K1461" s="90">
        <v>2643319186</v>
      </c>
      <c r="L1461" s="90">
        <f>IF(K1461/1024 &gt;1,K1461/1024," ")</f>
        <v>2581366.392578125</v>
      </c>
      <c r="M1461" s="90">
        <f>IF(K1461/1048576 &gt;1,K1461/1048576," ")</f>
        <v>2520.8656177520752</v>
      </c>
      <c r="N1461" s="91">
        <f>IF(K1461&gt;999999999,K1461/1073741824," ")</f>
        <v>2.4617828298360109</v>
      </c>
      <c r="O1461" s="194" t="s">
        <v>20239</v>
      </c>
      <c r="P1461" s="197" t="s">
        <v>20240</v>
      </c>
    </row>
    <row r="1462" spans="2:16" ht="20.100000000000001" customHeight="1" x14ac:dyDescent="0.3">
      <c r="B1462" s="101">
        <v>1452</v>
      </c>
      <c r="C1462" s="109" t="s">
        <v>35639</v>
      </c>
      <c r="D1462" s="159" t="s">
        <v>2711</v>
      </c>
      <c r="E1462" s="36" t="s">
        <v>11723</v>
      </c>
      <c r="F1462" s="104">
        <v>6.8</v>
      </c>
      <c r="G1462" s="101" t="s">
        <v>704</v>
      </c>
      <c r="H1462" s="101" t="s">
        <v>3745</v>
      </c>
      <c r="I1462" s="94">
        <v>1995</v>
      </c>
      <c r="J1462" s="94"/>
      <c r="K1462" s="108">
        <v>2131422624</v>
      </c>
      <c r="L1462" s="90">
        <f>IF(K1462/1024 &gt;1,K1462/1024," ")</f>
        <v>2081467.40625</v>
      </c>
      <c r="M1462" s="90">
        <f>IF(K1462/1048576 &gt;1,K1462/1048576," ")</f>
        <v>2032.6830139160156</v>
      </c>
      <c r="N1462" s="91">
        <f>IF(K1462&gt;999999999,K1462/1073741824," ")</f>
        <v>1.985042005777359</v>
      </c>
      <c r="O1462" s="194" t="s">
        <v>20241</v>
      </c>
      <c r="P1462" s="197" t="s">
        <v>20242</v>
      </c>
    </row>
    <row r="1463" spans="2:16" ht="20.100000000000001" customHeight="1" x14ac:dyDescent="0.3">
      <c r="B1463" s="101">
        <v>1453</v>
      </c>
      <c r="C1463" s="109" t="s">
        <v>35640</v>
      </c>
      <c r="D1463" s="160" t="s">
        <v>167</v>
      </c>
      <c r="E1463" s="36" t="s">
        <v>11724</v>
      </c>
      <c r="F1463" s="104">
        <v>5</v>
      </c>
      <c r="G1463" s="94"/>
      <c r="H1463" s="94" t="s">
        <v>3737</v>
      </c>
      <c r="I1463" s="101">
        <v>2008</v>
      </c>
      <c r="J1463" s="101"/>
      <c r="K1463" s="90">
        <v>2437253961</v>
      </c>
      <c r="L1463" s="90">
        <f>IF(K1463/1024 &gt;1,K1463/1024," ")</f>
        <v>2380130.8212890625</v>
      </c>
      <c r="M1463" s="90">
        <f>IF(K1463/1048576 &gt;1,K1463/1048576," ")</f>
        <v>2324.3465051651001</v>
      </c>
      <c r="N1463" s="91">
        <f>IF(K1463&gt;999999999,K1463/1073741824," ")</f>
        <v>2.2698696339502931</v>
      </c>
      <c r="O1463" s="194" t="s">
        <v>20243</v>
      </c>
      <c r="P1463" s="197" t="s">
        <v>20244</v>
      </c>
    </row>
    <row r="1464" spans="2:16" ht="20.100000000000001" customHeight="1" x14ac:dyDescent="0.3">
      <c r="B1464" s="101">
        <v>1454</v>
      </c>
      <c r="C1464" s="12" t="s">
        <v>35641</v>
      </c>
      <c r="D1464" s="160" t="s">
        <v>309</v>
      </c>
      <c r="E1464" s="36" t="s">
        <v>11725</v>
      </c>
      <c r="F1464" s="104">
        <v>5.0999999999999996</v>
      </c>
      <c r="G1464" s="94"/>
      <c r="H1464" s="13" t="s">
        <v>5981</v>
      </c>
      <c r="I1464" s="101">
        <v>2007</v>
      </c>
      <c r="J1464" s="101"/>
      <c r="K1464" s="73">
        <v>3840282624</v>
      </c>
      <c r="L1464" s="90">
        <f>IF(K1464/1024 &gt;1,K1464/1024," ")</f>
        <v>3750276</v>
      </c>
      <c r="M1464" s="90">
        <f>IF(K1464/1048576 &gt;1,K1464/1048576," ")</f>
        <v>3662.37890625</v>
      </c>
      <c r="N1464" s="91">
        <f>IF(K1464&gt;999999999,K1464/1073741824," ")</f>
        <v>3.5765419006347656</v>
      </c>
      <c r="O1464" s="194" t="s">
        <v>20245</v>
      </c>
      <c r="P1464" s="197" t="s">
        <v>20246</v>
      </c>
    </row>
    <row r="1465" spans="2:16" ht="20.100000000000001" customHeight="1" x14ac:dyDescent="0.3">
      <c r="B1465" s="101">
        <v>1455</v>
      </c>
      <c r="C1465" s="109" t="s">
        <v>35642</v>
      </c>
      <c r="D1465" s="160" t="s">
        <v>3212</v>
      </c>
      <c r="E1465" s="36" t="s">
        <v>11726</v>
      </c>
      <c r="F1465" s="104">
        <v>6.6</v>
      </c>
      <c r="G1465" s="99" t="s">
        <v>704</v>
      </c>
      <c r="H1465" s="101" t="s">
        <v>5892</v>
      </c>
      <c r="I1465" s="101">
        <v>2007</v>
      </c>
      <c r="J1465" s="101"/>
      <c r="K1465" s="90">
        <v>3133243407</v>
      </c>
      <c r="L1465" s="90">
        <f>IF(K1465/1024 &gt;1,K1465/1024," ")</f>
        <v>3059808.0146484375</v>
      </c>
      <c r="M1465" s="90">
        <f>IF(K1465/1048576 &gt;1,K1465/1048576," ")</f>
        <v>2988.0937643051147</v>
      </c>
      <c r="N1465" s="91">
        <f>IF(K1465&gt;999999999,K1465/1073741824," ")</f>
        <v>2.9180603167042136</v>
      </c>
      <c r="O1465" s="194" t="s">
        <v>20247</v>
      </c>
      <c r="P1465" s="197" t="s">
        <v>20248</v>
      </c>
    </row>
    <row r="1466" spans="2:16" ht="20.100000000000001" customHeight="1" x14ac:dyDescent="0.3">
      <c r="B1466" s="101">
        <v>1456</v>
      </c>
      <c r="C1466" s="12" t="s">
        <v>35643</v>
      </c>
      <c r="D1466" s="157" t="s">
        <v>7871</v>
      </c>
      <c r="E1466" s="36" t="s">
        <v>11727</v>
      </c>
      <c r="F1466" s="81">
        <v>7.3</v>
      </c>
      <c r="G1466" s="81"/>
      <c r="H1466" s="105" t="s">
        <v>5871</v>
      </c>
      <c r="I1466" s="79">
        <v>2004</v>
      </c>
      <c r="J1466" s="79"/>
      <c r="K1466" s="73">
        <v>9137177752</v>
      </c>
      <c r="L1466" s="90">
        <f>IF(K1466/1024 &gt;1,K1466/1024," ")</f>
        <v>8923025.1484375</v>
      </c>
      <c r="M1466" s="90">
        <f>IF(K1466/1048576 &gt;1,K1466/1048576," ")</f>
        <v>8713.8917465209961</v>
      </c>
      <c r="N1466" s="91">
        <f>IF(K1466&gt;999999999,K1466/1073741824," ")</f>
        <v>8.5096599087119102</v>
      </c>
      <c r="O1466" s="194" t="s">
        <v>20249</v>
      </c>
      <c r="P1466" s="197" t="s">
        <v>20250</v>
      </c>
    </row>
    <row r="1467" spans="2:16" ht="20.100000000000001" customHeight="1" x14ac:dyDescent="0.3">
      <c r="B1467" s="101">
        <v>1457</v>
      </c>
      <c r="C1467" s="102" t="s">
        <v>35644</v>
      </c>
      <c r="D1467" s="159" t="s">
        <v>4608</v>
      </c>
      <c r="E1467" s="36" t="s">
        <v>11728</v>
      </c>
      <c r="F1467" s="104">
        <v>7.4</v>
      </c>
      <c r="G1467" s="101" t="s">
        <v>704</v>
      </c>
      <c r="H1467" s="101" t="s">
        <v>3756</v>
      </c>
      <c r="I1467" s="101">
        <v>1987</v>
      </c>
      <c r="K1467" s="90">
        <v>1456772302</v>
      </c>
      <c r="L1467" s="90">
        <f>IF(K1467/1024 &gt;1,K1467/1024," ")</f>
        <v>1422629.201171875</v>
      </c>
      <c r="M1467" s="90">
        <f>IF(K1467/1048576 &gt;1,K1467/1048576," ")</f>
        <v>1389.2863292694092</v>
      </c>
      <c r="N1467" s="91">
        <f>IF(K1467&gt;999999999,K1467/1073741824," ")</f>
        <v>1.3567249309271574</v>
      </c>
      <c r="O1467" s="194" t="s">
        <v>20253</v>
      </c>
      <c r="P1467" s="197" t="s">
        <v>20254</v>
      </c>
    </row>
    <row r="1468" spans="2:16" ht="20.100000000000001" customHeight="1" x14ac:dyDescent="0.3">
      <c r="B1468" s="101">
        <v>1458</v>
      </c>
      <c r="C1468" s="12" t="s">
        <v>35482</v>
      </c>
      <c r="D1468" s="160" t="s">
        <v>2002</v>
      </c>
      <c r="E1468" s="36" t="s">
        <v>11729</v>
      </c>
      <c r="F1468" s="104">
        <v>4.0999999999999996</v>
      </c>
      <c r="G1468" s="94"/>
      <c r="H1468" s="94" t="s">
        <v>4162</v>
      </c>
      <c r="I1468" s="101">
        <v>2004</v>
      </c>
      <c r="J1468" s="116"/>
      <c r="K1468" s="90">
        <v>728872960</v>
      </c>
      <c r="L1468" s="90">
        <f>IF(K1468/1024 &gt;1,K1468/1024," ")</f>
        <v>711790</v>
      </c>
      <c r="M1468" s="90">
        <f>IF(K1468/1048576 &gt;1,K1468/1048576," ")</f>
        <v>695.107421875</v>
      </c>
      <c r="N1468" s="91" t="str">
        <f>IF(K1468&gt;999999999,K1468/1073741824," ")</f>
        <v xml:space="preserve"> </v>
      </c>
      <c r="O1468" s="194" t="s">
        <v>20255</v>
      </c>
      <c r="P1468" s="197" t="s">
        <v>20256</v>
      </c>
    </row>
    <row r="1469" spans="2:16" ht="20.100000000000001" customHeight="1" x14ac:dyDescent="0.3">
      <c r="B1469" s="101">
        <v>1459</v>
      </c>
      <c r="C1469" s="102" t="s">
        <v>35645</v>
      </c>
      <c r="D1469" s="162" t="s">
        <v>2003</v>
      </c>
      <c r="E1469" s="36" t="s">
        <v>11730</v>
      </c>
      <c r="F1469" s="104">
        <v>4.8</v>
      </c>
      <c r="G1469" s="99" t="s">
        <v>704</v>
      </c>
      <c r="H1469" s="105" t="s">
        <v>4081</v>
      </c>
      <c r="I1469" s="101">
        <v>1990</v>
      </c>
      <c r="J1469" s="101"/>
      <c r="K1469" s="90">
        <v>4694962581</v>
      </c>
      <c r="L1469" s="90">
        <f>IF(K1469/1024 &gt;1,K1469/1024," ")</f>
        <v>4584924.3955078125</v>
      </c>
      <c r="M1469" s="90">
        <f>IF(K1469/1048576 &gt;1,K1469/1048576," ")</f>
        <v>4477.4652299880981</v>
      </c>
      <c r="N1469" s="91">
        <f>IF(K1469&gt;999999999,K1469/1073741824," ")</f>
        <v>4.3725246386602521</v>
      </c>
      <c r="O1469" s="194" t="s">
        <v>20257</v>
      </c>
      <c r="P1469" s="197" t="s">
        <v>20258</v>
      </c>
    </row>
    <row r="1470" spans="2:16" ht="20.100000000000001" customHeight="1" x14ac:dyDescent="0.3">
      <c r="B1470" s="101">
        <v>1460</v>
      </c>
      <c r="C1470" s="7" t="s">
        <v>35646</v>
      </c>
      <c r="D1470" s="157" t="s">
        <v>8321</v>
      </c>
      <c r="E1470" s="36" t="s">
        <v>11731</v>
      </c>
      <c r="F1470" s="81">
        <v>8.1</v>
      </c>
      <c r="G1470" s="13" t="s">
        <v>704</v>
      </c>
      <c r="H1470" s="13" t="s">
        <v>5988</v>
      </c>
      <c r="I1470" s="79">
        <v>1962</v>
      </c>
      <c r="J1470" s="79"/>
      <c r="K1470" s="73">
        <v>5122727936</v>
      </c>
      <c r="L1470" s="90">
        <f>IF(K1470/1024 &gt;1,K1470/1024," ")</f>
        <v>5002664</v>
      </c>
      <c r="M1470" s="90">
        <f>IF(K1470/1048576 &gt;1,K1470/1048576," ")</f>
        <v>4885.4140625</v>
      </c>
      <c r="N1470" s="91">
        <f>IF(K1470&gt;999999999,K1470/1073741824," ")</f>
        <v>4.7709121704101563</v>
      </c>
      <c r="O1470" s="194" t="s">
        <v>20259</v>
      </c>
      <c r="P1470" s="197" t="s">
        <v>20260</v>
      </c>
    </row>
    <row r="1471" spans="2:16" ht="20.100000000000001" customHeight="1" x14ac:dyDescent="0.3">
      <c r="B1471" s="101">
        <v>1461</v>
      </c>
      <c r="C1471" s="112" t="s">
        <v>35647</v>
      </c>
      <c r="D1471" s="159" t="s">
        <v>2773</v>
      </c>
      <c r="E1471" s="36" t="s">
        <v>11732</v>
      </c>
      <c r="F1471" s="104">
        <v>7.3</v>
      </c>
      <c r="G1471" s="101" t="s">
        <v>704</v>
      </c>
      <c r="H1471" s="101" t="s">
        <v>3745</v>
      </c>
      <c r="I1471" s="101">
        <v>1978</v>
      </c>
      <c r="J1471" s="101"/>
      <c r="K1471" s="90">
        <v>2810062015</v>
      </c>
      <c r="L1471" s="90">
        <f>IF(K1471/1024 &gt;1,K1471/1024," ")</f>
        <v>2744201.1865234375</v>
      </c>
      <c r="M1471" s="90">
        <f>IF(K1471/1048576 &gt;1,K1471/1048576," ")</f>
        <v>2679.8839712142944</v>
      </c>
      <c r="N1471" s="91">
        <f>IF(K1471&gt;999999999,K1471/1073741824," ")</f>
        <v>2.6170741906389594</v>
      </c>
      <c r="O1471" s="194" t="s">
        <v>19843</v>
      </c>
      <c r="P1471" s="197" t="s">
        <v>20261</v>
      </c>
    </row>
    <row r="1472" spans="2:16" ht="20.100000000000001" customHeight="1" x14ac:dyDescent="0.3">
      <c r="B1472" s="101">
        <v>1462</v>
      </c>
      <c r="C1472" s="102" t="s">
        <v>35648</v>
      </c>
      <c r="D1472" s="159" t="s">
        <v>1686</v>
      </c>
      <c r="E1472" s="36" t="s">
        <v>11733</v>
      </c>
      <c r="F1472" s="104">
        <v>6.7</v>
      </c>
      <c r="G1472" s="99" t="s">
        <v>704</v>
      </c>
      <c r="H1472" s="105" t="s">
        <v>5878</v>
      </c>
      <c r="I1472" s="101">
        <v>1995</v>
      </c>
      <c r="J1472" s="101"/>
      <c r="K1472" s="90">
        <v>6158306744</v>
      </c>
      <c r="L1472" s="90">
        <f>IF(K1472/1024 &gt;1,K1472/1024," ")</f>
        <v>6013971.4296875</v>
      </c>
      <c r="M1472" s="90">
        <f>IF(K1472/1048576 &gt;1,K1472/1048576," ")</f>
        <v>5873.0189743041992</v>
      </c>
      <c r="N1472" s="91">
        <f>IF(K1472&gt;999999999,K1472/1073741824," ")</f>
        <v>5.7353700920939445</v>
      </c>
      <c r="O1472" s="194" t="s">
        <v>20262</v>
      </c>
      <c r="P1472" s="197" t="s">
        <v>20263</v>
      </c>
    </row>
    <row r="1473" spans="2:16" ht="20.100000000000001" customHeight="1" x14ac:dyDescent="0.3">
      <c r="B1473" s="101">
        <v>1463</v>
      </c>
      <c r="C1473" s="102" t="s">
        <v>35649</v>
      </c>
      <c r="D1473" s="160" t="s">
        <v>4498</v>
      </c>
      <c r="E1473" s="36" t="s">
        <v>11734</v>
      </c>
      <c r="F1473" s="104">
        <v>8</v>
      </c>
      <c r="G1473" s="101" t="s">
        <v>704</v>
      </c>
      <c r="H1473" s="101" t="s">
        <v>3809</v>
      </c>
      <c r="I1473" s="101">
        <v>1945</v>
      </c>
      <c r="J1473" s="101"/>
      <c r="K1473" s="90">
        <v>3644231740</v>
      </c>
      <c r="L1473" s="90">
        <f>IF(K1473/1024 &gt;1,K1473/1024," ")</f>
        <v>3558820.05859375</v>
      </c>
      <c r="M1473" s="90">
        <f>IF(K1473/1048576 &gt;1,K1473/1048576," ")</f>
        <v>3475.410213470459</v>
      </c>
      <c r="N1473" s="91">
        <f>IF(K1473&gt;999999999,K1473/1073741824," ")</f>
        <v>3.3939552865922451</v>
      </c>
      <c r="O1473" s="194" t="s">
        <v>20264</v>
      </c>
      <c r="P1473" s="197" t="s">
        <v>20265</v>
      </c>
    </row>
    <row r="1474" spans="2:16" ht="20.100000000000001" customHeight="1" x14ac:dyDescent="0.3">
      <c r="B1474" s="101">
        <v>1464</v>
      </c>
      <c r="C1474" s="12" t="s">
        <v>35650</v>
      </c>
      <c r="D1474" s="159" t="s">
        <v>3446</v>
      </c>
      <c r="E1474" s="36" t="s">
        <v>11735</v>
      </c>
      <c r="F1474" s="104">
        <v>6.8</v>
      </c>
      <c r="G1474" s="101"/>
      <c r="H1474" s="101" t="s">
        <v>3739</v>
      </c>
      <c r="I1474" s="101">
        <v>2012</v>
      </c>
      <c r="J1474" s="101"/>
      <c r="K1474" s="90">
        <v>4488826343</v>
      </c>
      <c r="L1474" s="90">
        <f>IF(K1474/1024 &gt;1,K1474/1024," ")</f>
        <v>4383619.4755859375</v>
      </c>
      <c r="M1474" s="90">
        <f>IF(K1474/1048576 &gt;1,K1474/1048576," ")</f>
        <v>4280.8783941268921</v>
      </c>
      <c r="N1474" s="91">
        <f>IF(K1474&gt;999999999,K1474/1073741824," ")</f>
        <v>4.1805453067645431</v>
      </c>
      <c r="O1474" s="194" t="s">
        <v>20266</v>
      </c>
      <c r="P1474" s="197" t="s">
        <v>20267</v>
      </c>
    </row>
    <row r="1475" spans="2:16" ht="20.100000000000001" customHeight="1" x14ac:dyDescent="0.3">
      <c r="B1475" s="101">
        <v>1465</v>
      </c>
      <c r="C1475" s="109" t="s">
        <v>35651</v>
      </c>
      <c r="D1475" s="160" t="s">
        <v>4909</v>
      </c>
      <c r="E1475" s="36" t="s">
        <v>11736</v>
      </c>
      <c r="F1475" s="104">
        <v>5.4</v>
      </c>
      <c r="G1475" s="101" t="s">
        <v>704</v>
      </c>
      <c r="H1475" s="101" t="s">
        <v>3737</v>
      </c>
      <c r="I1475" s="101">
        <v>1990</v>
      </c>
      <c r="J1475" s="101"/>
      <c r="K1475" s="90">
        <v>3020253313</v>
      </c>
      <c r="L1475" s="90">
        <f>IF(K1475/1024 &gt;1,K1475/1024," ")</f>
        <v>2949466.1259765625</v>
      </c>
      <c r="M1475" s="90">
        <f>IF(K1475/1048576 &gt;1,K1475/1048576," ")</f>
        <v>2880.3380136489868</v>
      </c>
      <c r="N1475" s="91">
        <f>IF(K1475&gt;999999999,K1475/1073741824," ")</f>
        <v>2.8128300914540887</v>
      </c>
      <c r="O1475" s="194" t="s">
        <v>20268</v>
      </c>
      <c r="P1475" s="197" t="s">
        <v>20269</v>
      </c>
    </row>
    <row r="1476" spans="2:16" ht="20.100000000000001" customHeight="1" x14ac:dyDescent="0.3">
      <c r="B1476" s="101">
        <v>1466</v>
      </c>
      <c r="C1476" s="109" t="s">
        <v>35652</v>
      </c>
      <c r="D1476" s="159" t="s">
        <v>3225</v>
      </c>
      <c r="E1476" s="36" t="s">
        <v>11737</v>
      </c>
      <c r="F1476" s="104">
        <v>6</v>
      </c>
      <c r="G1476" s="101" t="s">
        <v>704</v>
      </c>
      <c r="H1476" s="101" t="s">
        <v>3756</v>
      </c>
      <c r="I1476" s="94">
        <v>1984</v>
      </c>
      <c r="J1476" s="94"/>
      <c r="K1476" s="108">
        <v>3431274195</v>
      </c>
      <c r="L1476" s="90">
        <f>IF(K1476/1024 &gt;1,K1476/1024," ")</f>
        <v>3350853.7060546875</v>
      </c>
      <c r="M1476" s="90">
        <f>IF(K1476/1048576 &gt;1,K1476/1048576," ")</f>
        <v>3272.3180723190308</v>
      </c>
      <c r="N1476" s="91">
        <f>IF(K1476&gt;999999999,K1476/1073741824," ")</f>
        <v>3.1956231174990535</v>
      </c>
      <c r="O1476" s="194" t="s">
        <v>20270</v>
      </c>
      <c r="P1476" s="197" t="s">
        <v>20271</v>
      </c>
    </row>
    <row r="1477" spans="2:16" ht="20.100000000000001" customHeight="1" x14ac:dyDescent="0.3">
      <c r="B1477" s="101">
        <v>1467</v>
      </c>
      <c r="C1477" s="20" t="s">
        <v>35653</v>
      </c>
      <c r="D1477" s="157" t="s">
        <v>8738</v>
      </c>
      <c r="E1477" s="36" t="s">
        <v>11738</v>
      </c>
      <c r="F1477" s="81">
        <v>6.9</v>
      </c>
      <c r="G1477" s="13" t="s">
        <v>704</v>
      </c>
      <c r="H1477" s="13" t="s">
        <v>3740</v>
      </c>
      <c r="I1477" s="79">
        <v>2019</v>
      </c>
      <c r="J1477" s="79"/>
      <c r="K1477" s="73">
        <v>4447887360</v>
      </c>
      <c r="L1477" s="90">
        <f>IF(K1477/1024 &gt;1,K1477/1024," ")</f>
        <v>4343640</v>
      </c>
      <c r="M1477" s="90">
        <f>IF(K1477/1048576 &gt;1,K1477/1048576," ")</f>
        <v>4241.8359375</v>
      </c>
      <c r="N1477" s="91">
        <f>IF(K1477&gt;999999999,K1477/1073741824," ")</f>
        <v>4.1424179077148438</v>
      </c>
      <c r="O1477" s="194" t="s">
        <v>20272</v>
      </c>
      <c r="P1477" s="197" t="s">
        <v>20273</v>
      </c>
    </row>
    <row r="1478" spans="2:16" ht="20.100000000000001" customHeight="1" x14ac:dyDescent="0.3">
      <c r="B1478" s="101">
        <v>1468</v>
      </c>
      <c r="C1478" s="107" t="s">
        <v>35654</v>
      </c>
      <c r="D1478" s="168" t="s">
        <v>6615</v>
      </c>
      <c r="E1478" s="254" t="s">
        <v>11739</v>
      </c>
      <c r="F1478" s="99">
        <v>5.6</v>
      </c>
      <c r="G1478" s="99" t="s">
        <v>704</v>
      </c>
      <c r="H1478" s="101" t="s">
        <v>4372</v>
      </c>
      <c r="I1478" s="101">
        <v>2015</v>
      </c>
      <c r="J1478" s="101"/>
      <c r="K1478" s="90">
        <v>4230836867</v>
      </c>
      <c r="L1478" s="90">
        <f>IF(K1478/1024 &gt;1,K1478/1024," ")</f>
        <v>4131676.6279296875</v>
      </c>
      <c r="M1478" s="90">
        <f>IF(K1478/1048576 &gt;1,K1478/1048576," ")</f>
        <v>4034.8404569625854</v>
      </c>
      <c r="N1478" s="91">
        <f>IF(K1478&gt;999999999,K1478/1073741824," ")</f>
        <v>3.9402738837525249</v>
      </c>
      <c r="O1478" s="194" t="s">
        <v>20274</v>
      </c>
      <c r="P1478" s="197" t="s">
        <v>20275</v>
      </c>
    </row>
    <row r="1479" spans="2:16" ht="20.100000000000001" customHeight="1" x14ac:dyDescent="0.3">
      <c r="B1479" s="101">
        <v>1469</v>
      </c>
      <c r="C1479" s="109" t="s">
        <v>35655</v>
      </c>
      <c r="D1479" s="160" t="s">
        <v>3381</v>
      </c>
      <c r="E1479" s="36" t="s">
        <v>11740</v>
      </c>
      <c r="F1479" s="104">
        <v>3.9</v>
      </c>
      <c r="G1479" s="101" t="s">
        <v>704</v>
      </c>
      <c r="H1479" s="101" t="s">
        <v>3740</v>
      </c>
      <c r="I1479" s="101">
        <v>1990</v>
      </c>
      <c r="J1479" s="101"/>
      <c r="K1479" s="90">
        <v>4021180900</v>
      </c>
      <c r="L1479" s="90">
        <f>IF(K1479/1024 &gt;1,K1479/1024," ")</f>
        <v>3926934.47265625</v>
      </c>
      <c r="M1479" s="90">
        <f>IF(K1479/1048576 &gt;1,K1479/1048576," ")</f>
        <v>3834.8969459533691</v>
      </c>
      <c r="N1479" s="91">
        <f>IF(K1479&gt;999999999,K1479/1073741824," ")</f>
        <v>3.7450165487825871</v>
      </c>
      <c r="O1479" s="194" t="s">
        <v>20276</v>
      </c>
      <c r="P1479" s="197" t="s">
        <v>20277</v>
      </c>
    </row>
    <row r="1480" spans="2:16" ht="20.100000000000001" customHeight="1" x14ac:dyDescent="0.3">
      <c r="B1480" s="101">
        <v>1470</v>
      </c>
      <c r="C1480" s="102" t="s">
        <v>35656</v>
      </c>
      <c r="D1480" s="159" t="s">
        <v>2809</v>
      </c>
      <c r="E1480" s="36" t="s">
        <v>11741</v>
      </c>
      <c r="F1480" s="104">
        <v>4.8</v>
      </c>
      <c r="G1480" s="101" t="s">
        <v>704</v>
      </c>
      <c r="H1480" s="101" t="s">
        <v>3851</v>
      </c>
      <c r="I1480" s="101">
        <v>2011</v>
      </c>
      <c r="J1480" s="101"/>
      <c r="K1480" s="108">
        <v>2762142121</v>
      </c>
      <c r="L1480" s="90">
        <f>IF(K1480/1024 &gt;1,K1480/1024," ")</f>
        <v>2697404.4150390625</v>
      </c>
      <c r="M1480" s="90">
        <f>IF(K1480/1048576 &gt;1,K1480/1048576," ")</f>
        <v>2634.1839990615845</v>
      </c>
      <c r="N1480" s="91">
        <f>IF(K1480&gt;999999999,K1480/1073741824," ")</f>
        <v>2.5724453115835786</v>
      </c>
      <c r="O1480" s="194" t="s">
        <v>17564</v>
      </c>
      <c r="P1480" s="197" t="s">
        <v>20278</v>
      </c>
    </row>
    <row r="1481" spans="2:16" ht="20.100000000000001" customHeight="1" x14ac:dyDescent="0.3">
      <c r="B1481" s="101">
        <v>1471</v>
      </c>
      <c r="C1481" s="107" t="s">
        <v>35657</v>
      </c>
      <c r="D1481" s="161" t="s">
        <v>6369</v>
      </c>
      <c r="E1481" s="36" t="s">
        <v>11742</v>
      </c>
      <c r="F1481" s="99">
        <v>6.6</v>
      </c>
      <c r="G1481" s="99" t="s">
        <v>704</v>
      </c>
      <c r="H1481" s="101" t="s">
        <v>5892</v>
      </c>
      <c r="I1481" s="101">
        <v>1982</v>
      </c>
      <c r="J1481" s="101"/>
      <c r="K1481" s="90">
        <v>4025921928</v>
      </c>
      <c r="L1481" s="90">
        <f>IF(K1481/1024 &gt;1,K1481/1024," ")</f>
        <v>3931564.3828125</v>
      </c>
      <c r="M1481" s="90">
        <f>IF(K1481/1048576 &gt;1,K1481/1048576," ")</f>
        <v>3839.418342590332</v>
      </c>
      <c r="N1481" s="91">
        <f>IF(K1481&gt;999999999,K1481/1073741824," ")</f>
        <v>3.7494319751858711</v>
      </c>
      <c r="O1481" s="194" t="s">
        <v>20279</v>
      </c>
      <c r="P1481" s="197" t="s">
        <v>20280</v>
      </c>
    </row>
    <row r="1482" spans="2:16" ht="20.100000000000001" customHeight="1" x14ac:dyDescent="0.3">
      <c r="B1482" s="101">
        <v>1472</v>
      </c>
      <c r="C1482" s="109" t="s">
        <v>37345</v>
      </c>
      <c r="D1482" s="168" t="s">
        <v>7169</v>
      </c>
      <c r="E1482" s="36" t="s">
        <v>13203</v>
      </c>
      <c r="F1482" s="104">
        <v>4.2</v>
      </c>
      <c r="G1482" s="99" t="s">
        <v>704</v>
      </c>
      <c r="H1482" s="105" t="s">
        <v>5892</v>
      </c>
      <c r="I1482" s="101">
        <v>2012</v>
      </c>
      <c r="J1482" s="101"/>
      <c r="K1482" s="90">
        <v>4081987149</v>
      </c>
      <c r="L1482" s="90">
        <f>IF(K1482/1024 &gt;1,K1482/1024," ")</f>
        <v>3986315.5751953125</v>
      </c>
      <c r="M1482" s="90">
        <f>IF(K1482/1048576 &gt;1,K1482/1048576," ")</f>
        <v>3892.8863039016724</v>
      </c>
      <c r="N1482" s="91">
        <f>IF(K1482&gt;999999999,K1482/1073741824," ")</f>
        <v>3.8016467811539769</v>
      </c>
      <c r="O1482" s="194" t="s">
        <v>22836</v>
      </c>
      <c r="P1482" s="197" t="s">
        <v>22837</v>
      </c>
    </row>
    <row r="1483" spans="2:16" ht="20.100000000000001" customHeight="1" x14ac:dyDescent="0.3">
      <c r="B1483" s="101">
        <v>1473</v>
      </c>
      <c r="C1483" s="12" t="s">
        <v>35483</v>
      </c>
      <c r="D1483" s="160" t="s">
        <v>2004</v>
      </c>
      <c r="E1483" s="36" t="s">
        <v>11744</v>
      </c>
      <c r="F1483" s="104">
        <v>4.5</v>
      </c>
      <c r="G1483" s="94"/>
      <c r="H1483" s="94" t="s">
        <v>3785</v>
      </c>
      <c r="I1483" s="101">
        <v>2008</v>
      </c>
      <c r="J1483" s="101"/>
      <c r="K1483" s="90">
        <v>730578944</v>
      </c>
      <c r="L1483" s="90">
        <f>IF(K1483/1024 &gt;1,K1483/1024," ")</f>
        <v>713456</v>
      </c>
      <c r="M1483" s="90">
        <f>IF(K1483/1048576 &gt;1,K1483/1048576," ")</f>
        <v>696.734375</v>
      </c>
      <c r="N1483" s="91" t="str">
        <f>IF(K1483&gt;999999999,K1483/1073741824," ")</f>
        <v xml:space="preserve"> </v>
      </c>
      <c r="O1483" s="194" t="s">
        <v>20283</v>
      </c>
      <c r="P1483" s="197" t="s">
        <v>20284</v>
      </c>
    </row>
    <row r="1484" spans="2:16" ht="20.100000000000001" customHeight="1" x14ac:dyDescent="0.3">
      <c r="B1484" s="101">
        <v>1474</v>
      </c>
      <c r="C1484" s="20" t="s">
        <v>34175</v>
      </c>
      <c r="D1484" s="261" t="s">
        <v>34173</v>
      </c>
      <c r="E1484" s="36" t="s">
        <v>34174</v>
      </c>
      <c r="F1484" s="131"/>
      <c r="G1484" s="13"/>
      <c r="H1484" s="13" t="s">
        <v>3740</v>
      </c>
      <c r="I1484" s="79">
        <v>2022</v>
      </c>
      <c r="J1484" s="79"/>
      <c r="K1484" s="73">
        <v>2163642368</v>
      </c>
      <c r="L1484" s="90">
        <f>IF(K1484/1024 &gt;1,K1484/1024," ")</f>
        <v>2112932</v>
      </c>
      <c r="M1484" s="90">
        <f>IF(K1484/1048576 &gt;1,K1484/1048576," ")</f>
        <v>2063.41015625</v>
      </c>
      <c r="N1484" s="91">
        <f>IF(K1484&gt;999999999,K1484/1073741824," ")</f>
        <v>2.0150489807128906</v>
      </c>
      <c r="O1484" s="223" t="s">
        <v>18469</v>
      </c>
      <c r="P1484" s="198" t="s">
        <v>34178</v>
      </c>
    </row>
    <row r="1485" spans="2:16" ht="20.100000000000001" customHeight="1" x14ac:dyDescent="0.3">
      <c r="B1485" s="101">
        <v>1475</v>
      </c>
      <c r="C1485" s="12" t="s">
        <v>42571</v>
      </c>
      <c r="D1485" s="159" t="s">
        <v>5521</v>
      </c>
      <c r="E1485" s="36" t="s">
        <v>11746</v>
      </c>
      <c r="F1485" s="104">
        <v>6</v>
      </c>
      <c r="G1485" s="101"/>
      <c r="H1485" s="101" t="s">
        <v>3783</v>
      </c>
      <c r="I1485" s="101">
        <v>2014</v>
      </c>
      <c r="J1485" s="101"/>
      <c r="K1485" s="90">
        <v>4279377466</v>
      </c>
      <c r="L1485" s="90">
        <f>IF(K1485/1024 &gt;1,K1485/1024," ")</f>
        <v>4179079.556640625</v>
      </c>
      <c r="M1485" s="90">
        <f>IF(K1485/1048576 &gt;1,K1485/1048576," ")</f>
        <v>4081.1323795318604</v>
      </c>
      <c r="N1485" s="91">
        <f>IF(K1485&gt;999999999,K1485/1073741824," ")</f>
        <v>3.9854808393865824</v>
      </c>
      <c r="O1485" s="194" t="s">
        <v>20287</v>
      </c>
      <c r="P1485" s="197" t="s">
        <v>20288</v>
      </c>
    </row>
    <row r="1486" spans="2:16" ht="20.100000000000001" customHeight="1" x14ac:dyDescent="0.3">
      <c r="B1486" s="101">
        <v>1476</v>
      </c>
      <c r="C1486" s="103" t="s">
        <v>35661</v>
      </c>
      <c r="D1486" s="161" t="s">
        <v>6997</v>
      </c>
      <c r="E1486" s="36" t="s">
        <v>11749</v>
      </c>
      <c r="F1486" s="99">
        <v>6.2</v>
      </c>
      <c r="G1486" s="99"/>
      <c r="H1486" s="105" t="s">
        <v>5878</v>
      </c>
      <c r="I1486" s="101">
        <v>2014</v>
      </c>
      <c r="J1486" s="101"/>
      <c r="K1486" s="90">
        <v>4405727317</v>
      </c>
      <c r="L1486" s="90">
        <f>IF(K1486/1024 &gt;1,K1486/1024," ")</f>
        <v>4302468.0830078125</v>
      </c>
      <c r="M1486" s="90">
        <f>IF(K1486/1048576 &gt;1,K1486/1048576," ")</f>
        <v>4201.6289873123169</v>
      </c>
      <c r="N1486" s="91">
        <f>IF(K1486&gt;999999999,K1486/1073741824," ")</f>
        <v>4.1031533079221845</v>
      </c>
      <c r="O1486" s="194" t="s">
        <v>20293</v>
      </c>
      <c r="P1486" s="197" t="s">
        <v>20294</v>
      </c>
    </row>
    <row r="1487" spans="2:16" ht="20.100000000000001" customHeight="1" x14ac:dyDescent="0.3">
      <c r="B1487" s="101">
        <v>1477</v>
      </c>
      <c r="C1487" s="102" t="s">
        <v>35659</v>
      </c>
      <c r="D1487" s="159" t="s">
        <v>1332</v>
      </c>
      <c r="E1487" s="36" t="s">
        <v>11747</v>
      </c>
      <c r="F1487" s="104">
        <v>5.8</v>
      </c>
      <c r="G1487" s="101" t="s">
        <v>704</v>
      </c>
      <c r="H1487" s="101" t="s">
        <v>3744</v>
      </c>
      <c r="I1487" s="94">
        <v>2003</v>
      </c>
      <c r="J1487" s="120"/>
      <c r="K1487" s="108">
        <v>8114611563</v>
      </c>
      <c r="L1487" s="90">
        <f>IF(K1487/1024 &gt;1,K1487/1024," ")</f>
        <v>7924425.3544921875</v>
      </c>
      <c r="M1487" s="90">
        <f>IF(K1487/1048576 &gt;1,K1487/1048576," ")</f>
        <v>7738.6966352462769</v>
      </c>
      <c r="N1487" s="91">
        <f>IF(K1487&gt;999999999,K1487/1073741824," ")</f>
        <v>7.5573209328576922</v>
      </c>
      <c r="O1487" s="194" t="s">
        <v>20289</v>
      </c>
      <c r="P1487" s="197" t="s">
        <v>20290</v>
      </c>
    </row>
    <row r="1488" spans="2:16" ht="20.100000000000001" customHeight="1" x14ac:dyDescent="0.3">
      <c r="B1488" s="101">
        <v>1478</v>
      </c>
      <c r="C1488" s="102" t="s">
        <v>35660</v>
      </c>
      <c r="D1488" s="159" t="s">
        <v>5329</v>
      </c>
      <c r="E1488" s="36" t="s">
        <v>11748</v>
      </c>
      <c r="F1488" s="104">
        <v>7.2</v>
      </c>
      <c r="G1488" s="101" t="s">
        <v>704</v>
      </c>
      <c r="H1488" s="101" t="s">
        <v>3808</v>
      </c>
      <c r="I1488" s="101">
        <v>1998</v>
      </c>
      <c r="J1488" s="101"/>
      <c r="K1488" s="90">
        <v>3218021439</v>
      </c>
      <c r="L1488" s="90">
        <f>IF(K1488/1024 &gt;1,K1488/1024," ")</f>
        <v>3142599.0615234375</v>
      </c>
      <c r="M1488" s="90">
        <f>IF(K1488/1048576 &gt;1,K1488/1048576," ")</f>
        <v>3068.9443960189819</v>
      </c>
      <c r="N1488" s="91">
        <f>IF(K1488&gt;999999999,K1488/1073741824," ")</f>
        <v>2.997016011737287</v>
      </c>
      <c r="O1488" s="194" t="s">
        <v>20291</v>
      </c>
      <c r="P1488" s="197" t="s">
        <v>20292</v>
      </c>
    </row>
    <row r="1489" spans="2:16" ht="20.100000000000001" customHeight="1" x14ac:dyDescent="0.3">
      <c r="B1489" s="101">
        <v>1479</v>
      </c>
      <c r="C1489" s="102" t="s">
        <v>35662</v>
      </c>
      <c r="D1489" s="159" t="s">
        <v>5394</v>
      </c>
      <c r="E1489" s="36" t="s">
        <v>11750</v>
      </c>
      <c r="F1489" s="104">
        <v>6.4</v>
      </c>
      <c r="G1489" s="101" t="s">
        <v>704</v>
      </c>
      <c r="H1489" s="101" t="s">
        <v>3743</v>
      </c>
      <c r="I1489" s="101">
        <v>2014</v>
      </c>
      <c r="J1489" s="101"/>
      <c r="K1489" s="90">
        <v>2838046498</v>
      </c>
      <c r="L1489" s="90">
        <f>IF(K1489/1024 &gt;1,K1489/1024," ")</f>
        <v>2771529.783203125</v>
      </c>
      <c r="M1489" s="90">
        <f>IF(K1489/1048576 &gt;1,K1489/1048576," ")</f>
        <v>2706.5720539093018</v>
      </c>
      <c r="N1489" s="91">
        <f>IF(K1489&gt;999999999,K1489/1073741824," ")</f>
        <v>2.6431367713958025</v>
      </c>
      <c r="O1489" s="194" t="s">
        <v>20295</v>
      </c>
      <c r="P1489" s="197" t="s">
        <v>20296</v>
      </c>
    </row>
    <row r="1490" spans="2:16" ht="20.100000000000001" customHeight="1" x14ac:dyDescent="0.3">
      <c r="B1490" s="101">
        <v>1480</v>
      </c>
      <c r="C1490" s="102" t="s">
        <v>35663</v>
      </c>
      <c r="D1490" s="159" t="s">
        <v>743</v>
      </c>
      <c r="E1490" s="36" t="s">
        <v>11752</v>
      </c>
      <c r="F1490" s="104">
        <v>6</v>
      </c>
      <c r="G1490" s="101" t="s">
        <v>704</v>
      </c>
      <c r="H1490" s="101" t="s">
        <v>3740</v>
      </c>
      <c r="I1490" s="94">
        <v>1987</v>
      </c>
      <c r="J1490" s="94"/>
      <c r="K1490" s="90">
        <v>5096944721</v>
      </c>
      <c r="L1490" s="90">
        <f>IF(K1490/1024 &gt;1,K1490/1024," ")</f>
        <v>4977485.0791015625</v>
      </c>
      <c r="M1490" s="90">
        <f>IF(K1490/1048576 &gt;1,K1490/1048576," ")</f>
        <v>4860.8252725601196</v>
      </c>
      <c r="N1490" s="91">
        <f>IF(K1490&gt;999999999,K1490/1073741824," ")</f>
        <v>4.7468996802344918</v>
      </c>
      <c r="O1490" s="194" t="s">
        <v>20299</v>
      </c>
      <c r="P1490" s="197" t="s">
        <v>20300</v>
      </c>
    </row>
    <row r="1491" spans="2:16" ht="20.100000000000001" customHeight="1" x14ac:dyDescent="0.3">
      <c r="B1491" s="101">
        <v>1481</v>
      </c>
      <c r="C1491" s="12" t="s">
        <v>35484</v>
      </c>
      <c r="D1491" s="160" t="s">
        <v>2005</v>
      </c>
      <c r="E1491" s="36" t="s">
        <v>11751</v>
      </c>
      <c r="F1491" s="104">
        <v>4.9000000000000004</v>
      </c>
      <c r="G1491" s="94"/>
      <c r="H1491" s="94" t="s">
        <v>4101</v>
      </c>
      <c r="I1491" s="101">
        <v>2004</v>
      </c>
      <c r="J1491" s="101"/>
      <c r="K1491" s="90">
        <v>825659392</v>
      </c>
      <c r="L1491" s="90">
        <f>IF(K1491/1024 &gt;1,K1491/1024," ")</f>
        <v>806308</v>
      </c>
      <c r="M1491" s="90">
        <f>IF(K1491/1048576 &gt;1,K1491/1048576," ")</f>
        <v>787.41015625</v>
      </c>
      <c r="N1491" s="91" t="str">
        <f>IF(K1491&gt;999999999,K1491/1073741824," ")</f>
        <v xml:space="preserve"> </v>
      </c>
      <c r="O1491" s="194" t="s">
        <v>20297</v>
      </c>
      <c r="P1491" s="197" t="s">
        <v>20298</v>
      </c>
    </row>
    <row r="1492" spans="2:16" ht="20.100000000000001" customHeight="1" x14ac:dyDescent="0.3">
      <c r="B1492" s="101">
        <v>1482</v>
      </c>
      <c r="C1492" s="12" t="s">
        <v>35664</v>
      </c>
      <c r="D1492" s="177" t="s">
        <v>8322</v>
      </c>
      <c r="E1492" s="36" t="s">
        <v>11753</v>
      </c>
      <c r="F1492" s="131">
        <v>6.3</v>
      </c>
      <c r="G1492" s="13" t="s">
        <v>704</v>
      </c>
      <c r="H1492" s="13" t="s">
        <v>5878</v>
      </c>
      <c r="I1492" s="133">
        <v>2017</v>
      </c>
      <c r="J1492" s="74"/>
      <c r="K1492" s="73">
        <v>5780418560</v>
      </c>
      <c r="L1492" s="90">
        <f>IF(K1492/1024 &gt;1,K1492/1024," ")</f>
        <v>5644940</v>
      </c>
      <c r="M1492" s="90">
        <f>IF(K1492/1048576 &gt;1,K1492/1048576," ")</f>
        <v>5512.63671875</v>
      </c>
      <c r="N1492" s="91">
        <f>IF(K1492&gt;999999999,K1492/1073741824," ")</f>
        <v>5.3834342956542969</v>
      </c>
      <c r="O1492" s="194" t="s">
        <v>20301</v>
      </c>
      <c r="P1492" s="197" t="s">
        <v>20302</v>
      </c>
    </row>
    <row r="1493" spans="2:16" ht="20.100000000000001" customHeight="1" x14ac:dyDescent="0.3">
      <c r="B1493" s="101">
        <v>1483</v>
      </c>
      <c r="C1493" s="109" t="s">
        <v>35665</v>
      </c>
      <c r="D1493" s="161" t="s">
        <v>6896</v>
      </c>
      <c r="E1493" s="36" t="s">
        <v>11754</v>
      </c>
      <c r="F1493" s="99">
        <v>4.8</v>
      </c>
      <c r="G1493" s="99" t="s">
        <v>704</v>
      </c>
      <c r="H1493" s="101" t="s">
        <v>5871</v>
      </c>
      <c r="I1493" s="101">
        <v>2015</v>
      </c>
      <c r="J1493" s="101"/>
      <c r="K1493" s="90">
        <v>4848561601</v>
      </c>
      <c r="L1493" s="90">
        <f>IF(K1493/1024 &gt;1,K1493/1024," ")</f>
        <v>4734923.4384765625</v>
      </c>
      <c r="M1493" s="90">
        <f>IF(K1493/1048576 &gt;1,K1493/1048576," ")</f>
        <v>4623.9486703872681</v>
      </c>
      <c r="N1493" s="91">
        <f>IF(K1493&gt;999999999,K1493/1073741824," ")</f>
        <v>4.5155748734250665</v>
      </c>
      <c r="O1493" s="194" t="s">
        <v>18065</v>
      </c>
      <c r="P1493" s="197" t="s">
        <v>20303</v>
      </c>
    </row>
    <row r="1494" spans="2:16" ht="20.100000000000001" customHeight="1" x14ac:dyDescent="0.3">
      <c r="B1494" s="101">
        <v>1484</v>
      </c>
      <c r="C1494" s="109" t="s">
        <v>35666</v>
      </c>
      <c r="D1494" s="159" t="s">
        <v>2962</v>
      </c>
      <c r="E1494" s="36" t="s">
        <v>11755</v>
      </c>
      <c r="F1494" s="104">
        <v>5.9</v>
      </c>
      <c r="G1494" s="101" t="s">
        <v>704</v>
      </c>
      <c r="H1494" s="101" t="s">
        <v>3745</v>
      </c>
      <c r="I1494" s="101">
        <v>1988</v>
      </c>
      <c r="J1494" s="101"/>
      <c r="K1494" s="90">
        <v>2852031350</v>
      </c>
      <c r="L1494" s="90">
        <f>IF(K1494/1024 &gt;1,K1494/1024," ")</f>
        <v>2785186.865234375</v>
      </c>
      <c r="M1494" s="90">
        <f>IF(K1494/1048576 &gt;1,K1494/1048576," ")</f>
        <v>2719.9090480804443</v>
      </c>
      <c r="N1494" s="91">
        <f>IF(K1494&gt;999999999,K1494/1073741824," ")</f>
        <v>2.6561611797660589</v>
      </c>
      <c r="O1494" s="194" t="s">
        <v>20304</v>
      </c>
      <c r="P1494" s="197" t="s">
        <v>20305</v>
      </c>
    </row>
    <row r="1495" spans="2:16" ht="20.100000000000001" customHeight="1" x14ac:dyDescent="0.3">
      <c r="B1495" s="101">
        <v>1485</v>
      </c>
      <c r="C1495" s="7" t="s">
        <v>35485</v>
      </c>
      <c r="D1495" s="160" t="s">
        <v>168</v>
      </c>
      <c r="E1495" s="36" t="s">
        <v>11757</v>
      </c>
      <c r="F1495" s="104">
        <v>6.3</v>
      </c>
      <c r="G1495" s="94"/>
      <c r="H1495" s="94" t="s">
        <v>4101</v>
      </c>
      <c r="I1495" s="101">
        <v>1990</v>
      </c>
      <c r="J1495" s="101"/>
      <c r="K1495" s="90">
        <v>821606400</v>
      </c>
      <c r="L1495" s="90">
        <f>IF(K1495/1024 &gt;1,K1495/1024," ")</f>
        <v>802350</v>
      </c>
      <c r="M1495" s="90">
        <f>IF(K1495/1048576 &gt;1,K1495/1048576," ")</f>
        <v>783.544921875</v>
      </c>
      <c r="N1495" s="91" t="str">
        <f>IF(K1495&gt;999999999,K1495/1073741824," ")</f>
        <v xml:space="preserve"> </v>
      </c>
      <c r="O1495" s="194" t="s">
        <v>20308</v>
      </c>
      <c r="P1495" s="197" t="s">
        <v>20309</v>
      </c>
    </row>
    <row r="1496" spans="2:16" ht="20.100000000000001" customHeight="1" x14ac:dyDescent="0.3">
      <c r="B1496" s="101">
        <v>1486</v>
      </c>
      <c r="C1496" s="109" t="s">
        <v>35667</v>
      </c>
      <c r="D1496" s="159" t="s">
        <v>182</v>
      </c>
      <c r="E1496" s="36" t="s">
        <v>11756</v>
      </c>
      <c r="F1496" s="104">
        <v>6.8</v>
      </c>
      <c r="G1496" s="81" t="s">
        <v>704</v>
      </c>
      <c r="H1496" s="13" t="s">
        <v>5942</v>
      </c>
      <c r="I1496" s="94">
        <v>2009</v>
      </c>
      <c r="J1496" s="94"/>
      <c r="K1496" s="73">
        <v>5046349824</v>
      </c>
      <c r="L1496" s="90">
        <f>IF(K1496/1024 &gt;1,K1496/1024," ")</f>
        <v>4928076</v>
      </c>
      <c r="M1496" s="90">
        <f>IF(K1496/1048576 &gt;1,K1496/1048576," ")</f>
        <v>4812.57421875</v>
      </c>
      <c r="N1496" s="91">
        <f>IF(K1496&gt;999999999,K1496/1073741824," ")</f>
        <v>4.6997795104980469</v>
      </c>
      <c r="O1496" s="194" t="s">
        <v>20306</v>
      </c>
      <c r="P1496" s="197" t="s">
        <v>20307</v>
      </c>
    </row>
    <row r="1497" spans="2:16" ht="20.100000000000001" customHeight="1" x14ac:dyDescent="0.3">
      <c r="B1497" s="101">
        <v>1487</v>
      </c>
      <c r="C1497" s="109" t="s">
        <v>35668</v>
      </c>
      <c r="D1497" s="160" t="s">
        <v>841</v>
      </c>
      <c r="E1497" s="36" t="s">
        <v>11758</v>
      </c>
      <c r="F1497" s="104">
        <v>5.9</v>
      </c>
      <c r="G1497" s="94" t="s">
        <v>704</v>
      </c>
      <c r="H1497" s="94" t="s">
        <v>3740</v>
      </c>
      <c r="I1497" s="101">
        <v>2007</v>
      </c>
      <c r="J1497" s="101"/>
      <c r="K1497" s="90">
        <v>4384453712</v>
      </c>
      <c r="L1497" s="90">
        <f>IF(K1497/1024 &gt;1,K1497/1024," ")</f>
        <v>4281693.078125</v>
      </c>
      <c r="M1497" s="90">
        <f>IF(K1497/1048576 &gt;1,K1497/1048576," ")</f>
        <v>4181.3408966064453</v>
      </c>
      <c r="N1497" s="91">
        <f>IF(K1497&gt;999999999,K1497/1073741824," ")</f>
        <v>4.0833407193422318</v>
      </c>
      <c r="O1497" s="194" t="s">
        <v>20310</v>
      </c>
      <c r="P1497" s="197" t="s">
        <v>20311</v>
      </c>
    </row>
    <row r="1498" spans="2:16" ht="20.100000000000001" customHeight="1" x14ac:dyDescent="0.3">
      <c r="B1498" s="101">
        <v>1488</v>
      </c>
      <c r="C1498" s="111" t="s">
        <v>35669</v>
      </c>
      <c r="D1498" s="161" t="s">
        <v>7044</v>
      </c>
      <c r="E1498" s="36" t="s">
        <v>11760</v>
      </c>
      <c r="F1498" s="99">
        <v>6.7</v>
      </c>
      <c r="G1498" s="99"/>
      <c r="H1498" s="105" t="s">
        <v>5878</v>
      </c>
      <c r="I1498" s="101">
        <v>2016</v>
      </c>
      <c r="J1498" s="101"/>
      <c r="K1498" s="90">
        <v>4522504744</v>
      </c>
      <c r="L1498" s="90">
        <f>IF(K1498/1024 &gt;1,K1498/1024," ")</f>
        <v>4416508.5390625</v>
      </c>
      <c r="M1498" s="90">
        <f>IF(K1498/1048576 &gt;1,K1498/1048576," ")</f>
        <v>4312.9966201782227</v>
      </c>
      <c r="N1498" s="91">
        <f>IF(K1498&gt;999999999,K1498/1073741824," ")</f>
        <v>4.2119107618927956</v>
      </c>
      <c r="O1498" s="194" t="s">
        <v>20314</v>
      </c>
      <c r="P1498" s="197" t="s">
        <v>20315</v>
      </c>
    </row>
    <row r="1499" spans="2:16" ht="20.100000000000001" customHeight="1" x14ac:dyDescent="0.3">
      <c r="B1499" s="101">
        <v>1489</v>
      </c>
      <c r="C1499" s="102" t="s">
        <v>35671</v>
      </c>
      <c r="D1499" s="159" t="s">
        <v>2725</v>
      </c>
      <c r="E1499" s="36" t="s">
        <v>11762</v>
      </c>
      <c r="F1499" s="104">
        <v>6.5</v>
      </c>
      <c r="G1499" s="101" t="s">
        <v>704</v>
      </c>
      <c r="H1499" s="101" t="s">
        <v>3967</v>
      </c>
      <c r="I1499" s="101">
        <v>1966</v>
      </c>
      <c r="J1499" s="101"/>
      <c r="K1499" s="90">
        <v>2003745566</v>
      </c>
      <c r="L1499" s="90">
        <f>IF(K1499/1024 &gt;1,K1499/1024," ")</f>
        <v>1956782.779296875</v>
      </c>
      <c r="M1499" s="90">
        <f>IF(K1499/1048576 &gt;1,K1499/1048576," ")</f>
        <v>1910.9206829071045</v>
      </c>
      <c r="N1499" s="91">
        <f>IF(K1499&gt;999999999,K1499/1073741824," ")</f>
        <v>1.8661334794014692</v>
      </c>
      <c r="O1499" s="194" t="s">
        <v>20318</v>
      </c>
      <c r="P1499" s="197" t="s">
        <v>20319</v>
      </c>
    </row>
    <row r="1500" spans="2:16" ht="20.100000000000001" customHeight="1" x14ac:dyDescent="0.3">
      <c r="B1500" s="101">
        <v>1490</v>
      </c>
      <c r="C1500" s="12" t="s">
        <v>35670</v>
      </c>
      <c r="D1500" s="159" t="s">
        <v>3322</v>
      </c>
      <c r="E1500" s="36" t="s">
        <v>11761</v>
      </c>
      <c r="F1500" s="104">
        <v>8</v>
      </c>
      <c r="G1500" s="101" t="s">
        <v>704</v>
      </c>
      <c r="H1500" s="101" t="s">
        <v>3744</v>
      </c>
      <c r="I1500" s="101">
        <v>2012</v>
      </c>
      <c r="J1500" s="101"/>
      <c r="K1500" s="90">
        <v>6367221103</v>
      </c>
      <c r="L1500" s="90">
        <f>IF(K1500/1024 &gt;1,K1500/1024," ")</f>
        <v>6217989.3583984375</v>
      </c>
      <c r="M1500" s="90">
        <f>IF(K1500/1048576 &gt;1,K1500/1048576," ")</f>
        <v>6072.2552328109741</v>
      </c>
      <c r="N1500" s="91">
        <f>IF(K1500&gt;999999999,K1500/1073741824," ")</f>
        <v>5.9299367507919669</v>
      </c>
      <c r="O1500" s="194" t="s">
        <v>20316</v>
      </c>
      <c r="P1500" s="197" t="s">
        <v>20317</v>
      </c>
    </row>
    <row r="1501" spans="2:16" ht="20.100000000000001" customHeight="1" x14ac:dyDescent="0.3">
      <c r="B1501" s="101">
        <v>1491</v>
      </c>
      <c r="C1501" s="109" t="s">
        <v>35672</v>
      </c>
      <c r="D1501" s="159" t="s">
        <v>3910</v>
      </c>
      <c r="E1501" s="36" t="s">
        <v>11763</v>
      </c>
      <c r="F1501" s="104">
        <v>5.7</v>
      </c>
      <c r="G1501" s="101" t="s">
        <v>704</v>
      </c>
      <c r="H1501" s="101" t="s">
        <v>3737</v>
      </c>
      <c r="I1501" s="101">
        <v>1997</v>
      </c>
      <c r="J1501" s="101"/>
      <c r="K1501" s="90">
        <v>2168820038</v>
      </c>
      <c r="L1501" s="90">
        <f>IF(K1501/1024 &gt;1,K1501/1024," ")</f>
        <v>2117988.318359375</v>
      </c>
      <c r="M1501" s="90">
        <f>IF(K1501/1048576 &gt;1,K1501/1048576," ")</f>
        <v>2068.3479671478271</v>
      </c>
      <c r="N1501" s="91">
        <f>IF(K1501&gt;999999999,K1501/1073741824," ")</f>
        <v>2.0198710616677999</v>
      </c>
      <c r="O1501" s="194" t="s">
        <v>17962</v>
      </c>
      <c r="P1501" s="197" t="s">
        <v>20320</v>
      </c>
    </row>
    <row r="1502" spans="2:16" ht="20.100000000000001" customHeight="1" x14ac:dyDescent="0.3">
      <c r="B1502" s="101">
        <v>1492</v>
      </c>
      <c r="C1502" s="109" t="s">
        <v>35673</v>
      </c>
      <c r="D1502" s="159" t="s">
        <v>3473</v>
      </c>
      <c r="E1502" s="36" t="s">
        <v>11764</v>
      </c>
      <c r="F1502" s="104">
        <v>6.4</v>
      </c>
      <c r="G1502" s="101" t="s">
        <v>704</v>
      </c>
      <c r="H1502" s="101" t="s">
        <v>3756</v>
      </c>
      <c r="I1502" s="101">
        <v>1984</v>
      </c>
      <c r="J1502" s="101"/>
      <c r="K1502" s="90">
        <v>2221198627</v>
      </c>
      <c r="L1502" s="90">
        <f>IF(K1502/1024 &gt;1,K1502/1024," ")</f>
        <v>2169139.2841796875</v>
      </c>
      <c r="M1502" s="90">
        <f>IF(K1502/1048576 &gt;1,K1502/1048576," ")</f>
        <v>2118.3000822067261</v>
      </c>
      <c r="N1502" s="91">
        <f>IF(K1502&gt;999999999,K1502/1073741824," ")</f>
        <v>2.0686524240300059</v>
      </c>
      <c r="O1502" s="194" t="s">
        <v>20321</v>
      </c>
      <c r="P1502" s="197" t="s">
        <v>20322</v>
      </c>
    </row>
    <row r="1503" spans="2:16" ht="20.100000000000001" customHeight="1" x14ac:dyDescent="0.3">
      <c r="B1503" s="101">
        <v>1493</v>
      </c>
      <c r="C1503" s="20" t="s">
        <v>35674</v>
      </c>
      <c r="D1503" s="163" t="s">
        <v>5958</v>
      </c>
      <c r="E1503" s="36" t="s">
        <v>11765</v>
      </c>
      <c r="F1503" s="99">
        <v>5.0999999999999996</v>
      </c>
      <c r="G1503" s="101" t="s">
        <v>704</v>
      </c>
      <c r="H1503" s="101" t="s">
        <v>5878</v>
      </c>
      <c r="I1503" s="101">
        <v>2015</v>
      </c>
      <c r="J1503" s="101"/>
      <c r="K1503" s="90">
        <v>4506788472</v>
      </c>
      <c r="L1503" s="90">
        <f>IF(K1503/1024 &gt;1,K1503/1024," ")</f>
        <v>4401160.6171875</v>
      </c>
      <c r="M1503" s="90">
        <f>IF(K1503/1048576 &gt;1,K1503/1048576," ")</f>
        <v>4298.008415222168</v>
      </c>
      <c r="N1503" s="91">
        <f>IF(K1503&gt;999999999,K1503/1073741824," ")</f>
        <v>4.1972738429903984</v>
      </c>
      <c r="O1503" s="194" t="s">
        <v>20323</v>
      </c>
      <c r="P1503" s="197" t="s">
        <v>20324</v>
      </c>
    </row>
    <row r="1504" spans="2:16" ht="20.100000000000001" customHeight="1" x14ac:dyDescent="0.3">
      <c r="B1504" s="101">
        <v>1494</v>
      </c>
      <c r="C1504" s="102" t="s">
        <v>35675</v>
      </c>
      <c r="D1504" s="159" t="s">
        <v>3196</v>
      </c>
      <c r="E1504" s="36" t="s">
        <v>11766</v>
      </c>
      <c r="F1504" s="104">
        <v>4</v>
      </c>
      <c r="G1504" s="101" t="s">
        <v>704</v>
      </c>
      <c r="H1504" s="101" t="s">
        <v>3772</v>
      </c>
      <c r="I1504" s="101">
        <v>1991</v>
      </c>
      <c r="J1504" s="101"/>
      <c r="K1504" s="90">
        <v>4235017687</v>
      </c>
      <c r="L1504" s="90">
        <f>IF(K1504/1024 &gt;1,K1504/1024," ")</f>
        <v>4135759.4599609375</v>
      </c>
      <c r="M1504" s="90">
        <f>IF(K1504/1048576 &gt;1,K1504/1048576," ")</f>
        <v>4038.827597618103</v>
      </c>
      <c r="N1504" s="91">
        <f>IF(K1504&gt;999999999,K1504/1073741824," ")</f>
        <v>3.9441675757989287</v>
      </c>
      <c r="O1504" s="194" t="s">
        <v>20325</v>
      </c>
      <c r="P1504" s="197" t="s">
        <v>20326</v>
      </c>
    </row>
    <row r="1505" spans="2:16" ht="20.100000000000001" customHeight="1" x14ac:dyDescent="0.3">
      <c r="B1505" s="101">
        <v>1495</v>
      </c>
      <c r="C1505" s="102" t="s">
        <v>35676</v>
      </c>
      <c r="D1505" s="159" t="s">
        <v>5437</v>
      </c>
      <c r="E1505" s="36" t="s">
        <v>11767</v>
      </c>
      <c r="F1505" s="104">
        <v>3.8</v>
      </c>
      <c r="G1505" s="101" t="s">
        <v>704</v>
      </c>
      <c r="H1505" s="101" t="s">
        <v>3782</v>
      </c>
      <c r="I1505" s="101">
        <v>2012</v>
      </c>
      <c r="J1505" s="101"/>
      <c r="K1505" s="90">
        <v>4530778857</v>
      </c>
      <c r="L1505" s="90">
        <f>IF(K1505/1024 &gt;1,K1505/1024," ")</f>
        <v>4424588.7275390625</v>
      </c>
      <c r="M1505" s="90">
        <f>IF(K1505/1048576 &gt;1,K1505/1048576," ")</f>
        <v>4320.8874292373657</v>
      </c>
      <c r="N1505" s="91">
        <f>IF(K1505&gt;999999999,K1505/1073741824," ")</f>
        <v>4.219616630114615</v>
      </c>
      <c r="O1505" s="194" t="s">
        <v>20327</v>
      </c>
      <c r="P1505" s="197" t="s">
        <v>20328</v>
      </c>
    </row>
    <row r="1506" spans="2:16" ht="20.100000000000001" customHeight="1" x14ac:dyDescent="0.3">
      <c r="B1506" s="101">
        <v>1496</v>
      </c>
      <c r="C1506" s="102" t="s">
        <v>35677</v>
      </c>
      <c r="D1506" s="159" t="s">
        <v>1771</v>
      </c>
      <c r="E1506" s="36" t="s">
        <v>11769</v>
      </c>
      <c r="F1506" s="104">
        <v>5.8</v>
      </c>
      <c r="G1506" s="101" t="s">
        <v>704</v>
      </c>
      <c r="H1506" s="101" t="s">
        <v>3737</v>
      </c>
      <c r="I1506" s="94">
        <v>1999</v>
      </c>
      <c r="J1506" s="94"/>
      <c r="K1506" s="108">
        <v>2942462054</v>
      </c>
      <c r="L1506" s="90">
        <f>IF(K1506/1024 &gt;1,K1506/1024," ")</f>
        <v>2873498.099609375</v>
      </c>
      <c r="M1506" s="90">
        <f>IF(K1506/1048576 &gt;1,K1506/1048576," ")</f>
        <v>2806.1504878997803</v>
      </c>
      <c r="N1506" s="91">
        <f>IF(K1506&gt;999999999,K1506/1073741824," ")</f>
        <v>2.7403813358396292</v>
      </c>
      <c r="O1506" s="194" t="s">
        <v>17673</v>
      </c>
      <c r="P1506" s="197" t="s">
        <v>20331</v>
      </c>
    </row>
    <row r="1507" spans="2:16" ht="20.100000000000001" customHeight="1" x14ac:dyDescent="0.3">
      <c r="B1507" s="101">
        <v>1497</v>
      </c>
      <c r="C1507" s="29" t="s">
        <v>8168</v>
      </c>
      <c r="D1507" s="177" t="s">
        <v>8083</v>
      </c>
      <c r="E1507" s="36" t="s">
        <v>11768</v>
      </c>
      <c r="F1507" s="81">
        <v>5.7</v>
      </c>
      <c r="G1507" s="13" t="s">
        <v>704</v>
      </c>
      <c r="H1507" s="13" t="s">
        <v>5878</v>
      </c>
      <c r="I1507" s="79">
        <v>2018</v>
      </c>
      <c r="J1507" s="79"/>
      <c r="K1507" s="73">
        <v>5062908832</v>
      </c>
      <c r="L1507" s="90">
        <f>IF(K1507/1024 &gt;1,K1507/1024," ")</f>
        <v>4944246.90625</v>
      </c>
      <c r="M1507" s="90">
        <f>IF(K1507/1048576 &gt;1,K1507/1048576," ")</f>
        <v>4828.3661193847656</v>
      </c>
      <c r="N1507" s="91">
        <f>IF(K1507&gt;999999999,K1507/1073741824," ")</f>
        <v>4.7152012884616852</v>
      </c>
      <c r="O1507" s="194" t="s">
        <v>20329</v>
      </c>
      <c r="P1507" s="197" t="s">
        <v>20330</v>
      </c>
    </row>
    <row r="1508" spans="2:16" ht="20.100000000000001" customHeight="1" x14ac:dyDescent="0.3">
      <c r="B1508" s="101">
        <v>1498</v>
      </c>
      <c r="C1508" s="111" t="s">
        <v>35678</v>
      </c>
      <c r="D1508" s="161" t="s">
        <v>6434</v>
      </c>
      <c r="E1508" s="36" t="s">
        <v>11770</v>
      </c>
      <c r="F1508" s="99">
        <v>5.5</v>
      </c>
      <c r="G1508" s="99" t="s">
        <v>704</v>
      </c>
      <c r="H1508" s="101" t="s">
        <v>5981</v>
      </c>
      <c r="I1508" s="101">
        <v>1992</v>
      </c>
      <c r="J1508" s="101"/>
      <c r="K1508" s="90">
        <v>2546153688</v>
      </c>
      <c r="L1508" s="90">
        <f>IF(K1508/1024 &gt;1,K1508/1024," ")</f>
        <v>2486478.2109375</v>
      </c>
      <c r="M1508" s="90">
        <f>IF(K1508/1048576 &gt;1,K1508/1048576," ")</f>
        <v>2428.2013778686523</v>
      </c>
      <c r="N1508" s="91">
        <f>IF(K1508&gt;999999999,K1508/1073741824," ")</f>
        <v>2.3712904080748558</v>
      </c>
      <c r="O1508" s="199" t="s">
        <v>18420</v>
      </c>
      <c r="P1508" s="197" t="s">
        <v>20332</v>
      </c>
    </row>
    <row r="1509" spans="2:16" ht="20.100000000000001" customHeight="1" x14ac:dyDescent="0.3">
      <c r="B1509" s="101">
        <v>1499</v>
      </c>
      <c r="C1509" s="20" t="s">
        <v>35679</v>
      </c>
      <c r="D1509" s="157" t="s">
        <v>8723</v>
      </c>
      <c r="E1509" s="36" t="s">
        <v>11771</v>
      </c>
      <c r="F1509" s="81">
        <v>6</v>
      </c>
      <c r="G1509" s="13"/>
      <c r="H1509" s="13" t="s">
        <v>4372</v>
      </c>
      <c r="I1509" s="79">
        <v>2018</v>
      </c>
      <c r="J1509" s="79"/>
      <c r="K1509" s="73">
        <v>4529410048</v>
      </c>
      <c r="L1509" s="90">
        <f>IF(K1509/1024 &gt;1,K1509/1024," ")</f>
        <v>4423252</v>
      </c>
      <c r="M1509" s="90">
        <f>IF(K1509/1048576 &gt;1,K1509/1048576," ")</f>
        <v>4319.58203125</v>
      </c>
      <c r="N1509" s="91">
        <f>IF(K1509&gt;999999999,K1509/1073741824," ")</f>
        <v>4.2183418273925781</v>
      </c>
      <c r="O1509" s="194" t="s">
        <v>18163</v>
      </c>
      <c r="P1509" s="197" t="s">
        <v>20333</v>
      </c>
    </row>
    <row r="1510" spans="2:16" ht="20.100000000000001" customHeight="1" x14ac:dyDescent="0.3">
      <c r="B1510" s="101">
        <v>1500</v>
      </c>
      <c r="C1510" s="102" t="s">
        <v>35680</v>
      </c>
      <c r="D1510" s="159" t="s">
        <v>2006</v>
      </c>
      <c r="E1510" s="36" t="s">
        <v>11772</v>
      </c>
      <c r="F1510" s="104">
        <v>7.8</v>
      </c>
      <c r="G1510" s="99" t="s">
        <v>704</v>
      </c>
      <c r="H1510" s="105" t="s">
        <v>5892</v>
      </c>
      <c r="I1510" s="94">
        <v>1967</v>
      </c>
      <c r="J1510" s="120"/>
      <c r="K1510" s="90">
        <v>3454575039</v>
      </c>
      <c r="L1510" s="90">
        <f>IF(K1510/1024 &gt;1,K1510/1024," ")</f>
        <v>3373608.4365234375</v>
      </c>
      <c r="M1510" s="90">
        <f>IF(K1510/1048576 &gt;1,K1510/1048576," ")</f>
        <v>3294.5394887924194</v>
      </c>
      <c r="N1510" s="91">
        <f>IF(K1510&gt;999999999,K1510/1073741824," ")</f>
        <v>3.2173237195238471</v>
      </c>
      <c r="O1510" s="194" t="s">
        <v>17917</v>
      </c>
      <c r="P1510" s="197" t="s">
        <v>20334</v>
      </c>
    </row>
    <row r="1511" spans="2:16" ht="20.100000000000001" customHeight="1" x14ac:dyDescent="0.3">
      <c r="B1511" s="101">
        <v>1501</v>
      </c>
      <c r="C1511" s="109" t="s">
        <v>35681</v>
      </c>
      <c r="D1511" s="159" t="s">
        <v>2007</v>
      </c>
      <c r="E1511" s="36" t="s">
        <v>11775</v>
      </c>
      <c r="F1511" s="104">
        <v>8.6999999999999993</v>
      </c>
      <c r="G1511" s="94" t="s">
        <v>704</v>
      </c>
      <c r="H1511" s="94" t="s">
        <v>4104</v>
      </c>
      <c r="I1511" s="94">
        <v>1957</v>
      </c>
      <c r="J1511" s="94"/>
      <c r="K1511" s="108">
        <v>3829995023</v>
      </c>
      <c r="L1511" s="90">
        <f>IF(K1511/1024 &gt;1,K1511/1024," ")</f>
        <v>3740229.5146484375</v>
      </c>
      <c r="M1511" s="90">
        <f>IF(K1511/1048576 &gt;1,K1511/1048576," ")</f>
        <v>3652.5678853988647</v>
      </c>
      <c r="N1511" s="91">
        <f>IF(K1511&gt;999999999,K1511/1073741824," ")</f>
        <v>3.5669608255848289</v>
      </c>
      <c r="O1511" s="194" t="s">
        <v>20337</v>
      </c>
      <c r="P1511" s="197" t="s">
        <v>20338</v>
      </c>
    </row>
    <row r="1512" spans="2:16" ht="20.100000000000001" customHeight="1" x14ac:dyDescent="0.3">
      <c r="B1512" s="101">
        <v>1502</v>
      </c>
      <c r="C1512" s="20" t="s">
        <v>35683</v>
      </c>
      <c r="D1512" s="157" t="s">
        <v>8813</v>
      </c>
      <c r="E1512" s="36" t="s">
        <v>11778</v>
      </c>
      <c r="F1512" s="81">
        <v>6.4</v>
      </c>
      <c r="G1512" s="13" t="s">
        <v>704</v>
      </c>
      <c r="H1512" s="13" t="s">
        <v>3924</v>
      </c>
      <c r="I1512" s="79">
        <v>2019</v>
      </c>
      <c r="J1512" s="79"/>
      <c r="K1512" s="73">
        <v>6495084544</v>
      </c>
      <c r="L1512" s="90">
        <f>IF(K1512/1024 &gt;1,K1512/1024," ")</f>
        <v>6342856</v>
      </c>
      <c r="M1512" s="90">
        <f>IF(K1512/1048576 &gt;1,K1512/1048576," ")</f>
        <v>6194.1953125</v>
      </c>
      <c r="N1512" s="91">
        <f>IF(K1512&gt;999999999,K1512/1073741824," ")</f>
        <v>6.0490188598632813</v>
      </c>
      <c r="O1512" s="194" t="s">
        <v>20342</v>
      </c>
      <c r="P1512" s="197" t="s">
        <v>20343</v>
      </c>
    </row>
    <row r="1513" spans="2:16" ht="20.100000000000001" customHeight="1" x14ac:dyDescent="0.3">
      <c r="B1513" s="101">
        <v>1503</v>
      </c>
      <c r="C1513" s="102" t="s">
        <v>35684</v>
      </c>
      <c r="D1513" s="159" t="s">
        <v>5174</v>
      </c>
      <c r="E1513" s="36" t="s">
        <v>11779</v>
      </c>
      <c r="F1513" s="104">
        <v>4.7</v>
      </c>
      <c r="G1513" s="101" t="s">
        <v>704</v>
      </c>
      <c r="H1513" s="101" t="s">
        <v>3739</v>
      </c>
      <c r="I1513" s="101">
        <v>1965</v>
      </c>
      <c r="J1513" s="101"/>
      <c r="K1513" s="90">
        <v>3324383554</v>
      </c>
      <c r="L1513" s="90">
        <f>IF(K1513/1024 &gt;1,K1513/1024," ")</f>
        <v>3246468.314453125</v>
      </c>
      <c r="M1513" s="90">
        <f>IF(K1513/1048576 &gt;1,K1513/1048576," ")</f>
        <v>3170.3792133331299</v>
      </c>
      <c r="N1513" s="91">
        <f>IF(K1513&gt;999999999,K1513/1073741824," ")</f>
        <v>3.0960734505206347</v>
      </c>
      <c r="O1513" s="194" t="s">
        <v>20344</v>
      </c>
      <c r="P1513" s="197" t="s">
        <v>20345</v>
      </c>
    </row>
    <row r="1514" spans="2:16" ht="20.100000000000001" customHeight="1" x14ac:dyDescent="0.3">
      <c r="B1514" s="101">
        <v>1504</v>
      </c>
      <c r="C1514" s="109" t="s">
        <v>35685</v>
      </c>
      <c r="D1514" s="160" t="s">
        <v>404</v>
      </c>
      <c r="E1514" s="36" t="s">
        <v>11780</v>
      </c>
      <c r="F1514" s="104">
        <v>7.9</v>
      </c>
      <c r="G1514" s="99" t="s">
        <v>704</v>
      </c>
      <c r="H1514" s="101" t="s">
        <v>4081</v>
      </c>
      <c r="I1514" s="101">
        <v>1965</v>
      </c>
      <c r="J1514" s="101"/>
      <c r="K1514" s="90">
        <v>5942942449</v>
      </c>
      <c r="L1514" s="90">
        <f>IF(K1514/1024 &gt;1,K1514/1024," ")</f>
        <v>5803654.7353515625</v>
      </c>
      <c r="M1514" s="90">
        <f>IF(K1514/1048576 &gt;1,K1514/1048576," ")</f>
        <v>5667.6315774917603</v>
      </c>
      <c r="N1514" s="91">
        <f>IF(K1514&gt;999999999,K1514/1073741824," ")</f>
        <v>5.5347964623942971</v>
      </c>
      <c r="O1514" s="194" t="s">
        <v>30074</v>
      </c>
      <c r="P1514" s="197" t="s">
        <v>20346</v>
      </c>
    </row>
    <row r="1515" spans="2:16" ht="20.100000000000001" customHeight="1" x14ac:dyDescent="0.3">
      <c r="B1515" s="101">
        <v>1505</v>
      </c>
      <c r="C1515" s="109" t="s">
        <v>35686</v>
      </c>
      <c r="D1515" s="159" t="s">
        <v>4043</v>
      </c>
      <c r="E1515" s="36" t="s">
        <v>11781</v>
      </c>
      <c r="F1515" s="104">
        <v>6.1</v>
      </c>
      <c r="G1515" s="101" t="s">
        <v>704</v>
      </c>
      <c r="H1515" s="101" t="s">
        <v>3756</v>
      </c>
      <c r="I1515" s="101">
        <v>2010</v>
      </c>
      <c r="J1515" s="101"/>
      <c r="K1515" s="90">
        <v>3678161734</v>
      </c>
      <c r="L1515" s="90">
        <f>IF(K1515/1024 &gt;1,K1515/1024," ")</f>
        <v>3591954.818359375</v>
      </c>
      <c r="M1515" s="90">
        <f>IF(K1515/1048576 &gt;1,K1515/1048576," ")</f>
        <v>3507.7683773040771</v>
      </c>
      <c r="N1515" s="91">
        <f>IF(K1515&gt;999999999,K1515/1073741824," ")</f>
        <v>3.4255550559610128</v>
      </c>
      <c r="O1515" s="194" t="s">
        <v>20347</v>
      </c>
      <c r="P1515" s="197" t="s">
        <v>20348</v>
      </c>
    </row>
    <row r="1516" spans="2:16" ht="20.100000000000001" customHeight="1" x14ac:dyDescent="0.3">
      <c r="B1516" s="101">
        <v>1506</v>
      </c>
      <c r="C1516" s="109" t="s">
        <v>35687</v>
      </c>
      <c r="D1516" s="160" t="s">
        <v>1303</v>
      </c>
      <c r="E1516" s="36" t="s">
        <v>11782</v>
      </c>
      <c r="F1516" s="104">
        <v>6.5</v>
      </c>
      <c r="G1516" s="94" t="s">
        <v>704</v>
      </c>
      <c r="H1516" s="94" t="s">
        <v>3743</v>
      </c>
      <c r="I1516" s="101">
        <v>1999</v>
      </c>
      <c r="J1516" s="101"/>
      <c r="K1516" s="90">
        <v>2956868572</v>
      </c>
      <c r="L1516" s="90">
        <f>IF(K1516/1024 &gt;1,K1516/1024," ")</f>
        <v>2887566.96484375</v>
      </c>
      <c r="M1516" s="90">
        <f>IF(K1516/1048576 &gt;1,K1516/1048576," ")</f>
        <v>2819.8896141052246</v>
      </c>
      <c r="N1516" s="91">
        <f>IF(K1516&gt;999999999,K1516/1073741824," ")</f>
        <v>2.7537984512746334</v>
      </c>
      <c r="O1516" s="194" t="s">
        <v>20349</v>
      </c>
      <c r="P1516" s="197" t="s">
        <v>20350</v>
      </c>
    </row>
    <row r="1517" spans="2:16" ht="20.100000000000001" customHeight="1" x14ac:dyDescent="0.3">
      <c r="B1517" s="101">
        <v>1507</v>
      </c>
      <c r="C1517" s="20" t="s">
        <v>35688</v>
      </c>
      <c r="D1517" s="157" t="s">
        <v>8507</v>
      </c>
      <c r="E1517" s="36" t="s">
        <v>11783</v>
      </c>
      <c r="F1517" s="81">
        <v>6.8</v>
      </c>
      <c r="G1517" s="13"/>
      <c r="H1517" s="13" t="s">
        <v>4081</v>
      </c>
      <c r="I1517" s="79">
        <v>2018</v>
      </c>
      <c r="J1517" s="79"/>
      <c r="K1517" s="73">
        <v>4422483968</v>
      </c>
      <c r="L1517" s="90">
        <f>IF(K1517/1024 &gt;1,K1517/1024," ")</f>
        <v>4318832</v>
      </c>
      <c r="M1517" s="90">
        <f>IF(K1517/1048576 &gt;1,K1517/1048576," ")</f>
        <v>4217.609375</v>
      </c>
      <c r="N1517" s="91">
        <f>IF(K1517&gt;999999999,K1517/1073741824," ")</f>
        <v>4.1187591552734375</v>
      </c>
      <c r="O1517" s="194" t="s">
        <v>20351</v>
      </c>
      <c r="P1517" s="197" t="s">
        <v>20352</v>
      </c>
    </row>
    <row r="1518" spans="2:16" ht="20.100000000000001" customHeight="1" x14ac:dyDescent="0.3">
      <c r="B1518" s="101">
        <v>1508</v>
      </c>
      <c r="C1518" s="7" t="s">
        <v>35689</v>
      </c>
      <c r="D1518" s="159" t="s">
        <v>1398</v>
      </c>
      <c r="E1518" s="36" t="s">
        <v>11784</v>
      </c>
      <c r="F1518" s="104">
        <v>7.4</v>
      </c>
      <c r="G1518" s="13" t="s">
        <v>704</v>
      </c>
      <c r="H1518" s="13" t="s">
        <v>5878</v>
      </c>
      <c r="I1518" s="94">
        <v>2003</v>
      </c>
      <c r="J1518" s="94"/>
      <c r="K1518" s="73">
        <v>4157427712</v>
      </c>
      <c r="L1518" s="90">
        <f>IF(K1518/1024 &gt;1,K1518/1024," ")</f>
        <v>4059988</v>
      </c>
      <c r="M1518" s="90">
        <f>IF(K1518/1048576 &gt;1,K1518/1048576," ")</f>
        <v>3964.83203125</v>
      </c>
      <c r="N1518" s="91">
        <f>IF(K1518&gt;999999999,K1518/1073741824," ")</f>
        <v>3.8719062805175781</v>
      </c>
      <c r="O1518" s="194" t="s">
        <v>20353</v>
      </c>
      <c r="P1518" s="197" t="s">
        <v>20354</v>
      </c>
    </row>
    <row r="1519" spans="2:16" ht="20.100000000000001" customHeight="1" x14ac:dyDescent="0.3">
      <c r="B1519" s="101">
        <v>1509</v>
      </c>
      <c r="C1519" s="12" t="s">
        <v>35690</v>
      </c>
      <c r="D1519" s="159" t="s">
        <v>5175</v>
      </c>
      <c r="E1519" s="36" t="s">
        <v>11785</v>
      </c>
      <c r="F1519" s="104">
        <v>4.5</v>
      </c>
      <c r="G1519" s="101" t="s">
        <v>704</v>
      </c>
      <c r="H1519" s="101" t="s">
        <v>3740</v>
      </c>
      <c r="I1519" s="101">
        <v>1991</v>
      </c>
      <c r="J1519" s="101"/>
      <c r="K1519" s="90">
        <v>2856895564</v>
      </c>
      <c r="L1519" s="90">
        <f>IF(K1519/1024 &gt;1,K1519/1024," ")</f>
        <v>2789937.07421875</v>
      </c>
      <c r="M1519" s="90">
        <f>IF(K1519/1048576 &gt;1,K1519/1048576," ")</f>
        <v>2724.547924041748</v>
      </c>
      <c r="N1519" s="91">
        <f>IF(K1519&gt;999999999,K1519/1073741824," ")</f>
        <v>2.6606913320720196</v>
      </c>
      <c r="O1519" s="194" t="s">
        <v>20355</v>
      </c>
      <c r="P1519" s="197" t="s">
        <v>20356</v>
      </c>
    </row>
    <row r="1520" spans="2:16" ht="20.100000000000001" customHeight="1" x14ac:dyDescent="0.3">
      <c r="B1520" s="101">
        <v>1510</v>
      </c>
      <c r="C1520" s="112" t="s">
        <v>35691</v>
      </c>
      <c r="D1520" s="159" t="s">
        <v>3665</v>
      </c>
      <c r="E1520" s="36" t="s">
        <v>11786</v>
      </c>
      <c r="F1520" s="104">
        <v>5.8</v>
      </c>
      <c r="G1520" s="101" t="s">
        <v>704</v>
      </c>
      <c r="H1520" s="101" t="s">
        <v>3744</v>
      </c>
      <c r="I1520" s="101">
        <v>2013</v>
      </c>
      <c r="J1520" s="101"/>
      <c r="K1520" s="90">
        <v>5190263305</v>
      </c>
      <c r="L1520" s="90">
        <f>IF(K1520/1024 &gt;1,K1520/1024," ")</f>
        <v>5068616.5087890625</v>
      </c>
      <c r="M1520" s="90">
        <f>IF(K1520/1048576 &gt;1,K1520/1048576," ")</f>
        <v>4949.8208093643188</v>
      </c>
      <c r="N1520" s="91">
        <f>IF(K1520&gt;999999999,K1520/1073741824," ")</f>
        <v>4.8338093841448426</v>
      </c>
      <c r="O1520" s="194" t="s">
        <v>20357</v>
      </c>
      <c r="P1520" s="197" t="s">
        <v>20358</v>
      </c>
    </row>
    <row r="1521" spans="2:16" ht="20.100000000000001" customHeight="1" x14ac:dyDescent="0.3">
      <c r="B1521" s="101">
        <v>1511</v>
      </c>
      <c r="C1521" s="29" t="s">
        <v>35692</v>
      </c>
      <c r="D1521" s="182" t="s">
        <v>8667</v>
      </c>
      <c r="E1521" s="36" t="s">
        <v>11787</v>
      </c>
      <c r="F1521" s="86">
        <v>6.9</v>
      </c>
      <c r="G1521" s="13"/>
      <c r="H1521" s="13" t="s">
        <v>3740</v>
      </c>
      <c r="I1521" s="79">
        <v>2019</v>
      </c>
      <c r="J1521" s="79"/>
      <c r="K1521" s="73">
        <v>6017929216</v>
      </c>
      <c r="L1521" s="90">
        <f>IF(K1521/1024 &gt;1,K1521/1024," ")</f>
        <v>5876884</v>
      </c>
      <c r="M1521" s="90">
        <f>IF(K1521/1048576 &gt;1,K1521/1048576," ")</f>
        <v>5739.14453125</v>
      </c>
      <c r="N1521" s="91">
        <f>IF(K1521&gt;999999999,K1521/1073741824," ")</f>
        <v>5.6046333312988281</v>
      </c>
      <c r="O1521" s="194" t="s">
        <v>20359</v>
      </c>
      <c r="P1521" s="197" t="s">
        <v>20360</v>
      </c>
    </row>
    <row r="1522" spans="2:16" ht="20.100000000000001" customHeight="1" x14ac:dyDescent="0.3">
      <c r="B1522" s="101">
        <v>1512</v>
      </c>
      <c r="C1522" s="102" t="s">
        <v>35693</v>
      </c>
      <c r="D1522" s="159" t="s">
        <v>4609</v>
      </c>
      <c r="E1522" s="36" t="s">
        <v>11788</v>
      </c>
      <c r="F1522" s="104">
        <v>5.2</v>
      </c>
      <c r="G1522" s="101" t="s">
        <v>704</v>
      </c>
      <c r="H1522" s="101" t="s">
        <v>3777</v>
      </c>
      <c r="I1522" s="101">
        <v>2013</v>
      </c>
      <c r="J1522" s="101"/>
      <c r="K1522" s="90">
        <v>4594249860</v>
      </c>
      <c r="L1522" s="90">
        <f>IF(K1522/1024 &gt;1,K1522/1024," ")</f>
        <v>4486572.12890625</v>
      </c>
      <c r="M1522" s="90">
        <f>IF(K1522/1048576 &gt;1,K1522/1048576," ")</f>
        <v>4381.4180946350098</v>
      </c>
      <c r="N1522" s="91">
        <f>IF(K1522&gt;999999999,K1522/1073741824," ")</f>
        <v>4.2787286080420017</v>
      </c>
      <c r="O1522" s="194" t="s">
        <v>20361</v>
      </c>
      <c r="P1522" s="197" t="s">
        <v>20362</v>
      </c>
    </row>
    <row r="1523" spans="2:16" ht="20.100000000000001" customHeight="1" x14ac:dyDescent="0.3">
      <c r="B1523" s="101">
        <v>1513</v>
      </c>
      <c r="C1523" s="111" t="s">
        <v>35694</v>
      </c>
      <c r="D1523" s="168" t="s">
        <v>6964</v>
      </c>
      <c r="E1523" s="36" t="s">
        <v>11789</v>
      </c>
      <c r="F1523" s="99">
        <v>6.5</v>
      </c>
      <c r="G1523" s="99" t="s">
        <v>704</v>
      </c>
      <c r="H1523" s="105" t="s">
        <v>6249</v>
      </c>
      <c r="I1523" s="101">
        <v>1971</v>
      </c>
      <c r="J1523" s="101"/>
      <c r="K1523" s="90">
        <v>4044804070</v>
      </c>
      <c r="L1523" s="90">
        <f>IF(K1523/1024 &gt;1,K1523/1024," ")</f>
        <v>3950003.974609375</v>
      </c>
      <c r="M1523" s="90">
        <f>IF(K1523/1048576 &gt;1,K1523/1048576," ")</f>
        <v>3857.4257564544678</v>
      </c>
      <c r="N1523" s="91">
        <f>IF(K1523&gt;999999999,K1523/1073741824," ")</f>
        <v>3.7670173402875662</v>
      </c>
      <c r="O1523" s="194" t="s">
        <v>20363</v>
      </c>
      <c r="P1523" s="197" t="s">
        <v>20364</v>
      </c>
    </row>
    <row r="1524" spans="2:16" ht="20.100000000000001" customHeight="1" x14ac:dyDescent="0.3">
      <c r="B1524" s="101">
        <v>1514</v>
      </c>
      <c r="C1524" s="109" t="s">
        <v>35695</v>
      </c>
      <c r="D1524" s="160" t="s">
        <v>2759</v>
      </c>
      <c r="E1524" s="36" t="s">
        <v>11790</v>
      </c>
      <c r="F1524" s="104">
        <v>5.4</v>
      </c>
      <c r="G1524" s="13" t="s">
        <v>704</v>
      </c>
      <c r="H1524" s="13" t="s">
        <v>3744</v>
      </c>
      <c r="I1524" s="101">
        <v>2005</v>
      </c>
      <c r="J1524" s="101"/>
      <c r="K1524" s="73">
        <v>2303270912</v>
      </c>
      <c r="L1524" s="90">
        <f>IF(K1524/1024 &gt;1,K1524/1024," ")</f>
        <v>2249288</v>
      </c>
      <c r="M1524" s="90">
        <f>IF(K1524/1048576 &gt;1,K1524/1048576," ")</f>
        <v>2196.5703125</v>
      </c>
      <c r="N1524" s="91">
        <f>IF(K1524&gt;999999999,K1524/1073741824," ")</f>
        <v>2.1450881958007813</v>
      </c>
      <c r="O1524" s="194" t="s">
        <v>19692</v>
      </c>
      <c r="P1524" s="197" t="s">
        <v>20365</v>
      </c>
    </row>
    <row r="1525" spans="2:16" ht="20.100000000000001" customHeight="1" x14ac:dyDescent="0.3">
      <c r="B1525" s="101">
        <v>1515</v>
      </c>
      <c r="C1525" s="102" t="s">
        <v>35696</v>
      </c>
      <c r="D1525" s="159" t="s">
        <v>3890</v>
      </c>
      <c r="E1525" s="36" t="s">
        <v>11791</v>
      </c>
      <c r="F1525" s="104">
        <v>5.8</v>
      </c>
      <c r="G1525" s="101" t="s">
        <v>704</v>
      </c>
      <c r="H1525" s="101" t="s">
        <v>3744</v>
      </c>
      <c r="I1525" s="101">
        <v>2013</v>
      </c>
      <c r="J1525" s="101"/>
      <c r="K1525" s="90">
        <v>3785884145</v>
      </c>
      <c r="L1525" s="90">
        <f>IF(K1525/1024 &gt;1,K1525/1024," ")</f>
        <v>3697152.4853515625</v>
      </c>
      <c r="M1525" s="90">
        <f>IF(K1525/1048576 &gt;1,K1525/1048576," ")</f>
        <v>3610.5004739761353</v>
      </c>
      <c r="N1525" s="91">
        <f>IF(K1525&gt;999999999,K1525/1073741824," ")</f>
        <v>3.5258793691173196</v>
      </c>
      <c r="O1525" s="194" t="s">
        <v>20366</v>
      </c>
      <c r="P1525" s="197" t="s">
        <v>20367</v>
      </c>
    </row>
    <row r="1526" spans="2:16" ht="20.100000000000001" customHeight="1" x14ac:dyDescent="0.3">
      <c r="B1526" s="101">
        <v>1516</v>
      </c>
      <c r="C1526" s="112" t="s">
        <v>35697</v>
      </c>
      <c r="D1526" s="161" t="s">
        <v>7151</v>
      </c>
      <c r="E1526" s="36" t="s">
        <v>11792</v>
      </c>
      <c r="F1526" s="99">
        <v>4.5</v>
      </c>
      <c r="G1526" s="99" t="s">
        <v>704</v>
      </c>
      <c r="H1526" s="105" t="s">
        <v>5892</v>
      </c>
      <c r="I1526" s="101">
        <v>2015</v>
      </c>
      <c r="J1526" s="101"/>
      <c r="K1526" s="90">
        <v>4653809382</v>
      </c>
      <c r="L1526" s="90">
        <f>IF(K1526/1024 &gt;1,K1526/1024," ")</f>
        <v>4544735.724609375</v>
      </c>
      <c r="M1526" s="90">
        <f>IF(K1526/1048576 &gt;1,K1526/1048576," ")</f>
        <v>4438.2184810638428</v>
      </c>
      <c r="N1526" s="91">
        <f>IF(K1526&gt;999999999,K1526/1073741824," ")</f>
        <v>4.334197735413909</v>
      </c>
      <c r="O1526" s="194" t="s">
        <v>18313</v>
      </c>
      <c r="P1526" s="197" t="s">
        <v>31065</v>
      </c>
    </row>
    <row r="1527" spans="2:16" ht="20.100000000000001" customHeight="1" x14ac:dyDescent="0.3">
      <c r="B1527" s="101">
        <v>1517</v>
      </c>
      <c r="C1527" s="47" t="s">
        <v>35698</v>
      </c>
      <c r="D1527" s="157" t="s">
        <v>8687</v>
      </c>
      <c r="E1527" s="36" t="s">
        <v>11793</v>
      </c>
      <c r="F1527" s="81">
        <v>5.7</v>
      </c>
      <c r="G1527" s="13"/>
      <c r="H1527" s="13" t="s">
        <v>3787</v>
      </c>
      <c r="I1527" s="79">
        <v>2018</v>
      </c>
      <c r="J1527" s="79"/>
      <c r="K1527" s="73">
        <v>4798189568</v>
      </c>
      <c r="L1527" s="90">
        <f>IF(K1527/1024 &gt;1,K1527/1024," ")</f>
        <v>4685732</v>
      </c>
      <c r="M1527" s="90">
        <f>IF(K1527/1048576 &gt;1,K1527/1048576," ")</f>
        <v>4575.91015625</v>
      </c>
      <c r="N1527" s="91">
        <f>IF(K1527&gt;999999999,K1527/1073741824," ")</f>
        <v>4.4686622619628906</v>
      </c>
      <c r="O1527" s="194" t="s">
        <v>17532</v>
      </c>
      <c r="P1527" s="197" t="s">
        <v>20368</v>
      </c>
    </row>
    <row r="1528" spans="2:16" ht="20.100000000000001" customHeight="1" x14ac:dyDescent="0.3">
      <c r="B1528" s="101">
        <v>1518</v>
      </c>
      <c r="C1528" s="7" t="s">
        <v>42572</v>
      </c>
      <c r="D1528" s="159" t="s">
        <v>5632</v>
      </c>
      <c r="E1528" s="36" t="s">
        <v>11794</v>
      </c>
      <c r="F1528" s="104">
        <v>5.7</v>
      </c>
      <c r="G1528" s="101" t="s">
        <v>704</v>
      </c>
      <c r="H1528" s="101" t="s">
        <v>5340</v>
      </c>
      <c r="I1528" s="101">
        <v>1985</v>
      </c>
      <c r="J1528" s="101"/>
      <c r="K1528" s="90">
        <v>2954841268</v>
      </c>
      <c r="L1528" s="90">
        <f>IF(K1528/1024 &gt;1,K1528/1024," ")</f>
        <v>2885587.17578125</v>
      </c>
      <c r="M1528" s="90">
        <f>IF(K1528/1048576 &gt;1,K1528/1048576," ")</f>
        <v>2817.956226348877</v>
      </c>
      <c r="N1528" s="91">
        <f>IF(K1528&gt;999999999,K1528/1073741824," ")</f>
        <v>2.7519103772938251</v>
      </c>
      <c r="O1528" s="194" t="s">
        <v>20369</v>
      </c>
      <c r="P1528" s="197" t="s">
        <v>20370</v>
      </c>
    </row>
    <row r="1529" spans="2:16" ht="20.100000000000001" customHeight="1" x14ac:dyDescent="0.3">
      <c r="B1529" s="101">
        <v>1519</v>
      </c>
      <c r="C1529" s="20" t="s">
        <v>35699</v>
      </c>
      <c r="D1529" s="177" t="s">
        <v>9048</v>
      </c>
      <c r="E1529" s="36" t="s">
        <v>11795</v>
      </c>
      <c r="F1529" s="81">
        <v>5.8</v>
      </c>
      <c r="G1529" s="13" t="s">
        <v>704</v>
      </c>
      <c r="H1529" s="13" t="s">
        <v>3782</v>
      </c>
      <c r="I1529" s="79">
        <v>2019</v>
      </c>
      <c r="J1529" s="79"/>
      <c r="K1529" s="73">
        <v>5330493440</v>
      </c>
      <c r="L1529" s="90">
        <f>IF(K1529/1024 &gt;1,K1529/1024," ")</f>
        <v>5205560</v>
      </c>
      <c r="M1529" s="90">
        <f>IF(K1529/1048576 &gt;1,K1529/1048576," ")</f>
        <v>5083.5546875</v>
      </c>
      <c r="N1529" s="91">
        <f>IF(K1529&gt;999999999,K1529/1073741824," ")</f>
        <v>4.9644088745117188</v>
      </c>
      <c r="O1529" s="194" t="s">
        <v>20371</v>
      </c>
      <c r="P1529" s="197" t="s">
        <v>20372</v>
      </c>
    </row>
    <row r="1530" spans="2:16" ht="20.100000000000001" customHeight="1" x14ac:dyDescent="0.3">
      <c r="B1530" s="101">
        <v>1520</v>
      </c>
      <c r="C1530" s="12" t="s">
        <v>35486</v>
      </c>
      <c r="D1530" s="160" t="s">
        <v>2008</v>
      </c>
      <c r="E1530" s="36" t="s">
        <v>11796</v>
      </c>
      <c r="F1530" s="104">
        <v>5.8</v>
      </c>
      <c r="G1530" s="94"/>
      <c r="H1530" s="94" t="s">
        <v>3795</v>
      </c>
      <c r="I1530" s="101">
        <v>2000</v>
      </c>
      <c r="J1530" s="101"/>
      <c r="K1530" s="90">
        <v>1470226432</v>
      </c>
      <c r="L1530" s="90">
        <f>IF(K1530/1024 &gt;1,K1530/1024," ")</f>
        <v>1435768</v>
      </c>
      <c r="M1530" s="90">
        <f>IF(K1530/1048576 &gt;1,K1530/1048576," ")</f>
        <v>1402.1171875</v>
      </c>
      <c r="N1530" s="91">
        <f>IF(K1530&gt;999999999,K1530/1073741824," ")</f>
        <v>1.3692550659179688</v>
      </c>
      <c r="O1530" s="194" t="s">
        <v>20373</v>
      </c>
      <c r="P1530" s="197" t="s">
        <v>20374</v>
      </c>
    </row>
    <row r="1531" spans="2:16" ht="20.100000000000001" customHeight="1" x14ac:dyDescent="0.3">
      <c r="B1531" s="101">
        <v>1521</v>
      </c>
      <c r="C1531" s="20" t="s">
        <v>35700</v>
      </c>
      <c r="D1531" s="157" t="s">
        <v>8391</v>
      </c>
      <c r="E1531" s="36" t="s">
        <v>11797</v>
      </c>
      <c r="F1531" s="81">
        <v>6.2</v>
      </c>
      <c r="G1531" s="13" t="s">
        <v>704</v>
      </c>
      <c r="H1531" s="13" t="s">
        <v>4081</v>
      </c>
      <c r="I1531" s="9">
        <v>2009</v>
      </c>
      <c r="J1531" s="79"/>
      <c r="K1531" s="73">
        <v>6003728384</v>
      </c>
      <c r="L1531" s="90">
        <f>IF(K1531/1024 &gt;1,K1531/1024," ")</f>
        <v>5863016</v>
      </c>
      <c r="M1531" s="90">
        <f>IF(K1531/1048576 &gt;1,K1531/1048576," ")</f>
        <v>5725.6015625</v>
      </c>
      <c r="N1531" s="91">
        <f>IF(K1531&gt;999999999,K1531/1073741824," ")</f>
        <v>5.5914077758789063</v>
      </c>
      <c r="O1531" s="194" t="s">
        <v>20375</v>
      </c>
      <c r="P1531" s="197" t="s">
        <v>20376</v>
      </c>
    </row>
    <row r="1532" spans="2:16" ht="20.100000000000001" customHeight="1" x14ac:dyDescent="0.3">
      <c r="B1532" s="101">
        <v>1522</v>
      </c>
      <c r="C1532" s="109" t="s">
        <v>35701</v>
      </c>
      <c r="D1532" s="160" t="s">
        <v>1051</v>
      </c>
      <c r="E1532" s="36" t="s">
        <v>11798</v>
      </c>
      <c r="F1532" s="104">
        <v>7.4</v>
      </c>
      <c r="G1532" s="101" t="s">
        <v>704</v>
      </c>
      <c r="H1532" s="101" t="s">
        <v>3743</v>
      </c>
      <c r="I1532" s="101">
        <v>1997</v>
      </c>
      <c r="J1532" s="101"/>
      <c r="K1532" s="90">
        <v>3983279976</v>
      </c>
      <c r="L1532" s="90">
        <f>IF(K1532/1024 &gt;1,K1532/1024," ")</f>
        <v>3889921.8515625</v>
      </c>
      <c r="M1532" s="90">
        <f>IF(K1532/1048576 &gt;1,K1532/1048576," ")</f>
        <v>3798.7518081665039</v>
      </c>
      <c r="N1532" s="91">
        <f>IF(K1532&gt;999999999,K1532/1073741824," ")</f>
        <v>3.7097185626626015</v>
      </c>
      <c r="O1532" s="194" t="s">
        <v>20377</v>
      </c>
      <c r="P1532" s="197" t="s">
        <v>20378</v>
      </c>
    </row>
    <row r="1533" spans="2:16" ht="20.100000000000001" customHeight="1" x14ac:dyDescent="0.3">
      <c r="B1533" s="101">
        <v>1523</v>
      </c>
      <c r="C1533" s="102" t="s">
        <v>35702</v>
      </c>
      <c r="D1533" s="159" t="s">
        <v>245</v>
      </c>
      <c r="E1533" s="36" t="s">
        <v>11799</v>
      </c>
      <c r="F1533" s="104">
        <v>7.5</v>
      </c>
      <c r="G1533" s="94" t="s">
        <v>704</v>
      </c>
      <c r="H1533" s="94" t="s">
        <v>3739</v>
      </c>
      <c r="I1533" s="94">
        <v>2001</v>
      </c>
      <c r="J1533" s="94"/>
      <c r="K1533" s="108">
        <v>3949260334</v>
      </c>
      <c r="L1533" s="90">
        <f>IF(K1533/1024 &gt;1,K1533/1024," ")</f>
        <v>3856699.544921875</v>
      </c>
      <c r="M1533" s="90">
        <f>IF(K1533/1048576 &gt;1,K1533/1048576," ")</f>
        <v>3766.3081493377686</v>
      </c>
      <c r="N1533" s="91">
        <f>IF(K1533&gt;999999999,K1533/1073741824," ")</f>
        <v>3.6780353020876646</v>
      </c>
      <c r="O1533" s="194" t="s">
        <v>20379</v>
      </c>
      <c r="P1533" s="197" t="s">
        <v>20380</v>
      </c>
    </row>
    <row r="1534" spans="2:16" ht="20.100000000000001" customHeight="1" x14ac:dyDescent="0.3">
      <c r="B1534" s="101">
        <v>1524</v>
      </c>
      <c r="C1534" s="84" t="s">
        <v>35703</v>
      </c>
      <c r="D1534" s="167" t="s">
        <v>7753</v>
      </c>
      <c r="E1534" s="36" t="s">
        <v>11800</v>
      </c>
      <c r="F1534" s="81">
        <v>6.8</v>
      </c>
      <c r="G1534" s="81"/>
      <c r="H1534" s="82" t="s">
        <v>5878</v>
      </c>
      <c r="I1534" s="79">
        <v>2016</v>
      </c>
      <c r="J1534" s="79"/>
      <c r="K1534" s="73">
        <v>5024799660</v>
      </c>
      <c r="L1534" s="90">
        <f>IF(K1534/1024 &gt;1,K1534/1024," ")</f>
        <v>4907030.91796875</v>
      </c>
      <c r="M1534" s="90">
        <f>IF(K1534/1048576 &gt;1,K1534/1048576," ")</f>
        <v>4792.0223808288574</v>
      </c>
      <c r="N1534" s="91">
        <f>IF(K1534&gt;999999999,K1534/1073741824," ")</f>
        <v>4.6797093562781811</v>
      </c>
      <c r="O1534" s="194" t="s">
        <v>20381</v>
      </c>
      <c r="P1534" s="197" t="s">
        <v>20382</v>
      </c>
    </row>
    <row r="1535" spans="2:16" ht="20.100000000000001" customHeight="1" x14ac:dyDescent="0.3">
      <c r="B1535" s="101">
        <v>1525</v>
      </c>
      <c r="C1535" s="109" t="s">
        <v>35704</v>
      </c>
      <c r="D1535" s="160" t="s">
        <v>842</v>
      </c>
      <c r="E1535" s="36" t="s">
        <v>11801</v>
      </c>
      <c r="F1535" s="104">
        <v>4.2</v>
      </c>
      <c r="G1535" s="94" t="s">
        <v>704</v>
      </c>
      <c r="H1535" s="94" t="s">
        <v>3739</v>
      </c>
      <c r="I1535" s="101">
        <v>2005</v>
      </c>
      <c r="J1535" s="101"/>
      <c r="K1535" s="90">
        <v>3472302827</v>
      </c>
      <c r="L1535" s="90">
        <f>IF(K1535/1024 &gt;1,K1535/1024," ")</f>
        <v>3390920.7294921875</v>
      </c>
      <c r="M1535" s="90">
        <f>IF(K1535/1048576 &gt;1,K1535/1048576," ")</f>
        <v>3311.4460248947144</v>
      </c>
      <c r="N1535" s="91">
        <f>IF(K1535&gt;999999999,K1535/1073741824," ")</f>
        <v>3.2338340086862445</v>
      </c>
      <c r="O1535" s="194" t="s">
        <v>20383</v>
      </c>
      <c r="P1535" s="197" t="s">
        <v>20384</v>
      </c>
    </row>
    <row r="1536" spans="2:16" ht="20.100000000000001" customHeight="1" x14ac:dyDescent="0.3">
      <c r="B1536" s="101">
        <v>1526</v>
      </c>
      <c r="C1536" s="12" t="s">
        <v>35487</v>
      </c>
      <c r="D1536" s="160" t="s">
        <v>2009</v>
      </c>
      <c r="E1536" s="36" t="s">
        <v>11802</v>
      </c>
      <c r="F1536" s="104">
        <v>4.5999999999999996</v>
      </c>
      <c r="G1536" s="94"/>
      <c r="H1536" s="94" t="s">
        <v>3738</v>
      </c>
      <c r="I1536" s="101">
        <v>2008</v>
      </c>
      <c r="J1536" s="101"/>
      <c r="K1536" s="90">
        <v>2065551360</v>
      </c>
      <c r="L1536" s="90">
        <f>IF(K1536/1024 &gt;1,K1536/1024," ")</f>
        <v>2017140</v>
      </c>
      <c r="M1536" s="90">
        <f>IF(K1536/1048576 &gt;1,K1536/1048576," ")</f>
        <v>1969.86328125</v>
      </c>
      <c r="N1536" s="91">
        <f>IF(K1536&gt;999999999,K1536/1073741824," ")</f>
        <v>1.9236946105957031</v>
      </c>
      <c r="O1536" s="194" t="s">
        <v>20385</v>
      </c>
      <c r="P1536" s="197" t="s">
        <v>31066</v>
      </c>
    </row>
    <row r="1537" spans="2:16" ht="20.100000000000001" customHeight="1" x14ac:dyDescent="0.3">
      <c r="B1537" s="101">
        <v>1527</v>
      </c>
      <c r="C1537" s="112" t="s">
        <v>35705</v>
      </c>
      <c r="D1537" s="168" t="s">
        <v>6498</v>
      </c>
      <c r="E1537" s="36" t="s">
        <v>11803</v>
      </c>
      <c r="F1537" s="99">
        <v>6.2</v>
      </c>
      <c r="G1537" s="99" t="s">
        <v>704</v>
      </c>
      <c r="H1537" s="101" t="s">
        <v>3736</v>
      </c>
      <c r="I1537" s="101">
        <v>2015</v>
      </c>
      <c r="J1537" s="101"/>
      <c r="K1537" s="90">
        <v>4065817939</v>
      </c>
      <c r="L1537" s="90">
        <f>IF(K1537/1024 &gt;1,K1537/1024," ")</f>
        <v>3970525.3310546875</v>
      </c>
      <c r="M1537" s="90">
        <f>IF(K1537/1048576 &gt;1,K1537/1048576," ")</f>
        <v>3877.4661436080933</v>
      </c>
      <c r="N1537" s="91">
        <f>IF(K1537&gt;999999999,K1537/1073741824," ")</f>
        <v>3.7865880308672786</v>
      </c>
      <c r="O1537" s="194" t="s">
        <v>20386</v>
      </c>
      <c r="P1537" s="197" t="s">
        <v>20387</v>
      </c>
    </row>
    <row r="1538" spans="2:16" ht="20.100000000000001" customHeight="1" x14ac:dyDescent="0.3">
      <c r="B1538" s="101">
        <v>1528</v>
      </c>
      <c r="C1538" s="20" t="s">
        <v>42573</v>
      </c>
      <c r="D1538" s="157" t="s">
        <v>7766</v>
      </c>
      <c r="E1538" s="36" t="s">
        <v>35488</v>
      </c>
      <c r="F1538" s="81">
        <v>5.2</v>
      </c>
      <c r="G1538" s="81" t="s">
        <v>704</v>
      </c>
      <c r="H1538" s="82" t="s">
        <v>5878</v>
      </c>
      <c r="I1538" s="79">
        <v>2016</v>
      </c>
      <c r="J1538" s="79"/>
      <c r="K1538" s="73">
        <v>3945436582</v>
      </c>
      <c r="L1538" s="90">
        <f>IF(K1538/1024 &gt;1,K1538/1024," ")</f>
        <v>3852965.412109375</v>
      </c>
      <c r="M1538" s="90">
        <f>IF(K1538/1048576 &gt;1,K1538/1048576," ")</f>
        <v>3762.6615352630615</v>
      </c>
      <c r="N1538" s="91">
        <f>IF(K1538&gt;999999999,K1538/1073741824," ")</f>
        <v>3.6744741555303335</v>
      </c>
      <c r="O1538" s="194" t="s">
        <v>19724</v>
      </c>
      <c r="P1538" s="197" t="s">
        <v>20388</v>
      </c>
    </row>
    <row r="1539" spans="2:16" ht="20.100000000000001" customHeight="1" x14ac:dyDescent="0.3">
      <c r="B1539" s="101">
        <v>1529</v>
      </c>
      <c r="C1539" s="109" t="s">
        <v>35706</v>
      </c>
      <c r="D1539" s="161" t="s">
        <v>6888</v>
      </c>
      <c r="E1539" s="36" t="s">
        <v>11804</v>
      </c>
      <c r="F1539" s="99">
        <v>6.3</v>
      </c>
      <c r="G1539" s="99" t="s">
        <v>704</v>
      </c>
      <c r="H1539" s="105" t="s">
        <v>4081</v>
      </c>
      <c r="I1539" s="101">
        <v>2016</v>
      </c>
      <c r="J1539" s="101"/>
      <c r="K1539" s="90">
        <v>5290601963</v>
      </c>
      <c r="L1539" s="90">
        <f>IF(K1539/1024 &gt;1,K1539/1024," ")</f>
        <v>5166603.4794921875</v>
      </c>
      <c r="M1539" s="90">
        <f>IF(K1539/1048576 &gt;1,K1539/1048576," ")</f>
        <v>5045.5112104415894</v>
      </c>
      <c r="N1539" s="91">
        <f>IF(K1539&gt;999999999,K1539/1073741824," ")</f>
        <v>4.9272570414468646</v>
      </c>
      <c r="O1539" s="194" t="s">
        <v>20389</v>
      </c>
      <c r="P1539" s="197" t="s">
        <v>20390</v>
      </c>
    </row>
    <row r="1540" spans="2:16" ht="20.100000000000001" customHeight="1" x14ac:dyDescent="0.3">
      <c r="B1540" s="101">
        <v>1530</v>
      </c>
      <c r="C1540" s="109" t="s">
        <v>35707</v>
      </c>
      <c r="D1540" s="159" t="s">
        <v>5035</v>
      </c>
      <c r="E1540" s="36" t="s">
        <v>11805</v>
      </c>
      <c r="F1540" s="104">
        <v>7.4</v>
      </c>
      <c r="G1540" s="101" t="s">
        <v>704</v>
      </c>
      <c r="H1540" s="101" t="s">
        <v>5871</v>
      </c>
      <c r="I1540" s="101">
        <v>1961</v>
      </c>
      <c r="J1540" s="101"/>
      <c r="K1540" s="90">
        <v>2911732219</v>
      </c>
      <c r="L1540" s="90">
        <f>IF(K1540/1024 &gt;1,K1540/1024," ")</f>
        <v>2843488.4951171875</v>
      </c>
      <c r="M1540" s="90">
        <f>IF(K1540/1048576 &gt;1,K1540/1048576," ")</f>
        <v>2776.8442335128784</v>
      </c>
      <c r="N1540" s="91">
        <f>IF(K1540&gt;999999999,K1540/1073741824," ")</f>
        <v>2.7117619467899203</v>
      </c>
      <c r="O1540" s="194" t="s">
        <v>20391</v>
      </c>
      <c r="P1540" s="197" t="s">
        <v>20392</v>
      </c>
    </row>
    <row r="1541" spans="2:16" ht="20.100000000000001" customHeight="1" x14ac:dyDescent="0.3">
      <c r="B1541" s="101">
        <v>1531</v>
      </c>
      <c r="C1541" s="109" t="s">
        <v>35708</v>
      </c>
      <c r="D1541" s="160" t="s">
        <v>3354</v>
      </c>
      <c r="E1541" s="36" t="s">
        <v>11810</v>
      </c>
      <c r="F1541" s="104">
        <v>5.0999999999999996</v>
      </c>
      <c r="G1541" s="101" t="s">
        <v>704</v>
      </c>
      <c r="H1541" s="101" t="s">
        <v>3756</v>
      </c>
      <c r="I1541" s="101">
        <v>2011</v>
      </c>
      <c r="J1541" s="101"/>
      <c r="K1541" s="90">
        <v>3782759951</v>
      </c>
      <c r="L1541" s="90">
        <f>IF(K1541/1024 &gt;1,K1541/1024," ")</f>
        <v>3694101.5146484375</v>
      </c>
      <c r="M1541" s="90">
        <f>IF(K1541/1048576 &gt;1,K1541/1048576," ")</f>
        <v>3607.5210103988647</v>
      </c>
      <c r="N1541" s="91">
        <f>IF(K1541&gt;999999999,K1541/1073741824," ")</f>
        <v>3.5229697367176414</v>
      </c>
      <c r="O1541" s="194" t="s">
        <v>20399</v>
      </c>
      <c r="P1541" s="197" t="s">
        <v>20400</v>
      </c>
    </row>
    <row r="1542" spans="2:16" ht="20.100000000000001" customHeight="1" x14ac:dyDescent="0.3">
      <c r="B1542" s="101">
        <v>1532</v>
      </c>
      <c r="C1542" s="102" t="s">
        <v>35709</v>
      </c>
      <c r="D1542" s="160" t="s">
        <v>5330</v>
      </c>
      <c r="E1542" s="36" t="s">
        <v>11811</v>
      </c>
      <c r="F1542" s="104">
        <v>6.8</v>
      </c>
      <c r="G1542" s="101"/>
      <c r="H1542" s="101" t="s">
        <v>3756</v>
      </c>
      <c r="I1542" s="101">
        <v>2014</v>
      </c>
      <c r="J1542" s="101"/>
      <c r="K1542" s="90">
        <v>3849970080</v>
      </c>
      <c r="L1542" s="90">
        <f>IF(K1542/1024 &gt;1,K1542/1024," ")</f>
        <v>3759736.40625</v>
      </c>
      <c r="M1542" s="90">
        <f>IF(K1542/1048576 &gt;1,K1542/1048576," ")</f>
        <v>3671.6175842285156</v>
      </c>
      <c r="N1542" s="91">
        <f>IF(K1542&gt;999999999,K1542/1073741824," ")</f>
        <v>3.5855640470981598</v>
      </c>
      <c r="O1542" s="194" t="s">
        <v>20401</v>
      </c>
      <c r="P1542" s="197" t="s">
        <v>20402</v>
      </c>
    </row>
    <row r="1543" spans="2:16" ht="20.100000000000001" customHeight="1" x14ac:dyDescent="0.3">
      <c r="B1543" s="101">
        <v>1533</v>
      </c>
      <c r="C1543" s="109" t="s">
        <v>35710</v>
      </c>
      <c r="D1543" s="163" t="s">
        <v>6033</v>
      </c>
      <c r="E1543" s="36" t="s">
        <v>11812</v>
      </c>
      <c r="F1543" s="99">
        <v>6.2</v>
      </c>
      <c r="G1543" s="101" t="s">
        <v>704</v>
      </c>
      <c r="H1543" s="101" t="s">
        <v>5910</v>
      </c>
      <c r="I1543" s="101">
        <v>1943</v>
      </c>
      <c r="J1543" s="116"/>
      <c r="K1543" s="90">
        <v>3888504028</v>
      </c>
      <c r="L1543" s="90">
        <f>IF(K1543/1024 &gt;1,K1543/1024," ")</f>
        <v>3797367.21484375</v>
      </c>
      <c r="M1543" s="90">
        <f>IF(K1543/1048576 &gt;1,K1543/1048576," ")</f>
        <v>3708.3664207458496</v>
      </c>
      <c r="N1543" s="91">
        <f>IF(K1543&gt;999999999,K1543/1073741824," ")</f>
        <v>3.6214515827596188</v>
      </c>
      <c r="O1543" s="194" t="s">
        <v>20403</v>
      </c>
      <c r="P1543" s="197" t="s">
        <v>20404</v>
      </c>
    </row>
    <row r="1544" spans="2:16" ht="20.100000000000001" customHeight="1" x14ac:dyDescent="0.3">
      <c r="B1544" s="101">
        <v>1534</v>
      </c>
      <c r="C1544" s="111" t="s">
        <v>35711</v>
      </c>
      <c r="D1544" s="168" t="s">
        <v>6654</v>
      </c>
      <c r="E1544" s="36" t="s">
        <v>11813</v>
      </c>
      <c r="F1544" s="99">
        <v>7.5</v>
      </c>
      <c r="G1544" s="99" t="s">
        <v>704</v>
      </c>
      <c r="H1544" s="101" t="s">
        <v>5878</v>
      </c>
      <c r="I1544" s="101">
        <v>1967</v>
      </c>
      <c r="J1544" s="115"/>
      <c r="K1544" s="90">
        <v>3095796876</v>
      </c>
      <c r="L1544" s="90">
        <f>IF(K1544/1024 &gt;1,K1544/1024," ")</f>
        <v>3023239.13671875</v>
      </c>
      <c r="M1544" s="90">
        <f>IF(K1544/1048576 &gt;1,K1544/1048576," ")</f>
        <v>2952.3819694519043</v>
      </c>
      <c r="N1544" s="91">
        <f>IF(K1544&gt;999999999,K1544/1073741824," ")</f>
        <v>2.8831855170428753</v>
      </c>
      <c r="O1544" s="194" t="s">
        <v>20405</v>
      </c>
      <c r="P1544" s="197" t="s">
        <v>20406</v>
      </c>
    </row>
    <row r="1545" spans="2:16" ht="20.100000000000001" customHeight="1" x14ac:dyDescent="0.3">
      <c r="B1545" s="101">
        <v>1535</v>
      </c>
      <c r="C1545" s="12" t="s">
        <v>35489</v>
      </c>
      <c r="D1545" s="159" t="s">
        <v>2012</v>
      </c>
      <c r="E1545" s="36" t="s">
        <v>11814</v>
      </c>
      <c r="F1545" s="104">
        <v>4.0999999999999996</v>
      </c>
      <c r="G1545" s="94" t="s">
        <v>704</v>
      </c>
      <c r="H1545" s="94" t="s">
        <v>3742</v>
      </c>
      <c r="I1545" s="94">
        <v>2011</v>
      </c>
      <c r="J1545" s="94"/>
      <c r="K1545" s="108">
        <v>2256568320</v>
      </c>
      <c r="L1545" s="90">
        <f>IF(K1545/1024 &gt;1,K1545/1024," ")</f>
        <v>2203680</v>
      </c>
      <c r="M1545" s="90">
        <f>IF(K1545/1048576 &gt;1,K1545/1048576," ")</f>
        <v>2152.03125</v>
      </c>
      <c r="N1545" s="91">
        <f>IF(K1545&gt;999999999,K1545/1073741824," ")</f>
        <v>2.101593017578125</v>
      </c>
      <c r="O1545" s="194" t="s">
        <v>18368</v>
      </c>
      <c r="P1545" s="197" t="s">
        <v>20407</v>
      </c>
    </row>
    <row r="1546" spans="2:16" ht="20.100000000000001" customHeight="1" x14ac:dyDescent="0.3">
      <c r="B1546" s="101">
        <v>1536</v>
      </c>
      <c r="C1546" s="47" t="s">
        <v>35490</v>
      </c>
      <c r="D1546" s="159" t="s">
        <v>2011</v>
      </c>
      <c r="E1546" s="36" t="s">
        <v>11815</v>
      </c>
      <c r="F1546" s="104">
        <v>4.5</v>
      </c>
      <c r="G1546" s="94"/>
      <c r="H1546" s="94" t="s">
        <v>4177</v>
      </c>
      <c r="I1546" s="94">
        <v>1962</v>
      </c>
      <c r="J1546" s="94"/>
      <c r="K1546" s="108">
        <v>734461952</v>
      </c>
      <c r="L1546" s="90">
        <f>IF(K1546/1024 &gt;1,K1546/1024," ")</f>
        <v>717248</v>
      </c>
      <c r="M1546" s="90">
        <f>IF(K1546/1048576 &gt;1,K1546/1048576," ")</f>
        <v>700.4375</v>
      </c>
      <c r="N1546" s="91" t="str">
        <f>IF(K1546&gt;999999999,K1546/1073741824," ")</f>
        <v xml:space="preserve"> </v>
      </c>
      <c r="O1546" s="199" t="s">
        <v>17521</v>
      </c>
      <c r="P1546" s="197" t="s">
        <v>31068</v>
      </c>
    </row>
    <row r="1547" spans="2:16" ht="20.100000000000001" customHeight="1" x14ac:dyDescent="0.3">
      <c r="B1547" s="101">
        <v>1537</v>
      </c>
      <c r="C1547" s="102" t="s">
        <v>35712</v>
      </c>
      <c r="D1547" s="159" t="s">
        <v>4207</v>
      </c>
      <c r="E1547" s="36" t="s">
        <v>11816</v>
      </c>
      <c r="F1547" s="104">
        <v>5.8</v>
      </c>
      <c r="G1547" s="101"/>
      <c r="H1547" s="101" t="s">
        <v>3747</v>
      </c>
      <c r="I1547" s="101">
        <v>2003</v>
      </c>
      <c r="J1547" s="101"/>
      <c r="K1547" s="90">
        <v>2596169697</v>
      </c>
      <c r="L1547" s="90">
        <f>IF(K1547/1024 &gt;1,K1547/1024," ")</f>
        <v>2535321.9697265625</v>
      </c>
      <c r="M1547" s="90">
        <f>IF(K1547/1048576 &gt;1,K1547/1048576," ")</f>
        <v>2475.9003610610962</v>
      </c>
      <c r="N1547" s="91">
        <f>IF(K1547&gt;999999999,K1547/1073741824," ")</f>
        <v>2.4178714463487267</v>
      </c>
      <c r="O1547" s="194" t="s">
        <v>20408</v>
      </c>
      <c r="P1547" s="197" t="s">
        <v>20409</v>
      </c>
    </row>
    <row r="1548" spans="2:16" ht="20.100000000000001" customHeight="1" x14ac:dyDescent="0.3">
      <c r="B1548" s="101">
        <v>1538</v>
      </c>
      <c r="C1548" s="109" t="s">
        <v>35713</v>
      </c>
      <c r="D1548" s="160" t="s">
        <v>328</v>
      </c>
      <c r="E1548" s="36" t="s">
        <v>11817</v>
      </c>
      <c r="F1548" s="104">
        <v>7.9</v>
      </c>
      <c r="G1548" s="99" t="s">
        <v>704</v>
      </c>
      <c r="H1548" s="105" t="s">
        <v>5878</v>
      </c>
      <c r="I1548" s="101">
        <v>1969</v>
      </c>
      <c r="J1548" s="101"/>
      <c r="K1548" s="90">
        <v>2417182026</v>
      </c>
      <c r="L1548" s="90">
        <f>IF(K1548/1024 &gt;1,K1548/1024," ")</f>
        <v>2360529.322265625</v>
      </c>
      <c r="M1548" s="90">
        <f>IF(K1548/1048576 &gt;1,K1548/1048576," ")</f>
        <v>2305.2044162750244</v>
      </c>
      <c r="N1548" s="91">
        <f>IF(K1548&gt;999999999,K1548/1073741824," ")</f>
        <v>2.2511761877685785</v>
      </c>
      <c r="O1548" s="194" t="s">
        <v>20410</v>
      </c>
      <c r="P1548" s="197" t="s">
        <v>20411</v>
      </c>
    </row>
    <row r="1549" spans="2:16" ht="20.100000000000001" customHeight="1" x14ac:dyDescent="0.3">
      <c r="B1549" s="101">
        <v>1539</v>
      </c>
      <c r="C1549" s="12" t="s">
        <v>35491</v>
      </c>
      <c r="D1549" s="160" t="s">
        <v>1052</v>
      </c>
      <c r="E1549" s="36" t="s">
        <v>11818</v>
      </c>
      <c r="F1549" s="104">
        <v>4.5999999999999996</v>
      </c>
      <c r="G1549" s="94"/>
      <c r="H1549" s="94" t="s">
        <v>3785</v>
      </c>
      <c r="I1549" s="101">
        <v>1982</v>
      </c>
      <c r="J1549" s="101"/>
      <c r="K1549" s="90">
        <v>733403136</v>
      </c>
      <c r="L1549" s="90">
        <f>IF(K1549/1024 &gt;1,K1549/1024," ")</f>
        <v>716214</v>
      </c>
      <c r="M1549" s="90">
        <f>IF(K1549/1048576 &gt;1,K1549/1048576," ")</f>
        <v>699.427734375</v>
      </c>
      <c r="N1549" s="91" t="str">
        <f>IF(K1549&gt;999999999,K1549/1073741824," ")</f>
        <v xml:space="preserve"> </v>
      </c>
      <c r="O1549" s="194" t="s">
        <v>20412</v>
      </c>
      <c r="P1549" s="197" t="s">
        <v>20413</v>
      </c>
    </row>
    <row r="1550" spans="2:16" ht="20.100000000000001" customHeight="1" x14ac:dyDescent="0.3">
      <c r="B1550" s="101">
        <v>1540</v>
      </c>
      <c r="C1550" s="107" t="s">
        <v>35714</v>
      </c>
      <c r="D1550" s="159" t="s">
        <v>4818</v>
      </c>
      <c r="E1550" s="36" t="s">
        <v>11819</v>
      </c>
      <c r="F1550" s="104">
        <v>5</v>
      </c>
      <c r="G1550" s="101" t="s">
        <v>704</v>
      </c>
      <c r="H1550" s="101" t="s">
        <v>3758</v>
      </c>
      <c r="I1550" s="101">
        <v>2013</v>
      </c>
      <c r="J1550" s="101"/>
      <c r="K1550" s="90">
        <v>4048299996</v>
      </c>
      <c r="L1550" s="90">
        <f>IF(K1550/1024 &gt;1,K1550/1024," ")</f>
        <v>3953417.96484375</v>
      </c>
      <c r="M1550" s="90">
        <f>IF(K1550/1048576 &gt;1,K1550/1048576," ")</f>
        <v>3860.7597312927246</v>
      </c>
      <c r="N1550" s="91">
        <f>IF(K1550&gt;999999999,K1550/1073741824," ")</f>
        <v>3.7702731750905514</v>
      </c>
      <c r="O1550" s="194" t="s">
        <v>20414</v>
      </c>
      <c r="P1550" s="197" t="s">
        <v>20415</v>
      </c>
    </row>
    <row r="1551" spans="2:16" ht="20.100000000000001" customHeight="1" x14ac:dyDescent="0.3">
      <c r="B1551" s="101">
        <v>1541</v>
      </c>
      <c r="C1551" s="12" t="s">
        <v>35715</v>
      </c>
      <c r="D1551" s="157" t="s">
        <v>8400</v>
      </c>
      <c r="E1551" s="36" t="s">
        <v>11820</v>
      </c>
      <c r="F1551" s="81">
        <v>6</v>
      </c>
      <c r="G1551" s="13"/>
      <c r="H1551" s="13" t="s">
        <v>5871</v>
      </c>
      <c r="I1551" s="79">
        <v>2017</v>
      </c>
      <c r="J1551" s="79"/>
      <c r="K1551" s="73">
        <v>4995899392</v>
      </c>
      <c r="L1551" s="90">
        <f>IF(K1551/1024 &gt;1,K1551/1024," ")</f>
        <v>4878808</v>
      </c>
      <c r="M1551" s="90">
        <f>IF(K1551/1048576 &gt;1,K1551/1048576," ")</f>
        <v>4764.4609375</v>
      </c>
      <c r="N1551" s="91">
        <f>IF(K1551&gt;999999999,K1551/1073741824," ")</f>
        <v>4.6527938842773438</v>
      </c>
      <c r="O1551" s="194" t="s">
        <v>18163</v>
      </c>
      <c r="P1551" s="197" t="s">
        <v>20416</v>
      </c>
    </row>
    <row r="1552" spans="2:16" ht="20.100000000000001" customHeight="1" x14ac:dyDescent="0.3">
      <c r="B1552" s="101">
        <v>1542</v>
      </c>
      <c r="C1552" s="102" t="s">
        <v>35716</v>
      </c>
      <c r="D1552" s="159" t="s">
        <v>3022</v>
      </c>
      <c r="E1552" s="254" t="s">
        <v>11821</v>
      </c>
      <c r="F1552" s="104">
        <v>6.6</v>
      </c>
      <c r="G1552" s="101" t="s">
        <v>704</v>
      </c>
      <c r="H1552" s="101" t="s">
        <v>3739</v>
      </c>
      <c r="I1552" s="101">
        <v>1970</v>
      </c>
      <c r="J1552" s="101"/>
      <c r="K1552" s="90">
        <v>4213932376</v>
      </c>
      <c r="L1552" s="90">
        <f>IF(K1552/1024 &gt;1,K1552/1024," ")</f>
        <v>4115168.3359375</v>
      </c>
      <c r="M1552" s="90">
        <f>IF(K1552/1048576 &gt;1,K1552/1048576," ")</f>
        <v>4018.7190780639648</v>
      </c>
      <c r="N1552" s="91">
        <f>IF(K1552&gt;999999999,K1552/1073741824," ")</f>
        <v>3.9245303496718407</v>
      </c>
      <c r="O1552" s="194" t="s">
        <v>20417</v>
      </c>
      <c r="P1552" s="197" t="s">
        <v>20418</v>
      </c>
    </row>
    <row r="1553" spans="2:16" ht="20.100000000000001" customHeight="1" x14ac:dyDescent="0.3">
      <c r="B1553" s="101">
        <v>1543</v>
      </c>
      <c r="C1553" s="102" t="s">
        <v>35717</v>
      </c>
      <c r="D1553" s="160" t="s">
        <v>5209</v>
      </c>
      <c r="E1553" s="36" t="s">
        <v>11822</v>
      </c>
      <c r="F1553" s="104">
        <v>4.9000000000000004</v>
      </c>
      <c r="G1553" s="101" t="s">
        <v>704</v>
      </c>
      <c r="H1553" s="101" t="s">
        <v>3937</v>
      </c>
      <c r="I1553" s="101">
        <v>1990</v>
      </c>
      <c r="J1553" s="101"/>
      <c r="K1553" s="90">
        <v>2692319414</v>
      </c>
      <c r="L1553" s="90">
        <f>IF(K1553/1024 &gt;1,K1553/1024," ")</f>
        <v>2629218.177734375</v>
      </c>
      <c r="M1553" s="90">
        <f>IF(K1553/1048576 &gt;1,K1553/1048576," ")</f>
        <v>2567.5958766937256</v>
      </c>
      <c r="N1553" s="91">
        <f>IF(K1553&gt;999999999,K1553/1073741824," ")</f>
        <v>2.5074178483337164</v>
      </c>
      <c r="O1553" s="194" t="s">
        <v>20419</v>
      </c>
      <c r="P1553" s="197" t="s">
        <v>20420</v>
      </c>
    </row>
    <row r="1554" spans="2:16" ht="20.100000000000001" customHeight="1" x14ac:dyDescent="0.3">
      <c r="B1554" s="101">
        <v>1544</v>
      </c>
      <c r="C1554" s="102" t="s">
        <v>35718</v>
      </c>
      <c r="D1554" s="159" t="s">
        <v>5148</v>
      </c>
      <c r="E1554" s="36" t="s">
        <v>11825</v>
      </c>
      <c r="F1554" s="104">
        <v>4.2</v>
      </c>
      <c r="G1554" s="101" t="s">
        <v>704</v>
      </c>
      <c r="H1554" s="101" t="s">
        <v>4240</v>
      </c>
      <c r="I1554" s="101">
        <v>1989</v>
      </c>
      <c r="J1554" s="101"/>
      <c r="K1554" s="90">
        <v>3268677205</v>
      </c>
      <c r="L1554" s="90">
        <f>IF(K1554/1024 &gt;1,K1554/1024," ")</f>
        <v>3192067.5830078125</v>
      </c>
      <c r="M1554" s="90">
        <f>IF(K1554/1048576 &gt;1,K1554/1048576," ")</f>
        <v>3117.2534990310669</v>
      </c>
      <c r="N1554" s="91">
        <f>IF(K1554&gt;999999999,K1554/1073741824," ")</f>
        <v>3.0441928701475263</v>
      </c>
      <c r="O1554" s="199" t="s">
        <v>17723</v>
      </c>
      <c r="P1554" s="197" t="s">
        <v>31069</v>
      </c>
    </row>
    <row r="1555" spans="2:16" ht="20.100000000000001" customHeight="1" x14ac:dyDescent="0.3">
      <c r="B1555" s="101">
        <v>1545</v>
      </c>
      <c r="C1555" s="109" t="s">
        <v>35719</v>
      </c>
      <c r="D1555" s="159" t="s">
        <v>3538</v>
      </c>
      <c r="E1555" s="36" t="s">
        <v>11826</v>
      </c>
      <c r="F1555" s="104">
        <v>4.9000000000000004</v>
      </c>
      <c r="G1555" s="101" t="s">
        <v>704</v>
      </c>
      <c r="H1555" s="101" t="s">
        <v>3807</v>
      </c>
      <c r="I1555" s="101">
        <v>1987</v>
      </c>
      <c r="J1555" s="101"/>
      <c r="K1555" s="90">
        <v>3720351466</v>
      </c>
      <c r="L1555" s="90">
        <f>IF(K1555/1024 &gt;1,K1555/1024," ")</f>
        <v>3633155.728515625</v>
      </c>
      <c r="M1555" s="90">
        <f>IF(K1555/1048576 &gt;1,K1555/1048576," ")</f>
        <v>3548.00364112854</v>
      </c>
      <c r="N1555" s="91">
        <f>IF(K1555&gt;999999999,K1555/1073741824," ")</f>
        <v>3.4648473057895899</v>
      </c>
      <c r="O1555" s="194" t="s">
        <v>20425</v>
      </c>
      <c r="P1555" s="197" t="s">
        <v>20426</v>
      </c>
    </row>
    <row r="1556" spans="2:16" ht="20.100000000000001" customHeight="1" x14ac:dyDescent="0.3">
      <c r="B1556" s="101">
        <v>1546</v>
      </c>
      <c r="C1556" s="109" t="s">
        <v>35720</v>
      </c>
      <c r="D1556" s="159" t="s">
        <v>5128</v>
      </c>
      <c r="E1556" s="36" t="s">
        <v>11827</v>
      </c>
      <c r="F1556" s="104">
        <v>5.2</v>
      </c>
      <c r="G1556" s="101"/>
      <c r="H1556" s="101" t="s">
        <v>3924</v>
      </c>
      <c r="I1556" s="101">
        <v>1984</v>
      </c>
      <c r="J1556" s="101"/>
      <c r="K1556" s="90">
        <v>3630179617</v>
      </c>
      <c r="L1556" s="90">
        <f>IF(K1556/1024 &gt;1,K1556/1024," ")</f>
        <v>3545097.2822265625</v>
      </c>
      <c r="M1556" s="90">
        <f>IF(K1556/1048576 &gt;1,K1556/1048576," ")</f>
        <v>3462.0090646743774</v>
      </c>
      <c r="N1556" s="91">
        <f>IF(K1556&gt;999999999,K1556/1073741824," ")</f>
        <v>3.3808682272210717</v>
      </c>
      <c r="O1556" s="194" t="s">
        <v>20427</v>
      </c>
      <c r="P1556" s="197" t="s">
        <v>20428</v>
      </c>
    </row>
    <row r="1557" spans="2:16" ht="20.100000000000001" customHeight="1" x14ac:dyDescent="0.3">
      <c r="B1557" s="101">
        <v>1547</v>
      </c>
      <c r="C1557" s="102" t="s">
        <v>35721</v>
      </c>
      <c r="D1557" s="159" t="s">
        <v>14</v>
      </c>
      <c r="E1557" s="36" t="s">
        <v>11828</v>
      </c>
      <c r="F1557" s="104">
        <v>5.2</v>
      </c>
      <c r="G1557" s="94"/>
      <c r="H1557" s="101" t="s">
        <v>3740</v>
      </c>
      <c r="I1557" s="101">
        <v>1977</v>
      </c>
      <c r="J1557" s="101"/>
      <c r="K1557" s="90">
        <v>4546110903</v>
      </c>
      <c r="L1557" s="90">
        <f>IF(K1557/1024 &gt;1,K1557/1024," ")</f>
        <v>4439561.4287109375</v>
      </c>
      <c r="M1557" s="90">
        <f>IF(K1557/1048576 &gt;1,K1557/1048576," ")</f>
        <v>4335.5092077255249</v>
      </c>
      <c r="N1557" s="91">
        <f>IF(K1557&gt;999999999,K1557/1073741824," ")</f>
        <v>4.2338957106694579</v>
      </c>
      <c r="O1557" s="194" t="s">
        <v>20429</v>
      </c>
      <c r="P1557" s="197" t="s">
        <v>31070</v>
      </c>
    </row>
    <row r="1558" spans="2:16" ht="20.100000000000001" customHeight="1" x14ac:dyDescent="0.3">
      <c r="B1558" s="101">
        <v>1548</v>
      </c>
      <c r="C1558" s="102" t="s">
        <v>35722</v>
      </c>
      <c r="D1558" s="159" t="s">
        <v>5149</v>
      </c>
      <c r="E1558" s="36" t="s">
        <v>11829</v>
      </c>
      <c r="F1558" s="104">
        <v>5.0999999999999996</v>
      </c>
      <c r="G1558" s="101" t="s">
        <v>704</v>
      </c>
      <c r="H1558" s="101" t="s">
        <v>3740</v>
      </c>
      <c r="I1558" s="101">
        <v>1983</v>
      </c>
      <c r="J1558" s="101"/>
      <c r="K1558" s="90">
        <v>3832275666</v>
      </c>
      <c r="L1558" s="90">
        <f>IF(K1558/1024 &gt;1,K1558/1024," ")</f>
        <v>3742456.705078125</v>
      </c>
      <c r="M1558" s="90">
        <f>IF(K1558/1048576 &gt;1,K1558/1048576," ")</f>
        <v>3654.7428760528564</v>
      </c>
      <c r="N1558" s="91">
        <f>IF(K1558&gt;999999999,K1558/1073741824," ")</f>
        <v>3.5690848398953676</v>
      </c>
      <c r="O1558" s="194" t="s">
        <v>20430</v>
      </c>
      <c r="P1558" s="197" t="s">
        <v>20431</v>
      </c>
    </row>
    <row r="1559" spans="2:16" ht="20.100000000000001" customHeight="1" x14ac:dyDescent="0.3">
      <c r="B1559" s="101">
        <v>1549</v>
      </c>
      <c r="C1559" s="102" t="s">
        <v>35724</v>
      </c>
      <c r="D1559" s="160" t="s">
        <v>4992</v>
      </c>
      <c r="E1559" s="36" t="s">
        <v>11834</v>
      </c>
      <c r="F1559" s="104">
        <v>6.5</v>
      </c>
      <c r="G1559" s="101"/>
      <c r="H1559" s="105" t="s">
        <v>3757</v>
      </c>
      <c r="I1559" s="101">
        <v>2012</v>
      </c>
      <c r="J1559" s="101"/>
      <c r="K1559" s="90">
        <v>3643084663</v>
      </c>
      <c r="L1559" s="90">
        <f>IF(K1559/1024 &gt;1,K1559/1024," ")</f>
        <v>3557699.8662109375</v>
      </c>
      <c r="M1559" s="90">
        <f>IF(K1559/1048576 &gt;1,K1559/1048576," ")</f>
        <v>3474.3162755966187</v>
      </c>
      <c r="N1559" s="91">
        <f>IF(K1559&gt;999999999,K1559/1073741824," ")</f>
        <v>3.3928869878873229</v>
      </c>
      <c r="O1559" s="194" t="s">
        <v>20439</v>
      </c>
      <c r="P1559" s="197" t="s">
        <v>20440</v>
      </c>
    </row>
    <row r="1560" spans="2:16" ht="20.100000000000001" customHeight="1" x14ac:dyDescent="0.3">
      <c r="B1560" s="101">
        <v>1550</v>
      </c>
      <c r="C1560" s="109" t="s">
        <v>35723</v>
      </c>
      <c r="D1560" s="164" t="s">
        <v>5331</v>
      </c>
      <c r="E1560" s="36" t="s">
        <v>11833</v>
      </c>
      <c r="F1560" s="104">
        <v>5.9</v>
      </c>
      <c r="G1560" s="101" t="s">
        <v>704</v>
      </c>
      <c r="H1560" s="101" t="s">
        <v>3740</v>
      </c>
      <c r="I1560" s="101">
        <v>1998</v>
      </c>
      <c r="J1560" s="101"/>
      <c r="K1560" s="90">
        <v>3866694247</v>
      </c>
      <c r="L1560" s="90">
        <f>IF(K1560/1024 &gt;1,K1560/1024," ")</f>
        <v>3776068.6005859375</v>
      </c>
      <c r="M1560" s="90">
        <f>IF(K1560/1048576 &gt;1,K1560/1048576," ")</f>
        <v>3687.5669927597046</v>
      </c>
      <c r="N1560" s="91">
        <f>IF(K1560&gt;999999999,K1560/1073741824," ")</f>
        <v>3.601139641366899</v>
      </c>
      <c r="O1560" s="194" t="s">
        <v>17766</v>
      </c>
      <c r="P1560" s="197" t="s">
        <v>20438</v>
      </c>
    </row>
    <row r="1561" spans="2:16" ht="20.100000000000001" customHeight="1" x14ac:dyDescent="0.3">
      <c r="B1561" s="101">
        <v>1551</v>
      </c>
      <c r="C1561" s="20" t="s">
        <v>35726</v>
      </c>
      <c r="D1561" s="158" t="s">
        <v>32596</v>
      </c>
      <c r="E1561" s="36" t="s">
        <v>32597</v>
      </c>
      <c r="F1561" s="81">
        <v>5.6</v>
      </c>
      <c r="G1561" s="13"/>
      <c r="H1561" s="13" t="s">
        <v>3744</v>
      </c>
      <c r="I1561" s="79">
        <v>2018</v>
      </c>
      <c r="J1561" s="83"/>
      <c r="K1561" s="73">
        <v>4821749760</v>
      </c>
      <c r="L1561" s="90">
        <f>IF(K1561/1024 &gt;1,K1561/1024," ")</f>
        <v>4708740</v>
      </c>
      <c r="M1561" s="90">
        <f>IF(K1561/1048576 &gt;1,K1561/1048576," ")</f>
        <v>4598.37890625</v>
      </c>
      <c r="N1561" s="91">
        <f>IF(K1561&gt;999999999,K1561/1073741824," ")</f>
        <v>4.4906044006347656</v>
      </c>
      <c r="O1561" s="223" t="s">
        <v>32598</v>
      </c>
      <c r="P1561" s="197" t="s">
        <v>32599</v>
      </c>
    </row>
    <row r="1562" spans="2:16" ht="20.100000000000001" customHeight="1" x14ac:dyDescent="0.3">
      <c r="B1562" s="101">
        <v>1552</v>
      </c>
      <c r="C1562" s="20" t="s">
        <v>35727</v>
      </c>
      <c r="D1562" s="167" t="s">
        <v>8794</v>
      </c>
      <c r="E1562" s="36" t="s">
        <v>11836</v>
      </c>
      <c r="F1562" s="81">
        <v>6.5</v>
      </c>
      <c r="G1562" s="13" t="s">
        <v>704</v>
      </c>
      <c r="H1562" s="13" t="s">
        <v>3757</v>
      </c>
      <c r="I1562" s="79">
        <v>2019</v>
      </c>
      <c r="J1562" s="79"/>
      <c r="K1562" s="73">
        <v>5730553856</v>
      </c>
      <c r="L1562" s="90">
        <f>IF(K1562/1024 &gt;1,K1562/1024," ")</f>
        <v>5596244</v>
      </c>
      <c r="M1562" s="90">
        <f>IF(K1562/1048576 &gt;1,K1562/1048576," ")</f>
        <v>5465.08203125</v>
      </c>
      <c r="N1562" s="91">
        <f>IF(K1562&gt;999999999,K1562/1073741824," ")</f>
        <v>5.3369941711425781</v>
      </c>
      <c r="O1562" s="194" t="s">
        <v>20443</v>
      </c>
      <c r="P1562" s="197" t="s">
        <v>20444</v>
      </c>
    </row>
    <row r="1563" spans="2:16" ht="20.100000000000001" customHeight="1" x14ac:dyDescent="0.3">
      <c r="B1563" s="101">
        <v>1553</v>
      </c>
      <c r="C1563" s="12" t="s">
        <v>34038</v>
      </c>
      <c r="D1563" s="261" t="s">
        <v>33865</v>
      </c>
      <c r="E1563" s="36" t="s">
        <v>33866</v>
      </c>
      <c r="F1563" s="131">
        <v>6.7</v>
      </c>
      <c r="G1563" s="13" t="s">
        <v>704</v>
      </c>
      <c r="H1563" s="13" t="s">
        <v>3744</v>
      </c>
      <c r="I1563" s="133">
        <v>2022</v>
      </c>
      <c r="J1563" s="74"/>
      <c r="K1563" s="73">
        <v>4550807552</v>
      </c>
      <c r="L1563" s="90">
        <f>IF(K1563/1024 &gt;1,K1563/1024," ")</f>
        <v>4444148</v>
      </c>
      <c r="M1563" s="90">
        <f>IF(K1563/1048576 &gt;1,K1563/1048576," ")</f>
        <v>4339.98828125</v>
      </c>
      <c r="N1563" s="91">
        <f>IF(K1563&gt;999999999,K1563/1073741824," ")</f>
        <v>4.2382698059082031</v>
      </c>
      <c r="O1563" s="223" t="s">
        <v>33867</v>
      </c>
      <c r="P1563" s="198" t="s">
        <v>33868</v>
      </c>
    </row>
    <row r="1564" spans="2:16" ht="20.100000000000001" customHeight="1" x14ac:dyDescent="0.3">
      <c r="B1564" s="101">
        <v>1554</v>
      </c>
      <c r="C1564" s="102" t="s">
        <v>35730</v>
      </c>
      <c r="D1564" s="168" t="s">
        <v>6177</v>
      </c>
      <c r="E1564" s="36" t="s">
        <v>11846</v>
      </c>
      <c r="F1564" s="99">
        <v>4.2</v>
      </c>
      <c r="G1564" s="101" t="s">
        <v>704</v>
      </c>
      <c r="H1564" s="101" t="s">
        <v>4081</v>
      </c>
      <c r="I1564" s="101">
        <v>2015</v>
      </c>
      <c r="J1564" s="101"/>
      <c r="K1564" s="90">
        <v>4193135933</v>
      </c>
      <c r="L1564" s="90">
        <f>IF(K1564/1024 &gt;1,K1564/1024," ")</f>
        <v>4094859.3095703125</v>
      </c>
      <c r="M1564" s="90">
        <f>IF(K1564/1048576 &gt;1,K1564/1048576," ")</f>
        <v>3998.8860445022583</v>
      </c>
      <c r="N1564" s="91">
        <f>IF(K1564&gt;999999999,K1564/1073741824," ")</f>
        <v>3.9051621528342366</v>
      </c>
      <c r="O1564" s="194" t="s">
        <v>20460</v>
      </c>
      <c r="P1564" s="197" t="s">
        <v>20461</v>
      </c>
    </row>
    <row r="1565" spans="2:16" ht="20.100000000000001" customHeight="1" x14ac:dyDescent="0.3">
      <c r="B1565" s="101">
        <v>1555</v>
      </c>
      <c r="C1565" s="7" t="s">
        <v>35492</v>
      </c>
      <c r="D1565" s="159" t="s">
        <v>1776</v>
      </c>
      <c r="E1565" s="36" t="s">
        <v>11847</v>
      </c>
      <c r="F1565" s="104">
        <v>5.5</v>
      </c>
      <c r="G1565" s="94"/>
      <c r="H1565" s="94" t="s">
        <v>4178</v>
      </c>
      <c r="I1565" s="101">
        <v>1986</v>
      </c>
      <c r="J1565" s="101"/>
      <c r="K1565" s="90">
        <v>736751616</v>
      </c>
      <c r="L1565" s="90">
        <f>IF(K1565/1024 &gt;1,K1565/1024," ")</f>
        <v>719484</v>
      </c>
      <c r="M1565" s="90">
        <f>IF(K1565/1048576 &gt;1,K1565/1048576," ")</f>
        <v>702.62109375</v>
      </c>
      <c r="N1565" s="91" t="str">
        <f>IF(K1565&gt;999999999,K1565/1073741824," ")</f>
        <v xml:space="preserve"> </v>
      </c>
      <c r="O1565" s="194" t="s">
        <v>20462</v>
      </c>
      <c r="P1565" s="197" t="s">
        <v>20463</v>
      </c>
    </row>
    <row r="1566" spans="2:16" ht="20.100000000000001" customHeight="1" x14ac:dyDescent="0.3">
      <c r="B1566" s="101">
        <v>1556</v>
      </c>
      <c r="C1566" s="102" t="s">
        <v>35731</v>
      </c>
      <c r="D1566" s="159" t="s">
        <v>5235</v>
      </c>
      <c r="E1566" s="36" t="s">
        <v>11848</v>
      </c>
      <c r="F1566" s="104">
        <v>6.2</v>
      </c>
      <c r="G1566" s="101" t="s">
        <v>704</v>
      </c>
      <c r="H1566" s="101" t="s">
        <v>3739</v>
      </c>
      <c r="I1566" s="101">
        <v>1993</v>
      </c>
      <c r="J1566" s="101"/>
      <c r="K1566" s="90">
        <v>2421395471</v>
      </c>
      <c r="L1566" s="90">
        <f>IF(K1566/1024 &gt;1,K1566/1024," ")</f>
        <v>2364644.0146484375</v>
      </c>
      <c r="M1566" s="90">
        <f>IF(K1566/1048576 &gt;1,K1566/1048576," ")</f>
        <v>2309.2226705551147</v>
      </c>
      <c r="N1566" s="91">
        <f>IF(K1566&gt;999999999,K1566/1073741824," ")</f>
        <v>2.2551002642139792</v>
      </c>
      <c r="O1566" s="194" t="s">
        <v>20464</v>
      </c>
      <c r="P1566" s="197" t="s">
        <v>20465</v>
      </c>
    </row>
    <row r="1567" spans="2:16" ht="20.100000000000001" customHeight="1" x14ac:dyDescent="0.3">
      <c r="B1567" s="101">
        <v>1557</v>
      </c>
      <c r="C1567" s="109" t="s">
        <v>39716</v>
      </c>
      <c r="D1567" s="159" t="s">
        <v>1692</v>
      </c>
      <c r="E1567" s="36" t="s">
        <v>14444</v>
      </c>
      <c r="F1567" s="104">
        <v>5.8</v>
      </c>
      <c r="G1567" s="101" t="s">
        <v>704</v>
      </c>
      <c r="H1567" s="101" t="s">
        <v>3737</v>
      </c>
      <c r="I1567" s="101">
        <v>2002</v>
      </c>
      <c r="J1567" s="101"/>
      <c r="K1567" s="90">
        <v>2523413647</v>
      </c>
      <c r="L1567" s="90">
        <f>IF(K1567/1024 &gt;1,K1567/1024," ")</f>
        <v>2464271.1396484375</v>
      </c>
      <c r="M1567" s="90">
        <f>IF(K1567/1048576 &gt;1,K1567/1048576," ")</f>
        <v>2406.5147848129272</v>
      </c>
      <c r="N1567" s="91">
        <f>IF(K1567&gt;999999999,K1567/1073741824," ")</f>
        <v>2.3501120945438743</v>
      </c>
      <c r="O1567" s="194" t="s">
        <v>17773</v>
      </c>
      <c r="P1567" s="197" t="s">
        <v>24919</v>
      </c>
    </row>
    <row r="1568" spans="2:16" ht="20.100000000000001" customHeight="1" x14ac:dyDescent="0.3">
      <c r="B1568" s="101">
        <v>1558</v>
      </c>
      <c r="C1568" s="112" t="s">
        <v>35365</v>
      </c>
      <c r="D1568" s="163" t="s">
        <v>409</v>
      </c>
      <c r="E1568" s="36" t="s">
        <v>11430</v>
      </c>
      <c r="F1568" s="104">
        <v>5.8</v>
      </c>
      <c r="G1568" s="94" t="s">
        <v>704</v>
      </c>
      <c r="H1568" s="94" t="s">
        <v>3737</v>
      </c>
      <c r="I1568" s="101">
        <v>1996</v>
      </c>
      <c r="J1568" s="101"/>
      <c r="K1568" s="90">
        <v>4937780927</v>
      </c>
      <c r="L1568" s="90">
        <f>IF(K1568/1024 &gt;1,K1568/1024," ")</f>
        <v>4822051.6865234375</v>
      </c>
      <c r="M1568" s="90">
        <f>IF(K1568/1048576 &gt;1,K1568/1048576," ")</f>
        <v>4709.0348501205444</v>
      </c>
      <c r="N1568" s="91">
        <f>IF(K1568&gt;999999999,K1568/1073741824," ")</f>
        <v>4.5986668458208442</v>
      </c>
      <c r="O1568" s="194" t="s">
        <v>19720</v>
      </c>
      <c r="P1568" s="197" t="s">
        <v>19721</v>
      </c>
    </row>
    <row r="1569" spans="2:16" ht="20.100000000000001" customHeight="1" x14ac:dyDescent="0.3">
      <c r="B1569" s="101">
        <v>1559</v>
      </c>
      <c r="C1569" s="12" t="s">
        <v>35493</v>
      </c>
      <c r="D1569" s="160" t="s">
        <v>267</v>
      </c>
      <c r="E1569" s="36" t="s">
        <v>11851</v>
      </c>
      <c r="F1569" s="104">
        <v>6</v>
      </c>
      <c r="G1569" s="94"/>
      <c r="H1569" s="94" t="s">
        <v>3785</v>
      </c>
      <c r="I1569" s="101">
        <v>2006</v>
      </c>
      <c r="J1569" s="101"/>
      <c r="K1569" s="90">
        <v>1372706816</v>
      </c>
      <c r="L1569" s="90">
        <f>IF(K1569/1024 &gt;1,K1569/1024," ")</f>
        <v>1340534</v>
      </c>
      <c r="M1569" s="90">
        <f>IF(K1569/1048576 &gt;1,K1569/1048576," ")</f>
        <v>1309.115234375</v>
      </c>
      <c r="N1569" s="91">
        <f>IF(K1569&gt;999999999,K1569/1073741824," ")</f>
        <v>1.2784328460693359</v>
      </c>
      <c r="O1569" s="194" t="s">
        <v>20470</v>
      </c>
      <c r="P1569" s="197" t="s">
        <v>20471</v>
      </c>
    </row>
    <row r="1570" spans="2:16" ht="20.100000000000001" customHeight="1" x14ac:dyDescent="0.3">
      <c r="B1570" s="101">
        <v>1560</v>
      </c>
      <c r="C1570" s="12" t="s">
        <v>33304</v>
      </c>
      <c r="D1570" s="178" t="s">
        <v>32675</v>
      </c>
      <c r="E1570" s="36" t="s">
        <v>32676</v>
      </c>
      <c r="F1570" s="131">
        <v>5.3</v>
      </c>
      <c r="G1570" s="13" t="s">
        <v>704</v>
      </c>
      <c r="H1570" s="13" t="s">
        <v>3744</v>
      </c>
      <c r="I1570" s="133">
        <v>2019</v>
      </c>
      <c r="J1570" s="74"/>
      <c r="K1570" s="73">
        <v>4634152960</v>
      </c>
      <c r="L1570" s="90">
        <f>IF(K1570/1024 &gt;1,K1570/1024," ")</f>
        <v>4525540</v>
      </c>
      <c r="M1570" s="90">
        <f>IF(K1570/1048576 &gt;1,K1570/1048576," ")</f>
        <v>4419.47265625</v>
      </c>
      <c r="N1570" s="91">
        <f>IF(K1570&gt;999999999,K1570/1073741824," ")</f>
        <v>4.3158912658691406</v>
      </c>
      <c r="O1570" s="194" t="s">
        <v>32677</v>
      </c>
      <c r="P1570" s="197" t="s">
        <v>32678</v>
      </c>
    </row>
    <row r="1571" spans="2:16" ht="20.100000000000001" customHeight="1" x14ac:dyDescent="0.3">
      <c r="B1571" s="101">
        <v>1561</v>
      </c>
      <c r="C1571" s="109" t="s">
        <v>35732</v>
      </c>
      <c r="D1571" s="159" t="s">
        <v>3197</v>
      </c>
      <c r="E1571" s="36" t="s">
        <v>11852</v>
      </c>
      <c r="F1571" s="104">
        <v>6</v>
      </c>
      <c r="G1571" s="101" t="s">
        <v>704</v>
      </c>
      <c r="H1571" s="101" t="s">
        <v>3744</v>
      </c>
      <c r="I1571" s="101">
        <v>2012</v>
      </c>
      <c r="J1571" s="101"/>
      <c r="K1571" s="108">
        <v>4393912824</v>
      </c>
      <c r="L1571" s="90">
        <f>IF(K1571/1024 &gt;1,K1571/1024," ")</f>
        <v>4290930.4921875</v>
      </c>
      <c r="M1571" s="90">
        <f>IF(K1571/1048576 &gt;1,K1571/1048576," ")</f>
        <v>4190.3618087768555</v>
      </c>
      <c r="N1571" s="91">
        <f>IF(K1571&gt;999999999,K1571/1073741824," ")</f>
        <v>4.0921502038836479</v>
      </c>
      <c r="O1571" s="194" t="s">
        <v>20472</v>
      </c>
      <c r="P1571" s="197" t="s">
        <v>20473</v>
      </c>
    </row>
    <row r="1572" spans="2:16" ht="20.100000000000001" customHeight="1" x14ac:dyDescent="0.3">
      <c r="B1572" s="101">
        <v>1562</v>
      </c>
      <c r="C1572" s="102" t="s">
        <v>35733</v>
      </c>
      <c r="D1572" s="159" t="s">
        <v>2919</v>
      </c>
      <c r="E1572" s="36" t="s">
        <v>11853</v>
      </c>
      <c r="F1572" s="104">
        <v>7.3</v>
      </c>
      <c r="G1572" s="101" t="s">
        <v>704</v>
      </c>
      <c r="H1572" s="101" t="s">
        <v>3739</v>
      </c>
      <c r="I1572" s="94">
        <v>2011</v>
      </c>
      <c r="J1572" s="94"/>
      <c r="K1572" s="108">
        <v>3138044765</v>
      </c>
      <c r="L1572" s="90">
        <f>IF(K1572/1024 &gt;1,K1572/1024," ")</f>
        <v>3064496.8408203125</v>
      </c>
      <c r="M1572" s="90">
        <f>IF(K1572/1048576 &gt;1,K1572/1048576," ")</f>
        <v>2992.6726961135864</v>
      </c>
      <c r="N1572" s="91">
        <f>IF(K1572&gt;999999999,K1572/1073741824," ")</f>
        <v>2.9225319297984242</v>
      </c>
      <c r="O1572" s="194" t="s">
        <v>20474</v>
      </c>
      <c r="P1572" s="197" t="s">
        <v>20475</v>
      </c>
    </row>
    <row r="1573" spans="2:16" ht="20.100000000000001" customHeight="1" x14ac:dyDescent="0.3">
      <c r="B1573" s="101">
        <v>1563</v>
      </c>
      <c r="C1573" s="7" t="s">
        <v>35734</v>
      </c>
      <c r="D1573" s="157" t="s">
        <v>8734</v>
      </c>
      <c r="E1573" s="36" t="s">
        <v>11854</v>
      </c>
      <c r="F1573" s="131">
        <v>5.5</v>
      </c>
      <c r="G1573" s="13" t="s">
        <v>704</v>
      </c>
      <c r="H1573" s="13" t="s">
        <v>3757</v>
      </c>
      <c r="I1573" s="133">
        <v>2018</v>
      </c>
      <c r="J1573" s="79"/>
      <c r="K1573" s="73">
        <v>5780611072</v>
      </c>
      <c r="L1573" s="90">
        <f>IF(K1573/1024 &gt;1,K1573/1024," ")</f>
        <v>5645128</v>
      </c>
      <c r="M1573" s="90">
        <f>IF(K1573/1048576 &gt;1,K1573/1048576," ")</f>
        <v>5512.8203125</v>
      </c>
      <c r="N1573" s="91">
        <f>IF(K1573&gt;999999999,K1573/1073741824," ")</f>
        <v>5.3836135864257813</v>
      </c>
      <c r="O1573" s="194" t="s">
        <v>20476</v>
      </c>
      <c r="P1573" s="197" t="s">
        <v>20477</v>
      </c>
    </row>
    <row r="1574" spans="2:16" ht="20.100000000000001" customHeight="1" x14ac:dyDescent="0.3">
      <c r="B1574" s="101">
        <v>1564</v>
      </c>
      <c r="C1574" s="102" t="s">
        <v>35735</v>
      </c>
      <c r="D1574" s="159" t="s">
        <v>5203</v>
      </c>
      <c r="E1574" s="36" t="s">
        <v>11855</v>
      </c>
      <c r="F1574" s="104">
        <v>6.6</v>
      </c>
      <c r="G1574" s="101" t="s">
        <v>704</v>
      </c>
      <c r="H1574" s="101" t="s">
        <v>3851</v>
      </c>
      <c r="I1574" s="101">
        <v>1978</v>
      </c>
      <c r="J1574" s="101"/>
      <c r="K1574" s="90">
        <v>4887853530</v>
      </c>
      <c r="L1574" s="90">
        <f>IF(K1574/1024 &gt;1,K1574/1024," ")</f>
        <v>4773294.462890625</v>
      </c>
      <c r="M1574" s="90">
        <f>IF(K1574/1048576 &gt;1,K1574/1048576," ")</f>
        <v>4661.420373916626</v>
      </c>
      <c r="N1574" s="91">
        <f>IF(K1574&gt;999999999,K1574/1073741824," ")</f>
        <v>4.5521683339029551</v>
      </c>
      <c r="O1574" s="194" t="s">
        <v>20478</v>
      </c>
      <c r="P1574" s="197" t="s">
        <v>20479</v>
      </c>
    </row>
    <row r="1575" spans="2:16" ht="20.100000000000001" customHeight="1" x14ac:dyDescent="0.3">
      <c r="B1575" s="101">
        <v>1565</v>
      </c>
      <c r="C1575" s="74" t="s">
        <v>35736</v>
      </c>
      <c r="D1575" s="167" t="s">
        <v>7690</v>
      </c>
      <c r="E1575" s="36" t="s">
        <v>11856</v>
      </c>
      <c r="F1575" s="81">
        <v>4.4000000000000004</v>
      </c>
      <c r="G1575" s="81" t="s">
        <v>704</v>
      </c>
      <c r="H1575" s="82" t="s">
        <v>5878</v>
      </c>
      <c r="I1575" s="79">
        <v>2017</v>
      </c>
      <c r="J1575" s="79"/>
      <c r="K1575" s="73">
        <v>4027238858</v>
      </c>
      <c r="L1575" s="90">
        <f>IF(K1575/1024 &gt;1,K1575/1024," ")</f>
        <v>3932850.447265625</v>
      </c>
      <c r="M1575" s="90">
        <f>IF(K1575/1048576 &gt;1,K1575/1048576," ")</f>
        <v>3840.6742649078369</v>
      </c>
      <c r="N1575" s="91">
        <f>IF(K1575&gt;999999999,K1575/1073741824," ")</f>
        <v>3.7506584618240595</v>
      </c>
      <c r="O1575" s="199" t="s">
        <v>17524</v>
      </c>
      <c r="P1575" s="197" t="s">
        <v>20480</v>
      </c>
    </row>
    <row r="1576" spans="2:16" ht="20.100000000000001" customHeight="1" x14ac:dyDescent="0.3">
      <c r="B1576" s="101">
        <v>1566</v>
      </c>
      <c r="C1576" s="12" t="s">
        <v>35737</v>
      </c>
      <c r="D1576" s="159" t="s">
        <v>3814</v>
      </c>
      <c r="E1576" s="36" t="s">
        <v>11857</v>
      </c>
      <c r="F1576" s="104">
        <v>6.2</v>
      </c>
      <c r="G1576" s="101"/>
      <c r="H1576" s="101" t="s">
        <v>3739</v>
      </c>
      <c r="I1576" s="101">
        <v>2012</v>
      </c>
      <c r="J1576" s="101"/>
      <c r="K1576" s="90">
        <v>3470586472</v>
      </c>
      <c r="L1576" s="90">
        <f>IF(K1576/1024 &gt;1,K1576/1024," ")</f>
        <v>3389244.6015625</v>
      </c>
      <c r="M1576" s="90">
        <f>IF(K1576/1048576 &gt;1,K1576/1048576," ")</f>
        <v>3309.8091812133789</v>
      </c>
      <c r="N1576" s="91">
        <f>IF(K1576&gt;999999999,K1576/1073741824," ")</f>
        <v>3.2322355285286903</v>
      </c>
      <c r="O1576" s="194" t="s">
        <v>20481</v>
      </c>
      <c r="P1576" s="197" t="s">
        <v>20482</v>
      </c>
    </row>
    <row r="1577" spans="2:16" ht="20.100000000000001" customHeight="1" x14ac:dyDescent="0.3">
      <c r="B1577" s="101">
        <v>1567</v>
      </c>
      <c r="C1577" s="102" t="s">
        <v>35738</v>
      </c>
      <c r="D1577" s="159" t="s">
        <v>3111</v>
      </c>
      <c r="E1577" s="36" t="s">
        <v>11858</v>
      </c>
      <c r="F1577" s="104">
        <v>7</v>
      </c>
      <c r="G1577" s="101" t="s">
        <v>704</v>
      </c>
      <c r="H1577" s="101" t="s">
        <v>3776</v>
      </c>
      <c r="I1577" s="101">
        <v>1989</v>
      </c>
      <c r="J1577" s="101"/>
      <c r="K1577" s="90">
        <v>3396209878</v>
      </c>
      <c r="L1577" s="90">
        <f>IF(K1577/1024 &gt;1,K1577/1024," ")</f>
        <v>3316611.208984375</v>
      </c>
      <c r="M1577" s="90">
        <f>IF(K1577/1048576 &gt;1,K1577/1048576," ")</f>
        <v>3238.8781337738037</v>
      </c>
      <c r="N1577" s="91">
        <f>IF(K1577&gt;999999999,K1577/1073741824," ")</f>
        <v>3.1629669275134802</v>
      </c>
      <c r="O1577" s="194" t="s">
        <v>20483</v>
      </c>
      <c r="P1577" s="197" t="s">
        <v>20484</v>
      </c>
    </row>
    <row r="1578" spans="2:16" ht="20.100000000000001" customHeight="1" x14ac:dyDescent="0.3">
      <c r="B1578" s="101">
        <v>1568</v>
      </c>
      <c r="C1578" s="20" t="s">
        <v>35739</v>
      </c>
      <c r="D1578" s="157" t="s">
        <v>8976</v>
      </c>
      <c r="E1578" s="36" t="s">
        <v>11859</v>
      </c>
      <c r="F1578" s="81">
        <v>5.4</v>
      </c>
      <c r="G1578" s="13" t="s">
        <v>704</v>
      </c>
      <c r="H1578" s="13" t="s">
        <v>3739</v>
      </c>
      <c r="I1578" s="79">
        <v>2002</v>
      </c>
      <c r="J1578" s="79"/>
      <c r="K1578" s="73">
        <v>2855137280</v>
      </c>
      <c r="L1578" s="90">
        <f>IF(K1578/1024 &gt;1,K1578/1024," ")</f>
        <v>2788220</v>
      </c>
      <c r="M1578" s="90">
        <f>IF(K1578/1048576 &gt;1,K1578/1048576," ")</f>
        <v>2722.87109375</v>
      </c>
      <c r="N1578" s="91">
        <f>IF(K1578&gt;999999999,K1578/1073741824," ")</f>
        <v>2.6590538024902344</v>
      </c>
      <c r="O1578" s="194" t="s">
        <v>20485</v>
      </c>
      <c r="P1578" s="197" t="s">
        <v>20486</v>
      </c>
    </row>
    <row r="1579" spans="2:16" ht="20.100000000000001" customHeight="1" x14ac:dyDescent="0.3">
      <c r="B1579" s="101">
        <v>1569</v>
      </c>
      <c r="C1579" s="12" t="s">
        <v>35740</v>
      </c>
      <c r="D1579" s="159" t="s">
        <v>2920</v>
      </c>
      <c r="E1579" s="36" t="s">
        <v>11860</v>
      </c>
      <c r="F1579" s="104">
        <v>4.3</v>
      </c>
      <c r="G1579" s="101" t="s">
        <v>704</v>
      </c>
      <c r="H1579" s="101" t="s">
        <v>3739</v>
      </c>
      <c r="I1579" s="101">
        <v>2002</v>
      </c>
      <c r="J1579" s="101"/>
      <c r="K1579" s="90">
        <v>4104172166</v>
      </c>
      <c r="L1579" s="90">
        <f>IF(K1579/1024 &gt;1,K1579/1024," ")</f>
        <v>4007980.630859375</v>
      </c>
      <c r="M1579" s="90">
        <f>IF(K1579/1048576 &gt;1,K1579/1048576," ")</f>
        <v>3914.0435848236084</v>
      </c>
      <c r="N1579" s="91">
        <f>IF(K1579&gt;999999999,K1579/1073741824," ")</f>
        <v>3.8223081883043051</v>
      </c>
      <c r="O1579" s="194" t="s">
        <v>20487</v>
      </c>
      <c r="P1579" s="197" t="s">
        <v>20488</v>
      </c>
    </row>
    <row r="1580" spans="2:16" ht="20.100000000000001" customHeight="1" x14ac:dyDescent="0.3">
      <c r="B1580" s="101">
        <v>1570</v>
      </c>
      <c r="C1580" s="20" t="s">
        <v>34039</v>
      </c>
      <c r="D1580" s="263" t="s">
        <v>33773</v>
      </c>
      <c r="E1580" s="36" t="s">
        <v>33774</v>
      </c>
      <c r="F1580" s="81">
        <v>5.6</v>
      </c>
      <c r="G1580" s="13" t="s">
        <v>704</v>
      </c>
      <c r="H1580" s="13" t="s">
        <v>3756</v>
      </c>
      <c r="I1580" s="79">
        <v>2022</v>
      </c>
      <c r="J1580" s="79"/>
      <c r="K1580" s="73">
        <v>4525277184</v>
      </c>
      <c r="L1580" s="90">
        <f>IF(K1580/1024 &gt;1,K1580/1024," ")</f>
        <v>4419216</v>
      </c>
      <c r="M1580" s="90">
        <f>IF(K1580/1048576 &gt;1,K1580/1048576," ")</f>
        <v>4315.640625</v>
      </c>
      <c r="N1580" s="91">
        <f>IF(K1580&gt;999999999,K1580/1073741824," ")</f>
        <v>4.2144927978515625</v>
      </c>
      <c r="O1580" s="223" t="s">
        <v>17719</v>
      </c>
      <c r="P1580" s="198" t="s">
        <v>33775</v>
      </c>
    </row>
    <row r="1581" spans="2:16" ht="20.100000000000001" customHeight="1" x14ac:dyDescent="0.3">
      <c r="B1581" s="101">
        <v>1571</v>
      </c>
      <c r="C1581" s="7" t="s">
        <v>35741</v>
      </c>
      <c r="D1581" s="181" t="s">
        <v>8183</v>
      </c>
      <c r="E1581" s="36" t="s">
        <v>11861</v>
      </c>
      <c r="F1581" s="81">
        <v>4.7</v>
      </c>
      <c r="G1581" s="13" t="s">
        <v>704</v>
      </c>
      <c r="H1581" s="13" t="s">
        <v>3787</v>
      </c>
      <c r="I1581" s="79">
        <v>2018</v>
      </c>
      <c r="J1581" s="79"/>
      <c r="K1581" s="73">
        <v>3903119360</v>
      </c>
      <c r="L1581" s="90">
        <f>IF(K1581/1024 &gt;1,K1581/1024," ")</f>
        <v>3811640</v>
      </c>
      <c r="M1581" s="90">
        <f>IF(K1581/1048576 &gt;1,K1581/1048576," ")</f>
        <v>3722.3046875</v>
      </c>
      <c r="N1581" s="91">
        <f>IF(K1581&gt;999999999,K1581/1073741824," ")</f>
        <v>3.6350631713867188</v>
      </c>
      <c r="O1581" s="199" t="s">
        <v>17521</v>
      </c>
      <c r="P1581" s="197" t="s">
        <v>20489</v>
      </c>
    </row>
    <row r="1582" spans="2:16" ht="20.100000000000001" customHeight="1" x14ac:dyDescent="0.3">
      <c r="B1582" s="101">
        <v>1572</v>
      </c>
      <c r="C1582" s="109" t="s">
        <v>35742</v>
      </c>
      <c r="D1582" s="159" t="s">
        <v>4147</v>
      </c>
      <c r="E1582" s="36" t="s">
        <v>11862</v>
      </c>
      <c r="F1582" s="104">
        <v>4.7</v>
      </c>
      <c r="G1582" s="101" t="s">
        <v>704</v>
      </c>
      <c r="H1582" s="101" t="s">
        <v>3743</v>
      </c>
      <c r="I1582" s="101">
        <v>2014</v>
      </c>
      <c r="J1582" s="101"/>
      <c r="K1582" s="90">
        <v>2932843789</v>
      </c>
      <c r="L1582" s="90">
        <f>IF(K1582/1024 &gt;1,K1582/1024," ")</f>
        <v>2864105.2626953125</v>
      </c>
      <c r="M1582" s="90">
        <f>IF(K1582/1048576 &gt;1,K1582/1048576," ")</f>
        <v>2796.9777956008911</v>
      </c>
      <c r="N1582" s="91">
        <f>IF(K1582&gt;999999999,K1582/1073741824," ")</f>
        <v>2.7314236285164952</v>
      </c>
      <c r="O1582" s="194" t="s">
        <v>18220</v>
      </c>
      <c r="P1582" s="197" t="s">
        <v>20490</v>
      </c>
    </row>
    <row r="1583" spans="2:16" ht="20.100000000000001" customHeight="1" x14ac:dyDescent="0.3">
      <c r="B1583" s="101">
        <v>1573</v>
      </c>
      <c r="C1583" s="20" t="s">
        <v>35743</v>
      </c>
      <c r="D1583" s="167" t="s">
        <v>7743</v>
      </c>
      <c r="E1583" s="36" t="s">
        <v>11863</v>
      </c>
      <c r="F1583" s="81">
        <v>7.6</v>
      </c>
      <c r="G1583" s="81" t="s">
        <v>704</v>
      </c>
      <c r="H1583" s="13" t="s">
        <v>5910</v>
      </c>
      <c r="I1583" s="79">
        <v>1946</v>
      </c>
      <c r="J1583" s="79"/>
      <c r="K1583" s="73">
        <v>3120892510</v>
      </c>
      <c r="L1583" s="90">
        <f>IF(K1583/1024 &gt;1,K1583/1024," ")</f>
        <v>3047746.591796875</v>
      </c>
      <c r="M1583" s="90">
        <f>IF(K1583/1048576 &gt;1,K1583/1048576," ")</f>
        <v>2976.3150310516357</v>
      </c>
      <c r="N1583" s="91">
        <f>IF(K1583&gt;999999999,K1583/1073741824," ")</f>
        <v>2.906557647511363</v>
      </c>
      <c r="O1583" s="194" t="s">
        <v>20491</v>
      </c>
      <c r="P1583" s="197" t="s">
        <v>20492</v>
      </c>
    </row>
    <row r="1584" spans="2:16" ht="20.100000000000001" customHeight="1" x14ac:dyDescent="0.3">
      <c r="B1584" s="101">
        <v>1574</v>
      </c>
      <c r="C1584" s="7" t="s">
        <v>42562</v>
      </c>
      <c r="D1584" s="175" t="s">
        <v>7710</v>
      </c>
      <c r="E1584" s="36" t="s">
        <v>11865</v>
      </c>
      <c r="F1584" s="81">
        <v>5.6</v>
      </c>
      <c r="G1584" s="81"/>
      <c r="H1584" s="82" t="s">
        <v>5892</v>
      </c>
      <c r="I1584" s="79">
        <v>2016</v>
      </c>
      <c r="J1584" s="79"/>
      <c r="K1584" s="73">
        <v>5024660093</v>
      </c>
      <c r="L1584" s="90">
        <f>IF(K1584/1024 &gt;1,K1584/1024," ")</f>
        <v>4906894.6220703125</v>
      </c>
      <c r="M1584" s="90">
        <f>IF(K1584/1048576 &gt;1,K1584/1048576," ")</f>
        <v>4791.8892793655396</v>
      </c>
      <c r="N1584" s="91">
        <f>IF(K1584&gt;999999999,K1584/1073741824," ")</f>
        <v>4.6795793743804097</v>
      </c>
      <c r="O1584" s="194" t="s">
        <v>20495</v>
      </c>
      <c r="P1584" s="197" t="s">
        <v>20496</v>
      </c>
    </row>
    <row r="1585" spans="2:16" ht="20.100000000000001" customHeight="1" x14ac:dyDescent="0.3">
      <c r="B1585" s="101">
        <v>1575</v>
      </c>
      <c r="C1585" s="109" t="s">
        <v>35744</v>
      </c>
      <c r="D1585" s="160" t="s">
        <v>4459</v>
      </c>
      <c r="E1585" s="36" t="s">
        <v>11866</v>
      </c>
      <c r="F1585" s="104">
        <v>7.5</v>
      </c>
      <c r="G1585" s="101" t="s">
        <v>704</v>
      </c>
      <c r="H1585" s="101" t="s">
        <v>4453</v>
      </c>
      <c r="I1585" s="101">
        <v>1957</v>
      </c>
      <c r="J1585" s="101"/>
      <c r="K1585" s="90">
        <v>4926714641</v>
      </c>
      <c r="L1585" s="90">
        <f>IF(K1585/1024 &gt;1,K1585/1024," ")</f>
        <v>4811244.7666015625</v>
      </c>
      <c r="M1585" s="90">
        <f>IF(K1585/1048576 &gt;1,K1585/1048576," ")</f>
        <v>4698.4812173843384</v>
      </c>
      <c r="N1585" s="91">
        <f>IF(K1585&gt;999999999,K1585/1073741824," ")</f>
        <v>4.5883605638518929</v>
      </c>
      <c r="O1585" s="199" t="s">
        <v>17522</v>
      </c>
      <c r="P1585" s="197" t="s">
        <v>20497</v>
      </c>
    </row>
    <row r="1586" spans="2:16" ht="20.100000000000001" customHeight="1" x14ac:dyDescent="0.3">
      <c r="B1586" s="101">
        <v>1576</v>
      </c>
      <c r="C1586" s="102" t="s">
        <v>35745</v>
      </c>
      <c r="D1586" s="159" t="s">
        <v>2013</v>
      </c>
      <c r="E1586" s="36" t="s">
        <v>11867</v>
      </c>
      <c r="F1586" s="104">
        <v>5.8</v>
      </c>
      <c r="G1586" s="101" t="s">
        <v>704</v>
      </c>
      <c r="H1586" s="101" t="s">
        <v>4114</v>
      </c>
      <c r="I1586" s="101">
        <v>1966</v>
      </c>
      <c r="J1586" s="101"/>
      <c r="K1586" s="90">
        <v>1942658283</v>
      </c>
      <c r="L1586" s="90">
        <f>IF(K1586/1024 &gt;1,K1586/1024," ")</f>
        <v>1897127.2294921875</v>
      </c>
      <c r="M1586" s="90">
        <f>IF(K1586/1048576 &gt;1,K1586/1048576," ")</f>
        <v>1852.6633100509644</v>
      </c>
      <c r="N1586" s="91">
        <f>IF(K1586&gt;999999999,K1586/1073741824," ")</f>
        <v>1.8092415137216449</v>
      </c>
      <c r="O1586" s="199" t="s">
        <v>17522</v>
      </c>
      <c r="P1586" s="197" t="s">
        <v>20498</v>
      </c>
    </row>
    <row r="1587" spans="2:16" ht="20.100000000000001" customHeight="1" x14ac:dyDescent="0.3">
      <c r="B1587" s="101">
        <v>1577</v>
      </c>
      <c r="C1587" s="102" t="s">
        <v>35746</v>
      </c>
      <c r="D1587" s="159" t="s">
        <v>2014</v>
      </c>
      <c r="E1587" s="36" t="s">
        <v>11868</v>
      </c>
      <c r="F1587" s="104">
        <v>7.1</v>
      </c>
      <c r="G1587" s="101" t="s">
        <v>704</v>
      </c>
      <c r="H1587" s="101" t="s">
        <v>5878</v>
      </c>
      <c r="I1587" s="94">
        <v>1957</v>
      </c>
      <c r="J1587" s="120"/>
      <c r="K1587" s="90">
        <v>7095155662</v>
      </c>
      <c r="L1587" s="90">
        <f>IF(K1587/1024 &gt;1,K1587/1024," ")</f>
        <v>6928862.951171875</v>
      </c>
      <c r="M1587" s="90">
        <f>IF(K1587/1048576 &gt;1,K1587/1048576," ")</f>
        <v>6766.4677257537842</v>
      </c>
      <c r="N1587" s="91">
        <f>IF(K1587&gt;999999999,K1587/1073741824," ")</f>
        <v>6.6078786384314299</v>
      </c>
      <c r="O1587" s="194" t="s">
        <v>20499</v>
      </c>
      <c r="P1587" s="197" t="s">
        <v>20500</v>
      </c>
    </row>
    <row r="1588" spans="2:16" ht="20.100000000000001" customHeight="1" x14ac:dyDescent="0.3">
      <c r="B1588" s="101">
        <v>1578</v>
      </c>
      <c r="C1588" s="112" t="s">
        <v>35747</v>
      </c>
      <c r="D1588" s="161" t="s">
        <v>7441</v>
      </c>
      <c r="E1588" s="36" t="s">
        <v>11871</v>
      </c>
      <c r="F1588" s="99">
        <v>4</v>
      </c>
      <c r="G1588" s="99" t="s">
        <v>704</v>
      </c>
      <c r="H1588" s="105" t="s">
        <v>4081</v>
      </c>
      <c r="I1588" s="101">
        <v>2016</v>
      </c>
      <c r="J1588" s="101"/>
      <c r="K1588" s="90">
        <v>5273074308</v>
      </c>
      <c r="L1588" s="90">
        <f>IF(K1588/1024 &gt;1,K1588/1024," ")</f>
        <v>5149486.62890625</v>
      </c>
      <c r="M1588" s="90">
        <f>IF(K1588/1048576 &gt;1,K1588/1048576," ")</f>
        <v>5028.7955360412598</v>
      </c>
      <c r="N1588" s="91">
        <f>IF(K1588&gt;999999999,K1588/1073741824," ")</f>
        <v>4.9109331406652927</v>
      </c>
      <c r="O1588" s="194" t="s">
        <v>20504</v>
      </c>
      <c r="P1588" s="197" t="s">
        <v>20505</v>
      </c>
    </row>
    <row r="1589" spans="2:16" ht="20.100000000000001" customHeight="1" x14ac:dyDescent="0.3">
      <c r="B1589" s="101">
        <v>1579</v>
      </c>
      <c r="C1589" s="7" t="s">
        <v>35494</v>
      </c>
      <c r="D1589" s="159" t="s">
        <v>793</v>
      </c>
      <c r="E1589" s="36" t="s">
        <v>11872</v>
      </c>
      <c r="F1589" s="104">
        <v>4.3</v>
      </c>
      <c r="G1589" s="94" t="s">
        <v>704</v>
      </c>
      <c r="H1589" s="94" t="s">
        <v>4180</v>
      </c>
      <c r="I1589" s="101">
        <v>1998</v>
      </c>
      <c r="J1589" s="101"/>
      <c r="K1589" s="90">
        <v>733978594</v>
      </c>
      <c r="L1589" s="90">
        <f>IF(K1589/1024 &gt;1,K1589/1024," ")</f>
        <v>716775.970703125</v>
      </c>
      <c r="M1589" s="90">
        <f>IF(K1589/1048576 &gt;1,K1589/1048576," ")</f>
        <v>699.97653388977051</v>
      </c>
      <c r="N1589" s="91" t="str">
        <f>IF(K1589&gt;999999999,K1589/1073741824," ")</f>
        <v xml:space="preserve"> </v>
      </c>
      <c r="O1589" s="194" t="s">
        <v>17965</v>
      </c>
      <c r="P1589" s="197" t="s">
        <v>20506</v>
      </c>
    </row>
    <row r="1590" spans="2:16" ht="20.100000000000001" customHeight="1" x14ac:dyDescent="0.3">
      <c r="B1590" s="101">
        <v>1580</v>
      </c>
      <c r="C1590" s="107" t="s">
        <v>35748</v>
      </c>
      <c r="D1590" s="168" t="s">
        <v>6289</v>
      </c>
      <c r="E1590" s="36" t="s">
        <v>11873</v>
      </c>
      <c r="F1590" s="99">
        <v>4.8</v>
      </c>
      <c r="G1590" s="99" t="s">
        <v>704</v>
      </c>
      <c r="H1590" s="101" t="s">
        <v>4081</v>
      </c>
      <c r="I1590" s="101">
        <v>2014</v>
      </c>
      <c r="J1590" s="101"/>
      <c r="K1590" s="90">
        <v>3976717883</v>
      </c>
      <c r="L1590" s="90">
        <f>IF(K1590/1024 &gt;1,K1590/1024," ")</f>
        <v>3883513.5576171875</v>
      </c>
      <c r="M1590" s="90">
        <f>IF(K1590/1048576 &gt;1,K1590/1048576," ")</f>
        <v>3792.4937086105347</v>
      </c>
      <c r="N1590" s="91">
        <f>IF(K1590&gt;999999999,K1590/1073741824," ")</f>
        <v>3.7036071373149753</v>
      </c>
      <c r="O1590" s="194" t="s">
        <v>20507</v>
      </c>
      <c r="P1590" s="197" t="s">
        <v>20508</v>
      </c>
    </row>
    <row r="1591" spans="2:16" ht="20.100000000000001" customHeight="1" x14ac:dyDescent="0.3">
      <c r="B1591" s="101">
        <v>1581</v>
      </c>
      <c r="C1591" s="109" t="s">
        <v>35749</v>
      </c>
      <c r="D1591" s="160" t="s">
        <v>269</v>
      </c>
      <c r="E1591" s="36" t="s">
        <v>11875</v>
      </c>
      <c r="F1591" s="104">
        <v>6.4</v>
      </c>
      <c r="G1591" s="94" t="s">
        <v>704</v>
      </c>
      <c r="H1591" s="94" t="s">
        <v>3739</v>
      </c>
      <c r="I1591" s="101">
        <v>1984</v>
      </c>
      <c r="J1591" s="101"/>
      <c r="K1591" s="90">
        <v>5296775149</v>
      </c>
      <c r="L1591" s="90">
        <f>IF(K1591/1024 &gt;1,K1591/1024," ")</f>
        <v>5172631.9814453125</v>
      </c>
      <c r="M1591" s="90">
        <f>IF(K1591/1048576 &gt;1,K1591/1048576," ")</f>
        <v>5051.398419380188</v>
      </c>
      <c r="N1591" s="91">
        <f>IF(K1591&gt;999999999,K1591/1073741824," ")</f>
        <v>4.9330062689259648</v>
      </c>
      <c r="O1591" s="194" t="s">
        <v>20511</v>
      </c>
      <c r="P1591" s="197" t="s">
        <v>20512</v>
      </c>
    </row>
    <row r="1592" spans="2:16" ht="20.100000000000001" customHeight="1" x14ac:dyDescent="0.3">
      <c r="B1592" s="101">
        <v>1582</v>
      </c>
      <c r="C1592" s="20" t="s">
        <v>33009</v>
      </c>
      <c r="D1592" s="157" t="s">
        <v>269</v>
      </c>
      <c r="E1592" s="36" t="s">
        <v>32794</v>
      </c>
      <c r="F1592" s="81">
        <v>7.3</v>
      </c>
      <c r="G1592" s="13" t="s">
        <v>704</v>
      </c>
      <c r="H1592" s="13" t="s">
        <v>3744</v>
      </c>
      <c r="I1592" s="79">
        <v>2021</v>
      </c>
      <c r="J1592" s="79"/>
      <c r="K1592" s="73">
        <v>5935022080</v>
      </c>
      <c r="L1592" s="90">
        <f>IF(K1592/1024 &gt;1,K1592/1024," ")</f>
        <v>5795920</v>
      </c>
      <c r="M1592" s="90">
        <f>IF(K1592/1048576 &gt;1,K1592/1048576," ")</f>
        <v>5660.078125</v>
      </c>
      <c r="N1592" s="91">
        <f>IF(K1592&gt;999999999,K1592/1073741824," ")</f>
        <v>5.5274200439453125</v>
      </c>
      <c r="O1592" s="223" t="s">
        <v>32795</v>
      </c>
      <c r="P1592" s="198" t="s">
        <v>32796</v>
      </c>
    </row>
    <row r="1593" spans="2:16" ht="20.100000000000001" customHeight="1" x14ac:dyDescent="0.3">
      <c r="B1593" s="101">
        <v>1583</v>
      </c>
      <c r="C1593" s="74" t="s">
        <v>35750</v>
      </c>
      <c r="D1593" s="157" t="s">
        <v>7799</v>
      </c>
      <c r="E1593" s="36" t="s">
        <v>11876</v>
      </c>
      <c r="F1593" s="131">
        <v>7</v>
      </c>
      <c r="G1593" s="13" t="s">
        <v>704</v>
      </c>
      <c r="H1593" s="13" t="s">
        <v>5892</v>
      </c>
      <c r="I1593" s="133">
        <v>2017</v>
      </c>
      <c r="J1593" s="137"/>
      <c r="K1593" s="73">
        <v>5340028703</v>
      </c>
      <c r="L1593" s="90">
        <f>IF(K1593/1024 &gt;1,K1593/1024," ")</f>
        <v>5214871.7802734375</v>
      </c>
      <c r="M1593" s="90">
        <f>IF(K1593/1048576 &gt;1,K1593/1048576," ")</f>
        <v>5092.6482229232788</v>
      </c>
      <c r="N1593" s="91">
        <f>IF(K1593&gt;999999999,K1593/1073741824," ")</f>
        <v>4.9732892801985145</v>
      </c>
      <c r="O1593" s="194" t="s">
        <v>20513</v>
      </c>
      <c r="P1593" s="197" t="s">
        <v>20514</v>
      </c>
    </row>
    <row r="1594" spans="2:16" ht="20.100000000000001" customHeight="1" x14ac:dyDescent="0.3">
      <c r="B1594" s="101">
        <v>1584</v>
      </c>
      <c r="C1594" s="109" t="s">
        <v>35751</v>
      </c>
      <c r="D1594" s="160" t="s">
        <v>1695</v>
      </c>
      <c r="E1594" s="36" t="s">
        <v>11877</v>
      </c>
      <c r="F1594" s="104">
        <v>5.5</v>
      </c>
      <c r="G1594" s="13" t="s">
        <v>704</v>
      </c>
      <c r="H1594" s="13" t="s">
        <v>5484</v>
      </c>
      <c r="I1594" s="101">
        <v>2003</v>
      </c>
      <c r="J1594" s="101"/>
      <c r="K1594" s="73">
        <v>4445818880</v>
      </c>
      <c r="L1594" s="90">
        <f>IF(K1594/1024 &gt;1,K1594/1024," ")</f>
        <v>4341620</v>
      </c>
      <c r="M1594" s="90">
        <f>IF(K1594/1048576 &gt;1,K1594/1048576," ")</f>
        <v>4239.86328125</v>
      </c>
      <c r="N1594" s="91">
        <f>IF(K1594&gt;999999999,K1594/1073741824," ")</f>
        <v>4.1404914855957031</v>
      </c>
      <c r="O1594" s="199" t="s">
        <v>17521</v>
      </c>
      <c r="P1594" s="197" t="s">
        <v>20515</v>
      </c>
    </row>
    <row r="1595" spans="2:16" ht="20.100000000000001" customHeight="1" x14ac:dyDescent="0.3">
      <c r="B1595" s="101">
        <v>1585</v>
      </c>
      <c r="C1595" s="7" t="s">
        <v>35752</v>
      </c>
      <c r="D1595" s="159" t="s">
        <v>1113</v>
      </c>
      <c r="E1595" s="36" t="s">
        <v>11878</v>
      </c>
      <c r="F1595" s="104">
        <v>5.2</v>
      </c>
      <c r="G1595" s="13" t="s">
        <v>704</v>
      </c>
      <c r="H1595" s="13" t="s">
        <v>4081</v>
      </c>
      <c r="I1595" s="101">
        <v>2009</v>
      </c>
      <c r="J1595" s="101"/>
      <c r="K1595" s="73">
        <v>3152756736</v>
      </c>
      <c r="L1595" s="90">
        <f>IF(K1595/1024 &gt;1,K1595/1024," ")</f>
        <v>3078864</v>
      </c>
      <c r="M1595" s="90">
        <f>IF(K1595/1048576 &gt;1,K1595/1048576," ")</f>
        <v>3006.703125</v>
      </c>
      <c r="N1595" s="91">
        <f>IF(K1595&gt;999999999,K1595/1073741824," ")</f>
        <v>2.9362335205078125</v>
      </c>
      <c r="O1595" s="194" t="s">
        <v>20516</v>
      </c>
      <c r="P1595" s="197" t="s">
        <v>20517</v>
      </c>
    </row>
    <row r="1596" spans="2:16" ht="20.100000000000001" customHeight="1" x14ac:dyDescent="0.3">
      <c r="B1596" s="101">
        <v>1586</v>
      </c>
      <c r="C1596" s="7" t="s">
        <v>35753</v>
      </c>
      <c r="D1596" s="157" t="s">
        <v>8539</v>
      </c>
      <c r="E1596" s="36" t="s">
        <v>11879</v>
      </c>
      <c r="F1596" s="131">
        <v>6.4</v>
      </c>
      <c r="G1596" s="13" t="s">
        <v>704</v>
      </c>
      <c r="H1596" s="13" t="s">
        <v>5892</v>
      </c>
      <c r="I1596" s="133">
        <v>2018</v>
      </c>
      <c r="J1596" s="79"/>
      <c r="K1596" s="73">
        <v>3030728704</v>
      </c>
      <c r="L1596" s="90">
        <f>IF(K1596/1024 &gt;1,K1596/1024," ")</f>
        <v>2959696</v>
      </c>
      <c r="M1596" s="90">
        <f>IF(K1596/1048576 &gt;1,K1596/1048576," ")</f>
        <v>2890.328125</v>
      </c>
      <c r="N1596" s="91">
        <f>IF(K1596&gt;999999999,K1596/1073741824," ")</f>
        <v>2.8225860595703125</v>
      </c>
      <c r="O1596" s="194" t="s">
        <v>17929</v>
      </c>
      <c r="P1596" s="197" t="s">
        <v>20518</v>
      </c>
    </row>
    <row r="1597" spans="2:16" ht="20.100000000000001" customHeight="1" x14ac:dyDescent="0.3">
      <c r="B1597" s="101">
        <v>1587</v>
      </c>
      <c r="C1597" s="102" t="s">
        <v>35754</v>
      </c>
      <c r="D1597" s="159" t="s">
        <v>2016</v>
      </c>
      <c r="E1597" s="36" t="s">
        <v>11880</v>
      </c>
      <c r="F1597" s="104">
        <v>5.5</v>
      </c>
      <c r="G1597" s="94" t="s">
        <v>704</v>
      </c>
      <c r="H1597" s="94" t="s">
        <v>3774</v>
      </c>
      <c r="I1597" s="94">
        <v>1991</v>
      </c>
      <c r="J1597" s="94"/>
      <c r="K1597" s="108">
        <v>2914343056</v>
      </c>
      <c r="L1597" s="90">
        <f>IF(K1597/1024 &gt;1,K1597/1024," ")</f>
        <v>2846038.140625</v>
      </c>
      <c r="M1597" s="90">
        <f>IF(K1597/1048576 &gt;1,K1597/1048576," ")</f>
        <v>2779.3341217041016</v>
      </c>
      <c r="N1597" s="91">
        <f>IF(K1597&gt;999999999,K1597/1073741824," ")</f>
        <v>2.7141934782266617</v>
      </c>
      <c r="O1597" s="194" t="s">
        <v>20519</v>
      </c>
      <c r="P1597" s="197" t="s">
        <v>20520</v>
      </c>
    </row>
    <row r="1598" spans="2:16" ht="20.100000000000001" customHeight="1" x14ac:dyDescent="0.3">
      <c r="B1598" s="101">
        <v>1588</v>
      </c>
      <c r="C1598" s="112" t="s">
        <v>35755</v>
      </c>
      <c r="D1598" s="159" t="s">
        <v>2816</v>
      </c>
      <c r="E1598" s="36" t="s">
        <v>11881</v>
      </c>
      <c r="F1598" s="104">
        <v>5.5</v>
      </c>
      <c r="G1598" s="101" t="s">
        <v>704</v>
      </c>
      <c r="H1598" s="101" t="s">
        <v>3743</v>
      </c>
      <c r="I1598" s="101">
        <v>1995</v>
      </c>
      <c r="J1598" s="101"/>
      <c r="K1598" s="90">
        <v>2594535615</v>
      </c>
      <c r="L1598" s="90">
        <f>IF(K1598/1024 &gt;1,K1598/1024," ")</f>
        <v>2533726.1865234375</v>
      </c>
      <c r="M1598" s="90">
        <f>IF(K1598/1048576 &gt;1,K1598/1048576," ")</f>
        <v>2474.3419790267944</v>
      </c>
      <c r="N1598" s="91">
        <f>IF(K1598&gt;999999999,K1598/1073741824," ")</f>
        <v>2.4163495888933539</v>
      </c>
      <c r="O1598" s="194" t="s">
        <v>30076</v>
      </c>
      <c r="P1598" s="197" t="s">
        <v>20521</v>
      </c>
    </row>
    <row r="1599" spans="2:16" ht="20.100000000000001" customHeight="1" x14ac:dyDescent="0.3">
      <c r="B1599" s="101">
        <v>1589</v>
      </c>
      <c r="C1599" s="109" t="s">
        <v>35756</v>
      </c>
      <c r="D1599" s="160" t="s">
        <v>2017</v>
      </c>
      <c r="E1599" s="36" t="s">
        <v>11882</v>
      </c>
      <c r="F1599" s="104">
        <v>5.6</v>
      </c>
      <c r="G1599" s="94" t="s">
        <v>704</v>
      </c>
      <c r="H1599" s="94" t="s">
        <v>4181</v>
      </c>
      <c r="I1599" s="94">
        <v>1978</v>
      </c>
      <c r="J1599" s="94"/>
      <c r="K1599" s="90">
        <v>3932670043</v>
      </c>
      <c r="L1599" s="90">
        <f>IF(K1599/1024 &gt;1,K1599/1024," ")</f>
        <v>3840498.0888671875</v>
      </c>
      <c r="M1599" s="90">
        <f>IF(K1599/1048576 &gt;1,K1599/1048576," ")</f>
        <v>3750.4864149093628</v>
      </c>
      <c r="N1599" s="91">
        <f>IF(K1599&gt;999999999,K1599/1073741824," ")</f>
        <v>3.6625843895599246</v>
      </c>
      <c r="O1599" s="194" t="s">
        <v>20522</v>
      </c>
      <c r="P1599" s="197" t="s">
        <v>20523</v>
      </c>
    </row>
    <row r="1600" spans="2:16" ht="20.100000000000001" customHeight="1" x14ac:dyDescent="0.3">
      <c r="B1600" s="101">
        <v>1590</v>
      </c>
      <c r="C1600" s="12" t="s">
        <v>35800</v>
      </c>
      <c r="D1600" s="160" t="s">
        <v>2018</v>
      </c>
      <c r="E1600" s="36" t="s">
        <v>11884</v>
      </c>
      <c r="F1600" s="104">
        <v>7.1</v>
      </c>
      <c r="G1600" s="13" t="s">
        <v>704</v>
      </c>
      <c r="H1600" s="13" t="s">
        <v>3740</v>
      </c>
      <c r="I1600" s="101">
        <v>1969</v>
      </c>
      <c r="J1600" s="101"/>
      <c r="K1600" s="73">
        <v>3409948672</v>
      </c>
      <c r="L1600" s="90">
        <f>IF(K1600/1024 &gt;1,K1600/1024," ")</f>
        <v>3330028</v>
      </c>
      <c r="M1600" s="90">
        <f>IF(K1600/1048576 &gt;1,K1600/1048576," ")</f>
        <v>3251.98046875</v>
      </c>
      <c r="N1600" s="91">
        <f>IF(K1600&gt;999999999,K1600/1073741824," ")</f>
        <v>3.1757621765136719</v>
      </c>
      <c r="O1600" s="194" t="s">
        <v>20526</v>
      </c>
      <c r="P1600" s="197" t="s">
        <v>20527</v>
      </c>
    </row>
    <row r="1601" spans="2:16" ht="20.100000000000001" customHeight="1" x14ac:dyDescent="0.3">
      <c r="B1601" s="101">
        <v>1591</v>
      </c>
      <c r="C1601" s="112" t="s">
        <v>35801</v>
      </c>
      <c r="D1601" s="161" t="s">
        <v>7484</v>
      </c>
      <c r="E1601" s="36" t="s">
        <v>11885</v>
      </c>
      <c r="F1601" s="99">
        <v>4.2</v>
      </c>
      <c r="G1601" s="99" t="s">
        <v>704</v>
      </c>
      <c r="H1601" s="105" t="s">
        <v>5871</v>
      </c>
      <c r="I1601" s="101">
        <v>2017</v>
      </c>
      <c r="J1601" s="101"/>
      <c r="K1601" s="90">
        <v>3880782069</v>
      </c>
      <c r="L1601" s="90">
        <f>IF(K1601/1024 &gt;1,K1601/1024," ")</f>
        <v>3789826.2392578125</v>
      </c>
      <c r="M1601" s="90">
        <f>IF(K1601/1048576 &gt;1,K1601/1048576," ")</f>
        <v>3701.0021867752075</v>
      </c>
      <c r="N1601" s="91">
        <f>IF(K1601&gt;999999999,K1601/1073741824," ")</f>
        <v>3.6142599480226636</v>
      </c>
      <c r="O1601" s="194" t="s">
        <v>20528</v>
      </c>
      <c r="P1601" s="197" t="s">
        <v>20529</v>
      </c>
    </row>
    <row r="1602" spans="2:16" ht="20.100000000000001" customHeight="1" x14ac:dyDescent="0.3">
      <c r="B1602" s="101">
        <v>1592</v>
      </c>
      <c r="C1602" s="102" t="s">
        <v>35802</v>
      </c>
      <c r="D1602" s="159" t="s">
        <v>744</v>
      </c>
      <c r="E1602" s="36" t="s">
        <v>11886</v>
      </c>
      <c r="F1602" s="104">
        <v>6.8</v>
      </c>
      <c r="G1602" s="99" t="s">
        <v>704</v>
      </c>
      <c r="H1602" s="105" t="s">
        <v>4081</v>
      </c>
      <c r="I1602" s="94">
        <v>1995</v>
      </c>
      <c r="J1602" s="94"/>
      <c r="K1602" s="90">
        <v>5021981855</v>
      </c>
      <c r="L1602" s="90">
        <f>IF(K1602/1024 &gt;1,K1602/1024," ")</f>
        <v>4904279.1552734375</v>
      </c>
      <c r="M1602" s="90">
        <f>IF(K1602/1048576 &gt;1,K1602/1048576," ")</f>
        <v>4789.3351125717163</v>
      </c>
      <c r="N1602" s="91">
        <f>IF(K1602&gt;999999999,K1602/1073741824," ")</f>
        <v>4.6770850708708167</v>
      </c>
      <c r="O1602" s="194" t="s">
        <v>20530</v>
      </c>
      <c r="P1602" s="197" t="s">
        <v>20531</v>
      </c>
    </row>
    <row r="1603" spans="2:16" ht="20.100000000000001" customHeight="1" x14ac:dyDescent="0.3">
      <c r="B1603" s="101">
        <v>1593</v>
      </c>
      <c r="C1603" s="102" t="s">
        <v>35803</v>
      </c>
      <c r="D1603" s="159" t="s">
        <v>1421</v>
      </c>
      <c r="E1603" s="36" t="s">
        <v>11887</v>
      </c>
      <c r="F1603" s="104">
        <v>7.6</v>
      </c>
      <c r="G1603" s="94" t="s">
        <v>704</v>
      </c>
      <c r="H1603" s="94" t="s">
        <v>3747</v>
      </c>
      <c r="I1603" s="94">
        <v>1994</v>
      </c>
      <c r="J1603" s="94"/>
      <c r="K1603" s="90">
        <v>2915683256</v>
      </c>
      <c r="L1603" s="90">
        <f>IF(K1603/1024 &gt;1,K1603/1024," ")</f>
        <v>2847346.9296875</v>
      </c>
      <c r="M1603" s="90">
        <f>IF(K1603/1048576 &gt;1,K1603/1048576," ")</f>
        <v>2780.6122360229492</v>
      </c>
      <c r="N1603" s="91">
        <f>IF(K1603&gt;999999999,K1603/1073741824," ")</f>
        <v>2.7154416367411613</v>
      </c>
      <c r="O1603" s="194" t="s">
        <v>20532</v>
      </c>
      <c r="P1603" s="197" t="s">
        <v>31071</v>
      </c>
    </row>
    <row r="1604" spans="2:16" ht="20.100000000000001" customHeight="1" x14ac:dyDescent="0.3">
      <c r="B1604" s="101">
        <v>1594</v>
      </c>
      <c r="C1604" s="111" t="s">
        <v>35804</v>
      </c>
      <c r="D1604" s="161" t="s">
        <v>6821</v>
      </c>
      <c r="E1604" s="36" t="s">
        <v>11888</v>
      </c>
      <c r="F1604" s="99">
        <v>6.4</v>
      </c>
      <c r="G1604" s="99" t="s">
        <v>704</v>
      </c>
      <c r="H1604" s="105" t="s">
        <v>5878</v>
      </c>
      <c r="I1604" s="101">
        <v>2016</v>
      </c>
      <c r="J1604" s="101"/>
      <c r="K1604" s="90">
        <v>4549208902</v>
      </c>
      <c r="L1604" s="90">
        <f>IF(K1604/1024 &gt;1,K1604/1024," ")</f>
        <v>4442586.818359375</v>
      </c>
      <c r="M1604" s="90">
        <f>IF(K1604/1048576 &gt;1,K1604/1048576," ")</f>
        <v>4338.4636898040771</v>
      </c>
      <c r="N1604" s="91">
        <f>IF(K1604&gt;999999999,K1604/1073741824," ")</f>
        <v>4.2367809470742941</v>
      </c>
      <c r="O1604" s="194" t="s">
        <v>20533</v>
      </c>
      <c r="P1604" s="197" t="s">
        <v>31072</v>
      </c>
    </row>
    <row r="1605" spans="2:16" ht="20.100000000000001" customHeight="1" x14ac:dyDescent="0.3">
      <c r="B1605" s="101">
        <v>1595</v>
      </c>
      <c r="C1605" s="112" t="s">
        <v>35805</v>
      </c>
      <c r="D1605" s="168" t="s">
        <v>3568</v>
      </c>
      <c r="E1605" s="36" t="s">
        <v>11889</v>
      </c>
      <c r="F1605" s="99">
        <v>6.2</v>
      </c>
      <c r="G1605" s="99" t="s">
        <v>704</v>
      </c>
      <c r="H1605" s="105" t="s">
        <v>5878</v>
      </c>
      <c r="I1605" s="101">
        <v>2008</v>
      </c>
      <c r="K1605" s="90">
        <v>4571422641</v>
      </c>
      <c r="L1605" s="90">
        <f>IF(K1605/1024 &gt;1,K1605/1024," ")</f>
        <v>4464279.9228515625</v>
      </c>
      <c r="M1605" s="90">
        <f>IF(K1605/1048576 &gt;1,K1605/1048576," ")</f>
        <v>4359.648362159729</v>
      </c>
      <c r="N1605" s="91">
        <f>IF(K1605&gt;999999999,K1605/1073741824," ")</f>
        <v>4.2574691036716104</v>
      </c>
      <c r="O1605" s="194" t="s">
        <v>20534</v>
      </c>
      <c r="P1605" s="197" t="s">
        <v>20535</v>
      </c>
    </row>
    <row r="1606" spans="2:16" ht="20.100000000000001" customHeight="1" x14ac:dyDescent="0.3">
      <c r="B1606" s="101">
        <v>1596</v>
      </c>
      <c r="C1606" s="102" t="s">
        <v>35806</v>
      </c>
      <c r="D1606" s="159" t="s">
        <v>1104</v>
      </c>
      <c r="E1606" s="36" t="s">
        <v>11890</v>
      </c>
      <c r="F1606" s="104">
        <v>7.8</v>
      </c>
      <c r="G1606" s="81" t="s">
        <v>704</v>
      </c>
      <c r="H1606" s="82" t="s">
        <v>5871</v>
      </c>
      <c r="I1606" s="101">
        <v>1990</v>
      </c>
      <c r="J1606" s="101"/>
      <c r="K1606" s="73">
        <v>4833197072</v>
      </c>
      <c r="L1606" s="90">
        <f>IF(K1606/1024 &gt;1,K1606/1024," ")</f>
        <v>4719919.015625</v>
      </c>
      <c r="M1606" s="90">
        <f>IF(K1606/1048576 &gt;1,K1606/1048576," ")</f>
        <v>4609.2959136962891</v>
      </c>
      <c r="N1606" s="91">
        <f>IF(K1606&gt;999999999,K1606/1073741824," ")</f>
        <v>4.5012655407190323</v>
      </c>
      <c r="O1606" s="194" t="s">
        <v>20536</v>
      </c>
      <c r="P1606" s="197" t="s">
        <v>20537</v>
      </c>
    </row>
    <row r="1607" spans="2:16" ht="20.100000000000001" customHeight="1" x14ac:dyDescent="0.3">
      <c r="B1607" s="101">
        <v>1597</v>
      </c>
      <c r="C1607" s="111" t="s">
        <v>35807</v>
      </c>
      <c r="D1607" s="168" t="s">
        <v>6329</v>
      </c>
      <c r="E1607" s="36" t="s">
        <v>11891</v>
      </c>
      <c r="F1607" s="99">
        <v>6</v>
      </c>
      <c r="G1607" s="99"/>
      <c r="H1607" s="101" t="s">
        <v>5871</v>
      </c>
      <c r="I1607" s="101">
        <v>2013</v>
      </c>
      <c r="J1607" s="115"/>
      <c r="K1607" s="90">
        <v>3327756300</v>
      </c>
      <c r="L1607" s="90">
        <f>IF(K1607/1024 &gt;1,K1607/1024," ")</f>
        <v>3249762.01171875</v>
      </c>
      <c r="M1607" s="90">
        <f>IF(K1607/1048576 &gt;1,K1607/1048576," ")</f>
        <v>3173.5957145690918</v>
      </c>
      <c r="N1607" s="91">
        <f>IF(K1607&gt;999999999,K1607/1073741824," ")</f>
        <v>3.0992145650088787</v>
      </c>
      <c r="O1607" s="194" t="s">
        <v>20538</v>
      </c>
      <c r="P1607" s="197" t="s">
        <v>20539</v>
      </c>
    </row>
    <row r="1608" spans="2:16" ht="20.100000000000001" customHeight="1" x14ac:dyDescent="0.3">
      <c r="B1608" s="101">
        <v>1598</v>
      </c>
      <c r="C1608" s="20" t="s">
        <v>43302</v>
      </c>
      <c r="D1608" s="261" t="s">
        <v>43298</v>
      </c>
      <c r="E1608" s="36" t="s">
        <v>43299</v>
      </c>
      <c r="F1608" s="81">
        <v>5.7</v>
      </c>
      <c r="G1608" s="13" t="s">
        <v>704</v>
      </c>
      <c r="H1608" s="13" t="s">
        <v>4104</v>
      </c>
      <c r="I1608" s="79">
        <v>2022</v>
      </c>
      <c r="J1608" s="79"/>
      <c r="K1608" s="73">
        <v>2750087168</v>
      </c>
      <c r="L1608" s="90">
        <f>IF(K1608/1024 &gt;1,K1608/1024," ")</f>
        <v>2685632</v>
      </c>
      <c r="M1608" s="90">
        <f>IF(K1608/1048576 &gt;1,K1608/1048576," ")</f>
        <v>2622.6875</v>
      </c>
      <c r="N1608" s="91">
        <f>IF(K1608&gt;999999999,K1608/1073741824," ")</f>
        <v>2.56121826171875</v>
      </c>
      <c r="O1608" s="223" t="s">
        <v>43300</v>
      </c>
      <c r="P1608" s="197" t="s">
        <v>43301</v>
      </c>
    </row>
    <row r="1609" spans="2:16" ht="20.100000000000001" customHeight="1" x14ac:dyDescent="0.3">
      <c r="B1609" s="101">
        <v>1599</v>
      </c>
      <c r="C1609" s="12" t="s">
        <v>35808</v>
      </c>
      <c r="D1609" s="160" t="s">
        <v>2019</v>
      </c>
      <c r="E1609" s="36" t="s">
        <v>11892</v>
      </c>
      <c r="F1609" s="104">
        <v>5.3</v>
      </c>
      <c r="G1609" s="13" t="s">
        <v>704</v>
      </c>
      <c r="H1609" s="13" t="s">
        <v>3776</v>
      </c>
      <c r="I1609" s="94">
        <v>2009</v>
      </c>
      <c r="J1609" s="94"/>
      <c r="K1609" s="73">
        <v>2316644352</v>
      </c>
      <c r="L1609" s="90">
        <f>IF(K1609/1024 &gt;1,K1609/1024," ")</f>
        <v>2262348</v>
      </c>
      <c r="M1609" s="90">
        <f>IF(K1609/1048576 &gt;1,K1609/1048576," ")</f>
        <v>2209.32421875</v>
      </c>
      <c r="N1609" s="91">
        <f>IF(K1609&gt;999999999,K1609/1073741824," ")</f>
        <v>2.1575431823730469</v>
      </c>
      <c r="O1609" s="194" t="s">
        <v>17857</v>
      </c>
      <c r="P1609" s="197" t="s">
        <v>20540</v>
      </c>
    </row>
    <row r="1610" spans="2:16" ht="20.100000000000001" customHeight="1" x14ac:dyDescent="0.3">
      <c r="B1610" s="101">
        <v>1600</v>
      </c>
      <c r="C1610" s="109" t="s">
        <v>35809</v>
      </c>
      <c r="D1610" s="159" t="s">
        <v>3382</v>
      </c>
      <c r="E1610" s="36" t="s">
        <v>11893</v>
      </c>
      <c r="F1610" s="104">
        <v>6.2</v>
      </c>
      <c r="G1610" s="101" t="s">
        <v>704</v>
      </c>
      <c r="H1610" s="101" t="s">
        <v>3756</v>
      </c>
      <c r="I1610" s="101">
        <v>2013</v>
      </c>
      <c r="J1610" s="101"/>
      <c r="K1610" s="90">
        <v>4242610785</v>
      </c>
      <c r="L1610" s="90">
        <f>IF(K1610/1024 &gt;1,K1610/1024," ")</f>
        <v>4143174.5947265625</v>
      </c>
      <c r="M1610" s="90">
        <f>IF(K1610/1048576 &gt;1,K1610/1048576," ")</f>
        <v>4046.0689401626587</v>
      </c>
      <c r="N1610" s="91">
        <f>IF(K1610&gt;999999999,K1610/1073741824," ")</f>
        <v>3.9512391993775964</v>
      </c>
      <c r="O1610" s="194" t="s">
        <v>20541</v>
      </c>
      <c r="P1610" s="197" t="s">
        <v>20542</v>
      </c>
    </row>
    <row r="1611" spans="2:16" ht="20.100000000000001" customHeight="1" x14ac:dyDescent="0.3">
      <c r="B1611" s="101">
        <v>1601</v>
      </c>
      <c r="C1611" s="109" t="s">
        <v>35810</v>
      </c>
      <c r="D1611" s="163" t="s">
        <v>5855</v>
      </c>
      <c r="E1611" s="36" t="s">
        <v>11894</v>
      </c>
      <c r="F1611" s="104">
        <v>5.5</v>
      </c>
      <c r="G1611" s="101" t="s">
        <v>704</v>
      </c>
      <c r="H1611" s="101" t="s">
        <v>3744</v>
      </c>
      <c r="I1611" s="101">
        <v>2014</v>
      </c>
      <c r="J1611" s="101"/>
      <c r="K1611" s="90">
        <v>4632786304</v>
      </c>
      <c r="L1611" s="90">
        <f>IF(K1611/1024 &gt;1,K1611/1024," ")</f>
        <v>4524205.375</v>
      </c>
      <c r="M1611" s="90">
        <f>IF(K1611/1048576 &gt;1,K1611/1048576," ")</f>
        <v>4418.1693115234375</v>
      </c>
      <c r="N1611" s="91">
        <f>IF(K1611&gt;999999999,K1611/1073741824," ")</f>
        <v>4.3146184682846069</v>
      </c>
      <c r="O1611" s="194" t="s">
        <v>20543</v>
      </c>
      <c r="P1611" s="197" t="s">
        <v>20544</v>
      </c>
    </row>
    <row r="1612" spans="2:16" ht="20.100000000000001" customHeight="1" x14ac:dyDescent="0.3">
      <c r="B1612" s="101">
        <v>1602</v>
      </c>
      <c r="C1612" s="109" t="s">
        <v>35811</v>
      </c>
      <c r="D1612" s="160" t="s">
        <v>598</v>
      </c>
      <c r="E1612" s="36" t="s">
        <v>11895</v>
      </c>
      <c r="F1612" s="104">
        <v>5.7</v>
      </c>
      <c r="G1612" s="94" t="s">
        <v>704</v>
      </c>
      <c r="H1612" s="94" t="s">
        <v>3774</v>
      </c>
      <c r="I1612" s="101">
        <v>2007</v>
      </c>
      <c r="J1612" s="101"/>
      <c r="K1612" s="90">
        <v>2347100950</v>
      </c>
      <c r="L1612" s="90">
        <f>IF(K1612/1024 &gt;1,K1612/1024," ")</f>
        <v>2292090.771484375</v>
      </c>
      <c r="M1612" s="90">
        <f>IF(K1612/1048576 &gt;1,K1612/1048576," ")</f>
        <v>2238.36989402771</v>
      </c>
      <c r="N1612" s="91">
        <f>IF(K1612&gt;999999999,K1612/1073741824," ")</f>
        <v>2.1859080996364355</v>
      </c>
      <c r="O1612" s="194" t="s">
        <v>20545</v>
      </c>
      <c r="P1612" s="197" t="s">
        <v>20546</v>
      </c>
    </row>
    <row r="1613" spans="2:16" ht="20.100000000000001" customHeight="1" x14ac:dyDescent="0.3">
      <c r="B1613" s="101">
        <v>1603</v>
      </c>
      <c r="C1613" s="20" t="s">
        <v>34046</v>
      </c>
      <c r="D1613" s="177" t="s">
        <v>33417</v>
      </c>
      <c r="E1613" s="36" t="s">
        <v>33418</v>
      </c>
      <c r="F1613" s="49">
        <v>5.9</v>
      </c>
      <c r="G1613" s="13"/>
      <c r="H1613" s="13" t="s">
        <v>3744</v>
      </c>
      <c r="I1613" s="9">
        <v>2021</v>
      </c>
      <c r="J1613" s="9"/>
      <c r="K1613" s="45">
        <v>5243199488</v>
      </c>
      <c r="L1613" s="90">
        <f>IF(K1613/1024 &gt;1,K1613/1024," ")</f>
        <v>5120312</v>
      </c>
      <c r="M1613" s="90">
        <f>IF(K1613/1048576 &gt;1,K1613/1048576," ")</f>
        <v>5000.3046875</v>
      </c>
      <c r="N1613" s="91">
        <f>IF(K1613&gt;999999999,K1613/1073741824," ")</f>
        <v>4.8831100463867188</v>
      </c>
      <c r="O1613" s="194" t="s">
        <v>33419</v>
      </c>
      <c r="P1613" s="197" t="s">
        <v>33420</v>
      </c>
    </row>
    <row r="1614" spans="2:16" ht="20.100000000000001" customHeight="1" x14ac:dyDescent="0.3">
      <c r="B1614" s="101">
        <v>1604</v>
      </c>
      <c r="C1614" s="20" t="s">
        <v>35812</v>
      </c>
      <c r="D1614" s="177" t="s">
        <v>8557</v>
      </c>
      <c r="E1614" s="36" t="s">
        <v>11896</v>
      </c>
      <c r="F1614" s="81">
        <v>6.5</v>
      </c>
      <c r="G1614" s="13" t="s">
        <v>704</v>
      </c>
      <c r="H1614" s="13" t="s">
        <v>5871</v>
      </c>
      <c r="I1614" s="79">
        <v>2018</v>
      </c>
      <c r="J1614" s="79"/>
      <c r="K1614" s="73">
        <v>5279080448</v>
      </c>
      <c r="L1614" s="90">
        <f>IF(K1614/1024 &gt;1,K1614/1024," ")</f>
        <v>5155352</v>
      </c>
      <c r="M1614" s="90">
        <f>IF(K1614/1048576 &gt;1,K1614/1048576," ")</f>
        <v>5034.5234375</v>
      </c>
      <c r="N1614" s="91">
        <f>IF(K1614&gt;999999999,K1614/1073741824," ")</f>
        <v>4.9165267944335938</v>
      </c>
      <c r="O1614" s="194" t="s">
        <v>20547</v>
      </c>
      <c r="P1614" s="197" t="s">
        <v>20548</v>
      </c>
    </row>
    <row r="1615" spans="2:16" ht="20.100000000000001" customHeight="1" x14ac:dyDescent="0.3">
      <c r="B1615" s="101">
        <v>1605</v>
      </c>
      <c r="C1615" s="102" t="s">
        <v>35813</v>
      </c>
      <c r="D1615" s="161" t="s">
        <v>6521</v>
      </c>
      <c r="E1615" s="36" t="s">
        <v>11897</v>
      </c>
      <c r="F1615" s="99">
        <v>5.6</v>
      </c>
      <c r="G1615" s="99"/>
      <c r="H1615" s="101" t="s">
        <v>5878</v>
      </c>
      <c r="I1615" s="101">
        <v>2015</v>
      </c>
      <c r="J1615" s="101"/>
      <c r="K1615" s="90">
        <v>4125754841</v>
      </c>
      <c r="L1615" s="90">
        <f>IF(K1615/1024 &gt;1,K1615/1024," ")</f>
        <v>4029057.4619140625</v>
      </c>
      <c r="M1615" s="90">
        <f>IF(K1615/1048576 &gt;1,K1615/1048576," ")</f>
        <v>3934.6264276504517</v>
      </c>
      <c r="N1615" s="91">
        <f>IF(K1615&gt;999999999,K1615/1073741824," ")</f>
        <v>3.8424086207523942</v>
      </c>
      <c r="O1615" s="194" t="s">
        <v>20549</v>
      </c>
      <c r="P1615" s="197" t="s">
        <v>20550</v>
      </c>
    </row>
    <row r="1616" spans="2:16" ht="20.100000000000001" customHeight="1" x14ac:dyDescent="0.3">
      <c r="B1616" s="101">
        <v>1606</v>
      </c>
      <c r="C1616" s="102" t="s">
        <v>35814</v>
      </c>
      <c r="D1616" s="159" t="s">
        <v>2020</v>
      </c>
      <c r="E1616" s="36" t="s">
        <v>11898</v>
      </c>
      <c r="F1616" s="104">
        <v>6.8</v>
      </c>
      <c r="G1616" s="99" t="s">
        <v>704</v>
      </c>
      <c r="H1616" s="101" t="s">
        <v>5892</v>
      </c>
      <c r="I1616" s="94">
        <v>1999</v>
      </c>
      <c r="J1616" s="94"/>
      <c r="K1616" s="90">
        <v>5279878871</v>
      </c>
      <c r="L1616" s="90">
        <f>IF(K1616/1024 &gt;1,K1616/1024," ")</f>
        <v>5156131.7099609375</v>
      </c>
      <c r="M1616" s="90">
        <f>IF(K1616/1048576 &gt;1,K1616/1048576," ")</f>
        <v>5035.284873008728</v>
      </c>
      <c r="N1616" s="91">
        <f>IF(K1616&gt;999999999,K1616/1073741824," ")</f>
        <v>4.917270383797586</v>
      </c>
      <c r="O1616" s="194" t="s">
        <v>18041</v>
      </c>
      <c r="P1616" s="197" t="s">
        <v>31073</v>
      </c>
    </row>
    <row r="1617" spans="2:16" ht="20.100000000000001" customHeight="1" x14ac:dyDescent="0.3">
      <c r="B1617" s="101">
        <v>1607</v>
      </c>
      <c r="C1617" s="12" t="s">
        <v>35757</v>
      </c>
      <c r="D1617" s="159" t="s">
        <v>2021</v>
      </c>
      <c r="E1617" s="36" t="s">
        <v>11899</v>
      </c>
      <c r="F1617" s="104">
        <v>4.3</v>
      </c>
      <c r="G1617" s="94" t="s">
        <v>704</v>
      </c>
      <c r="H1617" s="94" t="s">
        <v>3742</v>
      </c>
      <c r="I1617" s="94">
        <v>2009</v>
      </c>
      <c r="J1617" s="94"/>
      <c r="K1617" s="108">
        <v>1543995392</v>
      </c>
      <c r="L1617" s="90">
        <f>IF(K1617/1024 &gt;1,K1617/1024," ")</f>
        <v>1507808</v>
      </c>
      <c r="M1617" s="90">
        <f>IF(K1617/1048576 &gt;1,K1617/1048576," ")</f>
        <v>1472.46875</v>
      </c>
      <c r="N1617" s="91">
        <f>IF(K1617&gt;999999999,K1617/1073741824," ")</f>
        <v>1.437957763671875</v>
      </c>
      <c r="O1617" s="194" t="s">
        <v>20551</v>
      </c>
      <c r="P1617" s="197" t="s">
        <v>20552</v>
      </c>
    </row>
    <row r="1618" spans="2:16" ht="20.100000000000001" customHeight="1" x14ac:dyDescent="0.3">
      <c r="B1618" s="101">
        <v>1608</v>
      </c>
      <c r="C1618" s="109" t="s">
        <v>35815</v>
      </c>
      <c r="D1618" s="159" t="s">
        <v>2783</v>
      </c>
      <c r="E1618" s="36" t="s">
        <v>11900</v>
      </c>
      <c r="F1618" s="104">
        <v>5.7</v>
      </c>
      <c r="G1618" s="101" t="s">
        <v>704</v>
      </c>
      <c r="H1618" s="101" t="s">
        <v>3745</v>
      </c>
      <c r="I1618" s="101">
        <v>2003</v>
      </c>
      <c r="J1618" s="101"/>
      <c r="K1618" s="90">
        <v>2484088964</v>
      </c>
      <c r="L1618" s="90">
        <f>IF(K1618/1024 &gt;1,K1618/1024," ")</f>
        <v>2425868.12890625</v>
      </c>
      <c r="M1618" s="90">
        <f>IF(K1618/1048576 &gt;1,K1618/1048576," ")</f>
        <v>2369.0118446350098</v>
      </c>
      <c r="N1618" s="91">
        <f>IF(K1618&gt;999999999,K1618/1073741824," ")</f>
        <v>2.3134881295263767</v>
      </c>
      <c r="O1618" s="199" t="s">
        <v>17521</v>
      </c>
      <c r="P1618" s="197" t="s">
        <v>20553</v>
      </c>
    </row>
    <row r="1619" spans="2:16" ht="20.100000000000001" customHeight="1" x14ac:dyDescent="0.3">
      <c r="B1619" s="101">
        <v>1609</v>
      </c>
      <c r="C1619" s="7" t="s">
        <v>35816</v>
      </c>
      <c r="D1619" s="159" t="s">
        <v>1657</v>
      </c>
      <c r="E1619" s="36" t="s">
        <v>11901</v>
      </c>
      <c r="F1619" s="104">
        <v>4</v>
      </c>
      <c r="G1619" s="13" t="s">
        <v>704</v>
      </c>
      <c r="H1619" s="13" t="s">
        <v>5878</v>
      </c>
      <c r="I1619" s="101">
        <v>1986</v>
      </c>
      <c r="J1619" s="101"/>
      <c r="K1619" s="73">
        <v>4761870336</v>
      </c>
      <c r="L1619" s="90">
        <f>IF(K1619/1024 &gt;1,K1619/1024," ")</f>
        <v>4650264</v>
      </c>
      <c r="M1619" s="90">
        <f>IF(K1619/1048576 &gt;1,K1619/1048576," ")</f>
        <v>4541.2734375</v>
      </c>
      <c r="N1619" s="91">
        <f>IF(K1619&gt;999999999,K1619/1073741824," ")</f>
        <v>4.4348373413085938</v>
      </c>
      <c r="O1619" s="199" t="s">
        <v>17723</v>
      </c>
      <c r="P1619" s="197" t="s">
        <v>20554</v>
      </c>
    </row>
    <row r="1620" spans="2:16" ht="20.100000000000001" customHeight="1" x14ac:dyDescent="0.3">
      <c r="B1620" s="101">
        <v>1610</v>
      </c>
      <c r="C1620" s="29" t="s">
        <v>35817</v>
      </c>
      <c r="D1620" s="157" t="s">
        <v>32382</v>
      </c>
      <c r="E1620" s="36" t="s">
        <v>32383</v>
      </c>
      <c r="F1620" s="81">
        <v>4.9000000000000004</v>
      </c>
      <c r="G1620" s="13" t="s">
        <v>704</v>
      </c>
      <c r="H1620" s="13" t="s">
        <v>3740</v>
      </c>
      <c r="I1620" s="79">
        <v>2021</v>
      </c>
      <c r="J1620" s="79"/>
      <c r="K1620" s="73">
        <v>4289605632</v>
      </c>
      <c r="L1620" s="90">
        <f>IF(K1620/1024 &gt;1,K1620/1024," ")</f>
        <v>4189068</v>
      </c>
      <c r="M1620" s="90">
        <f>IF(K1620/1048576 &gt;1,K1620/1048576," ")</f>
        <v>4090.88671875</v>
      </c>
      <c r="N1620" s="91">
        <f>IF(K1620&gt;999999999,K1620/1073741824," ")</f>
        <v>3.9950065612792969</v>
      </c>
      <c r="O1620" s="194" t="s">
        <v>32384</v>
      </c>
      <c r="P1620" s="197" t="s">
        <v>32385</v>
      </c>
    </row>
    <row r="1621" spans="2:16" ht="20.100000000000001" customHeight="1" x14ac:dyDescent="0.3">
      <c r="B1621" s="101">
        <v>1611</v>
      </c>
      <c r="C1621" s="109" t="s">
        <v>35818</v>
      </c>
      <c r="D1621" s="160" t="s">
        <v>924</v>
      </c>
      <c r="E1621" s="36" t="s">
        <v>11902</v>
      </c>
      <c r="F1621" s="104">
        <v>5.4</v>
      </c>
      <c r="G1621" s="101" t="s">
        <v>704</v>
      </c>
      <c r="H1621" s="101" t="s">
        <v>3777</v>
      </c>
      <c r="I1621" s="101">
        <v>1979</v>
      </c>
      <c r="J1621" s="101"/>
      <c r="K1621" s="90">
        <v>3248061287</v>
      </c>
      <c r="L1621" s="90">
        <f>IF(K1621/1024 &gt;1,K1621/1024," ")</f>
        <v>3171934.8505859375</v>
      </c>
      <c r="M1621" s="90">
        <f>IF(K1621/1048576 &gt;1,K1621/1048576," ")</f>
        <v>3097.5926275253296</v>
      </c>
      <c r="N1621" s="91">
        <f>IF(K1621&gt;999999999,K1621/1073741824," ")</f>
        <v>3.0249928003177047</v>
      </c>
      <c r="O1621" s="194" t="s">
        <v>20555</v>
      </c>
      <c r="P1621" s="197" t="s">
        <v>20556</v>
      </c>
    </row>
    <row r="1622" spans="2:16" ht="20.100000000000001" customHeight="1" x14ac:dyDescent="0.3">
      <c r="B1622" s="101">
        <v>1612</v>
      </c>
      <c r="C1622" s="109" t="s">
        <v>35819</v>
      </c>
      <c r="D1622" s="159" t="s">
        <v>5481</v>
      </c>
      <c r="E1622" s="36" t="s">
        <v>11903</v>
      </c>
      <c r="F1622" s="104">
        <v>7.5</v>
      </c>
      <c r="G1622" s="101" t="s">
        <v>704</v>
      </c>
      <c r="H1622" s="101" t="s">
        <v>3927</v>
      </c>
      <c r="I1622" s="101">
        <v>1949</v>
      </c>
      <c r="J1622" s="101"/>
      <c r="K1622" s="90">
        <v>3256134430</v>
      </c>
      <c r="L1622" s="90">
        <f>IF(K1622/1024 &gt;1,K1622/1024," ")</f>
        <v>3179818.779296875</v>
      </c>
      <c r="M1622" s="90">
        <f>IF(K1622/1048576 &gt;1,K1622/1048576," ")</f>
        <v>3105.2917766571045</v>
      </c>
      <c r="N1622" s="91">
        <f>IF(K1622&gt;999999999,K1622/1073741824," ")</f>
        <v>3.0325115006417036</v>
      </c>
      <c r="O1622" s="194" t="s">
        <v>20557</v>
      </c>
      <c r="P1622" s="197" t="s">
        <v>20558</v>
      </c>
    </row>
    <row r="1623" spans="2:16" ht="20.100000000000001" customHeight="1" x14ac:dyDescent="0.3">
      <c r="B1623" s="101">
        <v>1613</v>
      </c>
      <c r="C1623" s="12" t="s">
        <v>35820</v>
      </c>
      <c r="D1623" s="177" t="s">
        <v>9029</v>
      </c>
      <c r="E1623" s="36" t="s">
        <v>11904</v>
      </c>
      <c r="F1623" s="131">
        <v>6</v>
      </c>
      <c r="G1623" s="13" t="s">
        <v>704</v>
      </c>
      <c r="H1623" s="13" t="s">
        <v>9030</v>
      </c>
      <c r="I1623" s="133">
        <v>2019</v>
      </c>
      <c r="J1623" s="74"/>
      <c r="K1623" s="73">
        <v>4055801856</v>
      </c>
      <c r="L1623" s="90">
        <f>IF(K1623/1024 &gt;1,K1623/1024," ")</f>
        <v>3960744</v>
      </c>
      <c r="M1623" s="90">
        <f>IF(K1623/1048576 &gt;1,K1623/1048576," ")</f>
        <v>3867.9140625</v>
      </c>
      <c r="N1623" s="91">
        <f>IF(K1623&gt;999999999,K1623/1073741824," ")</f>
        <v>3.7772598266601563</v>
      </c>
      <c r="O1623" s="199" t="s">
        <v>17525</v>
      </c>
      <c r="P1623" s="197" t="s">
        <v>31074</v>
      </c>
    </row>
    <row r="1624" spans="2:16" ht="20.100000000000001" customHeight="1" x14ac:dyDescent="0.3">
      <c r="B1624" s="101">
        <v>1614</v>
      </c>
      <c r="C1624" s="109" t="s">
        <v>35821</v>
      </c>
      <c r="D1624" s="159" t="s">
        <v>3563</v>
      </c>
      <c r="E1624" s="36" t="s">
        <v>11907</v>
      </c>
      <c r="F1624" s="104">
        <v>6.7</v>
      </c>
      <c r="G1624" s="101" t="s">
        <v>704</v>
      </c>
      <c r="H1624" s="101" t="s">
        <v>4182</v>
      </c>
      <c r="I1624" s="101">
        <v>1992</v>
      </c>
      <c r="J1624" s="101"/>
      <c r="K1624" s="90">
        <v>4360649675</v>
      </c>
      <c r="L1624" s="90">
        <f>IF(K1624/1024 &gt;1,K1624/1024," ")</f>
        <v>4258446.9482421875</v>
      </c>
      <c r="M1624" s="90">
        <f>IF(K1624/1048576 &gt;1,K1624/1048576," ")</f>
        <v>4158.6395978927612</v>
      </c>
      <c r="N1624" s="91">
        <f>IF(K1624&gt;999999999,K1624/1073741824," ")</f>
        <v>4.0611714823171496</v>
      </c>
      <c r="O1624" s="194" t="s">
        <v>20563</v>
      </c>
      <c r="P1624" s="197" t="s">
        <v>20564</v>
      </c>
    </row>
    <row r="1625" spans="2:16" ht="20.100000000000001" customHeight="1" x14ac:dyDescent="0.3">
      <c r="B1625" s="101">
        <v>1615</v>
      </c>
      <c r="C1625" s="20" t="s">
        <v>34047</v>
      </c>
      <c r="D1625" s="260" t="s">
        <v>33805</v>
      </c>
      <c r="E1625" s="36" t="s">
        <v>33806</v>
      </c>
      <c r="F1625" s="81">
        <v>7.2</v>
      </c>
      <c r="G1625" s="72"/>
      <c r="H1625" s="13" t="s">
        <v>4279</v>
      </c>
      <c r="I1625" s="79">
        <v>2021</v>
      </c>
      <c r="J1625" s="72"/>
      <c r="K1625" s="73">
        <v>4759908352</v>
      </c>
      <c r="L1625" s="90">
        <f>IF(K1625/1024 &gt;1,K1625/1024," ")</f>
        <v>4648348</v>
      </c>
      <c r="M1625" s="90">
        <f>IF(K1625/1048576 &gt;1,K1625/1048576," ")</f>
        <v>4539.40234375</v>
      </c>
      <c r="N1625" s="91">
        <f>IF(K1625&gt;999999999,K1625/1073741824," ")</f>
        <v>4.4330101013183594</v>
      </c>
      <c r="O1625" s="223" t="s">
        <v>33807</v>
      </c>
      <c r="P1625" s="198" t="s">
        <v>33808</v>
      </c>
    </row>
    <row r="1626" spans="2:16" ht="20.100000000000001" customHeight="1" x14ac:dyDescent="0.3">
      <c r="B1626" s="101">
        <v>1616</v>
      </c>
      <c r="C1626" s="111" t="s">
        <v>35822</v>
      </c>
      <c r="D1626" s="176" t="s">
        <v>6377</v>
      </c>
      <c r="E1626" s="36" t="s">
        <v>11908</v>
      </c>
      <c r="F1626" s="99">
        <v>8</v>
      </c>
      <c r="G1626" s="99" t="s">
        <v>704</v>
      </c>
      <c r="H1626" s="101" t="s">
        <v>6376</v>
      </c>
      <c r="I1626" s="101">
        <v>1925</v>
      </c>
      <c r="J1626" s="101"/>
      <c r="K1626" s="90">
        <v>1406285556</v>
      </c>
      <c r="L1626" s="90">
        <f>IF(K1626/1024 &gt;1,K1626/1024," ")</f>
        <v>1373325.73828125</v>
      </c>
      <c r="M1626" s="90">
        <f>IF(K1626/1048576 &gt;1,K1626/1048576," ")</f>
        <v>1341.1384162902832</v>
      </c>
      <c r="N1626" s="91">
        <f>IF(K1626&gt;999999999,K1626/1073741824," ")</f>
        <v>1.3097054846584797</v>
      </c>
      <c r="O1626" s="194" t="s">
        <v>20565</v>
      </c>
      <c r="P1626" s="197" t="s">
        <v>20566</v>
      </c>
    </row>
    <row r="1627" spans="2:16" ht="20.100000000000001" customHeight="1" x14ac:dyDescent="0.3">
      <c r="B1627" s="101">
        <v>1617</v>
      </c>
      <c r="C1627" s="20" t="s">
        <v>43172</v>
      </c>
      <c r="D1627" s="263" t="s">
        <v>43168</v>
      </c>
      <c r="E1627" s="36" t="s">
        <v>43169</v>
      </c>
      <c r="F1627" s="49">
        <v>7.3</v>
      </c>
      <c r="G1627" s="13"/>
      <c r="H1627" s="13" t="s">
        <v>3744</v>
      </c>
      <c r="I1627" s="9">
        <v>2021</v>
      </c>
      <c r="J1627" s="317"/>
      <c r="K1627" s="45">
        <v>5362757632</v>
      </c>
      <c r="L1627" s="90">
        <f>IF(K1627/1024 &gt;1,K1627/1024," ")</f>
        <v>5237068</v>
      </c>
      <c r="M1627" s="90">
        <f>IF(K1627/1048576 &gt;1,K1627/1048576," ")</f>
        <v>5114.32421875</v>
      </c>
      <c r="N1627" s="91">
        <f>IF(K1627&gt;999999999,K1627/1073741824," ")</f>
        <v>4.9944572448730469</v>
      </c>
      <c r="O1627" s="194" t="s">
        <v>43170</v>
      </c>
      <c r="P1627" s="197" t="s">
        <v>43171</v>
      </c>
    </row>
    <row r="1628" spans="2:16" ht="20.100000000000001" customHeight="1" x14ac:dyDescent="0.3">
      <c r="B1628" s="101">
        <v>1618</v>
      </c>
      <c r="C1628" s="48" t="s">
        <v>35823</v>
      </c>
      <c r="D1628" s="157" t="s">
        <v>9077</v>
      </c>
      <c r="E1628" s="36" t="s">
        <v>9176</v>
      </c>
      <c r="F1628" s="81">
        <v>5.8</v>
      </c>
      <c r="G1628" s="13"/>
      <c r="H1628" s="13" t="s">
        <v>9078</v>
      </c>
      <c r="I1628" s="79">
        <v>2019</v>
      </c>
      <c r="J1628" s="79"/>
      <c r="K1628" s="73">
        <v>4871417856</v>
      </c>
      <c r="L1628" s="90">
        <f>IF(K1628/1024 &gt;1,K1628/1024," ")</f>
        <v>4757244</v>
      </c>
      <c r="M1628" s="90">
        <f>IF(K1628/1048576 &gt;1,K1628/1048576," ")</f>
        <v>4645.74609375</v>
      </c>
      <c r="N1628" s="91">
        <f>IF(K1628&gt;999999999,K1628/1073741824," ")</f>
        <v>4.5368614196777344</v>
      </c>
      <c r="O1628" s="194" t="s">
        <v>31690</v>
      </c>
      <c r="P1628" s="197" t="s">
        <v>31615</v>
      </c>
    </row>
    <row r="1629" spans="2:16" ht="20.100000000000001" customHeight="1" x14ac:dyDescent="0.3">
      <c r="B1629" s="101">
        <v>1619</v>
      </c>
      <c r="C1629" s="20" t="s">
        <v>34040</v>
      </c>
      <c r="D1629" s="261" t="s">
        <v>33869</v>
      </c>
      <c r="E1629" s="36" t="s">
        <v>33870</v>
      </c>
      <c r="F1629" s="81">
        <v>5.6</v>
      </c>
      <c r="G1629" s="13" t="s">
        <v>704</v>
      </c>
      <c r="H1629" s="13" t="s">
        <v>3744</v>
      </c>
      <c r="I1629" s="79">
        <v>2022</v>
      </c>
      <c r="J1629" s="79"/>
      <c r="K1629" s="73">
        <v>4901617664</v>
      </c>
      <c r="L1629" s="90">
        <f>IF(K1629/1024 &gt;1,K1629/1024," ")</f>
        <v>4786736</v>
      </c>
      <c r="M1629" s="90">
        <f>IF(K1629/1048576 &gt;1,K1629/1048576," ")</f>
        <v>4674.546875</v>
      </c>
      <c r="N1629" s="91">
        <f>IF(K1629&gt;999999999,K1629/1073741824," ")</f>
        <v>4.5649871826171875</v>
      </c>
      <c r="O1629" s="223" t="s">
        <v>18345</v>
      </c>
      <c r="P1629" s="198" t="s">
        <v>33871</v>
      </c>
    </row>
    <row r="1630" spans="2:16" ht="20.100000000000001" customHeight="1" x14ac:dyDescent="0.3">
      <c r="B1630" s="101">
        <v>1620</v>
      </c>
      <c r="C1630" s="12" t="s">
        <v>43233</v>
      </c>
      <c r="D1630" s="261" t="s">
        <v>43229</v>
      </c>
      <c r="E1630" s="36" t="s">
        <v>43230</v>
      </c>
      <c r="F1630" s="131">
        <v>6.2</v>
      </c>
      <c r="G1630" s="13"/>
      <c r="H1630" s="13" t="s">
        <v>3740</v>
      </c>
      <c r="I1630" s="79">
        <v>2022</v>
      </c>
      <c r="J1630" s="74"/>
      <c r="K1630" s="73">
        <v>4869922816</v>
      </c>
      <c r="L1630" s="90">
        <f>IF(K1630/1024 &gt;1,K1630/1024," ")</f>
        <v>4755784</v>
      </c>
      <c r="M1630" s="90">
        <f>IF(K1630/1048576 &gt;1,K1630/1048576," ")</f>
        <v>4644.3203125</v>
      </c>
      <c r="N1630" s="91">
        <f>IF(K1630&gt;999999999,K1630/1073741824," ")</f>
        <v>4.5354690551757813</v>
      </c>
      <c r="O1630" s="223" t="s">
        <v>43231</v>
      </c>
      <c r="P1630" s="197" t="s">
        <v>43232</v>
      </c>
    </row>
    <row r="1631" spans="2:16" ht="20.100000000000001" customHeight="1" x14ac:dyDescent="0.3">
      <c r="B1631" s="101">
        <v>1621</v>
      </c>
      <c r="C1631" s="109" t="s">
        <v>35824</v>
      </c>
      <c r="D1631" s="159" t="s">
        <v>271</v>
      </c>
      <c r="E1631" s="36" t="s">
        <v>11911</v>
      </c>
      <c r="F1631" s="104">
        <v>6.7</v>
      </c>
      <c r="G1631" s="101" t="s">
        <v>704</v>
      </c>
      <c r="H1631" s="101" t="s">
        <v>4267</v>
      </c>
      <c r="I1631" s="101">
        <v>1960</v>
      </c>
      <c r="J1631" s="116"/>
      <c r="K1631" s="90">
        <v>3434556542</v>
      </c>
      <c r="L1631" s="90">
        <f>IF(K1631/1024 &gt;1,K1631/1024," ")</f>
        <v>3354059.123046875</v>
      </c>
      <c r="M1631" s="90">
        <f>IF(K1631/1048576 &gt;1,K1631/1048576," ")</f>
        <v>3275.4483623504639</v>
      </c>
      <c r="N1631" s="91">
        <f>IF(K1631&gt;999999999,K1631/1073741824," ")</f>
        <v>3.1986800413578749</v>
      </c>
      <c r="O1631" s="194" t="s">
        <v>20571</v>
      </c>
      <c r="P1631" s="197" t="s">
        <v>31075</v>
      </c>
    </row>
    <row r="1632" spans="2:16" ht="20.100000000000001" customHeight="1" x14ac:dyDescent="0.3">
      <c r="B1632" s="101">
        <v>1622</v>
      </c>
      <c r="C1632" s="12" t="s">
        <v>35759</v>
      </c>
      <c r="D1632" s="160" t="s">
        <v>271</v>
      </c>
      <c r="E1632" s="36" t="s">
        <v>11910</v>
      </c>
      <c r="F1632" s="104">
        <v>4.8</v>
      </c>
      <c r="G1632" s="94"/>
      <c r="H1632" s="94" t="s">
        <v>4183</v>
      </c>
      <c r="I1632" s="101">
        <v>2004</v>
      </c>
      <c r="J1632" s="116"/>
      <c r="K1632" s="90">
        <v>1471322112</v>
      </c>
      <c r="L1632" s="90">
        <f>IF(K1632/1024 &gt;1,K1632/1024," ")</f>
        <v>1436838</v>
      </c>
      <c r="M1632" s="90">
        <f>IF(K1632/1048576 &gt;1,K1632/1048576," ")</f>
        <v>1403.162109375</v>
      </c>
      <c r="N1632" s="91">
        <f>IF(K1632&gt;999999999,K1632/1073741824," ")</f>
        <v>1.3702754974365234</v>
      </c>
      <c r="O1632" s="194" t="s">
        <v>20569</v>
      </c>
      <c r="P1632" s="197" t="s">
        <v>20570</v>
      </c>
    </row>
    <row r="1633" spans="2:16" ht="20.100000000000001" customHeight="1" x14ac:dyDescent="0.3">
      <c r="B1633" s="101">
        <v>1623</v>
      </c>
      <c r="C1633" s="28" t="s">
        <v>35825</v>
      </c>
      <c r="D1633" s="157" t="s">
        <v>8059</v>
      </c>
      <c r="E1633" s="36" t="s">
        <v>11912</v>
      </c>
      <c r="F1633" s="131">
        <v>6.7</v>
      </c>
      <c r="G1633" s="13" t="s">
        <v>704</v>
      </c>
      <c r="H1633" s="13" t="s">
        <v>5981</v>
      </c>
      <c r="I1633" s="133">
        <v>1958</v>
      </c>
      <c r="J1633" s="79"/>
      <c r="K1633" s="73">
        <v>3324026098</v>
      </c>
      <c r="L1633" s="90">
        <f>IF(K1633/1024 &gt;1,K1633/1024," ")</f>
        <v>3246119.236328125</v>
      </c>
      <c r="M1633" s="90">
        <f>IF(K1633/1048576 &gt;1,K1633/1048576," ")</f>
        <v>3170.0383167266846</v>
      </c>
      <c r="N1633" s="91">
        <f>IF(K1633&gt;999999999,K1633/1073741824," ")</f>
        <v>3.0957405436784029</v>
      </c>
      <c r="O1633" s="194" t="s">
        <v>20572</v>
      </c>
      <c r="P1633" s="197" t="s">
        <v>20573</v>
      </c>
    </row>
    <row r="1634" spans="2:16" ht="20.100000000000001" customHeight="1" x14ac:dyDescent="0.3">
      <c r="B1634" s="101">
        <v>1624</v>
      </c>
      <c r="C1634" s="109" t="s">
        <v>35826</v>
      </c>
      <c r="D1634" s="159" t="s">
        <v>1352</v>
      </c>
      <c r="E1634" s="36" t="s">
        <v>11913</v>
      </c>
      <c r="F1634" s="104">
        <v>5.6</v>
      </c>
      <c r="G1634" s="94"/>
      <c r="H1634" s="94" t="s">
        <v>3744</v>
      </c>
      <c r="I1634" s="94">
        <v>2008</v>
      </c>
      <c r="J1634" s="120"/>
      <c r="K1634" s="108">
        <v>3426720273</v>
      </c>
      <c r="L1634" s="90">
        <f>IF(K1634/1024 &gt;1,K1634/1024," ")</f>
        <v>3346406.5166015625</v>
      </c>
      <c r="M1634" s="90">
        <f>IF(K1634/1048576 &gt;1,K1634/1048576," ")</f>
        <v>3267.9751138687134</v>
      </c>
      <c r="N1634" s="91">
        <f>IF(K1634&gt;999999999,K1634/1073741824," ")</f>
        <v>3.1913819471374154</v>
      </c>
      <c r="O1634" s="194" t="s">
        <v>20574</v>
      </c>
      <c r="P1634" s="197" t="s">
        <v>20575</v>
      </c>
    </row>
    <row r="1635" spans="2:16" ht="20.100000000000001" customHeight="1" x14ac:dyDescent="0.3">
      <c r="B1635" s="101">
        <v>1625</v>
      </c>
      <c r="C1635" s="109" t="s">
        <v>35827</v>
      </c>
      <c r="D1635" s="159" t="s">
        <v>3278</v>
      </c>
      <c r="E1635" s="36" t="s">
        <v>11914</v>
      </c>
      <c r="F1635" s="104">
        <v>6.5</v>
      </c>
      <c r="G1635" s="101"/>
      <c r="H1635" s="101" t="s">
        <v>3740</v>
      </c>
      <c r="I1635" s="101">
        <v>1991</v>
      </c>
      <c r="J1635" s="101"/>
      <c r="K1635" s="90">
        <v>4436266669</v>
      </c>
      <c r="L1635" s="90">
        <f>IF(K1635/1024 &gt;1,K1635/1024," ")</f>
        <v>4332291.6689453125</v>
      </c>
      <c r="M1635" s="90">
        <f>IF(K1635/1048576 &gt;1,K1635/1048576," ")</f>
        <v>4230.7535829544067</v>
      </c>
      <c r="N1635" s="91">
        <f>IF(K1635&gt;999999999,K1635/1073741824," ")</f>
        <v>4.1315952958539128</v>
      </c>
      <c r="O1635" s="194" t="s">
        <v>20576</v>
      </c>
      <c r="P1635" s="197" t="s">
        <v>20577</v>
      </c>
    </row>
    <row r="1636" spans="2:16" ht="20.100000000000001" customHeight="1" x14ac:dyDescent="0.3">
      <c r="B1636" s="101">
        <v>1626</v>
      </c>
      <c r="C1636" s="12" t="s">
        <v>34051</v>
      </c>
      <c r="D1636" s="177" t="s">
        <v>33025</v>
      </c>
      <c r="E1636" s="36" t="s">
        <v>33026</v>
      </c>
      <c r="F1636" s="152">
        <v>5.6</v>
      </c>
      <c r="G1636" s="13"/>
      <c r="H1636" s="13" t="s">
        <v>3756</v>
      </c>
      <c r="I1636" s="145">
        <v>2020</v>
      </c>
      <c r="J1636" s="12"/>
      <c r="K1636" s="45">
        <v>5335990272</v>
      </c>
      <c r="L1636" s="90">
        <f>IF(K1636/1024 &gt;1,K1636/1024," ")</f>
        <v>5210928</v>
      </c>
      <c r="M1636" s="90">
        <f>IF(K1636/1048576 &gt;1,K1636/1048576," ")</f>
        <v>5088.796875</v>
      </c>
      <c r="N1636" s="91">
        <f>IF(K1636&gt;999999999,K1636/1073741824," ")</f>
        <v>4.9695281982421875</v>
      </c>
      <c r="O1636" s="194" t="s">
        <v>23708</v>
      </c>
      <c r="P1636" s="197" t="s">
        <v>33027</v>
      </c>
    </row>
    <row r="1637" spans="2:16" ht="20.100000000000001" customHeight="1" x14ac:dyDescent="0.3">
      <c r="B1637" s="101">
        <v>1627</v>
      </c>
      <c r="C1637" s="12" t="s">
        <v>43027</v>
      </c>
      <c r="D1637" s="263" t="s">
        <v>43023</v>
      </c>
      <c r="E1637" s="36" t="s">
        <v>43024</v>
      </c>
      <c r="F1637" s="152">
        <v>6.3</v>
      </c>
      <c r="G1637" s="13" t="s">
        <v>704</v>
      </c>
      <c r="H1637" s="13" t="s">
        <v>3740</v>
      </c>
      <c r="I1637" s="145">
        <v>2022</v>
      </c>
      <c r="J1637" s="12"/>
      <c r="K1637" s="45">
        <v>6304747520</v>
      </c>
      <c r="L1637" s="90">
        <f>IF(K1637/1024 &gt;1,K1637/1024," ")</f>
        <v>6156980</v>
      </c>
      <c r="M1637" s="90">
        <f>IF(K1637/1048576 &gt;1,K1637/1048576," ")</f>
        <v>6012.67578125</v>
      </c>
      <c r="N1637" s="91">
        <f>IF(K1637&gt;999999999,K1637/1073741824," ")</f>
        <v>5.8717536926269531</v>
      </c>
      <c r="O1637" s="194" t="s">
        <v>43025</v>
      </c>
      <c r="P1637" s="197" t="s">
        <v>43026</v>
      </c>
    </row>
    <row r="1638" spans="2:16" ht="20.100000000000001" customHeight="1" x14ac:dyDescent="0.3">
      <c r="B1638" s="101">
        <v>1628</v>
      </c>
      <c r="C1638" s="20" t="s">
        <v>35828</v>
      </c>
      <c r="D1638" s="167" t="s">
        <v>7839</v>
      </c>
      <c r="E1638" s="36" t="s">
        <v>11915</v>
      </c>
      <c r="F1638" s="81">
        <v>5.5</v>
      </c>
      <c r="G1638" s="81"/>
      <c r="H1638" s="13" t="s">
        <v>5878</v>
      </c>
      <c r="I1638" s="79">
        <v>2017</v>
      </c>
      <c r="J1638" s="79"/>
      <c r="K1638" s="73">
        <v>4857398998</v>
      </c>
      <c r="L1638" s="90">
        <f>IF(K1638/1024 &gt;1,K1638/1024," ")</f>
        <v>4743553.708984375</v>
      </c>
      <c r="M1638" s="90">
        <f>IF(K1638/1048576 &gt;1,K1638/1048576," ")</f>
        <v>4632.3766689300537</v>
      </c>
      <c r="N1638" s="91">
        <f>IF(K1638&gt;999999999,K1638/1073741824," ")</f>
        <v>4.5238053407520056</v>
      </c>
      <c r="O1638" s="194" t="s">
        <v>20578</v>
      </c>
      <c r="P1638" s="197" t="s">
        <v>20579</v>
      </c>
    </row>
    <row r="1639" spans="2:16" ht="20.100000000000001" customHeight="1" x14ac:dyDescent="0.3">
      <c r="B1639" s="101">
        <v>1629</v>
      </c>
      <c r="C1639" s="109" t="s">
        <v>35830</v>
      </c>
      <c r="D1639" s="159" t="s">
        <v>2022</v>
      </c>
      <c r="E1639" s="36" t="s">
        <v>11917</v>
      </c>
      <c r="F1639" s="104">
        <v>5.2</v>
      </c>
      <c r="G1639" s="94" t="s">
        <v>704</v>
      </c>
      <c r="H1639" s="101" t="s">
        <v>3737</v>
      </c>
      <c r="I1639" s="94">
        <v>2010</v>
      </c>
      <c r="J1639" s="94"/>
      <c r="K1639" s="90">
        <v>3200431747</v>
      </c>
      <c r="L1639" s="90">
        <f>IF(K1639/1024 &gt;1,K1639/1024," ")</f>
        <v>3125421.6279296875</v>
      </c>
      <c r="M1639" s="90">
        <f>IF(K1639/1048576 &gt;1,K1639/1048576," ")</f>
        <v>3052.1695585250854</v>
      </c>
      <c r="N1639" s="91">
        <f>IF(K1639&gt;999999999,K1639/1073741824," ")</f>
        <v>2.9806343344971538</v>
      </c>
      <c r="O1639" s="194" t="s">
        <v>20582</v>
      </c>
      <c r="P1639" s="197" t="s">
        <v>20583</v>
      </c>
    </row>
    <row r="1640" spans="2:16" ht="20.100000000000001" customHeight="1" x14ac:dyDescent="0.3">
      <c r="B1640" s="101">
        <v>1630</v>
      </c>
      <c r="C1640" s="102" t="s">
        <v>35829</v>
      </c>
      <c r="D1640" s="159" t="s">
        <v>584</v>
      </c>
      <c r="E1640" s="36" t="s">
        <v>11916</v>
      </c>
      <c r="F1640" s="104">
        <v>6.4</v>
      </c>
      <c r="G1640" s="99" t="s">
        <v>704</v>
      </c>
      <c r="H1640" s="101" t="s">
        <v>5878</v>
      </c>
      <c r="I1640" s="101">
        <v>2002</v>
      </c>
      <c r="J1640" s="101"/>
      <c r="K1640" s="90">
        <v>3984651609</v>
      </c>
      <c r="L1640" s="90">
        <f>IF(K1640/1024 &gt;1,K1640/1024," ")</f>
        <v>3891261.3369140625</v>
      </c>
      <c r="M1640" s="90">
        <f>IF(K1640/1048576 &gt;1,K1640/1048576," ")</f>
        <v>3800.0598993301392</v>
      </c>
      <c r="N1640" s="91">
        <f>IF(K1640&gt;999999999,K1640/1073741824," ")</f>
        <v>3.710995995439589</v>
      </c>
      <c r="O1640" s="194" t="s">
        <v>20580</v>
      </c>
      <c r="P1640" s="197" t="s">
        <v>20581</v>
      </c>
    </row>
    <row r="1641" spans="2:16" ht="20.100000000000001" customHeight="1" x14ac:dyDescent="0.3">
      <c r="B1641" s="101">
        <v>1631</v>
      </c>
      <c r="C1641" s="111" t="s">
        <v>35831</v>
      </c>
      <c r="D1641" s="168" t="s">
        <v>7374</v>
      </c>
      <c r="E1641" s="36" t="s">
        <v>11918</v>
      </c>
      <c r="F1641" s="99">
        <v>5.3</v>
      </c>
      <c r="G1641" s="99" t="s">
        <v>704</v>
      </c>
      <c r="H1641" s="105" t="s">
        <v>5871</v>
      </c>
      <c r="I1641" s="101">
        <v>1961</v>
      </c>
      <c r="J1641" s="101"/>
      <c r="K1641" s="90">
        <v>2273213529</v>
      </c>
      <c r="L1641" s="90">
        <f>IF(K1641/1024 &gt;1,K1641/1024," ")</f>
        <v>2219935.0869140625</v>
      </c>
      <c r="M1641" s="90">
        <f>IF(K1641/1048576 &gt;1,K1641/1048576," ")</f>
        <v>2167.9053583145142</v>
      </c>
      <c r="N1641" s="91">
        <f>IF(K1641&gt;999999999,K1641/1073741824," ")</f>
        <v>2.1170950764790177</v>
      </c>
      <c r="O1641" s="194" t="s">
        <v>20584</v>
      </c>
      <c r="P1641" s="197" t="s">
        <v>20585</v>
      </c>
    </row>
    <row r="1642" spans="2:16" ht="20.100000000000001" customHeight="1" x14ac:dyDescent="0.3">
      <c r="B1642" s="101">
        <v>1632</v>
      </c>
      <c r="C1642" s="20" t="s">
        <v>41751</v>
      </c>
      <c r="D1642" s="157" t="s">
        <v>9064</v>
      </c>
      <c r="E1642" s="36" t="s">
        <v>16608</v>
      </c>
      <c r="F1642" s="81">
        <v>6.3</v>
      </c>
      <c r="G1642" s="13" t="s">
        <v>704</v>
      </c>
      <c r="H1642" s="13" t="s">
        <v>3756</v>
      </c>
      <c r="I1642" s="79">
        <v>2020</v>
      </c>
      <c r="J1642" s="79"/>
      <c r="K1642" s="73">
        <v>4801503232</v>
      </c>
      <c r="L1642" s="90">
        <f>IF(K1642/1024 &gt;1,K1642/1024," ")</f>
        <v>4688968</v>
      </c>
      <c r="M1642" s="90">
        <f>IF(K1642/1048576 &gt;1,K1642/1048576," ")</f>
        <v>4579.0703125</v>
      </c>
      <c r="N1642" s="91">
        <f>IF(K1642&gt;999999999,K1642/1073741824," ")</f>
        <v>4.4717483520507813</v>
      </c>
      <c r="O1642" s="194" t="s">
        <v>18002</v>
      </c>
      <c r="P1642" s="197" t="s">
        <v>28478</v>
      </c>
    </row>
    <row r="1643" spans="2:16" ht="20.100000000000001" customHeight="1" x14ac:dyDescent="0.3">
      <c r="B1643" s="101">
        <v>1633</v>
      </c>
      <c r="C1643" s="12" t="s">
        <v>34580</v>
      </c>
      <c r="D1643" s="159" t="s">
        <v>5446</v>
      </c>
      <c r="E1643" s="36" t="s">
        <v>9581</v>
      </c>
      <c r="F1643" s="104">
        <v>6.4</v>
      </c>
      <c r="G1643" s="101" t="s">
        <v>704</v>
      </c>
      <c r="H1643" s="101" t="s">
        <v>3756</v>
      </c>
      <c r="I1643" s="101">
        <v>2014</v>
      </c>
      <c r="J1643" s="101"/>
      <c r="K1643" s="90">
        <v>3833110341</v>
      </c>
      <c r="L1643" s="90">
        <f>IF(K1643/1024 &gt;1,K1643/1024," ")</f>
        <v>3743271.8173828125</v>
      </c>
      <c r="M1643" s="90">
        <f>IF(K1643/1048576 &gt;1,K1643/1048576," ")</f>
        <v>3655.5388841629028</v>
      </c>
      <c r="N1643" s="91">
        <f>IF(K1643&gt;999999999,K1643/1073741824," ")</f>
        <v>3.5698621915653348</v>
      </c>
      <c r="O1643" s="194" t="s">
        <v>17846</v>
      </c>
      <c r="P1643" s="197" t="s">
        <v>18819</v>
      </c>
    </row>
    <row r="1644" spans="2:16" ht="20.100000000000001" customHeight="1" x14ac:dyDescent="0.3">
      <c r="B1644" s="101">
        <v>1634</v>
      </c>
      <c r="C1644" s="107" t="s">
        <v>35832</v>
      </c>
      <c r="D1644" s="168" t="s">
        <v>6734</v>
      </c>
      <c r="E1644" s="36" t="s">
        <v>11919</v>
      </c>
      <c r="F1644" s="99">
        <v>6</v>
      </c>
      <c r="G1644" s="99" t="s">
        <v>704</v>
      </c>
      <c r="H1644" s="101" t="s">
        <v>5871</v>
      </c>
      <c r="I1644" s="101">
        <v>2015</v>
      </c>
      <c r="J1644" s="101"/>
      <c r="K1644" s="90">
        <v>4631624038</v>
      </c>
      <c r="L1644" s="90">
        <f>IF(K1644/1024 &gt;1,K1644/1024," ")</f>
        <v>4523070.349609375</v>
      </c>
      <c r="M1644" s="90">
        <f>IF(K1644/1048576 &gt;1,K1644/1048576," ")</f>
        <v>4417.0608882904053</v>
      </c>
      <c r="N1644" s="91">
        <f>IF(K1644&gt;999999999,K1644/1073741824," ")</f>
        <v>4.3135360237210989</v>
      </c>
      <c r="O1644" s="194" t="s">
        <v>20586</v>
      </c>
      <c r="P1644" s="197" t="s">
        <v>20587</v>
      </c>
    </row>
    <row r="1645" spans="2:16" ht="20.100000000000001" customHeight="1" x14ac:dyDescent="0.3">
      <c r="B1645" s="101">
        <v>1635</v>
      </c>
      <c r="C1645" s="109" t="s">
        <v>35833</v>
      </c>
      <c r="D1645" s="160" t="s">
        <v>5208</v>
      </c>
      <c r="E1645" s="36" t="s">
        <v>11920</v>
      </c>
      <c r="F1645" s="104">
        <v>5</v>
      </c>
      <c r="G1645" s="101"/>
      <c r="H1645" s="101" t="s">
        <v>3753</v>
      </c>
      <c r="I1645" s="101">
        <v>2013</v>
      </c>
      <c r="J1645" s="101"/>
      <c r="K1645" s="90">
        <v>4177657765</v>
      </c>
      <c r="L1645" s="90">
        <f>IF(K1645/1024 &gt;1,K1645/1024," ")</f>
        <v>4079743.9111328125</v>
      </c>
      <c r="M1645" s="90">
        <f>IF(K1645/1048576 &gt;1,K1645/1048576," ")</f>
        <v>3984.1249132156372</v>
      </c>
      <c r="N1645" s="91">
        <f>IF(K1645&gt;999999999,K1645/1073741824," ")</f>
        <v>3.8907469855621457</v>
      </c>
      <c r="O1645" s="194" t="s">
        <v>20588</v>
      </c>
      <c r="P1645" s="197" t="s">
        <v>20589</v>
      </c>
    </row>
    <row r="1646" spans="2:16" ht="20.100000000000001" customHeight="1" x14ac:dyDescent="0.3">
      <c r="B1646" s="101">
        <v>1636</v>
      </c>
      <c r="C1646" s="109" t="s">
        <v>35834</v>
      </c>
      <c r="D1646" s="159" t="s">
        <v>5303</v>
      </c>
      <c r="E1646" s="36" t="s">
        <v>11921</v>
      </c>
      <c r="F1646" s="104">
        <v>5.2</v>
      </c>
      <c r="G1646" s="101" t="s">
        <v>704</v>
      </c>
      <c r="H1646" s="101" t="s">
        <v>3769</v>
      </c>
      <c r="I1646" s="101">
        <v>2013</v>
      </c>
      <c r="J1646" s="101"/>
      <c r="K1646" s="90">
        <v>2615015209</v>
      </c>
      <c r="L1646" s="90">
        <f>IF(K1646/1024 &gt;1,K1646/1024," ")</f>
        <v>2553725.7900390625</v>
      </c>
      <c r="M1646" s="90">
        <f>IF(K1646/1048576 &gt;1,K1646/1048576," ")</f>
        <v>2493.872841835022</v>
      </c>
      <c r="N1646" s="91">
        <f>IF(K1646&gt;999999999,K1646/1073741824," ")</f>
        <v>2.4354226971045136</v>
      </c>
      <c r="O1646" s="194" t="s">
        <v>17564</v>
      </c>
      <c r="P1646" s="197" t="s">
        <v>20590</v>
      </c>
    </row>
    <row r="1647" spans="2:16" ht="20.100000000000001" customHeight="1" x14ac:dyDescent="0.3">
      <c r="B1647" s="101">
        <v>1637</v>
      </c>
      <c r="C1647" s="84" t="s">
        <v>36882</v>
      </c>
      <c r="D1647" s="157" t="s">
        <v>7736</v>
      </c>
      <c r="E1647" s="36" t="s">
        <v>13104</v>
      </c>
      <c r="F1647" s="81">
        <v>5.3</v>
      </c>
      <c r="G1647" s="81" t="s">
        <v>704</v>
      </c>
      <c r="H1647" s="82" t="s">
        <v>5892</v>
      </c>
      <c r="I1647" s="79">
        <v>2017</v>
      </c>
      <c r="J1647" s="79"/>
      <c r="K1647" s="73">
        <v>4581276470</v>
      </c>
      <c r="L1647" s="90">
        <f>IF(K1647/1024 &gt;1,K1647/1024," ")</f>
        <v>4473902.802734375</v>
      </c>
      <c r="M1647" s="90">
        <f>IF(K1647/1048576 &gt;1,K1647/1048576," ")</f>
        <v>4369.0457057952881</v>
      </c>
      <c r="N1647" s="91">
        <f>IF(K1647&gt;999999999,K1647/1073741824," ")</f>
        <v>4.266646197065711</v>
      </c>
      <c r="O1647" s="194" t="s">
        <v>22654</v>
      </c>
      <c r="P1647" s="197" t="s">
        <v>22655</v>
      </c>
    </row>
    <row r="1648" spans="2:16" ht="20.100000000000001" customHeight="1" x14ac:dyDescent="0.3">
      <c r="B1648" s="101">
        <v>1638</v>
      </c>
      <c r="C1648" s="109" t="s">
        <v>35835</v>
      </c>
      <c r="D1648" s="159" t="s">
        <v>2023</v>
      </c>
      <c r="E1648" s="36" t="s">
        <v>9590</v>
      </c>
      <c r="F1648" s="104">
        <v>5.3</v>
      </c>
      <c r="G1648" s="101" t="s">
        <v>704</v>
      </c>
      <c r="H1648" s="101" t="s">
        <v>3740</v>
      </c>
      <c r="I1648" s="94">
        <v>2009</v>
      </c>
      <c r="J1648" s="94"/>
      <c r="K1648" s="90">
        <v>4511116290</v>
      </c>
      <c r="L1648" s="90">
        <f>IF(K1648/1024 &gt;1,K1648/1024," ")</f>
        <v>4405387.001953125</v>
      </c>
      <c r="M1648" s="90">
        <f>IF(K1648/1048576 &gt;1,K1648/1048576," ")</f>
        <v>4302.1357440948486</v>
      </c>
      <c r="N1648" s="91">
        <f>IF(K1648&gt;999999999,K1648/1073741824," ")</f>
        <v>4.2013044375926256</v>
      </c>
      <c r="O1648" s="194" t="s">
        <v>17853</v>
      </c>
      <c r="P1648" s="197" t="s">
        <v>18828</v>
      </c>
    </row>
    <row r="1649" spans="2:16" ht="20.100000000000001" customHeight="1" x14ac:dyDescent="0.3">
      <c r="B1649" s="101">
        <v>1639</v>
      </c>
      <c r="C1649" s="12" t="s">
        <v>42842</v>
      </c>
      <c r="D1649" s="266" t="s">
        <v>42838</v>
      </c>
      <c r="E1649" s="36" t="s">
        <v>42839</v>
      </c>
      <c r="F1649" s="131">
        <v>6.1</v>
      </c>
      <c r="G1649" s="13" t="s">
        <v>704</v>
      </c>
      <c r="H1649" s="13" t="s">
        <v>3744</v>
      </c>
      <c r="I1649" s="133">
        <v>2022</v>
      </c>
      <c r="J1649" s="74"/>
      <c r="K1649" s="73">
        <v>2774925312</v>
      </c>
      <c r="L1649" s="90">
        <f>IF(K1649/1024 &gt;1,K1649/1024," ")</f>
        <v>2709888</v>
      </c>
      <c r="M1649" s="90">
        <f>IF(K1649/1048576 &gt;1,K1649/1048576," ")</f>
        <v>2646.375</v>
      </c>
      <c r="N1649" s="91">
        <f>IF(K1649&gt;999999999,K1649/1073741824," ")</f>
        <v>2.5843505859375</v>
      </c>
      <c r="O1649" s="223" t="s">
        <v>42840</v>
      </c>
      <c r="P1649" s="198" t="s">
        <v>42841</v>
      </c>
    </row>
    <row r="1650" spans="2:16" ht="20.100000000000001" customHeight="1" x14ac:dyDescent="0.3">
      <c r="B1650" s="101">
        <v>1640</v>
      </c>
      <c r="C1650" s="102" t="s">
        <v>35836</v>
      </c>
      <c r="D1650" s="159" t="s">
        <v>5177</v>
      </c>
      <c r="E1650" s="36" t="s">
        <v>11922</v>
      </c>
      <c r="F1650" s="104">
        <v>5.8</v>
      </c>
      <c r="G1650" s="101" t="s">
        <v>704</v>
      </c>
      <c r="H1650" s="101" t="s">
        <v>5167</v>
      </c>
      <c r="I1650" s="101">
        <v>1947</v>
      </c>
      <c r="J1650" s="101"/>
      <c r="K1650" s="90">
        <v>3661752200</v>
      </c>
      <c r="L1650" s="90">
        <f>IF(K1650/1024 &gt;1,K1650/1024," ")</f>
        <v>3575929.8828125</v>
      </c>
      <c r="M1650" s="90">
        <f>IF(K1650/1048576 &gt;1,K1650/1048576," ")</f>
        <v>3492.119026184082</v>
      </c>
      <c r="N1650" s="91">
        <f>IF(K1650&gt;999999999,K1650/1073741824," ")</f>
        <v>3.4102724865078926</v>
      </c>
      <c r="O1650" s="199" t="s">
        <v>17522</v>
      </c>
      <c r="P1650" s="197" t="s">
        <v>31076</v>
      </c>
    </row>
    <row r="1651" spans="2:16" ht="20.100000000000001" customHeight="1" x14ac:dyDescent="0.3">
      <c r="B1651" s="101">
        <v>1641</v>
      </c>
      <c r="C1651" s="109" t="s">
        <v>35837</v>
      </c>
      <c r="D1651" s="159" t="s">
        <v>4744</v>
      </c>
      <c r="E1651" s="36" t="s">
        <v>11923</v>
      </c>
      <c r="F1651" s="104">
        <v>6.3</v>
      </c>
      <c r="G1651" s="101" t="s">
        <v>704</v>
      </c>
      <c r="H1651" s="101" t="s">
        <v>3769</v>
      </c>
      <c r="I1651" s="101">
        <v>1983</v>
      </c>
      <c r="J1651" s="101"/>
      <c r="K1651" s="90">
        <v>2299097855</v>
      </c>
      <c r="L1651" s="90">
        <f>IF(K1651/1024 &gt;1,K1651/1024," ")</f>
        <v>2245212.7490234375</v>
      </c>
      <c r="M1651" s="90">
        <f>IF(K1651/1048576 &gt;1,K1651/1048576," ")</f>
        <v>2192.5905752182007</v>
      </c>
      <c r="N1651" s="91">
        <f>IF(K1651&gt;999999999,K1651/1073741824," ")</f>
        <v>2.1412017336115241</v>
      </c>
      <c r="O1651" s="194" t="s">
        <v>20591</v>
      </c>
      <c r="P1651" s="197" t="s">
        <v>20592</v>
      </c>
    </row>
    <row r="1652" spans="2:16" ht="20.100000000000001" customHeight="1" x14ac:dyDescent="0.3">
      <c r="B1652" s="101">
        <v>1642</v>
      </c>
      <c r="C1652" s="12" t="s">
        <v>35838</v>
      </c>
      <c r="D1652" s="177" t="s">
        <v>32716</v>
      </c>
      <c r="E1652" s="36" t="s">
        <v>32717</v>
      </c>
      <c r="F1652" s="49">
        <v>5.6</v>
      </c>
      <c r="G1652" s="13"/>
      <c r="H1652" s="13" t="s">
        <v>3744</v>
      </c>
      <c r="I1652" s="9">
        <v>2020</v>
      </c>
      <c r="J1652" s="9"/>
      <c r="K1652" s="45">
        <v>4951318528</v>
      </c>
      <c r="L1652" s="90">
        <f>IF(K1652/1024 &gt;1,K1652/1024," ")</f>
        <v>4835272</v>
      </c>
      <c r="M1652" s="90">
        <f>IF(K1652/1048576 &gt;1,K1652/1048576," ")</f>
        <v>4721.9453125</v>
      </c>
      <c r="N1652" s="91">
        <f>IF(K1652&gt;999999999,K1652/1073741824," ")</f>
        <v>4.6112747192382813</v>
      </c>
      <c r="O1652" s="194" t="s">
        <v>32718</v>
      </c>
      <c r="P1652" s="197" t="s">
        <v>32719</v>
      </c>
    </row>
    <row r="1653" spans="2:16" ht="20.100000000000001" customHeight="1" x14ac:dyDescent="0.3">
      <c r="B1653" s="101">
        <v>1643</v>
      </c>
      <c r="C1653" s="109" t="s">
        <v>35839</v>
      </c>
      <c r="D1653" s="160" t="s">
        <v>5705</v>
      </c>
      <c r="E1653" s="36" t="s">
        <v>11924</v>
      </c>
      <c r="F1653" s="104">
        <v>6.7</v>
      </c>
      <c r="G1653" s="101" t="s">
        <v>704</v>
      </c>
      <c r="H1653" s="101" t="s">
        <v>3744</v>
      </c>
      <c r="I1653" s="101">
        <v>2014</v>
      </c>
      <c r="J1653" s="101"/>
      <c r="K1653" s="90">
        <v>5057106806</v>
      </c>
      <c r="L1653" s="90">
        <f>IF(K1653/1024 &gt;1,K1653/1024," ")</f>
        <v>4938580.865234375</v>
      </c>
      <c r="M1653" s="90">
        <f>IF(K1653/1048576 &gt;1,K1653/1048576," ")</f>
        <v>4822.8328762054443</v>
      </c>
      <c r="N1653" s="91">
        <f>IF(K1653&gt;999999999,K1653/1073741824," ")</f>
        <v>4.7097977306693792</v>
      </c>
      <c r="O1653" s="194" t="s">
        <v>20593</v>
      </c>
      <c r="P1653" s="197" t="s">
        <v>31077</v>
      </c>
    </row>
    <row r="1654" spans="2:16" ht="20.100000000000001" customHeight="1" x14ac:dyDescent="0.3">
      <c r="B1654" s="101">
        <v>1644</v>
      </c>
      <c r="C1654" s="107" t="s">
        <v>35840</v>
      </c>
      <c r="D1654" s="161" t="s">
        <v>6335</v>
      </c>
      <c r="E1654" s="36" t="s">
        <v>11925</v>
      </c>
      <c r="F1654" s="99">
        <v>7.5</v>
      </c>
      <c r="G1654" s="99"/>
      <c r="H1654" s="101" t="s">
        <v>5878</v>
      </c>
      <c r="I1654" s="101">
        <v>1961</v>
      </c>
      <c r="J1654" s="101"/>
      <c r="K1654" s="90">
        <v>3470727908</v>
      </c>
      <c r="L1654" s="90">
        <f>IF(K1654/1024 &gt;1,K1654/1024," ")</f>
        <v>3389382.72265625</v>
      </c>
      <c r="M1654" s="90">
        <f>IF(K1654/1048576 &gt;1,K1654/1048576," ")</f>
        <v>3309.9440650939941</v>
      </c>
      <c r="N1654" s="91">
        <f>IF(K1654&gt;999999999,K1654/1073741824," ")</f>
        <v>3.2323672510683537</v>
      </c>
      <c r="O1654" s="194" t="s">
        <v>20594</v>
      </c>
      <c r="P1654" s="197" t="s">
        <v>20595</v>
      </c>
    </row>
    <row r="1655" spans="2:16" ht="20.100000000000001" customHeight="1" x14ac:dyDescent="0.3">
      <c r="B1655" s="101">
        <v>1645</v>
      </c>
      <c r="C1655" s="109" t="s">
        <v>35842</v>
      </c>
      <c r="D1655" s="159" t="s">
        <v>4033</v>
      </c>
      <c r="E1655" s="36" t="s">
        <v>11926</v>
      </c>
      <c r="F1655" s="104">
        <v>7</v>
      </c>
      <c r="G1655" s="101" t="s">
        <v>704</v>
      </c>
      <c r="H1655" s="101" t="s">
        <v>4032</v>
      </c>
      <c r="I1655" s="101">
        <v>1982</v>
      </c>
      <c r="J1655" s="101"/>
      <c r="K1655" s="90">
        <v>3774651732</v>
      </c>
      <c r="L1655" s="90">
        <f>IF(K1655/1024 &gt;1,K1655/1024," ")</f>
        <v>3686183.33203125</v>
      </c>
      <c r="M1655" s="90">
        <f>IF(K1655/1048576 &gt;1,K1655/1048576," ")</f>
        <v>3599.7884101867676</v>
      </c>
      <c r="N1655" s="91">
        <f>IF(K1655&gt;999999999,K1655/1073741824," ")</f>
        <v>3.5154183693230152</v>
      </c>
      <c r="O1655" s="194" t="s">
        <v>20596</v>
      </c>
      <c r="P1655" s="197" t="s">
        <v>20597</v>
      </c>
    </row>
    <row r="1656" spans="2:16" ht="20.100000000000001" customHeight="1" x14ac:dyDescent="0.3">
      <c r="B1656" s="101">
        <v>1646</v>
      </c>
      <c r="C1656" s="109" t="s">
        <v>35843</v>
      </c>
      <c r="D1656" s="160" t="s">
        <v>3410</v>
      </c>
      <c r="E1656" s="36" t="s">
        <v>11927</v>
      </c>
      <c r="F1656" s="104">
        <v>5.3</v>
      </c>
      <c r="G1656" s="101" t="s">
        <v>704</v>
      </c>
      <c r="H1656" s="101" t="s">
        <v>4163</v>
      </c>
      <c r="I1656" s="101">
        <v>1986</v>
      </c>
      <c r="J1656" s="101"/>
      <c r="K1656" s="90">
        <v>3578063976</v>
      </c>
      <c r="L1656" s="90">
        <f>IF(K1656/1024 &gt;1,K1656/1024," ")</f>
        <v>3494203.1015625</v>
      </c>
      <c r="M1656" s="90">
        <f>IF(K1656/1048576 &gt;1,K1656/1048576," ")</f>
        <v>3412.3077163696289</v>
      </c>
      <c r="N1656" s="91">
        <f>IF(K1656&gt;999999999,K1656/1073741824," ")</f>
        <v>3.3323317542672157</v>
      </c>
      <c r="O1656" s="194" t="s">
        <v>20598</v>
      </c>
      <c r="P1656" s="197" t="s">
        <v>20599</v>
      </c>
    </row>
    <row r="1657" spans="2:16" ht="20.100000000000001" customHeight="1" x14ac:dyDescent="0.3">
      <c r="B1657" s="101">
        <v>1647</v>
      </c>
      <c r="C1657" s="102" t="s">
        <v>35844</v>
      </c>
      <c r="D1657" s="159" t="s">
        <v>2024</v>
      </c>
      <c r="E1657" s="36" t="s">
        <v>11928</v>
      </c>
      <c r="F1657" s="104">
        <v>8.5</v>
      </c>
      <c r="G1657" s="13" t="s">
        <v>704</v>
      </c>
      <c r="H1657" s="13" t="s">
        <v>5878</v>
      </c>
      <c r="I1657" s="94">
        <v>1960</v>
      </c>
      <c r="J1657" s="94"/>
      <c r="K1657" s="73">
        <v>3360879496</v>
      </c>
      <c r="L1657" s="90">
        <f>IF(K1657/1024 &gt;1,K1657/1024," ")</f>
        <v>3282108.8828125</v>
      </c>
      <c r="M1657" s="90">
        <f>IF(K1657/1048576 &gt;1,K1657/1048576," ")</f>
        <v>3205.184455871582</v>
      </c>
      <c r="N1657" s="91">
        <f>IF(K1657&gt;999999999,K1657/1073741824," ")</f>
        <v>3.1300629451870918</v>
      </c>
      <c r="O1657" s="194" t="s">
        <v>20600</v>
      </c>
      <c r="P1657" s="197" t="s">
        <v>20601</v>
      </c>
    </row>
    <row r="1658" spans="2:16" ht="20.100000000000001" customHeight="1" x14ac:dyDescent="0.3">
      <c r="B1658" s="101">
        <v>1648</v>
      </c>
      <c r="C1658" s="111" t="s">
        <v>35845</v>
      </c>
      <c r="D1658" s="161" t="s">
        <v>7313</v>
      </c>
      <c r="E1658" s="36" t="s">
        <v>11929</v>
      </c>
      <c r="F1658" s="99">
        <v>5.3</v>
      </c>
      <c r="G1658" s="99"/>
      <c r="H1658" s="105" t="s">
        <v>6249</v>
      </c>
      <c r="I1658" s="101">
        <v>2015</v>
      </c>
      <c r="J1658" s="101"/>
      <c r="K1658" s="90">
        <v>3026703305</v>
      </c>
      <c r="L1658" s="90">
        <f>IF(K1658/1024 &gt;1,K1658/1024," ")</f>
        <v>2955764.9462890625</v>
      </c>
      <c r="M1658" s="90">
        <f>IF(K1658/1048576 &gt;1,K1658/1048576," ")</f>
        <v>2886.4892053604126</v>
      </c>
      <c r="N1658" s="91">
        <f>IF(K1658&gt;999999999,K1658/1073741824," ")</f>
        <v>2.8188371146097779</v>
      </c>
      <c r="O1658" s="194" t="s">
        <v>20602</v>
      </c>
      <c r="P1658" s="197" t="s">
        <v>20603</v>
      </c>
    </row>
    <row r="1659" spans="2:16" ht="20.100000000000001" customHeight="1" x14ac:dyDescent="0.3">
      <c r="B1659" s="101">
        <v>1649</v>
      </c>
      <c r="C1659" s="12" t="s">
        <v>35846</v>
      </c>
      <c r="D1659" s="157" t="s">
        <v>8341</v>
      </c>
      <c r="E1659" s="36" t="s">
        <v>11930</v>
      </c>
      <c r="F1659" s="131">
        <v>5.3</v>
      </c>
      <c r="G1659" s="13" t="s">
        <v>704</v>
      </c>
      <c r="H1659" s="13" t="s">
        <v>5892</v>
      </c>
      <c r="I1659" s="133">
        <v>2018</v>
      </c>
      <c r="J1659" s="74"/>
      <c r="K1659" s="73">
        <v>5153959936</v>
      </c>
      <c r="L1659" s="90">
        <f>IF(K1659/1024 &gt;1,K1659/1024," ")</f>
        <v>5033164</v>
      </c>
      <c r="M1659" s="90">
        <f>IF(K1659/1048576 &gt;1,K1659/1048576," ")</f>
        <v>4915.19921875</v>
      </c>
      <c r="N1659" s="91">
        <f>IF(K1659&gt;999999999,K1659/1073741824," ")</f>
        <v>4.7999992370605469</v>
      </c>
      <c r="O1659" s="194" t="s">
        <v>20604</v>
      </c>
      <c r="P1659" s="197" t="s">
        <v>20605</v>
      </c>
    </row>
    <row r="1660" spans="2:16" ht="20.100000000000001" customHeight="1" x14ac:dyDescent="0.3">
      <c r="B1660" s="101">
        <v>1650</v>
      </c>
      <c r="C1660" s="109" t="s">
        <v>35847</v>
      </c>
      <c r="D1660" s="159" t="s">
        <v>2025</v>
      </c>
      <c r="E1660" s="36" t="s">
        <v>11931</v>
      </c>
      <c r="F1660" s="104">
        <v>4.9000000000000004</v>
      </c>
      <c r="G1660" s="94" t="s">
        <v>704</v>
      </c>
      <c r="H1660" s="94" t="s">
        <v>3744</v>
      </c>
      <c r="I1660" s="94">
        <v>2010</v>
      </c>
      <c r="J1660" s="94"/>
      <c r="K1660" s="90">
        <v>3188132789</v>
      </c>
      <c r="L1660" s="90">
        <f>IF(K1660/1024 &gt;1,K1660/1024," ")</f>
        <v>3113410.9267578125</v>
      </c>
      <c r="M1660" s="90">
        <f>IF(K1660/1048576 &gt;1,K1660/1048576," ")</f>
        <v>3040.4403581619263</v>
      </c>
      <c r="N1660" s="91">
        <f>IF(K1660&gt;999999999,K1660/1073741824," ")</f>
        <v>2.9691800372675061</v>
      </c>
      <c r="O1660" s="194" t="s">
        <v>20606</v>
      </c>
      <c r="P1660" s="197" t="s">
        <v>31078</v>
      </c>
    </row>
    <row r="1661" spans="2:16" ht="20.100000000000001" customHeight="1" x14ac:dyDescent="0.3">
      <c r="B1661" s="101">
        <v>1651</v>
      </c>
      <c r="C1661" s="109" t="s">
        <v>35851</v>
      </c>
      <c r="D1661" s="159" t="s">
        <v>2869</v>
      </c>
      <c r="E1661" s="36" t="s">
        <v>11936</v>
      </c>
      <c r="F1661" s="104">
        <v>6</v>
      </c>
      <c r="G1661" s="101" t="s">
        <v>704</v>
      </c>
      <c r="H1661" s="101" t="s">
        <v>3737</v>
      </c>
      <c r="I1661" s="101">
        <v>2010</v>
      </c>
      <c r="J1661" s="101"/>
      <c r="K1661" s="90">
        <v>2262532945</v>
      </c>
      <c r="L1661" s="90">
        <f>IF(K1661/1024 &gt;1,K1661/1024," ")</f>
        <v>2209504.8291015625</v>
      </c>
      <c r="M1661" s="90">
        <f>IF(K1661/1048576 &gt;1,K1661/1048576," ")</f>
        <v>2157.7195596694946</v>
      </c>
      <c r="N1661" s="91">
        <f>IF(K1661&gt;999999999,K1661/1073741824," ")</f>
        <v>2.1071480074897408</v>
      </c>
      <c r="O1661" s="199" t="s">
        <v>17525</v>
      </c>
      <c r="P1661" s="197" t="s">
        <v>31079</v>
      </c>
    </row>
    <row r="1662" spans="2:16" ht="20.100000000000001" customHeight="1" x14ac:dyDescent="0.3">
      <c r="B1662" s="101">
        <v>1652</v>
      </c>
      <c r="C1662" s="20" t="s">
        <v>35848</v>
      </c>
      <c r="D1662" s="167" t="s">
        <v>8491</v>
      </c>
      <c r="E1662" s="36" t="s">
        <v>11932</v>
      </c>
      <c r="F1662" s="81">
        <v>6.1</v>
      </c>
      <c r="G1662" s="13" t="s">
        <v>704</v>
      </c>
      <c r="H1662" s="13" t="s">
        <v>5878</v>
      </c>
      <c r="I1662" s="79">
        <v>2018</v>
      </c>
      <c r="J1662" s="79"/>
      <c r="K1662" s="73">
        <v>5629399040</v>
      </c>
      <c r="L1662" s="90">
        <f>IF(K1662/1024 &gt;1,K1662/1024," ")</f>
        <v>5497460</v>
      </c>
      <c r="M1662" s="90">
        <f>IF(K1662/1048576 &gt;1,K1662/1048576," ")</f>
        <v>5368.61328125</v>
      </c>
      <c r="N1662" s="91">
        <f>IF(K1662&gt;999999999,K1662/1073741824," ")</f>
        <v>5.2427864074707031</v>
      </c>
      <c r="O1662" s="194" t="s">
        <v>17674</v>
      </c>
      <c r="P1662" s="197" t="s">
        <v>20607</v>
      </c>
    </row>
    <row r="1663" spans="2:16" ht="20.100000000000001" customHeight="1" x14ac:dyDescent="0.3">
      <c r="B1663" s="101">
        <v>1653</v>
      </c>
      <c r="C1663" s="12" t="s">
        <v>35849</v>
      </c>
      <c r="D1663" s="159" t="s">
        <v>2026</v>
      </c>
      <c r="E1663" s="36" t="s">
        <v>11934</v>
      </c>
      <c r="F1663" s="104">
        <v>6.5</v>
      </c>
      <c r="G1663" s="94" t="s">
        <v>704</v>
      </c>
      <c r="H1663" s="94" t="s">
        <v>3756</v>
      </c>
      <c r="I1663" s="94">
        <v>1957</v>
      </c>
      <c r="J1663" s="94"/>
      <c r="K1663" s="90">
        <v>4264683288</v>
      </c>
      <c r="L1663" s="90">
        <f>IF(K1663/1024 &gt;1,K1663/1024," ")</f>
        <v>4164729.7734375</v>
      </c>
      <c r="M1663" s="90">
        <f>IF(K1663/1048576 &gt;1,K1663/1048576," ")</f>
        <v>4067.1189193725586</v>
      </c>
      <c r="N1663" s="91">
        <f>IF(K1663&gt;999999999,K1663/1073741824," ")</f>
        <v>3.9717958196997643</v>
      </c>
      <c r="O1663" s="194" t="s">
        <v>20610</v>
      </c>
      <c r="P1663" s="197" t="s">
        <v>20611</v>
      </c>
    </row>
    <row r="1664" spans="2:16" ht="20.100000000000001" customHeight="1" x14ac:dyDescent="0.3">
      <c r="B1664" s="101">
        <v>1654</v>
      </c>
      <c r="C1664" s="7" t="s">
        <v>8908</v>
      </c>
      <c r="D1664" s="167" t="s">
        <v>8907</v>
      </c>
      <c r="E1664" s="36" t="s">
        <v>11933</v>
      </c>
      <c r="F1664" s="81">
        <v>5.9</v>
      </c>
      <c r="G1664" s="13" t="s">
        <v>704</v>
      </c>
      <c r="H1664" s="13" t="s">
        <v>3924</v>
      </c>
      <c r="I1664" s="79">
        <v>2011</v>
      </c>
      <c r="J1664" s="79"/>
      <c r="K1664" s="73">
        <v>6169784320</v>
      </c>
      <c r="L1664" s="90">
        <f>IF(K1664/1024 &gt;1,K1664/1024," ")</f>
        <v>6025180</v>
      </c>
      <c r="M1664" s="90">
        <f>IF(K1664/1048576 &gt;1,K1664/1048576," ")</f>
        <v>5883.96484375</v>
      </c>
      <c r="N1664" s="91">
        <f>IF(K1664&gt;999999999,K1664/1073741824," ")</f>
        <v>5.7460594177246094</v>
      </c>
      <c r="O1664" s="194" t="s">
        <v>20608</v>
      </c>
      <c r="P1664" s="197" t="s">
        <v>20609</v>
      </c>
    </row>
    <row r="1665" spans="2:16" ht="20.100000000000001" customHeight="1" x14ac:dyDescent="0.3">
      <c r="B1665" s="101">
        <v>1655</v>
      </c>
      <c r="C1665" s="109" t="s">
        <v>35850</v>
      </c>
      <c r="D1665" s="160" t="s">
        <v>405</v>
      </c>
      <c r="E1665" s="36" t="s">
        <v>11935</v>
      </c>
      <c r="F1665" s="104">
        <v>7.5</v>
      </c>
      <c r="G1665" s="101" t="s">
        <v>704</v>
      </c>
      <c r="H1665" s="101" t="s">
        <v>3745</v>
      </c>
      <c r="I1665" s="101">
        <v>1959</v>
      </c>
      <c r="J1665" s="101"/>
      <c r="K1665" s="90">
        <v>3573285132</v>
      </c>
      <c r="L1665" s="90">
        <f>IF(K1665/1024 &gt;1,K1665/1024," ")</f>
        <v>3489536.26171875</v>
      </c>
      <c r="M1665" s="90">
        <f>IF(K1665/1048576 &gt;1,K1665/1048576," ")</f>
        <v>3407.7502555847168</v>
      </c>
      <c r="N1665" s="91">
        <f>IF(K1665&gt;999999999,K1665/1073741824," ")</f>
        <v>3.32788110896945</v>
      </c>
      <c r="O1665" s="194" t="s">
        <v>20612</v>
      </c>
      <c r="P1665" s="197" t="s">
        <v>20613</v>
      </c>
    </row>
    <row r="1666" spans="2:16" ht="20.100000000000001" customHeight="1" x14ac:dyDescent="0.3">
      <c r="B1666" s="101">
        <v>1656</v>
      </c>
      <c r="C1666" s="12" t="s">
        <v>35760</v>
      </c>
      <c r="D1666" s="160" t="s">
        <v>2027</v>
      </c>
      <c r="E1666" s="36" t="s">
        <v>11937</v>
      </c>
      <c r="F1666" s="104">
        <v>5.0999999999999996</v>
      </c>
      <c r="G1666" s="94"/>
      <c r="H1666" s="94" t="s">
        <v>3742</v>
      </c>
      <c r="I1666" s="101">
        <v>2004</v>
      </c>
      <c r="J1666" s="101"/>
      <c r="K1666" s="90">
        <v>1558153216</v>
      </c>
      <c r="L1666" s="90">
        <f>IF(K1666/1024 &gt;1,K1666/1024," ")</f>
        <v>1521634</v>
      </c>
      <c r="M1666" s="90">
        <f>IF(K1666/1048576 &gt;1,K1666/1048576," ")</f>
        <v>1485.970703125</v>
      </c>
      <c r="N1666" s="91">
        <f>IF(K1666&gt;999999999,K1666/1073741824," ")</f>
        <v>1.4511432647705078</v>
      </c>
      <c r="O1666" s="194" t="s">
        <v>20614</v>
      </c>
      <c r="P1666" s="197" t="s">
        <v>20615</v>
      </c>
    </row>
    <row r="1667" spans="2:16" ht="20.100000000000001" customHeight="1" x14ac:dyDescent="0.3">
      <c r="B1667" s="101">
        <v>1657</v>
      </c>
      <c r="C1667" s="7" t="s">
        <v>34048</v>
      </c>
      <c r="D1667" s="261" t="s">
        <v>33723</v>
      </c>
      <c r="E1667" s="36" t="s">
        <v>33724</v>
      </c>
      <c r="F1667" s="81">
        <v>6</v>
      </c>
      <c r="G1667" s="13" t="s">
        <v>704</v>
      </c>
      <c r="H1667" s="13" t="s">
        <v>3744</v>
      </c>
      <c r="I1667" s="79">
        <v>2021</v>
      </c>
      <c r="J1667" s="83"/>
      <c r="K1667" s="73">
        <v>5047914496</v>
      </c>
      <c r="L1667" s="90">
        <f>IF(K1667/1024 &gt;1,K1667/1024," ")</f>
        <v>4929604</v>
      </c>
      <c r="M1667" s="90">
        <f>IF(K1667/1048576 &gt;1,K1667/1048576," ")</f>
        <v>4814.06640625</v>
      </c>
      <c r="N1667" s="91">
        <f>IF(K1667&gt;999999999,K1667/1073741824," ")</f>
        <v>4.7012367248535156</v>
      </c>
      <c r="O1667" s="223" t="s">
        <v>33725</v>
      </c>
      <c r="P1667" s="197" t="s">
        <v>33726</v>
      </c>
    </row>
    <row r="1668" spans="2:16" ht="20.100000000000001" customHeight="1" x14ac:dyDescent="0.3">
      <c r="B1668" s="101">
        <v>1658</v>
      </c>
      <c r="C1668" s="109" t="s">
        <v>35852</v>
      </c>
      <c r="D1668" s="159" t="s">
        <v>2732</v>
      </c>
      <c r="E1668" s="36" t="s">
        <v>11940</v>
      </c>
      <c r="F1668" s="104">
        <v>5.8</v>
      </c>
      <c r="G1668" s="101" t="s">
        <v>704</v>
      </c>
      <c r="H1668" s="101" t="s">
        <v>3744</v>
      </c>
      <c r="I1668" s="94">
        <v>2011</v>
      </c>
      <c r="J1668" s="94"/>
      <c r="K1668" s="90">
        <v>3830849846</v>
      </c>
      <c r="L1668" s="90">
        <f>IF(K1668/1024 &gt;1,K1668/1024," ")</f>
        <v>3741064.302734375</v>
      </c>
      <c r="M1668" s="90">
        <f>IF(K1668/1048576 &gt;1,K1668/1048576," ")</f>
        <v>3653.3831081390381</v>
      </c>
      <c r="N1668" s="91">
        <f>IF(K1668&gt;999999999,K1668/1073741824," ")</f>
        <v>3.5677569415420294</v>
      </c>
      <c r="O1668" s="194" t="s">
        <v>20619</v>
      </c>
      <c r="P1668" s="197" t="s">
        <v>20620</v>
      </c>
    </row>
    <row r="1669" spans="2:16" ht="20.100000000000001" customHeight="1" x14ac:dyDescent="0.3">
      <c r="B1669" s="101">
        <v>1659</v>
      </c>
      <c r="C1669" s="107" t="s">
        <v>41811</v>
      </c>
      <c r="D1669" s="183" t="s">
        <v>4810</v>
      </c>
      <c r="E1669" s="36" t="s">
        <v>16688</v>
      </c>
      <c r="F1669" s="104">
        <v>5.3</v>
      </c>
      <c r="G1669" s="101" t="s">
        <v>704</v>
      </c>
      <c r="H1669" s="101" t="s">
        <v>3744</v>
      </c>
      <c r="I1669" s="101">
        <v>2013</v>
      </c>
      <c r="J1669" s="101"/>
      <c r="K1669" s="90">
        <v>3404519271</v>
      </c>
      <c r="L1669" s="90">
        <f>IF(K1669/1024 &gt;1,K1669/1024," ")</f>
        <v>3324725.8505859375</v>
      </c>
      <c r="M1669" s="90">
        <f>IF(K1669/1048576 &gt;1,K1669/1048576," ")</f>
        <v>3246.8025884628296</v>
      </c>
      <c r="N1669" s="91">
        <f>IF(K1669&gt;999999999,K1669/1073741824," ")</f>
        <v>3.170705652795732</v>
      </c>
      <c r="O1669" s="194" t="s">
        <v>18033</v>
      </c>
      <c r="P1669" s="197" t="s">
        <v>28610</v>
      </c>
    </row>
    <row r="1670" spans="2:16" ht="20.100000000000001" customHeight="1" x14ac:dyDescent="0.3">
      <c r="B1670" s="101">
        <v>1660</v>
      </c>
      <c r="C1670" s="28" t="s">
        <v>35853</v>
      </c>
      <c r="D1670" s="157" t="s">
        <v>32430</v>
      </c>
      <c r="E1670" s="36" t="s">
        <v>32431</v>
      </c>
      <c r="F1670" s="81">
        <v>5.9</v>
      </c>
      <c r="G1670" s="13"/>
      <c r="H1670" s="13" t="s">
        <v>4349</v>
      </c>
      <c r="I1670" s="79">
        <v>2020</v>
      </c>
      <c r="J1670" s="83"/>
      <c r="K1670" s="73">
        <v>3684433920</v>
      </c>
      <c r="L1670" s="90">
        <f>IF(K1670/1024 &gt;1,K1670/1024," ")</f>
        <v>3598080</v>
      </c>
      <c r="M1670" s="90">
        <f>IF(K1670/1048576 &gt;1,K1670/1048576," ")</f>
        <v>3513.75</v>
      </c>
      <c r="N1670" s="91">
        <f>IF(K1670&gt;999999999,K1670/1073741824," ")</f>
        <v>3.431396484375</v>
      </c>
      <c r="O1670" s="223" t="s">
        <v>17525</v>
      </c>
      <c r="P1670" s="198" t="s">
        <v>32432</v>
      </c>
    </row>
    <row r="1671" spans="2:16" ht="20.100000000000001" customHeight="1" x14ac:dyDescent="0.3">
      <c r="B1671" s="101">
        <v>1661</v>
      </c>
      <c r="C1671" s="7" t="s">
        <v>35761</v>
      </c>
      <c r="D1671" s="159" t="s">
        <v>2030</v>
      </c>
      <c r="E1671" s="36" t="s">
        <v>11942</v>
      </c>
      <c r="F1671" s="104">
        <v>6.1</v>
      </c>
      <c r="G1671" s="94" t="s">
        <v>704</v>
      </c>
      <c r="H1671" s="94" t="s">
        <v>3921</v>
      </c>
      <c r="I1671" s="94">
        <v>1986</v>
      </c>
      <c r="J1671" s="94"/>
      <c r="K1671" s="108">
        <v>1320902656</v>
      </c>
      <c r="L1671" s="90">
        <f>IF(K1671/1024 &gt;1,K1671/1024," ")</f>
        <v>1289944</v>
      </c>
      <c r="M1671" s="90">
        <f>IF(K1671/1048576 &gt;1,K1671/1048576," ")</f>
        <v>1259.7109375</v>
      </c>
      <c r="N1671" s="91">
        <f>IF(K1671&gt;999999999,K1671/1073741824," ")</f>
        <v>1.2301864624023438</v>
      </c>
      <c r="O1671" s="194" t="s">
        <v>20622</v>
      </c>
      <c r="P1671" s="197" t="s">
        <v>20623</v>
      </c>
    </row>
    <row r="1672" spans="2:16" ht="20.100000000000001" customHeight="1" x14ac:dyDescent="0.3">
      <c r="B1672" s="101">
        <v>1662</v>
      </c>
      <c r="C1672" s="102" t="s">
        <v>35854</v>
      </c>
      <c r="D1672" s="159" t="s">
        <v>3594</v>
      </c>
      <c r="E1672" s="36" t="s">
        <v>11941</v>
      </c>
      <c r="F1672" s="104">
        <v>5.2</v>
      </c>
      <c r="G1672" s="101"/>
      <c r="H1672" s="101" t="s">
        <v>3783</v>
      </c>
      <c r="I1672" s="101">
        <v>2010</v>
      </c>
      <c r="J1672" s="101"/>
      <c r="K1672" s="90">
        <v>3201025296</v>
      </c>
      <c r="L1672" s="90">
        <f>IF(K1672/1024 &gt;1,K1672/1024," ")</f>
        <v>3126001.265625</v>
      </c>
      <c r="M1672" s="90">
        <f>IF(K1672/1048576 &gt;1,K1672/1048576," ")</f>
        <v>3052.7356109619141</v>
      </c>
      <c r="N1672" s="91">
        <f>IF(K1672&gt;999999999,K1672/1073741824," ")</f>
        <v>2.9811871200799942</v>
      </c>
      <c r="O1672" s="194" t="s">
        <v>20621</v>
      </c>
      <c r="P1672" s="197" t="s">
        <v>31080</v>
      </c>
    </row>
    <row r="1673" spans="2:16" ht="20.100000000000001" customHeight="1" x14ac:dyDescent="0.3">
      <c r="B1673" s="101">
        <v>1663</v>
      </c>
      <c r="C1673" s="109" t="s">
        <v>41044</v>
      </c>
      <c r="D1673" s="159" t="s">
        <v>4386</v>
      </c>
      <c r="E1673" s="36" t="s">
        <v>15748</v>
      </c>
      <c r="F1673" s="104">
        <v>5</v>
      </c>
      <c r="G1673" s="101" t="s">
        <v>704</v>
      </c>
      <c r="H1673" s="101" t="s">
        <v>3787</v>
      </c>
      <c r="I1673" s="101">
        <v>2013</v>
      </c>
      <c r="J1673" s="101"/>
      <c r="K1673" s="90">
        <v>4062295200</v>
      </c>
      <c r="L1673" s="90">
        <f>IF(K1673/1024 &gt;1,K1673/1024," ")</f>
        <v>3967085.15625</v>
      </c>
      <c r="M1673" s="90">
        <f>IF(K1673/1048576 &gt;1,K1673/1048576," ")</f>
        <v>3874.1065979003906</v>
      </c>
      <c r="N1673" s="91">
        <f>IF(K1673&gt;999999999,K1673/1073741824," ")</f>
        <v>3.7833072245121002</v>
      </c>
      <c r="O1673" s="194" t="s">
        <v>18266</v>
      </c>
      <c r="P1673" s="197" t="s">
        <v>27018</v>
      </c>
    </row>
    <row r="1674" spans="2:16" ht="20.100000000000001" customHeight="1" x14ac:dyDescent="0.3">
      <c r="B1674" s="101">
        <v>1664</v>
      </c>
      <c r="C1674" s="102" t="s">
        <v>35855</v>
      </c>
      <c r="D1674" s="161" t="s">
        <v>6909</v>
      </c>
      <c r="E1674" s="36" t="s">
        <v>11943</v>
      </c>
      <c r="F1674" s="99">
        <v>6.3</v>
      </c>
      <c r="G1674" s="99" t="s">
        <v>704</v>
      </c>
      <c r="H1674" s="105" t="s">
        <v>4081</v>
      </c>
      <c r="I1674" s="101">
        <v>2016</v>
      </c>
      <c r="J1674" s="116"/>
      <c r="K1674" s="90">
        <v>5080084490</v>
      </c>
      <c r="L1674" s="90">
        <f>IF(K1674/1024 &gt;1,K1674/1024," ")</f>
        <v>4961020.009765625</v>
      </c>
      <c r="M1674" s="90">
        <f>IF(K1674/1048576 &gt;1,K1674/1048576," ")</f>
        <v>4844.7461032867432</v>
      </c>
      <c r="N1674" s="91">
        <f>IF(K1674&gt;999999999,K1674/1073741824," ")</f>
        <v>4.7311973664909601</v>
      </c>
      <c r="O1674" s="194" t="s">
        <v>20624</v>
      </c>
      <c r="P1674" s="197" t="s">
        <v>20625</v>
      </c>
    </row>
    <row r="1675" spans="2:16" ht="20.100000000000001" customHeight="1" x14ac:dyDescent="0.3">
      <c r="B1675" s="101">
        <v>1665</v>
      </c>
      <c r="C1675" s="20" t="s">
        <v>34041</v>
      </c>
      <c r="D1675" s="261" t="s">
        <v>33587</v>
      </c>
      <c r="E1675" s="36" t="s">
        <v>33588</v>
      </c>
      <c r="F1675" s="81">
        <v>5.5</v>
      </c>
      <c r="G1675" s="13" t="s">
        <v>704</v>
      </c>
      <c r="H1675" s="13" t="s">
        <v>3740</v>
      </c>
      <c r="I1675" s="79">
        <v>2022</v>
      </c>
      <c r="J1675" s="79"/>
      <c r="K1675" s="73">
        <v>2935746560</v>
      </c>
      <c r="L1675" s="90">
        <f>IF(K1675/1024 &gt;1,K1675/1024," ")</f>
        <v>2866940</v>
      </c>
      <c r="M1675" s="90">
        <f>IF(K1675/1048576 &gt;1,K1675/1048576," ")</f>
        <v>2799.74609375</v>
      </c>
      <c r="N1675" s="91">
        <f>IF(K1675&gt;999999999,K1675/1073741824," ")</f>
        <v>2.7341270446777344</v>
      </c>
      <c r="O1675" s="194" t="s">
        <v>33589</v>
      </c>
      <c r="P1675" s="197" t="s">
        <v>33590</v>
      </c>
    </row>
    <row r="1676" spans="2:16" ht="20.100000000000001" customHeight="1" x14ac:dyDescent="0.3">
      <c r="B1676" s="101">
        <v>1666</v>
      </c>
      <c r="C1676" s="112" t="s">
        <v>35856</v>
      </c>
      <c r="D1676" s="160" t="s">
        <v>5764</v>
      </c>
      <c r="E1676" s="36" t="s">
        <v>11944</v>
      </c>
      <c r="F1676" s="104">
        <v>6.5</v>
      </c>
      <c r="G1676" s="101" t="s">
        <v>704</v>
      </c>
      <c r="H1676" s="101" t="s">
        <v>3764</v>
      </c>
      <c r="I1676" s="101">
        <v>2007</v>
      </c>
      <c r="J1676" s="101"/>
      <c r="K1676" s="90">
        <v>4142308645</v>
      </c>
      <c r="L1676" s="90">
        <f>IF(K1676/1024 &gt;1,K1676/1024," ")</f>
        <v>4045223.2861328125</v>
      </c>
      <c r="M1676" s="90">
        <f>IF(K1676/1048576 &gt;1,K1676/1048576," ")</f>
        <v>3950.4133653640747</v>
      </c>
      <c r="N1676" s="91">
        <f>IF(K1676&gt;999999999,K1676/1073741824," ")</f>
        <v>3.8578255521133542</v>
      </c>
      <c r="O1676" s="194" t="s">
        <v>20626</v>
      </c>
      <c r="P1676" s="197" t="s">
        <v>20627</v>
      </c>
    </row>
    <row r="1677" spans="2:16" ht="20.100000000000001" customHeight="1" x14ac:dyDescent="0.3">
      <c r="B1677" s="101">
        <v>1667</v>
      </c>
      <c r="C1677" s="111" t="s">
        <v>35857</v>
      </c>
      <c r="D1677" s="161" t="s">
        <v>6451</v>
      </c>
      <c r="E1677" s="36" t="s">
        <v>11945</v>
      </c>
      <c r="F1677" s="99">
        <v>3.9</v>
      </c>
      <c r="G1677" s="99" t="s">
        <v>704</v>
      </c>
      <c r="H1677" s="101" t="s">
        <v>5892</v>
      </c>
      <c r="I1677" s="101">
        <v>2014</v>
      </c>
      <c r="J1677" s="101"/>
      <c r="K1677" s="90">
        <v>4336418485</v>
      </c>
      <c r="L1677" s="90">
        <f>IF(K1677/1024 &gt;1,K1677/1024," ")</f>
        <v>4234783.6767578125</v>
      </c>
      <c r="M1677" s="90">
        <f>IF(K1677/1048576 &gt;1,K1677/1048576," ")</f>
        <v>4135.5309343338013</v>
      </c>
      <c r="N1677" s="91">
        <f>IF(K1677&gt;999999999,K1677/1073741824," ")</f>
        <v>4.0386044280603528</v>
      </c>
      <c r="O1677" s="194" t="s">
        <v>20628</v>
      </c>
      <c r="P1677" s="197" t="s">
        <v>20629</v>
      </c>
    </row>
    <row r="1678" spans="2:16" ht="20.100000000000001" customHeight="1" x14ac:dyDescent="0.3">
      <c r="B1678" s="101">
        <v>1668</v>
      </c>
      <c r="C1678" s="12" t="s">
        <v>35762</v>
      </c>
      <c r="D1678" s="160" t="s">
        <v>641</v>
      </c>
      <c r="E1678" s="36" t="s">
        <v>11949</v>
      </c>
      <c r="F1678" s="104">
        <v>5.7</v>
      </c>
      <c r="G1678" s="94"/>
      <c r="H1678" s="94" t="s">
        <v>3791</v>
      </c>
      <c r="I1678" s="101">
        <v>2007</v>
      </c>
      <c r="J1678" s="101"/>
      <c r="K1678" s="90">
        <v>1469446144</v>
      </c>
      <c r="L1678" s="90">
        <f>IF(K1678/1024 &gt;1,K1678/1024," ")</f>
        <v>1435006</v>
      </c>
      <c r="M1678" s="90">
        <f>IF(K1678/1048576 &gt;1,K1678/1048576," ")</f>
        <v>1401.373046875</v>
      </c>
      <c r="N1678" s="91">
        <f>IF(K1678&gt;999999999,K1678/1073741824," ")</f>
        <v>1.3685283660888672</v>
      </c>
      <c r="O1678" s="194" t="s">
        <v>20636</v>
      </c>
      <c r="P1678" s="197" t="s">
        <v>20637</v>
      </c>
    </row>
    <row r="1679" spans="2:16" ht="20.100000000000001" customHeight="1" x14ac:dyDescent="0.3">
      <c r="B1679" s="101">
        <v>1669</v>
      </c>
      <c r="C1679" s="102" t="s">
        <v>35859</v>
      </c>
      <c r="D1679" s="159" t="s">
        <v>5105</v>
      </c>
      <c r="E1679" s="36" t="s">
        <v>11947</v>
      </c>
      <c r="F1679" s="104">
        <v>4.7</v>
      </c>
      <c r="G1679" s="101" t="s">
        <v>704</v>
      </c>
      <c r="H1679" s="101" t="s">
        <v>4252</v>
      </c>
      <c r="I1679" s="101">
        <v>1978</v>
      </c>
      <c r="J1679" s="101"/>
      <c r="K1679" s="90">
        <v>3412103192</v>
      </c>
      <c r="L1679" s="90">
        <f>IF(K1679/1024 &gt;1,K1679/1024," ")</f>
        <v>3332132.0234375</v>
      </c>
      <c r="M1679" s="90">
        <f>IF(K1679/1048576 &gt;1,K1679/1048576," ")</f>
        <v>3254.0351791381836</v>
      </c>
      <c r="N1679" s="91">
        <f>IF(K1679&gt;999999999,K1679/1073741824," ")</f>
        <v>3.1777687296271324</v>
      </c>
      <c r="O1679" s="194" t="s">
        <v>20632</v>
      </c>
      <c r="P1679" s="197" t="s">
        <v>20633</v>
      </c>
    </row>
    <row r="1680" spans="2:16" ht="20.100000000000001" customHeight="1" x14ac:dyDescent="0.3">
      <c r="B1680" s="101">
        <v>1670</v>
      </c>
      <c r="C1680" s="109" t="s">
        <v>35860</v>
      </c>
      <c r="D1680" s="159" t="s">
        <v>3076</v>
      </c>
      <c r="E1680" s="36" t="s">
        <v>11948</v>
      </c>
      <c r="F1680" s="104">
        <v>6.6</v>
      </c>
      <c r="G1680" s="101" t="s">
        <v>704</v>
      </c>
      <c r="H1680" s="101" t="s">
        <v>4707</v>
      </c>
      <c r="I1680" s="101">
        <v>1980</v>
      </c>
      <c r="J1680" s="101"/>
      <c r="K1680" s="90">
        <v>2157419607</v>
      </c>
      <c r="L1680" s="90">
        <f>IF(K1680/1024 &gt;1,K1680/1024," ")</f>
        <v>2106855.0849609375</v>
      </c>
      <c r="M1680" s="90">
        <f>IF(K1680/1048576 &gt;1,K1680/1048576," ")</f>
        <v>2057.4756689071655</v>
      </c>
      <c r="N1680" s="91">
        <f>IF(K1680&gt;999999999,K1680/1073741824," ")</f>
        <v>2.0092535829171538</v>
      </c>
      <c r="O1680" s="194" t="s">
        <v>20634</v>
      </c>
      <c r="P1680" s="197" t="s">
        <v>20635</v>
      </c>
    </row>
    <row r="1681" spans="2:16" ht="20.100000000000001" customHeight="1" x14ac:dyDescent="0.3">
      <c r="B1681" s="101">
        <v>1671</v>
      </c>
      <c r="C1681" s="7" t="s">
        <v>35763</v>
      </c>
      <c r="D1681" s="159" t="s">
        <v>1260</v>
      </c>
      <c r="E1681" s="36" t="s">
        <v>11950</v>
      </c>
      <c r="F1681" s="104">
        <v>5.5</v>
      </c>
      <c r="G1681" s="94"/>
      <c r="H1681" s="94" t="s">
        <v>4185</v>
      </c>
      <c r="I1681" s="94">
        <v>1970</v>
      </c>
      <c r="J1681" s="94"/>
      <c r="K1681" s="108">
        <v>732905472</v>
      </c>
      <c r="L1681" s="90">
        <f>IF(K1681/1024 &gt;1,K1681/1024," ")</f>
        <v>715728</v>
      </c>
      <c r="M1681" s="90">
        <f>IF(K1681/1048576 &gt;1,K1681/1048576," ")</f>
        <v>698.953125</v>
      </c>
      <c r="N1681" s="91" t="str">
        <f>IF(K1681&gt;999999999,K1681/1073741824," ")</f>
        <v xml:space="preserve"> </v>
      </c>
      <c r="O1681" s="194" t="s">
        <v>20638</v>
      </c>
      <c r="P1681" s="197" t="s">
        <v>20639</v>
      </c>
    </row>
    <row r="1682" spans="2:16" ht="20.100000000000001" customHeight="1" x14ac:dyDescent="0.3">
      <c r="B1682" s="101">
        <v>1672</v>
      </c>
      <c r="C1682" s="20" t="s">
        <v>35861</v>
      </c>
      <c r="D1682" s="181" t="s">
        <v>7957</v>
      </c>
      <c r="E1682" s="36" t="s">
        <v>11951</v>
      </c>
      <c r="F1682" s="81">
        <v>4.2</v>
      </c>
      <c r="G1682" s="13"/>
      <c r="H1682" s="13" t="s">
        <v>4081</v>
      </c>
      <c r="I1682" s="79">
        <v>2017</v>
      </c>
      <c r="J1682" s="79"/>
      <c r="K1682" s="73">
        <v>3427194216</v>
      </c>
      <c r="L1682" s="90">
        <f>IF(K1682/1024 &gt;1,K1682/1024," ")</f>
        <v>3346869.3515625</v>
      </c>
      <c r="M1682" s="90">
        <f>IF(K1682/1048576 &gt;1,K1682/1048576," ")</f>
        <v>3268.4271011352539</v>
      </c>
      <c r="N1682" s="91">
        <f>IF(K1682&gt;999999999,K1682/1073741824," ")</f>
        <v>3.1918233409523964</v>
      </c>
      <c r="O1682" s="199" t="s">
        <v>17524</v>
      </c>
      <c r="P1682" s="201" t="s">
        <v>18466</v>
      </c>
    </row>
    <row r="1683" spans="2:16" ht="20.100000000000001" customHeight="1" x14ac:dyDescent="0.3">
      <c r="B1683" s="101">
        <v>1673</v>
      </c>
      <c r="C1683" s="107" t="s">
        <v>35862</v>
      </c>
      <c r="D1683" s="161" t="s">
        <v>6448</v>
      </c>
      <c r="E1683" s="36" t="s">
        <v>11952</v>
      </c>
      <c r="F1683" s="99">
        <v>4.7</v>
      </c>
      <c r="G1683" s="99" t="s">
        <v>704</v>
      </c>
      <c r="H1683" s="105" t="s">
        <v>5871</v>
      </c>
      <c r="I1683" s="101">
        <v>1986</v>
      </c>
      <c r="J1683" s="101"/>
      <c r="K1683" s="90">
        <v>3293169259</v>
      </c>
      <c r="L1683" s="90">
        <f>IF(K1683/1024 &gt;1,K1683/1024," ")</f>
        <v>3215985.6044921875</v>
      </c>
      <c r="M1683" s="90">
        <f>IF(K1683/1048576 &gt;1,K1683/1048576," ")</f>
        <v>3140.6109418869019</v>
      </c>
      <c r="N1683" s="91">
        <f>IF(K1683&gt;999999999,K1683/1073741824," ")</f>
        <v>3.0670028729364276</v>
      </c>
      <c r="O1683" s="199" t="s">
        <v>17727</v>
      </c>
      <c r="P1683" s="197" t="s">
        <v>20640</v>
      </c>
    </row>
    <row r="1684" spans="2:16" ht="20.100000000000001" customHeight="1" x14ac:dyDescent="0.3">
      <c r="B1684" s="101">
        <v>1674</v>
      </c>
      <c r="C1684" s="109" t="s">
        <v>35863</v>
      </c>
      <c r="D1684" s="159" t="s">
        <v>3355</v>
      </c>
      <c r="E1684" s="36" t="s">
        <v>11953</v>
      </c>
      <c r="F1684" s="104">
        <v>6.5</v>
      </c>
      <c r="G1684" s="101" t="s">
        <v>704</v>
      </c>
      <c r="H1684" s="101" t="s">
        <v>3744</v>
      </c>
      <c r="I1684" s="101">
        <v>2012</v>
      </c>
      <c r="J1684" s="101"/>
      <c r="K1684" s="90">
        <v>4985938565</v>
      </c>
      <c r="L1684" s="90">
        <f>IF(K1684/1024 &gt;1,K1684/1024," ")</f>
        <v>4869080.6298828125</v>
      </c>
      <c r="M1684" s="90">
        <f>IF(K1684/1048576 &gt;1,K1684/1048576," ")</f>
        <v>4754.9615526199341</v>
      </c>
      <c r="N1684" s="91">
        <f>IF(K1684&gt;999999999,K1684/1073741824," ")</f>
        <v>4.6435171412304044</v>
      </c>
      <c r="O1684" s="194" t="s">
        <v>20641</v>
      </c>
      <c r="P1684" s="197" t="s">
        <v>20642</v>
      </c>
    </row>
    <row r="1685" spans="2:16" ht="20.100000000000001" customHeight="1" x14ac:dyDescent="0.3">
      <c r="B1685" s="101">
        <v>1675</v>
      </c>
      <c r="C1685" s="12" t="s">
        <v>43307</v>
      </c>
      <c r="D1685" s="177" t="s">
        <v>43303</v>
      </c>
      <c r="E1685" s="36" t="s">
        <v>43304</v>
      </c>
      <c r="F1685" s="152">
        <v>5.4</v>
      </c>
      <c r="G1685" s="13" t="s">
        <v>704</v>
      </c>
      <c r="H1685" s="13" t="s">
        <v>3744</v>
      </c>
      <c r="I1685" s="145">
        <v>2022</v>
      </c>
      <c r="J1685" s="12"/>
      <c r="K1685" s="45">
        <v>6237958144</v>
      </c>
      <c r="L1685" s="90">
        <f>IF(K1685/1024 &gt;1,K1685/1024," ")</f>
        <v>6091756</v>
      </c>
      <c r="M1685" s="90">
        <f>IF(K1685/1048576 &gt;1,K1685/1048576," ")</f>
        <v>5948.98046875</v>
      </c>
      <c r="N1685" s="91">
        <f>IF(K1685&gt;999999999,K1685/1073741824," ")</f>
        <v>5.8095512390136719</v>
      </c>
      <c r="O1685" s="194" t="s">
        <v>43305</v>
      </c>
      <c r="P1685" s="197" t="s">
        <v>43306</v>
      </c>
    </row>
    <row r="1686" spans="2:16" ht="20.100000000000001" customHeight="1" x14ac:dyDescent="0.3">
      <c r="B1686" s="101">
        <v>1676</v>
      </c>
      <c r="C1686" s="109" t="s">
        <v>35864</v>
      </c>
      <c r="D1686" s="159" t="s">
        <v>3608</v>
      </c>
      <c r="E1686" s="36" t="s">
        <v>11954</v>
      </c>
      <c r="F1686" s="104">
        <v>5</v>
      </c>
      <c r="G1686" s="101" t="s">
        <v>704</v>
      </c>
      <c r="H1686" s="101" t="s">
        <v>3744</v>
      </c>
      <c r="I1686" s="101">
        <v>2009</v>
      </c>
      <c r="J1686" s="101"/>
      <c r="K1686" s="90">
        <v>3635925365</v>
      </c>
      <c r="L1686" s="90">
        <f>IF(K1686/1024 &gt;1,K1686/1024," ")</f>
        <v>3550708.3642578125</v>
      </c>
      <c r="M1686" s="90">
        <f>IF(K1686/1048576 &gt;1,K1686/1048576," ")</f>
        <v>3467.48863697052</v>
      </c>
      <c r="N1686" s="91">
        <f>IF(K1686&gt;999999999,K1686/1073741824," ")</f>
        <v>3.3862193720415235</v>
      </c>
      <c r="O1686" s="194" t="s">
        <v>20643</v>
      </c>
      <c r="P1686" s="197" t="s">
        <v>31081</v>
      </c>
    </row>
    <row r="1687" spans="2:16" ht="20.100000000000001" customHeight="1" x14ac:dyDescent="0.3">
      <c r="B1687" s="101">
        <v>1677</v>
      </c>
      <c r="C1687" s="103" t="s">
        <v>35865</v>
      </c>
      <c r="D1687" s="161" t="s">
        <v>6313</v>
      </c>
      <c r="E1687" s="36" t="s">
        <v>11955</v>
      </c>
      <c r="F1687" s="99">
        <v>6.4</v>
      </c>
      <c r="G1687" s="99" t="s">
        <v>704</v>
      </c>
      <c r="H1687" s="101" t="s">
        <v>5910</v>
      </c>
      <c r="I1687" s="101">
        <v>1953</v>
      </c>
      <c r="J1687" s="101"/>
      <c r="K1687" s="90">
        <v>2968401727</v>
      </c>
      <c r="L1687" s="90">
        <f>IF(K1687/1024 &gt;1,K1687/1024," ")</f>
        <v>2898829.8115234375</v>
      </c>
      <c r="M1687" s="90">
        <f>IF(K1687/1048576 &gt;1,K1687/1048576," ")</f>
        <v>2830.8884878158569</v>
      </c>
      <c r="N1687" s="91">
        <f>IF(K1687&gt;999999999,K1687/1073741824," ")</f>
        <v>2.7645395388826728</v>
      </c>
      <c r="O1687" s="194" t="s">
        <v>20644</v>
      </c>
      <c r="P1687" s="197" t="s">
        <v>20645</v>
      </c>
    </row>
    <row r="1688" spans="2:16" ht="20.100000000000001" customHeight="1" x14ac:dyDescent="0.3">
      <c r="B1688" s="101">
        <v>1678</v>
      </c>
      <c r="C1688" s="20" t="s">
        <v>35866</v>
      </c>
      <c r="D1688" s="157" t="s">
        <v>7981</v>
      </c>
      <c r="E1688" s="36" t="s">
        <v>11956</v>
      </c>
      <c r="F1688" s="81">
        <v>6.5</v>
      </c>
      <c r="G1688" s="13"/>
      <c r="H1688" s="13" t="s">
        <v>5892</v>
      </c>
      <c r="I1688" s="79">
        <v>2017</v>
      </c>
      <c r="J1688" s="83"/>
      <c r="K1688" s="73">
        <v>4547554580</v>
      </c>
      <c r="L1688" s="90">
        <f>IF(K1688/1024 &gt;1,K1688/1024," ")</f>
        <v>4440971.26953125</v>
      </c>
      <c r="M1688" s="90">
        <f>IF(K1688/1048576 &gt;1,K1688/1048576," ")</f>
        <v>4336.8860054016113</v>
      </c>
      <c r="N1688" s="91">
        <f>IF(K1688&gt;999999999,K1688/1073741824," ")</f>
        <v>4.2352402396500111</v>
      </c>
      <c r="O1688" s="194" t="s">
        <v>20646</v>
      </c>
      <c r="P1688" s="197" t="s">
        <v>31082</v>
      </c>
    </row>
    <row r="1689" spans="2:16" ht="20.100000000000001" customHeight="1" x14ac:dyDescent="0.3">
      <c r="B1689" s="101">
        <v>1679</v>
      </c>
      <c r="C1689" s="102" t="s">
        <v>35867</v>
      </c>
      <c r="D1689" s="159" t="s">
        <v>341</v>
      </c>
      <c r="E1689" s="36" t="s">
        <v>11957</v>
      </c>
      <c r="F1689" s="104">
        <v>6.9</v>
      </c>
      <c r="G1689" s="101" t="s">
        <v>704</v>
      </c>
      <c r="H1689" s="101" t="s">
        <v>4168</v>
      </c>
      <c r="I1689" s="101">
        <v>1982</v>
      </c>
      <c r="J1689" s="101"/>
      <c r="K1689" s="90">
        <v>4325983724</v>
      </c>
      <c r="L1689" s="90">
        <f>IF(K1689/1024 &gt;1,K1689/1024," ")</f>
        <v>4224593.48046875</v>
      </c>
      <c r="M1689" s="90">
        <f>IF(K1689/1048576 &gt;1,K1689/1048576," ")</f>
        <v>4125.5795707702637</v>
      </c>
      <c r="N1689" s="91">
        <f>IF(K1689&gt;999999999,K1689/1073741824," ")</f>
        <v>4.0288862995803356</v>
      </c>
      <c r="O1689" s="194" t="s">
        <v>20647</v>
      </c>
      <c r="P1689" s="197" t="s">
        <v>31083</v>
      </c>
    </row>
    <row r="1690" spans="2:16" ht="20.100000000000001" customHeight="1" x14ac:dyDescent="0.3">
      <c r="B1690" s="101">
        <v>1680</v>
      </c>
      <c r="C1690" s="109" t="s">
        <v>35868</v>
      </c>
      <c r="D1690" s="160" t="s">
        <v>2031</v>
      </c>
      <c r="E1690" s="36" t="s">
        <v>11958</v>
      </c>
      <c r="F1690" s="104">
        <v>6.3</v>
      </c>
      <c r="G1690" s="94" t="s">
        <v>704</v>
      </c>
      <c r="H1690" s="101" t="s">
        <v>3966</v>
      </c>
      <c r="I1690" s="101">
        <v>2004</v>
      </c>
      <c r="J1690" s="101"/>
      <c r="K1690" s="90">
        <v>6143858662</v>
      </c>
      <c r="L1690" s="90">
        <f>IF(K1690/1024 &gt;1,K1690/1024," ")</f>
        <v>5999861.974609375</v>
      </c>
      <c r="M1690" s="90">
        <f>IF(K1690/1048576 &gt;1,K1690/1048576," ")</f>
        <v>5859.2402095794678</v>
      </c>
      <c r="N1690" s="91">
        <f>IF(K1690&gt;999999999,K1690/1073741824," ")</f>
        <v>5.721914267167449</v>
      </c>
      <c r="O1690" s="194" t="s">
        <v>20648</v>
      </c>
      <c r="P1690" s="197" t="s">
        <v>20649</v>
      </c>
    </row>
    <row r="1691" spans="2:16" ht="20.100000000000001" customHeight="1" x14ac:dyDescent="0.3">
      <c r="B1691" s="101">
        <v>1681</v>
      </c>
      <c r="C1691" s="20" t="s">
        <v>35869</v>
      </c>
      <c r="D1691" s="157" t="s">
        <v>8261</v>
      </c>
      <c r="E1691" s="36" t="s">
        <v>11959</v>
      </c>
      <c r="F1691" s="81">
        <v>5.0999999999999996</v>
      </c>
      <c r="G1691" s="13"/>
      <c r="H1691" s="13" t="s">
        <v>4081</v>
      </c>
      <c r="I1691" s="79">
        <v>2018</v>
      </c>
      <c r="J1691" s="79"/>
      <c r="K1691" s="73">
        <v>3829219328</v>
      </c>
      <c r="L1691" s="90">
        <f>IF(K1691/1024 &gt;1,K1691/1024," ")</f>
        <v>3739472</v>
      </c>
      <c r="M1691" s="90">
        <f>IF(K1691/1048576 &gt;1,K1691/1048576," ")</f>
        <v>3651.828125</v>
      </c>
      <c r="N1691" s="91">
        <f>IF(K1691&gt;999999999,K1691/1073741824," ")</f>
        <v>3.5662384033203125</v>
      </c>
      <c r="O1691" s="194" t="s">
        <v>20650</v>
      </c>
      <c r="P1691" s="197" t="s">
        <v>20651</v>
      </c>
    </row>
    <row r="1692" spans="2:16" ht="20.100000000000001" customHeight="1" x14ac:dyDescent="0.3">
      <c r="B1692" s="101">
        <v>1682</v>
      </c>
      <c r="C1692" s="29" t="s">
        <v>35870</v>
      </c>
      <c r="D1692" s="168" t="s">
        <v>6625</v>
      </c>
      <c r="E1692" s="36" t="s">
        <v>11960</v>
      </c>
      <c r="F1692" s="99">
        <v>6</v>
      </c>
      <c r="G1692" s="99" t="s">
        <v>704</v>
      </c>
      <c r="H1692" s="101" t="s">
        <v>5892</v>
      </c>
      <c r="I1692" s="101">
        <v>2015</v>
      </c>
      <c r="J1692" s="101"/>
      <c r="K1692" s="90">
        <v>3972385462</v>
      </c>
      <c r="L1692" s="90">
        <f>IF(K1692/1024 &gt;1,K1692/1024," ")</f>
        <v>3879282.677734375</v>
      </c>
      <c r="M1692" s="90">
        <f>IF(K1692/1048576 &gt;1,K1692/1048576," ")</f>
        <v>3788.3619899749756</v>
      </c>
      <c r="N1692" s="91">
        <f>IF(K1692&gt;999999999,K1692/1073741824," ")</f>
        <v>3.6995722558349371</v>
      </c>
      <c r="O1692" s="194" t="s">
        <v>20652</v>
      </c>
      <c r="P1692" s="197" t="s">
        <v>20653</v>
      </c>
    </row>
    <row r="1693" spans="2:16" ht="20.100000000000001" customHeight="1" x14ac:dyDescent="0.3">
      <c r="B1693" s="101">
        <v>1683</v>
      </c>
      <c r="C1693" s="20" t="s">
        <v>35872</v>
      </c>
      <c r="D1693" s="157" t="s">
        <v>8691</v>
      </c>
      <c r="E1693" s="36" t="s">
        <v>11962</v>
      </c>
      <c r="F1693" s="81">
        <v>6.1</v>
      </c>
      <c r="G1693" s="13" t="s">
        <v>704</v>
      </c>
      <c r="H1693" s="13" t="s">
        <v>3756</v>
      </c>
      <c r="I1693" s="79">
        <v>2018</v>
      </c>
      <c r="J1693" s="84"/>
      <c r="K1693" s="73">
        <v>4908244992</v>
      </c>
      <c r="L1693" s="90">
        <f>IF(K1693/1024 &gt;1,K1693/1024," ")</f>
        <v>4793208</v>
      </c>
      <c r="M1693" s="90">
        <f>IF(K1693/1048576 &gt;1,K1693/1048576," ")</f>
        <v>4680.8671875</v>
      </c>
      <c r="N1693" s="91">
        <f>IF(K1693&gt;999999999,K1693/1073741824," ")</f>
        <v>4.5711593627929688</v>
      </c>
      <c r="O1693" s="194" t="s">
        <v>20656</v>
      </c>
      <c r="P1693" s="197" t="s">
        <v>20657</v>
      </c>
    </row>
    <row r="1694" spans="2:16" ht="20.100000000000001" customHeight="1" x14ac:dyDescent="0.3">
      <c r="B1694" s="101">
        <v>1684</v>
      </c>
      <c r="C1694" s="111" t="s">
        <v>35871</v>
      </c>
      <c r="D1694" s="163" t="s">
        <v>6005</v>
      </c>
      <c r="E1694" s="36" t="s">
        <v>11961</v>
      </c>
      <c r="F1694" s="99">
        <v>6.1</v>
      </c>
      <c r="G1694" s="101" t="s">
        <v>704</v>
      </c>
      <c r="H1694" s="101" t="s">
        <v>4081</v>
      </c>
      <c r="I1694" s="101">
        <v>2015</v>
      </c>
      <c r="J1694" s="101"/>
      <c r="K1694" s="90">
        <v>4214609737</v>
      </c>
      <c r="L1694" s="90">
        <f>IF(K1694/1024 &gt;1,K1694/1024," ")</f>
        <v>4115829.8212890625</v>
      </c>
      <c r="M1694" s="90">
        <f>IF(K1694/1048576 &gt;1,K1694/1048576," ")</f>
        <v>4019.3650598526001</v>
      </c>
      <c r="N1694" s="91">
        <f>IF(K1694&gt;999999999,K1694/1073741824," ")</f>
        <v>3.9251611912623048</v>
      </c>
      <c r="O1694" s="194" t="s">
        <v>20654</v>
      </c>
      <c r="P1694" s="197" t="s">
        <v>20655</v>
      </c>
    </row>
    <row r="1695" spans="2:16" ht="20.100000000000001" customHeight="1" x14ac:dyDescent="0.3">
      <c r="B1695" s="101">
        <v>1685</v>
      </c>
      <c r="C1695" s="7" t="s">
        <v>39904</v>
      </c>
      <c r="D1695" s="167" t="s">
        <v>32694</v>
      </c>
      <c r="E1695" s="36" t="s">
        <v>32695</v>
      </c>
      <c r="F1695" s="81">
        <v>6.2</v>
      </c>
      <c r="G1695" s="13"/>
      <c r="H1695" s="13" t="s">
        <v>3744</v>
      </c>
      <c r="I1695" s="79">
        <v>2021</v>
      </c>
      <c r="J1695" s="79"/>
      <c r="K1695" s="73">
        <v>6569172992</v>
      </c>
      <c r="L1695" s="90">
        <f>IF(K1695/1024 &gt;1,K1695/1024," ")</f>
        <v>6415208</v>
      </c>
      <c r="M1695" s="90">
        <f>IF(K1695/1048576 &gt;1,K1695/1048576," ")</f>
        <v>6264.8515625</v>
      </c>
      <c r="N1695" s="91">
        <f>IF(K1695&gt;999999999,K1695/1073741824," ")</f>
        <v>6.1180191040039063</v>
      </c>
      <c r="O1695" s="223" t="s">
        <v>32696</v>
      </c>
      <c r="P1695" s="198" t="s">
        <v>32697</v>
      </c>
    </row>
    <row r="1696" spans="2:16" ht="20.100000000000001" customHeight="1" x14ac:dyDescent="0.3">
      <c r="B1696" s="101">
        <v>1686</v>
      </c>
      <c r="C1696" s="109" t="s">
        <v>35873</v>
      </c>
      <c r="D1696" s="160" t="s">
        <v>585</v>
      </c>
      <c r="E1696" s="36" t="s">
        <v>11963</v>
      </c>
      <c r="F1696" s="104">
        <v>7.3</v>
      </c>
      <c r="G1696" s="101" t="s">
        <v>704</v>
      </c>
      <c r="H1696" s="101" t="s">
        <v>3739</v>
      </c>
      <c r="I1696" s="101">
        <v>1958</v>
      </c>
      <c r="J1696" s="116"/>
      <c r="K1696" s="90">
        <v>4225883625</v>
      </c>
      <c r="L1696" s="90">
        <f>IF(K1696/1024 &gt;1,K1696/1024," ")</f>
        <v>4126839.4775390625</v>
      </c>
      <c r="M1696" s="90">
        <f>IF(K1696/1048576 &gt;1,K1696/1048576," ")</f>
        <v>4030.1166772842407</v>
      </c>
      <c r="N1696" s="91">
        <f>IF(K1696&gt;999999999,K1696/1073741824," ")</f>
        <v>3.9356608176603913</v>
      </c>
      <c r="O1696" s="194" t="s">
        <v>20658</v>
      </c>
      <c r="P1696" s="197" t="s">
        <v>20659</v>
      </c>
    </row>
    <row r="1697" spans="2:16" ht="20.100000000000001" customHeight="1" x14ac:dyDescent="0.3">
      <c r="B1697" s="101">
        <v>1687</v>
      </c>
      <c r="C1697" s="102" t="s">
        <v>35874</v>
      </c>
      <c r="D1697" s="159" t="s">
        <v>4044</v>
      </c>
      <c r="E1697" s="36" t="s">
        <v>11964</v>
      </c>
      <c r="F1697" s="104">
        <v>7</v>
      </c>
      <c r="G1697" s="101" t="s">
        <v>704</v>
      </c>
      <c r="H1697" s="101" t="s">
        <v>4012</v>
      </c>
      <c r="I1697" s="101">
        <v>1967</v>
      </c>
      <c r="J1697" s="101"/>
      <c r="K1697" s="90">
        <v>7290757003</v>
      </c>
      <c r="L1697" s="90">
        <f>IF(K1697/1024 &gt;1,K1697/1024," ")</f>
        <v>7119879.8857421875</v>
      </c>
      <c r="M1697" s="90">
        <f>IF(K1697/1048576 &gt;1,K1697/1048576," ")</f>
        <v>6953.007700920105</v>
      </c>
      <c r="N1697" s="91">
        <f>IF(K1697&gt;999999999,K1697/1073741824," ")</f>
        <v>6.79004658292979</v>
      </c>
      <c r="O1697" s="194" t="s">
        <v>20660</v>
      </c>
      <c r="P1697" s="197" t="s">
        <v>20661</v>
      </c>
    </row>
    <row r="1698" spans="2:16" ht="20.100000000000001" customHeight="1" x14ac:dyDescent="0.3">
      <c r="B1698" s="101">
        <v>1688</v>
      </c>
      <c r="C1698" s="12" t="s">
        <v>35876</v>
      </c>
      <c r="D1698" s="157" t="s">
        <v>8845</v>
      </c>
      <c r="E1698" s="36" t="s">
        <v>11966</v>
      </c>
      <c r="F1698" s="81">
        <v>6.7</v>
      </c>
      <c r="G1698" s="13" t="s">
        <v>704</v>
      </c>
      <c r="H1698" s="13" t="s">
        <v>3757</v>
      </c>
      <c r="I1698" s="79">
        <v>2020</v>
      </c>
      <c r="J1698" s="79"/>
      <c r="K1698" s="73">
        <v>5438910464</v>
      </c>
      <c r="L1698" s="90">
        <f>IF(K1698/1024 &gt;1,K1698/1024," ")</f>
        <v>5311436</v>
      </c>
      <c r="M1698" s="90">
        <f>IF(K1698/1048576 &gt;1,K1698/1048576," ")</f>
        <v>5186.94921875</v>
      </c>
      <c r="N1698" s="91">
        <f>IF(K1698&gt;999999999,K1698/1073741824," ")</f>
        <v>5.0653800964355469</v>
      </c>
      <c r="O1698" s="194" t="s">
        <v>20663</v>
      </c>
      <c r="P1698" s="197" t="s">
        <v>20664</v>
      </c>
    </row>
    <row r="1699" spans="2:16" ht="20.100000000000001" customHeight="1" x14ac:dyDescent="0.3">
      <c r="B1699" s="101">
        <v>1689</v>
      </c>
      <c r="C1699" s="7" t="s">
        <v>35875</v>
      </c>
      <c r="D1699" s="168" t="s">
        <v>8280</v>
      </c>
      <c r="E1699" s="36" t="s">
        <v>11965</v>
      </c>
      <c r="F1699" s="99">
        <v>5.8</v>
      </c>
      <c r="G1699" s="13" t="s">
        <v>704</v>
      </c>
      <c r="H1699" s="13" t="s">
        <v>5892</v>
      </c>
      <c r="I1699" s="101">
        <v>2018</v>
      </c>
      <c r="J1699" s="79"/>
      <c r="K1699" s="73">
        <v>4242866176</v>
      </c>
      <c r="L1699" s="90">
        <f>IF(K1699/1024 &gt;1,K1699/1024," ")</f>
        <v>4143424</v>
      </c>
      <c r="M1699" s="90">
        <f>IF(K1699/1048576 &gt;1,K1699/1048576," ")</f>
        <v>4046.3125</v>
      </c>
      <c r="N1699" s="91">
        <f>IF(K1699&gt;999999999,K1699/1073741824," ")</f>
        <v>3.95147705078125</v>
      </c>
      <c r="O1699" s="194" t="s">
        <v>17915</v>
      </c>
      <c r="P1699" s="197" t="s">
        <v>20662</v>
      </c>
    </row>
    <row r="1700" spans="2:16" ht="20.100000000000001" customHeight="1" x14ac:dyDescent="0.3">
      <c r="B1700" s="101">
        <v>1690</v>
      </c>
      <c r="C1700" s="102" t="s">
        <v>35879</v>
      </c>
      <c r="D1700" s="168" t="s">
        <v>7530</v>
      </c>
      <c r="E1700" s="36" t="s">
        <v>11968</v>
      </c>
      <c r="F1700" s="99">
        <v>5.7</v>
      </c>
      <c r="G1700" s="99"/>
      <c r="H1700" s="105" t="s">
        <v>4081</v>
      </c>
      <c r="I1700" s="101">
        <v>2017</v>
      </c>
      <c r="J1700" s="101"/>
      <c r="K1700" s="90">
        <v>4957944062</v>
      </c>
      <c r="L1700" s="90">
        <f>IF(K1700/1024 &gt;1,K1700/1024," ")</f>
        <v>4841742.248046875</v>
      </c>
      <c r="M1700" s="90">
        <f>IF(K1700/1048576 &gt;1,K1700/1048576," ")</f>
        <v>4728.2639141082764</v>
      </c>
      <c r="N1700" s="91">
        <f>IF(K1700&gt;999999999,K1700/1073741824," ")</f>
        <v>4.6174452286213636</v>
      </c>
      <c r="O1700" s="194" t="s">
        <v>20667</v>
      </c>
      <c r="P1700" s="197" t="s">
        <v>20668</v>
      </c>
    </row>
    <row r="1701" spans="2:16" ht="20.100000000000001" customHeight="1" x14ac:dyDescent="0.3">
      <c r="B1701" s="101">
        <v>1691</v>
      </c>
      <c r="C1701" s="109" t="s">
        <v>35877</v>
      </c>
      <c r="D1701" s="160" t="s">
        <v>854</v>
      </c>
      <c r="E1701" s="36" t="s">
        <v>11967</v>
      </c>
      <c r="F1701" s="104">
        <v>4.9000000000000004</v>
      </c>
      <c r="G1701" s="94" t="s">
        <v>704</v>
      </c>
      <c r="H1701" s="94" t="s">
        <v>3741</v>
      </c>
      <c r="I1701" s="101">
        <v>2000</v>
      </c>
      <c r="J1701" s="101"/>
      <c r="K1701" s="90">
        <v>3771042519</v>
      </c>
      <c r="L1701" s="90">
        <f>IF(K1701/1024 &gt;1,K1701/1024," ")</f>
        <v>3682658.7099609375</v>
      </c>
      <c r="M1701" s="90">
        <f>IF(K1701/1048576 &gt;1,K1701/1048576," ")</f>
        <v>3596.346396446228</v>
      </c>
      <c r="N1701" s="91">
        <f>IF(K1701&gt;999999999,K1701/1073741824," ")</f>
        <v>3.5120570277795196</v>
      </c>
      <c r="O1701" s="194" t="s">
        <v>20665</v>
      </c>
      <c r="P1701" s="197" t="s">
        <v>20666</v>
      </c>
    </row>
    <row r="1702" spans="2:16" ht="20.100000000000001" customHeight="1" x14ac:dyDescent="0.3">
      <c r="B1702" s="101">
        <v>1692</v>
      </c>
      <c r="C1702" s="7" t="s">
        <v>35878</v>
      </c>
      <c r="D1702" s="177" t="s">
        <v>33042</v>
      </c>
      <c r="E1702" s="36" t="s">
        <v>33043</v>
      </c>
      <c r="F1702" s="49">
        <v>6</v>
      </c>
      <c r="G1702" s="13" t="s">
        <v>704</v>
      </c>
      <c r="H1702" s="13" t="s">
        <v>3756</v>
      </c>
      <c r="I1702" s="9">
        <v>2021</v>
      </c>
      <c r="J1702" s="9"/>
      <c r="K1702" s="45">
        <v>4572921856</v>
      </c>
      <c r="L1702" s="90">
        <f>IF(K1702/1024 &gt;1,K1702/1024," ")</f>
        <v>4465744</v>
      </c>
      <c r="M1702" s="90">
        <f>IF(K1702/1048576 &gt;1,K1702/1048576," ")</f>
        <v>4361.078125</v>
      </c>
      <c r="N1702" s="91">
        <f>IF(K1702&gt;999999999,K1702/1073741824," ")</f>
        <v>4.2588653564453125</v>
      </c>
      <c r="O1702" s="223" t="s">
        <v>33044</v>
      </c>
      <c r="P1702" s="198" t="s">
        <v>33045</v>
      </c>
    </row>
    <row r="1703" spans="2:16" ht="20.100000000000001" customHeight="1" x14ac:dyDescent="0.3">
      <c r="B1703" s="101">
        <v>1693</v>
      </c>
      <c r="C1703" s="112" t="s">
        <v>35880</v>
      </c>
      <c r="D1703" s="160" t="s">
        <v>5825</v>
      </c>
      <c r="E1703" s="36" t="s">
        <v>11969</v>
      </c>
      <c r="F1703" s="104">
        <v>6.3</v>
      </c>
      <c r="G1703" s="101" t="s">
        <v>704</v>
      </c>
      <c r="H1703" s="101" t="s">
        <v>3756</v>
      </c>
      <c r="I1703" s="101">
        <v>1971</v>
      </c>
      <c r="J1703" s="116"/>
      <c r="K1703" s="90">
        <v>4401164942</v>
      </c>
      <c r="L1703" s="90">
        <f>IF(K1703/1024 &gt;1,K1703/1024," ")</f>
        <v>4298012.638671875</v>
      </c>
      <c r="M1703" s="90">
        <f>IF(K1703/1048576 &gt;1,K1703/1048576," ")</f>
        <v>4197.2779674530029</v>
      </c>
      <c r="N1703" s="91">
        <f>IF(K1703&gt;999999999,K1703/1073741824," ")</f>
        <v>4.0989042650908232</v>
      </c>
      <c r="O1703" s="194" t="s">
        <v>20669</v>
      </c>
      <c r="P1703" s="197" t="s">
        <v>20670</v>
      </c>
    </row>
    <row r="1704" spans="2:16" ht="20.100000000000001" customHeight="1" x14ac:dyDescent="0.3">
      <c r="B1704" s="101">
        <v>1694</v>
      </c>
      <c r="C1704" s="12" t="s">
        <v>35764</v>
      </c>
      <c r="D1704" s="160" t="s">
        <v>1330</v>
      </c>
      <c r="E1704" s="36" t="s">
        <v>11970</v>
      </c>
      <c r="F1704" s="104">
        <v>6.2</v>
      </c>
      <c r="G1704" s="94"/>
      <c r="H1704" s="94" t="s">
        <v>4082</v>
      </c>
      <c r="I1704" s="101">
        <v>2001</v>
      </c>
      <c r="J1704" s="116"/>
      <c r="K1704" s="90">
        <v>734089216</v>
      </c>
      <c r="L1704" s="90">
        <f>IF(K1704/1024 &gt;1,K1704/1024," ")</f>
        <v>716884</v>
      </c>
      <c r="M1704" s="90">
        <f>IF(K1704/1048576 &gt;1,K1704/1048576," ")</f>
        <v>700.08203125</v>
      </c>
      <c r="N1704" s="91" t="str">
        <f>IF(K1704&gt;999999999,K1704/1073741824," ")</f>
        <v xml:space="preserve"> </v>
      </c>
      <c r="O1704" s="194" t="s">
        <v>20671</v>
      </c>
      <c r="P1704" s="197" t="s">
        <v>20672</v>
      </c>
    </row>
    <row r="1705" spans="2:16" ht="20.100000000000001" customHeight="1" x14ac:dyDescent="0.3">
      <c r="B1705" s="101">
        <v>1695</v>
      </c>
      <c r="C1705" s="102" t="s">
        <v>35881</v>
      </c>
      <c r="D1705" s="159" t="s">
        <v>2032</v>
      </c>
      <c r="E1705" s="36" t="s">
        <v>11971</v>
      </c>
      <c r="F1705" s="104">
        <v>8.1</v>
      </c>
      <c r="G1705" s="101" t="s">
        <v>704</v>
      </c>
      <c r="H1705" s="101" t="s">
        <v>5230</v>
      </c>
      <c r="I1705" s="101">
        <v>1940</v>
      </c>
      <c r="J1705" s="101"/>
      <c r="K1705" s="90">
        <v>1932465717</v>
      </c>
      <c r="L1705" s="90">
        <f>IF(K1705/1024 &gt;1,K1705/1024," ")</f>
        <v>1887173.5517578125</v>
      </c>
      <c r="M1705" s="90">
        <f>IF(K1705/1048576 &gt;1,K1705/1048576," ")</f>
        <v>1842.9429216384888</v>
      </c>
      <c r="N1705" s="91">
        <f>IF(K1705&gt;999999999,K1705/1073741824," ")</f>
        <v>1.7997489469125867</v>
      </c>
      <c r="O1705" s="194" t="s">
        <v>17564</v>
      </c>
      <c r="P1705" s="197" t="s">
        <v>20673</v>
      </c>
    </row>
    <row r="1706" spans="2:16" ht="20.100000000000001" customHeight="1" x14ac:dyDescent="0.3">
      <c r="B1706" s="101">
        <v>1696</v>
      </c>
      <c r="C1706" s="107" t="s">
        <v>35882</v>
      </c>
      <c r="D1706" s="161" t="s">
        <v>6314</v>
      </c>
      <c r="E1706" s="36" t="s">
        <v>11972</v>
      </c>
      <c r="F1706" s="99">
        <v>5.8</v>
      </c>
      <c r="G1706" s="99" t="s">
        <v>704</v>
      </c>
      <c r="H1706" s="101" t="s">
        <v>5892</v>
      </c>
      <c r="I1706" s="101">
        <v>2015</v>
      </c>
      <c r="J1706" s="101"/>
      <c r="K1706" s="90">
        <v>4741241826</v>
      </c>
      <c r="L1706" s="90">
        <f>IF(K1706/1024 &gt;1,K1706/1024," ")</f>
        <v>4630118.970703125</v>
      </c>
      <c r="M1706" s="90">
        <f>IF(K1706/1048576 &gt;1,K1706/1048576," ")</f>
        <v>4521.6005573272705</v>
      </c>
      <c r="N1706" s="91">
        <f>IF(K1706&gt;999999999,K1706/1073741824," ")</f>
        <v>4.4156255442649126</v>
      </c>
      <c r="O1706" s="194" t="s">
        <v>20674</v>
      </c>
      <c r="P1706" s="197" t="s">
        <v>20675</v>
      </c>
    </row>
    <row r="1707" spans="2:16" ht="20.100000000000001" customHeight="1" x14ac:dyDescent="0.3">
      <c r="B1707" s="101">
        <v>1697</v>
      </c>
      <c r="C1707" s="107" t="s">
        <v>35883</v>
      </c>
      <c r="D1707" s="168" t="s">
        <v>6664</v>
      </c>
      <c r="E1707" s="36" t="s">
        <v>11973</v>
      </c>
      <c r="F1707" s="99">
        <v>4.3</v>
      </c>
      <c r="G1707" s="99" t="s">
        <v>704</v>
      </c>
      <c r="H1707" s="101" t="s">
        <v>4081</v>
      </c>
      <c r="I1707" s="101">
        <v>2015</v>
      </c>
      <c r="J1707" s="101"/>
      <c r="K1707" s="90">
        <v>4101745753</v>
      </c>
      <c r="L1707" s="90">
        <f>IF(K1707/1024 &gt;1,K1707/1024," ")</f>
        <v>4005611.0869140625</v>
      </c>
      <c r="M1707" s="90">
        <f>IF(K1707/1048576 &gt;1,K1707/1048576," ")</f>
        <v>3911.7295770645142</v>
      </c>
      <c r="N1707" s="91">
        <f>IF(K1707&gt;999999999,K1707/1073741824," ")</f>
        <v>3.8200484151020646</v>
      </c>
      <c r="O1707" s="199" t="s">
        <v>17525</v>
      </c>
      <c r="P1707" s="197" t="s">
        <v>20676</v>
      </c>
    </row>
    <row r="1708" spans="2:16" ht="20.100000000000001" customHeight="1" x14ac:dyDescent="0.3">
      <c r="B1708" s="101">
        <v>1698</v>
      </c>
      <c r="C1708" s="109" t="s">
        <v>35884</v>
      </c>
      <c r="D1708" s="159" t="s">
        <v>1670</v>
      </c>
      <c r="E1708" s="36" t="s">
        <v>11974</v>
      </c>
      <c r="F1708" s="104">
        <v>6.9</v>
      </c>
      <c r="G1708" s="101" t="s">
        <v>704</v>
      </c>
      <c r="H1708" s="101" t="s">
        <v>3756</v>
      </c>
      <c r="I1708" s="94">
        <v>1985</v>
      </c>
      <c r="J1708" s="94"/>
      <c r="K1708" s="108">
        <v>4423079428</v>
      </c>
      <c r="L1708" s="90">
        <f>IF(K1708/1024 &gt;1,K1708/1024," ")</f>
        <v>4319413.50390625</v>
      </c>
      <c r="M1708" s="90">
        <f>IF(K1708/1048576 &gt;1,K1708/1048576," ")</f>
        <v>4218.1772499084473</v>
      </c>
      <c r="N1708" s="91">
        <f>IF(K1708&gt;999999999,K1708/1073741824," ")</f>
        <v>4.119313720613718</v>
      </c>
      <c r="O1708" s="194" t="s">
        <v>20677</v>
      </c>
      <c r="P1708" s="197" t="s">
        <v>20678</v>
      </c>
    </row>
    <row r="1709" spans="2:16" ht="20.100000000000001" customHeight="1" x14ac:dyDescent="0.3">
      <c r="B1709" s="101">
        <v>1699</v>
      </c>
      <c r="C1709" s="109" t="s">
        <v>35885</v>
      </c>
      <c r="D1709" s="159" t="s">
        <v>4127</v>
      </c>
      <c r="E1709" s="36" t="s">
        <v>11975</v>
      </c>
      <c r="F1709" s="104">
        <v>5.8</v>
      </c>
      <c r="G1709" s="101" t="s">
        <v>704</v>
      </c>
      <c r="H1709" s="101" t="s">
        <v>3774</v>
      </c>
      <c r="I1709" s="101">
        <v>1982</v>
      </c>
      <c r="J1709" s="101"/>
      <c r="K1709" s="90">
        <v>3620792253</v>
      </c>
      <c r="L1709" s="90">
        <f>IF(K1709/1024 &gt;1,K1709/1024," ")</f>
        <v>3535929.9345703125</v>
      </c>
      <c r="M1709" s="90">
        <f>IF(K1709/1048576 &gt;1,K1709/1048576," ")</f>
        <v>3453.0565767288208</v>
      </c>
      <c r="N1709" s="91">
        <f>IF(K1709&gt;999999999,K1709/1073741824," ")</f>
        <v>3.3721255632117391</v>
      </c>
      <c r="O1709" s="194" t="s">
        <v>20679</v>
      </c>
      <c r="P1709" s="197" t="s">
        <v>20680</v>
      </c>
    </row>
    <row r="1710" spans="2:16" ht="20.100000000000001" customHeight="1" x14ac:dyDescent="0.3">
      <c r="B1710" s="101">
        <v>1700</v>
      </c>
      <c r="C1710" s="102" t="s">
        <v>35886</v>
      </c>
      <c r="D1710" s="159" t="s">
        <v>3462</v>
      </c>
      <c r="E1710" s="36" t="s">
        <v>11976</v>
      </c>
      <c r="F1710" s="104">
        <v>5.9</v>
      </c>
      <c r="G1710" s="101"/>
      <c r="H1710" s="101" t="s">
        <v>3743</v>
      </c>
      <c r="I1710" s="101">
        <v>2001</v>
      </c>
      <c r="J1710" s="101"/>
      <c r="K1710" s="90">
        <v>2307887194</v>
      </c>
      <c r="L1710" s="90">
        <f>IF(K1710/1024 &gt;1,K1710/1024," ")</f>
        <v>2253796.087890625</v>
      </c>
      <c r="M1710" s="90">
        <f>IF(K1710/1048576 &gt;1,K1710/1048576," ")</f>
        <v>2200.9727420806885</v>
      </c>
      <c r="N1710" s="91">
        <f>IF(K1710&gt;999999999,K1710/1073741824," ")</f>
        <v>2.1493874434381723</v>
      </c>
      <c r="O1710" s="194" t="s">
        <v>20681</v>
      </c>
      <c r="P1710" s="197" t="s">
        <v>20682</v>
      </c>
    </row>
    <row r="1711" spans="2:16" ht="20.100000000000001" customHeight="1" x14ac:dyDescent="0.3">
      <c r="B1711" s="101">
        <v>1701</v>
      </c>
      <c r="C1711" s="48" t="s">
        <v>35887</v>
      </c>
      <c r="D1711" s="158" t="s">
        <v>8618</v>
      </c>
      <c r="E1711" s="36" t="s">
        <v>11977</v>
      </c>
      <c r="F1711" s="81">
        <v>6.4</v>
      </c>
      <c r="G1711" s="13" t="s">
        <v>704</v>
      </c>
      <c r="H1711" s="13" t="s">
        <v>5936</v>
      </c>
      <c r="I1711" s="79">
        <v>2018</v>
      </c>
      <c r="J1711" s="79"/>
      <c r="K1711" s="73">
        <v>5366198272</v>
      </c>
      <c r="L1711" s="90">
        <f>IF(K1711/1024 &gt;1,K1711/1024," ")</f>
        <v>5240428</v>
      </c>
      <c r="M1711" s="90">
        <f>IF(K1711/1048576 &gt;1,K1711/1048576," ")</f>
        <v>5117.60546875</v>
      </c>
      <c r="N1711" s="91">
        <f>IF(K1711&gt;999999999,K1711/1073741824," ")</f>
        <v>4.9976615905761719</v>
      </c>
      <c r="O1711" s="194" t="s">
        <v>20683</v>
      </c>
      <c r="P1711" s="197" t="s">
        <v>20684</v>
      </c>
    </row>
    <row r="1712" spans="2:16" ht="20.100000000000001" customHeight="1" x14ac:dyDescent="0.3">
      <c r="B1712" s="101">
        <v>1702</v>
      </c>
      <c r="C1712" s="112" t="s">
        <v>35888</v>
      </c>
      <c r="D1712" s="168" t="s">
        <v>6481</v>
      </c>
      <c r="E1712" s="36" t="s">
        <v>11978</v>
      </c>
      <c r="F1712" s="99">
        <v>7.1</v>
      </c>
      <c r="G1712" s="99"/>
      <c r="H1712" s="101" t="s">
        <v>5892</v>
      </c>
      <c r="I1712" s="101">
        <v>2000</v>
      </c>
      <c r="J1712" s="101"/>
      <c r="K1712" s="90">
        <v>2128958849</v>
      </c>
      <c r="L1712" s="90">
        <f>IF(K1712/1024 &gt;1,K1712/1024," ")</f>
        <v>2079061.3759765625</v>
      </c>
      <c r="M1712" s="90">
        <f>IF(K1712/1048576 &gt;1,K1712/1048576," ")</f>
        <v>2030.3333749771118</v>
      </c>
      <c r="N1712" s="91">
        <f>IF(K1712&gt;999999999,K1712/1073741824," ")</f>
        <v>1.9827474365010858</v>
      </c>
      <c r="O1712" s="194" t="s">
        <v>20685</v>
      </c>
      <c r="P1712" s="197" t="s">
        <v>20686</v>
      </c>
    </row>
    <row r="1713" spans="2:16" ht="20.100000000000001" customHeight="1" x14ac:dyDescent="0.3">
      <c r="B1713" s="101">
        <v>1703</v>
      </c>
      <c r="C1713" s="7" t="s">
        <v>35891</v>
      </c>
      <c r="D1713" s="159" t="s">
        <v>2034</v>
      </c>
      <c r="E1713" s="36" t="s">
        <v>11983</v>
      </c>
      <c r="F1713" s="104">
        <v>5.8</v>
      </c>
      <c r="G1713" s="81" t="s">
        <v>704</v>
      </c>
      <c r="H1713" s="82" t="s">
        <v>5981</v>
      </c>
      <c r="I1713" s="94">
        <v>2004</v>
      </c>
      <c r="J1713" s="94"/>
      <c r="K1713" s="73">
        <v>3450924693</v>
      </c>
      <c r="L1713" s="90">
        <f>IF(K1713/1024 &gt;1,K1713/1024," ")</f>
        <v>3370043.6455078125</v>
      </c>
      <c r="M1713" s="90">
        <f>IF(K1713/1048576 &gt;1,K1713/1048576," ")</f>
        <v>3291.0582475662231</v>
      </c>
      <c r="N1713" s="91">
        <f>IF(K1713&gt;999999999,K1713/1073741824," ")</f>
        <v>3.2139240698888898</v>
      </c>
      <c r="O1713" s="194" t="s">
        <v>20694</v>
      </c>
      <c r="P1713" s="197" t="s">
        <v>20695</v>
      </c>
    </row>
    <row r="1714" spans="2:16" ht="20.100000000000001" customHeight="1" x14ac:dyDescent="0.3">
      <c r="B1714" s="101">
        <v>1704</v>
      </c>
      <c r="C1714" s="112" t="s">
        <v>35889</v>
      </c>
      <c r="D1714" s="168" t="s">
        <v>7217</v>
      </c>
      <c r="E1714" s="36" t="s">
        <v>11980</v>
      </c>
      <c r="F1714" s="99">
        <v>5.4</v>
      </c>
      <c r="G1714" s="99" t="s">
        <v>704</v>
      </c>
      <c r="H1714" s="105" t="s">
        <v>4081</v>
      </c>
      <c r="I1714" s="101">
        <v>2015</v>
      </c>
      <c r="J1714" s="101"/>
      <c r="K1714" s="90">
        <v>4804829530</v>
      </c>
      <c r="L1714" s="90">
        <f>IF(K1714/1024 &gt;1,K1714/1024," ")</f>
        <v>4692216.337890625</v>
      </c>
      <c r="M1714" s="90">
        <f>IF(K1714/1048576 &gt;1,K1714/1048576," ")</f>
        <v>4582.2425174713135</v>
      </c>
      <c r="N1714" s="91">
        <f>IF(K1714&gt;999999999,K1714/1073741824," ")</f>
        <v>4.4748462084680796</v>
      </c>
      <c r="O1714" s="199" t="s">
        <v>17525</v>
      </c>
      <c r="P1714" s="197" t="s">
        <v>20689</v>
      </c>
    </row>
    <row r="1715" spans="2:16" ht="20.100000000000001" customHeight="1" x14ac:dyDescent="0.3">
      <c r="B1715" s="101">
        <v>1705</v>
      </c>
      <c r="C1715" s="112" t="s">
        <v>35890</v>
      </c>
      <c r="D1715" s="161" t="s">
        <v>6499</v>
      </c>
      <c r="E1715" s="36" t="s">
        <v>11981</v>
      </c>
      <c r="F1715" s="99">
        <v>4</v>
      </c>
      <c r="G1715" s="99" t="s">
        <v>704</v>
      </c>
      <c r="H1715" s="101" t="s">
        <v>5871</v>
      </c>
      <c r="I1715" s="101">
        <v>2016</v>
      </c>
      <c r="J1715" s="101"/>
      <c r="K1715" s="90">
        <v>4125305947</v>
      </c>
      <c r="L1715" s="90">
        <f>IF(K1715/1024 &gt;1,K1715/1024," ")</f>
        <v>4028619.0888671875</v>
      </c>
      <c r="M1715" s="90">
        <f>IF(K1715/1048576 &gt;1,K1715/1048576," ")</f>
        <v>3934.1983289718628</v>
      </c>
      <c r="N1715" s="91">
        <f>IF(K1715&gt;999999999,K1715/1073741824," ")</f>
        <v>3.8419905556365848</v>
      </c>
      <c r="O1715" s="194" t="s">
        <v>20690</v>
      </c>
      <c r="P1715" s="197" t="s">
        <v>20691</v>
      </c>
    </row>
    <row r="1716" spans="2:16" ht="20.100000000000001" customHeight="1" x14ac:dyDescent="0.3">
      <c r="B1716" s="101">
        <v>1706</v>
      </c>
      <c r="C1716" s="12" t="s">
        <v>35766</v>
      </c>
      <c r="D1716" s="160" t="s">
        <v>2033</v>
      </c>
      <c r="E1716" s="36" t="s">
        <v>11982</v>
      </c>
      <c r="F1716" s="104">
        <v>7</v>
      </c>
      <c r="G1716" s="94"/>
      <c r="H1716" s="94" t="s">
        <v>4187</v>
      </c>
      <c r="I1716" s="101">
        <v>1936</v>
      </c>
      <c r="J1716" s="101"/>
      <c r="K1716" s="90">
        <v>1089675264</v>
      </c>
      <c r="L1716" s="90">
        <f>IF(K1716/1024 &gt;1,K1716/1024," ")</f>
        <v>1064136</v>
      </c>
      <c r="M1716" s="90">
        <f>IF(K1716/1048576 &gt;1,K1716/1048576," ")</f>
        <v>1039.1953125</v>
      </c>
      <c r="N1716" s="91">
        <f>IF(K1716&gt;999999999,K1716/1073741824," ")</f>
        <v>1.0148391723632813</v>
      </c>
      <c r="O1716" s="194" t="s">
        <v>20692</v>
      </c>
      <c r="P1716" s="197" t="s">
        <v>20693</v>
      </c>
    </row>
    <row r="1717" spans="2:16" ht="20.100000000000001" customHeight="1" x14ac:dyDescent="0.3">
      <c r="B1717" s="101">
        <v>1707</v>
      </c>
      <c r="C1717" s="20" t="s">
        <v>35892</v>
      </c>
      <c r="D1717" s="263" t="s">
        <v>33648</v>
      </c>
      <c r="E1717" s="36" t="s">
        <v>33649</v>
      </c>
      <c r="F1717" s="81">
        <v>6.2</v>
      </c>
      <c r="G1717" s="13"/>
      <c r="H1717" s="13" t="s">
        <v>3744</v>
      </c>
      <c r="I1717" s="79">
        <v>2020</v>
      </c>
      <c r="J1717" s="83"/>
      <c r="K1717" s="73">
        <v>4895240192</v>
      </c>
      <c r="L1717" s="90">
        <f>IF(K1717/1024 &gt;1,K1717/1024," ")</f>
        <v>4780508</v>
      </c>
      <c r="M1717" s="90">
        <f>IF(K1717/1048576 &gt;1,K1717/1048576," ")</f>
        <v>4668.46484375</v>
      </c>
      <c r="N1717" s="91">
        <f>IF(K1717&gt;999999999,K1717/1073741824," ")</f>
        <v>4.5590476989746094</v>
      </c>
      <c r="O1717" s="194" t="s">
        <v>17521</v>
      </c>
      <c r="P1717" s="198" t="s">
        <v>33650</v>
      </c>
    </row>
    <row r="1718" spans="2:16" ht="20.100000000000001" customHeight="1" x14ac:dyDescent="0.3">
      <c r="B1718" s="101">
        <v>1708</v>
      </c>
      <c r="C1718" s="12" t="s">
        <v>35893</v>
      </c>
      <c r="D1718" s="160" t="s">
        <v>856</v>
      </c>
      <c r="E1718" s="36" t="s">
        <v>11984</v>
      </c>
      <c r="F1718" s="104">
        <v>5.7</v>
      </c>
      <c r="G1718" s="13" t="s">
        <v>704</v>
      </c>
      <c r="H1718" s="13" t="s">
        <v>6079</v>
      </c>
      <c r="I1718" s="101">
        <v>2006</v>
      </c>
      <c r="J1718" s="101"/>
      <c r="K1718" s="73">
        <v>3802501120</v>
      </c>
      <c r="L1718" s="90">
        <f>IF(K1718/1024 &gt;1,K1718/1024," ")</f>
        <v>3713380</v>
      </c>
      <c r="M1718" s="90">
        <f>IF(K1718/1048576 &gt;1,K1718/1048576," ")</f>
        <v>3626.34765625</v>
      </c>
      <c r="N1718" s="91">
        <f>IF(K1718&gt;999999999,K1718/1073741824," ")</f>
        <v>3.5413551330566406</v>
      </c>
      <c r="O1718" s="194" t="s">
        <v>20696</v>
      </c>
      <c r="P1718" s="197" t="s">
        <v>20697</v>
      </c>
    </row>
    <row r="1719" spans="2:16" ht="20.100000000000001" customHeight="1" x14ac:dyDescent="0.3">
      <c r="B1719" s="101">
        <v>1709</v>
      </c>
      <c r="C1719" s="109" t="s">
        <v>35894</v>
      </c>
      <c r="D1719" s="159" t="s">
        <v>3887</v>
      </c>
      <c r="E1719" s="36" t="s">
        <v>11985</v>
      </c>
      <c r="F1719" s="104">
        <v>4.8</v>
      </c>
      <c r="G1719" s="101" t="s">
        <v>704</v>
      </c>
      <c r="H1719" s="101" t="s">
        <v>3756</v>
      </c>
      <c r="I1719" s="101">
        <v>2011</v>
      </c>
      <c r="J1719" s="101"/>
      <c r="K1719" s="90">
        <v>3673865075</v>
      </c>
      <c r="L1719" s="90">
        <f>IF(K1719/1024 &gt;1,K1719/1024," ")</f>
        <v>3587758.8623046875</v>
      </c>
      <c r="M1719" s="90">
        <f>IF(K1719/1048576 &gt;1,K1719/1048576," ")</f>
        <v>3503.6707639694214</v>
      </c>
      <c r="N1719" s="91">
        <f>IF(K1719&gt;999999999,K1719/1073741824," ")</f>
        <v>3.4215534804388881</v>
      </c>
      <c r="O1719" s="194" t="s">
        <v>20698</v>
      </c>
      <c r="P1719" s="197" t="s">
        <v>20699</v>
      </c>
    </row>
    <row r="1720" spans="2:16" ht="20.100000000000001" customHeight="1" x14ac:dyDescent="0.3">
      <c r="B1720" s="101">
        <v>1710</v>
      </c>
      <c r="C1720" s="20" t="s">
        <v>35895</v>
      </c>
      <c r="D1720" s="167" t="s">
        <v>8254</v>
      </c>
      <c r="E1720" s="36" t="s">
        <v>11986</v>
      </c>
      <c r="F1720" s="81">
        <v>6</v>
      </c>
      <c r="G1720" s="13"/>
      <c r="H1720" s="13" t="s">
        <v>5878</v>
      </c>
      <c r="I1720" s="79">
        <v>2017</v>
      </c>
      <c r="J1720" s="79"/>
      <c r="K1720" s="73">
        <v>3958948106</v>
      </c>
      <c r="L1720" s="90">
        <f>IF(K1720/1024 &gt;1,K1720/1024," ")</f>
        <v>3866160.259765625</v>
      </c>
      <c r="M1720" s="90">
        <f>IF(K1720/1048576 &gt;1,K1720/1048576," ")</f>
        <v>3775.5471286773682</v>
      </c>
      <c r="N1720" s="91">
        <f>IF(K1720&gt;999999999,K1720/1073741824," ")</f>
        <v>3.6870577428489923</v>
      </c>
      <c r="O1720" s="194" t="s">
        <v>17851</v>
      </c>
      <c r="P1720" s="197" t="s">
        <v>20700</v>
      </c>
    </row>
    <row r="1721" spans="2:16" ht="20.100000000000001" customHeight="1" x14ac:dyDescent="0.3">
      <c r="B1721" s="101">
        <v>1711</v>
      </c>
      <c r="C1721" s="109" t="s">
        <v>35896</v>
      </c>
      <c r="D1721" s="159" t="s">
        <v>2035</v>
      </c>
      <c r="E1721" s="36" t="s">
        <v>11987</v>
      </c>
      <c r="F1721" s="104">
        <v>6.4</v>
      </c>
      <c r="G1721" s="13" t="s">
        <v>704</v>
      </c>
      <c r="H1721" s="13" t="s">
        <v>3744</v>
      </c>
      <c r="I1721" s="94">
        <v>2006</v>
      </c>
      <c r="J1721" s="94"/>
      <c r="K1721" s="73">
        <v>6434230272</v>
      </c>
      <c r="L1721" s="90">
        <f>IF(K1721/1024 &gt;1,K1721/1024," ")</f>
        <v>6283428</v>
      </c>
      <c r="M1721" s="90">
        <f>IF(K1721/1048576 &gt;1,K1721/1048576," ")</f>
        <v>6136.16015625</v>
      </c>
      <c r="N1721" s="91">
        <f>IF(K1721&gt;999999999,K1721/1073741824," ")</f>
        <v>5.9923439025878906</v>
      </c>
      <c r="O1721" s="194" t="s">
        <v>20701</v>
      </c>
      <c r="P1721" s="197" t="s">
        <v>20702</v>
      </c>
    </row>
    <row r="1722" spans="2:16" ht="20.100000000000001" customHeight="1" x14ac:dyDescent="0.3">
      <c r="B1722" s="101">
        <v>1712</v>
      </c>
      <c r="C1722" s="20" t="s">
        <v>34050</v>
      </c>
      <c r="D1722" s="177" t="s">
        <v>33171</v>
      </c>
      <c r="E1722" s="36" t="s">
        <v>33172</v>
      </c>
      <c r="F1722" s="49">
        <v>7.4</v>
      </c>
      <c r="G1722" s="13"/>
      <c r="H1722" s="13" t="s">
        <v>3744</v>
      </c>
      <c r="I1722" s="9">
        <v>2021</v>
      </c>
      <c r="J1722" s="9"/>
      <c r="K1722" s="45">
        <v>4440358912</v>
      </c>
      <c r="L1722" s="90">
        <f>IF(K1722/1024 &gt;1,K1722/1024," ")</f>
        <v>4336288</v>
      </c>
      <c r="M1722" s="90">
        <f>IF(K1722/1048576 &gt;1,K1722/1048576," ")</f>
        <v>4234.65625</v>
      </c>
      <c r="N1722" s="91">
        <f>IF(K1722&gt;999999999,K1722/1073741824," ")</f>
        <v>4.135406494140625</v>
      </c>
      <c r="O1722" s="194" t="s">
        <v>33173</v>
      </c>
      <c r="P1722" s="197" t="s">
        <v>33174</v>
      </c>
    </row>
    <row r="1723" spans="2:16" ht="20.100000000000001" customHeight="1" x14ac:dyDescent="0.3">
      <c r="B1723" s="101">
        <v>1713</v>
      </c>
      <c r="C1723" s="102" t="s">
        <v>35898</v>
      </c>
      <c r="D1723" s="159" t="s">
        <v>2036</v>
      </c>
      <c r="E1723" s="36" t="s">
        <v>11989</v>
      </c>
      <c r="F1723" s="104">
        <v>8.1999999999999993</v>
      </c>
      <c r="G1723" s="121" t="s">
        <v>704</v>
      </c>
      <c r="H1723" s="121" t="s">
        <v>3739</v>
      </c>
      <c r="I1723" s="101">
        <v>1966</v>
      </c>
      <c r="J1723" s="101"/>
      <c r="K1723" s="90">
        <v>7107248402</v>
      </c>
      <c r="L1723" s="90">
        <f>IF(K1723/1024 &gt;1,K1723/1024," ")</f>
        <v>6940672.267578125</v>
      </c>
      <c r="M1723" s="90">
        <f>IF(K1723/1048576 &gt;1,K1723/1048576," ")</f>
        <v>6778.0002613067627</v>
      </c>
      <c r="N1723" s="91">
        <f>IF(K1723&gt;999999999,K1723/1073741824," ")</f>
        <v>6.6191408801823854</v>
      </c>
      <c r="O1723" s="194" t="s">
        <v>20705</v>
      </c>
      <c r="P1723" s="197" t="s">
        <v>20706</v>
      </c>
    </row>
    <row r="1724" spans="2:16" ht="20.100000000000001" customHeight="1" x14ac:dyDescent="0.3">
      <c r="B1724" s="101">
        <v>1714</v>
      </c>
      <c r="C1724" s="111" t="s">
        <v>35897</v>
      </c>
      <c r="D1724" s="168" t="s">
        <v>6111</v>
      </c>
      <c r="E1724" s="36" t="s">
        <v>11988</v>
      </c>
      <c r="F1724" s="99">
        <v>6.4</v>
      </c>
      <c r="G1724" s="101" t="s">
        <v>704</v>
      </c>
      <c r="H1724" s="101" t="s">
        <v>5878</v>
      </c>
      <c r="I1724" s="101">
        <v>2008</v>
      </c>
      <c r="J1724" s="101"/>
      <c r="K1724" s="90">
        <v>7974374264</v>
      </c>
      <c r="L1724" s="90">
        <f>IF(K1724/1024 &gt;1,K1724/1024," ")</f>
        <v>7787474.8671875</v>
      </c>
      <c r="M1724" s="90">
        <f>IF(K1724/1048576 &gt;1,K1724/1048576," ")</f>
        <v>7604.955924987793</v>
      </c>
      <c r="N1724" s="91">
        <f>IF(K1724&gt;999999999,K1724/1073741824," ")</f>
        <v>7.4267147704958916</v>
      </c>
      <c r="O1724" s="194" t="s">
        <v>20703</v>
      </c>
      <c r="P1724" s="197" t="s">
        <v>20704</v>
      </c>
    </row>
    <row r="1725" spans="2:16" ht="20.100000000000001" customHeight="1" x14ac:dyDescent="0.3">
      <c r="B1725" s="101">
        <v>1715</v>
      </c>
      <c r="C1725" s="109" t="s">
        <v>5707</v>
      </c>
      <c r="D1725" s="160" t="s">
        <v>5706</v>
      </c>
      <c r="E1725" s="36" t="s">
        <v>11990</v>
      </c>
      <c r="F1725" s="104">
        <v>6.5</v>
      </c>
      <c r="G1725" s="101" t="s">
        <v>704</v>
      </c>
      <c r="H1725" s="101" t="s">
        <v>3740</v>
      </c>
      <c r="I1725" s="101">
        <v>1981</v>
      </c>
      <c r="J1725" s="101"/>
      <c r="K1725" s="90">
        <v>4328368778</v>
      </c>
      <c r="L1725" s="90">
        <f>IF(K1725/1024 &gt;1,K1725/1024," ")</f>
        <v>4226922.634765625</v>
      </c>
      <c r="M1725" s="90">
        <f>IF(K1725/1048576 &gt;1,K1725/1048576," ")</f>
        <v>4127.8541355133057</v>
      </c>
      <c r="N1725" s="91">
        <f>IF(K1725&gt;999999999,K1725/1073741824," ")</f>
        <v>4.0311075542122126</v>
      </c>
      <c r="O1725" s="194" t="s">
        <v>20707</v>
      </c>
      <c r="P1725" s="197" t="s">
        <v>20708</v>
      </c>
    </row>
    <row r="1726" spans="2:16" ht="20.100000000000001" customHeight="1" x14ac:dyDescent="0.3">
      <c r="B1726" s="101">
        <v>1716</v>
      </c>
      <c r="C1726" s="12" t="s">
        <v>35767</v>
      </c>
      <c r="D1726" s="160" t="s">
        <v>1157</v>
      </c>
      <c r="E1726" s="36" t="s">
        <v>11991</v>
      </c>
      <c r="F1726" s="104">
        <v>4.5999999999999996</v>
      </c>
      <c r="G1726" s="94"/>
      <c r="H1726" s="94" t="s">
        <v>3791</v>
      </c>
      <c r="I1726" s="101">
        <v>2008</v>
      </c>
      <c r="J1726" s="101"/>
      <c r="K1726" s="90">
        <v>1259479040</v>
      </c>
      <c r="L1726" s="90">
        <f>IF(K1726/1024 &gt;1,K1726/1024," ")</f>
        <v>1229960</v>
      </c>
      <c r="M1726" s="90">
        <f>IF(K1726/1048576 &gt;1,K1726/1048576," ")</f>
        <v>1201.1328125</v>
      </c>
      <c r="N1726" s="91">
        <f>IF(K1726&gt;999999999,K1726/1073741824," ")</f>
        <v>1.1729812622070313</v>
      </c>
      <c r="O1726" s="194" t="s">
        <v>20709</v>
      </c>
      <c r="P1726" s="197" t="s">
        <v>20710</v>
      </c>
    </row>
    <row r="1727" spans="2:16" ht="20.100000000000001" customHeight="1" x14ac:dyDescent="0.3">
      <c r="B1727" s="101">
        <v>1717</v>
      </c>
      <c r="C1727" s="28" t="s">
        <v>35899</v>
      </c>
      <c r="D1727" s="157" t="s">
        <v>8668</v>
      </c>
      <c r="E1727" s="36" t="s">
        <v>11993</v>
      </c>
      <c r="F1727" s="81">
        <v>3.7</v>
      </c>
      <c r="G1727" s="13"/>
      <c r="H1727" s="13" t="s">
        <v>8669</v>
      </c>
      <c r="I1727" s="79">
        <v>2019</v>
      </c>
      <c r="J1727" s="79"/>
      <c r="K1727" s="73">
        <v>4751437824</v>
      </c>
      <c r="L1727" s="90">
        <f>IF(K1727/1024 &gt;1,K1727/1024," ")</f>
        <v>4640076</v>
      </c>
      <c r="M1727" s="90">
        <f>IF(K1727/1048576 &gt;1,K1727/1048576," ")</f>
        <v>4531.32421875</v>
      </c>
      <c r="N1727" s="91">
        <f>IF(K1727&gt;999999999,K1727/1073741824," ")</f>
        <v>4.4251213073730469</v>
      </c>
      <c r="O1727" s="194" t="s">
        <v>20713</v>
      </c>
      <c r="P1727" s="197" t="s">
        <v>20714</v>
      </c>
    </row>
    <row r="1728" spans="2:16" ht="20.100000000000001" customHeight="1" x14ac:dyDescent="0.3">
      <c r="B1728" s="101">
        <v>1718</v>
      </c>
      <c r="C1728" s="20" t="s">
        <v>35900</v>
      </c>
      <c r="D1728" s="166" t="s">
        <v>32797</v>
      </c>
      <c r="E1728" s="36" t="s">
        <v>32798</v>
      </c>
      <c r="F1728" s="81">
        <v>6.1</v>
      </c>
      <c r="G1728" s="13" t="s">
        <v>704</v>
      </c>
      <c r="H1728" s="13" t="s">
        <v>3756</v>
      </c>
      <c r="I1728" s="79">
        <v>2021</v>
      </c>
      <c r="J1728" s="79"/>
      <c r="K1728" s="73">
        <v>5927989248</v>
      </c>
      <c r="L1728" s="90">
        <f>IF(K1728/1024 &gt;1,K1728/1024," ")</f>
        <v>5789052</v>
      </c>
      <c r="M1728" s="90">
        <f>IF(K1728/1048576 &gt;1,K1728/1048576," ")</f>
        <v>5653.37109375</v>
      </c>
      <c r="N1728" s="91">
        <f>IF(K1728&gt;999999999,K1728/1073741824," ")</f>
        <v>5.5208702087402344</v>
      </c>
      <c r="O1728" s="194" t="s">
        <v>32799</v>
      </c>
      <c r="P1728" s="197" t="s">
        <v>32800</v>
      </c>
    </row>
    <row r="1729" spans="2:16" ht="20.100000000000001" customHeight="1" x14ac:dyDescent="0.3">
      <c r="B1729" s="101">
        <v>1719</v>
      </c>
      <c r="C1729" s="102" t="s">
        <v>35901</v>
      </c>
      <c r="D1729" s="159" t="s">
        <v>2037</v>
      </c>
      <c r="E1729" s="36" t="s">
        <v>11994</v>
      </c>
      <c r="F1729" s="104">
        <v>7.3</v>
      </c>
      <c r="G1729" s="94"/>
      <c r="H1729" s="101" t="s">
        <v>5981</v>
      </c>
      <c r="I1729" s="94">
        <v>1991</v>
      </c>
      <c r="J1729" s="94"/>
      <c r="K1729" s="90">
        <v>2173019576</v>
      </c>
      <c r="L1729" s="90">
        <f>IF(K1729/1024 &gt;1,K1729/1024," ")</f>
        <v>2122089.4296875</v>
      </c>
      <c r="M1729" s="90">
        <f>IF(K1729/1048576 &gt;1,K1729/1048576," ")</f>
        <v>2072.3529586791992</v>
      </c>
      <c r="N1729" s="91">
        <f>IF(K1729&gt;999999999,K1729/1073741824," ")</f>
        <v>2.0237821862101555</v>
      </c>
      <c r="O1729" s="194" t="s">
        <v>20715</v>
      </c>
      <c r="P1729" s="197" t="s">
        <v>31084</v>
      </c>
    </row>
    <row r="1730" spans="2:16" ht="20.100000000000001" customHeight="1" x14ac:dyDescent="0.3">
      <c r="B1730" s="101">
        <v>1720</v>
      </c>
      <c r="C1730" s="102" t="s">
        <v>35902</v>
      </c>
      <c r="D1730" s="159" t="s">
        <v>2037</v>
      </c>
      <c r="E1730" s="36" t="s">
        <v>11995</v>
      </c>
      <c r="F1730" s="104">
        <v>7.6</v>
      </c>
      <c r="G1730" s="101" t="s">
        <v>704</v>
      </c>
      <c r="H1730" s="101" t="s">
        <v>3772</v>
      </c>
      <c r="I1730" s="101">
        <v>1962</v>
      </c>
      <c r="J1730" s="101"/>
      <c r="K1730" s="90">
        <v>4199855303</v>
      </c>
      <c r="L1730" s="90">
        <f>IF(K1730/1024 &gt;1,K1730/1024," ")</f>
        <v>4101421.1943359375</v>
      </c>
      <c r="M1730" s="90">
        <f>IF(K1730/1048576 &gt;1,K1730/1048576," ")</f>
        <v>4005.294135093689</v>
      </c>
      <c r="N1730" s="91">
        <f>IF(K1730&gt;999999999,K1730/1073741824," ")</f>
        <v>3.9114200538024306</v>
      </c>
      <c r="O1730" s="194" t="s">
        <v>20716</v>
      </c>
      <c r="P1730" s="197" t="s">
        <v>20717</v>
      </c>
    </row>
    <row r="1731" spans="2:16" ht="20.100000000000001" customHeight="1" x14ac:dyDescent="0.3">
      <c r="B1731" s="101">
        <v>1721</v>
      </c>
      <c r="C1731" s="103" t="s">
        <v>35903</v>
      </c>
      <c r="D1731" s="161" t="s">
        <v>6390</v>
      </c>
      <c r="E1731" s="36" t="s">
        <v>11996</v>
      </c>
      <c r="F1731" s="99">
        <v>5.5</v>
      </c>
      <c r="G1731" s="99"/>
      <c r="H1731" s="101" t="s">
        <v>4081</v>
      </c>
      <c r="I1731" s="101">
        <v>2015</v>
      </c>
      <c r="J1731" s="101"/>
      <c r="K1731" s="90">
        <v>3590686660</v>
      </c>
      <c r="L1731" s="90">
        <f>IF(K1731/1024 &gt;1,K1731/1024," ")</f>
        <v>3506529.94140625</v>
      </c>
      <c r="M1731" s="90">
        <f>IF(K1731/1048576 &gt;1,K1731/1048576," ")</f>
        <v>3424.345645904541</v>
      </c>
      <c r="N1731" s="91">
        <f>IF(K1731&gt;999999999,K1731/1073741824," ")</f>
        <v>3.3440875448286533</v>
      </c>
      <c r="O1731" s="194" t="s">
        <v>17738</v>
      </c>
      <c r="P1731" s="197" t="s">
        <v>31085</v>
      </c>
    </row>
    <row r="1732" spans="2:16" ht="20.100000000000001" customHeight="1" x14ac:dyDescent="0.3">
      <c r="B1732" s="101">
        <v>1722</v>
      </c>
      <c r="C1732" s="102" t="s">
        <v>35904</v>
      </c>
      <c r="D1732" s="168" t="s">
        <v>7442</v>
      </c>
      <c r="E1732" s="36" t="s">
        <v>11997</v>
      </c>
      <c r="F1732" s="99">
        <v>5</v>
      </c>
      <c r="G1732" s="99"/>
      <c r="H1732" s="105" t="s">
        <v>5892</v>
      </c>
      <c r="I1732" s="101">
        <v>1989</v>
      </c>
      <c r="J1732" s="101"/>
      <c r="K1732" s="90">
        <v>2160051632</v>
      </c>
      <c r="L1732" s="90">
        <f>IF(K1732/1024 &gt;1,K1732/1024," ")</f>
        <v>2109425.421875</v>
      </c>
      <c r="M1732" s="90">
        <f>IF(K1732/1048576 &gt;1,K1732/1048576," ")</f>
        <v>2059.9857635498047</v>
      </c>
      <c r="N1732" s="91">
        <f>IF(K1732&gt;999999999,K1732/1073741824," ")</f>
        <v>2.0117048472166061</v>
      </c>
      <c r="O1732" s="194" t="s">
        <v>17619</v>
      </c>
      <c r="P1732" s="197" t="s">
        <v>20718</v>
      </c>
    </row>
    <row r="1733" spans="2:16" ht="20.100000000000001" customHeight="1" x14ac:dyDescent="0.3">
      <c r="B1733" s="101">
        <v>1723</v>
      </c>
      <c r="C1733" s="20" t="s">
        <v>35905</v>
      </c>
      <c r="D1733" s="157" t="s">
        <v>8226</v>
      </c>
      <c r="E1733" s="36" t="s">
        <v>11998</v>
      </c>
      <c r="F1733" s="81">
        <v>6.4</v>
      </c>
      <c r="G1733" s="13"/>
      <c r="H1733" s="13" t="s">
        <v>5878</v>
      </c>
      <c r="I1733" s="79">
        <v>2017</v>
      </c>
      <c r="J1733" s="79"/>
      <c r="K1733" s="73">
        <v>4992053248</v>
      </c>
      <c r="L1733" s="90">
        <f>IF(K1733/1024 &gt;1,K1733/1024," ")</f>
        <v>4875052</v>
      </c>
      <c r="M1733" s="90">
        <f>IF(K1733/1048576 &gt;1,K1733/1048576," ")</f>
        <v>4760.79296875</v>
      </c>
      <c r="N1733" s="91">
        <f>IF(K1733&gt;999999999,K1733/1073741824," ")</f>
        <v>4.6492118835449219</v>
      </c>
      <c r="O1733" s="194" t="s">
        <v>19833</v>
      </c>
      <c r="P1733" s="197" t="s">
        <v>20719</v>
      </c>
    </row>
    <row r="1734" spans="2:16" ht="20.100000000000001" customHeight="1" x14ac:dyDescent="0.3">
      <c r="B1734" s="101">
        <v>1724</v>
      </c>
      <c r="C1734" s="7" t="s">
        <v>34052</v>
      </c>
      <c r="D1734" s="261" t="s">
        <v>33872</v>
      </c>
      <c r="E1734" s="36" t="s">
        <v>33873</v>
      </c>
      <c r="F1734" s="81">
        <v>5.6</v>
      </c>
      <c r="G1734" s="13"/>
      <c r="H1734" s="13" t="s">
        <v>3744</v>
      </c>
      <c r="I1734" s="79">
        <v>2020</v>
      </c>
      <c r="J1734" s="79"/>
      <c r="K1734" s="73">
        <v>4994838528</v>
      </c>
      <c r="L1734" s="90">
        <f>IF(K1734/1024 &gt;1,K1734/1024," ")</f>
        <v>4877772</v>
      </c>
      <c r="M1734" s="90">
        <f>IF(K1734/1048576 &gt;1,K1734/1048576," ")</f>
        <v>4763.44921875</v>
      </c>
      <c r="N1734" s="91">
        <f>IF(K1734&gt;999999999,K1734/1073741824," ")</f>
        <v>4.6518058776855469</v>
      </c>
      <c r="O1734" s="223" t="s">
        <v>33874</v>
      </c>
      <c r="P1734" s="198" t="s">
        <v>33875</v>
      </c>
    </row>
    <row r="1735" spans="2:16" ht="20.100000000000001" customHeight="1" x14ac:dyDescent="0.3">
      <c r="B1735" s="101">
        <v>1725</v>
      </c>
      <c r="C1735" s="20" t="s">
        <v>34054</v>
      </c>
      <c r="D1735" s="261" t="s">
        <v>33460</v>
      </c>
      <c r="E1735" s="36" t="s">
        <v>33461</v>
      </c>
      <c r="F1735" s="81">
        <v>6.5</v>
      </c>
      <c r="G1735" s="13" t="s">
        <v>704</v>
      </c>
      <c r="H1735" s="13" t="s">
        <v>3756</v>
      </c>
      <c r="I1735" s="79">
        <v>2021</v>
      </c>
      <c r="J1735" s="79"/>
      <c r="K1735" s="73">
        <v>5999587328</v>
      </c>
      <c r="L1735" s="90">
        <f>IF(K1735/1024 &gt;1,K1735/1024," ")</f>
        <v>5858972</v>
      </c>
      <c r="M1735" s="90">
        <f>IF(K1735/1048576 &gt;1,K1735/1048576," ")</f>
        <v>5721.65234375</v>
      </c>
      <c r="N1735" s="91">
        <f>IF(K1735&gt;999999999,K1735/1073741824," ")</f>
        <v>5.5875511169433594</v>
      </c>
      <c r="O1735" s="223" t="s">
        <v>33462</v>
      </c>
      <c r="P1735" s="198" t="s">
        <v>33463</v>
      </c>
    </row>
    <row r="1736" spans="2:16" ht="20.100000000000001" customHeight="1" x14ac:dyDescent="0.3">
      <c r="B1736" s="101">
        <v>1726</v>
      </c>
      <c r="C1736" s="109" t="s">
        <v>35906</v>
      </c>
      <c r="D1736" s="159" t="s">
        <v>2733</v>
      </c>
      <c r="E1736" s="36" t="s">
        <v>12000</v>
      </c>
      <c r="F1736" s="104">
        <v>5</v>
      </c>
      <c r="G1736" s="101" t="s">
        <v>704</v>
      </c>
      <c r="H1736" s="101" t="s">
        <v>3744</v>
      </c>
      <c r="I1736" s="101">
        <v>2011</v>
      </c>
      <c r="J1736" s="101"/>
      <c r="K1736" s="90">
        <v>3365980275</v>
      </c>
      <c r="L1736" s="90">
        <f>IF(K1736/1024 &gt;1,K1736/1024," ")</f>
        <v>3287090.1123046875</v>
      </c>
      <c r="M1736" s="90">
        <f>IF(K1736/1048576 &gt;1,K1736/1048576," ")</f>
        <v>3210.0489377975464</v>
      </c>
      <c r="N1736" s="91">
        <f>IF(K1736&gt;999999999,K1736/1073741824," ")</f>
        <v>3.1348134158179164</v>
      </c>
      <c r="O1736" s="199" t="s">
        <v>17521</v>
      </c>
      <c r="P1736" s="197" t="s">
        <v>20722</v>
      </c>
    </row>
    <row r="1737" spans="2:16" ht="20.100000000000001" customHeight="1" x14ac:dyDescent="0.3">
      <c r="B1737" s="101">
        <v>1727</v>
      </c>
      <c r="C1737" s="103" t="s">
        <v>35907</v>
      </c>
      <c r="D1737" s="168" t="s">
        <v>6135</v>
      </c>
      <c r="E1737" s="36" t="s">
        <v>12001</v>
      </c>
      <c r="F1737" s="99">
        <v>6.1</v>
      </c>
      <c r="G1737" s="101"/>
      <c r="H1737" s="101" t="s">
        <v>3937</v>
      </c>
      <c r="I1737" s="101">
        <v>1968</v>
      </c>
      <c r="J1737" s="101"/>
      <c r="K1737" s="90">
        <v>3670872635</v>
      </c>
      <c r="L1737" s="90">
        <f>IF(K1737/1024 &gt;1,K1737/1024," ")</f>
        <v>3584836.5576171875</v>
      </c>
      <c r="M1737" s="90">
        <f>IF(K1737/1048576 &gt;1,K1737/1048576," ")</f>
        <v>3500.8169507980347</v>
      </c>
      <c r="N1737" s="91">
        <f>IF(K1737&gt;999999999,K1737/1073741824," ")</f>
        <v>3.4187665535137057</v>
      </c>
      <c r="O1737" s="199" t="s">
        <v>17522</v>
      </c>
      <c r="P1737" s="197" t="s">
        <v>20723</v>
      </c>
    </row>
    <row r="1738" spans="2:16" ht="20.100000000000001" customHeight="1" x14ac:dyDescent="0.3">
      <c r="B1738" s="101">
        <v>1728</v>
      </c>
      <c r="C1738" s="102" t="s">
        <v>35908</v>
      </c>
      <c r="D1738" s="159" t="s">
        <v>3539</v>
      </c>
      <c r="E1738" s="36" t="s">
        <v>12002</v>
      </c>
      <c r="F1738" s="104">
        <v>6.4</v>
      </c>
      <c r="G1738" s="101" t="s">
        <v>704</v>
      </c>
      <c r="H1738" s="101" t="s">
        <v>3851</v>
      </c>
      <c r="I1738" s="101">
        <v>2013</v>
      </c>
      <c r="J1738" s="101"/>
      <c r="K1738" s="90">
        <v>2151951308</v>
      </c>
      <c r="L1738" s="90">
        <f>IF(K1738/1024 &gt;1,K1738/1024," ")</f>
        <v>2101514.94921875</v>
      </c>
      <c r="M1738" s="90">
        <f>IF(K1738/1048576 &gt;1,K1738/1048576," ")</f>
        <v>2052.2606925964355</v>
      </c>
      <c r="N1738" s="91">
        <f>IF(K1738&gt;999999999,K1738/1073741824," ")</f>
        <v>2.0041608326137066</v>
      </c>
      <c r="O1738" s="194" t="s">
        <v>20724</v>
      </c>
      <c r="P1738" s="197" t="s">
        <v>20725</v>
      </c>
    </row>
    <row r="1739" spans="2:16" ht="20.100000000000001" customHeight="1" x14ac:dyDescent="0.3">
      <c r="B1739" s="101">
        <v>1729</v>
      </c>
      <c r="C1739" s="102" t="s">
        <v>35909</v>
      </c>
      <c r="D1739" s="159" t="s">
        <v>1705</v>
      </c>
      <c r="E1739" s="36" t="s">
        <v>12003</v>
      </c>
      <c r="F1739" s="104">
        <v>5.4</v>
      </c>
      <c r="G1739" s="101" t="s">
        <v>704</v>
      </c>
      <c r="H1739" s="101" t="s">
        <v>3743</v>
      </c>
      <c r="I1739" s="101">
        <v>2010</v>
      </c>
      <c r="J1739" s="101"/>
      <c r="K1739" s="108">
        <v>2324385507</v>
      </c>
      <c r="L1739" s="90">
        <f>IF(K1739/1024 &gt;1,K1739/1024," ")</f>
        <v>2269907.7216796875</v>
      </c>
      <c r="M1739" s="90">
        <f>IF(K1739/1048576 &gt;1,K1739/1048576," ")</f>
        <v>2216.7067594528198</v>
      </c>
      <c r="N1739" s="91">
        <f>IF(K1739&gt;999999999,K1739/1073741824," ")</f>
        <v>2.1647526947781444</v>
      </c>
      <c r="O1739" s="194" t="s">
        <v>20726</v>
      </c>
      <c r="P1739" s="197" t="s">
        <v>20727</v>
      </c>
    </row>
    <row r="1740" spans="2:16" ht="20.100000000000001" customHeight="1" x14ac:dyDescent="0.3">
      <c r="B1740" s="101">
        <v>1730</v>
      </c>
      <c r="C1740" s="12" t="s">
        <v>35910</v>
      </c>
      <c r="D1740" s="177" t="s">
        <v>8724</v>
      </c>
      <c r="E1740" s="36" t="s">
        <v>12004</v>
      </c>
      <c r="F1740" s="131">
        <v>6.2</v>
      </c>
      <c r="G1740" s="13" t="s">
        <v>704</v>
      </c>
      <c r="H1740" s="13" t="s">
        <v>3740</v>
      </c>
      <c r="I1740" s="133">
        <v>2019</v>
      </c>
      <c r="J1740" s="74"/>
      <c r="K1740" s="73">
        <v>4521852928</v>
      </c>
      <c r="L1740" s="90">
        <f>IF(K1740/1024 &gt;1,K1740/1024," ")</f>
        <v>4415872</v>
      </c>
      <c r="M1740" s="90">
        <f>IF(K1740/1048576 &gt;1,K1740/1048576," ")</f>
        <v>4312.375</v>
      </c>
      <c r="N1740" s="91">
        <f>IF(K1740&gt;999999999,K1740/1073741824," ")</f>
        <v>4.2113037109375</v>
      </c>
      <c r="O1740" s="194" t="s">
        <v>20728</v>
      </c>
      <c r="P1740" s="197" t="s">
        <v>20729</v>
      </c>
    </row>
    <row r="1741" spans="2:16" ht="20.100000000000001" customHeight="1" x14ac:dyDescent="0.3">
      <c r="B1741" s="101">
        <v>1731</v>
      </c>
      <c r="C1741" s="109" t="s">
        <v>35101</v>
      </c>
      <c r="D1741" s="160" t="s">
        <v>2038</v>
      </c>
      <c r="E1741" s="36" t="s">
        <v>11103</v>
      </c>
      <c r="F1741" s="104">
        <v>6</v>
      </c>
      <c r="G1741" s="101" t="s">
        <v>704</v>
      </c>
      <c r="H1741" s="101" t="s">
        <v>3783</v>
      </c>
      <c r="I1741" s="101">
        <v>1979</v>
      </c>
      <c r="J1741" s="101"/>
      <c r="K1741" s="90">
        <v>4115130653</v>
      </c>
      <c r="L1741" s="90">
        <f>IF(K1741/1024 &gt;1,K1741/1024," ")</f>
        <v>4018682.2783203125</v>
      </c>
      <c r="M1741" s="90">
        <f>IF(K1741/1048576 &gt;1,K1741/1048576," ")</f>
        <v>3924.4944124221802</v>
      </c>
      <c r="N1741" s="91">
        <f>IF(K1741&gt;999999999,K1741/1073741824," ")</f>
        <v>3.8325140746310353</v>
      </c>
      <c r="O1741" s="194" t="s">
        <v>17645</v>
      </c>
      <c r="P1741" s="197" t="s">
        <v>31046</v>
      </c>
    </row>
    <row r="1742" spans="2:16" ht="20.100000000000001" customHeight="1" x14ac:dyDescent="0.3">
      <c r="B1742" s="101">
        <v>1732</v>
      </c>
      <c r="C1742" s="112" t="s">
        <v>41828</v>
      </c>
      <c r="D1742" s="161" t="s">
        <v>7516</v>
      </c>
      <c r="E1742" s="36" t="s">
        <v>16707</v>
      </c>
      <c r="F1742" s="99">
        <v>4.9000000000000004</v>
      </c>
      <c r="G1742" s="99" t="s">
        <v>704</v>
      </c>
      <c r="H1742" s="105" t="s">
        <v>5878</v>
      </c>
      <c r="I1742" s="101">
        <v>2014</v>
      </c>
      <c r="J1742" s="101"/>
      <c r="K1742" s="90">
        <v>4030390778</v>
      </c>
      <c r="L1742" s="90">
        <f>IF(K1742/1024 &gt;1,K1742/1024," ")</f>
        <v>3935928.494140625</v>
      </c>
      <c r="M1742" s="90">
        <f>IF(K1742/1048576 &gt;1,K1742/1048576," ")</f>
        <v>3843.6801700592041</v>
      </c>
      <c r="N1742" s="91">
        <f>IF(K1742&gt;999999999,K1742/1073741824," ")</f>
        <v>3.7535939160734415</v>
      </c>
      <c r="O1742" s="194" t="s">
        <v>28643</v>
      </c>
      <c r="P1742" s="197" t="s">
        <v>28644</v>
      </c>
    </row>
    <row r="1743" spans="2:16" ht="20.100000000000001" customHeight="1" x14ac:dyDescent="0.3">
      <c r="B1743" s="101">
        <v>1733</v>
      </c>
      <c r="C1743" s="48" t="s">
        <v>35911</v>
      </c>
      <c r="D1743" s="157" t="s">
        <v>8619</v>
      </c>
      <c r="E1743" s="36" t="s">
        <v>12005</v>
      </c>
      <c r="F1743" s="81">
        <v>5.7</v>
      </c>
      <c r="G1743" s="13" t="s">
        <v>704</v>
      </c>
      <c r="H1743" s="13" t="s">
        <v>5871</v>
      </c>
      <c r="I1743" s="79">
        <v>2018</v>
      </c>
      <c r="J1743" s="79"/>
      <c r="K1743" s="73">
        <v>4647989248</v>
      </c>
      <c r="L1743" s="90">
        <f>IF(K1743/1024 &gt;1,K1743/1024," ")</f>
        <v>4539052</v>
      </c>
      <c r="M1743" s="90">
        <f>IF(K1743/1048576 &gt;1,K1743/1048576," ")</f>
        <v>4432.66796875</v>
      </c>
      <c r="N1743" s="91">
        <f>IF(K1743&gt;999999999,K1743/1073741824," ")</f>
        <v>4.3287773132324219</v>
      </c>
      <c r="O1743" s="194" t="s">
        <v>20730</v>
      </c>
      <c r="P1743" s="197" t="s">
        <v>20731</v>
      </c>
    </row>
    <row r="1744" spans="2:16" ht="20.100000000000001" customHeight="1" x14ac:dyDescent="0.3">
      <c r="B1744" s="101">
        <v>1734</v>
      </c>
      <c r="C1744" s="102" t="s">
        <v>35912</v>
      </c>
      <c r="D1744" s="160" t="s">
        <v>2930</v>
      </c>
      <c r="E1744" s="36" t="s">
        <v>12006</v>
      </c>
      <c r="F1744" s="104">
        <v>4.4000000000000004</v>
      </c>
      <c r="G1744" s="101" t="s">
        <v>704</v>
      </c>
      <c r="H1744" s="101" t="s">
        <v>3761</v>
      </c>
      <c r="I1744" s="101">
        <v>2011</v>
      </c>
      <c r="J1744" s="101"/>
      <c r="K1744" s="90">
        <v>2540226361</v>
      </c>
      <c r="L1744" s="90">
        <f>IF(K1744/1024 &gt;1,K1744/1024," ")</f>
        <v>2480689.8056640625</v>
      </c>
      <c r="M1744" s="90">
        <f>IF(K1744/1048576 &gt;1,K1744/1048576," ")</f>
        <v>2422.548638343811</v>
      </c>
      <c r="N1744" s="91">
        <f>IF(K1744&gt;999999999,K1744/1073741824," ")</f>
        <v>2.365770154632628</v>
      </c>
      <c r="O1744" s="199" t="s">
        <v>17521</v>
      </c>
      <c r="P1744" s="197" t="s">
        <v>20732</v>
      </c>
    </row>
    <row r="1745" spans="2:16" ht="20.100000000000001" customHeight="1" x14ac:dyDescent="0.3">
      <c r="B1745" s="101">
        <v>1735</v>
      </c>
      <c r="C1745" s="84" t="s">
        <v>35913</v>
      </c>
      <c r="D1745" s="157" t="s">
        <v>7748</v>
      </c>
      <c r="E1745" s="36" t="s">
        <v>12007</v>
      </c>
      <c r="F1745" s="81">
        <v>6.6</v>
      </c>
      <c r="G1745" s="99" t="s">
        <v>704</v>
      </c>
      <c r="H1745" s="13" t="s">
        <v>6079</v>
      </c>
      <c r="I1745" s="79">
        <v>1933</v>
      </c>
      <c r="J1745" s="79"/>
      <c r="K1745" s="73">
        <v>2460153830</v>
      </c>
      <c r="L1745" s="90">
        <f>IF(K1745/1024 &gt;1,K1745/1024," ")</f>
        <v>2402493.974609375</v>
      </c>
      <c r="M1745" s="90">
        <f>IF(K1745/1048576 &gt;1,K1745/1048576," ")</f>
        <v>2346.1855220794678</v>
      </c>
      <c r="N1745" s="91">
        <f>IF(K1745&gt;999999999,K1745/1073741824," ")</f>
        <v>2.2911967989057302</v>
      </c>
      <c r="O1745" s="194" t="s">
        <v>19724</v>
      </c>
      <c r="P1745" s="197" t="s">
        <v>31086</v>
      </c>
    </row>
    <row r="1746" spans="2:16" ht="20.100000000000001" customHeight="1" x14ac:dyDescent="0.3">
      <c r="B1746" s="101">
        <v>1736</v>
      </c>
      <c r="C1746" s="20" t="s">
        <v>35914</v>
      </c>
      <c r="D1746" s="177" t="s">
        <v>32918</v>
      </c>
      <c r="E1746" s="36" t="s">
        <v>32919</v>
      </c>
      <c r="F1746" s="49">
        <v>6.2</v>
      </c>
      <c r="G1746" s="13" t="s">
        <v>704</v>
      </c>
      <c r="H1746" s="13" t="s">
        <v>3744</v>
      </c>
      <c r="I1746" s="9">
        <v>2021</v>
      </c>
      <c r="J1746" s="9"/>
      <c r="K1746" s="45">
        <v>3605741568</v>
      </c>
      <c r="L1746" s="90">
        <f>IF(K1746/1024 &gt;1,K1746/1024," ")</f>
        <v>3521232</v>
      </c>
      <c r="M1746" s="90">
        <f>IF(K1746/1048576 &gt;1,K1746/1048576," ")</f>
        <v>3438.703125</v>
      </c>
      <c r="N1746" s="91">
        <f>IF(K1746&gt;999999999,K1746/1073741824," ")</f>
        <v>3.3581085205078125</v>
      </c>
      <c r="O1746" s="194" t="s">
        <v>19595</v>
      </c>
      <c r="P1746" s="197" t="s">
        <v>32920</v>
      </c>
    </row>
    <row r="1747" spans="2:16" ht="20.100000000000001" customHeight="1" x14ac:dyDescent="0.3">
      <c r="B1747" s="101">
        <v>1737</v>
      </c>
      <c r="C1747" s="29" t="s">
        <v>35915</v>
      </c>
      <c r="D1747" s="175" t="s">
        <v>8654</v>
      </c>
      <c r="E1747" s="36" t="s">
        <v>12008</v>
      </c>
      <c r="F1747" s="131">
        <v>6.3</v>
      </c>
      <c r="G1747" s="13"/>
      <c r="H1747" s="13" t="s">
        <v>3744</v>
      </c>
      <c r="I1747" s="133">
        <v>2019</v>
      </c>
      <c r="J1747" s="137"/>
      <c r="K1747" s="73">
        <v>5280432128</v>
      </c>
      <c r="L1747" s="90">
        <f>IF(K1747/1024 &gt;1,K1747/1024," ")</f>
        <v>5156672</v>
      </c>
      <c r="M1747" s="90">
        <f>IF(K1747/1048576 &gt;1,K1747/1048576," ")</f>
        <v>5035.8125</v>
      </c>
      <c r="N1747" s="91">
        <f>IF(K1747&gt;999999999,K1747/1073741824," ")</f>
        <v>4.91778564453125</v>
      </c>
      <c r="O1747" s="194" t="s">
        <v>20733</v>
      </c>
      <c r="P1747" s="197" t="s">
        <v>31087</v>
      </c>
    </row>
    <row r="1748" spans="2:16" ht="20.100000000000001" customHeight="1" x14ac:dyDescent="0.3">
      <c r="B1748" s="101">
        <v>1738</v>
      </c>
      <c r="C1748" s="103" t="s">
        <v>35916</v>
      </c>
      <c r="D1748" s="160" t="s">
        <v>5970</v>
      </c>
      <c r="E1748" s="36" t="s">
        <v>12009</v>
      </c>
      <c r="F1748" s="99">
        <v>6.8</v>
      </c>
      <c r="G1748" s="101" t="s">
        <v>704</v>
      </c>
      <c r="H1748" s="101" t="s">
        <v>5878</v>
      </c>
      <c r="I1748" s="101">
        <v>2013</v>
      </c>
      <c r="J1748" s="101"/>
      <c r="K1748" s="90">
        <v>3623335697</v>
      </c>
      <c r="L1748" s="90">
        <f>IF(K1748/1024 &gt;1,K1748/1024," ")</f>
        <v>3538413.7666015625</v>
      </c>
      <c r="M1748" s="90">
        <f>IF(K1748/1048576 &gt;1,K1748/1048576," ")</f>
        <v>3455.4821939468384</v>
      </c>
      <c r="N1748" s="91">
        <f>IF(K1748&gt;999999999,K1748/1073741824," ")</f>
        <v>3.3744943300262094</v>
      </c>
      <c r="O1748" s="194" t="s">
        <v>20734</v>
      </c>
      <c r="P1748" s="197" t="s">
        <v>20735</v>
      </c>
    </row>
    <row r="1749" spans="2:16" ht="20.100000000000001" customHeight="1" x14ac:dyDescent="0.3">
      <c r="B1749" s="101">
        <v>1739</v>
      </c>
      <c r="C1749" s="20" t="s">
        <v>35918</v>
      </c>
      <c r="D1749" s="157" t="s">
        <v>8402</v>
      </c>
      <c r="E1749" s="36" t="s">
        <v>12012</v>
      </c>
      <c r="F1749" s="81">
        <v>6.7</v>
      </c>
      <c r="G1749" s="13" t="s">
        <v>704</v>
      </c>
      <c r="H1749" s="13" t="s">
        <v>5878</v>
      </c>
      <c r="I1749" s="79">
        <v>2017</v>
      </c>
      <c r="J1749" s="188"/>
      <c r="K1749" s="73">
        <v>4637814784</v>
      </c>
      <c r="L1749" s="90">
        <f>IF(K1749/1024 &gt;1,K1749/1024," ")</f>
        <v>4529116</v>
      </c>
      <c r="M1749" s="90">
        <f>IF(K1749/1048576 &gt;1,K1749/1048576," ")</f>
        <v>4422.96484375</v>
      </c>
      <c r="N1749" s="91">
        <f>IF(K1749&gt;999999999,K1749/1073741824," ")</f>
        <v>4.3193016052246094</v>
      </c>
      <c r="O1749" s="194" t="s">
        <v>20740</v>
      </c>
      <c r="P1749" s="197" t="s">
        <v>20741</v>
      </c>
    </row>
    <row r="1750" spans="2:16" ht="20.100000000000001" customHeight="1" x14ac:dyDescent="0.3">
      <c r="B1750" s="101">
        <v>1740</v>
      </c>
      <c r="C1750" s="109" t="s">
        <v>35917</v>
      </c>
      <c r="D1750" s="160" t="s">
        <v>4197</v>
      </c>
      <c r="E1750" s="36" t="s">
        <v>12010</v>
      </c>
      <c r="F1750" s="104">
        <v>7.4</v>
      </c>
      <c r="G1750" s="101" t="s">
        <v>704</v>
      </c>
      <c r="H1750" s="101" t="s">
        <v>4194</v>
      </c>
      <c r="I1750" s="101">
        <v>1935</v>
      </c>
      <c r="J1750" s="101"/>
      <c r="K1750" s="90">
        <v>3913861114</v>
      </c>
      <c r="L1750" s="90">
        <f>IF(K1750/1024 &gt;1,K1750/1024," ")</f>
        <v>3822129.994140625</v>
      </c>
      <c r="M1750" s="90">
        <f>IF(K1750/1048576 &gt;1,K1750/1048576," ")</f>
        <v>3732.5488224029541</v>
      </c>
      <c r="N1750" s="91">
        <f>IF(K1750&gt;999999999,K1750/1073741824," ")</f>
        <v>3.6450672093778849</v>
      </c>
      <c r="O1750" s="194" t="s">
        <v>20736</v>
      </c>
      <c r="P1750" s="197" t="s">
        <v>20737</v>
      </c>
    </row>
    <row r="1751" spans="2:16" ht="20.100000000000001" customHeight="1" x14ac:dyDescent="0.3">
      <c r="B1751" s="101">
        <v>1741</v>
      </c>
      <c r="C1751" s="7" t="s">
        <v>35769</v>
      </c>
      <c r="D1751" s="159" t="s">
        <v>2039</v>
      </c>
      <c r="E1751" s="36" t="s">
        <v>12011</v>
      </c>
      <c r="F1751" s="104">
        <v>6.1</v>
      </c>
      <c r="G1751" s="94" t="s">
        <v>704</v>
      </c>
      <c r="H1751" s="94" t="s">
        <v>4087</v>
      </c>
      <c r="I1751" s="94">
        <v>1953</v>
      </c>
      <c r="J1751" s="120"/>
      <c r="K1751" s="108">
        <v>1467883520</v>
      </c>
      <c r="L1751" s="90">
        <f>IF(K1751/1024 &gt;1,K1751/1024," ")</f>
        <v>1433480</v>
      </c>
      <c r="M1751" s="90">
        <f>IF(K1751/1048576 &gt;1,K1751/1048576," ")</f>
        <v>1399.8828125</v>
      </c>
      <c r="N1751" s="91">
        <f>IF(K1751&gt;999999999,K1751/1073741824," ")</f>
        <v>1.3670730590820313</v>
      </c>
      <c r="O1751" s="194" t="s">
        <v>20738</v>
      </c>
      <c r="P1751" s="197" t="s">
        <v>20739</v>
      </c>
    </row>
    <row r="1752" spans="2:16" ht="20.100000000000001" customHeight="1" x14ac:dyDescent="0.3">
      <c r="B1752" s="101">
        <v>1742</v>
      </c>
      <c r="C1752" s="102" t="s">
        <v>35919</v>
      </c>
      <c r="D1752" s="160" t="s">
        <v>5876</v>
      </c>
      <c r="E1752" s="36" t="s">
        <v>35770</v>
      </c>
      <c r="F1752" s="99">
        <v>5.6</v>
      </c>
      <c r="G1752" s="101" t="s">
        <v>704</v>
      </c>
      <c r="H1752" s="101" t="s">
        <v>5877</v>
      </c>
      <c r="I1752" s="101">
        <v>1983</v>
      </c>
      <c r="J1752" s="101"/>
      <c r="K1752" s="90">
        <v>2840051776</v>
      </c>
      <c r="L1752" s="90">
        <f>IF(K1752/1024 &gt;1,K1752/1024," ")</f>
        <v>2773488.0625</v>
      </c>
      <c r="M1752" s="90">
        <f>IF(K1752/1048576 &gt;1,K1752/1048576," ")</f>
        <v>2708.4844360351563</v>
      </c>
      <c r="N1752" s="91">
        <f>IF(K1752&gt;999999999,K1752/1073741824," ")</f>
        <v>2.6450043320655823</v>
      </c>
      <c r="O1752" s="194" t="s">
        <v>20742</v>
      </c>
      <c r="P1752" s="197" t="s">
        <v>20743</v>
      </c>
    </row>
    <row r="1753" spans="2:16" ht="20.100000000000001" customHeight="1" x14ac:dyDescent="0.3">
      <c r="B1753" s="101">
        <v>1743</v>
      </c>
      <c r="C1753" s="102" t="s">
        <v>35921</v>
      </c>
      <c r="D1753" s="161" t="s">
        <v>6899</v>
      </c>
      <c r="E1753" s="36" t="s">
        <v>12015</v>
      </c>
      <c r="F1753" s="99">
        <v>7.4</v>
      </c>
      <c r="G1753" s="99" t="s">
        <v>704</v>
      </c>
      <c r="H1753" s="101" t="s">
        <v>5906</v>
      </c>
      <c r="I1753" s="101">
        <v>1994</v>
      </c>
      <c r="J1753" s="101"/>
      <c r="K1753" s="90">
        <v>3324652954</v>
      </c>
      <c r="L1753" s="90">
        <f>IF(K1753/1024 &gt;1,K1753/1024," ")</f>
        <v>3246731.400390625</v>
      </c>
      <c r="M1753" s="90">
        <f>IF(K1753/1048576 &gt;1,K1753/1048576," ")</f>
        <v>3170.6361331939697</v>
      </c>
      <c r="N1753" s="91">
        <f>IF(K1753&gt;999999999,K1753/1073741824," ")</f>
        <v>3.0963243488222361</v>
      </c>
      <c r="O1753" s="194" t="s">
        <v>20748</v>
      </c>
      <c r="P1753" s="197" t="s">
        <v>20749</v>
      </c>
    </row>
    <row r="1754" spans="2:16" ht="20.100000000000001" customHeight="1" x14ac:dyDescent="0.3">
      <c r="B1754" s="101">
        <v>1744</v>
      </c>
      <c r="C1754" s="102" t="s">
        <v>3133</v>
      </c>
      <c r="D1754" s="159" t="s">
        <v>2040</v>
      </c>
      <c r="E1754" s="36" t="s">
        <v>12013</v>
      </c>
      <c r="F1754" s="104">
        <v>7.6</v>
      </c>
      <c r="G1754" s="101" t="s">
        <v>704</v>
      </c>
      <c r="H1754" s="101" t="s">
        <v>4279</v>
      </c>
      <c r="I1754" s="94">
        <v>1946</v>
      </c>
      <c r="J1754" s="94"/>
      <c r="K1754" s="90">
        <v>3915712371</v>
      </c>
      <c r="L1754" s="90">
        <f>IF(K1754/1024 &gt;1,K1754/1024," ")</f>
        <v>3823937.8623046875</v>
      </c>
      <c r="M1754" s="90">
        <f>IF(K1754/1048576 &gt;1,K1754/1048576," ")</f>
        <v>3734.3143186569214</v>
      </c>
      <c r="N1754" s="91">
        <f>IF(K1754&gt;999999999,K1754/1073741824," ")</f>
        <v>3.6467913268133998</v>
      </c>
      <c r="O1754" s="194" t="s">
        <v>20744</v>
      </c>
      <c r="P1754" s="197" t="s">
        <v>20745</v>
      </c>
    </row>
    <row r="1755" spans="2:16" ht="20.100000000000001" customHeight="1" x14ac:dyDescent="0.3">
      <c r="B1755" s="101">
        <v>1745</v>
      </c>
      <c r="C1755" s="109" t="s">
        <v>35920</v>
      </c>
      <c r="D1755" s="159" t="s">
        <v>2040</v>
      </c>
      <c r="E1755" s="36" t="s">
        <v>12014</v>
      </c>
      <c r="F1755" s="104">
        <v>6.9</v>
      </c>
      <c r="G1755" s="94" t="s">
        <v>704</v>
      </c>
      <c r="H1755" s="94" t="s">
        <v>3745</v>
      </c>
      <c r="I1755" s="94">
        <v>1981</v>
      </c>
      <c r="J1755" s="94"/>
      <c r="K1755" s="90">
        <v>2648816210</v>
      </c>
      <c r="L1755" s="90">
        <f>IF(K1755/1024 &gt;1,K1755/1024," ")</f>
        <v>2586734.580078125</v>
      </c>
      <c r="M1755" s="90">
        <f>IF(K1755/1048576 &gt;1,K1755/1048576," ")</f>
        <v>2526.1079883575439</v>
      </c>
      <c r="N1755" s="91">
        <f>IF(K1755&gt;999999999,K1755/1073741824," ")</f>
        <v>2.466902332380414</v>
      </c>
      <c r="O1755" s="194" t="s">
        <v>20746</v>
      </c>
      <c r="P1755" s="197" t="s">
        <v>20747</v>
      </c>
    </row>
    <row r="1756" spans="2:16" ht="20.100000000000001" customHeight="1" x14ac:dyDescent="0.3">
      <c r="B1756" s="101">
        <v>1746</v>
      </c>
      <c r="C1756" s="12" t="s">
        <v>35922</v>
      </c>
      <c r="D1756" s="157" t="s">
        <v>9000</v>
      </c>
      <c r="E1756" s="36" t="s">
        <v>12017</v>
      </c>
      <c r="F1756" s="131">
        <v>6.3</v>
      </c>
      <c r="G1756" s="13"/>
      <c r="H1756" s="13" t="s">
        <v>3744</v>
      </c>
      <c r="I1756" s="133">
        <v>2019</v>
      </c>
      <c r="J1756" s="74"/>
      <c r="K1756" s="73">
        <v>4834988032</v>
      </c>
      <c r="L1756" s="90">
        <f>IF(K1756/1024 &gt;1,K1756/1024," ")</f>
        <v>4721668</v>
      </c>
      <c r="M1756" s="90">
        <f>IF(K1756/1048576 &gt;1,K1756/1048576," ")</f>
        <v>4611.00390625</v>
      </c>
      <c r="N1756" s="91">
        <f>IF(K1756&gt;999999999,K1756/1073741824," ")</f>
        <v>4.5029335021972656</v>
      </c>
      <c r="O1756" s="194" t="s">
        <v>20752</v>
      </c>
      <c r="P1756" s="197" t="s">
        <v>20753</v>
      </c>
    </row>
    <row r="1757" spans="2:16" ht="20.100000000000001" customHeight="1" x14ac:dyDescent="0.3">
      <c r="B1757" s="101">
        <v>1747</v>
      </c>
      <c r="C1757" s="7" t="s">
        <v>35771</v>
      </c>
      <c r="D1757" s="159" t="s">
        <v>2041</v>
      </c>
      <c r="E1757" s="36" t="s">
        <v>12018</v>
      </c>
      <c r="F1757" s="104">
        <v>5.7</v>
      </c>
      <c r="G1757" s="101" t="s">
        <v>704</v>
      </c>
      <c r="H1757" s="101" t="s">
        <v>3742</v>
      </c>
      <c r="I1757" s="101">
        <v>2010</v>
      </c>
      <c r="J1757" s="101"/>
      <c r="K1757" s="90">
        <v>1467875328</v>
      </c>
      <c r="L1757" s="90">
        <f>IF(K1757/1024 &gt;1,K1757/1024," ")</f>
        <v>1433472</v>
      </c>
      <c r="M1757" s="90">
        <f>IF(K1757/1048576 &gt;1,K1757/1048576," ")</f>
        <v>1399.875</v>
      </c>
      <c r="N1757" s="91">
        <f>IF(K1757&gt;999999999,K1757/1073741824," ")</f>
        <v>1.3670654296875</v>
      </c>
      <c r="O1757" s="194" t="s">
        <v>20754</v>
      </c>
      <c r="P1757" s="197" t="s">
        <v>20755</v>
      </c>
    </row>
    <row r="1758" spans="2:16" ht="20.100000000000001" customHeight="1" x14ac:dyDescent="0.3">
      <c r="B1758" s="101">
        <v>1748</v>
      </c>
      <c r="C1758" s="12" t="s">
        <v>35923</v>
      </c>
      <c r="D1758" s="157" t="s">
        <v>8195</v>
      </c>
      <c r="E1758" s="36" t="s">
        <v>12019</v>
      </c>
      <c r="F1758" s="131">
        <v>5</v>
      </c>
      <c r="G1758" s="13" t="s">
        <v>704</v>
      </c>
      <c r="H1758" s="13" t="s">
        <v>4081</v>
      </c>
      <c r="I1758" s="133">
        <v>2017</v>
      </c>
      <c r="J1758" s="74"/>
      <c r="K1758" s="73">
        <v>4997136384</v>
      </c>
      <c r="L1758" s="90">
        <f>IF(K1758/1024 &gt;1,K1758/1024," ")</f>
        <v>4880016</v>
      </c>
      <c r="M1758" s="90">
        <f>IF(K1758/1048576 &gt;1,K1758/1048576," ")</f>
        <v>4765.640625</v>
      </c>
      <c r="N1758" s="91">
        <f>IF(K1758&gt;999999999,K1758/1073741824," ")</f>
        <v>4.6539459228515625</v>
      </c>
      <c r="O1758" s="194" t="s">
        <v>20756</v>
      </c>
      <c r="P1758" s="197" t="s">
        <v>20757</v>
      </c>
    </row>
    <row r="1759" spans="2:16" ht="20.100000000000001" customHeight="1" x14ac:dyDescent="0.3">
      <c r="B1759" s="101">
        <v>1749</v>
      </c>
      <c r="C1759" s="102" t="s">
        <v>35924</v>
      </c>
      <c r="D1759" s="159" t="s">
        <v>2709</v>
      </c>
      <c r="E1759" s="254" t="s">
        <v>12021</v>
      </c>
      <c r="F1759" s="104">
        <v>6.2</v>
      </c>
      <c r="G1759" s="101"/>
      <c r="H1759" s="13" t="s">
        <v>5871</v>
      </c>
      <c r="I1759" s="101">
        <v>2009</v>
      </c>
      <c r="J1759" s="101"/>
      <c r="K1759" s="73">
        <v>3359354880</v>
      </c>
      <c r="L1759" s="90">
        <f>IF(K1759/1024 &gt;1,K1759/1024," ")</f>
        <v>3280620</v>
      </c>
      <c r="M1759" s="90">
        <f>IF(K1759/1048576 &gt;1,K1759/1048576," ")</f>
        <v>3203.73046875</v>
      </c>
      <c r="N1759" s="91">
        <f>IF(K1759&gt;999999999,K1759/1073741824," ")</f>
        <v>3.1286430358886719</v>
      </c>
      <c r="O1759" s="194" t="s">
        <v>20759</v>
      </c>
      <c r="P1759" s="197" t="s">
        <v>20760</v>
      </c>
    </row>
    <row r="1760" spans="2:16" ht="20.100000000000001" customHeight="1" x14ac:dyDescent="0.3">
      <c r="B1760" s="101">
        <v>1750</v>
      </c>
      <c r="C1760" s="112" t="s">
        <v>35925</v>
      </c>
      <c r="D1760" s="168" t="s">
        <v>7108</v>
      </c>
      <c r="E1760" s="36" t="s">
        <v>12022</v>
      </c>
      <c r="F1760" s="99">
        <v>6.3</v>
      </c>
      <c r="G1760" s="99" t="s">
        <v>704</v>
      </c>
      <c r="H1760" s="105" t="s">
        <v>5878</v>
      </c>
      <c r="I1760" s="101">
        <v>2014</v>
      </c>
      <c r="J1760" s="101"/>
      <c r="K1760" s="90">
        <v>4965370947</v>
      </c>
      <c r="L1760" s="90">
        <f>IF(K1760/1024 &gt;1,K1760/1024," ")</f>
        <v>4848995.0654296875</v>
      </c>
      <c r="M1760" s="90">
        <f>IF(K1760/1048576 &gt;1,K1760/1048576," ")</f>
        <v>4735.3467435836792</v>
      </c>
      <c r="N1760" s="91">
        <f>IF(K1760&gt;999999999,K1760/1073741824," ")</f>
        <v>4.6243620542809367</v>
      </c>
      <c r="O1760" s="194" t="s">
        <v>20761</v>
      </c>
      <c r="P1760" s="197" t="s">
        <v>20762</v>
      </c>
    </row>
    <row r="1761" spans="2:16" ht="20.100000000000001" customHeight="1" x14ac:dyDescent="0.3">
      <c r="B1761" s="101">
        <v>1751</v>
      </c>
      <c r="C1761" s="112" t="s">
        <v>35926</v>
      </c>
      <c r="D1761" s="168" t="s">
        <v>6835</v>
      </c>
      <c r="E1761" s="36" t="s">
        <v>12023</v>
      </c>
      <c r="F1761" s="99">
        <v>6.4</v>
      </c>
      <c r="G1761" s="99"/>
      <c r="H1761" s="105" t="s">
        <v>5878</v>
      </c>
      <c r="I1761" s="101">
        <v>2015</v>
      </c>
      <c r="J1761" s="101"/>
      <c r="K1761" s="90">
        <v>3216992839</v>
      </c>
      <c r="L1761" s="90">
        <f>IF(K1761/1024 &gt;1,K1761/1024," ")</f>
        <v>3141594.5693359375</v>
      </c>
      <c r="M1761" s="90">
        <f>IF(K1761/1048576 &gt;1,K1761/1048576," ")</f>
        <v>3067.9634466171265</v>
      </c>
      <c r="N1761" s="91">
        <f>IF(K1761&gt;999999999,K1761/1073741824," ")</f>
        <v>2.9960580533370376</v>
      </c>
      <c r="O1761" s="194" t="s">
        <v>20763</v>
      </c>
      <c r="P1761" s="197" t="s">
        <v>20764</v>
      </c>
    </row>
    <row r="1762" spans="2:16" ht="20.100000000000001" customHeight="1" x14ac:dyDescent="0.3">
      <c r="B1762" s="101">
        <v>1752</v>
      </c>
      <c r="C1762" s="107" t="s">
        <v>35927</v>
      </c>
      <c r="D1762" s="161" t="s">
        <v>6290</v>
      </c>
      <c r="E1762" s="36" t="s">
        <v>12024</v>
      </c>
      <c r="F1762" s="99">
        <v>5.4</v>
      </c>
      <c r="G1762" s="99" t="s">
        <v>704</v>
      </c>
      <c r="H1762" s="101" t="s">
        <v>5878</v>
      </c>
      <c r="I1762" s="101">
        <v>2015</v>
      </c>
      <c r="J1762" s="101"/>
      <c r="K1762" s="90">
        <v>3749655259</v>
      </c>
      <c r="L1762" s="90">
        <f>IF(K1762/1024 &gt;1,K1762/1024," ")</f>
        <v>3661772.7138671875</v>
      </c>
      <c r="M1762" s="90">
        <f>IF(K1762/1048576 &gt;1,K1762/1048576," ")</f>
        <v>3575.9499158859253</v>
      </c>
      <c r="N1762" s="91">
        <f>IF(K1762&gt;999999999,K1762/1073741824," ")</f>
        <v>3.4921385897323489</v>
      </c>
      <c r="O1762" s="194" t="s">
        <v>20765</v>
      </c>
      <c r="P1762" s="197" t="s">
        <v>20766</v>
      </c>
    </row>
    <row r="1763" spans="2:16" ht="20.100000000000001" customHeight="1" x14ac:dyDescent="0.3">
      <c r="B1763" s="101">
        <v>1753</v>
      </c>
      <c r="C1763" s="103" t="s">
        <v>35928</v>
      </c>
      <c r="D1763" s="161" t="s">
        <v>6305</v>
      </c>
      <c r="E1763" s="36" t="s">
        <v>12025</v>
      </c>
      <c r="F1763" s="99">
        <v>5.8</v>
      </c>
      <c r="G1763" s="99"/>
      <c r="H1763" s="101" t="s">
        <v>4081</v>
      </c>
      <c r="I1763" s="101">
        <v>2014</v>
      </c>
      <c r="J1763" s="115"/>
      <c r="K1763" s="90">
        <v>4967815761</v>
      </c>
      <c r="L1763" s="90">
        <f>IF(K1763/1024 &gt;1,K1763/1024," ")</f>
        <v>4851382.5791015625</v>
      </c>
      <c r="M1763" s="90">
        <f>IF(K1763/1048576 &gt;1,K1763/1048576," ")</f>
        <v>4737.6782999038696</v>
      </c>
      <c r="N1763" s="91">
        <f>IF(K1763&gt;999999999,K1763/1073741824," ")</f>
        <v>4.6266389647498727</v>
      </c>
      <c r="O1763" s="194" t="s">
        <v>20767</v>
      </c>
      <c r="P1763" s="197" t="s">
        <v>20768</v>
      </c>
    </row>
    <row r="1764" spans="2:16" ht="20.100000000000001" customHeight="1" x14ac:dyDescent="0.3">
      <c r="B1764" s="101">
        <v>1754</v>
      </c>
      <c r="C1764" s="109" t="s">
        <v>35929</v>
      </c>
      <c r="D1764" s="160" t="s">
        <v>406</v>
      </c>
      <c r="E1764" s="36" t="s">
        <v>12026</v>
      </c>
      <c r="F1764" s="104">
        <v>7.4</v>
      </c>
      <c r="G1764" s="94" t="s">
        <v>704</v>
      </c>
      <c r="H1764" s="94" t="s">
        <v>3769</v>
      </c>
      <c r="I1764" s="101">
        <v>2006</v>
      </c>
      <c r="J1764" s="101"/>
      <c r="K1764" s="90">
        <v>2397731431</v>
      </c>
      <c r="L1764" s="90">
        <f>IF(K1764/1024 &gt;1,K1764/1024," ")</f>
        <v>2341534.6005859375</v>
      </c>
      <c r="M1764" s="90">
        <f>IF(K1764/1048576 &gt;1,K1764/1048576," ")</f>
        <v>2286.6548833847046</v>
      </c>
      <c r="N1764" s="91">
        <f>IF(K1764&gt;999999999,K1764/1073741824," ")</f>
        <v>2.2330614095553756</v>
      </c>
      <c r="O1764" s="194" t="s">
        <v>20769</v>
      </c>
      <c r="P1764" s="197" t="s">
        <v>20770</v>
      </c>
    </row>
    <row r="1765" spans="2:16" ht="20.100000000000001" customHeight="1" x14ac:dyDescent="0.3">
      <c r="B1765" s="101">
        <v>1755</v>
      </c>
      <c r="C1765" s="84" t="s">
        <v>35930</v>
      </c>
      <c r="D1765" s="157" t="s">
        <v>7646</v>
      </c>
      <c r="E1765" s="36" t="s">
        <v>12027</v>
      </c>
      <c r="F1765" s="81">
        <v>7</v>
      </c>
      <c r="G1765" s="81" t="s">
        <v>704</v>
      </c>
      <c r="H1765" s="82" t="s">
        <v>5878</v>
      </c>
      <c r="I1765" s="79">
        <v>2016</v>
      </c>
      <c r="J1765" s="79"/>
      <c r="K1765" s="73">
        <v>5292880215</v>
      </c>
      <c r="L1765" s="90">
        <f>IF(K1765/1024 &gt;1,K1765/1024," ")</f>
        <v>5168828.3349609375</v>
      </c>
      <c r="M1765" s="90">
        <f>IF(K1765/1048576 &gt;1,K1765/1048576," ")</f>
        <v>5047.6839208602905</v>
      </c>
      <c r="N1765" s="91">
        <f>IF(K1765&gt;999999999,K1765/1073741824," ")</f>
        <v>4.9293788289651275</v>
      </c>
      <c r="O1765" s="194" t="s">
        <v>19227</v>
      </c>
      <c r="P1765" s="197" t="s">
        <v>20771</v>
      </c>
    </row>
    <row r="1766" spans="2:16" ht="20.100000000000001" customHeight="1" x14ac:dyDescent="0.3">
      <c r="B1766" s="101">
        <v>1756</v>
      </c>
      <c r="C1766" s="12" t="s">
        <v>35931</v>
      </c>
      <c r="D1766" s="266" t="s">
        <v>33700</v>
      </c>
      <c r="E1766" s="36" t="s">
        <v>33701</v>
      </c>
      <c r="F1766" s="131">
        <v>6.1</v>
      </c>
      <c r="G1766" s="13"/>
      <c r="H1766" s="13" t="s">
        <v>3744</v>
      </c>
      <c r="I1766" s="133">
        <v>2020</v>
      </c>
      <c r="J1766" s="74"/>
      <c r="K1766" s="73">
        <v>5886423040</v>
      </c>
      <c r="L1766" s="90">
        <f>IF(K1766/1024 &gt;1,K1766/1024," ")</f>
        <v>5748460</v>
      </c>
      <c r="M1766" s="90">
        <f>IF(K1766/1048576 &gt;1,K1766/1048576," ")</f>
        <v>5613.73046875</v>
      </c>
      <c r="N1766" s="91">
        <f>IF(K1766&gt;999999999,K1766/1073741824," ")</f>
        <v>5.4821586608886719</v>
      </c>
      <c r="O1766" s="223" t="s">
        <v>17707</v>
      </c>
      <c r="P1766" s="198" t="s">
        <v>33702</v>
      </c>
    </row>
    <row r="1767" spans="2:16" ht="20.100000000000001" customHeight="1" x14ac:dyDescent="0.3">
      <c r="B1767" s="101">
        <v>1757</v>
      </c>
      <c r="C1767" s="12" t="s">
        <v>35772</v>
      </c>
      <c r="D1767" s="160" t="s">
        <v>407</v>
      </c>
      <c r="E1767" s="36" t="s">
        <v>12028</v>
      </c>
      <c r="F1767" s="104">
        <v>4.7</v>
      </c>
      <c r="G1767" s="94"/>
      <c r="H1767" s="94" t="s">
        <v>3738</v>
      </c>
      <c r="I1767" s="101">
        <v>2007</v>
      </c>
      <c r="J1767" s="101"/>
      <c r="K1767" s="108">
        <v>1930006528</v>
      </c>
      <c r="L1767" s="90">
        <f>IF(K1767/1024 &gt;1,K1767/1024," ")</f>
        <v>1884772</v>
      </c>
      <c r="M1767" s="90">
        <f>IF(K1767/1048576 &gt;1,K1767/1048576," ")</f>
        <v>1840.59765625</v>
      </c>
      <c r="N1767" s="91">
        <f>IF(K1767&gt;999999999,K1767/1073741824," ")</f>
        <v>1.7974586486816406</v>
      </c>
      <c r="O1767" s="194" t="s">
        <v>17673</v>
      </c>
      <c r="P1767" s="197" t="s">
        <v>20772</v>
      </c>
    </row>
    <row r="1768" spans="2:16" ht="20.100000000000001" customHeight="1" x14ac:dyDescent="0.3">
      <c r="B1768" s="101">
        <v>1758</v>
      </c>
      <c r="C1768" s="20" t="s">
        <v>35932</v>
      </c>
      <c r="D1768" s="157" t="s">
        <v>8767</v>
      </c>
      <c r="E1768" s="36" t="s">
        <v>12029</v>
      </c>
      <c r="F1768" s="81">
        <v>6.2</v>
      </c>
      <c r="G1768" s="13" t="s">
        <v>704</v>
      </c>
      <c r="H1768" s="13" t="s">
        <v>3756</v>
      </c>
      <c r="I1768" s="79">
        <v>2019</v>
      </c>
      <c r="J1768" s="79"/>
      <c r="K1768" s="73">
        <v>5670883328</v>
      </c>
      <c r="L1768" s="90">
        <f>IF(K1768/1024 &gt;1,K1768/1024," ")</f>
        <v>5537972</v>
      </c>
      <c r="M1768" s="90">
        <f>IF(K1768/1048576 &gt;1,K1768/1048576," ")</f>
        <v>5408.17578125</v>
      </c>
      <c r="N1768" s="91">
        <f>IF(K1768&gt;999999999,K1768/1073741824," ")</f>
        <v>5.2814216613769531</v>
      </c>
      <c r="O1768" s="194" t="s">
        <v>20773</v>
      </c>
      <c r="P1768" s="197" t="s">
        <v>20774</v>
      </c>
    </row>
    <row r="1769" spans="2:16" ht="20.100000000000001" customHeight="1" x14ac:dyDescent="0.3">
      <c r="B1769" s="101">
        <v>1759</v>
      </c>
      <c r="C1769" s="124" t="s">
        <v>35933</v>
      </c>
      <c r="D1769" s="159" t="s">
        <v>2857</v>
      </c>
      <c r="E1769" s="36" t="s">
        <v>12030</v>
      </c>
      <c r="F1769" s="104">
        <v>6.6</v>
      </c>
      <c r="G1769" s="101" t="s">
        <v>704</v>
      </c>
      <c r="H1769" s="101" t="s">
        <v>3745</v>
      </c>
      <c r="I1769" s="94">
        <v>1977</v>
      </c>
      <c r="J1769" s="94"/>
      <c r="K1769" s="108">
        <v>3019662961</v>
      </c>
      <c r="L1769" s="90">
        <f>IF(K1769/1024 &gt;1,K1769/1024," ")</f>
        <v>2948889.6103515625</v>
      </c>
      <c r="M1769" s="90">
        <f>IF(K1769/1048576 &gt;1,K1769/1048576," ")</f>
        <v>2879.7750101089478</v>
      </c>
      <c r="N1769" s="91">
        <f>IF(K1769&gt;999999999,K1769/1073741824," ")</f>
        <v>2.8122802833095193</v>
      </c>
      <c r="O1769" s="194" t="s">
        <v>20775</v>
      </c>
      <c r="P1769" s="197" t="s">
        <v>20776</v>
      </c>
    </row>
    <row r="1770" spans="2:16" ht="20.100000000000001" customHeight="1" x14ac:dyDescent="0.3">
      <c r="B1770" s="101">
        <v>1760</v>
      </c>
      <c r="C1770" s="20" t="s">
        <v>35934</v>
      </c>
      <c r="D1770" s="157" t="s">
        <v>7924</v>
      </c>
      <c r="E1770" s="36" t="s">
        <v>12031</v>
      </c>
      <c r="F1770" s="81">
        <v>6.6</v>
      </c>
      <c r="G1770" s="13" t="s">
        <v>704</v>
      </c>
      <c r="H1770" s="13" t="s">
        <v>4081</v>
      </c>
      <c r="I1770" s="79">
        <v>2017</v>
      </c>
      <c r="J1770" s="79"/>
      <c r="K1770" s="73">
        <v>5104624135</v>
      </c>
      <c r="L1770" s="90">
        <f>IF(K1770/1024 &gt;1,K1770/1024," ")</f>
        <v>4984984.5068359375</v>
      </c>
      <c r="M1770" s="90">
        <f>IF(K1770/1048576 &gt;1,K1770/1048576," ")</f>
        <v>4868.1489324569702</v>
      </c>
      <c r="N1770" s="91">
        <f>IF(K1770&gt;999999999,K1770/1073741824," ")</f>
        <v>4.75405169185251</v>
      </c>
      <c r="O1770" s="194" t="s">
        <v>20777</v>
      </c>
      <c r="P1770" s="197" t="s">
        <v>20778</v>
      </c>
    </row>
    <row r="1771" spans="2:16" ht="20.100000000000001" customHeight="1" x14ac:dyDescent="0.3">
      <c r="B1771" s="101">
        <v>1761</v>
      </c>
      <c r="C1771" s="109" t="s">
        <v>35935</v>
      </c>
      <c r="D1771" s="160" t="s">
        <v>2042</v>
      </c>
      <c r="E1771" s="36" t="s">
        <v>12032</v>
      </c>
      <c r="F1771" s="104">
        <v>5.7</v>
      </c>
      <c r="G1771" s="94" t="s">
        <v>704</v>
      </c>
      <c r="H1771" s="94" t="s">
        <v>3769</v>
      </c>
      <c r="I1771" s="94">
        <v>2011</v>
      </c>
      <c r="J1771" s="94"/>
      <c r="K1771" s="90">
        <v>2006642563</v>
      </c>
      <c r="L1771" s="90">
        <f>IF(K1771/1024 &gt;1,K1771/1024," ")</f>
        <v>1959611.8779296875</v>
      </c>
      <c r="M1771" s="90">
        <f>IF(K1771/1048576 &gt;1,K1771/1048576," ")</f>
        <v>1913.6834745407104</v>
      </c>
      <c r="N1771" s="91">
        <f>IF(K1771&gt;999999999,K1771/1073741824," ")</f>
        <v>1.8688315181061625</v>
      </c>
      <c r="O1771" s="194" t="s">
        <v>20779</v>
      </c>
      <c r="P1771" s="197" t="s">
        <v>20780</v>
      </c>
    </row>
    <row r="1772" spans="2:16" ht="20.100000000000001" customHeight="1" x14ac:dyDescent="0.3">
      <c r="B1772" s="101">
        <v>1762</v>
      </c>
      <c r="C1772" s="20" t="s">
        <v>41829</v>
      </c>
      <c r="D1772" s="157" t="s">
        <v>8405</v>
      </c>
      <c r="E1772" s="36" t="s">
        <v>16708</v>
      </c>
      <c r="F1772" s="81">
        <v>5.4</v>
      </c>
      <c r="G1772" s="13" t="s">
        <v>704</v>
      </c>
      <c r="H1772" s="13" t="s">
        <v>5871</v>
      </c>
      <c r="I1772" s="79">
        <v>2018</v>
      </c>
      <c r="J1772" s="79"/>
      <c r="K1772" s="73">
        <v>5167058944</v>
      </c>
      <c r="L1772" s="90">
        <f>IF(K1772/1024 &gt;1,K1772/1024," ")</f>
        <v>5045956</v>
      </c>
      <c r="M1772" s="90">
        <f>IF(K1772/1048576 &gt;1,K1772/1048576," ")</f>
        <v>4927.69140625</v>
      </c>
      <c r="N1772" s="91">
        <f>IF(K1772&gt;999999999,K1772/1073741824," ")</f>
        <v>4.8121986389160156</v>
      </c>
      <c r="O1772" s="194" t="s">
        <v>28645</v>
      </c>
      <c r="P1772" s="197" t="s">
        <v>28646</v>
      </c>
    </row>
    <row r="1773" spans="2:16" ht="20.100000000000001" customHeight="1" x14ac:dyDescent="0.3">
      <c r="B1773" s="101">
        <v>1763</v>
      </c>
      <c r="C1773" s="102" t="s">
        <v>35937</v>
      </c>
      <c r="D1773" s="159" t="s">
        <v>2043</v>
      </c>
      <c r="E1773" s="36" t="s">
        <v>12034</v>
      </c>
      <c r="F1773" s="104">
        <v>8</v>
      </c>
      <c r="G1773" s="94" t="s">
        <v>704</v>
      </c>
      <c r="H1773" s="94" t="s">
        <v>3739</v>
      </c>
      <c r="I1773" s="94">
        <v>1978</v>
      </c>
      <c r="J1773" s="120"/>
      <c r="K1773" s="108">
        <v>5639111862</v>
      </c>
      <c r="L1773" s="90">
        <f>IF(K1773/1024 &gt;1,K1773/1024," ")</f>
        <v>5506945.177734375</v>
      </c>
      <c r="M1773" s="90">
        <f>IF(K1773/1048576 &gt;1,K1773/1048576," ")</f>
        <v>5377.8761501312256</v>
      </c>
      <c r="N1773" s="91">
        <f>IF(K1773&gt;999999999,K1773/1073741824," ")</f>
        <v>5.251832177862525</v>
      </c>
      <c r="O1773" s="194" t="s">
        <v>20783</v>
      </c>
      <c r="P1773" s="197" t="s">
        <v>20784</v>
      </c>
    </row>
    <row r="1774" spans="2:16" ht="20.100000000000001" customHeight="1" x14ac:dyDescent="0.3">
      <c r="B1774" s="101">
        <v>1764</v>
      </c>
      <c r="C1774" s="109" t="s">
        <v>35936</v>
      </c>
      <c r="D1774" s="160" t="s">
        <v>1422</v>
      </c>
      <c r="E1774" s="36" t="s">
        <v>12033</v>
      </c>
      <c r="F1774" s="104">
        <v>4.4000000000000004</v>
      </c>
      <c r="G1774" s="101" t="s">
        <v>704</v>
      </c>
      <c r="H1774" s="101" t="s">
        <v>4894</v>
      </c>
      <c r="I1774" s="94">
        <v>2003</v>
      </c>
      <c r="J1774" s="94"/>
      <c r="K1774" s="90">
        <v>7902179990</v>
      </c>
      <c r="L1774" s="90">
        <f>IF(K1774/1024 &gt;1,K1774/1024," ")</f>
        <v>7716972.646484375</v>
      </c>
      <c r="M1774" s="90">
        <f>IF(K1774/1048576 &gt;1,K1774/1048576," ")</f>
        <v>7536.1061000823975</v>
      </c>
      <c r="N1774" s="91">
        <f>IF(K1774&gt;999999999,K1774/1073741824," ")</f>
        <v>7.3594786133617163</v>
      </c>
      <c r="O1774" s="194" t="s">
        <v>20781</v>
      </c>
      <c r="P1774" s="197" t="s">
        <v>20782</v>
      </c>
    </row>
    <row r="1775" spans="2:16" ht="20.100000000000001" customHeight="1" x14ac:dyDescent="0.3">
      <c r="B1775" s="101">
        <v>1765</v>
      </c>
      <c r="C1775" s="102" t="s">
        <v>35944</v>
      </c>
      <c r="D1775" s="159" t="s">
        <v>745</v>
      </c>
      <c r="E1775" s="36" t="s">
        <v>12042</v>
      </c>
      <c r="F1775" s="104">
        <v>8.5</v>
      </c>
      <c r="G1775" s="94"/>
      <c r="H1775" s="101" t="s">
        <v>5881</v>
      </c>
      <c r="I1775" s="94">
        <v>1921</v>
      </c>
      <c r="J1775" s="94"/>
      <c r="K1775" s="90">
        <v>2911734382</v>
      </c>
      <c r="L1775" s="90">
        <f>IF(K1775/1024 &gt;1,K1775/1024," ")</f>
        <v>2843490.607421875</v>
      </c>
      <c r="M1775" s="90">
        <f>IF(K1775/1048576 &gt;1,K1775/1048576," ")</f>
        <v>2776.8462963104248</v>
      </c>
      <c r="N1775" s="91">
        <f>IF(K1775&gt;999999999,K1775/1073741824," ")</f>
        <v>2.7117639612406492</v>
      </c>
      <c r="O1775" s="194" t="s">
        <v>20796</v>
      </c>
      <c r="P1775" s="197" t="s">
        <v>31089</v>
      </c>
    </row>
    <row r="1776" spans="2:16" ht="20.100000000000001" customHeight="1" x14ac:dyDescent="0.3">
      <c r="B1776" s="101">
        <v>1766</v>
      </c>
      <c r="C1776" s="112" t="s">
        <v>35939</v>
      </c>
      <c r="D1776" s="168" t="s">
        <v>6836</v>
      </c>
      <c r="E1776" s="36" t="s">
        <v>12037</v>
      </c>
      <c r="F1776" s="99">
        <v>4.4000000000000004</v>
      </c>
      <c r="G1776" s="99" t="s">
        <v>704</v>
      </c>
      <c r="H1776" s="105" t="s">
        <v>5892</v>
      </c>
      <c r="I1776" s="101">
        <v>2012</v>
      </c>
      <c r="J1776" s="101"/>
      <c r="K1776" s="90">
        <v>3987177563</v>
      </c>
      <c r="L1776" s="90">
        <f>IF(K1776/1024 &gt;1,K1776/1024," ")</f>
        <v>3893728.0888671875</v>
      </c>
      <c r="M1776" s="90">
        <f>IF(K1776/1048576 &gt;1,K1776/1048576," ")</f>
        <v>3802.4688367843628</v>
      </c>
      <c r="N1776" s="91">
        <f>IF(K1776&gt;999999999,K1776/1073741824," ")</f>
        <v>3.7133484734222293</v>
      </c>
      <c r="O1776" s="194" t="s">
        <v>20325</v>
      </c>
      <c r="P1776" s="197" t="s">
        <v>31088</v>
      </c>
    </row>
    <row r="1777" spans="2:16" ht="20.100000000000001" customHeight="1" x14ac:dyDescent="0.3">
      <c r="B1777" s="101">
        <v>1767</v>
      </c>
      <c r="C1777" s="109" t="s">
        <v>35940</v>
      </c>
      <c r="D1777" s="159" t="s">
        <v>4128</v>
      </c>
      <c r="E1777" s="36" t="s">
        <v>12038</v>
      </c>
      <c r="F1777" s="104">
        <v>5.4</v>
      </c>
      <c r="G1777" s="101" t="s">
        <v>704</v>
      </c>
      <c r="H1777" s="101" t="s">
        <v>3776</v>
      </c>
      <c r="I1777" s="101">
        <v>1986</v>
      </c>
      <c r="J1777" s="101"/>
      <c r="K1777" s="109">
        <v>3806978626</v>
      </c>
      <c r="L1777" s="90">
        <f>IF(K1777/1024 &gt;1,K1777/1024," ")</f>
        <v>3717752.564453125</v>
      </c>
      <c r="M1777" s="90">
        <f>IF(K1777/1048576 &gt;1,K1777/1048576," ")</f>
        <v>3630.6177387237549</v>
      </c>
      <c r="N1777" s="91">
        <f>IF(K1777&gt;999999999,K1777/1073741824," ")</f>
        <v>3.5455251354724169</v>
      </c>
      <c r="O1777" s="194" t="s">
        <v>20789</v>
      </c>
      <c r="P1777" s="197" t="s">
        <v>20790</v>
      </c>
    </row>
    <row r="1778" spans="2:16" ht="20.100000000000001" customHeight="1" x14ac:dyDescent="0.3">
      <c r="B1778" s="101">
        <v>1768</v>
      </c>
      <c r="C1778" s="102" t="s">
        <v>35941</v>
      </c>
      <c r="D1778" s="159" t="s">
        <v>183</v>
      </c>
      <c r="E1778" s="36" t="s">
        <v>12039</v>
      </c>
      <c r="F1778" s="104">
        <v>4.5999999999999996</v>
      </c>
      <c r="G1778" s="13" t="s">
        <v>704</v>
      </c>
      <c r="H1778" s="13" t="s">
        <v>5981</v>
      </c>
      <c r="I1778" s="94">
        <v>2004</v>
      </c>
      <c r="J1778" s="94"/>
      <c r="K1778" s="45">
        <v>6338899968</v>
      </c>
      <c r="L1778" s="90">
        <f>IF(K1778/1024 &gt;1,K1778/1024," ")</f>
        <v>6190332</v>
      </c>
      <c r="M1778" s="90">
        <f>IF(K1778/1048576 &gt;1,K1778/1048576," ")</f>
        <v>6045.24609375</v>
      </c>
      <c r="N1778" s="91">
        <f>IF(K1778&gt;999999999,K1778/1073741824," ")</f>
        <v>5.9035606384277344</v>
      </c>
      <c r="O1778" s="194" t="s">
        <v>17687</v>
      </c>
      <c r="P1778" s="197" t="s">
        <v>20791</v>
      </c>
    </row>
    <row r="1779" spans="2:16" ht="20.100000000000001" customHeight="1" x14ac:dyDescent="0.3">
      <c r="B1779" s="101">
        <v>1769</v>
      </c>
      <c r="C1779" s="102" t="s">
        <v>35942</v>
      </c>
      <c r="D1779" s="159" t="s">
        <v>5129</v>
      </c>
      <c r="E1779" s="36" t="s">
        <v>12040</v>
      </c>
      <c r="F1779" s="104">
        <v>5.7</v>
      </c>
      <c r="G1779" s="101" t="s">
        <v>704</v>
      </c>
      <c r="H1779" s="101" t="s">
        <v>3744</v>
      </c>
      <c r="I1779" s="101">
        <v>2014</v>
      </c>
      <c r="J1779" s="101"/>
      <c r="K1779" s="90">
        <v>4627689595</v>
      </c>
      <c r="L1779" s="90">
        <f>IF(K1779/1024 &gt;1,K1779/1024," ")</f>
        <v>4519228.1201171875</v>
      </c>
      <c r="M1779" s="90">
        <f>IF(K1779/1048576 &gt;1,K1779/1048576," ")</f>
        <v>4413.3087110519409</v>
      </c>
      <c r="N1779" s="91">
        <f>IF(K1779&gt;999999999,K1779/1073741824," ")</f>
        <v>4.3098717881366611</v>
      </c>
      <c r="O1779" s="194" t="s">
        <v>20792</v>
      </c>
      <c r="P1779" s="197" t="s">
        <v>20793</v>
      </c>
    </row>
    <row r="1780" spans="2:16" ht="20.100000000000001" customHeight="1" x14ac:dyDescent="0.3">
      <c r="B1780" s="101">
        <v>1770</v>
      </c>
      <c r="C1780" s="102" t="s">
        <v>35943</v>
      </c>
      <c r="D1780" s="159" t="s">
        <v>3356</v>
      </c>
      <c r="E1780" s="36" t="s">
        <v>12041</v>
      </c>
      <c r="F1780" s="104">
        <v>5.2</v>
      </c>
      <c r="G1780" s="101" t="s">
        <v>704</v>
      </c>
      <c r="H1780" s="101" t="s">
        <v>3744</v>
      </c>
      <c r="I1780" s="101">
        <v>2012</v>
      </c>
      <c r="J1780" s="101"/>
      <c r="K1780" s="90">
        <v>4776105672</v>
      </c>
      <c r="L1780" s="90">
        <f>IF(K1780/1024 &gt;1,K1780/1024," ")</f>
        <v>4664165.6953125</v>
      </c>
      <c r="M1780" s="90">
        <f>IF(K1780/1048576 &gt;1,K1780/1048576," ")</f>
        <v>4554.8493118286133</v>
      </c>
      <c r="N1780" s="91">
        <f>IF(K1780&gt;999999999,K1780/1073741824," ")</f>
        <v>4.4480950310826302</v>
      </c>
      <c r="O1780" s="194" t="s">
        <v>20794</v>
      </c>
      <c r="P1780" s="197" t="s">
        <v>20795</v>
      </c>
    </row>
    <row r="1781" spans="2:16" ht="20.100000000000001" customHeight="1" x14ac:dyDescent="0.3">
      <c r="B1781" s="101">
        <v>1771</v>
      </c>
      <c r="C1781" s="109" t="s">
        <v>35946</v>
      </c>
      <c r="D1781" s="159" t="s">
        <v>677</v>
      </c>
      <c r="E1781" s="36" t="s">
        <v>12044</v>
      </c>
      <c r="F1781" s="104">
        <v>6.7</v>
      </c>
      <c r="G1781" s="94" t="s">
        <v>704</v>
      </c>
      <c r="H1781" s="94" t="s">
        <v>3739</v>
      </c>
      <c r="I1781" s="94">
        <v>1961</v>
      </c>
      <c r="J1781" s="94"/>
      <c r="K1781" s="90">
        <v>5341213438</v>
      </c>
      <c r="L1781" s="90">
        <f>IF(K1781/1024 &gt;1,K1781/1024," ")</f>
        <v>5216028.748046875</v>
      </c>
      <c r="M1781" s="90">
        <f>IF(K1781/1048576 &gt;1,K1781/1048576," ")</f>
        <v>5093.7780742645264</v>
      </c>
      <c r="N1781" s="91">
        <f>IF(K1781&gt;999999999,K1781/1073741824," ")</f>
        <v>4.9743926506489515</v>
      </c>
      <c r="O1781" s="194" t="s">
        <v>20799</v>
      </c>
      <c r="P1781" s="197" t="s">
        <v>20800</v>
      </c>
    </row>
    <row r="1782" spans="2:16" ht="20.100000000000001" customHeight="1" x14ac:dyDescent="0.3">
      <c r="B1782" s="101">
        <v>1772</v>
      </c>
      <c r="C1782" s="102" t="s">
        <v>35947</v>
      </c>
      <c r="D1782" s="159" t="s">
        <v>4781</v>
      </c>
      <c r="E1782" s="36" t="s">
        <v>12045</v>
      </c>
      <c r="F1782" s="104">
        <v>4.4000000000000004</v>
      </c>
      <c r="G1782" s="101" t="s">
        <v>704</v>
      </c>
      <c r="H1782" s="101" t="s">
        <v>3744</v>
      </c>
      <c r="I1782" s="101">
        <v>2014</v>
      </c>
      <c r="J1782" s="101"/>
      <c r="K1782" s="90">
        <v>3979650235</v>
      </c>
      <c r="L1782" s="90">
        <f>IF(K1782/1024 &gt;1,K1782/1024," ")</f>
        <v>3886377.1826171875</v>
      </c>
      <c r="M1782" s="90">
        <f>IF(K1782/1048576 &gt;1,K1782/1048576," ")</f>
        <v>3795.2902173995972</v>
      </c>
      <c r="N1782" s="91">
        <f>IF(K1782&gt;999999999,K1782/1073741824," ")</f>
        <v>3.7063381029292941</v>
      </c>
      <c r="O1782" s="194" t="s">
        <v>20801</v>
      </c>
      <c r="P1782" s="197" t="s">
        <v>20802</v>
      </c>
    </row>
    <row r="1783" spans="2:16" ht="20.100000000000001" customHeight="1" x14ac:dyDescent="0.3">
      <c r="B1783" s="101">
        <v>1773</v>
      </c>
      <c r="C1783" s="7" t="s">
        <v>34061</v>
      </c>
      <c r="D1783" s="177" t="s">
        <v>33421</v>
      </c>
      <c r="E1783" s="36" t="s">
        <v>33422</v>
      </c>
      <c r="F1783" s="49">
        <v>5.0999999999999996</v>
      </c>
      <c r="G1783" s="13" t="s">
        <v>704</v>
      </c>
      <c r="H1783" s="13" t="s">
        <v>33423</v>
      </c>
      <c r="I1783" s="9">
        <v>2022</v>
      </c>
      <c r="J1783" s="9"/>
      <c r="K1783" s="45">
        <v>4744278016</v>
      </c>
      <c r="L1783" s="90">
        <f>IF(K1783/1024 &gt;1,K1783/1024," ")</f>
        <v>4633084</v>
      </c>
      <c r="M1783" s="90">
        <f>IF(K1783/1048576 &gt;1,K1783/1048576," ")</f>
        <v>4524.49609375</v>
      </c>
      <c r="N1783" s="91">
        <f>IF(K1783&gt;999999999,K1783/1073741824," ")</f>
        <v>4.4184532165527344</v>
      </c>
      <c r="O1783" s="223" t="s">
        <v>17810</v>
      </c>
      <c r="P1783" s="198" t="s">
        <v>33424</v>
      </c>
    </row>
    <row r="1784" spans="2:16" ht="20.100000000000001" customHeight="1" x14ac:dyDescent="0.3">
      <c r="B1784" s="101">
        <v>1774</v>
      </c>
      <c r="C1784" s="12" t="s">
        <v>35773</v>
      </c>
      <c r="D1784" s="160" t="s">
        <v>1159</v>
      </c>
      <c r="E1784" s="36" t="s">
        <v>12046</v>
      </c>
      <c r="F1784" s="104">
        <v>4.9000000000000004</v>
      </c>
      <c r="G1784" s="94"/>
      <c r="H1784" s="94" t="s">
        <v>3794</v>
      </c>
      <c r="I1784" s="101">
        <v>2001</v>
      </c>
      <c r="J1784" s="101"/>
      <c r="K1784" s="90">
        <v>1171814400</v>
      </c>
      <c r="L1784" s="90">
        <f>IF(K1784/1024 &gt;1,K1784/1024," ")</f>
        <v>1144350</v>
      </c>
      <c r="M1784" s="90">
        <f>IF(K1784/1048576 &gt;1,K1784/1048576," ")</f>
        <v>1117.529296875</v>
      </c>
      <c r="N1784" s="91">
        <f>IF(K1784&gt;999999999,K1784/1073741824," ")</f>
        <v>1.0913372039794922</v>
      </c>
      <c r="O1784" s="194" t="s">
        <v>19593</v>
      </c>
      <c r="P1784" s="197" t="s">
        <v>20803</v>
      </c>
    </row>
    <row r="1785" spans="2:16" ht="20.100000000000001" customHeight="1" x14ac:dyDescent="0.3">
      <c r="B1785" s="101">
        <v>1775</v>
      </c>
      <c r="C1785" s="102" t="s">
        <v>35948</v>
      </c>
      <c r="D1785" s="159" t="s">
        <v>5130</v>
      </c>
      <c r="E1785" s="36" t="s">
        <v>12047</v>
      </c>
      <c r="F1785" s="104">
        <v>6.4</v>
      </c>
      <c r="G1785" s="101" t="s">
        <v>704</v>
      </c>
      <c r="H1785" s="101" t="s">
        <v>3745</v>
      </c>
      <c r="I1785" s="101">
        <v>1990</v>
      </c>
      <c r="J1785" s="101"/>
      <c r="K1785" s="90">
        <v>4613708096</v>
      </c>
      <c r="L1785" s="90">
        <f>IF(K1785/1024 &gt;1,K1785/1024," ")</f>
        <v>4505574.3125</v>
      </c>
      <c r="M1785" s="90">
        <f>IF(K1785/1048576 &gt;1,K1785/1048576," ")</f>
        <v>4399.9749145507813</v>
      </c>
      <c r="N1785" s="91">
        <f>IF(K1785&gt;999999999,K1785/1073741824," ")</f>
        <v>4.2968505024909973</v>
      </c>
      <c r="O1785" s="194" t="s">
        <v>20804</v>
      </c>
      <c r="P1785" s="197" t="s">
        <v>20805</v>
      </c>
    </row>
    <row r="1786" spans="2:16" ht="20.100000000000001" customHeight="1" x14ac:dyDescent="0.3">
      <c r="B1786" s="101">
        <v>1776</v>
      </c>
      <c r="C1786" s="109" t="s">
        <v>35949</v>
      </c>
      <c r="D1786" s="164" t="s">
        <v>3402</v>
      </c>
      <c r="E1786" s="36" t="s">
        <v>12048</v>
      </c>
      <c r="F1786" s="104">
        <v>6.1</v>
      </c>
      <c r="G1786" s="101" t="s">
        <v>704</v>
      </c>
      <c r="H1786" s="101" t="s">
        <v>3747</v>
      </c>
      <c r="I1786" s="101">
        <v>1978</v>
      </c>
      <c r="J1786" s="101"/>
      <c r="K1786" s="90">
        <v>2135548688</v>
      </c>
      <c r="L1786" s="90">
        <f>IF(K1786/1024 &gt;1,K1786/1024," ")</f>
        <v>2085496.765625</v>
      </c>
      <c r="M1786" s="90">
        <f>IF(K1786/1048576 &gt;1,K1786/1048576," ")</f>
        <v>2036.6179351806641</v>
      </c>
      <c r="N1786" s="91">
        <f>IF(K1786&gt;999999999,K1786/1073741824," ")</f>
        <v>1.9888847023248672</v>
      </c>
      <c r="O1786" s="194" t="s">
        <v>20806</v>
      </c>
      <c r="P1786" s="197" t="s">
        <v>20807</v>
      </c>
    </row>
    <row r="1787" spans="2:16" ht="20.100000000000001" customHeight="1" x14ac:dyDescent="0.3">
      <c r="B1787" s="101">
        <v>1777</v>
      </c>
      <c r="C1787" s="102" t="s">
        <v>35950</v>
      </c>
      <c r="D1787" s="159" t="s">
        <v>1238</v>
      </c>
      <c r="E1787" s="36" t="s">
        <v>12049</v>
      </c>
      <c r="F1787" s="104">
        <v>5.6</v>
      </c>
      <c r="G1787" s="94" t="s">
        <v>704</v>
      </c>
      <c r="H1787" s="101" t="s">
        <v>3756</v>
      </c>
      <c r="I1787" s="101">
        <v>1989</v>
      </c>
      <c r="J1787" s="101"/>
      <c r="K1787" s="90">
        <v>1995524906</v>
      </c>
      <c r="L1787" s="90">
        <f>IF(K1787/1024 &gt;1,K1787/1024," ")</f>
        <v>1948754.791015625</v>
      </c>
      <c r="M1787" s="90">
        <f>IF(K1787/1048576 &gt;1,K1787/1048576," ")</f>
        <v>1903.0808506011963</v>
      </c>
      <c r="N1787" s="91">
        <f>IF(K1787&gt;999999999,K1787/1073741824," ")</f>
        <v>1.8584773931652308</v>
      </c>
      <c r="O1787" s="194" t="s">
        <v>17766</v>
      </c>
      <c r="P1787" s="197" t="s">
        <v>20808</v>
      </c>
    </row>
    <row r="1788" spans="2:16" ht="20.100000000000001" customHeight="1" x14ac:dyDescent="0.3">
      <c r="B1788" s="101">
        <v>1778</v>
      </c>
      <c r="C1788" s="107" t="s">
        <v>35951</v>
      </c>
      <c r="D1788" s="159" t="s">
        <v>3713</v>
      </c>
      <c r="E1788" s="36" t="s">
        <v>12050</v>
      </c>
      <c r="F1788" s="104">
        <v>7.4</v>
      </c>
      <c r="G1788" s="101"/>
      <c r="H1788" s="101" t="s">
        <v>3967</v>
      </c>
      <c r="I1788" s="101">
        <v>1987</v>
      </c>
      <c r="J1788" s="101"/>
      <c r="K1788" s="90">
        <v>2165992420</v>
      </c>
      <c r="L1788" s="90">
        <f>IF(K1788/1024 &gt;1,K1788/1024," ")</f>
        <v>2115226.97265625</v>
      </c>
      <c r="M1788" s="90">
        <f>IF(K1788/1048576 &gt;1,K1788/1048576," ")</f>
        <v>2065.6513404846191</v>
      </c>
      <c r="N1788" s="91">
        <f>IF(K1788&gt;999999999,K1788/1073741824," ")</f>
        <v>2.0172376371920109</v>
      </c>
      <c r="O1788" s="194" t="s">
        <v>18112</v>
      </c>
      <c r="P1788" s="197" t="s">
        <v>20809</v>
      </c>
    </row>
    <row r="1789" spans="2:16" ht="20.100000000000001" customHeight="1" x14ac:dyDescent="0.3">
      <c r="B1789" s="101">
        <v>1779</v>
      </c>
      <c r="C1789" s="7" t="s">
        <v>35774</v>
      </c>
      <c r="D1789" s="159" t="s">
        <v>1084</v>
      </c>
      <c r="E1789" s="36" t="s">
        <v>12051</v>
      </c>
      <c r="F1789" s="104">
        <v>6.3</v>
      </c>
      <c r="G1789" s="94"/>
      <c r="H1789" s="94" t="s">
        <v>3791</v>
      </c>
      <c r="I1789" s="101">
        <v>1993</v>
      </c>
      <c r="J1789" s="101"/>
      <c r="K1789" s="90">
        <v>1600356352</v>
      </c>
      <c r="L1789" s="90">
        <f>IF(K1789/1024 &gt;1,K1789/1024," ")</f>
        <v>1562848</v>
      </c>
      <c r="M1789" s="90">
        <f>IF(K1789/1048576 &gt;1,K1789/1048576," ")</f>
        <v>1526.21875</v>
      </c>
      <c r="N1789" s="91">
        <f>IF(K1789&gt;999999999,K1789/1073741824," ")</f>
        <v>1.490447998046875</v>
      </c>
      <c r="O1789" s="194" t="s">
        <v>20810</v>
      </c>
      <c r="P1789" s="197" t="s">
        <v>20811</v>
      </c>
    </row>
    <row r="1790" spans="2:16" ht="20.100000000000001" customHeight="1" x14ac:dyDescent="0.3">
      <c r="B1790" s="101">
        <v>1780</v>
      </c>
      <c r="C1790" s="102" t="s">
        <v>35952</v>
      </c>
      <c r="D1790" s="168" t="s">
        <v>7529</v>
      </c>
      <c r="E1790" s="36" t="s">
        <v>12053</v>
      </c>
      <c r="F1790" s="99">
        <v>5</v>
      </c>
      <c r="G1790" s="99" t="s">
        <v>704</v>
      </c>
      <c r="H1790" s="105" t="s">
        <v>4081</v>
      </c>
      <c r="I1790" s="101">
        <v>2017</v>
      </c>
      <c r="J1790" s="115"/>
      <c r="K1790" s="90">
        <v>6115262171</v>
      </c>
      <c r="L1790" s="90">
        <f>IF(K1790/1024 &gt;1,K1790/1024," ")</f>
        <v>5971935.7138671875</v>
      </c>
      <c r="M1790" s="90">
        <f>IF(K1790/1048576 &gt;1,K1790/1048576," ")</f>
        <v>5831.9684705734253</v>
      </c>
      <c r="N1790" s="91">
        <f>IF(K1790&gt;999999999,K1790/1073741824," ")</f>
        <v>5.6952817095443606</v>
      </c>
      <c r="O1790" s="194" t="s">
        <v>20814</v>
      </c>
      <c r="P1790" s="197" t="s">
        <v>31090</v>
      </c>
    </row>
    <row r="1791" spans="2:16" ht="20.100000000000001" customHeight="1" x14ac:dyDescent="0.3">
      <c r="B1791" s="101">
        <v>1781</v>
      </c>
      <c r="C1791" s="112" t="s">
        <v>35953</v>
      </c>
      <c r="D1791" s="168" t="s">
        <v>6793</v>
      </c>
      <c r="E1791" s="36" t="s">
        <v>12054</v>
      </c>
      <c r="F1791" s="99">
        <v>6.8</v>
      </c>
      <c r="G1791" s="13" t="s">
        <v>704</v>
      </c>
      <c r="H1791" s="13" t="s">
        <v>5881</v>
      </c>
      <c r="I1791" s="101">
        <v>1942</v>
      </c>
      <c r="J1791" s="101"/>
      <c r="K1791" s="73">
        <v>3306848256</v>
      </c>
      <c r="L1791" s="90">
        <f>IF(K1791/1024 &gt;1,K1791/1024," ")</f>
        <v>3229344</v>
      </c>
      <c r="M1791" s="90">
        <f>IF(K1791/1048576 &gt;1,K1791/1048576," ")</f>
        <v>3153.65625</v>
      </c>
      <c r="N1791" s="91">
        <f>IF(K1791&gt;999999999,K1791/1073741824," ")</f>
        <v>3.079742431640625</v>
      </c>
      <c r="O1791" s="194" t="s">
        <v>20815</v>
      </c>
      <c r="P1791" s="197" t="s">
        <v>31091</v>
      </c>
    </row>
    <row r="1792" spans="2:16" ht="20.100000000000001" customHeight="1" x14ac:dyDescent="0.3">
      <c r="B1792" s="101">
        <v>1782</v>
      </c>
      <c r="C1792" s="103" t="s">
        <v>35954</v>
      </c>
      <c r="D1792" s="161" t="s">
        <v>7290</v>
      </c>
      <c r="E1792" s="36" t="s">
        <v>12055</v>
      </c>
      <c r="F1792" s="99">
        <v>7.2</v>
      </c>
      <c r="G1792" s="99"/>
      <c r="H1792" s="105" t="s">
        <v>5871</v>
      </c>
      <c r="I1792" s="101">
        <v>2016</v>
      </c>
      <c r="J1792" s="101"/>
      <c r="K1792" s="90">
        <v>5336069205</v>
      </c>
      <c r="L1792" s="90">
        <f>IF(K1792/1024 &gt;1,K1792/1024," ")</f>
        <v>5211005.0830078125</v>
      </c>
      <c r="M1792" s="90">
        <f>IF(K1792/1048576 &gt;1,K1792/1048576," ")</f>
        <v>5088.8721513748169</v>
      </c>
      <c r="N1792" s="91">
        <f>IF(K1792&gt;999999999,K1792/1073741824," ")</f>
        <v>4.9696017103269696</v>
      </c>
      <c r="O1792" s="194" t="s">
        <v>20816</v>
      </c>
      <c r="P1792" s="197" t="s">
        <v>20817</v>
      </c>
    </row>
    <row r="1793" spans="2:16" ht="20.100000000000001" customHeight="1" x14ac:dyDescent="0.3">
      <c r="B1793" s="101">
        <v>1783</v>
      </c>
      <c r="C1793" s="107" t="s">
        <v>35958</v>
      </c>
      <c r="D1793" s="161" t="s">
        <v>6452</v>
      </c>
      <c r="E1793" s="36" t="s">
        <v>12060</v>
      </c>
      <c r="F1793" s="99">
        <v>6.8</v>
      </c>
      <c r="G1793" s="99"/>
      <c r="H1793" s="101" t="s">
        <v>5878</v>
      </c>
      <c r="I1793" s="101">
        <v>2015</v>
      </c>
      <c r="J1793" s="101"/>
      <c r="K1793" s="90">
        <v>4426515906</v>
      </c>
      <c r="L1793" s="90">
        <f>IF(K1793/1024 &gt;1,K1793/1024," ")</f>
        <v>4322769.439453125</v>
      </c>
      <c r="M1793" s="90">
        <f>IF(K1793/1048576 &gt;1,K1793/1048576," ")</f>
        <v>4221.4545307159424</v>
      </c>
      <c r="N1793" s="91">
        <f>IF(K1793&gt;999999999,K1793/1073741824," ")</f>
        <v>4.1225141901522875</v>
      </c>
      <c r="O1793" s="194" t="s">
        <v>20825</v>
      </c>
      <c r="P1793" s="197" t="s">
        <v>20826</v>
      </c>
    </row>
    <row r="1794" spans="2:16" ht="20.100000000000001" customHeight="1" x14ac:dyDescent="0.3">
      <c r="B1794" s="101">
        <v>1784</v>
      </c>
      <c r="C1794" s="109" t="s">
        <v>35955</v>
      </c>
      <c r="D1794" s="160" t="s">
        <v>2044</v>
      </c>
      <c r="E1794" s="36" t="s">
        <v>12056</v>
      </c>
      <c r="F1794" s="104">
        <v>7.1</v>
      </c>
      <c r="G1794" s="99" t="s">
        <v>704</v>
      </c>
      <c r="H1794" s="105" t="s">
        <v>5878</v>
      </c>
      <c r="I1794" s="101">
        <v>1990</v>
      </c>
      <c r="J1794" s="101"/>
      <c r="K1794" s="90">
        <v>6012302867</v>
      </c>
      <c r="L1794" s="90">
        <f>IF(K1794/1024 &gt;1,K1794/1024," ")</f>
        <v>5871389.5185546875</v>
      </c>
      <c r="M1794" s="90">
        <f>IF(K1794/1048576 &gt;1,K1794/1048576," ")</f>
        <v>5733.778826713562</v>
      </c>
      <c r="N1794" s="91">
        <f>IF(K1794&gt;999999999,K1794/1073741824," ")</f>
        <v>5.5993933854624629</v>
      </c>
      <c r="O1794" s="194" t="s">
        <v>20818</v>
      </c>
      <c r="P1794" s="197" t="s">
        <v>20819</v>
      </c>
    </row>
    <row r="1795" spans="2:16" ht="20.100000000000001" customHeight="1" x14ac:dyDescent="0.3">
      <c r="B1795" s="101">
        <v>1785</v>
      </c>
      <c r="C1795" s="12" t="s">
        <v>35956</v>
      </c>
      <c r="D1795" s="160" t="s">
        <v>187</v>
      </c>
      <c r="E1795" s="36" t="s">
        <v>12057</v>
      </c>
      <c r="F1795" s="104">
        <v>5.5</v>
      </c>
      <c r="G1795" s="13" t="s">
        <v>704</v>
      </c>
      <c r="H1795" s="13" t="s">
        <v>5878</v>
      </c>
      <c r="I1795" s="101">
        <v>2005</v>
      </c>
      <c r="J1795" s="101"/>
      <c r="K1795" s="73">
        <v>4734141938</v>
      </c>
      <c r="L1795" s="90">
        <f>IF(K1795/1024 &gt;1,K1795/1024," ")</f>
        <v>4623185.486328125</v>
      </c>
      <c r="M1795" s="90">
        <f>IF(K1795/1048576 &gt;1,K1795/1048576," ")</f>
        <v>4514.8295764923096</v>
      </c>
      <c r="N1795" s="91">
        <f>IF(K1795&gt;999999999,K1795/1073741824," ")</f>
        <v>4.4090132582932711</v>
      </c>
      <c r="O1795" s="194" t="s">
        <v>20820</v>
      </c>
      <c r="P1795" s="197" t="s">
        <v>20821</v>
      </c>
    </row>
    <row r="1796" spans="2:16" ht="20.100000000000001" customHeight="1" x14ac:dyDescent="0.3">
      <c r="B1796" s="101">
        <v>1786</v>
      </c>
      <c r="C1796" s="112" t="s">
        <v>35957</v>
      </c>
      <c r="D1796" s="168" t="s">
        <v>6794</v>
      </c>
      <c r="E1796" s="36" t="s">
        <v>12058</v>
      </c>
      <c r="F1796" s="99">
        <v>6.9</v>
      </c>
      <c r="G1796" s="99"/>
      <c r="H1796" s="101" t="s">
        <v>3937</v>
      </c>
      <c r="I1796" s="101">
        <v>1969</v>
      </c>
      <c r="J1796" s="115"/>
      <c r="K1796" s="90">
        <v>5034839914</v>
      </c>
      <c r="L1796" s="90">
        <f>IF(K1796/1024 &gt;1,K1796/1024," ")</f>
        <v>4916835.853515625</v>
      </c>
      <c r="M1796" s="90">
        <f>IF(K1796/1048576 &gt;1,K1796/1048576," ")</f>
        <v>4801.5975131988525</v>
      </c>
      <c r="N1796" s="91">
        <f>IF(K1796&gt;999999999,K1796/1073741824," ")</f>
        <v>4.6890600714832544</v>
      </c>
      <c r="O1796" s="194" t="s">
        <v>20822</v>
      </c>
      <c r="P1796" s="197" t="s">
        <v>20823</v>
      </c>
    </row>
    <row r="1797" spans="2:16" ht="20.100000000000001" customHeight="1" x14ac:dyDescent="0.3">
      <c r="B1797" s="101">
        <v>1787</v>
      </c>
      <c r="C1797" s="7" t="s">
        <v>35776</v>
      </c>
      <c r="D1797" s="159" t="s">
        <v>2045</v>
      </c>
      <c r="E1797" s="36" t="s">
        <v>12059</v>
      </c>
      <c r="F1797" s="104">
        <v>5.7</v>
      </c>
      <c r="G1797" s="94"/>
      <c r="H1797" s="94" t="s">
        <v>4100</v>
      </c>
      <c r="I1797" s="101">
        <v>1985</v>
      </c>
      <c r="J1797" s="101"/>
      <c r="K1797" s="90">
        <v>1422997504</v>
      </c>
      <c r="L1797" s="90">
        <f>IF(K1797/1024 &gt;1,K1797/1024," ")</f>
        <v>1389646</v>
      </c>
      <c r="M1797" s="90">
        <f>IF(K1797/1048576 &gt;1,K1797/1048576," ")</f>
        <v>1357.076171875</v>
      </c>
      <c r="N1797" s="91">
        <f>IF(K1797&gt;999999999,K1797/1073741824," ")</f>
        <v>1.3252696990966797</v>
      </c>
      <c r="O1797" s="194" t="s">
        <v>17531</v>
      </c>
      <c r="P1797" s="197" t="s">
        <v>20824</v>
      </c>
    </row>
    <row r="1798" spans="2:16" ht="20.100000000000001" customHeight="1" x14ac:dyDescent="0.3">
      <c r="B1798" s="101">
        <v>1788</v>
      </c>
      <c r="C1798" s="28" t="s">
        <v>35959</v>
      </c>
      <c r="D1798" s="158" t="s">
        <v>8077</v>
      </c>
      <c r="E1798" s="36" t="s">
        <v>12061</v>
      </c>
      <c r="F1798" s="81">
        <v>6.5</v>
      </c>
      <c r="G1798" s="13" t="s">
        <v>704</v>
      </c>
      <c r="H1798" s="13" t="s">
        <v>4081</v>
      </c>
      <c r="I1798" s="79">
        <v>1994</v>
      </c>
      <c r="J1798" s="79"/>
      <c r="K1798" s="73">
        <v>6741742044</v>
      </c>
      <c r="L1798" s="90">
        <f>IF(K1798/1024 &gt;1,K1798/1024," ")</f>
        <v>6583732.46484375</v>
      </c>
      <c r="M1798" s="90">
        <f>IF(K1798/1048576 &gt;1,K1798/1048576," ")</f>
        <v>6429.4262351989746</v>
      </c>
      <c r="N1798" s="91">
        <f>IF(K1798&gt;999999999,K1798/1073741824," ")</f>
        <v>6.2787365578114986</v>
      </c>
      <c r="O1798" s="194" t="s">
        <v>20827</v>
      </c>
      <c r="P1798" s="197" t="s">
        <v>20828</v>
      </c>
    </row>
    <row r="1799" spans="2:16" ht="20.100000000000001" customHeight="1" x14ac:dyDescent="0.3">
      <c r="B1799" s="101">
        <v>1789</v>
      </c>
      <c r="C1799" s="109" t="s">
        <v>35960</v>
      </c>
      <c r="D1799" s="160" t="s">
        <v>188</v>
      </c>
      <c r="E1799" s="36" t="s">
        <v>12062</v>
      </c>
      <c r="F1799" s="104">
        <v>8.1</v>
      </c>
      <c r="G1799" s="94" t="s">
        <v>704</v>
      </c>
      <c r="H1799" s="94" t="s">
        <v>3744</v>
      </c>
      <c r="I1799" s="101">
        <v>1999</v>
      </c>
      <c r="J1799" s="101"/>
      <c r="K1799" s="108">
        <v>5249005870</v>
      </c>
      <c r="L1799" s="90">
        <f>IF(K1799/1024 &gt;1,K1799/1024," ")</f>
        <v>5125982.294921875</v>
      </c>
      <c r="M1799" s="90">
        <f>IF(K1799/1048576 &gt;1,K1799/1048576," ")</f>
        <v>5005.8420848846436</v>
      </c>
      <c r="N1799" s="91">
        <f>IF(K1799&gt;999999999,K1799/1073741824," ")</f>
        <v>4.8885176610201597</v>
      </c>
      <c r="O1799" s="194" t="s">
        <v>20829</v>
      </c>
      <c r="P1799" s="197" t="s">
        <v>20830</v>
      </c>
    </row>
    <row r="1800" spans="2:16" ht="20.100000000000001" customHeight="1" x14ac:dyDescent="0.3">
      <c r="B1800" s="101">
        <v>1790</v>
      </c>
      <c r="C1800" s="7" t="s">
        <v>35777</v>
      </c>
      <c r="D1800" s="159" t="s">
        <v>2046</v>
      </c>
      <c r="E1800" s="36" t="s">
        <v>12063</v>
      </c>
      <c r="F1800" s="104">
        <v>5.2</v>
      </c>
      <c r="G1800" s="94"/>
      <c r="H1800" s="94" t="s">
        <v>4261</v>
      </c>
      <c r="I1800" s="94">
        <v>1996</v>
      </c>
      <c r="J1800" s="94"/>
      <c r="K1800" s="108">
        <v>1487579136</v>
      </c>
      <c r="L1800" s="90">
        <f>IF(K1800/1024 &gt;1,K1800/1024," ")</f>
        <v>1452714</v>
      </c>
      <c r="M1800" s="90">
        <f>IF(K1800/1048576 &gt;1,K1800/1048576," ")</f>
        <v>1418.666015625</v>
      </c>
      <c r="N1800" s="91">
        <f>IF(K1800&gt;999999999,K1800/1073741824," ")</f>
        <v>1.3854160308837891</v>
      </c>
      <c r="O1800" s="194" t="s">
        <v>18046</v>
      </c>
      <c r="P1800" s="197" t="s">
        <v>20831</v>
      </c>
    </row>
    <row r="1801" spans="2:16" ht="20.100000000000001" customHeight="1" x14ac:dyDescent="0.3">
      <c r="B1801" s="101">
        <v>1791</v>
      </c>
      <c r="C1801" s="20" t="s">
        <v>35961</v>
      </c>
      <c r="D1801" s="157" t="s">
        <v>8212</v>
      </c>
      <c r="E1801" s="36" t="s">
        <v>12064</v>
      </c>
      <c r="F1801" s="81">
        <v>4.5999999999999996</v>
      </c>
      <c r="G1801" s="13"/>
      <c r="H1801" s="13" t="s">
        <v>5892</v>
      </c>
      <c r="I1801" s="79">
        <v>2017</v>
      </c>
      <c r="J1801" s="79"/>
      <c r="K1801" s="73">
        <v>2843574272</v>
      </c>
      <c r="L1801" s="90">
        <f>IF(K1801/1024 &gt;1,K1801/1024," ")</f>
        <v>2776928</v>
      </c>
      <c r="M1801" s="90">
        <f>IF(K1801/1048576 &gt;1,K1801/1048576," ")</f>
        <v>2711.84375</v>
      </c>
      <c r="N1801" s="91">
        <f>IF(K1801&gt;999999999,K1801/1073741824," ")</f>
        <v>2.648284912109375</v>
      </c>
      <c r="O1801" s="199" t="s">
        <v>17521</v>
      </c>
      <c r="P1801" s="197" t="s">
        <v>20832</v>
      </c>
    </row>
    <row r="1802" spans="2:16" ht="20.100000000000001" customHeight="1" x14ac:dyDescent="0.3">
      <c r="B1802" s="101">
        <v>1792</v>
      </c>
      <c r="C1802" s="12" t="s">
        <v>35778</v>
      </c>
      <c r="D1802" s="159" t="s">
        <v>1431</v>
      </c>
      <c r="E1802" s="36" t="s">
        <v>12065</v>
      </c>
      <c r="F1802" s="104">
        <v>5.5</v>
      </c>
      <c r="G1802" s="94" t="s">
        <v>704</v>
      </c>
      <c r="H1802" s="94" t="s">
        <v>3794</v>
      </c>
      <c r="I1802" s="94">
        <v>1980</v>
      </c>
      <c r="J1802" s="94"/>
      <c r="K1802" s="108">
        <v>2447227340</v>
      </c>
      <c r="L1802" s="90">
        <f>IF(K1802/1024 &gt;1,K1802/1024," ")</f>
        <v>2389870.44921875</v>
      </c>
      <c r="M1802" s="90">
        <f>IF(K1802/1048576 &gt;1,K1802/1048576," ")</f>
        <v>2333.8578605651855</v>
      </c>
      <c r="N1802" s="91">
        <f>IF(K1802&gt;999999999,K1802/1073741824," ")</f>
        <v>2.279158066958189</v>
      </c>
      <c r="O1802" s="194" t="s">
        <v>20833</v>
      </c>
      <c r="P1802" s="197" t="s">
        <v>20834</v>
      </c>
    </row>
    <row r="1803" spans="2:16" ht="20.100000000000001" customHeight="1" x14ac:dyDescent="0.3">
      <c r="B1803" s="101">
        <v>1793</v>
      </c>
      <c r="C1803" s="7" t="s">
        <v>35963</v>
      </c>
      <c r="D1803" s="167" t="s">
        <v>8262</v>
      </c>
      <c r="E1803" s="36" t="s">
        <v>12067</v>
      </c>
      <c r="F1803" s="99">
        <v>4.8</v>
      </c>
      <c r="G1803" s="13" t="s">
        <v>704</v>
      </c>
      <c r="H1803" s="13" t="s">
        <v>5878</v>
      </c>
      <c r="I1803" s="101">
        <v>2018</v>
      </c>
      <c r="J1803" s="101"/>
      <c r="K1803" s="90">
        <v>4634845184</v>
      </c>
      <c r="L1803" s="90">
        <f>IF(K1803/1024 &gt;1,K1803/1024," ")</f>
        <v>4526216</v>
      </c>
      <c r="M1803" s="90">
        <f>IF(K1803/1048576 &gt;1,K1803/1048576," ")</f>
        <v>4420.1328125</v>
      </c>
      <c r="N1803" s="91">
        <f>IF(K1803&gt;999999999,K1803/1073741824," ")</f>
        <v>4.3165359497070313</v>
      </c>
      <c r="O1803" s="194" t="s">
        <v>20837</v>
      </c>
      <c r="P1803" s="197" t="s">
        <v>20838</v>
      </c>
    </row>
    <row r="1804" spans="2:16" ht="20.100000000000001" customHeight="1" x14ac:dyDescent="0.3">
      <c r="B1804" s="101">
        <v>1794</v>
      </c>
      <c r="C1804" s="109" t="s">
        <v>35964</v>
      </c>
      <c r="D1804" s="160" t="s">
        <v>1309</v>
      </c>
      <c r="E1804" s="36" t="s">
        <v>12068</v>
      </c>
      <c r="F1804" s="104">
        <v>7.6</v>
      </c>
      <c r="G1804" s="99" t="s">
        <v>704</v>
      </c>
      <c r="H1804" s="101" t="s">
        <v>5871</v>
      </c>
      <c r="I1804" s="101">
        <v>1989</v>
      </c>
      <c r="J1804" s="101"/>
      <c r="K1804" s="90">
        <v>5419730157</v>
      </c>
      <c r="L1804" s="90">
        <f>IF(K1804/1024 &gt;1,K1804/1024," ")</f>
        <v>5292705.2314453125</v>
      </c>
      <c r="M1804" s="90">
        <f>IF(K1804/1048576 &gt;1,K1804/1048576," ")</f>
        <v>5168.657452583313</v>
      </c>
      <c r="N1804" s="91">
        <f>IF(K1804&gt;999999999,K1804/1073741824," ")</f>
        <v>5.0475170435383916</v>
      </c>
      <c r="O1804" s="194" t="s">
        <v>20839</v>
      </c>
      <c r="P1804" s="197" t="s">
        <v>20840</v>
      </c>
    </row>
    <row r="1805" spans="2:16" ht="20.100000000000001" customHeight="1" x14ac:dyDescent="0.3">
      <c r="B1805" s="101">
        <v>1795</v>
      </c>
      <c r="C1805" s="102" t="s">
        <v>35965</v>
      </c>
      <c r="D1805" s="159" t="s">
        <v>5609</v>
      </c>
      <c r="E1805" s="36" t="s">
        <v>12069</v>
      </c>
      <c r="F1805" s="104">
        <v>4.3</v>
      </c>
      <c r="G1805" s="101" t="s">
        <v>704</v>
      </c>
      <c r="H1805" s="101" t="s">
        <v>3756</v>
      </c>
      <c r="I1805" s="101">
        <v>1996</v>
      </c>
      <c r="J1805" s="101"/>
      <c r="K1805" s="90">
        <v>4318145300</v>
      </c>
      <c r="L1805" s="90">
        <f>IF(K1805/1024 &gt;1,K1805/1024," ")</f>
        <v>4216938.76953125</v>
      </c>
      <c r="M1805" s="90">
        <f>IF(K1805/1048576 &gt;1,K1805/1048576," ")</f>
        <v>4118.1042671203613</v>
      </c>
      <c r="N1805" s="91">
        <f>IF(K1805&gt;999999999,K1805/1073741824," ")</f>
        <v>4.0215861983597279</v>
      </c>
      <c r="O1805" s="194" t="s">
        <v>20841</v>
      </c>
      <c r="P1805" s="197" t="s">
        <v>20842</v>
      </c>
    </row>
    <row r="1806" spans="2:16" ht="20.100000000000001" customHeight="1" x14ac:dyDescent="0.3">
      <c r="B1806" s="101">
        <v>1796</v>
      </c>
      <c r="C1806" s="12" t="s">
        <v>35779</v>
      </c>
      <c r="D1806" s="160" t="s">
        <v>970</v>
      </c>
      <c r="E1806" s="36" t="s">
        <v>12073</v>
      </c>
      <c r="F1806" s="104">
        <v>7.2</v>
      </c>
      <c r="G1806" s="94" t="s">
        <v>704</v>
      </c>
      <c r="H1806" s="94" t="s">
        <v>3738</v>
      </c>
      <c r="I1806" s="101">
        <v>1989</v>
      </c>
      <c r="J1806" s="101"/>
      <c r="K1806" s="108">
        <v>1566726144</v>
      </c>
      <c r="L1806" s="90">
        <f>IF(K1806/1024 &gt;1,K1806/1024," ")</f>
        <v>1530006</v>
      </c>
      <c r="M1806" s="90">
        <f>IF(K1806/1048576 &gt;1,K1806/1048576," ")</f>
        <v>1494.146484375</v>
      </c>
      <c r="N1806" s="91">
        <f>IF(K1806&gt;999999999,K1806/1073741824," ")</f>
        <v>1.4591274261474609</v>
      </c>
      <c r="O1806" s="194" t="s">
        <v>20843</v>
      </c>
      <c r="P1806" s="197" t="s">
        <v>20844</v>
      </c>
    </row>
    <row r="1807" spans="2:16" ht="20.100000000000001" customHeight="1" x14ac:dyDescent="0.3">
      <c r="B1807" s="101">
        <v>1797</v>
      </c>
      <c r="C1807" s="111" t="s">
        <v>35968</v>
      </c>
      <c r="D1807" s="168" t="s">
        <v>4811</v>
      </c>
      <c r="E1807" s="36" t="s">
        <v>12074</v>
      </c>
      <c r="F1807" s="99">
        <v>7.7</v>
      </c>
      <c r="G1807" s="99" t="s">
        <v>704</v>
      </c>
      <c r="H1807" s="101" t="s">
        <v>5877</v>
      </c>
      <c r="I1807" s="101">
        <v>1965</v>
      </c>
      <c r="J1807" s="115"/>
      <c r="K1807" s="90">
        <v>4866624610</v>
      </c>
      <c r="L1807" s="90">
        <f>IF(K1807/1024 &gt;1,K1807/1024," ")</f>
        <v>4752563.095703125</v>
      </c>
      <c r="M1807" s="90">
        <f>IF(K1807/1048576 &gt;1,K1807/1048576," ")</f>
        <v>4641.174898147583</v>
      </c>
      <c r="N1807" s="91">
        <f>IF(K1807&gt;999999999,K1807/1073741824," ")</f>
        <v>4.532397361472249</v>
      </c>
      <c r="O1807" s="194" t="s">
        <v>20850</v>
      </c>
      <c r="P1807" s="197" t="s">
        <v>20851</v>
      </c>
    </row>
    <row r="1808" spans="2:16" ht="20.100000000000001" customHeight="1" x14ac:dyDescent="0.3">
      <c r="B1808" s="101">
        <v>1798</v>
      </c>
      <c r="C1808" s="102" t="s">
        <v>35966</v>
      </c>
      <c r="D1808" s="159" t="s">
        <v>2862</v>
      </c>
      <c r="E1808" s="36" t="s">
        <v>12071</v>
      </c>
      <c r="F1808" s="104">
        <v>6.1</v>
      </c>
      <c r="G1808" s="101" t="s">
        <v>704</v>
      </c>
      <c r="H1808" s="101" t="s">
        <v>4070</v>
      </c>
      <c r="I1808" s="101">
        <v>1997</v>
      </c>
      <c r="J1808" s="101"/>
      <c r="K1808" s="90">
        <v>4860676902</v>
      </c>
      <c r="L1808" s="90">
        <f>IF(K1808/1024 &gt;1,K1808/1024," ")</f>
        <v>4746754.787109375</v>
      </c>
      <c r="M1808" s="90">
        <f>IF(K1808/1048576 &gt;1,K1808/1048576," ")</f>
        <v>4635.502721786499</v>
      </c>
      <c r="N1808" s="91">
        <f>IF(K1808&gt;999999999,K1808/1073741824," ")</f>
        <v>4.526858126744628</v>
      </c>
      <c r="O1808" s="194" t="s">
        <v>20847</v>
      </c>
      <c r="P1808" s="197" t="s">
        <v>31092</v>
      </c>
    </row>
    <row r="1809" spans="2:16" ht="20.100000000000001" customHeight="1" x14ac:dyDescent="0.3">
      <c r="B1809" s="101">
        <v>1799</v>
      </c>
      <c r="C1809" s="102" t="s">
        <v>35967</v>
      </c>
      <c r="D1809" s="159" t="s">
        <v>2047</v>
      </c>
      <c r="E1809" s="36" t="s">
        <v>12072</v>
      </c>
      <c r="F1809" s="104">
        <v>6.3</v>
      </c>
      <c r="G1809" s="101" t="s">
        <v>704</v>
      </c>
      <c r="H1809" s="101" t="s">
        <v>3744</v>
      </c>
      <c r="I1809" s="94">
        <v>1999</v>
      </c>
      <c r="J1809" s="94"/>
      <c r="K1809" s="90">
        <v>4646397206</v>
      </c>
      <c r="L1809" s="90">
        <f>IF(K1809/1024 &gt;1,K1809/1024," ")</f>
        <v>4537497.271484375</v>
      </c>
      <c r="M1809" s="90">
        <f>IF(K1809/1048576 &gt;1,K1809/1048576," ")</f>
        <v>4431.14967918396</v>
      </c>
      <c r="N1809" s="91">
        <f>IF(K1809&gt;999999999,K1809/1073741824," ")</f>
        <v>4.3272946085780859</v>
      </c>
      <c r="O1809" s="194" t="s">
        <v>20848</v>
      </c>
      <c r="P1809" s="197" t="s">
        <v>20849</v>
      </c>
    </row>
    <row r="1810" spans="2:16" ht="20.100000000000001" customHeight="1" x14ac:dyDescent="0.3">
      <c r="B1810" s="101">
        <v>1800</v>
      </c>
      <c r="C1810" s="48" t="s">
        <v>35780</v>
      </c>
      <c r="D1810" s="174" t="s">
        <v>6151</v>
      </c>
      <c r="E1810" s="36" t="s">
        <v>12075</v>
      </c>
      <c r="F1810" s="99">
        <v>7.2</v>
      </c>
      <c r="G1810" s="101" t="s">
        <v>704</v>
      </c>
      <c r="H1810" s="101" t="s">
        <v>3795</v>
      </c>
      <c r="I1810" s="101">
        <v>1927</v>
      </c>
      <c r="J1810" s="101"/>
      <c r="K1810" s="90">
        <v>1253179392</v>
      </c>
      <c r="L1810" s="90">
        <f>IF(K1810/1024 &gt;1,K1810/1024," ")</f>
        <v>1223808</v>
      </c>
      <c r="M1810" s="90">
        <f>IF(K1810/1048576 &gt;1,K1810/1048576," ")</f>
        <v>1195.125</v>
      </c>
      <c r="N1810" s="91">
        <f>IF(K1810&gt;999999999,K1810/1073741824," ")</f>
        <v>1.1671142578125</v>
      </c>
      <c r="O1810" s="194" t="s">
        <v>20852</v>
      </c>
      <c r="P1810" s="197" t="s">
        <v>20853</v>
      </c>
    </row>
    <row r="1811" spans="2:16" ht="20.100000000000001" customHeight="1" x14ac:dyDescent="0.3">
      <c r="B1811" s="101">
        <v>1801</v>
      </c>
      <c r="C1811" s="107" t="s">
        <v>35969</v>
      </c>
      <c r="D1811" s="161" t="s">
        <v>6425</v>
      </c>
      <c r="E1811" s="36" t="s">
        <v>12076</v>
      </c>
      <c r="F1811" s="99">
        <v>5.8</v>
      </c>
      <c r="G1811" s="99" t="s">
        <v>704</v>
      </c>
      <c r="H1811" s="101" t="s">
        <v>5981</v>
      </c>
      <c r="I1811" s="101">
        <v>1991</v>
      </c>
      <c r="J1811" s="101"/>
      <c r="K1811" s="90">
        <v>3675798687</v>
      </c>
      <c r="L1811" s="90">
        <f>IF(K1811/1024 &gt;1,K1811/1024," ")</f>
        <v>3589647.1552734375</v>
      </c>
      <c r="M1811" s="90">
        <f>IF(K1811/1048576 &gt;1,K1811/1048576," ")</f>
        <v>3505.5148000717163</v>
      </c>
      <c r="N1811" s="91">
        <f>IF(K1811&gt;999999999,K1811/1073741824," ")</f>
        <v>3.4233542969450355</v>
      </c>
      <c r="O1811" s="194" t="s">
        <v>20854</v>
      </c>
      <c r="P1811" s="197" t="s">
        <v>20855</v>
      </c>
    </row>
    <row r="1812" spans="2:16" ht="20.100000000000001" customHeight="1" x14ac:dyDescent="0.3">
      <c r="B1812" s="101">
        <v>1802</v>
      </c>
      <c r="C1812" s="109" t="s">
        <v>35970</v>
      </c>
      <c r="D1812" s="159" t="s">
        <v>3138</v>
      </c>
      <c r="E1812" s="36" t="s">
        <v>12077</v>
      </c>
      <c r="F1812" s="104">
        <v>4.0999999999999996</v>
      </c>
      <c r="G1812" s="81" t="s">
        <v>704</v>
      </c>
      <c r="H1812" s="82" t="s">
        <v>5871</v>
      </c>
      <c r="I1812" s="94">
        <v>1994</v>
      </c>
      <c r="J1812" s="94"/>
      <c r="K1812" s="73">
        <v>6161709538</v>
      </c>
      <c r="L1812" s="90">
        <f>IF(K1812/1024 &gt;1,K1812/1024," ")</f>
        <v>6017294.470703125</v>
      </c>
      <c r="M1812" s="90">
        <f>IF(K1812/1048576 &gt;1,K1812/1048576," ")</f>
        <v>5876.2641315460205</v>
      </c>
      <c r="N1812" s="91">
        <f>IF(K1812&gt;999999999,K1812/1073741824," ")</f>
        <v>5.7385391909629107</v>
      </c>
      <c r="O1812" s="194" t="s">
        <v>20856</v>
      </c>
      <c r="P1812" s="197" t="s">
        <v>20857</v>
      </c>
    </row>
    <row r="1813" spans="2:16" ht="20.100000000000001" customHeight="1" x14ac:dyDescent="0.3">
      <c r="B1813" s="101">
        <v>1803</v>
      </c>
      <c r="C1813" s="102" t="s">
        <v>35971</v>
      </c>
      <c r="D1813" s="159" t="s">
        <v>1441</v>
      </c>
      <c r="E1813" s="36" t="s">
        <v>12079</v>
      </c>
      <c r="F1813" s="104">
        <v>7.4</v>
      </c>
      <c r="G1813" s="101" t="s">
        <v>704</v>
      </c>
      <c r="H1813" s="101" t="s">
        <v>3745</v>
      </c>
      <c r="I1813" s="101">
        <v>1985</v>
      </c>
      <c r="J1813" s="101"/>
      <c r="K1813" s="90">
        <v>4690093019</v>
      </c>
      <c r="L1813" s="90">
        <f>IF(K1813/1024 &gt;1,K1813/1024," ")</f>
        <v>4580168.9638671875</v>
      </c>
      <c r="M1813" s="90">
        <f>IF(K1813/1048576 &gt;1,K1813/1048576," ")</f>
        <v>4472.8212537765503</v>
      </c>
      <c r="N1813" s="91">
        <f>IF(K1813&gt;999999999,K1813/1073741824," ")</f>
        <v>4.3679895056411624</v>
      </c>
      <c r="O1813" s="194" t="s">
        <v>20860</v>
      </c>
      <c r="P1813" s="197" t="s">
        <v>20861</v>
      </c>
    </row>
    <row r="1814" spans="2:16" ht="20.100000000000001" customHeight="1" x14ac:dyDescent="0.3">
      <c r="B1814" s="101">
        <v>1804</v>
      </c>
      <c r="C1814" s="109" t="s">
        <v>35972</v>
      </c>
      <c r="D1814" s="160" t="s">
        <v>5680</v>
      </c>
      <c r="E1814" s="36" t="s">
        <v>12080</v>
      </c>
      <c r="F1814" s="104">
        <v>5.5</v>
      </c>
      <c r="G1814" s="101"/>
      <c r="H1814" s="101" t="s">
        <v>3737</v>
      </c>
      <c r="I1814" s="101">
        <v>1961</v>
      </c>
      <c r="J1814" s="101"/>
      <c r="K1814" s="90">
        <v>4189836430</v>
      </c>
      <c r="L1814" s="90">
        <f>IF(K1814/1024 &gt;1,K1814/1024," ")</f>
        <v>4091637.138671875</v>
      </c>
      <c r="M1814" s="90">
        <f>IF(K1814/1048576 &gt;1,K1814/1048576," ")</f>
        <v>3995.7393932342529</v>
      </c>
      <c r="N1814" s="91">
        <f>IF(K1814&gt;999999999,K1814/1073741824," ")</f>
        <v>3.9020892512053251</v>
      </c>
      <c r="O1814" s="194" t="s">
        <v>20862</v>
      </c>
      <c r="P1814" s="197" t="s">
        <v>20863</v>
      </c>
    </row>
    <row r="1815" spans="2:16" ht="20.100000000000001" customHeight="1" x14ac:dyDescent="0.3">
      <c r="B1815" s="101">
        <v>1805</v>
      </c>
      <c r="C1815" s="109" t="s">
        <v>35973</v>
      </c>
      <c r="D1815" s="159" t="s">
        <v>2048</v>
      </c>
      <c r="E1815" s="36" t="s">
        <v>12081</v>
      </c>
      <c r="F1815" s="104">
        <v>6.8</v>
      </c>
      <c r="G1815" s="101" t="s">
        <v>704</v>
      </c>
      <c r="H1815" s="101" t="s">
        <v>5827</v>
      </c>
      <c r="I1815" s="94">
        <v>1974</v>
      </c>
      <c r="J1815" s="94"/>
      <c r="K1815" s="90">
        <v>7214924208</v>
      </c>
      <c r="L1815" s="90">
        <f>IF(K1815/1024 &gt;1,K1815/1024," ")</f>
        <v>7045824.421875</v>
      </c>
      <c r="M1815" s="90">
        <f>IF(K1815/1048576 &gt;1,K1815/1048576," ")</f>
        <v>6880.6879119873047</v>
      </c>
      <c r="N1815" s="91">
        <f>IF(K1815&gt;999999999,K1815/1073741824," ")</f>
        <v>6.7194217890501022</v>
      </c>
      <c r="O1815" s="194" t="s">
        <v>20864</v>
      </c>
      <c r="P1815" s="197" t="s">
        <v>20865</v>
      </c>
    </row>
    <row r="1816" spans="2:16" ht="20.100000000000001" customHeight="1" x14ac:dyDescent="0.3">
      <c r="B1816" s="101">
        <v>1806</v>
      </c>
      <c r="C1816" s="12" t="s">
        <v>35974</v>
      </c>
      <c r="D1816" s="157" t="s">
        <v>8305</v>
      </c>
      <c r="E1816" s="36" t="s">
        <v>12082</v>
      </c>
      <c r="F1816" s="131">
        <v>5.9</v>
      </c>
      <c r="G1816" s="13" t="s">
        <v>704</v>
      </c>
      <c r="H1816" s="13" t="s">
        <v>5892</v>
      </c>
      <c r="I1816" s="133">
        <v>1975</v>
      </c>
      <c r="J1816" s="74"/>
      <c r="K1816" s="73">
        <v>3619315712</v>
      </c>
      <c r="L1816" s="90">
        <f>IF(K1816/1024 &gt;1,K1816/1024," ")</f>
        <v>3534488</v>
      </c>
      <c r="M1816" s="90">
        <f>IF(K1816/1048576 &gt;1,K1816/1048576," ")</f>
        <v>3451.6484375</v>
      </c>
      <c r="N1816" s="91">
        <f>IF(K1816&gt;999999999,K1816/1073741824," ")</f>
        <v>3.3707504272460938</v>
      </c>
      <c r="O1816" s="194" t="s">
        <v>20866</v>
      </c>
      <c r="P1816" s="197" t="s">
        <v>20867</v>
      </c>
    </row>
    <row r="1817" spans="2:16" ht="20.100000000000001" customHeight="1" x14ac:dyDescent="0.3">
      <c r="B1817" s="101">
        <v>1807</v>
      </c>
      <c r="C1817" s="107" t="s">
        <v>35975</v>
      </c>
      <c r="D1817" s="161" t="s">
        <v>6162</v>
      </c>
      <c r="E1817" s="36" t="s">
        <v>12083</v>
      </c>
      <c r="F1817" s="99">
        <v>6.7</v>
      </c>
      <c r="G1817" s="101" t="s">
        <v>704</v>
      </c>
      <c r="H1817" s="101" t="s">
        <v>5877</v>
      </c>
      <c r="I1817" s="101">
        <v>1973</v>
      </c>
      <c r="J1817" s="101"/>
      <c r="K1817" s="90">
        <v>4065389470</v>
      </c>
      <c r="L1817" s="90">
        <f>IF(K1817/1024 &gt;1,K1817/1024," ")</f>
        <v>3970106.904296875</v>
      </c>
      <c r="M1817" s="90">
        <f>IF(K1817/1048576 &gt;1,K1817/1048576," ")</f>
        <v>3877.057523727417</v>
      </c>
      <c r="N1817" s="91">
        <f>IF(K1817&gt;999999999,K1817/1073741824," ")</f>
        <v>3.7861889880150557</v>
      </c>
      <c r="O1817" s="194" t="s">
        <v>20868</v>
      </c>
      <c r="P1817" s="197" t="s">
        <v>20869</v>
      </c>
    </row>
    <row r="1818" spans="2:16" ht="20.100000000000001" customHeight="1" x14ac:dyDescent="0.3">
      <c r="B1818" s="101">
        <v>1808</v>
      </c>
      <c r="C1818" s="111" t="s">
        <v>35976</v>
      </c>
      <c r="D1818" s="161" t="s">
        <v>7315</v>
      </c>
      <c r="E1818" s="36" t="s">
        <v>12084</v>
      </c>
      <c r="F1818" s="99">
        <v>7.3</v>
      </c>
      <c r="G1818" s="99" t="s">
        <v>704</v>
      </c>
      <c r="H1818" s="105" t="s">
        <v>7314</v>
      </c>
      <c r="I1818" s="101">
        <v>1930</v>
      </c>
      <c r="K1818" s="90">
        <v>3304563402</v>
      </c>
      <c r="L1818" s="90">
        <f>IF(K1818/1024 &gt;1,K1818/1024," ")</f>
        <v>3227112.697265625</v>
      </c>
      <c r="M1818" s="90">
        <f>IF(K1818/1048576 &gt;1,K1818/1048576," ")</f>
        <v>3151.4772434234619</v>
      </c>
      <c r="N1818" s="91">
        <f>IF(K1818&gt;999999999,K1818/1073741824," ")</f>
        <v>3.0776144955307245</v>
      </c>
      <c r="O1818" s="194" t="s">
        <v>17521</v>
      </c>
      <c r="P1818" s="197" t="s">
        <v>20870</v>
      </c>
    </row>
    <row r="1819" spans="2:16" ht="20.100000000000001" customHeight="1" x14ac:dyDescent="0.3">
      <c r="B1819" s="101">
        <v>1809</v>
      </c>
      <c r="C1819" s="109" t="s">
        <v>35977</v>
      </c>
      <c r="D1819" s="160" t="s">
        <v>4767</v>
      </c>
      <c r="E1819" s="36" t="s">
        <v>12085</v>
      </c>
      <c r="F1819" s="104">
        <v>7.5</v>
      </c>
      <c r="G1819" s="101" t="s">
        <v>704</v>
      </c>
      <c r="H1819" s="101" t="s">
        <v>3967</v>
      </c>
      <c r="I1819" s="101">
        <v>1970</v>
      </c>
      <c r="J1819" s="101"/>
      <c r="K1819" s="90">
        <v>3547019946</v>
      </c>
      <c r="L1819" s="90">
        <f>IF(K1819/1024 &gt;1,K1819/1024," ")</f>
        <v>3463886.666015625</v>
      </c>
      <c r="M1819" s="90">
        <f>IF(K1819/1048576 &gt;1,K1819/1048576," ")</f>
        <v>3382.7018222808838</v>
      </c>
      <c r="N1819" s="91">
        <f>IF(K1819&gt;999999999,K1819/1073741824," ")</f>
        <v>3.3034197483211756</v>
      </c>
      <c r="O1819" s="194" t="s">
        <v>20871</v>
      </c>
      <c r="P1819" s="197" t="s">
        <v>20872</v>
      </c>
    </row>
    <row r="1820" spans="2:16" ht="20.100000000000001" customHeight="1" x14ac:dyDescent="0.3">
      <c r="B1820" s="101">
        <v>1810</v>
      </c>
      <c r="C1820" s="111" t="s">
        <v>35978</v>
      </c>
      <c r="D1820" s="168" t="s">
        <v>6572</v>
      </c>
      <c r="E1820" s="36" t="s">
        <v>12086</v>
      </c>
      <c r="F1820" s="99">
        <v>4.4000000000000004</v>
      </c>
      <c r="G1820" s="99" t="s">
        <v>704</v>
      </c>
      <c r="H1820" s="101" t="s">
        <v>3937</v>
      </c>
      <c r="I1820" s="101">
        <v>1956</v>
      </c>
      <c r="J1820" s="101"/>
      <c r="K1820" s="90">
        <v>2160310289</v>
      </c>
      <c r="L1820" s="90">
        <f>IF(K1820/1024 &gt;1,K1820/1024," ")</f>
        <v>2109678.0166015625</v>
      </c>
      <c r="M1820" s="90">
        <f>IF(K1820/1048576 &gt;1,K1820/1048576," ")</f>
        <v>2060.2324380874634</v>
      </c>
      <c r="N1820" s="91">
        <f>IF(K1820&gt;999999999,K1820/1073741824," ")</f>
        <v>2.0119457403197885</v>
      </c>
      <c r="O1820" s="194" t="s">
        <v>20873</v>
      </c>
      <c r="P1820" s="197" t="s">
        <v>20874</v>
      </c>
    </row>
    <row r="1821" spans="2:16" ht="20.100000000000001" customHeight="1" x14ac:dyDescent="0.3">
      <c r="B1821" s="101">
        <v>1811</v>
      </c>
      <c r="C1821" s="107" t="s">
        <v>35979</v>
      </c>
      <c r="D1821" s="159" t="s">
        <v>3815</v>
      </c>
      <c r="E1821" s="36" t="s">
        <v>12087</v>
      </c>
      <c r="F1821" s="104">
        <v>4.7</v>
      </c>
      <c r="G1821" s="101" t="s">
        <v>704</v>
      </c>
      <c r="H1821" s="101" t="s">
        <v>3744</v>
      </c>
      <c r="I1821" s="101">
        <v>2013</v>
      </c>
      <c r="J1821" s="101"/>
      <c r="K1821" s="90">
        <v>4391514981</v>
      </c>
      <c r="L1821" s="90">
        <f>IF(K1821/1024 &gt;1,K1821/1024," ")</f>
        <v>4288588.8486328125</v>
      </c>
      <c r="M1821" s="90">
        <f>IF(K1821/1048576 &gt;1,K1821/1048576," ")</f>
        <v>4188.075047492981</v>
      </c>
      <c r="N1821" s="91">
        <f>IF(K1821&gt;999999999,K1821/1073741824," ")</f>
        <v>4.0899170385673642</v>
      </c>
      <c r="O1821" s="194" t="s">
        <v>20875</v>
      </c>
      <c r="P1821" s="197" t="s">
        <v>20876</v>
      </c>
    </row>
    <row r="1822" spans="2:16" ht="20.100000000000001" customHeight="1" x14ac:dyDescent="0.3">
      <c r="B1822" s="101">
        <v>1812</v>
      </c>
      <c r="C1822" s="112" t="s">
        <v>35980</v>
      </c>
      <c r="D1822" s="161" t="s">
        <v>7218</v>
      </c>
      <c r="E1822" s="36" t="s">
        <v>12088</v>
      </c>
      <c r="F1822" s="99">
        <v>6.1</v>
      </c>
      <c r="G1822" s="99" t="s">
        <v>704</v>
      </c>
      <c r="H1822" s="105" t="s">
        <v>4081</v>
      </c>
      <c r="I1822" s="101">
        <v>2016</v>
      </c>
      <c r="J1822" s="101"/>
      <c r="K1822" s="90">
        <v>5730982966</v>
      </c>
      <c r="L1822" s="90">
        <f>IF(K1822/1024 &gt;1,K1822/1024," ")</f>
        <v>5596663.052734375</v>
      </c>
      <c r="M1822" s="90">
        <f>IF(K1822/1048576 &gt;1,K1822/1048576," ")</f>
        <v>5465.4912624359131</v>
      </c>
      <c r="N1822" s="91">
        <f>IF(K1822&gt;999999999,K1822/1073741824," ")</f>
        <v>5.3373938109725714</v>
      </c>
      <c r="O1822" s="194" t="s">
        <v>20877</v>
      </c>
      <c r="P1822" s="197" t="s">
        <v>31093</v>
      </c>
    </row>
    <row r="1823" spans="2:16" ht="20.100000000000001" customHeight="1" x14ac:dyDescent="0.3">
      <c r="B1823" s="101">
        <v>1813</v>
      </c>
      <c r="C1823" s="20" t="s">
        <v>34055</v>
      </c>
      <c r="D1823" s="261" t="s">
        <v>33464</v>
      </c>
      <c r="E1823" s="36" t="s">
        <v>33465</v>
      </c>
      <c r="F1823" s="81">
        <v>6.4</v>
      </c>
      <c r="G1823" s="13" t="s">
        <v>704</v>
      </c>
      <c r="H1823" s="13" t="s">
        <v>4104</v>
      </c>
      <c r="I1823" s="79">
        <v>2021</v>
      </c>
      <c r="J1823" s="79"/>
      <c r="K1823" s="73">
        <v>5958930432</v>
      </c>
      <c r="L1823" s="90">
        <f>IF(K1823/1024 &gt;1,K1823/1024," ")</f>
        <v>5819268</v>
      </c>
      <c r="M1823" s="90">
        <f>IF(K1823/1048576 &gt;1,K1823/1048576," ")</f>
        <v>5682.87890625</v>
      </c>
      <c r="N1823" s="91">
        <f>IF(K1823&gt;999999999,K1823/1073741824," ")</f>
        <v>5.5496864318847656</v>
      </c>
      <c r="O1823" s="194" t="s">
        <v>33466</v>
      </c>
      <c r="P1823" s="197" t="s">
        <v>33467</v>
      </c>
    </row>
    <row r="1824" spans="2:16" ht="20.100000000000001" customHeight="1" x14ac:dyDescent="0.3">
      <c r="B1824" s="101">
        <v>1814</v>
      </c>
      <c r="C1824" s="20" t="s">
        <v>42922</v>
      </c>
      <c r="D1824" s="265" t="s">
        <v>42919</v>
      </c>
      <c r="E1824" s="36" t="s">
        <v>42920</v>
      </c>
      <c r="F1824" s="81">
        <v>5.2</v>
      </c>
      <c r="G1824" s="13" t="s">
        <v>704</v>
      </c>
      <c r="H1824" s="13" t="s">
        <v>3744</v>
      </c>
      <c r="I1824" s="79">
        <v>2022</v>
      </c>
      <c r="J1824" s="79"/>
      <c r="K1824" s="73">
        <v>4797161472</v>
      </c>
      <c r="L1824" s="90">
        <f>IF(K1824/1024 &gt;1,K1824/1024," ")</f>
        <v>4684728</v>
      </c>
      <c r="M1824" s="90">
        <f>IF(K1824/1048576 &gt;1,K1824/1048576," ")</f>
        <v>4574.9296875</v>
      </c>
      <c r="N1824" s="91">
        <f>IF(K1824&gt;999999999,K1824/1073741824," ")</f>
        <v>4.4677047729492188</v>
      </c>
      <c r="O1824" s="194" t="s">
        <v>17624</v>
      </c>
      <c r="P1824" s="197" t="s">
        <v>42921</v>
      </c>
    </row>
    <row r="1825" spans="1:16" ht="20.100000000000001" customHeight="1" x14ac:dyDescent="0.3">
      <c r="B1825" s="101">
        <v>1815</v>
      </c>
      <c r="C1825" s="109" t="s">
        <v>35981</v>
      </c>
      <c r="D1825" s="159" t="s">
        <v>3051</v>
      </c>
      <c r="E1825" s="36" t="s">
        <v>12089</v>
      </c>
      <c r="F1825" s="104">
        <v>4.4000000000000004</v>
      </c>
      <c r="G1825" s="101" t="s">
        <v>704</v>
      </c>
      <c r="H1825" s="101" t="s">
        <v>3739</v>
      </c>
      <c r="I1825" s="101">
        <v>2011</v>
      </c>
      <c r="J1825" s="101"/>
      <c r="K1825" s="90">
        <v>3531282570</v>
      </c>
      <c r="L1825" s="90">
        <f>IF(K1825/1024 &gt;1,K1825/1024," ")</f>
        <v>3448518.134765625</v>
      </c>
      <c r="M1825" s="90">
        <f>IF(K1825/1048576 &gt;1,K1825/1048576," ")</f>
        <v>3367.6934909820557</v>
      </c>
      <c r="N1825" s="91">
        <f>IF(K1825&gt;999999999,K1825/1073741824," ")</f>
        <v>3.2887631747871637</v>
      </c>
      <c r="O1825" s="194" t="s">
        <v>20878</v>
      </c>
      <c r="P1825" s="197" t="s">
        <v>20879</v>
      </c>
    </row>
    <row r="1826" spans="1:16" ht="20.100000000000001" customHeight="1" x14ac:dyDescent="0.3">
      <c r="B1826" s="101">
        <v>1816</v>
      </c>
      <c r="C1826" s="102" t="s">
        <v>35982</v>
      </c>
      <c r="D1826" s="159" t="s">
        <v>1442</v>
      </c>
      <c r="E1826" s="36" t="s">
        <v>12090</v>
      </c>
      <c r="F1826" s="104">
        <v>7.1</v>
      </c>
      <c r="G1826" s="101" t="s">
        <v>704</v>
      </c>
      <c r="H1826" s="101" t="s">
        <v>3747</v>
      </c>
      <c r="I1826" s="101">
        <v>1987</v>
      </c>
      <c r="J1826" s="101"/>
      <c r="K1826" s="90">
        <v>3724240238</v>
      </c>
      <c r="L1826" s="90">
        <f>IF(K1826/1024 &gt;1,K1826/1024," ")</f>
        <v>3636953.357421875</v>
      </c>
      <c r="M1826" s="90">
        <f>IF(K1826/1048576 &gt;1,K1826/1048576," ")</f>
        <v>3551.7122631072998</v>
      </c>
      <c r="N1826" s="91">
        <f>IF(K1826&gt;999999999,K1826/1073741824," ")</f>
        <v>3.4684690069407225</v>
      </c>
      <c r="O1826" s="194" t="s">
        <v>20880</v>
      </c>
      <c r="P1826" s="197" t="s">
        <v>20881</v>
      </c>
    </row>
    <row r="1827" spans="1:16" ht="20.100000000000001" customHeight="1" x14ac:dyDescent="0.3">
      <c r="B1827" s="101">
        <v>1817</v>
      </c>
      <c r="C1827" s="107" t="s">
        <v>35983</v>
      </c>
      <c r="D1827" s="161" t="s">
        <v>6378</v>
      </c>
      <c r="E1827" s="36" t="s">
        <v>12092</v>
      </c>
      <c r="F1827" s="99">
        <v>5.8</v>
      </c>
      <c r="G1827" s="99" t="s">
        <v>704</v>
      </c>
      <c r="H1827" s="101" t="s">
        <v>4081</v>
      </c>
      <c r="I1827" s="101">
        <v>2014</v>
      </c>
      <c r="J1827" s="101"/>
      <c r="K1827" s="90">
        <v>4316833486</v>
      </c>
      <c r="L1827" s="90">
        <f>IF(K1827/1024 &gt;1,K1827/1024," ")</f>
        <v>4215657.701171875</v>
      </c>
      <c r="M1827" s="90">
        <f>IF(K1827/1048576 &gt;1,K1827/1048576," ")</f>
        <v>4116.8532238006592</v>
      </c>
      <c r="N1827" s="91">
        <f>IF(K1827&gt;999999999,K1827/1073741824," ")</f>
        <v>4.0203644763678312</v>
      </c>
      <c r="O1827" s="194" t="s">
        <v>18002</v>
      </c>
      <c r="P1827" s="197" t="s">
        <v>31094</v>
      </c>
    </row>
    <row r="1828" spans="1:16" ht="20.100000000000001" customHeight="1" x14ac:dyDescent="0.3">
      <c r="B1828" s="101">
        <v>1818</v>
      </c>
      <c r="C1828" s="109" t="s">
        <v>35984</v>
      </c>
      <c r="D1828" s="159" t="s">
        <v>2943</v>
      </c>
      <c r="E1828" s="36" t="s">
        <v>12093</v>
      </c>
      <c r="F1828" s="104">
        <v>6.3</v>
      </c>
      <c r="G1828" s="99" t="s">
        <v>704</v>
      </c>
      <c r="H1828" s="101" t="s">
        <v>5878</v>
      </c>
      <c r="I1828" s="101">
        <v>1965</v>
      </c>
      <c r="J1828" s="116"/>
      <c r="K1828" s="90">
        <v>3297885363</v>
      </c>
      <c r="L1828" s="90">
        <f>IF(K1828/1024 &gt;1,K1828/1024," ")</f>
        <v>3220591.1748046875</v>
      </c>
      <c r="M1828" s="90">
        <f>IF(K1828/1048576 &gt;1,K1828/1048576," ")</f>
        <v>3145.1085691452026</v>
      </c>
      <c r="N1828" s="91">
        <f>IF(K1828&gt;999999999,K1828/1073741824," ")</f>
        <v>3.0713950870558619</v>
      </c>
      <c r="O1828" s="194" t="s">
        <v>20884</v>
      </c>
      <c r="P1828" s="197" t="s">
        <v>20885</v>
      </c>
    </row>
    <row r="1829" spans="1:16" ht="20.100000000000001" customHeight="1" x14ac:dyDescent="0.3">
      <c r="B1829" s="101">
        <v>1819</v>
      </c>
      <c r="C1829" s="109" t="s">
        <v>35985</v>
      </c>
      <c r="D1829" s="168" t="s">
        <v>6180</v>
      </c>
      <c r="E1829" s="36" t="s">
        <v>12097</v>
      </c>
      <c r="F1829" s="99">
        <v>6.9</v>
      </c>
      <c r="G1829" s="101" t="s">
        <v>704</v>
      </c>
      <c r="H1829" s="101" t="s">
        <v>6079</v>
      </c>
      <c r="I1829" s="101">
        <v>1951</v>
      </c>
      <c r="J1829" s="101"/>
      <c r="K1829" s="90">
        <v>2635473748</v>
      </c>
      <c r="L1829" s="90">
        <f>IF(K1829/1024 &gt;1,K1829/1024," ")</f>
        <v>2573704.83203125</v>
      </c>
      <c r="M1829" s="90">
        <f>IF(K1829/1048576 &gt;1,K1829/1048576," ")</f>
        <v>2513.3836250305176</v>
      </c>
      <c r="N1829" s="91">
        <f>IF(K1829&gt;999999999,K1829/1073741824," ")</f>
        <v>2.4544761963188648</v>
      </c>
      <c r="O1829" s="199" t="s">
        <v>17522</v>
      </c>
      <c r="P1829" s="197" t="s">
        <v>31095</v>
      </c>
    </row>
    <row r="1830" spans="1:16" ht="20.100000000000001" customHeight="1" x14ac:dyDescent="0.3">
      <c r="B1830" s="101">
        <v>1820</v>
      </c>
      <c r="C1830" s="102" t="s">
        <v>41836</v>
      </c>
      <c r="D1830" s="159" t="s">
        <v>4879</v>
      </c>
      <c r="E1830" s="36" t="s">
        <v>16718</v>
      </c>
      <c r="F1830" s="104">
        <v>5.4</v>
      </c>
      <c r="G1830" s="101" t="s">
        <v>704</v>
      </c>
      <c r="H1830" s="101" t="s">
        <v>3764</v>
      </c>
      <c r="I1830" s="101">
        <v>1999</v>
      </c>
      <c r="J1830" s="101"/>
      <c r="K1830" s="90">
        <v>4017726740</v>
      </c>
      <c r="L1830" s="90">
        <f>IF(K1830/1024 &gt;1,K1830/1024," ")</f>
        <v>3923561.26953125</v>
      </c>
      <c r="M1830" s="90">
        <f>IF(K1830/1048576 &gt;1,K1830/1048576," ")</f>
        <v>3831.6028022766113</v>
      </c>
      <c r="N1830" s="91">
        <f>IF(K1830&gt;999999999,K1830/1073741824," ")</f>
        <v>3.7417996115982533</v>
      </c>
      <c r="O1830" s="194" t="s">
        <v>28661</v>
      </c>
      <c r="P1830" s="197" t="s">
        <v>28662</v>
      </c>
    </row>
    <row r="1831" spans="1:16" ht="20.100000000000001" customHeight="1" x14ac:dyDescent="0.3">
      <c r="B1831" s="101">
        <v>1821</v>
      </c>
      <c r="C1831" s="109" t="s">
        <v>35986</v>
      </c>
      <c r="D1831" s="159" t="s">
        <v>3447</v>
      </c>
      <c r="E1831" s="36" t="s">
        <v>12098</v>
      </c>
      <c r="F1831" s="104">
        <v>5.4</v>
      </c>
      <c r="G1831" s="101" t="s">
        <v>704</v>
      </c>
      <c r="H1831" s="101" t="s">
        <v>3772</v>
      </c>
      <c r="I1831" s="101">
        <v>1992</v>
      </c>
      <c r="J1831" s="101"/>
      <c r="K1831" s="109">
        <v>4179028628</v>
      </c>
      <c r="L1831" s="90">
        <f>IF(K1831/1024 &gt;1,K1831/1024," ")</f>
        <v>4081082.64453125</v>
      </c>
      <c r="M1831" s="90">
        <f>IF(K1831/1048576 &gt;1,K1831/1048576," ")</f>
        <v>3985.4322700500488</v>
      </c>
      <c r="N1831" s="91">
        <f>IF(K1831&gt;999999999,K1831/1073741824," ")</f>
        <v>3.8920237012207508</v>
      </c>
      <c r="O1831" s="194" t="s">
        <v>20892</v>
      </c>
      <c r="P1831" s="197" t="s">
        <v>31096</v>
      </c>
    </row>
    <row r="1832" spans="1:16" ht="20.100000000000001" customHeight="1" x14ac:dyDescent="0.3">
      <c r="B1832" s="101">
        <v>1822</v>
      </c>
      <c r="C1832" s="109" t="s">
        <v>35987</v>
      </c>
      <c r="D1832" s="159" t="s">
        <v>2726</v>
      </c>
      <c r="E1832" s="36" t="s">
        <v>12102</v>
      </c>
      <c r="F1832" s="104">
        <v>8.6</v>
      </c>
      <c r="G1832" s="101" t="s">
        <v>704</v>
      </c>
      <c r="H1832" s="101" t="s">
        <v>3927</v>
      </c>
      <c r="I1832" s="94">
        <v>1950</v>
      </c>
      <c r="J1832" s="94"/>
      <c r="K1832" s="108">
        <v>2674382082</v>
      </c>
      <c r="L1832" s="90">
        <f>IF(K1832/1024 &gt;1,K1832/1024," ")</f>
        <v>2611701.251953125</v>
      </c>
      <c r="M1832" s="90">
        <f>IF(K1832/1048576 &gt;1,K1832/1048576," ")</f>
        <v>2550.4895038604736</v>
      </c>
      <c r="N1832" s="91">
        <f>IF(K1832&gt;999999999,K1832/1073741824," ")</f>
        <v>2.4907124061137438</v>
      </c>
      <c r="O1832" s="194" t="s">
        <v>20899</v>
      </c>
      <c r="P1832" s="197" t="s">
        <v>20900</v>
      </c>
    </row>
    <row r="1833" spans="1:16" ht="20.100000000000001" customHeight="1" x14ac:dyDescent="0.3">
      <c r="B1833" s="101">
        <v>1823</v>
      </c>
      <c r="C1833" s="12" t="s">
        <v>35988</v>
      </c>
      <c r="D1833" s="157" t="s">
        <v>7813</v>
      </c>
      <c r="E1833" s="36" t="s">
        <v>12103</v>
      </c>
      <c r="F1833" s="131">
        <v>7.1</v>
      </c>
      <c r="G1833" s="82"/>
      <c r="H1833" s="13" t="s">
        <v>6249</v>
      </c>
      <c r="I1833" s="133">
        <v>1980</v>
      </c>
      <c r="J1833" s="74"/>
      <c r="K1833" s="73">
        <v>10830186310</v>
      </c>
      <c r="L1833" s="90">
        <f>IF(K1833/1024 &gt;1,K1833/1024," ")</f>
        <v>10576353.818359375</v>
      </c>
      <c r="M1833" s="90">
        <f>IF(K1833/1048576 &gt;1,K1833/1048576," ")</f>
        <v>10328.470525741577</v>
      </c>
      <c r="N1833" s="91">
        <f>IF(K1833&gt;999999999,K1833/1073741824," ")</f>
        <v>10.086396997794509</v>
      </c>
      <c r="O1833" s="194" t="s">
        <v>20901</v>
      </c>
      <c r="P1833" s="197" t="s">
        <v>20902</v>
      </c>
    </row>
    <row r="1834" spans="1:16" ht="20.100000000000001" customHeight="1" x14ac:dyDescent="0.3">
      <c r="B1834" s="101">
        <v>1824</v>
      </c>
      <c r="C1834" s="12" t="s">
        <v>35989</v>
      </c>
      <c r="D1834" s="167" t="s">
        <v>8556</v>
      </c>
      <c r="E1834" s="36" t="s">
        <v>12104</v>
      </c>
      <c r="F1834" s="131">
        <v>3.5</v>
      </c>
      <c r="G1834" s="13"/>
      <c r="H1834" s="13" t="s">
        <v>5892</v>
      </c>
      <c r="I1834" s="133">
        <v>1970</v>
      </c>
      <c r="J1834" s="74"/>
      <c r="K1834" s="73">
        <v>4785815552</v>
      </c>
      <c r="L1834" s="90">
        <f>IF(K1834/1024 &gt;1,K1834/1024," ")</f>
        <v>4673648</v>
      </c>
      <c r="M1834" s="90">
        <f>IF(K1834/1048576 &gt;1,K1834/1048576," ")</f>
        <v>4564.109375</v>
      </c>
      <c r="N1834" s="91">
        <f>IF(K1834&gt;999999999,K1834/1073741824," ")</f>
        <v>4.4571380615234375</v>
      </c>
      <c r="O1834" s="194" t="s">
        <v>20903</v>
      </c>
      <c r="P1834" s="197" t="s">
        <v>20904</v>
      </c>
    </row>
    <row r="1835" spans="1:16" ht="20.100000000000001" customHeight="1" x14ac:dyDescent="0.3">
      <c r="B1835" s="101">
        <v>1825</v>
      </c>
      <c r="C1835" s="109" t="s">
        <v>35990</v>
      </c>
      <c r="D1835" s="160" t="s">
        <v>3357</v>
      </c>
      <c r="E1835" s="36" t="s">
        <v>12105</v>
      </c>
      <c r="F1835" s="104">
        <v>6.1</v>
      </c>
      <c r="G1835" s="101" t="s">
        <v>704</v>
      </c>
      <c r="H1835" s="101" t="s">
        <v>3739</v>
      </c>
      <c r="I1835" s="101">
        <v>2012</v>
      </c>
      <c r="J1835" s="101"/>
      <c r="K1835" s="90">
        <v>3878553648</v>
      </c>
      <c r="L1835" s="90">
        <f>IF(K1835/1024 &gt;1,K1835/1024," ")</f>
        <v>3787650.046875</v>
      </c>
      <c r="M1835" s="90">
        <f>IF(K1835/1048576 &gt;1,K1835/1048576," ")</f>
        <v>3698.8769989013672</v>
      </c>
      <c r="N1835" s="91">
        <f>IF(K1835&gt;999999999,K1835/1073741824," ")</f>
        <v>3.6121845692396164</v>
      </c>
      <c r="O1835" s="194" t="s">
        <v>20905</v>
      </c>
      <c r="P1835" s="197" t="s">
        <v>20906</v>
      </c>
    </row>
    <row r="1836" spans="1:16" ht="20.100000000000001" customHeight="1" x14ac:dyDescent="0.3">
      <c r="A1836" s="299"/>
      <c r="B1836" s="101">
        <v>1826</v>
      </c>
      <c r="C1836" s="103" t="s">
        <v>35991</v>
      </c>
      <c r="D1836" s="168" t="s">
        <v>6300</v>
      </c>
      <c r="E1836" s="36" t="s">
        <v>12106</v>
      </c>
      <c r="F1836" s="99">
        <v>7.8</v>
      </c>
      <c r="G1836" s="99" t="s">
        <v>704</v>
      </c>
      <c r="H1836" s="101" t="s">
        <v>5874</v>
      </c>
      <c r="I1836" s="101">
        <v>1942</v>
      </c>
      <c r="J1836" s="101"/>
      <c r="K1836" s="90">
        <v>3195522174</v>
      </c>
      <c r="L1836" s="90">
        <f>IF(K1836/1024 &gt;1,K1836/1024," ")</f>
        <v>3120627.123046875</v>
      </c>
      <c r="M1836" s="90">
        <f>IF(K1836/1048576 &gt;1,K1836/1048576," ")</f>
        <v>3047.4874248504639</v>
      </c>
      <c r="N1836" s="91">
        <f>IF(K1836&gt;999999999,K1836/1073741824," ")</f>
        <v>2.9760619383305311</v>
      </c>
      <c r="O1836" s="194" t="s">
        <v>20907</v>
      </c>
      <c r="P1836" s="197" t="s">
        <v>20908</v>
      </c>
    </row>
    <row r="1837" spans="1:16" ht="20.100000000000001" customHeight="1" x14ac:dyDescent="0.3">
      <c r="B1837" s="101">
        <v>1827</v>
      </c>
      <c r="C1837" s="102" t="s">
        <v>35992</v>
      </c>
      <c r="D1837" s="159" t="s">
        <v>5301</v>
      </c>
      <c r="E1837" s="36" t="s">
        <v>12107</v>
      </c>
      <c r="F1837" s="104">
        <v>7.3</v>
      </c>
      <c r="G1837" s="101" t="s">
        <v>704</v>
      </c>
      <c r="H1837" s="101" t="s">
        <v>3809</v>
      </c>
      <c r="I1837" s="101">
        <v>1952</v>
      </c>
      <c r="J1837" s="101"/>
      <c r="K1837" s="90">
        <v>1511107422</v>
      </c>
      <c r="L1837" s="90">
        <f>IF(K1837/1024 &gt;1,K1837/1024," ")</f>
        <v>1475690.841796875</v>
      </c>
      <c r="M1837" s="90">
        <f>IF(K1837/1048576 &gt;1,K1837/1048576," ")</f>
        <v>1441.1043376922607</v>
      </c>
      <c r="N1837" s="91">
        <f>IF(K1837&gt;999999999,K1837/1073741824," ")</f>
        <v>1.4073284547775984</v>
      </c>
      <c r="O1837" s="194" t="s">
        <v>20909</v>
      </c>
      <c r="P1837" s="197" t="s">
        <v>20910</v>
      </c>
    </row>
    <row r="1838" spans="1:16" ht="20.100000000000001" customHeight="1" x14ac:dyDescent="0.3">
      <c r="B1838" s="101">
        <v>1828</v>
      </c>
      <c r="C1838" s="12" t="s">
        <v>35993</v>
      </c>
      <c r="D1838" s="157" t="s">
        <v>8392</v>
      </c>
      <c r="E1838" s="36" t="s">
        <v>12108</v>
      </c>
      <c r="F1838" s="131">
        <v>6.4</v>
      </c>
      <c r="G1838" s="13" t="s">
        <v>704</v>
      </c>
      <c r="H1838" s="13" t="s">
        <v>3937</v>
      </c>
      <c r="I1838" s="133">
        <v>1987</v>
      </c>
      <c r="J1838" s="74"/>
      <c r="K1838" s="73">
        <v>4100923392</v>
      </c>
      <c r="L1838" s="90">
        <f>IF(K1838/1024 &gt;1,K1838/1024," ")</f>
        <v>4004808</v>
      </c>
      <c r="M1838" s="90">
        <f>IF(K1838/1048576 &gt;1,K1838/1048576," ")</f>
        <v>3910.9453125</v>
      </c>
      <c r="N1838" s="91">
        <f>IF(K1838&gt;999999999,K1838/1073741824," ")</f>
        <v>3.8192825317382813</v>
      </c>
      <c r="O1838" s="194" t="s">
        <v>19757</v>
      </c>
      <c r="P1838" s="197" t="s">
        <v>20911</v>
      </c>
    </row>
    <row r="1839" spans="1:16" ht="20.100000000000001" customHeight="1" x14ac:dyDescent="0.3">
      <c r="B1839" s="101">
        <v>1829</v>
      </c>
      <c r="C1839" s="125" t="s">
        <v>35994</v>
      </c>
      <c r="D1839" s="168" t="s">
        <v>7316</v>
      </c>
      <c r="E1839" s="36" t="s">
        <v>12109</v>
      </c>
      <c r="F1839" s="99">
        <v>4.9000000000000004</v>
      </c>
      <c r="G1839" s="99" t="s">
        <v>704</v>
      </c>
      <c r="H1839" s="105" t="s">
        <v>5871</v>
      </c>
      <c r="I1839" s="101">
        <v>2016</v>
      </c>
      <c r="J1839" s="101"/>
      <c r="K1839" s="90">
        <v>3677639890</v>
      </c>
      <c r="L1839" s="90">
        <f>IF(K1839/1024 &gt;1,K1839/1024," ")</f>
        <v>3591445.205078125</v>
      </c>
      <c r="M1839" s="90">
        <f>IF(K1839/1048576 &gt;1,K1839/1048576," ")</f>
        <v>3507.2707080841064</v>
      </c>
      <c r="N1839" s="91">
        <f>IF(K1839&gt;999999999,K1839/1073741824," ")</f>
        <v>3.4250690508633852</v>
      </c>
      <c r="O1839" s="194" t="s">
        <v>20912</v>
      </c>
      <c r="P1839" s="197" t="s">
        <v>20913</v>
      </c>
    </row>
    <row r="1840" spans="1:16" ht="20.100000000000001" customHeight="1" x14ac:dyDescent="0.3">
      <c r="B1840" s="101">
        <v>1830</v>
      </c>
      <c r="C1840" s="103" t="s">
        <v>35995</v>
      </c>
      <c r="D1840" s="161" t="s">
        <v>6406</v>
      </c>
      <c r="E1840" s="36" t="s">
        <v>12110</v>
      </c>
      <c r="F1840" s="99">
        <v>5.3</v>
      </c>
      <c r="G1840" s="99" t="s">
        <v>704</v>
      </c>
      <c r="H1840" s="101" t="s">
        <v>5981</v>
      </c>
      <c r="I1840" s="101">
        <v>1996</v>
      </c>
      <c r="J1840" s="101"/>
      <c r="K1840" s="90">
        <v>1100047283</v>
      </c>
      <c r="L1840" s="90">
        <f>IF(K1840/1024 &gt;1,K1840/1024," ")</f>
        <v>1074264.9248046875</v>
      </c>
      <c r="M1840" s="90">
        <f>IF(K1840/1048576 &gt;1,K1840/1048576," ")</f>
        <v>1049.0868406295776</v>
      </c>
      <c r="N1840" s="91">
        <f>IF(K1840&gt;999999999,K1840/1073741824," ")</f>
        <v>1.0244988678023219</v>
      </c>
      <c r="O1840" s="194" t="s">
        <v>20914</v>
      </c>
      <c r="P1840" s="197" t="s">
        <v>20915</v>
      </c>
    </row>
    <row r="1841" spans="2:16" ht="20.100000000000001" customHeight="1" x14ac:dyDescent="0.3">
      <c r="B1841" s="101">
        <v>1831</v>
      </c>
      <c r="C1841" s="107" t="s">
        <v>35996</v>
      </c>
      <c r="D1841" s="161" t="s">
        <v>6379</v>
      </c>
      <c r="E1841" s="36" t="s">
        <v>12111</v>
      </c>
      <c r="F1841" s="99">
        <v>5.6</v>
      </c>
      <c r="G1841" s="99" t="s">
        <v>704</v>
      </c>
      <c r="H1841" s="101" t="s">
        <v>5878</v>
      </c>
      <c r="I1841" s="101">
        <v>2015</v>
      </c>
      <c r="J1841" s="101"/>
      <c r="K1841" s="90">
        <v>5425170542</v>
      </c>
      <c r="L1841" s="90">
        <f>IF(K1841/1024 &gt;1,K1841/1024," ")</f>
        <v>5298018.107421875</v>
      </c>
      <c r="M1841" s="90">
        <f>IF(K1841/1048576 &gt;1,K1841/1048576," ")</f>
        <v>5173.8458080291748</v>
      </c>
      <c r="N1841" s="91">
        <f>IF(K1841&gt;999999999,K1841/1073741824," ")</f>
        <v>5.052583796903491</v>
      </c>
      <c r="O1841" s="194" t="s">
        <v>20916</v>
      </c>
      <c r="P1841" s="197" t="s">
        <v>20917</v>
      </c>
    </row>
    <row r="1842" spans="2:16" ht="20.100000000000001" customHeight="1" x14ac:dyDescent="0.3">
      <c r="B1842" s="101">
        <v>1832</v>
      </c>
      <c r="C1842" s="12" t="s">
        <v>35781</v>
      </c>
      <c r="D1842" s="160" t="s">
        <v>1256</v>
      </c>
      <c r="E1842" s="36" t="s">
        <v>12112</v>
      </c>
      <c r="F1842" s="104">
        <v>6.1</v>
      </c>
      <c r="G1842" s="94"/>
      <c r="H1842" s="94" t="s">
        <v>4262</v>
      </c>
      <c r="I1842" s="101">
        <v>1976</v>
      </c>
      <c r="J1842" s="101"/>
      <c r="K1842" s="90">
        <v>1480851456</v>
      </c>
      <c r="L1842" s="90">
        <f>IF(K1842/1024 &gt;1,K1842/1024," ")</f>
        <v>1446144</v>
      </c>
      <c r="M1842" s="90">
        <f>IF(K1842/1048576 &gt;1,K1842/1048576," ")</f>
        <v>1412.25</v>
      </c>
      <c r="N1842" s="91">
        <f>IF(K1842&gt;999999999,K1842/1073741824," ")</f>
        <v>1.379150390625</v>
      </c>
      <c r="O1842" s="194" t="s">
        <v>20918</v>
      </c>
      <c r="P1842" s="197" t="s">
        <v>20919</v>
      </c>
    </row>
    <row r="1843" spans="2:16" ht="20.100000000000001" customHeight="1" x14ac:dyDescent="0.3">
      <c r="B1843" s="101">
        <v>1833</v>
      </c>
      <c r="C1843" s="102" t="s">
        <v>35997</v>
      </c>
      <c r="D1843" s="159" t="s">
        <v>2049</v>
      </c>
      <c r="E1843" s="36" t="s">
        <v>12113</v>
      </c>
      <c r="F1843" s="104">
        <v>7.1</v>
      </c>
      <c r="G1843" s="99" t="s">
        <v>704</v>
      </c>
      <c r="H1843" s="105" t="s">
        <v>5871</v>
      </c>
      <c r="I1843" s="101">
        <v>1994</v>
      </c>
      <c r="J1843" s="101"/>
      <c r="K1843" s="90">
        <v>4680574292</v>
      </c>
      <c r="L1843" s="90">
        <f>IF(K1843/1024 &gt;1,K1843/1024," ")</f>
        <v>4570873.33203125</v>
      </c>
      <c r="M1843" s="90">
        <f>IF(K1843/1048576 &gt;1,K1843/1048576," ")</f>
        <v>4463.7434883117676</v>
      </c>
      <c r="N1843" s="91">
        <f>IF(K1843&gt;999999999,K1843/1073741824," ")</f>
        <v>4.3591245003044605</v>
      </c>
      <c r="O1843" s="194" t="s">
        <v>20920</v>
      </c>
      <c r="P1843" s="197" t="s">
        <v>20921</v>
      </c>
    </row>
    <row r="1844" spans="2:16" ht="20.100000000000001" customHeight="1" x14ac:dyDescent="0.3">
      <c r="B1844" s="101">
        <v>1834</v>
      </c>
      <c r="C1844" s="103" t="s">
        <v>35998</v>
      </c>
      <c r="D1844" s="168" t="s">
        <v>6124</v>
      </c>
      <c r="E1844" s="36" t="s">
        <v>12114</v>
      </c>
      <c r="F1844" s="99">
        <v>4.7</v>
      </c>
      <c r="G1844" s="101"/>
      <c r="H1844" s="101" t="s">
        <v>5877</v>
      </c>
      <c r="I1844" s="101">
        <v>2014</v>
      </c>
      <c r="J1844" s="101"/>
      <c r="K1844" s="90">
        <v>2401986223</v>
      </c>
      <c r="L1844" s="90">
        <f>IF(K1844/1024 &gt;1,K1844/1024," ")</f>
        <v>2345689.6708984375</v>
      </c>
      <c r="M1844" s="90">
        <f>IF(K1844/1048576 &gt;1,K1844/1048576," ")</f>
        <v>2290.7125692367554</v>
      </c>
      <c r="N1844" s="91">
        <f>IF(K1844&gt;999999999,K1844/1073741824," ")</f>
        <v>2.2370239933952689</v>
      </c>
      <c r="O1844" s="199" t="s">
        <v>17525</v>
      </c>
      <c r="P1844" s="197" t="s">
        <v>20922</v>
      </c>
    </row>
    <row r="1845" spans="2:16" ht="20.100000000000001" customHeight="1" x14ac:dyDescent="0.3">
      <c r="B1845" s="101">
        <v>1835</v>
      </c>
      <c r="C1845" s="109" t="s">
        <v>35999</v>
      </c>
      <c r="D1845" s="160" t="s">
        <v>884</v>
      </c>
      <c r="E1845" s="36" t="s">
        <v>12115</v>
      </c>
      <c r="F1845" s="104">
        <v>7.3</v>
      </c>
      <c r="G1845" s="94" t="s">
        <v>704</v>
      </c>
      <c r="H1845" s="94" t="s">
        <v>3737</v>
      </c>
      <c r="I1845" s="101">
        <v>2008</v>
      </c>
      <c r="J1845" s="101"/>
      <c r="K1845" s="90">
        <v>3516794906</v>
      </c>
      <c r="L1845" s="90">
        <f>IF(K1845/1024 &gt;1,K1845/1024," ")</f>
        <v>3434370.025390625</v>
      </c>
      <c r="M1845" s="90">
        <f>IF(K1845/1048576 &gt;1,K1845/1048576," ")</f>
        <v>3353.8769779205322</v>
      </c>
      <c r="N1845" s="91">
        <f>IF(K1845&gt;999999999,K1845/1073741824," ")</f>
        <v>3.2752704862505198</v>
      </c>
      <c r="O1845" s="194" t="s">
        <v>20923</v>
      </c>
      <c r="P1845" s="197" t="s">
        <v>20924</v>
      </c>
    </row>
    <row r="1846" spans="2:16" ht="20.100000000000001" customHeight="1" x14ac:dyDescent="0.3">
      <c r="B1846" s="101">
        <v>1836</v>
      </c>
      <c r="C1846" s="12" t="s">
        <v>35782</v>
      </c>
      <c r="D1846" s="159" t="s">
        <v>1397</v>
      </c>
      <c r="E1846" s="36" t="s">
        <v>12116</v>
      </c>
      <c r="F1846" s="104">
        <v>4.4000000000000004</v>
      </c>
      <c r="G1846" s="94" t="s">
        <v>704</v>
      </c>
      <c r="H1846" s="94" t="s">
        <v>3742</v>
      </c>
      <c r="I1846" s="94">
        <v>2009</v>
      </c>
      <c r="J1846" s="94"/>
      <c r="K1846" s="108">
        <v>1876807680</v>
      </c>
      <c r="L1846" s="90">
        <f>IF(K1846/1024 &gt;1,K1846/1024," ")</f>
        <v>1832820</v>
      </c>
      <c r="M1846" s="90">
        <f>IF(K1846/1048576 &gt;1,K1846/1048576," ")</f>
        <v>1789.86328125</v>
      </c>
      <c r="N1846" s="91">
        <f>IF(K1846&gt;999999999,K1846/1073741824," ")</f>
        <v>1.7479133605957031</v>
      </c>
      <c r="O1846" s="199" t="s">
        <v>17723</v>
      </c>
      <c r="P1846" s="197" t="s">
        <v>20925</v>
      </c>
    </row>
    <row r="1847" spans="2:16" ht="20.100000000000001" customHeight="1" x14ac:dyDescent="0.3">
      <c r="B1847" s="101">
        <v>1837</v>
      </c>
      <c r="C1847" s="7" t="s">
        <v>35783</v>
      </c>
      <c r="D1847" s="159" t="s">
        <v>3171</v>
      </c>
      <c r="E1847" s="36" t="s">
        <v>12117</v>
      </c>
      <c r="F1847" s="104">
        <v>6.8</v>
      </c>
      <c r="G1847" s="101"/>
      <c r="H1847" s="101" t="s">
        <v>3747</v>
      </c>
      <c r="I1847" s="101">
        <v>1971</v>
      </c>
      <c r="J1847" s="101"/>
      <c r="K1847" s="90">
        <v>4026273792</v>
      </c>
      <c r="L1847" s="90">
        <f>IF(K1847/1024 &gt;1,K1847/1024," ")</f>
        <v>3931908</v>
      </c>
      <c r="M1847" s="90">
        <f>IF(K1847/1048576 &gt;1,K1847/1048576," ")</f>
        <v>3839.75390625</v>
      </c>
      <c r="N1847" s="91">
        <f>IF(K1847&gt;999999999,K1847/1073741824," ")</f>
        <v>3.7497596740722656</v>
      </c>
      <c r="O1847" s="194" t="s">
        <v>20926</v>
      </c>
      <c r="P1847" s="197" t="s">
        <v>20927</v>
      </c>
    </row>
    <row r="1848" spans="2:16" ht="20.100000000000001" customHeight="1" x14ac:dyDescent="0.3">
      <c r="B1848" s="101">
        <v>1838</v>
      </c>
      <c r="C1848" s="12" t="s">
        <v>36000</v>
      </c>
      <c r="D1848" s="157" t="s">
        <v>8861</v>
      </c>
      <c r="E1848" s="36" t="s">
        <v>12118</v>
      </c>
      <c r="F1848" s="131">
        <v>5.2</v>
      </c>
      <c r="G1848" s="13" t="s">
        <v>704</v>
      </c>
      <c r="H1848" s="13" t="s">
        <v>3740</v>
      </c>
      <c r="I1848" s="133">
        <v>2020</v>
      </c>
      <c r="J1848" s="74"/>
      <c r="K1848" s="73">
        <v>3435450368</v>
      </c>
      <c r="L1848" s="90">
        <f>IF(K1848/1024 &gt;1,K1848/1024," ")</f>
        <v>3354932</v>
      </c>
      <c r="M1848" s="90">
        <f>IF(K1848/1048576 &gt;1,K1848/1048576," ")</f>
        <v>3276.30078125</v>
      </c>
      <c r="N1848" s="91">
        <f>IF(K1848&gt;999999999,K1848/1073741824," ")</f>
        <v>3.1995124816894531</v>
      </c>
      <c r="O1848" s="194" t="s">
        <v>20928</v>
      </c>
      <c r="P1848" s="197" t="s">
        <v>20929</v>
      </c>
    </row>
    <row r="1849" spans="2:16" ht="20.100000000000001" customHeight="1" x14ac:dyDescent="0.3">
      <c r="B1849" s="101">
        <v>1839</v>
      </c>
      <c r="C1849" s="109" t="s">
        <v>36001</v>
      </c>
      <c r="D1849" s="159" t="s">
        <v>2050</v>
      </c>
      <c r="E1849" s="36" t="s">
        <v>12119</v>
      </c>
      <c r="F1849" s="104">
        <v>5.6</v>
      </c>
      <c r="G1849" s="101" t="s">
        <v>704</v>
      </c>
      <c r="H1849" s="101" t="s">
        <v>3737</v>
      </c>
      <c r="I1849" s="101">
        <v>2010</v>
      </c>
      <c r="J1849" s="101"/>
      <c r="K1849" s="108">
        <v>2220725373</v>
      </c>
      <c r="L1849" s="90">
        <f>IF(K1849/1024 &gt;1,K1849/1024," ")</f>
        <v>2168677.1220703125</v>
      </c>
      <c r="M1849" s="90">
        <f>IF(K1849/1048576 &gt;1,K1849/1048576," ")</f>
        <v>2117.8487520217896</v>
      </c>
      <c r="N1849" s="91">
        <f>IF(K1849&gt;999999999,K1849/1073741824," ")</f>
        <v>2.0682116718962789</v>
      </c>
      <c r="O1849" s="194" t="s">
        <v>20930</v>
      </c>
      <c r="P1849" s="197" t="s">
        <v>20931</v>
      </c>
    </row>
    <row r="1850" spans="2:16" ht="20.100000000000001" customHeight="1" x14ac:dyDescent="0.3">
      <c r="B1850" s="101">
        <v>1840</v>
      </c>
      <c r="C1850" s="109" t="s">
        <v>36002</v>
      </c>
      <c r="D1850" s="163" t="s">
        <v>2219</v>
      </c>
      <c r="E1850" s="36" t="s">
        <v>12120</v>
      </c>
      <c r="F1850" s="104">
        <v>5.8</v>
      </c>
      <c r="G1850" s="99" t="s">
        <v>704</v>
      </c>
      <c r="H1850" s="101" t="s">
        <v>5871</v>
      </c>
      <c r="I1850" s="94">
        <v>1995</v>
      </c>
      <c r="J1850" s="94"/>
      <c r="K1850" s="90">
        <v>2141992454</v>
      </c>
      <c r="L1850" s="90">
        <f>IF(K1850/1024 &gt;1,K1850/1024," ")</f>
        <v>2091789.505859375</v>
      </c>
      <c r="M1850" s="90">
        <f>IF(K1850/1048576 &gt;1,K1850/1048576," ")</f>
        <v>2042.7631893157959</v>
      </c>
      <c r="N1850" s="91">
        <f>IF(K1850&gt;999999999,K1850/1073741824," ")</f>
        <v>1.9948859270662069</v>
      </c>
      <c r="O1850" s="194" t="s">
        <v>20932</v>
      </c>
      <c r="P1850" s="197" t="s">
        <v>20933</v>
      </c>
    </row>
    <row r="1851" spans="2:16" ht="20.100000000000001" customHeight="1" x14ac:dyDescent="0.3">
      <c r="B1851" s="101">
        <v>1841</v>
      </c>
      <c r="C1851" s="103" t="s">
        <v>36003</v>
      </c>
      <c r="D1851" s="168" t="s">
        <v>7075</v>
      </c>
      <c r="E1851" s="36" t="s">
        <v>12121</v>
      </c>
      <c r="F1851" s="99">
        <v>4.5</v>
      </c>
      <c r="G1851" s="99" t="s">
        <v>704</v>
      </c>
      <c r="H1851" s="105" t="s">
        <v>5892</v>
      </c>
      <c r="I1851" s="101">
        <v>1996</v>
      </c>
      <c r="J1851" s="101"/>
      <c r="K1851" s="90">
        <v>3935609566</v>
      </c>
      <c r="L1851" s="90">
        <f>IF(K1851/1024 &gt;1,K1851/1024," ")</f>
        <v>3843368.716796875</v>
      </c>
      <c r="M1851" s="90">
        <f>IF(K1851/1048576 &gt;1,K1851/1048576," ")</f>
        <v>3753.2897624969482</v>
      </c>
      <c r="N1851" s="91">
        <f>IF(K1851&gt;999999999,K1851/1073741824," ")</f>
        <v>3.665322033688426</v>
      </c>
      <c r="O1851" s="194" t="s">
        <v>20934</v>
      </c>
      <c r="P1851" s="197" t="s">
        <v>20935</v>
      </c>
    </row>
    <row r="1852" spans="2:16" ht="20.100000000000001" customHeight="1" x14ac:dyDescent="0.3">
      <c r="B1852" s="101">
        <v>1842</v>
      </c>
      <c r="C1852" s="84" t="s">
        <v>36004</v>
      </c>
      <c r="D1852" s="157" t="s">
        <v>7695</v>
      </c>
      <c r="E1852" s="36" t="s">
        <v>12122</v>
      </c>
      <c r="F1852" s="81">
        <v>5.7</v>
      </c>
      <c r="G1852" s="81" t="s">
        <v>704</v>
      </c>
      <c r="H1852" s="82" t="s">
        <v>5878</v>
      </c>
      <c r="I1852" s="79">
        <v>1997</v>
      </c>
      <c r="J1852" s="79"/>
      <c r="K1852" s="73">
        <v>4513294656</v>
      </c>
      <c r="L1852" s="90">
        <f>IF(K1852/1024 &gt;1,K1852/1024," ")</f>
        <v>4407514.3125</v>
      </c>
      <c r="M1852" s="90">
        <f>IF(K1852/1048576 &gt;1,K1852/1048576," ")</f>
        <v>4304.2131958007813</v>
      </c>
      <c r="N1852" s="91">
        <f>IF(K1852&gt;999999999,K1852/1073741824," ")</f>
        <v>4.2033331990242004</v>
      </c>
      <c r="O1852" s="194" t="s">
        <v>20936</v>
      </c>
      <c r="P1852" s="197" t="s">
        <v>20937</v>
      </c>
    </row>
    <row r="1853" spans="2:16" ht="20.100000000000001" customHeight="1" x14ac:dyDescent="0.3">
      <c r="B1853" s="101">
        <v>1843</v>
      </c>
      <c r="C1853" s="103" t="s">
        <v>36008</v>
      </c>
      <c r="D1853" s="161" t="s">
        <v>6363</v>
      </c>
      <c r="E1853" s="36" t="s">
        <v>12126</v>
      </c>
      <c r="F1853" s="99">
        <v>6.4</v>
      </c>
      <c r="G1853" s="99" t="s">
        <v>704</v>
      </c>
      <c r="H1853" s="101" t="s">
        <v>4081</v>
      </c>
      <c r="I1853" s="101">
        <v>2015</v>
      </c>
      <c r="J1853" s="101"/>
      <c r="K1853" s="90">
        <v>4986005690</v>
      </c>
      <c r="L1853" s="90">
        <f>IF(K1853/1024 &gt;1,K1853/1024," ")</f>
        <v>4869146.181640625</v>
      </c>
      <c r="M1853" s="90">
        <f>IF(K1853/1048576 &gt;1,K1853/1048576," ")</f>
        <v>4755.0255680084229</v>
      </c>
      <c r="N1853" s="91">
        <f>IF(K1853&gt;999999999,K1853/1073741824," ")</f>
        <v>4.6435796562582254</v>
      </c>
      <c r="O1853" s="194" t="s">
        <v>20942</v>
      </c>
      <c r="P1853" s="197" t="s">
        <v>31098</v>
      </c>
    </row>
    <row r="1854" spans="2:16" ht="20.100000000000001" customHeight="1" x14ac:dyDescent="0.3">
      <c r="B1854" s="101">
        <v>1844</v>
      </c>
      <c r="C1854" s="102" t="s">
        <v>36005</v>
      </c>
      <c r="D1854" s="159" t="s">
        <v>2051</v>
      </c>
      <c r="E1854" s="36" t="s">
        <v>12123</v>
      </c>
      <c r="F1854" s="104">
        <v>7.1</v>
      </c>
      <c r="G1854" s="94" t="s">
        <v>704</v>
      </c>
      <c r="H1854" s="101" t="s">
        <v>3739</v>
      </c>
      <c r="I1854" s="94">
        <v>1968</v>
      </c>
      <c r="J1854" s="120"/>
      <c r="K1854" s="90">
        <v>5991438289</v>
      </c>
      <c r="L1854" s="90">
        <f>IF(K1854/1024 &gt;1,K1854/1024," ")</f>
        <v>5851013.9541015625</v>
      </c>
      <c r="M1854" s="90">
        <f>IF(K1854/1048576 &gt;1,K1854/1048576," ")</f>
        <v>5713.8808145523071</v>
      </c>
      <c r="N1854" s="91">
        <f>IF(K1854&gt;999999999,K1854/1073741824," ")</f>
        <v>5.5799617329612374</v>
      </c>
      <c r="O1854" s="194" t="s">
        <v>20938</v>
      </c>
      <c r="P1854" s="197" t="s">
        <v>31097</v>
      </c>
    </row>
    <row r="1855" spans="2:16" ht="20.100000000000001" customHeight="1" x14ac:dyDescent="0.3">
      <c r="B1855" s="101">
        <v>1845</v>
      </c>
      <c r="C1855" s="102" t="s">
        <v>36006</v>
      </c>
      <c r="D1855" s="159" t="s">
        <v>2220</v>
      </c>
      <c r="E1855" s="36" t="s">
        <v>12124</v>
      </c>
      <c r="F1855" s="104">
        <v>5.2</v>
      </c>
      <c r="G1855" s="13" t="s">
        <v>704</v>
      </c>
      <c r="H1855" s="13" t="s">
        <v>3740</v>
      </c>
      <c r="I1855" s="101">
        <v>1977</v>
      </c>
      <c r="J1855" s="101"/>
      <c r="K1855" s="73">
        <v>3180511232</v>
      </c>
      <c r="L1855" s="90">
        <f>IF(K1855/1024 &gt;1,K1855/1024," ")</f>
        <v>3105968</v>
      </c>
      <c r="M1855" s="90">
        <f>IF(K1855/1048576 &gt;1,K1855/1048576," ")</f>
        <v>3033.171875</v>
      </c>
      <c r="N1855" s="91">
        <f>IF(K1855&gt;999999999,K1855/1073741824," ")</f>
        <v>2.9620819091796875</v>
      </c>
      <c r="O1855" s="199" t="s">
        <v>17522</v>
      </c>
      <c r="P1855" s="197" t="s">
        <v>20939</v>
      </c>
    </row>
    <row r="1856" spans="2:16" ht="20.100000000000001" customHeight="1" x14ac:dyDescent="0.3">
      <c r="B1856" s="101">
        <v>1846</v>
      </c>
      <c r="C1856" s="12" t="s">
        <v>36007</v>
      </c>
      <c r="D1856" s="160" t="s">
        <v>726</v>
      </c>
      <c r="E1856" s="36" t="s">
        <v>12125</v>
      </c>
      <c r="F1856" s="104">
        <v>7.1</v>
      </c>
      <c r="G1856" s="94" t="s">
        <v>704</v>
      </c>
      <c r="H1856" s="94" t="s">
        <v>4263</v>
      </c>
      <c r="I1856" s="101">
        <v>2008</v>
      </c>
      <c r="J1856" s="101"/>
      <c r="K1856" s="90">
        <v>6202688593</v>
      </c>
      <c r="L1856" s="90">
        <f>IF(K1856/1024 &gt;1,K1856/1024," ")</f>
        <v>6057313.0791015625</v>
      </c>
      <c r="M1856" s="90">
        <f>IF(K1856/1048576 &gt;1,K1856/1048576," ")</f>
        <v>5915.3448038101196</v>
      </c>
      <c r="N1856" s="91">
        <f>IF(K1856&gt;999999999,K1856/1073741824," ")</f>
        <v>5.77670390997082</v>
      </c>
      <c r="O1856" s="194" t="s">
        <v>20940</v>
      </c>
      <c r="P1856" s="197" t="s">
        <v>20941</v>
      </c>
    </row>
    <row r="1857" spans="2:16" ht="20.100000000000001" customHeight="1" x14ac:dyDescent="0.3">
      <c r="B1857" s="101">
        <v>1847</v>
      </c>
      <c r="C1857" s="107" t="s">
        <v>36009</v>
      </c>
      <c r="D1857" s="161" t="s">
        <v>6291</v>
      </c>
      <c r="E1857" s="36" t="s">
        <v>12127</v>
      </c>
      <c r="F1857" s="99">
        <v>6.2</v>
      </c>
      <c r="G1857" s="99"/>
      <c r="H1857" s="101" t="s">
        <v>5878</v>
      </c>
      <c r="I1857" s="101">
        <v>2015</v>
      </c>
      <c r="J1857" s="101"/>
      <c r="K1857" s="90">
        <v>3831769735</v>
      </c>
      <c r="L1857" s="90">
        <f>IF(K1857/1024 &gt;1,K1857/1024," ")</f>
        <v>3741962.6318359375</v>
      </c>
      <c r="M1857" s="90">
        <f>IF(K1857/1048576 &gt;1,K1857/1048576," ")</f>
        <v>3654.2603826522827</v>
      </c>
      <c r="N1857" s="91">
        <f>IF(K1857&gt;999999999,K1857/1073741824," ")</f>
        <v>3.5686136549338698</v>
      </c>
      <c r="O1857" s="194" t="s">
        <v>20943</v>
      </c>
      <c r="P1857" s="197" t="s">
        <v>20944</v>
      </c>
    </row>
    <row r="1858" spans="2:16" ht="20.100000000000001" customHeight="1" x14ac:dyDescent="0.3">
      <c r="B1858" s="101">
        <v>1848</v>
      </c>
      <c r="C1858" s="20" t="s">
        <v>36010</v>
      </c>
      <c r="D1858" s="158" t="s">
        <v>8532</v>
      </c>
      <c r="E1858" s="36" t="s">
        <v>12129</v>
      </c>
      <c r="F1858" s="81">
        <v>5.2</v>
      </c>
      <c r="G1858" s="13"/>
      <c r="H1858" s="13" t="s">
        <v>5892</v>
      </c>
      <c r="I1858" s="79">
        <v>2018</v>
      </c>
      <c r="J1858" s="79"/>
      <c r="K1858" s="73">
        <v>2546581504</v>
      </c>
      <c r="L1858" s="90">
        <f>IF(K1858/1024 &gt;1,K1858/1024," ")</f>
        <v>2486896</v>
      </c>
      <c r="M1858" s="90">
        <f>IF(K1858/1048576 &gt;1,K1858/1048576," ")</f>
        <v>2428.609375</v>
      </c>
      <c r="N1858" s="91">
        <f>IF(K1858&gt;999999999,K1858/1073741824," ")</f>
        <v>2.3716888427734375</v>
      </c>
      <c r="O1858" s="194" t="s">
        <v>17874</v>
      </c>
      <c r="P1858" s="197" t="s">
        <v>20947</v>
      </c>
    </row>
    <row r="1859" spans="2:16" ht="20.100000000000001" customHeight="1" x14ac:dyDescent="0.3">
      <c r="B1859" s="101">
        <v>1849</v>
      </c>
      <c r="C1859" s="7" t="s">
        <v>36011</v>
      </c>
      <c r="D1859" s="158" t="s">
        <v>8342</v>
      </c>
      <c r="E1859" s="36" t="s">
        <v>12130</v>
      </c>
      <c r="F1859" s="81">
        <v>6.8</v>
      </c>
      <c r="G1859" s="13" t="s">
        <v>704</v>
      </c>
      <c r="H1859" s="13" t="s">
        <v>5874</v>
      </c>
      <c r="I1859" s="79">
        <v>1946</v>
      </c>
      <c r="J1859" s="79"/>
      <c r="K1859" s="73">
        <v>4267036672</v>
      </c>
      <c r="L1859" s="90">
        <f>IF(K1859/1024 &gt;1,K1859/1024," ")</f>
        <v>4167028</v>
      </c>
      <c r="M1859" s="90">
        <f>IF(K1859/1048576 &gt;1,K1859/1048576," ")</f>
        <v>4069.36328125</v>
      </c>
      <c r="N1859" s="91">
        <f>IF(K1859&gt;999999999,K1859/1073741824," ")</f>
        <v>3.9739875793457031</v>
      </c>
      <c r="O1859" s="194" t="s">
        <v>20948</v>
      </c>
      <c r="P1859" s="197" t="s">
        <v>20949</v>
      </c>
    </row>
    <row r="1860" spans="2:16" ht="20.100000000000001" customHeight="1" x14ac:dyDescent="0.3">
      <c r="B1860" s="101">
        <v>1850</v>
      </c>
      <c r="C1860" s="109" t="s">
        <v>36012</v>
      </c>
      <c r="D1860" s="159" t="s">
        <v>4657</v>
      </c>
      <c r="E1860" s="36" t="s">
        <v>12133</v>
      </c>
      <c r="F1860" s="104">
        <v>5.4</v>
      </c>
      <c r="G1860" s="101" t="s">
        <v>704</v>
      </c>
      <c r="H1860" s="101" t="s">
        <v>3737</v>
      </c>
      <c r="I1860" s="101">
        <v>2003</v>
      </c>
      <c r="J1860" s="101"/>
      <c r="K1860" s="90">
        <v>2974867644</v>
      </c>
      <c r="L1860" s="90">
        <f>IF(K1860/1024 &gt;1,K1860/1024," ")</f>
        <v>2905144.18359375</v>
      </c>
      <c r="M1860" s="90">
        <f>IF(K1860/1048576 &gt;1,K1860/1048576," ")</f>
        <v>2837.0548667907715</v>
      </c>
      <c r="N1860" s="91">
        <f>IF(K1860&gt;999999999,K1860/1073741824," ")</f>
        <v>2.7705613933503628</v>
      </c>
      <c r="O1860" s="194" t="s">
        <v>20954</v>
      </c>
      <c r="P1860" s="197" t="s">
        <v>20955</v>
      </c>
    </row>
    <row r="1861" spans="2:16" ht="20.100000000000001" customHeight="1" x14ac:dyDescent="0.3">
      <c r="B1861" s="101">
        <v>1851</v>
      </c>
      <c r="C1861" s="12" t="s">
        <v>35784</v>
      </c>
      <c r="D1861" s="160" t="s">
        <v>2052</v>
      </c>
      <c r="E1861" s="36" t="s">
        <v>12132</v>
      </c>
      <c r="F1861" s="104">
        <v>4.9000000000000004</v>
      </c>
      <c r="G1861" s="94"/>
      <c r="H1861" s="94" t="s">
        <v>3918</v>
      </c>
      <c r="I1861" s="101">
        <v>2005</v>
      </c>
      <c r="J1861" s="101"/>
      <c r="K1861" s="90">
        <v>734582784</v>
      </c>
      <c r="L1861" s="90">
        <f>IF(K1861/1024 &gt;1,K1861/1024," ")</f>
        <v>717366</v>
      </c>
      <c r="M1861" s="90">
        <f>IF(K1861/1048576 &gt;1,K1861/1048576," ")</f>
        <v>700.552734375</v>
      </c>
      <c r="N1861" s="91" t="str">
        <f>IF(K1861&gt;999999999,K1861/1073741824," ")</f>
        <v xml:space="preserve"> </v>
      </c>
      <c r="O1861" s="194" t="s">
        <v>20952</v>
      </c>
      <c r="P1861" s="197" t="s">
        <v>20953</v>
      </c>
    </row>
    <row r="1862" spans="2:16" ht="20.100000000000001" customHeight="1" x14ac:dyDescent="0.3">
      <c r="B1862" s="101">
        <v>1852</v>
      </c>
      <c r="C1862" s="102" t="s">
        <v>36013</v>
      </c>
      <c r="D1862" s="159" t="s">
        <v>4610</v>
      </c>
      <c r="E1862" s="36" t="s">
        <v>12134</v>
      </c>
      <c r="F1862" s="104">
        <v>7.3</v>
      </c>
      <c r="G1862" s="101" t="s">
        <v>704</v>
      </c>
      <c r="H1862" s="101" t="s">
        <v>4270</v>
      </c>
      <c r="I1862" s="101">
        <v>1953</v>
      </c>
      <c r="J1862" s="101"/>
      <c r="K1862" s="90">
        <v>2522986130</v>
      </c>
      <c r="L1862" s="90">
        <f>IF(K1862/1024 &gt;1,K1862/1024," ")</f>
        <v>2463853.642578125</v>
      </c>
      <c r="M1862" s="90">
        <f>IF(K1862/1048576 &gt;1,K1862/1048576," ")</f>
        <v>2406.1070728302002</v>
      </c>
      <c r="N1862" s="91">
        <f>IF(K1862&gt;999999999,K1862/1073741824," ")</f>
        <v>2.3497139383107424</v>
      </c>
      <c r="O1862" s="194" t="s">
        <v>20956</v>
      </c>
      <c r="P1862" s="197" t="s">
        <v>20957</v>
      </c>
    </row>
    <row r="1863" spans="2:16" ht="20.100000000000001" customHeight="1" x14ac:dyDescent="0.3">
      <c r="B1863" s="101">
        <v>1853</v>
      </c>
      <c r="C1863" s="112" t="s">
        <v>36014</v>
      </c>
      <c r="D1863" s="159" t="s">
        <v>5522</v>
      </c>
      <c r="E1863" s="36" t="s">
        <v>12135</v>
      </c>
      <c r="F1863" s="104">
        <v>4.4000000000000004</v>
      </c>
      <c r="G1863" s="101" t="s">
        <v>704</v>
      </c>
      <c r="H1863" s="101" t="s">
        <v>3744</v>
      </c>
      <c r="I1863" s="101">
        <v>2015</v>
      </c>
      <c r="J1863" s="101"/>
      <c r="K1863" s="90">
        <v>5658001305</v>
      </c>
      <c r="L1863" s="90">
        <f>IF(K1863/1024 &gt;1,K1863/1024," ")</f>
        <v>5525391.8994140625</v>
      </c>
      <c r="M1863" s="90">
        <f>IF(K1863/1048576 &gt;1,K1863/1048576," ")</f>
        <v>5395.8905267715454</v>
      </c>
      <c r="N1863" s="91">
        <f>IF(K1863&gt;999999999,K1863/1073741824," ")</f>
        <v>5.2694243425503373</v>
      </c>
      <c r="O1863" s="194" t="s">
        <v>20958</v>
      </c>
      <c r="P1863" s="197" t="s">
        <v>20959</v>
      </c>
    </row>
    <row r="1864" spans="2:16" ht="20.100000000000001" customHeight="1" x14ac:dyDescent="0.3">
      <c r="B1864" s="101">
        <v>1854</v>
      </c>
      <c r="C1864" s="102" t="s">
        <v>36015</v>
      </c>
      <c r="D1864" s="159" t="s">
        <v>3236</v>
      </c>
      <c r="E1864" s="36" t="s">
        <v>12136</v>
      </c>
      <c r="F1864" s="104">
        <v>4.9000000000000004</v>
      </c>
      <c r="G1864" s="101" t="s">
        <v>704</v>
      </c>
      <c r="H1864" s="101" t="s">
        <v>3739</v>
      </c>
      <c r="I1864" s="101">
        <v>2011</v>
      </c>
      <c r="J1864" s="101"/>
      <c r="K1864" s="90">
        <v>7353351907</v>
      </c>
      <c r="L1864" s="90">
        <f>IF(K1864/1024 &gt;1,K1864/1024," ")</f>
        <v>7181007.7216796875</v>
      </c>
      <c r="M1864" s="90">
        <f>IF(K1864/1048576 &gt;1,K1864/1048576," ")</f>
        <v>7012.7028532028198</v>
      </c>
      <c r="N1864" s="91">
        <f>IF(K1864&gt;999999999,K1864/1073741824," ")</f>
        <v>6.8483426300808787</v>
      </c>
      <c r="O1864" s="194" t="s">
        <v>20960</v>
      </c>
      <c r="P1864" s="197" t="s">
        <v>20961</v>
      </c>
    </row>
    <row r="1865" spans="2:16" ht="20.100000000000001" customHeight="1" x14ac:dyDescent="0.3">
      <c r="B1865" s="101">
        <v>1855</v>
      </c>
      <c r="C1865" s="102" t="s">
        <v>36016</v>
      </c>
      <c r="D1865" s="159" t="s">
        <v>5557</v>
      </c>
      <c r="E1865" s="36" t="s">
        <v>12137</v>
      </c>
      <c r="F1865" s="104">
        <v>6.8</v>
      </c>
      <c r="G1865" s="101" t="s">
        <v>704</v>
      </c>
      <c r="H1865" s="101" t="s">
        <v>5348</v>
      </c>
      <c r="I1865" s="101">
        <v>1966</v>
      </c>
      <c r="J1865" s="101"/>
      <c r="K1865" s="90">
        <v>2547298411</v>
      </c>
      <c r="L1865" s="90">
        <f>IF(K1865/1024 &gt;1,K1865/1024," ")</f>
        <v>2487596.1044921875</v>
      </c>
      <c r="M1865" s="90">
        <f>IF(K1865/1048576 &gt;1,K1865/1048576," ")</f>
        <v>2429.2930707931519</v>
      </c>
      <c r="N1865" s="91">
        <f>IF(K1865&gt;999999999,K1865/1073741824," ")</f>
        <v>2.3723565144464374</v>
      </c>
      <c r="O1865" s="194" t="s">
        <v>20962</v>
      </c>
      <c r="P1865" s="197" t="s">
        <v>20963</v>
      </c>
    </row>
    <row r="1866" spans="2:16" ht="20.100000000000001" customHeight="1" x14ac:dyDescent="0.3">
      <c r="B1866" s="101">
        <v>1856</v>
      </c>
      <c r="C1866" s="7" t="s">
        <v>36017</v>
      </c>
      <c r="D1866" s="159" t="s">
        <v>878</v>
      </c>
      <c r="E1866" s="36" t="s">
        <v>12138</v>
      </c>
      <c r="F1866" s="104">
        <v>7.1</v>
      </c>
      <c r="G1866" s="13" t="s">
        <v>704</v>
      </c>
      <c r="H1866" s="13" t="s">
        <v>5871</v>
      </c>
      <c r="I1866" s="94">
        <v>1995</v>
      </c>
      <c r="J1866" s="94"/>
      <c r="K1866" s="73">
        <v>5939904512</v>
      </c>
      <c r="L1866" s="90">
        <f>IF(K1866/1024 &gt;1,K1866/1024," ")</f>
        <v>5800688</v>
      </c>
      <c r="M1866" s="90">
        <f>IF(K1866/1048576 &gt;1,K1866/1048576," ")</f>
        <v>5664.734375</v>
      </c>
      <c r="N1866" s="91">
        <f>IF(K1866&gt;999999999,K1866/1073741824," ")</f>
        <v>5.5319671630859375</v>
      </c>
      <c r="O1866" s="194" t="s">
        <v>20964</v>
      </c>
      <c r="P1866" s="197" t="s">
        <v>20965</v>
      </c>
    </row>
    <row r="1867" spans="2:16" ht="20.100000000000001" customHeight="1" x14ac:dyDescent="0.3">
      <c r="B1867" s="101">
        <v>1857</v>
      </c>
      <c r="C1867" s="109" t="s">
        <v>36018</v>
      </c>
      <c r="D1867" s="160" t="s">
        <v>5682</v>
      </c>
      <c r="E1867" s="36" t="s">
        <v>12139</v>
      </c>
      <c r="F1867" s="104">
        <v>6.5</v>
      </c>
      <c r="G1867" s="101" t="s">
        <v>704</v>
      </c>
      <c r="H1867" s="101" t="s">
        <v>3739</v>
      </c>
      <c r="I1867" s="101">
        <v>1967</v>
      </c>
      <c r="J1867" s="101"/>
      <c r="K1867" s="90">
        <v>3404692916</v>
      </c>
      <c r="L1867" s="90">
        <f>IF(K1867/1024 &gt;1,K1867/1024," ")</f>
        <v>3324895.42578125</v>
      </c>
      <c r="M1867" s="90">
        <f>IF(K1867/1048576 &gt;1,K1867/1048576," ")</f>
        <v>3246.968189239502</v>
      </c>
      <c r="N1867" s="91">
        <f>IF(K1867&gt;999999999,K1867/1073741824," ")</f>
        <v>3.1708673723042011</v>
      </c>
      <c r="O1867" s="194" t="s">
        <v>20966</v>
      </c>
      <c r="P1867" s="197" t="s">
        <v>20967</v>
      </c>
    </row>
    <row r="1868" spans="2:16" ht="20.100000000000001" customHeight="1" x14ac:dyDescent="0.3">
      <c r="B1868" s="101">
        <v>1858</v>
      </c>
      <c r="C1868" s="111" t="s">
        <v>36019</v>
      </c>
      <c r="D1868" s="160" t="s">
        <v>5971</v>
      </c>
      <c r="E1868" s="36" t="s">
        <v>12140</v>
      </c>
      <c r="F1868" s="99">
        <v>7.5</v>
      </c>
      <c r="G1868" s="101" t="s">
        <v>704</v>
      </c>
      <c r="H1868" s="101" t="s">
        <v>3937</v>
      </c>
      <c r="I1868" s="101">
        <v>1970</v>
      </c>
      <c r="J1868" s="101"/>
      <c r="K1868" s="90">
        <v>4350868223</v>
      </c>
      <c r="L1868" s="90">
        <f>IF(K1868/1024 &gt;1,K1868/1024," ")</f>
        <v>4248894.7490234375</v>
      </c>
      <c r="M1868" s="90">
        <f>IF(K1868/1048576 &gt;1,K1868/1048576," ")</f>
        <v>4149.3112783432007</v>
      </c>
      <c r="N1868" s="91">
        <f>IF(K1868&gt;999999999,K1868/1073741824," ")</f>
        <v>4.0520617952570319</v>
      </c>
      <c r="O1868" s="194" t="s">
        <v>20968</v>
      </c>
      <c r="P1868" s="197" t="s">
        <v>31099</v>
      </c>
    </row>
    <row r="1869" spans="2:16" ht="20.100000000000001" customHeight="1" x14ac:dyDescent="0.3">
      <c r="B1869" s="101">
        <v>1859</v>
      </c>
      <c r="C1869" s="113" t="s">
        <v>36020</v>
      </c>
      <c r="D1869" s="162" t="s">
        <v>2053</v>
      </c>
      <c r="E1869" s="36" t="s">
        <v>12141</v>
      </c>
      <c r="F1869" s="104">
        <v>5.7</v>
      </c>
      <c r="G1869" s="13" t="s">
        <v>704</v>
      </c>
      <c r="H1869" s="13" t="s">
        <v>3739</v>
      </c>
      <c r="I1869" s="101">
        <v>2004</v>
      </c>
      <c r="J1869" s="101"/>
      <c r="K1869" s="73">
        <v>4996078920</v>
      </c>
      <c r="L1869" s="90">
        <f>IF(K1869/1024 &gt;1,K1869/1024," ")</f>
        <v>4878983.3203125</v>
      </c>
      <c r="M1869" s="90">
        <f>IF(K1869/1048576 &gt;1,K1869/1048576," ")</f>
        <v>4764.6321487426758</v>
      </c>
      <c r="N1869" s="91">
        <f>IF(K1869&gt;999999999,K1869/1073741824," ")</f>
        <v>4.6529610827565193</v>
      </c>
      <c r="O1869" s="194" t="s">
        <v>20969</v>
      </c>
      <c r="P1869" s="197" t="s">
        <v>20970</v>
      </c>
    </row>
    <row r="1870" spans="2:16" ht="20.100000000000001" customHeight="1" x14ac:dyDescent="0.3">
      <c r="B1870" s="101">
        <v>1860</v>
      </c>
      <c r="C1870" s="109" t="s">
        <v>36021</v>
      </c>
      <c r="D1870" s="161" t="s">
        <v>7197</v>
      </c>
      <c r="E1870" s="36" t="s">
        <v>12142</v>
      </c>
      <c r="F1870" s="99">
        <v>4.3</v>
      </c>
      <c r="G1870" s="99" t="s">
        <v>704</v>
      </c>
      <c r="H1870" s="105" t="s">
        <v>4081</v>
      </c>
      <c r="I1870" s="101">
        <v>2013</v>
      </c>
      <c r="J1870" s="101"/>
      <c r="K1870" s="90">
        <v>4229075699</v>
      </c>
      <c r="L1870" s="90">
        <f>IF(K1870/1024 &gt;1,K1870/1024," ")</f>
        <v>4129956.7373046875</v>
      </c>
      <c r="M1870" s="90">
        <f>IF(K1870/1048576 &gt;1,K1870/1048576," ")</f>
        <v>4033.1608762741089</v>
      </c>
      <c r="N1870" s="91">
        <f>IF(K1870&gt;999999999,K1870/1073741824," ")</f>
        <v>3.9386336682364345</v>
      </c>
      <c r="O1870" s="194" t="s">
        <v>20971</v>
      </c>
      <c r="P1870" s="197" t="s">
        <v>31100</v>
      </c>
    </row>
    <row r="1871" spans="2:16" ht="20.100000000000001" customHeight="1" x14ac:dyDescent="0.3">
      <c r="B1871" s="101">
        <v>1861</v>
      </c>
      <c r="C1871" s="12" t="s">
        <v>36022</v>
      </c>
      <c r="D1871" s="177" t="s">
        <v>9031</v>
      </c>
      <c r="E1871" s="36" t="s">
        <v>12143</v>
      </c>
      <c r="F1871" s="81">
        <v>5.0999999999999996</v>
      </c>
      <c r="G1871" s="13" t="s">
        <v>704</v>
      </c>
      <c r="H1871" s="13" t="s">
        <v>3756</v>
      </c>
      <c r="I1871" s="79">
        <v>2019</v>
      </c>
      <c r="J1871" s="79"/>
      <c r="K1871" s="73">
        <v>4763639808</v>
      </c>
      <c r="L1871" s="90">
        <f>IF(K1871/1024 &gt;1,K1871/1024," ")</f>
        <v>4651992</v>
      </c>
      <c r="M1871" s="90">
        <f>IF(K1871/1048576 &gt;1,K1871/1048576," ")</f>
        <v>4542.9609375</v>
      </c>
      <c r="N1871" s="91">
        <f>IF(K1871&gt;999999999,K1871/1073741824," ")</f>
        <v>4.4364852905273438</v>
      </c>
      <c r="O1871" s="194" t="s">
        <v>20972</v>
      </c>
      <c r="P1871" s="197" t="s">
        <v>20973</v>
      </c>
    </row>
    <row r="1872" spans="2:16" ht="20.100000000000001" customHeight="1" x14ac:dyDescent="0.3">
      <c r="B1872" s="101">
        <v>1862</v>
      </c>
      <c r="C1872" s="112" t="s">
        <v>36023</v>
      </c>
      <c r="D1872" s="161" t="s">
        <v>7274</v>
      </c>
      <c r="E1872" s="36" t="s">
        <v>12144</v>
      </c>
      <c r="F1872" s="99">
        <v>5.8</v>
      </c>
      <c r="G1872" s="101"/>
      <c r="H1872" s="101" t="s">
        <v>5878</v>
      </c>
      <c r="I1872" s="101">
        <v>2016</v>
      </c>
      <c r="J1872" s="101"/>
      <c r="K1872" s="90">
        <v>4592929100</v>
      </c>
      <c r="L1872" s="90">
        <f>IF(K1872/1024 &gt;1,K1872/1024," ")</f>
        <v>4485282.32421875</v>
      </c>
      <c r="M1872" s="90">
        <f>IF(K1872/1048576 &gt;1,K1872/1048576," ")</f>
        <v>4380.158519744873</v>
      </c>
      <c r="N1872" s="91">
        <f>IF(K1872&gt;999999999,K1872/1073741824," ")</f>
        <v>4.2774985544383526</v>
      </c>
      <c r="O1872" s="194" t="s">
        <v>20974</v>
      </c>
      <c r="P1872" s="197" t="s">
        <v>20975</v>
      </c>
    </row>
    <row r="1873" spans="2:16" ht="20.100000000000001" customHeight="1" x14ac:dyDescent="0.3">
      <c r="B1873" s="101">
        <v>1863</v>
      </c>
      <c r="C1873" s="109" t="s">
        <v>36024</v>
      </c>
      <c r="D1873" s="160" t="s">
        <v>727</v>
      </c>
      <c r="E1873" s="36" t="s">
        <v>12145</v>
      </c>
      <c r="F1873" s="104">
        <v>7.3</v>
      </c>
      <c r="G1873" s="101" t="s">
        <v>704</v>
      </c>
      <c r="H1873" s="105" t="s">
        <v>3739</v>
      </c>
      <c r="I1873" s="101">
        <v>1962</v>
      </c>
      <c r="J1873" s="116"/>
      <c r="K1873" s="90">
        <v>5502203367</v>
      </c>
      <c r="L1873" s="90">
        <f>IF(K1873/1024 &gt;1,K1873/1024," ")</f>
        <v>5373245.4755859375</v>
      </c>
      <c r="M1873" s="90">
        <f>IF(K1873/1048576 &gt;1,K1873/1048576," ")</f>
        <v>5247.3100347518921</v>
      </c>
      <c r="N1873" s="91">
        <f>IF(K1873&gt;999999999,K1873/1073741824," ")</f>
        <v>5.1243262058123946</v>
      </c>
      <c r="O1873" s="194" t="s">
        <v>20976</v>
      </c>
      <c r="P1873" s="197" t="s">
        <v>31101</v>
      </c>
    </row>
    <row r="1874" spans="2:16" ht="20.100000000000001" customHeight="1" x14ac:dyDescent="0.3">
      <c r="B1874" s="101">
        <v>1864</v>
      </c>
      <c r="C1874" s="48" t="s">
        <v>36025</v>
      </c>
      <c r="D1874" s="157" t="s">
        <v>8674</v>
      </c>
      <c r="E1874" s="36" t="s">
        <v>12146</v>
      </c>
      <c r="F1874" s="81">
        <v>5.7</v>
      </c>
      <c r="G1874" s="13" t="s">
        <v>704</v>
      </c>
      <c r="H1874" s="13" t="s">
        <v>3782</v>
      </c>
      <c r="I1874" s="79">
        <v>2019</v>
      </c>
      <c r="J1874" s="79"/>
      <c r="K1874" s="73">
        <v>5055819776</v>
      </c>
      <c r="L1874" s="90">
        <f>IF(K1874/1024 &gt;1,K1874/1024," ")</f>
        <v>4937324</v>
      </c>
      <c r="M1874" s="90">
        <f>IF(K1874/1048576 &gt;1,K1874/1048576," ")</f>
        <v>4821.60546875</v>
      </c>
      <c r="N1874" s="91">
        <f>IF(K1874&gt;999999999,K1874/1073741824," ")</f>
        <v>4.7085990905761719</v>
      </c>
      <c r="O1874" s="194" t="s">
        <v>20977</v>
      </c>
      <c r="P1874" s="197" t="s">
        <v>31102</v>
      </c>
    </row>
    <row r="1875" spans="2:16" ht="20.100000000000001" customHeight="1" x14ac:dyDescent="0.3">
      <c r="B1875" s="101">
        <v>1865</v>
      </c>
      <c r="C1875" s="7" t="s">
        <v>36026</v>
      </c>
      <c r="D1875" s="157" t="s">
        <v>9002</v>
      </c>
      <c r="E1875" s="36" t="s">
        <v>12147</v>
      </c>
      <c r="F1875" s="81">
        <v>6.5</v>
      </c>
      <c r="G1875" s="13" t="s">
        <v>704</v>
      </c>
      <c r="H1875" s="13" t="s">
        <v>3757</v>
      </c>
      <c r="I1875" s="9">
        <v>2020</v>
      </c>
      <c r="J1875" s="72"/>
      <c r="K1875" s="73">
        <v>5301346304</v>
      </c>
      <c r="L1875" s="90">
        <f>IF(K1875/1024 &gt;1,K1875/1024," ")</f>
        <v>5177096</v>
      </c>
      <c r="M1875" s="90">
        <f>IF(K1875/1048576 &gt;1,K1875/1048576," ")</f>
        <v>5055.7578125</v>
      </c>
      <c r="N1875" s="91">
        <f>IF(K1875&gt;999999999,K1875/1073741824," ")</f>
        <v>4.9372634887695313</v>
      </c>
      <c r="O1875" s="194" t="s">
        <v>20978</v>
      </c>
      <c r="P1875" s="197" t="s">
        <v>20979</v>
      </c>
    </row>
    <row r="1876" spans="2:16" ht="20.100000000000001" customHeight="1" x14ac:dyDescent="0.3">
      <c r="B1876" s="101">
        <v>1866</v>
      </c>
      <c r="C1876" s="109" t="s">
        <v>36027</v>
      </c>
      <c r="D1876" s="159" t="s">
        <v>3402</v>
      </c>
      <c r="E1876" s="36" t="s">
        <v>12148</v>
      </c>
      <c r="F1876" s="104">
        <v>7.6</v>
      </c>
      <c r="G1876" s="13" t="s">
        <v>704</v>
      </c>
      <c r="H1876" s="13" t="s">
        <v>4270</v>
      </c>
      <c r="I1876" s="101">
        <v>1943</v>
      </c>
      <c r="J1876" s="101"/>
      <c r="K1876" s="73">
        <v>4105056256</v>
      </c>
      <c r="L1876" s="90">
        <f>IF(K1876/1024 &gt;1,K1876/1024," ")</f>
        <v>4008844</v>
      </c>
      <c r="M1876" s="90">
        <f>IF(K1876/1048576 &gt;1,K1876/1048576," ")</f>
        <v>3914.88671875</v>
      </c>
      <c r="N1876" s="91">
        <f>IF(K1876&gt;999999999,K1876/1073741824," ")</f>
        <v>3.8231315612792969</v>
      </c>
      <c r="O1876" s="194" t="s">
        <v>30077</v>
      </c>
      <c r="P1876" s="197" t="s">
        <v>20980</v>
      </c>
    </row>
    <row r="1877" spans="2:16" ht="20.100000000000001" customHeight="1" x14ac:dyDescent="0.3">
      <c r="B1877" s="101">
        <v>1867</v>
      </c>
      <c r="C1877" s="102" t="s">
        <v>36028</v>
      </c>
      <c r="D1877" s="159" t="s">
        <v>3484</v>
      </c>
      <c r="E1877" s="36" t="s">
        <v>12149</v>
      </c>
      <c r="F1877" s="104">
        <v>5</v>
      </c>
      <c r="G1877" s="101" t="s">
        <v>704</v>
      </c>
      <c r="H1877" s="101" t="s">
        <v>3756</v>
      </c>
      <c r="I1877" s="101">
        <v>1999</v>
      </c>
      <c r="J1877" s="101"/>
      <c r="K1877" s="90">
        <v>1735571236</v>
      </c>
      <c r="L1877" s="90">
        <f>IF(K1877/1024 &gt;1,K1877/1024," ")</f>
        <v>1694893.78515625</v>
      </c>
      <c r="M1877" s="90">
        <f>IF(K1877/1048576 &gt;1,K1877/1048576," ")</f>
        <v>1655.1697120666504</v>
      </c>
      <c r="N1877" s="91">
        <f>IF(K1877&gt;999999999,K1877/1073741824," ")</f>
        <v>1.6163766719400883</v>
      </c>
      <c r="O1877" s="194" t="s">
        <v>20981</v>
      </c>
      <c r="P1877" s="197" t="s">
        <v>20982</v>
      </c>
    </row>
    <row r="1878" spans="2:16" ht="20.100000000000001" customHeight="1" x14ac:dyDescent="0.3">
      <c r="B1878" s="101">
        <v>1868</v>
      </c>
      <c r="C1878" s="7" t="s">
        <v>36029</v>
      </c>
      <c r="D1878" s="159" t="s">
        <v>537</v>
      </c>
      <c r="E1878" s="36" t="s">
        <v>12150</v>
      </c>
      <c r="F1878" s="104">
        <v>7.4</v>
      </c>
      <c r="G1878" s="99" t="s">
        <v>704</v>
      </c>
      <c r="H1878" s="101" t="s">
        <v>5871</v>
      </c>
      <c r="I1878" s="101">
        <v>1971</v>
      </c>
      <c r="J1878" s="101"/>
      <c r="K1878" s="90">
        <v>3964042309</v>
      </c>
      <c r="L1878" s="90">
        <f>IF(K1878/1024 &gt;1,K1878/1024," ")</f>
        <v>3871135.0673828125</v>
      </c>
      <c r="M1878" s="90">
        <f>IF(K1878/1048576 &gt;1,K1878/1048576," ")</f>
        <v>3780.4053392410278</v>
      </c>
      <c r="N1878" s="91">
        <f>IF(K1878&gt;999999999,K1878/1073741824," ")</f>
        <v>3.6918020891025662</v>
      </c>
      <c r="O1878" s="194" t="s">
        <v>20983</v>
      </c>
      <c r="P1878" s="197" t="s">
        <v>20984</v>
      </c>
    </row>
    <row r="1879" spans="2:16" ht="20.100000000000001" customHeight="1" x14ac:dyDescent="0.3">
      <c r="B1879" s="101">
        <v>1869</v>
      </c>
      <c r="C1879" s="109" t="s">
        <v>36030</v>
      </c>
      <c r="D1879" s="160" t="s">
        <v>3293</v>
      </c>
      <c r="E1879" s="36" t="s">
        <v>12151</v>
      </c>
      <c r="F1879" s="104">
        <v>5.6</v>
      </c>
      <c r="G1879" s="101" t="s">
        <v>704</v>
      </c>
      <c r="H1879" s="101" t="s">
        <v>5878</v>
      </c>
      <c r="I1879" s="101">
        <v>2006</v>
      </c>
      <c r="J1879" s="101"/>
      <c r="K1879" s="90">
        <v>5829152757</v>
      </c>
      <c r="L1879" s="90">
        <f>IF(K1879/1024 &gt;1,K1879/1024," ")</f>
        <v>5692531.9892578125</v>
      </c>
      <c r="M1879" s="90">
        <f>IF(K1879/1048576 &gt;1,K1879/1048576," ")</f>
        <v>5559.1132707595825</v>
      </c>
      <c r="N1879" s="91">
        <f>IF(K1879&gt;999999999,K1879/1073741824," ")</f>
        <v>5.4288215534761548</v>
      </c>
      <c r="O1879" s="194" t="s">
        <v>20985</v>
      </c>
      <c r="P1879" s="197" t="s">
        <v>31103</v>
      </c>
    </row>
    <row r="1880" spans="2:16" ht="20.100000000000001" customHeight="1" x14ac:dyDescent="0.3">
      <c r="B1880" s="101">
        <v>1870</v>
      </c>
      <c r="C1880" s="20" t="s">
        <v>8590</v>
      </c>
      <c r="D1880" s="157" t="s">
        <v>8558</v>
      </c>
      <c r="E1880" s="36" t="s">
        <v>12152</v>
      </c>
      <c r="F1880" s="81">
        <v>7.1</v>
      </c>
      <c r="G1880" s="13" t="s">
        <v>704</v>
      </c>
      <c r="H1880" s="13" t="s">
        <v>5878</v>
      </c>
      <c r="I1880" s="79">
        <v>1959</v>
      </c>
      <c r="J1880" s="79"/>
      <c r="K1880" s="73">
        <v>4260859904</v>
      </c>
      <c r="L1880" s="90">
        <f>IF(K1880/1024 &gt;1,K1880/1024," ")</f>
        <v>4160996</v>
      </c>
      <c r="M1880" s="90">
        <f>IF(K1880/1048576 &gt;1,K1880/1048576," ")</f>
        <v>4063.47265625</v>
      </c>
      <c r="N1880" s="91">
        <f>IF(K1880&gt;999999999,K1880/1073741824," ")</f>
        <v>3.9682350158691406</v>
      </c>
      <c r="O1880" s="194" t="s">
        <v>20986</v>
      </c>
      <c r="P1880" s="197" t="s">
        <v>20987</v>
      </c>
    </row>
    <row r="1881" spans="2:16" ht="20.100000000000001" customHeight="1" x14ac:dyDescent="0.3">
      <c r="B1881" s="101">
        <v>1871</v>
      </c>
      <c r="C1881" s="109" t="s">
        <v>36031</v>
      </c>
      <c r="D1881" s="160" t="s">
        <v>4578</v>
      </c>
      <c r="E1881" s="36" t="s">
        <v>12157</v>
      </c>
      <c r="F1881" s="104">
        <v>5</v>
      </c>
      <c r="G1881" s="101" t="s">
        <v>704</v>
      </c>
      <c r="H1881" s="101" t="s">
        <v>3782</v>
      </c>
      <c r="I1881" s="101">
        <v>2007</v>
      </c>
      <c r="J1881" s="101"/>
      <c r="K1881" s="90">
        <v>4660496141</v>
      </c>
      <c r="L1881" s="90">
        <f>IF(K1881/1024 &gt;1,K1881/1024," ")</f>
        <v>4551265.7626953125</v>
      </c>
      <c r="M1881" s="90">
        <f>IF(K1881/1048576 &gt;1,K1881/1048576," ")</f>
        <v>4444.5954713821411</v>
      </c>
      <c r="N1881" s="91">
        <f>IF(K1881&gt;999999999,K1881/1073741824," ")</f>
        <v>4.3404252650216222</v>
      </c>
      <c r="O1881" s="194" t="s">
        <v>20992</v>
      </c>
      <c r="P1881" s="197" t="s">
        <v>31106</v>
      </c>
    </row>
    <row r="1882" spans="2:16" ht="20.100000000000001" customHeight="1" x14ac:dyDescent="0.3">
      <c r="B1882" s="101">
        <v>1872</v>
      </c>
      <c r="C1882" s="102" t="s">
        <v>36032</v>
      </c>
      <c r="D1882" s="160" t="s">
        <v>2055</v>
      </c>
      <c r="E1882" s="36" t="s">
        <v>12158</v>
      </c>
      <c r="F1882" s="104">
        <v>7.3</v>
      </c>
      <c r="G1882" s="101" t="s">
        <v>704</v>
      </c>
      <c r="H1882" s="101" t="s">
        <v>5878</v>
      </c>
      <c r="I1882" s="94">
        <v>2004</v>
      </c>
      <c r="J1882" s="94"/>
      <c r="K1882" s="90">
        <v>6548137009</v>
      </c>
      <c r="L1882" s="90">
        <f>IF(K1882/1024 &gt;1,K1882/1024," ")</f>
        <v>6394665.0478515625</v>
      </c>
      <c r="M1882" s="90">
        <f>IF(K1882/1048576 &gt;1,K1882/1048576," ")</f>
        <v>6244.7900857925415</v>
      </c>
      <c r="N1882" s="91">
        <f>IF(K1882&gt;999999999,K1882/1073741824," ")</f>
        <v>6.0984278181567788</v>
      </c>
      <c r="O1882" s="194" t="s">
        <v>20993</v>
      </c>
      <c r="P1882" s="197" t="s">
        <v>20994</v>
      </c>
    </row>
    <row r="1883" spans="2:16" ht="20.100000000000001" customHeight="1" x14ac:dyDescent="0.3">
      <c r="B1883" s="101">
        <v>1873</v>
      </c>
      <c r="C1883" s="102" t="s">
        <v>36033</v>
      </c>
      <c r="D1883" s="159" t="s">
        <v>3045</v>
      </c>
      <c r="E1883" s="36" t="s">
        <v>12159</v>
      </c>
      <c r="F1883" s="104">
        <v>5.4</v>
      </c>
      <c r="G1883" s="101" t="s">
        <v>704</v>
      </c>
      <c r="H1883" s="101" t="s">
        <v>3769</v>
      </c>
      <c r="I1883" s="101">
        <v>2012</v>
      </c>
      <c r="J1883" s="101"/>
      <c r="K1883" s="90">
        <v>2869787659</v>
      </c>
      <c r="L1883" s="90">
        <f>IF(K1883/1024 &gt;1,K1883/1024," ")</f>
        <v>2802527.0107421875</v>
      </c>
      <c r="M1883" s="90">
        <f>IF(K1883/1048576 &gt;1,K1883/1048576," ")</f>
        <v>2736.8427839279175</v>
      </c>
      <c r="N1883" s="91">
        <f>IF(K1883&gt;999999999,K1883/1073741824," ")</f>
        <v>2.6726980311796069</v>
      </c>
      <c r="O1883" s="194" t="s">
        <v>20995</v>
      </c>
      <c r="P1883" s="197" t="s">
        <v>31107</v>
      </c>
    </row>
    <row r="1884" spans="2:16" ht="20.100000000000001" customHeight="1" x14ac:dyDescent="0.3">
      <c r="B1884" s="101">
        <v>1874</v>
      </c>
      <c r="C1884" s="12" t="s">
        <v>35785</v>
      </c>
      <c r="D1884" s="160" t="s">
        <v>2056</v>
      </c>
      <c r="E1884" s="36" t="s">
        <v>12160</v>
      </c>
      <c r="F1884" s="104">
        <v>4.8</v>
      </c>
      <c r="G1884" s="94"/>
      <c r="H1884" s="94" t="s">
        <v>4266</v>
      </c>
      <c r="I1884" s="101">
        <v>1991</v>
      </c>
      <c r="J1884" s="101"/>
      <c r="K1884" s="90">
        <v>1586550784</v>
      </c>
      <c r="L1884" s="90">
        <f>IF(K1884/1024 &gt;1,K1884/1024," ")</f>
        <v>1549366</v>
      </c>
      <c r="M1884" s="90">
        <f>IF(K1884/1048576 &gt;1,K1884/1048576," ")</f>
        <v>1513.052734375</v>
      </c>
      <c r="N1884" s="91">
        <f>IF(K1884&gt;999999999,K1884/1073741824," ")</f>
        <v>1.4775905609130859</v>
      </c>
      <c r="O1884" s="194" t="s">
        <v>17564</v>
      </c>
      <c r="P1884" s="197" t="s">
        <v>20996</v>
      </c>
    </row>
    <row r="1885" spans="2:16" ht="20.100000000000001" customHeight="1" x14ac:dyDescent="0.3">
      <c r="B1885" s="101">
        <v>1875</v>
      </c>
      <c r="C1885" s="109" t="s">
        <v>36034</v>
      </c>
      <c r="D1885" s="159" t="s">
        <v>2057</v>
      </c>
      <c r="E1885" s="36" t="s">
        <v>12161</v>
      </c>
      <c r="F1885" s="104">
        <v>7.2</v>
      </c>
      <c r="G1885" s="99" t="s">
        <v>704</v>
      </c>
      <c r="H1885" s="105" t="s">
        <v>5878</v>
      </c>
      <c r="I1885" s="94">
        <v>1999</v>
      </c>
      <c r="J1885" s="94"/>
      <c r="K1885" s="90">
        <v>5762452976</v>
      </c>
      <c r="L1885" s="90">
        <f>IF(K1885/1024 &gt;1,K1885/1024," ")</f>
        <v>5627395.484375</v>
      </c>
      <c r="M1885" s="90">
        <f>IF(K1885/1048576 &gt;1,K1885/1048576," ")</f>
        <v>5495.5034027099609</v>
      </c>
      <c r="N1885" s="91">
        <f>IF(K1885&gt;999999999,K1885/1073741824," ")</f>
        <v>5.3667025417089462</v>
      </c>
      <c r="O1885" s="194" t="s">
        <v>20997</v>
      </c>
      <c r="P1885" s="197" t="s">
        <v>31108</v>
      </c>
    </row>
    <row r="1886" spans="2:16" ht="20.100000000000001" customHeight="1" x14ac:dyDescent="0.3">
      <c r="B1886" s="101">
        <v>1876</v>
      </c>
      <c r="C1886" s="109" t="s">
        <v>36035</v>
      </c>
      <c r="D1886" s="159" t="s">
        <v>5411</v>
      </c>
      <c r="E1886" s="36" t="s">
        <v>12162</v>
      </c>
      <c r="F1886" s="104">
        <v>7.6</v>
      </c>
      <c r="G1886" s="101" t="s">
        <v>704</v>
      </c>
      <c r="H1886" s="101" t="s">
        <v>3922</v>
      </c>
      <c r="I1886" s="101">
        <v>1972</v>
      </c>
      <c r="J1886" s="101"/>
      <c r="K1886" s="90">
        <v>4117097131</v>
      </c>
      <c r="L1886" s="90">
        <f>IF(K1886/1024 &gt;1,K1886/1024," ")</f>
        <v>4020602.6669921875</v>
      </c>
      <c r="M1886" s="90">
        <f>IF(K1886/1048576 &gt;1,K1886/1048576," ")</f>
        <v>3926.3697919845581</v>
      </c>
      <c r="N1886" s="91">
        <f>IF(K1886&gt;999999999,K1886/1073741824," ")</f>
        <v>3.83434549998492</v>
      </c>
      <c r="O1886" s="194" t="s">
        <v>20998</v>
      </c>
      <c r="P1886" s="197" t="s">
        <v>20999</v>
      </c>
    </row>
    <row r="1887" spans="2:16" ht="20.100000000000001" customHeight="1" x14ac:dyDescent="0.3">
      <c r="B1887" s="101">
        <v>1877</v>
      </c>
      <c r="C1887" s="109" t="s">
        <v>36036</v>
      </c>
      <c r="D1887" s="160" t="s">
        <v>2058</v>
      </c>
      <c r="E1887" s="36" t="s">
        <v>12163</v>
      </c>
      <c r="F1887" s="104">
        <v>7.5</v>
      </c>
      <c r="G1887" s="94" t="s">
        <v>704</v>
      </c>
      <c r="H1887" s="94" t="s">
        <v>3740</v>
      </c>
      <c r="I1887" s="94">
        <v>2010</v>
      </c>
      <c r="J1887" s="94"/>
      <c r="K1887" s="108">
        <v>3651485889</v>
      </c>
      <c r="L1887" s="90">
        <f>IF(K1887/1024 &gt;1,K1887/1024," ")</f>
        <v>3565904.1884765625</v>
      </c>
      <c r="M1887" s="90">
        <f>IF(K1887/1048576 &gt;1,K1887/1048576," ")</f>
        <v>3482.3283090591431</v>
      </c>
      <c r="N1887" s="91">
        <f>IF(K1887&gt;999999999,K1887/1073741824," ")</f>
        <v>3.4007112393155694</v>
      </c>
      <c r="O1887" s="194" t="s">
        <v>21000</v>
      </c>
      <c r="P1887" s="197" t="s">
        <v>21001</v>
      </c>
    </row>
    <row r="1888" spans="2:16" ht="20.100000000000001" customHeight="1" x14ac:dyDescent="0.3">
      <c r="B1888" s="101">
        <v>1878</v>
      </c>
      <c r="C1888" s="109" t="s">
        <v>36037</v>
      </c>
      <c r="D1888" s="159" t="s">
        <v>3289</v>
      </c>
      <c r="E1888" s="36" t="s">
        <v>12164</v>
      </c>
      <c r="F1888" s="104">
        <v>5.9</v>
      </c>
      <c r="G1888" s="101"/>
      <c r="H1888" s="101" t="s">
        <v>3739</v>
      </c>
      <c r="I1888" s="101">
        <v>2011</v>
      </c>
      <c r="J1888" s="101"/>
      <c r="K1888" s="90">
        <v>4294815173</v>
      </c>
      <c r="L1888" s="90">
        <f>IF(K1888/1024 &gt;1,K1888/1024," ")</f>
        <v>4194155.4423828125</v>
      </c>
      <c r="M1888" s="90">
        <f>IF(K1888/1048576 &gt;1,K1888/1048576," ")</f>
        <v>4095.8549242019653</v>
      </c>
      <c r="N1888" s="91">
        <f>IF(K1888&gt;999999999,K1888/1073741824," ")</f>
        <v>3.9998583244159818</v>
      </c>
      <c r="O1888" s="194" t="s">
        <v>21002</v>
      </c>
      <c r="P1888" s="197" t="s">
        <v>21003</v>
      </c>
    </row>
    <row r="1889" spans="2:16" ht="20.100000000000001" customHeight="1" x14ac:dyDescent="0.3">
      <c r="B1889" s="101">
        <v>1879</v>
      </c>
      <c r="C1889" s="20" t="s">
        <v>36038</v>
      </c>
      <c r="D1889" s="157" t="s">
        <v>8294</v>
      </c>
      <c r="E1889" s="36" t="s">
        <v>12165</v>
      </c>
      <c r="F1889" s="81">
        <v>5.2</v>
      </c>
      <c r="G1889" s="13"/>
      <c r="H1889" s="13" t="s">
        <v>5878</v>
      </c>
      <c r="I1889" s="79">
        <v>2017</v>
      </c>
      <c r="J1889" s="79"/>
      <c r="K1889" s="73">
        <v>5242167296</v>
      </c>
      <c r="L1889" s="90">
        <f>IF(K1889/1024 &gt;1,K1889/1024," ")</f>
        <v>5119304</v>
      </c>
      <c r="M1889" s="90">
        <f>IF(K1889/1048576 &gt;1,K1889/1048576," ")</f>
        <v>4999.3203125</v>
      </c>
      <c r="N1889" s="91">
        <f>IF(K1889&gt;999999999,K1889/1073741824," ")</f>
        <v>4.8821487426757813</v>
      </c>
      <c r="O1889" s="194" t="s">
        <v>21004</v>
      </c>
      <c r="P1889" s="197" t="s">
        <v>21005</v>
      </c>
    </row>
    <row r="1890" spans="2:16" ht="20.100000000000001" customHeight="1" x14ac:dyDescent="0.3">
      <c r="B1890" s="101">
        <v>1880</v>
      </c>
      <c r="C1890" s="109" t="s">
        <v>36040</v>
      </c>
      <c r="D1890" s="160" t="s">
        <v>4014</v>
      </c>
      <c r="E1890" s="36" t="s">
        <v>12167</v>
      </c>
      <c r="F1890" s="104">
        <v>7.8</v>
      </c>
      <c r="G1890" s="101" t="s">
        <v>704</v>
      </c>
      <c r="H1890" s="101" t="s">
        <v>3745</v>
      </c>
      <c r="I1890" s="101">
        <v>1966</v>
      </c>
      <c r="J1890" s="101"/>
      <c r="K1890" s="108">
        <v>2871842055</v>
      </c>
      <c r="L1890" s="90">
        <f>IF(K1890/1024 &gt;1,K1890/1024," ")</f>
        <v>2804533.2568359375</v>
      </c>
      <c r="M1890" s="90">
        <f>IF(K1890/1048576 &gt;1,K1890/1048576," ")</f>
        <v>2738.8020086288452</v>
      </c>
      <c r="N1890" s="91">
        <f>IF(K1890&gt;999999999,K1890/1073741824," ")</f>
        <v>2.6746113365516067</v>
      </c>
      <c r="O1890" s="194" t="s">
        <v>21008</v>
      </c>
      <c r="P1890" s="197" t="s">
        <v>21009</v>
      </c>
    </row>
    <row r="1891" spans="2:16" ht="20.100000000000001" customHeight="1" x14ac:dyDescent="0.3">
      <c r="B1891" s="101">
        <v>1881</v>
      </c>
      <c r="C1891" s="12" t="s">
        <v>36041</v>
      </c>
      <c r="D1891" s="160" t="s">
        <v>728</v>
      </c>
      <c r="E1891" s="36" t="s">
        <v>12168</v>
      </c>
      <c r="F1891" s="104">
        <v>7</v>
      </c>
      <c r="G1891" s="13" t="s">
        <v>704</v>
      </c>
      <c r="H1891" s="13" t="s">
        <v>5871</v>
      </c>
      <c r="I1891" s="101">
        <v>1973</v>
      </c>
      <c r="J1891" s="101"/>
      <c r="K1891" s="73">
        <v>1933623296</v>
      </c>
      <c r="L1891" s="90">
        <f>IF(K1891/1024 &gt;1,K1891/1024," ")</f>
        <v>1888304</v>
      </c>
      <c r="M1891" s="90">
        <f>IF(K1891/1048576 &gt;1,K1891/1048576," ")</f>
        <v>1844.046875</v>
      </c>
      <c r="N1891" s="91">
        <f>IF(K1891&gt;999999999,K1891/1073741824," ")</f>
        <v>1.8008270263671875</v>
      </c>
      <c r="O1891" s="194" t="s">
        <v>21010</v>
      </c>
      <c r="P1891" s="197" t="s">
        <v>31109</v>
      </c>
    </row>
    <row r="1892" spans="2:16" ht="20.100000000000001" customHeight="1" x14ac:dyDescent="0.3">
      <c r="B1892" s="101">
        <v>1882</v>
      </c>
      <c r="C1892" s="102" t="s">
        <v>36042</v>
      </c>
      <c r="D1892" s="159" t="s">
        <v>5523</v>
      </c>
      <c r="E1892" s="36" t="s">
        <v>12169</v>
      </c>
      <c r="F1892" s="104">
        <v>5.9</v>
      </c>
      <c r="G1892" s="101" t="s">
        <v>704</v>
      </c>
      <c r="H1892" s="101" t="s">
        <v>3760</v>
      </c>
      <c r="I1892" s="101">
        <v>1981</v>
      </c>
      <c r="J1892" s="101"/>
      <c r="K1892" s="90">
        <v>3687209263</v>
      </c>
      <c r="L1892" s="90">
        <f>IF(K1892/1024 &gt;1,K1892/1024," ")</f>
        <v>3600790.2958984375</v>
      </c>
      <c r="M1892" s="90">
        <f>IF(K1892/1048576 &gt;1,K1892/1048576," ")</f>
        <v>3516.3967733383179</v>
      </c>
      <c r="N1892" s="91">
        <f>IF(K1892&gt;999999999,K1892/1073741824," ")</f>
        <v>3.433981223963201</v>
      </c>
      <c r="O1892" s="194" t="s">
        <v>21011</v>
      </c>
      <c r="P1892" s="197" t="s">
        <v>21012</v>
      </c>
    </row>
    <row r="1893" spans="2:16" ht="20.100000000000001" customHeight="1" x14ac:dyDescent="0.3">
      <c r="B1893" s="101">
        <v>1883</v>
      </c>
      <c r="C1893" s="112" t="s">
        <v>36043</v>
      </c>
      <c r="D1893" s="161" t="s">
        <v>6818</v>
      </c>
      <c r="E1893" s="36" t="s">
        <v>12170</v>
      </c>
      <c r="F1893" s="99">
        <v>5.2</v>
      </c>
      <c r="G1893" s="99" t="s">
        <v>704</v>
      </c>
      <c r="H1893" s="105" t="s">
        <v>5878</v>
      </c>
      <c r="I1893" s="101">
        <v>2016</v>
      </c>
      <c r="J1893" s="101"/>
      <c r="K1893" s="90">
        <v>4892295196</v>
      </c>
      <c r="L1893" s="90">
        <f>IF(K1893/1024 &gt;1,K1893/1024," ")</f>
        <v>4777632.02734375</v>
      </c>
      <c r="M1893" s="90">
        <f>IF(K1893/1048576 &gt;1,K1893/1048576," ")</f>
        <v>4665.6562767028809</v>
      </c>
      <c r="N1893" s="91">
        <f>IF(K1893&gt;999999999,K1893/1073741824," ")</f>
        <v>4.5563049577176571</v>
      </c>
      <c r="O1893" s="194" t="s">
        <v>21013</v>
      </c>
      <c r="P1893" s="197" t="s">
        <v>21014</v>
      </c>
    </row>
    <row r="1894" spans="2:16" ht="20.100000000000001" customHeight="1" x14ac:dyDescent="0.3">
      <c r="B1894" s="101">
        <v>1884</v>
      </c>
      <c r="C1894" s="20" t="s">
        <v>36044</v>
      </c>
      <c r="D1894" s="157" t="s">
        <v>8374</v>
      </c>
      <c r="E1894" s="36" t="s">
        <v>12171</v>
      </c>
      <c r="F1894" s="131">
        <v>6.5</v>
      </c>
      <c r="G1894" s="13"/>
      <c r="H1894" s="13" t="s">
        <v>5878</v>
      </c>
      <c r="I1894" s="133">
        <v>2017</v>
      </c>
      <c r="J1894" s="74"/>
      <c r="K1894" s="73">
        <v>4855296000</v>
      </c>
      <c r="L1894" s="90">
        <f>IF(K1894/1024 &gt;1,K1894/1024," ")</f>
        <v>4741500</v>
      </c>
      <c r="M1894" s="90">
        <f>IF(K1894/1048576 &gt;1,K1894/1048576," ")</f>
        <v>4630.37109375</v>
      </c>
      <c r="N1894" s="91">
        <f>IF(K1894&gt;999999999,K1894/1073741824," ")</f>
        <v>4.5218467712402344</v>
      </c>
      <c r="O1894" s="194" t="s">
        <v>21015</v>
      </c>
      <c r="P1894" s="197" t="s">
        <v>31110</v>
      </c>
    </row>
    <row r="1895" spans="2:16" ht="20.100000000000001" customHeight="1" x14ac:dyDescent="0.3">
      <c r="B1895" s="101">
        <v>1885</v>
      </c>
      <c r="C1895" s="20" t="s">
        <v>34053</v>
      </c>
      <c r="D1895" s="261" t="s">
        <v>33727</v>
      </c>
      <c r="E1895" s="36" t="s">
        <v>33728</v>
      </c>
      <c r="F1895" s="81">
        <v>6</v>
      </c>
      <c r="G1895" s="13" t="s">
        <v>704</v>
      </c>
      <c r="H1895" s="13" t="s">
        <v>3744</v>
      </c>
      <c r="I1895" s="79">
        <v>2020</v>
      </c>
      <c r="J1895" s="79"/>
      <c r="K1895" s="73">
        <v>4817620992</v>
      </c>
      <c r="L1895" s="90">
        <f>IF(K1895/1024 &gt;1,K1895/1024," ")</f>
        <v>4704708</v>
      </c>
      <c r="M1895" s="90">
        <f>IF(K1895/1048576 &gt;1,K1895/1048576," ")</f>
        <v>4594.44140625</v>
      </c>
      <c r="N1895" s="91">
        <f>IF(K1895&gt;999999999,K1895/1073741824," ")</f>
        <v>4.4867591857910156</v>
      </c>
      <c r="O1895" s="194" t="s">
        <v>33729</v>
      </c>
      <c r="P1895" s="197" t="s">
        <v>33730</v>
      </c>
    </row>
    <row r="1896" spans="2:16" ht="20.100000000000001" customHeight="1" x14ac:dyDescent="0.3">
      <c r="B1896" s="101">
        <v>1886</v>
      </c>
      <c r="C1896" s="107" t="s">
        <v>36045</v>
      </c>
      <c r="D1896" s="161" t="s">
        <v>7340</v>
      </c>
      <c r="E1896" s="36" t="s">
        <v>12172</v>
      </c>
      <c r="F1896" s="99">
        <v>5.9</v>
      </c>
      <c r="G1896" s="99" t="s">
        <v>704</v>
      </c>
      <c r="H1896" s="105" t="s">
        <v>4081</v>
      </c>
      <c r="I1896" s="101">
        <v>2016</v>
      </c>
      <c r="J1896" s="101"/>
      <c r="K1896" s="90">
        <v>5177223732</v>
      </c>
      <c r="L1896" s="90">
        <f>IF(K1896/1024 &gt;1,K1896/1024," ")</f>
        <v>5055882.55078125</v>
      </c>
      <c r="M1896" s="90">
        <f>IF(K1896/1048576 &gt;1,K1896/1048576," ")</f>
        <v>4937.3853034973145</v>
      </c>
      <c r="N1896" s="91">
        <f>IF(K1896&gt;999999999,K1896/1073741824," ")</f>
        <v>4.8216653354465961</v>
      </c>
      <c r="O1896" s="194" t="s">
        <v>19684</v>
      </c>
      <c r="P1896" s="197" t="s">
        <v>21016</v>
      </c>
    </row>
    <row r="1897" spans="2:16" ht="20.100000000000001" customHeight="1" x14ac:dyDescent="0.3">
      <c r="B1897" s="101">
        <v>1887</v>
      </c>
      <c r="C1897" s="12" t="s">
        <v>38190</v>
      </c>
      <c r="D1897" s="263" t="s">
        <v>43244</v>
      </c>
      <c r="E1897" s="36" t="s">
        <v>12177</v>
      </c>
      <c r="F1897" s="131">
        <v>6.7</v>
      </c>
      <c r="G1897" s="13"/>
      <c r="H1897" s="13" t="s">
        <v>3756</v>
      </c>
      <c r="I1897" s="133">
        <v>1992</v>
      </c>
      <c r="J1897" s="140"/>
      <c r="K1897" s="73">
        <v>6231531520</v>
      </c>
      <c r="L1897" s="90">
        <f>IF(K1897/1024 &gt;1,K1897/1024," ")</f>
        <v>6085480</v>
      </c>
      <c r="M1897" s="90">
        <f>IF(K1897/1048576 &gt;1,K1897/1048576," ")</f>
        <v>5942.8515625</v>
      </c>
      <c r="N1897" s="91">
        <f>IF(K1897&gt;999999999,K1897/1073741824," ")</f>
        <v>5.8035659790039063</v>
      </c>
      <c r="O1897" s="223" t="s">
        <v>43245</v>
      </c>
      <c r="P1897" s="197" t="s">
        <v>21024</v>
      </c>
    </row>
    <row r="1898" spans="2:16" ht="20.100000000000001" customHeight="1" x14ac:dyDescent="0.3">
      <c r="B1898" s="101">
        <v>1888</v>
      </c>
      <c r="C1898" s="103" t="s">
        <v>36048</v>
      </c>
      <c r="D1898" s="161" t="s">
        <v>7341</v>
      </c>
      <c r="E1898" s="36" t="s">
        <v>12178</v>
      </c>
      <c r="F1898" s="99">
        <v>6.1</v>
      </c>
      <c r="G1898" s="99" t="s">
        <v>704</v>
      </c>
      <c r="H1898" s="105" t="s">
        <v>4081</v>
      </c>
      <c r="I1898" s="101">
        <v>2016</v>
      </c>
      <c r="J1898" s="101"/>
      <c r="K1898" s="90">
        <v>5024391673</v>
      </c>
      <c r="L1898" s="90">
        <f>IF(K1898/1024 &gt;1,K1898/1024," ")</f>
        <v>4906632.4931640625</v>
      </c>
      <c r="M1898" s="90">
        <f>IF(K1898/1048576 &gt;1,K1898/1048576," ")</f>
        <v>4791.6332941055298</v>
      </c>
      <c r="N1898" s="91">
        <f>IF(K1898&gt;999999999,K1898/1073741824," ")</f>
        <v>4.6793293887749314</v>
      </c>
      <c r="O1898" s="194" t="s">
        <v>21025</v>
      </c>
      <c r="P1898" s="197" t="s">
        <v>21026</v>
      </c>
    </row>
    <row r="1899" spans="2:16" ht="20.100000000000001" customHeight="1" x14ac:dyDescent="0.3">
      <c r="B1899" s="101">
        <v>1889</v>
      </c>
      <c r="C1899" s="109" t="s">
        <v>36049</v>
      </c>
      <c r="D1899" s="160" t="s">
        <v>5255</v>
      </c>
      <c r="E1899" s="36" t="s">
        <v>12179</v>
      </c>
      <c r="F1899" s="104">
        <v>6.4</v>
      </c>
      <c r="G1899" s="101"/>
      <c r="H1899" s="101" t="s">
        <v>4114</v>
      </c>
      <c r="I1899" s="101">
        <v>1973</v>
      </c>
      <c r="J1899" s="101"/>
      <c r="K1899" s="90">
        <v>3806759461</v>
      </c>
      <c r="L1899" s="90">
        <f>IF(K1899/1024 &gt;1,K1899/1024," ")</f>
        <v>3717538.5361328125</v>
      </c>
      <c r="M1899" s="90">
        <f>IF(K1899/1048576 &gt;1,K1899/1048576," ")</f>
        <v>3630.4087266921997</v>
      </c>
      <c r="N1899" s="91">
        <f>IF(K1899&gt;999999999,K1899/1073741824," ")</f>
        <v>3.5453210221603513</v>
      </c>
      <c r="O1899" s="194" t="s">
        <v>21027</v>
      </c>
      <c r="P1899" s="197" t="s">
        <v>21028</v>
      </c>
    </row>
    <row r="1900" spans="2:16" ht="20.100000000000001" customHeight="1" x14ac:dyDescent="0.3">
      <c r="B1900" s="101">
        <v>1890</v>
      </c>
      <c r="C1900" s="12" t="s">
        <v>36050</v>
      </c>
      <c r="D1900" s="157" t="s">
        <v>8749</v>
      </c>
      <c r="E1900" s="36" t="s">
        <v>12180</v>
      </c>
      <c r="F1900" s="81">
        <v>5.6</v>
      </c>
      <c r="G1900" s="13"/>
      <c r="H1900" s="13" t="s">
        <v>3757</v>
      </c>
      <c r="I1900" s="79">
        <v>2018</v>
      </c>
      <c r="J1900" s="79"/>
      <c r="K1900" s="73">
        <v>5574934528</v>
      </c>
      <c r="L1900" s="90">
        <f>IF(K1900/1024 &gt;1,K1900/1024," ")</f>
        <v>5444272</v>
      </c>
      <c r="M1900" s="90">
        <f>IF(K1900/1048576 &gt;1,K1900/1048576," ")</f>
        <v>5316.671875</v>
      </c>
      <c r="N1900" s="91">
        <f>IF(K1900&gt;999999999,K1900/1073741824," ")</f>
        <v>5.1920623779296875</v>
      </c>
      <c r="O1900" s="194" t="s">
        <v>21029</v>
      </c>
      <c r="P1900" s="197" t="s">
        <v>21030</v>
      </c>
    </row>
    <row r="1901" spans="2:16" ht="20.100000000000001" customHeight="1" x14ac:dyDescent="0.3">
      <c r="B1901" s="101">
        <v>1891</v>
      </c>
      <c r="C1901" s="111" t="s">
        <v>36051</v>
      </c>
      <c r="D1901" s="161" t="s">
        <v>6283</v>
      </c>
      <c r="E1901" s="36" t="s">
        <v>12181</v>
      </c>
      <c r="F1901" s="99">
        <v>7.2</v>
      </c>
      <c r="G1901" s="99" t="s">
        <v>704</v>
      </c>
      <c r="H1901" s="101" t="s">
        <v>5877</v>
      </c>
      <c r="I1901" s="101">
        <v>1973</v>
      </c>
      <c r="J1901" s="101"/>
      <c r="K1901" s="90">
        <v>3051787554</v>
      </c>
      <c r="L1901" s="90">
        <f>IF(K1901/1024 &gt;1,K1901/1024," ")</f>
        <v>2980261.283203125</v>
      </c>
      <c r="M1901" s="90">
        <f>IF(K1901/1048576 &gt;1,K1901/1048576," ")</f>
        <v>2910.4114093780518</v>
      </c>
      <c r="N1901" s="91">
        <f>IF(K1901&gt;999999999,K1901/1073741824," ")</f>
        <v>2.8421986419707537</v>
      </c>
      <c r="O1901" s="194" t="s">
        <v>21031</v>
      </c>
      <c r="P1901" s="197" t="s">
        <v>21032</v>
      </c>
    </row>
    <row r="1902" spans="2:16" ht="20.100000000000001" customHeight="1" x14ac:dyDescent="0.3">
      <c r="B1902" s="101">
        <v>1892</v>
      </c>
      <c r="C1902" s="7" t="s">
        <v>36052</v>
      </c>
      <c r="D1902" s="159" t="s">
        <v>2060</v>
      </c>
      <c r="E1902" s="36" t="s">
        <v>12182</v>
      </c>
      <c r="F1902" s="104">
        <v>4.3</v>
      </c>
      <c r="G1902" s="94"/>
      <c r="H1902" s="13" t="s">
        <v>5877</v>
      </c>
      <c r="I1902" s="101">
        <v>2006</v>
      </c>
      <c r="J1902" s="101"/>
      <c r="K1902" s="90">
        <v>3483299840</v>
      </c>
      <c r="L1902" s="90">
        <f>IF(K1902/1024 &gt;1,K1902/1024," ")</f>
        <v>3401660</v>
      </c>
      <c r="M1902" s="90">
        <f>IF(K1902/1048576 &gt;1,K1902/1048576," ")</f>
        <v>3321.93359375</v>
      </c>
      <c r="N1902" s="91">
        <f>IF(K1902&gt;999999999,K1902/1073741824," ")</f>
        <v>3.2440757751464844</v>
      </c>
      <c r="O1902" s="194" t="s">
        <v>21033</v>
      </c>
      <c r="P1902" s="197" t="s">
        <v>21034</v>
      </c>
    </row>
    <row r="1903" spans="2:16" ht="20.100000000000001" customHeight="1" x14ac:dyDescent="0.3">
      <c r="B1903" s="101">
        <v>1893</v>
      </c>
      <c r="C1903" s="109" t="s">
        <v>36053</v>
      </c>
      <c r="D1903" s="159" t="s">
        <v>4910</v>
      </c>
      <c r="E1903" s="36" t="s">
        <v>12183</v>
      </c>
      <c r="F1903" s="104">
        <v>4.2</v>
      </c>
      <c r="G1903" s="101" t="s">
        <v>704</v>
      </c>
      <c r="H1903" s="101" t="s">
        <v>3744</v>
      </c>
      <c r="I1903" s="101">
        <v>2014</v>
      </c>
      <c r="J1903" s="101"/>
      <c r="K1903" s="90">
        <v>4288230469</v>
      </c>
      <c r="L1903" s="90">
        <f>IF(K1903/1024 &gt;1,K1903/1024," ")</f>
        <v>4187725.0673828125</v>
      </c>
      <c r="M1903" s="90">
        <f>IF(K1903/1048576 &gt;1,K1903/1048576," ")</f>
        <v>4089.5752611160278</v>
      </c>
      <c r="N1903" s="91">
        <f>IF(K1903&gt;999999999,K1903/1073741824," ")</f>
        <v>3.9937258409336209</v>
      </c>
      <c r="O1903" s="194" t="s">
        <v>18220</v>
      </c>
      <c r="P1903" s="197" t="s">
        <v>21035</v>
      </c>
    </row>
    <row r="1904" spans="2:16" ht="20.100000000000001" customHeight="1" x14ac:dyDescent="0.3">
      <c r="B1904" s="101">
        <v>1894</v>
      </c>
      <c r="C1904" s="20" t="s">
        <v>36054</v>
      </c>
      <c r="D1904" s="167" t="s">
        <v>32933</v>
      </c>
      <c r="E1904" s="36" t="s">
        <v>32934</v>
      </c>
      <c r="F1904" s="81">
        <v>5.3</v>
      </c>
      <c r="G1904" s="13" t="s">
        <v>704</v>
      </c>
      <c r="H1904" s="13" t="s">
        <v>3744</v>
      </c>
      <c r="I1904" s="79">
        <v>2021</v>
      </c>
      <c r="J1904" s="79"/>
      <c r="K1904" s="73">
        <v>3627884544</v>
      </c>
      <c r="L1904" s="90">
        <f>IF(K1904/1024 &gt;1,K1904/1024," ")</f>
        <v>3542856</v>
      </c>
      <c r="M1904" s="90">
        <f>IF(K1904/1048576 &gt;1,K1904/1048576," ")</f>
        <v>3459.8203125</v>
      </c>
      <c r="N1904" s="91">
        <f>IF(K1904&gt;999999999,K1904/1073741824," ")</f>
        <v>3.3787307739257813</v>
      </c>
      <c r="O1904" s="194" t="s">
        <v>32935</v>
      </c>
      <c r="P1904" s="197" t="s">
        <v>32936</v>
      </c>
    </row>
    <row r="1905" spans="2:16" ht="20.100000000000001" customHeight="1" x14ac:dyDescent="0.3">
      <c r="B1905" s="101">
        <v>1895</v>
      </c>
      <c r="C1905" s="84" t="s">
        <v>36055</v>
      </c>
      <c r="D1905" s="157" t="s">
        <v>7633</v>
      </c>
      <c r="E1905" s="36" t="s">
        <v>12184</v>
      </c>
      <c r="F1905" s="81">
        <v>6.9</v>
      </c>
      <c r="G1905" s="81"/>
      <c r="H1905" s="82" t="s">
        <v>5874</v>
      </c>
      <c r="I1905" s="79">
        <v>1927</v>
      </c>
      <c r="J1905" s="79"/>
      <c r="K1905" s="73">
        <v>4697156095</v>
      </c>
      <c r="L1905" s="90">
        <f>IF(K1905/1024 &gt;1,K1905/1024," ")</f>
        <v>4587066.4990234375</v>
      </c>
      <c r="M1905" s="90">
        <f>IF(K1905/1048576 &gt;1,K1905/1048576," ")</f>
        <v>4479.5571279525757</v>
      </c>
      <c r="N1905" s="91">
        <f>IF(K1905&gt;999999999,K1905/1073741824," ")</f>
        <v>4.3745675077661872</v>
      </c>
      <c r="O1905" s="194" t="s">
        <v>21036</v>
      </c>
      <c r="P1905" s="197" t="s">
        <v>21037</v>
      </c>
    </row>
    <row r="1906" spans="2:16" ht="20.100000000000001" customHeight="1" x14ac:dyDescent="0.3">
      <c r="B1906" s="101">
        <v>1896</v>
      </c>
      <c r="C1906" s="109" t="s">
        <v>34911</v>
      </c>
      <c r="D1906" s="160" t="s">
        <v>1011</v>
      </c>
      <c r="E1906" s="36" t="s">
        <v>9939</v>
      </c>
      <c r="F1906" s="104">
        <v>5.0999999999999996</v>
      </c>
      <c r="G1906" s="99" t="s">
        <v>704</v>
      </c>
      <c r="H1906" s="101" t="s">
        <v>5871</v>
      </c>
      <c r="I1906" s="101">
        <v>2004</v>
      </c>
      <c r="J1906" s="101"/>
      <c r="K1906" s="90">
        <v>5529641851</v>
      </c>
      <c r="L1906" s="90">
        <f>IF(K1906/1024 &gt;1,K1906/1024," ")</f>
        <v>5400040.8701171875</v>
      </c>
      <c r="M1906" s="90">
        <f>IF(K1906/1048576 &gt;1,K1906/1048576," ")</f>
        <v>5273.4774122238159</v>
      </c>
      <c r="N1906" s="91">
        <f>IF(K1906&gt;999999999,K1906/1073741824," ")</f>
        <v>5.1498802853748202</v>
      </c>
      <c r="O1906" s="194" t="s">
        <v>17624</v>
      </c>
      <c r="P1906" s="197" t="s">
        <v>19138</v>
      </c>
    </row>
    <row r="1907" spans="2:16" ht="20.100000000000001" customHeight="1" x14ac:dyDescent="0.3">
      <c r="B1907" s="101">
        <v>1897</v>
      </c>
      <c r="C1907" s="102" t="s">
        <v>36056</v>
      </c>
      <c r="D1907" s="159" t="s">
        <v>5453</v>
      </c>
      <c r="E1907" s="36" t="s">
        <v>12185</v>
      </c>
      <c r="F1907" s="104">
        <v>7</v>
      </c>
      <c r="G1907" s="101" t="s">
        <v>704</v>
      </c>
      <c r="H1907" s="101" t="s">
        <v>4540</v>
      </c>
      <c r="I1907" s="101">
        <v>1951</v>
      </c>
      <c r="J1907" s="101"/>
      <c r="K1907" s="90">
        <v>3424805926</v>
      </c>
      <c r="L1907" s="90">
        <f>IF(K1907/1024 &gt;1,K1907/1024," ")</f>
        <v>3344537.037109375</v>
      </c>
      <c r="M1907" s="90">
        <f>IF(K1907/1048576 &gt;1,K1907/1048576," ")</f>
        <v>3266.149450302124</v>
      </c>
      <c r="N1907" s="91">
        <f>IF(K1907&gt;999999999,K1907/1073741824," ")</f>
        <v>3.189599072560668</v>
      </c>
      <c r="O1907" s="194" t="s">
        <v>21038</v>
      </c>
      <c r="P1907" s="197" t="s">
        <v>21039</v>
      </c>
    </row>
    <row r="1908" spans="2:16" ht="20.100000000000001" customHeight="1" x14ac:dyDescent="0.3">
      <c r="B1908" s="101">
        <v>1898</v>
      </c>
      <c r="C1908" s="102" t="s">
        <v>36057</v>
      </c>
      <c r="D1908" s="159" t="s">
        <v>3062</v>
      </c>
      <c r="E1908" s="36" t="s">
        <v>12186</v>
      </c>
      <c r="F1908" s="104">
        <v>5.5</v>
      </c>
      <c r="G1908" s="101" t="s">
        <v>704</v>
      </c>
      <c r="H1908" s="101" t="s">
        <v>3744</v>
      </c>
      <c r="I1908" s="94">
        <v>2012</v>
      </c>
      <c r="J1908" s="94"/>
      <c r="K1908" s="90">
        <v>4272469026</v>
      </c>
      <c r="L1908" s="90">
        <f>IF(K1908/1024 &gt;1,K1908/1024," ")</f>
        <v>4172333.033203125</v>
      </c>
      <c r="M1908" s="90">
        <f>IF(K1908/1048576 &gt;1,K1908/1048576," ")</f>
        <v>4074.5439777374268</v>
      </c>
      <c r="N1908" s="91">
        <f>IF(K1908&gt;999999999,K1908/1073741824," ")</f>
        <v>3.9790468532592058</v>
      </c>
      <c r="O1908" s="194" t="s">
        <v>21040</v>
      </c>
      <c r="P1908" s="197" t="s">
        <v>21041</v>
      </c>
    </row>
    <row r="1909" spans="2:16" ht="20.100000000000001" customHeight="1" x14ac:dyDescent="0.3">
      <c r="B1909" s="101">
        <v>1899</v>
      </c>
      <c r="C1909" s="109" t="s">
        <v>36058</v>
      </c>
      <c r="D1909" s="159" t="s">
        <v>4785</v>
      </c>
      <c r="E1909" s="36" t="s">
        <v>12187</v>
      </c>
      <c r="F1909" s="104">
        <v>6.1</v>
      </c>
      <c r="G1909" s="101" t="s">
        <v>704</v>
      </c>
      <c r="H1909" s="101" t="s">
        <v>3756</v>
      </c>
      <c r="I1909" s="101">
        <v>1974</v>
      </c>
      <c r="J1909" s="101"/>
      <c r="K1909" s="90">
        <v>3886549870</v>
      </c>
      <c r="L1909" s="90">
        <f>IF(K1909/1024 &gt;1,K1909/1024," ")</f>
        <v>3795458.857421875</v>
      </c>
      <c r="M1909" s="90">
        <f>IF(K1909/1048576 &gt;1,K1909/1048576," ")</f>
        <v>3706.5027904510498</v>
      </c>
      <c r="N1909" s="91">
        <f>IF(K1909&gt;999999999,K1909/1073741824," ")</f>
        <v>3.6196316312998533</v>
      </c>
      <c r="O1909" s="194" t="s">
        <v>21042</v>
      </c>
      <c r="P1909" s="197" t="s">
        <v>21043</v>
      </c>
    </row>
    <row r="1910" spans="2:16" ht="20.100000000000001" customHeight="1" x14ac:dyDescent="0.3">
      <c r="B1910" s="101">
        <v>1900</v>
      </c>
      <c r="C1910" s="107" t="s">
        <v>36059</v>
      </c>
      <c r="D1910" s="159" t="s">
        <v>3714</v>
      </c>
      <c r="E1910" s="36" t="s">
        <v>12188</v>
      </c>
      <c r="F1910" s="104">
        <v>6.3</v>
      </c>
      <c r="G1910" s="101" t="s">
        <v>704</v>
      </c>
      <c r="H1910" s="101" t="s">
        <v>3737</v>
      </c>
      <c r="I1910" s="101">
        <v>1982</v>
      </c>
      <c r="J1910" s="101"/>
      <c r="K1910" s="90">
        <v>4631808507</v>
      </c>
      <c r="L1910" s="90">
        <f>IF(K1910/1024 &gt;1,K1910/1024," ")</f>
        <v>4523250.4951171875</v>
      </c>
      <c r="M1910" s="90">
        <f>IF(K1910/1048576 &gt;1,K1910/1048576," ")</f>
        <v>4417.2368116378784</v>
      </c>
      <c r="N1910" s="91">
        <f>IF(K1910&gt;999999999,K1910/1073741824," ")</f>
        <v>4.3137078238651156</v>
      </c>
      <c r="O1910" s="194" t="s">
        <v>21044</v>
      </c>
      <c r="P1910" s="197" t="s">
        <v>21045</v>
      </c>
    </row>
    <row r="1911" spans="2:16" ht="20.100000000000001" customHeight="1" x14ac:dyDescent="0.3">
      <c r="B1911" s="101">
        <v>1901</v>
      </c>
      <c r="C1911" s="119" t="s">
        <v>36060</v>
      </c>
      <c r="D1911" s="159" t="s">
        <v>246</v>
      </c>
      <c r="E1911" s="36" t="s">
        <v>12189</v>
      </c>
      <c r="F1911" s="104">
        <v>5.3</v>
      </c>
      <c r="G1911" s="94" t="s">
        <v>704</v>
      </c>
      <c r="H1911" s="94" t="s">
        <v>3739</v>
      </c>
      <c r="I1911" s="94">
        <v>2010</v>
      </c>
      <c r="J1911" s="94"/>
      <c r="K1911" s="90">
        <v>5599200203</v>
      </c>
      <c r="L1911" s="90">
        <f>IF(K1911/1024 &gt;1,K1911/1024," ")</f>
        <v>5467968.9482421875</v>
      </c>
      <c r="M1911" s="90">
        <f>IF(K1911/1048576 &gt;1,K1911/1048576," ")</f>
        <v>5339.8134260177612</v>
      </c>
      <c r="N1911" s="91">
        <f>IF(K1911&gt;999999999,K1911/1073741824," ")</f>
        <v>5.21466154884547</v>
      </c>
      <c r="O1911" s="199" t="s">
        <v>17723</v>
      </c>
      <c r="P1911" s="197" t="s">
        <v>21046</v>
      </c>
    </row>
    <row r="1912" spans="2:16" ht="20.100000000000001" customHeight="1" x14ac:dyDescent="0.3">
      <c r="B1912" s="101">
        <v>1902</v>
      </c>
      <c r="C1912" s="7" t="s">
        <v>36063</v>
      </c>
      <c r="D1912" s="167" t="s">
        <v>8945</v>
      </c>
      <c r="E1912" s="36" t="s">
        <v>12192</v>
      </c>
      <c r="F1912" s="81">
        <v>6.2</v>
      </c>
      <c r="G1912" s="13" t="s">
        <v>704</v>
      </c>
      <c r="H1912" s="13" t="s">
        <v>3757</v>
      </c>
      <c r="I1912" s="79">
        <v>2019</v>
      </c>
      <c r="J1912" s="79"/>
      <c r="K1912" s="73">
        <v>5564198912</v>
      </c>
      <c r="L1912" s="90">
        <f>IF(K1912/1024 &gt;1,K1912/1024," ")</f>
        <v>5433788</v>
      </c>
      <c r="M1912" s="90">
        <f>IF(K1912/1048576 &gt;1,K1912/1048576," ")</f>
        <v>5306.43359375</v>
      </c>
      <c r="N1912" s="91">
        <f>IF(K1912&gt;999999999,K1912/1073741824," ")</f>
        <v>5.1820640563964844</v>
      </c>
      <c r="O1912" s="194" t="s">
        <v>21051</v>
      </c>
      <c r="P1912" s="197" t="s">
        <v>21052</v>
      </c>
    </row>
    <row r="1913" spans="2:16" ht="20.100000000000001" customHeight="1" x14ac:dyDescent="0.3">
      <c r="B1913" s="101">
        <v>1903</v>
      </c>
      <c r="C1913" s="102" t="s">
        <v>36061</v>
      </c>
      <c r="D1913" s="159" t="s">
        <v>2775</v>
      </c>
      <c r="E1913" s="36" t="s">
        <v>12190</v>
      </c>
      <c r="F1913" s="104">
        <v>6.5</v>
      </c>
      <c r="G1913" s="101" t="s">
        <v>704</v>
      </c>
      <c r="H1913" s="101" t="s">
        <v>3769</v>
      </c>
      <c r="I1913" s="101">
        <v>1996</v>
      </c>
      <c r="J1913" s="101"/>
      <c r="K1913" s="90">
        <v>3791933450</v>
      </c>
      <c r="L1913" s="90">
        <f>IF(K1913/1024 &gt;1,K1913/1024," ")</f>
        <v>3703060.009765625</v>
      </c>
      <c r="M1913" s="90">
        <f>IF(K1913/1048576 &gt;1,K1913/1048576," ")</f>
        <v>3616.2695407867432</v>
      </c>
      <c r="N1913" s="91">
        <f>IF(K1913&gt;999999999,K1913/1073741824," ")</f>
        <v>3.5315132234245539</v>
      </c>
      <c r="O1913" s="194" t="s">
        <v>21047</v>
      </c>
      <c r="P1913" s="197" t="s">
        <v>21048</v>
      </c>
    </row>
    <row r="1914" spans="2:16" ht="20.100000000000001" customHeight="1" x14ac:dyDescent="0.3">
      <c r="B1914" s="101">
        <v>1904</v>
      </c>
      <c r="C1914" s="12" t="s">
        <v>36062</v>
      </c>
      <c r="D1914" s="157" t="s">
        <v>8480</v>
      </c>
      <c r="E1914" s="36" t="s">
        <v>12191</v>
      </c>
      <c r="F1914" s="131">
        <v>5.8</v>
      </c>
      <c r="G1914" s="13" t="s">
        <v>704</v>
      </c>
      <c r="H1914" s="13" t="s">
        <v>5878</v>
      </c>
      <c r="I1914" s="133">
        <v>2017</v>
      </c>
      <c r="J1914" s="74"/>
      <c r="K1914" s="73">
        <v>5334257664</v>
      </c>
      <c r="L1914" s="90">
        <f>IF(K1914/1024 &gt;1,K1914/1024," ")</f>
        <v>5209236</v>
      </c>
      <c r="M1914" s="90">
        <f>IF(K1914/1048576 &gt;1,K1914/1048576," ")</f>
        <v>5087.14453125</v>
      </c>
      <c r="N1914" s="91">
        <f>IF(K1914&gt;999999999,K1914/1073741824," ")</f>
        <v>4.9679145812988281</v>
      </c>
      <c r="O1914" s="194" t="s">
        <v>21049</v>
      </c>
      <c r="P1914" s="197" t="s">
        <v>21050</v>
      </c>
    </row>
    <row r="1915" spans="2:16" ht="20.100000000000001" customHeight="1" x14ac:dyDescent="0.3">
      <c r="B1915" s="101">
        <v>1905</v>
      </c>
      <c r="C1915" s="107" t="s">
        <v>36064</v>
      </c>
      <c r="D1915" s="163" t="s">
        <v>6075</v>
      </c>
      <c r="E1915" s="36" t="s">
        <v>12193</v>
      </c>
      <c r="F1915" s="99">
        <v>5.4</v>
      </c>
      <c r="G1915" s="101"/>
      <c r="H1915" s="101" t="s">
        <v>3937</v>
      </c>
      <c r="I1915" s="101">
        <v>2005</v>
      </c>
      <c r="J1915" s="101"/>
      <c r="K1915" s="90">
        <v>4419721615</v>
      </c>
      <c r="L1915" s="90">
        <f>IF(K1915/1024 &gt;1,K1915/1024," ")</f>
        <v>4316134.3896484375</v>
      </c>
      <c r="M1915" s="90">
        <f>IF(K1915/1048576 &gt;1,K1915/1048576," ")</f>
        <v>4214.9749898910522</v>
      </c>
      <c r="N1915" s="91">
        <f>IF(K1915&gt;999999999,K1915/1073741824," ")</f>
        <v>4.1161865135654807</v>
      </c>
      <c r="O1915" s="194" t="s">
        <v>21053</v>
      </c>
      <c r="P1915" s="197" t="s">
        <v>21054</v>
      </c>
    </row>
    <row r="1916" spans="2:16" ht="20.100000000000001" customHeight="1" x14ac:dyDescent="0.3">
      <c r="B1916" s="101">
        <v>1906</v>
      </c>
      <c r="C1916" s="102" t="s">
        <v>36065</v>
      </c>
      <c r="D1916" s="160" t="s">
        <v>2061</v>
      </c>
      <c r="E1916" s="36" t="s">
        <v>12194</v>
      </c>
      <c r="F1916" s="104">
        <v>6.9</v>
      </c>
      <c r="G1916" s="94" t="s">
        <v>704</v>
      </c>
      <c r="H1916" s="94" t="s">
        <v>3739</v>
      </c>
      <c r="I1916" s="94">
        <v>2010</v>
      </c>
      <c r="J1916" s="94"/>
      <c r="K1916" s="90">
        <v>3279208050</v>
      </c>
      <c r="L1916" s="90">
        <f>IF(K1916/1024 &gt;1,K1916/1024," ")</f>
        <v>3202351.611328125</v>
      </c>
      <c r="M1916" s="90">
        <f>IF(K1916/1048576 &gt;1,K1916/1048576," ")</f>
        <v>3127.2964954376221</v>
      </c>
      <c r="N1916" s="91">
        <f>IF(K1916&gt;999999999,K1916/1073741824," ")</f>
        <v>3.0540004838258028</v>
      </c>
      <c r="O1916" s="194" t="s">
        <v>21055</v>
      </c>
      <c r="P1916" s="197" t="s">
        <v>21056</v>
      </c>
    </row>
    <row r="1917" spans="2:16" ht="20.100000000000001" customHeight="1" x14ac:dyDescent="0.3">
      <c r="B1917" s="101">
        <v>1907</v>
      </c>
      <c r="C1917" s="109" t="s">
        <v>36066</v>
      </c>
      <c r="D1917" s="159" t="s">
        <v>5256</v>
      </c>
      <c r="E1917" s="36" t="s">
        <v>12195</v>
      </c>
      <c r="F1917" s="104">
        <v>5.5</v>
      </c>
      <c r="G1917" s="101" t="s">
        <v>704</v>
      </c>
      <c r="H1917" s="101" t="s">
        <v>3756</v>
      </c>
      <c r="I1917" s="101">
        <v>1979</v>
      </c>
      <c r="J1917" s="101"/>
      <c r="K1917" s="90">
        <v>3578077999</v>
      </c>
      <c r="L1917" s="90">
        <f>IF(K1917/1024 &gt;1,K1917/1024," ")</f>
        <v>3494216.7958984375</v>
      </c>
      <c r="M1917" s="90">
        <f>IF(K1917/1048576 &gt;1,K1917/1048576," ")</f>
        <v>3412.3210897445679</v>
      </c>
      <c r="N1917" s="91">
        <f>IF(K1917&gt;999999999,K1917/1073741824," ")</f>
        <v>3.3323448142036796</v>
      </c>
      <c r="O1917" s="194" t="s">
        <v>18220</v>
      </c>
      <c r="P1917" s="197" t="s">
        <v>21057</v>
      </c>
    </row>
    <row r="1918" spans="2:16" ht="20.100000000000001" customHeight="1" x14ac:dyDescent="0.3">
      <c r="B1918" s="101">
        <v>1908</v>
      </c>
      <c r="C1918" s="102" t="s">
        <v>36067</v>
      </c>
      <c r="D1918" s="159" t="s">
        <v>5204</v>
      </c>
      <c r="E1918" s="36" t="s">
        <v>12196</v>
      </c>
      <c r="F1918" s="104">
        <v>4</v>
      </c>
      <c r="G1918" s="99" t="s">
        <v>704</v>
      </c>
      <c r="H1918" s="105" t="s">
        <v>5892</v>
      </c>
      <c r="I1918" s="101">
        <v>2002</v>
      </c>
      <c r="J1918" s="101"/>
      <c r="K1918" s="90">
        <v>4177723319</v>
      </c>
      <c r="L1918" s="90">
        <f>IF(K1918/1024 &gt;1,K1918/1024," ")</f>
        <v>4079807.9287109375</v>
      </c>
      <c r="M1918" s="90">
        <f>IF(K1918/1048576 &gt;1,K1918/1048576," ")</f>
        <v>3984.1874303817749</v>
      </c>
      <c r="N1918" s="91">
        <f>IF(K1918&gt;999999999,K1918/1073741824," ")</f>
        <v>3.8908080374822021</v>
      </c>
      <c r="O1918" s="194" t="s">
        <v>21058</v>
      </c>
      <c r="P1918" s="197" t="s">
        <v>21059</v>
      </c>
    </row>
    <row r="1919" spans="2:16" ht="20.100000000000001" customHeight="1" x14ac:dyDescent="0.3">
      <c r="B1919" s="101">
        <v>1909</v>
      </c>
      <c r="C1919" s="109" t="s">
        <v>36068</v>
      </c>
      <c r="D1919" s="160" t="s">
        <v>973</v>
      </c>
      <c r="E1919" s="36" t="s">
        <v>12197</v>
      </c>
      <c r="F1919" s="104">
        <v>4</v>
      </c>
      <c r="G1919" s="101" t="s">
        <v>704</v>
      </c>
      <c r="H1919" s="101" t="s">
        <v>3740</v>
      </c>
      <c r="I1919" s="101">
        <v>1994</v>
      </c>
      <c r="J1919" s="101"/>
      <c r="K1919" s="90">
        <v>2133586399</v>
      </c>
      <c r="L1919" s="90">
        <f>IF(K1919/1024 &gt;1,K1919/1024," ")</f>
        <v>2083580.4677734375</v>
      </c>
      <c r="M1919" s="90">
        <f>IF(K1919/1048576 &gt;1,K1919/1048576," ")</f>
        <v>2034.7465505599976</v>
      </c>
      <c r="N1919" s="91">
        <f>IF(K1919&gt;999999999,K1919/1073741824," ")</f>
        <v>1.9870571782812476</v>
      </c>
      <c r="O1919" s="194" t="s">
        <v>17960</v>
      </c>
      <c r="P1919" s="197" t="s">
        <v>21060</v>
      </c>
    </row>
    <row r="1920" spans="2:16" ht="20.100000000000001" customHeight="1" x14ac:dyDescent="0.3">
      <c r="B1920" s="101">
        <v>1910</v>
      </c>
      <c r="C1920" s="109" t="s">
        <v>36071</v>
      </c>
      <c r="D1920" s="160" t="s">
        <v>1023</v>
      </c>
      <c r="E1920" s="36" t="s">
        <v>12200</v>
      </c>
      <c r="F1920" s="104">
        <v>6.2</v>
      </c>
      <c r="G1920" s="94" t="s">
        <v>704</v>
      </c>
      <c r="H1920" s="94" t="s">
        <v>3747</v>
      </c>
      <c r="I1920" s="101">
        <v>2007</v>
      </c>
      <c r="J1920" s="101"/>
      <c r="K1920" s="90">
        <v>2697219560</v>
      </c>
      <c r="L1920" s="90">
        <f>IF(K1920/1024 &gt;1,K1920/1024," ")</f>
        <v>2634003.4765625</v>
      </c>
      <c r="M1920" s="90">
        <f>IF(K1920/1048576 &gt;1,K1920/1048576," ")</f>
        <v>2572.2690200805664</v>
      </c>
      <c r="N1920" s="91">
        <f>IF(K1920&gt;999999999,K1920/1073741824," ")</f>
        <v>2.5119814649224281</v>
      </c>
      <c r="O1920" s="194" t="s">
        <v>21063</v>
      </c>
      <c r="P1920" s="197" t="s">
        <v>21064</v>
      </c>
    </row>
    <row r="1921" spans="1:16" ht="20.100000000000001" customHeight="1" x14ac:dyDescent="0.3">
      <c r="B1921" s="101">
        <v>1911</v>
      </c>
      <c r="C1921" s="7" t="s">
        <v>34056</v>
      </c>
      <c r="D1921" s="261" t="s">
        <v>33608</v>
      </c>
      <c r="E1921" s="36" t="s">
        <v>33609</v>
      </c>
      <c r="F1921" s="81">
        <v>5.8</v>
      </c>
      <c r="G1921" s="13"/>
      <c r="H1921" s="13" t="s">
        <v>3744</v>
      </c>
      <c r="I1921" s="79">
        <v>2021</v>
      </c>
      <c r="J1921" s="79"/>
      <c r="K1921" s="73">
        <v>3189673984</v>
      </c>
      <c r="L1921" s="90">
        <f>IF(K1921/1024 &gt;1,K1921/1024," ")</f>
        <v>3114916</v>
      </c>
      <c r="M1921" s="90">
        <f>IF(K1921/1048576 &gt;1,K1921/1048576," ")</f>
        <v>3041.91015625</v>
      </c>
      <c r="N1921" s="91">
        <f>IF(K1921&gt;999999999,K1921/1073741824," ")</f>
        <v>2.9706153869628906</v>
      </c>
      <c r="O1921" s="194" t="s">
        <v>33610</v>
      </c>
      <c r="P1921" s="197" t="s">
        <v>33611</v>
      </c>
    </row>
    <row r="1922" spans="1:16" ht="20.100000000000001" customHeight="1" x14ac:dyDescent="0.3">
      <c r="B1922" s="101">
        <v>1912</v>
      </c>
      <c r="C1922" s="20" t="s">
        <v>36069</v>
      </c>
      <c r="D1922" s="157" t="s">
        <v>8418</v>
      </c>
      <c r="E1922" s="36" t="s">
        <v>12198</v>
      </c>
      <c r="F1922" s="81">
        <v>4.8</v>
      </c>
      <c r="G1922" s="13" t="s">
        <v>704</v>
      </c>
      <c r="H1922" s="13" t="s">
        <v>4081</v>
      </c>
      <c r="I1922" s="79">
        <v>2018</v>
      </c>
      <c r="J1922" s="79"/>
      <c r="K1922" s="73">
        <v>5746991104</v>
      </c>
      <c r="L1922" s="90">
        <f>IF(K1922/1024 &gt;1,K1922/1024," ")</f>
        <v>5612296</v>
      </c>
      <c r="M1922" s="90">
        <f>IF(K1922/1048576 &gt;1,K1922/1048576," ")</f>
        <v>5480.7578125</v>
      </c>
      <c r="N1922" s="91">
        <f>IF(K1922&gt;999999999,K1922/1073741824," ")</f>
        <v>5.3523025512695313</v>
      </c>
      <c r="O1922" s="194" t="s">
        <v>21061</v>
      </c>
      <c r="P1922" s="197" t="s">
        <v>31112</v>
      </c>
    </row>
    <row r="1923" spans="1:16" ht="20.100000000000001" customHeight="1" x14ac:dyDescent="0.3">
      <c r="B1923" s="101">
        <v>1913</v>
      </c>
      <c r="C1923" s="109" t="s">
        <v>36070</v>
      </c>
      <c r="D1923" s="159" t="s">
        <v>4209</v>
      </c>
      <c r="E1923" s="36" t="s">
        <v>12199</v>
      </c>
      <c r="F1923" s="104">
        <v>7.1</v>
      </c>
      <c r="G1923" s="101" t="s">
        <v>704</v>
      </c>
      <c r="H1923" s="101" t="s">
        <v>3967</v>
      </c>
      <c r="I1923" s="101">
        <v>1965</v>
      </c>
      <c r="J1923" s="101"/>
      <c r="K1923" s="90">
        <v>3220098935</v>
      </c>
      <c r="L1923" s="90">
        <f>IF(K1923/1024 &gt;1,K1923/1024," ")</f>
        <v>3144627.8662109375</v>
      </c>
      <c r="M1923" s="90">
        <f>IF(K1923/1048576 &gt;1,K1923/1048576," ")</f>
        <v>3070.9256505966187</v>
      </c>
      <c r="N1923" s="91">
        <f>IF(K1923&gt;999999999,K1923/1073741824," ")</f>
        <v>2.9989508306607604</v>
      </c>
      <c r="O1923" s="194" t="s">
        <v>19757</v>
      </c>
      <c r="P1923" s="197" t="s">
        <v>21062</v>
      </c>
    </row>
    <row r="1924" spans="1:16" ht="20.100000000000001" customHeight="1" x14ac:dyDescent="0.3">
      <c r="B1924" s="101">
        <v>1914</v>
      </c>
      <c r="C1924" s="107" t="s">
        <v>36072</v>
      </c>
      <c r="D1924" s="161" t="s">
        <v>6998</v>
      </c>
      <c r="E1924" s="36" t="s">
        <v>12201</v>
      </c>
      <c r="F1924" s="99">
        <v>6.2</v>
      </c>
      <c r="G1924" s="99"/>
      <c r="H1924" s="105" t="s">
        <v>5981</v>
      </c>
      <c r="I1924" s="101">
        <v>2001</v>
      </c>
      <c r="J1924" s="101"/>
      <c r="K1924" s="90">
        <v>3347142648</v>
      </c>
      <c r="L1924" s="90">
        <f>IF(K1924/1024 &gt;1,K1924/1024," ")</f>
        <v>3268693.9921875</v>
      </c>
      <c r="M1924" s="90">
        <f>IF(K1924/1048576 &gt;1,K1924/1048576," ")</f>
        <v>3192.0839767456055</v>
      </c>
      <c r="N1924" s="91">
        <f>IF(K1924&gt;999999999,K1924/1073741824," ")</f>
        <v>3.1172695085406303</v>
      </c>
      <c r="O1924" s="194" t="s">
        <v>21065</v>
      </c>
      <c r="P1924" s="197" t="s">
        <v>21066</v>
      </c>
    </row>
    <row r="1925" spans="1:16" ht="20.100000000000001" customHeight="1" x14ac:dyDescent="0.3">
      <c r="B1925" s="101">
        <v>1915</v>
      </c>
      <c r="C1925" s="109" t="s">
        <v>36073</v>
      </c>
      <c r="D1925" s="159" t="s">
        <v>3308</v>
      </c>
      <c r="E1925" s="36" t="s">
        <v>12202</v>
      </c>
      <c r="F1925" s="104">
        <v>7.8</v>
      </c>
      <c r="G1925" s="101"/>
      <c r="H1925" s="101" t="s">
        <v>3956</v>
      </c>
      <c r="I1925" s="101">
        <v>1973</v>
      </c>
      <c r="J1925" s="101"/>
      <c r="K1925" s="90">
        <v>3361272382</v>
      </c>
      <c r="L1925" s="90">
        <f>IF(K1925/1024 &gt;1,K1925/1024," ")</f>
        <v>3282492.560546875</v>
      </c>
      <c r="M1925" s="90">
        <f>IF(K1925/1048576 &gt;1,K1925/1048576," ")</f>
        <v>3205.5591411590576</v>
      </c>
      <c r="N1925" s="91">
        <f>IF(K1925&gt;999999999,K1925/1073741824," ")</f>
        <v>3.1304288487881422</v>
      </c>
      <c r="O1925" s="194" t="s">
        <v>21067</v>
      </c>
      <c r="P1925" s="197" t="s">
        <v>21068</v>
      </c>
    </row>
    <row r="1926" spans="1:16" ht="20.100000000000001" customHeight="1" x14ac:dyDescent="0.3">
      <c r="B1926" s="101">
        <v>1916</v>
      </c>
      <c r="C1926" s="20" t="s">
        <v>42943</v>
      </c>
      <c r="D1926" s="261" t="s">
        <v>42939</v>
      </c>
      <c r="E1926" s="36" t="s">
        <v>42940</v>
      </c>
      <c r="F1926" s="81">
        <v>5.5</v>
      </c>
      <c r="G1926" s="13" t="s">
        <v>704</v>
      </c>
      <c r="H1926" s="13" t="s">
        <v>3744</v>
      </c>
      <c r="I1926" s="79">
        <v>2022</v>
      </c>
      <c r="J1926" s="79"/>
      <c r="K1926" s="73">
        <v>4609609728</v>
      </c>
      <c r="L1926" s="90">
        <f>IF(K1926/1024 &gt;1,K1926/1024," ")</f>
        <v>4501572</v>
      </c>
      <c r="M1926" s="90">
        <f>IF(K1926/1048576 &gt;1,K1926/1048576," ")</f>
        <v>4396.06640625</v>
      </c>
      <c r="N1926" s="91">
        <f>IF(K1926&gt;999999999,K1926/1073741824," ")</f>
        <v>4.2930335998535156</v>
      </c>
      <c r="O1926" s="194" t="s">
        <v>42941</v>
      </c>
      <c r="P1926" s="198" t="s">
        <v>42942</v>
      </c>
    </row>
    <row r="1927" spans="1:16" ht="20.100000000000001" customHeight="1" x14ac:dyDescent="0.3">
      <c r="B1927" s="101">
        <v>1917</v>
      </c>
      <c r="C1927" s="20" t="s">
        <v>36074</v>
      </c>
      <c r="D1927" s="182" t="s">
        <v>33651</v>
      </c>
      <c r="E1927" s="36" t="s">
        <v>33652</v>
      </c>
      <c r="F1927" s="81">
        <v>5.7</v>
      </c>
      <c r="G1927" s="13"/>
      <c r="H1927" s="13" t="s">
        <v>3744</v>
      </c>
      <c r="I1927" s="79">
        <v>2020</v>
      </c>
      <c r="J1927" s="79"/>
      <c r="K1927" s="73">
        <v>4935938048</v>
      </c>
      <c r="L1927" s="90">
        <f>IF(K1927/1024 &gt;1,K1927/1024," ")</f>
        <v>4820252</v>
      </c>
      <c r="M1927" s="90">
        <f>IF(K1927/1048576 &gt;1,K1927/1048576," ")</f>
        <v>4707.27734375</v>
      </c>
      <c r="N1927" s="91">
        <f>IF(K1927&gt;999999999,K1927/1073741824," ")</f>
        <v>4.5969505310058594</v>
      </c>
      <c r="O1927" s="194" t="s">
        <v>33653</v>
      </c>
      <c r="P1927" s="197" t="s">
        <v>33654</v>
      </c>
    </row>
    <row r="1928" spans="1:16" ht="20.100000000000001" customHeight="1" x14ac:dyDescent="0.3">
      <c r="A1928" s="299"/>
      <c r="B1928" s="101">
        <v>1918</v>
      </c>
      <c r="C1928" s="12" t="s">
        <v>35786</v>
      </c>
      <c r="D1928" s="159" t="s">
        <v>2062</v>
      </c>
      <c r="E1928" s="36" t="s">
        <v>12203</v>
      </c>
      <c r="F1928" s="104">
        <v>5.4</v>
      </c>
      <c r="G1928" s="94"/>
      <c r="H1928" s="94" t="s">
        <v>3938</v>
      </c>
      <c r="I1928" s="94">
        <v>1979</v>
      </c>
      <c r="J1928" s="94"/>
      <c r="K1928" s="108">
        <v>736843776</v>
      </c>
      <c r="L1928" s="90">
        <f>IF(K1928/1024 &gt;1,K1928/1024," ")</f>
        <v>719574</v>
      </c>
      <c r="M1928" s="90">
        <f>IF(K1928/1048576 &gt;1,K1928/1048576," ")</f>
        <v>702.708984375</v>
      </c>
      <c r="N1928" s="91" t="str">
        <f>IF(K1928&gt;999999999,K1928/1073741824," ")</f>
        <v xml:space="preserve"> </v>
      </c>
      <c r="O1928" s="194" t="s">
        <v>21069</v>
      </c>
      <c r="P1928" s="197" t="s">
        <v>21070</v>
      </c>
    </row>
    <row r="1929" spans="1:16" ht="20.100000000000001" customHeight="1" x14ac:dyDescent="0.3">
      <c r="B1929" s="101">
        <v>1919</v>
      </c>
      <c r="C1929" s="102" t="s">
        <v>36075</v>
      </c>
      <c r="D1929" s="159" t="s">
        <v>3343</v>
      </c>
      <c r="E1929" s="36" t="s">
        <v>12204</v>
      </c>
      <c r="F1929" s="104">
        <v>7.3</v>
      </c>
      <c r="G1929" s="101" t="s">
        <v>704</v>
      </c>
      <c r="H1929" s="101" t="s">
        <v>3800</v>
      </c>
      <c r="I1929" s="101">
        <v>1968</v>
      </c>
      <c r="J1929" s="101"/>
      <c r="K1929" s="90">
        <v>3970387972</v>
      </c>
      <c r="L1929" s="90"/>
      <c r="M1929" s="90"/>
      <c r="N1929" s="91"/>
      <c r="O1929" s="194" t="s">
        <v>21071</v>
      </c>
      <c r="P1929" s="197" t="s">
        <v>21072</v>
      </c>
    </row>
    <row r="1930" spans="1:16" ht="20.100000000000001" customHeight="1" x14ac:dyDescent="0.3">
      <c r="B1930" s="101">
        <v>1920</v>
      </c>
      <c r="C1930" s="102" t="s">
        <v>36076</v>
      </c>
      <c r="D1930" s="159" t="s">
        <v>4526</v>
      </c>
      <c r="E1930" s="36" t="s">
        <v>12205</v>
      </c>
      <c r="F1930" s="104">
        <v>7.2</v>
      </c>
      <c r="G1930" s="101" t="s">
        <v>704</v>
      </c>
      <c r="H1930" s="101" t="s">
        <v>4524</v>
      </c>
      <c r="I1930" s="101">
        <v>1971</v>
      </c>
      <c r="J1930" s="101"/>
      <c r="K1930" s="90">
        <v>3197452795</v>
      </c>
      <c r="L1930" s="90">
        <f>IF(K1930/1024 &gt;1,K1930/1024," ")</f>
        <v>3122512.4951171875</v>
      </c>
      <c r="M1930" s="90">
        <f>IF(K1930/1048576 &gt;1,K1930/1048576," ")</f>
        <v>3049.3286085128784</v>
      </c>
      <c r="N1930" s="91">
        <f>IF(K1930&gt;999999999,K1930/1073741824," ")</f>
        <v>2.9778599692508578</v>
      </c>
      <c r="O1930" s="194" t="s">
        <v>21073</v>
      </c>
      <c r="P1930" s="197" t="s">
        <v>21074</v>
      </c>
    </row>
    <row r="1931" spans="1:16" ht="20.100000000000001" customHeight="1" x14ac:dyDescent="0.3">
      <c r="B1931" s="101">
        <v>1921</v>
      </c>
      <c r="C1931" s="109" t="s">
        <v>36077</v>
      </c>
      <c r="D1931" s="160" t="s">
        <v>1062</v>
      </c>
      <c r="E1931" s="36" t="s">
        <v>12206</v>
      </c>
      <c r="F1931" s="104">
        <v>7.6</v>
      </c>
      <c r="G1931" s="101" t="s">
        <v>704</v>
      </c>
      <c r="H1931" s="101" t="s">
        <v>3740</v>
      </c>
      <c r="I1931" s="101">
        <v>1973</v>
      </c>
      <c r="J1931" s="101"/>
      <c r="K1931" s="90">
        <v>8224892977</v>
      </c>
      <c r="L1931" s="90">
        <f>IF(K1931/1024 &gt;1,K1931/1024," ")</f>
        <v>8032122.0478515625</v>
      </c>
      <c r="M1931" s="90">
        <f>IF(K1931/1048576 &gt;1,K1931/1048576," ")</f>
        <v>7843.8691873550415</v>
      </c>
      <c r="N1931" s="91">
        <f>IF(K1931&gt;999999999,K1931/1073741824," ")</f>
        <v>7.6600285032764077</v>
      </c>
      <c r="O1931" s="194" t="s">
        <v>21075</v>
      </c>
      <c r="P1931" s="197" t="s">
        <v>21076</v>
      </c>
    </row>
    <row r="1932" spans="1:16" ht="20.100000000000001" customHeight="1" x14ac:dyDescent="0.3">
      <c r="B1932" s="101">
        <v>1922</v>
      </c>
      <c r="C1932" s="109" t="s">
        <v>36079</v>
      </c>
      <c r="D1932" s="159" t="s">
        <v>3911</v>
      </c>
      <c r="E1932" s="36" t="s">
        <v>12211</v>
      </c>
      <c r="F1932" s="104">
        <v>7.2</v>
      </c>
      <c r="G1932" s="101" t="s">
        <v>704</v>
      </c>
      <c r="H1932" s="101" t="s">
        <v>3747</v>
      </c>
      <c r="I1932" s="101">
        <v>2001</v>
      </c>
      <c r="J1932" s="101"/>
      <c r="K1932" s="90">
        <v>2254634783</v>
      </c>
      <c r="L1932" s="90">
        <f>IF(K1932/1024 &gt;1,K1932/1024," ")</f>
        <v>2201791.7802734375</v>
      </c>
      <c r="M1932" s="90">
        <f>IF(K1932/1048576 &gt;1,K1932/1048576," ")</f>
        <v>2150.1872854232788</v>
      </c>
      <c r="N1932" s="91">
        <f>IF(K1932&gt;999999999,K1932/1073741824," ")</f>
        <v>2.0997922709211707</v>
      </c>
      <c r="O1932" s="194" t="s">
        <v>21084</v>
      </c>
      <c r="P1932" s="197" t="s">
        <v>31113</v>
      </c>
    </row>
    <row r="1933" spans="1:16" ht="20.100000000000001" customHeight="1" x14ac:dyDescent="0.3">
      <c r="B1933" s="101">
        <v>1923</v>
      </c>
      <c r="C1933" s="107" t="s">
        <v>6059</v>
      </c>
      <c r="D1933" s="160" t="s">
        <v>6058</v>
      </c>
      <c r="E1933" s="36" t="s">
        <v>12208</v>
      </c>
      <c r="F1933" s="99">
        <v>5.7</v>
      </c>
      <c r="G1933" s="101" t="s">
        <v>704</v>
      </c>
      <c r="H1933" s="101" t="s">
        <v>4081</v>
      </c>
      <c r="I1933" s="101">
        <v>2010</v>
      </c>
      <c r="J1933" s="101"/>
      <c r="K1933" s="90">
        <v>4076419297</v>
      </c>
      <c r="L1933" s="90">
        <f>IF(K1933/1024 &gt;1,K1933/1024," ")</f>
        <v>3980878.2197265625</v>
      </c>
      <c r="M1933" s="90">
        <f>IF(K1933/1048576 &gt;1,K1933/1048576," ")</f>
        <v>3887.5763864517212</v>
      </c>
      <c r="N1933" s="91">
        <f>IF(K1933&gt;999999999,K1933/1073741824," ")</f>
        <v>3.796461314894259</v>
      </c>
      <c r="O1933" s="194" t="s">
        <v>21079</v>
      </c>
      <c r="P1933" s="197" t="s">
        <v>21080</v>
      </c>
    </row>
    <row r="1934" spans="1:16" ht="20.100000000000001" customHeight="1" x14ac:dyDescent="0.3">
      <c r="B1934" s="101">
        <v>1924</v>
      </c>
      <c r="C1934" s="102" t="s">
        <v>36078</v>
      </c>
      <c r="D1934" s="160" t="s">
        <v>3219</v>
      </c>
      <c r="E1934" s="36" t="s">
        <v>12210</v>
      </c>
      <c r="F1934" s="104">
        <v>6</v>
      </c>
      <c r="G1934" s="99" t="s">
        <v>704</v>
      </c>
      <c r="H1934" s="101" t="s">
        <v>5892</v>
      </c>
      <c r="I1934" s="101">
        <v>1984</v>
      </c>
      <c r="J1934" s="101"/>
      <c r="K1934" s="90">
        <v>4477539536</v>
      </c>
      <c r="L1934" s="90">
        <f>IF(K1934/1024 &gt;1,K1934/1024," ")</f>
        <v>4372597.203125</v>
      </c>
      <c r="M1934" s="90">
        <f>IF(K1934/1048576 &gt;1,K1934/1048576," ")</f>
        <v>4270.1144561767578</v>
      </c>
      <c r="N1934" s="91">
        <f>IF(K1934&gt;999999999,K1934/1073741824," ")</f>
        <v>4.1700336486101151</v>
      </c>
      <c r="O1934" s="194" t="s">
        <v>21082</v>
      </c>
      <c r="P1934" s="197" t="s">
        <v>21083</v>
      </c>
    </row>
    <row r="1935" spans="1:16" ht="20.100000000000001" customHeight="1" x14ac:dyDescent="0.3">
      <c r="B1935" s="101">
        <v>1925</v>
      </c>
      <c r="C1935" s="109" t="s">
        <v>36080</v>
      </c>
      <c r="D1935" s="160" t="s">
        <v>1063</v>
      </c>
      <c r="E1935" s="36" t="s">
        <v>12212</v>
      </c>
      <c r="F1935" s="104">
        <v>6.2</v>
      </c>
      <c r="G1935" s="101" t="s">
        <v>704</v>
      </c>
      <c r="H1935" s="101" t="s">
        <v>3745</v>
      </c>
      <c r="I1935" s="101">
        <v>1976</v>
      </c>
      <c r="J1935" s="101"/>
      <c r="K1935" s="90">
        <v>2331467883</v>
      </c>
      <c r="L1935" s="90">
        <f>IF(K1935/1024 &gt;1,K1935/1024," ")</f>
        <v>2276824.1044921875</v>
      </c>
      <c r="M1935" s="90">
        <f>IF(K1935/1048576 &gt;1,K1935/1048576," ")</f>
        <v>2223.4610395431519</v>
      </c>
      <c r="N1935" s="91">
        <f>IF(K1935&gt;999999999,K1935/1073741824," ")</f>
        <v>2.1713486714288592</v>
      </c>
      <c r="O1935" s="194" t="s">
        <v>21085</v>
      </c>
      <c r="P1935" s="197" t="s">
        <v>21086</v>
      </c>
    </row>
    <row r="1936" spans="1:16" ht="20.100000000000001" customHeight="1" x14ac:dyDescent="0.3">
      <c r="B1936" s="101">
        <v>1926</v>
      </c>
      <c r="C1936" s="12" t="s">
        <v>41854</v>
      </c>
      <c r="D1936" s="160" t="s">
        <v>1322</v>
      </c>
      <c r="E1936" s="36" t="s">
        <v>16738</v>
      </c>
      <c r="F1936" s="104">
        <v>6.5</v>
      </c>
      <c r="G1936" s="101" t="s">
        <v>704</v>
      </c>
      <c r="H1936" s="101" t="s">
        <v>3764</v>
      </c>
      <c r="I1936" s="101">
        <v>2008</v>
      </c>
      <c r="J1936" s="101"/>
      <c r="K1936" s="90">
        <v>3060405071</v>
      </c>
      <c r="L1936" s="90">
        <f>IF(K1936/1024 &gt;1,K1936/1024," ")</f>
        <v>2988676.8271484375</v>
      </c>
      <c r="M1936" s="90">
        <f>IF(K1936/1048576 &gt;1,K1936/1048576," ")</f>
        <v>2918.629714012146</v>
      </c>
      <c r="N1936" s="91">
        <f>IF(K1936&gt;999999999,K1936/1073741824," ")</f>
        <v>2.8502243300899863</v>
      </c>
      <c r="O1936" s="194" t="s">
        <v>28696</v>
      </c>
      <c r="P1936" s="197" t="s">
        <v>28697</v>
      </c>
    </row>
    <row r="1937" spans="2:16" ht="20.100000000000001" customHeight="1" x14ac:dyDescent="0.3">
      <c r="B1937" s="101">
        <v>1927</v>
      </c>
      <c r="C1937" s="109" t="s">
        <v>36081</v>
      </c>
      <c r="D1937" s="159" t="s">
        <v>3146</v>
      </c>
      <c r="E1937" s="36" t="s">
        <v>12213</v>
      </c>
      <c r="F1937" s="104">
        <v>7.8</v>
      </c>
      <c r="G1937" s="101" t="s">
        <v>704</v>
      </c>
      <c r="H1937" s="101" t="s">
        <v>3756</v>
      </c>
      <c r="I1937" s="101">
        <v>1978</v>
      </c>
      <c r="J1937" s="101"/>
      <c r="K1937" s="90">
        <v>4287627459</v>
      </c>
      <c r="L1937" s="90">
        <f>IF(K1937/1024 &gt;1,K1937/1024," ")</f>
        <v>4187136.1904296875</v>
      </c>
      <c r="M1937" s="90">
        <f>IF(K1937/1048576 &gt;1,K1937/1048576," ")</f>
        <v>4089.0001859664917</v>
      </c>
      <c r="N1937" s="91">
        <f>IF(K1937&gt;999999999,K1937/1073741824," ")</f>
        <v>3.9931642441079021</v>
      </c>
      <c r="O1937" s="194" t="s">
        <v>18210</v>
      </c>
      <c r="P1937" s="197" t="s">
        <v>21087</v>
      </c>
    </row>
    <row r="1938" spans="2:16" ht="20.100000000000001" customHeight="1" x14ac:dyDescent="0.3">
      <c r="B1938" s="101">
        <v>1928</v>
      </c>
      <c r="C1938" s="112" t="s">
        <v>36082</v>
      </c>
      <c r="D1938" s="161" t="s">
        <v>7259</v>
      </c>
      <c r="E1938" s="36" t="s">
        <v>12214</v>
      </c>
      <c r="F1938" s="99">
        <v>4.5999999999999996</v>
      </c>
      <c r="G1938" s="99" t="s">
        <v>704</v>
      </c>
      <c r="H1938" s="105" t="s">
        <v>4081</v>
      </c>
      <c r="I1938" s="101">
        <v>2016</v>
      </c>
      <c r="J1938" s="101"/>
      <c r="K1938" s="90">
        <v>3711286700</v>
      </c>
      <c r="L1938" s="90">
        <f>IF(K1938/1024 &gt;1,K1938/1024," ")</f>
        <v>3624303.41796875</v>
      </c>
      <c r="M1938" s="90">
        <f>IF(K1938/1048576 &gt;1,K1938/1048576," ")</f>
        <v>3539.3588066101074</v>
      </c>
      <c r="N1938" s="91">
        <f>IF(K1938&gt;999999999,K1938/1073741824," ")</f>
        <v>3.456405084580183</v>
      </c>
      <c r="O1938" s="194" t="s">
        <v>21088</v>
      </c>
      <c r="P1938" s="197" t="s">
        <v>21089</v>
      </c>
    </row>
    <row r="1939" spans="2:16" ht="20.100000000000001" customHeight="1" x14ac:dyDescent="0.3">
      <c r="B1939" s="101">
        <v>1929</v>
      </c>
      <c r="C1939" s="29" t="s">
        <v>36083</v>
      </c>
      <c r="D1939" s="167" t="s">
        <v>8105</v>
      </c>
      <c r="E1939" s="36" t="s">
        <v>12215</v>
      </c>
      <c r="F1939" s="131">
        <v>6.1</v>
      </c>
      <c r="G1939" s="13" t="s">
        <v>704</v>
      </c>
      <c r="H1939" s="13" t="s">
        <v>5878</v>
      </c>
      <c r="I1939" s="133">
        <v>2017</v>
      </c>
      <c r="J1939" s="74"/>
      <c r="K1939" s="73">
        <v>5061621012</v>
      </c>
      <c r="L1939" s="90">
        <f>IF(K1939/1024 &gt;1,K1939/1024," ")</f>
        <v>4942989.26953125</v>
      </c>
      <c r="M1939" s="90">
        <f>IF(K1939/1048576 &gt;1,K1939/1048576," ")</f>
        <v>4827.1379585266113</v>
      </c>
      <c r="N1939" s="91">
        <f>IF(K1939&gt;999999999,K1939/1073741824," ")</f>
        <v>4.7140019126236439</v>
      </c>
      <c r="O1939" s="194" t="s">
        <v>21090</v>
      </c>
      <c r="P1939" s="197" t="s">
        <v>31114</v>
      </c>
    </row>
    <row r="1940" spans="2:16" ht="20.100000000000001" customHeight="1" x14ac:dyDescent="0.3">
      <c r="B1940" s="101">
        <v>1930</v>
      </c>
      <c r="C1940" s="111" t="s">
        <v>36085</v>
      </c>
      <c r="D1940" s="168" t="s">
        <v>7061</v>
      </c>
      <c r="E1940" s="36" t="s">
        <v>12217</v>
      </c>
      <c r="F1940" s="99">
        <v>6.5</v>
      </c>
      <c r="G1940" s="99"/>
      <c r="H1940" s="105" t="s">
        <v>4081</v>
      </c>
      <c r="I1940" s="101">
        <v>2016</v>
      </c>
      <c r="J1940" s="101"/>
      <c r="K1940" s="90">
        <v>4528426458</v>
      </c>
      <c r="L1940" s="90">
        <f>IF(K1940/1024 &gt;1,K1940/1024," ")</f>
        <v>4422291.462890625</v>
      </c>
      <c r="M1940" s="90">
        <f>IF(K1940/1048576 &gt;1,K1940/1048576," ")</f>
        <v>4318.644006729126</v>
      </c>
      <c r="N1940" s="91">
        <f>IF(K1940&gt;999999999,K1940/1073741824," ")</f>
        <v>4.2174257878214121</v>
      </c>
      <c r="O1940" s="194" t="s">
        <v>21093</v>
      </c>
      <c r="P1940" s="197" t="s">
        <v>21094</v>
      </c>
    </row>
    <row r="1941" spans="2:16" ht="20.100000000000001" customHeight="1" x14ac:dyDescent="0.3">
      <c r="B1941" s="101">
        <v>1931</v>
      </c>
      <c r="C1941" s="20" t="s">
        <v>42793</v>
      </c>
      <c r="D1941" s="261" t="s">
        <v>42774</v>
      </c>
      <c r="E1941" s="36" t="s">
        <v>42775</v>
      </c>
      <c r="F1941" s="131">
        <v>6.2</v>
      </c>
      <c r="G1941" s="13" t="s">
        <v>704</v>
      </c>
      <c r="H1941" s="13" t="s">
        <v>3744</v>
      </c>
      <c r="I1941" s="79">
        <v>2022</v>
      </c>
      <c r="J1941" s="79"/>
      <c r="K1941" s="73">
        <v>5861715968</v>
      </c>
      <c r="L1941" s="90">
        <f>IF(K1941/1024 &gt;1,K1941/1024," ")</f>
        <v>5724332</v>
      </c>
      <c r="M1941" s="90">
        <f>IF(K1941/1048576 &gt;1,K1941/1048576," ")</f>
        <v>5590.16796875</v>
      </c>
      <c r="N1941" s="91">
        <f>IF(K1941&gt;999999999,K1941/1073741824," ")</f>
        <v>5.4591484069824219</v>
      </c>
      <c r="O1941" s="223" t="s">
        <v>42776</v>
      </c>
      <c r="P1941" s="198" t="s">
        <v>42777</v>
      </c>
    </row>
    <row r="1942" spans="2:16" ht="20.100000000000001" customHeight="1" x14ac:dyDescent="0.3">
      <c r="B1942" s="101">
        <v>1932</v>
      </c>
      <c r="C1942" s="12" t="s">
        <v>42933</v>
      </c>
      <c r="D1942" s="177" t="s">
        <v>42931</v>
      </c>
      <c r="E1942" s="36" t="s">
        <v>42775</v>
      </c>
      <c r="F1942" s="152">
        <v>6</v>
      </c>
      <c r="G1942" s="13" t="s">
        <v>704</v>
      </c>
      <c r="H1942" s="13" t="s">
        <v>4349</v>
      </c>
      <c r="I1942" s="145">
        <v>2022</v>
      </c>
      <c r="J1942" s="12"/>
      <c r="K1942" s="45">
        <v>1993195520</v>
      </c>
      <c r="L1942" s="90">
        <f>IF(K1942/1024 &gt;1,K1942/1024," ")</f>
        <v>1946480</v>
      </c>
      <c r="M1942" s="90">
        <f>IF(K1942/1048576 &gt;1,K1942/1048576," ")</f>
        <v>1900.859375</v>
      </c>
      <c r="N1942" s="91">
        <f>IF(K1942&gt;999999999,K1942/1073741824," ")</f>
        <v>1.8563079833984375</v>
      </c>
      <c r="O1942" s="223" t="s">
        <v>24925</v>
      </c>
      <c r="P1942" s="198" t="s">
        <v>42932</v>
      </c>
    </row>
    <row r="1943" spans="2:16" ht="20.100000000000001" customHeight="1" x14ac:dyDescent="0.3">
      <c r="B1943" s="101">
        <v>1933</v>
      </c>
      <c r="C1943" s="107" t="s">
        <v>36084</v>
      </c>
      <c r="D1943" s="168" t="s">
        <v>6137</v>
      </c>
      <c r="E1943" s="36" t="s">
        <v>12216</v>
      </c>
      <c r="F1943" s="99">
        <v>7.9</v>
      </c>
      <c r="G1943" s="101"/>
      <c r="H1943" s="101" t="s">
        <v>5906</v>
      </c>
      <c r="I1943" s="101">
        <v>1964</v>
      </c>
      <c r="J1943" s="101"/>
      <c r="K1943" s="90">
        <v>3148270524</v>
      </c>
      <c r="L1943" s="90">
        <f>IF(K1943/1024 &gt;1,K1943/1024," ")</f>
        <v>3074482.93359375</v>
      </c>
      <c r="M1943" s="90">
        <f>IF(K1943/1048576 &gt;1,K1943/1048576," ")</f>
        <v>3002.4247398376465</v>
      </c>
      <c r="N1943" s="91">
        <f>IF(K1943&gt;999999999,K1943/1073741824," ")</f>
        <v>2.9320554099977016</v>
      </c>
      <c r="O1943" s="194" t="s">
        <v>21091</v>
      </c>
      <c r="P1943" s="197" t="s">
        <v>21092</v>
      </c>
    </row>
    <row r="1944" spans="2:16" ht="20.100000000000001" customHeight="1" x14ac:dyDescent="0.3">
      <c r="B1944" s="101">
        <v>1934</v>
      </c>
      <c r="C1944" s="109" t="s">
        <v>36086</v>
      </c>
      <c r="D1944" s="159" t="s">
        <v>4921</v>
      </c>
      <c r="E1944" s="36" t="s">
        <v>12218</v>
      </c>
      <c r="F1944" s="104">
        <v>6.5</v>
      </c>
      <c r="G1944" s="101" t="s">
        <v>704</v>
      </c>
      <c r="H1944" s="101" t="s">
        <v>3744</v>
      </c>
      <c r="I1944" s="101">
        <v>2013</v>
      </c>
      <c r="J1944" s="101"/>
      <c r="K1944" s="90">
        <v>4186162036</v>
      </c>
      <c r="L1944" s="90">
        <f>IF(K1944/1024 &gt;1,K1944/1024," ")</f>
        <v>4088048.86328125</v>
      </c>
      <c r="M1944" s="90">
        <f>IF(K1944/1048576 &gt;1,K1944/1048576," ")</f>
        <v>3992.2352180480957</v>
      </c>
      <c r="N1944" s="91">
        <f>IF(K1944&gt;999999999,K1944/1073741824," ")</f>
        <v>3.8986672051250935</v>
      </c>
      <c r="O1944" s="194" t="s">
        <v>21095</v>
      </c>
      <c r="P1944" s="197" t="s">
        <v>21096</v>
      </c>
    </row>
    <row r="1945" spans="2:16" ht="20.100000000000001" customHeight="1" x14ac:dyDescent="0.3">
      <c r="B1945" s="101">
        <v>1935</v>
      </c>
      <c r="C1945" s="109" t="s">
        <v>36087</v>
      </c>
      <c r="D1945" s="160" t="s">
        <v>4911</v>
      </c>
      <c r="E1945" s="36" t="s">
        <v>12219</v>
      </c>
      <c r="F1945" s="104">
        <v>5.9</v>
      </c>
      <c r="G1945" s="101" t="s">
        <v>704</v>
      </c>
      <c r="H1945" s="101" t="s">
        <v>4109</v>
      </c>
      <c r="I1945" s="101">
        <v>1964</v>
      </c>
      <c r="J1945" s="101"/>
      <c r="K1945" s="90">
        <v>2299184905</v>
      </c>
      <c r="L1945" s="90">
        <f>IF(K1945/1024 &gt;1,K1945/1024," ")</f>
        <v>2245297.7587890625</v>
      </c>
      <c r="M1945" s="90">
        <f>IF(K1945/1048576 &gt;1,K1945/1048576," ")</f>
        <v>2192.6735925674438</v>
      </c>
      <c r="N1945" s="91">
        <f>IF(K1945&gt;999999999,K1945/1073741824," ")</f>
        <v>2.1412828052416444</v>
      </c>
      <c r="O1945" s="194" t="s">
        <v>21097</v>
      </c>
      <c r="P1945" s="197" t="s">
        <v>21098</v>
      </c>
    </row>
    <row r="1946" spans="2:16" ht="20.100000000000001" customHeight="1" x14ac:dyDescent="0.3">
      <c r="B1946" s="101">
        <v>1936</v>
      </c>
      <c r="C1946" s="12" t="s">
        <v>35787</v>
      </c>
      <c r="D1946" s="160" t="s">
        <v>2063</v>
      </c>
      <c r="E1946" s="36" t="s">
        <v>12220</v>
      </c>
      <c r="F1946" s="104">
        <v>4.7</v>
      </c>
      <c r="G1946" s="94"/>
      <c r="H1946" s="94" t="s">
        <v>3794</v>
      </c>
      <c r="I1946" s="94">
        <v>2006</v>
      </c>
      <c r="J1946" s="94"/>
      <c r="K1946" s="108">
        <v>1690925056</v>
      </c>
      <c r="L1946" s="90">
        <f>IF(K1946/1024 &gt;1,K1946/1024," ")</f>
        <v>1651294</v>
      </c>
      <c r="M1946" s="90">
        <f>IF(K1946/1048576 &gt;1,K1946/1048576," ")</f>
        <v>1612.591796875</v>
      </c>
      <c r="N1946" s="91">
        <f>IF(K1946&gt;999999999,K1946/1073741824," ")</f>
        <v>1.5747966766357422</v>
      </c>
      <c r="O1946" s="194" t="s">
        <v>21099</v>
      </c>
      <c r="P1946" s="197" t="s">
        <v>21100</v>
      </c>
    </row>
    <row r="1947" spans="2:16" ht="20.100000000000001" customHeight="1" x14ac:dyDescent="0.3">
      <c r="B1947" s="101">
        <v>1937</v>
      </c>
      <c r="C1947" s="102" t="s">
        <v>36088</v>
      </c>
      <c r="D1947" s="159" t="s">
        <v>5501</v>
      </c>
      <c r="E1947" s="36" t="s">
        <v>12221</v>
      </c>
      <c r="F1947" s="104">
        <v>4.8</v>
      </c>
      <c r="G1947" s="101" t="s">
        <v>704</v>
      </c>
      <c r="H1947" s="101" t="s">
        <v>3757</v>
      </c>
      <c r="I1947" s="101">
        <v>2014</v>
      </c>
      <c r="J1947" s="101"/>
      <c r="K1947" s="90">
        <v>5065062037</v>
      </c>
      <c r="L1947" s="90">
        <f>IF(K1947/1024 &gt;1,K1947/1024," ")</f>
        <v>4946349.6455078125</v>
      </c>
      <c r="M1947" s="90">
        <f>IF(K1947/1048576 &gt;1,K1947/1048576," ")</f>
        <v>4830.4195756912231</v>
      </c>
      <c r="N1947" s="91">
        <f>IF(K1947&gt;999999999,K1947/1073741824," ")</f>
        <v>4.7172066168859601</v>
      </c>
      <c r="O1947" s="194" t="s">
        <v>21101</v>
      </c>
      <c r="P1947" s="197" t="s">
        <v>21102</v>
      </c>
    </row>
    <row r="1948" spans="2:16" ht="20.100000000000001" customHeight="1" x14ac:dyDescent="0.3">
      <c r="B1948" s="101">
        <v>1938</v>
      </c>
      <c r="C1948" s="48" t="s">
        <v>36089</v>
      </c>
      <c r="D1948" s="157" t="s">
        <v>8141</v>
      </c>
      <c r="E1948" s="36" t="s">
        <v>12222</v>
      </c>
      <c r="F1948" s="81">
        <v>7.4</v>
      </c>
      <c r="G1948" s="13" t="s">
        <v>704</v>
      </c>
      <c r="H1948" s="13" t="s">
        <v>8140</v>
      </c>
      <c r="I1948" s="79">
        <v>1974</v>
      </c>
      <c r="J1948" s="79"/>
      <c r="K1948" s="73">
        <v>4001614329</v>
      </c>
      <c r="L1948" s="90">
        <f>IF(K1948/1024 &gt;1,K1948/1024," ")</f>
        <v>3907826.4931640625</v>
      </c>
      <c r="M1948" s="90">
        <f>IF(K1948/1048576 &gt;1,K1948/1048576," ")</f>
        <v>3816.2368097305298</v>
      </c>
      <c r="N1948" s="91">
        <f>IF(K1948&gt;999999999,K1948/1073741824," ")</f>
        <v>3.7267937595024705</v>
      </c>
      <c r="O1948" s="194" t="s">
        <v>21103</v>
      </c>
      <c r="P1948" s="197" t="s">
        <v>31115</v>
      </c>
    </row>
    <row r="1949" spans="2:16" ht="20.100000000000001" customHeight="1" x14ac:dyDescent="0.3">
      <c r="B1949" s="101">
        <v>1939</v>
      </c>
      <c r="C1949" s="12" t="s">
        <v>36092</v>
      </c>
      <c r="D1949" s="177" t="s">
        <v>8862</v>
      </c>
      <c r="E1949" s="36" t="s">
        <v>12227</v>
      </c>
      <c r="F1949" s="131">
        <v>6.6</v>
      </c>
      <c r="G1949" s="13" t="s">
        <v>704</v>
      </c>
      <c r="H1949" s="13" t="s">
        <v>8863</v>
      </c>
      <c r="I1949" s="133">
        <v>2019</v>
      </c>
      <c r="J1949" s="74"/>
      <c r="K1949" s="73">
        <v>4976427008</v>
      </c>
      <c r="L1949" s="90">
        <f>IF(K1949/1024 &gt;1,K1949/1024," ")</f>
        <v>4859792</v>
      </c>
      <c r="M1949" s="90">
        <f>IF(K1949/1048576 &gt;1,K1949/1048576," ")</f>
        <v>4745.890625</v>
      </c>
      <c r="N1949" s="91">
        <f>IF(K1949&gt;999999999,K1949/1073741824," ")</f>
        <v>4.6346588134765625</v>
      </c>
      <c r="O1949" s="194" t="s">
        <v>21110</v>
      </c>
      <c r="P1949" s="197" t="s">
        <v>21111</v>
      </c>
    </row>
    <row r="1950" spans="2:16" ht="20.100000000000001" customHeight="1" x14ac:dyDescent="0.3">
      <c r="B1950" s="101">
        <v>1940</v>
      </c>
      <c r="C1950" s="103" t="s">
        <v>36091</v>
      </c>
      <c r="D1950" s="168" t="s">
        <v>7317</v>
      </c>
      <c r="E1950" s="36" t="s">
        <v>12226</v>
      </c>
      <c r="F1950" s="99">
        <v>5.8</v>
      </c>
      <c r="G1950" s="99"/>
      <c r="H1950" s="105" t="s">
        <v>5878</v>
      </c>
      <c r="I1950" s="101">
        <v>2016</v>
      </c>
      <c r="J1950" s="115"/>
      <c r="K1950" s="90">
        <v>4429420154</v>
      </c>
      <c r="L1950" s="90">
        <f>IF(K1950/1024 &gt;1,K1950/1024," ")</f>
        <v>4325605.619140625</v>
      </c>
      <c r="M1950" s="90">
        <f>IF(K1950/1048576 &gt;1,K1950/1048576," ")</f>
        <v>4224.2242374420166</v>
      </c>
      <c r="N1950" s="91">
        <f>IF(K1950&gt;999999999,K1950/1073741824," ")</f>
        <v>4.1252189818769693</v>
      </c>
      <c r="O1950" s="194" t="s">
        <v>21108</v>
      </c>
      <c r="P1950" s="197" t="s">
        <v>21109</v>
      </c>
    </row>
    <row r="1951" spans="2:16" ht="20.100000000000001" customHeight="1" x14ac:dyDescent="0.3">
      <c r="B1951" s="101">
        <v>1941</v>
      </c>
      <c r="C1951" s="102" t="s">
        <v>36093</v>
      </c>
      <c r="D1951" s="159" t="s">
        <v>5653</v>
      </c>
      <c r="E1951" s="36" t="s">
        <v>12228</v>
      </c>
      <c r="F1951" s="104">
        <v>6.3</v>
      </c>
      <c r="G1951" s="101" t="s">
        <v>704</v>
      </c>
      <c r="H1951" s="101" t="s">
        <v>3740</v>
      </c>
      <c r="I1951" s="101">
        <v>1956</v>
      </c>
      <c r="J1951" s="101"/>
      <c r="K1951" s="90">
        <v>4261779417</v>
      </c>
      <c r="L1951" s="90">
        <f>IF(K1951/1024 &gt;1,K1951/1024," ")</f>
        <v>4161893.9619140625</v>
      </c>
      <c r="M1951" s="90">
        <f>IF(K1951/1048576 &gt;1,K1951/1048576," ")</f>
        <v>4064.3495721817017</v>
      </c>
      <c r="N1951" s="91">
        <f>IF(K1951&gt;999999999,K1951/1073741824," ")</f>
        <v>3.969091379083693</v>
      </c>
      <c r="O1951" s="194" t="s">
        <v>19724</v>
      </c>
      <c r="P1951" s="197" t="s">
        <v>21112</v>
      </c>
    </row>
    <row r="1952" spans="2:16" ht="20.100000000000001" customHeight="1" x14ac:dyDescent="0.3">
      <c r="B1952" s="101">
        <v>1942</v>
      </c>
      <c r="C1952" s="109" t="s">
        <v>36094</v>
      </c>
      <c r="D1952" s="159" t="s">
        <v>4948</v>
      </c>
      <c r="E1952" s="36" t="s">
        <v>12229</v>
      </c>
      <c r="F1952" s="104">
        <v>7.4</v>
      </c>
      <c r="G1952" s="101"/>
      <c r="H1952" s="101" t="s">
        <v>3745</v>
      </c>
      <c r="I1952" s="101">
        <v>1987</v>
      </c>
      <c r="J1952" s="101"/>
      <c r="K1952" s="90">
        <v>3112964423</v>
      </c>
      <c r="L1952" s="90">
        <f>IF(K1952/1024 &gt;1,K1952/1024," ")</f>
        <v>3040004.3193359375</v>
      </c>
      <c r="M1952" s="90">
        <f>IF(K1952/1048576 &gt;1,K1952/1048576," ")</f>
        <v>2968.7542181015015</v>
      </c>
      <c r="N1952" s="91">
        <f>IF(K1952&gt;999999999,K1952/1073741824," ")</f>
        <v>2.8991740411147475</v>
      </c>
      <c r="O1952" s="194" t="s">
        <v>21113</v>
      </c>
      <c r="P1952" s="197" t="s">
        <v>21114</v>
      </c>
    </row>
    <row r="1953" spans="2:16" ht="20.100000000000001" customHeight="1" x14ac:dyDescent="0.3">
      <c r="B1953" s="101">
        <v>1943</v>
      </c>
      <c r="C1953" s="48" t="s">
        <v>36095</v>
      </c>
      <c r="D1953" s="177" t="s">
        <v>8085</v>
      </c>
      <c r="E1953" s="36" t="s">
        <v>12230</v>
      </c>
      <c r="F1953" s="81">
        <v>5.0999999999999996</v>
      </c>
      <c r="G1953" s="13"/>
      <c r="H1953" s="13" t="s">
        <v>5878</v>
      </c>
      <c r="I1953" s="79">
        <v>2017</v>
      </c>
      <c r="J1953" s="79"/>
      <c r="K1953" s="73">
        <v>5447678578</v>
      </c>
      <c r="L1953" s="90">
        <f>IF(K1953/1024 &gt;1,K1953/1024," ")</f>
        <v>5319998.611328125</v>
      </c>
      <c r="M1953" s="90">
        <f>IF(K1953/1048576 &gt;1,K1953/1048576," ")</f>
        <v>5195.3111438751221</v>
      </c>
      <c r="N1953" s="91">
        <f>IF(K1953&gt;999999999,K1953/1073741824," ")</f>
        <v>5.0735460389405489</v>
      </c>
      <c r="O1953" s="194" t="s">
        <v>21115</v>
      </c>
      <c r="P1953" s="197" t="s">
        <v>21116</v>
      </c>
    </row>
    <row r="1954" spans="2:16" ht="20.100000000000001" customHeight="1" x14ac:dyDescent="0.3">
      <c r="B1954" s="101">
        <v>1944</v>
      </c>
      <c r="C1954" s="102" t="s">
        <v>36096</v>
      </c>
      <c r="D1954" s="159" t="s">
        <v>5178</v>
      </c>
      <c r="E1954" s="36" t="s">
        <v>12231</v>
      </c>
      <c r="F1954" s="104">
        <v>7.5</v>
      </c>
      <c r="G1954" s="101" t="s">
        <v>704</v>
      </c>
      <c r="H1954" s="101" t="s">
        <v>3809</v>
      </c>
      <c r="I1954" s="101">
        <v>1946</v>
      </c>
      <c r="J1954" s="101"/>
      <c r="K1954" s="90">
        <v>2425999496</v>
      </c>
      <c r="L1954" s="90">
        <f>IF(K1954/1024 &gt;1,K1954/1024," ")</f>
        <v>2369140.1328125</v>
      </c>
      <c r="M1954" s="90">
        <f>IF(K1954/1048576 &gt;1,K1954/1048576," ")</f>
        <v>2313.613410949707</v>
      </c>
      <c r="N1954" s="91">
        <f>IF(K1954&gt;999999999,K1954/1073741824," ")</f>
        <v>2.2593880966305733</v>
      </c>
      <c r="O1954" s="194" t="s">
        <v>21117</v>
      </c>
      <c r="P1954" s="197" t="s">
        <v>21118</v>
      </c>
    </row>
    <row r="1955" spans="2:16" ht="20.100000000000001" customHeight="1" x14ac:dyDescent="0.3">
      <c r="B1955" s="101">
        <v>1945</v>
      </c>
      <c r="C1955" s="102" t="s">
        <v>36097</v>
      </c>
      <c r="D1955" s="162" t="s">
        <v>1343</v>
      </c>
      <c r="E1955" s="36" t="s">
        <v>12232</v>
      </c>
      <c r="F1955" s="104">
        <v>4.5999999999999996</v>
      </c>
      <c r="G1955" s="121" t="s">
        <v>704</v>
      </c>
      <c r="H1955" s="121" t="s">
        <v>3739</v>
      </c>
      <c r="I1955" s="94">
        <v>1999</v>
      </c>
      <c r="J1955" s="94"/>
      <c r="K1955" s="108">
        <v>4889043700</v>
      </c>
      <c r="L1955" s="90">
        <f>IF(K1955/1024 &gt;1,K1955/1024," ")</f>
        <v>4774456.73828125</v>
      </c>
      <c r="M1955" s="90">
        <f>IF(K1955/1048576 &gt;1,K1955/1048576," ")</f>
        <v>4662.5554084777832</v>
      </c>
      <c r="N1955" s="91">
        <f>IF(K1955&gt;999999999,K1955/1073741824," ")</f>
        <v>4.5532767660915852</v>
      </c>
      <c r="O1955" s="194" t="s">
        <v>21119</v>
      </c>
      <c r="P1955" s="197" t="s">
        <v>21120</v>
      </c>
    </row>
    <row r="1956" spans="2:16" ht="20.100000000000001" customHeight="1" x14ac:dyDescent="0.3">
      <c r="B1956" s="101">
        <v>1946</v>
      </c>
      <c r="C1956" s="12" t="s">
        <v>35788</v>
      </c>
      <c r="D1956" s="160" t="s">
        <v>1064</v>
      </c>
      <c r="E1956" s="36" t="s">
        <v>12233</v>
      </c>
      <c r="F1956" s="104">
        <v>6.1</v>
      </c>
      <c r="G1956" s="94"/>
      <c r="H1956" s="94" t="s">
        <v>4111</v>
      </c>
      <c r="I1956" s="101">
        <v>1973</v>
      </c>
      <c r="J1956" s="101"/>
      <c r="K1956" s="90">
        <v>1486872576</v>
      </c>
      <c r="L1956" s="90">
        <f>IF(K1956/1024 &gt;1,K1956/1024," ")</f>
        <v>1452024</v>
      </c>
      <c r="M1956" s="90">
        <f>IF(K1956/1048576 &gt;1,K1956/1048576," ")</f>
        <v>1417.9921875</v>
      </c>
      <c r="N1956" s="91">
        <f>IF(K1956&gt;999999999,K1956/1073741824," ")</f>
        <v>1.3847579956054688</v>
      </c>
      <c r="O1956" s="194" t="s">
        <v>18041</v>
      </c>
      <c r="P1956" s="197" t="s">
        <v>21121</v>
      </c>
    </row>
    <row r="1957" spans="2:16" ht="20.100000000000001" customHeight="1" x14ac:dyDescent="0.3">
      <c r="B1957" s="101">
        <v>1947</v>
      </c>
      <c r="C1957" s="107" t="s">
        <v>36098</v>
      </c>
      <c r="D1957" s="160" t="s">
        <v>6076</v>
      </c>
      <c r="E1957" s="36" t="s">
        <v>12234</v>
      </c>
      <c r="F1957" s="99">
        <v>6.8</v>
      </c>
      <c r="G1957" s="101" t="s">
        <v>704</v>
      </c>
      <c r="H1957" s="101" t="s">
        <v>5981</v>
      </c>
      <c r="I1957" s="101">
        <v>1999</v>
      </c>
      <c r="J1957" s="101"/>
      <c r="K1957" s="90">
        <v>2848406718</v>
      </c>
      <c r="L1957" s="90">
        <f>IF(K1957/1024 &gt;1,K1957/1024," ")</f>
        <v>2781647.185546875</v>
      </c>
      <c r="M1957" s="90">
        <f>IF(K1957/1048576 &gt;1,K1957/1048576," ")</f>
        <v>2716.4523296356201</v>
      </c>
      <c r="N1957" s="91">
        <f>IF(K1957&gt;999999999,K1957/1073741824," ")</f>
        <v>2.6527854781597853</v>
      </c>
      <c r="O1957" s="194" t="s">
        <v>21122</v>
      </c>
      <c r="P1957" s="197" t="s">
        <v>21123</v>
      </c>
    </row>
    <row r="1958" spans="2:16" ht="20.100000000000001" customHeight="1" x14ac:dyDescent="0.3">
      <c r="B1958" s="101">
        <v>1948</v>
      </c>
      <c r="C1958" s="102" t="s">
        <v>36099</v>
      </c>
      <c r="D1958" s="159" t="s">
        <v>2064</v>
      </c>
      <c r="E1958" s="36" t="s">
        <v>12235</v>
      </c>
      <c r="F1958" s="104">
        <v>6.3</v>
      </c>
      <c r="G1958" s="101" t="s">
        <v>704</v>
      </c>
      <c r="H1958" s="101" t="s">
        <v>3777</v>
      </c>
      <c r="I1958" s="94">
        <v>1980</v>
      </c>
      <c r="J1958" s="94"/>
      <c r="K1958" s="90">
        <v>5407515353</v>
      </c>
      <c r="L1958" s="90">
        <f>IF(K1958/1024 &gt;1,K1958/1024," ")</f>
        <v>5280776.7119140625</v>
      </c>
      <c r="M1958" s="90">
        <f>IF(K1958/1048576 &gt;1,K1958/1048576," ")</f>
        <v>5157.0085077285767</v>
      </c>
      <c r="N1958" s="91">
        <f>IF(K1958&gt;999999999,K1958/1073741824," ")</f>
        <v>5.0361411208286881</v>
      </c>
      <c r="O1958" s="194" t="s">
        <v>21124</v>
      </c>
      <c r="P1958" s="197" t="s">
        <v>31117</v>
      </c>
    </row>
    <row r="1959" spans="2:16" ht="20.100000000000001" customHeight="1" x14ac:dyDescent="0.3">
      <c r="B1959" s="101">
        <v>1949</v>
      </c>
      <c r="C1959" s="103" t="s">
        <v>41852</v>
      </c>
      <c r="D1959" s="168" t="s">
        <v>6454</v>
      </c>
      <c r="E1959" s="36" t="s">
        <v>16734</v>
      </c>
      <c r="F1959" s="99">
        <v>6.4</v>
      </c>
      <c r="G1959" s="99" t="s">
        <v>704</v>
      </c>
      <c r="H1959" s="101" t="s">
        <v>4081</v>
      </c>
      <c r="I1959" s="101">
        <v>2015</v>
      </c>
      <c r="J1959" s="101"/>
      <c r="K1959" s="90">
        <v>4901640970</v>
      </c>
      <c r="L1959" s="90">
        <f>IF(K1959/1024 &gt;1,K1959/1024," ")</f>
        <v>4786758.759765625</v>
      </c>
      <c r="M1959" s="90">
        <f>IF(K1959/1048576 &gt;1,K1959/1048576," ")</f>
        <v>4674.5691013336182</v>
      </c>
      <c r="N1959" s="91">
        <f>IF(K1959&gt;999999999,K1959/1073741824," ")</f>
        <v>4.5650088880211115</v>
      </c>
      <c r="O1959" s="194" t="s">
        <v>28689</v>
      </c>
      <c r="P1959" s="197" t="s">
        <v>28690</v>
      </c>
    </row>
    <row r="1960" spans="2:16" ht="20.100000000000001" customHeight="1" x14ac:dyDescent="0.3">
      <c r="B1960" s="101">
        <v>1950</v>
      </c>
      <c r="C1960" s="20" t="s">
        <v>36100</v>
      </c>
      <c r="D1960" s="157" t="s">
        <v>8750</v>
      </c>
      <c r="E1960" s="36" t="s">
        <v>12236</v>
      </c>
      <c r="F1960" s="81">
        <v>5.4</v>
      </c>
      <c r="G1960" s="13"/>
      <c r="H1960" s="13" t="s">
        <v>4642</v>
      </c>
      <c r="I1960" s="79">
        <v>2019</v>
      </c>
      <c r="J1960" s="79"/>
      <c r="K1960" s="73">
        <v>3761299456</v>
      </c>
      <c r="L1960" s="90">
        <f>IF(K1960/1024 &gt;1,K1960/1024," ")</f>
        <v>3673144</v>
      </c>
      <c r="M1960" s="90">
        <f>IF(K1960/1048576 &gt;1,K1960/1048576," ")</f>
        <v>3587.0546875</v>
      </c>
      <c r="N1960" s="91">
        <f>IF(K1960&gt;999999999,K1960/1073741824," ")</f>
        <v>3.5029830932617188</v>
      </c>
      <c r="O1960" s="194" t="s">
        <v>17819</v>
      </c>
      <c r="P1960" s="197" t="s">
        <v>21125</v>
      </c>
    </row>
    <row r="1961" spans="2:16" ht="20.100000000000001" customHeight="1" x14ac:dyDescent="0.3">
      <c r="B1961" s="101">
        <v>1951</v>
      </c>
      <c r="C1961" s="102" t="s">
        <v>36101</v>
      </c>
      <c r="D1961" s="159" t="s">
        <v>4045</v>
      </c>
      <c r="E1961" s="36" t="s">
        <v>12237</v>
      </c>
      <c r="F1961" s="104">
        <v>5.0999999999999996</v>
      </c>
      <c r="G1961" s="101" t="s">
        <v>704</v>
      </c>
      <c r="H1961" s="101" t="s">
        <v>3744</v>
      </c>
      <c r="I1961" s="101">
        <v>2011</v>
      </c>
      <c r="J1961" s="101"/>
      <c r="K1961" s="90">
        <v>4816587155</v>
      </c>
      <c r="L1961" s="90">
        <f>IF(K1961/1024 &gt;1,K1961/1024," ")</f>
        <v>4703698.3935546875</v>
      </c>
      <c r="M1961" s="90">
        <f>IF(K1961/1048576 &gt;1,K1961/1048576," ")</f>
        <v>4593.4554624557495</v>
      </c>
      <c r="N1961" s="91">
        <f>IF(K1961&gt;999999999,K1961/1073741824," ")</f>
        <v>4.4857963500544429</v>
      </c>
      <c r="O1961" s="194" t="s">
        <v>20234</v>
      </c>
      <c r="P1961" s="197" t="s">
        <v>31118</v>
      </c>
    </row>
    <row r="1962" spans="2:16" ht="20.100000000000001" customHeight="1" x14ac:dyDescent="0.3">
      <c r="B1962" s="101">
        <v>1952</v>
      </c>
      <c r="C1962" s="109" t="s">
        <v>36102</v>
      </c>
      <c r="D1962" s="160" t="s">
        <v>5292</v>
      </c>
      <c r="E1962" s="36" t="s">
        <v>12238</v>
      </c>
      <c r="F1962" s="104">
        <v>7.4</v>
      </c>
      <c r="G1962" s="101" t="s">
        <v>704</v>
      </c>
      <c r="H1962" s="101" t="s">
        <v>5246</v>
      </c>
      <c r="I1962" s="101">
        <v>1940</v>
      </c>
      <c r="J1962" s="101"/>
      <c r="K1962" s="90">
        <v>3284563108</v>
      </c>
      <c r="L1962" s="90">
        <f>IF(K1962/1024 &gt;1,K1962/1024," ")</f>
        <v>3207581.16015625</v>
      </c>
      <c r="M1962" s="90">
        <f>IF(K1962/1048576 &gt;1,K1962/1048576," ")</f>
        <v>3132.4034767150879</v>
      </c>
      <c r="N1962" s="91">
        <f>IF(K1962&gt;999999999,K1962/1073741824," ")</f>
        <v>3.058987770229578</v>
      </c>
      <c r="O1962" s="199" t="s">
        <v>17522</v>
      </c>
      <c r="P1962" s="197" t="s">
        <v>31119</v>
      </c>
    </row>
    <row r="1963" spans="2:16" ht="20.100000000000001" customHeight="1" x14ac:dyDescent="0.3">
      <c r="B1963" s="101">
        <v>1953</v>
      </c>
      <c r="C1963" s="7" t="s">
        <v>36103</v>
      </c>
      <c r="D1963" s="168" t="s">
        <v>8492</v>
      </c>
      <c r="E1963" s="36" t="s">
        <v>12239</v>
      </c>
      <c r="F1963" s="99">
        <v>5.8</v>
      </c>
      <c r="G1963" s="13"/>
      <c r="H1963" s="13" t="s">
        <v>5878</v>
      </c>
      <c r="I1963" s="101">
        <v>2018</v>
      </c>
      <c r="J1963" s="79"/>
      <c r="K1963" s="73">
        <v>4200022016</v>
      </c>
      <c r="L1963" s="90">
        <f>IF(K1963/1024 &gt;1,K1963/1024," ")</f>
        <v>4101584</v>
      </c>
      <c r="M1963" s="90">
        <f>IF(K1963/1048576 &gt;1,K1963/1048576," ")</f>
        <v>4005.453125</v>
      </c>
      <c r="N1963" s="91">
        <f>IF(K1963&gt;999999999,K1963/1073741824," ")</f>
        <v>3.9115753173828125</v>
      </c>
      <c r="O1963" s="194" t="s">
        <v>21126</v>
      </c>
      <c r="P1963" s="197" t="s">
        <v>21127</v>
      </c>
    </row>
    <row r="1964" spans="2:16" ht="20.100000000000001" customHeight="1" x14ac:dyDescent="0.3">
      <c r="B1964" s="101">
        <v>1954</v>
      </c>
      <c r="C1964" s="7" t="s">
        <v>36104</v>
      </c>
      <c r="D1964" s="157" t="s">
        <v>32606</v>
      </c>
      <c r="E1964" s="36" t="s">
        <v>32607</v>
      </c>
      <c r="F1964" s="131">
        <v>6.1</v>
      </c>
      <c r="G1964" s="13" t="s">
        <v>704</v>
      </c>
      <c r="H1964" s="13" t="s">
        <v>3756</v>
      </c>
      <c r="I1964" s="133">
        <v>2020</v>
      </c>
      <c r="J1964" s="74"/>
      <c r="K1964" s="73">
        <v>5086543872</v>
      </c>
      <c r="L1964" s="90">
        <f>IF(K1964/1024 &gt;1,K1964/1024," ")</f>
        <v>4967328</v>
      </c>
      <c r="M1964" s="90">
        <f>IF(K1964/1048576 &gt;1,K1964/1048576," ")</f>
        <v>4850.90625</v>
      </c>
      <c r="N1964" s="91">
        <f>IF(K1964&gt;999999999,K1964/1073741824," ")</f>
        <v>4.737213134765625</v>
      </c>
      <c r="O1964" s="194" t="s">
        <v>32608</v>
      </c>
      <c r="P1964" s="197" t="s">
        <v>32609</v>
      </c>
    </row>
    <row r="1965" spans="2:16" ht="20.100000000000001" customHeight="1" x14ac:dyDescent="0.3">
      <c r="B1965" s="101">
        <v>1955</v>
      </c>
      <c r="C1965" s="107" t="s">
        <v>36105</v>
      </c>
      <c r="D1965" s="163" t="s">
        <v>6018</v>
      </c>
      <c r="E1965" s="36" t="s">
        <v>12240</v>
      </c>
      <c r="F1965" s="99">
        <v>7.3</v>
      </c>
      <c r="G1965" s="101"/>
      <c r="H1965" s="101" t="s">
        <v>5906</v>
      </c>
      <c r="I1965" s="101">
        <v>1960</v>
      </c>
      <c r="J1965" s="101"/>
      <c r="K1965" s="90">
        <v>2052176447</v>
      </c>
      <c r="L1965" s="90">
        <f>IF(K1965/1024 &gt;1,K1965/1024," ")</f>
        <v>2004078.5615234375</v>
      </c>
      <c r="M1965" s="90">
        <f>IF(K1965/1048576 &gt;1,K1965/1048576," ")</f>
        <v>1957.1079702377319</v>
      </c>
      <c r="N1965" s="91">
        <f>IF(K1965&gt;999999999,K1965/1073741824," ")</f>
        <v>1.9112382521852851</v>
      </c>
      <c r="O1965" s="194" t="s">
        <v>21128</v>
      </c>
      <c r="P1965" s="197" t="s">
        <v>31120</v>
      </c>
    </row>
    <row r="1966" spans="2:16" ht="20.100000000000001" customHeight="1" x14ac:dyDescent="0.3">
      <c r="B1966" s="101">
        <v>1956</v>
      </c>
      <c r="C1966" s="28" t="s">
        <v>39905</v>
      </c>
      <c r="D1966" s="159" t="s">
        <v>4845</v>
      </c>
      <c r="E1966" s="36" t="s">
        <v>14675</v>
      </c>
      <c r="F1966" s="104">
        <v>5.0999999999999996</v>
      </c>
      <c r="G1966" s="101"/>
      <c r="H1966" s="101" t="s">
        <v>3739</v>
      </c>
      <c r="I1966" s="101">
        <v>2012</v>
      </c>
      <c r="J1966" s="101"/>
      <c r="K1966" s="90">
        <v>3384140782</v>
      </c>
      <c r="L1966" s="90">
        <f>IF(K1966/1024 &gt;1,K1966/1024," ")</f>
        <v>3304824.982421875</v>
      </c>
      <c r="M1966" s="90">
        <f>IF(K1966/1048576 &gt;1,K1966/1048576," ")</f>
        <v>3227.3681468963623</v>
      </c>
      <c r="N1966" s="91">
        <f>IF(K1966&gt;999999999,K1966/1073741824," ")</f>
        <v>3.1517267059534788</v>
      </c>
      <c r="O1966" s="194" t="s">
        <v>21834</v>
      </c>
      <c r="P1966" s="197" t="s">
        <v>25295</v>
      </c>
    </row>
    <row r="1967" spans="2:16" ht="20.100000000000001" customHeight="1" x14ac:dyDescent="0.3">
      <c r="B1967" s="101">
        <v>1957</v>
      </c>
      <c r="C1967" s="109" t="s">
        <v>36106</v>
      </c>
      <c r="D1967" s="159" t="s">
        <v>5503</v>
      </c>
      <c r="E1967" s="36" t="s">
        <v>12241</v>
      </c>
      <c r="F1967" s="104">
        <v>6.3</v>
      </c>
      <c r="G1967" s="101" t="s">
        <v>704</v>
      </c>
      <c r="H1967" s="101" t="s">
        <v>3744</v>
      </c>
      <c r="I1967" s="101">
        <v>2014</v>
      </c>
      <c r="J1967" s="116"/>
      <c r="K1967" s="90">
        <v>4822100178</v>
      </c>
      <c r="L1967" s="90">
        <f>IF(K1967/1024 &gt;1,K1967/1024," ")</f>
        <v>4709082.205078125</v>
      </c>
      <c r="M1967" s="90">
        <f>IF(K1967/1048576 &gt;1,K1967/1048576," ")</f>
        <v>4598.7130908966064</v>
      </c>
      <c r="N1967" s="91">
        <f>IF(K1967&gt;999999999,K1967/1073741824," ")</f>
        <v>4.4909307528287172</v>
      </c>
      <c r="O1967" s="194" t="s">
        <v>21129</v>
      </c>
      <c r="P1967" s="197" t="s">
        <v>21130</v>
      </c>
    </row>
    <row r="1968" spans="2:16" ht="20.100000000000001" customHeight="1" x14ac:dyDescent="0.3">
      <c r="B1968" s="101">
        <v>1958</v>
      </c>
      <c r="C1968" s="102" t="s">
        <v>36107</v>
      </c>
      <c r="D1968" s="159" t="s">
        <v>3237</v>
      </c>
      <c r="E1968" s="36" t="s">
        <v>12242</v>
      </c>
      <c r="F1968" s="104">
        <v>5.9</v>
      </c>
      <c r="G1968" s="101" t="s">
        <v>704</v>
      </c>
      <c r="H1968" s="101" t="s">
        <v>3776</v>
      </c>
      <c r="I1968" s="101">
        <v>2012</v>
      </c>
      <c r="J1968" s="101"/>
      <c r="K1968" s="90">
        <v>4706714725</v>
      </c>
      <c r="L1968" s="90">
        <f>IF(K1968/1024 &gt;1,K1968/1024," ")</f>
        <v>4596401.0986328125</v>
      </c>
      <c r="M1968" s="90">
        <f>IF(K1968/1048576 &gt;1,K1968/1048576," ")</f>
        <v>4488.672947883606</v>
      </c>
      <c r="N1968" s="91">
        <f>IF(K1968&gt;999999999,K1968/1073741824," ")</f>
        <v>4.3834696756675839</v>
      </c>
      <c r="O1968" s="194" t="s">
        <v>21131</v>
      </c>
      <c r="P1968" s="197" t="s">
        <v>31121</v>
      </c>
    </row>
    <row r="1969" spans="2:16" ht="20.100000000000001" customHeight="1" x14ac:dyDescent="0.3">
      <c r="B1969" s="101">
        <v>1959</v>
      </c>
      <c r="C1969" s="109" t="s">
        <v>36108</v>
      </c>
      <c r="D1969" s="160" t="s">
        <v>1065</v>
      </c>
      <c r="E1969" s="36" t="s">
        <v>12243</v>
      </c>
      <c r="F1969" s="104">
        <v>7.2</v>
      </c>
      <c r="G1969" s="101" t="s">
        <v>704</v>
      </c>
      <c r="H1969" s="101" t="s">
        <v>3956</v>
      </c>
      <c r="I1969" s="101">
        <v>2004</v>
      </c>
      <c r="J1969" s="101"/>
      <c r="K1969" s="90">
        <v>6276953124</v>
      </c>
      <c r="L1969" s="90">
        <f>IF(K1969/1024 &gt;1,K1969/1024," ")</f>
        <v>6129837.03515625</v>
      </c>
      <c r="M1969" s="90">
        <f>IF(K1969/1048576 &gt;1,K1969/1048576," ")</f>
        <v>5986.1689796447754</v>
      </c>
      <c r="N1969" s="91">
        <f>IF(K1969&gt;999999999,K1969/1073741824," ")</f>
        <v>5.845868144184351</v>
      </c>
      <c r="O1969" s="194" t="s">
        <v>21132</v>
      </c>
      <c r="P1969" s="197" t="s">
        <v>31122</v>
      </c>
    </row>
    <row r="1970" spans="2:16" ht="20.100000000000001" customHeight="1" x14ac:dyDescent="0.3">
      <c r="B1970" s="101">
        <v>1960</v>
      </c>
      <c r="C1970" s="7" t="s">
        <v>36109</v>
      </c>
      <c r="D1970" s="167" t="s">
        <v>7878</v>
      </c>
      <c r="E1970" s="36" t="s">
        <v>12244</v>
      </c>
      <c r="F1970" s="81">
        <v>7.8</v>
      </c>
      <c r="G1970" s="81"/>
      <c r="H1970" s="13" t="s">
        <v>7879</v>
      </c>
      <c r="I1970" s="79">
        <v>1963</v>
      </c>
      <c r="J1970" s="72"/>
      <c r="K1970" s="73">
        <v>4877887084</v>
      </c>
      <c r="L1970" s="90">
        <f>IF(K1970/1024 &gt;1,K1970/1024," ")</f>
        <v>4763561.60546875</v>
      </c>
      <c r="M1970" s="90">
        <f>IF(K1970/1048576 &gt;1,K1970/1048576," ")</f>
        <v>4651.9156303405762</v>
      </c>
      <c r="N1970" s="91">
        <f>IF(K1970&gt;999999999,K1970/1073741824," ")</f>
        <v>4.5428863577544689</v>
      </c>
      <c r="O1970" s="194" t="s">
        <v>21133</v>
      </c>
      <c r="P1970" s="197" t="s">
        <v>21134</v>
      </c>
    </row>
    <row r="1971" spans="2:16" ht="20.100000000000001" customHeight="1" x14ac:dyDescent="0.3">
      <c r="B1971" s="101">
        <v>1961</v>
      </c>
      <c r="C1971" s="111" t="s">
        <v>36110</v>
      </c>
      <c r="D1971" s="163" t="s">
        <v>6016</v>
      </c>
      <c r="E1971" s="36" t="s">
        <v>12245</v>
      </c>
      <c r="F1971" s="99">
        <v>7.6</v>
      </c>
      <c r="G1971" s="101"/>
      <c r="H1971" s="101" t="s">
        <v>5906</v>
      </c>
      <c r="I1971" s="101">
        <v>1960</v>
      </c>
      <c r="J1971" s="101"/>
      <c r="K1971" s="90">
        <v>2962887437</v>
      </c>
      <c r="L1971" s="90">
        <f>IF(K1971/1024 &gt;1,K1971/1024," ")</f>
        <v>2893444.7626953125</v>
      </c>
      <c r="M1971" s="90">
        <f>IF(K1971/1048576 &gt;1,K1971/1048576," ")</f>
        <v>2825.6296510696411</v>
      </c>
      <c r="N1971" s="91">
        <f>IF(K1971&gt;999999999,K1971/1073741824," ")</f>
        <v>2.7594039561226964</v>
      </c>
      <c r="O1971" s="194" t="s">
        <v>21135</v>
      </c>
      <c r="P1971" s="197" t="s">
        <v>21136</v>
      </c>
    </row>
    <row r="1972" spans="2:16" ht="20.100000000000001" customHeight="1" x14ac:dyDescent="0.3">
      <c r="B1972" s="101">
        <v>1962</v>
      </c>
      <c r="C1972" s="109" t="s">
        <v>36111</v>
      </c>
      <c r="D1972" s="160" t="s">
        <v>2221</v>
      </c>
      <c r="E1972" s="36" t="s">
        <v>12246</v>
      </c>
      <c r="F1972" s="104">
        <v>7.5</v>
      </c>
      <c r="G1972" s="99" t="s">
        <v>704</v>
      </c>
      <c r="H1972" s="105" t="s">
        <v>4081</v>
      </c>
      <c r="I1972" s="94">
        <v>1976</v>
      </c>
      <c r="J1972" s="94"/>
      <c r="K1972" s="90">
        <v>5552948292</v>
      </c>
      <c r="L1972" s="90">
        <f>IF(K1972/1024 &gt;1,K1972/1024," ")</f>
        <v>5422801.06640625</v>
      </c>
      <c r="M1972" s="90">
        <f>IF(K1972/1048576 &gt;1,K1972/1048576," ")</f>
        <v>5295.7041664123535</v>
      </c>
      <c r="N1972" s="91">
        <f>IF(K1972&gt;999999999,K1972/1073741824," ")</f>
        <v>5.171586100012064</v>
      </c>
      <c r="O1972" s="194" t="s">
        <v>21137</v>
      </c>
      <c r="P1972" s="197" t="s">
        <v>21138</v>
      </c>
    </row>
    <row r="1973" spans="2:16" ht="20.100000000000001" customHeight="1" x14ac:dyDescent="0.3">
      <c r="B1973" s="101">
        <v>1963</v>
      </c>
      <c r="C1973" s="109" t="s">
        <v>36112</v>
      </c>
      <c r="D1973" s="160" t="s">
        <v>2065</v>
      </c>
      <c r="E1973" s="36" t="s">
        <v>12247</v>
      </c>
      <c r="F1973" s="104">
        <v>7</v>
      </c>
      <c r="G1973" s="94" t="s">
        <v>704</v>
      </c>
      <c r="H1973" s="94" t="s">
        <v>3745</v>
      </c>
      <c r="I1973" s="94">
        <v>1993</v>
      </c>
      <c r="J1973" s="94"/>
      <c r="K1973" s="90">
        <v>3698555341</v>
      </c>
      <c r="L1973" s="90">
        <f>IF(K1973/1024 &gt;1,K1973/1024," ")</f>
        <v>3611870.4501953125</v>
      </c>
      <c r="M1973" s="90">
        <f>IF(K1973/1048576 &gt;1,K1973/1048576," ")</f>
        <v>3527.2172365188599</v>
      </c>
      <c r="N1973" s="91">
        <f>IF(K1973&gt;999999999,K1973/1073741824," ")</f>
        <v>3.4445480825379491</v>
      </c>
      <c r="O1973" s="194" t="s">
        <v>21139</v>
      </c>
      <c r="P1973" s="197" t="s">
        <v>21140</v>
      </c>
    </row>
    <row r="1974" spans="2:16" ht="20.100000000000001" customHeight="1" x14ac:dyDescent="0.3">
      <c r="B1974" s="101">
        <v>1964</v>
      </c>
      <c r="C1974" s="112" t="s">
        <v>36113</v>
      </c>
      <c r="D1974" s="168" t="s">
        <v>7485</v>
      </c>
      <c r="E1974" s="36" t="s">
        <v>12248</v>
      </c>
      <c r="F1974" s="99">
        <v>6.4</v>
      </c>
      <c r="G1974" s="99" t="s">
        <v>704</v>
      </c>
      <c r="H1974" s="105" t="s">
        <v>4081</v>
      </c>
      <c r="I1974" s="101">
        <v>2016</v>
      </c>
      <c r="J1974" s="101"/>
      <c r="K1974" s="90">
        <v>5242159253</v>
      </c>
      <c r="L1974" s="90">
        <f>IF(K1974/1024 &gt;1,K1974/1024," ")</f>
        <v>5119296.1455078125</v>
      </c>
      <c r="M1974" s="90">
        <f>IF(K1974/1048576 &gt;1,K1974/1048576," ")</f>
        <v>4999.3126420974731</v>
      </c>
      <c r="N1974" s="91">
        <f>IF(K1974&gt;999999999,K1974/1073741824," ")</f>
        <v>4.8821412520483136</v>
      </c>
      <c r="O1974" s="194" t="s">
        <v>21141</v>
      </c>
      <c r="P1974" s="197" t="s">
        <v>31123</v>
      </c>
    </row>
    <row r="1975" spans="2:16" ht="20.100000000000001" customHeight="1" x14ac:dyDescent="0.3">
      <c r="B1975" s="101">
        <v>1965</v>
      </c>
      <c r="C1975" s="102" t="s">
        <v>36114</v>
      </c>
      <c r="D1975" s="160" t="s">
        <v>5470</v>
      </c>
      <c r="E1975" s="36" t="s">
        <v>12249</v>
      </c>
      <c r="F1975" s="104">
        <v>6.2</v>
      </c>
      <c r="G1975" s="101" t="s">
        <v>704</v>
      </c>
      <c r="H1975" s="105" t="s">
        <v>3744</v>
      </c>
      <c r="I1975" s="101">
        <v>2012</v>
      </c>
      <c r="J1975" s="101"/>
      <c r="K1975" s="90">
        <v>4989094669</v>
      </c>
      <c r="L1975" s="90">
        <f>IF(K1975/1024 &gt;1,K1975/1024," ")</f>
        <v>4872162.7626953125</v>
      </c>
      <c r="M1975" s="90">
        <f>IF(K1975/1048576 &gt;1,K1975/1048576," ")</f>
        <v>4757.9714479446411</v>
      </c>
      <c r="N1975" s="91">
        <f>IF(K1975&gt;999999999,K1975/1073741824," ")</f>
        <v>4.6464564921334386</v>
      </c>
      <c r="O1975" s="194" t="s">
        <v>21142</v>
      </c>
      <c r="P1975" s="197" t="s">
        <v>21143</v>
      </c>
    </row>
    <row r="1976" spans="2:16" ht="20.100000000000001" customHeight="1" x14ac:dyDescent="0.3">
      <c r="B1976" s="101">
        <v>1966</v>
      </c>
      <c r="C1976" s="109" t="s">
        <v>36115</v>
      </c>
      <c r="D1976" s="159" t="s">
        <v>3108</v>
      </c>
      <c r="E1976" s="36" t="s">
        <v>12250</v>
      </c>
      <c r="F1976" s="104">
        <v>6.6</v>
      </c>
      <c r="G1976" s="81" t="s">
        <v>704</v>
      </c>
      <c r="H1976" s="82" t="s">
        <v>5878</v>
      </c>
      <c r="I1976" s="101">
        <v>1972</v>
      </c>
      <c r="J1976" s="101"/>
      <c r="K1976" s="73">
        <v>5335327269</v>
      </c>
      <c r="L1976" s="90">
        <f>IF(K1976/1024 &gt;1,K1976/1024," ")</f>
        <v>5210280.5361328125</v>
      </c>
      <c r="M1976" s="90">
        <f>IF(K1976/1048576 &gt;1,K1976/1048576," ")</f>
        <v>5088.1645860671997</v>
      </c>
      <c r="N1976" s="91">
        <f>IF(K1976&gt;999999999,K1976/1073741824," ")</f>
        <v>4.9689107285812497</v>
      </c>
      <c r="O1976" s="194" t="s">
        <v>20325</v>
      </c>
      <c r="P1976" s="197" t="s">
        <v>21144</v>
      </c>
    </row>
    <row r="1977" spans="2:16" ht="20.100000000000001" customHeight="1" x14ac:dyDescent="0.3">
      <c r="B1977" s="101">
        <v>1967</v>
      </c>
      <c r="C1977" s="109" t="s">
        <v>36117</v>
      </c>
      <c r="D1977" s="159" t="s">
        <v>3358</v>
      </c>
      <c r="E1977" s="36" t="s">
        <v>12251</v>
      </c>
      <c r="F1977" s="104">
        <v>5.5</v>
      </c>
      <c r="G1977" s="101" t="s">
        <v>704</v>
      </c>
      <c r="H1977" s="101" t="s">
        <v>3744</v>
      </c>
      <c r="I1977" s="101">
        <v>2011</v>
      </c>
      <c r="J1977" s="101"/>
      <c r="K1977" s="90">
        <v>3970275556</v>
      </c>
      <c r="L1977" s="90">
        <f>IF(K1977/1024 &gt;1,K1977/1024," ")</f>
        <v>3877222.22265625</v>
      </c>
      <c r="M1977" s="90">
        <f>IF(K1977/1048576 &gt;1,K1977/1048576," ")</f>
        <v>3786.3498268127441</v>
      </c>
      <c r="N1977" s="91">
        <f>IF(K1977&gt;999999999,K1977/1073741824," ")</f>
        <v>3.6976072527468204</v>
      </c>
      <c r="O1977" s="194" t="s">
        <v>21145</v>
      </c>
      <c r="P1977" s="197" t="s">
        <v>21146</v>
      </c>
    </row>
    <row r="1978" spans="2:16" ht="20.100000000000001" customHeight="1" x14ac:dyDescent="0.3">
      <c r="B1978" s="101">
        <v>1968</v>
      </c>
      <c r="C1978" s="48" t="s">
        <v>36116</v>
      </c>
      <c r="D1978" s="157" t="s">
        <v>9121</v>
      </c>
      <c r="E1978" s="36" t="s">
        <v>9178</v>
      </c>
      <c r="F1978" s="81">
        <v>6.6</v>
      </c>
      <c r="G1978" s="13"/>
      <c r="H1978" s="13" t="s">
        <v>3744</v>
      </c>
      <c r="I1978" s="79">
        <v>2019</v>
      </c>
      <c r="J1978" s="79"/>
      <c r="K1978" s="73">
        <v>4537860096</v>
      </c>
      <c r="L1978" s="90">
        <f>IF(K1978/1024 &gt;1,K1978/1024," ")</f>
        <v>4431504</v>
      </c>
      <c r="M1978" s="90">
        <f>IF(K1978/1048576 &gt;1,K1978/1048576," ")</f>
        <v>4327.640625</v>
      </c>
      <c r="N1978" s="91">
        <f>IF(K1978&gt;999999999,K1978/1073741824," ")</f>
        <v>4.2262115478515625</v>
      </c>
      <c r="O1978" s="194" t="s">
        <v>31693</v>
      </c>
      <c r="P1978" s="197" t="s">
        <v>31618</v>
      </c>
    </row>
    <row r="1979" spans="2:16" ht="20.100000000000001" customHeight="1" x14ac:dyDescent="0.3">
      <c r="B1979" s="101">
        <v>1969</v>
      </c>
      <c r="C1979" s="103" t="s">
        <v>36118</v>
      </c>
      <c r="D1979" s="159" t="s">
        <v>5381</v>
      </c>
      <c r="E1979" s="36" t="s">
        <v>12252</v>
      </c>
      <c r="F1979" s="104">
        <v>6.2</v>
      </c>
      <c r="G1979" s="101" t="s">
        <v>704</v>
      </c>
      <c r="H1979" s="101" t="s">
        <v>3737</v>
      </c>
      <c r="I1979" s="101">
        <v>1971</v>
      </c>
      <c r="J1979" s="101"/>
      <c r="K1979" s="90">
        <v>4741287121</v>
      </c>
      <c r="L1979" s="90">
        <f>IF(K1979/1024 &gt;1,K1979/1024," ")</f>
        <v>4630163.2041015625</v>
      </c>
      <c r="M1979" s="90">
        <f>IF(K1979/1048576 &gt;1,K1979/1048576," ")</f>
        <v>4521.6437540054321</v>
      </c>
      <c r="N1979" s="91">
        <f>IF(K1979&gt;999999999,K1979/1073741824," ")</f>
        <v>4.4156677285209298</v>
      </c>
      <c r="O1979" s="194" t="s">
        <v>21147</v>
      </c>
      <c r="P1979" s="197" t="s">
        <v>21148</v>
      </c>
    </row>
    <row r="1980" spans="2:16" ht="20.100000000000001" customHeight="1" x14ac:dyDescent="0.3">
      <c r="B1980" s="101">
        <v>1970</v>
      </c>
      <c r="C1980" s="7" t="s">
        <v>35789</v>
      </c>
      <c r="D1980" s="159" t="s">
        <v>2066</v>
      </c>
      <c r="E1980" s="36" t="s">
        <v>12257</v>
      </c>
      <c r="F1980" s="104">
        <v>6.9</v>
      </c>
      <c r="G1980" s="94"/>
      <c r="H1980" s="94" t="s">
        <v>3943</v>
      </c>
      <c r="I1980" s="94">
        <v>1998</v>
      </c>
      <c r="J1980" s="94"/>
      <c r="K1980" s="108">
        <v>1466736640</v>
      </c>
      <c r="L1980" s="90">
        <f>IF(K1980/1024 &gt;1,K1980/1024," ")</f>
        <v>1432360</v>
      </c>
      <c r="M1980" s="90">
        <f>IF(K1980/1048576 &gt;1,K1980/1048576," ")</f>
        <v>1398.7890625</v>
      </c>
      <c r="N1980" s="91">
        <f>IF(K1980&gt;999999999,K1980/1073741824," ")</f>
        <v>1.3660049438476563</v>
      </c>
      <c r="O1980" s="194" t="s">
        <v>21154</v>
      </c>
      <c r="P1980" s="197" t="s">
        <v>21155</v>
      </c>
    </row>
    <row r="1981" spans="2:16" ht="20.100000000000001" customHeight="1" x14ac:dyDescent="0.3">
      <c r="B1981" s="101">
        <v>1971</v>
      </c>
      <c r="C1981" s="109" t="s">
        <v>36120</v>
      </c>
      <c r="D1981" s="160" t="s">
        <v>130</v>
      </c>
      <c r="E1981" s="36" t="s">
        <v>12259</v>
      </c>
      <c r="F1981" s="104">
        <v>8.6</v>
      </c>
      <c r="G1981" s="101" t="s">
        <v>704</v>
      </c>
      <c r="H1981" s="101" t="s">
        <v>3756</v>
      </c>
      <c r="I1981" s="101">
        <v>1973</v>
      </c>
      <c r="J1981" s="101"/>
      <c r="K1981" s="90">
        <v>6198458624</v>
      </c>
      <c r="L1981" s="90">
        <f>IF(K1981/1024 &gt;1,K1981/1024," ")</f>
        <v>6053182.25</v>
      </c>
      <c r="M1981" s="90">
        <f>IF(K1981/1048576 &gt;1,K1981/1048576," ")</f>
        <v>5911.310791015625</v>
      </c>
      <c r="N1981" s="91">
        <f>IF(K1981&gt;999999999,K1981/1073741824," ")</f>
        <v>5.7727644443511963</v>
      </c>
      <c r="O1981" s="194" t="s">
        <v>21158</v>
      </c>
      <c r="P1981" s="197" t="s">
        <v>21159</v>
      </c>
    </row>
    <row r="1982" spans="2:16" ht="20.100000000000001" customHeight="1" x14ac:dyDescent="0.3">
      <c r="B1982" s="101">
        <v>1972</v>
      </c>
      <c r="C1982" s="102" t="s">
        <v>36119</v>
      </c>
      <c r="D1982" s="168" t="s">
        <v>748</v>
      </c>
      <c r="E1982" s="36" t="s">
        <v>12258</v>
      </c>
      <c r="F1982" s="99">
        <v>5.0999999999999996</v>
      </c>
      <c r="G1982" s="99" t="s">
        <v>704</v>
      </c>
      <c r="H1982" s="105" t="s">
        <v>4081</v>
      </c>
      <c r="I1982" s="101">
        <v>2015</v>
      </c>
      <c r="J1982" s="101"/>
      <c r="K1982" s="90">
        <v>3639850111</v>
      </c>
      <c r="L1982" s="90">
        <f>IF(K1982/1024 &gt;1,K1982/1024," ")</f>
        <v>3554541.1240234375</v>
      </c>
      <c r="M1982" s="90">
        <f>IF(K1982/1048576 &gt;1,K1982/1048576," ")</f>
        <v>3471.2315664291382</v>
      </c>
      <c r="N1982" s="91">
        <f>IF(K1982&gt;999999999,K1982/1073741824," ")</f>
        <v>3.3898745765909553</v>
      </c>
      <c r="O1982" s="194" t="s">
        <v>21156</v>
      </c>
      <c r="P1982" s="197" t="s">
        <v>21157</v>
      </c>
    </row>
    <row r="1983" spans="2:16" ht="20.100000000000001" customHeight="1" x14ac:dyDescent="0.3">
      <c r="B1983" s="101">
        <v>1973</v>
      </c>
      <c r="C1983" s="28" t="s">
        <v>36121</v>
      </c>
      <c r="D1983" s="157" t="s">
        <v>8657</v>
      </c>
      <c r="E1983" s="36" t="s">
        <v>12260</v>
      </c>
      <c r="F1983" s="81">
        <v>6.5</v>
      </c>
      <c r="G1983" s="13" t="s">
        <v>704</v>
      </c>
      <c r="H1983" s="13" t="s">
        <v>3757</v>
      </c>
      <c r="I1983" s="79">
        <v>2018</v>
      </c>
      <c r="J1983" s="72"/>
      <c r="K1983" s="73">
        <v>4760887296</v>
      </c>
      <c r="L1983" s="90">
        <f>IF(K1983/1024 &gt;1,K1983/1024," ")</f>
        <v>4649304</v>
      </c>
      <c r="M1983" s="90">
        <f>IF(K1983/1048576 &gt;1,K1983/1048576," ")</f>
        <v>4540.3359375</v>
      </c>
      <c r="N1983" s="91">
        <f>IF(K1983&gt;999999999,K1983/1073741824," ")</f>
        <v>4.4339218139648438</v>
      </c>
      <c r="O1983" s="194" t="s">
        <v>21160</v>
      </c>
      <c r="P1983" s="197" t="s">
        <v>31124</v>
      </c>
    </row>
    <row r="1984" spans="2:16" ht="20.100000000000001" customHeight="1" x14ac:dyDescent="0.3">
      <c r="B1984" s="101">
        <v>1974</v>
      </c>
      <c r="C1984" s="109" t="s">
        <v>36122</v>
      </c>
      <c r="D1984" s="160" t="s">
        <v>974</v>
      </c>
      <c r="E1984" s="36" t="s">
        <v>12261</v>
      </c>
      <c r="F1984" s="104">
        <v>7.6</v>
      </c>
      <c r="G1984" s="101" t="s">
        <v>704</v>
      </c>
      <c r="H1984" s="101" t="s">
        <v>5000</v>
      </c>
      <c r="I1984" s="101">
        <v>1967</v>
      </c>
      <c r="J1984" s="101"/>
      <c r="K1984" s="90">
        <v>4088685489</v>
      </c>
      <c r="L1984" s="90">
        <f>IF(K1984/1024 &gt;1,K1984/1024," ")</f>
        <v>3992856.9228515625</v>
      </c>
      <c r="M1984" s="90">
        <f>IF(K1984/1048576 &gt;1,K1984/1048576," ")</f>
        <v>3899.274338722229</v>
      </c>
      <c r="N1984" s="91">
        <f>IF(K1984&gt;999999999,K1984/1073741824," ")</f>
        <v>3.8078850964084268</v>
      </c>
      <c r="O1984" s="194" t="s">
        <v>19724</v>
      </c>
      <c r="P1984" s="197" t="s">
        <v>21161</v>
      </c>
    </row>
    <row r="1985" spans="2:16" ht="20.100000000000001" customHeight="1" x14ac:dyDescent="0.3">
      <c r="B1985" s="101">
        <v>1975</v>
      </c>
      <c r="C1985" s="109" t="s">
        <v>36123</v>
      </c>
      <c r="D1985" s="159" t="s">
        <v>3034</v>
      </c>
      <c r="E1985" s="36" t="s">
        <v>12270</v>
      </c>
      <c r="F1985" s="104">
        <v>5</v>
      </c>
      <c r="G1985" s="101" t="s">
        <v>704</v>
      </c>
      <c r="H1985" s="101" t="s">
        <v>3744</v>
      </c>
      <c r="I1985" s="101">
        <v>2011</v>
      </c>
      <c r="J1985" s="101"/>
      <c r="K1985" s="90">
        <v>4282451518</v>
      </c>
      <c r="L1985" s="90">
        <f>IF(K1985/1024 &gt;1,K1985/1024," ")</f>
        <v>4182081.560546875</v>
      </c>
      <c r="M1985" s="90">
        <f>IF(K1985/1048576 &gt;1,K1985/1048576," ")</f>
        <v>4084.0640239715576</v>
      </c>
      <c r="N1985" s="91">
        <f>IF(K1985&gt;999999999,K1985/1073741824," ")</f>
        <v>3.9883437734097242</v>
      </c>
      <c r="O1985" s="194" t="s">
        <v>21162</v>
      </c>
      <c r="P1985" s="197" t="s">
        <v>21163</v>
      </c>
    </row>
    <row r="1986" spans="2:16" ht="20.100000000000001" customHeight="1" x14ac:dyDescent="0.3">
      <c r="B1986" s="101">
        <v>1976</v>
      </c>
      <c r="C1986" s="109" t="s">
        <v>36125</v>
      </c>
      <c r="D1986" s="160" t="s">
        <v>2067</v>
      </c>
      <c r="E1986" s="36" t="s">
        <v>12263</v>
      </c>
      <c r="F1986" s="104">
        <v>7.2</v>
      </c>
      <c r="G1986" s="13" t="s">
        <v>704</v>
      </c>
      <c r="H1986" s="13" t="s">
        <v>5892</v>
      </c>
      <c r="I1986" s="101">
        <v>1964</v>
      </c>
      <c r="J1986" s="101"/>
      <c r="K1986" s="73">
        <v>4421309071</v>
      </c>
      <c r="L1986" s="90">
        <f>IF(K1986/1024 &gt;1,K1986/1024," ")</f>
        <v>4317684.6396484375</v>
      </c>
      <c r="M1986" s="90">
        <f>IF(K1986/1048576 &gt;1,K1986/1048576," ")</f>
        <v>4216.4889059066772</v>
      </c>
      <c r="N1986" s="91">
        <f>IF(K1986&gt;999999999,K1986/1073741824," ")</f>
        <v>4.1176649471744895</v>
      </c>
      <c r="O1986" s="194" t="s">
        <v>21166</v>
      </c>
      <c r="P1986" s="197" t="s">
        <v>21167</v>
      </c>
    </row>
    <row r="1987" spans="2:16" ht="20.100000000000001" customHeight="1" x14ac:dyDescent="0.3">
      <c r="B1987" s="101">
        <v>1977</v>
      </c>
      <c r="C1987" s="12" t="s">
        <v>36124</v>
      </c>
      <c r="D1987" s="159" t="s">
        <v>3816</v>
      </c>
      <c r="E1987" s="36" t="s">
        <v>12262</v>
      </c>
      <c r="F1987" s="104">
        <v>5.6</v>
      </c>
      <c r="G1987" s="101" t="s">
        <v>704</v>
      </c>
      <c r="H1987" s="101" t="s">
        <v>3805</v>
      </c>
      <c r="I1987" s="101">
        <v>2013</v>
      </c>
      <c r="J1987" s="101"/>
      <c r="K1987" s="90">
        <v>1665961568</v>
      </c>
      <c r="L1987" s="90">
        <f>IF(K1987/1024 &gt;1,K1987/1024," ")</f>
        <v>1626915.59375</v>
      </c>
      <c r="M1987" s="90">
        <f>IF(K1987/1048576 &gt;1,K1987/1048576," ")</f>
        <v>1588.7847595214844</v>
      </c>
      <c r="N1987" s="91">
        <f>IF(K1987&gt;999999999,K1987/1073741824," ")</f>
        <v>1.5515476167201996</v>
      </c>
      <c r="O1987" s="194" t="s">
        <v>21164</v>
      </c>
      <c r="P1987" s="197" t="s">
        <v>21165</v>
      </c>
    </row>
    <row r="1988" spans="2:16" ht="20.100000000000001" customHeight="1" x14ac:dyDescent="0.3">
      <c r="B1988" s="101">
        <v>1978</v>
      </c>
      <c r="C1988" s="109" t="s">
        <v>36126</v>
      </c>
      <c r="D1988" s="160" t="s">
        <v>4643</v>
      </c>
      <c r="E1988" s="36" t="s">
        <v>12264</v>
      </c>
      <c r="F1988" s="104">
        <v>6.5</v>
      </c>
      <c r="G1988" s="101"/>
      <c r="H1988" s="101" t="s">
        <v>4642</v>
      </c>
      <c r="I1988" s="101">
        <v>2013</v>
      </c>
      <c r="J1988" s="101"/>
      <c r="K1988" s="90">
        <v>3596714986</v>
      </c>
      <c r="L1988" s="90">
        <f>IF(K1988/1024 &gt;1,K1988/1024," ")</f>
        <v>3512416.978515625</v>
      </c>
      <c r="M1988" s="90">
        <f>IF(K1988/1048576 &gt;1,K1988/1048576," ")</f>
        <v>3430.094705581665</v>
      </c>
      <c r="N1988" s="91">
        <f>IF(K1988&gt;999999999,K1988/1073741824," ")</f>
        <v>3.3497018609195948</v>
      </c>
      <c r="O1988" s="194" t="s">
        <v>21168</v>
      </c>
      <c r="P1988" s="197" t="s">
        <v>21169</v>
      </c>
    </row>
    <row r="1989" spans="2:16" ht="20.100000000000001" customHeight="1" x14ac:dyDescent="0.3">
      <c r="B1989" s="101">
        <v>1979</v>
      </c>
      <c r="C1989" s="102" t="s">
        <v>36128</v>
      </c>
      <c r="D1989" s="159" t="s">
        <v>2765</v>
      </c>
      <c r="E1989" s="36" t="s">
        <v>12266</v>
      </c>
      <c r="F1989" s="104">
        <v>5.6</v>
      </c>
      <c r="G1989" s="101" t="s">
        <v>704</v>
      </c>
      <c r="H1989" s="101" t="s">
        <v>3761</v>
      </c>
      <c r="I1989" s="101">
        <v>1985</v>
      </c>
      <c r="J1989" s="101"/>
      <c r="K1989" s="90">
        <v>2569591690</v>
      </c>
      <c r="L1989" s="90">
        <f>IF(K1989/1024 &gt;1,K1989/1024," ")</f>
        <v>2509366.884765625</v>
      </c>
      <c r="M1989" s="90">
        <f>IF(K1989/1048576 &gt;1,K1989/1048576," ")</f>
        <v>2450.5535984039307</v>
      </c>
      <c r="N1989" s="91">
        <f>IF(K1989&gt;999999999,K1989/1073741824," ")</f>
        <v>2.3931187484413385</v>
      </c>
      <c r="O1989" s="194" t="s">
        <v>21171</v>
      </c>
      <c r="P1989" s="197" t="s">
        <v>31125</v>
      </c>
    </row>
    <row r="1990" spans="2:16" ht="20.100000000000001" customHeight="1" x14ac:dyDescent="0.3">
      <c r="B1990" s="101">
        <v>1980</v>
      </c>
      <c r="C1990" s="12" t="s">
        <v>40819</v>
      </c>
      <c r="D1990" s="160" t="s">
        <v>2602</v>
      </c>
      <c r="E1990" s="36" t="s">
        <v>16698</v>
      </c>
      <c r="F1990" s="104">
        <v>4.7</v>
      </c>
      <c r="G1990" s="94"/>
      <c r="H1990" s="94" t="s">
        <v>4360</v>
      </c>
      <c r="I1990" s="101">
        <v>2003</v>
      </c>
      <c r="J1990" s="101"/>
      <c r="K1990" s="90">
        <v>1271195648</v>
      </c>
      <c r="L1990" s="90">
        <f>IF(K1990/1024 &gt;1,K1990/1024," ")</f>
        <v>1241402</v>
      </c>
      <c r="M1990" s="90">
        <f>IF(K1990/1048576 &gt;1,K1990/1048576," ")</f>
        <v>1212.306640625</v>
      </c>
      <c r="N1990" s="91">
        <f>IF(K1990&gt;999999999,K1990/1073741824," ")</f>
        <v>1.1838932037353516</v>
      </c>
      <c r="O1990" s="194" t="s">
        <v>23803</v>
      </c>
      <c r="P1990" s="197" t="s">
        <v>28628</v>
      </c>
    </row>
    <row r="1991" spans="2:16" ht="20.100000000000001" customHeight="1" x14ac:dyDescent="0.3">
      <c r="B1991" s="101">
        <v>1981</v>
      </c>
      <c r="C1991" s="109" t="s">
        <v>36129</v>
      </c>
      <c r="D1991" s="160" t="s">
        <v>169</v>
      </c>
      <c r="E1991" s="36" t="s">
        <v>12267</v>
      </c>
      <c r="F1991" s="104">
        <v>8.6</v>
      </c>
      <c r="G1991" s="94" t="s">
        <v>704</v>
      </c>
      <c r="H1991" s="94" t="s">
        <v>4268</v>
      </c>
      <c r="I1991" s="101">
        <v>1940</v>
      </c>
      <c r="J1991" s="101"/>
      <c r="K1991" s="108">
        <v>4077684573</v>
      </c>
      <c r="L1991" s="90">
        <f>IF(K1991/1024 &gt;1,K1991/1024," ")</f>
        <v>3982113.8408203125</v>
      </c>
      <c r="M1991" s="90">
        <f>IF(K1991/1048576 &gt;1,K1991/1048576," ")</f>
        <v>3888.7830476760864</v>
      </c>
      <c r="N1991" s="91">
        <f>IF(K1991&gt;999999999,K1991/1073741824," ")</f>
        <v>3.7976396949961782</v>
      </c>
      <c r="O1991" s="194" t="s">
        <v>21172</v>
      </c>
      <c r="P1991" s="197" t="s">
        <v>21173</v>
      </c>
    </row>
    <row r="1992" spans="2:16" ht="20.100000000000001" customHeight="1" x14ac:dyDescent="0.3">
      <c r="B1992" s="101">
        <v>1982</v>
      </c>
      <c r="C1992" s="102" t="s">
        <v>36130</v>
      </c>
      <c r="D1992" s="160" t="s">
        <v>3407</v>
      </c>
      <c r="E1992" s="36" t="s">
        <v>12268</v>
      </c>
      <c r="F1992" s="104">
        <v>6.2</v>
      </c>
      <c r="G1992" s="101" t="s">
        <v>704</v>
      </c>
      <c r="H1992" s="101" t="s">
        <v>3744</v>
      </c>
      <c r="I1992" s="101">
        <v>2013</v>
      </c>
      <c r="J1992" s="101"/>
      <c r="K1992" s="90">
        <v>5247917863</v>
      </c>
      <c r="L1992" s="90">
        <f>IF(K1992/1024 &gt;1,K1992/1024," ")</f>
        <v>5124919.7880859375</v>
      </c>
      <c r="M1992" s="90">
        <f>IF(K1992/1048576 &gt;1,K1992/1048576," ")</f>
        <v>5004.8044805526733</v>
      </c>
      <c r="N1992" s="91">
        <f>IF(K1992&gt;999999999,K1992/1073741824," ")</f>
        <v>4.8875043755397201</v>
      </c>
      <c r="O1992" s="194" t="s">
        <v>21174</v>
      </c>
      <c r="P1992" s="197" t="s">
        <v>21175</v>
      </c>
    </row>
    <row r="1993" spans="2:16" ht="20.100000000000001" customHeight="1" x14ac:dyDescent="0.3">
      <c r="B1993" s="101">
        <v>1983</v>
      </c>
      <c r="C1993" s="109" t="s">
        <v>36132</v>
      </c>
      <c r="D1993" s="160" t="s">
        <v>2068</v>
      </c>
      <c r="E1993" s="36" t="s">
        <v>12271</v>
      </c>
      <c r="F1993" s="104">
        <v>5.2</v>
      </c>
      <c r="G1993" s="94"/>
      <c r="H1993" s="94" t="s">
        <v>3769</v>
      </c>
      <c r="I1993" s="101">
        <v>2004</v>
      </c>
      <c r="J1993" s="101"/>
      <c r="K1993" s="108">
        <v>2144725705</v>
      </c>
      <c r="L1993" s="90">
        <f>IF(K1993/1024 &gt;1,K1993/1024," ")</f>
        <v>2094458.6962890625</v>
      </c>
      <c r="M1993" s="90">
        <f>IF(K1993/1048576 &gt;1,K1993/1048576," ")</f>
        <v>2045.3698205947876</v>
      </c>
      <c r="N1993" s="91">
        <f>IF(K1993&gt;999999999,K1993/1073741824," ")</f>
        <v>1.9974314654245973</v>
      </c>
      <c r="O1993" s="194" t="s">
        <v>21177</v>
      </c>
      <c r="P1993" s="197" t="s">
        <v>21178</v>
      </c>
    </row>
    <row r="1994" spans="2:16" ht="20.100000000000001" customHeight="1" x14ac:dyDescent="0.3">
      <c r="B1994" s="101">
        <v>1984</v>
      </c>
      <c r="C1994" s="7" t="s">
        <v>36131</v>
      </c>
      <c r="D1994" s="159" t="s">
        <v>2984</v>
      </c>
      <c r="E1994" s="36" t="s">
        <v>12269</v>
      </c>
      <c r="F1994" s="104">
        <v>6.6</v>
      </c>
      <c r="G1994" s="101" t="s">
        <v>704</v>
      </c>
      <c r="H1994" s="101" t="s">
        <v>3739</v>
      </c>
      <c r="I1994" s="94">
        <v>2008</v>
      </c>
      <c r="J1994" s="94"/>
      <c r="K1994" s="90">
        <v>4637963818</v>
      </c>
      <c r="L1994" s="90">
        <f>IF(K1994/1024 &gt;1,K1994/1024," ")</f>
        <v>4529261.541015625</v>
      </c>
      <c r="M1994" s="90">
        <f>IF(K1994/1048576 &gt;1,K1994/1048576," ")</f>
        <v>4423.1069736480713</v>
      </c>
      <c r="N1994" s="91">
        <f>IF(K1994&gt;999999999,K1994/1073741824," ")</f>
        <v>4.3194404039531946</v>
      </c>
      <c r="O1994" s="194" t="s">
        <v>21176</v>
      </c>
      <c r="P1994" s="197" t="s">
        <v>31126</v>
      </c>
    </row>
    <row r="1995" spans="2:16" ht="20.100000000000001" customHeight="1" x14ac:dyDescent="0.3">
      <c r="B1995" s="101">
        <v>1985</v>
      </c>
      <c r="C1995" s="102" t="s">
        <v>36133</v>
      </c>
      <c r="D1995" s="159" t="s">
        <v>3188</v>
      </c>
      <c r="E1995" s="36" t="s">
        <v>12272</v>
      </c>
      <c r="F1995" s="104">
        <v>5.3</v>
      </c>
      <c r="G1995" s="101" t="s">
        <v>704</v>
      </c>
      <c r="H1995" s="101" t="s">
        <v>3756</v>
      </c>
      <c r="I1995" s="101">
        <v>1991</v>
      </c>
      <c r="J1995" s="101"/>
      <c r="K1995" s="90">
        <v>3495042211</v>
      </c>
      <c r="L1995" s="90">
        <f>IF(K1995/1024 &gt;1,K1995/1024," ")</f>
        <v>3413127.1591796875</v>
      </c>
      <c r="M1995" s="90">
        <f>IF(K1995/1048576 &gt;1,K1995/1048576," ")</f>
        <v>3333.1319913864136</v>
      </c>
      <c r="N1995" s="91">
        <f>IF(K1995&gt;999999999,K1995/1073741824," ")</f>
        <v>3.2550117103382945</v>
      </c>
      <c r="O1995" s="194" t="s">
        <v>21179</v>
      </c>
      <c r="P1995" s="197" t="s">
        <v>21180</v>
      </c>
    </row>
    <row r="1996" spans="2:16" ht="20.100000000000001" customHeight="1" x14ac:dyDescent="0.3">
      <c r="B1996" s="101">
        <v>1986</v>
      </c>
      <c r="C1996" s="7" t="s">
        <v>35790</v>
      </c>
      <c r="D1996" s="159" t="s">
        <v>2224</v>
      </c>
      <c r="E1996" s="36" t="s">
        <v>12273</v>
      </c>
      <c r="F1996" s="104">
        <v>5.2</v>
      </c>
      <c r="G1996" s="121"/>
      <c r="H1996" s="121" t="s">
        <v>4269</v>
      </c>
      <c r="I1996" s="101">
        <v>1990</v>
      </c>
      <c r="J1996" s="101"/>
      <c r="K1996" s="90">
        <v>891242496</v>
      </c>
      <c r="L1996" s="90">
        <f>IF(K1996/1024 &gt;1,K1996/1024," ")</f>
        <v>870354</v>
      </c>
      <c r="M1996" s="90">
        <f>IF(K1996/1048576 &gt;1,K1996/1048576," ")</f>
        <v>849.955078125</v>
      </c>
      <c r="N1996" s="91" t="str">
        <f>IF(K1996&gt;999999999,K1996/1073741824," ")</f>
        <v xml:space="preserve"> </v>
      </c>
      <c r="O1996" s="194" t="s">
        <v>19895</v>
      </c>
      <c r="P1996" s="197" t="s">
        <v>21181</v>
      </c>
    </row>
    <row r="1997" spans="2:16" ht="20.100000000000001" customHeight="1" x14ac:dyDescent="0.3">
      <c r="B1997" s="101">
        <v>1987</v>
      </c>
      <c r="C1997" s="112" t="s">
        <v>36134</v>
      </c>
      <c r="D1997" s="159" t="s">
        <v>4579</v>
      </c>
      <c r="E1997" s="36" t="s">
        <v>12274</v>
      </c>
      <c r="F1997" s="104">
        <v>7.2</v>
      </c>
      <c r="G1997" s="101" t="s">
        <v>704</v>
      </c>
      <c r="H1997" s="101" t="s">
        <v>3740</v>
      </c>
      <c r="I1997" s="101">
        <v>2014</v>
      </c>
      <c r="J1997" s="101"/>
      <c r="K1997" s="90">
        <v>4301435742</v>
      </c>
      <c r="L1997" s="90">
        <f>IF(K1997/1024 &gt;1,K1997/1024," ")</f>
        <v>4200620.841796875</v>
      </c>
      <c r="M1997" s="90">
        <f>IF(K1997/1048576 &gt;1,K1997/1048576," ")</f>
        <v>4102.1687908172607</v>
      </c>
      <c r="N1997" s="91">
        <f>IF(K1997&gt;999999999,K1997/1073741824," ")</f>
        <v>4.0060242097824812</v>
      </c>
      <c r="O1997" s="194" t="s">
        <v>21182</v>
      </c>
      <c r="P1997" s="197" t="s">
        <v>21183</v>
      </c>
    </row>
    <row r="1998" spans="2:16" ht="20.100000000000001" customHeight="1" x14ac:dyDescent="0.3">
      <c r="B1998" s="101">
        <v>1988</v>
      </c>
      <c r="C1998" s="12" t="s">
        <v>35791</v>
      </c>
      <c r="D1998" s="159" t="s">
        <v>2069</v>
      </c>
      <c r="E1998" s="36" t="s">
        <v>12275</v>
      </c>
      <c r="F1998" s="104">
        <v>6.2</v>
      </c>
      <c r="G1998" s="94" t="s">
        <v>704</v>
      </c>
      <c r="H1998" s="94" t="s">
        <v>4159</v>
      </c>
      <c r="I1998" s="94">
        <v>1961</v>
      </c>
      <c r="J1998" s="94"/>
      <c r="K1998" s="108">
        <v>1677559808</v>
      </c>
      <c r="L1998" s="90">
        <f>IF(K1998/1024 &gt;1,K1998/1024," ")</f>
        <v>1638242</v>
      </c>
      <c r="M1998" s="90">
        <f>IF(K1998/1048576 &gt;1,K1998/1048576," ")</f>
        <v>1599.845703125</v>
      </c>
      <c r="N1998" s="91">
        <f>IF(K1998&gt;999999999,K1998/1073741824," ")</f>
        <v>1.5623493194580078</v>
      </c>
      <c r="O1998" s="194" t="s">
        <v>17597</v>
      </c>
      <c r="P1998" s="197" t="s">
        <v>21184</v>
      </c>
    </row>
    <row r="1999" spans="2:16" ht="20.100000000000001" customHeight="1" x14ac:dyDescent="0.3">
      <c r="B1999" s="101">
        <v>1989</v>
      </c>
      <c r="C1999" s="109" t="s">
        <v>36135</v>
      </c>
      <c r="D1999" s="160" t="s">
        <v>5672</v>
      </c>
      <c r="E1999" s="36" t="s">
        <v>12276</v>
      </c>
      <c r="F1999" s="104">
        <v>6</v>
      </c>
      <c r="G1999" s="101" t="s">
        <v>704</v>
      </c>
      <c r="H1999" s="101" t="s">
        <v>3739</v>
      </c>
      <c r="I1999" s="101">
        <v>1971</v>
      </c>
      <c r="J1999" s="101"/>
      <c r="K1999" s="90">
        <v>3765249285</v>
      </c>
      <c r="L1999" s="90">
        <f>IF(K1999/1024 &gt;1,K1999/1024," ")</f>
        <v>3677001.2548828125</v>
      </c>
      <c r="M1999" s="90">
        <f>IF(K1999/1048576 &gt;1,K1999/1048576," ")</f>
        <v>3590.8215379714966</v>
      </c>
      <c r="N1999" s="91">
        <f>IF(K1999&gt;999999999,K1999/1073741824," ")</f>
        <v>3.5066616581752896</v>
      </c>
      <c r="O1999" s="194" t="s">
        <v>21185</v>
      </c>
      <c r="P1999" s="197" t="s">
        <v>21186</v>
      </c>
    </row>
    <row r="2000" spans="2:16" ht="20.100000000000001" customHeight="1" x14ac:dyDescent="0.3">
      <c r="B2000" s="101">
        <v>1990</v>
      </c>
      <c r="C2000" s="109" t="s">
        <v>36136</v>
      </c>
      <c r="D2000" s="160" t="s">
        <v>170</v>
      </c>
      <c r="E2000" s="36" t="s">
        <v>12277</v>
      </c>
      <c r="F2000" s="104">
        <v>7.7</v>
      </c>
      <c r="G2000" s="94" t="s">
        <v>704</v>
      </c>
      <c r="H2000" s="94" t="s">
        <v>3747</v>
      </c>
      <c r="I2000" s="101">
        <v>1998</v>
      </c>
      <c r="J2000" s="101"/>
      <c r="K2000" s="90">
        <v>2805063696</v>
      </c>
      <c r="L2000" s="90">
        <f>IF(K2000/1024 &gt;1,K2000/1024," ")</f>
        <v>2739320.015625</v>
      </c>
      <c r="M2000" s="90">
        <f>IF(K2000/1048576 &gt;1,K2000/1048576," ")</f>
        <v>2675.1172027587891</v>
      </c>
      <c r="N2000" s="91">
        <f>IF(K2000&gt;999999999,K2000/1073741824," ")</f>
        <v>2.6124191433191299</v>
      </c>
      <c r="O2000" s="194" t="s">
        <v>21187</v>
      </c>
      <c r="P2000" s="197" t="s">
        <v>21188</v>
      </c>
    </row>
    <row r="2001" spans="2:16" ht="20.100000000000001" customHeight="1" x14ac:dyDescent="0.3">
      <c r="B2001" s="101">
        <v>1991</v>
      </c>
      <c r="C2001" s="12" t="s">
        <v>36137</v>
      </c>
      <c r="D2001" s="160" t="s">
        <v>2070</v>
      </c>
      <c r="E2001" s="36" t="s">
        <v>12278</v>
      </c>
      <c r="F2001" s="104">
        <v>4.2</v>
      </c>
      <c r="G2001" s="94"/>
      <c r="H2001" s="13" t="s">
        <v>5892</v>
      </c>
      <c r="I2001" s="101">
        <v>1991</v>
      </c>
      <c r="J2001" s="101"/>
      <c r="K2001" s="73">
        <v>3885010944</v>
      </c>
      <c r="L2001" s="90">
        <f>IF(K2001/1024 &gt;1,K2001/1024," ")</f>
        <v>3793956</v>
      </c>
      <c r="M2001" s="90">
        <f>IF(K2001/1048576 &gt;1,K2001/1048576," ")</f>
        <v>3705.03515625</v>
      </c>
      <c r="N2001" s="91">
        <f>IF(K2001&gt;999999999,K2001/1073741824," ")</f>
        <v>3.6181983947753906</v>
      </c>
      <c r="O2001" s="194" t="s">
        <v>21189</v>
      </c>
      <c r="P2001" s="197" t="s">
        <v>21190</v>
      </c>
    </row>
    <row r="2002" spans="2:16" ht="20.100000000000001" customHeight="1" x14ac:dyDescent="0.3">
      <c r="B2002" s="101">
        <v>1992</v>
      </c>
      <c r="C2002" s="112" t="s">
        <v>36138</v>
      </c>
      <c r="D2002" s="160" t="s">
        <v>5792</v>
      </c>
      <c r="E2002" s="36" t="s">
        <v>12279</v>
      </c>
      <c r="F2002" s="104">
        <v>5.8</v>
      </c>
      <c r="G2002" s="101" t="s">
        <v>704</v>
      </c>
      <c r="H2002" s="101" t="s">
        <v>3745</v>
      </c>
      <c r="I2002" s="101">
        <v>1963</v>
      </c>
      <c r="J2002" s="101"/>
      <c r="K2002" s="90">
        <v>3396039604</v>
      </c>
      <c r="L2002" s="90">
        <f>IF(K2002/1024 &gt;1,K2002/1024," ")</f>
        <v>3316444.92578125</v>
      </c>
      <c r="M2002" s="90">
        <f>IF(K2002/1048576 &gt;1,K2002/1048576," ")</f>
        <v>3238.715747833252</v>
      </c>
      <c r="N2002" s="91">
        <f>IF(K2002&gt;999999999,K2002/1073741824," ")</f>
        <v>3.1628083474934101</v>
      </c>
      <c r="O2002" s="194" t="s">
        <v>17919</v>
      </c>
      <c r="P2002" s="197" t="s">
        <v>31127</v>
      </c>
    </row>
    <row r="2003" spans="2:16" ht="20.100000000000001" customHeight="1" x14ac:dyDescent="0.3">
      <c r="B2003" s="101">
        <v>1993</v>
      </c>
      <c r="C2003" s="102" t="s">
        <v>36139</v>
      </c>
      <c r="D2003" s="159" t="s">
        <v>3477</v>
      </c>
      <c r="E2003" s="36" t="s">
        <v>12280</v>
      </c>
      <c r="F2003" s="104">
        <v>5.7</v>
      </c>
      <c r="G2003" s="101" t="s">
        <v>704</v>
      </c>
      <c r="H2003" s="101" t="s">
        <v>3764</v>
      </c>
      <c r="I2003" s="101">
        <v>2005</v>
      </c>
      <c r="J2003" s="116"/>
      <c r="K2003" s="90">
        <v>2927825754</v>
      </c>
      <c r="L2003" s="90">
        <f>IF(K2003/1024 &gt;1,K2003/1024," ")</f>
        <v>2859204.837890625</v>
      </c>
      <c r="M2003" s="90">
        <f>IF(K2003/1048576 &gt;1,K2003/1048576," ")</f>
        <v>2792.1922245025635</v>
      </c>
      <c r="N2003" s="91">
        <f>IF(K2003&gt;999999999,K2003/1073741824," ")</f>
        <v>2.7267502192407846</v>
      </c>
      <c r="O2003" s="194" t="s">
        <v>21191</v>
      </c>
      <c r="P2003" s="197" t="s">
        <v>21192</v>
      </c>
    </row>
    <row r="2004" spans="2:16" ht="20.100000000000001" customHeight="1" x14ac:dyDescent="0.3">
      <c r="B2004" s="101">
        <v>1994</v>
      </c>
      <c r="C2004" s="111" t="s">
        <v>36140</v>
      </c>
      <c r="D2004" s="161" t="s">
        <v>6453</v>
      </c>
      <c r="E2004" s="36" t="s">
        <v>12281</v>
      </c>
      <c r="F2004" s="99">
        <v>5.8</v>
      </c>
      <c r="G2004" s="99"/>
      <c r="H2004" s="101" t="s">
        <v>3937</v>
      </c>
      <c r="I2004" s="101">
        <v>1966</v>
      </c>
      <c r="J2004" s="101"/>
      <c r="K2004" s="90">
        <v>4819897999</v>
      </c>
      <c r="L2004" s="90">
        <f>IF(K2004/1024 &gt;1,K2004/1024," ")</f>
        <v>4706931.6396484375</v>
      </c>
      <c r="M2004" s="90">
        <f>IF(K2004/1048576 &gt;1,K2004/1048576," ")</f>
        <v>4596.6129293441772</v>
      </c>
      <c r="N2004" s="91">
        <f>IF(K2004&gt;999999999,K2004/1073741824," ")</f>
        <v>4.4888798138126731</v>
      </c>
      <c r="O2004" s="199" t="s">
        <v>17521</v>
      </c>
      <c r="P2004" s="197" t="s">
        <v>21193</v>
      </c>
    </row>
    <row r="2005" spans="2:16" ht="20.100000000000001" customHeight="1" x14ac:dyDescent="0.3">
      <c r="B2005" s="101">
        <v>1995</v>
      </c>
      <c r="C2005" s="109" t="s">
        <v>36142</v>
      </c>
      <c r="D2005" s="160" t="s">
        <v>171</v>
      </c>
      <c r="E2005" s="36" t="s">
        <v>12283</v>
      </c>
      <c r="F2005" s="104">
        <v>6.7</v>
      </c>
      <c r="G2005" s="94" t="s">
        <v>704</v>
      </c>
      <c r="H2005" s="94" t="s">
        <v>3747</v>
      </c>
      <c r="I2005" s="101">
        <v>1994</v>
      </c>
      <c r="J2005" s="101"/>
      <c r="K2005" s="108">
        <v>2739108875</v>
      </c>
      <c r="L2005" s="90">
        <f>IF(K2005/1024 &gt;1,K2005/1024," ")</f>
        <v>2674911.0107421875</v>
      </c>
      <c r="M2005" s="90">
        <f>IF(K2005/1048576 &gt;1,K2005/1048576," ")</f>
        <v>2612.2177839279175</v>
      </c>
      <c r="N2005" s="91">
        <f>IF(K2005&gt;999999999,K2005/1073741824," ")</f>
        <v>2.5509939296171069</v>
      </c>
      <c r="O2005" s="194" t="s">
        <v>21196</v>
      </c>
      <c r="P2005" s="197" t="s">
        <v>21197</v>
      </c>
    </row>
    <row r="2006" spans="2:16" ht="20.100000000000001" customHeight="1" x14ac:dyDescent="0.3">
      <c r="B2006" s="101">
        <v>1996</v>
      </c>
      <c r="C2006" s="29" t="s">
        <v>36143</v>
      </c>
      <c r="D2006" s="157" t="s">
        <v>8033</v>
      </c>
      <c r="E2006" s="36" t="s">
        <v>12284</v>
      </c>
      <c r="F2006" s="131">
        <v>6.8</v>
      </c>
      <c r="G2006" s="13" t="s">
        <v>704</v>
      </c>
      <c r="H2006" s="13" t="s">
        <v>4081</v>
      </c>
      <c r="I2006" s="133">
        <v>2017</v>
      </c>
      <c r="J2006" s="74"/>
      <c r="K2006" s="73">
        <v>5312738073</v>
      </c>
      <c r="L2006" s="90">
        <f>IF(K2006/1024 &gt;1,K2006/1024," ")</f>
        <v>5188220.7744140625</v>
      </c>
      <c r="M2006" s="90">
        <f>IF(K2006/1048576 &gt;1,K2006/1048576," ")</f>
        <v>5066.6218500137329</v>
      </c>
      <c r="N2006" s="91">
        <f>IF(K2006&gt;999999999,K2006/1073741824," ")</f>
        <v>4.947872900404036</v>
      </c>
      <c r="O2006" s="194" t="s">
        <v>21198</v>
      </c>
      <c r="P2006" s="197" t="s">
        <v>21199</v>
      </c>
    </row>
    <row r="2007" spans="2:16" ht="20.100000000000001" customHeight="1" x14ac:dyDescent="0.3">
      <c r="B2007" s="101">
        <v>1997</v>
      </c>
      <c r="C2007" s="12" t="s">
        <v>36144</v>
      </c>
      <c r="D2007" s="160" t="s">
        <v>214</v>
      </c>
      <c r="E2007" s="36" t="s">
        <v>12285</v>
      </c>
      <c r="F2007" s="104">
        <v>4.7</v>
      </c>
      <c r="G2007" s="94"/>
      <c r="H2007" s="13" t="s">
        <v>5877</v>
      </c>
      <c r="I2007" s="101">
        <v>2007</v>
      </c>
      <c r="J2007" s="101"/>
      <c r="K2007" s="73">
        <v>2335051776</v>
      </c>
      <c r="L2007" s="90">
        <f>IF(K2007/1024 &gt;1,K2007/1024," ")</f>
        <v>2280324</v>
      </c>
      <c r="M2007" s="90">
        <f>IF(K2007/1048576 &gt;1,K2007/1048576," ")</f>
        <v>2226.87890625</v>
      </c>
      <c r="N2007" s="91">
        <f>IF(K2007&gt;999999999,K2007/1073741824," ")</f>
        <v>2.1746864318847656</v>
      </c>
      <c r="O2007" s="194" t="s">
        <v>21200</v>
      </c>
      <c r="P2007" s="197" t="s">
        <v>21201</v>
      </c>
    </row>
    <row r="2008" spans="2:16" ht="20.100000000000001" customHeight="1" x14ac:dyDescent="0.3">
      <c r="B2008" s="101">
        <v>1998</v>
      </c>
      <c r="C2008" s="12" t="s">
        <v>35792</v>
      </c>
      <c r="D2008" s="159" t="s">
        <v>2071</v>
      </c>
      <c r="E2008" s="36" t="s">
        <v>12286</v>
      </c>
      <c r="F2008" s="104">
        <v>4.9000000000000004</v>
      </c>
      <c r="G2008" s="94"/>
      <c r="H2008" s="94" t="s">
        <v>3742</v>
      </c>
      <c r="I2008" s="94">
        <v>2009</v>
      </c>
      <c r="J2008" s="94"/>
      <c r="K2008" s="108">
        <v>1639907328</v>
      </c>
      <c r="L2008" s="90">
        <f>IF(K2008/1024 &gt;1,K2008/1024," ")</f>
        <v>1601472</v>
      </c>
      <c r="M2008" s="90">
        <f>IF(K2008/1048576 &gt;1,K2008/1048576," ")</f>
        <v>1563.9375</v>
      </c>
      <c r="N2008" s="91">
        <f>IF(K2008&gt;999999999,K2008/1073741824," ")</f>
        <v>1.52728271484375</v>
      </c>
      <c r="O2008" s="199" t="s">
        <v>17723</v>
      </c>
      <c r="P2008" s="197" t="s">
        <v>21202</v>
      </c>
    </row>
    <row r="2009" spans="2:16" ht="20.100000000000001" customHeight="1" x14ac:dyDescent="0.3">
      <c r="B2009" s="101">
        <v>1999</v>
      </c>
      <c r="C2009" s="12" t="s">
        <v>35793</v>
      </c>
      <c r="D2009" s="160" t="s">
        <v>2072</v>
      </c>
      <c r="E2009" s="36" t="s">
        <v>12287</v>
      </c>
      <c r="F2009" s="104">
        <v>6</v>
      </c>
      <c r="G2009" s="94"/>
      <c r="H2009" s="94" t="s">
        <v>3738</v>
      </c>
      <c r="I2009" s="94">
        <v>2010</v>
      </c>
      <c r="J2009" s="94"/>
      <c r="K2009" s="108">
        <v>1887244288</v>
      </c>
      <c r="L2009" s="90">
        <f>IF(K2009/1024 &gt;1,K2009/1024," ")</f>
        <v>1843012</v>
      </c>
      <c r="M2009" s="90">
        <f>IF(K2009/1048576 &gt;1,K2009/1048576," ")</f>
        <v>1799.81640625</v>
      </c>
      <c r="N2009" s="91">
        <f>IF(K2009&gt;999999999,K2009/1073741824," ")</f>
        <v>1.7576332092285156</v>
      </c>
      <c r="O2009" s="194" t="s">
        <v>21203</v>
      </c>
      <c r="P2009" s="197" t="s">
        <v>21204</v>
      </c>
    </row>
    <row r="2010" spans="2:16" ht="20.100000000000001" customHeight="1" x14ac:dyDescent="0.3">
      <c r="B2010" s="101">
        <v>2000</v>
      </c>
      <c r="C2010" s="12" t="s">
        <v>35794</v>
      </c>
      <c r="D2010" s="160" t="s">
        <v>215</v>
      </c>
      <c r="E2010" s="36" t="s">
        <v>12288</v>
      </c>
      <c r="F2010" s="104">
        <v>4.9000000000000004</v>
      </c>
      <c r="G2010" s="94"/>
      <c r="H2010" s="94" t="s">
        <v>3930</v>
      </c>
      <c r="I2010" s="101">
        <v>2007</v>
      </c>
      <c r="J2010" s="101"/>
      <c r="K2010" s="90">
        <v>1273030656</v>
      </c>
      <c r="L2010" s="90">
        <f>IF(K2010/1024 &gt;1,K2010/1024," ")</f>
        <v>1243194</v>
      </c>
      <c r="M2010" s="90">
        <f>IF(K2010/1048576 &gt;1,K2010/1048576," ")</f>
        <v>1214.056640625</v>
      </c>
      <c r="N2010" s="91">
        <f>IF(K2010&gt;999999999,K2010/1073741824," ")</f>
        <v>1.1856021881103516</v>
      </c>
      <c r="O2010" s="194" t="s">
        <v>21205</v>
      </c>
      <c r="P2010" s="197" t="s">
        <v>21206</v>
      </c>
    </row>
    <row r="2011" spans="2:16" ht="20.100000000000001" customHeight="1" x14ac:dyDescent="0.3">
      <c r="B2011" s="101">
        <v>2001</v>
      </c>
      <c r="C2011" s="111" t="s">
        <v>36145</v>
      </c>
      <c r="D2011" s="168" t="s">
        <v>6670</v>
      </c>
      <c r="E2011" s="36" t="s">
        <v>12290</v>
      </c>
      <c r="F2011" s="99">
        <v>4.2</v>
      </c>
      <c r="G2011" s="99" t="s">
        <v>704</v>
      </c>
      <c r="H2011" s="101" t="s">
        <v>5878</v>
      </c>
      <c r="I2011" s="101">
        <v>2012</v>
      </c>
      <c r="J2011" s="101"/>
      <c r="K2011" s="90">
        <v>4317386537</v>
      </c>
      <c r="L2011" s="90">
        <f>IF(K2011/1024 &gt;1,K2011/1024," ")</f>
        <v>4216197.7900390625</v>
      </c>
      <c r="M2011" s="90">
        <f>IF(K2011/1048576 &gt;1,K2011/1048576," ")</f>
        <v>4117.380654335022</v>
      </c>
      <c r="N2011" s="91">
        <f>IF(K2011&gt;999999999,K2011/1073741824," ")</f>
        <v>4.0208795452490449</v>
      </c>
      <c r="O2011" s="199" t="s">
        <v>17723</v>
      </c>
      <c r="P2011" s="197" t="s">
        <v>21209</v>
      </c>
    </row>
    <row r="2012" spans="2:16" ht="20.100000000000001" customHeight="1" x14ac:dyDescent="0.3">
      <c r="B2012" s="101">
        <v>2002</v>
      </c>
      <c r="C2012" s="102" t="s">
        <v>36146</v>
      </c>
      <c r="D2012" s="159" t="s">
        <v>5293</v>
      </c>
      <c r="E2012" s="36" t="s">
        <v>12292</v>
      </c>
      <c r="F2012" s="104">
        <v>6.1</v>
      </c>
      <c r="G2012" s="101" t="s">
        <v>704</v>
      </c>
      <c r="H2012" s="101" t="s">
        <v>3756</v>
      </c>
      <c r="I2012" s="101">
        <v>1978</v>
      </c>
      <c r="J2012" s="101"/>
      <c r="K2012" s="90">
        <v>3046951584</v>
      </c>
      <c r="L2012" s="90">
        <f>IF(K2012/1024 &gt;1,K2012/1024," ")</f>
        <v>2975538.65625</v>
      </c>
      <c r="M2012" s="90">
        <f>IF(K2012/1048576 &gt;1,K2012/1048576," ")</f>
        <v>2905.7994689941406</v>
      </c>
      <c r="N2012" s="91">
        <f>IF(K2012&gt;999999999,K2012/1073741824," ")</f>
        <v>2.8376947939395905</v>
      </c>
      <c r="O2012" s="194" t="s">
        <v>21212</v>
      </c>
      <c r="P2012" s="197" t="s">
        <v>21213</v>
      </c>
    </row>
    <row r="2013" spans="2:16" ht="20.100000000000001" customHeight="1" x14ac:dyDescent="0.3">
      <c r="B2013" s="101">
        <v>2003</v>
      </c>
      <c r="C2013" s="20" t="s">
        <v>8201</v>
      </c>
      <c r="D2013" s="157" t="s">
        <v>8200</v>
      </c>
      <c r="E2013" s="36" t="s">
        <v>12291</v>
      </c>
      <c r="F2013" s="81">
        <v>5.2</v>
      </c>
      <c r="G2013" s="13"/>
      <c r="H2013" s="13" t="s">
        <v>5892</v>
      </c>
      <c r="I2013" s="79">
        <v>2004</v>
      </c>
      <c r="J2013" s="79"/>
      <c r="K2013" s="73">
        <v>4687323136</v>
      </c>
      <c r="L2013" s="90">
        <f>IF(K2013/1024 &gt;1,K2013/1024," ")</f>
        <v>4577464</v>
      </c>
      <c r="M2013" s="90">
        <f>IF(K2013/1048576 &gt;1,K2013/1048576," ")</f>
        <v>4470.1796875</v>
      </c>
      <c r="N2013" s="91">
        <f>IF(K2013&gt;999999999,K2013/1073741824," ")</f>
        <v>4.3654098510742188</v>
      </c>
      <c r="O2013" s="194" t="s">
        <v>21210</v>
      </c>
      <c r="P2013" s="197" t="s">
        <v>21211</v>
      </c>
    </row>
    <row r="2014" spans="2:16" ht="20.100000000000001" customHeight="1" x14ac:dyDescent="0.3">
      <c r="B2014" s="101">
        <v>2004</v>
      </c>
      <c r="C2014" s="20" t="s">
        <v>43238</v>
      </c>
      <c r="D2014" s="177" t="s">
        <v>43234</v>
      </c>
      <c r="E2014" s="36" t="s">
        <v>43235</v>
      </c>
      <c r="F2014" s="49">
        <v>5.7</v>
      </c>
      <c r="G2014" s="13" t="s">
        <v>704</v>
      </c>
      <c r="H2014" s="13" t="s">
        <v>3744</v>
      </c>
      <c r="I2014" s="9">
        <v>2021</v>
      </c>
      <c r="J2014" s="9"/>
      <c r="K2014" s="45">
        <v>5879754752</v>
      </c>
      <c r="L2014" s="90">
        <f>IF(K2014/1024 &gt;1,K2014/1024," ")</f>
        <v>5741948</v>
      </c>
      <c r="M2014" s="90">
        <f>IF(K2014/1048576 &gt;1,K2014/1048576," ")</f>
        <v>5607.37109375</v>
      </c>
      <c r="N2014" s="91">
        <f>IF(K2014&gt;999999999,K2014/1073741824," ")</f>
        <v>5.4759483337402344</v>
      </c>
      <c r="O2014" s="223" t="s">
        <v>43236</v>
      </c>
      <c r="P2014" s="197" t="s">
        <v>43237</v>
      </c>
    </row>
    <row r="2015" spans="2:16" ht="20.100000000000001" customHeight="1" x14ac:dyDescent="0.3">
      <c r="B2015" s="101">
        <v>2005</v>
      </c>
      <c r="C2015" s="111" t="s">
        <v>36147</v>
      </c>
      <c r="D2015" s="161" t="s">
        <v>7291</v>
      </c>
      <c r="E2015" s="36" t="s">
        <v>12293</v>
      </c>
      <c r="F2015" s="99">
        <v>5.3</v>
      </c>
      <c r="G2015" s="99"/>
      <c r="H2015" s="105" t="s">
        <v>5878</v>
      </c>
      <c r="I2015" s="101">
        <v>2014</v>
      </c>
      <c r="J2015" s="101"/>
      <c r="K2015" s="90">
        <v>4066229075</v>
      </c>
      <c r="L2015" s="90">
        <f>IF(K2015/1024 &gt;1,K2015/1024," ")</f>
        <v>3970926.8310546875</v>
      </c>
      <c r="M2015" s="90">
        <f>IF(K2015/1048576 &gt;1,K2015/1048576," ")</f>
        <v>3877.8582334518433</v>
      </c>
      <c r="N2015" s="91">
        <f>IF(K2015&gt;999999999,K2015/1073741824," ")</f>
        <v>3.7869709311053157</v>
      </c>
      <c r="O2015" s="194" t="s">
        <v>21214</v>
      </c>
      <c r="P2015" s="197" t="s">
        <v>21215</v>
      </c>
    </row>
    <row r="2016" spans="2:16" ht="20.100000000000001" customHeight="1" x14ac:dyDescent="0.3">
      <c r="B2016" s="101">
        <v>2006</v>
      </c>
      <c r="C2016" s="109" t="s">
        <v>36148</v>
      </c>
      <c r="D2016" s="160" t="s">
        <v>216</v>
      </c>
      <c r="E2016" s="36" t="s">
        <v>12294</v>
      </c>
      <c r="F2016" s="104">
        <v>5.3</v>
      </c>
      <c r="G2016" s="101" t="s">
        <v>704</v>
      </c>
      <c r="H2016" s="101" t="s">
        <v>3740</v>
      </c>
      <c r="I2016" s="101">
        <v>1992</v>
      </c>
      <c r="J2016" s="101"/>
      <c r="K2016" s="90">
        <v>4591082196</v>
      </c>
      <c r="L2016" s="90">
        <f>IF(K2016/1024 &gt;1,K2016/1024," ")</f>
        <v>4483478.70703125</v>
      </c>
      <c r="M2016" s="90">
        <f>IF(K2016/1048576 &gt;1,K2016/1048576," ")</f>
        <v>4378.3971748352051</v>
      </c>
      <c r="N2016" s="91">
        <f>IF(K2016&gt;999999999,K2016/1073741824," ")</f>
        <v>4.275778491050005</v>
      </c>
      <c r="O2016" s="194" t="s">
        <v>21216</v>
      </c>
      <c r="P2016" s="197" t="s">
        <v>21217</v>
      </c>
    </row>
    <row r="2017" spans="1:16" ht="20.100000000000001" customHeight="1" x14ac:dyDescent="0.3">
      <c r="B2017" s="101">
        <v>2007</v>
      </c>
      <c r="C2017" s="20" t="s">
        <v>36149</v>
      </c>
      <c r="D2017" s="157" t="s">
        <v>7958</v>
      </c>
      <c r="E2017" s="36" t="s">
        <v>12295</v>
      </c>
      <c r="F2017" s="81">
        <v>4.8</v>
      </c>
      <c r="G2017" s="13" t="s">
        <v>704</v>
      </c>
      <c r="H2017" s="13" t="s">
        <v>5878</v>
      </c>
      <c r="I2017" s="79">
        <v>2017</v>
      </c>
      <c r="J2017" s="79"/>
      <c r="K2017" s="73">
        <v>4786539062</v>
      </c>
      <c r="L2017" s="90">
        <f>IF(K2017/1024 &gt;1,K2017/1024," ")</f>
        <v>4674354.552734375</v>
      </c>
      <c r="M2017" s="90">
        <f>IF(K2017/1048576 &gt;1,K2017/1048576," ")</f>
        <v>4564.7993679046631</v>
      </c>
      <c r="N2017" s="91">
        <f>IF(K2017&gt;999999999,K2017/1073741824," ")</f>
        <v>4.4578118827193975</v>
      </c>
      <c r="O2017" s="194" t="s">
        <v>21218</v>
      </c>
      <c r="P2017" s="197" t="s">
        <v>21219</v>
      </c>
    </row>
    <row r="2018" spans="1:16" ht="20.100000000000001" customHeight="1" x14ac:dyDescent="0.3">
      <c r="B2018" s="101">
        <v>2008</v>
      </c>
      <c r="C2018" s="84" t="s">
        <v>36150</v>
      </c>
      <c r="D2018" s="181" t="s">
        <v>7780</v>
      </c>
      <c r="E2018" s="36" t="s">
        <v>12297</v>
      </c>
      <c r="F2018" s="81">
        <v>5.7</v>
      </c>
      <c r="G2018" s="81"/>
      <c r="H2018" s="82" t="s">
        <v>5878</v>
      </c>
      <c r="I2018" s="79">
        <v>2017</v>
      </c>
      <c r="J2018" s="79"/>
      <c r="K2018" s="73">
        <v>5063599724</v>
      </c>
      <c r="L2018" s="90">
        <f>IF(K2018/1024 &gt;1,K2018/1024," ")</f>
        <v>4944921.60546875</v>
      </c>
      <c r="M2018" s="90">
        <f>IF(K2018/1048576 &gt;1,K2018/1048576," ")</f>
        <v>4829.0250053405762</v>
      </c>
      <c r="N2018" s="91">
        <f>IF(K2018&gt;999999999,K2018/1073741824," ")</f>
        <v>4.7158447317779064</v>
      </c>
      <c r="O2018" s="194" t="s">
        <v>21221</v>
      </c>
      <c r="P2018" s="197" t="s">
        <v>21222</v>
      </c>
    </row>
    <row r="2019" spans="1:16" ht="20.100000000000001" customHeight="1" x14ac:dyDescent="0.3">
      <c r="B2019" s="101">
        <v>2009</v>
      </c>
      <c r="C2019" s="109" t="s">
        <v>36151</v>
      </c>
      <c r="D2019" s="160" t="s">
        <v>217</v>
      </c>
      <c r="E2019" s="36" t="s">
        <v>12298</v>
      </c>
      <c r="F2019" s="104">
        <v>7.7</v>
      </c>
      <c r="G2019" s="101" t="s">
        <v>704</v>
      </c>
      <c r="H2019" s="101" t="s">
        <v>3739</v>
      </c>
      <c r="I2019" s="101">
        <v>1968</v>
      </c>
      <c r="J2019" s="101"/>
      <c r="K2019" s="90">
        <v>4815762628</v>
      </c>
      <c r="L2019" s="90">
        <f>IF(K2019/1024 &gt;1,K2019/1024," ")</f>
        <v>4702893.19140625</v>
      </c>
      <c r="M2019" s="90">
        <f>IF(K2019/1048576 &gt;1,K2019/1048576," ")</f>
        <v>4592.669132232666</v>
      </c>
      <c r="N2019" s="91">
        <f>IF(K2019&gt;999999999,K2019/1073741824," ")</f>
        <v>4.4850284494459629</v>
      </c>
      <c r="O2019" s="194" t="s">
        <v>18359</v>
      </c>
      <c r="P2019" s="197" t="s">
        <v>21223</v>
      </c>
    </row>
    <row r="2020" spans="1:16" ht="20.100000000000001" customHeight="1" x14ac:dyDescent="0.3">
      <c r="A2020" s="299"/>
      <c r="B2020" s="101">
        <v>2010</v>
      </c>
      <c r="C2020" s="102" t="s">
        <v>36152</v>
      </c>
      <c r="D2020" s="159" t="s">
        <v>5689</v>
      </c>
      <c r="E2020" s="36" t="s">
        <v>12301</v>
      </c>
      <c r="F2020" s="104">
        <v>3.8</v>
      </c>
      <c r="G2020" s="101" t="s">
        <v>704</v>
      </c>
      <c r="H2020" s="101" t="s">
        <v>3776</v>
      </c>
      <c r="I2020" s="101">
        <v>1987</v>
      </c>
      <c r="J2020" s="101"/>
      <c r="K2020" s="90">
        <v>1955972950</v>
      </c>
      <c r="L2020" s="90">
        <f>IF(K2020/1024 &gt;1,K2020/1024," ")</f>
        <v>1910129.833984375</v>
      </c>
      <c r="M2020" s="90">
        <f>IF(K2020/1048576 &gt;1,K2020/1048576," ")</f>
        <v>1865.3611660003662</v>
      </c>
      <c r="N2020" s="91">
        <f>IF(K2020&gt;999999999,K2020/1073741824," ")</f>
        <v>1.8216417636722326</v>
      </c>
      <c r="O2020" s="194" t="s">
        <v>21228</v>
      </c>
      <c r="P2020" s="197" t="s">
        <v>21229</v>
      </c>
    </row>
    <row r="2021" spans="1:16" ht="20.100000000000001" customHeight="1" x14ac:dyDescent="0.3">
      <c r="B2021" s="101">
        <v>2011</v>
      </c>
      <c r="C2021" s="109" t="s">
        <v>36153</v>
      </c>
      <c r="D2021" s="160" t="s">
        <v>218</v>
      </c>
      <c r="E2021" s="36" t="s">
        <v>12302</v>
      </c>
      <c r="F2021" s="104">
        <v>5.7</v>
      </c>
      <c r="G2021" s="101" t="s">
        <v>704</v>
      </c>
      <c r="H2021" s="101" t="s">
        <v>3739</v>
      </c>
      <c r="I2021" s="101">
        <v>1999</v>
      </c>
      <c r="J2021" s="101"/>
      <c r="K2021" s="90">
        <v>4395252914</v>
      </c>
      <c r="L2021" s="90">
        <f>IF(K2021/1024 &gt;1,K2021/1024," ")</f>
        <v>4292239.173828125</v>
      </c>
      <c r="M2021" s="90">
        <f>IF(K2021/1048576 &gt;1,K2021/1048576," ")</f>
        <v>4191.6398181915283</v>
      </c>
      <c r="N2021" s="91">
        <f>IF(K2021&gt;999999999,K2021/1073741824," ")</f>
        <v>4.0933982599526644</v>
      </c>
      <c r="O2021" s="194" t="s">
        <v>21230</v>
      </c>
      <c r="P2021" s="197" t="s">
        <v>21231</v>
      </c>
    </row>
    <row r="2022" spans="1:16" ht="20.100000000000001" customHeight="1" x14ac:dyDescent="0.3">
      <c r="B2022" s="101">
        <v>2012</v>
      </c>
      <c r="C2022" s="12" t="s">
        <v>36154</v>
      </c>
      <c r="D2022" s="160" t="s">
        <v>2075</v>
      </c>
      <c r="E2022" s="36" t="s">
        <v>12303</v>
      </c>
      <c r="F2022" s="104">
        <v>6.3</v>
      </c>
      <c r="G2022" s="13" t="s">
        <v>704</v>
      </c>
      <c r="H2022" s="13" t="s">
        <v>3740</v>
      </c>
      <c r="I2022" s="101">
        <v>2006</v>
      </c>
      <c r="J2022" s="101"/>
      <c r="K2022" s="73">
        <v>2729234432</v>
      </c>
      <c r="L2022" s="90">
        <f>IF(K2022/1024 &gt;1,K2022/1024," ")</f>
        <v>2665268</v>
      </c>
      <c r="M2022" s="90">
        <f>IF(K2022/1048576 &gt;1,K2022/1048576," ")</f>
        <v>2602.80078125</v>
      </c>
      <c r="N2022" s="91">
        <f>IF(K2022&gt;999999999,K2022/1073741824," ")</f>
        <v>2.5417976379394531</v>
      </c>
      <c r="O2022" s="194" t="s">
        <v>21232</v>
      </c>
      <c r="P2022" s="197" t="s">
        <v>31128</v>
      </c>
    </row>
    <row r="2023" spans="1:16" ht="20.100000000000001" customHeight="1" x14ac:dyDescent="0.3">
      <c r="B2023" s="101">
        <v>2013</v>
      </c>
      <c r="C2023" s="109" t="s">
        <v>36155</v>
      </c>
      <c r="D2023" s="160" t="s">
        <v>975</v>
      </c>
      <c r="E2023" s="36" t="s">
        <v>12305</v>
      </c>
      <c r="F2023" s="104">
        <v>4.4000000000000004</v>
      </c>
      <c r="G2023" s="94" t="s">
        <v>704</v>
      </c>
      <c r="H2023" s="94" t="s">
        <v>3744</v>
      </c>
      <c r="I2023" s="101">
        <v>2007</v>
      </c>
      <c r="J2023" s="101"/>
      <c r="K2023" s="90">
        <v>3175648135</v>
      </c>
      <c r="L2023" s="90">
        <f>IF(K2023/1024 &gt;1,K2023/1024," ")</f>
        <v>3101218.8818359375</v>
      </c>
      <c r="M2023" s="90">
        <f>IF(K2023/1048576 &gt;1,K2023/1048576," ")</f>
        <v>3028.5340642929077</v>
      </c>
      <c r="N2023" s="91">
        <f>IF(K2023&gt;999999999,K2023/1073741824," ")</f>
        <v>2.9575527971610427</v>
      </c>
      <c r="O2023" s="194" t="s">
        <v>21235</v>
      </c>
      <c r="P2023" s="197" t="s">
        <v>21236</v>
      </c>
    </row>
    <row r="2024" spans="1:16" ht="20.100000000000001" customHeight="1" x14ac:dyDescent="0.3">
      <c r="B2024" s="101">
        <v>2014</v>
      </c>
      <c r="C2024" s="112" t="s">
        <v>36156</v>
      </c>
      <c r="D2024" s="163" t="s">
        <v>5879</v>
      </c>
      <c r="E2024" s="36" t="s">
        <v>12306</v>
      </c>
      <c r="F2024" s="99">
        <v>5.4</v>
      </c>
      <c r="G2024" s="101" t="s">
        <v>704</v>
      </c>
      <c r="H2024" s="101" t="s">
        <v>4081</v>
      </c>
      <c r="I2024" s="101">
        <v>2015</v>
      </c>
      <c r="J2024" s="101"/>
      <c r="K2024" s="90">
        <v>4485397042</v>
      </c>
      <c r="L2024" s="90">
        <f>IF(K2024/1024 &gt;1,K2024/1024," ")</f>
        <v>4380270.548828125</v>
      </c>
      <c r="M2024" s="90">
        <f>IF(K2024/1048576 &gt;1,K2024/1048576," ")</f>
        <v>4277.6079578399658</v>
      </c>
      <c r="N2024" s="91">
        <f>IF(K2024&gt;999999999,K2024/1073741824," ")</f>
        <v>4.1773515213280916</v>
      </c>
      <c r="O2024" s="194" t="s">
        <v>18368</v>
      </c>
      <c r="P2024" s="197" t="s">
        <v>21237</v>
      </c>
    </row>
    <row r="2025" spans="1:16" ht="20.100000000000001" customHeight="1" x14ac:dyDescent="0.3">
      <c r="B2025" s="101">
        <v>2015</v>
      </c>
      <c r="C2025" s="109" t="s">
        <v>36157</v>
      </c>
      <c r="D2025" s="159" t="s">
        <v>5291</v>
      </c>
      <c r="E2025" s="36" t="s">
        <v>12307</v>
      </c>
      <c r="F2025" s="104">
        <v>7</v>
      </c>
      <c r="G2025" s="101" t="s">
        <v>704</v>
      </c>
      <c r="H2025" s="101" t="s">
        <v>4557</v>
      </c>
      <c r="I2025" s="101">
        <v>1940</v>
      </c>
      <c r="J2025" s="101"/>
      <c r="K2025" s="90">
        <v>3742953414</v>
      </c>
      <c r="L2025" s="90">
        <f>IF(K2025/1024 &gt;1,K2025/1024," ")</f>
        <v>3655227.943359375</v>
      </c>
      <c r="M2025" s="90">
        <f>IF(K2025/1048576 &gt;1,K2025/1048576," ")</f>
        <v>3569.5585384368896</v>
      </c>
      <c r="N2025" s="91">
        <f>IF(K2025&gt;999999999,K2025/1073741824," ")</f>
        <v>3.485897010192275</v>
      </c>
      <c r="O2025" s="194" t="s">
        <v>21238</v>
      </c>
      <c r="P2025" s="197" t="s">
        <v>21239</v>
      </c>
    </row>
    <row r="2026" spans="1:16" ht="20.100000000000001" customHeight="1" x14ac:dyDescent="0.3">
      <c r="B2026" s="101">
        <v>2016</v>
      </c>
      <c r="C2026" s="109" t="s">
        <v>36158</v>
      </c>
      <c r="D2026" s="159" t="s">
        <v>1661</v>
      </c>
      <c r="E2026" s="36" t="s">
        <v>12308</v>
      </c>
      <c r="F2026" s="104">
        <v>8.1</v>
      </c>
      <c r="G2026" s="94" t="s">
        <v>704</v>
      </c>
      <c r="H2026" s="94" t="s">
        <v>4270</v>
      </c>
      <c r="I2026" s="94">
        <v>1941</v>
      </c>
      <c r="J2026" s="94"/>
      <c r="K2026" s="108">
        <v>3296696325</v>
      </c>
      <c r="L2026" s="90">
        <f>IF(K2026/1024 &gt;1,K2026/1024," ")</f>
        <v>3219430.0048828125</v>
      </c>
      <c r="M2026" s="90">
        <f>IF(K2026/1048576 &gt;1,K2026/1048576," ")</f>
        <v>3143.9746141433716</v>
      </c>
      <c r="N2026" s="91">
        <f>IF(K2026&gt;999999999,K2026/1073741824," ")</f>
        <v>3.0702877091243863</v>
      </c>
      <c r="O2026" s="194" t="s">
        <v>21240</v>
      </c>
      <c r="P2026" s="197" t="s">
        <v>21241</v>
      </c>
    </row>
    <row r="2027" spans="1:16" ht="20.100000000000001" customHeight="1" x14ac:dyDescent="0.3">
      <c r="B2027" s="101">
        <v>2017</v>
      </c>
      <c r="C2027" s="109" t="s">
        <v>36159</v>
      </c>
      <c r="D2027" s="160" t="s">
        <v>219</v>
      </c>
      <c r="E2027" s="36" t="s">
        <v>12309</v>
      </c>
      <c r="F2027" s="104">
        <v>7.6</v>
      </c>
      <c r="G2027" s="99" t="s">
        <v>704</v>
      </c>
      <c r="H2027" s="105" t="s">
        <v>5910</v>
      </c>
      <c r="I2027" s="101">
        <v>1950</v>
      </c>
      <c r="J2027" s="101"/>
      <c r="K2027" s="90">
        <v>2778929676</v>
      </c>
      <c r="L2027" s="90">
        <f>IF(K2027/1024 &gt;1,K2027/1024," ")</f>
        <v>2713798.51171875</v>
      </c>
      <c r="M2027" s="90">
        <f>IF(K2027/1048576 &gt;1,K2027/1048576," ")</f>
        <v>2650.1938591003418</v>
      </c>
      <c r="N2027" s="91">
        <f>IF(K2027&gt;999999999,K2027/1073741824," ")</f>
        <v>2.5880799405276775</v>
      </c>
      <c r="O2027" s="194" t="s">
        <v>21242</v>
      </c>
      <c r="P2027" s="197" t="s">
        <v>21243</v>
      </c>
    </row>
    <row r="2028" spans="1:16" ht="20.100000000000001" customHeight="1" x14ac:dyDescent="0.3">
      <c r="B2028" s="101">
        <v>2018</v>
      </c>
      <c r="C2028" s="304" t="s">
        <v>36160</v>
      </c>
      <c r="D2028" s="160" t="s">
        <v>5797</v>
      </c>
      <c r="E2028" s="36" t="s">
        <v>12310</v>
      </c>
      <c r="F2028" s="104">
        <v>6.7</v>
      </c>
      <c r="G2028" s="101" t="s">
        <v>704</v>
      </c>
      <c r="H2028" s="101" t="s">
        <v>3937</v>
      </c>
      <c r="I2028" s="101">
        <v>1966</v>
      </c>
      <c r="J2028" s="101"/>
      <c r="K2028" s="90">
        <v>4988017132</v>
      </c>
      <c r="L2028" s="90">
        <f>IF(K2028/1024 &gt;1,K2028/1024," ")</f>
        <v>4871110.48046875</v>
      </c>
      <c r="M2028" s="90">
        <f>IF(K2028/1048576 &gt;1,K2028/1048576," ")</f>
        <v>4756.9438285827637</v>
      </c>
      <c r="N2028" s="91">
        <f>IF(K2028&gt;999999999,K2028/1073741824," ")</f>
        <v>4.6454529576003551</v>
      </c>
      <c r="O2028" s="194" t="s">
        <v>20966</v>
      </c>
      <c r="P2028" s="197" t="s">
        <v>21244</v>
      </c>
    </row>
    <row r="2029" spans="1:16" ht="20.100000000000001" customHeight="1" x14ac:dyDescent="0.3">
      <c r="B2029" s="101">
        <v>2019</v>
      </c>
      <c r="C2029" s="112" t="s">
        <v>36162</v>
      </c>
      <c r="D2029" s="168" t="s">
        <v>6788</v>
      </c>
      <c r="E2029" s="36" t="s">
        <v>12312</v>
      </c>
      <c r="F2029" s="99">
        <v>6.1</v>
      </c>
      <c r="G2029" s="99" t="s">
        <v>704</v>
      </c>
      <c r="H2029" s="105" t="s">
        <v>5878</v>
      </c>
      <c r="I2029" s="101">
        <v>2016</v>
      </c>
      <c r="J2029" s="101"/>
      <c r="K2029" s="90">
        <v>4761806968</v>
      </c>
      <c r="L2029" s="90">
        <f>IF(K2029/1024 &gt;1,K2029/1024," ")</f>
        <v>4650202.1171875</v>
      </c>
      <c r="M2029" s="90">
        <f>IF(K2029/1048576 &gt;1,K2029/1048576," ")</f>
        <v>4541.213005065918</v>
      </c>
      <c r="N2029" s="91">
        <f>IF(K2029&gt;999999999,K2029/1073741824," ")</f>
        <v>4.4347783252596855</v>
      </c>
      <c r="O2029" s="194" t="s">
        <v>21247</v>
      </c>
      <c r="P2029" s="197" t="s">
        <v>21248</v>
      </c>
    </row>
    <row r="2030" spans="1:16" ht="20.100000000000001" customHeight="1" x14ac:dyDescent="0.3">
      <c r="B2030" s="101">
        <v>2020</v>
      </c>
      <c r="C2030" s="102" t="s">
        <v>36163</v>
      </c>
      <c r="D2030" s="159" t="s">
        <v>2077</v>
      </c>
      <c r="E2030" s="36" t="s">
        <v>12313</v>
      </c>
      <c r="F2030" s="104">
        <v>7.8</v>
      </c>
      <c r="G2030" s="101"/>
      <c r="H2030" s="101" t="s">
        <v>4257</v>
      </c>
      <c r="I2030" s="94">
        <v>1928</v>
      </c>
      <c r="J2030" s="94"/>
      <c r="K2030" s="108">
        <v>2221781600</v>
      </c>
      <c r="L2030" s="90">
        <f>IF(K2030/1024 &gt;1,K2030/1024," ")</f>
        <v>2169708.59375</v>
      </c>
      <c r="M2030" s="90">
        <f>IF(K2030/1048576 &gt;1,K2030/1048576," ")</f>
        <v>2118.8560485839844</v>
      </c>
      <c r="N2030" s="91">
        <f>IF(K2030&gt;999999999,K2030/1073741824," ")</f>
        <v>2.0691953599452972</v>
      </c>
      <c r="O2030" s="194" t="s">
        <v>21249</v>
      </c>
      <c r="P2030" s="197" t="s">
        <v>21250</v>
      </c>
    </row>
    <row r="2031" spans="1:16" ht="20.100000000000001" customHeight="1" x14ac:dyDescent="0.3">
      <c r="B2031" s="101">
        <v>2021</v>
      </c>
      <c r="C2031" s="12" t="s">
        <v>36165</v>
      </c>
      <c r="D2031" s="157" t="s">
        <v>8439</v>
      </c>
      <c r="E2031" s="36" t="s">
        <v>12315</v>
      </c>
      <c r="F2031" s="81">
        <v>7.2</v>
      </c>
      <c r="G2031" s="13" t="s">
        <v>704</v>
      </c>
      <c r="H2031" s="13" t="s">
        <v>8440</v>
      </c>
      <c r="I2031" s="79">
        <v>1951</v>
      </c>
      <c r="J2031" s="79"/>
      <c r="K2031" s="73">
        <v>4110053765</v>
      </c>
      <c r="L2031" s="90">
        <f>IF(K2031/1024 &gt;1,K2031/1024," ")</f>
        <v>4013724.3798828125</v>
      </c>
      <c r="M2031" s="90">
        <f>IF(K2031/1048576 &gt;1,K2031/1048576," ")</f>
        <v>3919.6527147293091</v>
      </c>
      <c r="N2031" s="91">
        <f>IF(K2031&gt;999999999,K2031/1073741824," ")</f>
        <v>3.8277858542278409</v>
      </c>
      <c r="O2031" s="194" t="s">
        <v>21253</v>
      </c>
      <c r="P2031" s="197" t="s">
        <v>21254</v>
      </c>
    </row>
    <row r="2032" spans="1:16" ht="20.100000000000001" customHeight="1" x14ac:dyDescent="0.3">
      <c r="B2032" s="101">
        <v>2022</v>
      </c>
      <c r="C2032" s="102" t="s">
        <v>36166</v>
      </c>
      <c r="D2032" s="161" t="s">
        <v>7560</v>
      </c>
      <c r="E2032" s="36" t="s">
        <v>12316</v>
      </c>
      <c r="F2032" s="99">
        <v>6.6</v>
      </c>
      <c r="G2032" s="99"/>
      <c r="H2032" s="105" t="s">
        <v>4081</v>
      </c>
      <c r="I2032" s="101">
        <v>2016</v>
      </c>
      <c r="J2032" s="101"/>
      <c r="K2032" s="90">
        <v>5089579464</v>
      </c>
      <c r="L2032" s="90">
        <f>IF(K2032/1024 &gt;1,K2032/1024," ")</f>
        <v>4970292.4453125</v>
      </c>
      <c r="M2032" s="90">
        <f>IF(K2032/1048576 &gt;1,K2032/1048576," ")</f>
        <v>4853.8012161254883</v>
      </c>
      <c r="N2032" s="91">
        <f>IF(K2032&gt;999999999,K2032/1073741824," ")</f>
        <v>4.7400402501225471</v>
      </c>
      <c r="O2032" s="194" t="s">
        <v>17581</v>
      </c>
      <c r="P2032" s="197" t="s">
        <v>21255</v>
      </c>
    </row>
    <row r="2033" spans="2:16" ht="20.100000000000001" customHeight="1" x14ac:dyDescent="0.3">
      <c r="B2033" s="101">
        <v>2023</v>
      </c>
      <c r="C2033" s="12" t="s">
        <v>35795</v>
      </c>
      <c r="D2033" s="160" t="s">
        <v>220</v>
      </c>
      <c r="E2033" s="36" t="s">
        <v>12317</v>
      </c>
      <c r="F2033" s="104">
        <v>6.8</v>
      </c>
      <c r="G2033" s="94"/>
      <c r="H2033" s="94" t="s">
        <v>3938</v>
      </c>
      <c r="I2033" s="101">
        <v>1942</v>
      </c>
      <c r="J2033" s="101"/>
      <c r="K2033" s="90">
        <v>770476032</v>
      </c>
      <c r="L2033" s="90">
        <f>IF(K2033/1024 &gt;1,K2033/1024," ")</f>
        <v>752418</v>
      </c>
      <c r="M2033" s="90">
        <f>IF(K2033/1048576 &gt;1,K2033/1048576," ")</f>
        <v>734.783203125</v>
      </c>
      <c r="N2033" s="91" t="str">
        <f>IF(K2033&gt;999999999,K2033/1073741824," ")</f>
        <v xml:space="preserve"> </v>
      </c>
      <c r="O2033" s="194" t="s">
        <v>21256</v>
      </c>
      <c r="P2033" s="197" t="s">
        <v>21257</v>
      </c>
    </row>
    <row r="2034" spans="2:16" ht="20.100000000000001" customHeight="1" x14ac:dyDescent="0.3">
      <c r="B2034" s="101">
        <v>2024</v>
      </c>
      <c r="C2034" s="109" t="s">
        <v>36167</v>
      </c>
      <c r="D2034" s="160" t="s">
        <v>2225</v>
      </c>
      <c r="E2034" s="36" t="s">
        <v>12318</v>
      </c>
      <c r="F2034" s="104">
        <v>6.3</v>
      </c>
      <c r="G2034" s="101" t="s">
        <v>704</v>
      </c>
      <c r="H2034" s="101" t="s">
        <v>3769</v>
      </c>
      <c r="I2034" s="101">
        <v>2007</v>
      </c>
      <c r="J2034" s="101"/>
      <c r="K2034" s="90">
        <v>2866371977</v>
      </c>
      <c r="L2034" s="90">
        <f>IF(K2034/1024 &gt;1,K2034/1024," ")</f>
        <v>2799191.3837890625</v>
      </c>
      <c r="M2034" s="90">
        <f>IF(K2034/1048576 &gt;1,K2034/1048576," ")</f>
        <v>2733.5853357315063</v>
      </c>
      <c r="N2034" s="91">
        <f>IF(K2034&gt;999999999,K2034/1073741824," ")</f>
        <v>2.6695169294252992</v>
      </c>
      <c r="O2034" s="194" t="s">
        <v>21258</v>
      </c>
      <c r="P2034" s="197" t="s">
        <v>21259</v>
      </c>
    </row>
    <row r="2035" spans="2:16" ht="20.100000000000001" customHeight="1" x14ac:dyDescent="0.3">
      <c r="B2035" s="101">
        <v>2025</v>
      </c>
      <c r="C2035" s="103" t="s">
        <v>36168</v>
      </c>
      <c r="D2035" s="168" t="s">
        <v>6616</v>
      </c>
      <c r="E2035" s="36" t="s">
        <v>12319</v>
      </c>
      <c r="F2035" s="99">
        <v>6.6</v>
      </c>
      <c r="G2035" s="99"/>
      <c r="H2035" s="101" t="s">
        <v>5927</v>
      </c>
      <c r="I2035" s="101">
        <v>2015</v>
      </c>
      <c r="J2035" s="101"/>
      <c r="K2035" s="90">
        <v>3837931287</v>
      </c>
      <c r="L2035" s="90">
        <f>IF(K2035/1024 &gt;1,K2035/1024," ")</f>
        <v>3747979.7724609375</v>
      </c>
      <c r="M2035" s="90">
        <f>IF(K2035/1048576 &gt;1,K2035/1048576," ")</f>
        <v>3660.1364965438843</v>
      </c>
      <c r="N2035" s="91">
        <f>IF(K2035&gt;999999999,K2035/1073741824," ")</f>
        <v>3.574352047406137</v>
      </c>
      <c r="O2035" s="194" t="s">
        <v>21260</v>
      </c>
      <c r="P2035" s="197" t="s">
        <v>21261</v>
      </c>
    </row>
    <row r="2036" spans="2:16" ht="20.100000000000001" customHeight="1" x14ac:dyDescent="0.3">
      <c r="B2036" s="101">
        <v>2026</v>
      </c>
      <c r="C2036" s="111" t="s">
        <v>35798</v>
      </c>
      <c r="D2036" s="163" t="s">
        <v>5983</v>
      </c>
      <c r="E2036" s="36" t="s">
        <v>12320</v>
      </c>
      <c r="F2036" s="99">
        <v>6.7</v>
      </c>
      <c r="G2036" s="101"/>
      <c r="H2036" s="101" t="s">
        <v>5878</v>
      </c>
      <c r="I2036" s="101">
        <v>2012</v>
      </c>
      <c r="J2036" s="101"/>
      <c r="K2036" s="90">
        <v>4267820910</v>
      </c>
      <c r="L2036" s="90">
        <f>IF(K2036/1024 &gt;1,K2036/1024," ")</f>
        <v>4167793.857421875</v>
      </c>
      <c r="M2036" s="90">
        <f>IF(K2036/1048576 &gt;1,K2036/1048576," ")</f>
        <v>4070.1111888885498</v>
      </c>
      <c r="N2036" s="91">
        <f>IF(K2036&gt;999999999,K2036/1073741824," ")</f>
        <v>3.9747179578989744</v>
      </c>
      <c r="O2036" s="194" t="s">
        <v>21262</v>
      </c>
      <c r="P2036" s="197" t="s">
        <v>21263</v>
      </c>
    </row>
    <row r="2037" spans="2:16" ht="20.100000000000001" customHeight="1" x14ac:dyDescent="0.3">
      <c r="B2037" s="101">
        <v>2027</v>
      </c>
      <c r="C2037" s="48" t="s">
        <v>35799</v>
      </c>
      <c r="D2037" s="157" t="s">
        <v>8142</v>
      </c>
      <c r="E2037" s="36" t="s">
        <v>12321</v>
      </c>
      <c r="F2037" s="81">
        <v>6.8</v>
      </c>
      <c r="G2037" s="13" t="s">
        <v>704</v>
      </c>
      <c r="H2037" s="13" t="s">
        <v>3782</v>
      </c>
      <c r="I2037" s="79">
        <v>2017</v>
      </c>
      <c r="J2037" s="79"/>
      <c r="K2037" s="73">
        <v>5755212307</v>
      </c>
      <c r="L2037" s="90">
        <f>IF(K2037/1024 &gt;1,K2037/1024," ")</f>
        <v>5620324.5185546875</v>
      </c>
      <c r="M2037" s="90">
        <f>IF(K2037/1048576 &gt;1,K2037/1048576," ")</f>
        <v>5488.598162651062</v>
      </c>
      <c r="N2037" s="91">
        <f>IF(K2037&gt;999999999,K2037/1073741824," ")</f>
        <v>5.3599591432139277</v>
      </c>
      <c r="O2037" s="194" t="s">
        <v>21264</v>
      </c>
      <c r="P2037" s="197" t="s">
        <v>21265</v>
      </c>
    </row>
    <row r="2038" spans="2:16" ht="20.100000000000001" customHeight="1" x14ac:dyDescent="0.3">
      <c r="B2038" s="101">
        <v>2028</v>
      </c>
      <c r="C2038" s="109" t="s">
        <v>36169</v>
      </c>
      <c r="D2038" s="159" t="s">
        <v>3586</v>
      </c>
      <c r="E2038" s="36" t="s">
        <v>18452</v>
      </c>
      <c r="F2038" s="104">
        <v>4.9000000000000004</v>
      </c>
      <c r="G2038" s="101" t="s">
        <v>704</v>
      </c>
      <c r="H2038" s="101" t="s">
        <v>3739</v>
      </c>
      <c r="I2038" s="101">
        <v>2012</v>
      </c>
      <c r="J2038" s="101"/>
      <c r="K2038" s="90">
        <v>4507426695</v>
      </c>
      <c r="L2038" s="90">
        <f>IF(K2038/1024 &gt;1,K2038/1024," ")</f>
        <v>4401783.8818359375</v>
      </c>
      <c r="M2038" s="90">
        <f>IF(K2038/1048576 &gt;1,K2038/1048576," ")</f>
        <v>4298.6170721054077</v>
      </c>
      <c r="N2038" s="91">
        <f>IF(K2038&gt;999999999,K2038/1073741824," ")</f>
        <v>4.1978682344779372</v>
      </c>
      <c r="O2038" s="194" t="s">
        <v>21266</v>
      </c>
      <c r="P2038" s="197" t="s">
        <v>21267</v>
      </c>
    </row>
    <row r="2039" spans="2:16" ht="20.100000000000001" customHeight="1" x14ac:dyDescent="0.3">
      <c r="B2039" s="101">
        <v>2029</v>
      </c>
      <c r="C2039" s="109" t="s">
        <v>36171</v>
      </c>
      <c r="D2039" s="159" t="s">
        <v>1766</v>
      </c>
      <c r="E2039" s="36" t="s">
        <v>12323</v>
      </c>
      <c r="F2039" s="104">
        <v>5.9</v>
      </c>
      <c r="G2039" s="101" t="s">
        <v>704</v>
      </c>
      <c r="H2039" s="101" t="s">
        <v>4271</v>
      </c>
      <c r="I2039" s="101">
        <v>1999</v>
      </c>
      <c r="J2039" s="101"/>
      <c r="K2039" s="90">
        <v>4433065991</v>
      </c>
      <c r="L2039" s="90">
        <f>IF(K2039/1024 &gt;1,K2039/1024," ")</f>
        <v>4329166.0068359375</v>
      </c>
      <c r="M2039" s="90">
        <f>IF(K2039/1048576 &gt;1,K2039/1048576," ")</f>
        <v>4227.7011785507202</v>
      </c>
      <c r="N2039" s="91">
        <f>IF(K2039&gt;999999999,K2039/1073741824," ")</f>
        <v>4.1286144321784377</v>
      </c>
      <c r="O2039" s="194" t="s">
        <v>21270</v>
      </c>
      <c r="P2039" s="197" t="s">
        <v>21271</v>
      </c>
    </row>
    <row r="2040" spans="2:16" ht="20.100000000000001" customHeight="1" x14ac:dyDescent="0.3">
      <c r="B2040" s="101">
        <v>2030</v>
      </c>
      <c r="C2040" s="20" t="s">
        <v>34057</v>
      </c>
      <c r="D2040" s="261" t="s">
        <v>33776</v>
      </c>
      <c r="E2040" s="36" t="s">
        <v>33777</v>
      </c>
      <c r="F2040" s="81">
        <v>6.4</v>
      </c>
      <c r="G2040" s="13"/>
      <c r="H2040" s="13" t="s">
        <v>3740</v>
      </c>
      <c r="I2040" s="79">
        <v>2021</v>
      </c>
      <c r="J2040" s="79"/>
      <c r="K2040" s="73">
        <v>1408757760</v>
      </c>
      <c r="L2040" s="90">
        <f>IF(K2040/1024 &gt;1,K2040/1024," ")</f>
        <v>1375740</v>
      </c>
      <c r="M2040" s="90">
        <f>IF(K2040/1048576 &gt;1,K2040/1048576," ")</f>
        <v>1343.49609375</v>
      </c>
      <c r="N2040" s="91">
        <f>IF(K2040&gt;999999999,K2040/1073741824," ")</f>
        <v>1.3120079040527344</v>
      </c>
      <c r="O2040" s="194" t="s">
        <v>33778</v>
      </c>
      <c r="P2040" s="197" t="s">
        <v>33779</v>
      </c>
    </row>
    <row r="2041" spans="2:16" ht="20.100000000000001" customHeight="1" x14ac:dyDescent="0.3">
      <c r="B2041" s="101">
        <v>2031</v>
      </c>
      <c r="C2041" s="102" t="s">
        <v>36172</v>
      </c>
      <c r="D2041" s="159" t="s">
        <v>5150</v>
      </c>
      <c r="E2041" s="36" t="s">
        <v>12324</v>
      </c>
      <c r="F2041" s="104">
        <v>6.8</v>
      </c>
      <c r="G2041" s="101" t="s">
        <v>704</v>
      </c>
      <c r="H2041" s="101" t="s">
        <v>4182</v>
      </c>
      <c r="I2041" s="101">
        <v>1963</v>
      </c>
      <c r="J2041" s="101"/>
      <c r="K2041" s="90">
        <v>3542666694</v>
      </c>
      <c r="L2041" s="90">
        <f>IF(K2041/1024 &gt;1,K2041/1024," ")</f>
        <v>3459635.443359375</v>
      </c>
      <c r="M2041" s="90">
        <f>IF(K2041/1048576 &gt;1,K2041/1048576," ")</f>
        <v>3378.5502376556396</v>
      </c>
      <c r="N2041" s="91">
        <f>IF(K2041&gt;999999999,K2041/1073741824," ")</f>
        <v>3.2993654664605856</v>
      </c>
      <c r="O2041" s="194" t="s">
        <v>21272</v>
      </c>
      <c r="P2041" s="197" t="s">
        <v>21273</v>
      </c>
    </row>
    <row r="2042" spans="2:16" ht="20.100000000000001" customHeight="1" x14ac:dyDescent="0.3">
      <c r="B2042" s="101">
        <v>2032</v>
      </c>
      <c r="C2042" s="109" t="s">
        <v>36173</v>
      </c>
      <c r="D2042" s="159" t="s">
        <v>5315</v>
      </c>
      <c r="E2042" s="36" t="s">
        <v>12325</v>
      </c>
      <c r="F2042" s="104">
        <v>7.9</v>
      </c>
      <c r="G2042" s="101" t="s">
        <v>704</v>
      </c>
      <c r="H2042" s="101" t="s">
        <v>5311</v>
      </c>
      <c r="I2042" s="101">
        <v>1962</v>
      </c>
      <c r="J2042" s="101"/>
      <c r="K2042" s="109">
        <v>4955008238</v>
      </c>
      <c r="L2042" s="90">
        <f>IF(K2042/1024 &gt;1,K2042/1024," ")</f>
        <v>4838875.232421875</v>
      </c>
      <c r="M2042" s="90">
        <f>IF(K2042/1048576 &gt;1,K2042/1048576," ")</f>
        <v>4725.4640941619873</v>
      </c>
      <c r="N2042" s="91">
        <f>IF(K2042&gt;999999999,K2042/1073741824," ")</f>
        <v>4.6147110294550657</v>
      </c>
      <c r="O2042" s="194" t="s">
        <v>21274</v>
      </c>
      <c r="P2042" s="197" t="s">
        <v>21275</v>
      </c>
    </row>
    <row r="2043" spans="2:16" ht="20.100000000000001" customHeight="1" x14ac:dyDescent="0.3">
      <c r="B2043" s="101">
        <v>2033</v>
      </c>
      <c r="C2043" s="102" t="s">
        <v>36174</v>
      </c>
      <c r="D2043" s="159" t="s">
        <v>3900</v>
      </c>
      <c r="E2043" s="36" t="s">
        <v>12326</v>
      </c>
      <c r="F2043" s="104">
        <v>4.4000000000000004</v>
      </c>
      <c r="G2043" s="101" t="s">
        <v>704</v>
      </c>
      <c r="H2043" s="101" t="s">
        <v>3745</v>
      </c>
      <c r="I2043" s="101">
        <v>1992</v>
      </c>
      <c r="J2043" s="101"/>
      <c r="K2043" s="90">
        <v>1745561887</v>
      </c>
      <c r="L2043" s="90">
        <f>IF(K2043/1024 &gt;1,K2043/1024," ")</f>
        <v>1704650.2802734375</v>
      </c>
      <c r="M2043" s="90">
        <f>IF(K2043/1048576 &gt;1,K2043/1048576," ")</f>
        <v>1664.6975393295288</v>
      </c>
      <c r="N2043" s="91">
        <f>IF(K2043&gt;999999999,K2043/1073741824," ")</f>
        <v>1.625681190751493</v>
      </c>
      <c r="O2043" s="194" t="s">
        <v>19593</v>
      </c>
      <c r="P2043" s="197" t="s">
        <v>21276</v>
      </c>
    </row>
    <row r="2044" spans="2:16" ht="20.100000000000001" customHeight="1" x14ac:dyDescent="0.3">
      <c r="B2044" s="101">
        <v>2034</v>
      </c>
      <c r="C2044" s="109" t="s">
        <v>36175</v>
      </c>
      <c r="D2044" s="161" t="s">
        <v>7486</v>
      </c>
      <c r="E2044" s="36" t="s">
        <v>12327</v>
      </c>
      <c r="F2044" s="99">
        <v>5.6</v>
      </c>
      <c r="G2044" s="99"/>
      <c r="H2044" s="105" t="s">
        <v>3937</v>
      </c>
      <c r="I2044" s="101">
        <v>1984</v>
      </c>
      <c r="J2044" s="101"/>
      <c r="K2044" s="90">
        <v>3308723396</v>
      </c>
      <c r="L2044" s="90">
        <f>IF(K2044/1024 &gt;1,K2044/1024," ")</f>
        <v>3231175.19140625</v>
      </c>
      <c r="M2044" s="90">
        <f>IF(K2044/1048576 &gt;1,K2044/1048576," ")</f>
        <v>3155.444522857666</v>
      </c>
      <c r="N2044" s="91">
        <f>IF(K2044&gt;999999999,K2044/1073741824," ")</f>
        <v>3.0814887918531895</v>
      </c>
      <c r="O2044" s="194" t="s">
        <v>21277</v>
      </c>
      <c r="P2044" s="197" t="s">
        <v>31129</v>
      </c>
    </row>
    <row r="2045" spans="2:16" ht="20.100000000000001" customHeight="1" x14ac:dyDescent="0.3">
      <c r="B2045" s="101">
        <v>2035</v>
      </c>
      <c r="C2045" s="111" t="s">
        <v>36176</v>
      </c>
      <c r="D2045" s="160" t="s">
        <v>6017</v>
      </c>
      <c r="E2045" s="36" t="s">
        <v>12328</v>
      </c>
      <c r="F2045" s="99">
        <v>6</v>
      </c>
      <c r="G2045" s="101"/>
      <c r="H2045" s="101" t="s">
        <v>3937</v>
      </c>
      <c r="I2045" s="101">
        <v>1955</v>
      </c>
      <c r="J2045" s="101"/>
      <c r="K2045" s="90">
        <v>2007867300</v>
      </c>
      <c r="L2045" s="90">
        <f>IF(K2045/1024 &gt;1,K2045/1024," ")</f>
        <v>1960807.91015625</v>
      </c>
      <c r="M2045" s="90">
        <f>IF(K2045/1048576 &gt;1,K2045/1048576," ")</f>
        <v>1914.8514747619629</v>
      </c>
      <c r="N2045" s="91">
        <f>IF(K2045&gt;999999999,K2045/1073741824," ")</f>
        <v>1.8699721433222294</v>
      </c>
      <c r="O2045" s="194" t="s">
        <v>21278</v>
      </c>
      <c r="P2045" s="197" t="s">
        <v>31130</v>
      </c>
    </row>
    <row r="2046" spans="2:16" ht="20.100000000000001" customHeight="1" x14ac:dyDescent="0.3">
      <c r="B2046" s="101">
        <v>2036</v>
      </c>
      <c r="C2046" s="103" t="s">
        <v>36177</v>
      </c>
      <c r="D2046" s="160" t="s">
        <v>3734</v>
      </c>
      <c r="E2046" s="36" t="s">
        <v>12329</v>
      </c>
      <c r="F2046" s="104">
        <v>4.0999999999999996</v>
      </c>
      <c r="G2046" s="101" t="s">
        <v>704</v>
      </c>
      <c r="H2046" s="101" t="s">
        <v>3773</v>
      </c>
      <c r="I2046" s="101">
        <v>2005</v>
      </c>
      <c r="J2046" s="101"/>
      <c r="K2046" s="90">
        <v>2337974196</v>
      </c>
      <c r="L2046" s="90">
        <f>IF(K2046/1024 &gt;1,K2046/1024," ")</f>
        <v>2283177.92578125</v>
      </c>
      <c r="M2046" s="90">
        <f>IF(K2046/1048576 &gt;1,K2046/1048576," ")</f>
        <v>2229.665943145752</v>
      </c>
      <c r="N2046" s="91">
        <f>IF(K2046&gt;999999999,K2046/1073741824," ")</f>
        <v>2.1774081476032734</v>
      </c>
      <c r="O2046" s="199" t="s">
        <v>17521</v>
      </c>
      <c r="P2046" s="197" t="s">
        <v>21279</v>
      </c>
    </row>
    <row r="2047" spans="2:16" ht="20.100000000000001" customHeight="1" x14ac:dyDescent="0.3">
      <c r="B2047" s="101">
        <v>2037</v>
      </c>
      <c r="C2047" s="102" t="s">
        <v>36178</v>
      </c>
      <c r="D2047" s="159" t="s">
        <v>1702</v>
      </c>
      <c r="E2047" s="36" t="s">
        <v>12330</v>
      </c>
      <c r="F2047" s="104">
        <v>6.1</v>
      </c>
      <c r="G2047" s="101" t="s">
        <v>704</v>
      </c>
      <c r="H2047" s="101" t="s">
        <v>3956</v>
      </c>
      <c r="I2047" s="101">
        <v>1998</v>
      </c>
      <c r="J2047" s="101"/>
      <c r="K2047" s="90">
        <v>5686090024</v>
      </c>
      <c r="L2047" s="90">
        <f>IF(K2047/1024 &gt;1,K2047/1024," ")</f>
        <v>5552822.2890625</v>
      </c>
      <c r="M2047" s="90">
        <f>IF(K2047/1048576 &gt;1,K2047/1048576," ")</f>
        <v>5422.6780166625977</v>
      </c>
      <c r="N2047" s="91">
        <f>IF(K2047&gt;999999999,K2047/1073741824," ")</f>
        <v>5.295584000647068</v>
      </c>
      <c r="O2047" s="194" t="s">
        <v>30078</v>
      </c>
      <c r="P2047" s="197" t="s">
        <v>21280</v>
      </c>
    </row>
    <row r="2048" spans="2:16" ht="20.100000000000001" customHeight="1" x14ac:dyDescent="0.3">
      <c r="B2048" s="101">
        <v>2038</v>
      </c>
      <c r="C2048" s="48" t="s">
        <v>35796</v>
      </c>
      <c r="D2048" s="174" t="s">
        <v>6125</v>
      </c>
      <c r="E2048" s="36" t="s">
        <v>12331</v>
      </c>
      <c r="F2048" s="99">
        <v>7.6</v>
      </c>
      <c r="G2048" s="101"/>
      <c r="H2048" s="101" t="s">
        <v>3737</v>
      </c>
      <c r="I2048" s="101">
        <v>1955</v>
      </c>
      <c r="J2048" s="101"/>
      <c r="K2048" s="90">
        <v>1590851584</v>
      </c>
      <c r="L2048" s="90">
        <f>IF(K2048/1024 &gt;1,K2048/1024," ")</f>
        <v>1553566</v>
      </c>
      <c r="M2048" s="90">
        <f>IF(K2048/1048576 &gt;1,K2048/1048576," ")</f>
        <v>1517.154296875</v>
      </c>
      <c r="N2048" s="91">
        <f>IF(K2048&gt;999999999,K2048/1073741824," ")</f>
        <v>1.4815959930419922</v>
      </c>
      <c r="O2048" s="199" t="s">
        <v>17522</v>
      </c>
      <c r="P2048" s="197" t="s">
        <v>21281</v>
      </c>
    </row>
    <row r="2049" spans="2:16" ht="20.100000000000001" customHeight="1" x14ac:dyDescent="0.3">
      <c r="B2049" s="101">
        <v>2039</v>
      </c>
      <c r="C2049" s="20" t="s">
        <v>35797</v>
      </c>
      <c r="D2049" s="161" t="s">
        <v>7154</v>
      </c>
      <c r="E2049" s="36" t="s">
        <v>12332</v>
      </c>
      <c r="F2049" s="99">
        <v>6.8</v>
      </c>
      <c r="G2049" s="99"/>
      <c r="H2049" s="105" t="s">
        <v>4081</v>
      </c>
      <c r="I2049" s="101">
        <v>2016</v>
      </c>
      <c r="J2049" s="101"/>
      <c r="K2049" s="90">
        <v>3939640250</v>
      </c>
      <c r="L2049" s="90">
        <f>IF(K2049/1024 &gt;1,K2049/1024," ")</f>
        <v>3847304.931640625</v>
      </c>
      <c r="M2049" s="90">
        <f>IF(K2049/1048576 &gt;1,K2049/1048576," ")</f>
        <v>3757.1337223052979</v>
      </c>
      <c r="N2049" s="91">
        <f>IF(K2049&gt;999999999,K2049/1073741824," ")</f>
        <v>3.6690759006887674</v>
      </c>
      <c r="O2049" s="194" t="s">
        <v>21282</v>
      </c>
      <c r="P2049" s="197" t="s">
        <v>21283</v>
      </c>
    </row>
    <row r="2050" spans="2:16" ht="20.100000000000001" customHeight="1" x14ac:dyDescent="0.3">
      <c r="B2050" s="101">
        <v>2040</v>
      </c>
      <c r="C2050" s="102" t="s">
        <v>36179</v>
      </c>
      <c r="D2050" s="183" t="s">
        <v>4300</v>
      </c>
      <c r="E2050" s="36" t="s">
        <v>12333</v>
      </c>
      <c r="F2050" s="104">
        <v>7</v>
      </c>
      <c r="G2050" s="101" t="s">
        <v>704</v>
      </c>
      <c r="H2050" s="101" t="s">
        <v>3737</v>
      </c>
      <c r="I2050" s="101">
        <v>1959</v>
      </c>
      <c r="J2050" s="101"/>
      <c r="K2050" s="90">
        <v>2866279906</v>
      </c>
      <c r="L2050" s="90">
        <f>IF(K2050/1024 &gt;1,K2050/1024," ")</f>
        <v>2799101.470703125</v>
      </c>
      <c r="M2050" s="90">
        <f>IF(K2050/1048576 &gt;1,K2050/1048576," ")</f>
        <v>2733.4975299835205</v>
      </c>
      <c r="N2050" s="91">
        <f>IF(K2050&gt;999999999,K2050/1073741824," ")</f>
        <v>2.6694311816245317</v>
      </c>
      <c r="O2050" s="199" t="s">
        <v>17522</v>
      </c>
      <c r="P2050" s="197" t="s">
        <v>21284</v>
      </c>
    </row>
    <row r="2051" spans="2:16" ht="20.100000000000001" customHeight="1" x14ac:dyDescent="0.3">
      <c r="B2051" s="101">
        <v>2041</v>
      </c>
      <c r="C2051" s="109" t="s">
        <v>36180</v>
      </c>
      <c r="D2051" s="160" t="s">
        <v>3309</v>
      </c>
      <c r="E2051" s="36" t="s">
        <v>12334</v>
      </c>
      <c r="F2051" s="104">
        <v>5.3</v>
      </c>
      <c r="G2051" s="101" t="s">
        <v>704</v>
      </c>
      <c r="H2051" s="101" t="s">
        <v>3744</v>
      </c>
      <c r="I2051" s="101">
        <v>2012</v>
      </c>
      <c r="J2051" s="101"/>
      <c r="K2051" s="90">
        <v>4285107404</v>
      </c>
      <c r="L2051" s="90">
        <f>IF(K2051/1024 &gt;1,K2051/1024," ")</f>
        <v>4184675.19921875</v>
      </c>
      <c r="M2051" s="90">
        <f>IF(K2051/1048576 &gt;1,K2051/1048576," ")</f>
        <v>4086.5968742370605</v>
      </c>
      <c r="N2051" s="91">
        <f>IF(K2051&gt;999999999,K2051/1073741824," ")</f>
        <v>3.9908172599971294</v>
      </c>
      <c r="O2051" s="194" t="s">
        <v>21285</v>
      </c>
      <c r="P2051" s="197" t="s">
        <v>21286</v>
      </c>
    </row>
    <row r="2052" spans="2:16" ht="20.100000000000001" customHeight="1" x14ac:dyDescent="0.3">
      <c r="B2052" s="101">
        <v>2042</v>
      </c>
      <c r="C2052" s="103" t="s">
        <v>36181</v>
      </c>
      <c r="D2052" s="159" t="s">
        <v>5364</v>
      </c>
      <c r="E2052" s="36" t="s">
        <v>12337</v>
      </c>
      <c r="F2052" s="104">
        <v>7.1</v>
      </c>
      <c r="G2052" s="101" t="s">
        <v>704</v>
      </c>
      <c r="H2052" s="101" t="s">
        <v>3740</v>
      </c>
      <c r="I2052" s="101">
        <v>1973</v>
      </c>
      <c r="J2052" s="101"/>
      <c r="K2052" s="90">
        <v>2581999597</v>
      </c>
      <c r="L2052" s="90">
        <f>IF(K2052/1024 &gt;1,K2052/1024," ")</f>
        <v>2521483.9814453125</v>
      </c>
      <c r="M2052" s="90">
        <f>IF(K2052/1048576 &gt;1,K2052/1048576," ")</f>
        <v>2462.386700630188</v>
      </c>
      <c r="N2052" s="91">
        <f>IF(K2052&gt;999999999,K2052/1073741824," ")</f>
        <v>2.404674512334168</v>
      </c>
      <c r="O2052" s="194" t="s">
        <v>21291</v>
      </c>
      <c r="P2052" s="197" t="s">
        <v>21292</v>
      </c>
    </row>
    <row r="2053" spans="2:16" ht="20.100000000000001" customHeight="1" x14ac:dyDescent="0.3">
      <c r="B2053" s="101">
        <v>2043</v>
      </c>
      <c r="C2053" s="7" t="s">
        <v>36182</v>
      </c>
      <c r="D2053" s="263" t="s">
        <v>33780</v>
      </c>
      <c r="E2053" s="36" t="s">
        <v>33781</v>
      </c>
      <c r="F2053" s="49">
        <v>5.0999999999999996</v>
      </c>
      <c r="G2053" s="13" t="s">
        <v>704</v>
      </c>
      <c r="H2053" s="13" t="s">
        <v>3740</v>
      </c>
      <c r="I2053" s="9">
        <v>2022</v>
      </c>
      <c r="J2053" s="9"/>
      <c r="K2053" s="45">
        <v>2927476736</v>
      </c>
      <c r="L2053" s="90">
        <f>IF(K2053/1024 &gt;1,K2053/1024," ")</f>
        <v>2858864</v>
      </c>
      <c r="M2053" s="90">
        <f>IF(K2053/1048576 &gt;1,K2053/1048576," ")</f>
        <v>2791.859375</v>
      </c>
      <c r="N2053" s="91">
        <f>IF(K2053&gt;999999999,K2053/1073741824," ")</f>
        <v>2.7264251708984375</v>
      </c>
      <c r="O2053" s="194" t="s">
        <v>33782</v>
      </c>
      <c r="P2053" s="197" t="s">
        <v>33783</v>
      </c>
    </row>
    <row r="2054" spans="2:16" ht="20.100000000000001" customHeight="1" x14ac:dyDescent="0.3">
      <c r="B2054" s="101">
        <v>2044</v>
      </c>
      <c r="C2054" s="112" t="s">
        <v>36183</v>
      </c>
      <c r="D2054" s="168" t="s">
        <v>6219</v>
      </c>
      <c r="E2054" s="36" t="s">
        <v>12338</v>
      </c>
      <c r="F2054" s="99">
        <v>5.3</v>
      </c>
      <c r="G2054" s="101" t="s">
        <v>704</v>
      </c>
      <c r="H2054" s="101" t="s">
        <v>3937</v>
      </c>
      <c r="I2054" s="101">
        <v>2006</v>
      </c>
      <c r="J2054" s="101"/>
      <c r="K2054" s="90">
        <v>4291708723</v>
      </c>
      <c r="L2054" s="90">
        <f>IF(K2054/1024 &gt;1,K2054/1024," ")</f>
        <v>4191121.7998046875</v>
      </c>
      <c r="M2054" s="90">
        <f>IF(K2054/1048576 &gt;1,K2054/1048576," ")</f>
        <v>4092.8923826217651</v>
      </c>
      <c r="N2054" s="91">
        <f>IF(K2054&gt;999999999,K2054/1073741824," ")</f>
        <v>3.9969652174040675</v>
      </c>
      <c r="O2054" s="194" t="s">
        <v>21293</v>
      </c>
      <c r="P2054" s="197" t="s">
        <v>21294</v>
      </c>
    </row>
    <row r="2055" spans="2:16" ht="20.100000000000001" customHeight="1" x14ac:dyDescent="0.3">
      <c r="B2055" s="101">
        <v>2045</v>
      </c>
      <c r="C2055" s="103" t="s">
        <v>36184</v>
      </c>
      <c r="D2055" s="161" t="s">
        <v>6723</v>
      </c>
      <c r="E2055" s="36" t="s">
        <v>12339</v>
      </c>
      <c r="F2055" s="99">
        <v>7.3</v>
      </c>
      <c r="G2055" s="99" t="s">
        <v>704</v>
      </c>
      <c r="H2055" s="101" t="s">
        <v>5910</v>
      </c>
      <c r="I2055" s="101">
        <v>1955</v>
      </c>
      <c r="J2055" s="101"/>
      <c r="K2055" s="90">
        <v>5708028149</v>
      </c>
      <c r="L2055" s="90">
        <f>IF(K2055/1024 &gt;1,K2055/1024," ")</f>
        <v>5574246.2392578125</v>
      </c>
      <c r="M2055" s="90">
        <f>IF(K2055/1048576 &gt;1,K2055/1048576," ")</f>
        <v>5443.5998430252075</v>
      </c>
      <c r="N2055" s="91">
        <f>IF(K2055&gt;999999999,K2055/1073741824," ")</f>
        <v>5.3160154717043042</v>
      </c>
      <c r="O2055" s="194" t="s">
        <v>21295</v>
      </c>
      <c r="P2055" s="197" t="s">
        <v>21296</v>
      </c>
    </row>
    <row r="2056" spans="2:16" ht="20.100000000000001" customHeight="1" x14ac:dyDescent="0.3">
      <c r="B2056" s="101">
        <v>2046</v>
      </c>
      <c r="C2056" s="84" t="s">
        <v>36185</v>
      </c>
      <c r="D2056" s="167" t="s">
        <v>7733</v>
      </c>
      <c r="E2056" s="36" t="s">
        <v>12340</v>
      </c>
      <c r="F2056" s="81">
        <v>6.3</v>
      </c>
      <c r="G2056" s="81" t="s">
        <v>704</v>
      </c>
      <c r="H2056" s="82" t="s">
        <v>5878</v>
      </c>
      <c r="I2056" s="79">
        <v>2017</v>
      </c>
      <c r="J2056" s="79"/>
      <c r="K2056" s="73">
        <v>4939471219</v>
      </c>
      <c r="L2056" s="90">
        <f>IF(K2056/1024 &gt;1,K2056/1024," ")</f>
        <v>4823702.3623046875</v>
      </c>
      <c r="M2056" s="90">
        <f>IF(K2056/1048576 &gt;1,K2056/1048576," ")</f>
        <v>4710.6468381881714</v>
      </c>
      <c r="N2056" s="91">
        <f>IF(K2056&gt;999999999,K2056/1073741824," ")</f>
        <v>4.6002410529181361</v>
      </c>
      <c r="O2056" s="194" t="s">
        <v>21297</v>
      </c>
      <c r="P2056" s="197" t="s">
        <v>21298</v>
      </c>
    </row>
    <row r="2057" spans="2:16" ht="20.100000000000001" customHeight="1" x14ac:dyDescent="0.3">
      <c r="B2057" s="101">
        <v>2047</v>
      </c>
      <c r="C2057" s="47" t="s">
        <v>34062</v>
      </c>
      <c r="D2057" s="261" t="s">
        <v>33809</v>
      </c>
      <c r="E2057" s="36" t="s">
        <v>33810</v>
      </c>
      <c r="F2057" s="81">
        <v>6.8</v>
      </c>
      <c r="G2057" s="13" t="s">
        <v>704</v>
      </c>
      <c r="H2057" s="13" t="s">
        <v>4349</v>
      </c>
      <c r="I2057" s="79">
        <v>2022</v>
      </c>
      <c r="J2057" s="79"/>
      <c r="K2057" s="73">
        <v>6566453248</v>
      </c>
      <c r="L2057" s="90">
        <f>IF(K2057/1024 &gt;1,K2057/1024," ")</f>
        <v>6412552</v>
      </c>
      <c r="M2057" s="90">
        <f>IF(K2057/1048576 &gt;1,K2057/1048576," ")</f>
        <v>6262.2578125</v>
      </c>
      <c r="N2057" s="91">
        <f>IF(K2057&gt;999999999,K2057/1073741824," ")</f>
        <v>6.1154861450195313</v>
      </c>
      <c r="O2057" s="194" t="s">
        <v>33811</v>
      </c>
      <c r="P2057" s="197" t="s">
        <v>33812</v>
      </c>
    </row>
    <row r="2058" spans="2:16" ht="20.100000000000001" customHeight="1" x14ac:dyDescent="0.3">
      <c r="B2058" s="101">
        <v>2048</v>
      </c>
      <c r="C2058" s="102" t="s">
        <v>36186</v>
      </c>
      <c r="D2058" s="159" t="s">
        <v>4949</v>
      </c>
      <c r="E2058" s="36" t="s">
        <v>12341</v>
      </c>
      <c r="F2058" s="104">
        <v>7.3</v>
      </c>
      <c r="G2058" s="101" t="s">
        <v>704</v>
      </c>
      <c r="H2058" s="101" t="s">
        <v>3739</v>
      </c>
      <c r="I2058" s="101">
        <v>1958</v>
      </c>
      <c r="J2058" s="101"/>
      <c r="K2058" s="90">
        <v>4062244161</v>
      </c>
      <c r="L2058" s="90">
        <f>IF(K2058/1024 &gt;1,K2058/1024," ")</f>
        <v>3967035.3134765625</v>
      </c>
      <c r="M2058" s="90">
        <f>IF(K2058/1048576 &gt;1,K2058/1048576," ")</f>
        <v>3874.0579233169556</v>
      </c>
      <c r="N2058" s="91">
        <f>IF(K2058&gt;999999999,K2058/1073741824," ")</f>
        <v>3.7832596907392144</v>
      </c>
      <c r="O2058" s="199" t="s">
        <v>17522</v>
      </c>
      <c r="P2058" s="197" t="s">
        <v>21299</v>
      </c>
    </row>
    <row r="2059" spans="2:16" ht="20.100000000000001" customHeight="1" x14ac:dyDescent="0.3">
      <c r="B2059" s="101">
        <v>2049</v>
      </c>
      <c r="C2059" s="20" t="s">
        <v>34058</v>
      </c>
      <c r="D2059" s="261" t="s">
        <v>33813</v>
      </c>
      <c r="E2059" s="36" t="s">
        <v>33814</v>
      </c>
      <c r="F2059" s="131">
        <v>5.5</v>
      </c>
      <c r="G2059" s="13"/>
      <c r="H2059" s="13" t="s">
        <v>3756</v>
      </c>
      <c r="I2059" s="133">
        <v>2021</v>
      </c>
      <c r="J2059" s="74"/>
      <c r="K2059" s="73">
        <v>6593163264</v>
      </c>
      <c r="L2059" s="90">
        <f>IF(K2059/1024 &gt;1,K2059/1024," ")</f>
        <v>6438636</v>
      </c>
      <c r="M2059" s="90">
        <f>IF(K2059/1048576 &gt;1,K2059/1048576," ")</f>
        <v>6287.73046875</v>
      </c>
      <c r="N2059" s="91">
        <f>IF(K2059&gt;999999999,K2059/1073741824," ")</f>
        <v>6.1403617858886719</v>
      </c>
      <c r="O2059" s="223" t="s">
        <v>33815</v>
      </c>
      <c r="P2059" s="198" t="s">
        <v>33816</v>
      </c>
    </row>
    <row r="2060" spans="2:16" ht="20.100000000000001" customHeight="1" x14ac:dyDescent="0.3">
      <c r="B2060" s="101">
        <v>2050</v>
      </c>
      <c r="C2060" s="109" t="s">
        <v>36187</v>
      </c>
      <c r="D2060" s="159" t="s">
        <v>5179</v>
      </c>
      <c r="E2060" s="36" t="s">
        <v>12342</v>
      </c>
      <c r="F2060" s="104">
        <v>7.1</v>
      </c>
      <c r="G2060" s="101" t="s">
        <v>704</v>
      </c>
      <c r="H2060" s="101" t="s">
        <v>4270</v>
      </c>
      <c r="I2060" s="101">
        <v>1951</v>
      </c>
      <c r="J2060" s="101"/>
      <c r="K2060" s="90">
        <v>1993650166</v>
      </c>
      <c r="L2060" s="90">
        <f>IF(K2060/1024 &gt;1,K2060/1024," ")</f>
        <v>1946923.990234375</v>
      </c>
      <c r="M2060" s="90">
        <f>IF(K2060/1048576 &gt;1,K2060/1048576," ")</f>
        <v>1901.2929592132568</v>
      </c>
      <c r="N2060" s="91">
        <f>IF(K2060&gt;999999999,K2060/1073741824," ")</f>
        <v>1.8567314054816961</v>
      </c>
      <c r="O2060" s="194" t="s">
        <v>21300</v>
      </c>
      <c r="P2060" s="197" t="s">
        <v>21301</v>
      </c>
    </row>
    <row r="2061" spans="2:16" ht="20.100000000000001" customHeight="1" x14ac:dyDescent="0.3">
      <c r="B2061" s="101">
        <v>2051</v>
      </c>
      <c r="C2061" s="7" t="s">
        <v>36188</v>
      </c>
      <c r="D2061" s="159" t="s">
        <v>747</v>
      </c>
      <c r="E2061" s="36" t="s">
        <v>12343</v>
      </c>
      <c r="F2061" s="104">
        <v>6.8</v>
      </c>
      <c r="G2061" s="94"/>
      <c r="H2061" s="13" t="s">
        <v>5878</v>
      </c>
      <c r="I2061" s="94">
        <v>2002</v>
      </c>
      <c r="J2061" s="94"/>
      <c r="K2061" s="73">
        <v>7343589322</v>
      </c>
      <c r="L2061" s="90">
        <f>IF(K2061/1024 &gt;1,K2061/1024," ")</f>
        <v>7171473.947265625</v>
      </c>
      <c r="M2061" s="90">
        <f>IF(K2061/1048576 &gt;1,K2061/1048576," ")</f>
        <v>7003.3925266265869</v>
      </c>
      <c r="N2061" s="91">
        <f>IF(K2061&gt;999999999,K2061/1073741824," ")</f>
        <v>6.8392505142837763</v>
      </c>
      <c r="O2061" s="194" t="s">
        <v>21302</v>
      </c>
      <c r="P2061" s="197" t="s">
        <v>31131</v>
      </c>
    </row>
    <row r="2062" spans="2:16" ht="20.100000000000001" customHeight="1" x14ac:dyDescent="0.3">
      <c r="B2062" s="101">
        <v>2052</v>
      </c>
      <c r="C2062" s="109" t="s">
        <v>36189</v>
      </c>
      <c r="D2062" s="159" t="s">
        <v>3194</v>
      </c>
      <c r="E2062" s="36" t="s">
        <v>12344</v>
      </c>
      <c r="F2062" s="104">
        <v>8.1</v>
      </c>
      <c r="G2062" s="101" t="s">
        <v>704</v>
      </c>
      <c r="H2062" s="101" t="s">
        <v>3769</v>
      </c>
      <c r="I2062" s="101">
        <v>1980</v>
      </c>
      <c r="J2062" s="101"/>
      <c r="K2062" s="90">
        <v>2895044293</v>
      </c>
      <c r="L2062" s="90">
        <f>IF(K2062/1024 &gt;1,K2062/1024," ")</f>
        <v>2827191.6923828125</v>
      </c>
      <c r="M2062" s="90">
        <f>IF(K2062/1048576 &gt;1,K2062/1048576," ")</f>
        <v>2760.9293870925903</v>
      </c>
      <c r="N2062" s="91">
        <f>IF(K2062&gt;999999999,K2062/1073741824," ")</f>
        <v>2.6962201045826077</v>
      </c>
      <c r="O2062" s="194" t="s">
        <v>21303</v>
      </c>
      <c r="P2062" s="197" t="s">
        <v>21304</v>
      </c>
    </row>
    <row r="2063" spans="2:16" ht="20.100000000000001" customHeight="1" x14ac:dyDescent="0.3">
      <c r="B2063" s="101">
        <v>2053</v>
      </c>
      <c r="C2063" s="102" t="s">
        <v>36190</v>
      </c>
      <c r="D2063" s="159" t="s">
        <v>3170</v>
      </c>
      <c r="E2063" s="36" t="s">
        <v>12345</v>
      </c>
      <c r="F2063" s="104">
        <v>7.3</v>
      </c>
      <c r="G2063" s="101" t="s">
        <v>704</v>
      </c>
      <c r="H2063" s="101" t="s">
        <v>4061</v>
      </c>
      <c r="I2063" s="101">
        <v>1933</v>
      </c>
      <c r="J2063" s="101"/>
      <c r="K2063" s="90">
        <v>2777688253</v>
      </c>
      <c r="L2063" s="90">
        <f>IF(K2063/1024 &gt;1,K2063/1024," ")</f>
        <v>2712586.1845703125</v>
      </c>
      <c r="M2063" s="90">
        <f>IF(K2063/1048576 &gt;1,K2063/1048576," ")</f>
        <v>2649.0099458694458</v>
      </c>
      <c r="N2063" s="91">
        <f>IF(K2063&gt;999999999,K2063/1073741824," ")</f>
        <v>2.5869237752631307</v>
      </c>
      <c r="O2063" s="194" t="s">
        <v>21305</v>
      </c>
      <c r="P2063" s="197" t="s">
        <v>21306</v>
      </c>
    </row>
    <row r="2064" spans="2:16" ht="20.100000000000001" customHeight="1" x14ac:dyDescent="0.3">
      <c r="B2064" s="101">
        <v>2054</v>
      </c>
      <c r="C2064" s="102" t="s">
        <v>36191</v>
      </c>
      <c r="D2064" s="159" t="s">
        <v>5180</v>
      </c>
      <c r="E2064" s="36" t="s">
        <v>12346</v>
      </c>
      <c r="F2064" s="104">
        <v>6.3</v>
      </c>
      <c r="G2064" s="101" t="s">
        <v>704</v>
      </c>
      <c r="H2064" s="101" t="s">
        <v>3739</v>
      </c>
      <c r="I2064" s="101">
        <v>2014</v>
      </c>
      <c r="J2064" s="101"/>
      <c r="K2064" s="90">
        <v>4546763163</v>
      </c>
      <c r="L2064" s="90">
        <f>IF(K2064/1024 &gt;1,K2064/1024," ")</f>
        <v>4440198.4013671875</v>
      </c>
      <c r="M2064" s="90">
        <f>IF(K2064/1048576 &gt;1,K2064/1048576," ")</f>
        <v>4336.131251335144</v>
      </c>
      <c r="N2064" s="91">
        <f>IF(K2064&gt;999999999,K2064/1073741824," ")</f>
        <v>4.2345031751319766</v>
      </c>
      <c r="O2064" s="194" t="s">
        <v>21307</v>
      </c>
      <c r="P2064" s="197" t="s">
        <v>21308</v>
      </c>
    </row>
    <row r="2065" spans="2:16" ht="20.100000000000001" customHeight="1" x14ac:dyDescent="0.3">
      <c r="B2065" s="101">
        <v>2055</v>
      </c>
      <c r="C2065" s="109" t="s">
        <v>36192</v>
      </c>
      <c r="D2065" s="160" t="s">
        <v>5725</v>
      </c>
      <c r="E2065" s="36" t="s">
        <v>12347</v>
      </c>
      <c r="F2065" s="104">
        <v>4.7</v>
      </c>
      <c r="G2065" s="101" t="s">
        <v>704</v>
      </c>
      <c r="H2065" s="101" t="s">
        <v>3740</v>
      </c>
      <c r="I2065" s="101">
        <v>2014</v>
      </c>
      <c r="J2065" s="101"/>
      <c r="K2065" s="90">
        <v>4033977284</v>
      </c>
      <c r="L2065" s="90">
        <f>IF(K2065/1024 &gt;1,K2065/1024," ")</f>
        <v>3939430.94140625</v>
      </c>
      <c r="M2065" s="90">
        <f>IF(K2065/1048576 &gt;1,K2065/1048576," ")</f>
        <v>3847.100528717041</v>
      </c>
      <c r="N2065" s="91">
        <f>IF(K2065&gt;999999999,K2065/1073741824," ")</f>
        <v>3.7569341100752354</v>
      </c>
      <c r="O2065" s="194" t="s">
        <v>21309</v>
      </c>
      <c r="P2065" s="197" t="s">
        <v>21310</v>
      </c>
    </row>
    <row r="2066" spans="2:16" ht="20.100000000000001" customHeight="1" x14ac:dyDescent="0.3">
      <c r="B2066" s="101">
        <v>2056</v>
      </c>
      <c r="C2066" s="109" t="s">
        <v>36193</v>
      </c>
      <c r="D2066" s="159" t="s">
        <v>3383</v>
      </c>
      <c r="E2066" s="36" t="s">
        <v>12349</v>
      </c>
      <c r="F2066" s="104">
        <v>7.7</v>
      </c>
      <c r="G2066" s="101"/>
      <c r="H2066" s="101" t="s">
        <v>4272</v>
      </c>
      <c r="I2066" s="101">
        <v>1923</v>
      </c>
      <c r="J2066" s="101"/>
      <c r="K2066" s="90">
        <v>2808128670</v>
      </c>
      <c r="L2066" s="90">
        <f>IF(K2066/1024 &gt;1,K2066/1024," ")</f>
        <v>2742313.154296875</v>
      </c>
      <c r="M2066" s="90">
        <f>IF(K2066/1048576 &gt;1,K2066/1048576," ")</f>
        <v>2678.040189743042</v>
      </c>
      <c r="N2066" s="91">
        <f>IF(K2066&gt;999999999,K2066/1073741824," ")</f>
        <v>2.6152736227959394</v>
      </c>
      <c r="O2066" s="194" t="s">
        <v>21249</v>
      </c>
      <c r="P2066" s="197" t="s">
        <v>21313</v>
      </c>
    </row>
    <row r="2067" spans="2:16" ht="20.100000000000001" customHeight="1" x14ac:dyDescent="0.3">
      <c r="B2067" s="101">
        <v>2057</v>
      </c>
      <c r="C2067" s="20" t="s">
        <v>33276</v>
      </c>
      <c r="D2067" s="161" t="s">
        <v>6887</v>
      </c>
      <c r="E2067" s="36" t="s">
        <v>12350</v>
      </c>
      <c r="F2067" s="99">
        <v>6.4</v>
      </c>
      <c r="G2067" s="99"/>
      <c r="H2067" s="105" t="s">
        <v>5878</v>
      </c>
      <c r="I2067" s="101">
        <v>2015</v>
      </c>
      <c r="J2067" s="101"/>
      <c r="K2067" s="90">
        <v>3617827558</v>
      </c>
      <c r="L2067" s="90">
        <f>IF(K2067/1024 &gt;1,K2067/1024," ")</f>
        <v>3533034.724609375</v>
      </c>
      <c r="M2067" s="90">
        <f>IF(K2067/1048576 &gt;1,K2067/1048576," ")</f>
        <v>3450.2292232513428</v>
      </c>
      <c r="N2067" s="91">
        <f>IF(K2067&gt;999999999,K2067/1073741824," ")</f>
        <v>3.3693644758313894</v>
      </c>
      <c r="O2067" s="194" t="s">
        <v>21314</v>
      </c>
      <c r="P2067" s="197" t="s">
        <v>21315</v>
      </c>
    </row>
    <row r="2068" spans="2:16" ht="20.100000000000001" customHeight="1" x14ac:dyDescent="0.3">
      <c r="B2068" s="101">
        <v>2058</v>
      </c>
      <c r="C2068" s="20" t="s">
        <v>34059</v>
      </c>
      <c r="D2068" s="261" t="s">
        <v>33817</v>
      </c>
      <c r="E2068" s="36" t="s">
        <v>33818</v>
      </c>
      <c r="F2068" s="81">
        <v>6.2</v>
      </c>
      <c r="G2068" s="13"/>
      <c r="H2068" s="13" t="s">
        <v>4349</v>
      </c>
      <c r="I2068" s="79">
        <v>2021</v>
      </c>
      <c r="J2068" s="79"/>
      <c r="K2068" s="73">
        <v>4739866624</v>
      </c>
      <c r="L2068" s="90">
        <f>IF(K2068/1024 &gt;1,K2068/1024," ")</f>
        <v>4628776</v>
      </c>
      <c r="M2068" s="90">
        <f>IF(K2068/1048576 &gt;1,K2068/1048576," ")</f>
        <v>4520.2890625</v>
      </c>
      <c r="N2068" s="91">
        <f>IF(K2068&gt;999999999,K2068/1073741824," ")</f>
        <v>4.4143447875976563</v>
      </c>
      <c r="O2068" s="194" t="s">
        <v>33819</v>
      </c>
      <c r="P2068" s="198" t="s">
        <v>33820</v>
      </c>
    </row>
    <row r="2069" spans="2:16" ht="20.100000000000001" customHeight="1" x14ac:dyDescent="0.3">
      <c r="B2069" s="101">
        <v>2059</v>
      </c>
      <c r="C2069" s="109" t="s">
        <v>36194</v>
      </c>
      <c r="D2069" s="168" t="s">
        <v>6881</v>
      </c>
      <c r="E2069" s="36" t="s">
        <v>12351</v>
      </c>
      <c r="F2069" s="99">
        <v>6.2</v>
      </c>
      <c r="G2069" s="99" t="s">
        <v>704</v>
      </c>
      <c r="H2069" s="105" t="s">
        <v>5878</v>
      </c>
      <c r="I2069" s="101">
        <v>2015</v>
      </c>
      <c r="J2069" s="101"/>
      <c r="K2069" s="90">
        <v>4640825633</v>
      </c>
      <c r="L2069" s="90">
        <f>IF(K2069/1024 &gt;1,K2069/1024," ")</f>
        <v>4532056.2822265625</v>
      </c>
      <c r="M2069" s="90">
        <f>IF(K2069/1048576 &gt;1,K2069/1048576," ")</f>
        <v>4425.8362131118774</v>
      </c>
      <c r="N2069" s="91">
        <f>IF(K2069&gt;999999999,K2069/1073741824," ")</f>
        <v>4.3221056768670678</v>
      </c>
      <c r="O2069" s="194" t="s">
        <v>21316</v>
      </c>
      <c r="P2069" s="197" t="s">
        <v>21317</v>
      </c>
    </row>
    <row r="2070" spans="2:16" ht="20.100000000000001" customHeight="1" x14ac:dyDescent="0.3">
      <c r="B2070" s="101">
        <v>2060</v>
      </c>
      <c r="C2070" s="12" t="s">
        <v>36195</v>
      </c>
      <c r="D2070" s="177" t="s">
        <v>8390</v>
      </c>
      <c r="E2070" s="36" t="s">
        <v>12352</v>
      </c>
      <c r="F2070" s="131">
        <v>5.3</v>
      </c>
      <c r="G2070" s="13"/>
      <c r="H2070" s="13" t="s">
        <v>5981</v>
      </c>
      <c r="I2070" s="133">
        <v>2018</v>
      </c>
      <c r="J2070" s="74"/>
      <c r="K2070" s="73">
        <v>3935907840</v>
      </c>
      <c r="L2070" s="90">
        <f>IF(K2070/1024 &gt;1,K2070/1024," ")</f>
        <v>3843660</v>
      </c>
      <c r="M2070" s="90">
        <f>IF(K2070/1048576 &gt;1,K2070/1048576," ")</f>
        <v>3753.57421875</v>
      </c>
      <c r="N2070" s="91">
        <f>IF(K2070&gt;999999999,K2070/1073741824," ")</f>
        <v>3.6655998229980469</v>
      </c>
      <c r="O2070" s="194" t="s">
        <v>21318</v>
      </c>
      <c r="P2070" s="197" t="s">
        <v>21319</v>
      </c>
    </row>
    <row r="2071" spans="2:16" ht="20.100000000000001" customHeight="1" x14ac:dyDescent="0.3">
      <c r="B2071" s="101">
        <v>2061</v>
      </c>
      <c r="C2071" s="29" t="s">
        <v>36196</v>
      </c>
      <c r="D2071" s="177" t="s">
        <v>8658</v>
      </c>
      <c r="E2071" s="36" t="s">
        <v>12353</v>
      </c>
      <c r="F2071" s="131">
        <v>4.8</v>
      </c>
      <c r="G2071" s="13" t="s">
        <v>704</v>
      </c>
      <c r="H2071" s="13" t="s">
        <v>3744</v>
      </c>
      <c r="I2071" s="133">
        <v>2018</v>
      </c>
      <c r="J2071" s="74"/>
      <c r="K2071" s="73">
        <v>4782317568</v>
      </c>
      <c r="L2071" s="90">
        <f>IF(K2071/1024 &gt;1,K2071/1024," ")</f>
        <v>4670232</v>
      </c>
      <c r="M2071" s="90">
        <f>IF(K2071/1048576 &gt;1,K2071/1048576," ")</f>
        <v>4560.7734375</v>
      </c>
      <c r="N2071" s="91">
        <f>IF(K2071&gt;999999999,K2071/1073741824," ")</f>
        <v>4.4538803100585938</v>
      </c>
      <c r="O2071" s="194" t="s">
        <v>21320</v>
      </c>
      <c r="P2071" s="197" t="s">
        <v>21321</v>
      </c>
    </row>
    <row r="2072" spans="2:16" ht="20.100000000000001" customHeight="1" x14ac:dyDescent="0.3">
      <c r="B2072" s="101">
        <v>2062</v>
      </c>
      <c r="C2072" s="301" t="s">
        <v>36197</v>
      </c>
      <c r="D2072" s="184" t="s">
        <v>2975</v>
      </c>
      <c r="E2072" s="36" t="s">
        <v>12354</v>
      </c>
      <c r="F2072" s="104">
        <v>8.4</v>
      </c>
      <c r="G2072" s="101" t="s">
        <v>704</v>
      </c>
      <c r="H2072" s="101" t="s">
        <v>3776</v>
      </c>
      <c r="I2072" s="101">
        <v>1962</v>
      </c>
      <c r="J2072" s="101"/>
      <c r="K2072" s="90">
        <v>4975902126</v>
      </c>
      <c r="L2072" s="90">
        <f>IF(K2072/1024 &gt;1,K2072/1024," ")</f>
        <v>4859279.419921875</v>
      </c>
      <c r="M2072" s="90">
        <f>IF(K2072/1048576 &gt;1,K2072/1048576," ")</f>
        <v>4745.3900585174561</v>
      </c>
      <c r="N2072" s="91">
        <f>IF(K2072&gt;999999999,K2072/1073741824," ")</f>
        <v>4.6341699790209532</v>
      </c>
      <c r="O2072" s="194" t="s">
        <v>21322</v>
      </c>
      <c r="P2072" s="197" t="s">
        <v>21323</v>
      </c>
    </row>
    <row r="2073" spans="2:16" ht="20.100000000000001" customHeight="1" x14ac:dyDescent="0.3">
      <c r="B2073" s="101">
        <v>2063</v>
      </c>
      <c r="C2073" s="302" t="s">
        <v>36267</v>
      </c>
      <c r="D2073" s="159" t="s">
        <v>5220</v>
      </c>
      <c r="E2073" s="36" t="s">
        <v>12355</v>
      </c>
      <c r="F2073" s="104">
        <v>7.3</v>
      </c>
      <c r="G2073" s="101" t="s">
        <v>704</v>
      </c>
      <c r="H2073" s="101" t="s">
        <v>3761</v>
      </c>
      <c r="I2073" s="101">
        <v>2001</v>
      </c>
      <c r="J2073" s="101"/>
      <c r="K2073" s="90">
        <v>3248489402</v>
      </c>
      <c r="L2073" s="90">
        <f>IF(K2073/1024 &gt;1,K2073/1024," ")</f>
        <v>3172352.931640625</v>
      </c>
      <c r="M2073" s="90">
        <f>IF(K2073/1048576 &gt;1,K2073/1048576," ")</f>
        <v>3098.0009098052979</v>
      </c>
      <c r="N2073" s="91">
        <f>IF(K2073&gt;999999999,K2073/1073741824," ")</f>
        <v>3.0253915134817362</v>
      </c>
      <c r="O2073" s="194" t="s">
        <v>21324</v>
      </c>
      <c r="P2073" s="197" t="s">
        <v>21325</v>
      </c>
    </row>
    <row r="2074" spans="2:16" ht="20.100000000000001" customHeight="1" x14ac:dyDescent="0.3">
      <c r="B2074" s="101">
        <v>2064</v>
      </c>
      <c r="C2074" s="283" t="s">
        <v>36268</v>
      </c>
      <c r="D2074" s="160" t="s">
        <v>2078</v>
      </c>
      <c r="E2074" s="36" t="s">
        <v>12356</v>
      </c>
      <c r="F2074" s="104">
        <v>7.9</v>
      </c>
      <c r="G2074" s="94" t="s">
        <v>704</v>
      </c>
      <c r="H2074" s="94" t="s">
        <v>3744</v>
      </c>
      <c r="I2074" s="101">
        <v>1975</v>
      </c>
      <c r="J2074" s="101"/>
      <c r="K2074" s="90">
        <v>4126419133</v>
      </c>
      <c r="L2074" s="90">
        <f>IF(K2074/1024 &gt;1,K2074/1024," ")</f>
        <v>4029706.1845703125</v>
      </c>
      <c r="M2074" s="90">
        <f>IF(K2074/1048576 &gt;1,K2074/1048576," ")</f>
        <v>3935.2599458694458</v>
      </c>
      <c r="N2074" s="91">
        <f>IF(K2074&gt;999999999,K2074/1073741824," ")</f>
        <v>3.8430272908881307</v>
      </c>
      <c r="O2074" s="194" t="s">
        <v>21326</v>
      </c>
      <c r="P2074" s="197" t="s">
        <v>21327</v>
      </c>
    </row>
    <row r="2075" spans="2:16" ht="20.100000000000001" customHeight="1" x14ac:dyDescent="0.3">
      <c r="B2075" s="101">
        <v>2065</v>
      </c>
      <c r="C2075" s="109" t="s">
        <v>36269</v>
      </c>
      <c r="D2075" s="159" t="s">
        <v>3151</v>
      </c>
      <c r="E2075" s="36" t="s">
        <v>12357</v>
      </c>
      <c r="F2075" s="104">
        <v>7.6</v>
      </c>
      <c r="G2075" s="101" t="s">
        <v>704</v>
      </c>
      <c r="H2075" s="101" t="s">
        <v>3756</v>
      </c>
      <c r="I2075" s="94">
        <v>1956</v>
      </c>
      <c r="J2075" s="94"/>
      <c r="K2075" s="108">
        <v>4396039062</v>
      </c>
      <c r="L2075" s="90">
        <f>IF(K2075/1024 &gt;1,K2075/1024," ")</f>
        <v>4293006.896484375</v>
      </c>
      <c r="M2075" s="90">
        <f>IF(K2075/1048576 &gt;1,K2075/1048576," ")</f>
        <v>4192.3895473480225</v>
      </c>
      <c r="N2075" s="91">
        <f>IF(K2075&gt;999999999,K2075/1073741824," ")</f>
        <v>4.0941304173320532</v>
      </c>
      <c r="O2075" s="194" t="s">
        <v>21328</v>
      </c>
      <c r="P2075" s="197" t="s">
        <v>21329</v>
      </c>
    </row>
    <row r="2076" spans="2:16" ht="20.100000000000001" customHeight="1" x14ac:dyDescent="0.3">
      <c r="B2076" s="101">
        <v>2066</v>
      </c>
      <c r="C2076" s="102" t="s">
        <v>36270</v>
      </c>
      <c r="D2076" s="161" t="s">
        <v>6795</v>
      </c>
      <c r="E2076" s="36" t="s">
        <v>12358</v>
      </c>
      <c r="F2076" s="99">
        <v>5.8</v>
      </c>
      <c r="G2076" s="99" t="s">
        <v>704</v>
      </c>
      <c r="H2076" s="101" t="s">
        <v>3800</v>
      </c>
      <c r="I2076" s="101">
        <v>1998</v>
      </c>
      <c r="J2076" s="101"/>
      <c r="K2076" s="90">
        <v>3949096010</v>
      </c>
      <c r="L2076" s="90">
        <f>IF(K2076/1024 &gt;1,K2076/1024," ")</f>
        <v>3856539.072265625</v>
      </c>
      <c r="M2076" s="90">
        <f>IF(K2076/1048576 &gt;1,K2076/1048576," ")</f>
        <v>3766.1514377593994</v>
      </c>
      <c r="N2076" s="91">
        <f>IF(K2076&gt;999999999,K2076/1073741824," ")</f>
        <v>3.6778822634369135</v>
      </c>
      <c r="O2076" s="194" t="s">
        <v>21330</v>
      </c>
      <c r="P2076" s="197" t="s">
        <v>21331</v>
      </c>
    </row>
    <row r="2077" spans="2:16" ht="20.100000000000001" customHeight="1" x14ac:dyDescent="0.3">
      <c r="B2077" s="101">
        <v>2067</v>
      </c>
      <c r="C2077" s="20" t="s">
        <v>42675</v>
      </c>
      <c r="D2077" s="261" t="s">
        <v>42672</v>
      </c>
      <c r="E2077" s="36" t="s">
        <v>42673</v>
      </c>
      <c r="F2077" s="81">
        <v>6.3</v>
      </c>
      <c r="G2077" s="13"/>
      <c r="H2077" s="13" t="s">
        <v>3756</v>
      </c>
      <c r="I2077" s="79">
        <v>2020</v>
      </c>
      <c r="J2077" s="79"/>
      <c r="K2077" s="73">
        <v>2246385664</v>
      </c>
      <c r="L2077" s="90">
        <f>IF(K2077/1024 &gt;1,K2077/1024," ")</f>
        <v>2193736</v>
      </c>
      <c r="M2077" s="90">
        <f>IF(K2077/1048576 &gt;1,K2077/1048576," ")</f>
        <v>2142.3203125</v>
      </c>
      <c r="N2077" s="91">
        <f>IF(K2077&gt;999999999,K2077/1073741824," ")</f>
        <v>2.0921096801757813</v>
      </c>
      <c r="O2077" s="223" t="s">
        <v>17525</v>
      </c>
      <c r="P2077" s="198" t="s">
        <v>42674</v>
      </c>
    </row>
    <row r="2078" spans="2:16" ht="20.100000000000001" customHeight="1" x14ac:dyDescent="0.3">
      <c r="B2078" s="101">
        <v>2068</v>
      </c>
      <c r="C2078" s="12" t="s">
        <v>36201</v>
      </c>
      <c r="D2078" s="160" t="s">
        <v>2226</v>
      </c>
      <c r="E2078" s="36" t="s">
        <v>12359</v>
      </c>
      <c r="F2078" s="104">
        <v>7</v>
      </c>
      <c r="G2078" s="94"/>
      <c r="H2078" s="94" t="s">
        <v>4167</v>
      </c>
      <c r="I2078" s="101">
        <v>1942</v>
      </c>
      <c r="J2078" s="101"/>
      <c r="K2078" s="90">
        <v>1349185536</v>
      </c>
      <c r="L2078" s="90">
        <f>IF(K2078/1024 &gt;1,K2078/1024," ")</f>
        <v>1317564</v>
      </c>
      <c r="M2078" s="90">
        <f>IF(K2078/1048576 &gt;1,K2078/1048576," ")</f>
        <v>1286.68359375</v>
      </c>
      <c r="N2078" s="91">
        <f>IF(K2078&gt;999999999,K2078/1073741824," ")</f>
        <v>1.2565269470214844</v>
      </c>
      <c r="O2078" s="199" t="s">
        <v>17521</v>
      </c>
      <c r="P2078" s="197" t="s">
        <v>21332</v>
      </c>
    </row>
    <row r="2079" spans="2:16" ht="20.100000000000001" customHeight="1" x14ac:dyDescent="0.3">
      <c r="B2079" s="101">
        <v>2069</v>
      </c>
      <c r="C2079" s="109" t="s">
        <v>36271</v>
      </c>
      <c r="D2079" s="159" t="s">
        <v>3057</v>
      </c>
      <c r="E2079" s="36" t="s">
        <v>12360</v>
      </c>
      <c r="F2079" s="104">
        <v>6.9</v>
      </c>
      <c r="G2079" s="101"/>
      <c r="H2079" s="101" t="s">
        <v>3739</v>
      </c>
      <c r="I2079" s="94">
        <v>2010</v>
      </c>
      <c r="J2079" s="94"/>
      <c r="K2079" s="90">
        <v>3886458429</v>
      </c>
      <c r="L2079" s="90">
        <f>IF(K2079/1024 &gt;1,K2079/1024," ")</f>
        <v>3795369.5595703125</v>
      </c>
      <c r="M2079" s="90">
        <f>IF(K2079/1048576 &gt;1,K2079/1048576," ")</f>
        <v>3706.4155855178833</v>
      </c>
      <c r="N2079" s="91">
        <f>IF(K2079&gt;999999999,K2079/1073741824," ")</f>
        <v>3.6195464702323079</v>
      </c>
      <c r="O2079" s="194" t="s">
        <v>30079</v>
      </c>
      <c r="P2079" s="197" t="s">
        <v>21333</v>
      </c>
    </row>
    <row r="2080" spans="2:16" ht="20.100000000000001" customHeight="1" x14ac:dyDescent="0.3">
      <c r="B2080" s="101">
        <v>2070</v>
      </c>
      <c r="C2080" s="109" t="s">
        <v>36272</v>
      </c>
      <c r="D2080" s="160" t="s">
        <v>4580</v>
      </c>
      <c r="E2080" s="36" t="s">
        <v>12361</v>
      </c>
      <c r="F2080" s="104">
        <v>5.8</v>
      </c>
      <c r="G2080" s="101" t="s">
        <v>704</v>
      </c>
      <c r="H2080" s="101" t="s">
        <v>3740</v>
      </c>
      <c r="I2080" s="101">
        <v>1993</v>
      </c>
      <c r="J2080" s="101"/>
      <c r="K2080" s="90">
        <v>6013529379</v>
      </c>
      <c r="L2080" s="90">
        <f>IF(K2080/1024 &gt;1,K2080/1024," ")</f>
        <v>5872587.2841796875</v>
      </c>
      <c r="M2080" s="90">
        <f>IF(K2080/1048576 &gt;1,K2080/1048576," ")</f>
        <v>5734.9485197067261</v>
      </c>
      <c r="N2080" s="91">
        <f>IF(K2080&gt;999999999,K2080/1073741824," ")</f>
        <v>5.6005356637760997</v>
      </c>
      <c r="O2080" s="194" t="s">
        <v>21334</v>
      </c>
      <c r="P2080" s="197" t="s">
        <v>21335</v>
      </c>
    </row>
    <row r="2081" spans="2:16" ht="20.100000000000001" customHeight="1" x14ac:dyDescent="0.3">
      <c r="B2081" s="101">
        <v>2071</v>
      </c>
      <c r="C2081" s="102" t="s">
        <v>36273</v>
      </c>
      <c r="D2081" s="160" t="s">
        <v>3666</v>
      </c>
      <c r="E2081" s="36" t="s">
        <v>12362</v>
      </c>
      <c r="F2081" s="104">
        <v>4.7</v>
      </c>
      <c r="G2081" s="101" t="s">
        <v>704</v>
      </c>
      <c r="H2081" s="101" t="s">
        <v>3756</v>
      </c>
      <c r="I2081" s="101">
        <v>2000</v>
      </c>
      <c r="J2081" s="101"/>
      <c r="K2081" s="90">
        <v>4810201592</v>
      </c>
      <c r="L2081" s="90">
        <f>IF(K2081/1024 &gt;1,K2081/1024," ")</f>
        <v>4697462.4921875</v>
      </c>
      <c r="M2081" s="90">
        <f>IF(K2081/1048576 &gt;1,K2081/1048576," ")</f>
        <v>4587.3657150268555</v>
      </c>
      <c r="N2081" s="91">
        <f>IF(K2081&gt;999999999,K2081/1073741824," ")</f>
        <v>4.4798493310809135</v>
      </c>
      <c r="O2081" s="194" t="s">
        <v>21336</v>
      </c>
      <c r="P2081" s="197" t="s">
        <v>21337</v>
      </c>
    </row>
    <row r="2082" spans="2:16" ht="20.100000000000001" customHeight="1" x14ac:dyDescent="0.3">
      <c r="B2082" s="101">
        <v>2072</v>
      </c>
      <c r="C2082" s="109" t="s">
        <v>36274</v>
      </c>
      <c r="D2082" s="160" t="s">
        <v>2079</v>
      </c>
      <c r="E2082" s="36" t="s">
        <v>12363</v>
      </c>
      <c r="F2082" s="104">
        <v>8</v>
      </c>
      <c r="G2082" s="101" t="s">
        <v>704</v>
      </c>
      <c r="H2082" s="105" t="s">
        <v>4932</v>
      </c>
      <c r="I2082" s="101">
        <v>1952</v>
      </c>
      <c r="J2082" s="101"/>
      <c r="K2082" s="90">
        <v>5195383709</v>
      </c>
      <c r="L2082" s="90">
        <f>IF(K2082/1024 &gt;1,K2082/1024," ")</f>
        <v>5073616.9033203125</v>
      </c>
      <c r="M2082" s="90">
        <f>IF(K2082/1048576 &gt;1,K2082/1048576," ")</f>
        <v>4954.7040071487427</v>
      </c>
      <c r="N2082" s="91">
        <f>IF(K2082&gt;999999999,K2082/1073741824," ")</f>
        <v>4.838578131981194</v>
      </c>
      <c r="O2082" s="194" t="s">
        <v>21338</v>
      </c>
      <c r="P2082" s="197" t="s">
        <v>21339</v>
      </c>
    </row>
    <row r="2083" spans="2:16" ht="20.100000000000001" customHeight="1" x14ac:dyDescent="0.3">
      <c r="B2083" s="101">
        <v>2073</v>
      </c>
      <c r="C2083" s="110" t="s">
        <v>35728</v>
      </c>
      <c r="D2083" s="159" t="s">
        <v>5377</v>
      </c>
      <c r="E2083" s="36" t="s">
        <v>11837</v>
      </c>
      <c r="F2083" s="104">
        <v>7.4</v>
      </c>
      <c r="G2083" s="101" t="s">
        <v>704</v>
      </c>
      <c r="H2083" s="101" t="s">
        <v>6079</v>
      </c>
      <c r="I2083" s="101">
        <v>1931</v>
      </c>
      <c r="J2083" s="101"/>
      <c r="K2083" s="90">
        <v>2442811979</v>
      </c>
      <c r="L2083" s="90">
        <f>IF(K2083/1024 &gt;1,K2083/1024," ")</f>
        <v>2385558.5732421875</v>
      </c>
      <c r="M2083" s="90">
        <f>IF(K2083/1048576 &gt;1,K2083/1048576," ")</f>
        <v>2329.6470441818237</v>
      </c>
      <c r="N2083" s="91">
        <f>IF(K2083&gt;999999999,K2083/1073741824," ")</f>
        <v>2.2750459415838122</v>
      </c>
      <c r="O2083" s="194" t="s">
        <v>20445</v>
      </c>
      <c r="P2083" s="197" t="s">
        <v>20446</v>
      </c>
    </row>
    <row r="2084" spans="2:16" ht="20.100000000000001" customHeight="1" x14ac:dyDescent="0.3">
      <c r="B2084" s="101">
        <v>2074</v>
      </c>
      <c r="C2084" s="102" t="s">
        <v>36275</v>
      </c>
      <c r="D2084" s="159" t="s">
        <v>5131</v>
      </c>
      <c r="E2084" s="36" t="s">
        <v>12364</v>
      </c>
      <c r="F2084" s="104">
        <v>7.1</v>
      </c>
      <c r="G2084" s="101" t="s">
        <v>704</v>
      </c>
      <c r="H2084" s="101" t="s">
        <v>5124</v>
      </c>
      <c r="I2084" s="101">
        <v>1985</v>
      </c>
      <c r="J2084" s="101"/>
      <c r="K2084" s="90">
        <v>5214926259</v>
      </c>
      <c r="L2084" s="90">
        <f>IF(K2084/1024 &gt;1,K2084/1024," ")</f>
        <v>5092701.4248046875</v>
      </c>
      <c r="M2084" s="90">
        <f>IF(K2084/1048576 &gt;1,K2084/1048576," ")</f>
        <v>4973.3412351608276</v>
      </c>
      <c r="N2084" s="91">
        <f>IF(K2084&gt;999999999,K2084/1073741824," ")</f>
        <v>4.8567785499617457</v>
      </c>
      <c r="O2084" s="194" t="s">
        <v>21340</v>
      </c>
      <c r="P2084" s="197" t="s">
        <v>21341</v>
      </c>
    </row>
    <row r="2085" spans="2:16" ht="20.100000000000001" customHeight="1" x14ac:dyDescent="0.3">
      <c r="B2085" s="101">
        <v>2075</v>
      </c>
      <c r="C2085" s="102" t="s">
        <v>36276</v>
      </c>
      <c r="D2085" s="159" t="s">
        <v>5332</v>
      </c>
      <c r="E2085" s="36" t="s">
        <v>12365</v>
      </c>
      <c r="F2085" s="104">
        <v>4.7</v>
      </c>
      <c r="G2085" s="101" t="s">
        <v>704</v>
      </c>
      <c r="H2085" s="101" t="s">
        <v>3745</v>
      </c>
      <c r="I2085" s="101">
        <v>1988</v>
      </c>
      <c r="J2085" s="101"/>
      <c r="K2085" s="90">
        <v>2828844295</v>
      </c>
      <c r="L2085" s="90">
        <f>IF(K2085/1024 &gt;1,K2085/1024," ")</f>
        <v>2762543.2568359375</v>
      </c>
      <c r="M2085" s="90">
        <f>IF(K2085/1048576 &gt;1,K2085/1048576," ")</f>
        <v>2697.7961492538452</v>
      </c>
      <c r="N2085" s="91">
        <f>IF(K2085&gt;999999999,K2085/1073741824," ")</f>
        <v>2.6345665520057082</v>
      </c>
      <c r="O2085" s="194" t="s">
        <v>21342</v>
      </c>
      <c r="P2085" s="197" t="s">
        <v>21343</v>
      </c>
    </row>
    <row r="2086" spans="2:16" ht="20.100000000000001" customHeight="1" x14ac:dyDescent="0.3">
      <c r="B2086" s="101">
        <v>2076</v>
      </c>
      <c r="C2086" s="12" t="s">
        <v>36277</v>
      </c>
      <c r="D2086" s="160" t="s">
        <v>2080</v>
      </c>
      <c r="E2086" s="36" t="s">
        <v>12366</v>
      </c>
      <c r="F2086" s="104">
        <v>7.3</v>
      </c>
      <c r="G2086" s="13" t="s">
        <v>704</v>
      </c>
      <c r="H2086" s="13" t="s">
        <v>6138</v>
      </c>
      <c r="I2086" s="101">
        <v>1938</v>
      </c>
      <c r="J2086" s="101"/>
      <c r="K2086" s="73">
        <v>4654587904</v>
      </c>
      <c r="L2086" s="90">
        <f>IF(K2086/1024 &gt;1,K2086/1024," ")</f>
        <v>4545496</v>
      </c>
      <c r="M2086" s="90">
        <f>IF(K2086/1048576 &gt;1,K2086/1048576," ")</f>
        <v>4438.9609375</v>
      </c>
      <c r="N2086" s="91">
        <f>IF(K2086&gt;999999999,K2086/1073741824," ")</f>
        <v>4.3349227905273438</v>
      </c>
      <c r="O2086" s="199" t="s">
        <v>17521</v>
      </c>
      <c r="P2086" s="197" t="s">
        <v>21344</v>
      </c>
    </row>
    <row r="2087" spans="2:16" ht="20.100000000000001" customHeight="1" x14ac:dyDescent="0.3">
      <c r="B2087" s="101">
        <v>2077</v>
      </c>
      <c r="C2087" s="102" t="s">
        <v>36278</v>
      </c>
      <c r="D2087" s="159" t="s">
        <v>5617</v>
      </c>
      <c r="E2087" s="36" t="s">
        <v>12367</v>
      </c>
      <c r="F2087" s="104">
        <v>6</v>
      </c>
      <c r="G2087" s="101" t="s">
        <v>704</v>
      </c>
      <c r="H2087" s="101" t="s">
        <v>4273</v>
      </c>
      <c r="I2087" s="101">
        <v>1960</v>
      </c>
      <c r="J2087" s="101"/>
      <c r="K2087" s="90">
        <v>2177346447</v>
      </c>
      <c r="L2087" s="90">
        <f>IF(K2087/1024 &gt;1,K2087/1024," ")</f>
        <v>2126314.8896484375</v>
      </c>
      <c r="M2087" s="90">
        <f>IF(K2087/1048576 &gt;1,K2087/1048576," ")</f>
        <v>2076.4793844223022</v>
      </c>
      <c r="N2087" s="91">
        <f>IF(K2087&gt;999999999,K2087/1073741824," ")</f>
        <v>2.0278118988499045</v>
      </c>
      <c r="O2087" s="194" t="s">
        <v>21345</v>
      </c>
      <c r="P2087" s="197" t="s">
        <v>21346</v>
      </c>
    </row>
    <row r="2088" spans="2:16" ht="20.100000000000001" customHeight="1" x14ac:dyDescent="0.3">
      <c r="B2088" s="101">
        <v>2078</v>
      </c>
      <c r="C2088" s="20" t="s">
        <v>36279</v>
      </c>
      <c r="D2088" s="157" t="s">
        <v>8846</v>
      </c>
      <c r="E2088" s="36" t="s">
        <v>12368</v>
      </c>
      <c r="F2088" s="81">
        <v>6.4</v>
      </c>
      <c r="G2088" s="13"/>
      <c r="H2088" s="13" t="s">
        <v>3740</v>
      </c>
      <c r="I2088" s="79">
        <v>2019</v>
      </c>
      <c r="J2088" s="79"/>
      <c r="K2088" s="73">
        <v>5288677376</v>
      </c>
      <c r="L2088" s="90">
        <f>IF(K2088/1024 &gt;1,K2088/1024," ")</f>
        <v>5164724</v>
      </c>
      <c r="M2088" s="90">
        <f>IF(K2088/1048576 &gt;1,K2088/1048576," ")</f>
        <v>5043.67578125</v>
      </c>
      <c r="N2088" s="91">
        <f>IF(K2088&gt;999999999,K2088/1073741824," ")</f>
        <v>4.9254646301269531</v>
      </c>
      <c r="O2088" s="194" t="s">
        <v>21347</v>
      </c>
      <c r="P2088" s="197" t="s">
        <v>31132</v>
      </c>
    </row>
    <row r="2089" spans="2:16" ht="20.100000000000001" customHeight="1" x14ac:dyDescent="0.3">
      <c r="B2089" s="101">
        <v>2079</v>
      </c>
      <c r="C2089" s="102" t="s">
        <v>36280</v>
      </c>
      <c r="D2089" s="159" t="s">
        <v>372</v>
      </c>
      <c r="E2089" s="36" t="s">
        <v>12370</v>
      </c>
      <c r="F2089" s="104">
        <v>7.3</v>
      </c>
      <c r="G2089" s="94"/>
      <c r="H2089" s="105" t="s">
        <v>5892</v>
      </c>
      <c r="I2089" s="94">
        <v>2004</v>
      </c>
      <c r="J2089" s="120"/>
      <c r="K2089" s="90">
        <v>6102674328</v>
      </c>
      <c r="L2089" s="90">
        <f>IF(K2089/1024 &gt;1,K2089/1024," ")</f>
        <v>5959642.8984375</v>
      </c>
      <c r="M2089" s="90">
        <f>IF(K2089/1048576 &gt;1,K2089/1048576," ")</f>
        <v>5819.9637680053711</v>
      </c>
      <c r="N2089" s="91">
        <f>IF(K2089&gt;999999999,K2089/1073741824," ")</f>
        <v>5.6835583671927452</v>
      </c>
      <c r="O2089" s="194" t="s">
        <v>21350</v>
      </c>
      <c r="P2089" s="197" t="s">
        <v>21351</v>
      </c>
    </row>
    <row r="2090" spans="2:16" ht="20.100000000000001" customHeight="1" x14ac:dyDescent="0.3">
      <c r="B2090" s="101">
        <v>2080</v>
      </c>
      <c r="C2090" s="12" t="s">
        <v>36202</v>
      </c>
      <c r="D2090" s="160" t="s">
        <v>2081</v>
      </c>
      <c r="E2090" s="36" t="s">
        <v>12369</v>
      </c>
      <c r="F2090" s="104">
        <v>4.8</v>
      </c>
      <c r="G2090" s="94"/>
      <c r="H2090" s="94" t="s">
        <v>4071</v>
      </c>
      <c r="I2090" s="101">
        <v>2006</v>
      </c>
      <c r="J2090" s="101"/>
      <c r="K2090" s="90">
        <v>1463076864</v>
      </c>
      <c r="L2090" s="90">
        <f>IF(K2090/1024 &gt;1,K2090/1024," ")</f>
        <v>1428786</v>
      </c>
      <c r="M2090" s="90">
        <f>IF(K2090/1048576 &gt;1,K2090/1048576," ")</f>
        <v>1395.298828125</v>
      </c>
      <c r="N2090" s="91">
        <f>IF(K2090&gt;999999999,K2090/1073741824," ")</f>
        <v>1.3625965118408203</v>
      </c>
      <c r="O2090" s="194" t="s">
        <v>21348</v>
      </c>
      <c r="P2090" s="197" t="s">
        <v>21349</v>
      </c>
    </row>
    <row r="2091" spans="2:16" ht="20.100000000000001" customHeight="1" x14ac:dyDescent="0.3">
      <c r="B2091" s="101">
        <v>2081</v>
      </c>
      <c r="C2091" s="102" t="s">
        <v>36281</v>
      </c>
      <c r="D2091" s="159" t="s">
        <v>1099</v>
      </c>
      <c r="E2091" s="36" t="s">
        <v>12371</v>
      </c>
      <c r="F2091" s="104">
        <v>7.4</v>
      </c>
      <c r="G2091" s="101" t="s">
        <v>704</v>
      </c>
      <c r="H2091" s="101" t="s">
        <v>4931</v>
      </c>
      <c r="I2091" s="94">
        <v>1949</v>
      </c>
      <c r="J2091" s="94"/>
      <c r="K2091" s="90">
        <v>4689721173</v>
      </c>
      <c r="L2091" s="90">
        <f>IF(K2091/1024 &gt;1,K2091/1024," ")</f>
        <v>4579805.8330078125</v>
      </c>
      <c r="M2091" s="90">
        <f>IF(K2091/1048576 &gt;1,K2091/1048576," ")</f>
        <v>4472.4666337966919</v>
      </c>
      <c r="N2091" s="91">
        <f>IF(K2091&gt;999999999,K2091/1073741824," ")</f>
        <v>4.3676431970670819</v>
      </c>
      <c r="O2091" s="194" t="s">
        <v>21352</v>
      </c>
      <c r="P2091" s="197" t="s">
        <v>21353</v>
      </c>
    </row>
    <row r="2092" spans="2:16" ht="20.100000000000001" customHeight="1" x14ac:dyDescent="0.3">
      <c r="B2092" s="101">
        <v>2082</v>
      </c>
      <c r="C2092" s="109" t="s">
        <v>36283</v>
      </c>
      <c r="D2092" s="159" t="s">
        <v>2082</v>
      </c>
      <c r="E2092" s="36" t="s">
        <v>12373</v>
      </c>
      <c r="F2092" s="104">
        <v>7.2</v>
      </c>
      <c r="G2092" s="99" t="s">
        <v>704</v>
      </c>
      <c r="H2092" s="101" t="s">
        <v>5871</v>
      </c>
      <c r="I2092" s="94">
        <v>2006</v>
      </c>
      <c r="J2092" s="94"/>
      <c r="K2092" s="90">
        <v>4656205135</v>
      </c>
      <c r="L2092" s="90">
        <f>IF(K2092/1024 &gt;1,K2092/1024," ")</f>
        <v>4547075.3271484375</v>
      </c>
      <c r="M2092" s="90">
        <f>IF(K2092/1048576 &gt;1,K2092/1048576," ")</f>
        <v>4440.503249168396</v>
      </c>
      <c r="N2092" s="91">
        <f>IF(K2092&gt;999999999,K2092/1073741824," ")</f>
        <v>4.3364289542660117</v>
      </c>
      <c r="O2092" s="194" t="s">
        <v>21356</v>
      </c>
      <c r="P2092" s="197" t="s">
        <v>21357</v>
      </c>
    </row>
    <row r="2093" spans="2:16" ht="20.100000000000001" customHeight="1" x14ac:dyDescent="0.3">
      <c r="B2093" s="101">
        <v>2083</v>
      </c>
      <c r="C2093" s="112" t="s">
        <v>36284</v>
      </c>
      <c r="D2093" s="163" t="s">
        <v>2083</v>
      </c>
      <c r="E2093" s="36" t="s">
        <v>12374</v>
      </c>
      <c r="F2093" s="104">
        <v>6.3</v>
      </c>
      <c r="G2093" s="94" t="s">
        <v>704</v>
      </c>
      <c r="H2093" s="94" t="s">
        <v>3747</v>
      </c>
      <c r="I2093" s="94">
        <v>2009</v>
      </c>
      <c r="J2093" s="94"/>
      <c r="K2093" s="90">
        <v>2633492427</v>
      </c>
      <c r="L2093" s="90">
        <f>IF(K2093/1024 &gt;1,K2093/1024," ")</f>
        <v>2571769.9482421875</v>
      </c>
      <c r="M2093" s="90">
        <f>IF(K2093/1048576 &gt;1,K2093/1048576," ")</f>
        <v>2511.4940900802612</v>
      </c>
      <c r="N2093" s="91">
        <f>IF(K2093&gt;999999999,K2093/1073741824," ")</f>
        <v>2.4526309473440051</v>
      </c>
      <c r="O2093" s="194" t="s">
        <v>21358</v>
      </c>
      <c r="P2093" s="197" t="s">
        <v>21359</v>
      </c>
    </row>
    <row r="2094" spans="2:16" ht="20.100000000000001" customHeight="1" x14ac:dyDescent="0.3">
      <c r="B2094" s="101">
        <v>2084</v>
      </c>
      <c r="C2094" s="20" t="s">
        <v>43243</v>
      </c>
      <c r="D2094" s="177" t="s">
        <v>43239</v>
      </c>
      <c r="E2094" s="36" t="s">
        <v>43240</v>
      </c>
      <c r="F2094" s="49">
        <v>6.2</v>
      </c>
      <c r="G2094" s="13" t="s">
        <v>704</v>
      </c>
      <c r="H2094" s="13" t="s">
        <v>3744</v>
      </c>
      <c r="I2094" s="9">
        <v>2022</v>
      </c>
      <c r="J2094" s="9"/>
      <c r="K2094" s="45">
        <v>2604494848</v>
      </c>
      <c r="L2094" s="90">
        <f>IF(K2094/1024 &gt;1,K2094/1024," ")</f>
        <v>2543452</v>
      </c>
      <c r="M2094" s="90">
        <f>IF(K2094/1048576 &gt;1,K2094/1048576," ")</f>
        <v>2483.83984375</v>
      </c>
      <c r="N2094" s="91">
        <f>IF(K2094&gt;999999999,K2094/1073741824," ")</f>
        <v>2.4256248474121094</v>
      </c>
      <c r="O2094" s="223" t="s">
        <v>43241</v>
      </c>
      <c r="P2094" s="198" t="s">
        <v>43242</v>
      </c>
    </row>
    <row r="2095" spans="2:16" ht="20.100000000000001" customHeight="1" x14ac:dyDescent="0.3">
      <c r="B2095" s="101">
        <v>2085</v>
      </c>
      <c r="C2095" s="112" t="s">
        <v>36285</v>
      </c>
      <c r="D2095" s="168" t="s">
        <v>6482</v>
      </c>
      <c r="E2095" s="36" t="s">
        <v>12375</v>
      </c>
      <c r="F2095" s="99">
        <v>6.4</v>
      </c>
      <c r="G2095" s="99"/>
      <c r="H2095" s="101" t="s">
        <v>5906</v>
      </c>
      <c r="I2095" s="101">
        <v>1978</v>
      </c>
      <c r="J2095" s="101"/>
      <c r="K2095" s="90">
        <v>4209505198</v>
      </c>
      <c r="L2095" s="90">
        <f>IF(K2095/1024 &gt;1,K2095/1024," ")</f>
        <v>4110844.919921875</v>
      </c>
      <c r="M2095" s="90">
        <f>IF(K2095/1048576 &gt;1,K2095/1048576," ")</f>
        <v>4014.4969921112061</v>
      </c>
      <c r="N2095" s="91">
        <f>IF(K2095&gt;999999999,K2095/1073741824," ")</f>
        <v>3.9204072188585997</v>
      </c>
      <c r="O2095" s="194" t="s">
        <v>21360</v>
      </c>
      <c r="P2095" s="197" t="s">
        <v>31133</v>
      </c>
    </row>
    <row r="2096" spans="2:16" ht="20.100000000000001" customHeight="1" x14ac:dyDescent="0.3">
      <c r="B2096" s="101">
        <v>2086</v>
      </c>
      <c r="C2096" s="111" t="s">
        <v>36286</v>
      </c>
      <c r="D2096" s="161" t="s">
        <v>7424</v>
      </c>
      <c r="E2096" s="36" t="s">
        <v>12376</v>
      </c>
      <c r="F2096" s="99">
        <v>6.4</v>
      </c>
      <c r="G2096" s="99"/>
      <c r="H2096" s="105" t="s">
        <v>5878</v>
      </c>
      <c r="I2096" s="101">
        <v>2016</v>
      </c>
      <c r="J2096" s="101"/>
      <c r="K2096" s="90">
        <v>5263312399</v>
      </c>
      <c r="L2096" s="90">
        <f>IF(K2096/1024 &gt;1,K2096/1024," ")</f>
        <v>5139953.5146484375</v>
      </c>
      <c r="M2096" s="90">
        <f>IF(K2096/1048576 &gt;1,K2096/1048576," ")</f>
        <v>5019.4858541488647</v>
      </c>
      <c r="N2096" s="91">
        <f>IF(K2096&gt;999999999,K2096/1073741824," ")</f>
        <v>4.9018416544422507</v>
      </c>
      <c r="O2096" s="194" t="s">
        <v>21361</v>
      </c>
      <c r="P2096" s="197" t="s">
        <v>21362</v>
      </c>
    </row>
    <row r="2097" spans="2:16" ht="20.100000000000001" customHeight="1" x14ac:dyDescent="0.3">
      <c r="B2097" s="101">
        <v>2087</v>
      </c>
      <c r="C2097" s="109" t="s">
        <v>36287</v>
      </c>
      <c r="D2097" s="159" t="s">
        <v>2907</v>
      </c>
      <c r="E2097" s="36" t="s">
        <v>12377</v>
      </c>
      <c r="F2097" s="104">
        <v>6.4</v>
      </c>
      <c r="G2097" s="101"/>
      <c r="H2097" s="101" t="s">
        <v>4114</v>
      </c>
      <c r="I2097" s="101">
        <v>1976</v>
      </c>
      <c r="J2097" s="101"/>
      <c r="K2097" s="90">
        <v>4690452617</v>
      </c>
      <c r="L2097" s="90">
        <f>IF(K2097/1024 &gt;1,K2097/1024," ")</f>
        <v>4580520.1337890625</v>
      </c>
      <c r="M2097" s="90">
        <f>IF(K2097/1048576 &gt;1,K2097/1048576," ")</f>
        <v>4473.1641931533813</v>
      </c>
      <c r="N2097" s="91">
        <f>IF(K2097&gt;999999999,K2097/1073741824," ")</f>
        <v>4.368324407376349</v>
      </c>
      <c r="O2097" s="194" t="s">
        <v>21363</v>
      </c>
      <c r="P2097" s="197" t="s">
        <v>21364</v>
      </c>
    </row>
    <row r="2098" spans="2:16" ht="20.100000000000001" customHeight="1" x14ac:dyDescent="0.3">
      <c r="B2098" s="101">
        <v>2088</v>
      </c>
      <c r="C2098" s="109" t="s">
        <v>36288</v>
      </c>
      <c r="D2098" s="159" t="s">
        <v>2084</v>
      </c>
      <c r="E2098" s="36" t="s">
        <v>12378</v>
      </c>
      <c r="F2098" s="104">
        <v>5.3</v>
      </c>
      <c r="G2098" s="94" t="s">
        <v>704</v>
      </c>
      <c r="H2098" s="94" t="s">
        <v>3762</v>
      </c>
      <c r="I2098" s="94">
        <v>2002</v>
      </c>
      <c r="J2098" s="94"/>
      <c r="K2098" s="90">
        <v>4273345908</v>
      </c>
      <c r="L2098" s="90">
        <f>IF(K2098/1024 &gt;1,K2098/1024," ")</f>
        <v>4173189.36328125</v>
      </c>
      <c r="M2098" s="90">
        <f>IF(K2098/1048576 &gt;1,K2098/1048576," ")</f>
        <v>4075.3802375793457</v>
      </c>
      <c r="N2098" s="91">
        <f>IF(K2098&gt;999999999,K2098/1073741824," ")</f>
        <v>3.9798635132610798</v>
      </c>
      <c r="O2098" s="194" t="s">
        <v>21365</v>
      </c>
      <c r="P2098" s="197" t="s">
        <v>21366</v>
      </c>
    </row>
    <row r="2099" spans="2:16" ht="20.100000000000001" customHeight="1" x14ac:dyDescent="0.3">
      <c r="B2099" s="101">
        <v>2089</v>
      </c>
      <c r="C2099" s="109" t="s">
        <v>36289</v>
      </c>
      <c r="D2099" s="163" t="s">
        <v>2085</v>
      </c>
      <c r="E2099" s="36" t="s">
        <v>12379</v>
      </c>
      <c r="F2099" s="104">
        <v>7.4</v>
      </c>
      <c r="G2099" s="94" t="s">
        <v>704</v>
      </c>
      <c r="H2099" s="94" t="s">
        <v>3776</v>
      </c>
      <c r="I2099" s="94">
        <v>1987</v>
      </c>
      <c r="J2099" s="120"/>
      <c r="K2099" s="90">
        <v>5189806580</v>
      </c>
      <c r="L2099" s="90">
        <f>IF(K2099/1024 &gt;1,K2099/1024," ")</f>
        <v>5068170.48828125</v>
      </c>
      <c r="M2099" s="90">
        <f>IF(K2099/1048576 &gt;1,K2099/1048576," ")</f>
        <v>4949.3852424621582</v>
      </c>
      <c r="N2099" s="91">
        <f>IF(K2099&gt;999999999,K2099/1073741824," ")</f>
        <v>4.8333840258419514</v>
      </c>
      <c r="O2099" s="194" t="s">
        <v>21367</v>
      </c>
      <c r="P2099" s="197" t="s">
        <v>21368</v>
      </c>
    </row>
    <row r="2100" spans="2:16" ht="20.100000000000001" customHeight="1" x14ac:dyDescent="0.3">
      <c r="B2100" s="101">
        <v>2090</v>
      </c>
      <c r="C2100" s="12" t="s">
        <v>36203</v>
      </c>
      <c r="D2100" s="160" t="s">
        <v>2227</v>
      </c>
      <c r="E2100" s="36" t="s">
        <v>12380</v>
      </c>
      <c r="F2100" s="104">
        <v>6.4</v>
      </c>
      <c r="G2100" s="94"/>
      <c r="H2100" s="94" t="s">
        <v>4088</v>
      </c>
      <c r="I2100" s="101">
        <v>1997</v>
      </c>
      <c r="J2100" s="101"/>
      <c r="K2100" s="90">
        <v>821768192</v>
      </c>
      <c r="L2100" s="90">
        <f>IF(K2100/1024 &gt;1,K2100/1024," ")</f>
        <v>802508</v>
      </c>
      <c r="M2100" s="90">
        <f>IF(K2100/1048576 &gt;1,K2100/1048576," ")</f>
        <v>783.69921875</v>
      </c>
      <c r="N2100" s="91" t="str">
        <f>IF(K2100&gt;999999999,K2100/1073741824," ")</f>
        <v xml:space="preserve"> </v>
      </c>
      <c r="O2100" s="194" t="s">
        <v>17673</v>
      </c>
      <c r="P2100" s="197" t="s">
        <v>21369</v>
      </c>
    </row>
    <row r="2101" spans="2:16" ht="20.100000000000001" customHeight="1" x14ac:dyDescent="0.3">
      <c r="B2101" s="101">
        <v>2091</v>
      </c>
      <c r="C2101" s="29" t="s">
        <v>36290</v>
      </c>
      <c r="D2101" s="157" t="s">
        <v>18426</v>
      </c>
      <c r="E2101" s="36" t="s">
        <v>18427</v>
      </c>
      <c r="F2101" s="81">
        <v>5.4</v>
      </c>
      <c r="G2101" s="13"/>
      <c r="H2101" s="13" t="s">
        <v>3740</v>
      </c>
      <c r="I2101" s="79">
        <v>2017</v>
      </c>
      <c r="J2101" s="79"/>
      <c r="K2101" s="73">
        <v>3385479168</v>
      </c>
      <c r="L2101" s="90">
        <f>IF(K2101/1024 &gt;1,K2101/1024," ")</f>
        <v>3306132</v>
      </c>
      <c r="M2101" s="90">
        <f>IF(K2101/1048576 &gt;1,K2101/1048576," ")</f>
        <v>3228.64453125</v>
      </c>
      <c r="N2101" s="91">
        <f>IF(K2101&gt;999999999,K2101/1073741824," ")</f>
        <v>3.1529731750488281</v>
      </c>
      <c r="O2101" s="223" t="s">
        <v>17738</v>
      </c>
      <c r="P2101" s="197" t="s">
        <v>31674</v>
      </c>
    </row>
    <row r="2102" spans="2:16" ht="20.100000000000001" customHeight="1" x14ac:dyDescent="0.3">
      <c r="B2102" s="101">
        <v>2092</v>
      </c>
      <c r="C2102" s="12" t="s">
        <v>36291</v>
      </c>
      <c r="D2102" s="160" t="s">
        <v>976</v>
      </c>
      <c r="E2102" s="36" t="s">
        <v>12381</v>
      </c>
      <c r="F2102" s="104">
        <v>5.2</v>
      </c>
      <c r="G2102" s="13" t="s">
        <v>704</v>
      </c>
      <c r="H2102" s="13" t="s">
        <v>5871</v>
      </c>
      <c r="I2102" s="101">
        <v>2008</v>
      </c>
      <c r="J2102" s="101"/>
      <c r="K2102" s="73">
        <v>4293230592</v>
      </c>
      <c r="L2102" s="90">
        <f>IF(K2102/1024 &gt;1,K2102/1024," ")</f>
        <v>4192608</v>
      </c>
      <c r="M2102" s="90">
        <f>IF(K2102/1048576 &gt;1,K2102/1048576," ")</f>
        <v>4094.34375</v>
      </c>
      <c r="N2102" s="91">
        <f>IF(K2102&gt;999999999,K2102/1073741824," ")</f>
        <v>3.998382568359375</v>
      </c>
      <c r="O2102" s="194" t="s">
        <v>21370</v>
      </c>
      <c r="P2102" s="197" t="s">
        <v>21371</v>
      </c>
    </row>
    <row r="2103" spans="2:16" ht="20.100000000000001" customHeight="1" x14ac:dyDescent="0.3">
      <c r="B2103" s="101">
        <v>2093</v>
      </c>
      <c r="C2103" s="102" t="s">
        <v>36292</v>
      </c>
      <c r="D2103" s="159" t="s">
        <v>3441</v>
      </c>
      <c r="E2103" s="36" t="s">
        <v>12382</v>
      </c>
      <c r="F2103" s="104">
        <v>5.2</v>
      </c>
      <c r="G2103" s="101" t="s">
        <v>704</v>
      </c>
      <c r="H2103" s="101" t="s">
        <v>3744</v>
      </c>
      <c r="I2103" s="101">
        <v>2013</v>
      </c>
      <c r="J2103" s="101"/>
      <c r="K2103" s="90">
        <v>4956228601</v>
      </c>
      <c r="L2103" s="90">
        <f>IF(K2103/1024 &gt;1,K2103/1024," ")</f>
        <v>4840066.9931640625</v>
      </c>
      <c r="M2103" s="90">
        <f>IF(K2103/1048576 &gt;1,K2103/1048576," ")</f>
        <v>4726.6279230117798</v>
      </c>
      <c r="N2103" s="91">
        <f>IF(K2103&gt;999999999,K2103/1073741824," ")</f>
        <v>4.6158475810661912</v>
      </c>
      <c r="O2103" s="194" t="s">
        <v>21372</v>
      </c>
      <c r="P2103" s="197" t="s">
        <v>21373</v>
      </c>
    </row>
    <row r="2104" spans="2:16" ht="20.100000000000001" customHeight="1" x14ac:dyDescent="0.3">
      <c r="B2104" s="101">
        <v>2094</v>
      </c>
      <c r="C2104" s="109" t="s">
        <v>36293</v>
      </c>
      <c r="D2104" s="159" t="s">
        <v>2086</v>
      </c>
      <c r="E2104" s="36" t="s">
        <v>12383</v>
      </c>
      <c r="F2104" s="104">
        <v>7.7</v>
      </c>
      <c r="G2104" s="101" t="s">
        <v>704</v>
      </c>
      <c r="H2104" s="101" t="s">
        <v>3756</v>
      </c>
      <c r="I2104" s="94">
        <v>1957</v>
      </c>
      <c r="J2104" s="94"/>
      <c r="K2104" s="90">
        <v>4367858689</v>
      </c>
      <c r="L2104" s="90">
        <f>IF(K2104/1024 &gt;1,K2104/1024," ")</f>
        <v>4265487.0009765625</v>
      </c>
      <c r="M2104" s="90">
        <f>IF(K2104/1048576 &gt;1,K2104/1048576," ")</f>
        <v>4165.5146493911743</v>
      </c>
      <c r="N2104" s="91">
        <f>IF(K2104&gt;999999999,K2104/1073741824," ")</f>
        <v>4.0678853997960687</v>
      </c>
      <c r="O2104" s="194" t="s">
        <v>21374</v>
      </c>
      <c r="P2104" s="197" t="s">
        <v>21375</v>
      </c>
    </row>
    <row r="2105" spans="2:16" ht="20.100000000000001" customHeight="1" x14ac:dyDescent="0.3">
      <c r="B2105" s="101">
        <v>2095</v>
      </c>
      <c r="C2105" s="102" t="s">
        <v>36294</v>
      </c>
      <c r="D2105" s="159" t="s">
        <v>2087</v>
      </c>
      <c r="E2105" s="36" t="s">
        <v>12385</v>
      </c>
      <c r="F2105" s="104">
        <v>7.4</v>
      </c>
      <c r="G2105" s="94" t="s">
        <v>704</v>
      </c>
      <c r="H2105" s="94" t="s">
        <v>3756</v>
      </c>
      <c r="I2105" s="94">
        <v>1997</v>
      </c>
      <c r="J2105" s="94"/>
      <c r="K2105" s="90">
        <v>5168042430</v>
      </c>
      <c r="L2105" s="90">
        <f>IF(K2105/1024 &gt;1,K2105/1024," ")</f>
        <v>5046916.435546875</v>
      </c>
      <c r="M2105" s="90">
        <f>IF(K2105/1048576 &gt;1,K2105/1048576," ")</f>
        <v>4928.6293315887451</v>
      </c>
      <c r="N2105" s="91">
        <f>IF(K2105&gt;999999999,K2105/1073741824," ")</f>
        <v>4.8131145816296339</v>
      </c>
      <c r="O2105" s="194" t="s">
        <v>21378</v>
      </c>
      <c r="P2105" s="197" t="s">
        <v>21379</v>
      </c>
    </row>
    <row r="2106" spans="2:16" ht="20.100000000000001" customHeight="1" x14ac:dyDescent="0.3">
      <c r="B2106" s="101">
        <v>2096</v>
      </c>
      <c r="C2106" s="48" t="s">
        <v>36295</v>
      </c>
      <c r="D2106" s="158" t="s">
        <v>32386</v>
      </c>
      <c r="E2106" s="36" t="s">
        <v>32387</v>
      </c>
      <c r="F2106" s="81">
        <v>5.0999999999999996</v>
      </c>
      <c r="G2106" s="13" t="s">
        <v>704</v>
      </c>
      <c r="H2106" s="13" t="s">
        <v>3744</v>
      </c>
      <c r="I2106" s="79">
        <v>2019</v>
      </c>
      <c r="J2106" s="83"/>
      <c r="K2106" s="73">
        <v>4763439104</v>
      </c>
      <c r="L2106" s="90">
        <f>IF(K2106/1024 &gt;1,K2106/1024," ")</f>
        <v>4651796</v>
      </c>
      <c r="M2106" s="90">
        <f>IF(K2106/1048576 &gt;1,K2106/1048576," ")</f>
        <v>4542.76953125</v>
      </c>
      <c r="N2106" s="91">
        <f>IF(K2106&gt;999999999,K2106/1073741824," ")</f>
        <v>4.4362983703613281</v>
      </c>
      <c r="O2106" s="223" t="s">
        <v>32388</v>
      </c>
      <c r="P2106" s="198" t="s">
        <v>32389</v>
      </c>
    </row>
    <row r="2107" spans="2:16" ht="20.100000000000001" customHeight="1" x14ac:dyDescent="0.3">
      <c r="B2107" s="101">
        <v>2097</v>
      </c>
      <c r="C2107" s="109" t="s">
        <v>36296</v>
      </c>
      <c r="D2107" s="159" t="s">
        <v>2088</v>
      </c>
      <c r="E2107" s="36" t="s">
        <v>12386</v>
      </c>
      <c r="F2107" s="104">
        <v>4.5999999999999996</v>
      </c>
      <c r="G2107" s="94" t="s">
        <v>704</v>
      </c>
      <c r="H2107" s="94" t="s">
        <v>3737</v>
      </c>
      <c r="I2107" s="94">
        <v>2009</v>
      </c>
      <c r="J2107" s="94"/>
      <c r="K2107" s="90">
        <v>1798401369</v>
      </c>
      <c r="L2107" s="90">
        <f>IF(K2107/1024 &gt;1,K2107/1024," ")</f>
        <v>1756251.3369140625</v>
      </c>
      <c r="M2107" s="90">
        <f>IF(K2107/1048576 &gt;1,K2107/1048576," ")</f>
        <v>1715.0891962051392</v>
      </c>
      <c r="N2107" s="91">
        <f>IF(K2107&gt;999999999,K2107/1073741824," ")</f>
        <v>1.6748917931690812</v>
      </c>
      <c r="O2107" s="194" t="s">
        <v>21380</v>
      </c>
      <c r="P2107" s="197" t="s">
        <v>21381</v>
      </c>
    </row>
    <row r="2108" spans="2:16" ht="20.100000000000001" customHeight="1" x14ac:dyDescent="0.3">
      <c r="B2108" s="101">
        <v>2098</v>
      </c>
      <c r="C2108" s="103" t="s">
        <v>36297</v>
      </c>
      <c r="D2108" s="159" t="s">
        <v>4833</v>
      </c>
      <c r="E2108" s="36" t="s">
        <v>12387</v>
      </c>
      <c r="F2108" s="104">
        <v>5.5</v>
      </c>
      <c r="G2108" s="101" t="s">
        <v>704</v>
      </c>
      <c r="H2108" s="101" t="s">
        <v>3737</v>
      </c>
      <c r="I2108" s="101">
        <v>1955</v>
      </c>
      <c r="J2108" s="116"/>
      <c r="K2108" s="90">
        <v>3798270934</v>
      </c>
      <c r="L2108" s="90">
        <f>IF(K2108/1024 &gt;1,K2108/1024," ")</f>
        <v>3709248.958984375</v>
      </c>
      <c r="M2108" s="90">
        <f>IF(K2108/1048576 &gt;1,K2108/1048576," ")</f>
        <v>3622.3134365081787</v>
      </c>
      <c r="N2108" s="91">
        <f>IF(K2108&gt;999999999,K2108/1073741824," ")</f>
        <v>3.5374154653400183</v>
      </c>
      <c r="O2108" s="194" t="s">
        <v>19627</v>
      </c>
      <c r="P2108" s="197" t="s">
        <v>21382</v>
      </c>
    </row>
    <row r="2109" spans="2:16" ht="20.100000000000001" customHeight="1" x14ac:dyDescent="0.3">
      <c r="B2109" s="101">
        <v>2099</v>
      </c>
      <c r="C2109" s="109" t="s">
        <v>36298</v>
      </c>
      <c r="D2109" s="163" t="s">
        <v>6046</v>
      </c>
      <c r="E2109" s="36" t="s">
        <v>12388</v>
      </c>
      <c r="F2109" s="99">
        <v>8.4</v>
      </c>
      <c r="G2109" s="101"/>
      <c r="H2109" s="101" t="s">
        <v>3937</v>
      </c>
      <c r="I2109" s="101">
        <v>1963</v>
      </c>
      <c r="J2109" s="101"/>
      <c r="K2109" s="90">
        <v>2901957488</v>
      </c>
      <c r="L2109" s="90">
        <f>IF(K2109/1024 &gt;1,K2109/1024," ")</f>
        <v>2833942.859375</v>
      </c>
      <c r="M2109" s="90">
        <f>IF(K2109/1048576 &gt;1,K2109/1048576," ")</f>
        <v>2767.5223236083984</v>
      </c>
      <c r="N2109" s="91">
        <f>IF(K2109&gt;999999999,K2109/1073741824," ")</f>
        <v>2.7026585191488266</v>
      </c>
      <c r="O2109" s="194" t="s">
        <v>21383</v>
      </c>
      <c r="P2109" s="197" t="s">
        <v>21384</v>
      </c>
    </row>
    <row r="2110" spans="2:16" ht="20.100000000000001" customHeight="1" x14ac:dyDescent="0.3">
      <c r="B2110" s="101">
        <v>2100</v>
      </c>
      <c r="C2110" s="107" t="s">
        <v>36299</v>
      </c>
      <c r="D2110" s="168" t="s">
        <v>6583</v>
      </c>
      <c r="E2110" s="36" t="s">
        <v>12389</v>
      </c>
      <c r="F2110" s="99">
        <v>4.8</v>
      </c>
      <c r="G2110" s="99" t="s">
        <v>704</v>
      </c>
      <c r="H2110" s="101" t="s">
        <v>5878</v>
      </c>
      <c r="I2110" s="101">
        <v>2013</v>
      </c>
      <c r="J2110" s="101"/>
      <c r="K2110" s="90">
        <v>5124972233</v>
      </c>
      <c r="L2110" s="90">
        <f>IF(K2110/1024 &gt;1,K2110/1024," ")</f>
        <v>5004855.6962890625</v>
      </c>
      <c r="M2110" s="90">
        <f>IF(K2110/1048576 &gt;1,K2110/1048576," ")</f>
        <v>4887.5543909072876</v>
      </c>
      <c r="N2110" s="91">
        <f>IF(K2110&gt;999999999,K2110/1073741824," ")</f>
        <v>4.773002334870398</v>
      </c>
      <c r="O2110" s="194" t="s">
        <v>21385</v>
      </c>
      <c r="P2110" s="197" t="s">
        <v>21386</v>
      </c>
    </row>
    <row r="2111" spans="2:16" ht="20.100000000000001" customHeight="1" x14ac:dyDescent="0.3">
      <c r="B2111" s="101">
        <v>2101</v>
      </c>
      <c r="C2111" s="48" t="s">
        <v>36300</v>
      </c>
      <c r="D2111" s="157" t="s">
        <v>8161</v>
      </c>
      <c r="E2111" s="36" t="s">
        <v>12390</v>
      </c>
      <c r="F2111" s="81">
        <v>5.6</v>
      </c>
      <c r="G2111" s="13" t="s">
        <v>704</v>
      </c>
      <c r="H2111" s="13" t="s">
        <v>3757</v>
      </c>
      <c r="I2111" s="79">
        <v>2017</v>
      </c>
      <c r="J2111" s="79"/>
      <c r="K2111" s="73">
        <v>5680596258</v>
      </c>
      <c r="L2111" s="90">
        <f>IF(K2111/1024 &gt;1,K2111/1024," ")</f>
        <v>5547457.283203125</v>
      </c>
      <c r="M2111" s="90">
        <f>IF(K2111/1048576 &gt;1,K2111/1048576," ")</f>
        <v>5417.4387531280518</v>
      </c>
      <c r="N2111" s="91">
        <f>IF(K2111&gt;999999999,K2111/1073741824," ")</f>
        <v>5.290467532351613</v>
      </c>
      <c r="O2111" s="194" t="s">
        <v>21387</v>
      </c>
      <c r="P2111" s="197" t="s">
        <v>21388</v>
      </c>
    </row>
    <row r="2112" spans="2:16" ht="20.100000000000001" customHeight="1" x14ac:dyDescent="0.3">
      <c r="B2112" s="101">
        <v>2102</v>
      </c>
      <c r="C2112" s="102" t="s">
        <v>36301</v>
      </c>
      <c r="D2112" s="159" t="s">
        <v>2713</v>
      </c>
      <c r="E2112" s="36" t="s">
        <v>12391</v>
      </c>
      <c r="F2112" s="104">
        <v>6.2</v>
      </c>
      <c r="G2112" s="101" t="s">
        <v>704</v>
      </c>
      <c r="H2112" s="101" t="s">
        <v>3745</v>
      </c>
      <c r="I2112" s="101">
        <v>2000</v>
      </c>
      <c r="J2112" s="101"/>
      <c r="K2112" s="90">
        <v>2725038686</v>
      </c>
      <c r="L2112" s="90">
        <f>IF(K2112/1024 &gt;1,K2112/1024," ")</f>
        <v>2661170.591796875</v>
      </c>
      <c r="M2112" s="90">
        <f>IF(K2112/1048576 &gt;1,K2112/1048576," ")</f>
        <v>2598.7994060516357</v>
      </c>
      <c r="N2112" s="91">
        <f>IF(K2112&gt;999999999,K2112/1073741824," ")</f>
        <v>2.5378900449723005</v>
      </c>
      <c r="O2112" s="194" t="s">
        <v>21389</v>
      </c>
      <c r="P2112" s="197" t="s">
        <v>21390</v>
      </c>
    </row>
    <row r="2113" spans="1:16" ht="20.100000000000001" customHeight="1" x14ac:dyDescent="0.3">
      <c r="B2113" s="101">
        <v>2103</v>
      </c>
      <c r="C2113" s="12" t="s">
        <v>36302</v>
      </c>
      <c r="D2113" s="177" t="s">
        <v>32627</v>
      </c>
      <c r="E2113" s="36" t="s">
        <v>32628</v>
      </c>
      <c r="F2113" s="131">
        <v>6.1</v>
      </c>
      <c r="G2113" s="13"/>
      <c r="H2113" s="13" t="s">
        <v>3744</v>
      </c>
      <c r="I2113" s="133">
        <v>2020</v>
      </c>
      <c r="J2113" s="74"/>
      <c r="K2113" s="73">
        <v>4543389696</v>
      </c>
      <c r="L2113" s="90">
        <f>IF(K2113/1024 &gt;1,K2113/1024," ")</f>
        <v>4436904</v>
      </c>
      <c r="M2113" s="90">
        <f>IF(K2113/1048576 &gt;1,K2113/1048576," ")</f>
        <v>4332.9140625</v>
      </c>
      <c r="N2113" s="91">
        <f>IF(K2113&gt;999999999,K2113/1073741824," ")</f>
        <v>4.2313613891601563</v>
      </c>
      <c r="O2113" s="194" t="s">
        <v>32629</v>
      </c>
      <c r="P2113" s="197" t="s">
        <v>32630</v>
      </c>
    </row>
    <row r="2114" spans="1:16" ht="20.100000000000001" customHeight="1" x14ac:dyDescent="0.3">
      <c r="B2114" s="101">
        <v>2104</v>
      </c>
      <c r="C2114" s="112" t="s">
        <v>36303</v>
      </c>
      <c r="D2114" s="163" t="s">
        <v>2089</v>
      </c>
      <c r="E2114" s="36" t="s">
        <v>12392</v>
      </c>
      <c r="F2114" s="104">
        <v>6.3</v>
      </c>
      <c r="G2114" s="99" t="s">
        <v>704</v>
      </c>
      <c r="H2114" s="101" t="s">
        <v>4081</v>
      </c>
      <c r="I2114" s="101">
        <v>1993</v>
      </c>
      <c r="J2114" s="101"/>
      <c r="K2114" s="90">
        <v>4060889079</v>
      </c>
      <c r="L2114" s="90">
        <f>IF(K2114/1024 &gt;1,K2114/1024," ")</f>
        <v>3965711.9912109375</v>
      </c>
      <c r="M2114" s="90">
        <f>IF(K2114/1048576 &gt;1,K2114/1048576," ")</f>
        <v>3872.7656164169312</v>
      </c>
      <c r="N2114" s="91">
        <f>IF(K2114&gt;999999999,K2114/1073741824," ")</f>
        <v>3.7819976722821593</v>
      </c>
      <c r="O2114" s="194" t="s">
        <v>21391</v>
      </c>
      <c r="P2114" s="197" t="s">
        <v>21392</v>
      </c>
    </row>
    <row r="2115" spans="1:16" ht="20.100000000000001" customHeight="1" x14ac:dyDescent="0.3">
      <c r="B2115" s="101">
        <v>2105</v>
      </c>
      <c r="C2115" s="102" t="s">
        <v>36304</v>
      </c>
      <c r="D2115" s="159" t="s">
        <v>2845</v>
      </c>
      <c r="E2115" s="36" t="s">
        <v>12393</v>
      </c>
      <c r="F2115" s="104">
        <v>6.2</v>
      </c>
      <c r="G2115" s="101" t="s">
        <v>704</v>
      </c>
      <c r="H2115" s="101" t="s">
        <v>3740</v>
      </c>
      <c r="I2115" s="94">
        <v>1995</v>
      </c>
      <c r="J2115" s="94"/>
      <c r="K2115" s="108">
        <v>3256454438</v>
      </c>
      <c r="L2115" s="90">
        <f>IF(K2115/1024 &gt;1,K2115/1024," ")</f>
        <v>3180131.287109375</v>
      </c>
      <c r="M2115" s="90">
        <f>IF(K2115/1048576 &gt;1,K2115/1048576," ")</f>
        <v>3105.596960067749</v>
      </c>
      <c r="N2115" s="91">
        <f>IF(K2115&gt;999999999,K2115/1073741824," ")</f>
        <v>3.0328095313161612</v>
      </c>
      <c r="O2115" s="194" t="s">
        <v>21393</v>
      </c>
      <c r="P2115" s="197" t="s">
        <v>21394</v>
      </c>
    </row>
    <row r="2116" spans="1:16" ht="20.100000000000001" customHeight="1" x14ac:dyDescent="0.3">
      <c r="B2116" s="101">
        <v>2106</v>
      </c>
      <c r="C2116" s="48" t="s">
        <v>36305</v>
      </c>
      <c r="D2116" s="157" t="s">
        <v>18429</v>
      </c>
      <c r="E2116" s="36" t="s">
        <v>18428</v>
      </c>
      <c r="F2116" s="81">
        <v>6.3</v>
      </c>
      <c r="G2116" s="13"/>
      <c r="H2116" s="13" t="s">
        <v>4193</v>
      </c>
      <c r="I2116" s="79">
        <v>2017</v>
      </c>
      <c r="J2116" s="79"/>
      <c r="K2116" s="73">
        <v>3708538880</v>
      </c>
      <c r="L2116" s="90">
        <f>IF(K2116/1024 &gt;1,K2116/1024," ")</f>
        <v>3621620</v>
      </c>
      <c r="M2116" s="90">
        <f>IF(K2116/1048576 &gt;1,K2116/1048576," ")</f>
        <v>3536.73828125</v>
      </c>
      <c r="N2116" s="91">
        <f>IF(K2116&gt;999999999,K2116/1073741824," ")</f>
        <v>3.4538459777832031</v>
      </c>
      <c r="O2116" s="223" t="s">
        <v>18430</v>
      </c>
      <c r="P2116" s="197" t="s">
        <v>32243</v>
      </c>
    </row>
    <row r="2117" spans="1:16" ht="20.100000000000001" customHeight="1" x14ac:dyDescent="0.3">
      <c r="B2117" s="101">
        <v>2107</v>
      </c>
      <c r="C2117" s="48" t="s">
        <v>36306</v>
      </c>
      <c r="D2117" s="157" t="s">
        <v>9079</v>
      </c>
      <c r="E2117" s="36" t="s">
        <v>9179</v>
      </c>
      <c r="F2117" s="81">
        <v>6.8</v>
      </c>
      <c r="G2117" s="13"/>
      <c r="H2117" s="13" t="s">
        <v>3757</v>
      </c>
      <c r="I2117" s="79">
        <v>2019</v>
      </c>
      <c r="J2117" s="79"/>
      <c r="K2117" s="73">
        <v>5104996352</v>
      </c>
      <c r="L2117" s="90">
        <f>IF(K2117/1024 &gt;1,K2117/1024," ")</f>
        <v>4985348</v>
      </c>
      <c r="M2117" s="90">
        <f>IF(K2117/1048576 &gt;1,K2117/1048576," ")</f>
        <v>4868.50390625</v>
      </c>
      <c r="N2117" s="91">
        <f>IF(K2117&gt;999999999,K2117/1073741824," ")</f>
        <v>4.7543983459472656</v>
      </c>
      <c r="O2117" s="194" t="s">
        <v>31694</v>
      </c>
      <c r="P2117" s="197" t="s">
        <v>31619</v>
      </c>
    </row>
    <row r="2118" spans="1:16" ht="20.100000000000001" customHeight="1" x14ac:dyDescent="0.3">
      <c r="B2118" s="101">
        <v>2108</v>
      </c>
      <c r="C2118" s="102" t="s">
        <v>36307</v>
      </c>
      <c r="D2118" s="159" t="s">
        <v>2090</v>
      </c>
      <c r="E2118" s="36" t="s">
        <v>12394</v>
      </c>
      <c r="F2118" s="104">
        <v>6.5</v>
      </c>
      <c r="G2118" s="101" t="s">
        <v>704</v>
      </c>
      <c r="H2118" s="101" t="s">
        <v>3737</v>
      </c>
      <c r="I2118" s="101">
        <v>2011</v>
      </c>
      <c r="J2118" s="101"/>
      <c r="K2118" s="90">
        <v>2568441235</v>
      </c>
      <c r="L2118" s="90">
        <f>IF(K2118/1024 &gt;1,K2118/1024," ")</f>
        <v>2508243.3935546875</v>
      </c>
      <c r="M2118" s="90">
        <f>IF(K2118/1048576 &gt;1,K2118/1048576," ")</f>
        <v>2449.4564390182495</v>
      </c>
      <c r="N2118" s="91">
        <f>IF(K2118&gt;999999999,K2118/1073741824," ")</f>
        <v>2.3920473037287593</v>
      </c>
      <c r="O2118" s="194" t="s">
        <v>21395</v>
      </c>
      <c r="P2118" s="197" t="s">
        <v>21396</v>
      </c>
    </row>
    <row r="2119" spans="1:16" ht="20.100000000000001" customHeight="1" x14ac:dyDescent="0.3">
      <c r="B2119" s="101">
        <v>2109</v>
      </c>
      <c r="C2119" s="12" t="s">
        <v>36308</v>
      </c>
      <c r="D2119" s="263" t="s">
        <v>33880</v>
      </c>
      <c r="E2119" s="36" t="s">
        <v>33881</v>
      </c>
      <c r="F2119" s="81">
        <v>6.2</v>
      </c>
      <c r="G2119" s="13" t="s">
        <v>704</v>
      </c>
      <c r="H2119" s="13" t="s">
        <v>3744</v>
      </c>
      <c r="I2119" s="79">
        <v>2022</v>
      </c>
      <c r="J2119" s="79"/>
      <c r="K2119" s="73">
        <v>5212659712</v>
      </c>
      <c r="L2119" s="90">
        <f>IF(K2119/1024 &gt;1,K2119/1024," ")</f>
        <v>5090488</v>
      </c>
      <c r="M2119" s="90">
        <f>IF(K2119/1048576 &gt;1,K2119/1048576," ")</f>
        <v>4971.1796875</v>
      </c>
      <c r="N2119" s="91">
        <f>IF(K2119&gt;999999999,K2119/1073741824," ")</f>
        <v>4.8546676635742188</v>
      </c>
      <c r="O2119" s="223" t="s">
        <v>33882</v>
      </c>
      <c r="P2119" s="198" t="s">
        <v>33883</v>
      </c>
    </row>
    <row r="2120" spans="1:16" ht="20.100000000000001" customHeight="1" x14ac:dyDescent="0.3">
      <c r="B2120" s="101">
        <v>2110</v>
      </c>
      <c r="C2120" s="12" t="s">
        <v>36204</v>
      </c>
      <c r="D2120" s="160" t="s">
        <v>2091</v>
      </c>
      <c r="E2120" s="36" t="s">
        <v>12395</v>
      </c>
      <c r="F2120" s="104">
        <v>5.8</v>
      </c>
      <c r="G2120" s="94"/>
      <c r="H2120" s="94" t="s">
        <v>4234</v>
      </c>
      <c r="I2120" s="101">
        <v>1949</v>
      </c>
      <c r="J2120" s="101"/>
      <c r="K2120" s="90">
        <v>1468522496</v>
      </c>
      <c r="L2120" s="90">
        <f>IF(K2120/1024 &gt;1,K2120/1024," ")</f>
        <v>1434104</v>
      </c>
      <c r="M2120" s="90">
        <f>IF(K2120/1048576 &gt;1,K2120/1048576," ")</f>
        <v>1400.4921875</v>
      </c>
      <c r="N2120" s="91">
        <f>IF(K2120&gt;999999999,K2120/1073741824," ")</f>
        <v>1.3676681518554688</v>
      </c>
      <c r="O2120" s="194" t="s">
        <v>21397</v>
      </c>
      <c r="P2120" s="197" t="s">
        <v>21398</v>
      </c>
    </row>
    <row r="2121" spans="1:16" ht="20.100000000000001" customHeight="1" x14ac:dyDescent="0.3">
      <c r="B2121" s="101">
        <v>2111</v>
      </c>
      <c r="C2121" s="28" t="s">
        <v>36309</v>
      </c>
      <c r="D2121" s="157" t="s">
        <v>8104</v>
      </c>
      <c r="E2121" s="36" t="s">
        <v>12396</v>
      </c>
      <c r="F2121" s="81">
        <v>6.7</v>
      </c>
      <c r="G2121" s="13" t="s">
        <v>704</v>
      </c>
      <c r="H2121" s="13" t="s">
        <v>5871</v>
      </c>
      <c r="I2121" s="79">
        <v>2017</v>
      </c>
      <c r="J2121" s="72"/>
      <c r="K2121" s="73">
        <v>5413727780</v>
      </c>
      <c r="L2121" s="90">
        <f>IF(K2121/1024 &gt;1,K2121/1024," ")</f>
        <v>5286843.53515625</v>
      </c>
      <c r="M2121" s="90">
        <f>IF(K2121/1048576 &gt;1,K2121/1048576," ")</f>
        <v>5162.9331398010254</v>
      </c>
      <c r="N2121" s="91">
        <f>IF(K2121&gt;999999999,K2121/1073741824," ")</f>
        <v>5.0419268943369389</v>
      </c>
      <c r="O2121" s="194" t="s">
        <v>21399</v>
      </c>
      <c r="P2121" s="197" t="s">
        <v>21400</v>
      </c>
    </row>
    <row r="2122" spans="1:16" ht="20.100000000000001" customHeight="1" x14ac:dyDescent="0.3">
      <c r="B2122" s="101">
        <v>2112</v>
      </c>
      <c r="C2122" s="109" t="s">
        <v>41815</v>
      </c>
      <c r="D2122" s="159" t="s">
        <v>5428</v>
      </c>
      <c r="E2122" s="36" t="s">
        <v>16691</v>
      </c>
      <c r="F2122" s="104">
        <v>4.5999999999999996</v>
      </c>
      <c r="G2122" s="101" t="s">
        <v>704</v>
      </c>
      <c r="H2122" s="101" t="s">
        <v>3740</v>
      </c>
      <c r="I2122" s="101">
        <v>2015</v>
      </c>
      <c r="J2122" s="101"/>
      <c r="K2122" s="90">
        <v>3685940690</v>
      </c>
      <c r="L2122" s="90">
        <f>IF(K2122/1024 &gt;1,K2122/1024," ")</f>
        <v>3599551.455078125</v>
      </c>
      <c r="M2122" s="90">
        <f>IF(K2122/1048576 &gt;1,K2122/1048576," ")</f>
        <v>3515.1869678497314</v>
      </c>
      <c r="N2122" s="91">
        <f>IF(K2122&gt;999999999,K2122/1073741824," ")</f>
        <v>3.4327997732907534</v>
      </c>
      <c r="O2122" s="194" t="s">
        <v>28615</v>
      </c>
      <c r="P2122" s="197" t="s">
        <v>28616</v>
      </c>
    </row>
    <row r="2123" spans="1:16" ht="20.100000000000001" customHeight="1" x14ac:dyDescent="0.3">
      <c r="A2123" s="299"/>
      <c r="B2123" s="101">
        <v>2113</v>
      </c>
      <c r="C2123" s="20" t="s">
        <v>36310</v>
      </c>
      <c r="D2123" s="158" t="s">
        <v>8213</v>
      </c>
      <c r="E2123" s="36" t="s">
        <v>12397</v>
      </c>
      <c r="F2123" s="81">
        <v>7.3</v>
      </c>
      <c r="G2123" s="13"/>
      <c r="H2123" s="13" t="s">
        <v>5878</v>
      </c>
      <c r="I2123" s="79">
        <v>2017</v>
      </c>
      <c r="J2123" s="83"/>
      <c r="K2123" s="73">
        <v>4567990272</v>
      </c>
      <c r="L2123" s="90">
        <f>IF(K2123/1024 &gt;1,K2123/1024," ")</f>
        <v>4460928</v>
      </c>
      <c r="M2123" s="90">
        <f>IF(K2123/1048576 &gt;1,K2123/1048576," ")</f>
        <v>4356.375</v>
      </c>
      <c r="N2123" s="91">
        <f>IF(K2123&gt;999999999,K2123/1073741824," ")</f>
        <v>4.2542724609375</v>
      </c>
      <c r="O2123" s="194" t="s">
        <v>21401</v>
      </c>
      <c r="P2123" s="197" t="s">
        <v>21402</v>
      </c>
    </row>
    <row r="2124" spans="1:16" ht="20.100000000000001" customHeight="1" x14ac:dyDescent="0.3">
      <c r="B2124" s="101">
        <v>2114</v>
      </c>
      <c r="C2124" s="102" t="s">
        <v>36311</v>
      </c>
      <c r="D2124" s="159" t="s">
        <v>4528</v>
      </c>
      <c r="E2124" s="36" t="s">
        <v>12398</v>
      </c>
      <c r="F2124" s="104">
        <v>8.3000000000000007</v>
      </c>
      <c r="G2124" s="101"/>
      <c r="H2124" s="101" t="s">
        <v>3809</v>
      </c>
      <c r="I2124" s="101">
        <v>1954</v>
      </c>
      <c r="J2124" s="101"/>
      <c r="K2124" s="90">
        <v>4380029199</v>
      </c>
      <c r="L2124" s="90">
        <f>IF(K2124/1024 &gt;1,K2124/1024," ")</f>
        <v>4277372.2646484375</v>
      </c>
      <c r="M2124" s="90">
        <f>IF(K2124/1048576 &gt;1,K2124/1048576," ")</f>
        <v>4177.1213521957397</v>
      </c>
      <c r="N2124" s="91">
        <f>IF(K2124&gt;999999999,K2124/1073741824," ")</f>
        <v>4.0792200705036521</v>
      </c>
      <c r="O2124" s="194" t="s">
        <v>21403</v>
      </c>
      <c r="P2124" s="197" t="s">
        <v>21404</v>
      </c>
    </row>
    <row r="2125" spans="1:16" ht="20.100000000000001" customHeight="1" x14ac:dyDescent="0.3">
      <c r="B2125" s="101">
        <v>2115</v>
      </c>
      <c r="C2125" s="109" t="s">
        <v>36312</v>
      </c>
      <c r="D2125" s="160" t="s">
        <v>161</v>
      </c>
      <c r="E2125" s="36" t="s">
        <v>12399</v>
      </c>
      <c r="F2125" s="104">
        <v>7.3</v>
      </c>
      <c r="G2125" s="101" t="s">
        <v>704</v>
      </c>
      <c r="H2125" s="101" t="s">
        <v>3744</v>
      </c>
      <c r="I2125" s="101">
        <v>2008</v>
      </c>
      <c r="J2125" s="101"/>
      <c r="K2125" s="90">
        <v>4928931653</v>
      </c>
      <c r="L2125" s="90">
        <f>IF(K2125/1024 &gt;1,K2125/1024," ")</f>
        <v>4813409.8173828125</v>
      </c>
      <c r="M2125" s="90">
        <f>IF(K2125/1048576 &gt;1,K2125/1048576," ")</f>
        <v>4700.5955247879028</v>
      </c>
      <c r="N2125" s="91">
        <f>IF(K2125&gt;999999999,K2125/1073741824," ")</f>
        <v>4.5904253171756864</v>
      </c>
      <c r="O2125" s="194" t="s">
        <v>21405</v>
      </c>
      <c r="P2125" s="197" t="s">
        <v>21406</v>
      </c>
    </row>
    <row r="2126" spans="1:16" ht="20.100000000000001" customHeight="1" x14ac:dyDescent="0.3">
      <c r="B2126" s="101">
        <v>2116</v>
      </c>
      <c r="C2126" s="109" t="s">
        <v>36314</v>
      </c>
      <c r="D2126" s="159" t="s">
        <v>3155</v>
      </c>
      <c r="E2126" s="36" t="s">
        <v>12401</v>
      </c>
      <c r="F2126" s="104">
        <v>7.4</v>
      </c>
      <c r="G2126" s="101" t="s">
        <v>704</v>
      </c>
      <c r="H2126" s="101" t="s">
        <v>3927</v>
      </c>
      <c r="I2126" s="101">
        <v>1950</v>
      </c>
      <c r="J2126" s="101"/>
      <c r="K2126" s="108">
        <v>3540906712</v>
      </c>
      <c r="L2126" s="90">
        <f>IF(K2126/1024 &gt;1,K2126/1024," ")</f>
        <v>3457916.7109375</v>
      </c>
      <c r="M2126" s="90">
        <f>IF(K2126/1048576 &gt;1,K2126/1048576," ")</f>
        <v>3376.8717880249023</v>
      </c>
      <c r="N2126" s="91">
        <f>IF(K2126&gt;999999999,K2126/1073741824," ")</f>
        <v>3.2977263554930687</v>
      </c>
      <c r="O2126" s="199" t="s">
        <v>17521</v>
      </c>
      <c r="P2126" s="197" t="s">
        <v>21408</v>
      </c>
    </row>
    <row r="2127" spans="1:16" ht="20.100000000000001" customHeight="1" x14ac:dyDescent="0.3">
      <c r="B2127" s="101">
        <v>2117</v>
      </c>
      <c r="C2127" s="109" t="s">
        <v>36315</v>
      </c>
      <c r="D2127" s="160" t="s">
        <v>2976</v>
      </c>
      <c r="E2127" s="36" t="s">
        <v>12402</v>
      </c>
      <c r="F2127" s="104">
        <v>6.1</v>
      </c>
      <c r="G2127" s="101" t="s">
        <v>704</v>
      </c>
      <c r="H2127" s="101" t="s">
        <v>3764</v>
      </c>
      <c r="I2127" s="101">
        <v>2012</v>
      </c>
      <c r="J2127" s="101"/>
      <c r="K2127" s="90">
        <v>2906347820</v>
      </c>
      <c r="L2127" s="90">
        <f>IF(K2127/1024 &gt;1,K2127/1024," ")</f>
        <v>2838230.29296875</v>
      </c>
      <c r="M2127" s="90">
        <f>IF(K2127/1048576 &gt;1,K2127/1048576," ")</f>
        <v>2771.7092704772949</v>
      </c>
      <c r="N2127" s="91">
        <f>IF(K2127&gt;999999999,K2127/1073741824," ")</f>
        <v>2.7067473344504833</v>
      </c>
      <c r="O2127" s="194" t="s">
        <v>20323</v>
      </c>
      <c r="P2127" s="197" t="s">
        <v>21409</v>
      </c>
    </row>
    <row r="2128" spans="1:16" ht="20.100000000000001" customHeight="1" x14ac:dyDescent="0.3">
      <c r="B2128" s="101">
        <v>2118</v>
      </c>
      <c r="C2128" s="102" t="s">
        <v>36316</v>
      </c>
      <c r="D2128" s="160" t="s">
        <v>3148</v>
      </c>
      <c r="E2128" s="36" t="s">
        <v>12404</v>
      </c>
      <c r="F2128" s="104">
        <v>6.5</v>
      </c>
      <c r="G2128" s="101"/>
      <c r="H2128" s="101" t="s">
        <v>3739</v>
      </c>
      <c r="I2128" s="101">
        <v>2011</v>
      </c>
      <c r="J2128" s="101"/>
      <c r="K2128" s="90">
        <v>3928659014</v>
      </c>
      <c r="L2128" s="90">
        <f>IF(K2128/1024 &gt;1,K2128/1024," ")</f>
        <v>3836581.068359375</v>
      </c>
      <c r="M2128" s="90">
        <f>IF(K2128/1048576 &gt;1,K2128/1048576," ")</f>
        <v>3746.6611995697021</v>
      </c>
      <c r="N2128" s="91">
        <f>IF(K2128&gt;999999999,K2128/1073741824," ")</f>
        <v>3.6588488277047873</v>
      </c>
      <c r="O2128" s="194" t="s">
        <v>21412</v>
      </c>
      <c r="P2128" s="197" t="s">
        <v>31135</v>
      </c>
    </row>
    <row r="2129" spans="2:16" ht="20.100000000000001" customHeight="1" x14ac:dyDescent="0.3">
      <c r="B2129" s="101">
        <v>2119</v>
      </c>
      <c r="C2129" s="20" t="s">
        <v>8764</v>
      </c>
      <c r="D2129" s="157" t="s">
        <v>8763</v>
      </c>
      <c r="E2129" s="36" t="s">
        <v>12403</v>
      </c>
      <c r="F2129" s="81">
        <v>7.3</v>
      </c>
      <c r="G2129" s="13" t="s">
        <v>704</v>
      </c>
      <c r="H2129" s="13" t="s">
        <v>3756</v>
      </c>
      <c r="I2129" s="79">
        <v>2019</v>
      </c>
      <c r="J2129" s="79"/>
      <c r="K2129" s="73">
        <v>7514365952</v>
      </c>
      <c r="L2129" s="90">
        <f>IF(K2129/1024 &gt;1,K2129/1024," ")</f>
        <v>7338248</v>
      </c>
      <c r="M2129" s="90">
        <f>IF(K2129/1048576 &gt;1,K2129/1048576," ")</f>
        <v>7166.2578125</v>
      </c>
      <c r="N2129" s="91">
        <f>IF(K2129&gt;999999999,K2129/1073741824," ")</f>
        <v>6.9982986450195313</v>
      </c>
      <c r="O2129" s="194" t="s">
        <v>21410</v>
      </c>
      <c r="P2129" s="197" t="s">
        <v>21411</v>
      </c>
    </row>
    <row r="2130" spans="2:16" ht="20.100000000000001" customHeight="1" x14ac:dyDescent="0.3">
      <c r="B2130" s="101">
        <v>2120</v>
      </c>
      <c r="C2130" s="112" t="s">
        <v>36317</v>
      </c>
      <c r="D2130" s="160" t="s">
        <v>5739</v>
      </c>
      <c r="E2130" s="36" t="s">
        <v>12405</v>
      </c>
      <c r="F2130" s="104">
        <v>5.5</v>
      </c>
      <c r="G2130" s="101"/>
      <c r="H2130" s="101" t="s">
        <v>3927</v>
      </c>
      <c r="I2130" s="101">
        <v>1936</v>
      </c>
      <c r="J2130" s="101"/>
      <c r="K2130" s="90">
        <v>1594358084</v>
      </c>
      <c r="L2130" s="90">
        <f>IF(K2130/1024 &gt;1,K2130/1024," ")</f>
        <v>1556990.31640625</v>
      </c>
      <c r="M2130" s="90">
        <f>IF(K2130/1048576 &gt;1,K2130/1048576," ")</f>
        <v>1520.4983558654785</v>
      </c>
      <c r="N2130" s="91">
        <f>IF(K2130&gt;999999999,K2130/1073741824," ")</f>
        <v>1.4848616756498814</v>
      </c>
      <c r="O2130" s="194" t="s">
        <v>17857</v>
      </c>
      <c r="P2130" s="197" t="s">
        <v>21413</v>
      </c>
    </row>
    <row r="2131" spans="2:16" ht="20.100000000000001" customHeight="1" x14ac:dyDescent="0.3">
      <c r="B2131" s="101">
        <v>2121</v>
      </c>
      <c r="C2131" s="7" t="s">
        <v>36318</v>
      </c>
      <c r="D2131" s="157" t="s">
        <v>8170</v>
      </c>
      <c r="E2131" s="36" t="s">
        <v>12406</v>
      </c>
      <c r="F2131" s="81">
        <v>5.9</v>
      </c>
      <c r="G2131" s="13"/>
      <c r="H2131" s="13" t="s">
        <v>3809</v>
      </c>
      <c r="I2131" s="79">
        <v>2016</v>
      </c>
      <c r="J2131" s="79"/>
      <c r="K2131" s="73">
        <v>4617221531</v>
      </c>
      <c r="L2131" s="90">
        <f>IF(K2131/1024 &gt;1,K2131/1024," ")</f>
        <v>4509005.4013671875</v>
      </c>
      <c r="M2131" s="90">
        <f>IF(K2131/1048576 &gt;1,K2131/1048576," ")</f>
        <v>4403.325587272644</v>
      </c>
      <c r="N2131" s="91">
        <f>IF(K2131&gt;999999999,K2131/1073741824," ")</f>
        <v>4.3001226438209414</v>
      </c>
      <c r="O2131" s="194" t="s">
        <v>21414</v>
      </c>
      <c r="P2131" s="197" t="s">
        <v>21415</v>
      </c>
    </row>
    <row r="2132" spans="2:16" ht="20.100000000000001" customHeight="1" x14ac:dyDescent="0.3">
      <c r="B2132" s="101">
        <v>2122</v>
      </c>
      <c r="C2132" s="102" t="s">
        <v>36319</v>
      </c>
      <c r="D2132" s="159" t="s">
        <v>2727</v>
      </c>
      <c r="E2132" s="36" t="s">
        <v>12407</v>
      </c>
      <c r="F2132" s="104">
        <v>6.5</v>
      </c>
      <c r="G2132" s="101" t="s">
        <v>704</v>
      </c>
      <c r="H2132" s="101" t="s">
        <v>3789</v>
      </c>
      <c r="I2132" s="101">
        <v>2000</v>
      </c>
      <c r="J2132" s="101"/>
      <c r="K2132" s="90">
        <v>2530792373</v>
      </c>
      <c r="L2132" s="90">
        <f>IF(K2132/1024 &gt;1,K2132/1024," ")</f>
        <v>2471476.9267578125</v>
      </c>
      <c r="M2132" s="90">
        <f>IF(K2132/1048576 &gt;1,K2132/1048576," ")</f>
        <v>2413.5516862869263</v>
      </c>
      <c r="N2132" s="91">
        <f>IF(K2132&gt;999999999,K2132/1073741824," ")</f>
        <v>2.3569840686395764</v>
      </c>
      <c r="O2132" s="194" t="s">
        <v>21416</v>
      </c>
      <c r="P2132" s="197" t="s">
        <v>21417</v>
      </c>
    </row>
    <row r="2133" spans="2:16" ht="20.100000000000001" customHeight="1" x14ac:dyDescent="0.3">
      <c r="B2133" s="101">
        <v>2123</v>
      </c>
      <c r="C2133" s="20" t="s">
        <v>36320</v>
      </c>
      <c r="D2133" s="158" t="s">
        <v>6598</v>
      </c>
      <c r="E2133" s="36" t="s">
        <v>12408</v>
      </c>
      <c r="F2133" s="81">
        <v>4.8</v>
      </c>
      <c r="G2133" s="13" t="s">
        <v>704</v>
      </c>
      <c r="H2133" s="13" t="s">
        <v>3924</v>
      </c>
      <c r="I2133" s="79">
        <v>2020</v>
      </c>
      <c r="J2133" s="79"/>
      <c r="K2133" s="73">
        <v>4638273536</v>
      </c>
      <c r="L2133" s="90">
        <f>IF(K2133/1024 &gt;1,K2133/1024," ")</f>
        <v>4529564</v>
      </c>
      <c r="M2133" s="90">
        <f>IF(K2133/1048576 &gt;1,K2133/1048576," ")</f>
        <v>4423.40234375</v>
      </c>
      <c r="N2133" s="91">
        <f>IF(K2133&gt;999999999,K2133/1073741824," ")</f>
        <v>4.3197288513183594</v>
      </c>
      <c r="O2133" s="194" t="s">
        <v>21418</v>
      </c>
      <c r="P2133" s="197" t="s">
        <v>21419</v>
      </c>
    </row>
    <row r="2134" spans="2:16" ht="20.100000000000001" customHeight="1" x14ac:dyDescent="0.3">
      <c r="B2134" s="101">
        <v>2124</v>
      </c>
      <c r="C2134" s="7" t="s">
        <v>36205</v>
      </c>
      <c r="D2134" s="159" t="s">
        <v>40</v>
      </c>
      <c r="E2134" s="36" t="s">
        <v>12410</v>
      </c>
      <c r="F2134" s="104">
        <v>7.3</v>
      </c>
      <c r="G2134" s="94"/>
      <c r="H2134" s="105" t="s">
        <v>5871</v>
      </c>
      <c r="I2134" s="101">
        <v>2005</v>
      </c>
      <c r="J2134" s="101"/>
      <c r="K2134" s="90">
        <v>7242563310</v>
      </c>
      <c r="L2134" s="90">
        <f>IF(K2134/1024 &gt;1,K2134/1024," ")</f>
        <v>7072815.732421875</v>
      </c>
      <c r="M2134" s="90">
        <f>IF(K2134/1048576 &gt;1,K2134/1048576," ")</f>
        <v>6907.0466136932373</v>
      </c>
      <c r="N2134" s="91">
        <f>IF(K2134&gt;999999999,K2134/1073741824," ")</f>
        <v>6.7451627086848021</v>
      </c>
      <c r="O2134" s="194" t="s">
        <v>21422</v>
      </c>
      <c r="P2134" s="197" t="s">
        <v>21423</v>
      </c>
    </row>
    <row r="2135" spans="2:16" ht="20.100000000000001" customHeight="1" x14ac:dyDescent="0.3">
      <c r="B2135" s="101">
        <v>2125</v>
      </c>
      <c r="C2135" s="213" t="s">
        <v>36206</v>
      </c>
      <c r="D2135" s="159" t="s">
        <v>740</v>
      </c>
      <c r="E2135" s="36" t="s">
        <v>12411</v>
      </c>
      <c r="F2135" s="104">
        <v>6.6</v>
      </c>
      <c r="G2135" s="94" t="s">
        <v>704</v>
      </c>
      <c r="H2135" s="94" t="s">
        <v>3750</v>
      </c>
      <c r="I2135" s="101">
        <v>2006</v>
      </c>
      <c r="J2135" s="101"/>
      <c r="K2135" s="90">
        <v>1334999040</v>
      </c>
      <c r="L2135" s="90">
        <f>IF(K2135/1024 &gt;1,K2135/1024," ")</f>
        <v>1303710</v>
      </c>
      <c r="M2135" s="90">
        <f>IF(K2135/1048576 &gt;1,K2135/1048576," ")</f>
        <v>1273.154296875</v>
      </c>
      <c r="N2135" s="91">
        <f>IF(K2135&gt;999999999,K2135/1073741824," ")</f>
        <v>1.2433147430419922</v>
      </c>
      <c r="O2135" s="194" t="s">
        <v>21424</v>
      </c>
      <c r="P2135" s="197" t="s">
        <v>21425</v>
      </c>
    </row>
    <row r="2136" spans="2:16" ht="20.100000000000001" customHeight="1" x14ac:dyDescent="0.3">
      <c r="B2136" s="101">
        <v>2126</v>
      </c>
      <c r="C2136" s="109" t="s">
        <v>41992</v>
      </c>
      <c r="D2136" s="159" t="s">
        <v>5132</v>
      </c>
      <c r="E2136" s="36" t="s">
        <v>16883</v>
      </c>
      <c r="F2136" s="104">
        <v>4.0999999999999996</v>
      </c>
      <c r="G2136" s="101" t="s">
        <v>704</v>
      </c>
      <c r="H2136" s="101" t="s">
        <v>4693</v>
      </c>
      <c r="I2136" s="101">
        <v>1982</v>
      </c>
      <c r="J2136" s="101"/>
      <c r="K2136" s="90">
        <v>5762756207</v>
      </c>
      <c r="L2136" s="90">
        <f>IF(K2136/1024 &gt;1,K2136/1024," ")</f>
        <v>5627691.6083984375</v>
      </c>
      <c r="M2136" s="90">
        <f>IF(K2136/1048576 &gt;1,K2136/1048576," ")</f>
        <v>5495.7925863265991</v>
      </c>
      <c r="N2136" s="91">
        <f>IF(K2136&gt;999999999,K2136/1073741824," ")</f>
        <v>5.3669849475845695</v>
      </c>
      <c r="O2136" s="194" t="s">
        <v>28956</v>
      </c>
      <c r="P2136" s="197" t="s">
        <v>28957</v>
      </c>
    </row>
    <row r="2137" spans="2:16" ht="20.100000000000001" customHeight="1" x14ac:dyDescent="0.3">
      <c r="B2137" s="101">
        <v>2127</v>
      </c>
      <c r="C2137" s="213" t="s">
        <v>42563</v>
      </c>
      <c r="D2137" s="159" t="s">
        <v>2092</v>
      </c>
      <c r="E2137" s="36" t="s">
        <v>12412</v>
      </c>
      <c r="F2137" s="104">
        <v>7.4</v>
      </c>
      <c r="G2137" s="94" t="s">
        <v>704</v>
      </c>
      <c r="H2137" s="94" t="s">
        <v>3744</v>
      </c>
      <c r="I2137" s="101">
        <v>1985</v>
      </c>
      <c r="J2137" s="101"/>
      <c r="K2137" s="90">
        <v>4031681782</v>
      </c>
      <c r="L2137" s="90">
        <f>IF(K2137/1024 &gt;1,K2137/1024," ")</f>
        <v>3937189.240234375</v>
      </c>
      <c r="M2137" s="90">
        <f>IF(K2137/1048576 &gt;1,K2137/1048576," ")</f>
        <v>3844.9113674163818</v>
      </c>
      <c r="N2137" s="91">
        <f>IF(K2137&gt;999999999,K2137/1073741824," ")</f>
        <v>3.7547962572425604</v>
      </c>
      <c r="O2137" s="194" t="s">
        <v>18402</v>
      </c>
      <c r="P2137" s="197" t="s">
        <v>21426</v>
      </c>
    </row>
    <row r="2138" spans="2:16" ht="20.100000000000001" customHeight="1" x14ac:dyDescent="0.3">
      <c r="B2138" s="101">
        <v>2128</v>
      </c>
      <c r="C2138" s="20" t="s">
        <v>36322</v>
      </c>
      <c r="D2138" s="157" t="s">
        <v>8931</v>
      </c>
      <c r="E2138" s="36" t="s">
        <v>12413</v>
      </c>
      <c r="F2138" s="81">
        <v>6.5</v>
      </c>
      <c r="G2138" s="13"/>
      <c r="H2138" s="13" t="s">
        <v>8932</v>
      </c>
      <c r="I2138" s="79">
        <v>2019</v>
      </c>
      <c r="J2138" s="79"/>
      <c r="K2138" s="73">
        <v>3793367040</v>
      </c>
      <c r="L2138" s="90">
        <f>IF(K2138/1024 &gt;1,K2138/1024," ")</f>
        <v>3704460</v>
      </c>
      <c r="M2138" s="90">
        <f>IF(K2138/1048576 &gt;1,K2138/1048576," ")</f>
        <v>3617.63671875</v>
      </c>
      <c r="N2138" s="91">
        <f>IF(K2138&gt;999999999,K2138/1073741824," ")</f>
        <v>3.5328483581542969</v>
      </c>
      <c r="O2138" s="194" t="s">
        <v>21427</v>
      </c>
      <c r="P2138" s="197" t="s">
        <v>21428</v>
      </c>
    </row>
    <row r="2139" spans="2:16" ht="20.100000000000001" customHeight="1" x14ac:dyDescent="0.3">
      <c r="B2139" s="101">
        <v>2129</v>
      </c>
      <c r="C2139" s="112" t="s">
        <v>36323</v>
      </c>
      <c r="D2139" s="159" t="s">
        <v>2994</v>
      </c>
      <c r="E2139" s="36" t="s">
        <v>12414</v>
      </c>
      <c r="F2139" s="104">
        <v>5.5</v>
      </c>
      <c r="G2139" s="101"/>
      <c r="H2139" s="101" t="s">
        <v>3737</v>
      </c>
      <c r="I2139" s="101">
        <v>2010</v>
      </c>
      <c r="J2139" s="101"/>
      <c r="K2139" s="90">
        <v>2985605728</v>
      </c>
      <c r="L2139" s="90">
        <f>IF(K2139/1024 &gt;1,K2139/1024," ")</f>
        <v>2915630.59375</v>
      </c>
      <c r="M2139" s="90">
        <f>IF(K2139/1048576 &gt;1,K2139/1048576," ")</f>
        <v>2847.2955017089844</v>
      </c>
      <c r="N2139" s="91">
        <f>IF(K2139&gt;999999999,K2139/1073741824," ")</f>
        <v>2.7805620133876801</v>
      </c>
      <c r="O2139" s="194" t="s">
        <v>21429</v>
      </c>
      <c r="P2139" s="197" t="s">
        <v>21430</v>
      </c>
    </row>
    <row r="2140" spans="2:16" ht="20.100000000000001" customHeight="1" x14ac:dyDescent="0.3">
      <c r="B2140" s="101">
        <v>2130</v>
      </c>
      <c r="C2140" s="20" t="s">
        <v>36325</v>
      </c>
      <c r="D2140" s="157" t="s">
        <v>32853</v>
      </c>
      <c r="E2140" s="36" t="s">
        <v>32854</v>
      </c>
      <c r="F2140" s="81">
        <v>6.1</v>
      </c>
      <c r="G2140" s="13" t="s">
        <v>704</v>
      </c>
      <c r="H2140" s="13" t="s">
        <v>3740</v>
      </c>
      <c r="I2140" s="79">
        <v>2020</v>
      </c>
      <c r="J2140" s="79"/>
      <c r="K2140" s="73">
        <v>5122985984</v>
      </c>
      <c r="L2140" s="90">
        <f>IF(K2140/1024 &gt;1,K2140/1024," ")</f>
        <v>5002916</v>
      </c>
      <c r="M2140" s="90">
        <f>IF(K2140/1048576 &gt;1,K2140/1048576," ")</f>
        <v>4885.66015625</v>
      </c>
      <c r="N2140" s="91">
        <f>IF(K2140&gt;999999999,K2140/1073741824," ")</f>
        <v>4.7711524963378906</v>
      </c>
      <c r="O2140" s="194" t="s">
        <v>29661</v>
      </c>
      <c r="P2140" s="197" t="s">
        <v>32855</v>
      </c>
    </row>
    <row r="2141" spans="2:16" ht="20.100000000000001" customHeight="1" x14ac:dyDescent="0.3">
      <c r="B2141" s="101">
        <v>2131</v>
      </c>
      <c r="C2141" s="12" t="s">
        <v>36324</v>
      </c>
      <c r="D2141" s="159" t="s">
        <v>4922</v>
      </c>
      <c r="E2141" s="36" t="s">
        <v>12415</v>
      </c>
      <c r="F2141" s="104">
        <v>5.5</v>
      </c>
      <c r="G2141" s="101" t="s">
        <v>704</v>
      </c>
      <c r="H2141" s="101" t="s">
        <v>3744</v>
      </c>
      <c r="I2141" s="101">
        <v>2013</v>
      </c>
      <c r="J2141" s="101"/>
      <c r="K2141" s="90">
        <v>4630022874</v>
      </c>
      <c r="L2141" s="90">
        <f>IF(K2141/1024 &gt;1,K2141/1024," ")</f>
        <v>4521506.712890625</v>
      </c>
      <c r="M2141" s="90">
        <f>IF(K2141/1048576 &gt;1,K2141/1048576," ")</f>
        <v>4415.533899307251</v>
      </c>
      <c r="N2141" s="91">
        <f>IF(K2141&gt;999999999,K2141/1073741824," ")</f>
        <v>4.3120448235422373</v>
      </c>
      <c r="O2141" s="194" t="s">
        <v>21431</v>
      </c>
      <c r="P2141" s="197" t="s">
        <v>21432</v>
      </c>
    </row>
    <row r="2142" spans="2:16" ht="20.100000000000001" customHeight="1" x14ac:dyDescent="0.3">
      <c r="B2142" s="101">
        <v>2132</v>
      </c>
      <c r="C2142" s="28" t="s">
        <v>36326</v>
      </c>
      <c r="D2142" s="157" t="s">
        <v>8117</v>
      </c>
      <c r="E2142" s="36" t="s">
        <v>12416</v>
      </c>
      <c r="F2142" s="81">
        <v>6.3</v>
      </c>
      <c r="G2142" s="13"/>
      <c r="H2142" s="13" t="s">
        <v>5878</v>
      </c>
      <c r="I2142" s="79">
        <v>2017</v>
      </c>
      <c r="J2142" s="83"/>
      <c r="K2142" s="73">
        <v>4071002179</v>
      </c>
      <c r="L2142" s="90">
        <f>IF(K2142/1024 &gt;1,K2142/1024," ")</f>
        <v>3975588.0654296875</v>
      </c>
      <c r="M2142" s="90">
        <f>IF(K2142/1048576 &gt;1,K2142/1048576," ")</f>
        <v>3882.4102201461792</v>
      </c>
      <c r="N2142" s="91">
        <f>IF(K2142&gt;999999999,K2142/1073741824," ")</f>
        <v>3.7914162306115031</v>
      </c>
      <c r="O2142" s="194" t="s">
        <v>21433</v>
      </c>
      <c r="P2142" s="197" t="s">
        <v>21434</v>
      </c>
    </row>
    <row r="2143" spans="2:16" ht="20.100000000000001" customHeight="1" x14ac:dyDescent="0.3">
      <c r="B2143" s="101">
        <v>2133</v>
      </c>
      <c r="C2143" s="111" t="s">
        <v>36327</v>
      </c>
      <c r="D2143" s="161" t="s">
        <v>7401</v>
      </c>
      <c r="E2143" s="36" t="s">
        <v>12417</v>
      </c>
      <c r="F2143" s="99">
        <v>3.8</v>
      </c>
      <c r="G2143" s="99"/>
      <c r="H2143" s="105" t="s">
        <v>5871</v>
      </c>
      <c r="I2143" s="101">
        <v>2014</v>
      </c>
      <c r="J2143" s="101"/>
      <c r="K2143" s="90">
        <v>4373772182</v>
      </c>
      <c r="L2143" s="90">
        <f>IF(K2143/1024 &gt;1,K2143/1024," ")</f>
        <v>4271261.896484375</v>
      </c>
      <c r="M2143" s="90">
        <f>IF(K2143/1048576 &gt;1,K2143/1048576," ")</f>
        <v>4171.1541957855225</v>
      </c>
      <c r="N2143" s="91">
        <f>IF(K2143&gt;999999999,K2143/1073741824," ")</f>
        <v>4.0733927693217993</v>
      </c>
      <c r="O2143" s="194" t="s">
        <v>19684</v>
      </c>
      <c r="P2143" s="197" t="s">
        <v>21435</v>
      </c>
    </row>
    <row r="2144" spans="2:16" ht="20.100000000000001" customHeight="1" x14ac:dyDescent="0.3">
      <c r="B2144" s="101">
        <v>2134</v>
      </c>
      <c r="C2144" s="111" t="s">
        <v>36328</v>
      </c>
      <c r="D2144" s="160" t="s">
        <v>6060</v>
      </c>
      <c r="E2144" s="36" t="s">
        <v>12418</v>
      </c>
      <c r="F2144" s="99">
        <v>5.8</v>
      </c>
      <c r="G2144" s="101" t="s">
        <v>704</v>
      </c>
      <c r="H2144" s="101" t="s">
        <v>3937</v>
      </c>
      <c r="I2144" s="101">
        <v>1972</v>
      </c>
      <c r="J2144" s="101"/>
      <c r="K2144" s="90">
        <v>5198127840</v>
      </c>
      <c r="L2144" s="90">
        <f>IF(K2144/1024 &gt;1,K2144/1024," ")</f>
        <v>5076296.71875</v>
      </c>
      <c r="M2144" s="90">
        <f>IF(K2144/1048576 &gt;1,K2144/1048576," ")</f>
        <v>4957.3210144042969</v>
      </c>
      <c r="N2144" s="91">
        <f>IF(K2144&gt;999999999,K2144/1073741824," ")</f>
        <v>4.8411338031291962</v>
      </c>
      <c r="O2144" s="194" t="s">
        <v>17721</v>
      </c>
      <c r="P2144" s="197" t="s">
        <v>21436</v>
      </c>
    </row>
    <row r="2145" spans="2:16" ht="20.100000000000001" customHeight="1" x14ac:dyDescent="0.3">
      <c r="B2145" s="101">
        <v>2135</v>
      </c>
      <c r="C2145" s="109" t="s">
        <v>36329</v>
      </c>
      <c r="D2145" s="160" t="s">
        <v>162</v>
      </c>
      <c r="E2145" s="36" t="s">
        <v>12419</v>
      </c>
      <c r="F2145" s="104">
        <v>7.6</v>
      </c>
      <c r="G2145" s="94" t="s">
        <v>704</v>
      </c>
      <c r="H2145" s="94" t="s">
        <v>3924</v>
      </c>
      <c r="I2145" s="101">
        <v>1974</v>
      </c>
      <c r="J2145" s="101"/>
      <c r="K2145" s="108">
        <v>6330688609</v>
      </c>
      <c r="L2145" s="90">
        <f>IF(K2145/1024 &gt;1,K2145/1024," ")</f>
        <v>6182313.0947265625</v>
      </c>
      <c r="M2145" s="90">
        <f>IF(K2145/1048576 &gt;1,K2145/1048576," ")</f>
        <v>6037.4151315689087</v>
      </c>
      <c r="N2145" s="91">
        <f>IF(K2145&gt;999999999,K2145/1073741824," ")</f>
        <v>5.8959132144227624</v>
      </c>
      <c r="O2145" s="194" t="s">
        <v>21437</v>
      </c>
      <c r="P2145" s="197" t="s">
        <v>21438</v>
      </c>
    </row>
    <row r="2146" spans="2:16" ht="20.100000000000001" customHeight="1" x14ac:dyDescent="0.3">
      <c r="B2146" s="101">
        <v>2136</v>
      </c>
      <c r="C2146" s="109" t="s">
        <v>36330</v>
      </c>
      <c r="D2146" s="160" t="s">
        <v>3959</v>
      </c>
      <c r="E2146" s="36" t="s">
        <v>12420</v>
      </c>
      <c r="F2146" s="104">
        <v>5.9</v>
      </c>
      <c r="G2146" s="101" t="s">
        <v>704</v>
      </c>
      <c r="H2146" s="101" t="s">
        <v>3744</v>
      </c>
      <c r="I2146" s="101">
        <v>2013</v>
      </c>
      <c r="J2146" s="101"/>
      <c r="K2146" s="90">
        <v>5081304106</v>
      </c>
      <c r="L2146" s="90">
        <f>IF(K2146/1024 &gt;1,K2146/1024," ")</f>
        <v>4962211.041015625</v>
      </c>
      <c r="M2146" s="90">
        <f>IF(K2146/1048576 &gt;1,K2146/1048576," ")</f>
        <v>4845.9092197418213</v>
      </c>
      <c r="N2146" s="91">
        <f>IF(K2146&gt;999999999,K2146/1073741824," ")</f>
        <v>4.7323332224041224</v>
      </c>
      <c r="O2146" s="194" t="s">
        <v>21439</v>
      </c>
      <c r="P2146" s="197" t="s">
        <v>21440</v>
      </c>
    </row>
    <row r="2147" spans="2:16" ht="20.100000000000001" customHeight="1" x14ac:dyDescent="0.3">
      <c r="B2147" s="101">
        <v>2137</v>
      </c>
      <c r="C2147" s="84" t="s">
        <v>36331</v>
      </c>
      <c r="D2147" s="167" t="s">
        <v>7674</v>
      </c>
      <c r="E2147" s="36" t="s">
        <v>12421</v>
      </c>
      <c r="F2147" s="81">
        <v>5.6</v>
      </c>
      <c r="G2147" s="81" t="s">
        <v>704</v>
      </c>
      <c r="H2147" s="82" t="s">
        <v>5878</v>
      </c>
      <c r="I2147" s="79">
        <v>2017</v>
      </c>
      <c r="J2147" s="79"/>
      <c r="K2147" s="73">
        <v>4973420583</v>
      </c>
      <c r="L2147" s="90">
        <f>IF(K2147/1024 &gt;1,K2147/1024," ")</f>
        <v>4856856.0380859375</v>
      </c>
      <c r="M2147" s="90">
        <f>IF(K2147/1048576 &gt;1,K2147/1048576," ")</f>
        <v>4743.0234746932983</v>
      </c>
      <c r="N2147" s="91">
        <f>IF(K2147&gt;999999999,K2147/1073741824," ")</f>
        <v>4.6318588620051742</v>
      </c>
      <c r="O2147" s="194" t="s">
        <v>21441</v>
      </c>
      <c r="P2147" s="197" t="s">
        <v>21442</v>
      </c>
    </row>
    <row r="2148" spans="2:16" ht="20.100000000000001" customHeight="1" x14ac:dyDescent="0.3">
      <c r="B2148" s="101">
        <v>2138</v>
      </c>
      <c r="C2148" s="12" t="s">
        <v>36207</v>
      </c>
      <c r="D2148" s="160" t="s">
        <v>163</v>
      </c>
      <c r="E2148" s="36" t="s">
        <v>12422</v>
      </c>
      <c r="F2148" s="104">
        <v>7</v>
      </c>
      <c r="G2148" s="94"/>
      <c r="H2148" s="94" t="s">
        <v>4155</v>
      </c>
      <c r="I2148" s="101">
        <v>1992</v>
      </c>
      <c r="J2148" s="101"/>
      <c r="K2148" s="90">
        <v>1484560384</v>
      </c>
      <c r="L2148" s="90">
        <f>IF(K2148/1024 &gt;1,K2148/1024," ")</f>
        <v>1449766</v>
      </c>
      <c r="M2148" s="90">
        <f>IF(K2148/1048576 &gt;1,K2148/1048576," ")</f>
        <v>1415.787109375</v>
      </c>
      <c r="N2148" s="91">
        <f>IF(K2148&gt;999999999,K2148/1073741824," ")</f>
        <v>1.3826045989990234</v>
      </c>
      <c r="O2148" s="194" t="s">
        <v>21443</v>
      </c>
      <c r="P2148" s="197" t="s">
        <v>21444</v>
      </c>
    </row>
    <row r="2149" spans="2:16" ht="20.100000000000001" customHeight="1" x14ac:dyDescent="0.3">
      <c r="B2149" s="101">
        <v>2139</v>
      </c>
      <c r="C2149" s="20" t="s">
        <v>36332</v>
      </c>
      <c r="D2149" s="157" t="s">
        <v>8349</v>
      </c>
      <c r="E2149" s="36" t="s">
        <v>12423</v>
      </c>
      <c r="F2149" s="81">
        <v>6.4</v>
      </c>
      <c r="G2149" s="13" t="s">
        <v>704</v>
      </c>
      <c r="H2149" s="13" t="s">
        <v>5892</v>
      </c>
      <c r="I2149" s="79">
        <v>1985</v>
      </c>
      <c r="J2149" s="79"/>
      <c r="K2149" s="73">
        <v>2143522816</v>
      </c>
      <c r="L2149" s="90">
        <f>IF(K2149/1024 &gt;1,K2149/1024," ")</f>
        <v>2093284</v>
      </c>
      <c r="M2149" s="90">
        <f>IF(K2149/1048576 &gt;1,K2149/1048576," ")</f>
        <v>2044.22265625</v>
      </c>
      <c r="N2149" s="91">
        <f>IF(K2149&gt;999999999,K2149/1073741824," ")</f>
        <v>1.9963111877441406</v>
      </c>
      <c r="O2149" s="194" t="s">
        <v>21445</v>
      </c>
      <c r="P2149" s="197" t="s">
        <v>21446</v>
      </c>
    </row>
    <row r="2150" spans="2:16" ht="20.100000000000001" customHeight="1" x14ac:dyDescent="0.3">
      <c r="B2150" s="101">
        <v>2140</v>
      </c>
      <c r="C2150" s="12" t="s">
        <v>36208</v>
      </c>
      <c r="D2150" s="160" t="s">
        <v>2093</v>
      </c>
      <c r="E2150" s="36" t="s">
        <v>12424</v>
      </c>
      <c r="F2150" s="104">
        <v>4.5999999999999996</v>
      </c>
      <c r="G2150" s="94"/>
      <c r="H2150" s="94" t="s">
        <v>4183</v>
      </c>
      <c r="I2150" s="101">
        <v>2006</v>
      </c>
      <c r="J2150" s="101"/>
      <c r="K2150" s="90">
        <v>1463480320</v>
      </c>
      <c r="L2150" s="90">
        <f>IF(K2150/1024 &gt;1,K2150/1024," ")</f>
        <v>1429180</v>
      </c>
      <c r="M2150" s="90">
        <f>IF(K2150/1048576 &gt;1,K2150/1048576," ")</f>
        <v>1395.68359375</v>
      </c>
      <c r="N2150" s="91">
        <f>IF(K2150&gt;999999999,K2150/1073741824," ")</f>
        <v>1.3629722595214844</v>
      </c>
      <c r="O2150" s="199" t="s">
        <v>17521</v>
      </c>
      <c r="P2150" s="197" t="s">
        <v>21447</v>
      </c>
    </row>
    <row r="2151" spans="2:16" ht="20.100000000000001" customHeight="1" x14ac:dyDescent="0.3">
      <c r="B2151" s="101">
        <v>2141</v>
      </c>
      <c r="C2151" s="28" t="s">
        <v>36333</v>
      </c>
      <c r="D2151" s="168" t="s">
        <v>8133</v>
      </c>
      <c r="E2151" s="36" t="s">
        <v>12425</v>
      </c>
      <c r="F2151" s="81">
        <v>6</v>
      </c>
      <c r="G2151" s="13"/>
      <c r="H2151" s="13" t="s">
        <v>8134</v>
      </c>
      <c r="I2151" s="79">
        <v>2006</v>
      </c>
      <c r="J2151" s="79"/>
      <c r="K2151" s="73">
        <v>1747062712</v>
      </c>
      <c r="L2151" s="90">
        <f>IF(K2151/1024 &gt;1,K2151/1024," ")</f>
        <v>1706115.9296875</v>
      </c>
      <c r="M2151" s="90">
        <f>IF(K2151/1048576 &gt;1,K2151/1048576," ")</f>
        <v>1666.1288375854492</v>
      </c>
      <c r="N2151" s="91">
        <f>IF(K2151&gt;999999999,K2151/1073741824," ")</f>
        <v>1.6270789429545403</v>
      </c>
      <c r="O2151" s="199" t="s">
        <v>17521</v>
      </c>
      <c r="P2151" s="197" t="s">
        <v>21448</v>
      </c>
    </row>
    <row r="2152" spans="2:16" ht="20.100000000000001" customHeight="1" x14ac:dyDescent="0.3">
      <c r="B2152" s="101">
        <v>2142</v>
      </c>
      <c r="C2152" s="12" t="s">
        <v>36209</v>
      </c>
      <c r="D2152" s="159" t="s">
        <v>2094</v>
      </c>
      <c r="E2152" s="36" t="s">
        <v>12426</v>
      </c>
      <c r="F2152" s="104">
        <v>6.1</v>
      </c>
      <c r="G2152" s="94"/>
      <c r="H2152" s="94" t="s">
        <v>3742</v>
      </c>
      <c r="I2152" s="94">
        <v>2002</v>
      </c>
      <c r="J2152" s="94"/>
      <c r="K2152" s="108">
        <v>3228973658</v>
      </c>
      <c r="L2152" s="90">
        <f>IF(K2152/1024 &gt;1,K2152/1024," ")</f>
        <v>3153294.587890625</v>
      </c>
      <c r="M2152" s="90">
        <f>IF(K2152/1048576 &gt;1,K2152/1048576," ")</f>
        <v>3079.3892459869385</v>
      </c>
      <c r="N2152" s="91">
        <f>IF(K2152&gt;999999999,K2152/1073741824," ")</f>
        <v>3.0072160605341196</v>
      </c>
      <c r="O2152" s="194" t="s">
        <v>21449</v>
      </c>
      <c r="P2152" s="197" t="s">
        <v>21450</v>
      </c>
    </row>
    <row r="2153" spans="2:16" ht="20.100000000000001" customHeight="1" x14ac:dyDescent="0.3">
      <c r="B2153" s="101">
        <v>2143</v>
      </c>
      <c r="C2153" s="112" t="s">
        <v>36334</v>
      </c>
      <c r="D2153" s="161" t="s">
        <v>6822</v>
      </c>
      <c r="E2153" s="36" t="s">
        <v>12427</v>
      </c>
      <c r="F2153" s="99">
        <v>5.8</v>
      </c>
      <c r="G2153" s="99" t="s">
        <v>704</v>
      </c>
      <c r="H2153" s="105" t="s">
        <v>4081</v>
      </c>
      <c r="I2153" s="101">
        <v>2007</v>
      </c>
      <c r="J2153" s="101"/>
      <c r="K2153" s="90">
        <v>4064963260</v>
      </c>
      <c r="L2153" s="90">
        <f>IF(K2153/1024 &gt;1,K2153/1024," ")</f>
        <v>3969690.68359375</v>
      </c>
      <c r="M2153" s="90">
        <f>IF(K2153/1048576 &gt;1,K2153/1048576," ")</f>
        <v>3876.6510581970215</v>
      </c>
      <c r="N2153" s="91">
        <f>IF(K2153&gt;999999999,K2153/1073741824," ")</f>
        <v>3.7857920490205288</v>
      </c>
      <c r="O2153" s="194" t="s">
        <v>21451</v>
      </c>
      <c r="P2153" s="197" t="s">
        <v>21452</v>
      </c>
    </row>
    <row r="2154" spans="2:16" ht="20.100000000000001" customHeight="1" x14ac:dyDescent="0.3">
      <c r="B2154" s="101">
        <v>2144</v>
      </c>
      <c r="C2154" s="12" t="s">
        <v>36335</v>
      </c>
      <c r="D2154" s="160" t="s">
        <v>164</v>
      </c>
      <c r="E2154" s="36" t="s">
        <v>12428</v>
      </c>
      <c r="F2154" s="104">
        <v>5.3</v>
      </c>
      <c r="G2154" s="13" t="s">
        <v>704</v>
      </c>
      <c r="H2154" s="13" t="s">
        <v>5871</v>
      </c>
      <c r="I2154" s="101">
        <v>2007</v>
      </c>
      <c r="J2154" s="101"/>
      <c r="K2154" s="73">
        <v>2293809152</v>
      </c>
      <c r="L2154" s="90">
        <f>IF(K2154/1024 &gt;1,K2154/1024," ")</f>
        <v>2240048</v>
      </c>
      <c r="M2154" s="90">
        <f>IF(K2154/1048576 &gt;1,K2154/1048576," ")</f>
        <v>2187.546875</v>
      </c>
      <c r="N2154" s="91">
        <f>IF(K2154&gt;999999999,K2154/1073741824," ")</f>
        <v>2.1362762451171875</v>
      </c>
      <c r="O2154" s="194" t="s">
        <v>21453</v>
      </c>
      <c r="P2154" s="197" t="s">
        <v>21454</v>
      </c>
    </row>
    <row r="2155" spans="2:16" ht="20.100000000000001" customHeight="1" x14ac:dyDescent="0.3">
      <c r="B2155" s="101">
        <v>2145</v>
      </c>
      <c r="C2155" s="20" t="s">
        <v>36336</v>
      </c>
      <c r="D2155" s="157" t="s">
        <v>8815</v>
      </c>
      <c r="E2155" s="36" t="s">
        <v>12429</v>
      </c>
      <c r="F2155" s="81">
        <v>5.0999999999999996</v>
      </c>
      <c r="G2155" s="13" t="s">
        <v>704</v>
      </c>
      <c r="H2155" s="13" t="s">
        <v>3740</v>
      </c>
      <c r="I2155" s="79">
        <v>2019</v>
      </c>
      <c r="J2155" s="79"/>
      <c r="K2155" s="73">
        <v>3534663680</v>
      </c>
      <c r="L2155" s="90">
        <f>IF(K2155/1024 &gt;1,K2155/1024," ")</f>
        <v>3451820</v>
      </c>
      <c r="M2155" s="90">
        <f>IF(K2155/1048576 &gt;1,K2155/1048576," ")</f>
        <v>3370.91796875</v>
      </c>
      <c r="N2155" s="91">
        <f>IF(K2155&gt;999999999,K2155/1073741824," ")</f>
        <v>3.2919120788574219</v>
      </c>
      <c r="O2155" s="194" t="s">
        <v>21455</v>
      </c>
      <c r="P2155" s="197" t="s">
        <v>21456</v>
      </c>
    </row>
    <row r="2156" spans="2:16" ht="20.100000000000001" customHeight="1" x14ac:dyDescent="0.3">
      <c r="B2156" s="101">
        <v>2146</v>
      </c>
      <c r="C2156" s="102" t="s">
        <v>36338</v>
      </c>
      <c r="D2156" s="159" t="s">
        <v>5302</v>
      </c>
      <c r="E2156" s="36" t="s">
        <v>12433</v>
      </c>
      <c r="F2156" s="104">
        <v>6.5</v>
      </c>
      <c r="G2156" s="101" t="s">
        <v>704</v>
      </c>
      <c r="H2156" s="101" t="s">
        <v>3744</v>
      </c>
      <c r="I2156" s="101">
        <v>2014</v>
      </c>
      <c r="J2156" s="101"/>
      <c r="K2156" s="90">
        <v>4699804763</v>
      </c>
      <c r="L2156" s="90">
        <f>IF(K2156/1024 &gt;1,K2156/1024," ")</f>
        <v>4589653.0888671875</v>
      </c>
      <c r="M2156" s="90">
        <f>IF(K2156/1048576 &gt;1,K2156/1048576," ")</f>
        <v>4482.0830945968628</v>
      </c>
      <c r="N2156" s="91">
        <f>IF(K2156&gt;999999999,K2156/1073741824," ")</f>
        <v>4.3770342720672488</v>
      </c>
      <c r="O2156" s="194" t="s">
        <v>21463</v>
      </c>
      <c r="P2156" s="197" t="s">
        <v>21464</v>
      </c>
    </row>
    <row r="2157" spans="2:16" ht="20.100000000000001" customHeight="1" x14ac:dyDescent="0.3">
      <c r="B2157" s="101">
        <v>2147</v>
      </c>
      <c r="C2157" s="102" t="s">
        <v>6838</v>
      </c>
      <c r="D2157" s="168" t="s">
        <v>6837</v>
      </c>
      <c r="E2157" s="36" t="s">
        <v>12431</v>
      </c>
      <c r="F2157" s="99">
        <v>6.8</v>
      </c>
      <c r="G2157" s="99"/>
      <c r="H2157" s="105" t="s">
        <v>4081</v>
      </c>
      <c r="I2157" s="101">
        <v>2015</v>
      </c>
      <c r="J2157" s="101"/>
      <c r="K2157" s="90">
        <v>4001571781</v>
      </c>
      <c r="L2157" s="90">
        <f>IF(K2157/1024 &gt;1,K2157/1024," ")</f>
        <v>3907784.9423828125</v>
      </c>
      <c r="M2157" s="90">
        <f>IF(K2157/1048576 &gt;1,K2157/1048576," ")</f>
        <v>3816.1962327957153</v>
      </c>
      <c r="N2157" s="91">
        <f>IF(K2157&gt;999999999,K2157/1073741824," ")</f>
        <v>3.7267541335895658</v>
      </c>
      <c r="O2157" s="194" t="s">
        <v>21459</v>
      </c>
      <c r="P2157" s="197" t="s">
        <v>21460</v>
      </c>
    </row>
    <row r="2158" spans="2:16" ht="20.100000000000001" customHeight="1" x14ac:dyDescent="0.3">
      <c r="B2158" s="101">
        <v>2148</v>
      </c>
      <c r="C2158" s="107" t="s">
        <v>36337</v>
      </c>
      <c r="D2158" s="161" t="s">
        <v>6608</v>
      </c>
      <c r="E2158" s="36" t="s">
        <v>12432</v>
      </c>
      <c r="F2158" s="99">
        <v>6.7</v>
      </c>
      <c r="G2158" s="99"/>
      <c r="H2158" s="101" t="s">
        <v>3937</v>
      </c>
      <c r="I2158" s="101">
        <v>1976</v>
      </c>
      <c r="J2158" s="101"/>
      <c r="K2158" s="90">
        <v>4967716325</v>
      </c>
      <c r="L2158" s="90">
        <f>IF(K2158/1024 &gt;1,K2158/1024," ")</f>
        <v>4851285.4736328125</v>
      </c>
      <c r="M2158" s="90">
        <f>IF(K2158/1048576 &gt;1,K2158/1048576," ")</f>
        <v>4737.5834703445435</v>
      </c>
      <c r="N2158" s="91">
        <f>IF(K2158&gt;999999999,K2158/1073741824," ")</f>
        <v>4.6265463577583432</v>
      </c>
      <c r="O2158" s="194" t="s">
        <v>21461</v>
      </c>
      <c r="P2158" s="197" t="s">
        <v>21462</v>
      </c>
    </row>
    <row r="2159" spans="2:16" ht="20.100000000000001" customHeight="1" x14ac:dyDescent="0.3">
      <c r="B2159" s="101">
        <v>2149</v>
      </c>
      <c r="C2159" s="102" t="s">
        <v>36340</v>
      </c>
      <c r="D2159" s="159" t="s">
        <v>5588</v>
      </c>
      <c r="E2159" s="36" t="s">
        <v>12435</v>
      </c>
      <c r="F2159" s="104">
        <v>5.4</v>
      </c>
      <c r="G2159" s="101" t="s">
        <v>704</v>
      </c>
      <c r="H2159" s="101" t="s">
        <v>3744</v>
      </c>
      <c r="I2159" s="101">
        <v>2014</v>
      </c>
      <c r="J2159" s="101"/>
      <c r="K2159" s="90">
        <v>4445678596</v>
      </c>
      <c r="L2159" s="90">
        <f>IF(K2159/1024 &gt;1,K2159/1024," ")</f>
        <v>4341483.00390625</v>
      </c>
      <c r="M2159" s="90">
        <f>IF(K2159/1048576 &gt;1,K2159/1048576," ")</f>
        <v>4239.7294960021973</v>
      </c>
      <c r="N2159" s="91">
        <f>IF(K2159&gt;999999999,K2159/1073741824," ")</f>
        <v>4.1403608359396458</v>
      </c>
      <c r="O2159" s="194" t="s">
        <v>21467</v>
      </c>
      <c r="P2159" s="197" t="s">
        <v>21468</v>
      </c>
    </row>
    <row r="2160" spans="2:16" ht="20.100000000000001" customHeight="1" x14ac:dyDescent="0.3">
      <c r="B2160" s="101">
        <v>2150</v>
      </c>
      <c r="C2160" s="109" t="s">
        <v>36339</v>
      </c>
      <c r="D2160" s="161" t="s">
        <v>7587</v>
      </c>
      <c r="E2160" s="36" t="s">
        <v>12434</v>
      </c>
      <c r="F2160" s="99">
        <v>5.8</v>
      </c>
      <c r="G2160" s="99"/>
      <c r="H2160" s="105" t="s">
        <v>5878</v>
      </c>
      <c r="I2160" s="101">
        <v>2017</v>
      </c>
      <c r="J2160" s="101"/>
      <c r="K2160" s="90">
        <v>4377092094</v>
      </c>
      <c r="L2160" s="90">
        <f>IF(K2160/1024 &gt;1,K2160/1024," ")</f>
        <v>4274503.998046875</v>
      </c>
      <c r="M2160" s="90">
        <f>IF(K2160/1048576 &gt;1,K2160/1048576," ")</f>
        <v>4174.3203105926514</v>
      </c>
      <c r="N2160" s="91">
        <f>IF(K2160&gt;999999999,K2160/1073741824," ")</f>
        <v>4.0764846783131361</v>
      </c>
      <c r="O2160" s="194" t="s">
        <v>21465</v>
      </c>
      <c r="P2160" s="197" t="s">
        <v>21466</v>
      </c>
    </row>
    <row r="2161" spans="2:16" ht="20.100000000000001" customHeight="1" x14ac:dyDescent="0.3">
      <c r="B2161" s="101">
        <v>2151</v>
      </c>
      <c r="C2161" s="12" t="s">
        <v>36341</v>
      </c>
      <c r="D2161" s="157" t="s">
        <v>9019</v>
      </c>
      <c r="E2161" s="36" t="s">
        <v>12436</v>
      </c>
      <c r="F2161" s="131">
        <v>7.2</v>
      </c>
      <c r="G2161" s="13" t="s">
        <v>704</v>
      </c>
      <c r="H2161" s="13" t="s">
        <v>3740</v>
      </c>
      <c r="I2161" s="79">
        <v>2020</v>
      </c>
      <c r="J2161" s="79"/>
      <c r="K2161" s="73">
        <v>4751106048</v>
      </c>
      <c r="L2161" s="90">
        <f>IF(K2161/1024 &gt;1,K2161/1024," ")</f>
        <v>4639752</v>
      </c>
      <c r="M2161" s="90">
        <f>IF(K2161/1048576 &gt;1,K2161/1048576," ")</f>
        <v>4531.0078125</v>
      </c>
      <c r="N2161" s="91">
        <f>IF(K2161&gt;999999999,K2161/1073741824," ")</f>
        <v>4.4248123168945313</v>
      </c>
      <c r="O2161" s="194" t="s">
        <v>30080</v>
      </c>
      <c r="P2161" s="197" t="s">
        <v>31136</v>
      </c>
    </row>
    <row r="2162" spans="2:16" ht="20.100000000000001" customHeight="1" x14ac:dyDescent="0.3">
      <c r="B2162" s="101">
        <v>2152</v>
      </c>
      <c r="C2162" s="109" t="s">
        <v>36342</v>
      </c>
      <c r="D2162" s="160" t="s">
        <v>1257</v>
      </c>
      <c r="E2162" s="36" t="s">
        <v>12437</v>
      </c>
      <c r="F2162" s="104">
        <v>6.8</v>
      </c>
      <c r="G2162" s="13" t="s">
        <v>704</v>
      </c>
      <c r="H2162" s="13" t="s">
        <v>5878</v>
      </c>
      <c r="I2162" s="101">
        <v>2003</v>
      </c>
      <c r="J2162" s="101"/>
      <c r="K2162" s="73">
        <v>5161667583</v>
      </c>
      <c r="L2162" s="90">
        <f>IF(K2162/1024 &gt;1,K2162/1024," ")</f>
        <v>5040690.9990234375</v>
      </c>
      <c r="M2162" s="90">
        <f>IF(K2162/1048576 &gt;1,K2162/1048576," ")</f>
        <v>4922.5498037338257</v>
      </c>
      <c r="N2162" s="91">
        <f>IF(K2162&gt;999999999,K2162/1073741824," ")</f>
        <v>4.8071775427088141</v>
      </c>
      <c r="O2162" s="194" t="s">
        <v>20337</v>
      </c>
      <c r="P2162" s="197" t="s">
        <v>21469</v>
      </c>
    </row>
    <row r="2163" spans="2:16" ht="20.100000000000001" customHeight="1" x14ac:dyDescent="0.3">
      <c r="B2163" s="101">
        <v>2153</v>
      </c>
      <c r="C2163" s="111" t="s">
        <v>36343</v>
      </c>
      <c r="D2163" s="161" t="s">
        <v>6573</v>
      </c>
      <c r="E2163" s="36" t="s">
        <v>12438</v>
      </c>
      <c r="F2163" s="99">
        <v>6.2</v>
      </c>
      <c r="G2163" s="13" t="s">
        <v>704</v>
      </c>
      <c r="H2163" s="13" t="s">
        <v>3915</v>
      </c>
      <c r="I2163" s="101">
        <v>2001</v>
      </c>
      <c r="J2163" s="101"/>
      <c r="K2163" s="73">
        <v>5086801920</v>
      </c>
      <c r="L2163" s="90">
        <f>IF(K2163/1024 &gt;1,K2163/1024," ")</f>
        <v>4967580</v>
      </c>
      <c r="M2163" s="90">
        <f>IF(K2163/1048576 &gt;1,K2163/1048576," ")</f>
        <v>4851.15234375</v>
      </c>
      <c r="N2163" s="91">
        <f>IF(K2163&gt;999999999,K2163/1073741824," ")</f>
        <v>4.7374534606933594</v>
      </c>
      <c r="O2163" s="194" t="s">
        <v>21470</v>
      </c>
      <c r="P2163" s="197" t="s">
        <v>21471</v>
      </c>
    </row>
    <row r="2164" spans="2:16" ht="20.100000000000001" customHeight="1" x14ac:dyDescent="0.3">
      <c r="B2164" s="101">
        <v>2154</v>
      </c>
      <c r="C2164" s="7" t="s">
        <v>33278</v>
      </c>
      <c r="D2164" s="159" t="s">
        <v>4950</v>
      </c>
      <c r="E2164" s="36" t="s">
        <v>12441</v>
      </c>
      <c r="F2164" s="104">
        <v>6.7</v>
      </c>
      <c r="G2164" s="101" t="s">
        <v>704</v>
      </c>
      <c r="H2164" s="101" t="s">
        <v>4932</v>
      </c>
      <c r="I2164" s="101">
        <v>1947</v>
      </c>
      <c r="J2164" s="101"/>
      <c r="K2164" s="90">
        <v>3664806898</v>
      </c>
      <c r="L2164" s="90">
        <f>IF(K2164/1024 &gt;1,K2164/1024," ")</f>
        <v>3578912.986328125</v>
      </c>
      <c r="M2164" s="90">
        <f>IF(K2164/1048576 &gt;1,K2164/1048576," ")</f>
        <v>3495.0322132110596</v>
      </c>
      <c r="N2164" s="91">
        <f>IF(K2164&gt;999999999,K2164/1073741824," ")</f>
        <v>3.4131173957139254</v>
      </c>
      <c r="O2164" s="194" t="s">
        <v>21476</v>
      </c>
      <c r="P2164" s="197" t="s">
        <v>21477</v>
      </c>
    </row>
    <row r="2165" spans="2:16" ht="20.100000000000001" customHeight="1" x14ac:dyDescent="0.3">
      <c r="B2165" s="101">
        <v>2155</v>
      </c>
      <c r="C2165" s="109" t="s">
        <v>36344</v>
      </c>
      <c r="D2165" s="160" t="s">
        <v>2228</v>
      </c>
      <c r="E2165" s="36" t="s">
        <v>12442</v>
      </c>
      <c r="F2165" s="104">
        <v>7.3</v>
      </c>
      <c r="G2165" s="94"/>
      <c r="H2165" s="13" t="s">
        <v>3740</v>
      </c>
      <c r="I2165" s="101">
        <v>2006</v>
      </c>
      <c r="J2165" s="101"/>
      <c r="K2165" s="73">
        <v>6727065600</v>
      </c>
      <c r="L2165" s="90">
        <f>IF(K2165/1024 &gt;1,K2165/1024," ")</f>
        <v>6569400</v>
      </c>
      <c r="M2165" s="90">
        <f>IF(K2165/1048576 &gt;1,K2165/1048576," ")</f>
        <v>6415.4296875</v>
      </c>
      <c r="N2165" s="91">
        <f>IF(K2165&gt;999999999,K2165/1073741824," ")</f>
        <v>6.2650680541992188</v>
      </c>
      <c r="O2165" s="194" t="s">
        <v>21478</v>
      </c>
      <c r="P2165" s="197" t="s">
        <v>21479</v>
      </c>
    </row>
    <row r="2166" spans="2:16" ht="20.100000000000001" customHeight="1" x14ac:dyDescent="0.3">
      <c r="B2166" s="101">
        <v>2156</v>
      </c>
      <c r="C2166" s="109" t="s">
        <v>36345</v>
      </c>
      <c r="D2166" s="162" t="s">
        <v>2096</v>
      </c>
      <c r="E2166" s="36" t="s">
        <v>12443</v>
      </c>
      <c r="F2166" s="104">
        <v>5.4</v>
      </c>
      <c r="G2166" s="114" t="s">
        <v>704</v>
      </c>
      <c r="H2166" s="114" t="s">
        <v>3745</v>
      </c>
      <c r="I2166" s="114">
        <v>1997</v>
      </c>
      <c r="J2166" s="114"/>
      <c r="K2166" s="90">
        <v>3437789145</v>
      </c>
      <c r="L2166" s="90">
        <f>IF(K2166/1024 &gt;1,K2166/1024," ")</f>
        <v>3357215.9619140625</v>
      </c>
      <c r="M2166" s="90">
        <f>IF(K2166/1048576 &gt;1,K2166/1048576," ")</f>
        <v>3278.5312128067017</v>
      </c>
      <c r="N2166" s="91">
        <f>IF(K2166&gt;999999999,K2166/1073741824," ")</f>
        <v>3.2016906375065446</v>
      </c>
      <c r="O2166" s="194" t="s">
        <v>21480</v>
      </c>
      <c r="P2166" s="197" t="s">
        <v>21481</v>
      </c>
    </row>
    <row r="2167" spans="2:16" ht="20.100000000000001" customHeight="1" x14ac:dyDescent="0.3">
      <c r="B2167" s="101">
        <v>2157</v>
      </c>
      <c r="C2167" s="109" t="s">
        <v>36346</v>
      </c>
      <c r="D2167" s="159" t="s">
        <v>3345</v>
      </c>
      <c r="E2167" s="36" t="s">
        <v>12444</v>
      </c>
      <c r="F2167" s="104">
        <v>6.6</v>
      </c>
      <c r="G2167" s="101" t="s">
        <v>704</v>
      </c>
      <c r="H2167" s="101" t="s">
        <v>3744</v>
      </c>
      <c r="I2167" s="101">
        <v>2012</v>
      </c>
      <c r="J2167" s="101"/>
      <c r="K2167" s="90">
        <v>5426499953</v>
      </c>
      <c r="L2167" s="90">
        <f>IF(K2167/1024 &gt;1,K2167/1024," ")</f>
        <v>5299316.3603515625</v>
      </c>
      <c r="M2167" s="90">
        <f>IF(K2167/1048576 &gt;1,K2167/1048576," ")</f>
        <v>5175.1136331558228</v>
      </c>
      <c r="N2167" s="91">
        <f>IF(K2167&gt;999999999,K2167/1073741824," ")</f>
        <v>5.0538219073787332</v>
      </c>
      <c r="O2167" s="194" t="s">
        <v>21482</v>
      </c>
      <c r="P2167" s="197" t="s">
        <v>21483</v>
      </c>
    </row>
    <row r="2168" spans="2:16" ht="20.100000000000001" customHeight="1" x14ac:dyDescent="0.3">
      <c r="B2168" s="101">
        <v>2158</v>
      </c>
      <c r="C2168" s="12" t="s">
        <v>36347</v>
      </c>
      <c r="D2168" s="177" t="s">
        <v>8706</v>
      </c>
      <c r="E2168" s="36" t="s">
        <v>12445</v>
      </c>
      <c r="F2168" s="131">
        <v>5.4</v>
      </c>
      <c r="G2168" s="13" t="s">
        <v>704</v>
      </c>
      <c r="H2168" s="13" t="s">
        <v>3740</v>
      </c>
      <c r="I2168" s="133">
        <v>2019</v>
      </c>
      <c r="J2168" s="74"/>
      <c r="K2168" s="73">
        <v>4055388160</v>
      </c>
      <c r="L2168" s="90">
        <f>IF(K2168/1024 &gt;1,K2168/1024," ")</f>
        <v>3960340</v>
      </c>
      <c r="M2168" s="90">
        <f>IF(K2168/1048576 &gt;1,K2168/1048576," ")</f>
        <v>3867.51953125</v>
      </c>
      <c r="N2168" s="91">
        <f>IF(K2168&gt;999999999,K2168/1073741824," ")</f>
        <v>3.7768745422363281</v>
      </c>
      <c r="O2168" s="194" t="s">
        <v>21484</v>
      </c>
      <c r="P2168" s="197" t="s">
        <v>21485</v>
      </c>
    </row>
    <row r="2169" spans="2:16" ht="20.100000000000001" customHeight="1" x14ac:dyDescent="0.3">
      <c r="B2169" s="101">
        <v>2159</v>
      </c>
      <c r="C2169" s="109" t="s">
        <v>36349</v>
      </c>
      <c r="D2169" s="159" t="s">
        <v>3408</v>
      </c>
      <c r="E2169" s="36" t="s">
        <v>12447</v>
      </c>
      <c r="F2169" s="104">
        <v>6.2</v>
      </c>
      <c r="G2169" s="101" t="s">
        <v>704</v>
      </c>
      <c r="H2169" s="101" t="s">
        <v>5892</v>
      </c>
      <c r="I2169" s="101">
        <v>2012</v>
      </c>
      <c r="J2169" s="101"/>
      <c r="K2169" s="90">
        <v>5009212394</v>
      </c>
      <c r="L2169" s="90">
        <f>IF(K2169/1024 &gt;1,K2169/1024," ")</f>
        <v>4891808.978515625</v>
      </c>
      <c r="M2169" s="90">
        <f>IF(K2169/1048576 &gt;1,K2169/1048576," ")</f>
        <v>4777.157205581665</v>
      </c>
      <c r="N2169" s="91">
        <f>IF(K2169&gt;999999999,K2169/1073741824," ")</f>
        <v>4.6651925835758448</v>
      </c>
      <c r="O2169" s="194" t="s">
        <v>20646</v>
      </c>
      <c r="P2169" s="197" t="s">
        <v>21488</v>
      </c>
    </row>
    <row r="2170" spans="2:16" ht="20.100000000000001" customHeight="1" x14ac:dyDescent="0.3">
      <c r="B2170" s="101">
        <v>2160</v>
      </c>
      <c r="C2170" s="102" t="s">
        <v>36350</v>
      </c>
      <c r="D2170" s="159" t="s">
        <v>2098</v>
      </c>
      <c r="E2170" s="36" t="s">
        <v>12449</v>
      </c>
      <c r="F2170" s="104">
        <v>5.3</v>
      </c>
      <c r="G2170" s="94" t="s">
        <v>704</v>
      </c>
      <c r="H2170" s="94" t="s">
        <v>3756</v>
      </c>
      <c r="I2170" s="101">
        <v>1980</v>
      </c>
      <c r="J2170" s="101"/>
      <c r="K2170" s="90">
        <v>3762979494</v>
      </c>
      <c r="L2170" s="90">
        <f>IF(K2170/1024 &gt;1,K2170/1024," ")</f>
        <v>3674784.662109375</v>
      </c>
      <c r="M2170" s="90">
        <f>IF(K2170/1048576 &gt;1,K2170/1048576," ")</f>
        <v>3588.6568965911865</v>
      </c>
      <c r="N2170" s="91">
        <f>IF(K2170&gt;999999999,K2170/1073741824," ")</f>
        <v>3.5045477505773306</v>
      </c>
      <c r="O2170" s="194" t="s">
        <v>21491</v>
      </c>
      <c r="P2170" s="197" t="s">
        <v>21492</v>
      </c>
    </row>
    <row r="2171" spans="2:16" ht="20.100000000000001" customHeight="1" x14ac:dyDescent="0.3">
      <c r="B2171" s="101">
        <v>2161</v>
      </c>
      <c r="C2171" s="47" t="s">
        <v>36351</v>
      </c>
      <c r="D2171" s="157" t="s">
        <v>9043</v>
      </c>
      <c r="E2171" s="36" t="s">
        <v>12450</v>
      </c>
      <c r="F2171" s="81">
        <v>6.2</v>
      </c>
      <c r="G2171" s="13"/>
      <c r="H2171" s="13" t="s">
        <v>9044</v>
      </c>
      <c r="I2171" s="79">
        <v>2019</v>
      </c>
      <c r="J2171" s="79"/>
      <c r="K2171" s="73">
        <v>4609568768</v>
      </c>
      <c r="L2171" s="90">
        <f>IF(K2171/1024 &gt;1,K2171/1024," ")</f>
        <v>4501532</v>
      </c>
      <c r="M2171" s="90">
        <f>IF(K2171/1048576 &gt;1,K2171/1048576," ")</f>
        <v>4396.02734375</v>
      </c>
      <c r="N2171" s="91">
        <f>IF(K2171&gt;999999999,K2171/1073741824," ")</f>
        <v>4.2929954528808594</v>
      </c>
      <c r="O2171" s="194" t="s">
        <v>21493</v>
      </c>
      <c r="P2171" s="197" t="s">
        <v>21494</v>
      </c>
    </row>
    <row r="2172" spans="2:16" ht="20.100000000000001" customHeight="1" x14ac:dyDescent="0.3">
      <c r="B2172" s="101">
        <v>2162</v>
      </c>
      <c r="C2172" s="111" t="s">
        <v>36352</v>
      </c>
      <c r="D2172" s="160" t="s">
        <v>5992</v>
      </c>
      <c r="E2172" s="36" t="s">
        <v>12451</v>
      </c>
      <c r="F2172" s="99">
        <v>6.9</v>
      </c>
      <c r="G2172" s="101" t="s">
        <v>704</v>
      </c>
      <c r="H2172" s="101" t="s">
        <v>5906</v>
      </c>
      <c r="I2172" s="101">
        <v>1980</v>
      </c>
      <c r="J2172" s="101"/>
      <c r="K2172" s="90">
        <v>3629611671</v>
      </c>
      <c r="L2172" s="90">
        <f>IF(K2172/1024 &gt;1,K2172/1024," ")</f>
        <v>3544542.6474609375</v>
      </c>
      <c r="M2172" s="90">
        <f>IF(K2172/1048576 &gt;1,K2172/1048576," ")</f>
        <v>3461.4674291610718</v>
      </c>
      <c r="N2172" s="91">
        <f>IF(K2172&gt;999999999,K2172/1073741824," ")</f>
        <v>3.3803392862901092</v>
      </c>
      <c r="O2172" s="194" t="s">
        <v>21495</v>
      </c>
      <c r="P2172" s="197" t="s">
        <v>21496</v>
      </c>
    </row>
    <row r="2173" spans="2:16" ht="20.100000000000001" customHeight="1" x14ac:dyDescent="0.3">
      <c r="B2173" s="101">
        <v>2163</v>
      </c>
      <c r="C2173" s="109" t="s">
        <v>36353</v>
      </c>
      <c r="D2173" s="159" t="s">
        <v>3073</v>
      </c>
      <c r="E2173" s="36" t="s">
        <v>12452</v>
      </c>
      <c r="F2173" s="104">
        <v>7.3</v>
      </c>
      <c r="G2173" s="101" t="s">
        <v>704</v>
      </c>
      <c r="H2173" s="101" t="s">
        <v>3737</v>
      </c>
      <c r="I2173" s="94">
        <v>1958</v>
      </c>
      <c r="J2173" s="94"/>
      <c r="K2173" s="108">
        <v>3103627839</v>
      </c>
      <c r="L2173" s="90">
        <f>IF(K2173/1024 &gt;1,K2173/1024," ")</f>
        <v>3030886.5615234375</v>
      </c>
      <c r="M2173" s="90">
        <f>IF(K2173/1048576 &gt;1,K2173/1048576," ")</f>
        <v>2959.8501577377319</v>
      </c>
      <c r="N2173" s="91">
        <f>IF(K2173&gt;999999999,K2173/1073741824," ")</f>
        <v>2.8904786696657538</v>
      </c>
      <c r="O2173" s="194" t="s">
        <v>18016</v>
      </c>
      <c r="P2173" s="197" t="s">
        <v>21497</v>
      </c>
    </row>
    <row r="2174" spans="2:16" ht="20.100000000000001" customHeight="1" x14ac:dyDescent="0.3">
      <c r="B2174" s="101">
        <v>2164</v>
      </c>
      <c r="C2174" s="109" t="s">
        <v>36355</v>
      </c>
      <c r="D2174" s="159" t="s">
        <v>3878</v>
      </c>
      <c r="E2174" s="36" t="s">
        <v>12454</v>
      </c>
      <c r="F2174" s="104">
        <v>5.6</v>
      </c>
      <c r="G2174" s="101" t="s">
        <v>704</v>
      </c>
      <c r="H2174" s="101" t="s">
        <v>3745</v>
      </c>
      <c r="I2174" s="101">
        <v>2003</v>
      </c>
      <c r="J2174" s="101"/>
      <c r="K2174" s="90">
        <v>2121563237</v>
      </c>
      <c r="L2174" s="90">
        <f>IF(K2174/1024 &gt;1,K2174/1024," ")</f>
        <v>2071839.0986328125</v>
      </c>
      <c r="M2174" s="90">
        <f>IF(K2174/1048576 &gt;1,K2174/1048576," ")</f>
        <v>2023.280369758606</v>
      </c>
      <c r="N2174" s="91">
        <f>IF(K2174&gt;999999999,K2174/1073741824," ")</f>
        <v>1.9758597360923886</v>
      </c>
      <c r="O2174" s="194" t="s">
        <v>21500</v>
      </c>
      <c r="P2174" s="197" t="s">
        <v>21501</v>
      </c>
    </row>
    <row r="2175" spans="2:16" ht="20.100000000000001" customHeight="1" x14ac:dyDescent="0.3">
      <c r="B2175" s="101">
        <v>2165</v>
      </c>
      <c r="C2175" s="112" t="s">
        <v>36356</v>
      </c>
      <c r="D2175" s="159" t="s">
        <v>3590</v>
      </c>
      <c r="E2175" s="36" t="s">
        <v>12455</v>
      </c>
      <c r="F2175" s="104">
        <v>6.1</v>
      </c>
      <c r="G2175" s="101" t="s">
        <v>704</v>
      </c>
      <c r="H2175" s="101" t="s">
        <v>3737</v>
      </c>
      <c r="I2175" s="101">
        <v>1962</v>
      </c>
      <c r="J2175" s="116"/>
      <c r="K2175" s="90">
        <v>3735409733</v>
      </c>
      <c r="L2175" s="90">
        <f>IF(K2175/1024 &gt;1,K2175/1024," ")</f>
        <v>3647861.0673828125</v>
      </c>
      <c r="M2175" s="90">
        <f>IF(K2175/1048576 &gt;1,K2175/1048576," ")</f>
        <v>3562.3643236160278</v>
      </c>
      <c r="N2175" s="91">
        <f>IF(K2175&gt;999999999,K2175/1073741824," ")</f>
        <v>3.4788714097812772</v>
      </c>
      <c r="O2175" s="194" t="s">
        <v>21502</v>
      </c>
      <c r="P2175" s="197" t="s">
        <v>21503</v>
      </c>
    </row>
    <row r="2176" spans="2:16" ht="20.100000000000001" customHeight="1" x14ac:dyDescent="0.3">
      <c r="B2176" s="101">
        <v>2166</v>
      </c>
      <c r="C2176" s="102" t="s">
        <v>36357</v>
      </c>
      <c r="D2176" s="159" t="s">
        <v>4782</v>
      </c>
      <c r="E2176" s="36" t="s">
        <v>12456</v>
      </c>
      <c r="F2176" s="104">
        <v>6.6</v>
      </c>
      <c r="G2176" s="101" t="s">
        <v>704</v>
      </c>
      <c r="H2176" s="101" t="s">
        <v>3740</v>
      </c>
      <c r="I2176" s="101">
        <v>1980</v>
      </c>
      <c r="J2176" s="116"/>
      <c r="K2176" s="90">
        <v>6720333395</v>
      </c>
      <c r="L2176" s="90">
        <f>IF(K2176/1024 &gt;1,K2176/1024," ")</f>
        <v>6562825.5810546875</v>
      </c>
      <c r="M2176" s="90">
        <f>IF(K2176/1048576 &gt;1,K2176/1048576," ")</f>
        <v>6409.0093564987183</v>
      </c>
      <c r="N2176" s="91">
        <f>IF(K2176&gt;999999999,K2176/1073741824," ")</f>
        <v>6.2587981997057796</v>
      </c>
      <c r="O2176" s="194" t="s">
        <v>21504</v>
      </c>
      <c r="P2176" s="197" t="s">
        <v>21505</v>
      </c>
    </row>
    <row r="2177" spans="1:16" ht="20.100000000000001" customHeight="1" x14ac:dyDescent="0.3">
      <c r="B2177" s="101">
        <v>2167</v>
      </c>
      <c r="C2177" s="12" t="s">
        <v>36212</v>
      </c>
      <c r="D2177" s="160" t="s">
        <v>165</v>
      </c>
      <c r="E2177" s="36" t="s">
        <v>12457</v>
      </c>
      <c r="F2177" s="104">
        <v>7.5</v>
      </c>
      <c r="G2177" s="94"/>
      <c r="H2177" s="94" t="s">
        <v>4183</v>
      </c>
      <c r="I2177" s="101">
        <v>1968</v>
      </c>
      <c r="J2177" s="101"/>
      <c r="K2177" s="90">
        <v>1224572928</v>
      </c>
      <c r="L2177" s="90">
        <f>IF(K2177/1024 &gt;1,K2177/1024," ")</f>
        <v>1195872</v>
      </c>
      <c r="M2177" s="90">
        <f>IF(K2177/1048576 &gt;1,K2177/1048576," ")</f>
        <v>1167.84375</v>
      </c>
      <c r="N2177" s="91">
        <f>IF(K2177&gt;999999999,K2177/1073741824," ")</f>
        <v>1.140472412109375</v>
      </c>
      <c r="O2177" s="194" t="s">
        <v>21506</v>
      </c>
      <c r="P2177" s="197" t="s">
        <v>21507</v>
      </c>
    </row>
    <row r="2178" spans="1:16" ht="20.100000000000001" customHeight="1" x14ac:dyDescent="0.3">
      <c r="B2178" s="101">
        <v>2168</v>
      </c>
      <c r="C2178" s="109" t="s">
        <v>36358</v>
      </c>
      <c r="D2178" s="159" t="s">
        <v>2100</v>
      </c>
      <c r="E2178" s="36" t="s">
        <v>12458</v>
      </c>
      <c r="F2178" s="104">
        <v>5.5</v>
      </c>
      <c r="G2178" s="99" t="s">
        <v>704</v>
      </c>
      <c r="H2178" s="101" t="s">
        <v>4081</v>
      </c>
      <c r="I2178" s="94">
        <v>2010</v>
      </c>
      <c r="J2178" s="94"/>
      <c r="K2178" s="90">
        <v>6953359485</v>
      </c>
      <c r="L2178" s="90">
        <f>IF(K2178/1024 &gt;1,K2178/1024," ")</f>
        <v>6790390.1220703125</v>
      </c>
      <c r="M2178" s="90">
        <f>IF(K2178/1048576 &gt;1,K2178/1048576," ")</f>
        <v>6631.2403535842896</v>
      </c>
      <c r="N2178" s="91">
        <f>IF(K2178&gt;999999999,K2178/1073741824," ")</f>
        <v>6.4758206577971578</v>
      </c>
      <c r="O2178" s="194" t="s">
        <v>21508</v>
      </c>
      <c r="P2178" s="197" t="s">
        <v>21509</v>
      </c>
    </row>
    <row r="2179" spans="1:16" ht="20.100000000000001" customHeight="1" x14ac:dyDescent="0.3">
      <c r="B2179" s="101">
        <v>2169</v>
      </c>
      <c r="C2179" s="109" t="s">
        <v>36359</v>
      </c>
      <c r="D2179" s="160" t="s">
        <v>642</v>
      </c>
      <c r="E2179" s="36" t="s">
        <v>12459</v>
      </c>
      <c r="F2179" s="104">
        <v>7.1</v>
      </c>
      <c r="G2179" s="94"/>
      <c r="H2179" s="105" t="s">
        <v>5878</v>
      </c>
      <c r="I2179" s="101">
        <v>2006</v>
      </c>
      <c r="J2179" s="116"/>
      <c r="K2179" s="90">
        <v>4667928875</v>
      </c>
      <c r="L2179" s="90">
        <f>IF(K2179/1024 &gt;1,K2179/1024," ")</f>
        <v>4558524.2919921875</v>
      </c>
      <c r="M2179" s="90">
        <f>IF(K2179/1048576 &gt;1,K2179/1048576," ")</f>
        <v>4451.6838788986206</v>
      </c>
      <c r="N2179" s="91">
        <f>IF(K2179&gt;999999999,K2179/1073741824," ")</f>
        <v>4.3473475379869342</v>
      </c>
      <c r="O2179" s="194" t="s">
        <v>21510</v>
      </c>
      <c r="P2179" s="197" t="s">
        <v>21511</v>
      </c>
    </row>
    <row r="2180" spans="1:16" ht="20.100000000000001" customHeight="1" x14ac:dyDescent="0.3">
      <c r="B2180" s="101">
        <v>2170</v>
      </c>
      <c r="C2180" s="12" t="s">
        <v>36213</v>
      </c>
      <c r="D2180" s="160" t="s">
        <v>2101</v>
      </c>
      <c r="E2180" s="36" t="s">
        <v>12460</v>
      </c>
      <c r="F2180" s="104">
        <v>5.9</v>
      </c>
      <c r="G2180" s="94"/>
      <c r="H2180" s="94" t="s">
        <v>4084</v>
      </c>
      <c r="I2180" s="101">
        <v>1943</v>
      </c>
      <c r="J2180" s="101"/>
      <c r="K2180" s="90">
        <v>731590656</v>
      </c>
      <c r="L2180" s="90">
        <f>IF(K2180/1024 &gt;1,K2180/1024," ")</f>
        <v>714444</v>
      </c>
      <c r="M2180" s="90">
        <f>IF(K2180/1048576 &gt;1,K2180/1048576," ")</f>
        <v>697.69921875</v>
      </c>
      <c r="N2180" s="91" t="str">
        <f>IF(K2180&gt;999999999,K2180/1073741824," ")</f>
        <v xml:space="preserve"> </v>
      </c>
      <c r="O2180" s="194" t="s">
        <v>21512</v>
      </c>
      <c r="P2180" s="197" t="s">
        <v>21513</v>
      </c>
    </row>
    <row r="2181" spans="1:16" ht="20.100000000000001" customHeight="1" x14ac:dyDescent="0.3">
      <c r="B2181" s="101">
        <v>2171</v>
      </c>
      <c r="C2181" s="109" t="s">
        <v>36360</v>
      </c>
      <c r="D2181" s="159" t="s">
        <v>3595</v>
      </c>
      <c r="E2181" s="36" t="s">
        <v>12461</v>
      </c>
      <c r="F2181" s="104">
        <v>5.2</v>
      </c>
      <c r="G2181" s="101" t="s">
        <v>704</v>
      </c>
      <c r="H2181" s="101" t="s">
        <v>3744</v>
      </c>
      <c r="I2181" s="101">
        <v>2013</v>
      </c>
      <c r="J2181" s="101"/>
      <c r="K2181" s="90">
        <v>5181372749</v>
      </c>
      <c r="L2181" s="90">
        <f>IF(K2181/1024 &gt;1,K2181/1024," ")</f>
        <v>5059934.3251953125</v>
      </c>
      <c r="M2181" s="90">
        <f>IF(K2181/1048576 &gt;1,K2181/1048576," ")</f>
        <v>4941.3421144485474</v>
      </c>
      <c r="N2181" s="91">
        <f>IF(K2181&gt;999999999,K2181/1073741824," ")</f>
        <v>4.8255294086411595</v>
      </c>
      <c r="O2181" s="194" t="s">
        <v>21514</v>
      </c>
      <c r="P2181" s="197" t="s">
        <v>21515</v>
      </c>
    </row>
    <row r="2182" spans="1:16" ht="20.100000000000001" customHeight="1" x14ac:dyDescent="0.3">
      <c r="B2182" s="101">
        <v>2172</v>
      </c>
      <c r="C2182" s="12" t="s">
        <v>36214</v>
      </c>
      <c r="D2182" s="160" t="s">
        <v>643</v>
      </c>
      <c r="E2182" s="36" t="s">
        <v>12463</v>
      </c>
      <c r="F2182" s="104">
        <v>6.6</v>
      </c>
      <c r="G2182" s="94"/>
      <c r="H2182" s="94" t="s">
        <v>4275</v>
      </c>
      <c r="I2182" s="101">
        <v>2004</v>
      </c>
      <c r="J2182" s="101"/>
      <c r="K2182" s="90">
        <v>729837568</v>
      </c>
      <c r="L2182" s="90">
        <f>IF(K2182/1024 &gt;1,K2182/1024," ")</f>
        <v>712732</v>
      </c>
      <c r="M2182" s="90">
        <f>IF(K2182/1048576 &gt;1,K2182/1048576," ")</f>
        <v>696.02734375</v>
      </c>
      <c r="N2182" s="91" t="str">
        <f>IF(K2182&gt;999999999,K2182/1073741824," ")</f>
        <v xml:space="preserve"> </v>
      </c>
      <c r="O2182" s="194" t="s">
        <v>21518</v>
      </c>
      <c r="P2182" s="197" t="s">
        <v>21519</v>
      </c>
    </row>
    <row r="2183" spans="1:16" ht="20.100000000000001" customHeight="1" x14ac:dyDescent="0.3">
      <c r="B2183" s="101">
        <v>2173</v>
      </c>
      <c r="C2183" s="109" t="s">
        <v>36361</v>
      </c>
      <c r="D2183" s="159" t="s">
        <v>4429</v>
      </c>
      <c r="E2183" s="36" t="s">
        <v>12462</v>
      </c>
      <c r="F2183" s="104">
        <v>7.7</v>
      </c>
      <c r="G2183" s="101" t="s">
        <v>704</v>
      </c>
      <c r="H2183" s="101" t="s">
        <v>3744</v>
      </c>
      <c r="I2183" s="101">
        <v>2013</v>
      </c>
      <c r="J2183" s="101"/>
      <c r="K2183" s="90">
        <v>5129052726</v>
      </c>
      <c r="L2183" s="90">
        <f>IF(K2183/1024 &gt;1,K2183/1024," ")</f>
        <v>5008840.552734375</v>
      </c>
      <c r="M2183" s="90">
        <f>IF(K2183/1048576 &gt;1,K2183/1048576," ")</f>
        <v>4891.4458522796631</v>
      </c>
      <c r="N2183" s="91">
        <f>IF(K2183&gt;999999999,K2183/1073741824," ")</f>
        <v>4.7768025901168585</v>
      </c>
      <c r="O2183" s="194" t="s">
        <v>21516</v>
      </c>
      <c r="P2183" s="197" t="s">
        <v>21517</v>
      </c>
    </row>
    <row r="2184" spans="1:16" ht="20.100000000000001" customHeight="1" x14ac:dyDescent="0.3">
      <c r="B2184" s="101">
        <v>2174</v>
      </c>
      <c r="C2184" s="109" t="s">
        <v>36362</v>
      </c>
      <c r="D2184" s="159" t="s">
        <v>5133</v>
      </c>
      <c r="E2184" s="36" t="s">
        <v>12464</v>
      </c>
      <c r="F2184" s="104">
        <v>7.4</v>
      </c>
      <c r="G2184" s="101" t="s">
        <v>704</v>
      </c>
      <c r="H2184" s="101" t="s">
        <v>3764</v>
      </c>
      <c r="I2184" s="101">
        <v>1956</v>
      </c>
      <c r="J2184" s="101"/>
      <c r="K2184" s="90">
        <v>2905655804</v>
      </c>
      <c r="L2184" s="90">
        <f>IF(K2184/1024 &gt;1,K2184/1024," ")</f>
        <v>2837554.49609375</v>
      </c>
      <c r="M2184" s="90">
        <f>IF(K2184/1048576 &gt;1,K2184/1048576," ")</f>
        <v>2771.0493125915527</v>
      </c>
      <c r="N2184" s="91">
        <f>IF(K2184&gt;999999999,K2184/1073741824," ")</f>
        <v>2.7061028443276882</v>
      </c>
      <c r="O2184" s="194" t="s">
        <v>30081</v>
      </c>
      <c r="P2184" s="197" t="s">
        <v>21520</v>
      </c>
    </row>
    <row r="2185" spans="1:16" ht="20.100000000000001" customHeight="1" x14ac:dyDescent="0.3">
      <c r="B2185" s="101">
        <v>2175</v>
      </c>
      <c r="C2185" s="102" t="s">
        <v>41900</v>
      </c>
      <c r="D2185" s="183" t="s">
        <v>5651</v>
      </c>
      <c r="E2185" s="36" t="s">
        <v>16786</v>
      </c>
      <c r="F2185" s="104">
        <v>5.2</v>
      </c>
      <c r="G2185" s="101" t="s">
        <v>704</v>
      </c>
      <c r="H2185" s="101" t="s">
        <v>3744</v>
      </c>
      <c r="I2185" s="101">
        <v>2015</v>
      </c>
      <c r="J2185" s="101"/>
      <c r="K2185" s="90">
        <v>4349253705</v>
      </c>
      <c r="L2185" s="90">
        <f>IF(K2185/1024 &gt;1,K2185/1024," ")</f>
        <v>4247318.0712890625</v>
      </c>
      <c r="M2185" s="90">
        <f>IF(K2185/1048576 &gt;1,K2185/1048576," ")</f>
        <v>4147.7715539932251</v>
      </c>
      <c r="N2185" s="91">
        <f>IF(K2185&gt;999999999,K2185/1073741824," ")</f>
        <v>4.0505581581965089</v>
      </c>
      <c r="O2185" s="194" t="s">
        <v>28777</v>
      </c>
      <c r="P2185" s="197" t="s">
        <v>28778</v>
      </c>
    </row>
    <row r="2186" spans="1:16" ht="20.100000000000001" customHeight="1" x14ac:dyDescent="0.3">
      <c r="B2186" s="101">
        <v>2176</v>
      </c>
      <c r="C2186" s="109" t="s">
        <v>36363</v>
      </c>
      <c r="D2186" s="160" t="s">
        <v>644</v>
      </c>
      <c r="E2186" s="36" t="s">
        <v>12466</v>
      </c>
      <c r="F2186" s="104">
        <v>7.2</v>
      </c>
      <c r="G2186" s="94" t="s">
        <v>704</v>
      </c>
      <c r="H2186" s="94" t="s">
        <v>3744</v>
      </c>
      <c r="I2186" s="101">
        <v>2008</v>
      </c>
      <c r="J2186" s="101"/>
      <c r="K2186" s="108">
        <v>3867954004</v>
      </c>
      <c r="L2186" s="90">
        <f>IF(K2186/1024 &gt;1,K2186/1024," ")</f>
        <v>3777298.83203125</v>
      </c>
      <c r="M2186" s="90">
        <f>IF(K2186/1048576 &gt;1,K2186/1048576," ")</f>
        <v>3688.7683906555176</v>
      </c>
      <c r="N2186" s="91">
        <f>IF(K2186&gt;999999999,K2186/1073741824," ")</f>
        <v>3.6023128814995289</v>
      </c>
      <c r="O2186" s="194" t="s">
        <v>21522</v>
      </c>
      <c r="P2186" s="197" t="s">
        <v>21523</v>
      </c>
    </row>
    <row r="2187" spans="1:16" ht="20.100000000000001" customHeight="1" x14ac:dyDescent="0.3">
      <c r="B2187" s="101">
        <v>2177</v>
      </c>
      <c r="C2187" s="109" t="s">
        <v>36364</v>
      </c>
      <c r="D2187" s="159" t="s">
        <v>5525</v>
      </c>
      <c r="E2187" s="36" t="s">
        <v>12467</v>
      </c>
      <c r="F2187" s="104">
        <v>5.9</v>
      </c>
      <c r="G2187" s="101" t="s">
        <v>704</v>
      </c>
      <c r="H2187" s="101" t="s">
        <v>4081</v>
      </c>
      <c r="I2187" s="101">
        <v>2014</v>
      </c>
      <c r="J2187" s="101"/>
      <c r="K2187" s="90">
        <v>4719552671</v>
      </c>
      <c r="L2187" s="90">
        <f>IF(K2187/1024 &gt;1,K2187/1024," ")</f>
        <v>4608938.1552734375</v>
      </c>
      <c r="M2187" s="90">
        <f>IF(K2187/1048576 &gt;1,K2187/1048576," ")</f>
        <v>4500.9161672592163</v>
      </c>
      <c r="N2187" s="91">
        <f>IF(K2187&gt;999999999,K2187/1073741824," ")</f>
        <v>4.3954259445890784</v>
      </c>
      <c r="O2187" s="194" t="s">
        <v>21524</v>
      </c>
      <c r="P2187" s="197" t="s">
        <v>21525</v>
      </c>
    </row>
    <row r="2188" spans="1:16" ht="20.100000000000001" customHeight="1" x14ac:dyDescent="0.3">
      <c r="A2188" s="299"/>
      <c r="B2188" s="101">
        <v>2178</v>
      </c>
      <c r="C2188" s="20" t="s">
        <v>36365</v>
      </c>
      <c r="D2188" s="157" t="s">
        <v>8984</v>
      </c>
      <c r="E2188" s="36" t="s">
        <v>12468</v>
      </c>
      <c r="F2188" s="81">
        <v>5.7</v>
      </c>
      <c r="G2188" s="13" t="s">
        <v>704</v>
      </c>
      <c r="H2188" s="13" t="s">
        <v>3744</v>
      </c>
      <c r="I2188" s="79">
        <v>2020</v>
      </c>
      <c r="J2188" s="83"/>
      <c r="K2188" s="73">
        <v>4502745088</v>
      </c>
      <c r="L2188" s="90">
        <f>IF(K2188/1024 &gt;1,K2188/1024," ")</f>
        <v>4397212</v>
      </c>
      <c r="M2188" s="90">
        <f>IF(K2188/1048576 &gt;1,K2188/1048576," ")</f>
        <v>4294.15234375</v>
      </c>
      <c r="N2188" s="91">
        <f>IF(K2188&gt;999999999,K2188/1073741824," ")</f>
        <v>4.1935081481933594</v>
      </c>
      <c r="O2188" s="194" t="s">
        <v>21526</v>
      </c>
      <c r="P2188" s="197" t="s">
        <v>21527</v>
      </c>
    </row>
    <row r="2189" spans="1:16" ht="20.100000000000001" customHeight="1" x14ac:dyDescent="0.3">
      <c r="B2189" s="101">
        <v>2179</v>
      </c>
      <c r="C2189" s="109" t="s">
        <v>36366</v>
      </c>
      <c r="D2189" s="160" t="s">
        <v>3834</v>
      </c>
      <c r="E2189" s="36" t="s">
        <v>12469</v>
      </c>
      <c r="F2189" s="104">
        <v>4.7</v>
      </c>
      <c r="G2189" s="101" t="s">
        <v>704</v>
      </c>
      <c r="H2189" s="101" t="s">
        <v>3761</v>
      </c>
      <c r="I2189" s="101">
        <v>1978</v>
      </c>
      <c r="J2189" s="101"/>
      <c r="K2189" s="90">
        <v>2488326092</v>
      </c>
      <c r="L2189" s="90">
        <f>IF(K2189/1024 &gt;1,K2189/1024," ")</f>
        <v>2430005.94921875</v>
      </c>
      <c r="M2189" s="90">
        <f>IF(K2189/1048576 &gt;1,K2189/1048576," ")</f>
        <v>2373.0526847839355</v>
      </c>
      <c r="N2189" s="91">
        <f>IF(K2189&gt;999999999,K2189/1073741824," ")</f>
        <v>2.3174342624843121</v>
      </c>
      <c r="O2189" s="194" t="s">
        <v>21530</v>
      </c>
      <c r="P2189" s="197" t="s">
        <v>21531</v>
      </c>
    </row>
    <row r="2190" spans="1:16" ht="20.100000000000001" customHeight="1" x14ac:dyDescent="0.3">
      <c r="B2190" s="101">
        <v>2180</v>
      </c>
      <c r="C2190" s="29" t="s">
        <v>36367</v>
      </c>
      <c r="D2190" s="174" t="s">
        <v>6687</v>
      </c>
      <c r="E2190" s="36" t="s">
        <v>12470</v>
      </c>
      <c r="F2190" s="99">
        <v>4.5999999999999996</v>
      </c>
      <c r="G2190" s="99"/>
      <c r="H2190" s="105" t="s">
        <v>5878</v>
      </c>
      <c r="I2190" s="101">
        <v>2015</v>
      </c>
      <c r="J2190" s="101"/>
      <c r="K2190" s="90">
        <v>2576462064</v>
      </c>
      <c r="L2190" s="90">
        <f>IF(K2190/1024 &gt;1,K2190/1024," ")</f>
        <v>2516076.234375</v>
      </c>
      <c r="M2190" s="90">
        <f>IF(K2190/1048576 &gt;1,K2190/1048576," ")</f>
        <v>2457.1056976318359</v>
      </c>
      <c r="N2190" s="91">
        <f>IF(K2190&gt;999999999,K2190/1073741824," ")</f>
        <v>2.3995172828435898</v>
      </c>
      <c r="O2190" s="194" t="s">
        <v>21532</v>
      </c>
      <c r="P2190" s="197" t="s">
        <v>21533</v>
      </c>
    </row>
    <row r="2191" spans="1:16" ht="20.100000000000001" customHeight="1" x14ac:dyDescent="0.3">
      <c r="B2191" s="101">
        <v>2181</v>
      </c>
      <c r="C2191" s="109" t="s">
        <v>36368</v>
      </c>
      <c r="D2191" s="159" t="s">
        <v>5294</v>
      </c>
      <c r="E2191" s="36" t="s">
        <v>12471</v>
      </c>
      <c r="F2191" s="104">
        <v>6.9</v>
      </c>
      <c r="G2191" s="101" t="s">
        <v>704</v>
      </c>
      <c r="H2191" s="101" t="s">
        <v>4557</v>
      </c>
      <c r="I2191" s="101">
        <v>1932</v>
      </c>
      <c r="J2191" s="101"/>
      <c r="K2191" s="90">
        <v>1750187965</v>
      </c>
      <c r="L2191" s="90">
        <f>IF(K2191/1024 &gt;1,K2191/1024," ")</f>
        <v>1709167.9345703125</v>
      </c>
      <c r="M2191" s="90">
        <f>IF(K2191/1048576 &gt;1,K2191/1048576," ")</f>
        <v>1669.1093111038208</v>
      </c>
      <c r="N2191" s="91">
        <f>IF(K2191&gt;999999999,K2191/1073741824," ")</f>
        <v>1.629989561624825</v>
      </c>
      <c r="O2191" s="194" t="s">
        <v>21534</v>
      </c>
      <c r="P2191" s="197" t="s">
        <v>21535</v>
      </c>
    </row>
    <row r="2192" spans="1:16" ht="20.100000000000001" customHeight="1" x14ac:dyDescent="0.3">
      <c r="B2192" s="101">
        <v>2182</v>
      </c>
      <c r="C2192" s="112" t="s">
        <v>36369</v>
      </c>
      <c r="D2192" s="160" t="s">
        <v>5785</v>
      </c>
      <c r="E2192" s="36" t="s">
        <v>12472</v>
      </c>
      <c r="F2192" s="104">
        <v>8</v>
      </c>
      <c r="G2192" s="101" t="s">
        <v>704</v>
      </c>
      <c r="H2192" s="101" t="s">
        <v>4142</v>
      </c>
      <c r="I2192" s="101">
        <v>1960</v>
      </c>
      <c r="J2192" s="101"/>
      <c r="K2192" s="90">
        <v>3340121937</v>
      </c>
      <c r="L2192" s="90">
        <f>IF(K2192/1024 &gt;1,K2192/1024," ")</f>
        <v>3261837.8291015625</v>
      </c>
      <c r="M2192" s="90">
        <f>IF(K2192/1048576 &gt;1,K2192/1048576," ")</f>
        <v>3185.3885049819946</v>
      </c>
      <c r="N2192" s="91">
        <f>IF(K2192&gt;999999999,K2192/1073741824," ")</f>
        <v>3.1107309618964791</v>
      </c>
      <c r="O2192" s="194" t="s">
        <v>21536</v>
      </c>
      <c r="P2192" s="197" t="s">
        <v>21537</v>
      </c>
    </row>
    <row r="2193" spans="2:16" ht="20.100000000000001" customHeight="1" x14ac:dyDescent="0.3">
      <c r="B2193" s="101">
        <v>2183</v>
      </c>
      <c r="C2193" s="28" t="s">
        <v>36370</v>
      </c>
      <c r="D2193" s="157" t="s">
        <v>9122</v>
      </c>
      <c r="E2193" s="36" t="s">
        <v>9180</v>
      </c>
      <c r="F2193" s="131">
        <v>5.9</v>
      </c>
      <c r="G2193" s="13" t="s">
        <v>704</v>
      </c>
      <c r="H2193" s="13" t="s">
        <v>3756</v>
      </c>
      <c r="I2193" s="133">
        <v>2021</v>
      </c>
      <c r="J2193" s="74"/>
      <c r="K2193" s="73">
        <v>4242116608</v>
      </c>
      <c r="L2193" s="90">
        <f>IF(K2193/1024 &gt;1,K2193/1024," ")</f>
        <v>4142692</v>
      </c>
      <c r="M2193" s="90">
        <f>IF(K2193/1048576 &gt;1,K2193/1048576," ")</f>
        <v>4045.59765625</v>
      </c>
      <c r="N2193" s="91">
        <f>IF(K2193&gt;999999999,K2193/1073741824," ")</f>
        <v>3.9507789611816406</v>
      </c>
      <c r="O2193" s="194" t="s">
        <v>31695</v>
      </c>
      <c r="P2193" s="197" t="s">
        <v>32239</v>
      </c>
    </row>
    <row r="2194" spans="2:16" ht="20.100000000000001" customHeight="1" x14ac:dyDescent="0.3">
      <c r="B2194" s="101">
        <v>2184</v>
      </c>
      <c r="C2194" s="102" t="s">
        <v>36372</v>
      </c>
      <c r="D2194" s="159" t="s">
        <v>3198</v>
      </c>
      <c r="E2194" s="36" t="s">
        <v>12476</v>
      </c>
      <c r="F2194" s="104">
        <v>7.1</v>
      </c>
      <c r="G2194" s="101" t="s">
        <v>704</v>
      </c>
      <c r="H2194" s="101" t="s">
        <v>3736</v>
      </c>
      <c r="I2194" s="101">
        <v>2004</v>
      </c>
      <c r="J2194" s="101"/>
      <c r="K2194" s="90">
        <v>4344187913</v>
      </c>
      <c r="L2194" s="90">
        <f>IF(K2194/1024 &gt;1,K2194/1024," ")</f>
        <v>4242371.0087890625</v>
      </c>
      <c r="M2194" s="90">
        <f>IF(K2194/1048576 &gt;1,K2194/1048576," ")</f>
        <v>4142.9404382705688</v>
      </c>
      <c r="N2194" s="91">
        <f>IF(K2194&gt;999999999,K2194/1073741824," ")</f>
        <v>4.0458402717486024</v>
      </c>
      <c r="O2194" s="194" t="s">
        <v>21544</v>
      </c>
      <c r="P2194" s="197" t="s">
        <v>21545</v>
      </c>
    </row>
    <row r="2195" spans="2:16" ht="20.100000000000001" customHeight="1" x14ac:dyDescent="0.3">
      <c r="B2195" s="101">
        <v>2185</v>
      </c>
      <c r="C2195" s="102" t="s">
        <v>36371</v>
      </c>
      <c r="D2195" s="159" t="s">
        <v>2066</v>
      </c>
      <c r="E2195" s="36" t="s">
        <v>12475</v>
      </c>
      <c r="F2195" s="104">
        <v>8.3000000000000007</v>
      </c>
      <c r="G2195" s="94"/>
      <c r="H2195" s="94" t="s">
        <v>3809</v>
      </c>
      <c r="I2195" s="94">
        <v>1926</v>
      </c>
      <c r="J2195" s="94"/>
      <c r="K2195" s="108">
        <v>2563630082</v>
      </c>
      <c r="L2195" s="90">
        <f>IF(K2195/1024 &gt;1,K2195/1024," ")</f>
        <v>2503545.001953125</v>
      </c>
      <c r="M2195" s="90">
        <f>IF(K2195/1048576 &gt;1,K2195/1048576," ")</f>
        <v>2444.8681659698486</v>
      </c>
      <c r="N2195" s="91">
        <f>IF(K2195&gt;999999999,K2195/1073741824," ")</f>
        <v>2.3875665683299303</v>
      </c>
      <c r="O2195" s="194" t="s">
        <v>21542</v>
      </c>
      <c r="P2195" s="197" t="s">
        <v>21543</v>
      </c>
    </row>
    <row r="2196" spans="2:16" ht="20.100000000000001" customHeight="1" x14ac:dyDescent="0.3">
      <c r="B2196" s="101">
        <v>2186</v>
      </c>
      <c r="C2196" s="48" t="s">
        <v>36373</v>
      </c>
      <c r="D2196" s="157" t="s">
        <v>8060</v>
      </c>
      <c r="E2196" s="36" t="s">
        <v>12477</v>
      </c>
      <c r="F2196" s="81">
        <v>5.8</v>
      </c>
      <c r="G2196" s="13" t="s">
        <v>704</v>
      </c>
      <c r="H2196" s="13" t="s">
        <v>5878</v>
      </c>
      <c r="I2196" s="79">
        <v>2016</v>
      </c>
      <c r="J2196" s="79"/>
      <c r="K2196" s="73">
        <v>3711710651</v>
      </c>
      <c r="L2196" s="90">
        <f>IF(K2196/1024 &gt;1,K2196/1024," ")</f>
        <v>3624717.4326171875</v>
      </c>
      <c r="M2196" s="90">
        <f>IF(K2196/1048576 &gt;1,K2196/1048576," ")</f>
        <v>3539.7631177902222</v>
      </c>
      <c r="N2196" s="91">
        <f>IF(K2196&gt;999999999,K2196/1073741824," ")</f>
        <v>3.4567999197170138</v>
      </c>
      <c r="O2196" s="194" t="s">
        <v>21546</v>
      </c>
      <c r="P2196" s="197" t="s">
        <v>21547</v>
      </c>
    </row>
    <row r="2197" spans="2:16" ht="20.100000000000001" customHeight="1" x14ac:dyDescent="0.3">
      <c r="B2197" s="101">
        <v>2187</v>
      </c>
      <c r="C2197" s="111" t="s">
        <v>36374</v>
      </c>
      <c r="D2197" s="168" t="s">
        <v>6584</v>
      </c>
      <c r="E2197" s="36" t="s">
        <v>12479</v>
      </c>
      <c r="F2197" s="99">
        <v>6.9</v>
      </c>
      <c r="G2197" s="99"/>
      <c r="H2197" s="105" t="s">
        <v>5878</v>
      </c>
      <c r="I2197" s="101">
        <v>1990</v>
      </c>
      <c r="J2197" s="101"/>
      <c r="K2197" s="90">
        <v>3008204516</v>
      </c>
      <c r="L2197" s="90">
        <f>IF(K2197/1024 &gt;1,K2197/1024," ")</f>
        <v>2937699.72265625</v>
      </c>
      <c r="M2197" s="90">
        <f>IF(K2197/1048576 &gt;1,K2197/1048576," ")</f>
        <v>2868.8473854064941</v>
      </c>
      <c r="N2197" s="91">
        <f>IF(K2197&gt;999999999,K2197/1073741824," ")</f>
        <v>2.8016087748110294</v>
      </c>
      <c r="O2197" s="194" t="s">
        <v>21550</v>
      </c>
      <c r="P2197" s="197" t="s">
        <v>21551</v>
      </c>
    </row>
    <row r="2198" spans="2:16" ht="20.100000000000001" customHeight="1" x14ac:dyDescent="0.3">
      <c r="B2198" s="101">
        <v>2188</v>
      </c>
      <c r="C2198" s="107" t="s">
        <v>36375</v>
      </c>
      <c r="D2198" s="168" t="s">
        <v>6364</v>
      </c>
      <c r="E2198" s="36" t="s">
        <v>12480</v>
      </c>
      <c r="F2198" s="99">
        <v>4.3</v>
      </c>
      <c r="G2198" s="99" t="s">
        <v>704</v>
      </c>
      <c r="H2198" s="101" t="s">
        <v>5878</v>
      </c>
      <c r="I2198" s="101">
        <v>2014</v>
      </c>
      <c r="J2198" s="101"/>
      <c r="K2198" s="90">
        <v>4051621063</v>
      </c>
      <c r="L2198" s="90">
        <f>IF(K2198/1024 &gt;1,K2198/1024," ")</f>
        <v>3956661.1943359375</v>
      </c>
      <c r="M2198" s="90">
        <f>IF(K2198/1048576 &gt;1,K2198/1048576," ")</f>
        <v>3863.926947593689</v>
      </c>
      <c r="N2198" s="91">
        <f>IF(K2198&gt;999999999,K2198/1073741824," ")</f>
        <v>3.7733661597594619</v>
      </c>
      <c r="O2198" s="194" t="s">
        <v>17564</v>
      </c>
      <c r="P2198" s="197" t="s">
        <v>21552</v>
      </c>
    </row>
    <row r="2199" spans="2:16" ht="20.100000000000001" customHeight="1" x14ac:dyDescent="0.3">
      <c r="B2199" s="101">
        <v>2189</v>
      </c>
      <c r="C2199" s="7" t="s">
        <v>36215</v>
      </c>
      <c r="D2199" s="159" t="s">
        <v>2102</v>
      </c>
      <c r="E2199" s="36" t="s">
        <v>12481</v>
      </c>
      <c r="F2199" s="104">
        <v>6.8</v>
      </c>
      <c r="G2199" s="121"/>
      <c r="H2199" s="121" t="s">
        <v>4167</v>
      </c>
      <c r="I2199" s="94">
        <v>1952</v>
      </c>
      <c r="J2199" s="94"/>
      <c r="K2199" s="108">
        <v>2412619776</v>
      </c>
      <c r="L2199" s="90">
        <f>IF(K2199/1024 &gt;1,K2199/1024," ")</f>
        <v>2356074</v>
      </c>
      <c r="M2199" s="90">
        <f>IF(K2199/1048576 &gt;1,K2199/1048576," ")</f>
        <v>2300.853515625</v>
      </c>
      <c r="N2199" s="91">
        <f>IF(K2199&gt;999999999,K2199/1073741824," ")</f>
        <v>2.2469272613525391</v>
      </c>
      <c r="O2199" s="194" t="s">
        <v>21553</v>
      </c>
      <c r="P2199" s="197" t="s">
        <v>21554</v>
      </c>
    </row>
    <row r="2200" spans="2:16" ht="20.100000000000001" customHeight="1" x14ac:dyDescent="0.3">
      <c r="B2200" s="101">
        <v>2190</v>
      </c>
      <c r="C2200" s="107" t="s">
        <v>36376</v>
      </c>
      <c r="D2200" s="159" t="s">
        <v>3849</v>
      </c>
      <c r="E2200" s="36" t="s">
        <v>12482</v>
      </c>
      <c r="F2200" s="104">
        <v>6.6</v>
      </c>
      <c r="G2200" s="101" t="s">
        <v>704</v>
      </c>
      <c r="H2200" s="101" t="s">
        <v>3756</v>
      </c>
      <c r="I2200" s="101">
        <v>2013</v>
      </c>
      <c r="J2200" s="101"/>
      <c r="K2200" s="90">
        <v>4355980483</v>
      </c>
      <c r="L2200" s="90">
        <f>IF(K2200/1024 &gt;1,K2200/1024," ")</f>
        <v>4253887.1904296875</v>
      </c>
      <c r="M2200" s="90">
        <f>IF(K2200/1048576 &gt;1,K2200/1048576," ")</f>
        <v>4154.1867094039917</v>
      </c>
      <c r="N2200" s="91">
        <f>IF(K2200&gt;999999999,K2200/1073741824," ")</f>
        <v>4.0568229584023356</v>
      </c>
      <c r="O2200" s="194" t="s">
        <v>30082</v>
      </c>
      <c r="P2200" s="197" t="s">
        <v>21555</v>
      </c>
    </row>
    <row r="2201" spans="2:16" ht="20.100000000000001" customHeight="1" x14ac:dyDescent="0.3">
      <c r="B2201" s="101">
        <v>2191</v>
      </c>
      <c r="C2201" s="109" t="s">
        <v>36379</v>
      </c>
      <c r="D2201" s="159" t="s">
        <v>4141</v>
      </c>
      <c r="E2201" s="36" t="s">
        <v>12484</v>
      </c>
      <c r="F2201" s="104">
        <v>6.6</v>
      </c>
      <c r="G2201" s="101" t="s">
        <v>704</v>
      </c>
      <c r="H2201" s="101" t="s">
        <v>3757</v>
      </c>
      <c r="I2201" s="101">
        <v>2013</v>
      </c>
      <c r="J2201" s="101"/>
      <c r="K2201" s="90">
        <v>5092967822</v>
      </c>
      <c r="L2201" s="90">
        <f>IF(K2201/1024 &gt;1,K2201/1024," ")</f>
        <v>4973601.388671875</v>
      </c>
      <c r="M2201" s="90">
        <f>IF(K2201/1048576 &gt;1,K2201/1048576," ")</f>
        <v>4857.0326061248779</v>
      </c>
      <c r="N2201" s="91">
        <f>IF(K2201&gt;999999999,K2201/1073741824," ")</f>
        <v>4.7431959044188261</v>
      </c>
      <c r="O2201" s="194" t="s">
        <v>21558</v>
      </c>
      <c r="P2201" s="197" t="s">
        <v>21559</v>
      </c>
    </row>
    <row r="2202" spans="2:16" ht="20.100000000000001" customHeight="1" x14ac:dyDescent="0.3">
      <c r="B2202" s="101">
        <v>2192</v>
      </c>
      <c r="C2202" s="111" t="s">
        <v>36377</v>
      </c>
      <c r="D2202" s="168" t="s">
        <v>7013</v>
      </c>
      <c r="E2202" s="36" t="s">
        <v>12483</v>
      </c>
      <c r="F2202" s="99">
        <v>6.3</v>
      </c>
      <c r="G2202" s="99"/>
      <c r="H2202" s="105" t="s">
        <v>4081</v>
      </c>
      <c r="I2202" s="101">
        <v>2015</v>
      </c>
      <c r="J2202" s="101"/>
      <c r="K2202" s="90">
        <v>3955828446</v>
      </c>
      <c r="L2202" s="90">
        <f>IF(K2202/1024 &gt;1,K2202/1024," ")</f>
        <v>3863113.716796875</v>
      </c>
      <c r="M2202" s="90">
        <f>IF(K2202/1048576 &gt;1,K2202/1048576," ")</f>
        <v>3772.5719890594482</v>
      </c>
      <c r="N2202" s="91">
        <f>IF(K2202&gt;999999999,K2202/1073741824," ")</f>
        <v>3.6841523330658674</v>
      </c>
      <c r="O2202" s="194" t="s">
        <v>21556</v>
      </c>
      <c r="P2202" s="197" t="s">
        <v>21557</v>
      </c>
    </row>
    <row r="2203" spans="2:16" ht="20.100000000000001" customHeight="1" x14ac:dyDescent="0.3">
      <c r="B2203" s="101">
        <v>2193</v>
      </c>
      <c r="C2203" s="20" t="s">
        <v>36378</v>
      </c>
      <c r="D2203" s="157" t="s">
        <v>32964</v>
      </c>
      <c r="E2203" s="36" t="s">
        <v>32965</v>
      </c>
      <c r="F2203" s="81">
        <v>6</v>
      </c>
      <c r="G2203" s="13"/>
      <c r="H2203" s="13" t="s">
        <v>3756</v>
      </c>
      <c r="I2203" s="79">
        <v>2020</v>
      </c>
      <c r="J2203" s="79"/>
      <c r="K2203" s="73">
        <v>5111603200</v>
      </c>
      <c r="L2203" s="90">
        <f>IF(K2203/1024 &gt;1,K2203/1024," ")</f>
        <v>4991800</v>
      </c>
      <c r="M2203" s="90">
        <f>IF(K2203/1048576 &gt;1,K2203/1048576," ")</f>
        <v>4874.8046875</v>
      </c>
      <c r="N2203" s="91">
        <f>IF(K2203&gt;999999999,K2203/1073741824," ")</f>
        <v>4.7605514526367188</v>
      </c>
      <c r="O2203" s="223" t="s">
        <v>32966</v>
      </c>
      <c r="P2203" s="198" t="s">
        <v>32967</v>
      </c>
    </row>
    <row r="2204" spans="2:16" ht="20.100000000000001" customHeight="1" x14ac:dyDescent="0.3">
      <c r="B2204" s="101">
        <v>2194</v>
      </c>
      <c r="C2204" s="20" t="s">
        <v>8296</v>
      </c>
      <c r="D2204" s="157" t="s">
        <v>8295</v>
      </c>
      <c r="E2204" s="36" t="s">
        <v>12485</v>
      </c>
      <c r="F2204" s="81">
        <v>6.6</v>
      </c>
      <c r="G2204" s="13" t="s">
        <v>704</v>
      </c>
      <c r="H2204" s="13" t="s">
        <v>5871</v>
      </c>
      <c r="I2204" s="79">
        <v>1984</v>
      </c>
      <c r="J2204" s="79"/>
      <c r="K2204" s="73">
        <v>4059566080</v>
      </c>
      <c r="L2204" s="90">
        <f>IF(K2204/1024 &gt;1,K2204/1024," ")</f>
        <v>3964420</v>
      </c>
      <c r="M2204" s="90">
        <f>IF(K2204/1048576 &gt;1,K2204/1048576," ")</f>
        <v>3871.50390625</v>
      </c>
      <c r="N2204" s="91">
        <f>IF(K2204&gt;999999999,K2204/1073741824," ")</f>
        <v>3.7807655334472656</v>
      </c>
      <c r="O2204" s="194" t="s">
        <v>21560</v>
      </c>
      <c r="P2204" s="197" t="s">
        <v>21561</v>
      </c>
    </row>
    <row r="2205" spans="2:16" ht="20.100000000000001" customHeight="1" x14ac:dyDescent="0.3">
      <c r="B2205" s="101">
        <v>2195</v>
      </c>
      <c r="C2205" s="7" t="s">
        <v>33279</v>
      </c>
      <c r="D2205" s="159" t="s">
        <v>692</v>
      </c>
      <c r="E2205" s="36" t="s">
        <v>12488</v>
      </c>
      <c r="F2205" s="104">
        <v>5.7</v>
      </c>
      <c r="G2205" s="94"/>
      <c r="H2205" s="94" t="s">
        <v>4276</v>
      </c>
      <c r="I2205" s="94">
        <v>2009</v>
      </c>
      <c r="J2205" s="94"/>
      <c r="K2205" s="108">
        <v>832801912</v>
      </c>
      <c r="L2205" s="90">
        <f>IF(K2205/1024 &gt;1,K2205/1024," ")</f>
        <v>813283.1171875</v>
      </c>
      <c r="M2205" s="90">
        <f>IF(K2205/1048576 &gt;1,K2205/1048576," ")</f>
        <v>794.22179412841797</v>
      </c>
      <c r="N2205" s="91" t="str">
        <f>IF(K2205&gt;999999999,K2205/1073741824," ")</f>
        <v xml:space="preserve"> </v>
      </c>
      <c r="O2205" s="194" t="s">
        <v>21565</v>
      </c>
      <c r="P2205" s="197" t="s">
        <v>21566</v>
      </c>
    </row>
    <row r="2206" spans="2:16" ht="20.100000000000001" customHeight="1" x14ac:dyDescent="0.3">
      <c r="B2206" s="101">
        <v>2196</v>
      </c>
      <c r="C2206" s="109" t="s">
        <v>36380</v>
      </c>
      <c r="D2206" s="159" t="s">
        <v>3336</v>
      </c>
      <c r="E2206" s="36" t="s">
        <v>12486</v>
      </c>
      <c r="F2206" s="104">
        <v>6.2</v>
      </c>
      <c r="G2206" s="101" t="s">
        <v>704</v>
      </c>
      <c r="H2206" s="101" t="s">
        <v>3756</v>
      </c>
      <c r="I2206" s="101">
        <v>2009</v>
      </c>
      <c r="J2206" s="101"/>
      <c r="K2206" s="90">
        <v>3974228711</v>
      </c>
      <c r="L2206" s="90">
        <f>IF(K2206/1024 &gt;1,K2206/1024," ")</f>
        <v>3881082.7255859375</v>
      </c>
      <c r="M2206" s="90">
        <f>IF(K2206/1048576 &gt;1,K2206/1048576," ")</f>
        <v>3790.1198492050171</v>
      </c>
      <c r="N2206" s="91">
        <f>IF(K2206&gt;999999999,K2206/1073741824," ")</f>
        <v>3.7012889152392745</v>
      </c>
      <c r="O2206" s="194" t="s">
        <v>21562</v>
      </c>
      <c r="P2206" s="197" t="s">
        <v>21563</v>
      </c>
    </row>
    <row r="2207" spans="2:16" ht="20.100000000000001" customHeight="1" x14ac:dyDescent="0.3">
      <c r="B2207" s="101">
        <v>2197</v>
      </c>
      <c r="C2207" s="20" t="s">
        <v>36381</v>
      </c>
      <c r="D2207" s="157" t="s">
        <v>8364</v>
      </c>
      <c r="E2207" s="36" t="s">
        <v>12487</v>
      </c>
      <c r="F2207" s="131">
        <v>5.3</v>
      </c>
      <c r="G2207" s="13"/>
      <c r="H2207" s="13" t="s">
        <v>5878</v>
      </c>
      <c r="I2207" s="133">
        <v>2018</v>
      </c>
      <c r="J2207" s="74"/>
      <c r="K2207" s="73">
        <v>4375302144</v>
      </c>
      <c r="L2207" s="90">
        <f>IF(K2207/1024 &gt;1,K2207/1024," ")</f>
        <v>4272756</v>
      </c>
      <c r="M2207" s="90">
        <f>IF(K2207/1048576 &gt;1,K2207/1048576," ")</f>
        <v>4172.61328125</v>
      </c>
      <c r="N2207" s="91">
        <f>IF(K2207&gt;999999999,K2207/1073741824," ")</f>
        <v>4.0748176574707031</v>
      </c>
      <c r="O2207" s="194" t="s">
        <v>17911</v>
      </c>
      <c r="P2207" s="197" t="s">
        <v>21564</v>
      </c>
    </row>
    <row r="2208" spans="2:16" ht="20.100000000000001" customHeight="1" x14ac:dyDescent="0.3">
      <c r="B2208" s="101">
        <v>2198</v>
      </c>
      <c r="C2208" s="102" t="s">
        <v>36383</v>
      </c>
      <c r="D2208" s="159" t="s">
        <v>3550</v>
      </c>
      <c r="E2208" s="36" t="s">
        <v>12491</v>
      </c>
      <c r="F2208" s="104">
        <v>5.6</v>
      </c>
      <c r="G2208" s="101" t="s">
        <v>704</v>
      </c>
      <c r="H2208" s="101" t="s">
        <v>3744</v>
      </c>
      <c r="I2208" s="101">
        <v>2013</v>
      </c>
      <c r="J2208" s="101"/>
      <c r="K2208" s="90">
        <v>4466425911</v>
      </c>
      <c r="L2208" s="90">
        <f>IF(K2208/1024 &gt;1,K2208/1024," ")</f>
        <v>4361744.0537109375</v>
      </c>
      <c r="M2208" s="90">
        <f>IF(K2208/1048576 &gt;1,K2208/1048576," ")</f>
        <v>4259.5156774520874</v>
      </c>
      <c r="N2208" s="91">
        <f>IF(K2208&gt;999999999,K2208/1073741824," ")</f>
        <v>4.1596832787618041</v>
      </c>
      <c r="O2208" s="194" t="s">
        <v>21571</v>
      </c>
      <c r="P2208" s="197" t="s">
        <v>21572</v>
      </c>
    </row>
    <row r="2209" spans="2:16" ht="20.100000000000001" customHeight="1" x14ac:dyDescent="0.3">
      <c r="B2209" s="101">
        <v>2199</v>
      </c>
      <c r="C2209" s="112" t="s">
        <v>6170</v>
      </c>
      <c r="D2209" s="161" t="s">
        <v>2831</v>
      </c>
      <c r="E2209" s="36" t="s">
        <v>12489</v>
      </c>
      <c r="F2209" s="99">
        <v>7.3</v>
      </c>
      <c r="G2209" s="101" t="s">
        <v>704</v>
      </c>
      <c r="H2209" s="101" t="s">
        <v>6168</v>
      </c>
      <c r="I2209" s="101">
        <v>1962</v>
      </c>
      <c r="J2209" s="101"/>
      <c r="K2209" s="90">
        <v>6596797334</v>
      </c>
      <c r="L2209" s="90">
        <f>IF(K2209/1024 &gt;1,K2209/1024," ")</f>
        <v>6442184.896484375</v>
      </c>
      <c r="M2209" s="90">
        <f>IF(K2209/1048576 &gt;1,K2209/1048576," ")</f>
        <v>6291.1961879730225</v>
      </c>
      <c r="N2209" s="91">
        <f>IF(K2209&gt;999999999,K2209/1073741824," ")</f>
        <v>6.1437462773174047</v>
      </c>
      <c r="O2209" s="194" t="s">
        <v>21567</v>
      </c>
      <c r="P2209" s="197" t="s">
        <v>21568</v>
      </c>
    </row>
    <row r="2210" spans="2:16" ht="20.100000000000001" customHeight="1" x14ac:dyDescent="0.3">
      <c r="B2210" s="101">
        <v>2200</v>
      </c>
      <c r="C2210" s="109" t="s">
        <v>36382</v>
      </c>
      <c r="D2210" s="159" t="s">
        <v>2831</v>
      </c>
      <c r="E2210" s="36" t="s">
        <v>12490</v>
      </c>
      <c r="F2210" s="104">
        <v>6</v>
      </c>
      <c r="G2210" s="101" t="s">
        <v>704</v>
      </c>
      <c r="H2210" s="101" t="s">
        <v>3745</v>
      </c>
      <c r="I2210" s="94">
        <v>2004</v>
      </c>
      <c r="J2210" s="94"/>
      <c r="K2210" s="108">
        <v>3839646985</v>
      </c>
      <c r="L2210" s="90">
        <f>IF(K2210/1024 &gt;1,K2210/1024," ")</f>
        <v>3749655.2587890625</v>
      </c>
      <c r="M2210" s="90">
        <f>IF(K2210/1048576 &gt;1,K2210/1048576," ")</f>
        <v>3661.7727136611938</v>
      </c>
      <c r="N2210" s="91">
        <f>IF(K2210&gt;999999999,K2210/1073741824," ")</f>
        <v>3.5759499156847596</v>
      </c>
      <c r="O2210" s="194" t="s">
        <v>21569</v>
      </c>
      <c r="P2210" s="197" t="s">
        <v>21570</v>
      </c>
    </row>
    <row r="2211" spans="2:16" ht="20.100000000000001" customHeight="1" x14ac:dyDescent="0.3">
      <c r="B2211" s="101">
        <v>2201</v>
      </c>
      <c r="C2211" s="20" t="s">
        <v>43163</v>
      </c>
      <c r="D2211" s="261" t="s">
        <v>43159</v>
      </c>
      <c r="E2211" s="36" t="s">
        <v>43160</v>
      </c>
      <c r="F2211" s="81">
        <v>6.4</v>
      </c>
      <c r="G2211" s="13" t="s">
        <v>704</v>
      </c>
      <c r="H2211" s="13" t="s">
        <v>3744</v>
      </c>
      <c r="I2211" s="79">
        <v>2022</v>
      </c>
      <c r="J2211" s="79"/>
      <c r="K2211" s="73">
        <v>4467187712</v>
      </c>
      <c r="L2211" s="90">
        <f>IF(K2211/1024 &gt;1,K2211/1024," ")</f>
        <v>4362488</v>
      </c>
      <c r="M2211" s="90">
        <f>IF(K2211/1048576 &gt;1,K2211/1048576," ")</f>
        <v>4260.2421875</v>
      </c>
      <c r="N2211" s="91">
        <f>IF(K2211&gt;999999999,K2211/1073741824," ")</f>
        <v>4.1603927612304688</v>
      </c>
      <c r="O2211" s="223" t="s">
        <v>43161</v>
      </c>
      <c r="P2211" s="197" t="s">
        <v>43162</v>
      </c>
    </row>
    <row r="2212" spans="2:16" ht="20.100000000000001" customHeight="1" x14ac:dyDescent="0.3">
      <c r="B2212" s="101">
        <v>2202</v>
      </c>
      <c r="C2212" s="109" t="s">
        <v>36384</v>
      </c>
      <c r="D2212" s="160" t="s">
        <v>645</v>
      </c>
      <c r="E2212" s="36" t="s">
        <v>12492</v>
      </c>
      <c r="F2212" s="104">
        <v>6.5</v>
      </c>
      <c r="G2212" s="94" t="s">
        <v>704</v>
      </c>
      <c r="H2212" s="94" t="s">
        <v>3737</v>
      </c>
      <c r="I2212" s="101">
        <v>2004</v>
      </c>
      <c r="J2212" s="101"/>
      <c r="K2212" s="108">
        <v>3473831179</v>
      </c>
      <c r="L2212" s="90">
        <f>IF(K2212/1024 &gt;1,K2212/1024," ")</f>
        <v>3392413.2607421875</v>
      </c>
      <c r="M2212" s="90">
        <f>IF(K2212/1048576 &gt;1,K2212/1048576," ")</f>
        <v>3312.9035749435425</v>
      </c>
      <c r="N2212" s="91">
        <f>IF(K2212&gt;999999999,K2212/1073741824," ")</f>
        <v>3.2352573974058032</v>
      </c>
      <c r="O2212" s="194" t="s">
        <v>21573</v>
      </c>
      <c r="P2212" s="197" t="s">
        <v>21574</v>
      </c>
    </row>
    <row r="2213" spans="2:16" ht="20.100000000000001" customHeight="1" x14ac:dyDescent="0.3">
      <c r="B2213" s="101">
        <v>2203</v>
      </c>
      <c r="C2213" s="20" t="s">
        <v>36385</v>
      </c>
      <c r="D2213" s="177" t="s">
        <v>33199</v>
      </c>
      <c r="E2213" s="36" t="s">
        <v>33200</v>
      </c>
      <c r="F2213" s="49">
        <v>6.7</v>
      </c>
      <c r="G2213" s="13" t="s">
        <v>704</v>
      </c>
      <c r="H2213" s="13" t="s">
        <v>3744</v>
      </c>
      <c r="I2213" s="9">
        <v>2021</v>
      </c>
      <c r="J2213" s="9"/>
      <c r="K2213" s="45">
        <v>6234869760</v>
      </c>
      <c r="L2213" s="90">
        <f>IF(K2213/1024 &gt;1,K2213/1024," ")</f>
        <v>6088740</v>
      </c>
      <c r="M2213" s="90">
        <f>IF(K2213/1048576 &gt;1,K2213/1048576," ")</f>
        <v>5946.03515625</v>
      </c>
      <c r="N2213" s="91">
        <f>IF(K2213&gt;999999999,K2213/1073741824," ")</f>
        <v>5.8066749572753906</v>
      </c>
      <c r="O2213" s="194" t="s">
        <v>33201</v>
      </c>
      <c r="P2213" s="197" t="s">
        <v>33202</v>
      </c>
    </row>
    <row r="2214" spans="2:16" ht="20.100000000000001" customHeight="1" x14ac:dyDescent="0.3">
      <c r="B2214" s="101">
        <v>2204</v>
      </c>
      <c r="C2214" s="109" t="s">
        <v>36387</v>
      </c>
      <c r="D2214" s="160" t="s">
        <v>5812</v>
      </c>
      <c r="E2214" s="36" t="s">
        <v>12495</v>
      </c>
      <c r="F2214" s="104">
        <v>6.3</v>
      </c>
      <c r="G2214" s="101" t="s">
        <v>704</v>
      </c>
      <c r="H2214" s="101" t="s">
        <v>3787</v>
      </c>
      <c r="I2214" s="101">
        <v>2004</v>
      </c>
      <c r="J2214" s="101"/>
      <c r="K2214" s="90">
        <v>8710426187</v>
      </c>
      <c r="L2214" s="90">
        <f>IF(K2214/1024 &gt;1,K2214/1024," ")</f>
        <v>8506275.5732421875</v>
      </c>
      <c r="M2214" s="90">
        <f>IF(K2214/1048576 &gt;1,K2214/1048576," ")</f>
        <v>8306.9097394943237</v>
      </c>
      <c r="N2214" s="91">
        <f>IF(K2214&gt;999999999,K2214/1073741824," ")</f>
        <v>8.1122165424749255</v>
      </c>
      <c r="O2214" s="194" t="s">
        <v>21579</v>
      </c>
      <c r="P2214" s="197" t="s">
        <v>31137</v>
      </c>
    </row>
    <row r="2215" spans="2:16" ht="20.100000000000001" customHeight="1" x14ac:dyDescent="0.3">
      <c r="B2215" s="101">
        <v>2205</v>
      </c>
      <c r="C2215" s="102" t="s">
        <v>36386</v>
      </c>
      <c r="D2215" s="159" t="s">
        <v>586</v>
      </c>
      <c r="E2215" s="36" t="s">
        <v>12494</v>
      </c>
      <c r="F2215" s="104">
        <v>7.6</v>
      </c>
      <c r="G2215" s="101" t="s">
        <v>704</v>
      </c>
      <c r="H2215" s="101" t="s">
        <v>4425</v>
      </c>
      <c r="I2215" s="101">
        <v>1962</v>
      </c>
      <c r="J2215" s="101"/>
      <c r="K2215" s="90">
        <v>3627492335</v>
      </c>
      <c r="L2215" s="90">
        <f>IF(K2215/1024 &gt;1,K2215/1024," ")</f>
        <v>3542472.9833984375</v>
      </c>
      <c r="M2215" s="90">
        <f>IF(K2215/1048576 &gt;1,K2215/1048576," ")</f>
        <v>3459.4462728500366</v>
      </c>
      <c r="N2215" s="91">
        <f>IF(K2215&gt;999999999,K2215/1073741824," ")</f>
        <v>3.3783655008301139</v>
      </c>
      <c r="O2215" s="194" t="s">
        <v>21577</v>
      </c>
      <c r="P2215" s="197" t="s">
        <v>21578</v>
      </c>
    </row>
    <row r="2216" spans="2:16" ht="20.100000000000001" customHeight="1" x14ac:dyDescent="0.3">
      <c r="B2216" s="101">
        <v>2206</v>
      </c>
      <c r="C2216" s="20" t="s">
        <v>34063</v>
      </c>
      <c r="D2216" s="261" t="s">
        <v>33821</v>
      </c>
      <c r="E2216" s="36" t="s">
        <v>33822</v>
      </c>
      <c r="F2216" s="81">
        <v>6.1</v>
      </c>
      <c r="G2216" s="13" t="s">
        <v>704</v>
      </c>
      <c r="H2216" s="13" t="s">
        <v>3744</v>
      </c>
      <c r="I2216" s="79">
        <v>2022</v>
      </c>
      <c r="J2216" s="79"/>
      <c r="K2216" s="73">
        <v>5319053312</v>
      </c>
      <c r="L2216" s="90">
        <f>IF(K2216/1024 &gt;1,K2216/1024," ")</f>
        <v>5194388</v>
      </c>
      <c r="M2216" s="90">
        <f>IF(K2216/1048576 &gt;1,K2216/1048576," ")</f>
        <v>5072.64453125</v>
      </c>
      <c r="N2216" s="91">
        <f>IF(K2216&gt;999999999,K2216/1073741824," ")</f>
        <v>4.9537544250488281</v>
      </c>
      <c r="O2216" s="194" t="s">
        <v>33823</v>
      </c>
      <c r="P2216" s="197" t="s">
        <v>33824</v>
      </c>
    </row>
    <row r="2217" spans="2:16" ht="20.100000000000001" customHeight="1" x14ac:dyDescent="0.3">
      <c r="B2217" s="101">
        <v>2207</v>
      </c>
      <c r="C2217" s="109" t="s">
        <v>36388</v>
      </c>
      <c r="D2217" s="163" t="s">
        <v>6047</v>
      </c>
      <c r="E2217" s="36" t="s">
        <v>12496</v>
      </c>
      <c r="F2217" s="99">
        <v>6.6</v>
      </c>
      <c r="G2217" s="13" t="s">
        <v>704</v>
      </c>
      <c r="H2217" s="13" t="s">
        <v>8306</v>
      </c>
      <c r="I2217" s="101">
        <v>1954</v>
      </c>
      <c r="J2217" s="101"/>
      <c r="K2217" s="73">
        <v>3124117504</v>
      </c>
      <c r="L2217" s="90">
        <f>IF(K2217/1024 &gt;1,K2217/1024," ")</f>
        <v>3050896</v>
      </c>
      <c r="M2217" s="90">
        <f>IF(K2217/1048576 &gt;1,K2217/1048576," ")</f>
        <v>2979.390625</v>
      </c>
      <c r="N2217" s="91">
        <f>IF(K2217&gt;999999999,K2217/1073741824," ")</f>
        <v>2.9095611572265625</v>
      </c>
      <c r="O2217" s="199" t="s">
        <v>17521</v>
      </c>
      <c r="P2217" s="197" t="s">
        <v>21580</v>
      </c>
    </row>
    <row r="2218" spans="2:16" ht="20.100000000000001" customHeight="1" x14ac:dyDescent="0.3">
      <c r="B2218" s="101">
        <v>2208</v>
      </c>
      <c r="C2218" s="102" t="s">
        <v>36389</v>
      </c>
      <c r="D2218" s="159" t="s">
        <v>4477</v>
      </c>
      <c r="E2218" s="36" t="s">
        <v>12497</v>
      </c>
      <c r="F2218" s="104">
        <v>7.2</v>
      </c>
      <c r="G2218" s="101" t="s">
        <v>704</v>
      </c>
      <c r="H2218" s="101" t="s">
        <v>4061</v>
      </c>
      <c r="I2218" s="101">
        <v>1944</v>
      </c>
      <c r="J2218" s="101"/>
      <c r="K2218" s="90">
        <v>3220538234</v>
      </c>
      <c r="L2218" s="90">
        <f>IF(K2218/1024 &gt;1,K2218/1024," ")</f>
        <v>3145056.869140625</v>
      </c>
      <c r="M2218" s="90">
        <f>IF(K2218/1048576 &gt;1,K2218/1048576," ")</f>
        <v>3071.3445987701416</v>
      </c>
      <c r="N2218" s="91">
        <f>IF(K2218&gt;999999999,K2218/1073741824," ")</f>
        <v>2.9993599597364664</v>
      </c>
      <c r="O2218" s="194" t="s">
        <v>21581</v>
      </c>
      <c r="P2218" s="197" t="s">
        <v>21582</v>
      </c>
    </row>
    <row r="2219" spans="2:16" ht="20.100000000000001" customHeight="1" x14ac:dyDescent="0.3">
      <c r="B2219" s="101">
        <v>2209</v>
      </c>
      <c r="C2219" s="29" t="s">
        <v>36390</v>
      </c>
      <c r="D2219" s="161" t="s">
        <v>6599</v>
      </c>
      <c r="E2219" s="36" t="s">
        <v>12498</v>
      </c>
      <c r="F2219" s="99">
        <v>5.6</v>
      </c>
      <c r="G2219" s="99" t="s">
        <v>704</v>
      </c>
      <c r="H2219" s="101" t="s">
        <v>4081</v>
      </c>
      <c r="I2219" s="101">
        <v>2014</v>
      </c>
      <c r="J2219" s="101"/>
      <c r="K2219" s="90">
        <v>3699546988</v>
      </c>
      <c r="L2219" s="90">
        <f>IF(K2219/1024 &gt;1,K2219/1024," ")</f>
        <v>3612838.85546875</v>
      </c>
      <c r="M2219" s="90">
        <f>IF(K2219/1048576 &gt;1,K2219/1048576," ")</f>
        <v>3528.1629447937012</v>
      </c>
      <c r="N2219" s="91">
        <f>IF(K2219&gt;999999999,K2219/1073741824," ")</f>
        <v>3.4454716257750988</v>
      </c>
      <c r="O2219" s="194" t="s">
        <v>21583</v>
      </c>
      <c r="P2219" s="197" t="s">
        <v>31138</v>
      </c>
    </row>
    <row r="2220" spans="2:16" ht="20.100000000000001" customHeight="1" x14ac:dyDescent="0.3">
      <c r="B2220" s="101">
        <v>2210</v>
      </c>
      <c r="C2220" s="111" t="s">
        <v>39900</v>
      </c>
      <c r="D2220" s="161" t="s">
        <v>7326</v>
      </c>
      <c r="E2220" s="36" t="s">
        <v>14693</v>
      </c>
      <c r="F2220" s="99">
        <v>4.3</v>
      </c>
      <c r="G2220" s="99" t="s">
        <v>704</v>
      </c>
      <c r="H2220" s="105" t="s">
        <v>4081</v>
      </c>
      <c r="I2220" s="101">
        <v>2016</v>
      </c>
      <c r="J2220" s="101"/>
      <c r="K2220" s="90">
        <v>4215424657</v>
      </c>
      <c r="L2220" s="90">
        <f>IF(K2220/1024 &gt;1,K2220/1024," ")</f>
        <v>4116625.6416015625</v>
      </c>
      <c r="M2220" s="90">
        <f>IF(K2220/1048576 &gt;1,K2220/1048576," ")</f>
        <v>4020.1422281265259</v>
      </c>
      <c r="N2220" s="91">
        <f>IF(K2220&gt;999999999,K2220/1073741824," ")</f>
        <v>3.9259201446548104</v>
      </c>
      <c r="O2220" s="199" t="s">
        <v>17524</v>
      </c>
      <c r="P2220" s="197" t="s">
        <v>31370</v>
      </c>
    </row>
    <row r="2221" spans="2:16" ht="20.100000000000001" customHeight="1" x14ac:dyDescent="0.3">
      <c r="B2221" s="101">
        <v>2211</v>
      </c>
      <c r="C2221" s="119" t="s">
        <v>36391</v>
      </c>
      <c r="D2221" s="159" t="s">
        <v>2728</v>
      </c>
      <c r="E2221" s="36" t="s">
        <v>12499</v>
      </c>
      <c r="F2221" s="104">
        <v>5.3</v>
      </c>
      <c r="G2221" s="101" t="s">
        <v>704</v>
      </c>
      <c r="H2221" s="101" t="s">
        <v>3789</v>
      </c>
      <c r="I2221" s="101">
        <v>1970</v>
      </c>
      <c r="J2221" s="101"/>
      <c r="K2221" s="90">
        <v>2969215256</v>
      </c>
      <c r="L2221" s="90">
        <f>IF(K2221/1024 &gt;1,K2221/1024," ")</f>
        <v>2899624.2734375</v>
      </c>
      <c r="M2221" s="90">
        <f>IF(K2221/1048576 &gt;1,K2221/1048576," ")</f>
        <v>2831.6643295288086</v>
      </c>
      <c r="N2221" s="91">
        <f>IF(K2221&gt;999999999,K2221/1073741824," ")</f>
        <v>2.7652971968054771</v>
      </c>
      <c r="O2221" s="194" t="s">
        <v>21584</v>
      </c>
      <c r="P2221" s="197" t="s">
        <v>21585</v>
      </c>
    </row>
    <row r="2222" spans="2:16" ht="20.100000000000001" customHeight="1" x14ac:dyDescent="0.3">
      <c r="B2222" s="101">
        <v>2212</v>
      </c>
      <c r="C2222" s="109" t="s">
        <v>36392</v>
      </c>
      <c r="D2222" s="159" t="s">
        <v>3642</v>
      </c>
      <c r="E2222" s="36" t="s">
        <v>12500</v>
      </c>
      <c r="F2222" s="104">
        <v>4.8</v>
      </c>
      <c r="G2222" s="101" t="s">
        <v>704</v>
      </c>
      <c r="H2222" s="101" t="s">
        <v>3745</v>
      </c>
      <c r="I2222" s="101">
        <v>2010</v>
      </c>
      <c r="J2222" s="101"/>
      <c r="K2222" s="90">
        <v>1997095661</v>
      </c>
      <c r="L2222" s="90">
        <f>IF(K2222/1024 &gt;1,K2222/1024," ")</f>
        <v>1950288.7314453125</v>
      </c>
      <c r="M2222" s="90">
        <f>IF(K2222/1048576 &gt;1,K2222/1048576," ")</f>
        <v>1904.578839302063</v>
      </c>
      <c r="N2222" s="91">
        <f>IF(K2222&gt;999999999,K2222/1073741824," ")</f>
        <v>1.8599402727559209</v>
      </c>
      <c r="O2222" s="194" t="s">
        <v>21586</v>
      </c>
      <c r="P2222" s="197" t="s">
        <v>21587</v>
      </c>
    </row>
    <row r="2223" spans="2:16" ht="20.100000000000001" customHeight="1" x14ac:dyDescent="0.3">
      <c r="B2223" s="101">
        <v>2213</v>
      </c>
      <c r="C2223" s="12" t="s">
        <v>36393</v>
      </c>
      <c r="D2223" s="169" t="s">
        <v>5134</v>
      </c>
      <c r="E2223" s="36" t="s">
        <v>12501</v>
      </c>
      <c r="F2223" s="104">
        <v>6.4</v>
      </c>
      <c r="G2223" s="101" t="s">
        <v>704</v>
      </c>
      <c r="H2223" s="101" t="s">
        <v>3984</v>
      </c>
      <c r="I2223" s="101">
        <v>1979</v>
      </c>
      <c r="J2223" s="101"/>
      <c r="K2223" s="90">
        <v>5885678772</v>
      </c>
      <c r="L2223" s="90">
        <f>IF(K2223/1024 &gt;1,K2223/1024," ")</f>
        <v>5747733.17578125</v>
      </c>
      <c r="M2223" s="90">
        <f>IF(K2223/1048576 &gt;1,K2223/1048576," ")</f>
        <v>5613.020679473877</v>
      </c>
      <c r="N2223" s="91">
        <f>IF(K2223&gt;999999999,K2223/1073741824," ")</f>
        <v>5.481465507298708</v>
      </c>
      <c r="O2223" s="194" t="s">
        <v>21588</v>
      </c>
      <c r="P2223" s="197" t="s">
        <v>21589</v>
      </c>
    </row>
    <row r="2224" spans="2:16" ht="20.100000000000001" customHeight="1" x14ac:dyDescent="0.3">
      <c r="B2224" s="101">
        <v>2214</v>
      </c>
      <c r="C2224" s="12" t="s">
        <v>36216</v>
      </c>
      <c r="D2224" s="160" t="s">
        <v>646</v>
      </c>
      <c r="E2224" s="36" t="s">
        <v>12502</v>
      </c>
      <c r="F2224" s="104">
        <v>5.5</v>
      </c>
      <c r="G2224" s="94"/>
      <c r="H2224" s="94" t="s">
        <v>4183</v>
      </c>
      <c r="I2224" s="101">
        <v>2002</v>
      </c>
      <c r="J2224" s="101"/>
      <c r="K2224" s="90">
        <v>1394741248</v>
      </c>
      <c r="L2224" s="90">
        <f>IF(K2224/1024 &gt;1,K2224/1024," ")</f>
        <v>1362052</v>
      </c>
      <c r="M2224" s="90">
        <f>IF(K2224/1048576 &gt;1,K2224/1048576," ")</f>
        <v>1330.12890625</v>
      </c>
      <c r="N2224" s="91">
        <f>IF(K2224&gt;999999999,K2224/1073741824," ")</f>
        <v>1.2989540100097656</v>
      </c>
      <c r="O2224" s="194" t="s">
        <v>21590</v>
      </c>
      <c r="P2224" s="197" t="s">
        <v>21591</v>
      </c>
    </row>
    <row r="2225" spans="2:16" ht="20.100000000000001" customHeight="1" x14ac:dyDescent="0.3">
      <c r="B2225" s="101">
        <v>2215</v>
      </c>
      <c r="C2225" s="102" t="s">
        <v>36394</v>
      </c>
      <c r="D2225" s="159" t="s">
        <v>4500</v>
      </c>
      <c r="E2225" s="36" t="s">
        <v>12503</v>
      </c>
      <c r="F2225" s="104">
        <v>4.7</v>
      </c>
      <c r="G2225" s="101" t="s">
        <v>704</v>
      </c>
      <c r="H2225" s="101" t="s">
        <v>3737</v>
      </c>
      <c r="I2225" s="101">
        <v>2005</v>
      </c>
      <c r="J2225" s="101"/>
      <c r="K2225" s="90">
        <v>3514453705</v>
      </c>
      <c r="L2225" s="90">
        <f>IF(K2225/1024 &gt;1,K2225/1024," ")</f>
        <v>3432083.6962890625</v>
      </c>
      <c r="M2225" s="90">
        <f>IF(K2225/1048576 &gt;1,K2225/1048576," ")</f>
        <v>3351.6442346572876</v>
      </c>
      <c r="N2225" s="91">
        <f>IF(K2225&gt;999999999,K2225/1073741824," ")</f>
        <v>3.2730900729075074</v>
      </c>
      <c r="O2225" s="194" t="s">
        <v>21592</v>
      </c>
      <c r="P2225" s="197" t="s">
        <v>21593</v>
      </c>
    </row>
    <row r="2226" spans="2:16" ht="20.100000000000001" customHeight="1" x14ac:dyDescent="0.3">
      <c r="B2226" s="101">
        <v>2216</v>
      </c>
      <c r="C2226" s="7" t="s">
        <v>36217</v>
      </c>
      <c r="D2226" s="159" t="s">
        <v>2104</v>
      </c>
      <c r="E2226" s="36" t="s">
        <v>12506</v>
      </c>
      <c r="F2226" s="104">
        <v>4.4000000000000004</v>
      </c>
      <c r="G2226" s="121"/>
      <c r="H2226" s="121" t="s">
        <v>3742</v>
      </c>
      <c r="I2226" s="101">
        <v>2003</v>
      </c>
      <c r="J2226" s="101"/>
      <c r="K2226" s="90">
        <v>1969829888</v>
      </c>
      <c r="L2226" s="90">
        <f>IF(K2226/1024 &gt;1,K2226/1024," ")</f>
        <v>1923662</v>
      </c>
      <c r="M2226" s="90">
        <f>IF(K2226/1048576 &gt;1,K2226/1048576," ")</f>
        <v>1878.576171875</v>
      </c>
      <c r="N2226" s="91">
        <f>IF(K2226&gt;999999999,K2226/1073741824," ")</f>
        <v>1.8345470428466797</v>
      </c>
      <c r="O2226" s="194" t="s">
        <v>21598</v>
      </c>
      <c r="P2226" s="197" t="s">
        <v>21599</v>
      </c>
    </row>
    <row r="2227" spans="2:16" ht="20.100000000000001" customHeight="1" x14ac:dyDescent="0.3">
      <c r="B2227" s="101">
        <v>2217</v>
      </c>
      <c r="C2227" s="111" t="s">
        <v>6677</v>
      </c>
      <c r="D2227" s="161" t="s">
        <v>6676</v>
      </c>
      <c r="E2227" s="36" t="s">
        <v>12505</v>
      </c>
      <c r="F2227" s="99">
        <v>4.7</v>
      </c>
      <c r="G2227" s="99"/>
      <c r="H2227" s="101" t="s">
        <v>5878</v>
      </c>
      <c r="I2227" s="101">
        <v>2011</v>
      </c>
      <c r="J2227" s="101"/>
      <c r="K2227" s="90">
        <v>2930614773</v>
      </c>
      <c r="L2227" s="90">
        <f>IF(K2227/1024 &gt;1,K2227/1024," ")</f>
        <v>2861928.4892578125</v>
      </c>
      <c r="M2227" s="90">
        <f>IF(K2227/1048576 &gt;1,K2227/1048576," ")</f>
        <v>2794.8520402908325</v>
      </c>
      <c r="N2227" s="91">
        <f>IF(K2227&gt;999999999,K2227/1073741824," ")</f>
        <v>2.7293476955965161</v>
      </c>
      <c r="O2227" s="194" t="s">
        <v>21596</v>
      </c>
      <c r="P2227" s="197" t="s">
        <v>21597</v>
      </c>
    </row>
    <row r="2228" spans="2:16" ht="20.100000000000001" customHeight="1" x14ac:dyDescent="0.3">
      <c r="B2228" s="101">
        <v>2218</v>
      </c>
      <c r="C2228" s="109" t="s">
        <v>36396</v>
      </c>
      <c r="D2228" s="160" t="s">
        <v>5838</v>
      </c>
      <c r="E2228" s="36" t="s">
        <v>12508</v>
      </c>
      <c r="F2228" s="104">
        <v>6.3</v>
      </c>
      <c r="G2228" s="101"/>
      <c r="H2228" s="101" t="s">
        <v>5839</v>
      </c>
      <c r="I2228" s="101">
        <v>1993</v>
      </c>
      <c r="J2228" s="101"/>
      <c r="K2228" s="90">
        <v>4049513923</v>
      </c>
      <c r="L2228" s="90">
        <f>IF(K2228/1024 &gt;1,K2228/1024," ")</f>
        <v>3954603.4404296875</v>
      </c>
      <c r="M2228" s="90">
        <f>IF(K2228/1048576 &gt;1,K2228/1048576," ")</f>
        <v>3861.9174222946167</v>
      </c>
      <c r="N2228" s="91">
        <f>IF(K2228&gt;999999999,K2228/1073741824," ")</f>
        <v>3.7714037327095866</v>
      </c>
      <c r="O2228" s="194" t="s">
        <v>20325</v>
      </c>
      <c r="P2228" s="197" t="s">
        <v>21602</v>
      </c>
    </row>
    <row r="2229" spans="2:16" ht="20.100000000000001" customHeight="1" x14ac:dyDescent="0.3">
      <c r="B2229" s="101">
        <v>2219</v>
      </c>
      <c r="C2229" s="102" t="s">
        <v>36397</v>
      </c>
      <c r="D2229" s="161" t="s">
        <v>6182</v>
      </c>
      <c r="E2229" s="36" t="s">
        <v>12509</v>
      </c>
      <c r="F2229" s="99">
        <v>6.1</v>
      </c>
      <c r="G2229" s="101" t="s">
        <v>704</v>
      </c>
      <c r="H2229" s="101" t="s">
        <v>5874</v>
      </c>
      <c r="I2229" s="101">
        <v>1953</v>
      </c>
      <c r="J2229" s="101"/>
      <c r="K2229" s="90">
        <v>6310842799</v>
      </c>
      <c r="L2229" s="90">
        <f>IF(K2229/1024 &gt;1,K2229/1024," ")</f>
        <v>6162932.4208984375</v>
      </c>
      <c r="M2229" s="90">
        <f>IF(K2229/1048576 &gt;1,K2229/1048576," ")</f>
        <v>6018.4886922836304</v>
      </c>
      <c r="N2229" s="91">
        <f>IF(K2229&gt;999999999,K2229/1073741824," ")</f>
        <v>5.8774303635582328</v>
      </c>
      <c r="O2229" s="194" t="s">
        <v>21603</v>
      </c>
      <c r="P2229" s="197" t="s">
        <v>21604</v>
      </c>
    </row>
    <row r="2230" spans="2:16" ht="20.100000000000001" customHeight="1" x14ac:dyDescent="0.3">
      <c r="B2230" s="101">
        <v>2220</v>
      </c>
      <c r="C2230" s="28" t="s">
        <v>36398</v>
      </c>
      <c r="D2230" s="177" t="s">
        <v>9144</v>
      </c>
      <c r="E2230" s="36" t="s">
        <v>9145</v>
      </c>
      <c r="F2230" s="49">
        <v>6.5</v>
      </c>
      <c r="G2230" s="13"/>
      <c r="H2230" s="13" t="s">
        <v>3740</v>
      </c>
      <c r="I2230" s="9">
        <v>2019</v>
      </c>
      <c r="J2230" s="9"/>
      <c r="K2230" s="45">
        <v>4797599744</v>
      </c>
      <c r="L2230" s="90">
        <f>IF(K2230/1024 &gt;1,K2230/1024," ")</f>
        <v>4685156</v>
      </c>
      <c r="M2230" s="90">
        <f>IF(K2230/1048576 &gt;1,K2230/1048576," ")</f>
        <v>4575.34765625</v>
      </c>
      <c r="N2230" s="91">
        <f>IF(K2230&gt;999999999,K2230/1073741824," ")</f>
        <v>4.4681129455566406</v>
      </c>
      <c r="O2230" s="194" t="s">
        <v>31696</v>
      </c>
      <c r="P2230" s="197" t="s">
        <v>31620</v>
      </c>
    </row>
    <row r="2231" spans="2:16" ht="20.100000000000001" customHeight="1" x14ac:dyDescent="0.3">
      <c r="B2231" s="101">
        <v>2221</v>
      </c>
      <c r="C2231" s="111" t="s">
        <v>36399</v>
      </c>
      <c r="D2231" s="168" t="s">
        <v>6236</v>
      </c>
      <c r="E2231" s="36" t="s">
        <v>12510</v>
      </c>
      <c r="F2231" s="99">
        <v>7.1</v>
      </c>
      <c r="G2231" s="99"/>
      <c r="H2231" s="101" t="s">
        <v>6235</v>
      </c>
      <c r="I2231" s="101">
        <v>1954</v>
      </c>
      <c r="J2231" s="115"/>
      <c r="K2231" s="90">
        <v>4649684617</v>
      </c>
      <c r="L2231" s="90">
        <f>IF(K2231/1024 &gt;1,K2231/1024," ")</f>
        <v>4540707.6337890625</v>
      </c>
      <c r="M2231" s="90">
        <f>IF(K2231/1048576 &gt;1,K2231/1048576," ")</f>
        <v>4434.2847986221313</v>
      </c>
      <c r="N2231" s="91">
        <f>IF(K2231&gt;999999999,K2231/1073741824," ")</f>
        <v>4.3303562486544251</v>
      </c>
      <c r="O2231" s="194" t="s">
        <v>21605</v>
      </c>
      <c r="P2231" s="197" t="s">
        <v>21606</v>
      </c>
    </row>
    <row r="2232" spans="2:16" ht="20.100000000000001" customHeight="1" x14ac:dyDescent="0.3">
      <c r="B2232" s="101">
        <v>2222</v>
      </c>
      <c r="C2232" s="84" t="s">
        <v>36400</v>
      </c>
      <c r="D2232" s="157" t="s">
        <v>7692</v>
      </c>
      <c r="E2232" s="36" t="s">
        <v>12513</v>
      </c>
      <c r="F2232" s="81">
        <v>6.5</v>
      </c>
      <c r="G2232" s="81" t="s">
        <v>704</v>
      </c>
      <c r="H2232" s="82" t="s">
        <v>5892</v>
      </c>
      <c r="I2232" s="79">
        <v>1960</v>
      </c>
      <c r="J2232" s="79"/>
      <c r="K2232" s="73">
        <v>4783999641</v>
      </c>
      <c r="L2232" s="90">
        <f>IF(K2232/1024 &gt;1,K2232/1024," ")</f>
        <v>4671874.6494140625</v>
      </c>
      <c r="M2232" s="90">
        <f>IF(K2232/1048576 &gt;1,K2232/1048576," ")</f>
        <v>4562.3775873184204</v>
      </c>
      <c r="N2232" s="91">
        <f>IF(K2232&gt;999999999,K2232/1073741824," ")</f>
        <v>4.4554468626156449</v>
      </c>
      <c r="O2232" s="194" t="s">
        <v>21610</v>
      </c>
      <c r="P2232" s="197" t="s">
        <v>21611</v>
      </c>
    </row>
    <row r="2233" spans="2:16" ht="20.100000000000001" customHeight="1" x14ac:dyDescent="0.3">
      <c r="B2233" s="101">
        <v>2223</v>
      </c>
      <c r="C2233" s="103" t="s">
        <v>36401</v>
      </c>
      <c r="D2233" s="161" t="s">
        <v>6739</v>
      </c>
      <c r="E2233" s="36" t="s">
        <v>12514</v>
      </c>
      <c r="F2233" s="99">
        <v>4.5</v>
      </c>
      <c r="G2233" s="99"/>
      <c r="H2233" s="101" t="s">
        <v>3937</v>
      </c>
      <c r="I2233" s="101">
        <v>2015</v>
      </c>
      <c r="J2233" s="101"/>
      <c r="K2233" s="90">
        <v>2755444921</v>
      </c>
      <c r="L2233" s="90">
        <f>IF(K2233/1024 &gt;1,K2233/1024," ")</f>
        <v>2690864.1806640625</v>
      </c>
      <c r="M2233" s="90">
        <f>IF(K2233/1048576 &gt;1,K2233/1048576," ")</f>
        <v>2627.7970514297485</v>
      </c>
      <c r="N2233" s="91">
        <f>IF(K2233&gt;999999999,K2233/1073741824," ")</f>
        <v>2.5662080580368638</v>
      </c>
      <c r="O2233" s="194" t="s">
        <v>17581</v>
      </c>
      <c r="P2233" s="197" t="s">
        <v>21612</v>
      </c>
    </row>
    <row r="2234" spans="2:16" ht="20.100000000000001" customHeight="1" x14ac:dyDescent="0.3">
      <c r="B2234" s="101">
        <v>2224</v>
      </c>
      <c r="C2234" s="107" t="s">
        <v>36402</v>
      </c>
      <c r="D2234" s="160" t="s">
        <v>6077</v>
      </c>
      <c r="E2234" s="36" t="s">
        <v>12515</v>
      </c>
      <c r="F2234" s="104">
        <v>6</v>
      </c>
      <c r="G2234" s="101"/>
      <c r="H2234" s="101" t="s">
        <v>5878</v>
      </c>
      <c r="I2234" s="101">
        <v>2014</v>
      </c>
      <c r="J2234" s="101"/>
      <c r="K2234" s="90">
        <v>4636878445</v>
      </c>
      <c r="L2234" s="90">
        <f>IF(K2234/1024 &gt;1,K2234/1024," ")</f>
        <v>4528201.6064453125</v>
      </c>
      <c r="M2234" s="90">
        <f>IF(K2234/1048576 &gt;1,K2234/1048576," ")</f>
        <v>4422.0718812942505</v>
      </c>
      <c r="N2234" s="91">
        <f>IF(K2234&gt;999999999,K2234/1073741824," ")</f>
        <v>4.3184295715764165</v>
      </c>
      <c r="O2234" s="194" t="s">
        <v>21613</v>
      </c>
      <c r="P2234" s="197" t="s">
        <v>21614</v>
      </c>
    </row>
    <row r="2235" spans="2:16" ht="20.100000000000001" customHeight="1" x14ac:dyDescent="0.3">
      <c r="B2235" s="101">
        <v>2225</v>
      </c>
      <c r="C2235" s="102" t="s">
        <v>36403</v>
      </c>
      <c r="D2235" s="159" t="s">
        <v>3990</v>
      </c>
      <c r="E2235" s="36" t="s">
        <v>12516</v>
      </c>
      <c r="F2235" s="104">
        <v>7.7</v>
      </c>
      <c r="G2235" s="101" t="s">
        <v>704</v>
      </c>
      <c r="H2235" s="101" t="s">
        <v>3989</v>
      </c>
      <c r="I2235" s="101">
        <v>1952</v>
      </c>
      <c r="J2235" s="101"/>
      <c r="K2235" s="90">
        <v>2903844798</v>
      </c>
      <c r="L2235" s="90">
        <f>IF(K2235/1024 &gt;1,K2235/1024," ")</f>
        <v>2835785.935546875</v>
      </c>
      <c r="M2235" s="90">
        <f>IF(K2235/1048576 &gt;1,K2235/1048576," ")</f>
        <v>2769.3222026824951</v>
      </c>
      <c r="N2235" s="91">
        <f>IF(K2235&gt;999999999,K2235/1073741824," ")</f>
        <v>2.7044162135571241</v>
      </c>
      <c r="O2235" s="194" t="s">
        <v>21615</v>
      </c>
      <c r="P2235" s="197" t="s">
        <v>21616</v>
      </c>
    </row>
    <row r="2236" spans="2:16" ht="20.100000000000001" customHeight="1" x14ac:dyDescent="0.3">
      <c r="B2236" s="101">
        <v>2226</v>
      </c>
      <c r="C2236" s="7" t="s">
        <v>36218</v>
      </c>
      <c r="D2236" s="159" t="s">
        <v>2105</v>
      </c>
      <c r="E2236" s="36" t="s">
        <v>12517</v>
      </c>
      <c r="F2236" s="104">
        <v>6.8</v>
      </c>
      <c r="G2236" s="94"/>
      <c r="H2236" s="94" t="s">
        <v>3921</v>
      </c>
      <c r="I2236" s="94">
        <v>2009</v>
      </c>
      <c r="J2236" s="94"/>
      <c r="K2236" s="108">
        <v>730724260</v>
      </c>
      <c r="L2236" s="90">
        <f>IF(K2236/1024 &gt;1,K2236/1024," ")</f>
        <v>713597.91015625</v>
      </c>
      <c r="M2236" s="90">
        <f>IF(K2236/1048576 &gt;1,K2236/1048576," ")</f>
        <v>696.87295913696289</v>
      </c>
      <c r="N2236" s="91" t="str">
        <f>IF(K2236&gt;999999999,K2236/1073741824," ")</f>
        <v xml:space="preserve"> </v>
      </c>
      <c r="O2236" s="194" t="s">
        <v>21617</v>
      </c>
      <c r="P2236" s="197" t="s">
        <v>21618</v>
      </c>
    </row>
    <row r="2237" spans="2:16" ht="20.100000000000001" customHeight="1" x14ac:dyDescent="0.3">
      <c r="B2237" s="101">
        <v>2227</v>
      </c>
      <c r="C2237" s="7" t="s">
        <v>36404</v>
      </c>
      <c r="D2237" s="157" t="s">
        <v>8401</v>
      </c>
      <c r="E2237" s="36" t="s">
        <v>12518</v>
      </c>
      <c r="F2237" s="81">
        <v>5.5</v>
      </c>
      <c r="G2237" s="13" t="s">
        <v>704</v>
      </c>
      <c r="H2237" s="13" t="s">
        <v>5892</v>
      </c>
      <c r="I2237" s="79">
        <v>2018</v>
      </c>
      <c r="J2237" s="79"/>
      <c r="K2237" s="73">
        <v>3788562432</v>
      </c>
      <c r="L2237" s="90">
        <f>IF(K2237/1024 &gt;1,K2237/1024," ")</f>
        <v>3699768</v>
      </c>
      <c r="M2237" s="90">
        <f>IF(K2237/1048576 &gt;1,K2237/1048576," ")</f>
        <v>3613.0546875</v>
      </c>
      <c r="N2237" s="91">
        <f>IF(K2237&gt;999999999,K2237/1073741824," ")</f>
        <v>3.5283737182617188</v>
      </c>
      <c r="O2237" s="194" t="s">
        <v>21619</v>
      </c>
      <c r="P2237" s="197" t="s">
        <v>21620</v>
      </c>
    </row>
    <row r="2238" spans="2:16" ht="20.100000000000001" customHeight="1" x14ac:dyDescent="0.3">
      <c r="B2238" s="101">
        <v>2228</v>
      </c>
      <c r="C2238" s="12" t="s">
        <v>33271</v>
      </c>
      <c r="D2238" s="159" t="s">
        <v>1669</v>
      </c>
      <c r="E2238" s="36" t="s">
        <v>12519</v>
      </c>
      <c r="F2238" s="104">
        <v>6.9</v>
      </c>
      <c r="G2238" s="13" t="s">
        <v>704</v>
      </c>
      <c r="H2238" s="13" t="s">
        <v>4076</v>
      </c>
      <c r="I2238" s="94">
        <v>1963</v>
      </c>
      <c r="J2238" s="94"/>
      <c r="K2238" s="73">
        <v>6173539222</v>
      </c>
      <c r="L2238" s="90">
        <f>IF(K2238/1024 &gt;1,K2238/1024," ")</f>
        <v>6028846.896484375</v>
      </c>
      <c r="M2238" s="90">
        <f>IF(K2238/1048576 &gt;1,K2238/1048576," ")</f>
        <v>5887.5457973480225</v>
      </c>
      <c r="N2238" s="91">
        <f>IF(K2238&gt;999999999,K2238/1073741824," ")</f>
        <v>5.7495564427226782</v>
      </c>
      <c r="O2238" s="194" t="s">
        <v>21621</v>
      </c>
      <c r="P2238" s="197" t="s">
        <v>21622</v>
      </c>
    </row>
    <row r="2239" spans="2:16" ht="20.100000000000001" customHeight="1" x14ac:dyDescent="0.3">
      <c r="B2239" s="101">
        <v>2229</v>
      </c>
      <c r="C2239" s="7" t="s">
        <v>36405</v>
      </c>
      <c r="D2239" s="157" t="s">
        <v>32498</v>
      </c>
      <c r="E2239" s="36" t="s">
        <v>32499</v>
      </c>
      <c r="F2239" s="81">
        <v>5.8</v>
      </c>
      <c r="G2239" s="13" t="s">
        <v>704</v>
      </c>
      <c r="H2239" s="13" t="s">
        <v>3740</v>
      </c>
      <c r="I2239" s="79">
        <v>2020</v>
      </c>
      <c r="J2239" s="79"/>
      <c r="K2239" s="73">
        <v>4897103872</v>
      </c>
      <c r="L2239" s="90">
        <f>IF(K2239/1024 &gt;1,K2239/1024," ")</f>
        <v>4782328</v>
      </c>
      <c r="M2239" s="90">
        <f>IF(K2239/1048576 &gt;1,K2239/1048576," ")</f>
        <v>4670.2421875</v>
      </c>
      <c r="N2239" s="91">
        <f>IF(K2239&gt;999999999,K2239/1073741824," ")</f>
        <v>4.5607833862304688</v>
      </c>
      <c r="O2239" s="223" t="s">
        <v>32500</v>
      </c>
      <c r="P2239" s="197" t="s">
        <v>32501</v>
      </c>
    </row>
    <row r="2240" spans="2:16" ht="20.100000000000001" customHeight="1" x14ac:dyDescent="0.3">
      <c r="B2240" s="101">
        <v>2230</v>
      </c>
      <c r="C2240" s="109" t="s">
        <v>36406</v>
      </c>
      <c r="D2240" s="160" t="s">
        <v>1377</v>
      </c>
      <c r="E2240" s="36" t="s">
        <v>12520</v>
      </c>
      <c r="F2240" s="104">
        <v>6.7</v>
      </c>
      <c r="G2240" s="94" t="s">
        <v>704</v>
      </c>
      <c r="H2240" s="94" t="s">
        <v>3737</v>
      </c>
      <c r="I2240" s="94">
        <v>2010</v>
      </c>
      <c r="J2240" s="94"/>
      <c r="K2240" s="108">
        <v>2858549482</v>
      </c>
      <c r="L2240" s="90">
        <f>IF(K2240/1024 &gt;1,K2240/1024," ")</f>
        <v>2791552.228515625</v>
      </c>
      <c r="M2240" s="90">
        <f>IF(K2240/1048576 &gt;1,K2240/1048576," ")</f>
        <v>2726.12522315979</v>
      </c>
      <c r="N2240" s="91">
        <f>IF(K2240&gt;999999999,K2240/1073741824," ")</f>
        <v>2.6622316632419825</v>
      </c>
      <c r="O2240" s="194" t="s">
        <v>18163</v>
      </c>
      <c r="P2240" s="197" t="s">
        <v>21623</v>
      </c>
    </row>
    <row r="2241" spans="2:16" ht="20.100000000000001" customHeight="1" x14ac:dyDescent="0.3">
      <c r="B2241" s="101">
        <v>2231</v>
      </c>
      <c r="C2241" s="20" t="s">
        <v>36407</v>
      </c>
      <c r="D2241" s="157" t="s">
        <v>7886</v>
      </c>
      <c r="E2241" s="36" t="s">
        <v>12521</v>
      </c>
      <c r="F2241" s="81">
        <v>4.5</v>
      </c>
      <c r="G2241" s="99" t="s">
        <v>704</v>
      </c>
      <c r="H2241" s="105" t="s">
        <v>5871</v>
      </c>
      <c r="I2241" s="79">
        <v>2017</v>
      </c>
      <c r="J2241" s="79"/>
      <c r="K2241" s="73">
        <v>5340197885</v>
      </c>
      <c r="L2241" s="90">
        <f>IF(K2241/1024 &gt;1,K2241/1024," ")</f>
        <v>5215036.9970703125</v>
      </c>
      <c r="M2241" s="90">
        <f>IF(K2241/1048576 &gt;1,K2241/1048576," ")</f>
        <v>5092.8095674514771</v>
      </c>
      <c r="N2241" s="91">
        <f>IF(K2241&gt;999999999,K2241/1073741824," ")</f>
        <v>4.9734468432143331</v>
      </c>
      <c r="O2241" s="194" t="s">
        <v>21624</v>
      </c>
      <c r="P2241" s="197" t="s">
        <v>21625</v>
      </c>
    </row>
    <row r="2242" spans="2:16" ht="20.100000000000001" customHeight="1" x14ac:dyDescent="0.3">
      <c r="B2242" s="101">
        <v>2232</v>
      </c>
      <c r="C2242" s="112" t="s">
        <v>36408</v>
      </c>
      <c r="D2242" s="161" t="s">
        <v>7443</v>
      </c>
      <c r="E2242" s="36" t="s">
        <v>12522</v>
      </c>
      <c r="F2242" s="99">
        <v>6.2</v>
      </c>
      <c r="G2242" s="99" t="s">
        <v>704</v>
      </c>
      <c r="H2242" s="105" t="s">
        <v>4081</v>
      </c>
      <c r="I2242" s="101">
        <v>2016</v>
      </c>
      <c r="J2242" s="101"/>
      <c r="K2242" s="90">
        <v>4942109135</v>
      </c>
      <c r="L2242" s="90">
        <f>IF(K2242/1024 &gt;1,K2242/1024," ")</f>
        <v>4826278.4521484375</v>
      </c>
      <c r="M2242" s="90">
        <f>IF(K2242/1048576 &gt;1,K2242/1048576," ")</f>
        <v>4713.1625509262085</v>
      </c>
      <c r="N2242" s="91">
        <f>IF(K2242&gt;999999999,K2242/1073741824," ")</f>
        <v>4.6026978036388755</v>
      </c>
      <c r="O2242" s="194" t="s">
        <v>21626</v>
      </c>
      <c r="P2242" s="197" t="s">
        <v>21627</v>
      </c>
    </row>
    <row r="2243" spans="2:16" ht="20.100000000000001" customHeight="1" x14ac:dyDescent="0.3">
      <c r="B2243" s="101">
        <v>2233</v>
      </c>
      <c r="C2243" s="109" t="s">
        <v>36409</v>
      </c>
      <c r="D2243" s="160" t="s">
        <v>6048</v>
      </c>
      <c r="E2243" s="36" t="s">
        <v>12523</v>
      </c>
      <c r="F2243" s="99">
        <v>7.1</v>
      </c>
      <c r="G2243" s="99" t="s">
        <v>704</v>
      </c>
      <c r="H2243" s="101" t="s">
        <v>5871</v>
      </c>
      <c r="I2243" s="101">
        <v>1968</v>
      </c>
      <c r="J2243" s="101"/>
      <c r="K2243" s="90">
        <v>1858797074</v>
      </c>
      <c r="L2243" s="90">
        <f>IF(K2243/1024 &gt;1,K2243/1024," ")</f>
        <v>1815231.517578125</v>
      </c>
      <c r="M2243" s="90">
        <f>IF(K2243/1048576 &gt;1,K2243/1048576," ")</f>
        <v>1772.6870288848877</v>
      </c>
      <c r="N2243" s="91">
        <f>IF(K2243&gt;999999999,K2243/1073741824," ")</f>
        <v>1.7311396766453981</v>
      </c>
      <c r="O2243" s="194" t="s">
        <v>21628</v>
      </c>
      <c r="P2243" s="197" t="s">
        <v>21629</v>
      </c>
    </row>
    <row r="2244" spans="2:16" ht="20.100000000000001" customHeight="1" x14ac:dyDescent="0.3">
      <c r="B2244" s="101">
        <v>2234</v>
      </c>
      <c r="C2244" s="109" t="s">
        <v>36411</v>
      </c>
      <c r="D2244" s="159" t="s">
        <v>1851</v>
      </c>
      <c r="E2244" s="36" t="s">
        <v>12525</v>
      </c>
      <c r="F2244" s="104">
        <v>4.8</v>
      </c>
      <c r="G2244" s="101" t="s">
        <v>704</v>
      </c>
      <c r="H2244" s="101" t="s">
        <v>3745</v>
      </c>
      <c r="I2244" s="101">
        <v>1997</v>
      </c>
      <c r="J2244" s="101"/>
      <c r="K2244" s="90">
        <v>3146314909</v>
      </c>
      <c r="L2244" s="90">
        <f>IF(K2244/1024 &gt;1,K2244/1024," ")</f>
        <v>3072573.1533203125</v>
      </c>
      <c r="M2244" s="90">
        <f>IF(K2244/1048576 &gt;1,K2244/1048576," ")</f>
        <v>3000.5597200393677</v>
      </c>
      <c r="N2244" s="91">
        <f>IF(K2244&gt;999999999,K2244/1073741824," ")</f>
        <v>2.930234101600945</v>
      </c>
      <c r="O2244" s="194" t="s">
        <v>21631</v>
      </c>
      <c r="P2244" s="197" t="s">
        <v>21632</v>
      </c>
    </row>
    <row r="2245" spans="2:16" ht="20.100000000000001" customHeight="1" x14ac:dyDescent="0.3">
      <c r="B2245" s="101">
        <v>2235</v>
      </c>
      <c r="C2245" s="12" t="s">
        <v>36412</v>
      </c>
      <c r="D2245" s="159" t="s">
        <v>5151</v>
      </c>
      <c r="E2245" s="36" t="s">
        <v>12531</v>
      </c>
      <c r="F2245" s="104">
        <v>6.1</v>
      </c>
      <c r="G2245" s="104"/>
      <c r="H2245" s="101" t="s">
        <v>4372</v>
      </c>
      <c r="I2245" s="101">
        <v>2014</v>
      </c>
      <c r="J2245" s="101"/>
      <c r="K2245" s="90">
        <v>5378010221</v>
      </c>
      <c r="L2245" s="90">
        <f>IF(K2245/1024 &gt;1,K2245/1024," ")</f>
        <v>5251963.1064453125</v>
      </c>
      <c r="M2245" s="90">
        <f>IF(K2245/1048576 &gt;1,K2245/1048576," ")</f>
        <v>5128.8702211380005</v>
      </c>
      <c r="N2245" s="91">
        <f>IF(K2245&gt;999999999,K2245/1073741824," ")</f>
        <v>5.0086623253300786</v>
      </c>
      <c r="O2245" s="194" t="s">
        <v>21643</v>
      </c>
      <c r="P2245" s="197" t="s">
        <v>21644</v>
      </c>
    </row>
    <row r="2246" spans="2:16" ht="20.100000000000001" customHeight="1" x14ac:dyDescent="0.3">
      <c r="B2246" s="101">
        <v>2236</v>
      </c>
      <c r="C2246" s="103" t="s">
        <v>36413</v>
      </c>
      <c r="D2246" s="183" t="s">
        <v>6006</v>
      </c>
      <c r="E2246" s="36" t="s">
        <v>12526</v>
      </c>
      <c r="F2246" s="99">
        <v>5.8</v>
      </c>
      <c r="G2246" s="101" t="s">
        <v>704</v>
      </c>
      <c r="H2246" s="101" t="s">
        <v>4081</v>
      </c>
      <c r="I2246" s="101">
        <v>2015</v>
      </c>
      <c r="J2246" s="101"/>
      <c r="K2246" s="90">
        <v>6346488599</v>
      </c>
      <c r="L2246" s="90">
        <f>IF(K2246/1024 &gt;1,K2246/1024," ")</f>
        <v>6197742.7724609375</v>
      </c>
      <c r="M2246" s="90">
        <f>IF(K2246/1048576 &gt;1,K2246/1048576," ")</f>
        <v>6052.4831762313843</v>
      </c>
      <c r="N2246" s="91">
        <f>IF(K2246&gt;999999999,K2246/1073741824," ")</f>
        <v>5.9106281017884612</v>
      </c>
      <c r="O2246" s="194" t="s">
        <v>21633</v>
      </c>
      <c r="P2246" s="197" t="s">
        <v>21634</v>
      </c>
    </row>
    <row r="2247" spans="2:16" ht="20.100000000000001" customHeight="1" x14ac:dyDescent="0.3">
      <c r="B2247" s="101">
        <v>2237</v>
      </c>
      <c r="C2247" s="109" t="s">
        <v>36414</v>
      </c>
      <c r="D2247" s="160" t="s">
        <v>649</v>
      </c>
      <c r="E2247" s="36" t="s">
        <v>12527</v>
      </c>
      <c r="F2247" s="104">
        <v>6.9</v>
      </c>
      <c r="G2247" s="94" t="s">
        <v>704</v>
      </c>
      <c r="H2247" s="94" t="s">
        <v>3761</v>
      </c>
      <c r="I2247" s="101">
        <v>2008</v>
      </c>
      <c r="J2247" s="101"/>
      <c r="K2247" s="90">
        <v>2738835234</v>
      </c>
      <c r="L2247" s="90">
        <f>IF(K2247/1024 &gt;1,K2247/1024," ")</f>
        <v>2674643.783203125</v>
      </c>
      <c r="M2247" s="90">
        <f>IF(K2247/1048576 &gt;1,K2247/1048576," ")</f>
        <v>2611.9568195343018</v>
      </c>
      <c r="N2247" s="91">
        <f>IF(K2247&gt;999999999,K2247/1073741824," ")</f>
        <v>2.5507390815764666</v>
      </c>
      <c r="O2247" s="194" t="s">
        <v>21635</v>
      </c>
      <c r="P2247" s="197" t="s">
        <v>21636</v>
      </c>
    </row>
    <row r="2248" spans="2:16" ht="20.100000000000001" customHeight="1" x14ac:dyDescent="0.3">
      <c r="B2248" s="101">
        <v>2238</v>
      </c>
      <c r="C2248" s="12" t="s">
        <v>36219</v>
      </c>
      <c r="D2248" s="160" t="s">
        <v>648</v>
      </c>
      <c r="E2248" s="36" t="s">
        <v>12528</v>
      </c>
      <c r="F2248" s="104">
        <v>5.8</v>
      </c>
      <c r="G2248" s="94"/>
      <c r="H2248" s="94" t="s">
        <v>3750</v>
      </c>
      <c r="I2248" s="101">
        <v>2007</v>
      </c>
      <c r="J2248" s="101"/>
      <c r="K2248" s="90">
        <v>1339744256</v>
      </c>
      <c r="L2248" s="90">
        <f>IF(K2248/1024 &gt;1,K2248/1024," ")</f>
        <v>1308344</v>
      </c>
      <c r="M2248" s="90">
        <f>IF(K2248/1048576 &gt;1,K2248/1048576," ")</f>
        <v>1277.6796875</v>
      </c>
      <c r="N2248" s="91">
        <f>IF(K2248&gt;999999999,K2248/1073741824," ")</f>
        <v>1.2477340698242188</v>
      </c>
      <c r="O2248" s="194" t="s">
        <v>21637</v>
      </c>
      <c r="P2248" s="197" t="s">
        <v>21638</v>
      </c>
    </row>
    <row r="2249" spans="2:16" ht="20.100000000000001" customHeight="1" x14ac:dyDescent="0.3">
      <c r="B2249" s="101">
        <v>2239</v>
      </c>
      <c r="C2249" s="20" t="s">
        <v>36415</v>
      </c>
      <c r="D2249" s="167" t="s">
        <v>8509</v>
      </c>
      <c r="E2249" s="36" t="s">
        <v>12529</v>
      </c>
      <c r="F2249" s="81">
        <v>6.9</v>
      </c>
      <c r="G2249" s="13" t="s">
        <v>704</v>
      </c>
      <c r="H2249" s="13" t="s">
        <v>5892</v>
      </c>
      <c r="I2249" s="79">
        <v>2019</v>
      </c>
      <c r="J2249" s="79"/>
      <c r="K2249" s="73">
        <v>4507160576</v>
      </c>
      <c r="L2249" s="90">
        <f>IF(K2249/1024 &gt;1,K2249/1024," ")</f>
        <v>4401524</v>
      </c>
      <c r="M2249" s="90">
        <f>IF(K2249/1048576 &gt;1,K2249/1048576," ")</f>
        <v>4298.36328125</v>
      </c>
      <c r="N2249" s="91">
        <f>IF(K2249&gt;999999999,K2249/1073741824," ")</f>
        <v>4.1976203918457031</v>
      </c>
      <c r="O2249" s="194" t="s">
        <v>21639</v>
      </c>
      <c r="P2249" s="197" t="s">
        <v>21640</v>
      </c>
    </row>
    <row r="2250" spans="2:16" ht="20.100000000000001" customHeight="1" x14ac:dyDescent="0.3">
      <c r="B2250" s="101">
        <v>2240</v>
      </c>
      <c r="C2250" s="48" t="s">
        <v>36416</v>
      </c>
      <c r="D2250" s="157" t="s">
        <v>8659</v>
      </c>
      <c r="E2250" s="36" t="s">
        <v>12530</v>
      </c>
      <c r="F2250" s="81">
        <v>5.5</v>
      </c>
      <c r="G2250" s="13" t="s">
        <v>704</v>
      </c>
      <c r="H2250" s="13" t="s">
        <v>3744</v>
      </c>
      <c r="I2250" s="79">
        <v>2019</v>
      </c>
      <c r="J2250" s="79"/>
      <c r="K2250" s="73">
        <v>4924133376</v>
      </c>
      <c r="L2250" s="90">
        <f>IF(K2250/1024 &gt;1,K2250/1024," ")</f>
        <v>4808724</v>
      </c>
      <c r="M2250" s="90">
        <f>IF(K2250/1048576 &gt;1,K2250/1048576," ")</f>
        <v>4696.01953125</v>
      </c>
      <c r="N2250" s="91">
        <f>IF(K2250&gt;999999999,K2250/1073741824," ")</f>
        <v>4.5859565734863281</v>
      </c>
      <c r="O2250" s="194" t="s">
        <v>21641</v>
      </c>
      <c r="P2250" s="197" t="s">
        <v>21642</v>
      </c>
    </row>
    <row r="2251" spans="2:16" ht="20.100000000000001" customHeight="1" x14ac:dyDescent="0.3">
      <c r="B2251" s="101">
        <v>2241</v>
      </c>
      <c r="C2251" s="109" t="s">
        <v>36417</v>
      </c>
      <c r="D2251" s="159" t="s">
        <v>2229</v>
      </c>
      <c r="E2251" s="36" t="s">
        <v>12532</v>
      </c>
      <c r="F2251" s="104">
        <v>7.9</v>
      </c>
      <c r="G2251" s="94" t="s">
        <v>704</v>
      </c>
      <c r="H2251" s="101" t="s">
        <v>3740</v>
      </c>
      <c r="I2251" s="94">
        <v>1986</v>
      </c>
      <c r="J2251" s="94"/>
      <c r="K2251" s="90">
        <v>5090330160</v>
      </c>
      <c r="L2251" s="90">
        <f>IF(K2251/1024 &gt;1,K2251/1024," ")</f>
        <v>4971025.546875</v>
      </c>
      <c r="M2251" s="90">
        <f>IF(K2251/1048576 &gt;1,K2251/1048576," ")</f>
        <v>4854.5171356201172</v>
      </c>
      <c r="N2251" s="91">
        <f>IF(K2251&gt;999999999,K2251/1073741824," ")</f>
        <v>4.7407393902540207</v>
      </c>
      <c r="O2251" s="194" t="s">
        <v>21645</v>
      </c>
      <c r="P2251" s="197" t="s">
        <v>21646</v>
      </c>
    </row>
    <row r="2252" spans="2:16" ht="20.100000000000001" customHeight="1" x14ac:dyDescent="0.3">
      <c r="B2252" s="101">
        <v>2242</v>
      </c>
      <c r="C2252" s="112" t="s">
        <v>36418</v>
      </c>
      <c r="D2252" s="168" t="s">
        <v>6745</v>
      </c>
      <c r="E2252" s="36" t="s">
        <v>12533</v>
      </c>
      <c r="F2252" s="99">
        <v>5.3</v>
      </c>
      <c r="G2252" s="99"/>
      <c r="H2252" s="105" t="s">
        <v>4081</v>
      </c>
      <c r="I2252" s="101">
        <v>2015</v>
      </c>
      <c r="J2252" s="112"/>
      <c r="K2252" s="90">
        <v>4151732542</v>
      </c>
      <c r="L2252" s="90">
        <f>IF(K2252/1024 &gt;1,K2252/1024," ")</f>
        <v>4054426.310546875</v>
      </c>
      <c r="M2252" s="90">
        <f>IF(K2252/1048576 &gt;1,K2252/1048576," ")</f>
        <v>3959.4006938934326</v>
      </c>
      <c r="N2252" s="91">
        <f>IF(K2252&gt;999999999,K2252/1073741824," ")</f>
        <v>3.8666022401303053</v>
      </c>
      <c r="O2252" s="194" t="s">
        <v>21647</v>
      </c>
      <c r="P2252" s="197" t="s">
        <v>21648</v>
      </c>
    </row>
    <row r="2253" spans="2:16" ht="20.100000000000001" customHeight="1" x14ac:dyDescent="0.3">
      <c r="B2253" s="101">
        <v>2243</v>
      </c>
      <c r="C2253" s="12" t="s">
        <v>33269</v>
      </c>
      <c r="D2253" s="161" t="s">
        <v>6814</v>
      </c>
      <c r="E2253" s="36" t="s">
        <v>12534</v>
      </c>
      <c r="F2253" s="99">
        <v>6.4</v>
      </c>
      <c r="G2253" s="99"/>
      <c r="H2253" s="101" t="s">
        <v>5871</v>
      </c>
      <c r="I2253" s="101">
        <v>2015</v>
      </c>
      <c r="J2253" s="101"/>
      <c r="K2253" s="90">
        <v>3309375666</v>
      </c>
      <c r="L2253" s="90">
        <f>IF(K2253/1024 &gt;1,K2253/1024," ")</f>
        <v>3231812.173828125</v>
      </c>
      <c r="M2253" s="90">
        <f>IF(K2253/1048576 &gt;1,K2253/1048576," ")</f>
        <v>3156.0665760040283</v>
      </c>
      <c r="N2253" s="91">
        <f>IF(K2253&gt;999999999,K2253/1073741824," ")</f>
        <v>3.0820962656289339</v>
      </c>
      <c r="O2253" s="194" t="s">
        <v>21649</v>
      </c>
      <c r="P2253" s="197" t="s">
        <v>21650</v>
      </c>
    </row>
    <row r="2254" spans="2:16" ht="20.100000000000001" customHeight="1" x14ac:dyDescent="0.3">
      <c r="B2254" s="101">
        <v>2244</v>
      </c>
      <c r="C2254" s="102" t="s">
        <v>36419</v>
      </c>
      <c r="D2254" s="159" t="s">
        <v>2106</v>
      </c>
      <c r="E2254" s="36" t="s">
        <v>12535</v>
      </c>
      <c r="F2254" s="104">
        <v>4.5</v>
      </c>
      <c r="G2254" s="94" t="s">
        <v>704</v>
      </c>
      <c r="H2254" s="94" t="s">
        <v>3739</v>
      </c>
      <c r="I2254" s="94">
        <v>2003</v>
      </c>
      <c r="J2254" s="94"/>
      <c r="K2254" s="108">
        <v>5260212926</v>
      </c>
      <c r="L2254" s="90">
        <f>IF(K2254/1024 &gt;1,K2254/1024," ")</f>
        <v>5136926.685546875</v>
      </c>
      <c r="M2254" s="90">
        <f>IF(K2254/1048576 &gt;1,K2254/1048576," ")</f>
        <v>5016.5299663543701</v>
      </c>
      <c r="N2254" s="91">
        <f>IF(K2254&gt;999999999,K2254/1073741824," ")</f>
        <v>4.8989550452679396</v>
      </c>
      <c r="O2254" s="194" t="s">
        <v>21651</v>
      </c>
      <c r="P2254" s="197" t="s">
        <v>21652</v>
      </c>
    </row>
    <row r="2255" spans="2:16" ht="20.100000000000001" customHeight="1" x14ac:dyDescent="0.3">
      <c r="B2255" s="101">
        <v>2245</v>
      </c>
      <c r="C2255" s="102" t="s">
        <v>36420</v>
      </c>
      <c r="D2255" s="159" t="s">
        <v>2817</v>
      </c>
      <c r="E2255" s="36" t="s">
        <v>12537</v>
      </c>
      <c r="F2255" s="104">
        <v>5.9</v>
      </c>
      <c r="G2255" s="101" t="s">
        <v>704</v>
      </c>
      <c r="H2255" s="101" t="s">
        <v>4277</v>
      </c>
      <c r="I2255" s="101">
        <v>2005</v>
      </c>
      <c r="J2255" s="101"/>
      <c r="K2255" s="90">
        <v>3213311755</v>
      </c>
      <c r="L2255" s="90">
        <f>IF(K2255/1024 &gt;1,K2255/1024," ")</f>
        <v>3137999.7607421875</v>
      </c>
      <c r="M2255" s="90">
        <f>IF(K2255/1048576 &gt;1,K2255/1048576," ")</f>
        <v>3064.4528913497925</v>
      </c>
      <c r="N2255" s="91">
        <f>IF(K2255&gt;999999999,K2255/1073741824," ")</f>
        <v>2.9926297767087817</v>
      </c>
      <c r="O2255" s="194" t="s">
        <v>30083</v>
      </c>
      <c r="P2255" s="197" t="s">
        <v>21655</v>
      </c>
    </row>
    <row r="2256" spans="2:16" ht="20.100000000000001" customHeight="1" x14ac:dyDescent="0.3">
      <c r="B2256" s="101">
        <v>2246</v>
      </c>
      <c r="C2256" s="111" t="s">
        <v>36421</v>
      </c>
      <c r="D2256" s="161" t="s">
        <v>6407</v>
      </c>
      <c r="E2256" s="36" t="s">
        <v>12538</v>
      </c>
      <c r="F2256" s="99">
        <v>6.5</v>
      </c>
      <c r="G2256" s="99" t="s">
        <v>704</v>
      </c>
      <c r="H2256" s="101" t="s">
        <v>5892</v>
      </c>
      <c r="I2256" s="101">
        <v>2015</v>
      </c>
      <c r="J2256" s="101"/>
      <c r="K2256" s="90">
        <v>4935859852</v>
      </c>
      <c r="L2256" s="90">
        <f>IF(K2256/1024 &gt;1,K2256/1024," ")</f>
        <v>4820175.63671875</v>
      </c>
      <c r="M2256" s="90">
        <f>IF(K2256/1048576 &gt;1,K2256/1048576," ")</f>
        <v>4707.2027702331543</v>
      </c>
      <c r="N2256" s="91">
        <f>IF(K2256&gt;999999999,K2256/1073741824," ")</f>
        <v>4.5968777053058147</v>
      </c>
      <c r="O2256" s="194" t="s">
        <v>21656</v>
      </c>
      <c r="P2256" s="197" t="s">
        <v>21657</v>
      </c>
    </row>
    <row r="2257" spans="1:16" ht="20.100000000000001" customHeight="1" x14ac:dyDescent="0.3">
      <c r="B2257" s="101">
        <v>2247</v>
      </c>
      <c r="C2257" s="109" t="s">
        <v>36422</v>
      </c>
      <c r="D2257" s="159" t="s">
        <v>2107</v>
      </c>
      <c r="E2257" s="36" t="s">
        <v>12539</v>
      </c>
      <c r="F2257" s="104">
        <v>5.7</v>
      </c>
      <c r="G2257" s="99" t="s">
        <v>704</v>
      </c>
      <c r="H2257" s="101" t="s">
        <v>5878</v>
      </c>
      <c r="I2257" s="94">
        <v>2007</v>
      </c>
      <c r="J2257" s="94"/>
      <c r="K2257" s="90">
        <v>4446001703</v>
      </c>
      <c r="L2257" s="90">
        <f>IF(K2257/1024 &gt;1,K2257/1024," ")</f>
        <v>4341798.5380859375</v>
      </c>
      <c r="M2257" s="90">
        <f>IF(K2257/1048576 &gt;1,K2257/1048576," ")</f>
        <v>4240.0376348495483</v>
      </c>
      <c r="N2257" s="91">
        <f>IF(K2257&gt;999999999,K2257/1073741824," ")</f>
        <v>4.1406617527827621</v>
      </c>
      <c r="O2257" s="194" t="s">
        <v>21658</v>
      </c>
      <c r="P2257" s="197" t="s">
        <v>21659</v>
      </c>
    </row>
    <row r="2258" spans="1:16" ht="20.100000000000001" customHeight="1" x14ac:dyDescent="0.3">
      <c r="B2258" s="101">
        <v>2248</v>
      </c>
      <c r="C2258" s="12" t="s">
        <v>33280</v>
      </c>
      <c r="D2258" s="159" t="s">
        <v>5558</v>
      </c>
      <c r="E2258" s="36" t="s">
        <v>36198</v>
      </c>
      <c r="F2258" s="104">
        <v>5.3</v>
      </c>
      <c r="G2258" s="101" t="s">
        <v>704</v>
      </c>
      <c r="H2258" s="101" t="s">
        <v>3757</v>
      </c>
      <c r="I2258" s="101">
        <v>2014</v>
      </c>
      <c r="J2258" s="101"/>
      <c r="K2258" s="90">
        <v>3992908806</v>
      </c>
      <c r="L2258" s="90">
        <f>IF(K2258/1024 &gt;1,K2258/1024," ")</f>
        <v>3899325.005859375</v>
      </c>
      <c r="M2258" s="90">
        <f>IF(K2258/1048576 &gt;1,K2258/1048576," ")</f>
        <v>3807.9345760345459</v>
      </c>
      <c r="N2258" s="91">
        <f>IF(K2258&gt;999999999,K2258/1073741824," ")</f>
        <v>3.7186861094087362</v>
      </c>
      <c r="O2258" s="194" t="s">
        <v>21660</v>
      </c>
      <c r="P2258" s="197" t="s">
        <v>21661</v>
      </c>
    </row>
    <row r="2259" spans="1:16" ht="20.100000000000001" customHeight="1" x14ac:dyDescent="0.3">
      <c r="B2259" s="101">
        <v>2249</v>
      </c>
      <c r="C2259" s="109" t="s">
        <v>36423</v>
      </c>
      <c r="D2259" s="160" t="s">
        <v>4590</v>
      </c>
      <c r="E2259" s="36" t="s">
        <v>12540</v>
      </c>
      <c r="F2259" s="104">
        <v>7.9</v>
      </c>
      <c r="G2259" s="101"/>
      <c r="H2259" s="101" t="s">
        <v>3745</v>
      </c>
      <c r="I2259" s="101">
        <v>1995</v>
      </c>
      <c r="J2259" s="101"/>
      <c r="K2259" s="90">
        <v>2523335031</v>
      </c>
      <c r="L2259" s="90">
        <f>IF(K2259/1024 &gt;1,K2259/1024," ")</f>
        <v>2464194.3662109375</v>
      </c>
      <c r="M2259" s="90">
        <f>IF(K2259/1048576 &gt;1,K2259/1048576," ")</f>
        <v>2406.4398107528687</v>
      </c>
      <c r="N2259" s="91">
        <f>IF(K2259&gt;999999999,K2259/1073741824," ")</f>
        <v>2.3500388776883483</v>
      </c>
      <c r="O2259" s="194" t="s">
        <v>21662</v>
      </c>
      <c r="P2259" s="197" t="s">
        <v>21663</v>
      </c>
    </row>
    <row r="2260" spans="1:16" ht="20.100000000000001" customHeight="1" x14ac:dyDescent="0.3">
      <c r="B2260" s="101">
        <v>2250</v>
      </c>
      <c r="C2260" s="28" t="s">
        <v>41871</v>
      </c>
      <c r="D2260" s="177" t="s">
        <v>8630</v>
      </c>
      <c r="E2260" s="36" t="s">
        <v>16756</v>
      </c>
      <c r="F2260" s="131">
        <v>6.5</v>
      </c>
      <c r="G2260" s="13" t="s">
        <v>704</v>
      </c>
      <c r="H2260" s="13" t="s">
        <v>4081</v>
      </c>
      <c r="I2260" s="133">
        <v>2018</v>
      </c>
      <c r="J2260" s="74"/>
      <c r="K2260" s="73">
        <v>5860175872</v>
      </c>
      <c r="L2260" s="90">
        <f>IF(K2260/1024 &gt;1,K2260/1024," ")</f>
        <v>5722828</v>
      </c>
      <c r="M2260" s="90">
        <f>IF(K2260/1048576 &gt;1,K2260/1048576," ")</f>
        <v>5588.69921875</v>
      </c>
      <c r="N2260" s="91">
        <f>IF(K2260&gt;999999999,K2260/1073741824," ")</f>
        <v>5.4577140808105469</v>
      </c>
      <c r="O2260" s="194" t="s">
        <v>28725</v>
      </c>
      <c r="P2260" s="197" t="s">
        <v>28726</v>
      </c>
    </row>
    <row r="2261" spans="1:16" ht="20.100000000000001" customHeight="1" x14ac:dyDescent="0.3">
      <c r="B2261" s="101">
        <v>2251</v>
      </c>
      <c r="C2261" s="20" t="s">
        <v>36424</v>
      </c>
      <c r="D2261" s="175" t="s">
        <v>8897</v>
      </c>
      <c r="E2261" s="36" t="s">
        <v>12541</v>
      </c>
      <c r="F2261" s="81">
        <v>7</v>
      </c>
      <c r="G2261" s="13"/>
      <c r="H2261" s="13" t="s">
        <v>3756</v>
      </c>
      <c r="I2261" s="79">
        <v>2019</v>
      </c>
      <c r="J2261" s="79"/>
      <c r="K2261" s="73">
        <v>5807218688</v>
      </c>
      <c r="L2261" s="90">
        <f>IF(K2261/1024 &gt;1,K2261/1024," ")</f>
        <v>5671112</v>
      </c>
      <c r="M2261" s="90">
        <f>IF(K2261/1048576 &gt;1,K2261/1048576," ")</f>
        <v>5538.1953125</v>
      </c>
      <c r="N2261" s="91">
        <f>IF(K2261&gt;999999999,K2261/1073741824," ")</f>
        <v>5.4083938598632813</v>
      </c>
      <c r="O2261" s="194" t="s">
        <v>21664</v>
      </c>
      <c r="P2261" s="197" t="s">
        <v>31140</v>
      </c>
    </row>
    <row r="2262" spans="1:16" ht="20.100000000000001" customHeight="1" x14ac:dyDescent="0.3">
      <c r="B2262" s="101">
        <v>2252</v>
      </c>
      <c r="C2262" s="109" t="s">
        <v>36425</v>
      </c>
      <c r="D2262" s="160" t="s">
        <v>2108</v>
      </c>
      <c r="E2262" s="36" t="s">
        <v>12542</v>
      </c>
      <c r="F2262" s="104">
        <v>7.1</v>
      </c>
      <c r="G2262" s="101" t="s">
        <v>704</v>
      </c>
      <c r="H2262" s="101" t="s">
        <v>3740</v>
      </c>
      <c r="I2262" s="101">
        <v>1981</v>
      </c>
      <c r="J2262" s="116"/>
      <c r="K2262" s="90">
        <v>3627362802</v>
      </c>
      <c r="L2262" s="90">
        <f>IF(K2262/1024 &gt;1,K2262/1024," ")</f>
        <v>3542346.486328125</v>
      </c>
      <c r="M2262" s="90">
        <f>IF(K2262/1048576 &gt;1,K2262/1048576," ")</f>
        <v>3459.3227405548096</v>
      </c>
      <c r="N2262" s="91">
        <f>IF(K2262&gt;999999999,K2262/1073741824," ")</f>
        <v>3.3782448638230562</v>
      </c>
      <c r="O2262" s="194" t="s">
        <v>21665</v>
      </c>
      <c r="P2262" s="197" t="s">
        <v>21666</v>
      </c>
    </row>
    <row r="2263" spans="1:16" ht="20.100000000000001" customHeight="1" x14ac:dyDescent="0.3">
      <c r="B2263" s="101">
        <v>2253</v>
      </c>
      <c r="C2263" s="112" t="s">
        <v>36426</v>
      </c>
      <c r="D2263" s="168" t="s">
        <v>7184</v>
      </c>
      <c r="E2263" s="36" t="s">
        <v>12543</v>
      </c>
      <c r="F2263" s="104">
        <v>5.3</v>
      </c>
      <c r="G2263" s="99" t="s">
        <v>704</v>
      </c>
      <c r="H2263" s="101" t="s">
        <v>5871</v>
      </c>
      <c r="I2263" s="101">
        <v>1981</v>
      </c>
      <c r="J2263" s="101"/>
      <c r="K2263" s="90">
        <v>4275519120</v>
      </c>
      <c r="L2263" s="90">
        <f>IF(K2263/1024 &gt;1,K2263/1024," ")</f>
        <v>4175311.640625</v>
      </c>
      <c r="M2263" s="90">
        <f>IF(K2263/1048576 &gt;1,K2263/1048576," ")</f>
        <v>4077.4527740478516</v>
      </c>
      <c r="N2263" s="91">
        <f>IF(K2263&gt;999999999,K2263/1073741824," ")</f>
        <v>3.981887474656105</v>
      </c>
      <c r="O2263" s="194" t="s">
        <v>21667</v>
      </c>
      <c r="P2263" s="197" t="s">
        <v>21668</v>
      </c>
    </row>
    <row r="2264" spans="1:16" ht="20.100000000000001" customHeight="1" x14ac:dyDescent="0.3">
      <c r="B2264" s="101">
        <v>2254</v>
      </c>
      <c r="C2264" s="102" t="s">
        <v>36427</v>
      </c>
      <c r="D2264" s="161" t="s">
        <v>6898</v>
      </c>
      <c r="E2264" s="36" t="s">
        <v>12544</v>
      </c>
      <c r="F2264" s="99">
        <v>6.4</v>
      </c>
      <c r="G2264" s="99"/>
      <c r="H2264" s="105" t="s">
        <v>5878</v>
      </c>
      <c r="I2264" s="101">
        <v>2016</v>
      </c>
      <c r="J2264" s="115"/>
      <c r="K2264" s="90">
        <v>3863020427</v>
      </c>
      <c r="L2264" s="90">
        <f>IF(K2264/1024 &gt;1,K2264/1024," ")</f>
        <v>3772480.8857421875</v>
      </c>
      <c r="M2264" s="90">
        <f>IF(K2264/1048576 &gt;1,K2264/1048576," ")</f>
        <v>3684.063364982605</v>
      </c>
      <c r="N2264" s="91">
        <f>IF(K2264&gt;999999999,K2264/1073741824," ")</f>
        <v>3.5977181298658252</v>
      </c>
      <c r="O2264" s="194" t="s">
        <v>20234</v>
      </c>
      <c r="P2264" s="197" t="s">
        <v>21669</v>
      </c>
    </row>
    <row r="2265" spans="1:16" ht="20.100000000000001" customHeight="1" x14ac:dyDescent="0.3">
      <c r="B2265" s="101">
        <v>2255</v>
      </c>
      <c r="C2265" s="109" t="s">
        <v>36428</v>
      </c>
      <c r="D2265" s="159" t="s">
        <v>4210</v>
      </c>
      <c r="E2265" s="36" t="s">
        <v>12545</v>
      </c>
      <c r="F2265" s="104">
        <v>6.9</v>
      </c>
      <c r="G2265" s="101"/>
      <c r="H2265" s="101" t="s">
        <v>3967</v>
      </c>
      <c r="I2265" s="101">
        <v>1993</v>
      </c>
      <c r="J2265" s="101"/>
      <c r="K2265" s="90">
        <v>2639357987</v>
      </c>
      <c r="L2265" s="90">
        <f>IF(K2265/1024 &gt;1,K2265/1024," ")</f>
        <v>2577498.0341796875</v>
      </c>
      <c r="M2265" s="90">
        <f>IF(K2265/1048576 &gt;1,K2265/1048576," ")</f>
        <v>2517.0879240036011</v>
      </c>
      <c r="N2265" s="91">
        <f>IF(K2265&gt;999999999,K2265/1073741824," ")</f>
        <v>2.4580936757847667</v>
      </c>
      <c r="O2265" s="199" t="s">
        <v>17525</v>
      </c>
      <c r="P2265" s="197" t="s">
        <v>21670</v>
      </c>
    </row>
    <row r="2266" spans="1:16" ht="20.100000000000001" customHeight="1" x14ac:dyDescent="0.3">
      <c r="B2266" s="101">
        <v>2256</v>
      </c>
      <c r="C2266" s="20" t="s">
        <v>36429</v>
      </c>
      <c r="D2266" s="157" t="s">
        <v>32679</v>
      </c>
      <c r="E2266" s="36" t="s">
        <v>32680</v>
      </c>
      <c r="F2266" s="81">
        <v>6.7</v>
      </c>
      <c r="G2266" s="13"/>
      <c r="H2266" s="13" t="s">
        <v>3744</v>
      </c>
      <c r="I2266" s="79">
        <v>2020</v>
      </c>
      <c r="J2266" s="79"/>
      <c r="K2266" s="73">
        <v>4728922112</v>
      </c>
      <c r="L2266" s="90">
        <f>IF(K2266/1024 &gt;1,K2266/1024," ")</f>
        <v>4618088</v>
      </c>
      <c r="M2266" s="90">
        <f>IF(K2266/1048576 &gt;1,K2266/1048576," ")</f>
        <v>4509.8515625</v>
      </c>
      <c r="N2266" s="91">
        <f>IF(K2266&gt;999999999,K2266/1073741824," ")</f>
        <v>4.4041519165039063</v>
      </c>
      <c r="O2266" s="194" t="s">
        <v>32681</v>
      </c>
      <c r="P2266" s="197" t="s">
        <v>32682</v>
      </c>
    </row>
    <row r="2267" spans="1:16" ht="20.100000000000001" customHeight="1" x14ac:dyDescent="0.3">
      <c r="A2267" s="299"/>
      <c r="B2267" s="101">
        <v>2257</v>
      </c>
      <c r="C2267" s="20" t="s">
        <v>36430</v>
      </c>
      <c r="D2267" s="157" t="s">
        <v>8356</v>
      </c>
      <c r="E2267" s="36" t="s">
        <v>12546</v>
      </c>
      <c r="F2267" s="81">
        <v>6.5</v>
      </c>
      <c r="G2267" s="13"/>
      <c r="H2267" s="13" t="s">
        <v>5878</v>
      </c>
      <c r="I2267" s="79">
        <v>2017</v>
      </c>
      <c r="J2267" s="79"/>
      <c r="K2267" s="73">
        <v>4390887424</v>
      </c>
      <c r="L2267" s="90">
        <f>IF(K2267/1024 &gt;1,K2267/1024," ")</f>
        <v>4287976</v>
      </c>
      <c r="M2267" s="90">
        <f>IF(K2267/1048576 &gt;1,K2267/1048576," ")</f>
        <v>4187.4765625</v>
      </c>
      <c r="N2267" s="91">
        <f>IF(K2267&gt;999999999,K2267/1073741824," ")</f>
        <v>4.0893325805664063</v>
      </c>
      <c r="O2267" s="194" t="s">
        <v>21671</v>
      </c>
      <c r="P2267" s="197" t="s">
        <v>21672</v>
      </c>
    </row>
    <row r="2268" spans="1:16" ht="20.100000000000001" customHeight="1" x14ac:dyDescent="0.3">
      <c r="B2268" s="101">
        <v>2258</v>
      </c>
      <c r="C2268" s="109" t="s">
        <v>36431</v>
      </c>
      <c r="D2268" s="160" t="s">
        <v>650</v>
      </c>
      <c r="E2268" s="36" t="s">
        <v>12547</v>
      </c>
      <c r="F2268" s="104">
        <v>6.8</v>
      </c>
      <c r="G2268" s="94"/>
      <c r="H2268" s="94" t="s">
        <v>3919</v>
      </c>
      <c r="I2268" s="101">
        <v>2007</v>
      </c>
      <c r="J2268" s="101"/>
      <c r="K2268" s="90">
        <v>4059033531</v>
      </c>
      <c r="L2268" s="90">
        <f>IF(K2268/1024 &gt;1,K2268/1024," ")</f>
        <v>3963899.9326171875</v>
      </c>
      <c r="M2268" s="90">
        <f>IF(K2268/1048576 &gt;1,K2268/1048576," ")</f>
        <v>3870.9960279464722</v>
      </c>
      <c r="N2268" s="91">
        <f>IF(K2268&gt;999999999,K2268/1073741824," ")</f>
        <v>3.7802695585414767</v>
      </c>
      <c r="O2268" s="194" t="s">
        <v>21673</v>
      </c>
      <c r="P2268" s="197" t="s">
        <v>21674</v>
      </c>
    </row>
    <row r="2269" spans="1:16" ht="20.100000000000001" customHeight="1" x14ac:dyDescent="0.3">
      <c r="B2269" s="101">
        <v>2259</v>
      </c>
      <c r="C2269" s="7" t="s">
        <v>36432</v>
      </c>
      <c r="D2269" s="177" t="s">
        <v>8307</v>
      </c>
      <c r="E2269" s="36" t="s">
        <v>12548</v>
      </c>
      <c r="F2269" s="131">
        <v>7</v>
      </c>
      <c r="G2269" s="13" t="s">
        <v>704</v>
      </c>
      <c r="H2269" s="13" t="s">
        <v>5981</v>
      </c>
      <c r="I2269" s="133">
        <v>1942</v>
      </c>
      <c r="J2269" s="74"/>
      <c r="K2269" s="73">
        <v>3896393728</v>
      </c>
      <c r="L2269" s="90">
        <f>IF(K2269/1024 &gt;1,K2269/1024," ")</f>
        <v>3805072</v>
      </c>
      <c r="M2269" s="90">
        <f>IF(K2269/1048576 &gt;1,K2269/1048576," ")</f>
        <v>3715.890625</v>
      </c>
      <c r="N2269" s="91">
        <f>IF(K2269&gt;999999999,K2269/1073741824," ")</f>
        <v>3.6287994384765625</v>
      </c>
      <c r="O2269" s="194" t="s">
        <v>21675</v>
      </c>
      <c r="P2269" s="197" t="s">
        <v>21676</v>
      </c>
    </row>
    <row r="2270" spans="1:16" ht="20.100000000000001" customHeight="1" x14ac:dyDescent="0.3">
      <c r="B2270" s="101">
        <v>2260</v>
      </c>
      <c r="C2270" s="111" t="s">
        <v>36433</v>
      </c>
      <c r="D2270" s="168" t="s">
        <v>6126</v>
      </c>
      <c r="E2270" s="254" t="s">
        <v>12549</v>
      </c>
      <c r="F2270" s="99">
        <v>6.3</v>
      </c>
      <c r="G2270" s="101"/>
      <c r="H2270" s="101" t="s">
        <v>5981</v>
      </c>
      <c r="I2270" s="101">
        <v>1969</v>
      </c>
      <c r="J2270" s="101"/>
      <c r="K2270" s="90">
        <v>3997866000</v>
      </c>
      <c r="L2270" s="90">
        <f>IF(K2270/1024 &gt;1,K2270/1024," ")</f>
        <v>3904166.015625</v>
      </c>
      <c r="M2270" s="90">
        <f>IF(K2270/1048576 &gt;1,K2270/1048576," ")</f>
        <v>3812.6621246337891</v>
      </c>
      <c r="N2270" s="91">
        <f>IF(K2270&gt;999999999,K2270/1073741824," ")</f>
        <v>3.7233028560876846</v>
      </c>
      <c r="O2270" s="199" t="s">
        <v>17522</v>
      </c>
      <c r="P2270" s="197" t="s">
        <v>21677</v>
      </c>
    </row>
    <row r="2271" spans="1:16" ht="20.100000000000001" customHeight="1" x14ac:dyDescent="0.3">
      <c r="B2271" s="101">
        <v>2261</v>
      </c>
      <c r="C2271" s="102" t="s">
        <v>36437</v>
      </c>
      <c r="D2271" s="159" t="s">
        <v>5586</v>
      </c>
      <c r="E2271" s="36" t="s">
        <v>12554</v>
      </c>
      <c r="F2271" s="104">
        <v>7.1</v>
      </c>
      <c r="G2271" s="101" t="s">
        <v>704</v>
      </c>
      <c r="H2271" s="101" t="s">
        <v>3756</v>
      </c>
      <c r="I2271" s="101">
        <v>1972</v>
      </c>
      <c r="J2271" s="101"/>
      <c r="K2271" s="90">
        <v>4326964464</v>
      </c>
      <c r="L2271" s="90">
        <f>IF(K2271/1024 &gt;1,K2271/1024," ")</f>
        <v>4225551.234375</v>
      </c>
      <c r="M2271" s="90">
        <f>IF(K2271/1048576 &gt;1,K2271/1048576," ")</f>
        <v>4126.5148773193359</v>
      </c>
      <c r="N2271" s="91">
        <f>IF(K2271&gt;999999999,K2271/1073741824," ")</f>
        <v>4.029799684882164</v>
      </c>
      <c r="O2271" s="194" t="s">
        <v>21685</v>
      </c>
      <c r="P2271" s="197" t="s">
        <v>21686</v>
      </c>
    </row>
    <row r="2272" spans="1:16" ht="20.100000000000001" customHeight="1" x14ac:dyDescent="0.3">
      <c r="B2272" s="101">
        <v>2262</v>
      </c>
      <c r="C2272" s="84" t="s">
        <v>36434</v>
      </c>
      <c r="D2272" s="167" t="s">
        <v>7675</v>
      </c>
      <c r="E2272" s="36" t="s">
        <v>12551</v>
      </c>
      <c r="F2272" s="81">
        <v>6.8</v>
      </c>
      <c r="G2272" s="81"/>
      <c r="H2272" s="82" t="s">
        <v>5871</v>
      </c>
      <c r="I2272" s="79">
        <v>2017</v>
      </c>
      <c r="J2272" s="79"/>
      <c r="K2272" s="73">
        <v>4236279027</v>
      </c>
      <c r="L2272" s="90">
        <f>IF(K2272/1024 &gt;1,K2272/1024," ")</f>
        <v>4136991.2373046875</v>
      </c>
      <c r="M2272" s="90">
        <f>IF(K2272/1048576 &gt;1,K2272/1048576," ")</f>
        <v>4040.0305051803589</v>
      </c>
      <c r="N2272" s="91">
        <f>IF(K2272&gt;999999999,K2272/1073741824," ")</f>
        <v>3.9453422902151942</v>
      </c>
      <c r="O2272" s="194" t="s">
        <v>21679</v>
      </c>
      <c r="P2272" s="197" t="s">
        <v>21680</v>
      </c>
    </row>
    <row r="2273" spans="2:16" ht="20.100000000000001" customHeight="1" x14ac:dyDescent="0.3">
      <c r="B2273" s="101">
        <v>2263</v>
      </c>
      <c r="C2273" s="109" t="s">
        <v>40321</v>
      </c>
      <c r="D2273" s="159" t="s">
        <v>2450</v>
      </c>
      <c r="E2273" s="36" t="s">
        <v>15108</v>
      </c>
      <c r="F2273" s="104">
        <v>6.1</v>
      </c>
      <c r="G2273" s="94" t="s">
        <v>704</v>
      </c>
      <c r="H2273" s="94" t="s">
        <v>4155</v>
      </c>
      <c r="I2273" s="94">
        <v>1977</v>
      </c>
      <c r="J2273" s="94"/>
      <c r="K2273" s="108">
        <v>1726270619</v>
      </c>
      <c r="L2273" s="90">
        <f>IF(K2273/1024 &gt;1,K2273/1024," ")</f>
        <v>1685811.1513671875</v>
      </c>
      <c r="M2273" s="90">
        <f>IF(K2273/1048576 &gt;1,K2273/1048576," ")</f>
        <v>1646.299952507019</v>
      </c>
      <c r="N2273" s="91">
        <f>IF(K2273&gt;999999999,K2273/1073741824," ")</f>
        <v>1.6077147973701358</v>
      </c>
      <c r="O2273" s="194" t="s">
        <v>19724</v>
      </c>
      <c r="P2273" s="197" t="s">
        <v>25982</v>
      </c>
    </row>
    <row r="2274" spans="2:16" ht="20.100000000000001" customHeight="1" x14ac:dyDescent="0.3">
      <c r="B2274" s="101">
        <v>2264</v>
      </c>
      <c r="C2274" s="109" t="s">
        <v>36435</v>
      </c>
      <c r="D2274" s="168" t="s">
        <v>6839</v>
      </c>
      <c r="E2274" s="36" t="s">
        <v>12552</v>
      </c>
      <c r="F2274" s="99">
        <v>4.2</v>
      </c>
      <c r="G2274" s="99" t="s">
        <v>704</v>
      </c>
      <c r="H2274" s="105" t="s">
        <v>5878</v>
      </c>
      <c r="I2274" s="101">
        <v>2016</v>
      </c>
      <c r="J2274" s="101"/>
      <c r="K2274" s="90">
        <v>4237008468</v>
      </c>
      <c r="L2274" s="90">
        <f>IF(K2274/1024 &gt;1,K2274/1024," ")</f>
        <v>4137703.58203125</v>
      </c>
      <c r="M2274" s="90">
        <f>IF(K2274/1048576 &gt;1,K2274/1048576," ")</f>
        <v>4040.7261543273926</v>
      </c>
      <c r="N2274" s="91">
        <f>IF(K2274&gt;999999999,K2274/1073741824," ")</f>
        <v>3.9460216350853443</v>
      </c>
      <c r="O2274" s="194" t="s">
        <v>21681</v>
      </c>
      <c r="P2274" s="197" t="s">
        <v>21682</v>
      </c>
    </row>
    <row r="2275" spans="2:16" ht="20.100000000000001" customHeight="1" x14ac:dyDescent="0.3">
      <c r="B2275" s="101">
        <v>2265</v>
      </c>
      <c r="C2275" s="109" t="s">
        <v>36436</v>
      </c>
      <c r="D2275" s="160" t="s">
        <v>5826</v>
      </c>
      <c r="E2275" s="36" t="s">
        <v>12553</v>
      </c>
      <c r="F2275" s="104">
        <v>7.3</v>
      </c>
      <c r="G2275" s="99" t="s">
        <v>704</v>
      </c>
      <c r="H2275" s="101" t="s">
        <v>5871</v>
      </c>
      <c r="I2275" s="101">
        <v>1996</v>
      </c>
      <c r="J2275" s="101"/>
      <c r="K2275" s="90">
        <v>6105747687</v>
      </c>
      <c r="L2275" s="90">
        <f>IF(K2275/1024 &gt;1,K2275/1024," ")</f>
        <v>5962644.2255859375</v>
      </c>
      <c r="M2275" s="90">
        <f>IF(K2275/1048576 &gt;1,K2275/1048576," ")</f>
        <v>5822.8947515487671</v>
      </c>
      <c r="N2275" s="91">
        <f>IF(K2275&gt;999999999,K2275/1073741824," ")</f>
        <v>5.6864206558093429</v>
      </c>
      <c r="O2275" s="194" t="s">
        <v>21683</v>
      </c>
      <c r="P2275" s="197" t="s">
        <v>21684</v>
      </c>
    </row>
    <row r="2276" spans="2:16" ht="20.100000000000001" customHeight="1" x14ac:dyDescent="0.3">
      <c r="B2276" s="101">
        <v>2266</v>
      </c>
      <c r="C2276" s="113" t="s">
        <v>36438</v>
      </c>
      <c r="D2276" s="162" t="s">
        <v>2109</v>
      </c>
      <c r="E2276" s="36" t="s">
        <v>12555</v>
      </c>
      <c r="F2276" s="104">
        <v>7.1</v>
      </c>
      <c r="G2276" s="99" t="s">
        <v>704</v>
      </c>
      <c r="H2276" s="101" t="s">
        <v>5871</v>
      </c>
      <c r="I2276" s="101">
        <v>1996</v>
      </c>
      <c r="J2276" s="101"/>
      <c r="K2276" s="90">
        <v>3407605188</v>
      </c>
      <c r="L2276" s="90">
        <f>IF(K2276/1024 &gt;1,K2276/1024," ")</f>
        <v>3327739.44140625</v>
      </c>
      <c r="M2276" s="90">
        <f>IF(K2276/1048576 &gt;1,K2276/1048576," ")</f>
        <v>3249.745548248291</v>
      </c>
      <c r="N2276" s="91">
        <f>IF(K2276&gt;999999999,K2276/1073741824," ")</f>
        <v>3.1735796369612217</v>
      </c>
      <c r="O2276" s="194" t="s">
        <v>30084</v>
      </c>
      <c r="P2276" s="197" t="s">
        <v>21687</v>
      </c>
    </row>
    <row r="2277" spans="2:16" ht="20.100000000000001" customHeight="1" x14ac:dyDescent="0.3">
      <c r="B2277" s="101">
        <v>2267</v>
      </c>
      <c r="C2277" s="102" t="s">
        <v>36439</v>
      </c>
      <c r="D2277" s="159" t="s">
        <v>2110</v>
      </c>
      <c r="E2277" s="36" t="s">
        <v>12556</v>
      </c>
      <c r="F2277" s="104">
        <v>5</v>
      </c>
      <c r="G2277" s="99" t="s">
        <v>704</v>
      </c>
      <c r="H2277" s="101" t="s">
        <v>5878</v>
      </c>
      <c r="I2277" s="94">
        <v>1997</v>
      </c>
      <c r="J2277" s="94"/>
      <c r="K2277" s="90">
        <v>3156107648</v>
      </c>
      <c r="L2277" s="90">
        <f>IF(K2277/1024 &gt;1,K2277/1024," ")</f>
        <v>3082136.375</v>
      </c>
      <c r="M2277" s="90">
        <f>IF(K2277/1048576 &gt;1,K2277/1048576," ")</f>
        <v>3009.8988037109375</v>
      </c>
      <c r="N2277" s="91">
        <f>IF(K2277&gt;999999999,K2277/1073741824," ")</f>
        <v>2.9393543004989624</v>
      </c>
      <c r="O2277" s="194" t="s">
        <v>21688</v>
      </c>
      <c r="P2277" s="197" t="s">
        <v>21689</v>
      </c>
    </row>
    <row r="2278" spans="2:16" ht="20.100000000000001" customHeight="1" x14ac:dyDescent="0.3">
      <c r="B2278" s="101">
        <v>2268</v>
      </c>
      <c r="C2278" s="7" t="s">
        <v>33261</v>
      </c>
      <c r="D2278" s="159" t="s">
        <v>3131</v>
      </c>
      <c r="E2278" s="36" t="s">
        <v>12560</v>
      </c>
      <c r="F2278" s="104">
        <v>5.2</v>
      </c>
      <c r="G2278" s="101" t="s">
        <v>704</v>
      </c>
      <c r="H2278" s="101" t="s">
        <v>3739</v>
      </c>
      <c r="I2278" s="94">
        <v>2011</v>
      </c>
      <c r="J2278" s="94"/>
      <c r="K2278" s="108">
        <v>4509055845</v>
      </c>
      <c r="L2278" s="90">
        <f>IF(K2278/1024 &gt;1,K2278/1024," ")</f>
        <v>4403374.8486328125</v>
      </c>
      <c r="M2278" s="90">
        <f>IF(K2278/1048576 &gt;1,K2278/1048576," ")</f>
        <v>4300.170750617981</v>
      </c>
      <c r="N2278" s="91">
        <f>IF(K2278&gt;999999999,K2278/1073741824," ")</f>
        <v>4.199385498650372</v>
      </c>
      <c r="O2278" s="194" t="s">
        <v>21696</v>
      </c>
      <c r="P2278" s="197" t="s">
        <v>21697</v>
      </c>
    </row>
    <row r="2279" spans="2:16" ht="20.100000000000001" customHeight="1" x14ac:dyDescent="0.3">
      <c r="B2279" s="101">
        <v>2269</v>
      </c>
      <c r="C2279" s="20" t="s">
        <v>34060</v>
      </c>
      <c r="D2279" s="261" t="s">
        <v>33703</v>
      </c>
      <c r="E2279" s="36" t="s">
        <v>33704</v>
      </c>
      <c r="F2279" s="81">
        <v>5.9</v>
      </c>
      <c r="G2279" s="13"/>
      <c r="H2279" s="13" t="s">
        <v>3744</v>
      </c>
      <c r="I2279" s="79">
        <v>2021</v>
      </c>
      <c r="J2279" s="79"/>
      <c r="K2279" s="73">
        <v>4941828096</v>
      </c>
      <c r="L2279" s="90">
        <f>IF(K2279/1024 &gt;1,K2279/1024," ")</f>
        <v>4826004</v>
      </c>
      <c r="M2279" s="90">
        <f>IF(K2279/1048576 &gt;1,K2279/1048576," ")</f>
        <v>4712.89453125</v>
      </c>
      <c r="N2279" s="91">
        <f>IF(K2279&gt;999999999,K2279/1073741824," ")</f>
        <v>4.6024360656738281</v>
      </c>
      <c r="O2279" s="223" t="s">
        <v>33705</v>
      </c>
      <c r="P2279" s="198" t="s">
        <v>33706</v>
      </c>
    </row>
    <row r="2280" spans="2:16" ht="20.100000000000001" customHeight="1" x14ac:dyDescent="0.3">
      <c r="B2280" s="101">
        <v>2270</v>
      </c>
      <c r="C2280" s="109" t="s">
        <v>36440</v>
      </c>
      <c r="D2280" s="159" t="s">
        <v>410</v>
      </c>
      <c r="E2280" s="36" t="s">
        <v>12559</v>
      </c>
      <c r="F2280" s="104">
        <v>5.8</v>
      </c>
      <c r="G2280" s="94"/>
      <c r="H2280" s="94" t="s">
        <v>3739</v>
      </c>
      <c r="I2280" s="94">
        <v>2001</v>
      </c>
      <c r="J2280" s="94"/>
      <c r="K2280" s="90">
        <v>4023298826</v>
      </c>
      <c r="L2280" s="90">
        <f>IF(K2280/1024 &gt;1,K2280/1024," ")</f>
        <v>3929002.759765625</v>
      </c>
      <c r="M2280" s="90">
        <f>IF(K2280/1048576 &gt;1,K2280/1048576," ")</f>
        <v>3836.9167575836182</v>
      </c>
      <c r="N2280" s="91">
        <f>IF(K2280&gt;999999999,K2280/1073741824," ")</f>
        <v>3.7469890210777521</v>
      </c>
      <c r="O2280" s="194" t="s">
        <v>21694</v>
      </c>
      <c r="P2280" s="197" t="s">
        <v>21695</v>
      </c>
    </row>
    <row r="2281" spans="2:16" ht="20.100000000000001" customHeight="1" x14ac:dyDescent="0.3">
      <c r="B2281" s="101">
        <v>2271</v>
      </c>
      <c r="C2281" s="109" t="s">
        <v>4694</v>
      </c>
      <c r="D2281" s="160" t="s">
        <v>2889</v>
      </c>
      <c r="E2281" s="36" t="s">
        <v>12561</v>
      </c>
      <c r="F2281" s="104">
        <v>5.7</v>
      </c>
      <c r="G2281" s="101" t="s">
        <v>704</v>
      </c>
      <c r="H2281" s="101" t="s">
        <v>3740</v>
      </c>
      <c r="I2281" s="101">
        <v>1987</v>
      </c>
      <c r="J2281" s="101"/>
      <c r="K2281" s="90">
        <v>3532833029</v>
      </c>
      <c r="L2281" s="90">
        <f>IF(K2281/1024 &gt;1,K2281/1024," ")</f>
        <v>3450032.2548828125</v>
      </c>
      <c r="M2281" s="90">
        <f>IF(K2281/1048576 &gt;1,K2281/1048576," ")</f>
        <v>3369.1721239089966</v>
      </c>
      <c r="N2281" s="91">
        <f>IF(K2281&gt;999999999,K2281/1073741824," ")</f>
        <v>3.2902071522548795</v>
      </c>
      <c r="O2281" s="194" t="s">
        <v>21698</v>
      </c>
      <c r="P2281" s="197" t="s">
        <v>21699</v>
      </c>
    </row>
    <row r="2282" spans="2:16" ht="20.100000000000001" customHeight="1" x14ac:dyDescent="0.3">
      <c r="B2282" s="101">
        <v>2272</v>
      </c>
      <c r="C2282" s="109" t="s">
        <v>36441</v>
      </c>
      <c r="D2282" s="159" t="s">
        <v>2889</v>
      </c>
      <c r="E2282" s="36" t="s">
        <v>12562</v>
      </c>
      <c r="F2282" s="104">
        <v>4.5999999999999996</v>
      </c>
      <c r="G2282" s="101" t="s">
        <v>704</v>
      </c>
      <c r="H2282" s="101" t="s">
        <v>3744</v>
      </c>
      <c r="I2282" s="94">
        <v>2009</v>
      </c>
      <c r="J2282" s="94"/>
      <c r="K2282" s="108">
        <v>4282883667</v>
      </c>
      <c r="L2282" s="90">
        <f>IF(K2282/1024 &gt;1,K2282/1024," ")</f>
        <v>4182503.5810546875</v>
      </c>
      <c r="M2282" s="90">
        <f>IF(K2282/1048576 &gt;1,K2282/1048576," ")</f>
        <v>4084.4761533737183</v>
      </c>
      <c r="N2282" s="91">
        <f>IF(K2282&gt;999999999,K2282/1073741824," ")</f>
        <v>3.9887462435290217</v>
      </c>
      <c r="O2282" s="194" t="s">
        <v>21449</v>
      </c>
      <c r="P2282" s="197" t="s">
        <v>21700</v>
      </c>
    </row>
    <row r="2283" spans="2:16" ht="20.100000000000001" customHeight="1" x14ac:dyDescent="0.3">
      <c r="B2283" s="101">
        <v>2273</v>
      </c>
      <c r="C2283" s="29" t="s">
        <v>33282</v>
      </c>
      <c r="D2283" s="161" t="s">
        <v>6085</v>
      </c>
      <c r="E2283" s="36" t="s">
        <v>12565</v>
      </c>
      <c r="F2283" s="99">
        <v>5.8</v>
      </c>
      <c r="G2283" s="101"/>
      <c r="H2283" s="101" t="s">
        <v>5878</v>
      </c>
      <c r="I2283" s="101">
        <v>2014</v>
      </c>
      <c r="J2283" s="101"/>
      <c r="K2283" s="90">
        <v>5054684925</v>
      </c>
      <c r="L2283" s="90">
        <f>IF(K2283/1024 &gt;1,K2283/1024," ")</f>
        <v>4936215.7470703125</v>
      </c>
      <c r="M2283" s="90">
        <f>IF(K2283/1048576 &gt;1,K2283/1048576," ")</f>
        <v>4820.5231904983521</v>
      </c>
      <c r="N2283" s="91">
        <f>IF(K2283&gt;999999999,K2283/1073741824," ")</f>
        <v>4.7075421782210469</v>
      </c>
      <c r="O2283" s="194" t="s">
        <v>21704</v>
      </c>
      <c r="P2283" s="197" t="s">
        <v>21705</v>
      </c>
    </row>
    <row r="2284" spans="2:16" ht="20.100000000000001" customHeight="1" x14ac:dyDescent="0.3">
      <c r="B2284" s="101">
        <v>2274</v>
      </c>
      <c r="C2284" s="48" t="s">
        <v>32481</v>
      </c>
      <c r="D2284" s="157" t="s">
        <v>32477</v>
      </c>
      <c r="E2284" s="36" t="s">
        <v>32478</v>
      </c>
      <c r="F2284" s="81">
        <v>7.8</v>
      </c>
      <c r="G2284" s="13" t="s">
        <v>704</v>
      </c>
      <c r="H2284" s="13" t="s">
        <v>3744</v>
      </c>
      <c r="I2284" s="79">
        <v>2020</v>
      </c>
      <c r="J2284" s="79"/>
      <c r="K2284" s="73">
        <v>4466208768</v>
      </c>
      <c r="L2284" s="90">
        <f>IF(K2284/1024 &gt;1,K2284/1024," ")</f>
        <v>4361532</v>
      </c>
      <c r="M2284" s="90">
        <f>IF(K2284/1048576 &gt;1,K2284/1048576," ")</f>
        <v>4259.30859375</v>
      </c>
      <c r="N2284" s="91">
        <f>IF(K2284&gt;999999999,K2284/1073741824," ")</f>
        <v>4.1594810485839844</v>
      </c>
      <c r="O2284" s="223" t="s">
        <v>32479</v>
      </c>
      <c r="P2284" s="198" t="s">
        <v>32480</v>
      </c>
    </row>
    <row r="2285" spans="2:16" ht="20.100000000000001" customHeight="1" x14ac:dyDescent="0.3">
      <c r="B2285" s="101">
        <v>2275</v>
      </c>
      <c r="C2285" s="20" t="s">
        <v>36442</v>
      </c>
      <c r="D2285" s="157" t="s">
        <v>8375</v>
      </c>
      <c r="E2285" s="36" t="s">
        <v>12564</v>
      </c>
      <c r="F2285" s="81">
        <v>4.9000000000000004</v>
      </c>
      <c r="G2285" s="13" t="s">
        <v>704</v>
      </c>
      <c r="H2285" s="13" t="s">
        <v>4081</v>
      </c>
      <c r="I2285" s="79">
        <v>2018</v>
      </c>
      <c r="J2285" s="79"/>
      <c r="K2285" s="73">
        <v>3818844160</v>
      </c>
      <c r="L2285" s="90">
        <f>IF(K2285/1024 &gt;1,K2285/1024," ")</f>
        <v>3729340</v>
      </c>
      <c r="M2285" s="90">
        <f>IF(K2285/1048576 &gt;1,K2285/1048576," ")</f>
        <v>3641.93359375</v>
      </c>
      <c r="N2285" s="91">
        <f>IF(K2285&gt;999999999,K2285/1073741824," ")</f>
        <v>3.5565757751464844</v>
      </c>
      <c r="O2285" s="194" t="s">
        <v>21703</v>
      </c>
      <c r="P2285" s="197" t="s">
        <v>31141</v>
      </c>
    </row>
    <row r="2286" spans="2:16" ht="20.100000000000001" customHeight="1" x14ac:dyDescent="0.3">
      <c r="B2286" s="101">
        <v>2276</v>
      </c>
      <c r="C2286" s="112" t="s">
        <v>36443</v>
      </c>
      <c r="D2286" s="160" t="s">
        <v>5762</v>
      </c>
      <c r="E2286" s="36" t="s">
        <v>12566</v>
      </c>
      <c r="F2286" s="104">
        <v>6.2</v>
      </c>
      <c r="G2286" s="101"/>
      <c r="H2286" s="101" t="s">
        <v>4372</v>
      </c>
      <c r="I2286" s="101">
        <v>2014</v>
      </c>
      <c r="J2286" s="101"/>
      <c r="K2286" s="90">
        <v>4841511801</v>
      </c>
      <c r="L2286" s="90">
        <f>IF(K2286/1024 &gt;1,K2286/1024," ")</f>
        <v>4728038.8681640625</v>
      </c>
      <c r="M2286" s="90">
        <f>IF(K2286/1048576 &gt;1,K2286/1048576," ")</f>
        <v>4617.2254571914673</v>
      </c>
      <c r="N2286" s="91">
        <f>IF(K2286&gt;999999999,K2286/1073741824," ")</f>
        <v>4.5090092355385423</v>
      </c>
      <c r="O2286" s="194" t="s">
        <v>21706</v>
      </c>
      <c r="P2286" s="197" t="s">
        <v>21707</v>
      </c>
    </row>
    <row r="2287" spans="2:16" ht="20.100000000000001" customHeight="1" x14ac:dyDescent="0.3">
      <c r="B2287" s="101">
        <v>2277</v>
      </c>
      <c r="C2287" s="20" t="s">
        <v>36444</v>
      </c>
      <c r="D2287" s="157" t="s">
        <v>8977</v>
      </c>
      <c r="E2287" s="36" t="s">
        <v>12567</v>
      </c>
      <c r="F2287" s="81">
        <v>6.3</v>
      </c>
      <c r="G2287" s="13"/>
      <c r="H2287" s="13" t="s">
        <v>3757</v>
      </c>
      <c r="I2287" s="79">
        <v>2019</v>
      </c>
      <c r="J2287" s="79"/>
      <c r="K2287" s="73">
        <v>6405816320</v>
      </c>
      <c r="L2287" s="90">
        <f>IF(K2287/1024 &gt;1,K2287/1024," ")</f>
        <v>6255680</v>
      </c>
      <c r="M2287" s="90">
        <f>IF(K2287/1048576 &gt;1,K2287/1048576," ")</f>
        <v>6109.0625</v>
      </c>
      <c r="N2287" s="91">
        <f>IF(K2287&gt;999999999,K2287/1073741824," ")</f>
        <v>5.96588134765625</v>
      </c>
      <c r="O2287" s="194" t="s">
        <v>21708</v>
      </c>
      <c r="P2287" s="197" t="s">
        <v>31142</v>
      </c>
    </row>
    <row r="2288" spans="2:16" ht="20.100000000000001" customHeight="1" x14ac:dyDescent="0.3">
      <c r="B2288" s="101">
        <v>2278</v>
      </c>
      <c r="C2288" s="109" t="s">
        <v>36445</v>
      </c>
      <c r="D2288" s="160" t="s">
        <v>6045</v>
      </c>
      <c r="E2288" s="36" t="s">
        <v>12568</v>
      </c>
      <c r="F2288" s="99">
        <v>6.5</v>
      </c>
      <c r="G2288" s="101" t="s">
        <v>704</v>
      </c>
      <c r="H2288" s="101" t="s">
        <v>3919</v>
      </c>
      <c r="I2288" s="101">
        <v>1963</v>
      </c>
      <c r="J2288" s="101"/>
      <c r="K2288" s="90">
        <v>3701427788</v>
      </c>
      <c r="L2288" s="90">
        <f>IF(K2288/1024 &gt;1,K2288/1024," ")</f>
        <v>3614675.57421875</v>
      </c>
      <c r="M2288" s="90">
        <f>IF(K2288/1048576 &gt;1,K2288/1048576," ")</f>
        <v>3529.956615447998</v>
      </c>
      <c r="N2288" s="91">
        <f>IF(K2288&gt;999999999,K2288/1073741824," ")</f>
        <v>3.4472232572734356</v>
      </c>
      <c r="O2288" s="194" t="s">
        <v>21709</v>
      </c>
      <c r="P2288" s="197" t="s">
        <v>21710</v>
      </c>
    </row>
    <row r="2289" spans="1:16" ht="20.100000000000001" customHeight="1" x14ac:dyDescent="0.3">
      <c r="B2289" s="101">
        <v>2279</v>
      </c>
      <c r="C2289" s="28" t="s">
        <v>36446</v>
      </c>
      <c r="D2289" s="168" t="s">
        <v>9123</v>
      </c>
      <c r="E2289" s="36" t="s">
        <v>9181</v>
      </c>
      <c r="F2289" s="99">
        <v>6.5</v>
      </c>
      <c r="G2289" s="13"/>
      <c r="H2289" s="13" t="s">
        <v>3756</v>
      </c>
      <c r="I2289" s="101">
        <v>2018</v>
      </c>
      <c r="J2289" s="79"/>
      <c r="K2289" s="73">
        <v>4720358446</v>
      </c>
      <c r="L2289" s="90">
        <f>IF(K2289/1024 &gt;1,K2289/1024," ")</f>
        <v>4609725.044921875</v>
      </c>
      <c r="M2289" s="90">
        <f>IF(K2289/1048576 &gt;1,K2289/1048576," ")</f>
        <v>4501.6846141815186</v>
      </c>
      <c r="N2289" s="91">
        <f>IF(K2289&gt;999999999,K2289/1073741824," ")</f>
        <v>4.3961763810366392</v>
      </c>
      <c r="O2289" s="194" t="s">
        <v>24959</v>
      </c>
      <c r="P2289" s="197" t="s">
        <v>31621</v>
      </c>
    </row>
    <row r="2290" spans="1:16" ht="20.100000000000001" customHeight="1" x14ac:dyDescent="0.3">
      <c r="B2290" s="101">
        <v>2280</v>
      </c>
      <c r="C2290" s="109" t="s">
        <v>36447</v>
      </c>
      <c r="D2290" s="160" t="s">
        <v>4708</v>
      </c>
      <c r="E2290" s="36" t="s">
        <v>12569</v>
      </c>
      <c r="F2290" s="104">
        <v>7</v>
      </c>
      <c r="G2290" s="101"/>
      <c r="H2290" s="101" t="s">
        <v>3756</v>
      </c>
      <c r="I2290" s="101">
        <v>2013</v>
      </c>
      <c r="J2290" s="101"/>
      <c r="K2290" s="90">
        <v>4760242312</v>
      </c>
      <c r="L2290" s="90">
        <f>IF(K2290/1024 &gt;1,K2290/1024," ")</f>
        <v>4648674.1328125</v>
      </c>
      <c r="M2290" s="90">
        <f>IF(K2290/1048576 &gt;1,K2290/1048576," ")</f>
        <v>4539.720832824707</v>
      </c>
      <c r="N2290" s="91">
        <f>IF(K2290&gt;999999999,K2290/1073741824," ")</f>
        <v>4.433321125805378</v>
      </c>
      <c r="O2290" s="194" t="s">
        <v>17581</v>
      </c>
      <c r="P2290" s="197" t="s">
        <v>21711</v>
      </c>
    </row>
    <row r="2291" spans="1:16" ht="20.100000000000001" customHeight="1" x14ac:dyDescent="0.3">
      <c r="B2291" s="101">
        <v>2281</v>
      </c>
      <c r="C2291" s="29" t="s">
        <v>36448</v>
      </c>
      <c r="D2291" s="157" t="s">
        <v>8118</v>
      </c>
      <c r="E2291" s="36" t="s">
        <v>12570</v>
      </c>
      <c r="F2291" s="131">
        <v>5.7</v>
      </c>
      <c r="G2291" s="13" t="s">
        <v>704</v>
      </c>
      <c r="H2291" s="13" t="s">
        <v>5878</v>
      </c>
      <c r="I2291" s="133">
        <v>2018</v>
      </c>
      <c r="J2291" s="74"/>
      <c r="K2291" s="73">
        <v>5421546011</v>
      </c>
      <c r="L2291" s="90">
        <f>IF(K2291/1024 &gt;1,K2291/1024," ")</f>
        <v>5294478.5263671875</v>
      </c>
      <c r="M2291" s="90">
        <f>IF(K2291/1048576 &gt;1,K2291/1048576," ")</f>
        <v>5170.3891859054565</v>
      </c>
      <c r="N2291" s="91">
        <f>IF(K2291&gt;999999999,K2291/1073741824," ")</f>
        <v>5.0492081893607974</v>
      </c>
      <c r="O2291" s="194" t="s">
        <v>21712</v>
      </c>
      <c r="P2291" s="197" t="s">
        <v>21713</v>
      </c>
    </row>
    <row r="2292" spans="1:16" ht="20.100000000000001" customHeight="1" x14ac:dyDescent="0.3">
      <c r="B2292" s="101">
        <v>2282</v>
      </c>
      <c r="C2292" s="112" t="s">
        <v>36449</v>
      </c>
      <c r="D2292" s="160" t="s">
        <v>6056</v>
      </c>
      <c r="E2292" s="36" t="s">
        <v>12571</v>
      </c>
      <c r="F2292" s="99">
        <v>5.2</v>
      </c>
      <c r="G2292" s="101" t="s">
        <v>704</v>
      </c>
      <c r="H2292" s="101" t="s">
        <v>5871</v>
      </c>
      <c r="I2292" s="101">
        <v>2013</v>
      </c>
      <c r="J2292" s="101"/>
      <c r="K2292" s="90">
        <v>5245667784</v>
      </c>
      <c r="L2292" s="90">
        <f>IF(K2292/1024 &gt;1,K2292/1024," ")</f>
        <v>5122722.4453125</v>
      </c>
      <c r="M2292" s="90">
        <f>IF(K2292/1048576 &gt;1,K2292/1048576," ")</f>
        <v>5002.6586380004883</v>
      </c>
      <c r="N2292" s="91">
        <f>IF(K2292&gt;999999999,K2292/1073741824," ")</f>
        <v>4.8854088261723518</v>
      </c>
      <c r="O2292" s="194" t="s">
        <v>21714</v>
      </c>
      <c r="P2292" s="197" t="s">
        <v>21715</v>
      </c>
    </row>
    <row r="2293" spans="1:16" ht="20.100000000000001" customHeight="1" x14ac:dyDescent="0.3">
      <c r="B2293" s="101">
        <v>2283</v>
      </c>
      <c r="C2293" s="102" t="s">
        <v>36450</v>
      </c>
      <c r="D2293" s="159" t="s">
        <v>2111</v>
      </c>
      <c r="E2293" s="36" t="s">
        <v>12572</v>
      </c>
      <c r="F2293" s="104">
        <v>6.3</v>
      </c>
      <c r="G2293" s="94" t="s">
        <v>704</v>
      </c>
      <c r="H2293" s="94" t="s">
        <v>3739</v>
      </c>
      <c r="I2293" s="101">
        <v>2000</v>
      </c>
      <c r="J2293" s="116"/>
      <c r="K2293" s="90">
        <v>7508927774</v>
      </c>
      <c r="L2293" s="90">
        <f>IF(K2293/1024 &gt;1,K2293/1024," ")</f>
        <v>7332937.279296875</v>
      </c>
      <c r="M2293" s="90">
        <f>IF(K2293/1048576 &gt;1,K2293/1048576," ")</f>
        <v>7161.0715618133545</v>
      </c>
      <c r="N2293" s="91">
        <f>IF(K2293&gt;999999999,K2293/1073741824," ")</f>
        <v>6.993233947083354</v>
      </c>
      <c r="O2293" s="194" t="s">
        <v>21716</v>
      </c>
      <c r="P2293" s="197" t="s">
        <v>21717</v>
      </c>
    </row>
    <row r="2294" spans="1:16" ht="20.100000000000001" customHeight="1" x14ac:dyDescent="0.3">
      <c r="B2294" s="101">
        <v>2284</v>
      </c>
      <c r="C2294" s="109" t="s">
        <v>36451</v>
      </c>
      <c r="D2294" s="159" t="s">
        <v>1432</v>
      </c>
      <c r="E2294" s="36" t="s">
        <v>12573</v>
      </c>
      <c r="F2294" s="104">
        <v>5.2</v>
      </c>
      <c r="G2294" s="101" t="s">
        <v>704</v>
      </c>
      <c r="H2294" s="101" t="s">
        <v>3756</v>
      </c>
      <c r="I2294" s="94">
        <v>1981</v>
      </c>
      <c r="J2294" s="94"/>
      <c r="K2294" s="90">
        <v>7709719024</v>
      </c>
      <c r="L2294" s="90">
        <f>IF(K2294/1024 &gt;1,K2294/1024," ")</f>
        <v>7529022.484375</v>
      </c>
      <c r="M2294" s="90">
        <f>IF(K2294/1048576 &gt;1,K2294/1048576," ")</f>
        <v>7352.5610198974609</v>
      </c>
      <c r="N2294" s="91">
        <f>IF(K2294&gt;999999999,K2294/1073741824," ")</f>
        <v>7.1802353709936142</v>
      </c>
      <c r="O2294" s="194" t="s">
        <v>21718</v>
      </c>
      <c r="P2294" s="197" t="s">
        <v>21719</v>
      </c>
    </row>
    <row r="2295" spans="1:16" ht="20.100000000000001" customHeight="1" x14ac:dyDescent="0.3">
      <c r="B2295" s="101">
        <v>2285</v>
      </c>
      <c r="C2295" s="107" t="s">
        <v>36452</v>
      </c>
      <c r="D2295" s="163" t="s">
        <v>5991</v>
      </c>
      <c r="E2295" s="36" t="s">
        <v>12574</v>
      </c>
      <c r="F2295" s="99">
        <v>6.7</v>
      </c>
      <c r="G2295" s="101" t="s">
        <v>704</v>
      </c>
      <c r="H2295" s="101" t="s">
        <v>5878</v>
      </c>
      <c r="I2295" s="101">
        <v>1961</v>
      </c>
      <c r="J2295" s="101"/>
      <c r="K2295" s="90">
        <v>3546921226</v>
      </c>
      <c r="L2295" s="90">
        <f>IF(K2295/1024 &gt;1,K2295/1024," ")</f>
        <v>3463790.259765625</v>
      </c>
      <c r="M2295" s="90">
        <f>IF(K2295/1048576 &gt;1,K2295/1048576," ")</f>
        <v>3382.6076755523682</v>
      </c>
      <c r="N2295" s="91">
        <f>IF(K2295&gt;999999999,K2295/1073741824," ")</f>
        <v>3.3033278081566095</v>
      </c>
      <c r="O2295" s="194" t="s">
        <v>21720</v>
      </c>
      <c r="P2295" s="197" t="s">
        <v>21721</v>
      </c>
    </row>
    <row r="2296" spans="1:16" ht="20.100000000000001" customHeight="1" x14ac:dyDescent="0.3">
      <c r="B2296" s="101">
        <v>2286</v>
      </c>
      <c r="C2296" s="7" t="s">
        <v>36453</v>
      </c>
      <c r="D2296" s="159" t="s">
        <v>5106</v>
      </c>
      <c r="E2296" s="36" t="s">
        <v>12575</v>
      </c>
      <c r="F2296" s="104">
        <v>6.5</v>
      </c>
      <c r="G2296" s="101" t="s">
        <v>704</v>
      </c>
      <c r="H2296" s="101" t="s">
        <v>4061</v>
      </c>
      <c r="I2296" s="101">
        <v>1936</v>
      </c>
      <c r="J2296" s="101"/>
      <c r="K2296" s="90">
        <v>3540898886</v>
      </c>
      <c r="L2296" s="90">
        <f>IF(K2296/1024 &gt;1,K2296/1024," ")</f>
        <v>3457909.068359375</v>
      </c>
      <c r="M2296" s="90">
        <f>IF(K2296/1048576 &gt;1,K2296/1048576," ")</f>
        <v>3376.8643245697021</v>
      </c>
      <c r="N2296" s="91">
        <f>IF(K2296&gt;999999999,K2296/1073741824," ")</f>
        <v>3.2977190669625998</v>
      </c>
      <c r="O2296" s="199" t="s">
        <v>17525</v>
      </c>
      <c r="P2296" s="197" t="s">
        <v>21722</v>
      </c>
    </row>
    <row r="2297" spans="1:16" ht="20.100000000000001" customHeight="1" x14ac:dyDescent="0.3">
      <c r="B2297" s="101">
        <v>2287</v>
      </c>
      <c r="C2297" s="28" t="s">
        <v>36486</v>
      </c>
      <c r="D2297" s="159" t="s">
        <v>3715</v>
      </c>
      <c r="E2297" s="36" t="s">
        <v>12616</v>
      </c>
      <c r="F2297" s="104">
        <v>6.2</v>
      </c>
      <c r="G2297" s="101" t="s">
        <v>704</v>
      </c>
      <c r="H2297" s="101" t="s">
        <v>3745</v>
      </c>
      <c r="I2297" s="101">
        <v>1974</v>
      </c>
      <c r="J2297" s="101"/>
      <c r="K2297" s="90">
        <v>3058192362</v>
      </c>
      <c r="L2297" s="90">
        <f>IF(K2297/1024 &gt;1,K2297/1024," ")</f>
        <v>2986515.978515625</v>
      </c>
      <c r="M2297" s="90">
        <f>IF(K2297/1048576 &gt;1,K2297/1048576," ")</f>
        <v>2916.519510269165</v>
      </c>
      <c r="N2297" s="91">
        <f>IF(K2297&gt;999999999,K2297/1073741824," ")</f>
        <v>2.8481635842472315</v>
      </c>
      <c r="O2297" s="194" t="s">
        <v>21792</v>
      </c>
      <c r="P2297" s="197" t="s">
        <v>21793</v>
      </c>
    </row>
    <row r="2298" spans="1:16" ht="20.100000000000001" customHeight="1" x14ac:dyDescent="0.3">
      <c r="A2298" s="299"/>
      <c r="B2298" s="101">
        <v>2288</v>
      </c>
      <c r="C2298" s="107" t="s">
        <v>36454</v>
      </c>
      <c r="D2298" s="160" t="s">
        <v>4844</v>
      </c>
      <c r="E2298" s="36" t="s">
        <v>12576</v>
      </c>
      <c r="F2298" s="104">
        <v>6.1</v>
      </c>
      <c r="G2298" s="13" t="s">
        <v>704</v>
      </c>
      <c r="H2298" s="13" t="s">
        <v>3756</v>
      </c>
      <c r="I2298" s="101">
        <v>1991</v>
      </c>
      <c r="J2298" s="101"/>
      <c r="K2298" s="73">
        <v>8233857024</v>
      </c>
      <c r="L2298" s="90">
        <f>IF(K2298/1024 &gt;1,K2298/1024," ")</f>
        <v>8040876</v>
      </c>
      <c r="M2298" s="90">
        <f>IF(K2298/1048576 &gt;1,K2298/1048576," ")</f>
        <v>7852.41796875</v>
      </c>
      <c r="N2298" s="91">
        <f>IF(K2298&gt;999999999,K2298/1073741824," ")</f>
        <v>7.6683769226074219</v>
      </c>
      <c r="O2298" s="194" t="s">
        <v>21723</v>
      </c>
      <c r="P2298" s="197" t="s">
        <v>21724</v>
      </c>
    </row>
    <row r="2299" spans="1:16" ht="20.100000000000001" customHeight="1" x14ac:dyDescent="0.3">
      <c r="B2299" s="101">
        <v>2289</v>
      </c>
      <c r="C2299" s="7" t="s">
        <v>42930</v>
      </c>
      <c r="D2299" s="261" t="s">
        <v>42927</v>
      </c>
      <c r="E2299" s="36" t="s">
        <v>42928</v>
      </c>
      <c r="F2299" s="81">
        <v>6.8</v>
      </c>
      <c r="G2299" s="13"/>
      <c r="H2299" s="13" t="s">
        <v>3756</v>
      </c>
      <c r="I2299" s="79">
        <v>2020</v>
      </c>
      <c r="J2299" s="79"/>
      <c r="K2299" s="73">
        <v>2278924288</v>
      </c>
      <c r="L2299" s="90">
        <f>IF(K2299/1024 &gt;1,K2299/1024," ")</f>
        <v>2225512</v>
      </c>
      <c r="M2299" s="90">
        <f>IF(K2299/1048576 &gt;1,K2299/1048576," ")</f>
        <v>2173.3515625</v>
      </c>
      <c r="N2299" s="91">
        <f>IF(K2299&gt;999999999,K2299/1073741824," ")</f>
        <v>2.1224136352539063</v>
      </c>
      <c r="O2299" s="223" t="s">
        <v>17525</v>
      </c>
      <c r="P2299" s="198" t="s">
        <v>42929</v>
      </c>
    </row>
    <row r="2300" spans="1:16" ht="20.100000000000001" customHeight="1" x14ac:dyDescent="0.3">
      <c r="B2300" s="101">
        <v>2290</v>
      </c>
      <c r="C2300" s="12" t="s">
        <v>36220</v>
      </c>
      <c r="D2300" s="160" t="s">
        <v>57</v>
      </c>
      <c r="E2300" s="36" t="s">
        <v>12577</v>
      </c>
      <c r="F2300" s="104">
        <v>7.4</v>
      </c>
      <c r="G2300" s="94"/>
      <c r="H2300" s="94" t="s">
        <v>4186</v>
      </c>
      <c r="I2300" s="101">
        <v>1923</v>
      </c>
      <c r="J2300" s="101"/>
      <c r="K2300" s="90">
        <v>374710272</v>
      </c>
      <c r="L2300" s="90">
        <f>IF(K2300/1024 &gt;1,K2300/1024," ")</f>
        <v>365928</v>
      </c>
      <c r="M2300" s="90">
        <f>IF(K2300/1048576 &gt;1,K2300/1048576," ")</f>
        <v>357.3515625</v>
      </c>
      <c r="N2300" s="91" t="str">
        <f>IF(K2300&gt;999999999,K2300/1073741824," ")</f>
        <v xml:space="preserve"> </v>
      </c>
      <c r="O2300" s="194" t="s">
        <v>21725</v>
      </c>
      <c r="P2300" s="197" t="s">
        <v>21726</v>
      </c>
    </row>
    <row r="2301" spans="1:16" ht="20.100000000000001" customHeight="1" x14ac:dyDescent="0.3">
      <c r="B2301" s="101">
        <v>2291</v>
      </c>
      <c r="C2301" s="102" t="s">
        <v>36455</v>
      </c>
      <c r="D2301" s="159" t="s">
        <v>2749</v>
      </c>
      <c r="E2301" s="36" t="s">
        <v>12578</v>
      </c>
      <c r="F2301" s="104">
        <v>6.3</v>
      </c>
      <c r="G2301" s="99" t="s">
        <v>704</v>
      </c>
      <c r="H2301" s="101" t="s">
        <v>5892</v>
      </c>
      <c r="I2301" s="101">
        <v>2010</v>
      </c>
      <c r="J2301" s="101"/>
      <c r="K2301" s="90">
        <v>2856645691</v>
      </c>
      <c r="L2301" s="90">
        <f>IF(K2301/1024 &gt;1,K2301/1024," ")</f>
        <v>2789693.0576171875</v>
      </c>
      <c r="M2301" s="90">
        <f>IF(K2301/1048576 &gt;1,K2301/1048576," ")</f>
        <v>2724.3096265792847</v>
      </c>
      <c r="N2301" s="91">
        <f>IF(K2301&gt;999999999,K2301/1073741824," ")</f>
        <v>2.6604586197063327</v>
      </c>
      <c r="O2301" s="194" t="s">
        <v>21727</v>
      </c>
      <c r="P2301" s="197" t="s">
        <v>21728</v>
      </c>
    </row>
    <row r="2302" spans="1:16" ht="20.100000000000001" customHeight="1" x14ac:dyDescent="0.3">
      <c r="B2302" s="101">
        <v>2292</v>
      </c>
      <c r="C2302" s="102" t="s">
        <v>36456</v>
      </c>
      <c r="D2302" s="159" t="s">
        <v>1386</v>
      </c>
      <c r="E2302" s="36" t="s">
        <v>12579</v>
      </c>
      <c r="F2302" s="104">
        <v>6.7</v>
      </c>
      <c r="G2302" s="101" t="s">
        <v>704</v>
      </c>
      <c r="H2302" s="101" t="s">
        <v>3966</v>
      </c>
      <c r="I2302" s="101">
        <v>2006</v>
      </c>
      <c r="J2302" s="101"/>
      <c r="K2302" s="90">
        <v>7198485914</v>
      </c>
      <c r="L2302" s="90">
        <f>IF(K2302/1024 &gt;1,K2302/1024," ")</f>
        <v>7029771.400390625</v>
      </c>
      <c r="M2302" s="90">
        <f>IF(K2302/1048576 &gt;1,K2302/1048576," ")</f>
        <v>6865.0111331939697</v>
      </c>
      <c r="N2302" s="91">
        <f>IF(K2302&gt;999999999,K2302/1073741824," ")</f>
        <v>6.7041124347597361</v>
      </c>
      <c r="O2302" s="194" t="s">
        <v>21729</v>
      </c>
      <c r="P2302" s="197" t="s">
        <v>21730</v>
      </c>
    </row>
    <row r="2303" spans="1:16" ht="20.100000000000001" customHeight="1" x14ac:dyDescent="0.3">
      <c r="B2303" s="101">
        <v>2293</v>
      </c>
      <c r="C2303" s="112" t="s">
        <v>36458</v>
      </c>
      <c r="D2303" s="163" t="s">
        <v>6049</v>
      </c>
      <c r="E2303" s="36" t="s">
        <v>12581</v>
      </c>
      <c r="F2303" s="99">
        <v>7.5</v>
      </c>
      <c r="G2303" s="101"/>
      <c r="H2303" s="101" t="s">
        <v>5874</v>
      </c>
      <c r="I2303" s="101">
        <v>1949</v>
      </c>
      <c r="J2303" s="101"/>
      <c r="K2303" s="90">
        <v>2562844021</v>
      </c>
      <c r="L2303" s="90">
        <f>IF(K2303/1024 &gt;1,K2303/1024," ")</f>
        <v>2502777.3642578125</v>
      </c>
      <c r="M2303" s="90">
        <f>IF(K2303/1048576 &gt;1,K2303/1048576," ")</f>
        <v>2444.11851978302</v>
      </c>
      <c r="N2303" s="91">
        <f>IF(K2303&gt;999999999,K2303/1073741824," ")</f>
        <v>2.3868344919756055</v>
      </c>
      <c r="O2303" s="194" t="s">
        <v>21733</v>
      </c>
      <c r="P2303" s="197" t="s">
        <v>21734</v>
      </c>
    </row>
    <row r="2304" spans="1:16" ht="20.100000000000001" customHeight="1" x14ac:dyDescent="0.3">
      <c r="B2304" s="101">
        <v>2294</v>
      </c>
      <c r="C2304" s="109" t="s">
        <v>36459</v>
      </c>
      <c r="D2304" s="160" t="s">
        <v>977</v>
      </c>
      <c r="E2304" s="36" t="s">
        <v>12582</v>
      </c>
      <c r="F2304" s="104">
        <v>8.3000000000000007</v>
      </c>
      <c r="G2304" s="94" t="s">
        <v>704</v>
      </c>
      <c r="H2304" s="94" t="s">
        <v>3924</v>
      </c>
      <c r="I2304" s="101">
        <v>2002</v>
      </c>
      <c r="J2304" s="189"/>
      <c r="K2304" s="90">
        <v>4729925963</v>
      </c>
      <c r="L2304" s="90">
        <f>IF(K2304/1024 &gt;1,K2304/1024," ")</f>
        <v>4619068.3232421875</v>
      </c>
      <c r="M2304" s="90">
        <f>IF(K2304/1048576 &gt;1,K2304/1048576," ")</f>
        <v>4510.8089094161987</v>
      </c>
      <c r="N2304" s="91">
        <f>IF(K2304&gt;999999999,K2304/1073741824," ")</f>
        <v>4.4050868256017566</v>
      </c>
      <c r="O2304" s="194" t="s">
        <v>21735</v>
      </c>
      <c r="P2304" s="197" t="s">
        <v>21736</v>
      </c>
    </row>
    <row r="2305" spans="2:16" ht="20.100000000000001" customHeight="1" x14ac:dyDescent="0.3">
      <c r="B2305" s="101">
        <v>2295</v>
      </c>
      <c r="C2305" s="102" t="s">
        <v>36460</v>
      </c>
      <c r="D2305" s="159" t="s">
        <v>1759</v>
      </c>
      <c r="E2305" s="36" t="s">
        <v>12583</v>
      </c>
      <c r="F2305" s="104">
        <v>7.4</v>
      </c>
      <c r="G2305" s="101" t="s">
        <v>704</v>
      </c>
      <c r="H2305" s="101" t="s">
        <v>3747</v>
      </c>
      <c r="I2305" s="101">
        <v>1993</v>
      </c>
      <c r="J2305" s="101"/>
      <c r="K2305" s="90">
        <v>3225278370</v>
      </c>
      <c r="L2305" s="90">
        <f>IF(K2305/1024 &gt;1,K2305/1024," ")</f>
        <v>3149685.908203125</v>
      </c>
      <c r="M2305" s="90">
        <f>IF(K2305/1048576 &gt;1,K2305/1048576," ")</f>
        <v>3075.8651447296143</v>
      </c>
      <c r="N2305" s="91">
        <f>IF(K2305&gt;999999999,K2305/1073741824," ")</f>
        <v>3.0037745554000139</v>
      </c>
      <c r="O2305" s="194" t="s">
        <v>21737</v>
      </c>
      <c r="P2305" s="197" t="s">
        <v>31143</v>
      </c>
    </row>
    <row r="2306" spans="2:16" ht="20.100000000000001" customHeight="1" x14ac:dyDescent="0.3">
      <c r="B2306" s="101">
        <v>2296</v>
      </c>
      <c r="C2306" s="112" t="s">
        <v>36461</v>
      </c>
      <c r="D2306" s="160" t="s">
        <v>5880</v>
      </c>
      <c r="E2306" s="36" t="s">
        <v>12584</v>
      </c>
      <c r="F2306" s="99">
        <v>7.4</v>
      </c>
      <c r="G2306" s="101"/>
      <c r="H2306" s="101" t="s">
        <v>5881</v>
      </c>
      <c r="I2306" s="101">
        <v>1959</v>
      </c>
      <c r="J2306" s="101"/>
      <c r="K2306" s="90">
        <v>4165060433</v>
      </c>
      <c r="L2306" s="90">
        <f>IF(K2306/1024 &gt;1,K2306/1024," ")</f>
        <v>4067441.8291015625</v>
      </c>
      <c r="M2306" s="90">
        <f>IF(K2306/1048576 &gt;1,K2306/1048576," ")</f>
        <v>3972.1111612319946</v>
      </c>
      <c r="N2306" s="91">
        <f>IF(K2306&gt;999999999,K2306/1073741824," ")</f>
        <v>3.8790148058906198</v>
      </c>
      <c r="O2306" s="194" t="s">
        <v>17620</v>
      </c>
      <c r="P2306" s="197" t="s">
        <v>21738</v>
      </c>
    </row>
    <row r="2307" spans="2:16" ht="20.100000000000001" customHeight="1" x14ac:dyDescent="0.3">
      <c r="B2307" s="101">
        <v>2297</v>
      </c>
      <c r="C2307" s="48" t="s">
        <v>36462</v>
      </c>
      <c r="D2307" s="168" t="s">
        <v>6284</v>
      </c>
      <c r="E2307" s="36" t="s">
        <v>12585</v>
      </c>
      <c r="F2307" s="99">
        <v>7.5</v>
      </c>
      <c r="G2307" s="99" t="s">
        <v>704</v>
      </c>
      <c r="H2307" s="101" t="s">
        <v>5910</v>
      </c>
      <c r="I2307" s="101">
        <v>1950</v>
      </c>
      <c r="J2307" s="101"/>
      <c r="K2307" s="90">
        <v>2682149738</v>
      </c>
      <c r="L2307" s="90">
        <f>IF(K2307/1024 &gt;1,K2307/1024," ")</f>
        <v>2619286.853515625</v>
      </c>
      <c r="M2307" s="90">
        <f>IF(K2307/1048576 &gt;1,K2307/1048576," ")</f>
        <v>2557.8973178863525</v>
      </c>
      <c r="N2307" s="91">
        <f>IF(K2307&gt;999999999,K2307/1073741824," ")</f>
        <v>2.4979465994983912</v>
      </c>
      <c r="O2307" s="199" t="s">
        <v>17522</v>
      </c>
      <c r="P2307" s="197" t="s">
        <v>21739</v>
      </c>
    </row>
    <row r="2308" spans="2:16" ht="20.100000000000001" customHeight="1" x14ac:dyDescent="0.3">
      <c r="B2308" s="101">
        <v>2298</v>
      </c>
      <c r="C2308" s="7" t="s">
        <v>33264</v>
      </c>
      <c r="D2308" s="167" t="s">
        <v>8963</v>
      </c>
      <c r="E2308" s="36" t="s">
        <v>12587</v>
      </c>
      <c r="F2308" s="99">
        <v>6.1</v>
      </c>
      <c r="G2308" s="13"/>
      <c r="H2308" s="13" t="s">
        <v>4426</v>
      </c>
      <c r="I2308" s="101">
        <v>2019</v>
      </c>
      <c r="J2308" s="101"/>
      <c r="K2308" s="90">
        <v>4771274752</v>
      </c>
      <c r="L2308" s="90">
        <f>IF(K2308/1024 &gt;1,K2308/1024," ")</f>
        <v>4659448</v>
      </c>
      <c r="M2308" s="90">
        <f>IF(K2308/1048576 &gt;1,K2308/1048576," ")</f>
        <v>4550.2421875</v>
      </c>
      <c r="N2308" s="91">
        <f>IF(K2308&gt;999999999,K2308/1073741824," ")</f>
        <v>4.4435958862304688</v>
      </c>
      <c r="O2308" s="194" t="s">
        <v>21742</v>
      </c>
      <c r="P2308" s="197" t="s">
        <v>21743</v>
      </c>
    </row>
    <row r="2309" spans="2:16" ht="20.100000000000001" customHeight="1" x14ac:dyDescent="0.3">
      <c r="B2309" s="101">
        <v>2299</v>
      </c>
      <c r="C2309" s="102" t="s">
        <v>36463</v>
      </c>
      <c r="D2309" s="159" t="s">
        <v>2112</v>
      </c>
      <c r="E2309" s="36" t="s">
        <v>12586</v>
      </c>
      <c r="F2309" s="104">
        <v>4.5999999999999996</v>
      </c>
      <c r="G2309" s="101" t="s">
        <v>704</v>
      </c>
      <c r="H2309" s="101" t="s">
        <v>3737</v>
      </c>
      <c r="I2309" s="101">
        <v>2010</v>
      </c>
      <c r="J2309" s="101"/>
      <c r="K2309" s="90">
        <v>2561457733</v>
      </c>
      <c r="L2309" s="90">
        <f>IF(K2309/1024 &gt;1,K2309/1024," ")</f>
        <v>2501423.5673828125</v>
      </c>
      <c r="M2309" s="90">
        <f>IF(K2309/1048576 &gt;1,K2309/1048576," ")</f>
        <v>2442.7964525222778</v>
      </c>
      <c r="N2309" s="91">
        <f>IF(K2309&gt;999999999,K2309/1073741824," ")</f>
        <v>2.3855434106662869</v>
      </c>
      <c r="O2309" s="194" t="s">
        <v>21740</v>
      </c>
      <c r="P2309" s="197" t="s">
        <v>21741</v>
      </c>
    </row>
    <row r="2310" spans="2:16" ht="20.100000000000001" customHeight="1" x14ac:dyDescent="0.3">
      <c r="B2310" s="101">
        <v>2300</v>
      </c>
      <c r="C2310" s="111" t="s">
        <v>40241</v>
      </c>
      <c r="D2310" s="161" t="s">
        <v>7003</v>
      </c>
      <c r="E2310" s="36" t="s">
        <v>15026</v>
      </c>
      <c r="F2310" s="99">
        <v>5.6</v>
      </c>
      <c r="G2310" s="99" t="s">
        <v>704</v>
      </c>
      <c r="H2310" s="105" t="s">
        <v>5871</v>
      </c>
      <c r="I2310" s="101">
        <v>2015</v>
      </c>
      <c r="J2310" s="101"/>
      <c r="K2310" s="90">
        <v>4534964513</v>
      </c>
      <c r="L2310" s="90">
        <f>IF(K2310/1024 &gt;1,K2310/1024," ")</f>
        <v>4428676.2822265625</v>
      </c>
      <c r="M2310" s="90">
        <f>IF(K2310/1048576 &gt;1,K2310/1048576," ")</f>
        <v>4324.8791818618774</v>
      </c>
      <c r="N2310" s="91">
        <f>IF(K2310&gt;999999999,K2310/1073741824," ")</f>
        <v>4.2235148260369897</v>
      </c>
      <c r="O2310" s="194" t="s">
        <v>25853</v>
      </c>
      <c r="P2310" s="197" t="s">
        <v>31429</v>
      </c>
    </row>
    <row r="2311" spans="2:16" ht="20.100000000000001" customHeight="1" x14ac:dyDescent="0.3">
      <c r="B2311" s="101">
        <v>2301</v>
      </c>
      <c r="C2311" s="111" t="s">
        <v>36464</v>
      </c>
      <c r="D2311" s="168" t="s">
        <v>6315</v>
      </c>
      <c r="E2311" s="36" t="s">
        <v>12588</v>
      </c>
      <c r="F2311" s="99">
        <v>5.2</v>
      </c>
      <c r="G2311" s="99" t="s">
        <v>704</v>
      </c>
      <c r="H2311" s="101" t="s">
        <v>4081</v>
      </c>
      <c r="I2311" s="101">
        <v>2014</v>
      </c>
      <c r="J2311" s="115"/>
      <c r="K2311" s="90">
        <v>4341020671</v>
      </c>
      <c r="L2311" s="90">
        <f>IF(K2311/1024 &gt;1,K2311/1024," ")</f>
        <v>4239277.9990234375</v>
      </c>
      <c r="M2311" s="90">
        <f>IF(K2311/1048576 &gt;1,K2311/1048576," ")</f>
        <v>4139.9199209213257</v>
      </c>
      <c r="N2311" s="91">
        <f>IF(K2311&gt;999999999,K2311/1073741824," ")</f>
        <v>4.0428905477747321</v>
      </c>
      <c r="O2311" s="194" t="s">
        <v>21744</v>
      </c>
      <c r="P2311" s="197" t="s">
        <v>31144</v>
      </c>
    </row>
    <row r="2312" spans="2:16" ht="20.100000000000001" customHeight="1" x14ac:dyDescent="0.3">
      <c r="B2312" s="101">
        <v>2302</v>
      </c>
      <c r="C2312" s="112" t="s">
        <v>36465</v>
      </c>
      <c r="D2312" s="159" t="s">
        <v>4572</v>
      </c>
      <c r="E2312" s="36" t="s">
        <v>12590</v>
      </c>
      <c r="F2312" s="104">
        <v>4.7</v>
      </c>
      <c r="G2312" s="101" t="s">
        <v>704</v>
      </c>
      <c r="H2312" s="101" t="s">
        <v>3744</v>
      </c>
      <c r="I2312" s="101">
        <v>2013</v>
      </c>
      <c r="J2312" s="101"/>
      <c r="K2312" s="90">
        <v>4336597043</v>
      </c>
      <c r="L2312" s="90">
        <f>IF(K2312/1024 &gt;1,K2312/1024," ")</f>
        <v>4234958.0498046875</v>
      </c>
      <c r="M2312" s="90">
        <f>IF(K2312/1048576 &gt;1,K2312/1048576," ")</f>
        <v>4135.7012205123901</v>
      </c>
      <c r="N2312" s="91">
        <f>IF(K2312&gt;999999999,K2312/1073741824," ")</f>
        <v>4.038770723156631</v>
      </c>
      <c r="O2312" s="194" t="s">
        <v>21746</v>
      </c>
      <c r="P2312" s="197" t="s">
        <v>21747</v>
      </c>
    </row>
    <row r="2313" spans="2:16" ht="20.100000000000001" customHeight="1" x14ac:dyDescent="0.3">
      <c r="B2313" s="101">
        <v>2303</v>
      </c>
      <c r="C2313" s="102" t="s">
        <v>36466</v>
      </c>
      <c r="D2313" s="174" t="s">
        <v>6178</v>
      </c>
      <c r="E2313" s="36" t="s">
        <v>12591</v>
      </c>
      <c r="F2313" s="99">
        <v>4.7</v>
      </c>
      <c r="G2313" s="101" t="s">
        <v>704</v>
      </c>
      <c r="H2313" s="101" t="s">
        <v>5892</v>
      </c>
      <c r="I2313" s="101">
        <v>1979</v>
      </c>
      <c r="J2313" s="101"/>
      <c r="K2313" s="90">
        <v>2083832285</v>
      </c>
      <c r="L2313" s="90">
        <f>IF(K2313/1024 &gt;1,K2313/1024," ")</f>
        <v>2034992.4658203125</v>
      </c>
      <c r="M2313" s="90">
        <f>IF(K2313/1048576 &gt;1,K2313/1048576," ")</f>
        <v>1987.2973299026489</v>
      </c>
      <c r="N2313" s="91">
        <f>IF(K2313&gt;999999999,K2313/1073741824," ")</f>
        <v>1.9407200487330556</v>
      </c>
      <c r="O2313" s="199" t="s">
        <v>17524</v>
      </c>
      <c r="P2313" s="197" t="s">
        <v>21748</v>
      </c>
    </row>
    <row r="2314" spans="2:16" ht="20.100000000000001" customHeight="1" x14ac:dyDescent="0.3">
      <c r="B2314" s="101">
        <v>2304</v>
      </c>
      <c r="C2314" s="20" t="s">
        <v>36468</v>
      </c>
      <c r="D2314" s="157" t="s">
        <v>32921</v>
      </c>
      <c r="E2314" s="36" t="s">
        <v>32922</v>
      </c>
      <c r="F2314" s="131">
        <v>6.6</v>
      </c>
      <c r="G2314" s="13" t="s">
        <v>704</v>
      </c>
      <c r="H2314" s="13" t="s">
        <v>3740</v>
      </c>
      <c r="I2314" s="133">
        <v>2021</v>
      </c>
      <c r="J2314" s="74"/>
      <c r="K2314" s="73">
        <v>6499430400</v>
      </c>
      <c r="L2314" s="90">
        <f>IF(K2314/1024 &gt;1,K2314/1024," ")</f>
        <v>6347100</v>
      </c>
      <c r="M2314" s="90">
        <f>IF(K2314/1048576 &gt;1,K2314/1048576," ")</f>
        <v>6198.33984375</v>
      </c>
      <c r="N2314" s="91">
        <f>IF(K2314&gt;999999999,K2314/1073741824," ")</f>
        <v>6.0530662536621094</v>
      </c>
      <c r="O2314" s="194" t="s">
        <v>32923</v>
      </c>
      <c r="P2314" s="197" t="s">
        <v>32924</v>
      </c>
    </row>
    <row r="2315" spans="2:16" ht="20.100000000000001" customHeight="1" x14ac:dyDescent="0.3">
      <c r="B2315" s="101">
        <v>2305</v>
      </c>
      <c r="C2315" s="109" t="s">
        <v>36469</v>
      </c>
      <c r="D2315" s="159" t="s">
        <v>4129</v>
      </c>
      <c r="E2315" s="36" t="s">
        <v>12593</v>
      </c>
      <c r="F2315" s="104">
        <v>5</v>
      </c>
      <c r="G2315" s="101" t="s">
        <v>704</v>
      </c>
      <c r="H2315" s="101" t="s">
        <v>3763</v>
      </c>
      <c r="I2315" s="101">
        <v>2013</v>
      </c>
      <c r="J2315" s="101"/>
      <c r="K2315" s="90">
        <v>4094655918</v>
      </c>
      <c r="L2315" s="90">
        <f>IF(K2315/1024 &gt;1,K2315/1024," ")</f>
        <v>3998687.419921875</v>
      </c>
      <c r="M2315" s="90">
        <f>IF(K2315/1048576 &gt;1,K2315/1048576," ")</f>
        <v>3904.9681835174561</v>
      </c>
      <c r="N2315" s="91">
        <f>IF(K2315&gt;999999999,K2315/1073741824," ")</f>
        <v>3.8134454917162657</v>
      </c>
      <c r="O2315" s="194" t="s">
        <v>20325</v>
      </c>
      <c r="P2315" s="197" t="s">
        <v>21751</v>
      </c>
    </row>
    <row r="2316" spans="2:16" ht="20.100000000000001" customHeight="1" x14ac:dyDescent="0.3">
      <c r="B2316" s="101">
        <v>2306</v>
      </c>
      <c r="C2316" s="102" t="s">
        <v>36470</v>
      </c>
      <c r="D2316" s="160" t="s">
        <v>2753</v>
      </c>
      <c r="E2316" s="36" t="s">
        <v>12594</v>
      </c>
      <c r="F2316" s="104">
        <v>7.5</v>
      </c>
      <c r="G2316" s="101" t="s">
        <v>704</v>
      </c>
      <c r="H2316" s="101" t="s">
        <v>3927</v>
      </c>
      <c r="I2316" s="101">
        <v>1949</v>
      </c>
      <c r="J2316" s="101"/>
      <c r="K2316" s="90">
        <v>2702163911</v>
      </c>
      <c r="L2316" s="90">
        <f>IF(K2316/1024 &gt;1,K2316/1024," ")</f>
        <v>2638831.9443359375</v>
      </c>
      <c r="M2316" s="90">
        <f>IF(K2316/1048576 &gt;1,K2316/1048576," ")</f>
        <v>2576.984320640564</v>
      </c>
      <c r="N2316" s="91">
        <f>IF(K2316&gt;999999999,K2316/1073741824," ")</f>
        <v>2.5165862506255507</v>
      </c>
      <c r="O2316" s="194" t="s">
        <v>19227</v>
      </c>
      <c r="P2316" s="197" t="s">
        <v>21752</v>
      </c>
    </row>
    <row r="2317" spans="2:16" ht="20.100000000000001" customHeight="1" x14ac:dyDescent="0.3">
      <c r="B2317" s="101">
        <v>2307</v>
      </c>
      <c r="C2317" s="109" t="s">
        <v>41138</v>
      </c>
      <c r="D2317" s="160" t="s">
        <v>651</v>
      </c>
      <c r="E2317" s="36" t="s">
        <v>15860</v>
      </c>
      <c r="F2317" s="104">
        <v>6.5</v>
      </c>
      <c r="G2317" s="101" t="s">
        <v>704</v>
      </c>
      <c r="H2317" s="101" t="s">
        <v>3924</v>
      </c>
      <c r="I2317" s="101">
        <v>1974</v>
      </c>
      <c r="J2317" s="101"/>
      <c r="K2317" s="90">
        <v>4311606869</v>
      </c>
      <c r="L2317" s="90">
        <f>IF(K2317/1024 &gt;1,K2317/1024," ")</f>
        <v>4210553.5830078125</v>
      </c>
      <c r="M2317" s="90">
        <f>IF(K2317/1048576 &gt;1,K2317/1048576," ")</f>
        <v>4111.8687334060669</v>
      </c>
      <c r="N2317" s="91">
        <f>IF(K2317&gt;999999999,K2317/1073741824," ")</f>
        <v>4.0154968099668622</v>
      </c>
      <c r="O2317" s="194" t="s">
        <v>27201</v>
      </c>
      <c r="P2317" s="197" t="s">
        <v>27202</v>
      </c>
    </row>
    <row r="2318" spans="2:16" ht="20.100000000000001" customHeight="1" x14ac:dyDescent="0.3">
      <c r="B2318" s="101">
        <v>2308</v>
      </c>
      <c r="C2318" s="112" t="s">
        <v>36471</v>
      </c>
      <c r="D2318" s="168" t="s">
        <v>7155</v>
      </c>
      <c r="E2318" s="36" t="s">
        <v>12595</v>
      </c>
      <c r="F2318" s="99">
        <v>6.4</v>
      </c>
      <c r="G2318" s="99"/>
      <c r="H2318" s="101" t="s">
        <v>5871</v>
      </c>
      <c r="I2318" s="101">
        <v>2016</v>
      </c>
      <c r="J2318" s="101"/>
      <c r="K2318" s="90">
        <v>4144839975</v>
      </c>
      <c r="L2318" s="90">
        <f>IF(K2318/1024 &gt;1,K2318/1024," ")</f>
        <v>4047695.2880859375</v>
      </c>
      <c r="M2318" s="90">
        <f>IF(K2318/1048576 &gt;1,K2318/1048576," ")</f>
        <v>3952.8274297714233</v>
      </c>
      <c r="N2318" s="91">
        <f>IF(K2318&gt;999999999,K2318/1073741824," ")</f>
        <v>3.8601830368861556</v>
      </c>
      <c r="O2318" s="194" t="s">
        <v>17581</v>
      </c>
      <c r="P2318" s="197" t="s">
        <v>21753</v>
      </c>
    </row>
    <row r="2319" spans="2:16" ht="20.100000000000001" customHeight="1" x14ac:dyDescent="0.3">
      <c r="B2319" s="101">
        <v>2309</v>
      </c>
      <c r="C2319" s="109" t="s">
        <v>36472</v>
      </c>
      <c r="D2319" s="159" t="s">
        <v>3881</v>
      </c>
      <c r="E2319" s="36" t="s">
        <v>12596</v>
      </c>
      <c r="F2319" s="104">
        <v>5.9</v>
      </c>
      <c r="G2319" s="101"/>
      <c r="H2319" s="101" t="s">
        <v>3740</v>
      </c>
      <c r="I2319" s="101">
        <v>2012</v>
      </c>
      <c r="J2319" s="101"/>
      <c r="K2319" s="90">
        <v>3223455511</v>
      </c>
      <c r="L2319" s="90">
        <f>IF(K2319/1024 &gt;1,K2319/1024," ")</f>
        <v>3147905.7724609375</v>
      </c>
      <c r="M2319" s="90">
        <f>IF(K2319/1048576 &gt;1,K2319/1048576," ")</f>
        <v>3074.1267309188843</v>
      </c>
      <c r="N2319" s="91">
        <f>IF(K2319&gt;999999999,K2319/1073741824," ")</f>
        <v>3.0020768856629729</v>
      </c>
      <c r="O2319" s="194" t="s">
        <v>21754</v>
      </c>
      <c r="P2319" s="197" t="s">
        <v>21755</v>
      </c>
    </row>
    <row r="2320" spans="2:16" ht="20.100000000000001" customHeight="1" x14ac:dyDescent="0.3">
      <c r="B2320" s="101">
        <v>2310</v>
      </c>
      <c r="C2320" s="7" t="s">
        <v>36473</v>
      </c>
      <c r="D2320" s="167" t="s">
        <v>9001</v>
      </c>
      <c r="E2320" s="36" t="s">
        <v>12597</v>
      </c>
      <c r="F2320" s="81">
        <v>5.2</v>
      </c>
      <c r="G2320" s="13"/>
      <c r="H2320" s="13" t="s">
        <v>3740</v>
      </c>
      <c r="I2320" s="79">
        <v>2020</v>
      </c>
      <c r="J2320" s="79"/>
      <c r="K2320" s="73">
        <v>2713255936</v>
      </c>
      <c r="L2320" s="90">
        <f>IF(K2320/1024 &gt;1,K2320/1024," ")</f>
        <v>2649664</v>
      </c>
      <c r="M2320" s="90">
        <f>IF(K2320/1048576 &gt;1,K2320/1048576," ")</f>
        <v>2587.5625</v>
      </c>
      <c r="N2320" s="91">
        <f>IF(K2320&gt;999999999,K2320/1073741824," ")</f>
        <v>2.52691650390625</v>
      </c>
      <c r="O2320" s="194" t="s">
        <v>21756</v>
      </c>
      <c r="P2320" s="197" t="s">
        <v>21757</v>
      </c>
    </row>
    <row r="2321" spans="2:16" ht="20.100000000000001" customHeight="1" x14ac:dyDescent="0.3">
      <c r="B2321" s="101">
        <v>2311</v>
      </c>
      <c r="C2321" s="103" t="s">
        <v>36474</v>
      </c>
      <c r="D2321" s="168" t="s">
        <v>6343</v>
      </c>
      <c r="E2321" s="36" t="s">
        <v>12598</v>
      </c>
      <c r="F2321" s="99">
        <v>5.0999999999999996</v>
      </c>
      <c r="G2321" s="99" t="s">
        <v>704</v>
      </c>
      <c r="H2321" s="105" t="s">
        <v>4081</v>
      </c>
      <c r="I2321" s="101">
        <v>2014</v>
      </c>
      <c r="J2321" s="101"/>
      <c r="K2321" s="90">
        <v>4791040407</v>
      </c>
      <c r="L2321" s="90">
        <f>IF(K2321/1024 &gt;1,K2321/1024," ")</f>
        <v>4678750.3974609375</v>
      </c>
      <c r="M2321" s="90">
        <f>IF(K2321/1048576 &gt;1,K2321/1048576," ")</f>
        <v>4569.0921850204468</v>
      </c>
      <c r="N2321" s="91">
        <f>IF(K2321&gt;999999999,K2321/1073741824," ")</f>
        <v>4.4620040869340301</v>
      </c>
      <c r="O2321" s="194" t="s">
        <v>21758</v>
      </c>
      <c r="P2321" s="197" t="s">
        <v>21759</v>
      </c>
    </row>
    <row r="2322" spans="2:16" ht="20.100000000000001" customHeight="1" x14ac:dyDescent="0.3">
      <c r="B2322" s="101">
        <v>2312</v>
      </c>
      <c r="C2322" s="12" t="s">
        <v>33257</v>
      </c>
      <c r="D2322" s="160" t="s">
        <v>2113</v>
      </c>
      <c r="E2322" s="36" t="s">
        <v>12599</v>
      </c>
      <c r="F2322" s="104">
        <v>6.2</v>
      </c>
      <c r="G2322" s="94"/>
      <c r="H2322" s="94" t="s">
        <v>3785</v>
      </c>
      <c r="I2322" s="101">
        <v>2003</v>
      </c>
      <c r="J2322" s="101"/>
      <c r="K2322" s="90">
        <v>872992768</v>
      </c>
      <c r="L2322" s="90">
        <f>IF(K2322/1024 &gt;1,K2322/1024," ")</f>
        <v>852532</v>
      </c>
      <c r="M2322" s="90">
        <f>IF(K2322/1048576 &gt;1,K2322/1048576," ")</f>
        <v>832.55078125</v>
      </c>
      <c r="N2322" s="91" t="str">
        <f>IF(K2322&gt;999999999,K2322/1073741824," ")</f>
        <v xml:space="preserve"> </v>
      </c>
      <c r="O2322" s="194" t="s">
        <v>21760</v>
      </c>
      <c r="P2322" s="197" t="s">
        <v>21761</v>
      </c>
    </row>
    <row r="2323" spans="2:16" ht="20.100000000000001" customHeight="1" x14ac:dyDescent="0.3">
      <c r="B2323" s="101">
        <v>2313</v>
      </c>
      <c r="C2323" s="102" t="s">
        <v>36475</v>
      </c>
      <c r="D2323" s="159" t="s">
        <v>1426</v>
      </c>
      <c r="E2323" s="36" t="s">
        <v>12600</v>
      </c>
      <c r="F2323" s="104">
        <v>8.3000000000000007</v>
      </c>
      <c r="G2323" s="101" t="s">
        <v>704</v>
      </c>
      <c r="H2323" s="101" t="s">
        <v>3739</v>
      </c>
      <c r="I2323" s="94">
        <v>1983</v>
      </c>
      <c r="J2323" s="94"/>
      <c r="K2323" s="90">
        <v>8293454219</v>
      </c>
      <c r="L2323" s="90">
        <f>IF(K2323/1024 &gt;1,K2323/1024," ")</f>
        <v>8099076.3857421875</v>
      </c>
      <c r="M2323" s="90">
        <f>IF(K2323/1048576 &gt;1,K2323/1048576," ")</f>
        <v>7909.254282951355</v>
      </c>
      <c r="N2323" s="91">
        <f>IF(K2323&gt;999999999,K2323/1073741824," ")</f>
        <v>7.7238811356946826</v>
      </c>
      <c r="O2323" s="194" t="s">
        <v>21762</v>
      </c>
      <c r="P2323" s="197" t="s">
        <v>21763</v>
      </c>
    </row>
    <row r="2324" spans="2:16" ht="20.100000000000001" customHeight="1" x14ac:dyDescent="0.3">
      <c r="B2324" s="101">
        <v>2314</v>
      </c>
      <c r="C2324" s="111" t="s">
        <v>36476</v>
      </c>
      <c r="D2324" s="161" t="s">
        <v>6724</v>
      </c>
      <c r="E2324" s="36" t="s">
        <v>12601</v>
      </c>
      <c r="F2324" s="99">
        <v>4.5999999999999996</v>
      </c>
      <c r="G2324" s="99"/>
      <c r="H2324" s="101" t="s">
        <v>5878</v>
      </c>
      <c r="I2324" s="101">
        <v>2016</v>
      </c>
      <c r="J2324" s="115"/>
      <c r="K2324" s="90">
        <v>3825699332</v>
      </c>
      <c r="L2324" s="90">
        <f>IF(K2324/1024 &gt;1,K2324/1024," ")</f>
        <v>3736034.50390625</v>
      </c>
      <c r="M2324" s="90">
        <f>IF(K2324/1048576 &gt;1,K2324/1048576," ")</f>
        <v>3648.4711952209473</v>
      </c>
      <c r="N2324" s="91">
        <f>IF(K2324&gt;999999999,K2324/1073741824," ")</f>
        <v>3.5629601515829563</v>
      </c>
      <c r="O2324" s="194" t="s">
        <v>21764</v>
      </c>
      <c r="P2324" s="197" t="s">
        <v>21765</v>
      </c>
    </row>
    <row r="2325" spans="2:16" ht="20.100000000000001" customHeight="1" x14ac:dyDescent="0.3">
      <c r="B2325" s="101">
        <v>2315</v>
      </c>
      <c r="C2325" s="107" t="s">
        <v>36477</v>
      </c>
      <c r="D2325" s="159" t="s">
        <v>5365</v>
      </c>
      <c r="E2325" s="36" t="s">
        <v>12602</v>
      </c>
      <c r="F2325" s="104">
        <v>7.2</v>
      </c>
      <c r="G2325" s="101" t="s">
        <v>704</v>
      </c>
      <c r="H2325" s="101" t="s">
        <v>3760</v>
      </c>
      <c r="I2325" s="101">
        <v>1963</v>
      </c>
      <c r="J2325" s="101"/>
      <c r="K2325" s="90">
        <v>4433239001</v>
      </c>
      <c r="L2325" s="90">
        <f>IF(K2325/1024 &gt;1,K2325/1024," ")</f>
        <v>4329334.9619140625</v>
      </c>
      <c r="M2325" s="90">
        <f>IF(K2325/1048576 &gt;1,K2325/1048576," ")</f>
        <v>4227.8661737442017</v>
      </c>
      <c r="N2325" s="91">
        <f>IF(K2325&gt;999999999,K2325/1073741824," ")</f>
        <v>4.1287755602970719</v>
      </c>
      <c r="O2325" s="194" t="s">
        <v>21766</v>
      </c>
      <c r="P2325" s="197" t="s">
        <v>21767</v>
      </c>
    </row>
    <row r="2326" spans="2:16" ht="20.100000000000001" customHeight="1" x14ac:dyDescent="0.3">
      <c r="B2326" s="101">
        <v>2316</v>
      </c>
      <c r="C2326" s="48" t="s">
        <v>33259</v>
      </c>
      <c r="D2326" s="168" t="s">
        <v>7045</v>
      </c>
      <c r="E2326" s="36" t="s">
        <v>12604</v>
      </c>
      <c r="F2326" s="99">
        <v>6.9</v>
      </c>
      <c r="G2326" s="99"/>
      <c r="H2326" s="105" t="s">
        <v>3781</v>
      </c>
      <c r="I2326" s="101">
        <v>1961</v>
      </c>
      <c r="J2326" s="101"/>
      <c r="K2326" s="90">
        <v>1913706470</v>
      </c>
      <c r="L2326" s="90">
        <f>IF(K2326/1024 &gt;1,K2326/1024," ")</f>
        <v>1868853.974609375</v>
      </c>
      <c r="M2326" s="90">
        <f>IF(K2326/1048576 &gt;1,K2326/1048576," ")</f>
        <v>1825.0527095794678</v>
      </c>
      <c r="N2326" s="91">
        <f>IF(K2326&gt;999999999,K2326/1073741824," ")</f>
        <v>1.782278036698699</v>
      </c>
      <c r="O2326" s="194" t="s">
        <v>19227</v>
      </c>
      <c r="P2326" s="197" t="s">
        <v>21770</v>
      </c>
    </row>
    <row r="2327" spans="2:16" ht="20.100000000000001" customHeight="1" x14ac:dyDescent="0.3">
      <c r="B2327" s="101">
        <v>2317</v>
      </c>
      <c r="C2327" s="7" t="s">
        <v>36478</v>
      </c>
      <c r="D2327" s="167" t="s">
        <v>8524</v>
      </c>
      <c r="E2327" s="36" t="s">
        <v>12603</v>
      </c>
      <c r="F2327" s="81">
        <v>5.3</v>
      </c>
      <c r="G2327" s="13" t="s">
        <v>704</v>
      </c>
      <c r="H2327" s="13" t="s">
        <v>5878</v>
      </c>
      <c r="I2327" s="79">
        <v>1995</v>
      </c>
      <c r="J2327" s="79"/>
      <c r="K2327" s="73">
        <v>2432901120</v>
      </c>
      <c r="L2327" s="90">
        <f>IF(K2327/1024 &gt;1,K2327/1024," ")</f>
        <v>2375880</v>
      </c>
      <c r="M2327" s="90">
        <f>IF(K2327/1048576 &gt;1,K2327/1048576," ")</f>
        <v>2320.1953125</v>
      </c>
      <c r="N2327" s="91">
        <f>IF(K2327&gt;999999999,K2327/1073741824," ")</f>
        <v>2.2658157348632813</v>
      </c>
      <c r="O2327" s="194" t="s">
        <v>21768</v>
      </c>
      <c r="P2327" s="197" t="s">
        <v>21769</v>
      </c>
    </row>
    <row r="2328" spans="2:16" ht="20.100000000000001" customHeight="1" x14ac:dyDescent="0.3">
      <c r="B2328" s="101">
        <v>2318</v>
      </c>
      <c r="C2328" s="109" t="s">
        <v>36479</v>
      </c>
      <c r="D2328" s="183" t="s">
        <v>5283</v>
      </c>
      <c r="E2328" s="36" t="s">
        <v>12605</v>
      </c>
      <c r="F2328" s="104">
        <v>7.2</v>
      </c>
      <c r="G2328" s="101" t="s">
        <v>704</v>
      </c>
      <c r="H2328" s="101" t="s">
        <v>3761</v>
      </c>
      <c r="I2328" s="101">
        <v>1964</v>
      </c>
      <c r="J2328" s="101"/>
      <c r="K2328" s="90">
        <v>5746812709</v>
      </c>
      <c r="L2328" s="90">
        <f>IF(K2328/1024 &gt;1,K2328/1024," ")</f>
        <v>5612121.7861328125</v>
      </c>
      <c r="M2328" s="90">
        <f>IF(K2328/1048576 &gt;1,K2328/1048576," ")</f>
        <v>5480.5876817703247</v>
      </c>
      <c r="N2328" s="91">
        <f>IF(K2328&gt;999999999,K2328/1073741824," ")</f>
        <v>5.3521364079788327</v>
      </c>
      <c r="O2328" s="194" t="s">
        <v>21771</v>
      </c>
      <c r="P2328" s="197" t="s">
        <v>21772</v>
      </c>
    </row>
    <row r="2329" spans="2:16" ht="20.100000000000001" customHeight="1" x14ac:dyDescent="0.3">
      <c r="B2329" s="101">
        <v>2319</v>
      </c>
      <c r="C2329" s="102" t="s">
        <v>36480</v>
      </c>
      <c r="D2329" s="159" t="s">
        <v>2114</v>
      </c>
      <c r="E2329" s="36" t="s">
        <v>12606</v>
      </c>
      <c r="F2329" s="104">
        <v>5.2</v>
      </c>
      <c r="G2329" s="94" t="s">
        <v>704</v>
      </c>
      <c r="H2329" s="94" t="s">
        <v>3772</v>
      </c>
      <c r="I2329" s="94">
        <v>1995</v>
      </c>
      <c r="J2329" s="94"/>
      <c r="K2329" s="90">
        <v>5737537751</v>
      </c>
      <c r="L2329" s="90">
        <f>IF(K2329/1024 &gt;1,K2329/1024," ")</f>
        <v>5603064.2099609375</v>
      </c>
      <c r="M2329" s="90">
        <f>IF(K2329/1048576 &gt;1,K2329/1048576," ")</f>
        <v>5471.742392539978</v>
      </c>
      <c r="N2329" s="91">
        <f>IF(K2329&gt;999999999,K2329/1073741824," ")</f>
        <v>5.3434984302148223</v>
      </c>
      <c r="O2329" s="194" t="s">
        <v>21773</v>
      </c>
      <c r="P2329" s="197" t="s">
        <v>21774</v>
      </c>
    </row>
    <row r="2330" spans="2:16" ht="20.100000000000001" customHeight="1" x14ac:dyDescent="0.3">
      <c r="B2330" s="101">
        <v>2320</v>
      </c>
      <c r="C2330" s="119" t="s">
        <v>36481</v>
      </c>
      <c r="D2330" s="160" t="s">
        <v>5221</v>
      </c>
      <c r="E2330" s="36" t="s">
        <v>12607</v>
      </c>
      <c r="F2330" s="104">
        <v>6.6</v>
      </c>
      <c r="G2330" s="101" t="s">
        <v>704</v>
      </c>
      <c r="H2330" s="101" t="s">
        <v>3756</v>
      </c>
      <c r="I2330" s="101">
        <v>1978</v>
      </c>
      <c r="J2330" s="101"/>
      <c r="K2330" s="90">
        <v>1930601892</v>
      </c>
      <c r="L2330" s="90">
        <f>IF(K2330/1024 &gt;1,K2330/1024," ")</f>
        <v>1885353.41015625</v>
      </c>
      <c r="M2330" s="90">
        <f>IF(K2330/1048576 &gt;1,K2330/1048576," ")</f>
        <v>1841.1654396057129</v>
      </c>
      <c r="N2330" s="91">
        <f>IF(K2330&gt;999999999,K2330/1073741824," ")</f>
        <v>1.798013124614954</v>
      </c>
      <c r="O2330" s="194" t="s">
        <v>21775</v>
      </c>
      <c r="P2330" s="197" t="s">
        <v>21776</v>
      </c>
    </row>
    <row r="2331" spans="2:16" ht="20.100000000000001" customHeight="1" x14ac:dyDescent="0.3">
      <c r="B2331" s="101">
        <v>2321</v>
      </c>
      <c r="C2331" s="109" t="s">
        <v>36482</v>
      </c>
      <c r="D2331" s="159" t="s">
        <v>5413</v>
      </c>
      <c r="E2331" s="36" t="s">
        <v>12608</v>
      </c>
      <c r="F2331" s="104">
        <v>7.2</v>
      </c>
      <c r="G2331" s="101" t="s">
        <v>704</v>
      </c>
      <c r="H2331" s="101" t="s">
        <v>5340</v>
      </c>
      <c r="I2331" s="101">
        <v>1981</v>
      </c>
      <c r="J2331" s="101"/>
      <c r="K2331" s="90">
        <v>4000620180</v>
      </c>
      <c r="L2331" s="90">
        <f>IF(K2331/1024 &gt;1,K2331/1024," ")</f>
        <v>3906855.64453125</v>
      </c>
      <c r="M2331" s="90">
        <f>IF(K2331/1048576 &gt;1,K2331/1048576," ")</f>
        <v>3815.2887153625488</v>
      </c>
      <c r="N2331" s="91">
        <f>IF(K2331&gt;999999999,K2331/1073741824," ")</f>
        <v>3.7258678860962391</v>
      </c>
      <c r="O2331" s="194" t="s">
        <v>21777</v>
      </c>
      <c r="P2331" s="197" t="s">
        <v>21778</v>
      </c>
    </row>
    <row r="2332" spans="2:16" ht="20.100000000000001" customHeight="1" x14ac:dyDescent="0.3">
      <c r="B2332" s="101">
        <v>2322</v>
      </c>
      <c r="C2332" s="12" t="s">
        <v>36221</v>
      </c>
      <c r="D2332" s="159" t="s">
        <v>2115</v>
      </c>
      <c r="E2332" s="36" t="s">
        <v>12609</v>
      </c>
      <c r="F2332" s="104">
        <v>6.6</v>
      </c>
      <c r="G2332" s="94" t="s">
        <v>704</v>
      </c>
      <c r="H2332" s="94" t="s">
        <v>3742</v>
      </c>
      <c r="I2332" s="94">
        <v>1991</v>
      </c>
      <c r="J2332" s="94"/>
      <c r="K2332" s="108">
        <v>2001352704</v>
      </c>
      <c r="L2332" s="90">
        <f>IF(K2332/1024 &gt;1,K2332/1024," ")</f>
        <v>1954446</v>
      </c>
      <c r="M2332" s="90">
        <f>IF(K2332/1048576 &gt;1,K2332/1048576," ")</f>
        <v>1908.638671875</v>
      </c>
      <c r="N2332" s="91">
        <f>IF(K2332&gt;999999999,K2332/1073741824," ")</f>
        <v>1.8639049530029297</v>
      </c>
      <c r="O2332" s="194" t="s">
        <v>21779</v>
      </c>
      <c r="P2332" s="197" t="s">
        <v>21780</v>
      </c>
    </row>
    <row r="2333" spans="2:16" ht="20.100000000000001" customHeight="1" x14ac:dyDescent="0.3">
      <c r="B2333" s="101">
        <v>2323</v>
      </c>
      <c r="C2333" s="102" t="s">
        <v>36483</v>
      </c>
      <c r="D2333" s="159" t="s">
        <v>5063</v>
      </c>
      <c r="E2333" s="36" t="s">
        <v>12610</v>
      </c>
      <c r="F2333" s="104">
        <v>6.1</v>
      </c>
      <c r="G2333" s="104" t="s">
        <v>704</v>
      </c>
      <c r="H2333" s="101" t="s">
        <v>3737</v>
      </c>
      <c r="I2333" s="101">
        <v>1987</v>
      </c>
      <c r="J2333" s="101"/>
      <c r="K2333" s="90">
        <v>3408571939</v>
      </c>
      <c r="L2333" s="90">
        <f>IF(K2333/1024 &gt;1,K2333/1024," ")</f>
        <v>3328683.5341796875</v>
      </c>
      <c r="M2333" s="90">
        <f>IF(K2333/1048576 &gt;1,K2333/1048576," ")</f>
        <v>3250.6675138473511</v>
      </c>
      <c r="N2333" s="91">
        <f>IF(K2333&gt;999999999,K2333/1073741824," ")</f>
        <v>3.1744799939915538</v>
      </c>
      <c r="O2333" s="194" t="s">
        <v>21781</v>
      </c>
      <c r="P2333" s="197" t="s">
        <v>21782</v>
      </c>
    </row>
    <row r="2334" spans="2:16" ht="20.100000000000001" customHeight="1" x14ac:dyDescent="0.3">
      <c r="B2334" s="101">
        <v>2324</v>
      </c>
      <c r="C2334" s="29" t="s">
        <v>36484</v>
      </c>
      <c r="D2334" s="177" t="s">
        <v>8086</v>
      </c>
      <c r="E2334" s="36" t="s">
        <v>12612</v>
      </c>
      <c r="F2334" s="131">
        <v>6.4</v>
      </c>
      <c r="G2334" s="13" t="s">
        <v>704</v>
      </c>
      <c r="H2334" s="13" t="s">
        <v>6149</v>
      </c>
      <c r="I2334" s="133">
        <v>1954</v>
      </c>
      <c r="J2334" s="74"/>
      <c r="K2334" s="73">
        <v>2192785408</v>
      </c>
      <c r="L2334" s="90">
        <f>IF(K2334/1024 &gt;1,K2334/1024," ")</f>
        <v>2141392</v>
      </c>
      <c r="M2334" s="90">
        <f>IF(K2334/1048576 &gt;1,K2334/1048576," ")</f>
        <v>2091.203125</v>
      </c>
      <c r="N2334" s="91">
        <f>IF(K2334&gt;999999999,K2334/1073741824," ")</f>
        <v>2.0421905517578125</v>
      </c>
      <c r="O2334" s="194" t="s">
        <v>21785</v>
      </c>
      <c r="P2334" s="197" t="s">
        <v>21786</v>
      </c>
    </row>
    <row r="2335" spans="2:16" ht="20.100000000000001" customHeight="1" x14ac:dyDescent="0.3">
      <c r="B2335" s="101">
        <v>2325</v>
      </c>
      <c r="C2335" s="7" t="s">
        <v>33283</v>
      </c>
      <c r="D2335" s="159" t="s">
        <v>2116</v>
      </c>
      <c r="E2335" s="36" t="s">
        <v>12613</v>
      </c>
      <c r="F2335" s="104">
        <v>6.6</v>
      </c>
      <c r="G2335" s="94" t="s">
        <v>704</v>
      </c>
      <c r="H2335" s="94" t="s">
        <v>4227</v>
      </c>
      <c r="I2335" s="94">
        <v>1937</v>
      </c>
      <c r="J2335" s="94"/>
      <c r="K2335" s="108">
        <v>1693437952</v>
      </c>
      <c r="L2335" s="90">
        <f>IF(K2335/1024 &gt;1,K2335/1024," ")</f>
        <v>1653748</v>
      </c>
      <c r="M2335" s="90">
        <f>IF(K2335/1048576 &gt;1,K2335/1048576," ")</f>
        <v>1614.98828125</v>
      </c>
      <c r="N2335" s="91">
        <f>IF(K2335&gt;999999999,K2335/1073741824," ")</f>
        <v>1.5771369934082031</v>
      </c>
      <c r="O2335" s="194" t="s">
        <v>21787</v>
      </c>
      <c r="P2335" s="197" t="s">
        <v>21788</v>
      </c>
    </row>
    <row r="2336" spans="2:16" ht="20.100000000000001" customHeight="1" x14ac:dyDescent="0.3">
      <c r="B2336" s="101">
        <v>2326</v>
      </c>
      <c r="C2336" s="109" t="s">
        <v>36485</v>
      </c>
      <c r="D2336" s="161" t="s">
        <v>6500</v>
      </c>
      <c r="E2336" s="36" t="s">
        <v>12614</v>
      </c>
      <c r="F2336" s="99">
        <v>6.3</v>
      </c>
      <c r="G2336" s="99" t="s">
        <v>704</v>
      </c>
      <c r="H2336" s="101" t="s">
        <v>5881</v>
      </c>
      <c r="I2336" s="101">
        <v>1957</v>
      </c>
      <c r="J2336" s="101"/>
      <c r="K2336" s="90">
        <v>4058134892</v>
      </c>
      <c r="L2336" s="90">
        <f>IF(K2336/1024 &gt;1,K2336/1024," ")</f>
        <v>3963022.35546875</v>
      </c>
      <c r="M2336" s="90">
        <f>IF(K2336/1048576 &gt;1,K2336/1048576," ")</f>
        <v>3870.1390190124512</v>
      </c>
      <c r="N2336" s="91">
        <f>IF(K2336&gt;999999999,K2336/1073741824," ")</f>
        <v>3.7794326357543468</v>
      </c>
      <c r="O2336" s="194" t="s">
        <v>17766</v>
      </c>
      <c r="P2336" s="197" t="s">
        <v>21789</v>
      </c>
    </row>
    <row r="2337" spans="2:16" ht="20.100000000000001" customHeight="1" x14ac:dyDescent="0.3">
      <c r="B2337" s="101">
        <v>2327</v>
      </c>
      <c r="C2337" s="7" t="s">
        <v>36222</v>
      </c>
      <c r="D2337" s="159" t="s">
        <v>2117</v>
      </c>
      <c r="E2337" s="36" t="s">
        <v>12615</v>
      </c>
      <c r="F2337" s="104">
        <v>5.4</v>
      </c>
      <c r="G2337" s="94"/>
      <c r="H2337" s="94" t="s">
        <v>3775</v>
      </c>
      <c r="I2337" s="101">
        <v>1990</v>
      </c>
      <c r="J2337" s="101"/>
      <c r="K2337" s="108">
        <v>1780298634</v>
      </c>
      <c r="L2337" s="90">
        <f>IF(K2337/1024 &gt;1,K2337/1024," ")</f>
        <v>1738572.884765625</v>
      </c>
      <c r="M2337" s="90">
        <f>IF(K2337/1048576 &gt;1,K2337/1048576," ")</f>
        <v>1697.8250827789307</v>
      </c>
      <c r="N2337" s="91">
        <f>IF(K2337&gt;999999999,K2337/1073741824," ")</f>
        <v>1.6580323074012995</v>
      </c>
      <c r="O2337" s="194" t="s">
        <v>21790</v>
      </c>
      <c r="P2337" s="197" t="s">
        <v>21791</v>
      </c>
    </row>
    <row r="2338" spans="2:16" ht="20.100000000000001" customHeight="1" x14ac:dyDescent="0.3">
      <c r="B2338" s="101">
        <v>2328</v>
      </c>
      <c r="C2338" s="102" t="s">
        <v>36487</v>
      </c>
      <c r="D2338" s="159" t="s">
        <v>6513</v>
      </c>
      <c r="E2338" s="36" t="s">
        <v>12617</v>
      </c>
      <c r="F2338" s="104">
        <v>7.6</v>
      </c>
      <c r="G2338" s="101" t="s">
        <v>704</v>
      </c>
      <c r="H2338" s="101" t="s">
        <v>4240</v>
      </c>
      <c r="I2338" s="101">
        <v>1962</v>
      </c>
      <c r="J2338" s="101"/>
      <c r="K2338" s="90">
        <v>5003165238</v>
      </c>
      <c r="L2338" s="90">
        <f>IF(K2338/1024 &gt;1,K2338/1024," ")</f>
        <v>4885903.552734375</v>
      </c>
      <c r="M2338" s="90">
        <f>IF(K2338/1048576 &gt;1,K2338/1048576," ")</f>
        <v>4771.3901882171631</v>
      </c>
      <c r="N2338" s="91">
        <f>IF(K2338&gt;999999999,K2338/1073741824," ")</f>
        <v>4.6595607306808233</v>
      </c>
      <c r="O2338" s="194" t="s">
        <v>21794</v>
      </c>
      <c r="P2338" s="197" t="s">
        <v>21795</v>
      </c>
    </row>
    <row r="2339" spans="2:16" ht="20.100000000000001" customHeight="1" x14ac:dyDescent="0.3">
      <c r="B2339" s="101">
        <v>2329</v>
      </c>
      <c r="C2339" s="20" t="s">
        <v>42938</v>
      </c>
      <c r="D2339" s="261" t="s">
        <v>42934</v>
      </c>
      <c r="E2339" s="36" t="s">
        <v>42935</v>
      </c>
      <c r="F2339" s="131">
        <v>6.2</v>
      </c>
      <c r="G2339" s="13" t="s">
        <v>704</v>
      </c>
      <c r="H2339" s="13" t="s">
        <v>3740</v>
      </c>
      <c r="I2339" s="79">
        <v>2022</v>
      </c>
      <c r="J2339" s="79"/>
      <c r="K2339" s="73">
        <v>7242244096</v>
      </c>
      <c r="L2339" s="90">
        <f>IF(K2339/1024 &gt;1,K2339/1024," ")</f>
        <v>7072504</v>
      </c>
      <c r="M2339" s="90">
        <f>IF(K2339/1048576 &gt;1,K2339/1048576," ")</f>
        <v>6906.7421875</v>
      </c>
      <c r="N2339" s="91">
        <f>IF(K2339&gt;999999999,K2339/1073741824," ")</f>
        <v>6.7448654174804688</v>
      </c>
      <c r="O2339" s="223" t="s">
        <v>42936</v>
      </c>
      <c r="P2339" s="198" t="s">
        <v>42937</v>
      </c>
    </row>
    <row r="2340" spans="2:16" ht="20.100000000000001" customHeight="1" x14ac:dyDescent="0.3">
      <c r="B2340" s="101">
        <v>2330</v>
      </c>
      <c r="C2340" s="7" t="s">
        <v>39922</v>
      </c>
      <c r="D2340" s="159" t="s">
        <v>431</v>
      </c>
      <c r="E2340" s="36" t="s">
        <v>14708</v>
      </c>
      <c r="F2340" s="104">
        <v>7.6</v>
      </c>
      <c r="G2340" s="94" t="s">
        <v>704</v>
      </c>
      <c r="H2340" s="94" t="s">
        <v>3736</v>
      </c>
      <c r="I2340" s="101">
        <v>1994</v>
      </c>
      <c r="J2340" s="101"/>
      <c r="K2340" s="90">
        <v>5404980075</v>
      </c>
      <c r="L2340" s="90">
        <f>IF(K2340/1024 &gt;1,K2340/1024," ")</f>
        <v>5278300.8544921875</v>
      </c>
      <c r="M2340" s="90">
        <f>IF(K2340/1048576 &gt;1,K2340/1048576," ")</f>
        <v>5154.5906782150269</v>
      </c>
      <c r="N2340" s="91">
        <f>IF(K2340&gt;999999999,K2340/1073741824," ")</f>
        <v>5.0337799591943622</v>
      </c>
      <c r="O2340" s="194" t="s">
        <v>25332</v>
      </c>
      <c r="P2340" s="197" t="s">
        <v>31378</v>
      </c>
    </row>
    <row r="2341" spans="2:16" ht="20.100000000000001" customHeight="1" x14ac:dyDescent="0.3">
      <c r="B2341" s="101">
        <v>2331</v>
      </c>
      <c r="C2341" s="109" t="s">
        <v>36489</v>
      </c>
      <c r="D2341" s="159" t="s">
        <v>3251</v>
      </c>
      <c r="E2341" s="36" t="s">
        <v>12621</v>
      </c>
      <c r="F2341" s="104">
        <v>6.9</v>
      </c>
      <c r="G2341" s="101" t="s">
        <v>704</v>
      </c>
      <c r="H2341" s="101" t="s">
        <v>3789</v>
      </c>
      <c r="I2341" s="101">
        <v>2011</v>
      </c>
      <c r="J2341" s="101"/>
      <c r="K2341" s="90">
        <v>2581964838</v>
      </c>
      <c r="L2341" s="90">
        <f>IF(K2341/1024 &gt;1,K2341/1024," ")</f>
        <v>2521450.037109375</v>
      </c>
      <c r="M2341" s="90">
        <f>IF(K2341/1048576 &gt;1,K2341/1048576," ")</f>
        <v>2462.353551864624</v>
      </c>
      <c r="N2341" s="91">
        <f>IF(K2341&gt;999999999,K2341/1073741824," ")</f>
        <v>2.4046421404927969</v>
      </c>
      <c r="O2341" s="194" t="s">
        <v>21802</v>
      </c>
      <c r="P2341" s="197" t="s">
        <v>21803</v>
      </c>
    </row>
    <row r="2342" spans="2:16" ht="20.100000000000001" customHeight="1" x14ac:dyDescent="0.3">
      <c r="B2342" s="101">
        <v>2332</v>
      </c>
      <c r="C2342" s="48" t="s">
        <v>36488</v>
      </c>
      <c r="D2342" s="157" t="s">
        <v>32390</v>
      </c>
      <c r="E2342" s="36" t="s">
        <v>32391</v>
      </c>
      <c r="F2342" s="81">
        <v>6.6</v>
      </c>
      <c r="G2342" s="13"/>
      <c r="H2342" s="13" t="s">
        <v>3913</v>
      </c>
      <c r="I2342" s="79">
        <v>2020</v>
      </c>
      <c r="J2342" s="79"/>
      <c r="K2342" s="73">
        <v>4605833216</v>
      </c>
      <c r="L2342" s="90">
        <f>IF(K2342/1024 &gt;1,K2342/1024," ")</f>
        <v>4497884</v>
      </c>
      <c r="M2342" s="90">
        <f>IF(K2342/1048576 &gt;1,K2342/1048576," ")</f>
        <v>4392.46484375</v>
      </c>
      <c r="N2342" s="91">
        <f>IF(K2342&gt;999999999,K2342/1073741824," ")</f>
        <v>4.2895164489746094</v>
      </c>
      <c r="O2342" s="223" t="s">
        <v>32392</v>
      </c>
      <c r="P2342" s="198" t="s">
        <v>32393</v>
      </c>
    </row>
    <row r="2343" spans="2:16" ht="20.100000000000001" customHeight="1" x14ac:dyDescent="0.3">
      <c r="B2343" s="101">
        <v>2333</v>
      </c>
      <c r="C2343" s="12" t="s">
        <v>33284</v>
      </c>
      <c r="D2343" s="159" t="s">
        <v>1338</v>
      </c>
      <c r="E2343" s="36" t="s">
        <v>12623</v>
      </c>
      <c r="F2343" s="104">
        <v>4.3</v>
      </c>
      <c r="G2343" s="94"/>
      <c r="H2343" s="94" t="s">
        <v>3775</v>
      </c>
      <c r="I2343" s="94">
        <v>2002</v>
      </c>
      <c r="J2343" s="94"/>
      <c r="K2343" s="108">
        <v>1431355772</v>
      </c>
      <c r="L2343" s="90">
        <f>IF(K2343/1024 &gt;1,K2343/1024," ")</f>
        <v>1397808.37109375</v>
      </c>
      <c r="M2343" s="90">
        <f>IF(K2343/1048576 &gt;1,K2343/1048576," ")</f>
        <v>1365.0472373962402</v>
      </c>
      <c r="N2343" s="91">
        <f>IF(K2343&gt;999999999,K2343/1073741824," ")</f>
        <v>1.3330539427697659</v>
      </c>
      <c r="O2343" s="194" t="s">
        <v>21805</v>
      </c>
      <c r="P2343" s="197" t="s">
        <v>21806</v>
      </c>
    </row>
    <row r="2344" spans="2:16" ht="20.100000000000001" customHeight="1" x14ac:dyDescent="0.3">
      <c r="B2344" s="101">
        <v>2334</v>
      </c>
      <c r="C2344" s="102" t="s">
        <v>4770</v>
      </c>
      <c r="D2344" s="159" t="s">
        <v>4769</v>
      </c>
      <c r="E2344" s="36" t="s">
        <v>12622</v>
      </c>
      <c r="F2344" s="104">
        <v>5.4</v>
      </c>
      <c r="G2344" s="101" t="s">
        <v>704</v>
      </c>
      <c r="H2344" s="105" t="s">
        <v>3744</v>
      </c>
      <c r="I2344" s="101">
        <v>2013</v>
      </c>
      <c r="J2344" s="101"/>
      <c r="K2344" s="90">
        <v>3910051102</v>
      </c>
      <c r="L2344" s="90">
        <f>IF(K2344/1024 &gt;1,K2344/1024," ")</f>
        <v>3818409.279296875</v>
      </c>
      <c r="M2344" s="90">
        <f>IF(K2344/1048576 &gt;1,K2344/1048576," ")</f>
        <v>3728.9153118133545</v>
      </c>
      <c r="N2344" s="91">
        <f>IF(K2344&gt;999999999,K2344/1073741824," ")</f>
        <v>3.641518859192729</v>
      </c>
      <c r="O2344" s="194" t="s">
        <v>19692</v>
      </c>
      <c r="P2344" s="197" t="s">
        <v>21804</v>
      </c>
    </row>
    <row r="2345" spans="2:16" ht="20.100000000000001" customHeight="1" x14ac:dyDescent="0.3">
      <c r="B2345" s="101">
        <v>2335</v>
      </c>
      <c r="C2345" s="109" t="s">
        <v>36490</v>
      </c>
      <c r="D2345" s="160" t="s">
        <v>978</v>
      </c>
      <c r="E2345" s="36" t="s">
        <v>12624</v>
      </c>
      <c r="F2345" s="104">
        <v>6.6</v>
      </c>
      <c r="G2345" s="13" t="s">
        <v>704</v>
      </c>
      <c r="H2345" s="13" t="s">
        <v>5878</v>
      </c>
      <c r="I2345" s="101">
        <v>2000</v>
      </c>
      <c r="J2345" s="101"/>
      <c r="K2345" s="73">
        <v>5320372224</v>
      </c>
      <c r="L2345" s="90">
        <f>IF(K2345/1024 &gt;1,K2345/1024," ")</f>
        <v>5195676</v>
      </c>
      <c r="M2345" s="90">
        <f>IF(K2345/1048576 &gt;1,K2345/1048576," ")</f>
        <v>5073.90234375</v>
      </c>
      <c r="N2345" s="91">
        <f>IF(K2345&gt;999999999,K2345/1073741824," ")</f>
        <v>4.9549827575683594</v>
      </c>
      <c r="O2345" s="194" t="s">
        <v>21807</v>
      </c>
      <c r="P2345" s="197" t="s">
        <v>21808</v>
      </c>
    </row>
    <row r="2346" spans="2:16" ht="20.100000000000001" customHeight="1" x14ac:dyDescent="0.3">
      <c r="B2346" s="101">
        <v>2336</v>
      </c>
      <c r="C2346" s="29" t="s">
        <v>36491</v>
      </c>
      <c r="D2346" s="157" t="s">
        <v>9105</v>
      </c>
      <c r="E2346" s="36" t="s">
        <v>9182</v>
      </c>
      <c r="F2346" s="131">
        <v>5.7</v>
      </c>
      <c r="G2346" s="13" t="s">
        <v>704</v>
      </c>
      <c r="H2346" s="13" t="s">
        <v>3739</v>
      </c>
      <c r="I2346" s="79">
        <v>2018</v>
      </c>
      <c r="J2346" s="79"/>
      <c r="K2346" s="73">
        <v>4849594368</v>
      </c>
      <c r="L2346" s="90">
        <f>IF(K2346/1024 &gt;1,K2346/1024," ")</f>
        <v>4735932</v>
      </c>
      <c r="M2346" s="90">
        <f>IF(K2346/1048576 &gt;1,K2346/1048576," ")</f>
        <v>4624.93359375</v>
      </c>
      <c r="N2346" s="91">
        <f>IF(K2346&gt;999999999,K2346/1073741824," ")</f>
        <v>4.5165367126464844</v>
      </c>
      <c r="O2346" s="199" t="s">
        <v>17525</v>
      </c>
      <c r="P2346" s="197" t="s">
        <v>31622</v>
      </c>
    </row>
    <row r="2347" spans="2:16" ht="20.100000000000001" customHeight="1" x14ac:dyDescent="0.3">
      <c r="B2347" s="101">
        <v>2337</v>
      </c>
      <c r="C2347" s="7" t="s">
        <v>33285</v>
      </c>
      <c r="D2347" s="159" t="s">
        <v>5482</v>
      </c>
      <c r="E2347" s="36" t="s">
        <v>12626</v>
      </c>
      <c r="F2347" s="104">
        <v>7</v>
      </c>
      <c r="G2347" s="81" t="s">
        <v>704</v>
      </c>
      <c r="H2347" s="82" t="s">
        <v>5981</v>
      </c>
      <c r="I2347" s="101">
        <v>1960</v>
      </c>
      <c r="J2347" s="101"/>
      <c r="K2347" s="73">
        <v>2552962433</v>
      </c>
      <c r="L2347" s="90">
        <f>IF(K2347/1024 &gt;1,K2347/1024," ")</f>
        <v>2493127.3759765625</v>
      </c>
      <c r="M2347" s="90">
        <f>IF(K2347/1048576 &gt;1,K2347/1048576," ")</f>
        <v>2434.6947031021118</v>
      </c>
      <c r="N2347" s="91">
        <f>IF(K2347&gt;999999999,K2347/1073741824," ")</f>
        <v>2.3776315459981561</v>
      </c>
      <c r="O2347" s="194" t="s">
        <v>21810</v>
      </c>
      <c r="P2347" s="197" t="s">
        <v>21811</v>
      </c>
    </row>
    <row r="2348" spans="2:16" ht="20.100000000000001" customHeight="1" x14ac:dyDescent="0.3">
      <c r="B2348" s="101">
        <v>2338</v>
      </c>
      <c r="C2348" s="111" t="s">
        <v>36496</v>
      </c>
      <c r="D2348" s="161" t="s">
        <v>6455</v>
      </c>
      <c r="E2348" s="36" t="s">
        <v>12631</v>
      </c>
      <c r="F2348" s="99">
        <v>7.8</v>
      </c>
      <c r="G2348" s="99"/>
      <c r="H2348" s="101" t="s">
        <v>6037</v>
      </c>
      <c r="I2348" s="101">
        <v>1959</v>
      </c>
      <c r="J2348" s="116"/>
      <c r="K2348" s="90">
        <v>4840317982</v>
      </c>
      <c r="L2348" s="90">
        <f>IF(K2348/1024 &gt;1,K2348/1024," ")</f>
        <v>4726873.029296875</v>
      </c>
      <c r="M2348" s="90">
        <f>IF(K2348/1048576 &gt;1,K2348/1048576," ")</f>
        <v>4616.0869426727295</v>
      </c>
      <c r="N2348" s="91">
        <f>IF(K2348&gt;999999999,K2348/1073741824," ")</f>
        <v>4.5078974049538374</v>
      </c>
      <c r="O2348" s="194" t="s">
        <v>21819</v>
      </c>
      <c r="P2348" s="197" t="s">
        <v>21820</v>
      </c>
    </row>
    <row r="2349" spans="2:16" ht="20.100000000000001" customHeight="1" x14ac:dyDescent="0.3">
      <c r="B2349" s="101">
        <v>2339</v>
      </c>
      <c r="C2349" s="102" t="s">
        <v>36492</v>
      </c>
      <c r="D2349" s="159" t="s">
        <v>2118</v>
      </c>
      <c r="E2349" s="36" t="s">
        <v>12627</v>
      </c>
      <c r="F2349" s="104">
        <v>5.9</v>
      </c>
      <c r="G2349" s="101" t="s">
        <v>704</v>
      </c>
      <c r="H2349" s="101" t="s">
        <v>3745</v>
      </c>
      <c r="I2349" s="94">
        <v>1976</v>
      </c>
      <c r="J2349" s="94"/>
      <c r="K2349" s="90">
        <v>3280540762</v>
      </c>
      <c r="L2349" s="90">
        <f>IF(K2349/1024 &gt;1,K2349/1024," ")</f>
        <v>3203653.087890625</v>
      </c>
      <c r="M2349" s="90">
        <f>IF(K2349/1048576 &gt;1,K2349/1048576," ")</f>
        <v>3128.5674686431885</v>
      </c>
      <c r="N2349" s="91">
        <f>IF(K2349&gt;999999999,K2349/1073741824," ")</f>
        <v>3.0552416685968637</v>
      </c>
      <c r="O2349" s="194" t="s">
        <v>21812</v>
      </c>
      <c r="P2349" s="197" t="s">
        <v>21813</v>
      </c>
    </row>
    <row r="2350" spans="2:16" ht="20.100000000000001" customHeight="1" x14ac:dyDescent="0.3">
      <c r="B2350" s="101">
        <v>2340</v>
      </c>
      <c r="C2350" s="111" t="s">
        <v>36493</v>
      </c>
      <c r="D2350" s="168" t="s">
        <v>6317</v>
      </c>
      <c r="E2350" s="36" t="s">
        <v>12628</v>
      </c>
      <c r="F2350" s="99">
        <v>6.8</v>
      </c>
      <c r="G2350" s="99" t="s">
        <v>704</v>
      </c>
      <c r="H2350" s="101" t="s">
        <v>4081</v>
      </c>
      <c r="I2350" s="101">
        <v>2015</v>
      </c>
      <c r="J2350" s="101"/>
      <c r="K2350" s="90">
        <v>5364144626</v>
      </c>
      <c r="L2350" s="90">
        <f>IF(K2350/1024 &gt;1,K2350/1024," ")</f>
        <v>5238422.486328125</v>
      </c>
      <c r="M2350" s="90">
        <f>IF(K2350/1048576 &gt;1,K2350/1048576," ")</f>
        <v>5115.6469593048096</v>
      </c>
      <c r="N2350" s="91">
        <f>IF(K2350&gt;999999999,K2350/1073741824," ")</f>
        <v>4.9957489836961031</v>
      </c>
      <c r="O2350" s="194" t="s">
        <v>21814</v>
      </c>
      <c r="P2350" s="197" t="s">
        <v>21815</v>
      </c>
    </row>
    <row r="2351" spans="2:16" ht="20.100000000000001" customHeight="1" x14ac:dyDescent="0.3">
      <c r="B2351" s="101">
        <v>2341</v>
      </c>
      <c r="C2351" s="112" t="s">
        <v>36494</v>
      </c>
      <c r="D2351" s="161" t="s">
        <v>7622</v>
      </c>
      <c r="E2351" s="36" t="s">
        <v>12629</v>
      </c>
      <c r="F2351" s="99">
        <v>6.4</v>
      </c>
      <c r="G2351" s="99" t="s">
        <v>704</v>
      </c>
      <c r="H2351" s="105" t="s">
        <v>5878</v>
      </c>
      <c r="I2351" s="101">
        <v>1969</v>
      </c>
      <c r="J2351" s="116"/>
      <c r="K2351" s="90">
        <v>2774814448</v>
      </c>
      <c r="L2351" s="90">
        <f>IF(K2351/1024 &gt;1,K2351/1024," ")</f>
        <v>2709779.734375</v>
      </c>
      <c r="M2351" s="90">
        <f>IF(K2351/1048576 &gt;1,K2351/1048576," ")</f>
        <v>2646.2692718505859</v>
      </c>
      <c r="N2351" s="91">
        <f>IF(K2351&gt;999999999,K2351/1073741824," ")</f>
        <v>2.5842473357915878</v>
      </c>
      <c r="O2351" s="194" t="s">
        <v>17917</v>
      </c>
      <c r="P2351" s="197" t="s">
        <v>21816</v>
      </c>
    </row>
    <row r="2352" spans="2:16" ht="20.100000000000001" customHeight="1" x14ac:dyDescent="0.3">
      <c r="B2352" s="101">
        <v>2342</v>
      </c>
      <c r="C2352" s="109" t="s">
        <v>36495</v>
      </c>
      <c r="D2352" s="160" t="s">
        <v>2119</v>
      </c>
      <c r="E2352" s="36" t="s">
        <v>12630</v>
      </c>
      <c r="F2352" s="104">
        <v>7.9</v>
      </c>
      <c r="G2352" s="101" t="s">
        <v>704</v>
      </c>
      <c r="H2352" s="101" t="s">
        <v>4005</v>
      </c>
      <c r="I2352" s="94">
        <v>1957</v>
      </c>
      <c r="J2352" s="120"/>
      <c r="K2352" s="90">
        <v>11190453696</v>
      </c>
      <c r="L2352" s="90">
        <f>IF(K2352/1024 &gt;1,K2352/1024," ")</f>
        <v>10928177.4375</v>
      </c>
      <c r="M2352" s="90">
        <f>IF(K2352/1048576 &gt;1,K2352/1048576," ")</f>
        <v>10672.048278808594</v>
      </c>
      <c r="N2352" s="91">
        <f>IF(K2352&gt;999999999,K2352/1073741824," ")</f>
        <v>10.421922147274017</v>
      </c>
      <c r="O2352" s="194" t="s">
        <v>21817</v>
      </c>
      <c r="P2352" s="197" t="s">
        <v>21818</v>
      </c>
    </row>
    <row r="2353" spans="2:16" ht="20.100000000000001" customHeight="1" x14ac:dyDescent="0.3">
      <c r="B2353" s="101">
        <v>2343</v>
      </c>
      <c r="C2353" s="102" t="s">
        <v>36497</v>
      </c>
      <c r="D2353" s="159" t="s">
        <v>2120</v>
      </c>
      <c r="E2353" s="36" t="s">
        <v>12632</v>
      </c>
      <c r="F2353" s="104">
        <v>5.5</v>
      </c>
      <c r="G2353" s="94"/>
      <c r="H2353" s="94" t="s">
        <v>3770</v>
      </c>
      <c r="I2353" s="101">
        <v>1979</v>
      </c>
      <c r="J2353" s="101"/>
      <c r="K2353" s="90">
        <v>727945655</v>
      </c>
      <c r="L2353" s="90">
        <f>IF(K2353/1024 &gt;1,K2353/1024," ")</f>
        <v>710884.4287109375</v>
      </c>
      <c r="M2353" s="90">
        <f>IF(K2353/1048576 &gt;1,K2353/1048576," ")</f>
        <v>694.2230749130249</v>
      </c>
      <c r="N2353" s="91" t="str">
        <f>IF(K2353&gt;999999999,K2353/1073741824," ")</f>
        <v xml:space="preserve"> </v>
      </c>
      <c r="O2353" s="194" t="s">
        <v>20325</v>
      </c>
      <c r="P2353" s="197" t="s">
        <v>21821</v>
      </c>
    </row>
    <row r="2354" spans="2:16" ht="20.100000000000001" customHeight="1" x14ac:dyDescent="0.3">
      <c r="B2354" s="101">
        <v>2344</v>
      </c>
      <c r="C2354" s="102" t="s">
        <v>36498</v>
      </c>
      <c r="D2354" s="168" t="s">
        <v>7466</v>
      </c>
      <c r="E2354" s="36" t="s">
        <v>12633</v>
      </c>
      <c r="F2354" s="99">
        <v>7.5</v>
      </c>
      <c r="G2354" s="99"/>
      <c r="H2354" s="105" t="s">
        <v>5981</v>
      </c>
      <c r="I2354" s="101">
        <v>1976</v>
      </c>
      <c r="J2354" s="115"/>
      <c r="K2354" s="90">
        <v>4019041561</v>
      </c>
      <c r="L2354" s="90">
        <f>IF(K2354/1024 &gt;1,K2354/1024," ")</f>
        <v>3924845.2744140625</v>
      </c>
      <c r="M2354" s="90">
        <f>IF(K2354/1048576 &gt;1,K2354/1048576," ")</f>
        <v>3832.8567132949829</v>
      </c>
      <c r="N2354" s="91">
        <f>IF(K2354&gt;999999999,K2354/1073741824," ")</f>
        <v>3.7430241340771317</v>
      </c>
      <c r="O2354" s="194" t="s">
        <v>21822</v>
      </c>
      <c r="P2354" s="197" t="s">
        <v>21823</v>
      </c>
    </row>
    <row r="2355" spans="2:16" ht="20.100000000000001" customHeight="1" x14ac:dyDescent="0.3">
      <c r="B2355" s="101">
        <v>2345</v>
      </c>
      <c r="C2355" s="12" t="s">
        <v>33274</v>
      </c>
      <c r="D2355" s="159" t="s">
        <v>1212</v>
      </c>
      <c r="E2355" s="36" t="s">
        <v>12640</v>
      </c>
      <c r="F2355" s="104">
        <v>7.5</v>
      </c>
      <c r="G2355" s="101" t="s">
        <v>704</v>
      </c>
      <c r="H2355" s="101" t="s">
        <v>4279</v>
      </c>
      <c r="I2355" s="94">
        <v>1955</v>
      </c>
      <c r="J2355" s="94"/>
      <c r="K2355" s="90">
        <v>3590315438</v>
      </c>
      <c r="L2355" s="90">
        <f>IF(K2355/1024 &gt;1,K2355/1024," ")</f>
        <v>3506167.419921875</v>
      </c>
      <c r="M2355" s="90">
        <f>IF(K2355/1048576 &gt;1,K2355/1048576," ")</f>
        <v>3423.9916210174561</v>
      </c>
      <c r="N2355" s="91">
        <f>IF(K2355&gt;999999999,K2355/1073741824," ")</f>
        <v>3.3437418173998594</v>
      </c>
      <c r="O2355" s="194" t="s">
        <v>21824</v>
      </c>
      <c r="P2355" s="197" t="s">
        <v>21825</v>
      </c>
    </row>
    <row r="2356" spans="2:16" ht="20.100000000000001" customHeight="1" x14ac:dyDescent="0.3">
      <c r="B2356" s="101">
        <v>2346</v>
      </c>
      <c r="C2356" s="102" t="s">
        <v>36499</v>
      </c>
      <c r="D2356" s="159" t="s">
        <v>2121</v>
      </c>
      <c r="E2356" s="36" t="s">
        <v>12634</v>
      </c>
      <c r="F2356" s="104">
        <v>6.6</v>
      </c>
      <c r="G2356" s="94" t="s">
        <v>704</v>
      </c>
      <c r="H2356" s="94" t="s">
        <v>3744</v>
      </c>
      <c r="I2356" s="101">
        <v>1997</v>
      </c>
      <c r="J2356" s="101"/>
      <c r="K2356" s="90">
        <v>4803537605</v>
      </c>
      <c r="L2356" s="90">
        <f>IF(K2356/1024 &gt;1,K2356/1024," ")</f>
        <v>4690954.6923828125</v>
      </c>
      <c r="M2356" s="90">
        <f>IF(K2356/1048576 &gt;1,K2356/1048576," ")</f>
        <v>4581.0104417800903</v>
      </c>
      <c r="N2356" s="91">
        <f>IF(K2356&gt;999999999,K2356/1073741824," ")</f>
        <v>4.4736430095508695</v>
      </c>
      <c r="O2356" s="194" t="s">
        <v>21826</v>
      </c>
      <c r="P2356" s="197" t="s">
        <v>21827</v>
      </c>
    </row>
    <row r="2357" spans="2:16" ht="20.100000000000001" customHeight="1" x14ac:dyDescent="0.3">
      <c r="B2357" s="101">
        <v>2347</v>
      </c>
      <c r="C2357" s="102" t="s">
        <v>36500</v>
      </c>
      <c r="D2357" s="159" t="s">
        <v>3879</v>
      </c>
      <c r="E2357" s="36" t="s">
        <v>12635</v>
      </c>
      <c r="F2357" s="104">
        <v>5.5</v>
      </c>
      <c r="G2357" s="101" t="s">
        <v>704</v>
      </c>
      <c r="H2357" s="101" t="s">
        <v>3744</v>
      </c>
      <c r="I2357" s="101">
        <v>2013</v>
      </c>
      <c r="J2357" s="101"/>
      <c r="K2357" s="90">
        <v>4352762324</v>
      </c>
      <c r="L2357" s="90">
        <f>IF(K2357/1024 &gt;1,K2357/1024," ")</f>
        <v>4250744.45703125</v>
      </c>
      <c r="M2357" s="90">
        <f>IF(K2357/1048576 &gt;1,K2357/1048576," ")</f>
        <v>4151.1176338195801</v>
      </c>
      <c r="N2357" s="91">
        <f>IF(K2357&gt;999999999,K2357/1073741824," ")</f>
        <v>4.0538258142769337</v>
      </c>
      <c r="O2357" s="194" t="s">
        <v>21828</v>
      </c>
      <c r="P2357" s="197" t="s">
        <v>31145</v>
      </c>
    </row>
    <row r="2358" spans="2:16" ht="20.100000000000001" customHeight="1" x14ac:dyDescent="0.3">
      <c r="B2358" s="101">
        <v>2348</v>
      </c>
      <c r="C2358" s="107" t="s">
        <v>36501</v>
      </c>
      <c r="D2358" s="174" t="s">
        <v>6086</v>
      </c>
      <c r="E2358" s="36" t="s">
        <v>12636</v>
      </c>
      <c r="F2358" s="99">
        <v>5.2</v>
      </c>
      <c r="G2358" s="101" t="s">
        <v>704</v>
      </c>
      <c r="H2358" s="101" t="s">
        <v>5981</v>
      </c>
      <c r="I2358" s="101">
        <v>1979</v>
      </c>
      <c r="J2358" s="101"/>
      <c r="K2358" s="109">
        <v>3501953387</v>
      </c>
      <c r="L2358" s="90">
        <f>IF(K2358/1024 &gt;1,K2358/1024," ")</f>
        <v>3419876.3544921875</v>
      </c>
      <c r="M2358" s="90">
        <f>IF(K2358/1048576 &gt;1,K2358/1048576," ")</f>
        <v>3339.7230024337769</v>
      </c>
      <c r="N2358" s="91">
        <f>IF(K2358&gt;999999999,K2358/1073741824," ")</f>
        <v>3.2614482445642352</v>
      </c>
      <c r="O2358" s="194" t="s">
        <v>17919</v>
      </c>
      <c r="P2358" s="197" t="s">
        <v>21829</v>
      </c>
    </row>
    <row r="2359" spans="2:16" ht="20.100000000000001" customHeight="1" x14ac:dyDescent="0.3">
      <c r="B2359" s="101">
        <v>2349</v>
      </c>
      <c r="C2359" s="112" t="s">
        <v>36502</v>
      </c>
      <c r="D2359" s="161" t="s">
        <v>6840</v>
      </c>
      <c r="E2359" s="36" t="s">
        <v>12638</v>
      </c>
      <c r="F2359" s="99">
        <v>7.1</v>
      </c>
      <c r="G2359" s="99" t="s">
        <v>704</v>
      </c>
      <c r="H2359" s="105" t="s">
        <v>5878</v>
      </c>
      <c r="I2359" s="101">
        <v>1965</v>
      </c>
      <c r="J2359" s="101"/>
      <c r="K2359" s="90">
        <v>3176876563</v>
      </c>
      <c r="L2359" s="90">
        <f>IF(K2359/1024 &gt;1,K2359/1024," ")</f>
        <v>3102418.5185546875</v>
      </c>
      <c r="M2359" s="90">
        <f>IF(K2359/1048576 &gt;1,K2359/1048576," ")</f>
        <v>3029.705584526062</v>
      </c>
      <c r="N2359" s="91">
        <f>IF(K2359&gt;999999999,K2359/1073741824," ")</f>
        <v>2.9586968598887324</v>
      </c>
      <c r="O2359" s="194" t="s">
        <v>21832</v>
      </c>
      <c r="P2359" s="197" t="s">
        <v>21833</v>
      </c>
    </row>
    <row r="2360" spans="2:16" ht="20.100000000000001" customHeight="1" x14ac:dyDescent="0.3">
      <c r="B2360" s="101">
        <v>2350</v>
      </c>
      <c r="C2360" s="112" t="s">
        <v>36503</v>
      </c>
      <c r="D2360" s="161" t="s">
        <v>6209</v>
      </c>
      <c r="E2360" s="36" t="s">
        <v>12639</v>
      </c>
      <c r="F2360" s="99">
        <v>5.0999999999999996</v>
      </c>
      <c r="G2360" s="101" t="s">
        <v>704</v>
      </c>
      <c r="H2360" s="101" t="s">
        <v>5878</v>
      </c>
      <c r="I2360" s="101">
        <v>2013</v>
      </c>
      <c r="J2360" s="101"/>
      <c r="K2360" s="90">
        <v>4282222777</v>
      </c>
      <c r="L2360" s="90">
        <f>IF(K2360/1024 &gt;1,K2360/1024," ")</f>
        <v>4181858.1806640625</v>
      </c>
      <c r="M2360" s="90">
        <f>IF(K2360/1048576 &gt;1,K2360/1048576," ")</f>
        <v>4083.8458795547485</v>
      </c>
      <c r="N2360" s="91">
        <f>IF(K2360&gt;999999999,K2360/1073741824," ")</f>
        <v>3.9881307417526841</v>
      </c>
      <c r="O2360" s="194" t="s">
        <v>21834</v>
      </c>
      <c r="P2360" s="197" t="s">
        <v>21835</v>
      </c>
    </row>
    <row r="2361" spans="2:16" ht="20.100000000000001" customHeight="1" x14ac:dyDescent="0.3">
      <c r="B2361" s="101">
        <v>2351</v>
      </c>
      <c r="C2361" s="109" t="s">
        <v>36504</v>
      </c>
      <c r="D2361" s="159" t="s">
        <v>2122</v>
      </c>
      <c r="E2361" s="36" t="s">
        <v>12641</v>
      </c>
      <c r="F2361" s="104">
        <v>5.2</v>
      </c>
      <c r="G2361" s="101" t="s">
        <v>704</v>
      </c>
      <c r="H2361" s="101" t="s">
        <v>4032</v>
      </c>
      <c r="I2361" s="94">
        <v>1987</v>
      </c>
      <c r="J2361" s="94"/>
      <c r="K2361" s="90">
        <v>3753206650</v>
      </c>
      <c r="L2361" s="90">
        <f>IF(K2361/1024 &gt;1,K2361/1024," ")</f>
        <v>3665240.869140625</v>
      </c>
      <c r="M2361" s="90">
        <f>IF(K2361/1048576 &gt;1,K2361/1048576," ")</f>
        <v>3579.3367862701416</v>
      </c>
      <c r="N2361" s="91">
        <f>IF(K2361&gt;999999999,K2361/1073741824," ")</f>
        <v>3.4954460803419352</v>
      </c>
      <c r="O2361" s="194" t="s">
        <v>21836</v>
      </c>
      <c r="P2361" s="197" t="s">
        <v>21837</v>
      </c>
    </row>
    <row r="2362" spans="2:16" ht="20.100000000000001" customHeight="1" x14ac:dyDescent="0.3">
      <c r="B2362" s="101">
        <v>2352</v>
      </c>
      <c r="C2362" s="48" t="s">
        <v>33270</v>
      </c>
      <c r="D2362" s="168" t="s">
        <v>6697</v>
      </c>
      <c r="E2362" s="36" t="s">
        <v>12642</v>
      </c>
      <c r="F2362" s="99">
        <v>5.8</v>
      </c>
      <c r="G2362" s="99"/>
      <c r="H2362" s="105" t="s">
        <v>5878</v>
      </c>
      <c r="I2362" s="101">
        <v>2014</v>
      </c>
      <c r="J2362" s="101"/>
      <c r="K2362" s="90">
        <v>4432450566</v>
      </c>
      <c r="L2362" s="90">
        <f>IF(K2362/1024 &gt;1,K2362/1024," ")</f>
        <v>4328565.005859375</v>
      </c>
      <c r="M2362" s="90">
        <f>IF(K2362/1048576 &gt;1,K2362/1048576," ")</f>
        <v>4227.1142635345459</v>
      </c>
      <c r="N2362" s="91">
        <f>IF(K2362&gt;999999999,K2362/1073741824," ")</f>
        <v>4.128041272982955</v>
      </c>
      <c r="O2362" s="194" t="s">
        <v>17624</v>
      </c>
      <c r="P2362" s="197" t="s">
        <v>21838</v>
      </c>
    </row>
    <row r="2363" spans="2:16" ht="20.100000000000001" customHeight="1" x14ac:dyDescent="0.3">
      <c r="B2363" s="101">
        <v>2353</v>
      </c>
      <c r="C2363" s="102" t="s">
        <v>41821</v>
      </c>
      <c r="D2363" s="159" t="s">
        <v>4137</v>
      </c>
      <c r="E2363" s="36" t="s">
        <v>16697</v>
      </c>
      <c r="F2363" s="104">
        <v>4.9000000000000004</v>
      </c>
      <c r="G2363" s="101" t="s">
        <v>704</v>
      </c>
      <c r="H2363" s="101" t="s">
        <v>3744</v>
      </c>
      <c r="I2363" s="101">
        <v>2013</v>
      </c>
      <c r="J2363" s="101"/>
      <c r="K2363" s="90">
        <v>4987556945</v>
      </c>
      <c r="L2363" s="90">
        <f>IF(K2363/1024 &gt;1,K2363/1024," ")</f>
        <v>4870661.0791015625</v>
      </c>
      <c r="M2363" s="90">
        <f>IF(K2363/1048576 &gt;1,K2363/1048576," ")</f>
        <v>4756.5049600601196</v>
      </c>
      <c r="N2363" s="91">
        <f>IF(K2363&gt;999999999,K2363/1073741824," ")</f>
        <v>4.6450243750587106</v>
      </c>
      <c r="O2363" s="194" t="s">
        <v>17657</v>
      </c>
      <c r="P2363" s="197" t="s">
        <v>28627</v>
      </c>
    </row>
    <row r="2364" spans="2:16" ht="20.100000000000001" customHeight="1" x14ac:dyDescent="0.3">
      <c r="B2364" s="101">
        <v>2354</v>
      </c>
      <c r="C2364" s="12" t="s">
        <v>36223</v>
      </c>
      <c r="D2364" s="160" t="s">
        <v>2123</v>
      </c>
      <c r="E2364" s="36" t="s">
        <v>12643</v>
      </c>
      <c r="F2364" s="104">
        <v>6.9</v>
      </c>
      <c r="G2364" s="94"/>
      <c r="H2364" s="94" t="s">
        <v>4280</v>
      </c>
      <c r="I2364" s="101">
        <v>2004</v>
      </c>
      <c r="J2364" s="101"/>
      <c r="K2364" s="90">
        <v>1753561088</v>
      </c>
      <c r="L2364" s="90">
        <f>IF(K2364/1024 &gt;1,K2364/1024," ")</f>
        <v>1712462</v>
      </c>
      <c r="M2364" s="90">
        <f>IF(K2364/1048576 &gt;1,K2364/1048576," ")</f>
        <v>1672.326171875</v>
      </c>
      <c r="N2364" s="91">
        <f>IF(K2364&gt;999999999,K2364/1073741824," ")</f>
        <v>1.6331310272216797</v>
      </c>
      <c r="O2364" s="194" t="s">
        <v>21839</v>
      </c>
      <c r="P2364" s="197" t="s">
        <v>21840</v>
      </c>
    </row>
    <row r="2365" spans="2:16" ht="20.100000000000001" customHeight="1" x14ac:dyDescent="0.3">
      <c r="B2365" s="101">
        <v>2355</v>
      </c>
      <c r="C2365" s="102" t="s">
        <v>36505</v>
      </c>
      <c r="D2365" s="168" t="s">
        <v>2526</v>
      </c>
      <c r="E2365" s="36" t="s">
        <v>12644</v>
      </c>
      <c r="F2365" s="99">
        <v>6.4</v>
      </c>
      <c r="G2365" s="99" t="s">
        <v>704</v>
      </c>
      <c r="H2365" s="105" t="s">
        <v>4081</v>
      </c>
      <c r="I2365" s="101">
        <v>2015</v>
      </c>
      <c r="J2365" s="101"/>
      <c r="K2365" s="90">
        <v>4487707740</v>
      </c>
      <c r="L2365" s="90">
        <f>IF(K2365/1024 &gt;1,K2365/1024," ")</f>
        <v>4382527.08984375</v>
      </c>
      <c r="M2365" s="90">
        <f>IF(K2365/1048576 &gt;1,K2365/1048576," ")</f>
        <v>4279.8116111755371</v>
      </c>
      <c r="N2365" s="91">
        <f>IF(K2365&gt;999999999,K2365/1073741824," ")</f>
        <v>4.1795035265386105</v>
      </c>
      <c r="O2365" s="194" t="s">
        <v>21841</v>
      </c>
      <c r="P2365" s="197" t="s">
        <v>21842</v>
      </c>
    </row>
    <row r="2366" spans="2:16" ht="20.100000000000001" customHeight="1" x14ac:dyDescent="0.3">
      <c r="B2366" s="101">
        <v>2356</v>
      </c>
      <c r="C2366" s="7" t="s">
        <v>36508</v>
      </c>
      <c r="D2366" s="167" t="s">
        <v>8343</v>
      </c>
      <c r="E2366" s="36" t="s">
        <v>12651</v>
      </c>
      <c r="F2366" s="81">
        <v>7.5</v>
      </c>
      <c r="G2366" s="13"/>
      <c r="H2366" s="13" t="s">
        <v>5877</v>
      </c>
      <c r="I2366" s="79">
        <v>2003</v>
      </c>
      <c r="J2366" s="79"/>
      <c r="K2366" s="73">
        <v>4478832640</v>
      </c>
      <c r="L2366" s="90">
        <f>IF(K2366/1024 &gt;1,K2366/1024," ")</f>
        <v>4373860</v>
      </c>
      <c r="M2366" s="90">
        <f>IF(K2366/1048576 &gt;1,K2366/1048576," ")</f>
        <v>4271.34765625</v>
      </c>
      <c r="N2366" s="91">
        <f>IF(K2366&gt;999999999,K2366/1073741824," ")</f>
        <v>4.1712379455566406</v>
      </c>
      <c r="O2366" s="194" t="s">
        <v>21855</v>
      </c>
      <c r="P2366" s="197" t="s">
        <v>21856</v>
      </c>
    </row>
    <row r="2367" spans="2:16" ht="20.100000000000001" customHeight="1" x14ac:dyDescent="0.3">
      <c r="B2367" s="101">
        <v>2357</v>
      </c>
      <c r="C2367" s="20" t="s">
        <v>36506</v>
      </c>
      <c r="D2367" s="157" t="s">
        <v>8544</v>
      </c>
      <c r="E2367" s="36" t="s">
        <v>12645</v>
      </c>
      <c r="F2367" s="81">
        <v>6.3</v>
      </c>
      <c r="G2367" s="13" t="s">
        <v>704</v>
      </c>
      <c r="H2367" s="13" t="s">
        <v>5878</v>
      </c>
      <c r="I2367" s="79">
        <v>2018</v>
      </c>
      <c r="J2367" s="79"/>
      <c r="K2367" s="73">
        <v>5433393152</v>
      </c>
      <c r="L2367" s="90">
        <f>IF(K2367/1024 &gt;1,K2367/1024," ")</f>
        <v>5306048</v>
      </c>
      <c r="M2367" s="90">
        <f>IF(K2367/1048576 &gt;1,K2367/1048576," ")</f>
        <v>5181.6875</v>
      </c>
      <c r="N2367" s="91">
        <f>IF(K2367&gt;999999999,K2367/1073741824," ")</f>
        <v>5.06024169921875</v>
      </c>
      <c r="O2367" s="194" t="s">
        <v>21843</v>
      </c>
      <c r="P2367" s="197" t="s">
        <v>21844</v>
      </c>
    </row>
    <row r="2368" spans="2:16" ht="20.100000000000001" customHeight="1" x14ac:dyDescent="0.3">
      <c r="B2368" s="101">
        <v>2358</v>
      </c>
      <c r="C2368" s="71" t="s">
        <v>37294</v>
      </c>
      <c r="D2368" s="157" t="s">
        <v>7767</v>
      </c>
      <c r="E2368" s="36" t="s">
        <v>13145</v>
      </c>
      <c r="F2368" s="81">
        <v>4.8</v>
      </c>
      <c r="G2368" s="81" t="s">
        <v>704</v>
      </c>
      <c r="H2368" s="82" t="s">
        <v>5892</v>
      </c>
      <c r="I2368" s="79">
        <v>2014</v>
      </c>
      <c r="J2368" s="79"/>
      <c r="K2368" s="73">
        <v>5206523264</v>
      </c>
      <c r="L2368" s="90">
        <f>IF(K2368/1024 &gt;1,K2368/1024," ")</f>
        <v>5084495.375</v>
      </c>
      <c r="M2368" s="90">
        <f>IF(K2368/1048576 &gt;1,K2368/1048576," ")</f>
        <v>4965.3275146484375</v>
      </c>
      <c r="N2368" s="91">
        <f>IF(K2368&gt;999999999,K2368/1073741824," ")</f>
        <v>4.8489526510238647</v>
      </c>
      <c r="O2368" s="194" t="s">
        <v>22729</v>
      </c>
      <c r="P2368" s="197" t="s">
        <v>31169</v>
      </c>
    </row>
    <row r="2369" spans="2:16" ht="20.100000000000001" customHeight="1" x14ac:dyDescent="0.3">
      <c r="B2369" s="101">
        <v>2359</v>
      </c>
      <c r="C2369" s="103" t="s">
        <v>36507</v>
      </c>
      <c r="D2369" s="168" t="s">
        <v>6606</v>
      </c>
      <c r="E2369" s="36" t="s">
        <v>12649</v>
      </c>
      <c r="F2369" s="99">
        <v>5.8</v>
      </c>
      <c r="G2369" s="99" t="s">
        <v>704</v>
      </c>
      <c r="H2369" s="101" t="s">
        <v>5988</v>
      </c>
      <c r="I2369" s="101">
        <v>1955</v>
      </c>
      <c r="J2369" s="101"/>
      <c r="K2369" s="90">
        <v>2233027440</v>
      </c>
      <c r="L2369" s="90">
        <f>IF(K2369/1024 &gt;1,K2369/1024," ")</f>
        <v>2180690.859375</v>
      </c>
      <c r="M2369" s="90">
        <f>IF(K2369/1048576 &gt;1,K2369/1048576," ")</f>
        <v>2129.5809173583984</v>
      </c>
      <c r="N2369" s="91">
        <f>IF(K2369&gt;999999999,K2369/1073741824," ")</f>
        <v>2.079668864607811</v>
      </c>
      <c r="O2369" s="194" t="s">
        <v>21851</v>
      </c>
      <c r="P2369" s="197" t="s">
        <v>21852</v>
      </c>
    </row>
    <row r="2370" spans="2:16" ht="20.100000000000001" customHeight="1" x14ac:dyDescent="0.3">
      <c r="B2370" s="101">
        <v>2360</v>
      </c>
      <c r="C2370" s="29" t="s">
        <v>36224</v>
      </c>
      <c r="D2370" s="161" t="s">
        <v>6237</v>
      </c>
      <c r="E2370" s="36" t="s">
        <v>12650</v>
      </c>
      <c r="F2370" s="99">
        <v>5</v>
      </c>
      <c r="G2370" s="99"/>
      <c r="H2370" s="101" t="s">
        <v>4096</v>
      </c>
      <c r="I2370" s="101">
        <v>1988</v>
      </c>
      <c r="J2370" s="116"/>
      <c r="K2370" s="90">
        <v>1317146216</v>
      </c>
      <c r="L2370" s="90">
        <f>IF(K2370/1024 &gt;1,K2370/1024," ")</f>
        <v>1286275.6015625</v>
      </c>
      <c r="M2370" s="90">
        <f>IF(K2370/1048576 &gt;1,K2370/1048576," ")</f>
        <v>1256.1285171508789</v>
      </c>
      <c r="N2370" s="91">
        <f>IF(K2370&gt;999999999,K2370/1073741824," ")</f>
        <v>1.2266880050301552</v>
      </c>
      <c r="O2370" s="194" t="s">
        <v>21853</v>
      </c>
      <c r="P2370" s="197" t="s">
        <v>21854</v>
      </c>
    </row>
    <row r="2371" spans="2:16" ht="20.100000000000001" customHeight="1" x14ac:dyDescent="0.3">
      <c r="B2371" s="101">
        <v>2361</v>
      </c>
      <c r="C2371" s="12" t="s">
        <v>36509</v>
      </c>
      <c r="D2371" s="175" t="s">
        <v>8403</v>
      </c>
      <c r="E2371" s="36" t="s">
        <v>12652</v>
      </c>
      <c r="F2371" s="131">
        <v>6</v>
      </c>
      <c r="G2371" s="13" t="s">
        <v>704</v>
      </c>
      <c r="H2371" s="13" t="s">
        <v>5878</v>
      </c>
      <c r="I2371" s="133">
        <v>2018</v>
      </c>
      <c r="J2371" s="74"/>
      <c r="K2371" s="73">
        <v>5033791488</v>
      </c>
      <c r="L2371" s="90">
        <f>IF(K2371/1024 &gt;1,K2371/1024," ")</f>
        <v>4915812</v>
      </c>
      <c r="M2371" s="90">
        <f>IF(K2371/1048576 &gt;1,K2371/1048576," ")</f>
        <v>4800.59765625</v>
      </c>
      <c r="N2371" s="91">
        <f>IF(K2371&gt;999999999,K2371/1073741824," ")</f>
        <v>4.6880836486816406</v>
      </c>
      <c r="O2371" s="194" t="s">
        <v>21857</v>
      </c>
      <c r="P2371" s="197" t="s">
        <v>21858</v>
      </c>
    </row>
    <row r="2372" spans="2:16" ht="20.100000000000001" customHeight="1" x14ac:dyDescent="0.3">
      <c r="B2372" s="101">
        <v>2362</v>
      </c>
      <c r="C2372" s="20" t="s">
        <v>36510</v>
      </c>
      <c r="D2372" s="177" t="s">
        <v>8459</v>
      </c>
      <c r="E2372" s="36" t="s">
        <v>12657</v>
      </c>
      <c r="F2372" s="81">
        <v>7.3</v>
      </c>
      <c r="G2372" s="13"/>
      <c r="H2372" s="13" t="s">
        <v>4766</v>
      </c>
      <c r="I2372" s="79">
        <v>2018</v>
      </c>
      <c r="J2372" s="79"/>
      <c r="K2372" s="73">
        <v>5122449408</v>
      </c>
      <c r="L2372" s="90">
        <f>IF(K2372/1024 &gt;1,K2372/1024," ")</f>
        <v>5002392</v>
      </c>
      <c r="M2372" s="90">
        <f>IF(K2372/1048576 &gt;1,K2372/1048576," ")</f>
        <v>4885.1484375</v>
      </c>
      <c r="N2372" s="91">
        <f>IF(K2372&gt;999999999,K2372/1073741824," ")</f>
        <v>4.7706527709960938</v>
      </c>
      <c r="O2372" s="194" t="s">
        <v>21866</v>
      </c>
      <c r="P2372" s="197" t="s">
        <v>21867</v>
      </c>
    </row>
    <row r="2373" spans="2:16" ht="20.100000000000001" customHeight="1" x14ac:dyDescent="0.3">
      <c r="B2373" s="101">
        <v>2363</v>
      </c>
      <c r="C2373" s="111" t="s">
        <v>36511</v>
      </c>
      <c r="D2373" s="168" t="s">
        <v>6408</v>
      </c>
      <c r="E2373" s="36" t="s">
        <v>12653</v>
      </c>
      <c r="F2373" s="99">
        <v>4.7</v>
      </c>
      <c r="G2373" s="99"/>
      <c r="H2373" s="101" t="s">
        <v>5878</v>
      </c>
      <c r="I2373" s="101">
        <v>2015</v>
      </c>
      <c r="J2373" s="101"/>
      <c r="K2373" s="90">
        <v>3946122232</v>
      </c>
      <c r="L2373" s="90">
        <f>IF(K2373/1024 &gt;1,K2373/1024," ")</f>
        <v>3853634.9921875</v>
      </c>
      <c r="M2373" s="90">
        <f>IF(K2373/1048576 &gt;1,K2373/1048576," ")</f>
        <v>3763.3154220581055</v>
      </c>
      <c r="N2373" s="91">
        <f>IF(K2373&gt;999999999,K2373/1073741824," ")</f>
        <v>3.6751127168536186</v>
      </c>
      <c r="O2373" s="194" t="s">
        <v>19722</v>
      </c>
      <c r="P2373" s="197" t="s">
        <v>21859</v>
      </c>
    </row>
    <row r="2374" spans="2:16" ht="20.100000000000001" customHeight="1" x14ac:dyDescent="0.3">
      <c r="B2374" s="101">
        <v>2364</v>
      </c>
      <c r="C2374" s="109" t="s">
        <v>36512</v>
      </c>
      <c r="D2374" s="160" t="s">
        <v>653</v>
      </c>
      <c r="E2374" s="36" t="s">
        <v>12654</v>
      </c>
      <c r="F2374" s="104">
        <v>5.9</v>
      </c>
      <c r="G2374" s="101" t="s">
        <v>704</v>
      </c>
      <c r="H2374" s="101" t="s">
        <v>3813</v>
      </c>
      <c r="I2374" s="101">
        <v>2005</v>
      </c>
      <c r="J2374" s="101"/>
      <c r="K2374" s="90">
        <v>9467916892</v>
      </c>
      <c r="L2374" s="90">
        <f>IF(K2374/1024 &gt;1,K2374/1024," ")</f>
        <v>9246012.58984375</v>
      </c>
      <c r="M2374" s="90">
        <f>IF(K2374/1048576 &gt;1,K2374/1048576," ")</f>
        <v>9029.3091697692871</v>
      </c>
      <c r="N2374" s="91">
        <f>IF(K2374&gt;999999999,K2374/1073741824," ")</f>
        <v>8.8176847361028194</v>
      </c>
      <c r="O2374" s="194" t="s">
        <v>21860</v>
      </c>
      <c r="P2374" s="197" t="s">
        <v>21861</v>
      </c>
    </row>
    <row r="2375" spans="2:16" ht="20.100000000000001" customHeight="1" x14ac:dyDescent="0.3">
      <c r="B2375" s="101">
        <v>2365</v>
      </c>
      <c r="C2375" s="12" t="s">
        <v>36225</v>
      </c>
      <c r="D2375" s="160" t="s">
        <v>2230</v>
      </c>
      <c r="E2375" s="36" t="s">
        <v>12655</v>
      </c>
      <c r="F2375" s="104">
        <v>5.3</v>
      </c>
      <c r="G2375" s="94"/>
      <c r="H2375" s="94" t="s">
        <v>4102</v>
      </c>
      <c r="I2375" s="101">
        <v>2004</v>
      </c>
      <c r="J2375" s="101"/>
      <c r="K2375" s="90">
        <v>2551676928</v>
      </c>
      <c r="L2375" s="90">
        <f>IF(K2375/1024 &gt;1,K2375/1024," ")</f>
        <v>2491872</v>
      </c>
      <c r="M2375" s="90">
        <f>IF(K2375/1048576 &gt;1,K2375/1048576," ")</f>
        <v>2433.46875</v>
      </c>
      <c r="N2375" s="91">
        <f>IF(K2375&gt;999999999,K2375/1073741824," ")</f>
        <v>2.376434326171875</v>
      </c>
      <c r="O2375" s="194" t="s">
        <v>21862</v>
      </c>
      <c r="P2375" s="197" t="s">
        <v>21863</v>
      </c>
    </row>
    <row r="2376" spans="2:16" ht="20.100000000000001" customHeight="1" x14ac:dyDescent="0.3">
      <c r="B2376" s="101">
        <v>2366</v>
      </c>
      <c r="C2376" s="109" t="s">
        <v>36513</v>
      </c>
      <c r="D2376" s="160" t="s">
        <v>587</v>
      </c>
      <c r="E2376" s="36" t="s">
        <v>12656</v>
      </c>
      <c r="F2376" s="104">
        <v>5.6</v>
      </c>
      <c r="G2376" s="94" t="s">
        <v>704</v>
      </c>
      <c r="H2376" s="94" t="s">
        <v>3744</v>
      </c>
      <c r="I2376" s="101">
        <v>2008</v>
      </c>
      <c r="J2376" s="101"/>
      <c r="K2376" s="108">
        <v>3216113920</v>
      </c>
      <c r="L2376" s="90">
        <f>IF(K2376/1024 &gt;1,K2376/1024," ")</f>
        <v>3140736.25</v>
      </c>
      <c r="M2376" s="90">
        <f>IF(K2376/1048576 &gt;1,K2376/1048576," ")</f>
        <v>3067.125244140625</v>
      </c>
      <c r="N2376" s="91">
        <f>IF(K2376&gt;999999999,K2376/1073741824," ")</f>
        <v>2.9952394962310791</v>
      </c>
      <c r="O2376" s="194" t="s">
        <v>21864</v>
      </c>
      <c r="P2376" s="197" t="s">
        <v>21865</v>
      </c>
    </row>
    <row r="2377" spans="2:16" ht="20.100000000000001" customHeight="1" x14ac:dyDescent="0.3">
      <c r="B2377" s="101">
        <v>2367</v>
      </c>
      <c r="C2377" s="103" t="s">
        <v>36514</v>
      </c>
      <c r="D2377" s="161" t="s">
        <v>6985</v>
      </c>
      <c r="E2377" s="36" t="s">
        <v>12658</v>
      </c>
      <c r="F2377" s="99">
        <v>6.9</v>
      </c>
      <c r="G2377" s="99" t="s">
        <v>704</v>
      </c>
      <c r="H2377" s="105" t="s">
        <v>5871</v>
      </c>
      <c r="I2377" s="101">
        <v>1979</v>
      </c>
      <c r="J2377" s="115"/>
      <c r="K2377" s="90">
        <v>3699085979</v>
      </c>
      <c r="L2377" s="90">
        <f>IF(K2377/1024 &gt;1,K2377/1024," ")</f>
        <v>3612388.6513671875</v>
      </c>
      <c r="M2377" s="90">
        <f>IF(K2377/1048576 &gt;1,K2377/1048576," ")</f>
        <v>3527.723292350769</v>
      </c>
      <c r="N2377" s="91">
        <f>IF(K2377&gt;999999999,K2377/1073741824," ")</f>
        <v>3.4450422776862979</v>
      </c>
      <c r="O2377" s="194" t="s">
        <v>21868</v>
      </c>
      <c r="P2377" s="197" t="s">
        <v>21869</v>
      </c>
    </row>
    <row r="2378" spans="2:16" ht="20.100000000000001" customHeight="1" x14ac:dyDescent="0.3">
      <c r="B2378" s="101">
        <v>2368</v>
      </c>
      <c r="C2378" s="112" t="s">
        <v>36515</v>
      </c>
      <c r="D2378" s="168" t="s">
        <v>6501</v>
      </c>
      <c r="E2378" s="36" t="s">
        <v>18453</v>
      </c>
      <c r="F2378" s="104">
        <v>7.2</v>
      </c>
      <c r="G2378" s="99" t="s">
        <v>704</v>
      </c>
      <c r="H2378" s="101" t="s">
        <v>5878</v>
      </c>
      <c r="I2378" s="101">
        <v>2015</v>
      </c>
      <c r="J2378" s="101"/>
      <c r="K2378" s="90">
        <v>5761915604</v>
      </c>
      <c r="L2378" s="90">
        <f>IF(K2378/1024 &gt;1,K2378/1024," ")</f>
        <v>5626870.70703125</v>
      </c>
      <c r="M2378" s="90">
        <f>IF(K2378/1048576 &gt;1,K2378/1048576," ")</f>
        <v>5494.9909248352051</v>
      </c>
      <c r="N2378" s="91">
        <f>IF(K2378&gt;999999999,K2378/1073741824," ")</f>
        <v>5.36620207503438</v>
      </c>
      <c r="O2378" s="194" t="s">
        <v>21870</v>
      </c>
      <c r="P2378" s="197" t="s">
        <v>21871</v>
      </c>
    </row>
    <row r="2379" spans="2:16" ht="20.100000000000001" customHeight="1" x14ac:dyDescent="0.3">
      <c r="B2379" s="101">
        <v>2369</v>
      </c>
      <c r="C2379" s="7" t="s">
        <v>36516</v>
      </c>
      <c r="D2379" s="167" t="s">
        <v>8336</v>
      </c>
      <c r="E2379" s="36" t="s">
        <v>12659</v>
      </c>
      <c r="F2379" s="81">
        <v>6.8</v>
      </c>
      <c r="G2379" s="13" t="s">
        <v>704</v>
      </c>
      <c r="H2379" s="13" t="s">
        <v>5878</v>
      </c>
      <c r="I2379" s="79">
        <v>2017</v>
      </c>
      <c r="J2379" s="79"/>
      <c r="K2379" s="73">
        <v>4992286720</v>
      </c>
      <c r="L2379" s="90">
        <f>IF(K2379/1024 &gt;1,K2379/1024," ")</f>
        <v>4875280</v>
      </c>
      <c r="M2379" s="90">
        <f>IF(K2379/1048576 &gt;1,K2379/1048576," ")</f>
        <v>4761.015625</v>
      </c>
      <c r="N2379" s="91">
        <f>IF(K2379&gt;999999999,K2379/1073741824," ")</f>
        <v>4.6494293212890625</v>
      </c>
      <c r="O2379" s="194" t="s">
        <v>21873</v>
      </c>
      <c r="P2379" s="197" t="s">
        <v>21874</v>
      </c>
    </row>
    <row r="2380" spans="2:16" ht="20.100000000000001" customHeight="1" x14ac:dyDescent="0.3">
      <c r="B2380" s="101">
        <v>2370</v>
      </c>
      <c r="C2380" s="112" t="s">
        <v>36517</v>
      </c>
      <c r="D2380" s="168" t="s">
        <v>6768</v>
      </c>
      <c r="E2380" s="36" t="s">
        <v>12660</v>
      </c>
      <c r="F2380" s="99">
        <v>5.5</v>
      </c>
      <c r="G2380" s="99" t="s">
        <v>704</v>
      </c>
      <c r="H2380" s="101" t="s">
        <v>5906</v>
      </c>
      <c r="I2380" s="101">
        <v>1966</v>
      </c>
      <c r="J2380" s="101"/>
      <c r="K2380" s="90">
        <v>3648745052</v>
      </c>
      <c r="L2380" s="90">
        <f>IF(K2380/1024 &gt;1,K2380/1024," ")</f>
        <v>3563227.58984375</v>
      </c>
      <c r="M2380" s="90">
        <f>IF(K2380/1048576 &gt;1,K2380/1048576," ")</f>
        <v>3479.7144432067871</v>
      </c>
      <c r="N2380" s="91">
        <f>IF(K2380&gt;999999999,K2380/1073741824," ")</f>
        <v>3.398158635944128</v>
      </c>
      <c r="O2380" s="194" t="s">
        <v>21875</v>
      </c>
      <c r="P2380" s="197" t="s">
        <v>21876</v>
      </c>
    </row>
    <row r="2381" spans="2:16" ht="20.100000000000001" customHeight="1" x14ac:dyDescent="0.3">
      <c r="B2381" s="101">
        <v>2371</v>
      </c>
      <c r="C2381" s="109" t="s">
        <v>36518</v>
      </c>
      <c r="D2381" s="160" t="s">
        <v>654</v>
      </c>
      <c r="E2381" s="36" t="s">
        <v>12661</v>
      </c>
      <c r="F2381" s="104">
        <v>8.1999999999999993</v>
      </c>
      <c r="G2381" s="13" t="s">
        <v>704</v>
      </c>
      <c r="H2381" s="13" t="s">
        <v>3740</v>
      </c>
      <c r="I2381" s="101">
        <v>1980</v>
      </c>
      <c r="J2381" s="101"/>
      <c r="K2381" s="73">
        <v>7252533248</v>
      </c>
      <c r="L2381" s="90">
        <f>IF(K2381/1024 &gt;1,K2381/1024," ")</f>
        <v>7082552</v>
      </c>
      <c r="M2381" s="90">
        <f>IF(K2381/1048576 &gt;1,K2381/1048576," ")</f>
        <v>6916.5546875</v>
      </c>
      <c r="N2381" s="91">
        <f>IF(K2381&gt;999999999,K2381/1073741824," ")</f>
        <v>6.7544479370117188</v>
      </c>
      <c r="O2381" s="194" t="s">
        <v>21877</v>
      </c>
      <c r="P2381" s="197" t="s">
        <v>21878</v>
      </c>
    </row>
    <row r="2382" spans="2:16" ht="20.100000000000001" customHeight="1" x14ac:dyDescent="0.3">
      <c r="B2382" s="101">
        <v>2372</v>
      </c>
      <c r="C2382" s="102" t="s">
        <v>36519</v>
      </c>
      <c r="D2382" s="159" t="s">
        <v>520</v>
      </c>
      <c r="E2382" s="36" t="s">
        <v>12664</v>
      </c>
      <c r="F2382" s="104">
        <v>5.0999999999999996</v>
      </c>
      <c r="G2382" s="94"/>
      <c r="H2382" s="101" t="s">
        <v>5871</v>
      </c>
      <c r="I2382" s="94">
        <v>2009</v>
      </c>
      <c r="J2382" s="94"/>
      <c r="K2382" s="90">
        <v>4355711566</v>
      </c>
      <c r="L2382" s="90">
        <f>IF(K2382/1024 &gt;1,K2382/1024," ")</f>
        <v>4253624.576171875</v>
      </c>
      <c r="M2382" s="90">
        <f>IF(K2382/1048576 &gt;1,K2382/1048576," ")</f>
        <v>4153.9302501678467</v>
      </c>
      <c r="N2382" s="91">
        <f>IF(K2382&gt;999999999,K2382/1073741824," ")</f>
        <v>4.0565725099295378</v>
      </c>
      <c r="O2382" s="194" t="s">
        <v>21883</v>
      </c>
      <c r="P2382" s="197" t="s">
        <v>21884</v>
      </c>
    </row>
    <row r="2383" spans="2:16" ht="20.100000000000001" customHeight="1" x14ac:dyDescent="0.3">
      <c r="B2383" s="101">
        <v>2373</v>
      </c>
      <c r="C2383" s="20" t="s">
        <v>36520</v>
      </c>
      <c r="D2383" s="157" t="s">
        <v>8308</v>
      </c>
      <c r="E2383" s="36" t="s">
        <v>12666</v>
      </c>
      <c r="F2383" s="81">
        <v>6.5</v>
      </c>
      <c r="G2383" s="13" t="s">
        <v>704</v>
      </c>
      <c r="H2383" s="13" t="s">
        <v>5881</v>
      </c>
      <c r="I2383" s="79">
        <v>2017</v>
      </c>
      <c r="J2383" s="79"/>
      <c r="K2383" s="73">
        <v>5667840000</v>
      </c>
      <c r="L2383" s="90">
        <f>IF(K2383/1024 &gt;1,K2383/1024," ")</f>
        <v>5535000</v>
      </c>
      <c r="M2383" s="90">
        <f>IF(K2383/1048576 &gt;1,K2383/1048576," ")</f>
        <v>5405.2734375</v>
      </c>
      <c r="N2383" s="91">
        <f>IF(K2383&gt;999999999,K2383/1073741824," ")</f>
        <v>5.2785873413085938</v>
      </c>
      <c r="O2383" s="194" t="s">
        <v>21885</v>
      </c>
      <c r="P2383" s="197" t="s">
        <v>21886</v>
      </c>
    </row>
    <row r="2384" spans="2:16" ht="20.100000000000001" customHeight="1" x14ac:dyDescent="0.3">
      <c r="B2384" s="101">
        <v>2374</v>
      </c>
      <c r="C2384" s="109" t="s">
        <v>36521</v>
      </c>
      <c r="D2384" s="160" t="s">
        <v>109</v>
      </c>
      <c r="E2384" s="36" t="s">
        <v>12667</v>
      </c>
      <c r="F2384" s="104">
        <v>5.6</v>
      </c>
      <c r="G2384" s="99" t="s">
        <v>704</v>
      </c>
      <c r="H2384" s="101" t="s">
        <v>5878</v>
      </c>
      <c r="I2384" s="101">
        <v>2004</v>
      </c>
      <c r="J2384" s="101"/>
      <c r="K2384" s="90">
        <v>6068908652</v>
      </c>
      <c r="L2384" s="90">
        <f>IF(K2384/1024 &gt;1,K2384/1024," ")</f>
        <v>5926668.60546875</v>
      </c>
      <c r="M2384" s="90">
        <f>IF(K2384/1048576 &gt;1,K2384/1048576," ")</f>
        <v>5787.7623100280762</v>
      </c>
      <c r="N2384" s="91">
        <f>IF(K2384&gt;999999999,K2384/1073741824," ")</f>
        <v>5.6521116308867931</v>
      </c>
      <c r="O2384" s="194" t="s">
        <v>21887</v>
      </c>
      <c r="P2384" s="197" t="s">
        <v>21888</v>
      </c>
    </row>
    <row r="2385" spans="2:16" ht="20.100000000000001" customHeight="1" x14ac:dyDescent="0.3">
      <c r="B2385" s="101">
        <v>2375</v>
      </c>
      <c r="C2385" s="12" t="s">
        <v>36226</v>
      </c>
      <c r="D2385" s="160" t="s">
        <v>1201</v>
      </c>
      <c r="E2385" s="36" t="s">
        <v>12668</v>
      </c>
      <c r="F2385" s="104">
        <v>5.8</v>
      </c>
      <c r="G2385" s="94"/>
      <c r="H2385" s="94" t="s">
        <v>3794</v>
      </c>
      <c r="I2385" s="101">
        <v>2007</v>
      </c>
      <c r="J2385" s="101"/>
      <c r="K2385" s="90">
        <v>1317437440</v>
      </c>
      <c r="L2385" s="90">
        <f>IF(K2385/1024 &gt;1,K2385/1024," ")</f>
        <v>1286560</v>
      </c>
      <c r="M2385" s="90">
        <f>IF(K2385/1048576 &gt;1,K2385/1048576," ")</f>
        <v>1256.40625</v>
      </c>
      <c r="N2385" s="91">
        <f>IF(K2385&gt;999999999,K2385/1073741824," ")</f>
        <v>1.226959228515625</v>
      </c>
      <c r="O2385" s="194" t="s">
        <v>21889</v>
      </c>
      <c r="P2385" s="197" t="s">
        <v>21890</v>
      </c>
    </row>
    <row r="2386" spans="2:16" ht="20.100000000000001" customHeight="1" x14ac:dyDescent="0.3">
      <c r="B2386" s="101">
        <v>2376</v>
      </c>
      <c r="C2386" s="119" t="s">
        <v>36522</v>
      </c>
      <c r="D2386" s="159" t="s">
        <v>2124</v>
      </c>
      <c r="E2386" s="36" t="s">
        <v>12669</v>
      </c>
      <c r="F2386" s="104">
        <v>7.1</v>
      </c>
      <c r="G2386" s="94" t="s">
        <v>704</v>
      </c>
      <c r="H2386" s="94" t="s">
        <v>3807</v>
      </c>
      <c r="I2386" s="94">
        <v>1982</v>
      </c>
      <c r="J2386" s="94"/>
      <c r="K2386" s="90">
        <v>3655721348</v>
      </c>
      <c r="L2386" s="90">
        <f>IF(K2386/1024 &gt;1,K2386/1024," ")</f>
        <v>3570040.37890625</v>
      </c>
      <c r="M2386" s="90">
        <f>IF(K2386/1048576 &gt;1,K2386/1048576," ")</f>
        <v>3486.3675575256348</v>
      </c>
      <c r="N2386" s="91">
        <f>IF(K2386&gt;999999999,K2386/1073741824," ")</f>
        <v>3.4046558178961277</v>
      </c>
      <c r="O2386" s="194" t="s">
        <v>21891</v>
      </c>
      <c r="P2386" s="197" t="s">
        <v>21892</v>
      </c>
    </row>
    <row r="2387" spans="2:16" ht="20.100000000000001" customHeight="1" x14ac:dyDescent="0.3">
      <c r="B2387" s="101">
        <v>2377</v>
      </c>
      <c r="C2387" s="112" t="s">
        <v>36523</v>
      </c>
      <c r="D2387" s="168" t="s">
        <v>6532</v>
      </c>
      <c r="E2387" s="36" t="s">
        <v>12670</v>
      </c>
      <c r="F2387" s="99">
        <v>5</v>
      </c>
      <c r="G2387" s="99"/>
      <c r="H2387" s="101" t="s">
        <v>3937</v>
      </c>
      <c r="I2387" s="101">
        <v>2015</v>
      </c>
      <c r="J2387" s="101"/>
      <c r="K2387" s="90">
        <v>3261124629</v>
      </c>
      <c r="L2387" s="90">
        <f>IF(K2387/1024 &gt;1,K2387/1024," ")</f>
        <v>3184692.0205078125</v>
      </c>
      <c r="M2387" s="90">
        <f>IF(K2387/1048576 &gt;1,K2387/1048576," ")</f>
        <v>3110.0508012771606</v>
      </c>
      <c r="N2387" s="91">
        <f>IF(K2387&gt;999999999,K2387/1073741824," ")</f>
        <v>3.0371589856222272</v>
      </c>
      <c r="O2387" s="194" t="s">
        <v>21893</v>
      </c>
      <c r="P2387" s="197" t="s">
        <v>21894</v>
      </c>
    </row>
    <row r="2388" spans="2:16" ht="20.100000000000001" customHeight="1" x14ac:dyDescent="0.3">
      <c r="B2388" s="101">
        <v>2378</v>
      </c>
      <c r="C2388" s="20" t="s">
        <v>36524</v>
      </c>
      <c r="D2388" s="167" t="s">
        <v>7850</v>
      </c>
      <c r="E2388" s="36" t="s">
        <v>12671</v>
      </c>
      <c r="F2388" s="81">
        <v>5.0999999999999996</v>
      </c>
      <c r="G2388" s="13" t="s">
        <v>704</v>
      </c>
      <c r="H2388" s="13" t="s">
        <v>5892</v>
      </c>
      <c r="I2388" s="79">
        <v>2017</v>
      </c>
      <c r="J2388" s="79"/>
      <c r="K2388" s="73">
        <v>4170585132</v>
      </c>
      <c r="L2388" s="90">
        <f>IF(K2388/1024 &gt;1,K2388/1024," ")</f>
        <v>4072837.04296875</v>
      </c>
      <c r="M2388" s="90">
        <f>IF(K2388/1048576 &gt;1,K2388/1048576," ")</f>
        <v>3977.3799247741699</v>
      </c>
      <c r="N2388" s="91">
        <f>IF(K2388&gt;999999999,K2388/1073741824," ")</f>
        <v>3.8841600827872753</v>
      </c>
      <c r="O2388" s="194" t="s">
        <v>21895</v>
      </c>
      <c r="P2388" s="197" t="s">
        <v>21896</v>
      </c>
    </row>
    <row r="2389" spans="2:16" ht="20.100000000000001" customHeight="1" x14ac:dyDescent="0.3">
      <c r="B2389" s="101">
        <v>2379</v>
      </c>
      <c r="C2389" s="20" t="s">
        <v>36525</v>
      </c>
      <c r="D2389" s="157" t="s">
        <v>7887</v>
      </c>
      <c r="E2389" s="36" t="s">
        <v>12672</v>
      </c>
      <c r="F2389" s="81">
        <v>5.3</v>
      </c>
      <c r="G2389" s="81"/>
      <c r="H2389" s="13" t="s">
        <v>5877</v>
      </c>
      <c r="I2389" s="79">
        <v>2016</v>
      </c>
      <c r="J2389" s="79"/>
      <c r="K2389" s="73">
        <v>3190648021</v>
      </c>
      <c r="L2389" s="90">
        <f>IF(K2389/1024 &gt;1,K2389/1024," ")</f>
        <v>3115867.2080078125</v>
      </c>
      <c r="M2389" s="90">
        <f>IF(K2389/1048576 &gt;1,K2389/1048576," ")</f>
        <v>3042.8390703201294</v>
      </c>
      <c r="N2389" s="91">
        <f>IF(K2389&gt;999999999,K2389/1073741824," ")</f>
        <v>2.9715225296095014</v>
      </c>
      <c r="O2389" s="194" t="s">
        <v>21897</v>
      </c>
      <c r="P2389" s="197" t="s">
        <v>21898</v>
      </c>
    </row>
    <row r="2390" spans="2:16" ht="20.100000000000001" customHeight="1" x14ac:dyDescent="0.3">
      <c r="B2390" s="101">
        <v>2380</v>
      </c>
      <c r="C2390" s="12" t="s">
        <v>36526</v>
      </c>
      <c r="D2390" s="157" t="s">
        <v>8860</v>
      </c>
      <c r="E2390" s="36" t="s">
        <v>12673</v>
      </c>
      <c r="F2390" s="131">
        <v>7.2</v>
      </c>
      <c r="G2390" s="13"/>
      <c r="H2390" s="13" t="s">
        <v>3809</v>
      </c>
      <c r="I2390" s="133">
        <v>1925</v>
      </c>
      <c r="J2390" s="74"/>
      <c r="K2390" s="73">
        <v>1405067264</v>
      </c>
      <c r="L2390" s="90">
        <f>IF(K2390/1024 &gt;1,K2390/1024," ")</f>
        <v>1372136</v>
      </c>
      <c r="M2390" s="90">
        <f>IF(K2390/1048576 &gt;1,K2390/1048576," ")</f>
        <v>1339.9765625</v>
      </c>
      <c r="N2390" s="91">
        <f>IF(K2390&gt;999999999,K2390/1073741824," ")</f>
        <v>1.3085708618164063</v>
      </c>
      <c r="O2390" s="194" t="s">
        <v>21899</v>
      </c>
      <c r="P2390" s="197" t="s">
        <v>21900</v>
      </c>
    </row>
    <row r="2391" spans="2:16" ht="20.100000000000001" customHeight="1" x14ac:dyDescent="0.3">
      <c r="B2391" s="101">
        <v>2381</v>
      </c>
      <c r="C2391" s="20" t="s">
        <v>36527</v>
      </c>
      <c r="D2391" s="157" t="s">
        <v>9032</v>
      </c>
      <c r="E2391" s="36" t="s">
        <v>12674</v>
      </c>
      <c r="F2391" s="81">
        <v>6.5</v>
      </c>
      <c r="G2391" s="13" t="s">
        <v>704</v>
      </c>
      <c r="H2391" s="13" t="s">
        <v>3757</v>
      </c>
      <c r="I2391" s="79">
        <v>2020</v>
      </c>
      <c r="J2391" s="79"/>
      <c r="K2391" s="73">
        <v>5235912704</v>
      </c>
      <c r="L2391" s="90">
        <f>IF(K2391/1024 &gt;1,K2391/1024," ")</f>
        <v>5113196</v>
      </c>
      <c r="M2391" s="90">
        <f>IF(K2391/1048576 &gt;1,K2391/1048576," ")</f>
        <v>4993.35546875</v>
      </c>
      <c r="N2391" s="91">
        <f>IF(K2391&gt;999999999,K2391/1073741824," ")</f>
        <v>4.8763236999511719</v>
      </c>
      <c r="O2391" s="194" t="s">
        <v>17597</v>
      </c>
      <c r="P2391" s="197" t="s">
        <v>21901</v>
      </c>
    </row>
    <row r="2392" spans="2:16" ht="20.100000000000001" customHeight="1" x14ac:dyDescent="0.3">
      <c r="B2392" s="101">
        <v>2382</v>
      </c>
      <c r="C2392" s="12" t="s">
        <v>36528</v>
      </c>
      <c r="D2392" s="157" t="s">
        <v>32683</v>
      </c>
      <c r="E2392" s="36" t="s">
        <v>32684</v>
      </c>
      <c r="F2392" s="81">
        <v>4.9000000000000004</v>
      </c>
      <c r="G2392" s="13" t="s">
        <v>704</v>
      </c>
      <c r="H2392" s="13" t="s">
        <v>3744</v>
      </c>
      <c r="I2392" s="79">
        <v>2021</v>
      </c>
      <c r="J2392" s="79"/>
      <c r="K2392" s="73">
        <v>4408459264</v>
      </c>
      <c r="L2392" s="90">
        <f>IF(K2392/1024 &gt;1,K2392/1024," ")</f>
        <v>4305136</v>
      </c>
      <c r="M2392" s="90">
        <f>IF(K2392/1048576 &gt;1,K2392/1048576," ")</f>
        <v>4204.234375</v>
      </c>
      <c r="N2392" s="91">
        <f>IF(K2392&gt;999999999,K2392/1073741824," ")</f>
        <v>4.1056976318359375</v>
      </c>
      <c r="O2392" s="223" t="s">
        <v>32685</v>
      </c>
      <c r="P2392" s="198" t="s">
        <v>32686</v>
      </c>
    </row>
    <row r="2393" spans="2:16" ht="20.100000000000001" customHeight="1" x14ac:dyDescent="0.3">
      <c r="B2393" s="101">
        <v>2383</v>
      </c>
      <c r="C2393" s="109" t="s">
        <v>36529</v>
      </c>
      <c r="D2393" s="159" t="s">
        <v>5708</v>
      </c>
      <c r="E2393" s="36" t="s">
        <v>12675</v>
      </c>
      <c r="F2393" s="104">
        <v>7.3</v>
      </c>
      <c r="G2393" s="99" t="s">
        <v>704</v>
      </c>
      <c r="H2393" s="105" t="s">
        <v>5892</v>
      </c>
      <c r="I2393" s="101">
        <v>1965</v>
      </c>
      <c r="J2393" s="101"/>
      <c r="K2393" s="90">
        <v>2447775933</v>
      </c>
      <c r="L2393" s="90">
        <f>IF(K2393/1024 &gt;1,K2393/1024," ")</f>
        <v>2390406.1845703125</v>
      </c>
      <c r="M2393" s="90">
        <f>IF(K2393/1048576 &gt;1,K2393/1048576," ")</f>
        <v>2334.3810396194458</v>
      </c>
      <c r="N2393" s="91">
        <f>IF(K2393&gt;999999999,K2393/1073741824," ")</f>
        <v>2.279668984003365</v>
      </c>
      <c r="O2393" s="194" t="s">
        <v>21902</v>
      </c>
      <c r="P2393" s="197" t="s">
        <v>21903</v>
      </c>
    </row>
    <row r="2394" spans="2:16" ht="20.100000000000001" customHeight="1" x14ac:dyDescent="0.3">
      <c r="B2394" s="101">
        <v>2384</v>
      </c>
      <c r="C2394" s="12" t="s">
        <v>36227</v>
      </c>
      <c r="D2394" s="160" t="s">
        <v>2125</v>
      </c>
      <c r="E2394" s="36" t="s">
        <v>12676</v>
      </c>
      <c r="F2394" s="104">
        <v>5.4</v>
      </c>
      <c r="G2394" s="94"/>
      <c r="H2394" s="94" t="s">
        <v>3785</v>
      </c>
      <c r="I2394" s="101">
        <v>2006</v>
      </c>
      <c r="J2394" s="101"/>
      <c r="K2394" s="90">
        <v>733874176</v>
      </c>
      <c r="L2394" s="90">
        <f>IF(K2394/1024 &gt;1,K2394/1024," ")</f>
        <v>716674</v>
      </c>
      <c r="M2394" s="90">
        <f>IF(K2394/1048576 &gt;1,K2394/1048576," ")</f>
        <v>699.876953125</v>
      </c>
      <c r="N2394" s="91" t="str">
        <f>IF(K2394&gt;999999999,K2394/1073741824," ")</f>
        <v xml:space="preserve"> </v>
      </c>
      <c r="O2394" s="199" t="s">
        <v>17521</v>
      </c>
      <c r="P2394" s="197" t="s">
        <v>21904</v>
      </c>
    </row>
    <row r="2395" spans="2:16" ht="20.100000000000001" customHeight="1" x14ac:dyDescent="0.3">
      <c r="B2395" s="101">
        <v>2385</v>
      </c>
      <c r="C2395" s="7" t="s">
        <v>36530</v>
      </c>
      <c r="D2395" s="159" t="s">
        <v>2126</v>
      </c>
      <c r="E2395" s="36" t="s">
        <v>12677</v>
      </c>
      <c r="F2395" s="104">
        <v>4.5</v>
      </c>
      <c r="G2395" s="94" t="s">
        <v>704</v>
      </c>
      <c r="H2395" s="94" t="s">
        <v>3739</v>
      </c>
      <c r="I2395" s="94">
        <v>2002</v>
      </c>
      <c r="J2395" s="94"/>
      <c r="K2395" s="108">
        <v>3916348220</v>
      </c>
      <c r="L2395" s="90">
        <f>IF(K2395/1024 &gt;1,K2395/1024," ")</f>
        <v>3824558.80859375</v>
      </c>
      <c r="M2395" s="90">
        <f>IF(K2395/1048576 &gt;1,K2395/1048576," ")</f>
        <v>3734.920711517334</v>
      </c>
      <c r="N2395" s="91">
        <f>IF(K2395&gt;999999999,K2395/1073741824," ")</f>
        <v>3.6473835073411465</v>
      </c>
      <c r="O2395" s="194" t="s">
        <v>21905</v>
      </c>
      <c r="P2395" s="197" t="s">
        <v>21906</v>
      </c>
    </row>
    <row r="2396" spans="2:16" ht="20.100000000000001" customHeight="1" x14ac:dyDescent="0.3">
      <c r="B2396" s="101">
        <v>2386</v>
      </c>
      <c r="C2396" s="12" t="s">
        <v>36228</v>
      </c>
      <c r="D2396" s="160" t="s">
        <v>655</v>
      </c>
      <c r="E2396" s="36" t="s">
        <v>12678</v>
      </c>
      <c r="F2396" s="104">
        <v>5.7</v>
      </c>
      <c r="G2396" s="94"/>
      <c r="H2396" s="94" t="s">
        <v>4089</v>
      </c>
      <c r="I2396" s="101">
        <v>1991</v>
      </c>
      <c r="J2396" s="101"/>
      <c r="K2396" s="90">
        <v>1153941504</v>
      </c>
      <c r="L2396" s="90">
        <f>IF(K2396/1024 &gt;1,K2396/1024," ")</f>
        <v>1126896</v>
      </c>
      <c r="M2396" s="90">
        <f>IF(K2396/1048576 &gt;1,K2396/1048576," ")</f>
        <v>1100.484375</v>
      </c>
      <c r="N2396" s="91">
        <f>IF(K2396&gt;999999999,K2396/1073741824," ")</f>
        <v>1.0746917724609375</v>
      </c>
      <c r="O2396" s="194" t="s">
        <v>21907</v>
      </c>
      <c r="P2396" s="197" t="s">
        <v>21908</v>
      </c>
    </row>
    <row r="2397" spans="2:16" ht="20.100000000000001" customHeight="1" x14ac:dyDescent="0.3">
      <c r="B2397" s="101">
        <v>2387</v>
      </c>
      <c r="C2397" s="113" t="s">
        <v>36531</v>
      </c>
      <c r="D2397" s="162" t="s">
        <v>2127</v>
      </c>
      <c r="E2397" s="36" t="s">
        <v>12679</v>
      </c>
      <c r="F2397" s="104">
        <v>7</v>
      </c>
      <c r="G2397" s="121" t="s">
        <v>704</v>
      </c>
      <c r="H2397" s="121" t="s">
        <v>3747</v>
      </c>
      <c r="I2397" s="101">
        <v>1991</v>
      </c>
      <c r="J2397" s="101"/>
      <c r="K2397" s="108">
        <v>4799303971</v>
      </c>
      <c r="L2397" s="90">
        <f>IF(K2397/1024 &gt;1,K2397/1024," ")</f>
        <v>4686820.2841796875</v>
      </c>
      <c r="M2397" s="90">
        <f>IF(K2397/1048576 &gt;1,K2397/1048576," ")</f>
        <v>4576.9729337692261</v>
      </c>
      <c r="N2397" s="91">
        <f>IF(K2397&gt;999999999,K2397/1073741824," ")</f>
        <v>4.4697001306340098</v>
      </c>
      <c r="O2397" s="194" t="s">
        <v>21909</v>
      </c>
      <c r="P2397" s="197" t="s">
        <v>21910</v>
      </c>
    </row>
    <row r="2398" spans="2:16" ht="20.100000000000001" customHeight="1" x14ac:dyDescent="0.3">
      <c r="B2398" s="101">
        <v>2388</v>
      </c>
      <c r="C2398" s="12" t="s">
        <v>36532</v>
      </c>
      <c r="D2398" s="157" t="s">
        <v>8376</v>
      </c>
      <c r="E2398" s="36" t="s">
        <v>12680</v>
      </c>
      <c r="F2398" s="81">
        <v>6.1</v>
      </c>
      <c r="G2398" s="13" t="s">
        <v>704</v>
      </c>
      <c r="H2398" s="13" t="s">
        <v>5892</v>
      </c>
      <c r="I2398" s="79">
        <v>2018</v>
      </c>
      <c r="J2398" s="79"/>
      <c r="K2398" s="73">
        <v>6055419904</v>
      </c>
      <c r="L2398" s="90">
        <f>IF(K2398/1024 &gt;1,K2398/1024," ")</f>
        <v>5913496</v>
      </c>
      <c r="M2398" s="90">
        <f>IF(K2398/1048576 &gt;1,K2398/1048576," ")</f>
        <v>5774.8984375</v>
      </c>
      <c r="N2398" s="91">
        <f>IF(K2398&gt;999999999,K2398/1073741824," ")</f>
        <v>5.6395492553710938</v>
      </c>
      <c r="O2398" s="194" t="s">
        <v>21911</v>
      </c>
      <c r="P2398" s="197" t="s">
        <v>21912</v>
      </c>
    </row>
    <row r="2399" spans="2:16" ht="20.100000000000001" customHeight="1" x14ac:dyDescent="0.3">
      <c r="B2399" s="101">
        <v>2389</v>
      </c>
      <c r="C2399" s="109" t="s">
        <v>36533</v>
      </c>
      <c r="D2399" s="159" t="s">
        <v>2731</v>
      </c>
      <c r="E2399" s="36" t="s">
        <v>12681</v>
      </c>
      <c r="F2399" s="104">
        <v>7</v>
      </c>
      <c r="G2399" s="101" t="s">
        <v>704</v>
      </c>
      <c r="H2399" s="101" t="s">
        <v>4005</v>
      </c>
      <c r="I2399" s="94">
        <v>1956</v>
      </c>
      <c r="J2399" s="94"/>
      <c r="K2399" s="90">
        <v>2574771932</v>
      </c>
      <c r="L2399" s="90">
        <f>IF(K2399/1024 &gt;1,K2399/1024," ")</f>
        <v>2514425.71484375</v>
      </c>
      <c r="M2399" s="90">
        <f>IF(K2399/1048576 &gt;1,K2399/1048576," ")</f>
        <v>2455.4938621520996</v>
      </c>
      <c r="N2399" s="91">
        <f>IF(K2399&gt;999999999,K2399/1073741824," ")</f>
        <v>2.3979432247579098</v>
      </c>
      <c r="O2399" s="194" t="s">
        <v>21913</v>
      </c>
      <c r="P2399" s="197" t="s">
        <v>21914</v>
      </c>
    </row>
    <row r="2400" spans="2:16" ht="20.100000000000001" customHeight="1" x14ac:dyDescent="0.3">
      <c r="B2400" s="101">
        <v>2390</v>
      </c>
      <c r="C2400" s="109" t="s">
        <v>36534</v>
      </c>
      <c r="D2400" s="160" t="s">
        <v>656</v>
      </c>
      <c r="E2400" s="36" t="s">
        <v>12682</v>
      </c>
      <c r="F2400" s="104">
        <v>6.1</v>
      </c>
      <c r="G2400" s="94" t="s">
        <v>704</v>
      </c>
      <c r="H2400" s="94" t="s">
        <v>3737</v>
      </c>
      <c r="I2400" s="101">
        <v>1975</v>
      </c>
      <c r="J2400" s="101"/>
      <c r="K2400" s="90">
        <v>1590342197</v>
      </c>
      <c r="L2400" s="90">
        <f>IF(K2400/1024 &gt;1,K2400/1024," ")</f>
        <v>1553068.5517578125</v>
      </c>
      <c r="M2400" s="90">
        <f>IF(K2400/1048576 &gt;1,K2400/1048576," ")</f>
        <v>1516.6685075759888</v>
      </c>
      <c r="N2400" s="91">
        <f>IF(K2400&gt;999999999,K2400/1073741824," ")</f>
        <v>1.4811215894296765</v>
      </c>
      <c r="O2400" s="194" t="s">
        <v>21915</v>
      </c>
      <c r="P2400" s="197" t="s">
        <v>21916</v>
      </c>
    </row>
    <row r="2401" spans="2:16" ht="20.100000000000001" customHeight="1" x14ac:dyDescent="0.3">
      <c r="B2401" s="101">
        <v>2391</v>
      </c>
      <c r="C2401" s="7" t="s">
        <v>33260</v>
      </c>
      <c r="D2401" s="163" t="s">
        <v>6050</v>
      </c>
      <c r="E2401" s="36" t="s">
        <v>12684</v>
      </c>
      <c r="F2401" s="99">
        <v>7.8</v>
      </c>
      <c r="G2401" s="101"/>
      <c r="H2401" s="101" t="s">
        <v>5874</v>
      </c>
      <c r="I2401" s="101">
        <v>1951</v>
      </c>
      <c r="J2401" s="101"/>
      <c r="K2401" s="90">
        <v>2001945595</v>
      </c>
      <c r="L2401" s="90">
        <f>IF(K2401/1024 &gt;1,K2401/1024," ")</f>
        <v>1955024.9951171875</v>
      </c>
      <c r="M2401" s="90">
        <f>IF(K2401/1048576 &gt;1,K2401/1048576," ")</f>
        <v>1909.2040967941284</v>
      </c>
      <c r="N2401" s="91">
        <f>IF(K2401&gt;999999999,K2401/1073741824," ")</f>
        <v>1.864457125775516</v>
      </c>
      <c r="O2401" s="194" t="s">
        <v>21919</v>
      </c>
      <c r="P2401" s="197" t="s">
        <v>21920</v>
      </c>
    </row>
    <row r="2402" spans="2:16" ht="20.100000000000001" customHeight="1" x14ac:dyDescent="0.3">
      <c r="B2402" s="101">
        <v>2392</v>
      </c>
      <c r="C2402" s="102" t="s">
        <v>36535</v>
      </c>
      <c r="D2402" s="159" t="s">
        <v>1697</v>
      </c>
      <c r="E2402" s="36" t="s">
        <v>12683</v>
      </c>
      <c r="F2402" s="104">
        <v>6.6</v>
      </c>
      <c r="G2402" s="101" t="s">
        <v>704</v>
      </c>
      <c r="H2402" s="101" t="s">
        <v>3774</v>
      </c>
      <c r="I2402" s="101">
        <v>1992</v>
      </c>
      <c r="J2402" s="101"/>
      <c r="K2402" s="90">
        <v>4059845582</v>
      </c>
      <c r="L2402" s="90">
        <f>IF(K2402/1024 &gt;1,K2402/1024," ")</f>
        <v>3964692.951171875</v>
      </c>
      <c r="M2402" s="90">
        <f>IF(K2402/1048576 &gt;1,K2402/1048576," ")</f>
        <v>3871.7704601287842</v>
      </c>
      <c r="N2402" s="91">
        <f>IF(K2402&gt;999999999,K2402/1073741824," ")</f>
        <v>3.7810258399695158</v>
      </c>
      <c r="O2402" s="194" t="s">
        <v>21917</v>
      </c>
      <c r="P2402" s="197" t="s">
        <v>21918</v>
      </c>
    </row>
    <row r="2403" spans="2:16" ht="20.100000000000001" customHeight="1" x14ac:dyDescent="0.3">
      <c r="B2403" s="101">
        <v>2393</v>
      </c>
      <c r="C2403" s="20" t="s">
        <v>41929</v>
      </c>
      <c r="D2403" s="157" t="s">
        <v>7907</v>
      </c>
      <c r="E2403" s="36" t="s">
        <v>16815</v>
      </c>
      <c r="F2403" s="81">
        <v>5.4</v>
      </c>
      <c r="G2403" s="13" t="s">
        <v>704</v>
      </c>
      <c r="H2403" s="13" t="s">
        <v>5892</v>
      </c>
      <c r="I2403" s="79">
        <v>2017</v>
      </c>
      <c r="J2403" s="79"/>
      <c r="K2403" s="73">
        <v>3910445225</v>
      </c>
      <c r="L2403" s="90">
        <f>IF(K2403/1024 &gt;1,K2403/1024," ")</f>
        <v>3818794.1650390625</v>
      </c>
      <c r="M2403" s="90">
        <f>IF(K2403/1048576 &gt;1,K2403/1048576," ")</f>
        <v>3729.2911767959595</v>
      </c>
      <c r="N2403" s="91">
        <f>IF(K2403&gt;999999999,K2403/1073741824," ")</f>
        <v>3.6418859148398042</v>
      </c>
      <c r="O2403" s="194" t="s">
        <v>28832</v>
      </c>
      <c r="P2403" s="197" t="s">
        <v>28833</v>
      </c>
    </row>
    <row r="2404" spans="2:16" ht="20.100000000000001" customHeight="1" x14ac:dyDescent="0.3">
      <c r="B2404" s="101">
        <v>2394</v>
      </c>
      <c r="C2404" s="12" t="s">
        <v>36536</v>
      </c>
      <c r="D2404" s="177" t="s">
        <v>8550</v>
      </c>
      <c r="E2404" s="36" t="s">
        <v>12691</v>
      </c>
      <c r="F2404" s="131">
        <v>5.6</v>
      </c>
      <c r="G2404" s="13" t="s">
        <v>704</v>
      </c>
      <c r="H2404" s="13" t="s">
        <v>4081</v>
      </c>
      <c r="I2404" s="133">
        <v>1957</v>
      </c>
      <c r="J2404" s="74"/>
      <c r="K2404" s="73">
        <v>3014422528</v>
      </c>
      <c r="L2404" s="90">
        <f>IF(K2404/1024 &gt;1,K2404/1024," ")</f>
        <v>2943772</v>
      </c>
      <c r="M2404" s="90">
        <f>IF(K2404/1048576 &gt;1,K2404/1048576," ")</f>
        <v>2874.77734375</v>
      </c>
      <c r="N2404" s="91">
        <f>IF(K2404&gt;999999999,K2404/1073741824," ")</f>
        <v>2.8073997497558594</v>
      </c>
      <c r="O2404" s="194" t="s">
        <v>21921</v>
      </c>
      <c r="P2404" s="197" t="s">
        <v>31147</v>
      </c>
    </row>
    <row r="2405" spans="2:16" ht="20.100000000000001" customHeight="1" x14ac:dyDescent="0.3">
      <c r="B2405" s="101">
        <v>2395</v>
      </c>
      <c r="C2405" s="111" t="s">
        <v>36537</v>
      </c>
      <c r="D2405" s="161" t="s">
        <v>6087</v>
      </c>
      <c r="E2405" s="36" t="s">
        <v>12685</v>
      </c>
      <c r="F2405" s="99">
        <v>4.4000000000000004</v>
      </c>
      <c r="G2405" s="101" t="s">
        <v>704</v>
      </c>
      <c r="H2405" s="101" t="s">
        <v>5878</v>
      </c>
      <c r="I2405" s="101">
        <v>2014</v>
      </c>
      <c r="J2405" s="101"/>
      <c r="K2405" s="90">
        <v>4293584801</v>
      </c>
      <c r="L2405" s="90">
        <f>IF(K2405/1024 &gt;1,K2405/1024," ")</f>
        <v>4192953.9072265625</v>
      </c>
      <c r="M2405" s="90">
        <f>IF(K2405/1048576 &gt;1,K2405/1048576," ")</f>
        <v>4094.6815500259399</v>
      </c>
      <c r="N2405" s="91">
        <f>IF(K2405&gt;999999999,K2405/1073741824," ")</f>
        <v>3.998712451197207</v>
      </c>
      <c r="O2405" s="194" t="s">
        <v>21922</v>
      </c>
      <c r="P2405" s="197" t="s">
        <v>31148</v>
      </c>
    </row>
    <row r="2406" spans="2:16" ht="20.100000000000001" customHeight="1" x14ac:dyDescent="0.3">
      <c r="B2406" s="101">
        <v>2396</v>
      </c>
      <c r="C2406" s="102" t="s">
        <v>36538</v>
      </c>
      <c r="D2406" s="159" t="s">
        <v>1723</v>
      </c>
      <c r="E2406" s="36" t="s">
        <v>12686</v>
      </c>
      <c r="F2406" s="104">
        <v>4.5999999999999996</v>
      </c>
      <c r="G2406" s="101" t="s">
        <v>704</v>
      </c>
      <c r="H2406" s="101" t="s">
        <v>3744</v>
      </c>
      <c r="I2406" s="101">
        <v>2011</v>
      </c>
      <c r="J2406" s="101"/>
      <c r="K2406" s="90">
        <v>2959396481</v>
      </c>
      <c r="L2406" s="90">
        <f>IF(K2406/1024 &gt;1,K2406/1024," ")</f>
        <v>2890035.6259765625</v>
      </c>
      <c r="M2406" s="90">
        <f>IF(K2406/1048576 &gt;1,K2406/1048576," ")</f>
        <v>2822.3004159927368</v>
      </c>
      <c r="N2406" s="91">
        <f>IF(K2406&gt;999999999,K2406/1073741824," ")</f>
        <v>2.756152749992907</v>
      </c>
      <c r="O2406" s="194" t="s">
        <v>21923</v>
      </c>
      <c r="P2406" s="197" t="s">
        <v>21924</v>
      </c>
    </row>
    <row r="2407" spans="2:16" ht="20.100000000000001" customHeight="1" x14ac:dyDescent="0.3">
      <c r="B2407" s="101">
        <v>2397</v>
      </c>
      <c r="C2407" s="112" t="s">
        <v>36539</v>
      </c>
      <c r="D2407" s="168" t="s">
        <v>6183</v>
      </c>
      <c r="E2407" s="36" t="s">
        <v>12687</v>
      </c>
      <c r="F2407" s="99">
        <v>7.2</v>
      </c>
      <c r="G2407" s="101" t="s">
        <v>704</v>
      </c>
      <c r="H2407" s="101" t="s">
        <v>5871</v>
      </c>
      <c r="I2407" s="101">
        <v>1961</v>
      </c>
      <c r="J2407" s="101"/>
      <c r="K2407" s="90">
        <v>4670764226</v>
      </c>
      <c r="L2407" s="90">
        <f>IF(K2407/1024 &gt;1,K2407/1024," ")</f>
        <v>4561293.189453125</v>
      </c>
      <c r="M2407" s="90">
        <f>IF(K2407/1048576 &gt;1,K2407/1048576," ")</f>
        <v>4454.3878803253174</v>
      </c>
      <c r="N2407" s="91">
        <f>IF(K2407&gt;999999999,K2407/1073741824," ")</f>
        <v>4.3499881643801928</v>
      </c>
      <c r="O2407" s="194" t="s">
        <v>21925</v>
      </c>
      <c r="P2407" s="197" t="s">
        <v>21926</v>
      </c>
    </row>
    <row r="2408" spans="2:16" ht="20.100000000000001" customHeight="1" x14ac:dyDescent="0.3">
      <c r="B2408" s="101">
        <v>2398</v>
      </c>
      <c r="C2408" s="112" t="s">
        <v>36540</v>
      </c>
      <c r="D2408" s="168" t="s">
        <v>6841</v>
      </c>
      <c r="E2408" s="36" t="s">
        <v>12688</v>
      </c>
      <c r="F2408" s="99">
        <v>5.9</v>
      </c>
      <c r="G2408" s="99" t="s">
        <v>704</v>
      </c>
      <c r="H2408" s="105" t="s">
        <v>5878</v>
      </c>
      <c r="I2408" s="101">
        <v>1959</v>
      </c>
      <c r="J2408" s="101"/>
      <c r="K2408" s="90">
        <v>2408810274</v>
      </c>
      <c r="L2408" s="90">
        <f>IF(K2408/1024 &gt;1,K2408/1024," ")</f>
        <v>2352353.783203125</v>
      </c>
      <c r="M2408" s="90">
        <f>IF(K2408/1048576 &gt;1,K2408/1048576," ")</f>
        <v>2297.2204914093018</v>
      </c>
      <c r="N2408" s="91">
        <f>IF(K2408&gt;999999999,K2408/1073741824," ")</f>
        <v>2.2433793861418962</v>
      </c>
      <c r="O2408" s="199" t="s">
        <v>17525</v>
      </c>
      <c r="P2408" s="197" t="s">
        <v>21927</v>
      </c>
    </row>
    <row r="2409" spans="2:16" ht="20.100000000000001" customHeight="1" x14ac:dyDescent="0.3">
      <c r="B2409" s="101">
        <v>2399</v>
      </c>
      <c r="C2409" s="12" t="s">
        <v>36229</v>
      </c>
      <c r="D2409" s="160" t="s">
        <v>657</v>
      </c>
      <c r="E2409" s="36" t="s">
        <v>12689</v>
      </c>
      <c r="F2409" s="104">
        <v>5.7</v>
      </c>
      <c r="G2409" s="94"/>
      <c r="H2409" s="94" t="s">
        <v>3766</v>
      </c>
      <c r="I2409" s="101">
        <v>1995</v>
      </c>
      <c r="J2409" s="101"/>
      <c r="K2409" s="90">
        <v>730613760</v>
      </c>
      <c r="L2409" s="90">
        <f>IF(K2409/1024 &gt;1,K2409/1024," ")</f>
        <v>713490</v>
      </c>
      <c r="M2409" s="90">
        <f>IF(K2409/1048576 &gt;1,K2409/1048576," ")</f>
        <v>696.767578125</v>
      </c>
      <c r="N2409" s="91" t="str">
        <f>IF(K2409&gt;999999999,K2409/1073741824," ")</f>
        <v xml:space="preserve"> </v>
      </c>
      <c r="O2409" s="194" t="s">
        <v>21928</v>
      </c>
      <c r="P2409" s="197" t="s">
        <v>21929</v>
      </c>
    </row>
    <row r="2410" spans="2:16" ht="20.100000000000001" customHeight="1" x14ac:dyDescent="0.3">
      <c r="B2410" s="101">
        <v>2400</v>
      </c>
      <c r="C2410" s="48" t="s">
        <v>33268</v>
      </c>
      <c r="D2410" s="161" t="s">
        <v>6688</v>
      </c>
      <c r="E2410" s="36" t="s">
        <v>12692</v>
      </c>
      <c r="F2410" s="99">
        <v>4.0999999999999996</v>
      </c>
      <c r="G2410" s="99" t="s">
        <v>704</v>
      </c>
      <c r="H2410" s="101" t="s">
        <v>5892</v>
      </c>
      <c r="I2410" s="101">
        <v>2016</v>
      </c>
      <c r="J2410" s="101"/>
      <c r="K2410" s="90">
        <v>2527859914</v>
      </c>
      <c r="L2410" s="90">
        <f>IF(K2410/1024 &gt;1,K2410/1024," ")</f>
        <v>2468613.197265625</v>
      </c>
      <c r="M2410" s="90">
        <f>IF(K2410/1048576 &gt;1,K2410/1048576," ")</f>
        <v>2410.7550754547119</v>
      </c>
      <c r="N2410" s="91">
        <f>IF(K2410&gt;999999999,K2410/1073741824," ")</f>
        <v>2.3542530033737421</v>
      </c>
      <c r="O2410" s="194" t="s">
        <v>21932</v>
      </c>
      <c r="P2410" s="197" t="s">
        <v>21933</v>
      </c>
    </row>
    <row r="2411" spans="2:16" ht="20.100000000000001" customHeight="1" x14ac:dyDescent="0.3">
      <c r="B2411" s="101">
        <v>2401</v>
      </c>
      <c r="C2411" s="20" t="s">
        <v>36541</v>
      </c>
      <c r="D2411" s="157" t="s">
        <v>7997</v>
      </c>
      <c r="E2411" s="36" t="s">
        <v>12690</v>
      </c>
      <c r="F2411" s="81">
        <v>6.6</v>
      </c>
      <c r="G2411" s="13" t="s">
        <v>704</v>
      </c>
      <c r="H2411" s="13" t="s">
        <v>5871</v>
      </c>
      <c r="I2411" s="79">
        <v>2017</v>
      </c>
      <c r="J2411" s="79"/>
      <c r="K2411" s="73">
        <v>4900195836</v>
      </c>
      <c r="L2411" s="90">
        <f>IF(K2411/1024 &gt;1,K2411/1024," ")</f>
        <v>4785347.49609375</v>
      </c>
      <c r="M2411" s="90">
        <f>IF(K2411/1048576 &gt;1,K2411/1048576," ")</f>
        <v>4673.1909141540527</v>
      </c>
      <c r="N2411" s="91">
        <f>IF(K2411&gt;999999999,K2411/1073741824," ")</f>
        <v>4.5636630021035671</v>
      </c>
      <c r="O2411" s="194" t="s">
        <v>21930</v>
      </c>
      <c r="P2411" s="197" t="s">
        <v>21931</v>
      </c>
    </row>
    <row r="2412" spans="2:16" ht="20.100000000000001" customHeight="1" x14ac:dyDescent="0.3">
      <c r="B2412" s="101">
        <v>2402</v>
      </c>
      <c r="C2412" s="111" t="s">
        <v>36542</v>
      </c>
      <c r="D2412" s="168" t="s">
        <v>6261</v>
      </c>
      <c r="E2412" s="36" t="s">
        <v>12693</v>
      </c>
      <c r="F2412" s="99">
        <v>8.1999999999999993</v>
      </c>
      <c r="G2412" s="99"/>
      <c r="H2412" s="101" t="s">
        <v>5874</v>
      </c>
      <c r="I2412" s="101">
        <v>1953</v>
      </c>
      <c r="J2412" s="101"/>
      <c r="K2412" s="90">
        <v>3762627185</v>
      </c>
      <c r="L2412" s="90">
        <f>IF(K2412/1024 &gt;1,K2412/1024," ")</f>
        <v>3674440.6103515625</v>
      </c>
      <c r="M2412" s="90">
        <f>IF(K2412/1048576 &gt;1,K2412/1048576," ")</f>
        <v>3588.3209085464478</v>
      </c>
      <c r="N2412" s="91">
        <f>IF(K2412&gt;999999999,K2412/1073741824," ")</f>
        <v>3.5042196372523904</v>
      </c>
      <c r="O2412" s="194" t="s">
        <v>21934</v>
      </c>
      <c r="P2412" s="197" t="s">
        <v>21935</v>
      </c>
    </row>
    <row r="2413" spans="2:16" ht="20.100000000000001" customHeight="1" x14ac:dyDescent="0.3">
      <c r="B2413" s="101">
        <v>2403</v>
      </c>
      <c r="C2413" s="102" t="s">
        <v>36543</v>
      </c>
      <c r="D2413" s="159" t="s">
        <v>1339</v>
      </c>
      <c r="E2413" s="36" t="s">
        <v>12694</v>
      </c>
      <c r="F2413" s="104">
        <v>5.6</v>
      </c>
      <c r="G2413" s="94" t="s">
        <v>704</v>
      </c>
      <c r="H2413" s="94" t="s">
        <v>3739</v>
      </c>
      <c r="I2413" s="94">
        <v>1997</v>
      </c>
      <c r="J2413" s="94"/>
      <c r="K2413" s="90">
        <v>3617702571</v>
      </c>
      <c r="L2413" s="90">
        <f>IF(K2413/1024 &gt;1,K2413/1024," ")</f>
        <v>3532912.6669921875</v>
      </c>
      <c r="M2413" s="90">
        <f>IF(K2413/1048576 &gt;1,K2413/1048576," ")</f>
        <v>3450.1100263595581</v>
      </c>
      <c r="N2413" s="91">
        <f>IF(K2413&gt;999999999,K2413/1073741824," ")</f>
        <v>3.369248072616756</v>
      </c>
      <c r="O2413" s="194" t="s">
        <v>21936</v>
      </c>
      <c r="P2413" s="197" t="s">
        <v>21937</v>
      </c>
    </row>
    <row r="2414" spans="2:16" ht="20.100000000000001" customHeight="1" x14ac:dyDescent="0.3">
      <c r="B2414" s="101">
        <v>2404</v>
      </c>
      <c r="C2414" s="109" t="s">
        <v>36544</v>
      </c>
      <c r="D2414" s="159" t="s">
        <v>1405</v>
      </c>
      <c r="E2414" s="36" t="s">
        <v>12695</v>
      </c>
      <c r="F2414" s="104">
        <v>5.3</v>
      </c>
      <c r="G2414" s="101" t="s">
        <v>704</v>
      </c>
      <c r="H2414" s="101" t="s">
        <v>3745</v>
      </c>
      <c r="I2414" s="101">
        <v>2011</v>
      </c>
      <c r="J2414" s="101"/>
      <c r="K2414" s="90">
        <v>3107596209</v>
      </c>
      <c r="L2414" s="90">
        <f>IF(K2414/1024 &gt;1,K2414/1024," ")</f>
        <v>3034761.9228515625</v>
      </c>
      <c r="M2414" s="90">
        <f>IF(K2414/1048576 &gt;1,K2414/1048576," ")</f>
        <v>2963.634690284729</v>
      </c>
      <c r="N2414" s="91">
        <f>IF(K2414&gt;999999999,K2414/1073741824," ")</f>
        <v>2.8941745022311807</v>
      </c>
      <c r="O2414" s="194" t="s">
        <v>21938</v>
      </c>
      <c r="P2414" s="197" t="s">
        <v>21939</v>
      </c>
    </row>
    <row r="2415" spans="2:16" ht="20.100000000000001" customHeight="1" x14ac:dyDescent="0.3">
      <c r="B2415" s="101">
        <v>2405</v>
      </c>
      <c r="C2415" s="103" t="s">
        <v>36545</v>
      </c>
      <c r="D2415" s="159" t="s">
        <v>4798</v>
      </c>
      <c r="E2415" s="36" t="s">
        <v>12696</v>
      </c>
      <c r="F2415" s="104">
        <v>4.4000000000000004</v>
      </c>
      <c r="G2415" s="101" t="s">
        <v>704</v>
      </c>
      <c r="H2415" s="101" t="s">
        <v>3737</v>
      </c>
      <c r="I2415" s="101">
        <v>1996</v>
      </c>
      <c r="J2415" s="101"/>
      <c r="K2415" s="90">
        <v>2420560783</v>
      </c>
      <c r="L2415" s="90">
        <f>IF(K2415/1024 &gt;1,K2415/1024," ")</f>
        <v>2363828.8896484375</v>
      </c>
      <c r="M2415" s="90">
        <f>IF(K2415/1048576 &gt;1,K2415/1048576," ")</f>
        <v>2308.4266500473022</v>
      </c>
      <c r="N2415" s="91">
        <f>IF(K2415&gt;999999999,K2415/1073741824," ")</f>
        <v>2.2543229004368186</v>
      </c>
      <c r="O2415" s="194" t="s">
        <v>21940</v>
      </c>
      <c r="P2415" s="197" t="s">
        <v>21941</v>
      </c>
    </row>
    <row r="2416" spans="2:16" ht="20.100000000000001" customHeight="1" x14ac:dyDescent="0.3">
      <c r="B2416" s="101">
        <v>2406</v>
      </c>
      <c r="C2416" s="112" t="s">
        <v>36546</v>
      </c>
      <c r="D2416" s="162" t="s">
        <v>106</v>
      </c>
      <c r="E2416" s="36" t="s">
        <v>12697</v>
      </c>
      <c r="F2416" s="104">
        <v>7.2</v>
      </c>
      <c r="G2416" s="101" t="s">
        <v>704</v>
      </c>
      <c r="H2416" s="101" t="s">
        <v>3740</v>
      </c>
      <c r="I2416" s="101">
        <v>1986</v>
      </c>
      <c r="J2416" s="116"/>
      <c r="K2416" s="90">
        <v>6213685857</v>
      </c>
      <c r="L2416" s="90">
        <f>IF(K2416/1024 &gt;1,K2416/1024," ")</f>
        <v>6068052.5947265625</v>
      </c>
      <c r="M2416" s="90">
        <f>IF(K2416/1048576 &gt;1,K2416/1048576," ")</f>
        <v>5925.8326120376587</v>
      </c>
      <c r="N2416" s="91">
        <f>IF(K2416&gt;999999999,K2416/1073741824," ")</f>
        <v>5.7869459101930261</v>
      </c>
      <c r="O2416" s="194" t="s">
        <v>21942</v>
      </c>
      <c r="P2416" s="197" t="s">
        <v>31149</v>
      </c>
    </row>
    <row r="2417" spans="2:16" ht="20.100000000000001" customHeight="1" x14ac:dyDescent="0.3">
      <c r="B2417" s="101">
        <v>2407</v>
      </c>
      <c r="C2417" s="12" t="s">
        <v>33286</v>
      </c>
      <c r="D2417" s="160" t="s">
        <v>2128</v>
      </c>
      <c r="E2417" s="36" t="s">
        <v>12698</v>
      </c>
      <c r="F2417" s="104">
        <v>6.4</v>
      </c>
      <c r="G2417" s="94" t="s">
        <v>704</v>
      </c>
      <c r="H2417" s="94" t="s">
        <v>4234</v>
      </c>
      <c r="I2417" s="101">
        <v>1943</v>
      </c>
      <c r="J2417" s="116"/>
      <c r="K2417" s="108">
        <v>1175287808</v>
      </c>
      <c r="L2417" s="90">
        <f>IF(K2417/1024 &gt;1,K2417/1024," ")</f>
        <v>1147742</v>
      </c>
      <c r="M2417" s="90">
        <f>IF(K2417/1048576 &gt;1,K2417/1048576," ")</f>
        <v>1120.841796875</v>
      </c>
      <c r="N2417" s="91">
        <f>IF(K2417&gt;999999999,K2417/1073741824," ")</f>
        <v>1.0945720672607422</v>
      </c>
      <c r="O2417" s="194" t="s">
        <v>17917</v>
      </c>
      <c r="P2417" s="197" t="s">
        <v>21943</v>
      </c>
    </row>
    <row r="2418" spans="2:16" ht="20.100000000000001" customHeight="1" x14ac:dyDescent="0.3">
      <c r="B2418" s="101">
        <v>2408</v>
      </c>
      <c r="C2418" s="12" t="s">
        <v>36231</v>
      </c>
      <c r="D2418" s="159" t="s">
        <v>700</v>
      </c>
      <c r="E2418" s="36" t="s">
        <v>12700</v>
      </c>
      <c r="F2418" s="104">
        <v>7.4</v>
      </c>
      <c r="G2418" s="94" t="s">
        <v>704</v>
      </c>
      <c r="H2418" s="94" t="s">
        <v>4097</v>
      </c>
      <c r="I2418" s="94">
        <v>1941</v>
      </c>
      <c r="J2418" s="120"/>
      <c r="K2418" s="108">
        <v>1730025472</v>
      </c>
      <c r="L2418" s="90">
        <f>IF(K2418/1024 &gt;1,K2418/1024," ")</f>
        <v>1689478</v>
      </c>
      <c r="M2418" s="90">
        <f>IF(K2418/1048576 &gt;1,K2418/1048576," ")</f>
        <v>1649.880859375</v>
      </c>
      <c r="N2418" s="91">
        <f>IF(K2418&gt;999999999,K2418/1073741824," ")</f>
        <v>1.6112117767333984</v>
      </c>
      <c r="O2418" s="194" t="s">
        <v>21946</v>
      </c>
      <c r="P2418" s="197" t="s">
        <v>21947</v>
      </c>
    </row>
    <row r="2419" spans="2:16" ht="20.100000000000001" customHeight="1" x14ac:dyDescent="0.3">
      <c r="B2419" s="101">
        <v>2409</v>
      </c>
      <c r="C2419" s="20" t="s">
        <v>42686</v>
      </c>
      <c r="D2419" s="264" t="s">
        <v>42682</v>
      </c>
      <c r="E2419" s="36" t="s">
        <v>42683</v>
      </c>
      <c r="F2419" s="81">
        <v>6.5</v>
      </c>
      <c r="G2419" s="13" t="s">
        <v>704</v>
      </c>
      <c r="H2419" s="13" t="s">
        <v>4349</v>
      </c>
      <c r="I2419" s="79">
        <v>2022</v>
      </c>
      <c r="J2419" s="79"/>
      <c r="K2419" s="73">
        <v>5343760384</v>
      </c>
      <c r="L2419" s="90">
        <f>IF(K2419/1024 &gt;1,K2419/1024," ")</f>
        <v>5218516</v>
      </c>
      <c r="M2419" s="90">
        <f>IF(K2419/1048576 &gt;1,K2419/1048576," ")</f>
        <v>5096.20703125</v>
      </c>
      <c r="N2419" s="91">
        <f>IF(K2419&gt;999999999,K2419/1073741824," ")</f>
        <v>4.9767646789550781</v>
      </c>
      <c r="O2419" s="223" t="s">
        <v>42684</v>
      </c>
      <c r="P2419" s="198" t="s">
        <v>42685</v>
      </c>
    </row>
    <row r="2420" spans="2:16" ht="20.100000000000001" customHeight="1" x14ac:dyDescent="0.3">
      <c r="B2420" s="101">
        <v>2410</v>
      </c>
      <c r="C2420" s="102" t="s">
        <v>36547</v>
      </c>
      <c r="D2420" s="159" t="s">
        <v>2129</v>
      </c>
      <c r="E2420" s="36" t="s">
        <v>12701</v>
      </c>
      <c r="F2420" s="104">
        <v>5.2</v>
      </c>
      <c r="G2420" s="94"/>
      <c r="H2420" s="94" t="s">
        <v>3737</v>
      </c>
      <c r="I2420" s="101">
        <v>2001</v>
      </c>
      <c r="J2420" s="101"/>
      <c r="K2420" s="90">
        <v>2965725058</v>
      </c>
      <c r="L2420" s="90">
        <f>IF(K2420/1024 &gt;1,K2420/1024," ")</f>
        <v>2896215.876953125</v>
      </c>
      <c r="M2420" s="90">
        <f>IF(K2420/1048576 &gt;1,K2420/1048576," ")</f>
        <v>2828.3358173370361</v>
      </c>
      <c r="N2420" s="91">
        <f>IF(K2420&gt;999999999,K2420/1073741824," ")</f>
        <v>2.7620466966181993</v>
      </c>
      <c r="O2420" s="194" t="s">
        <v>21948</v>
      </c>
      <c r="P2420" s="197" t="s">
        <v>21949</v>
      </c>
    </row>
    <row r="2421" spans="2:16" ht="20.100000000000001" customHeight="1" x14ac:dyDescent="0.3">
      <c r="B2421" s="101">
        <v>2411</v>
      </c>
      <c r="C2421" s="111" t="s">
        <v>36548</v>
      </c>
      <c r="D2421" s="174" t="s">
        <v>6127</v>
      </c>
      <c r="E2421" s="36" t="s">
        <v>12702</v>
      </c>
      <c r="F2421" s="99">
        <v>6</v>
      </c>
      <c r="G2421" s="101" t="s">
        <v>704</v>
      </c>
      <c r="H2421" s="101" t="s">
        <v>4081</v>
      </c>
      <c r="I2421" s="101">
        <v>2015</v>
      </c>
      <c r="J2421" s="101"/>
      <c r="K2421" s="90">
        <v>4870353833</v>
      </c>
      <c r="L2421" s="90">
        <f>IF(K2421/1024 &gt;1,K2421/1024," ")</f>
        <v>4756204.9150390625</v>
      </c>
      <c r="M2421" s="90">
        <f>IF(K2421/1048576 &gt;1,K2421/1048576," ")</f>
        <v>4644.7313623428345</v>
      </c>
      <c r="N2421" s="91">
        <f>IF(K2421&gt;999999999,K2421/1073741824," ")</f>
        <v>4.5358704710379243</v>
      </c>
      <c r="O2421" s="194" t="s">
        <v>21950</v>
      </c>
      <c r="P2421" s="197" t="s">
        <v>21951</v>
      </c>
    </row>
    <row r="2422" spans="2:16" ht="20.100000000000001" customHeight="1" x14ac:dyDescent="0.3">
      <c r="B2422" s="101">
        <v>2412</v>
      </c>
      <c r="C2422" s="112" t="s">
        <v>36549</v>
      </c>
      <c r="D2422" s="159" t="s">
        <v>5882</v>
      </c>
      <c r="E2422" s="36" t="s">
        <v>12703</v>
      </c>
      <c r="F2422" s="99">
        <v>5.7</v>
      </c>
      <c r="G2422" s="101"/>
      <c r="H2422" s="101" t="s">
        <v>5878</v>
      </c>
      <c r="I2422" s="101">
        <v>2005</v>
      </c>
      <c r="J2422" s="101"/>
      <c r="K2422" s="90">
        <v>6314591335</v>
      </c>
      <c r="L2422" s="90">
        <f>IF(K2422/1024 &gt;1,K2422/1024," ")</f>
        <v>6166593.1005859375</v>
      </c>
      <c r="M2422" s="90">
        <f>IF(K2422/1048576 &gt;1,K2422/1048576," ")</f>
        <v>6022.0635747909546</v>
      </c>
      <c r="N2422" s="91">
        <f>IF(K2422&gt;999999999,K2422/1073741824," ")</f>
        <v>5.8809214597567916</v>
      </c>
      <c r="O2422" s="194" t="s">
        <v>18041</v>
      </c>
      <c r="P2422" s="197" t="s">
        <v>21952</v>
      </c>
    </row>
    <row r="2423" spans="2:16" ht="20.100000000000001" customHeight="1" x14ac:dyDescent="0.3">
      <c r="B2423" s="101">
        <v>2413</v>
      </c>
      <c r="C2423" s="102" t="s">
        <v>36550</v>
      </c>
      <c r="D2423" s="159" t="s">
        <v>5414</v>
      </c>
      <c r="E2423" s="36" t="s">
        <v>12704</v>
      </c>
      <c r="F2423" s="104">
        <v>5.0999999999999996</v>
      </c>
      <c r="G2423" s="101" t="s">
        <v>704</v>
      </c>
      <c r="H2423" s="101" t="s">
        <v>3739</v>
      </c>
      <c r="I2423" s="101">
        <v>1985</v>
      </c>
      <c r="J2423" s="101"/>
      <c r="K2423" s="90">
        <v>3444453408</v>
      </c>
      <c r="L2423" s="90">
        <f>IF(K2423/1024 &gt;1,K2423/1024," ")</f>
        <v>3363724.03125</v>
      </c>
      <c r="M2423" s="90">
        <f>IF(K2423/1048576 &gt;1,K2423/1048576," ")</f>
        <v>3284.8867492675781</v>
      </c>
      <c r="N2423" s="91">
        <f>IF(K2423&gt;999999999,K2423/1073741824," ")</f>
        <v>3.2078972160816193</v>
      </c>
      <c r="O2423" s="194" t="s">
        <v>21953</v>
      </c>
      <c r="P2423" s="197" t="s">
        <v>21954</v>
      </c>
    </row>
    <row r="2424" spans="2:16" ht="20.100000000000001" customHeight="1" x14ac:dyDescent="0.3">
      <c r="B2424" s="101">
        <v>2414</v>
      </c>
      <c r="C2424" s="7" t="s">
        <v>36551</v>
      </c>
      <c r="D2424" s="157" t="s">
        <v>7873</v>
      </c>
      <c r="E2424" s="36" t="s">
        <v>12705</v>
      </c>
      <c r="F2424" s="81">
        <v>6.7</v>
      </c>
      <c r="G2424" s="81"/>
      <c r="H2424" s="13" t="s">
        <v>5878</v>
      </c>
      <c r="I2424" s="79">
        <v>2012</v>
      </c>
      <c r="J2424" s="79"/>
      <c r="K2424" s="73">
        <v>4044385252</v>
      </c>
      <c r="L2424" s="90">
        <f>IF(K2424/1024 &gt;1,K2424/1024," ")</f>
        <v>3949594.97265625</v>
      </c>
      <c r="M2424" s="90">
        <f>IF(K2424/1048576 &gt;1,K2424/1048576," ")</f>
        <v>3857.0263404846191</v>
      </c>
      <c r="N2424" s="91">
        <f>IF(K2424&gt;999999999,K2424/1073741824," ")</f>
        <v>3.7666272856295109</v>
      </c>
      <c r="O2424" s="194" t="s">
        <v>21955</v>
      </c>
      <c r="P2424" s="197" t="s">
        <v>21956</v>
      </c>
    </row>
    <row r="2425" spans="2:16" ht="20.100000000000001" customHeight="1" x14ac:dyDescent="0.3">
      <c r="B2425" s="101">
        <v>2415</v>
      </c>
      <c r="C2425" s="109" t="s">
        <v>36553</v>
      </c>
      <c r="D2425" s="159" t="s">
        <v>2972</v>
      </c>
      <c r="E2425" s="36" t="s">
        <v>12707</v>
      </c>
      <c r="F2425" s="104">
        <v>5.8</v>
      </c>
      <c r="G2425" s="101" t="s">
        <v>704</v>
      </c>
      <c r="H2425" s="101" t="s">
        <v>3745</v>
      </c>
      <c r="I2425" s="101">
        <v>1997</v>
      </c>
      <c r="J2425" s="101"/>
      <c r="K2425" s="108">
        <v>2646555740</v>
      </c>
      <c r="L2425" s="90">
        <f>IF(K2425/1024 &gt;1,K2425/1024," ")</f>
        <v>2584527.08984375</v>
      </c>
      <c r="M2425" s="90">
        <f>IF(K2425/1048576 &gt;1,K2425/1048576," ")</f>
        <v>2523.9522361755371</v>
      </c>
      <c r="N2425" s="91">
        <f>IF(K2425&gt;999999999,K2425/1073741824," ")</f>
        <v>2.464797105640173</v>
      </c>
      <c r="O2425" s="194" t="s">
        <v>21959</v>
      </c>
      <c r="P2425" s="197" t="s">
        <v>21960</v>
      </c>
    </row>
    <row r="2426" spans="2:16" ht="20.100000000000001" customHeight="1" x14ac:dyDescent="0.3">
      <c r="B2426" s="101">
        <v>2416</v>
      </c>
      <c r="C2426" s="102" t="s">
        <v>36554</v>
      </c>
      <c r="D2426" s="159" t="s">
        <v>1698</v>
      </c>
      <c r="E2426" s="36" t="s">
        <v>12708</v>
      </c>
      <c r="F2426" s="104">
        <v>5.4</v>
      </c>
      <c r="G2426" s="99" t="s">
        <v>704</v>
      </c>
      <c r="H2426" s="105" t="s">
        <v>5871</v>
      </c>
      <c r="I2426" s="101">
        <v>2005</v>
      </c>
      <c r="J2426" s="101"/>
      <c r="K2426" s="90">
        <v>5110662047</v>
      </c>
      <c r="L2426" s="90">
        <f>IF(K2426/1024 &gt;1,K2426/1024," ")</f>
        <v>4990880.9052734375</v>
      </c>
      <c r="M2426" s="90">
        <f>IF(K2426/1048576 &gt;1,K2426/1048576," ")</f>
        <v>4873.9071340560913</v>
      </c>
      <c r="N2426" s="91">
        <f>IF(K2426&gt;999999999,K2426/1073741824," ")</f>
        <v>4.7596749356016517</v>
      </c>
      <c r="O2426" s="194" t="s">
        <v>30086</v>
      </c>
      <c r="P2426" s="197" t="s">
        <v>21961</v>
      </c>
    </row>
    <row r="2427" spans="2:16" ht="20.100000000000001" customHeight="1" x14ac:dyDescent="0.3">
      <c r="B2427" s="101">
        <v>2417</v>
      </c>
      <c r="C2427" s="109" t="s">
        <v>36555</v>
      </c>
      <c r="D2427" s="163" t="s">
        <v>5948</v>
      </c>
      <c r="E2427" s="36" t="s">
        <v>12709</v>
      </c>
      <c r="F2427" s="99">
        <v>6.4</v>
      </c>
      <c r="G2427" s="101" t="s">
        <v>704</v>
      </c>
      <c r="H2427" s="101" t="s">
        <v>5871</v>
      </c>
      <c r="I2427" s="101">
        <v>2003</v>
      </c>
      <c r="J2427" s="101"/>
      <c r="K2427" s="90">
        <v>5517209186</v>
      </c>
      <c r="L2427" s="90">
        <f>IF(K2427/1024 &gt;1,K2427/1024," ")</f>
        <v>5387899.595703125</v>
      </c>
      <c r="M2427" s="90">
        <f>IF(K2427/1048576 &gt;1,K2427/1048576," ")</f>
        <v>5261.620698928833</v>
      </c>
      <c r="N2427" s="91">
        <f>IF(K2427&gt;999999999,K2427/1073741824," ")</f>
        <v>5.1383014637976885</v>
      </c>
      <c r="O2427" s="194" t="s">
        <v>17597</v>
      </c>
      <c r="P2427" s="197" t="s">
        <v>21962</v>
      </c>
    </row>
    <row r="2428" spans="2:16" ht="20.100000000000001" customHeight="1" x14ac:dyDescent="0.3">
      <c r="B2428" s="101">
        <v>2418</v>
      </c>
      <c r="C2428" s="12" t="s">
        <v>36556</v>
      </c>
      <c r="D2428" s="157" t="s">
        <v>7929</v>
      </c>
      <c r="E2428" s="36" t="s">
        <v>12710</v>
      </c>
      <c r="F2428" s="131">
        <v>6.2</v>
      </c>
      <c r="G2428" s="13" t="s">
        <v>704</v>
      </c>
      <c r="H2428" s="13" t="s">
        <v>4081</v>
      </c>
      <c r="I2428" s="133">
        <v>2017</v>
      </c>
      <c r="J2428" s="74"/>
      <c r="K2428" s="73">
        <v>5247396984</v>
      </c>
      <c r="L2428" s="90">
        <f>IF(K2428/1024 &gt;1,K2428/1024," ")</f>
        <v>5124411.1171875</v>
      </c>
      <c r="M2428" s="90">
        <f>IF(K2428/1048576 &gt;1,K2428/1048576," ")</f>
        <v>5004.307731628418</v>
      </c>
      <c r="N2428" s="91">
        <f>IF(K2428&gt;999999999,K2428/1073741824," ")</f>
        <v>4.8870192691683769</v>
      </c>
      <c r="O2428" s="194" t="s">
        <v>21963</v>
      </c>
      <c r="P2428" s="197" t="s">
        <v>21964</v>
      </c>
    </row>
    <row r="2429" spans="2:16" ht="20.100000000000001" customHeight="1" x14ac:dyDescent="0.3">
      <c r="B2429" s="101">
        <v>2419</v>
      </c>
      <c r="C2429" s="109" t="s">
        <v>36557</v>
      </c>
      <c r="D2429" s="159" t="s">
        <v>3880</v>
      </c>
      <c r="E2429" s="36" t="s">
        <v>12711</v>
      </c>
      <c r="F2429" s="104">
        <v>5.3</v>
      </c>
      <c r="G2429" s="101" t="s">
        <v>704</v>
      </c>
      <c r="H2429" s="101" t="s">
        <v>3774</v>
      </c>
      <c r="I2429" s="101">
        <v>1987</v>
      </c>
      <c r="J2429" s="101"/>
      <c r="K2429" s="90">
        <v>2634477658</v>
      </c>
      <c r="L2429" s="90">
        <f>IF(K2429/1024 &gt;1,K2429/1024," ")</f>
        <v>2572732.087890625</v>
      </c>
      <c r="M2429" s="90">
        <f>IF(K2429/1048576 &gt;1,K2429/1048576," ")</f>
        <v>2512.4336795806885</v>
      </c>
      <c r="N2429" s="91">
        <f>IF(K2429&gt;999999999,K2429/1073741824," ")</f>
        <v>2.4535485152155161</v>
      </c>
      <c r="O2429" s="194" t="s">
        <v>21965</v>
      </c>
      <c r="P2429" s="197" t="s">
        <v>21966</v>
      </c>
    </row>
    <row r="2430" spans="2:16" ht="20.100000000000001" customHeight="1" x14ac:dyDescent="0.3">
      <c r="B2430" s="101">
        <v>2420</v>
      </c>
      <c r="C2430" s="12" t="s">
        <v>36558</v>
      </c>
      <c r="D2430" s="160" t="s">
        <v>376</v>
      </c>
      <c r="E2430" s="36" t="s">
        <v>12712</v>
      </c>
      <c r="F2430" s="104">
        <v>6.9</v>
      </c>
      <c r="G2430" s="13" t="s">
        <v>704</v>
      </c>
      <c r="H2430" s="13" t="s">
        <v>5878</v>
      </c>
      <c r="I2430" s="101">
        <v>1969</v>
      </c>
      <c r="J2430" s="116"/>
      <c r="K2430" s="73">
        <v>4688920576</v>
      </c>
      <c r="L2430" s="90">
        <f>IF(K2430/1024 &gt;1,K2430/1024," ")</f>
        <v>4579024</v>
      </c>
      <c r="M2430" s="90">
        <f>IF(K2430/1048576 &gt;1,K2430/1048576," ")</f>
        <v>4471.703125</v>
      </c>
      <c r="N2430" s="91">
        <f>IF(K2430&gt;999999999,K2430/1073741824," ")</f>
        <v>4.3668975830078125</v>
      </c>
      <c r="O2430" s="194" t="s">
        <v>21967</v>
      </c>
      <c r="P2430" s="197" t="s">
        <v>21968</v>
      </c>
    </row>
    <row r="2431" spans="2:16" ht="20.100000000000001" customHeight="1" x14ac:dyDescent="0.3">
      <c r="B2431" s="101">
        <v>2421</v>
      </c>
      <c r="C2431" s="109" t="s">
        <v>36559</v>
      </c>
      <c r="D2431" s="168" t="s">
        <v>7109</v>
      </c>
      <c r="E2431" s="36" t="s">
        <v>12713</v>
      </c>
      <c r="F2431" s="99">
        <v>8.1</v>
      </c>
      <c r="G2431" s="99"/>
      <c r="H2431" s="105" t="s">
        <v>5878</v>
      </c>
      <c r="I2431" s="101">
        <v>2009</v>
      </c>
      <c r="J2431" s="101"/>
      <c r="K2431" s="90">
        <v>4744550694</v>
      </c>
      <c r="L2431" s="90">
        <f>IF(K2431/1024 &gt;1,K2431/1024," ")</f>
        <v>4633350.287109375</v>
      </c>
      <c r="M2431" s="90">
        <f>IF(K2431/1048576 &gt;1,K2431/1048576," ")</f>
        <v>4524.756139755249</v>
      </c>
      <c r="N2431" s="91">
        <f>IF(K2431&gt;999999999,K2431/1073741824," ")</f>
        <v>4.4187071677297354</v>
      </c>
      <c r="O2431" s="194" t="s">
        <v>21969</v>
      </c>
      <c r="P2431" s="197" t="s">
        <v>21970</v>
      </c>
    </row>
    <row r="2432" spans="2:16" ht="20.100000000000001" customHeight="1" x14ac:dyDescent="0.3">
      <c r="B2432" s="101">
        <v>2422</v>
      </c>
      <c r="C2432" s="102" t="s">
        <v>36560</v>
      </c>
      <c r="D2432" s="159" t="s">
        <v>2130</v>
      </c>
      <c r="E2432" s="36" t="s">
        <v>12714</v>
      </c>
      <c r="F2432" s="104">
        <v>6</v>
      </c>
      <c r="G2432" s="101" t="s">
        <v>704</v>
      </c>
      <c r="H2432" s="101" t="s">
        <v>3767</v>
      </c>
      <c r="I2432" s="101">
        <v>1999</v>
      </c>
      <c r="J2432" s="101"/>
      <c r="K2432" s="90">
        <v>4076047568</v>
      </c>
      <c r="L2432" s="90">
        <f>IF(K2432/1024 &gt;1,K2432/1024," ")</f>
        <v>3980515.203125</v>
      </c>
      <c r="M2432" s="90">
        <f>IF(K2432/1048576 &gt;1,K2432/1048576," ")</f>
        <v>3887.2218780517578</v>
      </c>
      <c r="N2432" s="91">
        <f>IF(K2432&gt;999999999,K2432/1073741824," ")</f>
        <v>3.7961151152849197</v>
      </c>
      <c r="O2432" s="194" t="s">
        <v>21971</v>
      </c>
      <c r="P2432" s="197" t="s">
        <v>21972</v>
      </c>
    </row>
    <row r="2433" spans="2:16" ht="20.100000000000001" customHeight="1" x14ac:dyDescent="0.3">
      <c r="B2433" s="101">
        <v>2423</v>
      </c>
      <c r="C2433" s="109" t="s">
        <v>36561</v>
      </c>
      <c r="D2433" s="168" t="s">
        <v>6815</v>
      </c>
      <c r="E2433" s="36" t="s">
        <v>12715</v>
      </c>
      <c r="F2433" s="99">
        <v>5.2</v>
      </c>
      <c r="G2433" s="99" t="s">
        <v>704</v>
      </c>
      <c r="H2433" s="105" t="s">
        <v>4081</v>
      </c>
      <c r="I2433" s="101">
        <v>2015</v>
      </c>
      <c r="J2433" s="101"/>
      <c r="K2433" s="90">
        <v>4601748056</v>
      </c>
      <c r="L2433" s="90">
        <f>IF(K2433/1024 &gt;1,K2433/1024," ")</f>
        <v>4493894.5859375</v>
      </c>
      <c r="M2433" s="90">
        <f>IF(K2433/1048576 &gt;1,K2433/1048576," ")</f>
        <v>4388.5689315795898</v>
      </c>
      <c r="N2433" s="91">
        <f>IF(K2433&gt;999999999,K2433/1073741824," ")</f>
        <v>4.2857118472456932</v>
      </c>
      <c r="O2433" s="194" t="s">
        <v>21973</v>
      </c>
      <c r="P2433" s="197" t="s">
        <v>31150</v>
      </c>
    </row>
    <row r="2434" spans="2:16" ht="20.100000000000001" customHeight="1" x14ac:dyDescent="0.3">
      <c r="B2434" s="101">
        <v>2424</v>
      </c>
      <c r="C2434" s="7" t="s">
        <v>36232</v>
      </c>
      <c r="D2434" s="159" t="s">
        <v>254</v>
      </c>
      <c r="E2434" s="36" t="s">
        <v>12716</v>
      </c>
      <c r="F2434" s="104">
        <v>7</v>
      </c>
      <c r="G2434" s="94" t="s">
        <v>704</v>
      </c>
      <c r="H2434" s="94" t="s">
        <v>3742</v>
      </c>
      <c r="I2434" s="94">
        <v>2004</v>
      </c>
      <c r="J2434" s="94"/>
      <c r="K2434" s="108">
        <v>2112573440</v>
      </c>
      <c r="L2434" s="90">
        <f>IF(K2434/1024 &gt;1,K2434/1024," ")</f>
        <v>2063060</v>
      </c>
      <c r="M2434" s="90">
        <f>IF(K2434/1048576 &gt;1,K2434/1048576," ")</f>
        <v>2014.70703125</v>
      </c>
      <c r="N2434" s="91">
        <f>IF(K2434&gt;999999999,K2434/1073741824," ")</f>
        <v>1.9674873352050781</v>
      </c>
      <c r="O2434" s="194" t="s">
        <v>21974</v>
      </c>
      <c r="P2434" s="197" t="s">
        <v>21975</v>
      </c>
    </row>
    <row r="2435" spans="2:16" ht="20.100000000000001" customHeight="1" x14ac:dyDescent="0.3">
      <c r="B2435" s="101">
        <v>2425</v>
      </c>
      <c r="C2435" s="112" t="s">
        <v>36562</v>
      </c>
      <c r="D2435" s="159" t="s">
        <v>3429</v>
      </c>
      <c r="E2435" s="36" t="s">
        <v>12717</v>
      </c>
      <c r="F2435" s="104">
        <v>7.7</v>
      </c>
      <c r="G2435" s="101" t="s">
        <v>704</v>
      </c>
      <c r="H2435" s="101" t="s">
        <v>3927</v>
      </c>
      <c r="I2435" s="101">
        <v>1936</v>
      </c>
      <c r="J2435" s="101"/>
      <c r="K2435" s="90">
        <v>2849398333</v>
      </c>
      <c r="L2435" s="90">
        <f>IF(K2435/1024 &gt;1,K2435/1024," ")</f>
        <v>2782615.5595703125</v>
      </c>
      <c r="M2435" s="90">
        <f>IF(K2435/1048576 &gt;1,K2435/1048576," ")</f>
        <v>2717.3980073928833</v>
      </c>
      <c r="N2435" s="91">
        <f>IF(K2435&gt;999999999,K2435/1073741824," ")</f>
        <v>2.6537089915946126</v>
      </c>
      <c r="O2435" s="194" t="s">
        <v>21976</v>
      </c>
      <c r="P2435" s="197" t="s">
        <v>21977</v>
      </c>
    </row>
    <row r="2436" spans="2:16" ht="20.100000000000001" customHeight="1" x14ac:dyDescent="0.3">
      <c r="B2436" s="101">
        <v>2426</v>
      </c>
      <c r="C2436" s="107" t="s">
        <v>36564</v>
      </c>
      <c r="D2436" s="168" t="s">
        <v>7343</v>
      </c>
      <c r="E2436" s="36" t="s">
        <v>12719</v>
      </c>
      <c r="F2436" s="99">
        <v>3.7</v>
      </c>
      <c r="G2436" s="99"/>
      <c r="H2436" s="105" t="s">
        <v>5871</v>
      </c>
      <c r="I2436" s="101">
        <v>2015</v>
      </c>
      <c r="J2436" s="101"/>
      <c r="K2436" s="90">
        <v>3515273463</v>
      </c>
      <c r="L2436" s="90">
        <f>IF(K2436/1024 &gt;1,K2436/1024," ")</f>
        <v>3432884.2412109375</v>
      </c>
      <c r="M2436" s="90">
        <f>IF(K2436/1048576 &gt;1,K2436/1048576," ")</f>
        <v>3352.4260168075562</v>
      </c>
      <c r="N2436" s="91">
        <f>IF(K2436&gt;999999999,K2436/1073741824," ")</f>
        <v>3.2738535320386291</v>
      </c>
      <c r="O2436" s="194" t="s">
        <v>21980</v>
      </c>
      <c r="P2436" s="197" t="s">
        <v>21981</v>
      </c>
    </row>
    <row r="2437" spans="2:16" ht="20.100000000000001" customHeight="1" x14ac:dyDescent="0.3">
      <c r="B2437" s="101">
        <v>2427</v>
      </c>
      <c r="C2437" s="109" t="s">
        <v>36565</v>
      </c>
      <c r="D2437" s="159" t="s">
        <v>4446</v>
      </c>
      <c r="E2437" s="36" t="s">
        <v>12720</v>
      </c>
      <c r="F2437" s="104">
        <v>5.5</v>
      </c>
      <c r="G2437" s="101"/>
      <c r="H2437" s="101" t="s">
        <v>3744</v>
      </c>
      <c r="I2437" s="101">
        <v>2011</v>
      </c>
      <c r="J2437" s="101"/>
      <c r="K2437" s="90">
        <v>4497824371</v>
      </c>
      <c r="L2437" s="90">
        <f>IF(K2437/1024 &gt;1,K2437/1024," ")</f>
        <v>4392406.6123046875</v>
      </c>
      <c r="M2437" s="90">
        <f>IF(K2437/1048576 &gt;1,K2437/1048576," ")</f>
        <v>4289.4595823287964</v>
      </c>
      <c r="N2437" s="91">
        <f>IF(K2437&gt;999999999,K2437/1073741824," ")</f>
        <v>4.1889253733679652</v>
      </c>
      <c r="O2437" s="194" t="s">
        <v>21982</v>
      </c>
      <c r="P2437" s="197" t="s">
        <v>21983</v>
      </c>
    </row>
    <row r="2438" spans="2:16" ht="20.100000000000001" customHeight="1" x14ac:dyDescent="0.3">
      <c r="B2438" s="101">
        <v>2428</v>
      </c>
      <c r="C2438" s="20" t="s">
        <v>36566</v>
      </c>
      <c r="D2438" s="177" t="s">
        <v>9033</v>
      </c>
      <c r="E2438" s="36" t="s">
        <v>12721</v>
      </c>
      <c r="F2438" s="81">
        <v>6.4</v>
      </c>
      <c r="G2438" s="13"/>
      <c r="H2438" s="13" t="s">
        <v>3757</v>
      </c>
      <c r="I2438" s="79">
        <v>2019</v>
      </c>
      <c r="J2438" s="79"/>
      <c r="K2438" s="73">
        <v>5246234624</v>
      </c>
      <c r="L2438" s="90">
        <f>IF(K2438/1024 &gt;1,K2438/1024," ")</f>
        <v>5123276</v>
      </c>
      <c r="M2438" s="90">
        <f>IF(K2438/1048576 &gt;1,K2438/1048576," ")</f>
        <v>5003.19921875</v>
      </c>
      <c r="N2438" s="91">
        <f>IF(K2438&gt;999999999,K2438/1073741824," ")</f>
        <v>4.8859367370605469</v>
      </c>
      <c r="O2438" s="194" t="s">
        <v>21984</v>
      </c>
      <c r="P2438" s="197" t="s">
        <v>21985</v>
      </c>
    </row>
    <row r="2439" spans="2:16" ht="20.100000000000001" customHeight="1" x14ac:dyDescent="0.3">
      <c r="B2439" s="101">
        <v>2429</v>
      </c>
      <c r="C2439" s="12" t="s">
        <v>33267</v>
      </c>
      <c r="D2439" s="159" t="s">
        <v>4952</v>
      </c>
      <c r="E2439" s="36" t="s">
        <v>12722</v>
      </c>
      <c r="F2439" s="104">
        <v>7.2</v>
      </c>
      <c r="G2439" s="101" t="s">
        <v>704</v>
      </c>
      <c r="H2439" s="101" t="s">
        <v>3756</v>
      </c>
      <c r="I2439" s="101">
        <v>1971</v>
      </c>
      <c r="J2439" s="101"/>
      <c r="K2439" s="90">
        <v>5246851701</v>
      </c>
      <c r="L2439" s="90">
        <f>IF(K2439/1024 &gt;1,K2439/1024," ")</f>
        <v>5123878.6142578125</v>
      </c>
      <c r="M2439" s="90">
        <f>IF(K2439/1048576 &gt;1,K2439/1048576," ")</f>
        <v>5003.787709236145</v>
      </c>
      <c r="N2439" s="91">
        <f>IF(K2439&gt;999999999,K2439/1073741824," ")</f>
        <v>4.8865114348009229</v>
      </c>
      <c r="O2439" s="194" t="s">
        <v>21986</v>
      </c>
      <c r="P2439" s="197" t="s">
        <v>21987</v>
      </c>
    </row>
    <row r="2440" spans="2:16" ht="20.100000000000001" customHeight="1" x14ac:dyDescent="0.3">
      <c r="B2440" s="101">
        <v>2430</v>
      </c>
      <c r="C2440" s="113" t="s">
        <v>36567</v>
      </c>
      <c r="D2440" s="162" t="s">
        <v>2131</v>
      </c>
      <c r="E2440" s="36" t="s">
        <v>12723</v>
      </c>
      <c r="F2440" s="104">
        <v>7.4</v>
      </c>
      <c r="G2440" s="13" t="s">
        <v>704</v>
      </c>
      <c r="H2440" s="13" t="s">
        <v>5871</v>
      </c>
      <c r="I2440" s="101">
        <v>1983</v>
      </c>
      <c r="J2440" s="101"/>
      <c r="K2440" s="73">
        <v>4731983023</v>
      </c>
      <c r="L2440" s="90">
        <f>IF(K2440/1024 &gt;1,K2440/1024," ")</f>
        <v>4621077.1708984375</v>
      </c>
      <c r="M2440" s="90">
        <f>IF(K2440/1048576 &gt;1,K2440/1048576," ")</f>
        <v>4512.7706747055054</v>
      </c>
      <c r="N2440" s="91">
        <f>IF(K2440&gt;999999999,K2440/1073741824," ")</f>
        <v>4.4070026120170951</v>
      </c>
      <c r="O2440" s="194" t="s">
        <v>21988</v>
      </c>
      <c r="P2440" s="197" t="s">
        <v>21989</v>
      </c>
    </row>
    <row r="2441" spans="2:16" ht="20.100000000000001" customHeight="1" x14ac:dyDescent="0.3">
      <c r="B2441" s="101">
        <v>2431</v>
      </c>
      <c r="C2441" s="48" t="s">
        <v>36568</v>
      </c>
      <c r="D2441" s="157" t="s">
        <v>8061</v>
      </c>
      <c r="E2441" s="36" t="s">
        <v>12724</v>
      </c>
      <c r="F2441" s="81">
        <v>5.9</v>
      </c>
      <c r="G2441" s="13" t="s">
        <v>704</v>
      </c>
      <c r="H2441" s="13" t="s">
        <v>5878</v>
      </c>
      <c r="I2441" s="79">
        <v>2017</v>
      </c>
      <c r="J2441" s="79"/>
      <c r="K2441" s="73">
        <v>4923265916</v>
      </c>
      <c r="L2441" s="90">
        <f>IF(K2441/1024 &gt;1,K2441/1024," ")</f>
        <v>4807876.87109375</v>
      </c>
      <c r="M2441" s="90">
        <f>IF(K2441/1048576 &gt;1,K2441/1048576," ")</f>
        <v>4695.1922569274902</v>
      </c>
      <c r="N2441" s="91">
        <f>IF(K2441&gt;999999999,K2441/1073741824," ")</f>
        <v>4.5851486884057522</v>
      </c>
      <c r="O2441" s="199" t="s">
        <v>17525</v>
      </c>
      <c r="P2441" s="197" t="s">
        <v>21990</v>
      </c>
    </row>
    <row r="2442" spans="2:16" ht="20.100000000000001" customHeight="1" x14ac:dyDescent="0.3">
      <c r="B2442" s="101">
        <v>2432</v>
      </c>
      <c r="C2442" s="7" t="s">
        <v>36233</v>
      </c>
      <c r="D2442" s="159" t="s">
        <v>2132</v>
      </c>
      <c r="E2442" s="36" t="s">
        <v>12725</v>
      </c>
      <c r="F2442" s="104">
        <v>6.5</v>
      </c>
      <c r="G2442" s="99" t="s">
        <v>704</v>
      </c>
      <c r="H2442" s="101" t="s">
        <v>4403</v>
      </c>
      <c r="I2442" s="94">
        <v>1953</v>
      </c>
      <c r="J2442" s="94"/>
      <c r="K2442" s="90">
        <v>1757739008</v>
      </c>
      <c r="L2442" s="90">
        <f>IF(K2442/1024 &gt;1,K2442/1024," ")</f>
        <v>1716542</v>
      </c>
      <c r="M2442" s="90">
        <f>IF(K2442/1048576 &gt;1,K2442/1048576," ")</f>
        <v>1676.310546875</v>
      </c>
      <c r="N2442" s="91">
        <f>IF(K2442&gt;999999999,K2442/1073741824," ")</f>
        <v>1.6370220184326172</v>
      </c>
      <c r="O2442" s="194" t="s">
        <v>21991</v>
      </c>
      <c r="P2442" s="197" t="s">
        <v>21992</v>
      </c>
    </row>
    <row r="2443" spans="2:16" ht="20.100000000000001" customHeight="1" x14ac:dyDescent="0.3">
      <c r="B2443" s="101">
        <v>2433</v>
      </c>
      <c r="C2443" s="111" t="s">
        <v>6436</v>
      </c>
      <c r="D2443" s="168" t="s">
        <v>6435</v>
      </c>
      <c r="E2443" s="36" t="s">
        <v>12726</v>
      </c>
      <c r="F2443" s="99">
        <v>6.9</v>
      </c>
      <c r="G2443" s="99" t="s">
        <v>704</v>
      </c>
      <c r="H2443" s="101" t="s">
        <v>3937</v>
      </c>
      <c r="I2443" s="101">
        <v>1965</v>
      </c>
      <c r="J2443" s="101"/>
      <c r="K2443" s="90">
        <v>3940181137</v>
      </c>
      <c r="L2443" s="90">
        <f>IF(K2443/1024 &gt;1,K2443/1024," ")</f>
        <v>3847833.1416015625</v>
      </c>
      <c r="M2443" s="90">
        <f>IF(K2443/1048576 &gt;1,K2443/1048576," ")</f>
        <v>3757.6495523452759</v>
      </c>
      <c r="N2443" s="91">
        <f>IF(K2443&gt;999999999,K2443/1073741824," ")</f>
        <v>3.6695796409621835</v>
      </c>
      <c r="O2443" s="194" t="s">
        <v>21993</v>
      </c>
      <c r="P2443" s="197" t="s">
        <v>21994</v>
      </c>
    </row>
    <row r="2444" spans="2:16" ht="20.100000000000001" customHeight="1" x14ac:dyDescent="0.3">
      <c r="B2444" s="101">
        <v>2434</v>
      </c>
      <c r="C2444" s="102" t="s">
        <v>36569</v>
      </c>
      <c r="D2444" s="159" t="s">
        <v>2133</v>
      </c>
      <c r="E2444" s="36" t="s">
        <v>12727</v>
      </c>
      <c r="F2444" s="104">
        <v>7.2</v>
      </c>
      <c r="G2444" s="101" t="s">
        <v>704</v>
      </c>
      <c r="H2444" s="101" t="s">
        <v>3744</v>
      </c>
      <c r="I2444" s="94">
        <v>2005</v>
      </c>
      <c r="J2444" s="94"/>
      <c r="K2444" s="90">
        <v>4925319563</v>
      </c>
      <c r="L2444" s="90">
        <f>IF(K2444/1024 &gt;1,K2444/1024," ")</f>
        <v>4809882.3857421875</v>
      </c>
      <c r="M2444" s="90">
        <f>IF(K2444/1048576 &gt;1,K2444/1048576," ")</f>
        <v>4697.150767326355</v>
      </c>
      <c r="N2444" s="91">
        <f>IF(K2444&gt;999999999,K2444/1073741824," ")</f>
        <v>4.5870612962171435</v>
      </c>
      <c r="O2444" s="194" t="s">
        <v>21995</v>
      </c>
      <c r="P2444" s="197" t="s">
        <v>21996</v>
      </c>
    </row>
    <row r="2445" spans="2:16" ht="20.100000000000001" customHeight="1" x14ac:dyDescent="0.3">
      <c r="B2445" s="101">
        <v>2435</v>
      </c>
      <c r="C2445" s="109" t="s">
        <v>36570</v>
      </c>
      <c r="D2445" s="183" t="s">
        <v>4768</v>
      </c>
      <c r="E2445" s="36" t="s">
        <v>12728</v>
      </c>
      <c r="F2445" s="104">
        <v>5.4</v>
      </c>
      <c r="G2445" s="101" t="s">
        <v>704</v>
      </c>
      <c r="H2445" s="101" t="s">
        <v>3740</v>
      </c>
      <c r="I2445" s="101">
        <v>1982</v>
      </c>
      <c r="J2445" s="101"/>
      <c r="K2445" s="90">
        <v>4724244465</v>
      </c>
      <c r="L2445" s="90">
        <f>IF(K2445/1024 &gt;1,K2445/1024," ")</f>
        <v>4613519.9853515625</v>
      </c>
      <c r="M2445" s="90">
        <f>IF(K2445/1048576 &gt;1,K2445/1048576," ")</f>
        <v>4505.3906106948853</v>
      </c>
      <c r="N2445" s="91">
        <f>IF(K2445&gt;999999999,K2445/1073741824," ")</f>
        <v>4.3997955182567239</v>
      </c>
      <c r="O2445" s="194" t="s">
        <v>21997</v>
      </c>
      <c r="P2445" s="197" t="s">
        <v>21998</v>
      </c>
    </row>
    <row r="2446" spans="2:16" ht="20.100000000000001" customHeight="1" x14ac:dyDescent="0.3">
      <c r="B2446" s="101">
        <v>2436</v>
      </c>
      <c r="C2446" s="119" t="s">
        <v>4639</v>
      </c>
      <c r="D2446" s="159" t="s">
        <v>2134</v>
      </c>
      <c r="E2446" s="36" t="s">
        <v>12729</v>
      </c>
      <c r="F2446" s="104">
        <v>6.9</v>
      </c>
      <c r="G2446" s="101" t="s">
        <v>704</v>
      </c>
      <c r="H2446" s="101" t="s">
        <v>4061</v>
      </c>
      <c r="I2446" s="101">
        <v>1963</v>
      </c>
      <c r="J2446" s="101"/>
      <c r="K2446" s="90">
        <v>3200724861</v>
      </c>
      <c r="L2446" s="90">
        <f>IF(K2446/1024 &gt;1,K2446/1024," ")</f>
        <v>3125707.8720703125</v>
      </c>
      <c r="M2446" s="90">
        <f>IF(K2446/1048576 &gt;1,K2446/1048576," ")</f>
        <v>3052.4490938186646</v>
      </c>
      <c r="N2446" s="91">
        <f>IF(K2446&gt;999999999,K2446/1073741824," ")</f>
        <v>2.9809073181822896</v>
      </c>
      <c r="O2446" s="194" t="s">
        <v>21999</v>
      </c>
      <c r="P2446" s="197" t="s">
        <v>22000</v>
      </c>
    </row>
    <row r="2447" spans="2:16" ht="20.100000000000001" customHeight="1" x14ac:dyDescent="0.3">
      <c r="B2447" s="101">
        <v>2437</v>
      </c>
      <c r="C2447" s="109" t="s">
        <v>36571</v>
      </c>
      <c r="D2447" s="160" t="s">
        <v>2134</v>
      </c>
      <c r="E2447" s="36" t="s">
        <v>12730</v>
      </c>
      <c r="F2447" s="104">
        <v>6.7</v>
      </c>
      <c r="G2447" s="101" t="s">
        <v>704</v>
      </c>
      <c r="H2447" s="101" t="s">
        <v>3756</v>
      </c>
      <c r="I2447" s="101">
        <v>1990</v>
      </c>
      <c r="J2447" s="101"/>
      <c r="K2447" s="90">
        <v>3310544996</v>
      </c>
      <c r="L2447" s="90">
        <f>IF(K2447/1024 &gt;1,K2447/1024," ")</f>
        <v>3232954.09765625</v>
      </c>
      <c r="M2447" s="90">
        <f>IF(K2447/1048576 &gt;1,K2447/1048576," ")</f>
        <v>3157.1817359924316</v>
      </c>
      <c r="N2447" s="91">
        <f>IF(K2447&gt;999999999,K2447/1073741824," ")</f>
        <v>3.083185289055109</v>
      </c>
      <c r="O2447" s="194" t="s">
        <v>22001</v>
      </c>
      <c r="P2447" s="197" t="s">
        <v>22002</v>
      </c>
    </row>
    <row r="2448" spans="2:16" ht="20.100000000000001" customHeight="1" x14ac:dyDescent="0.3">
      <c r="B2448" s="101">
        <v>2438</v>
      </c>
      <c r="C2448" s="48" t="s">
        <v>36234</v>
      </c>
      <c r="D2448" s="157" t="s">
        <v>8034</v>
      </c>
      <c r="E2448" s="36" t="s">
        <v>12731</v>
      </c>
      <c r="F2448" s="81">
        <v>5.7</v>
      </c>
      <c r="G2448" s="13" t="s">
        <v>704</v>
      </c>
      <c r="H2448" s="13" t="s">
        <v>3781</v>
      </c>
      <c r="I2448" s="79">
        <v>1964</v>
      </c>
      <c r="J2448" s="79"/>
      <c r="K2448" s="73">
        <v>2248331264</v>
      </c>
      <c r="L2448" s="90">
        <f>IF(K2448/1024 &gt;1,K2448/1024," ")</f>
        <v>2195636</v>
      </c>
      <c r="M2448" s="90">
        <f>IF(K2448/1048576 &gt;1,K2448/1048576," ")</f>
        <v>2144.17578125</v>
      </c>
      <c r="N2448" s="91">
        <f>IF(K2448&gt;999999999,K2448/1073741824," ")</f>
        <v>2.0939216613769531</v>
      </c>
      <c r="O2448" s="194" t="s">
        <v>22003</v>
      </c>
      <c r="P2448" s="197" t="s">
        <v>22004</v>
      </c>
    </row>
    <row r="2449" spans="2:16" ht="20.100000000000001" customHeight="1" x14ac:dyDescent="0.3">
      <c r="B2449" s="101">
        <v>2439</v>
      </c>
      <c r="C2449" s="102" t="s">
        <v>36572</v>
      </c>
      <c r="D2449" s="159" t="s">
        <v>5502</v>
      </c>
      <c r="E2449" s="36" t="s">
        <v>12732</v>
      </c>
      <c r="F2449" s="104">
        <v>4.3</v>
      </c>
      <c r="G2449" s="101" t="s">
        <v>704</v>
      </c>
      <c r="H2449" s="101" t="s">
        <v>3759</v>
      </c>
      <c r="I2449" s="101">
        <v>2014</v>
      </c>
      <c r="J2449" s="101"/>
      <c r="K2449" s="90">
        <v>4180037483</v>
      </c>
      <c r="L2449" s="90">
        <f>IF(K2449/1024 &gt;1,K2449/1024," ")</f>
        <v>4082067.8544921875</v>
      </c>
      <c r="M2449" s="90">
        <f>IF(K2449/1048576 &gt;1,K2449/1048576," ")</f>
        <v>3986.3943891525269</v>
      </c>
      <c r="N2449" s="91">
        <f>IF(K2449&gt;999999999,K2449/1073741824," ")</f>
        <v>3.8929632706567645</v>
      </c>
      <c r="O2449" s="194" t="s">
        <v>30087</v>
      </c>
      <c r="P2449" s="197" t="s">
        <v>31151</v>
      </c>
    </row>
    <row r="2450" spans="2:16" ht="20.100000000000001" customHeight="1" x14ac:dyDescent="0.3">
      <c r="B2450" s="101">
        <v>2440</v>
      </c>
      <c r="C2450" s="102" t="s">
        <v>36573</v>
      </c>
      <c r="D2450" s="159" t="s">
        <v>517</v>
      </c>
      <c r="E2450" s="36" t="s">
        <v>12733</v>
      </c>
      <c r="F2450" s="104">
        <v>8.1999999999999993</v>
      </c>
      <c r="G2450" s="94" t="s">
        <v>704</v>
      </c>
      <c r="H2450" s="94" t="s">
        <v>4282</v>
      </c>
      <c r="I2450" s="94">
        <v>1957</v>
      </c>
      <c r="J2450" s="94"/>
      <c r="K2450" s="90">
        <v>3012674147</v>
      </c>
      <c r="L2450" s="90">
        <f>IF(K2450/1024 &gt;1,K2450/1024," ")</f>
        <v>2942064.5966796875</v>
      </c>
      <c r="M2450" s="90">
        <f>IF(K2450/1048576 &gt;1,K2450/1048576," ")</f>
        <v>2873.1099576950073</v>
      </c>
      <c r="N2450" s="91">
        <f>IF(K2450&gt;999999999,K2450/1073741824," ")</f>
        <v>2.8057714430615306</v>
      </c>
      <c r="O2450" s="194" t="s">
        <v>22005</v>
      </c>
      <c r="P2450" s="197" t="s">
        <v>22006</v>
      </c>
    </row>
    <row r="2451" spans="2:16" ht="20.100000000000001" customHeight="1" x14ac:dyDescent="0.3">
      <c r="B2451" s="101">
        <v>2441</v>
      </c>
      <c r="C2451" s="102" t="s">
        <v>36575</v>
      </c>
      <c r="D2451" s="159" t="s">
        <v>2135</v>
      </c>
      <c r="E2451" s="36" t="s">
        <v>12735</v>
      </c>
      <c r="F2451" s="104">
        <v>4.7</v>
      </c>
      <c r="G2451" s="101" t="s">
        <v>704</v>
      </c>
      <c r="H2451" s="101" t="s">
        <v>3744</v>
      </c>
      <c r="I2451" s="101">
        <v>2000</v>
      </c>
      <c r="J2451" s="101"/>
      <c r="K2451" s="90">
        <v>5283612371</v>
      </c>
      <c r="L2451" s="90">
        <f>IF(K2451/1024 &gt;1,K2451/1024," ")</f>
        <v>5159777.7060546875</v>
      </c>
      <c r="M2451" s="90">
        <f>IF(K2451/1048576 &gt;1,K2451/1048576," ")</f>
        <v>5038.8454160690308</v>
      </c>
      <c r="N2451" s="91">
        <f>IF(K2451&gt;999999999,K2451/1073741824," ")</f>
        <v>4.9207474766299129</v>
      </c>
      <c r="O2451" s="194" t="s">
        <v>22009</v>
      </c>
      <c r="P2451" s="197" t="s">
        <v>22010</v>
      </c>
    </row>
    <row r="2452" spans="2:16" ht="20.100000000000001" customHeight="1" x14ac:dyDescent="0.3">
      <c r="B2452" s="101">
        <v>2442</v>
      </c>
      <c r="C2452" s="113" t="s">
        <v>36576</v>
      </c>
      <c r="D2452" s="159" t="s">
        <v>5258</v>
      </c>
      <c r="E2452" s="36" t="s">
        <v>12736</v>
      </c>
      <c r="F2452" s="104">
        <v>6.5</v>
      </c>
      <c r="G2452" s="101" t="s">
        <v>704</v>
      </c>
      <c r="H2452" s="101" t="s">
        <v>4283</v>
      </c>
      <c r="I2452" s="101">
        <v>1956</v>
      </c>
      <c r="J2452" s="101"/>
      <c r="K2452" s="90">
        <v>2223024088</v>
      </c>
      <c r="L2452" s="90">
        <f>IF(K2452/1024 &gt;1,K2452/1024," ")</f>
        <v>2170921.9609375</v>
      </c>
      <c r="M2452" s="90">
        <f>IF(K2452/1048576 &gt;1,K2452/1048576," ")</f>
        <v>2120.0409774780273</v>
      </c>
      <c r="N2452" s="91">
        <f>IF(K2452&gt;999999999,K2452/1073741824," ")</f>
        <v>2.0703525170683861</v>
      </c>
      <c r="O2452" s="194" t="s">
        <v>22011</v>
      </c>
      <c r="P2452" s="197" t="s">
        <v>22012</v>
      </c>
    </row>
    <row r="2453" spans="2:16" ht="20.100000000000001" customHeight="1" x14ac:dyDescent="0.3">
      <c r="B2453" s="101">
        <v>2443</v>
      </c>
      <c r="C2453" s="109" t="s">
        <v>36577</v>
      </c>
      <c r="D2453" s="160" t="s">
        <v>979</v>
      </c>
      <c r="E2453" s="36" t="s">
        <v>12737</v>
      </c>
      <c r="F2453" s="104">
        <v>7.6</v>
      </c>
      <c r="G2453" s="101" t="s">
        <v>704</v>
      </c>
      <c r="H2453" s="101" t="s">
        <v>3756</v>
      </c>
      <c r="I2453" s="101">
        <v>1999</v>
      </c>
      <c r="J2453" s="101"/>
      <c r="K2453" s="90">
        <v>5819155717</v>
      </c>
      <c r="L2453" s="90">
        <f>IF(K2453/1024 &gt;1,K2453/1024," ")</f>
        <v>5682769.2548828125</v>
      </c>
      <c r="M2453" s="90">
        <f>IF(K2453/1048576 &gt;1,K2453/1048576," ")</f>
        <v>5549.5793504714966</v>
      </c>
      <c r="N2453" s="91">
        <f>IF(K2453&gt;999999999,K2453/1073741824," ")</f>
        <v>5.4195110844448209</v>
      </c>
      <c r="O2453" s="194" t="s">
        <v>22013</v>
      </c>
      <c r="P2453" s="197" t="s">
        <v>22014</v>
      </c>
    </row>
    <row r="2454" spans="2:16" ht="20.100000000000001" customHeight="1" x14ac:dyDescent="0.3">
      <c r="B2454" s="101">
        <v>2444</v>
      </c>
      <c r="C2454" s="109" t="s">
        <v>36578</v>
      </c>
      <c r="D2454" s="160" t="s">
        <v>882</v>
      </c>
      <c r="E2454" s="36" t="s">
        <v>12738</v>
      </c>
      <c r="F2454" s="104">
        <v>7.6</v>
      </c>
      <c r="G2454" s="101" t="s">
        <v>704</v>
      </c>
      <c r="H2454" s="101" t="s">
        <v>3740</v>
      </c>
      <c r="I2454" s="101">
        <v>1998</v>
      </c>
      <c r="J2454" s="101"/>
      <c r="K2454" s="90">
        <v>4871940794</v>
      </c>
      <c r="L2454" s="90">
        <f>IF(K2454/1024 &gt;1,K2454/1024," ")</f>
        <v>4757754.681640625</v>
      </c>
      <c r="M2454" s="90">
        <f>IF(K2454/1048576 &gt;1,K2454/1048576," ")</f>
        <v>4646.2448062896729</v>
      </c>
      <c r="N2454" s="91">
        <f>IF(K2454&gt;999999999,K2454/1073741824," ")</f>
        <v>4.5373484436422586</v>
      </c>
      <c r="O2454" s="194" t="s">
        <v>22015</v>
      </c>
      <c r="P2454" s="197" t="s">
        <v>22016</v>
      </c>
    </row>
    <row r="2455" spans="2:16" ht="20.100000000000001" customHeight="1" x14ac:dyDescent="0.3">
      <c r="B2455" s="101">
        <v>2445</v>
      </c>
      <c r="C2455" s="102" t="s">
        <v>36579</v>
      </c>
      <c r="D2455" s="159" t="s">
        <v>1387</v>
      </c>
      <c r="E2455" s="36" t="s">
        <v>12739</v>
      </c>
      <c r="F2455" s="104">
        <v>4.7</v>
      </c>
      <c r="G2455" s="101" t="s">
        <v>704</v>
      </c>
      <c r="H2455" s="101" t="s">
        <v>3743</v>
      </c>
      <c r="I2455" s="101">
        <v>2011</v>
      </c>
      <c r="J2455" s="101"/>
      <c r="K2455" s="90">
        <v>1961347659</v>
      </c>
      <c r="L2455" s="90">
        <f>IF(K2455/1024 &gt;1,K2455/1024," ")</f>
        <v>1915378.5732421875</v>
      </c>
      <c r="M2455" s="90">
        <f>IF(K2455/1048576 &gt;1,K2455/1048576," ")</f>
        <v>1870.4868879318237</v>
      </c>
      <c r="N2455" s="91">
        <f>IF(K2455&gt;999999999,K2455/1073741824," ")</f>
        <v>1.8266473514959216</v>
      </c>
      <c r="O2455" s="194" t="s">
        <v>22017</v>
      </c>
      <c r="P2455" s="197" t="s">
        <v>22018</v>
      </c>
    </row>
    <row r="2456" spans="2:16" ht="20.100000000000001" customHeight="1" x14ac:dyDescent="0.3">
      <c r="B2456" s="101">
        <v>2446</v>
      </c>
      <c r="C2456" s="102" t="s">
        <v>36580</v>
      </c>
      <c r="D2456" s="159" t="s">
        <v>2136</v>
      </c>
      <c r="E2456" s="36" t="s">
        <v>12740</v>
      </c>
      <c r="F2456" s="104">
        <v>7.1</v>
      </c>
      <c r="G2456" s="13" t="s">
        <v>704</v>
      </c>
      <c r="H2456" s="13" t="s">
        <v>4257</v>
      </c>
      <c r="I2456" s="94">
        <v>1940</v>
      </c>
      <c r="J2456" s="94"/>
      <c r="K2456" s="73">
        <v>3874205696</v>
      </c>
      <c r="L2456" s="90">
        <f>IF(K2456/1024 &gt;1,K2456/1024," ")</f>
        <v>3783404</v>
      </c>
      <c r="M2456" s="90">
        <f>IF(K2456/1048576 &gt;1,K2456/1048576," ")</f>
        <v>3694.73046875</v>
      </c>
      <c r="N2456" s="91">
        <f>IF(K2456&gt;999999999,K2456/1073741824," ")</f>
        <v>3.6081352233886719</v>
      </c>
      <c r="O2456" s="194" t="s">
        <v>22019</v>
      </c>
      <c r="P2456" s="197" t="s">
        <v>31152</v>
      </c>
    </row>
    <row r="2457" spans="2:16" ht="20.100000000000001" customHeight="1" x14ac:dyDescent="0.3">
      <c r="B2457" s="101">
        <v>2447</v>
      </c>
      <c r="C2457" s="7" t="s">
        <v>36581</v>
      </c>
      <c r="D2457" s="158" t="s">
        <v>8823</v>
      </c>
      <c r="E2457" s="36" t="s">
        <v>12741</v>
      </c>
      <c r="F2457" s="81">
        <v>4.5</v>
      </c>
      <c r="G2457" s="13"/>
      <c r="H2457" s="13" t="s">
        <v>4123</v>
      </c>
      <c r="I2457" s="79">
        <v>2019</v>
      </c>
      <c r="J2457" s="79"/>
      <c r="K2457" s="73">
        <v>4156465152</v>
      </c>
      <c r="L2457" s="90">
        <f>IF(K2457/1024 &gt;1,K2457/1024," ")</f>
        <v>4059048</v>
      </c>
      <c r="M2457" s="90">
        <f>IF(K2457/1048576 &gt;1,K2457/1048576," ")</f>
        <v>3963.9140625</v>
      </c>
      <c r="N2457" s="91">
        <f>IF(K2457&gt;999999999,K2457/1073741824," ")</f>
        <v>3.8710098266601563</v>
      </c>
      <c r="O2457" s="194" t="s">
        <v>19715</v>
      </c>
      <c r="P2457" s="197" t="s">
        <v>22020</v>
      </c>
    </row>
    <row r="2458" spans="2:16" ht="20.100000000000001" customHeight="1" x14ac:dyDescent="0.3">
      <c r="B2458" s="101">
        <v>2448</v>
      </c>
      <c r="C2458" s="109" t="s">
        <v>36582</v>
      </c>
      <c r="D2458" s="159" t="s">
        <v>2898</v>
      </c>
      <c r="E2458" s="36" t="s">
        <v>12742</v>
      </c>
      <c r="F2458" s="104">
        <v>6.2</v>
      </c>
      <c r="G2458" s="101"/>
      <c r="H2458" s="101" t="s">
        <v>3743</v>
      </c>
      <c r="I2458" s="101">
        <v>1991</v>
      </c>
      <c r="J2458" s="101"/>
      <c r="K2458" s="90">
        <v>2286848549</v>
      </c>
      <c r="L2458" s="90">
        <f>IF(K2458/1024 &gt;1,K2458/1024," ")</f>
        <v>2233250.5361328125</v>
      </c>
      <c r="M2458" s="90">
        <f>IF(K2458/1048576 &gt;1,K2458/1048576," ")</f>
        <v>2180.9087266921997</v>
      </c>
      <c r="N2458" s="91">
        <f>IF(K2458&gt;999999999,K2458/1073741824," ")</f>
        <v>2.1297936784103513</v>
      </c>
      <c r="O2458" s="194" t="s">
        <v>22021</v>
      </c>
      <c r="P2458" s="197" t="s">
        <v>22022</v>
      </c>
    </row>
    <row r="2459" spans="2:16" ht="20.100000000000001" customHeight="1" x14ac:dyDescent="0.3">
      <c r="B2459" s="101">
        <v>2449</v>
      </c>
      <c r="C2459" s="84" t="s">
        <v>36583</v>
      </c>
      <c r="D2459" s="157" t="s">
        <v>8898</v>
      </c>
      <c r="E2459" s="36" t="s">
        <v>12743</v>
      </c>
      <c r="F2459" s="81">
        <v>5</v>
      </c>
      <c r="G2459" s="13"/>
      <c r="H2459" s="13" t="s">
        <v>3740</v>
      </c>
      <c r="I2459" s="79">
        <v>2019</v>
      </c>
      <c r="J2459" s="79"/>
      <c r="K2459" s="73">
        <v>2628481024</v>
      </c>
      <c r="L2459" s="90">
        <f>IF(K2459/1024 &gt;1,K2459/1024," ")</f>
        <v>2566876</v>
      </c>
      <c r="M2459" s="90">
        <f>IF(K2459/1048576 &gt;1,K2459/1048576," ")</f>
        <v>2506.71484375</v>
      </c>
      <c r="N2459" s="91">
        <f>IF(K2459&gt;999999999,K2459/1073741824," ")</f>
        <v>2.4479637145996094</v>
      </c>
      <c r="O2459" s="194" t="s">
        <v>22023</v>
      </c>
      <c r="P2459" s="197" t="s">
        <v>22024</v>
      </c>
    </row>
    <row r="2460" spans="2:16" ht="20.100000000000001" customHeight="1" x14ac:dyDescent="0.3">
      <c r="B2460" s="101">
        <v>2450</v>
      </c>
      <c r="C2460" s="111" t="s">
        <v>41830</v>
      </c>
      <c r="D2460" s="168" t="s">
        <v>7398</v>
      </c>
      <c r="E2460" s="36" t="s">
        <v>16709</v>
      </c>
      <c r="F2460" s="99">
        <v>6.7</v>
      </c>
      <c r="G2460" s="99" t="s">
        <v>704</v>
      </c>
      <c r="H2460" s="105" t="s">
        <v>5877</v>
      </c>
      <c r="I2460" s="101">
        <v>1979</v>
      </c>
      <c r="J2460" s="112"/>
      <c r="K2460" s="90">
        <v>3740692861</v>
      </c>
      <c r="L2460" s="90">
        <f>IF(K2460/1024 &gt;1,K2460/1024," ")</f>
        <v>3653020.3720703125</v>
      </c>
      <c r="M2460" s="90">
        <f>IF(K2460/1048576 &gt;1,K2460/1048576," ")</f>
        <v>3567.4027070999146</v>
      </c>
      <c r="N2460" s="91">
        <f>IF(K2460&gt;999999999,K2460/1073741824," ")</f>
        <v>3.4837917061522603</v>
      </c>
      <c r="O2460" s="194" t="s">
        <v>28647</v>
      </c>
      <c r="P2460" s="197" t="s">
        <v>28648</v>
      </c>
    </row>
    <row r="2461" spans="2:16" ht="20.100000000000001" customHeight="1" x14ac:dyDescent="0.3">
      <c r="B2461" s="101">
        <v>2451</v>
      </c>
      <c r="C2461" s="109" t="s">
        <v>36584</v>
      </c>
      <c r="D2461" s="159" t="s">
        <v>5014</v>
      </c>
      <c r="E2461" s="36" t="s">
        <v>12744</v>
      </c>
      <c r="F2461" s="104">
        <v>7.7</v>
      </c>
      <c r="G2461" s="101" t="s">
        <v>704</v>
      </c>
      <c r="H2461" s="101" t="s">
        <v>5002</v>
      </c>
      <c r="I2461" s="101">
        <v>1963</v>
      </c>
      <c r="J2461" s="101"/>
      <c r="K2461" s="90">
        <v>3379627643</v>
      </c>
      <c r="L2461" s="90">
        <f>IF(K2461/1024 &gt;1,K2461/1024," ")</f>
        <v>3300417.6201171875</v>
      </c>
      <c r="M2461" s="90">
        <f>IF(K2461/1048576 &gt;1,K2461/1048576," ")</f>
        <v>3223.0640821456909</v>
      </c>
      <c r="N2461" s="91">
        <f>IF(K2461&gt;999999999,K2461/1073741824," ")</f>
        <v>3.1475235177204013</v>
      </c>
      <c r="O2461" s="194" t="s">
        <v>22025</v>
      </c>
      <c r="P2461" s="197" t="s">
        <v>31153</v>
      </c>
    </row>
    <row r="2462" spans="2:16" ht="20.100000000000001" customHeight="1" x14ac:dyDescent="0.3">
      <c r="B2462" s="101">
        <v>2452</v>
      </c>
      <c r="C2462" s="109" t="s">
        <v>36585</v>
      </c>
      <c r="D2462" s="160" t="s">
        <v>4502</v>
      </c>
      <c r="E2462" s="36" t="s">
        <v>12745</v>
      </c>
      <c r="F2462" s="104">
        <v>5.9</v>
      </c>
      <c r="G2462" s="101"/>
      <c r="H2462" s="101" t="s">
        <v>3740</v>
      </c>
      <c r="I2462" s="101">
        <v>2011</v>
      </c>
      <c r="J2462" s="101"/>
      <c r="K2462" s="90">
        <v>3912016405</v>
      </c>
      <c r="L2462" s="90">
        <f>IF(K2462/1024 &gt;1,K2462/1024," ")</f>
        <v>3820328.5205078125</v>
      </c>
      <c r="M2462" s="90">
        <f>IF(K2462/1048576 &gt;1,K2462/1048576," ")</f>
        <v>3730.7895708084106</v>
      </c>
      <c r="N2462" s="91">
        <f>IF(K2462&gt;999999999,K2462/1073741824," ")</f>
        <v>3.6433491902425885</v>
      </c>
      <c r="O2462" s="194" t="s">
        <v>22026</v>
      </c>
      <c r="P2462" s="197" t="s">
        <v>22027</v>
      </c>
    </row>
    <row r="2463" spans="2:16" ht="20.100000000000001" customHeight="1" x14ac:dyDescent="0.3">
      <c r="B2463" s="101">
        <v>2453</v>
      </c>
      <c r="C2463" s="102" t="s">
        <v>36586</v>
      </c>
      <c r="D2463" s="160" t="s">
        <v>5015</v>
      </c>
      <c r="E2463" s="36" t="s">
        <v>12746</v>
      </c>
      <c r="F2463" s="104">
        <v>7.3</v>
      </c>
      <c r="G2463" s="101" t="s">
        <v>704</v>
      </c>
      <c r="H2463" s="105" t="s">
        <v>3933</v>
      </c>
      <c r="I2463" s="101">
        <v>1953</v>
      </c>
      <c r="J2463" s="101"/>
      <c r="K2463" s="90">
        <v>4842784017</v>
      </c>
      <c r="L2463" s="90">
        <f>IF(K2463/1024 &gt;1,K2463/1024," ")</f>
        <v>4729281.2666015625</v>
      </c>
      <c r="M2463" s="90">
        <f>IF(K2463/1048576 &gt;1,K2463/1048576," ")</f>
        <v>4618.4387369155884</v>
      </c>
      <c r="N2463" s="91">
        <f>IF(K2463&gt;999999999,K2463/1073741824," ")</f>
        <v>4.5101940790191293</v>
      </c>
      <c r="O2463" s="194" t="s">
        <v>22028</v>
      </c>
      <c r="P2463" s="197" t="s">
        <v>22029</v>
      </c>
    </row>
    <row r="2464" spans="2:16" ht="20.100000000000001" customHeight="1" x14ac:dyDescent="0.3">
      <c r="B2464" s="101">
        <v>2454</v>
      </c>
      <c r="C2464" s="109" t="s">
        <v>36587</v>
      </c>
      <c r="D2464" s="159" t="s">
        <v>3901</v>
      </c>
      <c r="E2464" s="36" t="s">
        <v>12747</v>
      </c>
      <c r="F2464" s="104">
        <v>5.9</v>
      </c>
      <c r="G2464" s="101" t="s">
        <v>704</v>
      </c>
      <c r="H2464" s="101" t="s">
        <v>3743</v>
      </c>
      <c r="I2464" s="101">
        <v>2011</v>
      </c>
      <c r="J2464" s="101"/>
      <c r="K2464" s="90">
        <v>2850093056</v>
      </c>
      <c r="L2464" s="90">
        <f>IF(K2464/1024 &gt;1,K2464/1024," ")</f>
        <v>2783294</v>
      </c>
      <c r="M2464" s="90">
        <f>IF(K2464/1048576 &gt;1,K2464/1048576," ")</f>
        <v>2718.060546875</v>
      </c>
      <c r="N2464" s="91">
        <f>IF(K2464&gt;999999999,K2464/1073741824," ")</f>
        <v>2.6543560028076172</v>
      </c>
      <c r="O2464" s="194" t="s">
        <v>22030</v>
      </c>
      <c r="P2464" s="197" t="s">
        <v>22031</v>
      </c>
    </row>
    <row r="2465" spans="2:16" ht="20.100000000000001" customHeight="1" x14ac:dyDescent="0.3">
      <c r="B2465" s="101">
        <v>2455</v>
      </c>
      <c r="C2465" s="102" t="s">
        <v>36588</v>
      </c>
      <c r="D2465" s="159" t="s">
        <v>2137</v>
      </c>
      <c r="E2465" s="36" t="s">
        <v>12748</v>
      </c>
      <c r="F2465" s="104">
        <v>6</v>
      </c>
      <c r="G2465" s="94" t="s">
        <v>704</v>
      </c>
      <c r="H2465" s="94" t="s">
        <v>3743</v>
      </c>
      <c r="I2465" s="94">
        <v>2009</v>
      </c>
      <c r="J2465" s="94"/>
      <c r="K2465" s="90">
        <v>3125425989</v>
      </c>
      <c r="L2465" s="90">
        <f>IF(K2465/1024 &gt;1,K2465/1024," ")</f>
        <v>3052173.8173828125</v>
      </c>
      <c r="M2465" s="90">
        <f>IF(K2465/1048576 &gt;1,K2465/1048576," ")</f>
        <v>2980.6384935379028</v>
      </c>
      <c r="N2465" s="91">
        <f>IF(K2465&gt;999999999,K2465/1073741824," ")</f>
        <v>2.9107797788456082</v>
      </c>
      <c r="O2465" s="194" t="s">
        <v>22032</v>
      </c>
      <c r="P2465" s="197" t="s">
        <v>22033</v>
      </c>
    </row>
    <row r="2466" spans="2:16" ht="20.100000000000001" customHeight="1" x14ac:dyDescent="0.3">
      <c r="B2466" s="101">
        <v>2456</v>
      </c>
      <c r="C2466" s="12" t="s">
        <v>36235</v>
      </c>
      <c r="D2466" s="159" t="s">
        <v>2856</v>
      </c>
      <c r="E2466" s="36" t="s">
        <v>12749</v>
      </c>
      <c r="F2466" s="104">
        <v>6.3</v>
      </c>
      <c r="G2466" s="101"/>
      <c r="H2466" s="101" t="s">
        <v>3745</v>
      </c>
      <c r="I2466" s="94">
        <v>1980</v>
      </c>
      <c r="J2466" s="94"/>
      <c r="K2466" s="108">
        <v>2656819200</v>
      </c>
      <c r="L2466" s="90">
        <f>IF(K2466/1024 &gt;1,K2466/1024," ")</f>
        <v>2594550</v>
      </c>
      <c r="M2466" s="90">
        <f>IF(K2466/1048576 &gt;1,K2466/1048576," ")</f>
        <v>2533.740234375</v>
      </c>
      <c r="N2466" s="91">
        <f>IF(K2466&gt;999999999,K2466/1073741824," ")</f>
        <v>2.4743556976318359</v>
      </c>
      <c r="O2466" s="199" t="s">
        <v>17521</v>
      </c>
      <c r="P2466" s="197" t="s">
        <v>22034</v>
      </c>
    </row>
    <row r="2467" spans="2:16" ht="20.100000000000001" customHeight="1" x14ac:dyDescent="0.3">
      <c r="B2467" s="101">
        <v>2457</v>
      </c>
      <c r="C2467" s="7" t="s">
        <v>36589</v>
      </c>
      <c r="D2467" s="157" t="s">
        <v>8765</v>
      </c>
      <c r="E2467" s="36" t="s">
        <v>12750</v>
      </c>
      <c r="F2467" s="81">
        <v>3.7</v>
      </c>
      <c r="G2467" s="13" t="s">
        <v>704</v>
      </c>
      <c r="H2467" s="13" t="s">
        <v>3762</v>
      </c>
      <c r="I2467" s="79">
        <v>2005</v>
      </c>
      <c r="J2467" s="79"/>
      <c r="K2467" s="73">
        <v>4131012608</v>
      </c>
      <c r="L2467" s="90">
        <f>IF(K2467/1024 &gt;1,K2467/1024," ")</f>
        <v>4034192</v>
      </c>
      <c r="M2467" s="90">
        <f>IF(K2467/1048576 &gt;1,K2467/1048576," ")</f>
        <v>3939.640625</v>
      </c>
      <c r="N2467" s="91">
        <f>IF(K2467&gt;999999999,K2467/1073741824," ")</f>
        <v>3.8473052978515625</v>
      </c>
      <c r="O2467" s="194" t="s">
        <v>22035</v>
      </c>
      <c r="P2467" s="197" t="s">
        <v>22036</v>
      </c>
    </row>
    <row r="2468" spans="2:16" ht="20.100000000000001" customHeight="1" x14ac:dyDescent="0.3">
      <c r="B2468" s="101">
        <v>2458</v>
      </c>
      <c r="C2468" s="7" t="s">
        <v>36236</v>
      </c>
      <c r="D2468" s="159" t="s">
        <v>2138</v>
      </c>
      <c r="E2468" s="36" t="s">
        <v>12751</v>
      </c>
      <c r="F2468" s="104">
        <v>5.4</v>
      </c>
      <c r="G2468" s="94" t="s">
        <v>704</v>
      </c>
      <c r="H2468" s="94" t="s">
        <v>3742</v>
      </c>
      <c r="I2468" s="101">
        <v>2009</v>
      </c>
      <c r="J2468" s="101"/>
      <c r="K2468" s="108">
        <v>1871022080</v>
      </c>
      <c r="L2468" s="90">
        <f>IF(K2468/1024 &gt;1,K2468/1024," ")</f>
        <v>1827170</v>
      </c>
      <c r="M2468" s="90">
        <f>IF(K2468/1048576 &gt;1,K2468/1048576," ")</f>
        <v>1784.345703125</v>
      </c>
      <c r="N2468" s="91">
        <f>IF(K2468&gt;999999999,K2468/1073741824," ")</f>
        <v>1.7425251007080078</v>
      </c>
      <c r="O2468" s="194" t="s">
        <v>22037</v>
      </c>
      <c r="P2468" s="197" t="s">
        <v>22038</v>
      </c>
    </row>
    <row r="2469" spans="2:16" ht="20.100000000000001" customHeight="1" x14ac:dyDescent="0.3">
      <c r="B2469" s="101">
        <v>2459</v>
      </c>
      <c r="C2469" s="102" t="s">
        <v>36590</v>
      </c>
      <c r="D2469" s="159" t="s">
        <v>4995</v>
      </c>
      <c r="E2469" s="36" t="s">
        <v>12752</v>
      </c>
      <c r="F2469" s="104">
        <v>5.0999999999999996</v>
      </c>
      <c r="G2469" s="101" t="s">
        <v>704</v>
      </c>
      <c r="H2469" s="101" t="s">
        <v>3747</v>
      </c>
      <c r="I2469" s="101">
        <v>1991</v>
      </c>
      <c r="J2469" s="101"/>
      <c r="K2469" s="90">
        <v>3217734926</v>
      </c>
      <c r="L2469" s="90">
        <f>IF(K2469/1024 &gt;1,K2469/1024," ")</f>
        <v>3142319.263671875</v>
      </c>
      <c r="M2469" s="90">
        <f>IF(K2469/1048576 &gt;1,K2469/1048576," ")</f>
        <v>3068.6711559295654</v>
      </c>
      <c r="N2469" s="91">
        <f>IF(K2469&gt;999999999,K2469/1073741824," ")</f>
        <v>2.9967491757124662</v>
      </c>
      <c r="O2469" s="194" t="s">
        <v>22039</v>
      </c>
      <c r="P2469" s="197" t="s">
        <v>22040</v>
      </c>
    </row>
    <row r="2470" spans="2:16" ht="20.100000000000001" customHeight="1" x14ac:dyDescent="0.3">
      <c r="B2470" s="101">
        <v>2460</v>
      </c>
      <c r="C2470" s="112" t="s">
        <v>36591</v>
      </c>
      <c r="D2470" s="161" t="s">
        <v>7487</v>
      </c>
      <c r="E2470" s="36" t="s">
        <v>12753</v>
      </c>
      <c r="F2470" s="99">
        <v>5.9</v>
      </c>
      <c r="G2470" s="101"/>
      <c r="H2470" s="105" t="s">
        <v>5878</v>
      </c>
      <c r="I2470" s="101">
        <v>2015</v>
      </c>
      <c r="J2470" s="101"/>
      <c r="K2470" s="90">
        <v>4366540653</v>
      </c>
      <c r="L2470" s="90">
        <f>IF(K2470/1024 &gt;1,K2470/1024," ")</f>
        <v>4264199.8564453125</v>
      </c>
      <c r="M2470" s="90">
        <f>IF(K2470/1048576 &gt;1,K2470/1048576," ")</f>
        <v>4164.2576723098755</v>
      </c>
      <c r="N2470" s="91">
        <f>IF(K2470&gt;999999999,K2470/1073741824," ")</f>
        <v>4.0666578831151128</v>
      </c>
      <c r="O2470" s="194" t="s">
        <v>22041</v>
      </c>
      <c r="P2470" s="197" t="s">
        <v>22042</v>
      </c>
    </row>
    <row r="2471" spans="2:16" ht="20.100000000000001" customHeight="1" x14ac:dyDescent="0.3">
      <c r="B2471" s="101">
        <v>2461</v>
      </c>
      <c r="C2471" s="112" t="s">
        <v>36592</v>
      </c>
      <c r="D2471" s="161" t="s">
        <v>7623</v>
      </c>
      <c r="E2471" s="36" t="s">
        <v>12768</v>
      </c>
      <c r="F2471" s="99">
        <v>5.4</v>
      </c>
      <c r="G2471" s="99" t="s">
        <v>704</v>
      </c>
      <c r="H2471" s="105" t="s">
        <v>5878</v>
      </c>
      <c r="I2471" s="101">
        <v>2016</v>
      </c>
      <c r="J2471" s="101"/>
      <c r="K2471" s="90">
        <v>4444635044</v>
      </c>
      <c r="L2471" s="90">
        <f>IF(K2471/1024 &gt;1,K2471/1024," ")</f>
        <v>4340463.91015625</v>
      </c>
      <c r="M2471" s="90">
        <f>IF(K2471/1048576 &gt;1,K2471/1048576," ")</f>
        <v>4238.7342872619629</v>
      </c>
      <c r="N2471" s="91">
        <f>IF(K2471&gt;999999999,K2471/1073741824," ")</f>
        <v>4.1393889524042606</v>
      </c>
      <c r="O2471" s="194" t="s">
        <v>22043</v>
      </c>
      <c r="P2471" s="197" t="s">
        <v>22044</v>
      </c>
    </row>
    <row r="2472" spans="2:16" ht="20.100000000000001" customHeight="1" x14ac:dyDescent="0.3">
      <c r="B2472" s="101">
        <v>2462</v>
      </c>
      <c r="C2472" s="109" t="s">
        <v>35508</v>
      </c>
      <c r="D2472" s="160" t="s">
        <v>492</v>
      </c>
      <c r="E2472" s="36" t="s">
        <v>11572</v>
      </c>
      <c r="F2472" s="104">
        <v>7.7</v>
      </c>
      <c r="G2472" s="94"/>
      <c r="H2472" s="94" t="s">
        <v>3747</v>
      </c>
      <c r="I2472" s="101">
        <v>1981</v>
      </c>
      <c r="J2472" s="116"/>
      <c r="K2472" s="90">
        <v>5905755449</v>
      </c>
      <c r="L2472" s="90">
        <f>IF(K2472/1024 &gt;1,K2472/1024," ")</f>
        <v>5767339.3056640625</v>
      </c>
      <c r="M2472" s="90">
        <f>IF(K2472/1048576 &gt;1,K2472/1048576," ")</f>
        <v>5632.167290687561</v>
      </c>
      <c r="N2472" s="91">
        <f>IF(K2472&gt;999999999,K2472/1073741824," ")</f>
        <v>5.5001633698120713</v>
      </c>
      <c r="O2472" s="194" t="s">
        <v>17664</v>
      </c>
      <c r="P2472" s="197" t="s">
        <v>31063</v>
      </c>
    </row>
    <row r="2473" spans="2:16" ht="20.100000000000001" customHeight="1" x14ac:dyDescent="0.3">
      <c r="B2473" s="101">
        <v>2463</v>
      </c>
      <c r="C2473" s="29" t="s">
        <v>36593</v>
      </c>
      <c r="D2473" s="177" t="s">
        <v>9146</v>
      </c>
      <c r="E2473" s="36" t="s">
        <v>9147</v>
      </c>
      <c r="F2473" s="152">
        <v>5.7</v>
      </c>
      <c r="G2473" s="13"/>
      <c r="H2473" s="13" t="s">
        <v>3744</v>
      </c>
      <c r="I2473" s="145">
        <v>2019</v>
      </c>
      <c r="J2473" s="12"/>
      <c r="K2473" s="45">
        <v>4204257280</v>
      </c>
      <c r="L2473" s="90">
        <f>IF(K2473/1024 &gt;1,K2473/1024," ")</f>
        <v>4105720</v>
      </c>
      <c r="M2473" s="90">
        <f>IF(K2473/1048576 &gt;1,K2473/1048576," ")</f>
        <v>4009.4921875</v>
      </c>
      <c r="N2473" s="91">
        <f>IF(K2473&gt;999999999,K2473/1073741824," ")</f>
        <v>3.9155197143554688</v>
      </c>
      <c r="O2473" s="194" t="s">
        <v>31698</v>
      </c>
      <c r="P2473" s="197" t="s">
        <v>31624</v>
      </c>
    </row>
    <row r="2474" spans="2:16" ht="20.100000000000001" customHeight="1" x14ac:dyDescent="0.3">
      <c r="B2474" s="101">
        <v>2464</v>
      </c>
      <c r="C2474" s="109" t="s">
        <v>36594</v>
      </c>
      <c r="D2474" s="160" t="s">
        <v>377</v>
      </c>
      <c r="E2474" s="36" t="s">
        <v>12754</v>
      </c>
      <c r="F2474" s="104">
        <v>6.3</v>
      </c>
      <c r="G2474" s="94" t="s">
        <v>704</v>
      </c>
      <c r="H2474" s="94" t="s">
        <v>3747</v>
      </c>
      <c r="I2474" s="101">
        <v>2007</v>
      </c>
      <c r="J2474" s="101"/>
      <c r="K2474" s="90">
        <v>2913551750</v>
      </c>
      <c r="L2474" s="90">
        <f>IF(K2474/1024 &gt;1,K2474/1024," ")</f>
        <v>2845265.380859375</v>
      </c>
      <c r="M2474" s="90">
        <f>IF(K2474/1048576 &gt;1,K2474/1048576," ")</f>
        <v>2778.5794734954834</v>
      </c>
      <c r="N2474" s="91">
        <f>IF(K2474&gt;999999999,K2474/1073741824," ")</f>
        <v>2.713456517085433</v>
      </c>
      <c r="O2474" s="194" t="s">
        <v>22045</v>
      </c>
      <c r="P2474" s="197" t="s">
        <v>22046</v>
      </c>
    </row>
    <row r="2475" spans="2:16" ht="20.100000000000001" customHeight="1" x14ac:dyDescent="0.3">
      <c r="B2475" s="101">
        <v>2465</v>
      </c>
      <c r="C2475" s="102" t="s">
        <v>36595</v>
      </c>
      <c r="D2475" s="160" t="s">
        <v>4912</v>
      </c>
      <c r="E2475" s="36" t="s">
        <v>12755</v>
      </c>
      <c r="F2475" s="104">
        <v>6.1</v>
      </c>
      <c r="G2475" s="101" t="s">
        <v>704</v>
      </c>
      <c r="H2475" s="101" t="s">
        <v>3744</v>
      </c>
      <c r="I2475" s="101">
        <v>2013</v>
      </c>
      <c r="J2475" s="101"/>
      <c r="K2475" s="90">
        <v>4400815286</v>
      </c>
      <c r="L2475" s="90">
        <f>IF(K2475/1024 &gt;1,K2475/1024," ")</f>
        <v>4297671.177734375</v>
      </c>
      <c r="M2475" s="90">
        <f>IF(K2475/1048576 &gt;1,K2475/1048576," ")</f>
        <v>4196.9445095062256</v>
      </c>
      <c r="N2475" s="91">
        <f>IF(K2475&gt;999999999,K2475/1073741824," ")</f>
        <v>4.0985786225646734</v>
      </c>
      <c r="O2475" s="194" t="s">
        <v>22047</v>
      </c>
      <c r="P2475" s="197" t="s">
        <v>22048</v>
      </c>
    </row>
    <row r="2476" spans="2:16" ht="20.100000000000001" customHeight="1" x14ac:dyDescent="0.3">
      <c r="B2476" s="101">
        <v>2466</v>
      </c>
      <c r="C2476" s="74" t="s">
        <v>36596</v>
      </c>
      <c r="D2476" s="157" t="s">
        <v>7744</v>
      </c>
      <c r="E2476" s="36" t="s">
        <v>12756</v>
      </c>
      <c r="F2476" s="81">
        <v>6</v>
      </c>
      <c r="G2476" s="81"/>
      <c r="H2476" s="82" t="s">
        <v>4081</v>
      </c>
      <c r="I2476" s="79">
        <v>2016</v>
      </c>
      <c r="J2476" s="79"/>
      <c r="K2476" s="73">
        <v>4965140281</v>
      </c>
      <c r="L2476" s="90">
        <f>IF(K2476/1024 &gt;1,K2476/1024," ")</f>
        <v>4848769.8056640625</v>
      </c>
      <c r="M2476" s="90">
        <f>IF(K2476/1048576 &gt;1,K2476/1048576," ")</f>
        <v>4735.126763343811</v>
      </c>
      <c r="N2476" s="91">
        <f>IF(K2476&gt;999999999,K2476/1073741824," ")</f>
        <v>4.6241472298279405</v>
      </c>
      <c r="O2476" s="194" t="s">
        <v>22049</v>
      </c>
      <c r="P2476" s="197" t="s">
        <v>22050</v>
      </c>
    </row>
    <row r="2477" spans="2:16" ht="20.100000000000001" customHeight="1" x14ac:dyDescent="0.3">
      <c r="B2477" s="101">
        <v>2467</v>
      </c>
      <c r="C2477" s="109" t="s">
        <v>36597</v>
      </c>
      <c r="D2477" s="159" t="s">
        <v>3818</v>
      </c>
      <c r="E2477" s="36" t="s">
        <v>12757</v>
      </c>
      <c r="F2477" s="104">
        <v>5.3</v>
      </c>
      <c r="G2477" s="101" t="s">
        <v>704</v>
      </c>
      <c r="H2477" s="101" t="s">
        <v>3806</v>
      </c>
      <c r="I2477" s="101">
        <v>2004</v>
      </c>
      <c r="J2477" s="101"/>
      <c r="K2477" s="90">
        <v>4274925367</v>
      </c>
      <c r="L2477" s="90">
        <f>IF(K2477/1024 &gt;1,K2477/1024," ")</f>
        <v>4174731.8037109375</v>
      </c>
      <c r="M2477" s="90">
        <f>IF(K2477/1048576 &gt;1,K2477/1048576," ")</f>
        <v>4076.8865270614624</v>
      </c>
      <c r="N2477" s="91">
        <f>IF(K2477&gt;999999999,K2477/1073741824," ")</f>
        <v>3.9813344990834594</v>
      </c>
      <c r="O2477" s="194" t="s">
        <v>22051</v>
      </c>
      <c r="P2477" s="197" t="s">
        <v>22052</v>
      </c>
    </row>
    <row r="2478" spans="2:16" ht="20.100000000000001" customHeight="1" x14ac:dyDescent="0.3">
      <c r="B2478" s="101">
        <v>2468</v>
      </c>
      <c r="C2478" s="112" t="s">
        <v>36598</v>
      </c>
      <c r="D2478" s="160" t="s">
        <v>6051</v>
      </c>
      <c r="E2478" s="36" t="s">
        <v>12758</v>
      </c>
      <c r="F2478" s="99">
        <v>8.1999999999999993</v>
      </c>
      <c r="G2478" s="101"/>
      <c r="H2478" s="101" t="s">
        <v>5874</v>
      </c>
      <c r="I2478" s="101">
        <v>1946</v>
      </c>
      <c r="J2478" s="101"/>
      <c r="K2478" s="90">
        <v>4471602237</v>
      </c>
      <c r="L2478" s="90">
        <f>IF(K2478/1024 &gt;1,K2478/1024," ")</f>
        <v>4366799.0595703125</v>
      </c>
      <c r="M2478" s="90">
        <f>IF(K2478/1048576 &gt;1,K2478/1048576," ")</f>
        <v>4264.4522066116333</v>
      </c>
      <c r="N2478" s="91">
        <f>IF(K2478&gt;999999999,K2478/1073741824," ")</f>
        <v>4.1645041080191731</v>
      </c>
      <c r="O2478" s="194" t="s">
        <v>22053</v>
      </c>
      <c r="P2478" s="197" t="s">
        <v>22054</v>
      </c>
    </row>
    <row r="2479" spans="2:16" ht="20.100000000000001" customHeight="1" x14ac:dyDescent="0.3">
      <c r="B2479" s="101">
        <v>2469</v>
      </c>
      <c r="C2479" s="7" t="s">
        <v>36599</v>
      </c>
      <c r="D2479" s="177" t="s">
        <v>8864</v>
      </c>
      <c r="E2479" s="36" t="s">
        <v>12759</v>
      </c>
      <c r="F2479" s="131">
        <v>5.4</v>
      </c>
      <c r="G2479" s="13" t="s">
        <v>704</v>
      </c>
      <c r="H2479" s="13" t="s">
        <v>3740</v>
      </c>
      <c r="I2479" s="133">
        <v>2020</v>
      </c>
      <c r="J2479" s="74"/>
      <c r="K2479" s="73">
        <v>5734973440</v>
      </c>
      <c r="L2479" s="90">
        <f>IF(K2479/1024 &gt;1,K2479/1024," ")</f>
        <v>5600560</v>
      </c>
      <c r="M2479" s="90">
        <f>IF(K2479/1048576 &gt;1,K2479/1048576," ")</f>
        <v>5469.296875</v>
      </c>
      <c r="N2479" s="91">
        <f>IF(K2479&gt;999999999,K2479/1073741824," ")</f>
        <v>5.3411102294921875</v>
      </c>
      <c r="O2479" s="194" t="s">
        <v>22055</v>
      </c>
      <c r="P2479" s="197" t="s">
        <v>22056</v>
      </c>
    </row>
    <row r="2480" spans="2:16" ht="20.100000000000001" customHeight="1" x14ac:dyDescent="0.3">
      <c r="B2480" s="101">
        <v>2470</v>
      </c>
      <c r="C2480" s="102" t="s">
        <v>36600</v>
      </c>
      <c r="D2480" s="161" t="s">
        <v>7185</v>
      </c>
      <c r="E2480" s="36" t="s">
        <v>12761</v>
      </c>
      <c r="F2480" s="99">
        <v>4.5999999999999996</v>
      </c>
      <c r="G2480" s="99" t="s">
        <v>704</v>
      </c>
      <c r="H2480" s="105" t="s">
        <v>4081</v>
      </c>
      <c r="I2480" s="101">
        <v>1997</v>
      </c>
      <c r="J2480" s="101"/>
      <c r="K2480" s="90">
        <v>3603729129</v>
      </c>
      <c r="L2480" s="90">
        <f>IF(K2480/1024 &gt;1,K2480/1024," ")</f>
        <v>3519266.7275390625</v>
      </c>
      <c r="M2480" s="90">
        <f>IF(K2480/1048576 &gt;1,K2480/1048576," ")</f>
        <v>3436.7839136123657</v>
      </c>
      <c r="N2480" s="91">
        <f>IF(K2480&gt;999999999,K2480/1073741824," ")</f>
        <v>3.3562342906370759</v>
      </c>
      <c r="O2480" s="194" t="s">
        <v>21600</v>
      </c>
      <c r="P2480" s="197" t="s">
        <v>22059</v>
      </c>
    </row>
    <row r="2481" spans="2:16" ht="20.100000000000001" customHeight="1" x14ac:dyDescent="0.3">
      <c r="B2481" s="101">
        <v>2471</v>
      </c>
      <c r="C2481" s="112" t="s">
        <v>36601</v>
      </c>
      <c r="D2481" s="161" t="s">
        <v>7268</v>
      </c>
      <c r="E2481" s="36" t="s">
        <v>18456</v>
      </c>
      <c r="F2481" s="99">
        <v>4.5</v>
      </c>
      <c r="G2481" s="101"/>
      <c r="H2481" s="101" t="s">
        <v>7267</v>
      </c>
      <c r="I2481" s="101">
        <v>1973</v>
      </c>
      <c r="J2481" s="101"/>
      <c r="K2481" s="90">
        <v>4705798532</v>
      </c>
      <c r="L2481" s="90">
        <f>IF(K2481/1024 &gt;1,K2481/1024," ")</f>
        <v>4595506.37890625</v>
      </c>
      <c r="M2481" s="90">
        <f>IF(K2481/1048576 &gt;1,K2481/1048576," ")</f>
        <v>4487.7991981506348</v>
      </c>
      <c r="N2481" s="91">
        <f>IF(K2481&gt;999999999,K2481/1073741824," ")</f>
        <v>4.3826164044439793</v>
      </c>
      <c r="O2481" s="194" t="s">
        <v>22060</v>
      </c>
      <c r="P2481" s="197" t="s">
        <v>22061</v>
      </c>
    </row>
    <row r="2482" spans="2:16" ht="20.100000000000001" customHeight="1" x14ac:dyDescent="0.3">
      <c r="B2482" s="101">
        <v>2472</v>
      </c>
      <c r="C2482" s="111" t="s">
        <v>36602</v>
      </c>
      <c r="D2482" s="174" t="s">
        <v>6965</v>
      </c>
      <c r="E2482" s="36" t="s">
        <v>12762</v>
      </c>
      <c r="F2482" s="99">
        <v>5</v>
      </c>
      <c r="G2482" s="99"/>
      <c r="H2482" s="105" t="s">
        <v>3747</v>
      </c>
      <c r="I2482" s="101">
        <v>1980</v>
      </c>
      <c r="J2482" s="101"/>
      <c r="K2482" s="90">
        <v>4279977198</v>
      </c>
      <c r="L2482" s="90">
        <f>IF(K2482/1024 &gt;1,K2482/1024," ")</f>
        <v>4179665.232421875</v>
      </c>
      <c r="M2482" s="90">
        <f>IF(K2482/1048576 &gt;1,K2482/1048576," ")</f>
        <v>4081.7043285369873</v>
      </c>
      <c r="N2482" s="91">
        <f>IF(K2482&gt;999999999,K2482/1073741824," ")</f>
        <v>3.9860393833369017</v>
      </c>
      <c r="O2482" s="194" t="s">
        <v>22062</v>
      </c>
      <c r="P2482" s="197" t="s">
        <v>22063</v>
      </c>
    </row>
    <row r="2483" spans="2:16" ht="20.100000000000001" customHeight="1" x14ac:dyDescent="0.3">
      <c r="B2483" s="101">
        <v>2473</v>
      </c>
      <c r="C2483" s="7" t="s">
        <v>36603</v>
      </c>
      <c r="D2483" s="177" t="s">
        <v>8441</v>
      </c>
      <c r="E2483" s="36" t="s">
        <v>12763</v>
      </c>
      <c r="F2483" s="81">
        <v>7.8</v>
      </c>
      <c r="G2483" s="13"/>
      <c r="H2483" s="13" t="s">
        <v>5906</v>
      </c>
      <c r="I2483" s="79">
        <v>1983</v>
      </c>
      <c r="J2483" s="79"/>
      <c r="K2483" s="73">
        <v>4493593367</v>
      </c>
      <c r="L2483" s="90">
        <f>IF(K2483/1024 &gt;1,K2483/1024," ")</f>
        <v>4388274.7724609375</v>
      </c>
      <c r="M2483" s="90">
        <f>IF(K2483/1048576 &gt;1,K2483/1048576," ")</f>
        <v>4285.4245824813843</v>
      </c>
      <c r="N2483" s="91">
        <f>IF(K2483&gt;999999999,K2483/1073741824," ")</f>
        <v>4.1849849438294768</v>
      </c>
      <c r="O2483" s="194" t="s">
        <v>22064</v>
      </c>
      <c r="P2483" s="197" t="s">
        <v>22065</v>
      </c>
    </row>
    <row r="2484" spans="2:16" ht="20.100000000000001" customHeight="1" x14ac:dyDescent="0.3">
      <c r="B2484" s="101">
        <v>2474</v>
      </c>
      <c r="C2484" s="7" t="s">
        <v>33298</v>
      </c>
      <c r="D2484" s="160" t="s">
        <v>3991</v>
      </c>
      <c r="E2484" s="36" t="s">
        <v>12764</v>
      </c>
      <c r="F2484" s="104">
        <v>4.9000000000000004</v>
      </c>
      <c r="G2484" s="101" t="s">
        <v>704</v>
      </c>
      <c r="H2484" s="101" t="s">
        <v>3747</v>
      </c>
      <c r="I2484" s="101">
        <v>1996</v>
      </c>
      <c r="J2484" s="101"/>
      <c r="K2484" s="90">
        <v>3140933718</v>
      </c>
      <c r="L2484" s="90">
        <f>IF(K2484/1024 &gt;1,K2484/1024," ")</f>
        <v>3067318.083984375</v>
      </c>
      <c r="M2484" s="90">
        <f>IF(K2484/1048576 &gt;1,K2484/1048576," ")</f>
        <v>2995.4278163909912</v>
      </c>
      <c r="N2484" s="91">
        <f>IF(K2484&gt;999999999,K2484/1073741824," ")</f>
        <v>2.9252224769443274</v>
      </c>
      <c r="O2484" s="194" t="s">
        <v>22066</v>
      </c>
      <c r="P2484" s="197" t="s">
        <v>22067</v>
      </c>
    </row>
    <row r="2485" spans="2:16" ht="20.100000000000001" customHeight="1" x14ac:dyDescent="0.3">
      <c r="B2485" s="101">
        <v>2475</v>
      </c>
      <c r="C2485" s="7" t="s">
        <v>33425</v>
      </c>
      <c r="D2485" s="177" t="s">
        <v>33426</v>
      </c>
      <c r="E2485" s="36" t="s">
        <v>33427</v>
      </c>
      <c r="F2485" s="49">
        <v>6</v>
      </c>
      <c r="G2485" s="13"/>
      <c r="H2485" s="13" t="s">
        <v>3744</v>
      </c>
      <c r="I2485" s="9">
        <v>2021</v>
      </c>
      <c r="J2485" s="9"/>
      <c r="K2485" s="45">
        <v>4372627456</v>
      </c>
      <c r="L2485" s="90">
        <f>IF(K2485/1024 &gt;1,K2485/1024," ")</f>
        <v>4270144</v>
      </c>
      <c r="M2485" s="90">
        <f>IF(K2485/1048576 &gt;1,K2485/1048576," ")</f>
        <v>4170.0625</v>
      </c>
      <c r="N2485" s="91">
        <f>IF(K2485&gt;999999999,K2485/1073741824," ")</f>
        <v>4.07232666015625</v>
      </c>
      <c r="O2485" s="194" t="s">
        <v>33428</v>
      </c>
      <c r="P2485" s="197" t="s">
        <v>33429</v>
      </c>
    </row>
    <row r="2486" spans="2:16" ht="20.100000000000001" customHeight="1" x14ac:dyDescent="0.3">
      <c r="B2486" s="101">
        <v>2476</v>
      </c>
      <c r="C2486" s="109" t="s">
        <v>36604</v>
      </c>
      <c r="D2486" s="160" t="s">
        <v>1163</v>
      </c>
      <c r="E2486" s="36" t="s">
        <v>12765</v>
      </c>
      <c r="F2486" s="104">
        <v>6.8</v>
      </c>
      <c r="G2486" s="94" t="s">
        <v>704</v>
      </c>
      <c r="H2486" s="94" t="s">
        <v>3747</v>
      </c>
      <c r="I2486" s="101">
        <v>1999</v>
      </c>
      <c r="J2486" s="101"/>
      <c r="K2486" s="108">
        <v>4587296824</v>
      </c>
      <c r="L2486" s="90">
        <f>IF(K2486/1024 &gt;1,K2486/1024," ")</f>
        <v>4479782.0546875</v>
      </c>
      <c r="M2486" s="90">
        <f>IF(K2486/1048576 &gt;1,K2486/1048576," ")</f>
        <v>4374.7871627807617</v>
      </c>
      <c r="N2486" s="91">
        <f>IF(K2486&gt;999999999,K2486/1073741824," ")</f>
        <v>4.2722530886530876</v>
      </c>
      <c r="O2486" s="194" t="s">
        <v>22068</v>
      </c>
      <c r="P2486" s="197" t="s">
        <v>22069</v>
      </c>
    </row>
    <row r="2487" spans="2:16" ht="20.100000000000001" customHeight="1" x14ac:dyDescent="0.3">
      <c r="B2487" s="101">
        <v>2477</v>
      </c>
      <c r="C2487" s="20" t="s">
        <v>34068</v>
      </c>
      <c r="D2487" s="265" t="s">
        <v>33472</v>
      </c>
      <c r="E2487" s="36" t="s">
        <v>33473</v>
      </c>
      <c r="F2487" s="81">
        <v>5.5</v>
      </c>
      <c r="G2487" s="13" t="s">
        <v>704</v>
      </c>
      <c r="H2487" s="13" t="s">
        <v>3740</v>
      </c>
      <c r="I2487" s="79">
        <v>2021</v>
      </c>
      <c r="J2487" s="79"/>
      <c r="K2487" s="73">
        <v>4411457536</v>
      </c>
      <c r="L2487" s="90">
        <f>IF(K2487/1024 &gt;1,K2487/1024," ")</f>
        <v>4308064</v>
      </c>
      <c r="M2487" s="90">
        <f>IF(K2487/1048576 &gt;1,K2487/1048576," ")</f>
        <v>4207.09375</v>
      </c>
      <c r="N2487" s="91">
        <f>IF(K2487&gt;999999999,K2487/1073741824," ")</f>
        <v>4.108489990234375</v>
      </c>
      <c r="O2487" s="194" t="s">
        <v>29661</v>
      </c>
      <c r="P2487" s="197" t="s">
        <v>33474</v>
      </c>
    </row>
    <row r="2488" spans="2:16" ht="20.100000000000001" customHeight="1" x14ac:dyDescent="0.3">
      <c r="B2488" s="101">
        <v>2478</v>
      </c>
      <c r="C2488" s="12" t="s">
        <v>36605</v>
      </c>
      <c r="D2488" s="157" t="s">
        <v>8309</v>
      </c>
      <c r="E2488" s="36" t="s">
        <v>12766</v>
      </c>
      <c r="F2488" s="131">
        <v>6</v>
      </c>
      <c r="G2488" s="13"/>
      <c r="H2488" s="13" t="s">
        <v>5878</v>
      </c>
      <c r="I2488" s="133">
        <v>2017</v>
      </c>
      <c r="J2488" s="74"/>
      <c r="K2488" s="73">
        <v>4153110528</v>
      </c>
      <c r="L2488" s="90">
        <f>IF(K2488/1024 &gt;1,K2488/1024," ")</f>
        <v>4055772</v>
      </c>
      <c r="M2488" s="90">
        <f>IF(K2488/1048576 &gt;1,K2488/1048576," ")</f>
        <v>3960.71484375</v>
      </c>
      <c r="N2488" s="91">
        <f>IF(K2488&gt;999999999,K2488/1073741824," ")</f>
        <v>3.8678855895996094</v>
      </c>
      <c r="O2488" s="199" t="s">
        <v>17525</v>
      </c>
      <c r="P2488" s="197" t="s">
        <v>22070</v>
      </c>
    </row>
    <row r="2489" spans="2:16" ht="20.100000000000001" customHeight="1" x14ac:dyDescent="0.3">
      <c r="B2489" s="101">
        <v>2479</v>
      </c>
      <c r="C2489" s="103" t="s">
        <v>36606</v>
      </c>
      <c r="D2489" s="159" t="s">
        <v>4840</v>
      </c>
      <c r="E2489" s="36" t="s">
        <v>12767</v>
      </c>
      <c r="F2489" s="104">
        <v>7.2</v>
      </c>
      <c r="G2489" s="101"/>
      <c r="H2489" s="101" t="s">
        <v>4273</v>
      </c>
      <c r="I2489" s="101">
        <v>1979</v>
      </c>
      <c r="J2489" s="101"/>
      <c r="K2489" s="90">
        <v>5470529214</v>
      </c>
      <c r="L2489" s="90">
        <f>IF(K2489/1024 &gt;1,K2489/1024," ")</f>
        <v>5342313.685546875</v>
      </c>
      <c r="M2489" s="90">
        <f>IF(K2489/1048576 &gt;1,K2489/1048576," ")</f>
        <v>5217.1032085418701</v>
      </c>
      <c r="N2489" s="91">
        <f>IF(K2489&gt;999999999,K2489/1073741824," ")</f>
        <v>5.09482735209167</v>
      </c>
      <c r="O2489" s="194" t="s">
        <v>22071</v>
      </c>
      <c r="P2489" s="197" t="s">
        <v>22072</v>
      </c>
    </row>
    <row r="2490" spans="2:16" ht="20.100000000000001" customHeight="1" x14ac:dyDescent="0.3">
      <c r="B2490" s="101">
        <v>2480</v>
      </c>
      <c r="C2490" s="102" t="s">
        <v>36607</v>
      </c>
      <c r="D2490" s="159" t="s">
        <v>4148</v>
      </c>
      <c r="E2490" s="36" t="s">
        <v>12769</v>
      </c>
      <c r="F2490" s="104">
        <v>7.5</v>
      </c>
      <c r="G2490" s="101" t="s">
        <v>704</v>
      </c>
      <c r="H2490" s="101" t="s">
        <v>4142</v>
      </c>
      <c r="I2490" s="101">
        <v>1952</v>
      </c>
      <c r="J2490" s="101"/>
      <c r="K2490" s="90">
        <v>3045084329</v>
      </c>
      <c r="L2490" s="90">
        <f>IF(K2490/1024 &gt;1,K2490/1024," ")</f>
        <v>2973715.1650390625</v>
      </c>
      <c r="M2490" s="90">
        <f>IF(K2490/1048576 &gt;1,K2490/1048576," ")</f>
        <v>2904.0187158584595</v>
      </c>
      <c r="N2490" s="91">
        <f>IF(K2490&gt;999999999,K2490/1073741824," ")</f>
        <v>2.8359557772055268</v>
      </c>
      <c r="O2490" s="194" t="s">
        <v>22073</v>
      </c>
      <c r="P2490" s="197" t="s">
        <v>22074</v>
      </c>
    </row>
    <row r="2491" spans="2:16" ht="20.100000000000001" customHeight="1" x14ac:dyDescent="0.3">
      <c r="B2491" s="101">
        <v>2481</v>
      </c>
      <c r="C2491" s="109" t="s">
        <v>36608</v>
      </c>
      <c r="D2491" s="168" t="s">
        <v>7537</v>
      </c>
      <c r="E2491" s="36" t="s">
        <v>12770</v>
      </c>
      <c r="F2491" s="99">
        <v>4.8</v>
      </c>
      <c r="G2491" s="99" t="s">
        <v>704</v>
      </c>
      <c r="H2491" s="105" t="s">
        <v>5878</v>
      </c>
      <c r="I2491" s="101">
        <v>2016</v>
      </c>
      <c r="J2491" s="101"/>
      <c r="K2491" s="90">
        <v>4410021384</v>
      </c>
      <c r="L2491" s="90">
        <f>IF(K2491/1024 &gt;1,K2491/1024," ")</f>
        <v>4306661.5078125</v>
      </c>
      <c r="M2491" s="90">
        <f>IF(K2491/1048576 &gt;1,K2491/1048576," ")</f>
        <v>4205.7241287231445</v>
      </c>
      <c r="N2491" s="91">
        <f>IF(K2491&gt;999999999,K2491/1073741824," ")</f>
        <v>4.1071524694561958</v>
      </c>
      <c r="O2491" s="194" t="s">
        <v>22075</v>
      </c>
      <c r="P2491" s="197" t="s">
        <v>22076</v>
      </c>
    </row>
    <row r="2492" spans="2:16" ht="20.100000000000001" customHeight="1" x14ac:dyDescent="0.3">
      <c r="B2492" s="101">
        <v>2482</v>
      </c>
      <c r="C2492" s="20" t="s">
        <v>36609</v>
      </c>
      <c r="D2492" s="167" t="s">
        <v>7998</v>
      </c>
      <c r="E2492" s="36" t="s">
        <v>12771</v>
      </c>
      <c r="F2492" s="81">
        <v>6.3</v>
      </c>
      <c r="G2492" s="13"/>
      <c r="H2492" s="13" t="s">
        <v>5878</v>
      </c>
      <c r="I2492" s="79">
        <v>2017</v>
      </c>
      <c r="J2492" s="79"/>
      <c r="K2492" s="73">
        <v>4706179257</v>
      </c>
      <c r="L2492" s="90">
        <f>IF(K2492/1024 &gt;1,K2492/1024," ")</f>
        <v>4595878.1806640625</v>
      </c>
      <c r="M2492" s="90">
        <f>IF(K2492/1048576 &gt;1,K2492/1048576," ")</f>
        <v>4488.1622858047485</v>
      </c>
      <c r="N2492" s="91">
        <f>IF(K2492&gt;999999999,K2492/1073741824," ")</f>
        <v>4.3829709822311997</v>
      </c>
      <c r="O2492" s="194" t="s">
        <v>22077</v>
      </c>
      <c r="P2492" s="197" t="s">
        <v>22078</v>
      </c>
    </row>
    <row r="2493" spans="2:16" ht="20.100000000000001" customHeight="1" x14ac:dyDescent="0.3">
      <c r="B2493" s="101">
        <v>2483</v>
      </c>
      <c r="C2493" s="109" t="s">
        <v>36610</v>
      </c>
      <c r="D2493" s="160" t="s">
        <v>1164</v>
      </c>
      <c r="E2493" s="36" t="s">
        <v>12772</v>
      </c>
      <c r="F2493" s="104">
        <v>8.3000000000000007</v>
      </c>
      <c r="G2493" s="94" t="s">
        <v>704</v>
      </c>
      <c r="H2493" s="94" t="s">
        <v>4281</v>
      </c>
      <c r="I2493" s="101">
        <v>1949</v>
      </c>
      <c r="J2493" s="101"/>
      <c r="K2493" s="108">
        <v>3553159950</v>
      </c>
      <c r="L2493" s="90">
        <f>IF(K2493/1024 &gt;1,K2493/1024," ")</f>
        <v>3469882.763671875</v>
      </c>
      <c r="M2493" s="90">
        <f>IF(K2493/1048576 &gt;1,K2493/1048576," ")</f>
        <v>3388.5573863983154</v>
      </c>
      <c r="N2493" s="91">
        <f>IF(K2493&gt;999999999,K2493/1073741824," ")</f>
        <v>3.3091380726546049</v>
      </c>
      <c r="O2493" s="194" t="s">
        <v>22079</v>
      </c>
      <c r="P2493" s="197" t="s">
        <v>22080</v>
      </c>
    </row>
    <row r="2494" spans="2:16" ht="20.100000000000001" customHeight="1" x14ac:dyDescent="0.3">
      <c r="B2494" s="101">
        <v>2484</v>
      </c>
      <c r="C2494" s="109" t="s">
        <v>36613</v>
      </c>
      <c r="D2494" s="161" t="s">
        <v>6210</v>
      </c>
      <c r="E2494" s="36" t="s">
        <v>12775</v>
      </c>
      <c r="F2494" s="99">
        <v>5</v>
      </c>
      <c r="G2494" s="101" t="s">
        <v>704</v>
      </c>
      <c r="H2494" s="101" t="s">
        <v>5892</v>
      </c>
      <c r="I2494" s="101">
        <v>1963</v>
      </c>
      <c r="J2494" s="101"/>
      <c r="K2494" s="90">
        <v>2599005974</v>
      </c>
      <c r="L2494" s="90">
        <f>IF(K2494/1024 &gt;1,K2494/1024," ")</f>
        <v>2538091.771484375</v>
      </c>
      <c r="M2494" s="90">
        <f>IF(K2494/1048576 &gt;1,K2494/1048576," ")</f>
        <v>2478.60524559021</v>
      </c>
      <c r="N2494" s="91">
        <f>IF(K2494&gt;999999999,K2494/1073741824," ")</f>
        <v>2.4205129351466894</v>
      </c>
      <c r="O2494" s="194" t="s">
        <v>22085</v>
      </c>
      <c r="P2494" s="197" t="s">
        <v>22086</v>
      </c>
    </row>
    <row r="2495" spans="2:16" ht="20.100000000000001" customHeight="1" x14ac:dyDescent="0.3">
      <c r="B2495" s="101">
        <v>2485</v>
      </c>
      <c r="C2495" s="20" t="s">
        <v>36611</v>
      </c>
      <c r="D2495" s="159" t="s">
        <v>3688</v>
      </c>
      <c r="E2495" s="36" t="s">
        <v>12773</v>
      </c>
      <c r="F2495" s="104">
        <v>5.3</v>
      </c>
      <c r="G2495" s="101" t="s">
        <v>704</v>
      </c>
      <c r="H2495" s="101" t="s">
        <v>3745</v>
      </c>
      <c r="I2495" s="101">
        <v>1958</v>
      </c>
      <c r="J2495" s="101"/>
      <c r="K2495" s="90">
        <v>2217165016</v>
      </c>
      <c r="L2495" s="90">
        <f>IF(K2495/1024 &gt;1,K2495/1024," ")</f>
        <v>2165200.2109375</v>
      </c>
      <c r="M2495" s="90">
        <f>IF(K2495/1048576 &gt;1,K2495/1048576," ")</f>
        <v>2114.4533309936523</v>
      </c>
      <c r="N2495" s="91">
        <f>IF(K2495&gt;999999999,K2495/1073741824," ")</f>
        <v>2.0648958310484886</v>
      </c>
      <c r="O2495" s="194" t="s">
        <v>22081</v>
      </c>
      <c r="P2495" s="197" t="s">
        <v>22082</v>
      </c>
    </row>
    <row r="2496" spans="2:16" ht="20.100000000000001" customHeight="1" x14ac:dyDescent="0.3">
      <c r="B2496" s="101">
        <v>2486</v>
      </c>
      <c r="C2496" s="109" t="s">
        <v>36612</v>
      </c>
      <c r="D2496" s="160" t="s">
        <v>5684</v>
      </c>
      <c r="E2496" s="36" t="s">
        <v>12774</v>
      </c>
      <c r="F2496" s="104">
        <v>5.7</v>
      </c>
      <c r="G2496" s="101" t="s">
        <v>704</v>
      </c>
      <c r="H2496" s="101" t="s">
        <v>3782</v>
      </c>
      <c r="I2496" s="101">
        <v>1988</v>
      </c>
      <c r="J2496" s="101"/>
      <c r="K2496" s="90">
        <v>4698127123</v>
      </c>
      <c r="L2496" s="90">
        <f>IF(K2496/1024 &gt;1,K2496/1024," ")</f>
        <v>4588014.7685546875</v>
      </c>
      <c r="M2496" s="90">
        <f>IF(K2496/1048576 &gt;1,K2496/1048576," ")</f>
        <v>4480.483172416687</v>
      </c>
      <c r="N2496" s="91">
        <f>IF(K2496&gt;999999999,K2496/1073741824," ")</f>
        <v>4.3754718480631709</v>
      </c>
      <c r="O2496" s="194" t="s">
        <v>22083</v>
      </c>
      <c r="P2496" s="197" t="s">
        <v>22084</v>
      </c>
    </row>
    <row r="2497" spans="2:16" ht="20.100000000000001" customHeight="1" x14ac:dyDescent="0.3">
      <c r="B2497" s="101">
        <v>2487</v>
      </c>
      <c r="C2497" s="102" t="s">
        <v>36614</v>
      </c>
      <c r="D2497" s="168" t="s">
        <v>6863</v>
      </c>
      <c r="E2497" s="36" t="s">
        <v>12776</v>
      </c>
      <c r="F2497" s="99">
        <v>4.3</v>
      </c>
      <c r="G2497" s="99" t="s">
        <v>704</v>
      </c>
      <c r="H2497" s="105" t="s">
        <v>6650</v>
      </c>
      <c r="I2497" s="101">
        <v>2015</v>
      </c>
      <c r="J2497" s="115"/>
      <c r="K2497" s="90">
        <v>3502295580</v>
      </c>
      <c r="L2497" s="90">
        <f>IF(K2497/1024 &gt;1,K2497/1024," ")</f>
        <v>3420210.52734375</v>
      </c>
      <c r="M2497" s="90">
        <f>IF(K2497/1048576 &gt;1,K2497/1048576," ")</f>
        <v>3340.0493431091309</v>
      </c>
      <c r="N2497" s="91">
        <f>IF(K2497&gt;999999999,K2497/1073741824," ")</f>
        <v>3.2617669366300106</v>
      </c>
      <c r="O2497" s="194" t="s">
        <v>17673</v>
      </c>
      <c r="P2497" s="197" t="s">
        <v>31154</v>
      </c>
    </row>
    <row r="2498" spans="2:16" ht="20.100000000000001" customHeight="1" x14ac:dyDescent="0.3">
      <c r="B2498" s="101">
        <v>2488</v>
      </c>
      <c r="C2498" s="109" t="s">
        <v>36615</v>
      </c>
      <c r="D2498" s="164" t="s">
        <v>3689</v>
      </c>
      <c r="E2498" s="36" t="s">
        <v>12777</v>
      </c>
      <c r="F2498" s="104">
        <v>8.1999999999999993</v>
      </c>
      <c r="G2498" s="101" t="s">
        <v>704</v>
      </c>
      <c r="H2498" s="101" t="s">
        <v>4279</v>
      </c>
      <c r="I2498" s="101">
        <v>1948</v>
      </c>
      <c r="J2498" s="101"/>
      <c r="K2498" s="90">
        <v>8299682466</v>
      </c>
      <c r="L2498" s="90">
        <f>IF(K2498/1024 &gt;1,K2498/1024," ")</f>
        <v>8105158.658203125</v>
      </c>
      <c r="M2498" s="90">
        <f>IF(K2498/1048576 &gt;1,K2498/1048576," ")</f>
        <v>7915.1940021514893</v>
      </c>
      <c r="N2498" s="91">
        <f>IF(K2498&gt;999999999,K2498/1073741824," ")</f>
        <v>7.7296816427260637</v>
      </c>
      <c r="O2498" s="194" t="s">
        <v>22087</v>
      </c>
      <c r="P2498" s="197" t="s">
        <v>22088</v>
      </c>
    </row>
    <row r="2499" spans="2:16" ht="20.100000000000001" customHeight="1" x14ac:dyDescent="0.3">
      <c r="B2499" s="101">
        <v>2489</v>
      </c>
      <c r="C2499" s="102" t="s">
        <v>41804</v>
      </c>
      <c r="D2499" s="159" t="s">
        <v>2600</v>
      </c>
      <c r="E2499" s="36" t="s">
        <v>16680</v>
      </c>
      <c r="F2499" s="104">
        <v>5.3</v>
      </c>
      <c r="G2499" s="121" t="s">
        <v>704</v>
      </c>
      <c r="H2499" s="121" t="s">
        <v>3739</v>
      </c>
      <c r="I2499" s="101">
        <v>2003</v>
      </c>
      <c r="J2499" s="101"/>
      <c r="K2499" s="90">
        <v>5202163177</v>
      </c>
      <c r="L2499" s="90">
        <f>IF(K2499/1024 &gt;1,K2499/1024," ")</f>
        <v>5080237.4775390625</v>
      </c>
      <c r="M2499" s="90">
        <f>IF(K2499/1048576 &gt;1,K2499/1048576," ")</f>
        <v>4961.1694116592407</v>
      </c>
      <c r="N2499" s="91">
        <f>IF(K2499&gt;999999999,K2499/1073741824," ")</f>
        <v>4.8448920035734773</v>
      </c>
      <c r="O2499" s="194" t="s">
        <v>28599</v>
      </c>
      <c r="P2499" s="197" t="s">
        <v>28600</v>
      </c>
    </row>
    <row r="2500" spans="2:16" ht="20.100000000000001" customHeight="1" x14ac:dyDescent="0.3">
      <c r="B2500" s="101">
        <v>2490</v>
      </c>
      <c r="C2500" s="112" t="s">
        <v>36616</v>
      </c>
      <c r="D2500" s="168" t="s">
        <v>7566</v>
      </c>
      <c r="E2500" s="36" t="s">
        <v>12778</v>
      </c>
      <c r="F2500" s="99">
        <v>5.8</v>
      </c>
      <c r="G2500" s="99"/>
      <c r="H2500" s="105" t="s">
        <v>5892</v>
      </c>
      <c r="I2500" s="101">
        <v>2013</v>
      </c>
      <c r="J2500" s="101"/>
      <c r="K2500" s="90">
        <v>4487419144</v>
      </c>
      <c r="L2500" s="90">
        <f>IF(K2500/1024 &gt;1,K2500/1024," ")</f>
        <v>4382245.2578125</v>
      </c>
      <c r="M2500" s="90">
        <f>IF(K2500/1048576 &gt;1,K2500/1048576," ")</f>
        <v>4279.5363845825195</v>
      </c>
      <c r="N2500" s="91">
        <f>IF(K2500&gt;999999999,K2500/1073741824," ")</f>
        <v>4.1792347505688667</v>
      </c>
      <c r="O2500" s="194" t="s">
        <v>17891</v>
      </c>
      <c r="P2500" s="197" t="s">
        <v>22089</v>
      </c>
    </row>
    <row r="2501" spans="2:16" ht="20.100000000000001" customHeight="1" x14ac:dyDescent="0.3">
      <c r="B2501" s="101">
        <v>2491</v>
      </c>
      <c r="C2501" s="102" t="s">
        <v>36617</v>
      </c>
      <c r="D2501" s="159" t="s">
        <v>5345</v>
      </c>
      <c r="E2501" s="36" t="s">
        <v>12779</v>
      </c>
      <c r="F2501" s="104">
        <v>5.7</v>
      </c>
      <c r="G2501" s="99" t="s">
        <v>704</v>
      </c>
      <c r="H2501" s="105" t="s">
        <v>5892</v>
      </c>
      <c r="I2501" s="101">
        <v>1992</v>
      </c>
      <c r="J2501" s="101"/>
      <c r="K2501" s="90">
        <v>4078238788</v>
      </c>
      <c r="L2501" s="90">
        <f>IF(K2501/1024 &gt;1,K2501/1024," ")</f>
        <v>3982655.06640625</v>
      </c>
      <c r="M2501" s="90">
        <f>IF(K2501/1048576 &gt;1,K2501/1048576," ")</f>
        <v>3889.3115882873535</v>
      </c>
      <c r="N2501" s="91">
        <f>IF(K2501&gt;999999999,K2501/1073741824," ")</f>
        <v>3.7981558479368687</v>
      </c>
      <c r="O2501" s="194" t="s">
        <v>22090</v>
      </c>
      <c r="P2501" s="197" t="s">
        <v>22091</v>
      </c>
    </row>
    <row r="2502" spans="2:16" ht="20.100000000000001" customHeight="1" x14ac:dyDescent="0.3">
      <c r="B2502" s="101">
        <v>2492</v>
      </c>
      <c r="C2502" s="112" t="s">
        <v>36618</v>
      </c>
      <c r="D2502" s="159" t="s">
        <v>2310</v>
      </c>
      <c r="E2502" s="36" t="s">
        <v>12780</v>
      </c>
      <c r="F2502" s="104">
        <v>7.3</v>
      </c>
      <c r="G2502" s="101" t="s">
        <v>704</v>
      </c>
      <c r="H2502" s="101" t="s">
        <v>3745</v>
      </c>
      <c r="I2502" s="101">
        <v>1960</v>
      </c>
      <c r="J2502" s="101"/>
      <c r="K2502" s="90">
        <v>2443862959</v>
      </c>
      <c r="L2502" s="90"/>
      <c r="M2502" s="90"/>
      <c r="N2502" s="91"/>
      <c r="O2502" s="194" t="s">
        <v>22092</v>
      </c>
      <c r="P2502" s="197" t="s">
        <v>22093</v>
      </c>
    </row>
    <row r="2503" spans="2:16" ht="20.100000000000001" customHeight="1" x14ac:dyDescent="0.3">
      <c r="B2503" s="101">
        <v>2493</v>
      </c>
      <c r="C2503" s="109" t="s">
        <v>36619</v>
      </c>
      <c r="D2503" s="163" t="s">
        <v>6038</v>
      </c>
      <c r="E2503" s="36" t="s">
        <v>12781</v>
      </c>
      <c r="F2503" s="99">
        <v>6</v>
      </c>
      <c r="G2503" s="101" t="s">
        <v>704</v>
      </c>
      <c r="H2503" s="101" t="s">
        <v>6037</v>
      </c>
      <c r="I2503" s="101">
        <v>1958</v>
      </c>
      <c r="J2503" s="101"/>
      <c r="K2503" s="90">
        <v>4130081797</v>
      </c>
      <c r="L2503" s="90">
        <f>IF(K2503/1024 &gt;1,K2503/1024," ")</f>
        <v>4033283.0048828125</v>
      </c>
      <c r="M2503" s="90">
        <f>IF(K2503/1048576 &gt;1,K2503/1048576," ")</f>
        <v>3938.7529344558716</v>
      </c>
      <c r="N2503" s="91">
        <f>IF(K2503&gt;999999999,K2503/1073741824," ")</f>
        <v>3.8464384125545621</v>
      </c>
      <c r="O2503" s="194" t="s">
        <v>22094</v>
      </c>
      <c r="P2503" s="197" t="s">
        <v>22095</v>
      </c>
    </row>
    <row r="2504" spans="2:16" ht="20.100000000000001" customHeight="1" x14ac:dyDescent="0.3">
      <c r="B2504" s="101">
        <v>2494</v>
      </c>
      <c r="C2504" s="102" t="s">
        <v>36620</v>
      </c>
      <c r="D2504" s="159" t="s">
        <v>2884</v>
      </c>
      <c r="E2504" s="36" t="s">
        <v>12782</v>
      </c>
      <c r="F2504" s="104">
        <v>6.5</v>
      </c>
      <c r="G2504" s="101" t="s">
        <v>704</v>
      </c>
      <c r="H2504" s="101" t="s">
        <v>3737</v>
      </c>
      <c r="I2504" s="94">
        <v>2011</v>
      </c>
      <c r="J2504" s="94"/>
      <c r="K2504" s="108">
        <v>3429622578</v>
      </c>
      <c r="L2504" s="90">
        <f>IF(K2504/1024 &gt;1,K2504/1024," ")</f>
        <v>3349240.798828125</v>
      </c>
      <c r="M2504" s="90">
        <f>IF(K2504/1048576 &gt;1,K2504/1048576," ")</f>
        <v>3270.7429676055908</v>
      </c>
      <c r="N2504" s="91">
        <f>IF(K2504&gt;999999999,K2504/1073741824," ")</f>
        <v>3.1940849293023348</v>
      </c>
      <c r="O2504" s="194" t="s">
        <v>22096</v>
      </c>
      <c r="P2504" s="197" t="s">
        <v>22097</v>
      </c>
    </row>
    <row r="2505" spans="2:16" ht="20.100000000000001" customHeight="1" x14ac:dyDescent="0.3">
      <c r="B2505" s="101">
        <v>2495</v>
      </c>
      <c r="C2505" s="112" t="s">
        <v>36621</v>
      </c>
      <c r="D2505" s="160" t="s">
        <v>7444</v>
      </c>
      <c r="E2505" s="36" t="s">
        <v>12783</v>
      </c>
      <c r="F2505" s="99">
        <v>7.1</v>
      </c>
      <c r="G2505" s="99" t="s">
        <v>704</v>
      </c>
      <c r="H2505" s="105" t="s">
        <v>6052</v>
      </c>
      <c r="I2505" s="101">
        <v>1965</v>
      </c>
      <c r="J2505" s="101"/>
      <c r="K2505" s="90">
        <v>4683031458</v>
      </c>
      <c r="L2505" s="90">
        <f>IF(K2505/1024 &gt;1,K2505/1024," ")</f>
        <v>4573272.908203125</v>
      </c>
      <c r="M2505" s="90">
        <f>IF(K2505/1048576 &gt;1,K2505/1048576," ")</f>
        <v>4466.0868244171143</v>
      </c>
      <c r="N2505" s="91">
        <f>IF(K2505&gt;999999999,K2505/1073741824," ")</f>
        <v>4.3614129144698381</v>
      </c>
      <c r="O2505" s="194" t="s">
        <v>22098</v>
      </c>
      <c r="P2505" s="197" t="s">
        <v>22099</v>
      </c>
    </row>
    <row r="2506" spans="2:16" ht="20.100000000000001" customHeight="1" x14ac:dyDescent="0.3">
      <c r="B2506" s="101">
        <v>2496</v>
      </c>
      <c r="C2506" s="12" t="s">
        <v>36622</v>
      </c>
      <c r="D2506" s="157" t="s">
        <v>32502</v>
      </c>
      <c r="E2506" s="36" t="s">
        <v>32503</v>
      </c>
      <c r="F2506" s="81">
        <v>5.6</v>
      </c>
      <c r="G2506" s="13" t="s">
        <v>704</v>
      </c>
      <c r="H2506" s="13" t="s">
        <v>3744</v>
      </c>
      <c r="I2506" s="79">
        <v>2021</v>
      </c>
      <c r="J2506" s="74"/>
      <c r="K2506" s="73">
        <v>5204508672</v>
      </c>
      <c r="L2506" s="90">
        <f>IF(K2506/1024 &gt;1,K2506/1024," ")</f>
        <v>5082528</v>
      </c>
      <c r="M2506" s="90">
        <f>IF(K2506/1048576 &gt;1,K2506/1048576," ")</f>
        <v>4963.40625</v>
      </c>
      <c r="N2506" s="91">
        <f>IF(K2506&gt;999999999,K2506/1073741824," ")</f>
        <v>4.847076416015625</v>
      </c>
      <c r="O2506" s="194" t="s">
        <v>18220</v>
      </c>
      <c r="P2506" s="197" t="s">
        <v>33000</v>
      </c>
    </row>
    <row r="2507" spans="2:16" ht="20.100000000000001" customHeight="1" x14ac:dyDescent="0.3">
      <c r="B2507" s="101">
        <v>2497</v>
      </c>
      <c r="C2507" s="12" t="s">
        <v>36623</v>
      </c>
      <c r="D2507" s="167" t="s">
        <v>8865</v>
      </c>
      <c r="E2507" s="36" t="s">
        <v>12784</v>
      </c>
      <c r="F2507" s="131">
        <v>6.7</v>
      </c>
      <c r="G2507" s="13"/>
      <c r="H2507" s="13" t="s">
        <v>3924</v>
      </c>
      <c r="I2507" s="133">
        <v>2019</v>
      </c>
      <c r="J2507" s="74"/>
      <c r="K2507" s="73">
        <v>6396063744</v>
      </c>
      <c r="L2507" s="90">
        <f>IF(K2507/1024 &gt;1,K2507/1024," ")</f>
        <v>6246156</v>
      </c>
      <c r="M2507" s="90">
        <f>IF(K2507/1048576 &gt;1,K2507/1048576," ")</f>
        <v>6099.76171875</v>
      </c>
      <c r="N2507" s="91">
        <f>IF(K2507&gt;999999999,K2507/1073741824," ")</f>
        <v>5.9567985534667969</v>
      </c>
      <c r="O2507" s="194" t="s">
        <v>22100</v>
      </c>
      <c r="P2507" s="197" t="s">
        <v>22101</v>
      </c>
    </row>
    <row r="2508" spans="2:16" ht="20.100000000000001" customHeight="1" x14ac:dyDescent="0.3">
      <c r="B2508" s="101">
        <v>2498</v>
      </c>
      <c r="C2508" s="112" t="s">
        <v>41841</v>
      </c>
      <c r="D2508" s="161" t="s">
        <v>1321</v>
      </c>
      <c r="E2508" s="36" t="s">
        <v>16723</v>
      </c>
      <c r="F2508" s="99">
        <v>4.5999999999999996</v>
      </c>
      <c r="G2508" s="99"/>
      <c r="H2508" s="101" t="s">
        <v>5892</v>
      </c>
      <c r="I2508" s="101">
        <v>2008</v>
      </c>
      <c r="J2508" s="101"/>
      <c r="K2508" s="90">
        <v>3991417027</v>
      </c>
      <c r="L2508" s="90">
        <f>IF(K2508/1024 &gt;1,K2508/1024," ")</f>
        <v>3897868.1904296875</v>
      </c>
      <c r="M2508" s="90">
        <f>IF(K2508/1048576 &gt;1,K2508/1048576," ")</f>
        <v>3806.5119047164917</v>
      </c>
      <c r="N2508" s="91">
        <f>IF(K2508&gt;999999999,K2508/1073741824," ")</f>
        <v>3.7172967819496989</v>
      </c>
      <c r="O2508" s="194" t="s">
        <v>18359</v>
      </c>
      <c r="P2508" s="197" t="s">
        <v>28670</v>
      </c>
    </row>
    <row r="2509" spans="2:16" ht="20.100000000000001" customHeight="1" x14ac:dyDescent="0.3">
      <c r="B2509" s="101">
        <v>2499</v>
      </c>
      <c r="C2509" s="109" t="s">
        <v>5095</v>
      </c>
      <c r="D2509" s="160" t="s">
        <v>5096</v>
      </c>
      <c r="E2509" s="36" t="s">
        <v>12785</v>
      </c>
      <c r="F2509" s="104">
        <v>7.9</v>
      </c>
      <c r="G2509" s="104" t="s">
        <v>704</v>
      </c>
      <c r="H2509" s="101" t="s">
        <v>4114</v>
      </c>
      <c r="I2509" s="101">
        <v>1964</v>
      </c>
      <c r="J2509" s="116"/>
      <c r="K2509" s="90">
        <v>2283429736</v>
      </c>
      <c r="L2509" s="90">
        <f>IF(K2509/1024 &gt;1,K2509/1024," ")</f>
        <v>2229911.8515625</v>
      </c>
      <c r="M2509" s="90">
        <f>IF(K2509/1048576 &gt;1,K2509/1048576," ")</f>
        <v>2177.6482925415039</v>
      </c>
      <c r="N2509" s="91">
        <f>IF(K2509&gt;999999999,K2509/1073741824," ")</f>
        <v>2.1266096606850624</v>
      </c>
      <c r="O2509" s="194" t="s">
        <v>22102</v>
      </c>
      <c r="P2509" s="197" t="s">
        <v>22103</v>
      </c>
    </row>
    <row r="2510" spans="2:16" ht="20.100000000000001" customHeight="1" x14ac:dyDescent="0.3">
      <c r="B2510" s="101">
        <v>2500</v>
      </c>
      <c r="C2510" s="12" t="s">
        <v>33287</v>
      </c>
      <c r="D2510" s="160" t="s">
        <v>364</v>
      </c>
      <c r="E2510" s="36" t="s">
        <v>12791</v>
      </c>
      <c r="F2510" s="104">
        <v>6.5</v>
      </c>
      <c r="G2510" s="94"/>
      <c r="H2510" s="94" t="s">
        <v>4284</v>
      </c>
      <c r="I2510" s="101">
        <v>1973</v>
      </c>
      <c r="J2510" s="101"/>
      <c r="K2510" s="90">
        <v>1768841216</v>
      </c>
      <c r="L2510" s="90">
        <f>IF(K2510/1024 &gt;1,K2510/1024," ")</f>
        <v>1727384</v>
      </c>
      <c r="M2510" s="90">
        <f>IF(K2510/1048576 &gt;1,K2510/1048576," ")</f>
        <v>1686.8984375</v>
      </c>
      <c r="N2510" s="91">
        <f>IF(K2510&gt;999999999,K2510/1073741824," ")</f>
        <v>1.6473617553710938</v>
      </c>
      <c r="O2510" s="194" t="s">
        <v>22112</v>
      </c>
      <c r="P2510" s="197" t="s">
        <v>22113</v>
      </c>
    </row>
    <row r="2511" spans="2:16" ht="20.100000000000001" customHeight="1" x14ac:dyDescent="0.3">
      <c r="B2511" s="101">
        <v>2501</v>
      </c>
      <c r="C2511" s="109" t="s">
        <v>36624</v>
      </c>
      <c r="D2511" s="168" t="s">
        <v>7110</v>
      </c>
      <c r="E2511" s="36" t="s">
        <v>12786</v>
      </c>
      <c r="F2511" s="99">
        <v>5.9</v>
      </c>
      <c r="G2511" s="99" t="s">
        <v>704</v>
      </c>
      <c r="H2511" s="105" t="s">
        <v>5877</v>
      </c>
      <c r="I2511" s="101">
        <v>1972</v>
      </c>
      <c r="J2511" s="101"/>
      <c r="K2511" s="90">
        <v>3112822237</v>
      </c>
      <c r="L2511" s="90">
        <f>IF(K2511/1024 &gt;1,K2511/1024," ")</f>
        <v>3039865.4658203125</v>
      </c>
      <c r="M2511" s="90">
        <f>IF(K2511/1048576 &gt;1,K2511/1048576," ")</f>
        <v>2968.6186189651489</v>
      </c>
      <c r="N2511" s="91">
        <f>IF(K2511&gt;999999999,K2511/1073741824," ")</f>
        <v>2.8990416200831532</v>
      </c>
      <c r="O2511" s="194" t="s">
        <v>22104</v>
      </c>
      <c r="P2511" s="197" t="s">
        <v>22105</v>
      </c>
    </row>
    <row r="2512" spans="2:16" ht="20.100000000000001" customHeight="1" x14ac:dyDescent="0.3">
      <c r="B2512" s="101">
        <v>2502</v>
      </c>
      <c r="C2512" s="102" t="s">
        <v>36625</v>
      </c>
      <c r="D2512" s="174" t="s">
        <v>7411</v>
      </c>
      <c r="E2512" s="36" t="s">
        <v>12787</v>
      </c>
      <c r="F2512" s="99">
        <v>7.3</v>
      </c>
      <c r="G2512" s="99"/>
      <c r="H2512" s="105" t="s">
        <v>4766</v>
      </c>
      <c r="I2512" s="101">
        <v>1998</v>
      </c>
      <c r="J2512" s="115"/>
      <c r="K2512" s="90">
        <v>3106369406</v>
      </c>
      <c r="L2512" s="90">
        <f>IF(K2512/1024 &gt;1,K2512/1024," ")</f>
        <v>3033563.873046875</v>
      </c>
      <c r="M2512" s="90">
        <f>IF(K2512/1048576 &gt;1,K2512/1048576," ")</f>
        <v>2962.4647197723389</v>
      </c>
      <c r="N2512" s="91">
        <f>IF(K2512&gt;999999999,K2512/1073741824," ")</f>
        <v>2.8930319529026747</v>
      </c>
      <c r="O2512" s="194" t="s">
        <v>30088</v>
      </c>
      <c r="P2512" s="197" t="s">
        <v>22106</v>
      </c>
    </row>
    <row r="2513" spans="2:16" ht="20.100000000000001" customHeight="1" x14ac:dyDescent="0.3">
      <c r="B2513" s="101">
        <v>2503</v>
      </c>
      <c r="C2513" s="12" t="s">
        <v>36627</v>
      </c>
      <c r="D2513" s="160" t="s">
        <v>363</v>
      </c>
      <c r="E2513" s="36" t="s">
        <v>12789</v>
      </c>
      <c r="F2513" s="104">
        <v>7.5</v>
      </c>
      <c r="G2513" s="101" t="s">
        <v>704</v>
      </c>
      <c r="H2513" s="101" t="s">
        <v>3756</v>
      </c>
      <c r="I2513" s="101">
        <v>1957</v>
      </c>
      <c r="J2513" s="101"/>
      <c r="K2513" s="90">
        <v>4217520280</v>
      </c>
      <c r="L2513" s="90">
        <f>IF(K2513/1024 &gt;1,K2513/1024," ")</f>
        <v>4118672.1484375</v>
      </c>
      <c r="M2513" s="90">
        <f>IF(K2513/1048576 &gt;1,K2513/1048576," ")</f>
        <v>4022.1407699584961</v>
      </c>
      <c r="N2513" s="91">
        <f>IF(K2513&gt;999999999,K2513/1073741824," ")</f>
        <v>3.9278718456625938</v>
      </c>
      <c r="O2513" s="199" t="s">
        <v>17522</v>
      </c>
      <c r="P2513" s="197" t="s">
        <v>22109</v>
      </c>
    </row>
    <row r="2514" spans="2:16" ht="20.100000000000001" customHeight="1" x14ac:dyDescent="0.3">
      <c r="B2514" s="101">
        <v>2504</v>
      </c>
      <c r="C2514" s="12" t="s">
        <v>36626</v>
      </c>
      <c r="D2514" s="160" t="s">
        <v>1165</v>
      </c>
      <c r="E2514" s="36" t="s">
        <v>12788</v>
      </c>
      <c r="F2514" s="104">
        <v>6.9</v>
      </c>
      <c r="G2514" s="99" t="s">
        <v>704</v>
      </c>
      <c r="H2514" s="101" t="s">
        <v>5878</v>
      </c>
      <c r="I2514" s="101">
        <v>2007</v>
      </c>
      <c r="J2514" s="101"/>
      <c r="K2514" s="90">
        <v>6329624937</v>
      </c>
      <c r="L2514" s="90">
        <f>IF(K2514/1024 &gt;1,K2514/1024," ")</f>
        <v>6181274.3525390625</v>
      </c>
      <c r="M2514" s="90">
        <f>IF(K2514/1048576 &gt;1,K2514/1048576," ")</f>
        <v>6036.4007349014282</v>
      </c>
      <c r="N2514" s="91">
        <f>IF(K2514&gt;999999999,K2514/1073741824," ")</f>
        <v>5.894922592677176</v>
      </c>
      <c r="O2514" s="194" t="s">
        <v>22107</v>
      </c>
      <c r="P2514" s="197" t="s">
        <v>22108</v>
      </c>
    </row>
    <row r="2515" spans="2:16" ht="20.100000000000001" customHeight="1" x14ac:dyDescent="0.3">
      <c r="B2515" s="101">
        <v>2505</v>
      </c>
      <c r="C2515" s="109" t="s">
        <v>36628</v>
      </c>
      <c r="D2515" s="160" t="s">
        <v>2140</v>
      </c>
      <c r="E2515" s="36" t="s">
        <v>12790</v>
      </c>
      <c r="F2515" s="104">
        <v>6.6</v>
      </c>
      <c r="G2515" s="101"/>
      <c r="H2515" s="101" t="s">
        <v>3756</v>
      </c>
      <c r="I2515" s="101">
        <v>1985</v>
      </c>
      <c r="J2515" s="101"/>
      <c r="K2515" s="90">
        <v>4944983508</v>
      </c>
      <c r="L2515" s="90">
        <f>IF(K2515/1024 &gt;1,K2515/1024," ")</f>
        <v>4829085.45703125</v>
      </c>
      <c r="M2515" s="90">
        <f>IF(K2515/1048576 &gt;1,K2515/1048576," ")</f>
        <v>4715.9037666320801</v>
      </c>
      <c r="N2515" s="91">
        <f>IF(K2515&gt;999999999,K2515/1073741824," ")</f>
        <v>4.6053747721016407</v>
      </c>
      <c r="O2515" s="194" t="s">
        <v>22110</v>
      </c>
      <c r="P2515" s="197" t="s">
        <v>22111</v>
      </c>
    </row>
    <row r="2516" spans="2:16" ht="20.100000000000001" customHeight="1" x14ac:dyDescent="0.3">
      <c r="B2516" s="101">
        <v>2506</v>
      </c>
      <c r="C2516" s="12" t="s">
        <v>36237</v>
      </c>
      <c r="D2516" s="160" t="s">
        <v>2141</v>
      </c>
      <c r="E2516" s="36" t="s">
        <v>12792</v>
      </c>
      <c r="F2516" s="104">
        <v>5.0999999999999996</v>
      </c>
      <c r="G2516" s="94"/>
      <c r="H2516" s="94" t="s">
        <v>4285</v>
      </c>
      <c r="I2516" s="101">
        <v>1989</v>
      </c>
      <c r="J2516" s="116"/>
      <c r="K2516" s="90">
        <v>724289536</v>
      </c>
      <c r="L2516" s="90">
        <f>IF(K2516/1024 &gt;1,K2516/1024," ")</f>
        <v>707314</v>
      </c>
      <c r="M2516" s="90">
        <f>IF(K2516/1048576 &gt;1,K2516/1048576," ")</f>
        <v>690.736328125</v>
      </c>
      <c r="N2516" s="91" t="str">
        <f>IF(K2516&gt;999999999,K2516/1073741824," ")</f>
        <v xml:space="preserve"> </v>
      </c>
      <c r="O2516" s="194" t="s">
        <v>20622</v>
      </c>
      <c r="P2516" s="197" t="s">
        <v>22114</v>
      </c>
    </row>
    <row r="2517" spans="2:16" ht="20.100000000000001" customHeight="1" x14ac:dyDescent="0.3">
      <c r="B2517" s="101">
        <v>2507</v>
      </c>
      <c r="C2517" s="7" t="s">
        <v>34078</v>
      </c>
      <c r="D2517" s="263" t="s">
        <v>33731</v>
      </c>
      <c r="E2517" s="36" t="s">
        <v>33732</v>
      </c>
      <c r="F2517" s="81">
        <v>6.6</v>
      </c>
      <c r="G2517" s="13"/>
      <c r="H2517" s="13" t="s">
        <v>3744</v>
      </c>
      <c r="I2517" s="79">
        <v>2020</v>
      </c>
      <c r="J2517" s="79"/>
      <c r="K2517" s="73">
        <v>6161747968</v>
      </c>
      <c r="L2517" s="90">
        <f>IF(K2517/1024 &gt;1,K2517/1024," ")</f>
        <v>6017332</v>
      </c>
      <c r="M2517" s="90">
        <f>IF(K2517/1048576 &gt;1,K2517/1048576," ")</f>
        <v>5876.30078125</v>
      </c>
      <c r="N2517" s="91">
        <f>IF(K2517&gt;999999999,K2517/1073741824," ")</f>
        <v>5.7385749816894531</v>
      </c>
      <c r="O2517" s="194" t="s">
        <v>33733</v>
      </c>
      <c r="P2517" s="198" t="s">
        <v>33734</v>
      </c>
    </row>
    <row r="2518" spans="2:16" ht="20.100000000000001" customHeight="1" x14ac:dyDescent="0.3">
      <c r="B2518" s="101">
        <v>2508</v>
      </c>
      <c r="C2518" s="12" t="s">
        <v>34739</v>
      </c>
      <c r="D2518" s="160" t="s">
        <v>258</v>
      </c>
      <c r="E2518" s="36" t="s">
        <v>9761</v>
      </c>
      <c r="F2518" s="104">
        <v>6.3</v>
      </c>
      <c r="G2518" s="94"/>
      <c r="H2518" s="13" t="s">
        <v>3937</v>
      </c>
      <c r="I2518" s="101">
        <v>2007</v>
      </c>
      <c r="J2518" s="101"/>
      <c r="K2518" s="73">
        <v>4476358656</v>
      </c>
      <c r="L2518" s="90">
        <f>IF(K2518/1024 &gt;1,K2518/1024," ")</f>
        <v>4371444</v>
      </c>
      <c r="M2518" s="90">
        <f>IF(K2518/1048576 &gt;1,K2518/1048576," ")</f>
        <v>4268.98828125</v>
      </c>
      <c r="N2518" s="91">
        <f>IF(K2518&gt;999999999,K2518/1073741824," ")</f>
        <v>4.1689338684082031</v>
      </c>
      <c r="O2518" s="194" t="s">
        <v>18002</v>
      </c>
      <c r="P2518" s="197" t="s">
        <v>18984</v>
      </c>
    </row>
    <row r="2519" spans="2:16" ht="20.100000000000001" customHeight="1" x14ac:dyDescent="0.3">
      <c r="B2519" s="101">
        <v>2509</v>
      </c>
      <c r="C2519" s="20" t="s">
        <v>33297</v>
      </c>
      <c r="D2519" s="157" t="s">
        <v>7760</v>
      </c>
      <c r="E2519" s="36" t="s">
        <v>12793</v>
      </c>
      <c r="F2519" s="81">
        <v>6.3</v>
      </c>
      <c r="G2519" s="81" t="s">
        <v>704</v>
      </c>
      <c r="H2519" s="82" t="s">
        <v>5981</v>
      </c>
      <c r="I2519" s="79">
        <v>1989</v>
      </c>
      <c r="J2519" s="79"/>
      <c r="K2519" s="73">
        <v>3088647698</v>
      </c>
      <c r="L2519" s="90">
        <f>IF(K2519/1024 &gt;1,K2519/1024," ")</f>
        <v>3016257.517578125</v>
      </c>
      <c r="M2519" s="90">
        <f>IF(K2519/1048576 &gt;1,K2519/1048576," ")</f>
        <v>2945.5639820098877</v>
      </c>
      <c r="N2519" s="91">
        <f>IF(K2519&gt;999999999,K2519/1073741824," ")</f>
        <v>2.876527326181531</v>
      </c>
      <c r="O2519" s="194" t="s">
        <v>22115</v>
      </c>
      <c r="P2519" s="197" t="s">
        <v>22116</v>
      </c>
    </row>
    <row r="2520" spans="2:16" ht="20.100000000000001" customHeight="1" x14ac:dyDescent="0.3">
      <c r="B2520" s="101">
        <v>2510</v>
      </c>
      <c r="C2520" s="109" t="s">
        <v>36629</v>
      </c>
      <c r="D2520" s="160" t="s">
        <v>577</v>
      </c>
      <c r="E2520" s="36" t="s">
        <v>12794</v>
      </c>
      <c r="F2520" s="104">
        <v>7.3</v>
      </c>
      <c r="G2520" s="94" t="s">
        <v>704</v>
      </c>
      <c r="H2520" s="94" t="s">
        <v>3777</v>
      </c>
      <c r="I2520" s="101">
        <v>2006</v>
      </c>
      <c r="J2520" s="101"/>
      <c r="K2520" s="108">
        <v>5270369209</v>
      </c>
      <c r="L2520" s="90">
        <f>IF(K2520/1024 &gt;1,K2520/1024," ")</f>
        <v>5146844.9306640625</v>
      </c>
      <c r="M2520" s="90">
        <f>IF(K2520/1048576 &gt;1,K2520/1048576," ")</f>
        <v>5026.2157526016235</v>
      </c>
      <c r="N2520" s="91">
        <f>IF(K2520&gt;999999999,K2520/1073741824," ")</f>
        <v>4.908413820900023</v>
      </c>
      <c r="O2520" s="194" t="s">
        <v>22117</v>
      </c>
      <c r="P2520" s="197" t="s">
        <v>22118</v>
      </c>
    </row>
    <row r="2521" spans="2:16" ht="20.100000000000001" customHeight="1" x14ac:dyDescent="0.3">
      <c r="B2521" s="101">
        <v>2511</v>
      </c>
      <c r="C2521" s="102" t="s">
        <v>36630</v>
      </c>
      <c r="D2521" s="159" t="s">
        <v>335</v>
      </c>
      <c r="E2521" s="36" t="s">
        <v>12795</v>
      </c>
      <c r="F2521" s="104">
        <v>5.0999999999999996</v>
      </c>
      <c r="G2521" s="94" t="s">
        <v>704</v>
      </c>
      <c r="H2521" s="94" t="s">
        <v>3744</v>
      </c>
      <c r="I2521" s="94">
        <v>1983</v>
      </c>
      <c r="J2521" s="94"/>
      <c r="K2521" s="108">
        <v>4327707430</v>
      </c>
      <c r="L2521" s="90">
        <f>IF(K2521/1024 &gt;1,K2521/1024," ")</f>
        <v>4226276.787109375</v>
      </c>
      <c r="M2521" s="90">
        <f>IF(K2521/1048576 &gt;1,K2521/1048576," ")</f>
        <v>4127.223424911499</v>
      </c>
      <c r="N2521" s="91">
        <f>IF(K2521&gt;999999999,K2521/1073741824," ")</f>
        <v>4.0304916258901358</v>
      </c>
      <c r="O2521" s="199" t="s">
        <v>17723</v>
      </c>
      <c r="P2521" s="197" t="s">
        <v>22119</v>
      </c>
    </row>
    <row r="2522" spans="2:16" ht="20.100000000000001" customHeight="1" x14ac:dyDescent="0.3">
      <c r="B2522" s="101">
        <v>2512</v>
      </c>
      <c r="C2522" s="20" t="s">
        <v>36631</v>
      </c>
      <c r="D2522" s="157" t="s">
        <v>32925</v>
      </c>
      <c r="E2522" s="36" t="s">
        <v>32926</v>
      </c>
      <c r="F2522" s="81">
        <v>5</v>
      </c>
      <c r="G2522" s="13" t="s">
        <v>704</v>
      </c>
      <c r="H2522" s="13" t="s">
        <v>3744</v>
      </c>
      <c r="I2522" s="79">
        <v>2020</v>
      </c>
      <c r="J2522" s="83"/>
      <c r="K2522" s="73">
        <v>5749223424</v>
      </c>
      <c r="L2522" s="90">
        <f>IF(K2522/1024 &gt;1,K2522/1024," ")</f>
        <v>5614476</v>
      </c>
      <c r="M2522" s="90">
        <f>IF(K2522/1048576 &gt;1,K2522/1048576," ")</f>
        <v>5482.88671875</v>
      </c>
      <c r="N2522" s="91">
        <f>IF(K2522&gt;999999999,K2522/1073741824," ")</f>
        <v>5.3543815612792969</v>
      </c>
      <c r="O2522" s="194" t="s">
        <v>32927</v>
      </c>
      <c r="P2522" s="197" t="s">
        <v>32928</v>
      </c>
    </row>
    <row r="2523" spans="2:16" ht="20.100000000000001" customHeight="1" x14ac:dyDescent="0.3">
      <c r="B2523" s="101">
        <v>2513</v>
      </c>
      <c r="C2523" s="109" t="s">
        <v>36632</v>
      </c>
      <c r="D2523" s="163" t="s">
        <v>6035</v>
      </c>
      <c r="E2523" s="36" t="s">
        <v>12796</v>
      </c>
      <c r="F2523" s="99">
        <v>5.2</v>
      </c>
      <c r="G2523" s="101"/>
      <c r="H2523" s="101" t="s">
        <v>6034</v>
      </c>
      <c r="I2523" s="101">
        <v>1964</v>
      </c>
      <c r="J2523" s="101"/>
      <c r="K2523" s="90">
        <v>3643322032</v>
      </c>
      <c r="L2523" s="90">
        <f>IF(K2523/1024 &gt;1,K2523/1024," ")</f>
        <v>3557931.671875</v>
      </c>
      <c r="M2523" s="90">
        <f>IF(K2523/1048576 &gt;1,K2523/1048576," ")</f>
        <v>3474.5426483154297</v>
      </c>
      <c r="N2523" s="91">
        <f>IF(K2523&gt;999999999,K2523/1073741824," ")</f>
        <v>3.3931080549955368</v>
      </c>
      <c r="O2523" s="194" t="s">
        <v>22120</v>
      </c>
      <c r="P2523" s="197" t="s">
        <v>22121</v>
      </c>
    </row>
    <row r="2524" spans="2:16" ht="20.100000000000001" customHeight="1" x14ac:dyDescent="0.3">
      <c r="B2524" s="101">
        <v>2514</v>
      </c>
      <c r="C2524" s="109" t="s">
        <v>36633</v>
      </c>
      <c r="D2524" s="160" t="s">
        <v>365</v>
      </c>
      <c r="E2524" s="36" t="s">
        <v>12797</v>
      </c>
      <c r="F2524" s="104">
        <v>6.8</v>
      </c>
      <c r="G2524" s="101" t="s">
        <v>704</v>
      </c>
      <c r="H2524" s="101" t="s">
        <v>3773</v>
      </c>
      <c r="I2524" s="101">
        <v>1988</v>
      </c>
      <c r="J2524" s="101"/>
      <c r="K2524" s="90">
        <v>1558927822</v>
      </c>
      <c r="L2524" s="90">
        <f>IF(K2524/1024 &gt;1,K2524/1024," ")</f>
        <v>1522390.451171875</v>
      </c>
      <c r="M2524" s="90">
        <f>IF(K2524/1048576 &gt;1,K2524/1048576," ")</f>
        <v>1486.7094249725342</v>
      </c>
      <c r="N2524" s="91">
        <f>IF(K2524&gt;999999999,K2524/1073741824," ")</f>
        <v>1.4518646728247404</v>
      </c>
      <c r="O2524" s="194" t="s">
        <v>22122</v>
      </c>
      <c r="P2524" s="197" t="s">
        <v>22123</v>
      </c>
    </row>
    <row r="2525" spans="2:16" ht="20.100000000000001" customHeight="1" x14ac:dyDescent="0.3">
      <c r="B2525" s="101">
        <v>2515</v>
      </c>
      <c r="C2525" s="28" t="s">
        <v>33288</v>
      </c>
      <c r="D2525" s="168" t="s">
        <v>7356</v>
      </c>
      <c r="E2525" s="36" t="s">
        <v>12799</v>
      </c>
      <c r="F2525" s="99">
        <v>5.6</v>
      </c>
      <c r="G2525" s="99" t="s">
        <v>704</v>
      </c>
      <c r="H2525" s="105" t="s">
        <v>5871</v>
      </c>
      <c r="I2525" s="101">
        <v>2016</v>
      </c>
      <c r="J2525" s="101"/>
      <c r="K2525" s="90">
        <v>3884279805</v>
      </c>
      <c r="L2525" s="90">
        <f>IF(K2525/1024 &gt;1,K2525/1024," ")</f>
        <v>3793241.9970703125</v>
      </c>
      <c r="M2525" s="90">
        <f>IF(K2525/1048576 &gt;1,K2525/1048576," ")</f>
        <v>3704.3378877639771</v>
      </c>
      <c r="N2525" s="91">
        <f>IF(K2525&gt;999999999,K2525/1073741824," ")</f>
        <v>3.6175174685195088</v>
      </c>
      <c r="O2525" s="194" t="s">
        <v>22126</v>
      </c>
      <c r="P2525" s="197" t="s">
        <v>22127</v>
      </c>
    </row>
    <row r="2526" spans="2:16" ht="20.100000000000001" customHeight="1" x14ac:dyDescent="0.3">
      <c r="B2526" s="101">
        <v>2516</v>
      </c>
      <c r="C2526" s="7" t="s">
        <v>8927</v>
      </c>
      <c r="D2526" s="157" t="s">
        <v>8882</v>
      </c>
      <c r="E2526" s="36" t="s">
        <v>12798</v>
      </c>
      <c r="F2526" s="81">
        <v>6</v>
      </c>
      <c r="G2526" s="13" t="s">
        <v>704</v>
      </c>
      <c r="H2526" s="13" t="s">
        <v>3757</v>
      </c>
      <c r="I2526" s="79">
        <v>2018</v>
      </c>
      <c r="J2526" s="79"/>
      <c r="K2526" s="73">
        <v>5112107008</v>
      </c>
      <c r="L2526" s="90">
        <f>IF(K2526/1024 &gt;1,K2526/1024," ")</f>
        <v>4992292</v>
      </c>
      <c r="M2526" s="90">
        <f>IF(K2526/1048576 &gt;1,K2526/1048576," ")</f>
        <v>4875.28515625</v>
      </c>
      <c r="N2526" s="91">
        <f>IF(K2526&gt;999999999,K2526/1073741824," ")</f>
        <v>4.7610206604003906</v>
      </c>
      <c r="O2526" s="194" t="s">
        <v>22124</v>
      </c>
      <c r="P2526" s="197" t="s">
        <v>22125</v>
      </c>
    </row>
    <row r="2527" spans="2:16" ht="20.100000000000001" customHeight="1" x14ac:dyDescent="0.3">
      <c r="B2527" s="101">
        <v>2517</v>
      </c>
      <c r="C2527" s="112" t="s">
        <v>5686</v>
      </c>
      <c r="D2527" s="163" t="s">
        <v>5685</v>
      </c>
      <c r="E2527" s="36" t="s">
        <v>12800</v>
      </c>
      <c r="F2527" s="104">
        <v>4</v>
      </c>
      <c r="G2527" s="101" t="s">
        <v>704</v>
      </c>
      <c r="H2527" s="101" t="s">
        <v>3745</v>
      </c>
      <c r="I2527" s="101">
        <v>2005</v>
      </c>
      <c r="J2527" s="116"/>
      <c r="K2527" s="90">
        <v>3390299562</v>
      </c>
      <c r="L2527" s="90">
        <f>IF(K2527/1024 &gt;1,K2527/1024," ")</f>
        <v>3310839.416015625</v>
      </c>
      <c r="M2527" s="90">
        <f>IF(K2527/1048576 &gt;1,K2527/1048576," ")</f>
        <v>3233.2416172027588</v>
      </c>
      <c r="N2527" s="91">
        <f>IF(K2527&gt;999999999,K2527/1073741824," ")</f>
        <v>3.1574625167995691</v>
      </c>
      <c r="O2527" s="194" t="s">
        <v>20255</v>
      </c>
      <c r="P2527" s="197" t="s">
        <v>22128</v>
      </c>
    </row>
    <row r="2528" spans="2:16" ht="20.100000000000001" customHeight="1" x14ac:dyDescent="0.3">
      <c r="B2528" s="101">
        <v>2518</v>
      </c>
      <c r="C2528" s="12" t="s">
        <v>36238</v>
      </c>
      <c r="D2528" s="160" t="s">
        <v>2142</v>
      </c>
      <c r="E2528" s="36" t="s">
        <v>12802</v>
      </c>
      <c r="F2528" s="104">
        <v>6.1</v>
      </c>
      <c r="G2528" s="94"/>
      <c r="H2528" s="94" t="s">
        <v>4183</v>
      </c>
      <c r="I2528" s="101">
        <v>2007</v>
      </c>
      <c r="J2528" s="101"/>
      <c r="K2528" s="90">
        <v>1466920960</v>
      </c>
      <c r="L2528" s="90">
        <f>IF(K2528/1024 &gt;1,K2528/1024," ")</f>
        <v>1432540</v>
      </c>
      <c r="M2528" s="90">
        <f>IF(K2528/1048576 &gt;1,K2528/1048576," ")</f>
        <v>1398.96484375</v>
      </c>
      <c r="N2528" s="91">
        <f>IF(K2528&gt;999999999,K2528/1073741824," ")</f>
        <v>1.3661766052246094</v>
      </c>
      <c r="O2528" s="194" t="s">
        <v>22131</v>
      </c>
      <c r="P2528" s="197" t="s">
        <v>22132</v>
      </c>
    </row>
    <row r="2529" spans="2:16" ht="20.100000000000001" customHeight="1" x14ac:dyDescent="0.3">
      <c r="B2529" s="101">
        <v>2519</v>
      </c>
      <c r="C2529" s="29" t="s">
        <v>36634</v>
      </c>
      <c r="D2529" s="157" t="s">
        <v>8035</v>
      </c>
      <c r="E2529" s="36" t="s">
        <v>12801</v>
      </c>
      <c r="F2529" s="131">
        <v>5.9</v>
      </c>
      <c r="G2529" s="13" t="s">
        <v>704</v>
      </c>
      <c r="H2529" s="13" t="s">
        <v>5871</v>
      </c>
      <c r="I2529" s="133">
        <v>2017</v>
      </c>
      <c r="J2529" s="74"/>
      <c r="K2529" s="73">
        <v>4850618507</v>
      </c>
      <c r="L2529" s="90">
        <f>IF(K2529/1024 &gt;1,K2529/1024," ")</f>
        <v>4736932.1357421875</v>
      </c>
      <c r="M2529" s="90">
        <f>IF(K2529/1048576 &gt;1,K2529/1048576," ")</f>
        <v>4625.91028881073</v>
      </c>
      <c r="N2529" s="91">
        <f>IF(K2529&gt;999999999,K2529/1073741824," ")</f>
        <v>4.5174905164167285</v>
      </c>
      <c r="O2529" s="194" t="s">
        <v>22129</v>
      </c>
      <c r="P2529" s="197" t="s">
        <v>22130</v>
      </c>
    </row>
    <row r="2530" spans="2:16" ht="20.100000000000001" customHeight="1" x14ac:dyDescent="0.3">
      <c r="B2530" s="101">
        <v>2520</v>
      </c>
      <c r="C2530" s="112" t="s">
        <v>36635</v>
      </c>
      <c r="D2530" s="163" t="s">
        <v>5909</v>
      </c>
      <c r="E2530" s="36" t="s">
        <v>12803</v>
      </c>
      <c r="F2530" s="99">
        <v>7.3</v>
      </c>
      <c r="G2530" s="101" t="s">
        <v>704</v>
      </c>
      <c r="H2530" s="101" t="s">
        <v>5877</v>
      </c>
      <c r="I2530" s="101">
        <v>1961</v>
      </c>
      <c r="J2530" s="101"/>
      <c r="K2530" s="90">
        <v>3834140660</v>
      </c>
      <c r="L2530" s="90">
        <f>IF(K2530/1024 &gt;1,K2530/1024," ")</f>
        <v>3744277.98828125</v>
      </c>
      <c r="M2530" s="90">
        <f>IF(K2530/1048576 &gt;1,K2530/1048576," ")</f>
        <v>3656.5214729309082</v>
      </c>
      <c r="N2530" s="91">
        <f>IF(K2530&gt;999999999,K2530/1073741824," ")</f>
        <v>3.57082175090909</v>
      </c>
      <c r="O2530" s="199" t="s">
        <v>17522</v>
      </c>
      <c r="P2530" s="197" t="s">
        <v>22133</v>
      </c>
    </row>
    <row r="2531" spans="2:16" ht="20.100000000000001" customHeight="1" x14ac:dyDescent="0.3">
      <c r="B2531" s="101">
        <v>2521</v>
      </c>
      <c r="C2531" s="102" t="s">
        <v>36636</v>
      </c>
      <c r="D2531" s="168" t="s">
        <v>7536</v>
      </c>
      <c r="E2531" s="36" t="s">
        <v>12804</v>
      </c>
      <c r="F2531" s="99">
        <v>5.8</v>
      </c>
      <c r="G2531" s="99" t="s">
        <v>704</v>
      </c>
      <c r="H2531" s="105" t="s">
        <v>4081</v>
      </c>
      <c r="I2531" s="101">
        <v>2016</v>
      </c>
      <c r="J2531" s="101"/>
      <c r="K2531" s="90">
        <v>4410975177</v>
      </c>
      <c r="L2531" s="90">
        <f>IF(K2531/1024 &gt;1,K2531/1024," ")</f>
        <v>4307592.9462890625</v>
      </c>
      <c r="M2531" s="90">
        <f>IF(K2531/1048576 &gt;1,K2531/1048576," ")</f>
        <v>4206.6337366104126</v>
      </c>
      <c r="N2531" s="91">
        <f>IF(K2531&gt;999999999,K2531/1073741824," ")</f>
        <v>4.1080407584086061</v>
      </c>
      <c r="O2531" s="194" t="s">
        <v>22134</v>
      </c>
      <c r="P2531" s="197" t="s">
        <v>22135</v>
      </c>
    </row>
    <row r="2532" spans="2:16" ht="20.100000000000001" customHeight="1" x14ac:dyDescent="0.3">
      <c r="B2532" s="101">
        <v>2522</v>
      </c>
      <c r="C2532" s="109" t="s">
        <v>36637</v>
      </c>
      <c r="D2532" s="159" t="s">
        <v>569</v>
      </c>
      <c r="E2532" s="36" t="s">
        <v>12805</v>
      </c>
      <c r="F2532" s="104">
        <v>6.2</v>
      </c>
      <c r="G2532" s="94" t="s">
        <v>704</v>
      </c>
      <c r="H2532" s="94" t="s">
        <v>3744</v>
      </c>
      <c r="I2532" s="94">
        <v>1991</v>
      </c>
      <c r="J2532" s="94"/>
      <c r="K2532" s="90">
        <v>1988475892</v>
      </c>
      <c r="L2532" s="90">
        <f>IF(K2532/1024 &gt;1,K2532/1024," ")</f>
        <v>1941870.98828125</v>
      </c>
      <c r="M2532" s="90">
        <f>IF(K2532/1048576 &gt;1,K2532/1048576," ")</f>
        <v>1896.3583869934082</v>
      </c>
      <c r="N2532" s="91">
        <f>IF(K2532&gt;999999999,K2532/1073741824," ")</f>
        <v>1.8519124872982502</v>
      </c>
      <c r="O2532" s="194" t="s">
        <v>22136</v>
      </c>
      <c r="P2532" s="197" t="s">
        <v>22137</v>
      </c>
    </row>
    <row r="2533" spans="2:16" ht="20.100000000000001" customHeight="1" x14ac:dyDescent="0.3">
      <c r="B2533" s="101">
        <v>2523</v>
      </c>
      <c r="C2533" s="29" t="s">
        <v>33289</v>
      </c>
      <c r="D2533" s="159" t="s">
        <v>5380</v>
      </c>
      <c r="E2533" s="36" t="s">
        <v>12808</v>
      </c>
      <c r="F2533" s="104">
        <v>6.9</v>
      </c>
      <c r="G2533" s="101" t="s">
        <v>704</v>
      </c>
      <c r="H2533" s="101" t="s">
        <v>3737</v>
      </c>
      <c r="I2533" s="101">
        <v>2004</v>
      </c>
      <c r="J2533" s="101"/>
      <c r="K2533" s="90">
        <v>2601741285</v>
      </c>
      <c r="L2533" s="90">
        <f>IF(K2533/1024 &gt;1,K2533/1024," ")</f>
        <v>2540762.9736328125</v>
      </c>
      <c r="M2533" s="90">
        <f>IF(K2533/1048576 &gt;1,K2533/1048576," ")</f>
        <v>2481.2138414382935</v>
      </c>
      <c r="N2533" s="91">
        <f>IF(K2533&gt;999999999,K2533/1073741824," ")</f>
        <v>2.4230603920295835</v>
      </c>
      <c r="O2533" s="194" t="s">
        <v>22142</v>
      </c>
      <c r="P2533" s="197" t="s">
        <v>22143</v>
      </c>
    </row>
    <row r="2534" spans="2:16" ht="20.100000000000001" customHeight="1" x14ac:dyDescent="0.3">
      <c r="B2534" s="101">
        <v>2524</v>
      </c>
      <c r="C2534" s="102" t="s">
        <v>5868</v>
      </c>
      <c r="D2534" s="160" t="s">
        <v>141</v>
      </c>
      <c r="E2534" s="36" t="s">
        <v>12806</v>
      </c>
      <c r="F2534" s="104">
        <v>6.1</v>
      </c>
      <c r="G2534" s="101" t="s">
        <v>704</v>
      </c>
      <c r="H2534" s="101" t="s">
        <v>3739</v>
      </c>
      <c r="I2534" s="101">
        <v>2011</v>
      </c>
      <c r="J2534" s="101"/>
      <c r="K2534" s="90">
        <v>4513613731</v>
      </c>
      <c r="L2534" s="90">
        <f>IF(K2534/1024 &gt;1,K2534/1024," ")</f>
        <v>4407825.9091796875</v>
      </c>
      <c r="M2534" s="90">
        <f>IF(K2534/1048576 &gt;1,K2534/1048576," ")</f>
        <v>4304.5174894332886</v>
      </c>
      <c r="N2534" s="91">
        <f>IF(K2534&gt;999999999,K2534/1073741824," ")</f>
        <v>4.2036303607746959</v>
      </c>
      <c r="O2534" s="194" t="s">
        <v>22138</v>
      </c>
      <c r="P2534" s="197" t="s">
        <v>22139</v>
      </c>
    </row>
    <row r="2535" spans="2:16" ht="20.100000000000001" customHeight="1" x14ac:dyDescent="0.3">
      <c r="B2535" s="101">
        <v>2525</v>
      </c>
      <c r="C2535" s="103" t="s">
        <v>36638</v>
      </c>
      <c r="D2535" s="168" t="s">
        <v>6380</v>
      </c>
      <c r="E2535" s="36" t="s">
        <v>12807</v>
      </c>
      <c r="F2535" s="99">
        <v>4.5999999999999996</v>
      </c>
      <c r="G2535" s="99" t="s">
        <v>704</v>
      </c>
      <c r="H2535" s="101" t="s">
        <v>4081</v>
      </c>
      <c r="I2535" s="101">
        <v>2015</v>
      </c>
      <c r="J2535" s="101"/>
      <c r="K2535" s="90">
        <v>4737260531</v>
      </c>
      <c r="L2535" s="90">
        <f>IF(K2535/1024 &gt;1,K2535/1024," ")</f>
        <v>4626230.9873046875</v>
      </c>
      <c r="M2535" s="90">
        <f>IF(K2535/1048576 &gt;1,K2535/1048576," ")</f>
        <v>4517.8036985397339</v>
      </c>
      <c r="N2535" s="91">
        <f>IF(K2535&gt;999999999,K2535/1073741824," ")</f>
        <v>4.4119176743552089</v>
      </c>
      <c r="O2535" s="194" t="s">
        <v>22140</v>
      </c>
      <c r="P2535" s="197" t="s">
        <v>22141</v>
      </c>
    </row>
    <row r="2536" spans="2:16" ht="20.100000000000001" customHeight="1" x14ac:dyDescent="0.3">
      <c r="B2536" s="101">
        <v>2526</v>
      </c>
      <c r="C2536" s="109" t="s">
        <v>36639</v>
      </c>
      <c r="D2536" s="159" t="s">
        <v>3614</v>
      </c>
      <c r="E2536" s="36" t="s">
        <v>12810</v>
      </c>
      <c r="F2536" s="104">
        <v>6.9</v>
      </c>
      <c r="G2536" s="101" t="s">
        <v>704</v>
      </c>
      <c r="H2536" s="101" t="s">
        <v>3764</v>
      </c>
      <c r="I2536" s="101">
        <v>2012</v>
      </c>
      <c r="J2536" s="101"/>
      <c r="K2536" s="90">
        <v>2801303244</v>
      </c>
      <c r="L2536" s="90">
        <f>IF(K2536/1024 &gt;1,K2536/1024," ")</f>
        <v>2735647.69921875</v>
      </c>
      <c r="M2536" s="90">
        <f>IF(K2536/1048576 &gt;1,K2536/1048576," ")</f>
        <v>2671.5309562683105</v>
      </c>
      <c r="N2536" s="91">
        <f>IF(K2536&gt;999999999,K2536/1073741824," ")</f>
        <v>2.608916949480772</v>
      </c>
      <c r="O2536" s="194" t="s">
        <v>22146</v>
      </c>
      <c r="P2536" s="197" t="s">
        <v>22147</v>
      </c>
    </row>
    <row r="2537" spans="2:16" ht="20.100000000000001" customHeight="1" x14ac:dyDescent="0.3">
      <c r="B2537" s="101">
        <v>2527</v>
      </c>
      <c r="C2537" s="109" t="s">
        <v>36640</v>
      </c>
      <c r="D2537" s="160" t="s">
        <v>5071</v>
      </c>
      <c r="E2537" s="36" t="s">
        <v>12811</v>
      </c>
      <c r="F2537" s="104">
        <v>4.5999999999999996</v>
      </c>
      <c r="G2537" s="104" t="s">
        <v>704</v>
      </c>
      <c r="H2537" s="101" t="s">
        <v>3745</v>
      </c>
      <c r="I2537" s="101">
        <v>1957</v>
      </c>
      <c r="J2537" s="101"/>
      <c r="K2537" s="90">
        <v>2923761661</v>
      </c>
      <c r="L2537" s="90">
        <f>IF(K2537/1024 &gt;1,K2537/1024," ")</f>
        <v>2855235.9970703125</v>
      </c>
      <c r="M2537" s="90">
        <f>IF(K2537/1048576 &gt;1,K2537/1048576," ")</f>
        <v>2788.3164033889771</v>
      </c>
      <c r="N2537" s="91">
        <f>IF(K2537&gt;999999999,K2537/1073741824," ")</f>
        <v>2.7229652376845479</v>
      </c>
      <c r="O2537" s="194" t="s">
        <v>22148</v>
      </c>
      <c r="P2537" s="197" t="s">
        <v>22149</v>
      </c>
    </row>
    <row r="2538" spans="2:16" ht="20.100000000000001" customHeight="1" x14ac:dyDescent="0.3">
      <c r="B2538" s="101">
        <v>2528</v>
      </c>
      <c r="C2538" s="12" t="s">
        <v>36641</v>
      </c>
      <c r="D2538" s="167" t="s">
        <v>8344</v>
      </c>
      <c r="E2538" s="36" t="s">
        <v>12812</v>
      </c>
      <c r="F2538" s="131">
        <v>6.4</v>
      </c>
      <c r="G2538" s="13" t="s">
        <v>704</v>
      </c>
      <c r="H2538" s="13" t="s">
        <v>5871</v>
      </c>
      <c r="I2538" s="133">
        <v>1963</v>
      </c>
      <c r="J2538" s="74"/>
      <c r="K2538" s="73">
        <v>3254988800</v>
      </c>
      <c r="L2538" s="90">
        <f>IF(K2538/1024 &gt;1,K2538/1024," ")</f>
        <v>3178700</v>
      </c>
      <c r="M2538" s="90">
        <f>IF(K2538/1048576 &gt;1,K2538/1048576," ")</f>
        <v>3104.19921875</v>
      </c>
      <c r="N2538" s="91">
        <f>IF(K2538&gt;999999999,K2538/1073741824," ")</f>
        <v>3.0314445495605469</v>
      </c>
      <c r="O2538" s="194" t="s">
        <v>22150</v>
      </c>
      <c r="P2538" s="197" t="s">
        <v>22151</v>
      </c>
    </row>
    <row r="2539" spans="2:16" ht="20.100000000000001" customHeight="1" x14ac:dyDescent="0.3">
      <c r="B2539" s="101">
        <v>2529</v>
      </c>
      <c r="C2539" s="12" t="s">
        <v>36239</v>
      </c>
      <c r="D2539" s="159" t="s">
        <v>2143</v>
      </c>
      <c r="E2539" s="36" t="s">
        <v>12813</v>
      </c>
      <c r="F2539" s="104">
        <v>6.7</v>
      </c>
      <c r="G2539" s="94" t="s">
        <v>704</v>
      </c>
      <c r="H2539" s="94" t="s">
        <v>3742</v>
      </c>
      <c r="I2539" s="94">
        <v>1973</v>
      </c>
      <c r="J2539" s="94"/>
      <c r="K2539" s="108">
        <v>2100193280</v>
      </c>
      <c r="L2539" s="90">
        <f>IF(K2539/1024 &gt;1,K2539/1024," ")</f>
        <v>2050970</v>
      </c>
      <c r="M2539" s="90">
        <f>IF(K2539/1048576 &gt;1,K2539/1048576," ")</f>
        <v>2002.900390625</v>
      </c>
      <c r="N2539" s="91">
        <f>IF(K2539&gt;999999999,K2539/1073741824," ")</f>
        <v>1.9559574127197266</v>
      </c>
      <c r="O2539" s="194" t="s">
        <v>22152</v>
      </c>
      <c r="P2539" s="197" t="s">
        <v>22153</v>
      </c>
    </row>
    <row r="2540" spans="2:16" ht="20.100000000000001" customHeight="1" x14ac:dyDescent="0.3">
      <c r="B2540" s="101">
        <v>2530</v>
      </c>
      <c r="C2540" s="109" t="s">
        <v>36642</v>
      </c>
      <c r="D2540" s="159" t="s">
        <v>3344</v>
      </c>
      <c r="E2540" s="36" t="s">
        <v>12814</v>
      </c>
      <c r="F2540" s="104">
        <v>5.4</v>
      </c>
      <c r="G2540" s="101" t="s">
        <v>704</v>
      </c>
      <c r="H2540" s="101" t="s">
        <v>3744</v>
      </c>
      <c r="I2540" s="101">
        <v>2013</v>
      </c>
      <c r="J2540" s="101"/>
      <c r="K2540" s="90">
        <v>4920318319</v>
      </c>
      <c r="L2540" s="90">
        <f>IF(K2540/1024 &gt;1,K2540/1024," ")</f>
        <v>4804998.3583984375</v>
      </c>
      <c r="M2540" s="90">
        <f>IF(K2540/1048576 &gt;1,K2540/1048576," ")</f>
        <v>4692.3812093734741</v>
      </c>
      <c r="N2540" s="91">
        <f>IF(K2540&gt;999999999,K2540/1073741824," ")</f>
        <v>4.5824035247787833</v>
      </c>
      <c r="O2540" s="194" t="s">
        <v>17624</v>
      </c>
      <c r="P2540" s="197" t="s">
        <v>22154</v>
      </c>
    </row>
    <row r="2541" spans="2:16" ht="20.100000000000001" customHeight="1" x14ac:dyDescent="0.3">
      <c r="B2541" s="101">
        <v>2531</v>
      </c>
      <c r="C2541" s="71" t="s">
        <v>36644</v>
      </c>
      <c r="D2541" s="157" t="s">
        <v>7652</v>
      </c>
      <c r="E2541" s="36" t="s">
        <v>12816</v>
      </c>
      <c r="F2541" s="81">
        <v>4.2</v>
      </c>
      <c r="G2541" s="81" t="s">
        <v>704</v>
      </c>
      <c r="H2541" s="82" t="s">
        <v>4081</v>
      </c>
      <c r="I2541" s="79">
        <v>2017</v>
      </c>
      <c r="J2541" s="79"/>
      <c r="K2541" s="73">
        <v>4947523866</v>
      </c>
      <c r="L2541" s="90">
        <f>IF(K2541/1024 &gt;1,K2541/1024," ")</f>
        <v>4831566.275390625</v>
      </c>
      <c r="M2541" s="90">
        <f>IF(K2541/1048576 &gt;1,K2541/1048576," ")</f>
        <v>4718.3264408111572</v>
      </c>
      <c r="N2541" s="91">
        <f>IF(K2541&gt;999999999,K2541/1073741824," ")</f>
        <v>4.6077406648546457</v>
      </c>
      <c r="O2541" s="194" t="s">
        <v>22156</v>
      </c>
      <c r="P2541" s="197" t="s">
        <v>22157</v>
      </c>
    </row>
    <row r="2542" spans="2:16" ht="20.100000000000001" customHeight="1" x14ac:dyDescent="0.3">
      <c r="B2542" s="101">
        <v>2532</v>
      </c>
      <c r="C2542" s="20" t="s">
        <v>36645</v>
      </c>
      <c r="D2542" s="177" t="s">
        <v>32929</v>
      </c>
      <c r="E2542" s="36" t="s">
        <v>32930</v>
      </c>
      <c r="F2542" s="81">
        <v>7.1</v>
      </c>
      <c r="G2542" s="13" t="s">
        <v>704</v>
      </c>
      <c r="H2542" s="13" t="s">
        <v>3744</v>
      </c>
      <c r="I2542" s="79">
        <v>2021</v>
      </c>
      <c r="J2542" s="79"/>
      <c r="K2542" s="73">
        <v>4943200256</v>
      </c>
      <c r="L2542" s="90">
        <f>IF(K2542/1024 &gt;1,K2542/1024," ")</f>
        <v>4827344</v>
      </c>
      <c r="M2542" s="90">
        <f>IF(K2542/1048576 &gt;1,K2542/1048576," ")</f>
        <v>4714.203125</v>
      </c>
      <c r="N2542" s="91">
        <f>IF(K2542&gt;999999999,K2542/1073741824," ")</f>
        <v>4.6037139892578125</v>
      </c>
      <c r="O2542" s="194" t="s">
        <v>32931</v>
      </c>
      <c r="P2542" s="197" t="s">
        <v>32932</v>
      </c>
    </row>
    <row r="2543" spans="2:16" ht="20.100000000000001" customHeight="1" x14ac:dyDescent="0.3">
      <c r="B2543" s="101">
        <v>2533</v>
      </c>
      <c r="C2543" s="109" t="s">
        <v>36646</v>
      </c>
      <c r="D2543" s="183" t="s">
        <v>5016</v>
      </c>
      <c r="E2543" s="36" t="s">
        <v>12817</v>
      </c>
      <c r="F2543" s="104">
        <v>6.6</v>
      </c>
      <c r="G2543" s="101" t="s">
        <v>704</v>
      </c>
      <c r="H2543" s="101" t="s">
        <v>4307</v>
      </c>
      <c r="I2543" s="101">
        <v>2012</v>
      </c>
      <c r="J2543" s="101"/>
      <c r="K2543" s="90">
        <v>3107711406</v>
      </c>
      <c r="L2543" s="90">
        <f>IF(K2543/1024 &gt;1,K2543/1024," ")</f>
        <v>3034874.419921875</v>
      </c>
      <c r="M2543" s="90">
        <f>IF(K2543/1048576 &gt;1,K2543/1048576," ")</f>
        <v>2963.7445507049561</v>
      </c>
      <c r="N2543" s="91">
        <f>IF(K2543&gt;999999999,K2543/1073741824," ")</f>
        <v>2.8942817877978086</v>
      </c>
      <c r="O2543" s="194" t="s">
        <v>18002</v>
      </c>
      <c r="P2543" s="197" t="s">
        <v>22158</v>
      </c>
    </row>
    <row r="2544" spans="2:16" ht="20.100000000000001" customHeight="1" x14ac:dyDescent="0.3">
      <c r="B2544" s="101">
        <v>2534</v>
      </c>
      <c r="C2544" s="109" t="s">
        <v>36647</v>
      </c>
      <c r="D2544" s="159" t="s">
        <v>3114</v>
      </c>
      <c r="E2544" s="36" t="s">
        <v>12818</v>
      </c>
      <c r="F2544" s="104">
        <v>7.2</v>
      </c>
      <c r="G2544" s="101" t="s">
        <v>704</v>
      </c>
      <c r="H2544" s="101" t="s">
        <v>4283</v>
      </c>
      <c r="I2544" s="101">
        <v>1987</v>
      </c>
      <c r="J2544" s="101"/>
      <c r="K2544" s="90">
        <v>4900039661</v>
      </c>
      <c r="L2544" s="90">
        <f>IF(K2544/1024 &gt;1,K2544/1024," ")</f>
        <v>4785194.9814453125</v>
      </c>
      <c r="M2544" s="90">
        <f>IF(K2544/1048576 &gt;1,K2544/1048576," ")</f>
        <v>4673.041974067688</v>
      </c>
      <c r="N2544" s="91">
        <f>IF(K2544&gt;999999999,K2544/1073741824," ")</f>
        <v>4.5635175528004766</v>
      </c>
      <c r="O2544" s="194" t="s">
        <v>22159</v>
      </c>
      <c r="P2544" s="197" t="s">
        <v>22160</v>
      </c>
    </row>
    <row r="2545" spans="2:16" ht="20.100000000000001" customHeight="1" x14ac:dyDescent="0.3">
      <c r="B2545" s="101">
        <v>2535</v>
      </c>
      <c r="C2545" s="109" t="s">
        <v>36648</v>
      </c>
      <c r="D2545" s="159" t="s">
        <v>2963</v>
      </c>
      <c r="E2545" s="36" t="s">
        <v>12819</v>
      </c>
      <c r="F2545" s="104">
        <v>6.3</v>
      </c>
      <c r="G2545" s="101" t="s">
        <v>704</v>
      </c>
      <c r="H2545" s="101" t="s">
        <v>3740</v>
      </c>
      <c r="I2545" s="101">
        <v>1999</v>
      </c>
      <c r="J2545" s="101"/>
      <c r="K2545" s="90">
        <v>4009618589</v>
      </c>
      <c r="L2545" s="90">
        <f>IF(K2545/1024 &gt;1,K2545/1024," ")</f>
        <v>3915643.1533203125</v>
      </c>
      <c r="M2545" s="90">
        <f>IF(K2545/1048576 &gt;1,K2545/1048576," ")</f>
        <v>3823.8702669143677</v>
      </c>
      <c r="N2545" s="91">
        <f>IF(K2545&gt;999999999,K2545/1073741824," ")</f>
        <v>3.7342483075335622</v>
      </c>
      <c r="O2545" s="194" t="s">
        <v>17550</v>
      </c>
      <c r="P2545" s="197" t="s">
        <v>22161</v>
      </c>
    </row>
    <row r="2546" spans="2:16" ht="20.100000000000001" customHeight="1" x14ac:dyDescent="0.3">
      <c r="B2546" s="101">
        <v>2536</v>
      </c>
      <c r="C2546" s="109" t="s">
        <v>36649</v>
      </c>
      <c r="D2546" s="160" t="s">
        <v>3581</v>
      </c>
      <c r="E2546" s="36" t="s">
        <v>12820</v>
      </c>
      <c r="F2546" s="104">
        <v>5.6</v>
      </c>
      <c r="G2546" s="101" t="s">
        <v>704</v>
      </c>
      <c r="H2546" s="101" t="s">
        <v>3757</v>
      </c>
      <c r="I2546" s="101">
        <v>2012</v>
      </c>
      <c r="J2546" s="101"/>
      <c r="K2546" s="90">
        <v>3752044944</v>
      </c>
      <c r="L2546" s="90">
        <f>IF(K2546/1024 &gt;1,K2546/1024," ")</f>
        <v>3664106.390625</v>
      </c>
      <c r="M2546" s="90">
        <f>IF(K2546/1048576 &gt;1,K2546/1048576," ")</f>
        <v>3578.2288970947266</v>
      </c>
      <c r="N2546" s="91">
        <f>IF(K2546&gt;999999999,K2546/1073741824," ")</f>
        <v>3.4943641573190689</v>
      </c>
      <c r="O2546" s="194" t="s">
        <v>22162</v>
      </c>
      <c r="P2546" s="197" t="s">
        <v>22163</v>
      </c>
    </row>
    <row r="2547" spans="2:16" ht="20.100000000000001" customHeight="1" x14ac:dyDescent="0.3">
      <c r="B2547" s="101">
        <v>2537</v>
      </c>
      <c r="C2547" s="7" t="s">
        <v>36240</v>
      </c>
      <c r="D2547" s="159" t="s">
        <v>748</v>
      </c>
      <c r="E2547" s="36" t="s">
        <v>12821</v>
      </c>
      <c r="F2547" s="104">
        <v>6.1</v>
      </c>
      <c r="G2547" s="94"/>
      <c r="H2547" s="94" t="s">
        <v>3742</v>
      </c>
      <c r="I2547" s="94">
        <v>2001</v>
      </c>
      <c r="J2547" s="94"/>
      <c r="K2547" s="108">
        <v>1412710400</v>
      </c>
      <c r="L2547" s="90">
        <f>IF(K2547/1024 &gt;1,K2547/1024," ")</f>
        <v>1379600</v>
      </c>
      <c r="M2547" s="90">
        <f>IF(K2547/1048576 &gt;1,K2547/1048576," ")</f>
        <v>1347.265625</v>
      </c>
      <c r="N2547" s="91">
        <f>IF(K2547&gt;999999999,K2547/1073741824," ")</f>
        <v>1.3156890869140625</v>
      </c>
      <c r="O2547" s="194" t="s">
        <v>22164</v>
      </c>
      <c r="P2547" s="197" t="s">
        <v>22165</v>
      </c>
    </row>
    <row r="2548" spans="2:16" ht="20.100000000000001" customHeight="1" x14ac:dyDescent="0.3">
      <c r="B2548" s="101">
        <v>2538</v>
      </c>
      <c r="C2548" s="102" t="s">
        <v>36650</v>
      </c>
      <c r="D2548" s="159" t="s">
        <v>1655</v>
      </c>
      <c r="E2548" s="36" t="s">
        <v>12822</v>
      </c>
      <c r="F2548" s="104">
        <v>6.1</v>
      </c>
      <c r="G2548" s="94" t="s">
        <v>704</v>
      </c>
      <c r="H2548" s="94" t="s">
        <v>3743</v>
      </c>
      <c r="I2548" s="94">
        <v>2009</v>
      </c>
      <c r="J2548" s="94"/>
      <c r="K2548" s="90">
        <v>2281432985</v>
      </c>
      <c r="L2548" s="90">
        <f>IF(K2548/1024 &gt;1,K2548/1024," ")</f>
        <v>2227961.8994140625</v>
      </c>
      <c r="M2548" s="90">
        <f>IF(K2548/1048576 &gt;1,K2548/1048576," ")</f>
        <v>2175.7440423965454</v>
      </c>
      <c r="N2548" s="91">
        <f>IF(K2548&gt;999999999,K2548/1073741824," ")</f>
        <v>2.1247500414028764</v>
      </c>
      <c r="O2548" s="194" t="s">
        <v>22166</v>
      </c>
      <c r="P2548" s="197" t="s">
        <v>22167</v>
      </c>
    </row>
    <row r="2549" spans="2:16" ht="20.100000000000001" customHeight="1" x14ac:dyDescent="0.3">
      <c r="B2549" s="101">
        <v>2539</v>
      </c>
      <c r="C2549" s="102" t="s">
        <v>36651</v>
      </c>
      <c r="D2549" s="159" t="s">
        <v>2144</v>
      </c>
      <c r="E2549" s="36" t="s">
        <v>12823</v>
      </c>
      <c r="F2549" s="104">
        <v>5.2</v>
      </c>
      <c r="G2549" s="94" t="s">
        <v>704</v>
      </c>
      <c r="H2549" s="94" t="s">
        <v>3744</v>
      </c>
      <c r="I2549" s="94">
        <v>1993</v>
      </c>
      <c r="J2549" s="94"/>
      <c r="K2549" s="108">
        <v>5234632578</v>
      </c>
      <c r="L2549" s="90">
        <f>IF(K2549/1024 &gt;1,K2549/1024," ")</f>
        <v>5111945.876953125</v>
      </c>
      <c r="M2549" s="90">
        <f>IF(K2549/1048576 &gt;1,K2549/1048576," ")</f>
        <v>4992.1346454620361</v>
      </c>
      <c r="N2549" s="91">
        <f>IF(K2549&gt;999999999,K2549/1073741824," ")</f>
        <v>4.8751314897090197</v>
      </c>
      <c r="O2549" s="194" t="s">
        <v>22168</v>
      </c>
      <c r="P2549" s="197" t="s">
        <v>22169</v>
      </c>
    </row>
    <row r="2550" spans="2:16" ht="20.100000000000001" customHeight="1" x14ac:dyDescent="0.3">
      <c r="B2550" s="101">
        <v>2540</v>
      </c>
      <c r="C2550" s="12" t="s">
        <v>36241</v>
      </c>
      <c r="D2550" s="160" t="s">
        <v>366</v>
      </c>
      <c r="E2550" s="36" t="s">
        <v>12824</v>
      </c>
      <c r="F2550" s="104">
        <v>4.8</v>
      </c>
      <c r="G2550" s="94" t="s">
        <v>704</v>
      </c>
      <c r="H2550" s="94" t="s">
        <v>3738</v>
      </c>
      <c r="I2550" s="101">
        <v>2007</v>
      </c>
      <c r="J2550" s="101"/>
      <c r="K2550" s="108">
        <v>2457278464</v>
      </c>
      <c r="L2550" s="90">
        <f>IF(K2550/1024 &gt;1,K2550/1024," ")</f>
        <v>2399686</v>
      </c>
      <c r="M2550" s="90">
        <f>IF(K2550/1048576 &gt;1,K2550/1048576," ")</f>
        <v>2343.443359375</v>
      </c>
      <c r="N2550" s="91">
        <f>IF(K2550&gt;999999999,K2550/1073741824," ")</f>
        <v>2.2885189056396484</v>
      </c>
      <c r="O2550" s="194" t="s">
        <v>22170</v>
      </c>
      <c r="P2550" s="197" t="s">
        <v>22171</v>
      </c>
    </row>
    <row r="2551" spans="2:16" ht="20.100000000000001" customHeight="1" x14ac:dyDescent="0.3">
      <c r="B2551" s="101">
        <v>2541</v>
      </c>
      <c r="C2551" s="7" t="s">
        <v>34069</v>
      </c>
      <c r="D2551" s="261" t="s">
        <v>33655</v>
      </c>
      <c r="E2551" s="36" t="s">
        <v>33656</v>
      </c>
      <c r="F2551" s="81">
        <v>4.8</v>
      </c>
      <c r="G2551" s="13" t="s">
        <v>704</v>
      </c>
      <c r="H2551" s="13" t="s">
        <v>3744</v>
      </c>
      <c r="I2551" s="79">
        <v>2021</v>
      </c>
      <c r="J2551" s="79"/>
      <c r="K2551" s="73">
        <v>4161146880</v>
      </c>
      <c r="L2551" s="90">
        <f>IF(K2551/1024 &gt;1,K2551/1024," ")</f>
        <v>4063620</v>
      </c>
      <c r="M2551" s="90">
        <f>IF(K2551/1048576 &gt;1,K2551/1048576," ")</f>
        <v>3968.37890625</v>
      </c>
      <c r="N2551" s="91">
        <f>IF(K2551&gt;999999999,K2551/1073741824," ")</f>
        <v>3.8753700256347656</v>
      </c>
      <c r="O2551" s="223" t="s">
        <v>26048</v>
      </c>
      <c r="P2551" s="198" t="s">
        <v>33657</v>
      </c>
    </row>
    <row r="2552" spans="2:16" ht="20.100000000000001" customHeight="1" x14ac:dyDescent="0.3">
      <c r="B2552" s="101">
        <v>2542</v>
      </c>
      <c r="C2552" s="102" t="s">
        <v>36653</v>
      </c>
      <c r="D2552" s="159" t="s">
        <v>1197</v>
      </c>
      <c r="E2552" s="36" t="s">
        <v>12826</v>
      </c>
      <c r="F2552" s="104">
        <v>6</v>
      </c>
      <c r="G2552" s="101" t="s">
        <v>704</v>
      </c>
      <c r="H2552" s="101" t="s">
        <v>3777</v>
      </c>
      <c r="I2552" s="101">
        <v>1996</v>
      </c>
      <c r="J2552" s="101"/>
      <c r="K2552" s="90">
        <v>4821810165</v>
      </c>
      <c r="L2552" s="90">
        <f>IF(K2552/1024 &gt;1,K2552/1024," ")</f>
        <v>4708798.9892578125</v>
      </c>
      <c r="M2552" s="90">
        <f>IF(K2552/1048576 &gt;1,K2552/1048576," ")</f>
        <v>4598.4365129470825</v>
      </c>
      <c r="N2552" s="91">
        <f>IF(K2552&gt;999999999,K2552/1073741824," ")</f>
        <v>4.4906606571748853</v>
      </c>
      <c r="O2552" s="194" t="s">
        <v>22174</v>
      </c>
      <c r="P2552" s="197" t="s">
        <v>22175</v>
      </c>
    </row>
    <row r="2553" spans="2:16" ht="20.100000000000001" customHeight="1" x14ac:dyDescent="0.3">
      <c r="B2553" s="101">
        <v>2543</v>
      </c>
      <c r="C2553" s="102" t="s">
        <v>36652</v>
      </c>
      <c r="D2553" s="159" t="s">
        <v>1654</v>
      </c>
      <c r="E2553" s="36" t="s">
        <v>12825</v>
      </c>
      <c r="F2553" s="104">
        <v>5.8</v>
      </c>
      <c r="G2553" s="101" t="s">
        <v>704</v>
      </c>
      <c r="H2553" s="105" t="s">
        <v>5878</v>
      </c>
      <c r="I2553" s="94">
        <v>1971</v>
      </c>
      <c r="J2553" s="94"/>
      <c r="K2553" s="90">
        <v>4006838314</v>
      </c>
      <c r="L2553" s="90">
        <f>IF(K2553/1024 &gt;1,K2553/1024," ")</f>
        <v>3912928.041015625</v>
      </c>
      <c r="M2553" s="90">
        <f>IF(K2553/1048576 &gt;1,K2553/1048576," ")</f>
        <v>3821.2187900543213</v>
      </c>
      <c r="N2553" s="91">
        <f>IF(K2553&gt;999999999,K2553/1073741824," ")</f>
        <v>3.7316589746624231</v>
      </c>
      <c r="O2553" s="194" t="s">
        <v>22172</v>
      </c>
      <c r="P2553" s="197" t="s">
        <v>22173</v>
      </c>
    </row>
    <row r="2554" spans="2:16" ht="20.100000000000001" customHeight="1" x14ac:dyDescent="0.3">
      <c r="B2554" s="101">
        <v>2544</v>
      </c>
      <c r="C2554" s="102" t="s">
        <v>36654</v>
      </c>
      <c r="D2554" s="160" t="s">
        <v>5798</v>
      </c>
      <c r="E2554" s="36" t="s">
        <v>12827</v>
      </c>
      <c r="F2554" s="104">
        <v>6</v>
      </c>
      <c r="G2554" s="101" t="s">
        <v>704</v>
      </c>
      <c r="H2554" s="101" t="s">
        <v>4426</v>
      </c>
      <c r="I2554" s="101">
        <v>2015</v>
      </c>
      <c r="J2554" s="101"/>
      <c r="K2554" s="90">
        <v>4394703082</v>
      </c>
      <c r="L2554" s="90">
        <f>IF(K2554/1024 &gt;1,K2554/1024," ")</f>
        <v>4291702.228515625</v>
      </c>
      <c r="M2554" s="90">
        <f>IF(K2554/1048576 &gt;1,K2554/1048576," ")</f>
        <v>4191.11545753479</v>
      </c>
      <c r="N2554" s="91">
        <f>IF(K2554&gt;999999999,K2554/1073741824," ")</f>
        <v>4.0928861889988184</v>
      </c>
      <c r="O2554" s="194" t="s">
        <v>22176</v>
      </c>
      <c r="P2554" s="197" t="s">
        <v>22177</v>
      </c>
    </row>
    <row r="2555" spans="2:16" ht="20.100000000000001" customHeight="1" x14ac:dyDescent="0.3">
      <c r="B2555" s="101">
        <v>2545</v>
      </c>
      <c r="C2555" s="102" t="s">
        <v>36655</v>
      </c>
      <c r="D2555" s="159" t="s">
        <v>758</v>
      </c>
      <c r="E2555" s="36" t="s">
        <v>12828</v>
      </c>
      <c r="F2555" s="104">
        <v>7.3</v>
      </c>
      <c r="G2555" s="101" t="s">
        <v>704</v>
      </c>
      <c r="H2555" s="101" t="s">
        <v>4081</v>
      </c>
      <c r="I2555" s="101">
        <v>1992</v>
      </c>
      <c r="J2555" s="116"/>
      <c r="K2555" s="90">
        <v>14620327359</v>
      </c>
      <c r="L2555" s="90">
        <f>IF(K2555/1024 &gt;1,K2555/1024," ")</f>
        <v>14277663.436523438</v>
      </c>
      <c r="M2555" s="90">
        <f>IF(K2555/1048576 &gt;1,K2555/1048576," ")</f>
        <v>13943.030699729919</v>
      </c>
      <c r="N2555" s="91">
        <f>IF(K2555&gt;999999999,K2555/1073741824," ")</f>
        <v>13.616240917704999</v>
      </c>
      <c r="O2555" s="194" t="s">
        <v>22178</v>
      </c>
      <c r="P2555" s="197" t="s">
        <v>22179</v>
      </c>
    </row>
    <row r="2556" spans="2:16" ht="20.100000000000001" customHeight="1" x14ac:dyDescent="0.3">
      <c r="B2556" s="101">
        <v>2546</v>
      </c>
      <c r="C2556" s="109" t="s">
        <v>36656</v>
      </c>
      <c r="D2556" s="160" t="s">
        <v>4448</v>
      </c>
      <c r="E2556" s="36" t="s">
        <v>12829</v>
      </c>
      <c r="F2556" s="104">
        <v>4.5999999999999996</v>
      </c>
      <c r="G2556" s="101" t="s">
        <v>704</v>
      </c>
      <c r="H2556" s="105" t="s">
        <v>3744</v>
      </c>
      <c r="I2556" s="94">
        <v>2013</v>
      </c>
      <c r="J2556" s="94"/>
      <c r="K2556" s="90">
        <v>3908430388</v>
      </c>
      <c r="L2556" s="90">
        <f>IF(K2556/1024 &gt;1,K2556/1024," ")</f>
        <v>3816826.55078125</v>
      </c>
      <c r="M2556" s="90">
        <f>IF(K2556/1048576 &gt;1,K2556/1048576," ")</f>
        <v>3727.3696784973145</v>
      </c>
      <c r="N2556" s="91">
        <f>IF(K2556&gt;999999999,K2556/1073741824," ")</f>
        <v>3.6400094516575336</v>
      </c>
      <c r="O2556" s="194" t="s">
        <v>22180</v>
      </c>
      <c r="P2556" s="197" t="s">
        <v>22181</v>
      </c>
    </row>
    <row r="2557" spans="2:16" ht="20.100000000000001" customHeight="1" x14ac:dyDescent="0.3">
      <c r="B2557" s="101">
        <v>2547</v>
      </c>
      <c r="C2557" s="112" t="s">
        <v>36657</v>
      </c>
      <c r="D2557" s="160" t="s">
        <v>5776</v>
      </c>
      <c r="E2557" s="36" t="s">
        <v>12830</v>
      </c>
      <c r="F2557" s="104">
        <v>6.6</v>
      </c>
      <c r="G2557" s="101"/>
      <c r="H2557" s="101" t="s">
        <v>3745</v>
      </c>
      <c r="I2557" s="101">
        <v>1976</v>
      </c>
      <c r="J2557" s="101"/>
      <c r="K2557" s="90">
        <v>3090418965</v>
      </c>
      <c r="L2557" s="90">
        <f>IF(K2557/1024 &gt;1,K2557/1024," ")</f>
        <v>3017987.2705078125</v>
      </c>
      <c r="M2557" s="90">
        <f>IF(K2557/1048576 &gt;1,K2557/1048576," ")</f>
        <v>2947.2531938552856</v>
      </c>
      <c r="N2557" s="91">
        <f>IF(K2557&gt;999999999,K2557/1073741824," ")</f>
        <v>2.8781769471243024</v>
      </c>
      <c r="O2557" s="194" t="s">
        <v>22182</v>
      </c>
      <c r="P2557" s="197" t="s">
        <v>22183</v>
      </c>
    </row>
    <row r="2558" spans="2:16" ht="20.100000000000001" customHeight="1" x14ac:dyDescent="0.3">
      <c r="B2558" s="101">
        <v>2548</v>
      </c>
      <c r="C2558" s="109" t="s">
        <v>36658</v>
      </c>
      <c r="D2558" s="160" t="s">
        <v>3430</v>
      </c>
      <c r="E2558" s="36" t="s">
        <v>12831</v>
      </c>
      <c r="F2558" s="104">
        <v>7.8</v>
      </c>
      <c r="G2558" s="101" t="s">
        <v>704</v>
      </c>
      <c r="H2558" s="101" t="s">
        <v>3933</v>
      </c>
      <c r="I2558" s="101">
        <v>1941</v>
      </c>
      <c r="J2558" s="101"/>
      <c r="K2558" s="90">
        <v>2490726502</v>
      </c>
      <c r="L2558" s="90">
        <f>IF(K2558/1024 &gt;1,K2558/1024," ")</f>
        <v>2432350.099609375</v>
      </c>
      <c r="M2558" s="90">
        <f>IF(K2558/1048576 &gt;1,K2558/1048576," ")</f>
        <v>2375.3418941497803</v>
      </c>
      <c r="N2558" s="91">
        <f>IF(K2558&gt;999999999,K2558/1073741824," ")</f>
        <v>2.3196698185056448</v>
      </c>
      <c r="O2558" s="194" t="s">
        <v>17985</v>
      </c>
      <c r="P2558" s="197" t="s">
        <v>22184</v>
      </c>
    </row>
    <row r="2559" spans="2:16" ht="20.100000000000001" customHeight="1" x14ac:dyDescent="0.3">
      <c r="B2559" s="101">
        <v>2549</v>
      </c>
      <c r="C2559" s="102" t="s">
        <v>36660</v>
      </c>
      <c r="D2559" s="161" t="s">
        <v>7244</v>
      </c>
      <c r="E2559" s="36" t="s">
        <v>12833</v>
      </c>
      <c r="F2559" s="99">
        <v>5.2</v>
      </c>
      <c r="G2559" s="101"/>
      <c r="H2559" s="105" t="s">
        <v>5878</v>
      </c>
      <c r="I2559" s="101">
        <v>2016</v>
      </c>
      <c r="J2559" s="101"/>
      <c r="K2559" s="90">
        <v>5027569578</v>
      </c>
      <c r="L2559" s="90">
        <f>IF(K2559/1024 &gt;1,K2559/1024," ")</f>
        <v>4909735.916015625</v>
      </c>
      <c r="M2559" s="90">
        <f>IF(K2559/1048576 &gt;1,K2559/1048576," ")</f>
        <v>4794.6639804840088</v>
      </c>
      <c r="N2559" s="91">
        <f>IF(K2559&gt;999999999,K2559/1073741824," ")</f>
        <v>4.6822890434414148</v>
      </c>
      <c r="O2559" s="194" t="s">
        <v>22187</v>
      </c>
      <c r="P2559" s="197" t="s">
        <v>22188</v>
      </c>
    </row>
    <row r="2560" spans="2:16" ht="20.100000000000001" customHeight="1" x14ac:dyDescent="0.3">
      <c r="B2560" s="101">
        <v>2550</v>
      </c>
      <c r="C2560" s="109" t="s">
        <v>36659</v>
      </c>
      <c r="D2560" s="159" t="s">
        <v>2145</v>
      </c>
      <c r="E2560" s="36" t="s">
        <v>12832</v>
      </c>
      <c r="F2560" s="104">
        <v>7.2</v>
      </c>
      <c r="G2560" s="94" t="s">
        <v>704</v>
      </c>
      <c r="H2560" s="94" t="s">
        <v>3739</v>
      </c>
      <c r="I2560" s="94">
        <v>2006</v>
      </c>
      <c r="J2560" s="94"/>
      <c r="K2560" s="90">
        <v>4723461973</v>
      </c>
      <c r="L2560" s="90">
        <f>IF(K2560/1024 &gt;1,K2560/1024," ")</f>
        <v>4612755.8330078125</v>
      </c>
      <c r="M2560" s="90">
        <f>IF(K2560/1048576 &gt;1,K2560/1048576," ")</f>
        <v>4504.6443681716919</v>
      </c>
      <c r="N2560" s="91">
        <f>IF(K2560&gt;999999999,K2560/1073741824," ")</f>
        <v>4.3990667657926679</v>
      </c>
      <c r="O2560" s="194" t="s">
        <v>22185</v>
      </c>
      <c r="P2560" s="197" t="s">
        <v>22186</v>
      </c>
    </row>
    <row r="2561" spans="2:16" ht="20.100000000000001" customHeight="1" x14ac:dyDescent="0.3">
      <c r="B2561" s="101">
        <v>2551</v>
      </c>
      <c r="C2561" s="109" t="s">
        <v>36661</v>
      </c>
      <c r="D2561" s="160" t="s">
        <v>367</v>
      </c>
      <c r="E2561" s="36" t="s">
        <v>12834</v>
      </c>
      <c r="F2561" s="104">
        <v>6.7</v>
      </c>
      <c r="G2561" s="101" t="s">
        <v>704</v>
      </c>
      <c r="H2561" s="101" t="s">
        <v>3740</v>
      </c>
      <c r="I2561" s="101">
        <v>2003</v>
      </c>
      <c r="J2561" s="116"/>
      <c r="K2561" s="90">
        <v>8132351393</v>
      </c>
      <c r="L2561" s="90">
        <f>IF(K2561/1024 &gt;1,K2561/1024," ")</f>
        <v>7941749.4072265625</v>
      </c>
      <c r="M2561" s="90">
        <f>IF(K2561/1048576 &gt;1,K2561/1048576," ")</f>
        <v>7755.6146554946899</v>
      </c>
      <c r="N2561" s="91">
        <f>IF(K2561&gt;999999999,K2561/1073741824," ")</f>
        <v>7.5738424370065331</v>
      </c>
      <c r="O2561" s="194" t="s">
        <v>22189</v>
      </c>
      <c r="P2561" s="197" t="s">
        <v>22190</v>
      </c>
    </row>
    <row r="2562" spans="2:16" ht="20.100000000000001" customHeight="1" x14ac:dyDescent="0.3">
      <c r="B2562" s="101">
        <v>2552</v>
      </c>
      <c r="C2562" s="102" t="s">
        <v>36662</v>
      </c>
      <c r="D2562" s="159" t="s">
        <v>5559</v>
      </c>
      <c r="E2562" s="36" t="s">
        <v>12835</v>
      </c>
      <c r="F2562" s="104">
        <v>5.6</v>
      </c>
      <c r="G2562" s="101" t="s">
        <v>704</v>
      </c>
      <c r="H2562" s="101" t="s">
        <v>4349</v>
      </c>
      <c r="I2562" s="101">
        <v>1956</v>
      </c>
      <c r="J2562" s="101"/>
      <c r="K2562" s="90">
        <v>2945525535</v>
      </c>
      <c r="L2562" s="90">
        <f>IF(K2562/1024 &gt;1,K2562/1024," ")</f>
        <v>2876489.7802734375</v>
      </c>
      <c r="M2562" s="90">
        <f>IF(K2562/1048576 &gt;1,K2562/1048576," ")</f>
        <v>2809.0720510482788</v>
      </c>
      <c r="N2562" s="91">
        <f>IF(K2562&gt;999999999,K2562/1073741824," ")</f>
        <v>2.7432344248518348</v>
      </c>
      <c r="O2562" s="199" t="s">
        <v>17522</v>
      </c>
      <c r="P2562" s="197" t="s">
        <v>22191</v>
      </c>
    </row>
    <row r="2563" spans="2:16" ht="20.100000000000001" customHeight="1" x14ac:dyDescent="0.3">
      <c r="B2563" s="101">
        <v>2553</v>
      </c>
      <c r="C2563" s="102" t="s">
        <v>36663</v>
      </c>
      <c r="D2563" s="159" t="s">
        <v>3301</v>
      </c>
      <c r="E2563" s="36" t="s">
        <v>12837</v>
      </c>
      <c r="F2563" s="104">
        <v>5</v>
      </c>
      <c r="G2563" s="101" t="s">
        <v>704</v>
      </c>
      <c r="H2563" s="101" t="s">
        <v>3739</v>
      </c>
      <c r="I2563" s="101">
        <v>2012</v>
      </c>
      <c r="J2563" s="101"/>
      <c r="K2563" s="90">
        <v>3133158331</v>
      </c>
      <c r="L2563" s="90">
        <f>IF(K2563/1024 &gt;1,K2563/1024," ")</f>
        <v>3059724.9326171875</v>
      </c>
      <c r="M2563" s="90">
        <f>IF(K2563/1048576 &gt;1,K2563/1048576," ")</f>
        <v>2988.0126295089722</v>
      </c>
      <c r="N2563" s="91">
        <f>IF(K2563&gt;999999999,K2563/1073741824," ")</f>
        <v>2.9179810835048556</v>
      </c>
      <c r="O2563" s="194" t="s">
        <v>19692</v>
      </c>
      <c r="P2563" s="197" t="s">
        <v>22194</v>
      </c>
    </row>
    <row r="2564" spans="2:16" ht="20.100000000000001" customHeight="1" x14ac:dyDescent="0.3">
      <c r="B2564" s="101">
        <v>2554</v>
      </c>
      <c r="C2564" s="20" t="s">
        <v>9070</v>
      </c>
      <c r="D2564" s="157" t="s">
        <v>9034</v>
      </c>
      <c r="E2564" s="36" t="s">
        <v>12836</v>
      </c>
      <c r="F2564" s="81">
        <v>5.5</v>
      </c>
      <c r="G2564" s="13" t="s">
        <v>704</v>
      </c>
      <c r="H2564" s="13" t="s">
        <v>3757</v>
      </c>
      <c r="I2564" s="79">
        <v>2018</v>
      </c>
      <c r="J2564" s="79"/>
      <c r="K2564" s="73">
        <v>4669972480</v>
      </c>
      <c r="L2564" s="90">
        <f>IF(K2564/1024 &gt;1,K2564/1024," ")</f>
        <v>4560520</v>
      </c>
      <c r="M2564" s="90">
        <f>IF(K2564/1048576 &gt;1,K2564/1048576," ")</f>
        <v>4453.6328125</v>
      </c>
      <c r="N2564" s="91">
        <f>IF(K2564&gt;999999999,K2564/1073741824," ")</f>
        <v>4.3492507934570313</v>
      </c>
      <c r="O2564" s="194" t="s">
        <v>22192</v>
      </c>
      <c r="P2564" s="197" t="s">
        <v>22193</v>
      </c>
    </row>
    <row r="2565" spans="2:16" ht="20.100000000000001" customHeight="1" x14ac:dyDescent="0.3">
      <c r="B2565" s="101">
        <v>2555</v>
      </c>
      <c r="C2565" s="109" t="s">
        <v>36664</v>
      </c>
      <c r="D2565" s="159" t="s">
        <v>2146</v>
      </c>
      <c r="E2565" s="36" t="s">
        <v>12838</v>
      </c>
      <c r="F2565" s="104">
        <v>5.9</v>
      </c>
      <c r="G2565" s="99" t="s">
        <v>704</v>
      </c>
      <c r="H2565" s="105" t="s">
        <v>7318</v>
      </c>
      <c r="I2565" s="94">
        <v>1958</v>
      </c>
      <c r="J2565" s="120"/>
      <c r="K2565" s="90">
        <v>2417632440</v>
      </c>
      <c r="L2565" s="90">
        <f>IF(K2565/1024 &gt;1,K2565/1024," ")</f>
        <v>2360969.1796875</v>
      </c>
      <c r="M2565" s="90">
        <f>IF(K2565/1048576 &gt;1,K2565/1048576," ")</f>
        <v>2305.6339645385742</v>
      </c>
      <c r="N2565" s="91">
        <f>IF(K2565&gt;999999999,K2565/1073741824," ")</f>
        <v>2.2515956684947014</v>
      </c>
      <c r="O2565" s="194" t="s">
        <v>17664</v>
      </c>
      <c r="P2565" s="197" t="s">
        <v>22195</v>
      </c>
    </row>
    <row r="2566" spans="2:16" ht="20.100000000000001" customHeight="1" x14ac:dyDescent="0.3">
      <c r="B2566" s="101">
        <v>2556</v>
      </c>
      <c r="C2566" s="7" t="s">
        <v>36242</v>
      </c>
      <c r="D2566" s="159" t="s">
        <v>252</v>
      </c>
      <c r="E2566" s="36" t="s">
        <v>12839</v>
      </c>
      <c r="F2566" s="104">
        <v>6.1</v>
      </c>
      <c r="G2566" s="94" t="s">
        <v>704</v>
      </c>
      <c r="H2566" s="94" t="s">
        <v>3750</v>
      </c>
      <c r="I2566" s="94">
        <v>2006</v>
      </c>
      <c r="J2566" s="120"/>
      <c r="K2566" s="108">
        <v>2930972672</v>
      </c>
      <c r="L2566" s="90">
        <f>IF(K2566/1024 &gt;1,K2566/1024," ")</f>
        <v>2862278</v>
      </c>
      <c r="M2566" s="90">
        <f>IF(K2566/1048576 &gt;1,K2566/1048576," ")</f>
        <v>2795.193359375</v>
      </c>
      <c r="N2566" s="91">
        <f>IF(K2566&gt;999999999,K2566/1073741824," ")</f>
        <v>2.7296810150146484</v>
      </c>
      <c r="O2566" s="194" t="s">
        <v>22196</v>
      </c>
      <c r="P2566" s="197" t="s">
        <v>22197</v>
      </c>
    </row>
    <row r="2567" spans="2:16" ht="20.100000000000001" customHeight="1" x14ac:dyDescent="0.3">
      <c r="B2567" s="101">
        <v>2557</v>
      </c>
      <c r="C2567" s="12" t="s">
        <v>33273</v>
      </c>
      <c r="D2567" s="159" t="s">
        <v>2231</v>
      </c>
      <c r="E2567" s="36" t="s">
        <v>12840</v>
      </c>
      <c r="F2567" s="104">
        <v>5.0999999999999996</v>
      </c>
      <c r="G2567" s="114"/>
      <c r="H2567" s="114" t="s">
        <v>3923</v>
      </c>
      <c r="I2567" s="114">
        <v>2009</v>
      </c>
      <c r="J2567" s="114"/>
      <c r="K2567" s="123">
        <v>1664172032</v>
      </c>
      <c r="L2567" s="90">
        <f>IF(K2567/1024 &gt;1,K2567/1024," ")</f>
        <v>1625168</v>
      </c>
      <c r="M2567" s="90">
        <f>IF(K2567/1048576 &gt;1,K2567/1048576," ")</f>
        <v>1587.078125</v>
      </c>
      <c r="N2567" s="91">
        <f>IF(K2567&gt;999999999,K2567/1073741824," ")</f>
        <v>1.5498809814453125</v>
      </c>
      <c r="O2567" s="194" t="s">
        <v>22198</v>
      </c>
      <c r="P2567" s="197" t="s">
        <v>22199</v>
      </c>
    </row>
    <row r="2568" spans="2:16" ht="20.100000000000001" customHeight="1" x14ac:dyDescent="0.3">
      <c r="B2568" s="101">
        <v>2558</v>
      </c>
      <c r="C2568" s="84" t="s">
        <v>36665</v>
      </c>
      <c r="D2568" s="157" t="s">
        <v>7653</v>
      </c>
      <c r="E2568" s="36" t="s">
        <v>12841</v>
      </c>
      <c r="F2568" s="81">
        <v>5.9</v>
      </c>
      <c r="G2568" s="81" t="s">
        <v>704</v>
      </c>
      <c r="H2568" s="82" t="s">
        <v>4081</v>
      </c>
      <c r="I2568" s="79">
        <v>2017</v>
      </c>
      <c r="J2568" s="79"/>
      <c r="K2568" s="73">
        <v>5091504365</v>
      </c>
      <c r="L2568" s="90">
        <f>IF(K2568/1024 &gt;1,K2568/1024," ")</f>
        <v>4972172.2314453125</v>
      </c>
      <c r="M2568" s="90">
        <f>IF(K2568/1048576 &gt;1,K2568/1048576," ")</f>
        <v>4855.636944770813</v>
      </c>
      <c r="N2568" s="91">
        <f>IF(K2568&gt;999999999,K2568/1073741824," ")</f>
        <v>4.7418329538777471</v>
      </c>
      <c r="O2568" s="194" t="s">
        <v>22200</v>
      </c>
      <c r="P2568" s="197" t="s">
        <v>22201</v>
      </c>
    </row>
    <row r="2569" spans="2:16" ht="20.100000000000001" customHeight="1" x14ac:dyDescent="0.3">
      <c r="B2569" s="101">
        <v>2559</v>
      </c>
      <c r="C2569" s="12" t="s">
        <v>36243</v>
      </c>
      <c r="D2569" s="160" t="s">
        <v>368</v>
      </c>
      <c r="E2569" s="36" t="s">
        <v>12842</v>
      </c>
      <c r="F2569" s="104">
        <v>5.2</v>
      </c>
      <c r="G2569" s="94"/>
      <c r="H2569" s="94" t="s">
        <v>3918</v>
      </c>
      <c r="I2569" s="101">
        <v>2008</v>
      </c>
      <c r="J2569" s="101"/>
      <c r="K2569" s="90">
        <v>1463733436</v>
      </c>
      <c r="L2569" s="90">
        <f>IF(K2569/1024 &gt;1,K2569/1024," ")</f>
        <v>1429427.18359375</v>
      </c>
      <c r="M2569" s="90">
        <f>IF(K2569/1048576 &gt;1,K2569/1048576," ")</f>
        <v>1395.9249839782715</v>
      </c>
      <c r="N2569" s="91">
        <f>IF(K2569&gt;999999999,K2569/1073741824," ")</f>
        <v>1.3632079921662807</v>
      </c>
      <c r="O2569" s="194" t="s">
        <v>19979</v>
      </c>
      <c r="P2569" s="197" t="s">
        <v>31156</v>
      </c>
    </row>
    <row r="2570" spans="2:16" ht="20.100000000000001" customHeight="1" x14ac:dyDescent="0.3">
      <c r="B2570" s="101">
        <v>2560</v>
      </c>
      <c r="C2570" s="102" t="s">
        <v>36668</v>
      </c>
      <c r="D2570" s="159" t="s">
        <v>2147</v>
      </c>
      <c r="E2570" s="36" t="s">
        <v>12845</v>
      </c>
      <c r="F2570" s="104">
        <v>4.9000000000000004</v>
      </c>
      <c r="G2570" s="99" t="s">
        <v>704</v>
      </c>
      <c r="H2570" s="105" t="s">
        <v>4081</v>
      </c>
      <c r="I2570" s="94">
        <v>2001</v>
      </c>
      <c r="J2570" s="94"/>
      <c r="K2570" s="90">
        <v>4146886567</v>
      </c>
      <c r="L2570" s="90">
        <f>IF(K2570/1024 &gt;1,K2570/1024," ")</f>
        <v>4049693.9130859375</v>
      </c>
      <c r="M2570" s="90">
        <f>IF(K2570/1048576 &gt;1,K2570/1048576," ")</f>
        <v>3954.7792119979858</v>
      </c>
      <c r="N2570" s="91">
        <f>IF(K2570&gt;999999999,K2570/1073741824," ")</f>
        <v>3.862089074216783</v>
      </c>
      <c r="O2570" s="194" t="s">
        <v>22205</v>
      </c>
      <c r="P2570" s="197" t="s">
        <v>22206</v>
      </c>
    </row>
    <row r="2571" spans="2:16" ht="20.100000000000001" customHeight="1" x14ac:dyDescent="0.3">
      <c r="B2571" s="101">
        <v>2561</v>
      </c>
      <c r="C2571" s="111" t="s">
        <v>36666</v>
      </c>
      <c r="D2571" s="168" t="s">
        <v>6272</v>
      </c>
      <c r="E2571" s="36" t="s">
        <v>12843</v>
      </c>
      <c r="F2571" s="99">
        <v>6.7</v>
      </c>
      <c r="G2571" s="99" t="s">
        <v>704</v>
      </c>
      <c r="H2571" s="101" t="s">
        <v>6249</v>
      </c>
      <c r="I2571" s="101">
        <v>1957</v>
      </c>
      <c r="J2571" s="116"/>
      <c r="K2571" s="90">
        <v>3439463832</v>
      </c>
      <c r="L2571" s="90">
        <f>IF(K2571/1024 &gt;1,K2571/1024," ")</f>
        <v>3358851.3984375</v>
      </c>
      <c r="M2571" s="90">
        <f>IF(K2571/1048576 &gt;1,K2571/1048576," ")</f>
        <v>3280.1283187866211</v>
      </c>
      <c r="N2571" s="91">
        <f>IF(K2571&gt;999999999,K2571/1073741824," ")</f>
        <v>3.2032503113150597</v>
      </c>
      <c r="O2571" s="194" t="s">
        <v>22202</v>
      </c>
      <c r="P2571" s="197" t="s">
        <v>22203</v>
      </c>
    </row>
    <row r="2572" spans="2:16" ht="20.100000000000001" customHeight="1" x14ac:dyDescent="0.3">
      <c r="B2572" s="101">
        <v>2562</v>
      </c>
      <c r="C2572" s="109" t="s">
        <v>36667</v>
      </c>
      <c r="D2572" s="159" t="s">
        <v>4447</v>
      </c>
      <c r="E2572" s="36" t="s">
        <v>12844</v>
      </c>
      <c r="F2572" s="104">
        <v>6.4</v>
      </c>
      <c r="G2572" s="101" t="s">
        <v>704</v>
      </c>
      <c r="H2572" s="101" t="s">
        <v>3744</v>
      </c>
      <c r="I2572" s="101">
        <v>2013</v>
      </c>
      <c r="J2572" s="116"/>
      <c r="K2572" s="90">
        <v>3972680759</v>
      </c>
      <c r="L2572" s="90">
        <f>IF(K2572/1024 &gt;1,K2572/1024," ")</f>
        <v>3879571.0537109375</v>
      </c>
      <c r="M2572" s="90">
        <f>IF(K2572/1048576 &gt;1,K2572/1048576," ")</f>
        <v>3788.6436071395874</v>
      </c>
      <c r="N2572" s="91">
        <f>IF(K2572&gt;999999999,K2572/1073741824," ")</f>
        <v>3.6998472725972533</v>
      </c>
      <c r="O2572" s="194" t="s">
        <v>22204</v>
      </c>
      <c r="P2572" s="197" t="s">
        <v>31157</v>
      </c>
    </row>
    <row r="2573" spans="2:16" ht="20.100000000000001" customHeight="1" x14ac:dyDescent="0.3">
      <c r="B2573" s="101">
        <v>2563</v>
      </c>
      <c r="C2573" s="47" t="s">
        <v>42884</v>
      </c>
      <c r="D2573" s="261" t="s">
        <v>42880</v>
      </c>
      <c r="E2573" s="36" t="s">
        <v>42881</v>
      </c>
      <c r="F2573" s="81">
        <v>5.5</v>
      </c>
      <c r="G2573" s="13"/>
      <c r="H2573" s="13" t="s">
        <v>3744</v>
      </c>
      <c r="I2573" s="79">
        <v>2022</v>
      </c>
      <c r="J2573" s="79"/>
      <c r="K2573" s="73">
        <v>1817735168</v>
      </c>
      <c r="L2573" s="90">
        <f>IF(K2573/1024 &gt;1,K2573/1024," ")</f>
        <v>1775132</v>
      </c>
      <c r="M2573" s="90">
        <f>IF(K2573/1048576 &gt;1,K2573/1048576," ")</f>
        <v>1733.52734375</v>
      </c>
      <c r="N2573" s="91">
        <f>IF(K2573&gt;999999999,K2573/1073741824," ")</f>
        <v>1.6928977966308594</v>
      </c>
      <c r="O2573" s="194" t="s">
        <v>42882</v>
      </c>
      <c r="P2573" s="197" t="s">
        <v>42883</v>
      </c>
    </row>
    <row r="2574" spans="2:16" ht="20.100000000000001" customHeight="1" x14ac:dyDescent="0.3">
      <c r="B2574" s="101">
        <v>2564</v>
      </c>
      <c r="C2574" s="112" t="s">
        <v>36669</v>
      </c>
      <c r="D2574" s="168" t="s">
        <v>7156</v>
      </c>
      <c r="E2574" s="36" t="s">
        <v>12846</v>
      </c>
      <c r="F2574" s="99">
        <v>5.2</v>
      </c>
      <c r="G2574" s="99" t="s">
        <v>704</v>
      </c>
      <c r="H2574" s="105" t="s">
        <v>5878</v>
      </c>
      <c r="I2574" s="101">
        <v>2016</v>
      </c>
      <c r="J2574" s="101"/>
      <c r="K2574" s="90">
        <v>4552702630</v>
      </c>
      <c r="L2574" s="90">
        <f>IF(K2574/1024 &gt;1,K2574/1024," ")</f>
        <v>4445998.662109375</v>
      </c>
      <c r="M2574" s="90">
        <f>IF(K2574/1048576 &gt;1,K2574/1048576," ")</f>
        <v>4341.7955684661865</v>
      </c>
      <c r="N2574" s="91">
        <f>IF(K2574&gt;999999999,K2574/1073741824," ")</f>
        <v>4.2400347348302603</v>
      </c>
      <c r="O2574" s="194" t="s">
        <v>22011</v>
      </c>
      <c r="P2574" s="197" t="s">
        <v>22207</v>
      </c>
    </row>
    <row r="2575" spans="2:16" ht="20.100000000000001" customHeight="1" x14ac:dyDescent="0.3">
      <c r="B2575" s="101">
        <v>2565</v>
      </c>
      <c r="C2575" s="109" t="s">
        <v>36670</v>
      </c>
      <c r="D2575" s="159" t="s">
        <v>5709</v>
      </c>
      <c r="E2575" s="36" t="s">
        <v>12847</v>
      </c>
      <c r="F2575" s="104">
        <v>6.7</v>
      </c>
      <c r="G2575" s="13" t="s">
        <v>704</v>
      </c>
      <c r="H2575" s="13" t="s">
        <v>3740</v>
      </c>
      <c r="I2575" s="101">
        <v>1965</v>
      </c>
      <c r="J2575" s="101"/>
      <c r="K2575" s="73">
        <v>3773199454</v>
      </c>
      <c r="L2575" s="90">
        <f>IF(K2575/1024 &gt;1,K2575/1024," ")</f>
        <v>3684765.091796875</v>
      </c>
      <c r="M2575" s="90">
        <f>IF(K2575/1048576 &gt;1,K2575/1048576," ")</f>
        <v>3598.4034099578857</v>
      </c>
      <c r="N2575" s="91">
        <f>IF(K2575&gt;999999999,K2575/1073741824," ")</f>
        <v>3.5140658300369978</v>
      </c>
      <c r="O2575" s="194" t="s">
        <v>21137</v>
      </c>
      <c r="P2575" s="197" t="s">
        <v>22208</v>
      </c>
    </row>
    <row r="2576" spans="2:16" ht="20.100000000000001" customHeight="1" x14ac:dyDescent="0.3">
      <c r="B2576" s="101">
        <v>2566</v>
      </c>
      <c r="C2576" s="7" t="s">
        <v>36244</v>
      </c>
      <c r="D2576" s="159" t="s">
        <v>2148</v>
      </c>
      <c r="E2576" s="36" t="s">
        <v>12848</v>
      </c>
      <c r="F2576" s="104">
        <v>5.6</v>
      </c>
      <c r="G2576" s="94"/>
      <c r="H2576" s="94" t="s">
        <v>3942</v>
      </c>
      <c r="I2576" s="101">
        <v>1967</v>
      </c>
      <c r="J2576" s="101"/>
      <c r="K2576" s="90">
        <v>1494179840</v>
      </c>
      <c r="L2576" s="90">
        <f>IF(K2576/1024 &gt;1,K2576/1024," ")</f>
        <v>1459160</v>
      </c>
      <c r="M2576" s="90">
        <f>IF(K2576/1048576 &gt;1,K2576/1048576," ")</f>
        <v>1424.9609375</v>
      </c>
      <c r="N2576" s="91">
        <f>IF(K2576&gt;999999999,K2576/1073741824," ")</f>
        <v>1.3915634155273438</v>
      </c>
      <c r="O2576" s="194" t="s">
        <v>22209</v>
      </c>
      <c r="P2576" s="197" t="s">
        <v>22210</v>
      </c>
    </row>
    <row r="2577" spans="2:16" ht="20.100000000000001" customHeight="1" x14ac:dyDescent="0.3">
      <c r="B2577" s="101">
        <v>2567</v>
      </c>
      <c r="C2577" s="103" t="s">
        <v>36671</v>
      </c>
      <c r="D2577" s="161" t="s">
        <v>6710</v>
      </c>
      <c r="E2577" s="36" t="s">
        <v>12849</v>
      </c>
      <c r="F2577" s="99">
        <v>6.2</v>
      </c>
      <c r="G2577" s="99" t="s">
        <v>704</v>
      </c>
      <c r="H2577" s="101" t="s">
        <v>3937</v>
      </c>
      <c r="I2577" s="101">
        <v>1969</v>
      </c>
      <c r="J2577" s="101"/>
      <c r="K2577" s="90">
        <v>3223998904</v>
      </c>
      <c r="L2577" s="90">
        <f>IF(K2577/1024 &gt;1,K2577/1024," ")</f>
        <v>3148436.4296875</v>
      </c>
      <c r="M2577" s="90">
        <f>IF(K2577/1048576 &gt;1,K2577/1048576," ")</f>
        <v>3074.6449508666992</v>
      </c>
      <c r="N2577" s="91">
        <f>IF(K2577&gt;999999999,K2577/1073741824," ")</f>
        <v>3.002582959830761</v>
      </c>
      <c r="O2577" s="199" t="s">
        <v>17522</v>
      </c>
      <c r="P2577" s="197" t="s">
        <v>22211</v>
      </c>
    </row>
    <row r="2578" spans="2:16" ht="20.100000000000001" customHeight="1" x14ac:dyDescent="0.3">
      <c r="B2578" s="101">
        <v>2568</v>
      </c>
      <c r="C2578" s="107" t="s">
        <v>36672</v>
      </c>
      <c r="D2578" s="161" t="s">
        <v>6689</v>
      </c>
      <c r="E2578" s="36" t="s">
        <v>12850</v>
      </c>
      <c r="F2578" s="99">
        <v>6.1</v>
      </c>
      <c r="G2578" s="99"/>
      <c r="H2578" s="105" t="s">
        <v>5878</v>
      </c>
      <c r="I2578" s="101">
        <v>2014</v>
      </c>
      <c r="J2578" s="101"/>
      <c r="K2578" s="90">
        <v>3652265107</v>
      </c>
      <c r="L2578" s="90">
        <f>IF(K2578/1024 &gt;1,K2578/1024," ")</f>
        <v>3566665.1435546875</v>
      </c>
      <c r="M2578" s="90">
        <f>IF(K2578/1048576 &gt;1,K2578/1048576," ")</f>
        <v>3483.0714292526245</v>
      </c>
      <c r="N2578" s="91">
        <f>IF(K2578&gt;999999999,K2578/1073741824," ")</f>
        <v>3.4014369426295161</v>
      </c>
      <c r="O2578" s="194" t="s">
        <v>22212</v>
      </c>
      <c r="P2578" s="197" t="s">
        <v>22213</v>
      </c>
    </row>
    <row r="2579" spans="2:16" ht="20.100000000000001" customHeight="1" x14ac:dyDescent="0.3">
      <c r="B2579" s="101">
        <v>2569</v>
      </c>
      <c r="C2579" s="7" t="s">
        <v>43249</v>
      </c>
      <c r="D2579" s="263" t="s">
        <v>43246</v>
      </c>
      <c r="E2579" s="36" t="s">
        <v>43247</v>
      </c>
      <c r="F2579" s="131">
        <v>5.4</v>
      </c>
      <c r="G2579" s="13"/>
      <c r="H2579" s="13" t="s">
        <v>3740</v>
      </c>
      <c r="I2579" s="133">
        <v>2022</v>
      </c>
      <c r="J2579" s="74"/>
      <c r="K2579" s="73">
        <v>1992249344</v>
      </c>
      <c r="L2579" s="90">
        <f>IF(K2579/1024 &gt;1,K2579/1024," ")</f>
        <v>1945556</v>
      </c>
      <c r="M2579" s="90">
        <f>IF(K2579/1048576 &gt;1,K2579/1048576," ")</f>
        <v>1899.95703125</v>
      </c>
      <c r="N2579" s="91">
        <f>IF(K2579&gt;999999999,K2579/1073741824," ")</f>
        <v>1.8554267883300781</v>
      </c>
      <c r="O2579" s="223" t="s">
        <v>26973</v>
      </c>
      <c r="P2579" s="197" t="s">
        <v>43248</v>
      </c>
    </row>
    <row r="2580" spans="2:16" ht="20.100000000000001" customHeight="1" x14ac:dyDescent="0.3">
      <c r="B2580" s="101">
        <v>2570</v>
      </c>
      <c r="C2580" s="109" t="s">
        <v>41944</v>
      </c>
      <c r="D2580" s="161" t="s">
        <v>6527</v>
      </c>
      <c r="E2580" s="36" t="s">
        <v>16831</v>
      </c>
      <c r="F2580" s="99">
        <v>4</v>
      </c>
      <c r="G2580" s="99" t="s">
        <v>704</v>
      </c>
      <c r="H2580" s="101" t="s">
        <v>4081</v>
      </c>
      <c r="I2580" s="101">
        <v>2016</v>
      </c>
      <c r="J2580" s="101"/>
      <c r="K2580" s="90">
        <v>3740149622</v>
      </c>
      <c r="L2580" s="90">
        <f>IF(K2580/1024 &gt;1,K2580/1024," ")</f>
        <v>3652489.865234375</v>
      </c>
      <c r="M2580" s="90">
        <f>IF(K2580/1048576 &gt;1,K2580/1048576," ")</f>
        <v>3566.8846340179443</v>
      </c>
      <c r="N2580" s="91">
        <f>IF(K2580&gt;999999999,K2580/1073741824," ")</f>
        <v>3.4832857754081488</v>
      </c>
      <c r="O2580" s="194" t="s">
        <v>28861</v>
      </c>
      <c r="P2580" s="197" t="s">
        <v>28862</v>
      </c>
    </row>
    <row r="2581" spans="2:16" ht="20.100000000000001" customHeight="1" x14ac:dyDescent="0.3">
      <c r="B2581" s="101">
        <v>2571</v>
      </c>
      <c r="C2581" s="102" t="s">
        <v>36673</v>
      </c>
      <c r="D2581" s="159" t="s">
        <v>1699</v>
      </c>
      <c r="E2581" s="36" t="s">
        <v>12851</v>
      </c>
      <c r="F2581" s="104">
        <v>6.9</v>
      </c>
      <c r="G2581" s="101" t="s">
        <v>704</v>
      </c>
      <c r="H2581" s="101" t="s">
        <v>3743</v>
      </c>
      <c r="I2581" s="101">
        <v>2006</v>
      </c>
      <c r="J2581" s="101"/>
      <c r="K2581" s="90">
        <v>2483905398</v>
      </c>
      <c r="L2581" s="90">
        <f>IF(K2581/1024 &gt;1,K2581/1024," ")</f>
        <v>2425688.865234375</v>
      </c>
      <c r="M2581" s="90">
        <f>IF(K2581/1048576 &gt;1,K2581/1048576," ")</f>
        <v>2368.8367824554443</v>
      </c>
      <c r="N2581" s="91">
        <f>IF(K2581&gt;999999999,K2581/1073741824," ")</f>
        <v>2.3133171703666449</v>
      </c>
      <c r="O2581" s="194" t="s">
        <v>22214</v>
      </c>
      <c r="P2581" s="197" t="s">
        <v>22215</v>
      </c>
    </row>
    <row r="2582" spans="2:16" ht="20.100000000000001" customHeight="1" x14ac:dyDescent="0.3">
      <c r="B2582" s="101">
        <v>2572</v>
      </c>
      <c r="C2582" s="20" t="s">
        <v>36674</v>
      </c>
      <c r="D2582" s="177" t="s">
        <v>8739</v>
      </c>
      <c r="E2582" s="36" t="s">
        <v>12852</v>
      </c>
      <c r="F2582" s="81">
        <v>5.7</v>
      </c>
      <c r="G2582" s="13"/>
      <c r="H2582" s="13" t="s">
        <v>3757</v>
      </c>
      <c r="I2582" s="79">
        <v>2018</v>
      </c>
      <c r="J2582" s="79"/>
      <c r="K2582" s="73">
        <v>4628733952</v>
      </c>
      <c r="L2582" s="90">
        <f>IF(K2582/1024 &gt;1,K2582/1024," ")</f>
        <v>4520248</v>
      </c>
      <c r="M2582" s="90">
        <f>IF(K2582/1048576 &gt;1,K2582/1048576," ")</f>
        <v>4414.3046875</v>
      </c>
      <c r="N2582" s="91">
        <f>IF(K2582&gt;999999999,K2582/1073741824," ")</f>
        <v>4.3108444213867188</v>
      </c>
      <c r="O2582" s="194" t="s">
        <v>22216</v>
      </c>
      <c r="P2582" s="197" t="s">
        <v>22217</v>
      </c>
    </row>
    <row r="2583" spans="2:16" ht="20.100000000000001" customHeight="1" x14ac:dyDescent="0.3">
      <c r="B2583" s="101">
        <v>2573</v>
      </c>
      <c r="C2583" s="112" t="s">
        <v>36675</v>
      </c>
      <c r="D2583" s="168" t="s">
        <v>6185</v>
      </c>
      <c r="E2583" s="36" t="s">
        <v>12853</v>
      </c>
      <c r="F2583" s="99">
        <v>6.6</v>
      </c>
      <c r="G2583" s="101" t="s">
        <v>704</v>
      </c>
      <c r="H2583" s="101" t="s">
        <v>6184</v>
      </c>
      <c r="I2583" s="101">
        <v>1958</v>
      </c>
      <c r="J2583" s="101"/>
      <c r="K2583" s="90">
        <v>2915075591</v>
      </c>
      <c r="L2583" s="90">
        <f>IF(K2583/1024 &gt;1,K2583/1024," ")</f>
        <v>2846753.5068359375</v>
      </c>
      <c r="M2583" s="90">
        <f>IF(K2583/1048576 &gt;1,K2583/1048576," ")</f>
        <v>2780.0327215194702</v>
      </c>
      <c r="N2583" s="91">
        <f>IF(K2583&gt;999999999,K2583/1073741824," ")</f>
        <v>2.7148757046088576</v>
      </c>
      <c r="O2583" s="194" t="s">
        <v>22011</v>
      </c>
      <c r="P2583" s="197" t="s">
        <v>22218</v>
      </c>
    </row>
    <row r="2584" spans="2:16" ht="20.100000000000001" customHeight="1" x14ac:dyDescent="0.3">
      <c r="B2584" s="101">
        <v>2574</v>
      </c>
      <c r="C2584" s="48" t="s">
        <v>36676</v>
      </c>
      <c r="D2584" s="178" t="s">
        <v>32433</v>
      </c>
      <c r="E2584" s="36" t="s">
        <v>32434</v>
      </c>
      <c r="F2584" s="81">
        <v>6.3</v>
      </c>
      <c r="G2584" s="13" t="s">
        <v>704</v>
      </c>
      <c r="H2584" s="13" t="s">
        <v>3756</v>
      </c>
      <c r="I2584" s="79">
        <v>2019</v>
      </c>
      <c r="J2584" s="79"/>
      <c r="K2584" s="73">
        <v>4147834880</v>
      </c>
      <c r="L2584" s="90">
        <f>IF(K2584/1024 &gt;1,K2584/1024," ")</f>
        <v>4050620</v>
      </c>
      <c r="M2584" s="90">
        <f>IF(K2584/1048576 &gt;1,K2584/1048576," ")</f>
        <v>3955.68359375</v>
      </c>
      <c r="N2584" s="91">
        <f>IF(K2584&gt;999999999,K2584/1073741824," ")</f>
        <v>3.8629722595214844</v>
      </c>
      <c r="O2584" s="223" t="s">
        <v>17525</v>
      </c>
      <c r="P2584" s="198" t="s">
        <v>32435</v>
      </c>
    </row>
    <row r="2585" spans="2:16" ht="20.100000000000001" customHeight="1" x14ac:dyDescent="0.3">
      <c r="B2585" s="101">
        <v>2575</v>
      </c>
      <c r="C2585" s="103" t="s">
        <v>36677</v>
      </c>
      <c r="D2585" s="161" t="s">
        <v>6626</v>
      </c>
      <c r="E2585" s="36" t="s">
        <v>12854</v>
      </c>
      <c r="F2585" s="99">
        <v>7.5</v>
      </c>
      <c r="G2585" s="99"/>
      <c r="H2585" s="101" t="s">
        <v>5892</v>
      </c>
      <c r="I2585" s="101">
        <v>1999</v>
      </c>
      <c r="J2585" s="101"/>
      <c r="K2585" s="90">
        <v>3336372006</v>
      </c>
      <c r="L2585" s="90">
        <f>IF(K2585/1024 &gt;1,K2585/1024," ")</f>
        <v>3258175.787109375</v>
      </c>
      <c r="M2585" s="90">
        <f>IF(K2585/1048576 &gt;1,K2585/1048576," ")</f>
        <v>3181.812292098999</v>
      </c>
      <c r="N2585" s="91">
        <f>IF(K2585&gt;999999999,K2585/1073741824," ")</f>
        <v>3.1072385665029287</v>
      </c>
      <c r="O2585" s="194" t="s">
        <v>22219</v>
      </c>
      <c r="P2585" s="197" t="s">
        <v>22220</v>
      </c>
    </row>
    <row r="2586" spans="2:16" ht="20.100000000000001" customHeight="1" x14ac:dyDescent="0.3">
      <c r="B2586" s="101">
        <v>2576</v>
      </c>
      <c r="C2586" s="111" t="s">
        <v>36678</v>
      </c>
      <c r="D2586" s="168" t="s">
        <v>7079</v>
      </c>
      <c r="E2586" s="36" t="s">
        <v>12855</v>
      </c>
      <c r="F2586" s="99">
        <v>5.3</v>
      </c>
      <c r="G2586" s="99" t="s">
        <v>704</v>
      </c>
      <c r="H2586" s="105" t="s">
        <v>5878</v>
      </c>
      <c r="I2586" s="101">
        <v>2013</v>
      </c>
      <c r="J2586" s="101"/>
      <c r="K2586" s="90">
        <v>4769565950</v>
      </c>
      <c r="L2586" s="90">
        <f>IF(K2586/1024 &gt;1,K2586/1024," ")</f>
        <v>4657779.248046875</v>
      </c>
      <c r="M2586" s="90">
        <f>IF(K2586/1048576 &gt;1,K2586/1048576," ")</f>
        <v>4548.6125469207764</v>
      </c>
      <c r="N2586" s="91">
        <f>IF(K2586&gt;999999999,K2586/1073741824," ")</f>
        <v>4.4420044403523207</v>
      </c>
      <c r="O2586" s="194" t="s">
        <v>19632</v>
      </c>
      <c r="P2586" s="197" t="s">
        <v>22221</v>
      </c>
    </row>
    <row r="2587" spans="2:16" ht="20.100000000000001" customHeight="1" x14ac:dyDescent="0.3">
      <c r="B2587" s="101">
        <v>2577</v>
      </c>
      <c r="C2587" s="102" t="s">
        <v>36679</v>
      </c>
      <c r="D2587" s="159" t="s">
        <v>3478</v>
      </c>
      <c r="E2587" s="36" t="s">
        <v>12856</v>
      </c>
      <c r="F2587" s="104">
        <v>5.9</v>
      </c>
      <c r="G2587" s="101" t="s">
        <v>704</v>
      </c>
      <c r="H2587" s="101" t="s">
        <v>3782</v>
      </c>
      <c r="I2587" s="101">
        <v>2012</v>
      </c>
      <c r="J2587" s="101"/>
      <c r="K2587" s="90">
        <v>4300356772</v>
      </c>
      <c r="L2587" s="90">
        <f>IF(K2587/1024 &gt;1,K2587/1024," ")</f>
        <v>4199567.16015625</v>
      </c>
      <c r="M2587" s="90">
        <f>IF(K2587/1048576 &gt;1,K2587/1048576," ")</f>
        <v>4101.1398048400879</v>
      </c>
      <c r="N2587" s="91">
        <f>IF(K2587&gt;999999999,K2587/1073741824," ")</f>
        <v>4.0050193406641483</v>
      </c>
      <c r="O2587" s="194" t="s">
        <v>22222</v>
      </c>
      <c r="P2587" s="197" t="s">
        <v>22223</v>
      </c>
    </row>
    <row r="2588" spans="2:16" ht="20.100000000000001" customHeight="1" x14ac:dyDescent="0.3">
      <c r="B2588" s="101">
        <v>2578</v>
      </c>
      <c r="C2588" s="28" t="s">
        <v>33277</v>
      </c>
      <c r="D2588" s="161" t="s">
        <v>6671</v>
      </c>
      <c r="E2588" s="36" t="s">
        <v>12857</v>
      </c>
      <c r="F2588" s="99">
        <v>8.3000000000000007</v>
      </c>
      <c r="G2588" s="99"/>
      <c r="H2588" s="101" t="s">
        <v>5871</v>
      </c>
      <c r="I2588" s="101">
        <v>1963</v>
      </c>
      <c r="J2588" s="101"/>
      <c r="K2588" s="90">
        <v>5166519089</v>
      </c>
      <c r="L2588" s="90">
        <f>IF(K2588/1024 &gt;1,K2588/1024," ")</f>
        <v>5045428.7978515625</v>
      </c>
      <c r="M2588" s="90">
        <f>IF(K2588/1048576 &gt;1,K2588/1048576," ")</f>
        <v>4927.1765604019165</v>
      </c>
      <c r="N2588" s="91">
        <f>IF(K2588&gt;999999999,K2588/1073741824," ")</f>
        <v>4.8116958597674966</v>
      </c>
      <c r="O2588" s="194" t="s">
        <v>22224</v>
      </c>
      <c r="P2588" s="197" t="s">
        <v>22225</v>
      </c>
    </row>
    <row r="2589" spans="2:16" ht="20.100000000000001" customHeight="1" x14ac:dyDescent="0.3">
      <c r="B2589" s="101">
        <v>2579</v>
      </c>
      <c r="C2589" s="12" t="s">
        <v>36680</v>
      </c>
      <c r="D2589" s="177" t="s">
        <v>8548</v>
      </c>
      <c r="E2589" s="36" t="s">
        <v>12858</v>
      </c>
      <c r="F2589" s="81">
        <v>6.1</v>
      </c>
      <c r="G2589" s="13" t="s">
        <v>704</v>
      </c>
      <c r="H2589" s="13" t="s">
        <v>5871</v>
      </c>
      <c r="I2589" s="79">
        <v>2017</v>
      </c>
      <c r="J2589" s="79"/>
      <c r="K2589" s="73">
        <v>5669171200</v>
      </c>
      <c r="L2589" s="90">
        <f>IF(K2589/1024 &gt;1,K2589/1024," ")</f>
        <v>5536300</v>
      </c>
      <c r="M2589" s="90">
        <f>IF(K2589/1048576 &gt;1,K2589/1048576," ")</f>
        <v>5406.54296875</v>
      </c>
      <c r="N2589" s="91">
        <f>IF(K2589&gt;999999999,K2589/1073741824," ")</f>
        <v>5.2798271179199219</v>
      </c>
      <c r="O2589" s="194" t="s">
        <v>22226</v>
      </c>
      <c r="P2589" s="197" t="s">
        <v>22227</v>
      </c>
    </row>
    <row r="2590" spans="2:16" ht="20.100000000000001" customHeight="1" x14ac:dyDescent="0.3">
      <c r="B2590" s="101">
        <v>2580</v>
      </c>
      <c r="C2590" s="112" t="s">
        <v>36681</v>
      </c>
      <c r="D2590" s="161" t="s">
        <v>7488</v>
      </c>
      <c r="E2590" s="36" t="s">
        <v>12859</v>
      </c>
      <c r="F2590" s="99">
        <v>7.2</v>
      </c>
      <c r="G2590" s="99"/>
      <c r="H2590" s="105" t="s">
        <v>5871</v>
      </c>
      <c r="I2590" s="101">
        <v>2016</v>
      </c>
      <c r="J2590" s="101"/>
      <c r="K2590" s="90">
        <v>4770449945</v>
      </c>
      <c r="L2590" s="90">
        <f>IF(K2590/1024 &gt;1,K2590/1024," ")</f>
        <v>4658642.5244140625</v>
      </c>
      <c r="M2590" s="90">
        <f>IF(K2590/1048576 &gt;1,K2590/1048576," ")</f>
        <v>4549.4555902481079</v>
      </c>
      <c r="N2590" s="91">
        <f>IF(K2590&gt;999999999,K2590/1073741824," ")</f>
        <v>4.4428277248516679</v>
      </c>
      <c r="O2590" s="194" t="s">
        <v>20097</v>
      </c>
      <c r="P2590" s="197" t="s">
        <v>22228</v>
      </c>
    </row>
    <row r="2591" spans="2:16" ht="20.100000000000001" customHeight="1" x14ac:dyDescent="0.3">
      <c r="B2591" s="101">
        <v>2581</v>
      </c>
      <c r="C2591" s="20" t="s">
        <v>33265</v>
      </c>
      <c r="D2591" s="157" t="s">
        <v>8839</v>
      </c>
      <c r="E2591" s="36" t="s">
        <v>12868</v>
      </c>
      <c r="F2591" s="81">
        <v>6.2</v>
      </c>
      <c r="G2591" s="13" t="s">
        <v>704</v>
      </c>
      <c r="H2591" s="13" t="s">
        <v>3744</v>
      </c>
      <c r="I2591" s="79">
        <v>2016</v>
      </c>
      <c r="J2591" s="79"/>
      <c r="K2591" s="73">
        <v>3991683072</v>
      </c>
      <c r="L2591" s="90">
        <f>IF(K2591/1024 &gt;1,K2591/1024," ")</f>
        <v>3898128</v>
      </c>
      <c r="M2591" s="90">
        <f>IF(K2591/1048576 &gt;1,K2591/1048576," ")</f>
        <v>3806.765625</v>
      </c>
      <c r="N2591" s="91">
        <f>IF(K2591&gt;999999999,K2591/1073741824," ")</f>
        <v>3.7175445556640625</v>
      </c>
      <c r="O2591" s="194" t="s">
        <v>22243</v>
      </c>
      <c r="P2591" s="197" t="s">
        <v>22244</v>
      </c>
    </row>
    <row r="2592" spans="2:16" ht="20.100000000000001" customHeight="1" x14ac:dyDescent="0.3">
      <c r="B2592" s="101">
        <v>2582</v>
      </c>
      <c r="C2592" s="20" t="s">
        <v>33010</v>
      </c>
      <c r="D2592" s="177" t="s">
        <v>32801</v>
      </c>
      <c r="E2592" s="36" t="s">
        <v>32802</v>
      </c>
      <c r="F2592" s="131">
        <v>6.2</v>
      </c>
      <c r="G2592" s="13"/>
      <c r="H2592" s="13" t="s">
        <v>3740</v>
      </c>
      <c r="I2592" s="79">
        <v>2021</v>
      </c>
      <c r="J2592" s="79"/>
      <c r="K2592" s="73">
        <v>3588067328</v>
      </c>
      <c r="L2592" s="90">
        <f>IF(K2592/1024 &gt;1,K2592/1024," ")</f>
        <v>3503972</v>
      </c>
      <c r="M2592" s="90">
        <f>IF(K2592/1048576 &gt;1,K2592/1048576," ")</f>
        <v>3421.84765625</v>
      </c>
      <c r="N2592" s="91">
        <f>IF(K2592&gt;999999999,K2592/1073741824," ")</f>
        <v>3.3416481018066406</v>
      </c>
      <c r="O2592" s="194" t="s">
        <v>24766</v>
      </c>
      <c r="P2592" s="197" t="s">
        <v>32803</v>
      </c>
    </row>
    <row r="2593" spans="2:16" ht="20.100000000000001" customHeight="1" x14ac:dyDescent="0.3">
      <c r="B2593" s="101">
        <v>2583</v>
      </c>
      <c r="C2593" s="20" t="s">
        <v>42530</v>
      </c>
      <c r="D2593" s="168" t="s">
        <v>7510</v>
      </c>
      <c r="E2593" s="36" t="s">
        <v>12860</v>
      </c>
      <c r="F2593" s="99">
        <v>6.9</v>
      </c>
      <c r="G2593" s="99" t="s">
        <v>704</v>
      </c>
      <c r="H2593" s="105" t="s">
        <v>6008</v>
      </c>
      <c r="I2593" s="101">
        <v>1999</v>
      </c>
      <c r="J2593" s="101"/>
      <c r="K2593" s="90">
        <v>4026756273</v>
      </c>
      <c r="L2593" s="90">
        <f>IF(K2593/1024 &gt;1,K2593/1024," ")</f>
        <v>3932379.1728515625</v>
      </c>
      <c r="M2593" s="90">
        <f>IF(K2593/1048576 &gt;1,K2593/1048576," ")</f>
        <v>3840.214035987854</v>
      </c>
      <c r="N2593" s="91">
        <f>IF(K2593&gt;999999999,K2593/1073741824," ")</f>
        <v>3.7502090195193887</v>
      </c>
      <c r="O2593" s="194" t="s">
        <v>22229</v>
      </c>
      <c r="P2593" s="197" t="s">
        <v>22230</v>
      </c>
    </row>
    <row r="2594" spans="2:16" ht="20.100000000000001" customHeight="1" x14ac:dyDescent="0.3">
      <c r="B2594" s="101">
        <v>2584</v>
      </c>
      <c r="C2594" s="12" t="s">
        <v>36245</v>
      </c>
      <c r="D2594" s="160" t="s">
        <v>2149</v>
      </c>
      <c r="E2594" s="36" t="s">
        <v>12861</v>
      </c>
      <c r="F2594" s="104">
        <v>6.3</v>
      </c>
      <c r="G2594" s="94"/>
      <c r="H2594" s="94" t="s">
        <v>4286</v>
      </c>
      <c r="I2594" s="101">
        <v>1976</v>
      </c>
      <c r="J2594" s="101"/>
      <c r="K2594" s="90">
        <v>1353973760</v>
      </c>
      <c r="L2594" s="90">
        <f>IF(K2594/1024 &gt;1,K2594/1024," ")</f>
        <v>1322240</v>
      </c>
      <c r="M2594" s="90">
        <f>IF(K2594/1048576 &gt;1,K2594/1048576," ")</f>
        <v>1291.25</v>
      </c>
      <c r="N2594" s="91">
        <f>IF(K2594&gt;999999999,K2594/1073741824," ")</f>
        <v>1.260986328125</v>
      </c>
      <c r="O2594" s="194" t="s">
        <v>22231</v>
      </c>
      <c r="P2594" s="197" t="s">
        <v>22232</v>
      </c>
    </row>
    <row r="2595" spans="2:16" ht="20.100000000000001" customHeight="1" x14ac:dyDescent="0.3">
      <c r="B2595" s="101">
        <v>2585</v>
      </c>
      <c r="C2595" s="20" t="s">
        <v>36682</v>
      </c>
      <c r="D2595" s="157" t="s">
        <v>8420</v>
      </c>
      <c r="E2595" s="36" t="s">
        <v>12862</v>
      </c>
      <c r="F2595" s="81">
        <v>6.9</v>
      </c>
      <c r="G2595" s="13"/>
      <c r="H2595" s="13" t="s">
        <v>5878</v>
      </c>
      <c r="I2595" s="79">
        <v>2017</v>
      </c>
      <c r="J2595" s="79"/>
      <c r="K2595" s="73">
        <v>4504379392</v>
      </c>
      <c r="L2595" s="90">
        <f>IF(K2595/1024 &gt;1,K2595/1024," ")</f>
        <v>4398808</v>
      </c>
      <c r="M2595" s="90">
        <f>IF(K2595/1048576 &gt;1,K2595/1048576," ")</f>
        <v>4295.7109375</v>
      </c>
      <c r="N2595" s="91">
        <f>IF(K2595&gt;999999999,K2595/1073741824," ")</f>
        <v>4.1950302124023438</v>
      </c>
      <c r="O2595" s="199" t="s">
        <v>17525</v>
      </c>
      <c r="P2595" s="197" t="s">
        <v>22233</v>
      </c>
    </row>
    <row r="2596" spans="2:16" ht="20.100000000000001" customHeight="1" x14ac:dyDescent="0.3">
      <c r="B2596" s="101">
        <v>2586</v>
      </c>
      <c r="C2596" s="12" t="s">
        <v>36246</v>
      </c>
      <c r="D2596" s="160" t="s">
        <v>1203</v>
      </c>
      <c r="E2596" s="36" t="s">
        <v>12863</v>
      </c>
      <c r="F2596" s="104">
        <v>5.2</v>
      </c>
      <c r="G2596" s="94"/>
      <c r="H2596" s="94" t="s">
        <v>4065</v>
      </c>
      <c r="I2596" s="101">
        <v>2006</v>
      </c>
      <c r="J2596" s="101"/>
      <c r="K2596" s="90">
        <v>731533976</v>
      </c>
      <c r="L2596" s="90">
        <f>IF(K2596/1024 &gt;1,K2596/1024," ")</f>
        <v>714388.6484375</v>
      </c>
      <c r="M2596" s="90">
        <f>IF(K2596/1048576 &gt;1,K2596/1048576," ")</f>
        <v>697.64516448974609</v>
      </c>
      <c r="N2596" s="91" t="str">
        <f>IF(K2596&gt;999999999,K2596/1073741824," ")</f>
        <v xml:space="preserve"> </v>
      </c>
      <c r="O2596" s="194" t="s">
        <v>22234</v>
      </c>
      <c r="P2596" s="197" t="s">
        <v>22235</v>
      </c>
    </row>
    <row r="2597" spans="2:16" ht="20.100000000000001" customHeight="1" x14ac:dyDescent="0.3">
      <c r="B2597" s="101">
        <v>2587</v>
      </c>
      <c r="C2597" s="48" t="s">
        <v>36683</v>
      </c>
      <c r="D2597" s="157" t="s">
        <v>8641</v>
      </c>
      <c r="E2597" s="36" t="s">
        <v>12864</v>
      </c>
      <c r="F2597" s="81">
        <v>6</v>
      </c>
      <c r="G2597" s="13"/>
      <c r="H2597" s="13" t="s">
        <v>3757</v>
      </c>
      <c r="I2597" s="79">
        <v>2017</v>
      </c>
      <c r="J2597" s="79"/>
      <c r="K2597" s="73">
        <v>4270313472</v>
      </c>
      <c r="L2597" s="90">
        <f>IF(K2597/1024 &gt;1,K2597/1024," ")</f>
        <v>4170228</v>
      </c>
      <c r="M2597" s="90">
        <f>IF(K2597/1048576 &gt;1,K2597/1048576," ")</f>
        <v>4072.48828125</v>
      </c>
      <c r="N2597" s="91">
        <f>IF(K2597&gt;999999999,K2597/1073741824," ")</f>
        <v>3.9770393371582031</v>
      </c>
      <c r="O2597" s="194" t="s">
        <v>22236</v>
      </c>
      <c r="P2597" s="197" t="s">
        <v>22237</v>
      </c>
    </row>
    <row r="2598" spans="2:16" ht="20.100000000000001" customHeight="1" x14ac:dyDescent="0.3">
      <c r="B2598" s="101">
        <v>2588</v>
      </c>
      <c r="C2598" s="102" t="s">
        <v>36684</v>
      </c>
      <c r="D2598" s="159" t="s">
        <v>4889</v>
      </c>
      <c r="E2598" s="36" t="s">
        <v>12865</v>
      </c>
      <c r="F2598" s="104">
        <v>6.2</v>
      </c>
      <c r="G2598" s="101" t="s">
        <v>704</v>
      </c>
      <c r="H2598" s="101" t="s">
        <v>3787</v>
      </c>
      <c r="I2598" s="101">
        <v>2013</v>
      </c>
      <c r="J2598" s="101"/>
      <c r="K2598" s="90">
        <v>4671703822</v>
      </c>
      <c r="L2598" s="90">
        <f>IF(K2598/1024 &gt;1,K2598/1024," ")</f>
        <v>4562210.763671875</v>
      </c>
      <c r="M2598" s="90">
        <f>IF(K2598/1048576 &gt;1,K2598/1048576," ")</f>
        <v>4455.2839488983154</v>
      </c>
      <c r="N2598" s="91">
        <f>IF(K2598&gt;999999999,K2598/1073741824," ")</f>
        <v>4.3508632313460112</v>
      </c>
      <c r="O2598" s="194" t="s">
        <v>22238</v>
      </c>
      <c r="P2598" s="197" t="s">
        <v>22239</v>
      </c>
    </row>
    <row r="2599" spans="2:16" ht="20.100000000000001" customHeight="1" x14ac:dyDescent="0.3">
      <c r="B2599" s="101">
        <v>2589</v>
      </c>
      <c r="C2599" s="112" t="s">
        <v>36685</v>
      </c>
      <c r="D2599" s="163" t="s">
        <v>5840</v>
      </c>
      <c r="E2599" s="36" t="s">
        <v>12866</v>
      </c>
      <c r="F2599" s="104">
        <v>6.5</v>
      </c>
      <c r="G2599" s="101" t="s">
        <v>704</v>
      </c>
      <c r="H2599" s="101" t="s">
        <v>3740</v>
      </c>
      <c r="I2599" s="101">
        <v>1973</v>
      </c>
      <c r="J2599" s="101"/>
      <c r="K2599" s="90">
        <v>4303850041</v>
      </c>
      <c r="L2599" s="90">
        <f>IF(K2599/1024 &gt;1,K2599/1024," ")</f>
        <v>4202978.5556640625</v>
      </c>
      <c r="M2599" s="90">
        <f>IF(K2599/1048576 &gt;1,K2599/1048576," ")</f>
        <v>4104.471245765686</v>
      </c>
      <c r="N2599" s="91">
        <f>IF(K2599&gt;999999999,K2599/1073741824," ")</f>
        <v>4.0082727009430528</v>
      </c>
      <c r="O2599" s="194" t="s">
        <v>22240</v>
      </c>
      <c r="P2599" s="197" t="s">
        <v>22241</v>
      </c>
    </row>
    <row r="2600" spans="2:16" ht="20.100000000000001" customHeight="1" x14ac:dyDescent="0.3">
      <c r="B2600" s="101">
        <v>2590</v>
      </c>
      <c r="C2600" s="109" t="s">
        <v>36686</v>
      </c>
      <c r="D2600" s="160" t="s">
        <v>5799</v>
      </c>
      <c r="E2600" s="36" t="s">
        <v>12867</v>
      </c>
      <c r="F2600" s="104">
        <v>5.7</v>
      </c>
      <c r="G2600" s="101" t="s">
        <v>704</v>
      </c>
      <c r="H2600" s="101" t="s">
        <v>3744</v>
      </c>
      <c r="I2600" s="101">
        <v>2015</v>
      </c>
      <c r="J2600" s="101"/>
      <c r="K2600" s="90">
        <v>4323476411</v>
      </c>
      <c r="L2600" s="90">
        <f>IF(K2600/1024 &gt;1,K2600/1024," ")</f>
        <v>4222144.9326171875</v>
      </c>
      <c r="M2600" s="90">
        <f>IF(K2600/1048576 &gt;1,K2600/1048576," ")</f>
        <v>4123.1884107589722</v>
      </c>
      <c r="N2600" s="91">
        <f>IF(K2600&gt;999999999,K2600/1073741824," ")</f>
        <v>4.0265511823818088</v>
      </c>
      <c r="O2600" s="194" t="s">
        <v>17891</v>
      </c>
      <c r="P2600" s="197" t="s">
        <v>22242</v>
      </c>
    </row>
    <row r="2601" spans="2:16" ht="20.100000000000001" customHeight="1" x14ac:dyDescent="0.3">
      <c r="B2601" s="101">
        <v>2591</v>
      </c>
      <c r="C2601" s="48" t="s">
        <v>36687</v>
      </c>
      <c r="D2601" s="177" t="s">
        <v>8595</v>
      </c>
      <c r="E2601" s="36" t="s">
        <v>12869</v>
      </c>
      <c r="F2601" s="81">
        <v>6.9</v>
      </c>
      <c r="G2601" s="13" t="s">
        <v>704</v>
      </c>
      <c r="H2601" s="13" t="s">
        <v>5878</v>
      </c>
      <c r="I2601" s="79">
        <v>2018</v>
      </c>
      <c r="J2601" s="79"/>
      <c r="K2601" s="73">
        <v>6597574656</v>
      </c>
      <c r="L2601" s="90">
        <f>IF(K2601/1024 &gt;1,K2601/1024," ")</f>
        <v>6442944</v>
      </c>
      <c r="M2601" s="90">
        <f>IF(K2601/1048576 &gt;1,K2601/1048576," ")</f>
        <v>6291.9375</v>
      </c>
      <c r="N2601" s="91">
        <f>IF(K2601&gt;999999999,K2601/1073741824," ")</f>
        <v>6.14447021484375</v>
      </c>
      <c r="O2601" s="194" t="s">
        <v>22245</v>
      </c>
      <c r="P2601" s="197" t="s">
        <v>22246</v>
      </c>
    </row>
    <row r="2602" spans="2:16" ht="20.100000000000001" customHeight="1" x14ac:dyDescent="0.3">
      <c r="B2602" s="101">
        <v>2592</v>
      </c>
      <c r="C2602" s="109" t="s">
        <v>36688</v>
      </c>
      <c r="D2602" s="160" t="s">
        <v>2232</v>
      </c>
      <c r="E2602" s="36" t="s">
        <v>12870</v>
      </c>
      <c r="F2602" s="104">
        <v>7</v>
      </c>
      <c r="G2602" s="99" t="s">
        <v>704</v>
      </c>
      <c r="H2602" s="105" t="s">
        <v>5981</v>
      </c>
      <c r="I2602" s="101">
        <v>2006</v>
      </c>
      <c r="J2602" s="116"/>
      <c r="K2602" s="90">
        <v>4729620595</v>
      </c>
      <c r="L2602" s="90">
        <f>IF(K2602/1024 &gt;1,K2602/1024," ")</f>
        <v>4618770.1123046875</v>
      </c>
      <c r="M2602" s="90">
        <f>IF(K2602/1048576 &gt;1,K2602/1048576," ")</f>
        <v>4510.5176877975464</v>
      </c>
      <c r="N2602" s="91">
        <f>IF(K2602&gt;999999999,K2602/1073741824," ")</f>
        <v>4.4048024294897914</v>
      </c>
      <c r="O2602" s="194" t="s">
        <v>22247</v>
      </c>
      <c r="P2602" s="197" t="s">
        <v>22248</v>
      </c>
    </row>
    <row r="2603" spans="2:16" ht="20.100000000000001" customHeight="1" x14ac:dyDescent="0.3">
      <c r="B2603" s="101">
        <v>2593</v>
      </c>
      <c r="C2603" s="102" t="s">
        <v>36689</v>
      </c>
      <c r="D2603" s="159" t="s">
        <v>4913</v>
      </c>
      <c r="E2603" s="36" t="s">
        <v>12871</v>
      </c>
      <c r="F2603" s="104">
        <v>6.6</v>
      </c>
      <c r="G2603" s="101" t="s">
        <v>704</v>
      </c>
      <c r="H2603" s="101" t="s">
        <v>3739</v>
      </c>
      <c r="I2603" s="101">
        <v>1975</v>
      </c>
      <c r="J2603" s="101"/>
      <c r="K2603" s="90">
        <v>2236298121</v>
      </c>
      <c r="L2603" s="90">
        <f>IF(K2603/1024 &gt;1,K2603/1024," ")</f>
        <v>2183884.8837890625</v>
      </c>
      <c r="M2603" s="90">
        <f>IF(K2603/1048576 &gt;1,K2603/1048576," ")</f>
        <v>2132.7000818252563</v>
      </c>
      <c r="N2603" s="91">
        <f>IF(K2603&gt;999999999,K2603/1073741824," ")</f>
        <v>2.0827149236574769</v>
      </c>
      <c r="O2603" s="194" t="s">
        <v>22249</v>
      </c>
      <c r="P2603" s="197" t="s">
        <v>22250</v>
      </c>
    </row>
    <row r="2604" spans="2:16" ht="20.100000000000001" customHeight="1" x14ac:dyDescent="0.3">
      <c r="B2604" s="101">
        <v>2594</v>
      </c>
      <c r="C2604" s="12" t="s">
        <v>34070</v>
      </c>
      <c r="D2604" s="177" t="s">
        <v>33430</v>
      </c>
      <c r="E2604" s="36" t="s">
        <v>33431</v>
      </c>
      <c r="F2604" s="152">
        <v>5.4</v>
      </c>
      <c r="G2604" s="13"/>
      <c r="H2604" s="13" t="s">
        <v>3744</v>
      </c>
      <c r="I2604" s="145">
        <v>2021</v>
      </c>
      <c r="J2604" s="12"/>
      <c r="K2604" s="45">
        <v>3046240256</v>
      </c>
      <c r="L2604" s="90">
        <f>IF(K2604/1024 &gt;1,K2604/1024," ")</f>
        <v>2974844</v>
      </c>
      <c r="M2604" s="90">
        <f>IF(K2604/1048576 &gt;1,K2604/1048576," ")</f>
        <v>2905.12109375</v>
      </c>
      <c r="N2604" s="91">
        <f>IF(K2604&gt;999999999,K2604/1073741824," ")</f>
        <v>2.8370323181152344</v>
      </c>
      <c r="O2604" s="223" t="s">
        <v>33432</v>
      </c>
      <c r="P2604" s="198" t="s">
        <v>33433</v>
      </c>
    </row>
    <row r="2605" spans="2:16" ht="20.100000000000001" customHeight="1" x14ac:dyDescent="0.3">
      <c r="B2605" s="101">
        <v>2595</v>
      </c>
      <c r="C2605" s="102" t="s">
        <v>36690</v>
      </c>
      <c r="D2605" s="159" t="s">
        <v>1700</v>
      </c>
      <c r="E2605" s="36" t="s">
        <v>12872</v>
      </c>
      <c r="F2605" s="104">
        <v>7</v>
      </c>
      <c r="G2605" s="99" t="s">
        <v>704</v>
      </c>
      <c r="H2605" s="105" t="s">
        <v>5892</v>
      </c>
      <c r="I2605" s="101">
        <v>1998</v>
      </c>
      <c r="J2605" s="101"/>
      <c r="K2605" s="90">
        <v>4714965501</v>
      </c>
      <c r="L2605" s="90">
        <f>IF(K2605/1024 &gt;1,K2605/1024," ")</f>
        <v>4604458.4970703125</v>
      </c>
      <c r="M2605" s="90">
        <f>IF(K2605/1048576 &gt;1,K2605/1048576," ")</f>
        <v>4496.5415010452271</v>
      </c>
      <c r="N2605" s="91">
        <f>IF(K2605&gt;999999999,K2605/1073741824," ")</f>
        <v>4.3911538096144795</v>
      </c>
      <c r="O2605" s="194" t="s">
        <v>22251</v>
      </c>
      <c r="P2605" s="197" t="s">
        <v>22252</v>
      </c>
    </row>
    <row r="2606" spans="2:16" ht="20.100000000000001" customHeight="1" x14ac:dyDescent="0.3">
      <c r="B2606" s="101">
        <v>2596</v>
      </c>
      <c r="C2606" s="102" t="s">
        <v>36691</v>
      </c>
      <c r="D2606" s="159" t="s">
        <v>2150</v>
      </c>
      <c r="E2606" s="36" t="s">
        <v>12873</v>
      </c>
      <c r="F2606" s="104">
        <v>7.5</v>
      </c>
      <c r="G2606" s="94" t="s">
        <v>704</v>
      </c>
      <c r="H2606" s="94" t="s">
        <v>3762</v>
      </c>
      <c r="I2606" s="94">
        <v>1971</v>
      </c>
      <c r="J2606" s="94"/>
      <c r="K2606" s="90">
        <v>5973906154</v>
      </c>
      <c r="L2606" s="90">
        <f>IF(K2606/1024 &gt;1,K2606/1024," ")</f>
        <v>5833892.728515625</v>
      </c>
      <c r="M2606" s="90">
        <f>IF(K2606/1048576 &gt;1,K2606/1048576," ")</f>
        <v>5697.16086769104</v>
      </c>
      <c r="N2606" s="91">
        <f>IF(K2606&gt;999999999,K2606/1073741824," ")</f>
        <v>5.5636336598545313</v>
      </c>
      <c r="O2606" s="194" t="s">
        <v>22253</v>
      </c>
      <c r="P2606" s="197" t="s">
        <v>22254</v>
      </c>
    </row>
    <row r="2607" spans="2:16" ht="20.100000000000001" customHeight="1" x14ac:dyDescent="0.3">
      <c r="B2607" s="101">
        <v>2597</v>
      </c>
      <c r="C2607" s="102" t="s">
        <v>36695</v>
      </c>
      <c r="D2607" s="159" t="s">
        <v>3331</v>
      </c>
      <c r="E2607" s="36" t="s">
        <v>12878</v>
      </c>
      <c r="F2607" s="104">
        <v>6.6</v>
      </c>
      <c r="G2607" s="101" t="s">
        <v>704</v>
      </c>
      <c r="H2607" s="101" t="s">
        <v>3744</v>
      </c>
      <c r="I2607" s="101">
        <v>2012</v>
      </c>
      <c r="J2607" s="101"/>
      <c r="K2607" s="90">
        <v>6681068350</v>
      </c>
      <c r="L2607" s="90">
        <f>IF(K2607/1024 &gt;1,K2607/1024," ")</f>
        <v>6524480.810546875</v>
      </c>
      <c r="M2607" s="90">
        <f>IF(K2607/1048576 &gt;1,K2607/1048576," ")</f>
        <v>6371.5632915496826</v>
      </c>
      <c r="N2607" s="91">
        <f>IF(K2607&gt;999999999,K2607/1073741824," ")</f>
        <v>6.2222297769039869</v>
      </c>
      <c r="O2607" s="194" t="s">
        <v>22262</v>
      </c>
      <c r="P2607" s="197" t="s">
        <v>22263</v>
      </c>
    </row>
    <row r="2608" spans="2:16" ht="20.100000000000001" customHeight="1" x14ac:dyDescent="0.3">
      <c r="B2608" s="101">
        <v>2598</v>
      </c>
      <c r="C2608" s="102" t="s">
        <v>36692</v>
      </c>
      <c r="D2608" s="159" t="s">
        <v>3199</v>
      </c>
      <c r="E2608" s="36" t="s">
        <v>12874</v>
      </c>
      <c r="F2608" s="104">
        <v>7</v>
      </c>
      <c r="G2608" s="101" t="s">
        <v>704</v>
      </c>
      <c r="H2608" s="101" t="s">
        <v>3747</v>
      </c>
      <c r="I2608" s="101">
        <v>1965</v>
      </c>
      <c r="J2608" s="116"/>
      <c r="K2608" s="90">
        <v>3518246674</v>
      </c>
      <c r="L2608" s="90">
        <f>IF(K2608/1024 &gt;1,K2608/1024," ")</f>
        <v>3435787.767578125</v>
      </c>
      <c r="M2608" s="90">
        <f>IF(K2608/1048576 &gt;1,K2608/1048576," ")</f>
        <v>3355.2614917755127</v>
      </c>
      <c r="N2608" s="91">
        <f>IF(K2608&gt;999999999,K2608/1073741824," ")</f>
        <v>3.2766225505620241</v>
      </c>
      <c r="O2608" s="194" t="s">
        <v>22255</v>
      </c>
      <c r="P2608" s="197" t="s">
        <v>22256</v>
      </c>
    </row>
    <row r="2609" spans="2:16" ht="20.100000000000001" customHeight="1" x14ac:dyDescent="0.3">
      <c r="B2609" s="101">
        <v>2599</v>
      </c>
      <c r="C2609" s="109" t="s">
        <v>36693</v>
      </c>
      <c r="D2609" s="160" t="s">
        <v>486</v>
      </c>
      <c r="E2609" s="36" t="s">
        <v>12875</v>
      </c>
      <c r="F2609" s="104">
        <v>5.2</v>
      </c>
      <c r="G2609" s="101" t="s">
        <v>704</v>
      </c>
      <c r="H2609" s="101" t="s">
        <v>3777</v>
      </c>
      <c r="I2609" s="94">
        <v>2004</v>
      </c>
      <c r="J2609" s="120"/>
      <c r="K2609" s="90">
        <v>5803632863</v>
      </c>
      <c r="L2609" s="90">
        <f>IF(K2609/1024 &gt;1,K2609/1024," ")</f>
        <v>5667610.2177734375</v>
      </c>
      <c r="M2609" s="90">
        <f>IF(K2609/1048576 &gt;1,K2609/1048576," ")</f>
        <v>5534.7756032943726</v>
      </c>
      <c r="N2609" s="91">
        <f>IF(K2609&gt;999999999,K2609/1073741824," ")</f>
        <v>5.4050543000921607</v>
      </c>
      <c r="O2609" s="194" t="s">
        <v>22257</v>
      </c>
      <c r="P2609" s="197" t="s">
        <v>22258</v>
      </c>
    </row>
    <row r="2610" spans="2:16" ht="20.100000000000001" customHeight="1" x14ac:dyDescent="0.3">
      <c r="B2610" s="101">
        <v>2600</v>
      </c>
      <c r="C2610" s="20" t="s">
        <v>36694</v>
      </c>
      <c r="D2610" s="177" t="s">
        <v>8933</v>
      </c>
      <c r="E2610" s="36" t="s">
        <v>12876</v>
      </c>
      <c r="F2610" s="131">
        <v>4.5999999999999996</v>
      </c>
      <c r="G2610" s="13" t="s">
        <v>704</v>
      </c>
      <c r="H2610" s="13" t="s">
        <v>3744</v>
      </c>
      <c r="I2610" s="79">
        <v>2020</v>
      </c>
      <c r="J2610" s="79"/>
      <c r="K2610" s="73">
        <v>4921020416</v>
      </c>
      <c r="L2610" s="90">
        <f>IF(K2610/1024 &gt;1,K2610/1024," ")</f>
        <v>4805684</v>
      </c>
      <c r="M2610" s="90">
        <f>IF(K2610/1048576 &gt;1,K2610/1048576," ")</f>
        <v>4693.05078125</v>
      </c>
      <c r="N2610" s="91">
        <f>IF(K2610&gt;999999999,K2610/1073741824," ")</f>
        <v>4.5830574035644531</v>
      </c>
      <c r="O2610" s="199" t="s">
        <v>17723</v>
      </c>
      <c r="P2610" s="197" t="s">
        <v>22259</v>
      </c>
    </row>
    <row r="2611" spans="2:16" ht="20.100000000000001" customHeight="1" x14ac:dyDescent="0.3">
      <c r="B2611" s="101">
        <v>2601</v>
      </c>
      <c r="C2611" s="109" t="s">
        <v>36696</v>
      </c>
      <c r="D2611" s="159" t="s">
        <v>2151</v>
      </c>
      <c r="E2611" s="36" t="s">
        <v>12879</v>
      </c>
      <c r="F2611" s="104">
        <v>6.9</v>
      </c>
      <c r="G2611" s="101" t="s">
        <v>704</v>
      </c>
      <c r="H2611" s="101" t="s">
        <v>3762</v>
      </c>
      <c r="I2611" s="94">
        <v>1966</v>
      </c>
      <c r="J2611" s="120"/>
      <c r="K2611" s="90">
        <v>7301092891</v>
      </c>
      <c r="L2611" s="90">
        <f>IF(K2611/1024 &gt;1,K2611/1024," ")</f>
        <v>7129973.5263671875</v>
      </c>
      <c r="M2611" s="90">
        <f>IF(K2611/1048576 &gt;1,K2611/1048576," ")</f>
        <v>6962.8647718429565</v>
      </c>
      <c r="N2611" s="91">
        <f>IF(K2611&gt;999999999,K2611/1073741824," ")</f>
        <v>6.7996726287528872</v>
      </c>
      <c r="O2611" s="194" t="s">
        <v>22264</v>
      </c>
      <c r="P2611" s="197" t="s">
        <v>22265</v>
      </c>
    </row>
    <row r="2612" spans="2:16" ht="20.100000000000001" customHeight="1" x14ac:dyDescent="0.3">
      <c r="B2612" s="101">
        <v>2602</v>
      </c>
      <c r="C2612" s="109" t="s">
        <v>36697</v>
      </c>
      <c r="D2612" s="160" t="s">
        <v>2152</v>
      </c>
      <c r="E2612" s="36" t="s">
        <v>12880</v>
      </c>
      <c r="F2612" s="104">
        <v>6.2</v>
      </c>
      <c r="G2612" s="99" t="s">
        <v>704</v>
      </c>
      <c r="H2612" s="105" t="s">
        <v>4081</v>
      </c>
      <c r="I2612" s="94">
        <v>1955</v>
      </c>
      <c r="J2612" s="120"/>
      <c r="K2612" s="90">
        <v>2192145361</v>
      </c>
      <c r="L2612" s="90">
        <f>IF(K2612/1024 &gt;1,K2612/1024," ")</f>
        <v>2140766.9541015625</v>
      </c>
      <c r="M2612" s="90">
        <f>IF(K2612/1048576 &gt;1,K2612/1048576," ")</f>
        <v>2090.5927286148071</v>
      </c>
      <c r="N2612" s="91">
        <f>IF(K2612&gt;999999999,K2612/1073741824," ")</f>
        <v>2.0415944615378976</v>
      </c>
      <c r="O2612" s="194" t="s">
        <v>22266</v>
      </c>
      <c r="P2612" s="197" t="s">
        <v>31158</v>
      </c>
    </row>
    <row r="2613" spans="2:16" ht="20.100000000000001" customHeight="1" x14ac:dyDescent="0.3">
      <c r="B2613" s="101">
        <v>2603</v>
      </c>
      <c r="C2613" s="12" t="s">
        <v>33290</v>
      </c>
      <c r="D2613" s="159" t="s">
        <v>4293</v>
      </c>
      <c r="E2613" s="36" t="s">
        <v>12884</v>
      </c>
      <c r="F2613" s="104">
        <v>6.5</v>
      </c>
      <c r="G2613" s="13" t="s">
        <v>704</v>
      </c>
      <c r="H2613" s="13" t="s">
        <v>3762</v>
      </c>
      <c r="I2613" s="101">
        <v>2005</v>
      </c>
      <c r="J2613" s="101"/>
      <c r="K2613" s="73">
        <v>4757979136</v>
      </c>
      <c r="L2613" s="90">
        <f>IF(K2613/1024 &gt;1,K2613/1024," ")</f>
        <v>4646464</v>
      </c>
      <c r="M2613" s="90">
        <f>IF(K2613/1048576 &gt;1,K2613/1048576," ")</f>
        <v>4537.5625</v>
      </c>
      <c r="N2613" s="91">
        <f>IF(K2613&gt;999999999,K2613/1073741824," ")</f>
        <v>4.43121337890625</v>
      </c>
      <c r="O2613" s="194" t="s">
        <v>22273</v>
      </c>
      <c r="P2613" s="197" t="s">
        <v>22274</v>
      </c>
    </row>
    <row r="2614" spans="2:16" ht="20.100000000000001" customHeight="1" x14ac:dyDescent="0.3">
      <c r="B2614" s="101">
        <v>2604</v>
      </c>
      <c r="C2614" s="107" t="s">
        <v>36698</v>
      </c>
      <c r="D2614" s="161" t="s">
        <v>6659</v>
      </c>
      <c r="E2614" s="36" t="s">
        <v>12885</v>
      </c>
      <c r="F2614" s="99">
        <v>5.0999999999999996</v>
      </c>
      <c r="G2614" s="81" t="s">
        <v>704</v>
      </c>
      <c r="H2614" s="82" t="s">
        <v>5871</v>
      </c>
      <c r="I2614" s="101">
        <v>2014</v>
      </c>
      <c r="J2614" s="101"/>
      <c r="K2614" s="73">
        <v>4400958665</v>
      </c>
      <c r="L2614" s="90">
        <f>IF(K2614/1024 &gt;1,K2614/1024," ")</f>
        <v>4297811.1962890625</v>
      </c>
      <c r="M2614" s="90">
        <f>IF(K2614/1048576 &gt;1,K2614/1048576," ")</f>
        <v>4197.0812463760376</v>
      </c>
      <c r="N2614" s="91">
        <f>IF(K2614&gt;999999999,K2614/1073741824," ")</f>
        <v>4.0987121546640992</v>
      </c>
      <c r="O2614" s="194" t="s">
        <v>22275</v>
      </c>
      <c r="P2614" s="197" t="s">
        <v>22276</v>
      </c>
    </row>
    <row r="2615" spans="2:16" ht="20.100000000000001" customHeight="1" x14ac:dyDescent="0.3">
      <c r="B2615" s="101">
        <v>2605</v>
      </c>
      <c r="C2615" s="102" t="s">
        <v>36699</v>
      </c>
      <c r="D2615" s="159" t="s">
        <v>5661</v>
      </c>
      <c r="E2615" s="36" t="s">
        <v>12886</v>
      </c>
      <c r="F2615" s="104">
        <v>5.9</v>
      </c>
      <c r="G2615" s="101" t="s">
        <v>704</v>
      </c>
      <c r="H2615" s="101" t="s">
        <v>4990</v>
      </c>
      <c r="I2615" s="101">
        <v>2012</v>
      </c>
      <c r="J2615" s="101"/>
      <c r="K2615" s="90">
        <v>4099137775</v>
      </c>
      <c r="L2615" s="90">
        <f>IF(K2615/1024 &gt;1,K2615/1024," ")</f>
        <v>4003064.2333984375</v>
      </c>
      <c r="M2615" s="90">
        <f>IF(K2615/1048576 &gt;1,K2615/1048576," ")</f>
        <v>3909.2424154281616</v>
      </c>
      <c r="N2615" s="91">
        <f>IF(K2615&gt;999999999,K2615/1073741824," ")</f>
        <v>3.8176195463165641</v>
      </c>
      <c r="O2615" s="194" t="s">
        <v>22277</v>
      </c>
      <c r="P2615" s="197" t="s">
        <v>22278</v>
      </c>
    </row>
    <row r="2616" spans="2:16" ht="20.100000000000001" customHeight="1" x14ac:dyDescent="0.3">
      <c r="B2616" s="101">
        <v>2606</v>
      </c>
      <c r="C2616" s="109" t="s">
        <v>36700</v>
      </c>
      <c r="D2616" s="159" t="s">
        <v>2954</v>
      </c>
      <c r="E2616" s="36" t="s">
        <v>12887</v>
      </c>
      <c r="F2616" s="104">
        <v>6.9</v>
      </c>
      <c r="G2616" s="13" t="s">
        <v>704</v>
      </c>
      <c r="H2616" s="13" t="s">
        <v>5892</v>
      </c>
      <c r="I2616" s="101">
        <v>1983</v>
      </c>
      <c r="J2616" s="101"/>
      <c r="K2616" s="73">
        <v>4912025600</v>
      </c>
      <c r="L2616" s="90">
        <f>IF(K2616/1024 &gt;1,K2616/1024," ")</f>
        <v>4796900</v>
      </c>
      <c r="M2616" s="90">
        <f>IF(K2616/1048576 &gt;1,K2616/1048576," ")</f>
        <v>4684.47265625</v>
      </c>
      <c r="N2616" s="91">
        <f>IF(K2616&gt;999999999,K2616/1073741824," ")</f>
        <v>4.5746803283691406</v>
      </c>
      <c r="O2616" s="194" t="s">
        <v>22279</v>
      </c>
      <c r="P2616" s="197" t="s">
        <v>22280</v>
      </c>
    </row>
    <row r="2617" spans="2:16" ht="20.100000000000001" customHeight="1" x14ac:dyDescent="0.3">
      <c r="B2617" s="101">
        <v>2607</v>
      </c>
      <c r="C2617" s="107" t="s">
        <v>36701</v>
      </c>
      <c r="D2617" s="161" t="s">
        <v>7020</v>
      </c>
      <c r="E2617" s="36" t="s">
        <v>12888</v>
      </c>
      <c r="F2617" s="99">
        <v>4.9000000000000004</v>
      </c>
      <c r="G2617" s="99" t="s">
        <v>704</v>
      </c>
      <c r="H2617" s="105" t="s">
        <v>5878</v>
      </c>
      <c r="I2617" s="101">
        <v>2016</v>
      </c>
      <c r="J2617" s="116"/>
      <c r="K2617" s="90">
        <v>5119099787</v>
      </c>
      <c r="L2617" s="90">
        <f>IF(K2617/1024 &gt;1,K2617/1024," ")</f>
        <v>4999120.8857421875</v>
      </c>
      <c r="M2617" s="90">
        <f>IF(K2617/1048576 &gt;1,K2617/1048576," ")</f>
        <v>4881.953989982605</v>
      </c>
      <c r="N2617" s="91">
        <f>IF(K2617&gt;999999999,K2617/1073741824," ")</f>
        <v>4.7675331933423877</v>
      </c>
      <c r="O2617" s="194" t="s">
        <v>22281</v>
      </c>
      <c r="P2617" s="197" t="s">
        <v>31159</v>
      </c>
    </row>
    <row r="2618" spans="2:16" ht="20.100000000000001" customHeight="1" x14ac:dyDescent="0.3">
      <c r="B2618" s="101">
        <v>2608</v>
      </c>
      <c r="C2618" s="112" t="s">
        <v>36702</v>
      </c>
      <c r="D2618" s="159" t="s">
        <v>3522</v>
      </c>
      <c r="E2618" s="36" t="s">
        <v>12889</v>
      </c>
      <c r="F2618" s="104">
        <v>5.7</v>
      </c>
      <c r="G2618" s="101" t="s">
        <v>704</v>
      </c>
      <c r="H2618" s="101" t="s">
        <v>3774</v>
      </c>
      <c r="I2618" s="101">
        <v>1991</v>
      </c>
      <c r="J2618" s="101"/>
      <c r="K2618" s="90">
        <v>3792899044</v>
      </c>
      <c r="L2618" s="90">
        <f>IF(K2618/1024 &gt;1,K2618/1024," ")</f>
        <v>3704002.97265625</v>
      </c>
      <c r="M2618" s="90">
        <f>IF(K2618/1048576 &gt;1,K2618/1048576," ")</f>
        <v>3617.1904029846191</v>
      </c>
      <c r="N2618" s="91">
        <f>IF(K2618&gt;999999999,K2618/1073741824," ")</f>
        <v>3.5324125029146671</v>
      </c>
      <c r="O2618" s="194" t="s">
        <v>22282</v>
      </c>
      <c r="P2618" s="197" t="s">
        <v>22283</v>
      </c>
    </row>
    <row r="2619" spans="2:16" ht="20.100000000000001" customHeight="1" x14ac:dyDescent="0.3">
      <c r="B2619" s="101">
        <v>2609</v>
      </c>
      <c r="C2619" s="109" t="s">
        <v>36703</v>
      </c>
      <c r="D2619" s="160" t="s">
        <v>369</v>
      </c>
      <c r="E2619" s="36" t="s">
        <v>12890</v>
      </c>
      <c r="F2619" s="104">
        <v>5.9</v>
      </c>
      <c r="G2619" s="94"/>
      <c r="H2619" s="94" t="s">
        <v>3956</v>
      </c>
      <c r="I2619" s="101">
        <v>2008</v>
      </c>
      <c r="J2619" s="101"/>
      <c r="K2619" s="90">
        <v>4119517767</v>
      </c>
      <c r="L2619" s="90">
        <f>IF(K2619/1024 &gt;1,K2619/1024," ")</f>
        <v>4022966.5693359375</v>
      </c>
      <c r="M2619" s="90">
        <f>IF(K2619/1048576 &gt;1,K2619/1048576," ")</f>
        <v>3928.6782903671265</v>
      </c>
      <c r="N2619" s="91">
        <f>IF(K2619&gt;999999999,K2619/1073741824," ")</f>
        <v>3.8365998929366469</v>
      </c>
      <c r="O2619" s="194" t="s">
        <v>22284</v>
      </c>
      <c r="P2619" s="197" t="s">
        <v>22285</v>
      </c>
    </row>
    <row r="2620" spans="2:16" ht="20.100000000000001" customHeight="1" x14ac:dyDescent="0.3">
      <c r="B2620" s="101">
        <v>2610</v>
      </c>
      <c r="C2620" s="109" t="s">
        <v>36704</v>
      </c>
      <c r="D2620" s="159" t="s">
        <v>3385</v>
      </c>
      <c r="E2620" s="36" t="s">
        <v>12891</v>
      </c>
      <c r="F2620" s="104">
        <v>4.0999999999999996</v>
      </c>
      <c r="G2620" s="101" t="s">
        <v>704</v>
      </c>
      <c r="H2620" s="101" t="s">
        <v>3745</v>
      </c>
      <c r="I2620" s="101">
        <v>2010</v>
      </c>
      <c r="J2620" s="101"/>
      <c r="K2620" s="90">
        <v>2762325162</v>
      </c>
      <c r="L2620" s="90">
        <f>IF(K2620/1024 &gt;1,K2620/1024," ")</f>
        <v>2697583.166015625</v>
      </c>
      <c r="M2620" s="90">
        <f>IF(K2620/1048576 &gt;1,K2620/1048576," ")</f>
        <v>2634.3585605621338</v>
      </c>
      <c r="N2620" s="91">
        <f>IF(K2620&gt;999999999,K2620/1073741824," ")</f>
        <v>2.5726157817989588</v>
      </c>
      <c r="O2620" s="194" t="s">
        <v>22286</v>
      </c>
      <c r="P2620" s="197" t="s">
        <v>22287</v>
      </c>
    </row>
    <row r="2621" spans="2:16" ht="20.100000000000001" customHeight="1" x14ac:dyDescent="0.3">
      <c r="B2621" s="101">
        <v>2611</v>
      </c>
      <c r="C2621" s="107" t="s">
        <v>36705</v>
      </c>
      <c r="D2621" s="168" t="s">
        <v>6088</v>
      </c>
      <c r="E2621" s="36" t="s">
        <v>12893</v>
      </c>
      <c r="F2621" s="99">
        <v>4.8</v>
      </c>
      <c r="G2621" s="101" t="s">
        <v>704</v>
      </c>
      <c r="H2621" s="105" t="s">
        <v>5892</v>
      </c>
      <c r="I2621" s="101">
        <v>2014</v>
      </c>
      <c r="J2621" s="101"/>
      <c r="K2621" s="90">
        <v>3863673765</v>
      </c>
      <c r="L2621" s="90">
        <f>IF(K2621/1024 &gt;1,K2621/1024," ")</f>
        <v>3773118.9111328125</v>
      </c>
      <c r="M2621" s="90">
        <f>IF(K2621/1048576 &gt;1,K2621/1048576," ")</f>
        <v>3684.6864366531372</v>
      </c>
      <c r="N2621" s="91">
        <f>IF(K2621&gt;999999999,K2621/1073741824," ")</f>
        <v>3.5983265982940793</v>
      </c>
      <c r="O2621" s="194" t="s">
        <v>22290</v>
      </c>
      <c r="P2621" s="197" t="s">
        <v>22291</v>
      </c>
    </row>
    <row r="2622" spans="2:16" ht="20.100000000000001" customHeight="1" x14ac:dyDescent="0.3">
      <c r="B2622" s="101">
        <v>2612</v>
      </c>
      <c r="C2622" s="48" t="s">
        <v>36706</v>
      </c>
      <c r="D2622" s="157" t="s">
        <v>8642</v>
      </c>
      <c r="E2622" s="36" t="s">
        <v>12894</v>
      </c>
      <c r="F2622" s="81">
        <v>5.8</v>
      </c>
      <c r="G2622" s="13" t="s">
        <v>704</v>
      </c>
      <c r="H2622" s="13" t="s">
        <v>3740</v>
      </c>
      <c r="I2622" s="79">
        <v>2019</v>
      </c>
      <c r="J2622" s="79"/>
      <c r="K2622" s="73">
        <v>5692977152</v>
      </c>
      <c r="L2622" s="90">
        <f>IF(K2622/1024 &gt;1,K2622/1024," ")</f>
        <v>5559548</v>
      </c>
      <c r="M2622" s="90">
        <f>IF(K2622/1048576 &gt;1,K2622/1048576," ")</f>
        <v>5429.24609375</v>
      </c>
      <c r="N2622" s="91">
        <f>IF(K2622&gt;999999999,K2622/1073741824," ")</f>
        <v>5.3019981384277344</v>
      </c>
      <c r="O2622" s="194" t="s">
        <v>22292</v>
      </c>
      <c r="P2622" s="197" t="s">
        <v>22293</v>
      </c>
    </row>
    <row r="2623" spans="2:16" ht="20.100000000000001" customHeight="1" x14ac:dyDescent="0.3">
      <c r="B2623" s="101">
        <v>2613</v>
      </c>
      <c r="C2623" s="12" t="s">
        <v>36707</v>
      </c>
      <c r="D2623" s="160" t="s">
        <v>2233</v>
      </c>
      <c r="E2623" s="36" t="s">
        <v>12897</v>
      </c>
      <c r="F2623" s="104">
        <v>4.9000000000000004</v>
      </c>
      <c r="G2623" s="94"/>
      <c r="H2623" s="13" t="s">
        <v>5981</v>
      </c>
      <c r="I2623" s="101">
        <v>2006</v>
      </c>
      <c r="J2623" s="101"/>
      <c r="K2623" s="73">
        <v>3331362816</v>
      </c>
      <c r="L2623" s="90">
        <f>IF(K2623/1024 &gt;1,K2623/1024," ")</f>
        <v>3253284</v>
      </c>
      <c r="M2623" s="90">
        <f>IF(K2623/1048576 &gt;1,K2623/1048576," ")</f>
        <v>3177.03515625</v>
      </c>
      <c r="N2623" s="91">
        <f>IF(K2623&gt;999999999,K2623/1073741824," ")</f>
        <v>3.1025733947753906</v>
      </c>
      <c r="O2623" s="194" t="s">
        <v>22298</v>
      </c>
      <c r="P2623" s="197" t="s">
        <v>22299</v>
      </c>
    </row>
    <row r="2624" spans="2:16" ht="20.100000000000001" customHeight="1" x14ac:dyDescent="0.3">
      <c r="B2624" s="101">
        <v>2614</v>
      </c>
      <c r="C2624" s="109" t="s">
        <v>36708</v>
      </c>
      <c r="D2624" s="160" t="s">
        <v>80</v>
      </c>
      <c r="E2624" s="36" t="s">
        <v>12898</v>
      </c>
      <c r="F2624" s="104">
        <v>5.2</v>
      </c>
      <c r="G2624" s="101" t="s">
        <v>704</v>
      </c>
      <c r="H2624" s="101" t="s">
        <v>5871</v>
      </c>
      <c r="I2624" s="101">
        <v>2008</v>
      </c>
      <c r="J2624" s="101"/>
      <c r="K2624" s="90">
        <v>4688979712</v>
      </c>
      <c r="L2624" s="90">
        <f>IF(K2624/1024 &gt;1,K2624/1024," ")</f>
        <v>4579081.75</v>
      </c>
      <c r="M2624" s="90">
        <f>IF(K2624/1048576 &gt;1,K2624/1048576," ")</f>
        <v>4471.759521484375</v>
      </c>
      <c r="N2624" s="91">
        <f>IF(K2624&gt;999999999,K2624/1073741824," ")</f>
        <v>4.366952657699585</v>
      </c>
      <c r="O2624" s="194" t="s">
        <v>22300</v>
      </c>
      <c r="P2624" s="197" t="s">
        <v>22301</v>
      </c>
    </row>
    <row r="2625" spans="2:16" ht="20.100000000000001" customHeight="1" x14ac:dyDescent="0.3">
      <c r="B2625" s="101">
        <v>2615</v>
      </c>
      <c r="C2625" s="7" t="s">
        <v>36247</v>
      </c>
      <c r="D2625" s="159" t="s">
        <v>1120</v>
      </c>
      <c r="E2625" s="36" t="s">
        <v>12899</v>
      </c>
      <c r="F2625" s="104">
        <v>4.3</v>
      </c>
      <c r="G2625" s="121"/>
      <c r="H2625" s="121" t="s">
        <v>3795</v>
      </c>
      <c r="I2625" s="101">
        <v>1992</v>
      </c>
      <c r="J2625" s="101"/>
      <c r="K2625" s="90">
        <v>1164703744</v>
      </c>
      <c r="L2625" s="90">
        <f>IF(K2625/1024 &gt;1,K2625/1024," ")</f>
        <v>1137406</v>
      </c>
      <c r="M2625" s="90">
        <f>IF(K2625/1048576 &gt;1,K2625/1048576," ")</f>
        <v>1110.748046875</v>
      </c>
      <c r="N2625" s="91">
        <f>IF(K2625&gt;999999999,K2625/1073741824," ")</f>
        <v>1.0847148895263672</v>
      </c>
      <c r="O2625" s="194" t="s">
        <v>17766</v>
      </c>
      <c r="P2625" s="197" t="s">
        <v>22302</v>
      </c>
    </row>
    <row r="2626" spans="2:16" ht="20.100000000000001" customHeight="1" x14ac:dyDescent="0.3">
      <c r="B2626" s="101">
        <v>2616</v>
      </c>
      <c r="C2626" s="12" t="s">
        <v>36248</v>
      </c>
      <c r="D2626" s="160" t="s">
        <v>2234</v>
      </c>
      <c r="E2626" s="36" t="s">
        <v>12900</v>
      </c>
      <c r="F2626" s="104">
        <v>4.4000000000000004</v>
      </c>
      <c r="G2626" s="94"/>
      <c r="H2626" s="94" t="s">
        <v>4092</v>
      </c>
      <c r="I2626" s="101">
        <v>1991</v>
      </c>
      <c r="J2626" s="101"/>
      <c r="K2626" s="90">
        <v>1245716480</v>
      </c>
      <c r="L2626" s="90">
        <f>IF(K2626/1024 &gt;1,K2626/1024," ")</f>
        <v>1216520</v>
      </c>
      <c r="M2626" s="90">
        <f>IF(K2626/1048576 &gt;1,K2626/1048576," ")</f>
        <v>1188.0078125</v>
      </c>
      <c r="N2626" s="91">
        <f>IF(K2626&gt;999999999,K2626/1073741824," ")</f>
        <v>1.1601638793945313</v>
      </c>
      <c r="O2626" s="194" t="s">
        <v>22303</v>
      </c>
      <c r="P2626" s="197" t="s">
        <v>22304</v>
      </c>
    </row>
    <row r="2627" spans="2:16" ht="20.100000000000001" customHeight="1" x14ac:dyDescent="0.3">
      <c r="B2627" s="101">
        <v>2617</v>
      </c>
      <c r="C2627" s="102" t="s">
        <v>36709</v>
      </c>
      <c r="D2627" s="159" t="s">
        <v>576</v>
      </c>
      <c r="E2627" s="36" t="s">
        <v>12901</v>
      </c>
      <c r="F2627" s="104">
        <v>5.9</v>
      </c>
      <c r="G2627" s="94" t="s">
        <v>704</v>
      </c>
      <c r="H2627" s="94" t="s">
        <v>3854</v>
      </c>
      <c r="I2627" s="101">
        <v>1964</v>
      </c>
      <c r="J2627" s="101"/>
      <c r="K2627" s="90">
        <v>2647383486</v>
      </c>
      <c r="L2627" s="90">
        <f>IF(K2627/1024 &gt;1,K2627/1024," ")</f>
        <v>2585335.435546875</v>
      </c>
      <c r="M2627" s="90">
        <f>IF(K2627/1048576 &gt;1,K2627/1048576," ")</f>
        <v>2524.7416362762451</v>
      </c>
      <c r="N2627" s="91">
        <f>IF(K2627&gt;999999999,K2627/1073741824," ")</f>
        <v>2.4655680041760206</v>
      </c>
      <c r="O2627" s="194" t="s">
        <v>17766</v>
      </c>
      <c r="P2627" s="197" t="s">
        <v>22305</v>
      </c>
    </row>
    <row r="2628" spans="2:16" ht="20.100000000000001" customHeight="1" x14ac:dyDescent="0.3">
      <c r="B2628" s="101">
        <v>2618</v>
      </c>
      <c r="C2628" s="102" t="s">
        <v>36711</v>
      </c>
      <c r="D2628" s="159" t="s">
        <v>3093</v>
      </c>
      <c r="E2628" s="36" t="s">
        <v>12903</v>
      </c>
      <c r="F2628" s="104">
        <v>5.0999999999999996</v>
      </c>
      <c r="G2628" s="101"/>
      <c r="H2628" s="101" t="s">
        <v>3740</v>
      </c>
      <c r="I2628" s="101">
        <v>2011</v>
      </c>
      <c r="J2628" s="101"/>
      <c r="K2628" s="90">
        <v>3742046101</v>
      </c>
      <c r="L2628" s="90">
        <f>IF(K2628/1024 &gt;1,K2628/1024," ")</f>
        <v>3654341.8955078125</v>
      </c>
      <c r="M2628" s="90">
        <f>IF(K2628/1048576 &gt;1,K2628/1048576," ")</f>
        <v>3568.6932573318481</v>
      </c>
      <c r="N2628" s="91">
        <f>IF(K2628&gt;999999999,K2628/1073741824," ")</f>
        <v>3.485052009113133</v>
      </c>
      <c r="O2628" s="194" t="s">
        <v>22308</v>
      </c>
      <c r="P2628" s="197" t="s">
        <v>22309</v>
      </c>
    </row>
    <row r="2629" spans="2:16" ht="20.100000000000001" customHeight="1" x14ac:dyDescent="0.3">
      <c r="B2629" s="101">
        <v>2619</v>
      </c>
      <c r="C2629" s="102" t="s">
        <v>36710</v>
      </c>
      <c r="D2629" s="159" t="s">
        <v>3177</v>
      </c>
      <c r="E2629" s="36" t="s">
        <v>12902</v>
      </c>
      <c r="F2629" s="104">
        <v>5.5</v>
      </c>
      <c r="G2629" s="101" t="s">
        <v>704</v>
      </c>
      <c r="H2629" s="101" t="s">
        <v>3744</v>
      </c>
      <c r="I2629" s="101">
        <v>1992</v>
      </c>
      <c r="J2629" s="101"/>
      <c r="K2629" s="90">
        <v>4565256798</v>
      </c>
      <c r="L2629" s="90">
        <f>IF(K2629/1024 &gt;1,K2629/1024," ")</f>
        <v>4458258.591796875</v>
      </c>
      <c r="M2629" s="90">
        <f>IF(K2629/1048576 &gt;1,K2629/1048576," ")</f>
        <v>4353.7681560516357</v>
      </c>
      <c r="N2629" s="91">
        <f>IF(K2629&gt;999999999,K2629/1073741824," ")</f>
        <v>4.2517267148941755</v>
      </c>
      <c r="O2629" s="194" t="s">
        <v>22306</v>
      </c>
      <c r="P2629" s="197" t="s">
        <v>22307</v>
      </c>
    </row>
    <row r="2630" spans="2:16" ht="20.100000000000001" customHeight="1" x14ac:dyDescent="0.3">
      <c r="B2630" s="101">
        <v>2620</v>
      </c>
      <c r="C2630" s="12" t="s">
        <v>33262</v>
      </c>
      <c r="D2630" s="168" t="s">
        <v>7157</v>
      </c>
      <c r="E2630" s="36" t="s">
        <v>12904</v>
      </c>
      <c r="F2630" s="99">
        <v>6.4</v>
      </c>
      <c r="G2630" s="99"/>
      <c r="H2630" s="105" t="s">
        <v>4081</v>
      </c>
      <c r="I2630" s="101">
        <v>2016</v>
      </c>
      <c r="J2630" s="101"/>
      <c r="K2630" s="90">
        <v>4338735389</v>
      </c>
      <c r="L2630" s="90">
        <f>IF(K2630/1024 &gt;1,K2630/1024," ")</f>
        <v>4237046.2783203125</v>
      </c>
      <c r="M2630" s="90">
        <f>IF(K2630/1048576 &gt;1,K2630/1048576," ")</f>
        <v>4137.7405061721802</v>
      </c>
      <c r="N2630" s="91">
        <f>IF(K2630&gt;999999999,K2630/1073741824," ")</f>
        <v>4.0407622130587697</v>
      </c>
      <c r="O2630" s="194" t="s">
        <v>22310</v>
      </c>
      <c r="P2630" s="197" t="s">
        <v>22311</v>
      </c>
    </row>
    <row r="2631" spans="2:16" ht="20.100000000000001" customHeight="1" x14ac:dyDescent="0.3">
      <c r="B2631" s="101">
        <v>2621</v>
      </c>
      <c r="C2631" s="103" t="s">
        <v>36712</v>
      </c>
      <c r="D2631" s="161" t="s">
        <v>7432</v>
      </c>
      <c r="E2631" s="36" t="s">
        <v>12905</v>
      </c>
      <c r="F2631" s="99">
        <v>6.8</v>
      </c>
      <c r="G2631" s="99" t="s">
        <v>704</v>
      </c>
      <c r="H2631" s="105" t="s">
        <v>6149</v>
      </c>
      <c r="I2631" s="101">
        <v>1955</v>
      </c>
      <c r="J2631" s="101"/>
      <c r="K2631" s="90">
        <v>3272073373</v>
      </c>
      <c r="L2631" s="90">
        <f>IF(K2631/1024 &gt;1,K2631/1024," ")</f>
        <v>3195384.1533203125</v>
      </c>
      <c r="M2631" s="90">
        <f>IF(K2631/1048576 &gt;1,K2631/1048576," ")</f>
        <v>3120.4923372268677</v>
      </c>
      <c r="N2631" s="91">
        <f>IF(K2631&gt;999999999,K2631/1073741824," ")</f>
        <v>3.047355798073113</v>
      </c>
      <c r="O2631" s="199" t="s">
        <v>18457</v>
      </c>
      <c r="P2631" s="197" t="s">
        <v>22312</v>
      </c>
    </row>
    <row r="2632" spans="2:16" ht="20.100000000000001" customHeight="1" x14ac:dyDescent="0.3">
      <c r="B2632" s="101">
        <v>2622</v>
      </c>
      <c r="C2632" s="107" t="s">
        <v>36713</v>
      </c>
      <c r="D2632" s="168" t="s">
        <v>6113</v>
      </c>
      <c r="E2632" s="36" t="s">
        <v>12906</v>
      </c>
      <c r="F2632" s="99">
        <v>5.6</v>
      </c>
      <c r="G2632" s="101" t="s">
        <v>704</v>
      </c>
      <c r="H2632" s="101" t="s">
        <v>4081</v>
      </c>
      <c r="I2632" s="101">
        <v>2014</v>
      </c>
      <c r="J2632" s="101"/>
      <c r="K2632" s="90">
        <v>4185006547</v>
      </c>
      <c r="L2632" s="90">
        <f>IF(K2632/1024 &gt;1,K2632/1024," ")</f>
        <v>4086920.4560546875</v>
      </c>
      <c r="M2632" s="90">
        <f>IF(K2632/1048576 &gt;1,K2632/1048576," ")</f>
        <v>3991.1332578659058</v>
      </c>
      <c r="N2632" s="91">
        <f>IF(K2632&gt;999999999,K2632/1073741824," ")</f>
        <v>3.8975910721346736</v>
      </c>
      <c r="O2632" s="194" t="s">
        <v>22313</v>
      </c>
      <c r="P2632" s="197" t="s">
        <v>22314</v>
      </c>
    </row>
    <row r="2633" spans="2:16" ht="20.100000000000001" customHeight="1" x14ac:dyDescent="0.3">
      <c r="B2633" s="101">
        <v>2623</v>
      </c>
      <c r="C2633" s="111" t="s">
        <v>36714</v>
      </c>
      <c r="D2633" s="174" t="s">
        <v>7425</v>
      </c>
      <c r="E2633" s="36" t="s">
        <v>12907</v>
      </c>
      <c r="F2633" s="99">
        <v>5.9</v>
      </c>
      <c r="G2633" s="99" t="s">
        <v>704</v>
      </c>
      <c r="H2633" s="105" t="s">
        <v>4081</v>
      </c>
      <c r="I2633" s="101">
        <v>2016</v>
      </c>
      <c r="J2633" s="101"/>
      <c r="K2633" s="90">
        <v>3937375888</v>
      </c>
      <c r="L2633" s="90">
        <f>IF(K2633/1024 &gt;1,K2633/1024," ")</f>
        <v>3845093.640625</v>
      </c>
      <c r="M2633" s="90">
        <f>IF(K2633/1048576 &gt;1,K2633/1048576," ")</f>
        <v>3754.9742584228516</v>
      </c>
      <c r="N2633" s="91">
        <f>IF(K2633&gt;999999999,K2633/1073741824," ")</f>
        <v>3.666967049241066</v>
      </c>
      <c r="O2633" s="194" t="s">
        <v>22315</v>
      </c>
      <c r="P2633" s="197" t="s">
        <v>22316</v>
      </c>
    </row>
    <row r="2634" spans="2:16" ht="20.100000000000001" customHeight="1" x14ac:dyDescent="0.3">
      <c r="B2634" s="101">
        <v>2624</v>
      </c>
      <c r="C2634" s="20" t="s">
        <v>34065</v>
      </c>
      <c r="D2634" s="261" t="s">
        <v>33934</v>
      </c>
      <c r="E2634" s="36" t="s">
        <v>33935</v>
      </c>
      <c r="F2634" s="131">
        <v>7.3</v>
      </c>
      <c r="G2634" s="13" t="s">
        <v>704</v>
      </c>
      <c r="H2634" s="13" t="s">
        <v>3744</v>
      </c>
      <c r="I2634" s="79">
        <v>2022</v>
      </c>
      <c r="J2634" s="79"/>
      <c r="K2634" s="73">
        <v>6256484352</v>
      </c>
      <c r="L2634" s="90">
        <f>IF(K2634/1024 &gt;1,K2634/1024," ")</f>
        <v>6109848</v>
      </c>
      <c r="M2634" s="90">
        <f>IF(K2634/1048576 &gt;1,K2634/1048576," ")</f>
        <v>5966.6484375</v>
      </c>
      <c r="N2634" s="91">
        <f>IF(K2634&gt;999999999,K2634/1073741824," ")</f>
        <v>5.8268051147460938</v>
      </c>
      <c r="O2634" s="223" t="s">
        <v>33936</v>
      </c>
      <c r="P2634" s="198" t="s">
        <v>33937</v>
      </c>
    </row>
    <row r="2635" spans="2:16" ht="20.100000000000001" customHeight="1" x14ac:dyDescent="0.3">
      <c r="B2635" s="101">
        <v>2625</v>
      </c>
      <c r="C2635" s="109" t="s">
        <v>36715</v>
      </c>
      <c r="D2635" s="159" t="s">
        <v>3657</v>
      </c>
      <c r="E2635" s="36" t="s">
        <v>12908</v>
      </c>
      <c r="F2635" s="104">
        <v>5.8</v>
      </c>
      <c r="G2635" s="101" t="s">
        <v>704</v>
      </c>
      <c r="H2635" s="101" t="s">
        <v>3744</v>
      </c>
      <c r="I2635" s="101">
        <v>2013</v>
      </c>
      <c r="J2635" s="101"/>
      <c r="K2635" s="90">
        <v>4383694190</v>
      </c>
      <c r="L2635" s="90">
        <f>IF(K2635/1024 &gt;1,K2635/1024," ")</f>
        <v>4280951.357421875</v>
      </c>
      <c r="M2635" s="90">
        <f>IF(K2635/1048576 &gt;1,K2635/1048576," ")</f>
        <v>4180.6165599822998</v>
      </c>
      <c r="N2635" s="91">
        <f>IF(K2635&gt;999999999,K2635/1073741824," ")</f>
        <v>4.0826333593577147</v>
      </c>
      <c r="O2635" s="194" t="s">
        <v>22317</v>
      </c>
      <c r="P2635" s="197" t="s">
        <v>22318</v>
      </c>
    </row>
    <row r="2636" spans="2:16" ht="20.100000000000001" customHeight="1" x14ac:dyDescent="0.3">
      <c r="B2636" s="101">
        <v>2626</v>
      </c>
      <c r="C2636" s="111" t="s">
        <v>36716</v>
      </c>
      <c r="D2636" s="168" t="s">
        <v>6660</v>
      </c>
      <c r="E2636" s="36" t="s">
        <v>12909</v>
      </c>
      <c r="F2636" s="99">
        <v>5</v>
      </c>
      <c r="G2636" s="99"/>
      <c r="H2636" s="101" t="s">
        <v>5878</v>
      </c>
      <c r="I2636" s="101">
        <v>2016</v>
      </c>
      <c r="J2636" s="101"/>
      <c r="K2636" s="90">
        <v>4099858055</v>
      </c>
      <c r="L2636" s="90">
        <f>IF(K2636/1024 &gt;1,K2636/1024," ")</f>
        <v>4003767.6318359375</v>
      </c>
      <c r="M2636" s="90">
        <f>IF(K2636/1048576 &gt;1,K2636/1048576," ")</f>
        <v>3909.9293279647827</v>
      </c>
      <c r="N2636" s="91">
        <f>IF(K2636&gt;999999999,K2636/1073741824," ")</f>
        <v>3.8182903593406081</v>
      </c>
      <c r="O2636" s="194" t="s">
        <v>19995</v>
      </c>
      <c r="P2636" s="197" t="s">
        <v>22319</v>
      </c>
    </row>
    <row r="2637" spans="2:16" ht="20.100000000000001" customHeight="1" x14ac:dyDescent="0.3">
      <c r="B2637" s="101">
        <v>2627</v>
      </c>
      <c r="C2637" s="20" t="s">
        <v>36717</v>
      </c>
      <c r="D2637" s="157" t="s">
        <v>8551</v>
      </c>
      <c r="E2637" s="36" t="s">
        <v>12911</v>
      </c>
      <c r="F2637" s="81">
        <v>6.1</v>
      </c>
      <c r="G2637" s="13" t="s">
        <v>704</v>
      </c>
      <c r="H2637" s="13" t="s">
        <v>5892</v>
      </c>
      <c r="I2637" s="79">
        <v>2019</v>
      </c>
      <c r="J2637" s="79"/>
      <c r="K2637" s="73">
        <v>6118227968</v>
      </c>
      <c r="L2637" s="90">
        <f>IF(K2637/1024 &gt;1,K2637/1024," ")</f>
        <v>5974832</v>
      </c>
      <c r="M2637" s="90">
        <f>IF(K2637/1048576 &gt;1,K2637/1048576," ")</f>
        <v>5834.796875</v>
      </c>
      <c r="N2637" s="91">
        <f>IF(K2637&gt;999999999,K2637/1073741824," ")</f>
        <v>5.6980438232421875</v>
      </c>
      <c r="O2637" s="194" t="s">
        <v>22322</v>
      </c>
      <c r="P2637" s="197" t="s">
        <v>22323</v>
      </c>
    </row>
    <row r="2638" spans="2:16" ht="20.100000000000001" customHeight="1" x14ac:dyDescent="0.3">
      <c r="B2638" s="101">
        <v>2628</v>
      </c>
      <c r="C2638" s="12" t="s">
        <v>36249</v>
      </c>
      <c r="D2638" s="160" t="s">
        <v>81</v>
      </c>
      <c r="E2638" s="36" t="s">
        <v>12910</v>
      </c>
      <c r="F2638" s="104">
        <v>5.7</v>
      </c>
      <c r="G2638" s="94"/>
      <c r="H2638" s="94" t="s">
        <v>4287</v>
      </c>
      <c r="I2638" s="101">
        <v>1957</v>
      </c>
      <c r="J2638" s="116"/>
      <c r="K2638" s="90">
        <v>730238976</v>
      </c>
      <c r="L2638" s="90">
        <f>IF(K2638/1024 &gt;1,K2638/1024," ")</f>
        <v>713124</v>
      </c>
      <c r="M2638" s="90">
        <f>IF(K2638/1048576 &gt;1,K2638/1048576," ")</f>
        <v>696.41015625</v>
      </c>
      <c r="N2638" s="91" t="str">
        <f>IF(K2638&gt;999999999,K2638/1073741824," ")</f>
        <v xml:space="preserve"> </v>
      </c>
      <c r="O2638" s="194" t="s">
        <v>22320</v>
      </c>
      <c r="P2638" s="197" t="s">
        <v>22321</v>
      </c>
    </row>
    <row r="2639" spans="2:16" ht="20.100000000000001" customHeight="1" x14ac:dyDescent="0.3">
      <c r="B2639" s="101">
        <v>2629</v>
      </c>
      <c r="C2639" s="111" t="s">
        <v>36718</v>
      </c>
      <c r="D2639" s="161" t="s">
        <v>6661</v>
      </c>
      <c r="E2639" s="36" t="s">
        <v>12912</v>
      </c>
      <c r="F2639" s="99">
        <v>4.3</v>
      </c>
      <c r="G2639" s="99" t="s">
        <v>704</v>
      </c>
      <c r="H2639" s="101" t="s">
        <v>4081</v>
      </c>
      <c r="I2639" s="101">
        <v>2015</v>
      </c>
      <c r="J2639" s="101"/>
      <c r="K2639" s="90">
        <v>3859303379</v>
      </c>
      <c r="L2639" s="90">
        <f>IF(K2639/1024 &gt;1,K2639/1024," ")</f>
        <v>3768850.9560546875</v>
      </c>
      <c r="M2639" s="90">
        <f>IF(K2639/1048576 &gt;1,K2639/1048576," ")</f>
        <v>3680.5185117721558</v>
      </c>
      <c r="N2639" s="91">
        <f>IF(K2639&gt;999999999,K2639/1073741824," ")</f>
        <v>3.5942563591524959</v>
      </c>
      <c r="O2639" s="199" t="s">
        <v>17524</v>
      </c>
      <c r="P2639" s="197" t="s">
        <v>22324</v>
      </c>
    </row>
    <row r="2640" spans="2:16" ht="20.100000000000001" customHeight="1" x14ac:dyDescent="0.3">
      <c r="B2640" s="101">
        <v>2630</v>
      </c>
      <c r="C2640" s="20" t="s">
        <v>34066</v>
      </c>
      <c r="D2640" s="261" t="s">
        <v>33658</v>
      </c>
      <c r="E2640" s="36" t="s">
        <v>33659</v>
      </c>
      <c r="F2640" s="81">
        <v>5.5</v>
      </c>
      <c r="G2640" s="13" t="s">
        <v>704</v>
      </c>
      <c r="H2640" s="13" t="s">
        <v>3744</v>
      </c>
      <c r="I2640" s="79">
        <v>2022</v>
      </c>
      <c r="J2640" s="79"/>
      <c r="K2640" s="73">
        <v>4813316096</v>
      </c>
      <c r="L2640" s="90">
        <f>IF(K2640/1024 &gt;1,K2640/1024," ")</f>
        <v>4700504</v>
      </c>
      <c r="M2640" s="90">
        <f>IF(K2640/1048576 &gt;1,K2640/1048576," ")</f>
        <v>4590.3359375</v>
      </c>
      <c r="N2640" s="91">
        <f>IF(K2640&gt;999999999,K2640/1073741824," ")</f>
        <v>4.4827499389648438</v>
      </c>
      <c r="O2640" s="194" t="s">
        <v>17597</v>
      </c>
      <c r="P2640" s="198" t="s">
        <v>33660</v>
      </c>
    </row>
    <row r="2641" spans="2:16" ht="20.100000000000001" customHeight="1" x14ac:dyDescent="0.3">
      <c r="B2641" s="101">
        <v>2631</v>
      </c>
      <c r="C2641" s="7" t="s">
        <v>42947</v>
      </c>
      <c r="D2641" s="261" t="s">
        <v>42944</v>
      </c>
      <c r="E2641" s="36" t="s">
        <v>42945</v>
      </c>
      <c r="F2641" s="81">
        <v>6</v>
      </c>
      <c r="G2641" s="13" t="s">
        <v>704</v>
      </c>
      <c r="H2641" s="13" t="s">
        <v>3744</v>
      </c>
      <c r="I2641" s="79">
        <v>2022</v>
      </c>
      <c r="J2641" s="79"/>
      <c r="K2641" s="73">
        <v>2434949120</v>
      </c>
      <c r="L2641" s="90">
        <f>IF(K2641/1024 &gt;1,K2641/1024," ")</f>
        <v>2377880</v>
      </c>
      <c r="M2641" s="90">
        <f>IF(K2641/1048576 &gt;1,K2641/1048576," ")</f>
        <v>2322.1484375</v>
      </c>
      <c r="N2641" s="91">
        <f>IF(K2641&gt;999999999,K2641/1073741824," ")</f>
        <v>2.2677230834960938</v>
      </c>
      <c r="O2641" s="223" t="s">
        <v>17628</v>
      </c>
      <c r="P2641" s="197" t="s">
        <v>42946</v>
      </c>
    </row>
    <row r="2642" spans="2:16" ht="20.100000000000001" customHeight="1" x14ac:dyDescent="0.3">
      <c r="B2642" s="101">
        <v>2632</v>
      </c>
      <c r="C2642" s="7" t="s">
        <v>33291</v>
      </c>
      <c r="D2642" s="159" t="s">
        <v>5347</v>
      </c>
      <c r="E2642" s="36" t="s">
        <v>12914</v>
      </c>
      <c r="F2642" s="104">
        <v>6.1</v>
      </c>
      <c r="G2642" s="101" t="s">
        <v>704</v>
      </c>
      <c r="H2642" s="101" t="s">
        <v>3776</v>
      </c>
      <c r="I2642" s="101">
        <v>1996</v>
      </c>
      <c r="J2642" s="101"/>
      <c r="K2642" s="90">
        <v>4628511904</v>
      </c>
      <c r="L2642" s="90">
        <f>IF(K2642/1024 &gt;1,K2642/1024," ")</f>
        <v>4520031.15625</v>
      </c>
      <c r="M2642" s="90">
        <f>IF(K2642/1048576 &gt;1,K2642/1048576," ")</f>
        <v>4414.0929260253906</v>
      </c>
      <c r="N2642" s="91">
        <f>IF(K2642&gt;999999999,K2642/1073741824," ")</f>
        <v>4.3106376230716705</v>
      </c>
      <c r="O2642" s="194" t="s">
        <v>22327</v>
      </c>
      <c r="P2642" s="197" t="s">
        <v>22328</v>
      </c>
    </row>
    <row r="2643" spans="2:16" ht="20.100000000000001" customHeight="1" x14ac:dyDescent="0.3">
      <c r="B2643" s="101">
        <v>2633</v>
      </c>
      <c r="C2643" s="12" t="s">
        <v>9071</v>
      </c>
      <c r="D2643" s="157" t="s">
        <v>8964</v>
      </c>
      <c r="E2643" s="36" t="s">
        <v>12913</v>
      </c>
      <c r="F2643" s="131">
        <v>6.4</v>
      </c>
      <c r="G2643" s="13" t="s">
        <v>704</v>
      </c>
      <c r="H2643" s="13" t="s">
        <v>3740</v>
      </c>
      <c r="I2643" s="133">
        <v>2020</v>
      </c>
      <c r="J2643" s="74"/>
      <c r="K2643" s="73">
        <v>5712498688</v>
      </c>
      <c r="L2643" s="90">
        <f>IF(K2643/1024 &gt;1,K2643/1024," ")</f>
        <v>5578612</v>
      </c>
      <c r="M2643" s="90">
        <f>IF(K2643/1048576 &gt;1,K2643/1048576," ")</f>
        <v>5447.86328125</v>
      </c>
      <c r="N2643" s="91">
        <f>IF(K2643&gt;999999999,K2643/1073741824," ")</f>
        <v>5.3201789855957031</v>
      </c>
      <c r="O2643" s="194" t="s">
        <v>22325</v>
      </c>
      <c r="P2643" s="197" t="s">
        <v>22326</v>
      </c>
    </row>
    <row r="2644" spans="2:16" ht="20.100000000000001" customHeight="1" x14ac:dyDescent="0.3">
      <c r="B2644" s="101">
        <v>2634</v>
      </c>
      <c r="C2644" s="102" t="s">
        <v>36719</v>
      </c>
      <c r="D2644" s="159" t="s">
        <v>4611</v>
      </c>
      <c r="E2644" s="36" t="s">
        <v>12917</v>
      </c>
      <c r="F2644" s="104">
        <v>5.8</v>
      </c>
      <c r="G2644" s="101" t="s">
        <v>704</v>
      </c>
      <c r="H2644" s="101" t="s">
        <v>3739</v>
      </c>
      <c r="I2644" s="101">
        <v>2012</v>
      </c>
      <c r="J2644" s="101"/>
      <c r="K2644" s="90">
        <v>4221120735</v>
      </c>
      <c r="L2644" s="90">
        <f>IF(K2644/1024 &gt;1,K2644/1024," ")</f>
        <v>4122188.2177734375</v>
      </c>
      <c r="M2644" s="90">
        <f>IF(K2644/1048576 &gt;1,K2644/1048576," ")</f>
        <v>4025.5744314193726</v>
      </c>
      <c r="N2644" s="91">
        <f>IF(K2644&gt;999999999,K2644/1073741824," ")</f>
        <v>3.931225030682981</v>
      </c>
      <c r="O2644" s="194" t="s">
        <v>22332</v>
      </c>
      <c r="P2644" s="197" t="s">
        <v>22333</v>
      </c>
    </row>
    <row r="2645" spans="2:16" ht="20.100000000000001" customHeight="1" x14ac:dyDescent="0.3">
      <c r="B2645" s="101">
        <v>2635</v>
      </c>
      <c r="C2645" s="7" t="s">
        <v>33292</v>
      </c>
      <c r="D2645" s="159" t="s">
        <v>110</v>
      </c>
      <c r="E2645" s="36" t="s">
        <v>12918</v>
      </c>
      <c r="F2645" s="104">
        <v>5.8</v>
      </c>
      <c r="G2645" s="94"/>
      <c r="H2645" s="94" t="s">
        <v>4075</v>
      </c>
      <c r="I2645" s="101">
        <v>2002</v>
      </c>
      <c r="J2645" s="101"/>
      <c r="K2645" s="90">
        <v>734666752</v>
      </c>
      <c r="L2645" s="90">
        <f>IF(K2645/1024 &gt;1,K2645/1024," ")</f>
        <v>717448</v>
      </c>
      <c r="M2645" s="90">
        <f>IF(K2645/1048576 &gt;1,K2645/1048576," ")</f>
        <v>700.6328125</v>
      </c>
      <c r="N2645" s="91" t="str">
        <f>IF(K2645&gt;999999999,K2645/1073741824," ")</f>
        <v xml:space="preserve"> </v>
      </c>
      <c r="O2645" s="194" t="s">
        <v>22334</v>
      </c>
      <c r="P2645" s="197" t="s">
        <v>22335</v>
      </c>
    </row>
    <row r="2646" spans="2:16" ht="20.100000000000001" customHeight="1" x14ac:dyDescent="0.3">
      <c r="B2646" s="101">
        <v>2636</v>
      </c>
      <c r="C2646" s="109" t="s">
        <v>36720</v>
      </c>
      <c r="D2646" s="159" t="s">
        <v>2933</v>
      </c>
      <c r="E2646" s="36" t="s">
        <v>12919</v>
      </c>
      <c r="F2646" s="104">
        <v>6.6</v>
      </c>
      <c r="G2646" s="101" t="s">
        <v>704</v>
      </c>
      <c r="H2646" s="101" t="s">
        <v>3737</v>
      </c>
      <c r="I2646" s="101">
        <v>2007</v>
      </c>
      <c r="J2646" s="101"/>
      <c r="K2646" s="90">
        <v>3877993694</v>
      </c>
      <c r="L2646" s="90">
        <f>IF(K2646/1024 &gt;1,K2646/1024," ")</f>
        <v>3787103.216796875</v>
      </c>
      <c r="M2646" s="90">
        <f>IF(K2646/1048576 &gt;1,K2646/1048576," ")</f>
        <v>3698.3429851531982</v>
      </c>
      <c r="N2646" s="91">
        <f>IF(K2646&gt;999999999,K2646/1073741824," ")</f>
        <v>3.6116630714386702</v>
      </c>
      <c r="O2646" s="194" t="s">
        <v>22336</v>
      </c>
      <c r="P2646" s="197" t="s">
        <v>22337</v>
      </c>
    </row>
    <row r="2647" spans="2:16" ht="20.100000000000001" customHeight="1" x14ac:dyDescent="0.3">
      <c r="B2647" s="101">
        <v>2637</v>
      </c>
      <c r="C2647" s="109" t="s">
        <v>36721</v>
      </c>
      <c r="D2647" s="160" t="s">
        <v>2153</v>
      </c>
      <c r="E2647" s="36" t="s">
        <v>12920</v>
      </c>
      <c r="F2647" s="104">
        <v>6.4</v>
      </c>
      <c r="G2647" s="99" t="s">
        <v>704</v>
      </c>
      <c r="H2647" s="101" t="s">
        <v>5877</v>
      </c>
      <c r="I2647" s="101">
        <v>1980</v>
      </c>
      <c r="J2647" s="101"/>
      <c r="K2647" s="90">
        <v>3878170970</v>
      </c>
      <c r="L2647" s="90">
        <f>IF(K2647/1024 &gt;1,K2647/1024," ")</f>
        <v>3787276.337890625</v>
      </c>
      <c r="M2647" s="90">
        <f>IF(K2647/1048576 &gt;1,K2647/1048576," ")</f>
        <v>3698.5120487213135</v>
      </c>
      <c r="N2647" s="91">
        <f>IF(K2647&gt;999999999,K2647/1073741824," ")</f>
        <v>3.6118281725794077</v>
      </c>
      <c r="O2647" s="194" t="s">
        <v>22338</v>
      </c>
      <c r="P2647" s="197" t="s">
        <v>22339</v>
      </c>
    </row>
    <row r="2648" spans="2:16" ht="20.100000000000001" customHeight="1" x14ac:dyDescent="0.3">
      <c r="B2648" s="101">
        <v>2638</v>
      </c>
      <c r="C2648" s="111" t="s">
        <v>36722</v>
      </c>
      <c r="D2648" s="161" t="s">
        <v>7377</v>
      </c>
      <c r="E2648" s="36" t="s">
        <v>12921</v>
      </c>
      <c r="F2648" s="99">
        <v>7.9</v>
      </c>
      <c r="G2648" s="99" t="s">
        <v>704</v>
      </c>
      <c r="H2648" s="105" t="s">
        <v>5878</v>
      </c>
      <c r="I2648" s="101">
        <v>1966</v>
      </c>
      <c r="J2648" s="101"/>
      <c r="K2648" s="90">
        <v>2752099336</v>
      </c>
      <c r="L2648" s="90">
        <f>IF(K2648/1024 &gt;1,K2648/1024," ")</f>
        <v>2687597.0078125</v>
      </c>
      <c r="M2648" s="90">
        <f>IF(K2648/1048576 &gt;1,K2648/1048576," ")</f>
        <v>2624.6064529418945</v>
      </c>
      <c r="N2648" s="91">
        <f>IF(K2648&gt;999999999,K2648/1073741824," ")</f>
        <v>2.5630922392010689</v>
      </c>
      <c r="O2648" s="199" t="s">
        <v>17521</v>
      </c>
      <c r="P2648" s="197" t="s">
        <v>22340</v>
      </c>
    </row>
    <row r="2649" spans="2:16" ht="20.100000000000001" customHeight="1" x14ac:dyDescent="0.3">
      <c r="B2649" s="101">
        <v>2639</v>
      </c>
      <c r="C2649" s="109" t="s">
        <v>36725</v>
      </c>
      <c r="D2649" s="160" t="s">
        <v>438</v>
      </c>
      <c r="E2649" s="36" t="s">
        <v>12924</v>
      </c>
      <c r="F2649" s="104">
        <v>7.5</v>
      </c>
      <c r="G2649" s="101" t="s">
        <v>704</v>
      </c>
      <c r="H2649" s="101" t="s">
        <v>3744</v>
      </c>
      <c r="I2649" s="101">
        <v>2006</v>
      </c>
      <c r="J2649" s="101"/>
      <c r="K2649" s="90">
        <v>7821950048</v>
      </c>
      <c r="L2649" s="90">
        <f>IF(K2649/1024 &gt;1,K2649/1024," ")</f>
        <v>7638623.09375</v>
      </c>
      <c r="M2649" s="90">
        <f>IF(K2649/1048576 &gt;1,K2649/1048576," ")</f>
        <v>7459.5928649902344</v>
      </c>
      <c r="N2649" s="91">
        <f>IF(K2649&gt;999999999,K2649/1073741824," ")</f>
        <v>7.2847586572170258</v>
      </c>
      <c r="O2649" s="194" t="s">
        <v>22345</v>
      </c>
      <c r="P2649" s="197" t="s">
        <v>22346</v>
      </c>
    </row>
    <row r="2650" spans="2:16" ht="20.100000000000001" customHeight="1" x14ac:dyDescent="0.3">
      <c r="B2650" s="101">
        <v>2640</v>
      </c>
      <c r="C2650" s="28" t="s">
        <v>36726</v>
      </c>
      <c r="D2650" s="157" t="s">
        <v>9080</v>
      </c>
      <c r="E2650" s="36" t="s">
        <v>9184</v>
      </c>
      <c r="F2650" s="131">
        <v>6.3</v>
      </c>
      <c r="G2650" s="13" t="s">
        <v>704</v>
      </c>
      <c r="H2650" s="13" t="s">
        <v>3757</v>
      </c>
      <c r="I2650" s="133">
        <v>2020</v>
      </c>
      <c r="J2650" s="79"/>
      <c r="K2650" s="73">
        <v>4376150016</v>
      </c>
      <c r="L2650" s="90">
        <f>IF(K2650/1024 &gt;1,K2650/1024," ")</f>
        <v>4273584</v>
      </c>
      <c r="M2650" s="90">
        <f>IF(K2650/1048576 &gt;1,K2650/1048576," ")</f>
        <v>4173.421875</v>
      </c>
      <c r="N2650" s="91">
        <f>IF(K2650&gt;999999999,K2650/1073741824," ")</f>
        <v>4.0756072998046875</v>
      </c>
      <c r="O2650" s="194" t="s">
        <v>20977</v>
      </c>
      <c r="P2650" s="197" t="s">
        <v>31625</v>
      </c>
    </row>
    <row r="2651" spans="2:16" ht="20.100000000000001" customHeight="1" x14ac:dyDescent="0.3">
      <c r="B2651" s="101">
        <v>2641</v>
      </c>
      <c r="C2651" s="12" t="s">
        <v>36250</v>
      </c>
      <c r="D2651" s="160" t="s">
        <v>1116</v>
      </c>
      <c r="E2651" s="36" t="s">
        <v>12925</v>
      </c>
      <c r="F2651" s="104">
        <v>4.3</v>
      </c>
      <c r="G2651" s="94"/>
      <c r="H2651" s="94" t="s">
        <v>4288</v>
      </c>
      <c r="I2651" s="101">
        <v>2008</v>
      </c>
      <c r="J2651" s="101"/>
      <c r="K2651" s="90">
        <v>1476681728</v>
      </c>
      <c r="L2651" s="90">
        <f>IF(K2651/1024 &gt;1,K2651/1024," ")</f>
        <v>1442072</v>
      </c>
      <c r="M2651" s="90">
        <f>IF(K2651/1048576 &gt;1,K2651/1048576," ")</f>
        <v>1408.2734375</v>
      </c>
      <c r="N2651" s="91">
        <f>IF(K2651&gt;999999999,K2651/1073741824," ")</f>
        <v>1.3752670288085938</v>
      </c>
      <c r="O2651" s="194" t="s">
        <v>18169</v>
      </c>
      <c r="P2651" s="197" t="s">
        <v>22347</v>
      </c>
    </row>
    <row r="2652" spans="2:16" ht="20.100000000000001" customHeight="1" x14ac:dyDescent="0.3">
      <c r="B2652" s="101">
        <v>2642</v>
      </c>
      <c r="C2652" s="102" t="s">
        <v>36728</v>
      </c>
      <c r="D2652" s="159" t="s">
        <v>3185</v>
      </c>
      <c r="E2652" s="36" t="s">
        <v>12927</v>
      </c>
      <c r="F2652" s="104">
        <v>5.0999999999999996</v>
      </c>
      <c r="G2652" s="101" t="s">
        <v>704</v>
      </c>
      <c r="H2652" s="101" t="s">
        <v>3740</v>
      </c>
      <c r="I2652" s="101">
        <v>2012</v>
      </c>
      <c r="J2652" s="101"/>
      <c r="K2652" s="90">
        <v>4136573000</v>
      </c>
      <c r="L2652" s="90">
        <f>IF(K2652/1024 &gt;1,K2652/1024," ")</f>
        <v>4039622.0703125</v>
      </c>
      <c r="M2652" s="90">
        <f>IF(K2652/1048576 &gt;1,K2652/1048576," ")</f>
        <v>3944.9434280395508</v>
      </c>
      <c r="N2652" s="91">
        <f>IF(K2652&gt;999999999,K2652/1073741824," ")</f>
        <v>3.8524838164448738</v>
      </c>
      <c r="O2652" s="194" t="s">
        <v>19979</v>
      </c>
      <c r="P2652" s="197" t="s">
        <v>22350</v>
      </c>
    </row>
    <row r="2653" spans="2:16" ht="20.100000000000001" customHeight="1" x14ac:dyDescent="0.3">
      <c r="B2653" s="101">
        <v>2643</v>
      </c>
      <c r="C2653" s="102" t="s">
        <v>36729</v>
      </c>
      <c r="D2653" s="159" t="s">
        <v>4883</v>
      </c>
      <c r="E2653" s="36" t="s">
        <v>12928</v>
      </c>
      <c r="F2653" s="104">
        <v>4.7</v>
      </c>
      <c r="G2653" s="99" t="s">
        <v>704</v>
      </c>
      <c r="H2653" s="105" t="s">
        <v>5877</v>
      </c>
      <c r="I2653" s="101">
        <v>2003</v>
      </c>
      <c r="J2653" s="101"/>
      <c r="K2653" s="90">
        <v>3070839297</v>
      </c>
      <c r="L2653" s="90">
        <f>IF(K2653/1024 &gt;1,K2653/1024," ")</f>
        <v>2998866.5009765625</v>
      </c>
      <c r="M2653" s="90">
        <f>IF(K2653/1048576 &gt;1,K2653/1048576," ")</f>
        <v>2928.5805673599243</v>
      </c>
      <c r="N2653" s="91">
        <f>IF(K2653&gt;999999999,K2653/1073741824," ")</f>
        <v>2.8599419603124261</v>
      </c>
      <c r="O2653" s="194" t="s">
        <v>22351</v>
      </c>
      <c r="P2653" s="197" t="s">
        <v>22352</v>
      </c>
    </row>
    <row r="2654" spans="2:16" ht="20.100000000000001" customHeight="1" x14ac:dyDescent="0.3">
      <c r="B2654" s="101">
        <v>2644</v>
      </c>
      <c r="C2654" s="20" t="s">
        <v>36730</v>
      </c>
      <c r="D2654" s="161" t="s">
        <v>6900</v>
      </c>
      <c r="E2654" s="36" t="s">
        <v>12929</v>
      </c>
      <c r="F2654" s="99">
        <v>5.4</v>
      </c>
      <c r="G2654" s="99" t="s">
        <v>704</v>
      </c>
      <c r="H2654" s="101" t="s">
        <v>5871</v>
      </c>
      <c r="I2654" s="101">
        <v>2015</v>
      </c>
      <c r="J2654" s="101"/>
      <c r="K2654" s="90">
        <v>3771228614</v>
      </c>
      <c r="L2654" s="90">
        <f>IF(K2654/1024 &gt;1,K2654/1024," ")</f>
        <v>3682840.443359375</v>
      </c>
      <c r="M2654" s="90">
        <f>IF(K2654/1048576 &gt;1,K2654/1048576," ")</f>
        <v>3596.5238704681396</v>
      </c>
      <c r="N2654" s="91">
        <f>IF(K2654&gt;999999999,K2654/1073741824," ")</f>
        <v>3.5122303422540426</v>
      </c>
      <c r="O2654" s="194" t="s">
        <v>22353</v>
      </c>
      <c r="P2654" s="197" t="s">
        <v>22354</v>
      </c>
    </row>
    <row r="2655" spans="2:16" ht="20.100000000000001" customHeight="1" x14ac:dyDescent="0.3">
      <c r="B2655" s="101">
        <v>2645</v>
      </c>
      <c r="C2655" s="109" t="s">
        <v>36731</v>
      </c>
      <c r="D2655" s="160" t="s">
        <v>3277</v>
      </c>
      <c r="E2655" s="36" t="s">
        <v>36199</v>
      </c>
      <c r="F2655" s="104">
        <v>4.2</v>
      </c>
      <c r="G2655" s="101" t="s">
        <v>704</v>
      </c>
      <c r="H2655" s="101" t="s">
        <v>3740</v>
      </c>
      <c r="I2655" s="101">
        <v>2013</v>
      </c>
      <c r="J2655" s="116"/>
      <c r="K2655" s="90">
        <v>4391011515</v>
      </c>
      <c r="L2655" s="90">
        <f>IF(K2655/1024 &gt;1,K2655/1024," ")</f>
        <v>4288097.1826171875</v>
      </c>
      <c r="M2655" s="90">
        <f>IF(K2655/1048576 &gt;1,K2655/1048576," ")</f>
        <v>4187.5949048995972</v>
      </c>
      <c r="N2655" s="91">
        <f>IF(K2655&gt;999999999,K2655/1073741824," ")</f>
        <v>4.0894481493160129</v>
      </c>
      <c r="O2655" s="194" t="s">
        <v>19627</v>
      </c>
      <c r="P2655" s="197" t="s">
        <v>19628</v>
      </c>
    </row>
    <row r="2656" spans="2:16" ht="20.100000000000001" customHeight="1" x14ac:dyDescent="0.3">
      <c r="B2656" s="101">
        <v>2646</v>
      </c>
      <c r="C2656" s="107" t="s">
        <v>36732</v>
      </c>
      <c r="D2656" s="160" t="s">
        <v>5382</v>
      </c>
      <c r="E2656" s="36" t="s">
        <v>12930</v>
      </c>
      <c r="F2656" s="104">
        <v>6.6</v>
      </c>
      <c r="G2656" s="101" t="s">
        <v>704</v>
      </c>
      <c r="H2656" s="101" t="s">
        <v>3740</v>
      </c>
      <c r="I2656" s="101">
        <v>1984</v>
      </c>
      <c r="J2656" s="101"/>
      <c r="K2656" s="90">
        <v>3651723361</v>
      </c>
      <c r="L2656" s="90">
        <f>IF(K2656/1024 &gt;1,K2656/1024," ")</f>
        <v>3566136.0947265625</v>
      </c>
      <c r="M2656" s="90">
        <f>IF(K2656/1048576 &gt;1,K2656/1048576," ")</f>
        <v>3482.5547800064087</v>
      </c>
      <c r="N2656" s="91">
        <f>IF(K2656&gt;999999999,K2656/1073741824," ")</f>
        <v>3.4009324023500085</v>
      </c>
      <c r="O2656" s="194" t="s">
        <v>22355</v>
      </c>
      <c r="P2656" s="197" t="s">
        <v>22356</v>
      </c>
    </row>
    <row r="2657" spans="2:16" ht="20.100000000000001" customHeight="1" x14ac:dyDescent="0.3">
      <c r="B2657" s="101">
        <v>2647</v>
      </c>
      <c r="C2657" s="12" t="s">
        <v>36733</v>
      </c>
      <c r="D2657" s="157" t="s">
        <v>7930</v>
      </c>
      <c r="E2657" s="36" t="s">
        <v>12931</v>
      </c>
      <c r="F2657" s="131">
        <v>6.9</v>
      </c>
      <c r="G2657" s="13"/>
      <c r="H2657" s="13" t="s">
        <v>5878</v>
      </c>
      <c r="I2657" s="133">
        <v>2017</v>
      </c>
      <c r="J2657" s="74"/>
      <c r="K2657" s="73">
        <v>4701745947</v>
      </c>
      <c r="L2657" s="90">
        <f>IF(K2657/1024 &gt;1,K2657/1024," ")</f>
        <v>4591548.7763671875</v>
      </c>
      <c r="M2657" s="90">
        <f>IF(K2657/1048576 &gt;1,K2657/1048576," ")</f>
        <v>4483.9343519210815</v>
      </c>
      <c r="N2657" s="91">
        <f>IF(K2657&gt;999999999,K2657/1073741824," ")</f>
        <v>4.3788421405479312</v>
      </c>
      <c r="O2657" s="194" t="s">
        <v>19724</v>
      </c>
      <c r="P2657" s="197" t="s">
        <v>22357</v>
      </c>
    </row>
    <row r="2658" spans="2:16" ht="20.100000000000001" customHeight="1" x14ac:dyDescent="0.3">
      <c r="B2658" s="101">
        <v>2648</v>
      </c>
      <c r="C2658" s="20" t="s">
        <v>33299</v>
      </c>
      <c r="D2658" s="168" t="s">
        <v>7112</v>
      </c>
      <c r="E2658" s="254" t="s">
        <v>12932</v>
      </c>
      <c r="F2658" s="99">
        <v>5.3</v>
      </c>
      <c r="G2658" s="99" t="s">
        <v>704</v>
      </c>
      <c r="H2658" s="101" t="s">
        <v>5871</v>
      </c>
      <c r="I2658" s="101">
        <v>2014</v>
      </c>
      <c r="J2658" s="101"/>
      <c r="K2658" s="90">
        <v>3960105418</v>
      </c>
      <c r="L2658" s="90">
        <f>IF(K2658/1024 &gt;1,K2658/1024," ")</f>
        <v>3867290.447265625</v>
      </c>
      <c r="M2658" s="90">
        <f>IF(K2658/1048576 &gt;1,K2658/1048576," ")</f>
        <v>3776.6508274078369</v>
      </c>
      <c r="N2658" s="91">
        <f>IF(K2658&gt;999999999,K2658/1073741824," ")</f>
        <v>3.6881355736404657</v>
      </c>
      <c r="O2658" s="194" t="s">
        <v>22358</v>
      </c>
      <c r="P2658" s="197" t="s">
        <v>22359</v>
      </c>
    </row>
    <row r="2659" spans="2:16" ht="20.100000000000001" customHeight="1" x14ac:dyDescent="0.3">
      <c r="B2659" s="101">
        <v>2649</v>
      </c>
      <c r="C2659" s="7" t="s">
        <v>33275</v>
      </c>
      <c r="D2659" s="168" t="s">
        <v>7113</v>
      </c>
      <c r="E2659" s="36" t="s">
        <v>12934</v>
      </c>
      <c r="F2659" s="99">
        <v>5.2</v>
      </c>
      <c r="G2659" s="99" t="s">
        <v>704</v>
      </c>
      <c r="H2659" s="101" t="s">
        <v>5871</v>
      </c>
      <c r="I2659" s="101">
        <v>2015</v>
      </c>
      <c r="J2659" s="101"/>
      <c r="K2659" s="90">
        <v>5324957176</v>
      </c>
      <c r="L2659" s="90">
        <f>IF(K2659/1024 &gt;1,K2659/1024," ")</f>
        <v>5200153.4921875</v>
      </c>
      <c r="M2659" s="90">
        <f>IF(K2659/1048576 &gt;1,K2659/1048576," ")</f>
        <v>5078.2748947143555</v>
      </c>
      <c r="N2659" s="91">
        <f>IF(K2659&gt;999999999,K2659/1073741824," ")</f>
        <v>4.9592528268694878</v>
      </c>
      <c r="O2659" s="194" t="s">
        <v>22362</v>
      </c>
      <c r="P2659" s="197" t="s">
        <v>22363</v>
      </c>
    </row>
    <row r="2660" spans="2:16" ht="20.100000000000001" customHeight="1" x14ac:dyDescent="0.3">
      <c r="B2660" s="101">
        <v>2650</v>
      </c>
      <c r="C2660" s="102" t="s">
        <v>36734</v>
      </c>
      <c r="D2660" s="160" t="s">
        <v>5959</v>
      </c>
      <c r="E2660" s="36" t="s">
        <v>12933</v>
      </c>
      <c r="F2660" s="99">
        <v>5.3</v>
      </c>
      <c r="G2660" s="101" t="s">
        <v>704</v>
      </c>
      <c r="H2660" s="101" t="s">
        <v>5878</v>
      </c>
      <c r="I2660" s="101">
        <v>2014</v>
      </c>
      <c r="J2660" s="101"/>
      <c r="K2660" s="90">
        <v>4184491748</v>
      </c>
      <c r="L2660" s="90">
        <f>IF(K2660/1024 &gt;1,K2660/1024," ")</f>
        <v>4086417.72265625</v>
      </c>
      <c r="M2660" s="90">
        <f>IF(K2660/1048576 &gt;1,K2660/1048576," ")</f>
        <v>3990.6423072814941</v>
      </c>
      <c r="N2660" s="91">
        <f>IF(K2660&gt;999999999,K2660/1073741824," ")</f>
        <v>3.8971116282045841</v>
      </c>
      <c r="O2660" s="194" t="s">
        <v>22360</v>
      </c>
      <c r="P2660" s="197" t="s">
        <v>22361</v>
      </c>
    </row>
    <row r="2661" spans="2:16" ht="20.100000000000001" customHeight="1" x14ac:dyDescent="0.3">
      <c r="B2661" s="101">
        <v>2651</v>
      </c>
      <c r="C2661" s="102" t="s">
        <v>36735</v>
      </c>
      <c r="D2661" s="159" t="s">
        <v>4460</v>
      </c>
      <c r="E2661" s="36" t="s">
        <v>12935</v>
      </c>
      <c r="F2661" s="104">
        <v>7.6</v>
      </c>
      <c r="G2661" s="101" t="s">
        <v>704</v>
      </c>
      <c r="H2661" s="101" t="s">
        <v>3756</v>
      </c>
      <c r="I2661" s="101">
        <v>1967</v>
      </c>
      <c r="J2661" s="101"/>
      <c r="K2661" s="90">
        <v>9762024077</v>
      </c>
      <c r="L2661" s="90">
        <f>IF(K2661/1024 &gt;1,K2661/1024," ")</f>
        <v>9533226.6376953125</v>
      </c>
      <c r="M2661" s="90">
        <f>IF(K2661/1048576 &gt;1,K2661/1048576," ")</f>
        <v>9309.7916383743286</v>
      </c>
      <c r="N2661" s="91">
        <f>IF(K2661&gt;999999999,K2661/1073741824," ")</f>
        <v>9.0915933968499303</v>
      </c>
      <c r="O2661" s="194" t="s">
        <v>22364</v>
      </c>
      <c r="P2661" s="197" t="s">
        <v>22365</v>
      </c>
    </row>
    <row r="2662" spans="2:16" ht="20.100000000000001" customHeight="1" x14ac:dyDescent="0.3">
      <c r="B2662" s="101">
        <v>2652</v>
      </c>
      <c r="C2662" s="109" t="s">
        <v>36736</v>
      </c>
      <c r="D2662" s="159" t="s">
        <v>2154</v>
      </c>
      <c r="E2662" s="36" t="s">
        <v>12936</v>
      </c>
      <c r="F2662" s="104">
        <v>5.3</v>
      </c>
      <c r="G2662" s="13" t="s">
        <v>704</v>
      </c>
      <c r="H2662" s="13" t="s">
        <v>3762</v>
      </c>
      <c r="I2662" s="94">
        <v>2009</v>
      </c>
      <c r="J2662" s="94"/>
      <c r="K2662" s="73">
        <v>4537769984</v>
      </c>
      <c r="L2662" s="90">
        <f>IF(K2662/1024 &gt;1,K2662/1024," ")</f>
        <v>4431416</v>
      </c>
      <c r="M2662" s="90">
        <f>IF(K2662/1048576 &gt;1,K2662/1048576," ")</f>
        <v>4327.5546875</v>
      </c>
      <c r="N2662" s="91">
        <f>IF(K2662&gt;999999999,K2662/1073741824," ")</f>
        <v>4.2261276245117188</v>
      </c>
      <c r="O2662" s="194" t="s">
        <v>22366</v>
      </c>
      <c r="P2662" s="197" t="s">
        <v>22367</v>
      </c>
    </row>
    <row r="2663" spans="2:16" ht="20.100000000000001" customHeight="1" x14ac:dyDescent="0.3">
      <c r="B2663" s="101">
        <v>2653</v>
      </c>
      <c r="C2663" s="7" t="s">
        <v>36251</v>
      </c>
      <c r="D2663" s="159" t="s">
        <v>338</v>
      </c>
      <c r="E2663" s="36" t="s">
        <v>12937</v>
      </c>
      <c r="F2663" s="104">
        <v>5.0999999999999996</v>
      </c>
      <c r="G2663" s="94"/>
      <c r="H2663" s="94" t="s">
        <v>3742</v>
      </c>
      <c r="I2663" s="94">
        <v>1993</v>
      </c>
      <c r="J2663" s="120"/>
      <c r="K2663" s="108">
        <v>2594265526</v>
      </c>
      <c r="L2663" s="90">
        <f>IF(K2663/1024 &gt;1,K2663/1024," ")</f>
        <v>2533462.427734375</v>
      </c>
      <c r="M2663" s="90">
        <f>IF(K2663/1048576 &gt;1,K2663/1048576," ")</f>
        <v>2474.0844020843506</v>
      </c>
      <c r="N2663" s="91">
        <f>IF(K2663&gt;999999999,K2663/1073741824," ")</f>
        <v>2.4160980489104986</v>
      </c>
      <c r="O2663" s="194" t="s">
        <v>22368</v>
      </c>
      <c r="P2663" s="197" t="s">
        <v>22369</v>
      </c>
    </row>
    <row r="2664" spans="2:16" ht="20.100000000000001" customHeight="1" x14ac:dyDescent="0.3">
      <c r="B2664" s="101">
        <v>2654</v>
      </c>
      <c r="C2664" s="107" t="s">
        <v>36737</v>
      </c>
      <c r="D2664" s="161" t="s">
        <v>7062</v>
      </c>
      <c r="E2664" s="36" t="s">
        <v>12938</v>
      </c>
      <c r="F2664" s="99">
        <v>4.5999999999999996</v>
      </c>
      <c r="G2664" s="99" t="s">
        <v>704</v>
      </c>
      <c r="H2664" s="105" t="s">
        <v>5871</v>
      </c>
      <c r="I2664" s="101">
        <v>1976</v>
      </c>
      <c r="J2664" s="101"/>
      <c r="K2664" s="90">
        <v>3511714878</v>
      </c>
      <c r="L2664" s="90">
        <f>IF(K2664/1024 &gt;1,K2664/1024," ")</f>
        <v>3429409.060546875</v>
      </c>
      <c r="M2664" s="90">
        <f>IF(K2664/1048576 &gt;1,K2664/1048576," ")</f>
        <v>3349.0322856903076</v>
      </c>
      <c r="N2664" s="91">
        <f>IF(K2664&gt;999999999,K2664/1073741824," ")</f>
        <v>3.270539341494441</v>
      </c>
      <c r="O2664" s="194" t="s">
        <v>22370</v>
      </c>
      <c r="P2664" s="197" t="s">
        <v>22371</v>
      </c>
    </row>
    <row r="2665" spans="2:16" ht="20.100000000000001" customHeight="1" x14ac:dyDescent="0.3">
      <c r="B2665" s="101">
        <v>2655</v>
      </c>
      <c r="C2665" s="20" t="s">
        <v>36738</v>
      </c>
      <c r="D2665" s="174" t="s">
        <v>6523</v>
      </c>
      <c r="E2665" s="36" t="s">
        <v>12939</v>
      </c>
      <c r="F2665" s="99">
        <v>6.3</v>
      </c>
      <c r="G2665" s="99" t="s">
        <v>704</v>
      </c>
      <c r="H2665" s="105" t="s">
        <v>5892</v>
      </c>
      <c r="I2665" s="101">
        <v>2015</v>
      </c>
      <c r="J2665" s="101"/>
      <c r="K2665" s="90">
        <v>4699838645</v>
      </c>
      <c r="L2665" s="90">
        <f>IF(K2665/1024 &gt;1,K2665/1024," ")</f>
        <v>4589686.1767578125</v>
      </c>
      <c r="M2665" s="90">
        <f>IF(K2665/1048576 &gt;1,K2665/1048576," ")</f>
        <v>4482.1154069900513</v>
      </c>
      <c r="N2665" s="91">
        <f>IF(K2665&gt;999999999,K2665/1073741824," ")</f>
        <v>4.3770658271387219</v>
      </c>
      <c r="O2665" s="194" t="s">
        <v>22372</v>
      </c>
      <c r="P2665" s="197" t="s">
        <v>22373</v>
      </c>
    </row>
    <row r="2666" spans="2:16" ht="20.100000000000001" customHeight="1" x14ac:dyDescent="0.3">
      <c r="B2666" s="101">
        <v>2656</v>
      </c>
      <c r="C2666" s="109" t="s">
        <v>36739</v>
      </c>
      <c r="D2666" s="159" t="s">
        <v>4684</v>
      </c>
      <c r="E2666" s="36" t="s">
        <v>12940</v>
      </c>
      <c r="F2666" s="104">
        <v>7.3</v>
      </c>
      <c r="G2666" s="101" t="s">
        <v>704</v>
      </c>
      <c r="H2666" s="101" t="s">
        <v>3889</v>
      </c>
      <c r="I2666" s="101">
        <v>1981</v>
      </c>
      <c r="J2666" s="101"/>
      <c r="K2666" s="90">
        <v>3183585943</v>
      </c>
      <c r="L2666" s="90">
        <f>IF(K2666/1024 &gt;1,K2666/1024," ")</f>
        <v>3108970.6474609375</v>
      </c>
      <c r="M2666" s="90">
        <f>IF(K2666/1048576 &gt;1,K2666/1048576," ")</f>
        <v>3036.1041479110718</v>
      </c>
      <c r="N2666" s="91">
        <f>IF(K2666&gt;999999999,K2666/1073741824," ")</f>
        <v>2.964945456944406</v>
      </c>
      <c r="O2666" s="194" t="s">
        <v>22374</v>
      </c>
      <c r="P2666" s="197" t="s">
        <v>22375</v>
      </c>
    </row>
    <row r="2667" spans="2:16" ht="20.100000000000001" customHeight="1" x14ac:dyDescent="0.3">
      <c r="B2667" s="101">
        <v>2657</v>
      </c>
      <c r="C2667" s="109" t="s">
        <v>36740</v>
      </c>
      <c r="D2667" s="159" t="s">
        <v>3958</v>
      </c>
      <c r="E2667" s="36" t="s">
        <v>12941</v>
      </c>
      <c r="F2667" s="104">
        <v>4.5999999999999996</v>
      </c>
      <c r="G2667" s="101" t="s">
        <v>704</v>
      </c>
      <c r="H2667" s="101" t="s">
        <v>3740</v>
      </c>
      <c r="I2667" s="101">
        <v>2014</v>
      </c>
      <c r="J2667" s="101"/>
      <c r="K2667" s="90">
        <v>4960009503</v>
      </c>
      <c r="L2667" s="90">
        <f>IF(K2667/1024 &gt;1,K2667/1024," ")</f>
        <v>4843759.2802734375</v>
      </c>
      <c r="M2667" s="90">
        <f>IF(K2667/1048576 &gt;1,K2667/1048576," ")</f>
        <v>4730.2336721420288</v>
      </c>
      <c r="N2667" s="91">
        <f>IF(K2667&gt;999999999,K2667/1073741824," ")</f>
        <v>4.6193688204512</v>
      </c>
      <c r="O2667" s="194" t="s">
        <v>22376</v>
      </c>
      <c r="P2667" s="197" t="s">
        <v>22377</v>
      </c>
    </row>
    <row r="2668" spans="2:16" ht="20.100000000000001" customHeight="1" x14ac:dyDescent="0.3">
      <c r="B2668" s="101">
        <v>2658</v>
      </c>
      <c r="C2668" s="84" t="s">
        <v>36741</v>
      </c>
      <c r="D2668" s="167" t="s">
        <v>6448</v>
      </c>
      <c r="E2668" s="36" t="s">
        <v>12942</v>
      </c>
      <c r="F2668" s="81">
        <v>4.5999999999999996</v>
      </c>
      <c r="G2668" s="81" t="s">
        <v>704</v>
      </c>
      <c r="H2668" s="82" t="s">
        <v>4081</v>
      </c>
      <c r="I2668" s="79">
        <v>2016</v>
      </c>
      <c r="J2668" s="79"/>
      <c r="K2668" s="73">
        <v>4047353795</v>
      </c>
      <c r="L2668" s="90">
        <f>IF(K2668/1024 &gt;1,K2668/1024," ")</f>
        <v>3952493.9404296875</v>
      </c>
      <c r="M2668" s="90">
        <f>IF(K2668/1048576 &gt;1,K2668/1048576," ")</f>
        <v>3859.8573637008667</v>
      </c>
      <c r="N2668" s="91">
        <f>IF(K2668&gt;999999999,K2668/1073741824," ")</f>
        <v>3.7693919567391276</v>
      </c>
      <c r="O2668" s="194" t="s">
        <v>22378</v>
      </c>
      <c r="P2668" s="197" t="s">
        <v>22379</v>
      </c>
    </row>
    <row r="2669" spans="2:16" ht="20.100000000000001" customHeight="1" x14ac:dyDescent="0.3">
      <c r="B2669" s="101">
        <v>2659</v>
      </c>
      <c r="C2669" s="102" t="s">
        <v>36742</v>
      </c>
      <c r="D2669" s="159" t="s">
        <v>2155</v>
      </c>
      <c r="E2669" s="36" t="s">
        <v>12943</v>
      </c>
      <c r="F2669" s="104">
        <v>8.1</v>
      </c>
      <c r="G2669" s="101" t="s">
        <v>704</v>
      </c>
      <c r="H2669" s="101" t="s">
        <v>4193</v>
      </c>
      <c r="I2669" s="101">
        <v>1993</v>
      </c>
      <c r="J2669" s="101"/>
      <c r="K2669" s="90">
        <v>4801979951</v>
      </c>
      <c r="L2669" s="90">
        <f>IF(K2669/1024 &gt;1,K2669/1024," ")</f>
        <v>4689433.5458984375</v>
      </c>
      <c r="M2669" s="90">
        <f>IF(K2669/1048576 &gt;1,K2669/1048576," ")</f>
        <v>4579.5249471664429</v>
      </c>
      <c r="N2669" s="91">
        <f>IF(K2669&gt;999999999,K2669/1073741824," ")</f>
        <v>4.4721923312172294</v>
      </c>
      <c r="O2669" s="194" t="s">
        <v>30089</v>
      </c>
      <c r="P2669" s="197" t="s">
        <v>22380</v>
      </c>
    </row>
    <row r="2670" spans="2:16" ht="20.100000000000001" customHeight="1" x14ac:dyDescent="0.3">
      <c r="B2670" s="101">
        <v>2660</v>
      </c>
      <c r="C2670" s="102" t="s">
        <v>36743</v>
      </c>
      <c r="D2670" s="160" t="s">
        <v>2213</v>
      </c>
      <c r="E2670" s="36" t="s">
        <v>12944</v>
      </c>
      <c r="F2670" s="104">
        <v>4.7</v>
      </c>
      <c r="G2670" s="101" t="s">
        <v>704</v>
      </c>
      <c r="H2670" s="101" t="s">
        <v>3740</v>
      </c>
      <c r="I2670" s="101">
        <v>2014</v>
      </c>
      <c r="J2670" s="101"/>
      <c r="K2670" s="90">
        <v>4613360867</v>
      </c>
      <c r="L2670" s="90">
        <f>IF(K2670/1024 &gt;1,K2670/1024," ")</f>
        <v>4505235.2216796875</v>
      </c>
      <c r="M2670" s="90">
        <f>IF(K2670/1048576 &gt;1,K2670/1048576," ")</f>
        <v>4399.6437711715698</v>
      </c>
      <c r="N2670" s="91">
        <f>IF(K2670&gt;999999999,K2670/1073741824," ")</f>
        <v>4.2965271202847362</v>
      </c>
      <c r="O2670" s="194" t="s">
        <v>22381</v>
      </c>
      <c r="P2670" s="197" t="s">
        <v>22382</v>
      </c>
    </row>
    <row r="2671" spans="2:16" ht="20.100000000000001" customHeight="1" x14ac:dyDescent="0.3">
      <c r="B2671" s="101">
        <v>2661</v>
      </c>
      <c r="C2671" s="12" t="s">
        <v>36252</v>
      </c>
      <c r="D2671" s="160" t="s">
        <v>439</v>
      </c>
      <c r="E2671" s="36" t="s">
        <v>12945</v>
      </c>
      <c r="F2671" s="104">
        <v>5</v>
      </c>
      <c r="G2671" s="94"/>
      <c r="H2671" s="94" t="s">
        <v>3738</v>
      </c>
      <c r="I2671" s="101">
        <v>2008</v>
      </c>
      <c r="J2671" s="101"/>
      <c r="K2671" s="108">
        <v>1880991744</v>
      </c>
      <c r="L2671" s="90">
        <f>IF(K2671/1024 &gt;1,K2671/1024," ")</f>
        <v>1836906</v>
      </c>
      <c r="M2671" s="90">
        <f>IF(K2671/1048576 &gt;1,K2671/1048576," ")</f>
        <v>1793.853515625</v>
      </c>
      <c r="N2671" s="91">
        <f>IF(K2671&gt;999999999,K2671/1073741824," ")</f>
        <v>1.7518100738525391</v>
      </c>
      <c r="O2671" s="194" t="s">
        <v>22383</v>
      </c>
      <c r="P2671" s="197" t="s">
        <v>22384</v>
      </c>
    </row>
    <row r="2672" spans="2:16" ht="20.100000000000001" customHeight="1" x14ac:dyDescent="0.3">
      <c r="B2672" s="101">
        <v>2662</v>
      </c>
      <c r="C2672" s="7" t="s">
        <v>34079</v>
      </c>
      <c r="D2672" s="261" t="s">
        <v>33661</v>
      </c>
      <c r="E2672" s="36" t="s">
        <v>33662</v>
      </c>
      <c r="F2672" s="81">
        <v>6.3</v>
      </c>
      <c r="G2672" s="13"/>
      <c r="H2672" s="13" t="s">
        <v>3756</v>
      </c>
      <c r="I2672" s="79">
        <v>2020</v>
      </c>
      <c r="J2672" s="79"/>
      <c r="K2672" s="73">
        <v>4201697280</v>
      </c>
      <c r="L2672" s="90">
        <f>IF(K2672/1024 &gt;1,K2672/1024," ")</f>
        <v>4103220</v>
      </c>
      <c r="M2672" s="90">
        <f>IF(K2672/1048576 &gt;1,K2672/1048576," ")</f>
        <v>4007.05078125</v>
      </c>
      <c r="N2672" s="91">
        <f>IF(K2672&gt;999999999,K2672/1073741824," ")</f>
        <v>3.9131355285644531</v>
      </c>
      <c r="O2672" s="223" t="s">
        <v>33663</v>
      </c>
      <c r="P2672" s="197" t="s">
        <v>33664</v>
      </c>
    </row>
    <row r="2673" spans="2:16" ht="20.100000000000001" customHeight="1" x14ac:dyDescent="0.3">
      <c r="B2673" s="101">
        <v>2663</v>
      </c>
      <c r="C2673" s="12" t="s">
        <v>36253</v>
      </c>
      <c r="D2673" s="160" t="s">
        <v>440</v>
      </c>
      <c r="E2673" s="36" t="s">
        <v>12946</v>
      </c>
      <c r="F2673" s="104">
        <v>6.7</v>
      </c>
      <c r="G2673" s="94"/>
      <c r="H2673" s="94" t="s">
        <v>3791</v>
      </c>
      <c r="I2673" s="101">
        <v>2007</v>
      </c>
      <c r="J2673" s="101"/>
      <c r="K2673" s="90">
        <v>1469534208</v>
      </c>
      <c r="L2673" s="90">
        <f>IF(K2673/1024 &gt;1,K2673/1024," ")</f>
        <v>1435092</v>
      </c>
      <c r="M2673" s="90">
        <f>IF(K2673/1048576 &gt;1,K2673/1048576," ")</f>
        <v>1401.45703125</v>
      </c>
      <c r="N2673" s="91">
        <f>IF(K2673&gt;999999999,K2673/1073741824," ")</f>
        <v>1.3686103820800781</v>
      </c>
      <c r="O2673" s="194" t="s">
        <v>22385</v>
      </c>
      <c r="P2673" s="197" t="s">
        <v>22386</v>
      </c>
    </row>
    <row r="2674" spans="2:16" ht="20.100000000000001" customHeight="1" x14ac:dyDescent="0.3">
      <c r="B2674" s="101">
        <v>2664</v>
      </c>
      <c r="C2674" s="102" t="s">
        <v>36744</v>
      </c>
      <c r="D2674" s="159" t="s">
        <v>2157</v>
      </c>
      <c r="E2674" s="36" t="s">
        <v>12947</v>
      </c>
      <c r="F2674" s="104">
        <v>5.6</v>
      </c>
      <c r="G2674" s="99" t="s">
        <v>704</v>
      </c>
      <c r="H2674" s="105" t="s">
        <v>5871</v>
      </c>
      <c r="I2674" s="101">
        <v>1996</v>
      </c>
      <c r="J2674" s="116"/>
      <c r="K2674" s="90">
        <v>2225890457</v>
      </c>
      <c r="L2674" s="90">
        <f>IF(K2674/1024 &gt;1,K2674/1024," ")</f>
        <v>2173721.1494140625</v>
      </c>
      <c r="M2674" s="90">
        <f>IF(K2674/1048576 &gt;1,K2674/1048576," ")</f>
        <v>2122.7745599746704</v>
      </c>
      <c r="N2674" s="91">
        <f>IF(K2674&gt;999999999,K2674/1073741824," ")</f>
        <v>2.0730220312252641</v>
      </c>
      <c r="O2674" s="194" t="s">
        <v>22387</v>
      </c>
      <c r="P2674" s="197" t="s">
        <v>31160</v>
      </c>
    </row>
    <row r="2675" spans="2:16" ht="20.100000000000001" customHeight="1" x14ac:dyDescent="0.3">
      <c r="B2675" s="101">
        <v>2665</v>
      </c>
      <c r="C2675" s="109" t="s">
        <v>36745</v>
      </c>
      <c r="D2675" s="159" t="s">
        <v>3667</v>
      </c>
      <c r="E2675" s="36" t="s">
        <v>12948</v>
      </c>
      <c r="F2675" s="104">
        <v>6.6</v>
      </c>
      <c r="G2675" s="101" t="s">
        <v>704</v>
      </c>
      <c r="H2675" s="101" t="s">
        <v>3744</v>
      </c>
      <c r="I2675" s="101">
        <v>1994</v>
      </c>
      <c r="J2675" s="101"/>
      <c r="K2675" s="90">
        <v>4958876706</v>
      </c>
      <c r="L2675" s="90">
        <f>IF(K2675/1024 &gt;1,K2675/1024," ")</f>
        <v>4842653.033203125</v>
      </c>
      <c r="M2675" s="90">
        <f>IF(K2675/1048576 &gt;1,K2675/1048576," ")</f>
        <v>4729.1533527374268</v>
      </c>
      <c r="N2675" s="91">
        <f>IF(K2675&gt;999999999,K2675/1073741824," ")</f>
        <v>4.6183138210326433</v>
      </c>
      <c r="O2675" s="194" t="s">
        <v>22388</v>
      </c>
      <c r="P2675" s="197" t="s">
        <v>22389</v>
      </c>
    </row>
    <row r="2676" spans="2:16" ht="20.100000000000001" customHeight="1" x14ac:dyDescent="0.3">
      <c r="B2676" s="101">
        <v>2666</v>
      </c>
      <c r="C2676" s="7" t="s">
        <v>36254</v>
      </c>
      <c r="D2676" s="159" t="s">
        <v>522</v>
      </c>
      <c r="E2676" s="36" t="s">
        <v>12949</v>
      </c>
      <c r="F2676" s="104">
        <v>4.3</v>
      </c>
      <c r="G2676" s="94" t="s">
        <v>704</v>
      </c>
      <c r="H2676" s="94" t="s">
        <v>3738</v>
      </c>
      <c r="I2676" s="94">
        <v>2010</v>
      </c>
      <c r="J2676" s="94"/>
      <c r="K2676" s="108">
        <v>1787867136</v>
      </c>
      <c r="L2676" s="90">
        <f>IF(K2676/1024 &gt;1,K2676/1024," ")</f>
        <v>1745964</v>
      </c>
      <c r="M2676" s="90">
        <f>IF(K2676/1048576 &gt;1,K2676/1048576," ")</f>
        <v>1705.04296875</v>
      </c>
      <c r="N2676" s="91">
        <f>IF(K2676&gt;999999999,K2676/1073741824," ")</f>
        <v>1.6650810241699219</v>
      </c>
      <c r="O2676" s="194" t="s">
        <v>17577</v>
      </c>
      <c r="P2676" s="197" t="s">
        <v>31161</v>
      </c>
    </row>
    <row r="2677" spans="2:16" ht="20.100000000000001" customHeight="1" x14ac:dyDescent="0.3">
      <c r="B2677" s="101">
        <v>2667</v>
      </c>
      <c r="C2677" s="109" t="s">
        <v>40929</v>
      </c>
      <c r="D2677" s="159" t="s">
        <v>3391</v>
      </c>
      <c r="E2677" s="36" t="s">
        <v>15614</v>
      </c>
      <c r="F2677" s="104">
        <v>5.2</v>
      </c>
      <c r="G2677" s="101" t="s">
        <v>704</v>
      </c>
      <c r="H2677" s="101" t="s">
        <v>3745</v>
      </c>
      <c r="I2677" s="101">
        <v>2012</v>
      </c>
      <c r="J2677" s="101"/>
      <c r="K2677" s="90">
        <v>2511366559</v>
      </c>
      <c r="L2677" s="90">
        <f>IF(K2677/1024 &gt;1,K2677/1024," ")</f>
        <v>2452506.4052734375</v>
      </c>
      <c r="M2677" s="90">
        <f>IF(K2677/1048576 &gt;1,K2677/1048576," ")</f>
        <v>2395.0257863998413</v>
      </c>
      <c r="N2677" s="91">
        <f>IF(K2677&gt;999999999,K2677/1073741824," ")</f>
        <v>2.338892369531095</v>
      </c>
      <c r="O2677" s="194" t="s">
        <v>26789</v>
      </c>
      <c r="P2677" s="197" t="s">
        <v>26790</v>
      </c>
    </row>
    <row r="2678" spans="2:16" ht="20.100000000000001" customHeight="1" x14ac:dyDescent="0.3">
      <c r="B2678" s="101">
        <v>2668</v>
      </c>
      <c r="C2678" s="109" t="s">
        <v>36746</v>
      </c>
      <c r="D2678" s="159" t="s">
        <v>4438</v>
      </c>
      <c r="E2678" s="36" t="s">
        <v>12950</v>
      </c>
      <c r="F2678" s="104">
        <v>7.3</v>
      </c>
      <c r="G2678" s="101" t="s">
        <v>704</v>
      </c>
      <c r="H2678" s="101" t="s">
        <v>3747</v>
      </c>
      <c r="I2678" s="101">
        <v>2012</v>
      </c>
      <c r="J2678" s="101"/>
      <c r="K2678" s="90">
        <v>1784527753</v>
      </c>
      <c r="L2678" s="90">
        <f>IF(K2678/1024 &gt;1,K2678/1024," ")</f>
        <v>1742702.8837890625</v>
      </c>
      <c r="M2678" s="90">
        <f>IF(K2678/1048576 &gt;1,K2678/1048576," ")</f>
        <v>1701.8582849502563</v>
      </c>
      <c r="N2678" s="91">
        <f>IF(K2678&gt;999999999,K2678/1073741824," ")</f>
        <v>1.6619709813967347</v>
      </c>
      <c r="O2678" s="194" t="s">
        <v>22390</v>
      </c>
      <c r="P2678" s="197" t="s">
        <v>22391</v>
      </c>
    </row>
    <row r="2679" spans="2:16" ht="20.100000000000001" customHeight="1" x14ac:dyDescent="0.3">
      <c r="B2679" s="101">
        <v>2669</v>
      </c>
      <c r="C2679" s="12" t="s">
        <v>33293</v>
      </c>
      <c r="D2679" s="159" t="s">
        <v>4625</v>
      </c>
      <c r="E2679" s="36" t="s">
        <v>12951</v>
      </c>
      <c r="F2679" s="104">
        <v>6.2</v>
      </c>
      <c r="G2679" s="101" t="s">
        <v>704</v>
      </c>
      <c r="H2679" s="101" t="s">
        <v>3740</v>
      </c>
      <c r="I2679" s="101">
        <v>1984</v>
      </c>
      <c r="J2679" s="101"/>
      <c r="K2679" s="90">
        <v>2444343922</v>
      </c>
      <c r="L2679" s="90">
        <f>IF(K2679/1024 &gt;1,K2679/1024," ")</f>
        <v>2387054.611328125</v>
      </c>
      <c r="M2679" s="90">
        <f>IF(K2679/1048576 &gt;1,K2679/1048576," ")</f>
        <v>2331.1080188751221</v>
      </c>
      <c r="N2679" s="91">
        <f>IF(K2679&gt;999999999,K2679/1073741824," ")</f>
        <v>2.2764726746827364</v>
      </c>
      <c r="O2679" s="194" t="s">
        <v>22392</v>
      </c>
      <c r="P2679" s="197" t="s">
        <v>22393</v>
      </c>
    </row>
    <row r="2680" spans="2:16" ht="20.100000000000001" customHeight="1" x14ac:dyDescent="0.3">
      <c r="B2680" s="101">
        <v>2670</v>
      </c>
      <c r="C2680" s="109" t="s">
        <v>36747</v>
      </c>
      <c r="D2680" s="161" t="s">
        <v>6820</v>
      </c>
      <c r="E2680" s="36" t="s">
        <v>12952</v>
      </c>
      <c r="F2680" s="99">
        <v>6.7</v>
      </c>
      <c r="G2680" s="99" t="s">
        <v>704</v>
      </c>
      <c r="H2680" s="101" t="s">
        <v>3937</v>
      </c>
      <c r="I2680" s="101">
        <v>2001</v>
      </c>
      <c r="J2680" s="101"/>
      <c r="K2680" s="90">
        <v>4588327797</v>
      </c>
      <c r="L2680" s="90">
        <f>IF(K2680/1024 &gt;1,K2680/1024," ")</f>
        <v>4480788.8642578125</v>
      </c>
      <c r="M2680" s="90">
        <f>IF(K2680/1048576 &gt;1,K2680/1048576," ")</f>
        <v>4375.77037525177</v>
      </c>
      <c r="N2680" s="91">
        <f>IF(K2680&gt;999999999,K2680/1073741824," ")</f>
        <v>4.2732132570818067</v>
      </c>
      <c r="O2680" s="194" t="s">
        <v>17787</v>
      </c>
      <c r="P2680" s="197" t="s">
        <v>22394</v>
      </c>
    </row>
    <row r="2681" spans="2:16" ht="20.100000000000001" customHeight="1" x14ac:dyDescent="0.3">
      <c r="B2681" s="101">
        <v>2671</v>
      </c>
      <c r="C2681" s="109" t="s">
        <v>36748</v>
      </c>
      <c r="D2681" s="159" t="s">
        <v>3156</v>
      </c>
      <c r="E2681" s="36" t="s">
        <v>12953</v>
      </c>
      <c r="F2681" s="104">
        <v>6.8</v>
      </c>
      <c r="G2681" s="101" t="s">
        <v>704</v>
      </c>
      <c r="H2681" s="101" t="s">
        <v>3763</v>
      </c>
      <c r="I2681" s="101">
        <v>1993</v>
      </c>
      <c r="J2681" s="101"/>
      <c r="K2681" s="90">
        <v>4979279847</v>
      </c>
      <c r="L2681" s="90">
        <f>IF(K2681/1024 &gt;1,K2681/1024," ")</f>
        <v>4862577.9755859375</v>
      </c>
      <c r="M2681" s="90">
        <f>IF(K2681/1048576 &gt;1,K2681/1048576," ")</f>
        <v>4748.6113042831421</v>
      </c>
      <c r="N2681" s="91">
        <f>IF(K2681&gt;999999999,K2681/1073741824," ")</f>
        <v>4.6373157268390059</v>
      </c>
      <c r="O2681" s="194" t="s">
        <v>22395</v>
      </c>
      <c r="P2681" s="197" t="s">
        <v>22396</v>
      </c>
    </row>
    <row r="2682" spans="2:16" ht="20.100000000000001" customHeight="1" x14ac:dyDescent="0.3">
      <c r="B2682" s="101">
        <v>2672</v>
      </c>
      <c r="C2682" s="7" t="s">
        <v>33272</v>
      </c>
      <c r="D2682" s="159" t="s">
        <v>3259</v>
      </c>
      <c r="E2682" s="36" t="s">
        <v>18458</v>
      </c>
      <c r="F2682" s="104">
        <v>4.2</v>
      </c>
      <c r="G2682" s="101" t="s">
        <v>704</v>
      </c>
      <c r="H2682" s="101" t="s">
        <v>3744</v>
      </c>
      <c r="I2682" s="101">
        <v>2012</v>
      </c>
      <c r="J2682" s="101"/>
      <c r="K2682" s="90">
        <v>4364140511</v>
      </c>
      <c r="L2682" s="90">
        <f>IF(K2682/1024 &gt;1,K2682/1024," ")</f>
        <v>4261855.9677734375</v>
      </c>
      <c r="M2682" s="90">
        <f>IF(K2682/1048576 &gt;1,K2682/1048576," ")</f>
        <v>4161.9687185287476</v>
      </c>
      <c r="N2682" s="91">
        <f>IF(K2682&gt;999999999,K2682/1073741824," ")</f>
        <v>4.06442257668823</v>
      </c>
      <c r="O2682" s="194" t="s">
        <v>22397</v>
      </c>
      <c r="P2682" s="197" t="s">
        <v>22398</v>
      </c>
    </row>
    <row r="2683" spans="2:16" ht="20.100000000000001" customHeight="1" x14ac:dyDescent="0.3">
      <c r="B2683" s="101">
        <v>2673</v>
      </c>
      <c r="C2683" s="12" t="s">
        <v>36749</v>
      </c>
      <c r="D2683" s="157" t="s">
        <v>8365</v>
      </c>
      <c r="E2683" s="36" t="s">
        <v>12954</v>
      </c>
      <c r="F2683" s="81">
        <v>6.1</v>
      </c>
      <c r="G2683" s="13" t="s">
        <v>704</v>
      </c>
      <c r="H2683" s="13" t="s">
        <v>4081</v>
      </c>
      <c r="I2683" s="79">
        <v>2017</v>
      </c>
      <c r="J2683" s="79"/>
      <c r="K2683" s="73">
        <v>5405409280</v>
      </c>
      <c r="L2683" s="90">
        <f>IF(K2683/1024 &gt;1,K2683/1024," ")</f>
        <v>5278720</v>
      </c>
      <c r="M2683" s="90">
        <f>IF(K2683/1048576 &gt;1,K2683/1048576," ")</f>
        <v>5155</v>
      </c>
      <c r="N2683" s="91">
        <f>IF(K2683&gt;999999999,K2683/1073741824," ")</f>
        <v>5.0341796875</v>
      </c>
      <c r="O2683" s="194" t="s">
        <v>22399</v>
      </c>
      <c r="P2683" s="197" t="s">
        <v>22400</v>
      </c>
    </row>
    <row r="2684" spans="2:16" ht="20.100000000000001" customHeight="1" x14ac:dyDescent="0.3">
      <c r="B2684" s="101">
        <v>2674</v>
      </c>
      <c r="C2684" s="12" t="s">
        <v>36255</v>
      </c>
      <c r="D2684" s="160" t="s">
        <v>2159</v>
      </c>
      <c r="E2684" s="36" t="s">
        <v>12955</v>
      </c>
      <c r="F2684" s="104">
        <v>5.2</v>
      </c>
      <c r="G2684" s="94"/>
      <c r="H2684" s="94" t="s">
        <v>3742</v>
      </c>
      <c r="I2684" s="101">
        <v>2006</v>
      </c>
      <c r="J2684" s="101"/>
      <c r="K2684" s="90">
        <v>1457719296</v>
      </c>
      <c r="L2684" s="90">
        <f>IF(K2684/1024 &gt;1,K2684/1024," ")</f>
        <v>1423554</v>
      </c>
      <c r="M2684" s="90">
        <f>IF(K2684/1048576 &gt;1,K2684/1048576," ")</f>
        <v>1390.189453125</v>
      </c>
      <c r="N2684" s="91">
        <f>IF(K2684&gt;999999999,K2684/1073741824," ")</f>
        <v>1.3576068878173828</v>
      </c>
      <c r="O2684" s="194" t="s">
        <v>22401</v>
      </c>
      <c r="P2684" s="197" t="s">
        <v>22402</v>
      </c>
    </row>
    <row r="2685" spans="2:16" ht="20.100000000000001" customHeight="1" x14ac:dyDescent="0.3">
      <c r="B2685" s="101">
        <v>2675</v>
      </c>
      <c r="C2685" s="20" t="s">
        <v>36750</v>
      </c>
      <c r="D2685" s="157" t="s">
        <v>8263</v>
      </c>
      <c r="E2685" s="36" t="s">
        <v>12956</v>
      </c>
      <c r="F2685" s="81">
        <v>6.6</v>
      </c>
      <c r="G2685" s="13"/>
      <c r="H2685" s="13" t="s">
        <v>5878</v>
      </c>
      <c r="I2685" s="79">
        <v>2017</v>
      </c>
      <c r="J2685" s="79"/>
      <c r="K2685" s="73">
        <v>4890275840</v>
      </c>
      <c r="L2685" s="90">
        <f>IF(K2685/1024 &gt;1,K2685/1024," ")</f>
        <v>4775660</v>
      </c>
      <c r="M2685" s="90">
        <f>IF(K2685/1048576 &gt;1,K2685/1048576," ")</f>
        <v>4663.73046875</v>
      </c>
      <c r="N2685" s="91">
        <f>IF(K2685&gt;999999999,K2685/1073741824," ")</f>
        <v>4.5544242858886719</v>
      </c>
      <c r="O2685" s="194" t="s">
        <v>22403</v>
      </c>
      <c r="P2685" s="197" t="s">
        <v>31162</v>
      </c>
    </row>
    <row r="2686" spans="2:16" ht="20.100000000000001" customHeight="1" x14ac:dyDescent="0.3">
      <c r="B2686" s="101">
        <v>2676</v>
      </c>
      <c r="C2686" s="102" t="s">
        <v>36751</v>
      </c>
      <c r="D2686" s="159" t="s">
        <v>3261</v>
      </c>
      <c r="E2686" s="36" t="s">
        <v>12957</v>
      </c>
      <c r="F2686" s="104">
        <v>5.2</v>
      </c>
      <c r="G2686" s="101" t="s">
        <v>704</v>
      </c>
      <c r="H2686" s="101" t="s">
        <v>3736</v>
      </c>
      <c r="I2686" s="101">
        <v>2006</v>
      </c>
      <c r="J2686" s="101"/>
      <c r="K2686" s="90">
        <v>4863611018</v>
      </c>
      <c r="L2686" s="90">
        <f>IF(K2686/1024 &gt;1,K2686/1024," ")</f>
        <v>4749620.134765625</v>
      </c>
      <c r="M2686" s="90">
        <f>IF(K2686/1048576 &gt;1,K2686/1048576," ")</f>
        <v>4638.3009128570557</v>
      </c>
      <c r="N2686" s="91">
        <f>IF(K2686&gt;999999999,K2686/1073741824," ")</f>
        <v>4.5295907352119684</v>
      </c>
      <c r="O2686" s="194" t="s">
        <v>22404</v>
      </c>
      <c r="P2686" s="197" t="s">
        <v>22405</v>
      </c>
    </row>
    <row r="2687" spans="2:16" ht="20.100000000000001" customHeight="1" x14ac:dyDescent="0.3">
      <c r="B2687" s="101">
        <v>2677</v>
      </c>
      <c r="C2687" s="29" t="s">
        <v>36752</v>
      </c>
      <c r="D2687" s="157" t="s">
        <v>8087</v>
      </c>
      <c r="E2687" s="36" t="s">
        <v>12958</v>
      </c>
      <c r="F2687" s="131">
        <v>5.5</v>
      </c>
      <c r="G2687" s="82"/>
      <c r="H2687" s="13" t="s">
        <v>5878</v>
      </c>
      <c r="I2687" s="133">
        <v>2016</v>
      </c>
      <c r="J2687" s="74"/>
      <c r="K2687" s="73">
        <v>4843991158</v>
      </c>
      <c r="L2687" s="90">
        <f>IF(K2687/1024 &gt;1,K2687/1024," ")</f>
        <v>4730460.115234375</v>
      </c>
      <c r="M2687" s="90">
        <f>IF(K2687/1048576 &gt;1,K2687/1048576," ")</f>
        <v>4619.5899562835693</v>
      </c>
      <c r="N2687" s="91">
        <f>IF(K2687&gt;999999999,K2687/1073741824," ")</f>
        <v>4.5113183166831732</v>
      </c>
      <c r="O2687" s="194" t="s">
        <v>22406</v>
      </c>
      <c r="P2687" s="197" t="s">
        <v>22407</v>
      </c>
    </row>
    <row r="2688" spans="2:16" ht="20.100000000000001" customHeight="1" x14ac:dyDescent="0.3">
      <c r="B2688" s="101">
        <v>2678</v>
      </c>
      <c r="C2688" s="7" t="s">
        <v>36753</v>
      </c>
      <c r="D2688" s="157" t="s">
        <v>8460</v>
      </c>
      <c r="E2688" s="36" t="s">
        <v>12959</v>
      </c>
      <c r="F2688" s="81">
        <v>5.6</v>
      </c>
      <c r="G2688" s="13"/>
      <c r="H2688" s="13" t="s">
        <v>5892</v>
      </c>
      <c r="I2688" s="79">
        <v>2018</v>
      </c>
      <c r="J2688" s="79"/>
      <c r="K2688" s="73">
        <v>2753171456</v>
      </c>
      <c r="L2688" s="90">
        <f>IF(K2688/1024 &gt;1,K2688/1024," ")</f>
        <v>2688644</v>
      </c>
      <c r="M2688" s="90">
        <f>IF(K2688/1048576 &gt;1,K2688/1048576," ")</f>
        <v>2625.62890625</v>
      </c>
      <c r="N2688" s="91">
        <f>IF(K2688&gt;999999999,K2688/1073741824," ")</f>
        <v>2.5640907287597656</v>
      </c>
      <c r="O2688" s="194" t="s">
        <v>18112</v>
      </c>
      <c r="P2688" s="197" t="s">
        <v>22408</v>
      </c>
    </row>
    <row r="2689" spans="2:16" ht="20.100000000000001" customHeight="1" x14ac:dyDescent="0.3">
      <c r="B2689" s="101">
        <v>2679</v>
      </c>
      <c r="C2689" s="28" t="s">
        <v>36754</v>
      </c>
      <c r="D2689" s="177" t="s">
        <v>9093</v>
      </c>
      <c r="E2689" s="36" t="s">
        <v>9185</v>
      </c>
      <c r="F2689" s="81">
        <v>7</v>
      </c>
      <c r="G2689" s="13" t="s">
        <v>704</v>
      </c>
      <c r="H2689" s="13" t="s">
        <v>3809</v>
      </c>
      <c r="I2689" s="79">
        <v>2018</v>
      </c>
      <c r="J2689" s="79"/>
      <c r="K2689" s="73">
        <v>4637753344</v>
      </c>
      <c r="L2689" s="90">
        <f>IF(K2689/1024 &gt;1,K2689/1024," ")</f>
        <v>4529056</v>
      </c>
      <c r="M2689" s="90">
        <f>IF(K2689/1048576 &gt;1,K2689/1048576," ")</f>
        <v>4422.90625</v>
      </c>
      <c r="N2689" s="91">
        <f>IF(K2689&gt;999999999,K2689/1073741824," ")</f>
        <v>4.319244384765625</v>
      </c>
      <c r="O2689" s="194" t="s">
        <v>31699</v>
      </c>
      <c r="P2689" s="197" t="s">
        <v>31626</v>
      </c>
    </row>
    <row r="2690" spans="2:16" ht="20.100000000000001" customHeight="1" x14ac:dyDescent="0.3">
      <c r="B2690" s="101">
        <v>2680</v>
      </c>
      <c r="C2690" s="102" t="s">
        <v>36755</v>
      </c>
      <c r="D2690" s="159" t="s">
        <v>5304</v>
      </c>
      <c r="E2690" s="36" t="s">
        <v>12960</v>
      </c>
      <c r="F2690" s="104">
        <v>6.4</v>
      </c>
      <c r="G2690" s="101" t="s">
        <v>704</v>
      </c>
      <c r="H2690" s="101" t="s">
        <v>3745</v>
      </c>
      <c r="I2690" s="101">
        <v>1983</v>
      </c>
      <c r="J2690" s="101"/>
      <c r="K2690" s="90">
        <v>3107169038</v>
      </c>
      <c r="L2690" s="90">
        <f>IF(K2690/1024 &gt;1,K2690/1024," ")</f>
        <v>3034344.763671875</v>
      </c>
      <c r="M2690" s="90">
        <f>IF(K2690/1048576 &gt;1,K2690/1048576," ")</f>
        <v>2963.2273082733154</v>
      </c>
      <c r="N2690" s="91">
        <f>IF(K2690&gt;999999999,K2690/1073741824," ")</f>
        <v>2.8937766682356596</v>
      </c>
      <c r="O2690" s="194" t="s">
        <v>22409</v>
      </c>
      <c r="P2690" s="197" t="s">
        <v>22410</v>
      </c>
    </row>
    <row r="2691" spans="2:16" ht="20.100000000000001" customHeight="1" x14ac:dyDescent="0.3">
      <c r="B2691" s="101">
        <v>2681</v>
      </c>
      <c r="C2691" s="12" t="s">
        <v>36756</v>
      </c>
      <c r="D2691" s="157" t="s">
        <v>32504</v>
      </c>
      <c r="E2691" s="36" t="s">
        <v>32505</v>
      </c>
      <c r="F2691" s="131">
        <v>5.8</v>
      </c>
      <c r="G2691" s="13" t="s">
        <v>704</v>
      </c>
      <c r="H2691" s="13" t="s">
        <v>3744</v>
      </c>
      <c r="I2691" s="133">
        <v>2020</v>
      </c>
      <c r="J2691" s="74"/>
      <c r="K2691" s="73">
        <v>5279072256</v>
      </c>
      <c r="L2691" s="90">
        <f>IF(K2691/1024 &gt;1,K2691/1024," ")</f>
        <v>5155344</v>
      </c>
      <c r="M2691" s="90">
        <f>IF(K2691/1048576 &gt;1,K2691/1048576," ")</f>
        <v>5034.515625</v>
      </c>
      <c r="N2691" s="91">
        <f>IF(K2691&gt;999999999,K2691/1073741824," ")</f>
        <v>4.9165191650390625</v>
      </c>
      <c r="O2691" s="223" t="s">
        <v>32506</v>
      </c>
      <c r="P2691" s="197" t="s">
        <v>32507</v>
      </c>
    </row>
    <row r="2692" spans="2:16" ht="20.100000000000001" customHeight="1" x14ac:dyDescent="0.3">
      <c r="B2692" s="101">
        <v>2682</v>
      </c>
      <c r="C2692" s="12" t="s">
        <v>42279</v>
      </c>
      <c r="D2692" s="161" t="s">
        <v>7605</v>
      </c>
      <c r="E2692" s="36" t="s">
        <v>17223</v>
      </c>
      <c r="F2692" s="99">
        <v>5.2</v>
      </c>
      <c r="G2692" s="99" t="s">
        <v>704</v>
      </c>
      <c r="H2692" s="105" t="s">
        <v>4081</v>
      </c>
      <c r="I2692" s="101">
        <v>2016</v>
      </c>
      <c r="J2692" s="101"/>
      <c r="K2692" s="90">
        <v>5000991369</v>
      </c>
      <c r="L2692" s="90">
        <f>IF(K2692/1024 &gt;1,K2692/1024," ")</f>
        <v>4883780.6337890625</v>
      </c>
      <c r="M2692" s="90">
        <f>IF(K2692/1048576 &gt;1,K2692/1048576," ")</f>
        <v>4769.3170251846313</v>
      </c>
      <c r="N2692" s="91">
        <f>IF(K2692&gt;999999999,K2692/1073741824," ")</f>
        <v>4.6575361574068666</v>
      </c>
      <c r="O2692" s="194" t="s">
        <v>29527</v>
      </c>
      <c r="P2692" s="197" t="s">
        <v>29528</v>
      </c>
    </row>
    <row r="2693" spans="2:16" ht="20.100000000000001" customHeight="1" x14ac:dyDescent="0.3">
      <c r="B2693" s="101">
        <v>2683</v>
      </c>
      <c r="C2693" s="20" t="s">
        <v>36757</v>
      </c>
      <c r="D2693" s="167" t="s">
        <v>7925</v>
      </c>
      <c r="E2693" s="36" t="s">
        <v>12961</v>
      </c>
      <c r="F2693" s="81">
        <v>5.6</v>
      </c>
      <c r="G2693" s="13" t="s">
        <v>704</v>
      </c>
      <c r="H2693" s="13" t="s">
        <v>5871</v>
      </c>
      <c r="I2693" s="79">
        <v>2017</v>
      </c>
      <c r="J2693" s="83"/>
      <c r="K2693" s="73">
        <v>4826497684</v>
      </c>
      <c r="L2693" s="90">
        <f>IF(K2693/1024 &gt;1,K2693/1024," ")</f>
        <v>4713376.64453125</v>
      </c>
      <c r="M2693" s="90">
        <f>IF(K2693/1048576 &gt;1,K2693/1048576," ")</f>
        <v>4602.9068794250488</v>
      </c>
      <c r="N2693" s="91">
        <f>IF(K2693&gt;999999999,K2693/1073741824," ")</f>
        <v>4.4950262494385242</v>
      </c>
      <c r="O2693" s="194" t="s">
        <v>22411</v>
      </c>
      <c r="P2693" s="197" t="s">
        <v>22412</v>
      </c>
    </row>
    <row r="2694" spans="2:16" ht="20.100000000000001" customHeight="1" x14ac:dyDescent="0.3">
      <c r="B2694" s="101">
        <v>2684</v>
      </c>
      <c r="C2694" s="12" t="s">
        <v>36256</v>
      </c>
      <c r="D2694" s="157" t="s">
        <v>7982</v>
      </c>
      <c r="E2694" s="36" t="s">
        <v>12962</v>
      </c>
      <c r="F2694" s="131">
        <v>5</v>
      </c>
      <c r="G2694" s="13"/>
      <c r="H2694" s="13" t="s">
        <v>6096</v>
      </c>
      <c r="I2694" s="133">
        <v>2017</v>
      </c>
      <c r="J2694" s="74"/>
      <c r="K2694" s="73">
        <v>1774833664</v>
      </c>
      <c r="L2694" s="90">
        <f>IF(K2694/1024 &gt;1,K2694/1024," ")</f>
        <v>1733236</v>
      </c>
      <c r="M2694" s="90">
        <f>IF(K2694/1048576 &gt;1,K2694/1048576," ")</f>
        <v>1692.61328125</v>
      </c>
      <c r="N2694" s="91">
        <f>IF(K2694&gt;999999999,K2694/1073741824," ")</f>
        <v>1.6529426574707031</v>
      </c>
      <c r="O2694" s="194" t="s">
        <v>18313</v>
      </c>
      <c r="P2694" s="197" t="s">
        <v>22413</v>
      </c>
    </row>
    <row r="2695" spans="2:16" ht="20.100000000000001" customHeight="1" x14ac:dyDescent="0.3">
      <c r="B2695" s="101">
        <v>2685</v>
      </c>
      <c r="C2695" s="12" t="s">
        <v>42574</v>
      </c>
      <c r="D2695" s="159" t="s">
        <v>2160</v>
      </c>
      <c r="E2695" s="36" t="s">
        <v>12963</v>
      </c>
      <c r="F2695" s="104">
        <v>5.3</v>
      </c>
      <c r="G2695" s="13" t="s">
        <v>704</v>
      </c>
      <c r="H2695" s="13" t="s">
        <v>5871</v>
      </c>
      <c r="I2695" s="94">
        <v>2000</v>
      </c>
      <c r="J2695" s="94"/>
      <c r="K2695" s="73">
        <v>5210273990</v>
      </c>
      <c r="L2695" s="90">
        <f>IF(K2695/1024 &gt;1,K2695/1024," ")</f>
        <v>5088158.193359375</v>
      </c>
      <c r="M2695" s="90">
        <f>IF(K2695/1048576 &gt;1,K2695/1048576," ")</f>
        <v>4968.9044857025146</v>
      </c>
      <c r="N2695" s="91">
        <f>IF(K2695&gt;999999999,K2695/1073741824," ")</f>
        <v>4.852445786818862</v>
      </c>
      <c r="O2695" s="194" t="s">
        <v>17564</v>
      </c>
      <c r="P2695" s="197" t="s">
        <v>22414</v>
      </c>
    </row>
    <row r="2696" spans="2:16" ht="20.100000000000001" customHeight="1" x14ac:dyDescent="0.3">
      <c r="B2696" s="101">
        <v>2686</v>
      </c>
      <c r="C2696" s="29" t="s">
        <v>36758</v>
      </c>
      <c r="D2696" s="177" t="s">
        <v>8036</v>
      </c>
      <c r="E2696" s="36" t="s">
        <v>12964</v>
      </c>
      <c r="F2696" s="131">
        <v>5.9</v>
      </c>
      <c r="G2696" s="13" t="s">
        <v>704</v>
      </c>
      <c r="H2696" s="13" t="s">
        <v>5878</v>
      </c>
      <c r="I2696" s="133">
        <v>2017</v>
      </c>
      <c r="J2696" s="74"/>
      <c r="K2696" s="73">
        <v>4291413387</v>
      </c>
      <c r="L2696" s="90">
        <f>IF(K2696/1024 &gt;1,K2696/1024," ")</f>
        <v>4190833.3857421875</v>
      </c>
      <c r="M2696" s="90">
        <f>IF(K2696/1048576 &gt;1,K2696/1048576," ")</f>
        <v>4092.610728263855</v>
      </c>
      <c r="N2696" s="91">
        <f>IF(K2696&gt;999999999,K2696/1073741824," ")</f>
        <v>3.9966901643201709</v>
      </c>
      <c r="O2696" s="194" t="s">
        <v>22415</v>
      </c>
      <c r="P2696" s="197" t="s">
        <v>22416</v>
      </c>
    </row>
    <row r="2697" spans="2:16" ht="20.100000000000001" customHeight="1" x14ac:dyDescent="0.3">
      <c r="B2697" s="101">
        <v>2687</v>
      </c>
      <c r="C2697" s="109" t="s">
        <v>36759</v>
      </c>
      <c r="D2697" s="159" t="s">
        <v>4202</v>
      </c>
      <c r="E2697" s="36" t="s">
        <v>12965</v>
      </c>
      <c r="F2697" s="104">
        <v>5.7</v>
      </c>
      <c r="G2697" s="101"/>
      <c r="H2697" s="101" t="s">
        <v>3739</v>
      </c>
      <c r="I2697" s="101">
        <v>2013</v>
      </c>
      <c r="J2697" s="101"/>
      <c r="K2697" s="90">
        <v>3691190896</v>
      </c>
      <c r="L2697" s="90">
        <f>IF(K2697/1024 &gt;1,K2697/1024," ")</f>
        <v>3604678.609375</v>
      </c>
      <c r="M2697" s="90">
        <f>IF(K2697/1048576 &gt;1,K2697/1048576," ")</f>
        <v>3520.1939544677734</v>
      </c>
      <c r="N2697" s="91">
        <f>IF(K2697&gt;999999999,K2697/1073741824," ")</f>
        <v>3.437689408659935</v>
      </c>
      <c r="O2697" s="194" t="s">
        <v>22417</v>
      </c>
      <c r="P2697" s="197" t="s">
        <v>22418</v>
      </c>
    </row>
    <row r="2698" spans="2:16" ht="20.100000000000001" customHeight="1" x14ac:dyDescent="0.3">
      <c r="B2698" s="101">
        <v>2688</v>
      </c>
      <c r="C2698" s="109" t="s">
        <v>36760</v>
      </c>
      <c r="D2698" s="159" t="s">
        <v>3228</v>
      </c>
      <c r="E2698" s="36" t="s">
        <v>12966</v>
      </c>
      <c r="F2698" s="104">
        <v>4.5</v>
      </c>
      <c r="G2698" s="101"/>
      <c r="H2698" s="101" t="s">
        <v>3747</v>
      </c>
      <c r="I2698" s="101">
        <v>2010</v>
      </c>
      <c r="J2698" s="101"/>
      <c r="K2698" s="90">
        <v>2995539391</v>
      </c>
      <c r="L2698" s="90">
        <f>IF(K2698/1024 &gt;1,K2698/1024," ")</f>
        <v>2925331.4365234375</v>
      </c>
      <c r="M2698" s="90">
        <f>IF(K2698/1048576 &gt;1,K2698/1048576," ")</f>
        <v>2856.7689809799194</v>
      </c>
      <c r="N2698" s="91">
        <f>IF(K2698&gt;999999999,K2698/1073741824," ")</f>
        <v>2.7898134579882026</v>
      </c>
      <c r="O2698" s="199" t="s">
        <v>17525</v>
      </c>
      <c r="P2698" s="197" t="s">
        <v>22419</v>
      </c>
    </row>
    <row r="2699" spans="2:16" ht="20.100000000000001" customHeight="1" x14ac:dyDescent="0.3">
      <c r="B2699" s="101">
        <v>2689</v>
      </c>
      <c r="C2699" s="109" t="s">
        <v>36761</v>
      </c>
      <c r="D2699" s="159" t="s">
        <v>2235</v>
      </c>
      <c r="E2699" s="36" t="s">
        <v>12967</v>
      </c>
      <c r="F2699" s="104">
        <v>5.5</v>
      </c>
      <c r="G2699" s="101" t="s">
        <v>704</v>
      </c>
      <c r="H2699" s="101" t="s">
        <v>3739</v>
      </c>
      <c r="I2699" s="94">
        <v>2005</v>
      </c>
      <c r="J2699" s="94"/>
      <c r="K2699" s="90">
        <v>2751968980</v>
      </c>
      <c r="L2699" s="90">
        <f>IF(K2699/1024 &gt;1,K2699/1024," ")</f>
        <v>2687469.70703125</v>
      </c>
      <c r="M2699" s="90">
        <f>IF(K2699/1048576 &gt;1,K2699/1048576," ")</f>
        <v>2624.4821357727051</v>
      </c>
      <c r="N2699" s="91">
        <f>IF(K2699&gt;999999999,K2699/1073741824," ")</f>
        <v>2.5629708357155323</v>
      </c>
      <c r="O2699" s="194" t="s">
        <v>17597</v>
      </c>
      <c r="P2699" s="197" t="s">
        <v>22420</v>
      </c>
    </row>
    <row r="2700" spans="2:16" ht="20.100000000000001" customHeight="1" x14ac:dyDescent="0.3">
      <c r="B2700" s="101">
        <v>2690</v>
      </c>
      <c r="C2700" s="109" t="s">
        <v>36762</v>
      </c>
      <c r="D2700" s="160" t="s">
        <v>5673</v>
      </c>
      <c r="E2700" s="36" t="s">
        <v>12968</v>
      </c>
      <c r="F2700" s="104">
        <v>5.4</v>
      </c>
      <c r="G2700" s="101" t="s">
        <v>704</v>
      </c>
      <c r="H2700" s="101" t="s">
        <v>3758</v>
      </c>
      <c r="I2700" s="101">
        <v>2013</v>
      </c>
      <c r="J2700" s="101"/>
      <c r="K2700" s="90">
        <v>4673210180</v>
      </c>
      <c r="L2700" s="90">
        <f>IF(K2700/1024 &gt;1,K2700/1024," ")</f>
        <v>4563681.81640625</v>
      </c>
      <c r="M2700" s="90">
        <f>IF(K2700/1048576 &gt;1,K2700/1048576," ")</f>
        <v>4456.7205238342285</v>
      </c>
      <c r="N2700" s="91">
        <f>IF(K2700&gt;999999999,K2700/1073741824," ")</f>
        <v>4.3522661365568638</v>
      </c>
      <c r="O2700" s="194" t="s">
        <v>22421</v>
      </c>
      <c r="P2700" s="197" t="s">
        <v>22422</v>
      </c>
    </row>
    <row r="2701" spans="2:16" ht="20.100000000000001" customHeight="1" x14ac:dyDescent="0.3">
      <c r="B2701" s="101">
        <v>2691</v>
      </c>
      <c r="C2701" s="109" t="s">
        <v>36763</v>
      </c>
      <c r="D2701" s="159" t="s">
        <v>2161</v>
      </c>
      <c r="E2701" s="36" t="s">
        <v>12969</v>
      </c>
      <c r="F2701" s="104">
        <v>4.4000000000000004</v>
      </c>
      <c r="G2701" s="94" t="s">
        <v>704</v>
      </c>
      <c r="H2701" s="94" t="s">
        <v>3740</v>
      </c>
      <c r="I2701" s="94">
        <v>2011</v>
      </c>
      <c r="J2701" s="94"/>
      <c r="K2701" s="90">
        <v>3027895317</v>
      </c>
      <c r="L2701" s="90">
        <f>IF(K2701/1024 &gt;1,K2701/1024," ")</f>
        <v>2956929.0205078125</v>
      </c>
      <c r="M2701" s="90">
        <f>IF(K2701/1048576 &gt;1,K2701/1048576," ")</f>
        <v>2887.6259965896606</v>
      </c>
      <c r="N2701" s="91">
        <f>IF(K2701&gt;999999999,K2701/1073741824," ")</f>
        <v>2.8199472622945905</v>
      </c>
      <c r="O2701" s="194" t="s">
        <v>22423</v>
      </c>
      <c r="P2701" s="197" t="s">
        <v>22424</v>
      </c>
    </row>
    <row r="2702" spans="2:16" ht="20.100000000000001" customHeight="1" x14ac:dyDescent="0.3">
      <c r="B2702" s="101">
        <v>2692</v>
      </c>
      <c r="C2702" s="20" t="s">
        <v>36764</v>
      </c>
      <c r="D2702" s="157" t="s">
        <v>8345</v>
      </c>
      <c r="E2702" s="36" t="s">
        <v>12970</v>
      </c>
      <c r="F2702" s="81">
        <v>5.8</v>
      </c>
      <c r="G2702" s="13"/>
      <c r="H2702" s="13" t="s">
        <v>5878</v>
      </c>
      <c r="I2702" s="79">
        <v>2017</v>
      </c>
      <c r="J2702" s="79"/>
      <c r="K2702" s="73">
        <v>4247269376</v>
      </c>
      <c r="L2702" s="90">
        <f>IF(K2702/1024 &gt;1,K2702/1024," ")</f>
        <v>4147724</v>
      </c>
      <c r="M2702" s="90">
        <f>IF(K2702/1048576 &gt;1,K2702/1048576," ")</f>
        <v>4050.51171875</v>
      </c>
      <c r="N2702" s="91">
        <f>IF(K2702&gt;999999999,K2702/1073741824," ")</f>
        <v>3.9555778503417969</v>
      </c>
      <c r="O2702" s="199" t="s">
        <v>17525</v>
      </c>
      <c r="P2702" s="197" t="s">
        <v>22425</v>
      </c>
    </row>
    <row r="2703" spans="2:16" ht="20.100000000000001" customHeight="1" x14ac:dyDescent="0.3">
      <c r="B2703" s="101">
        <v>2693</v>
      </c>
      <c r="C2703" s="109" t="s">
        <v>36765</v>
      </c>
      <c r="D2703" s="160" t="s">
        <v>2162</v>
      </c>
      <c r="E2703" s="36" t="s">
        <v>12971</v>
      </c>
      <c r="F2703" s="104">
        <v>6.4</v>
      </c>
      <c r="G2703" s="101" t="s">
        <v>704</v>
      </c>
      <c r="H2703" s="101" t="s">
        <v>3743</v>
      </c>
      <c r="I2703" s="101">
        <v>2005</v>
      </c>
      <c r="J2703" s="101"/>
      <c r="K2703" s="90">
        <v>4531409605</v>
      </c>
      <c r="L2703" s="90">
        <f>IF(K2703/1024 &gt;1,K2703/1024," ")</f>
        <v>4425204.6923828125</v>
      </c>
      <c r="M2703" s="90">
        <f>IF(K2703/1048576 &gt;1,K2703/1048576," ")</f>
        <v>4321.4889574050903</v>
      </c>
      <c r="N2703" s="91">
        <f>IF(K2703&gt;999999999,K2703/1073741824," ")</f>
        <v>4.2202040599659085</v>
      </c>
      <c r="O2703" s="194" t="s">
        <v>22426</v>
      </c>
      <c r="P2703" s="197" t="s">
        <v>22427</v>
      </c>
    </row>
    <row r="2704" spans="2:16" ht="20.100000000000001" customHeight="1" x14ac:dyDescent="0.3">
      <c r="B2704" s="101">
        <v>2694</v>
      </c>
      <c r="C2704" s="107" t="s">
        <v>36766</v>
      </c>
      <c r="D2704" s="160" t="s">
        <v>3820</v>
      </c>
      <c r="E2704" s="36" t="s">
        <v>12972</v>
      </c>
      <c r="F2704" s="104">
        <v>4.9000000000000004</v>
      </c>
      <c r="G2704" s="101" t="s">
        <v>704</v>
      </c>
      <c r="H2704" s="101" t="s">
        <v>3764</v>
      </c>
      <c r="I2704" s="101">
        <v>2013</v>
      </c>
      <c r="J2704" s="101"/>
      <c r="K2704" s="90">
        <v>2639285556</v>
      </c>
      <c r="L2704" s="90">
        <f>IF(K2704/1024 &gt;1,K2704/1024," ")</f>
        <v>2577427.30078125</v>
      </c>
      <c r="M2704" s="90">
        <f>IF(K2704/1048576 &gt;1,K2704/1048576," ")</f>
        <v>2517.0188484191895</v>
      </c>
      <c r="N2704" s="91">
        <f>IF(K2704&gt;999999999,K2704/1073741824," ")</f>
        <v>2.4580262191593647</v>
      </c>
      <c r="O2704" s="194" t="s">
        <v>22428</v>
      </c>
      <c r="P2704" s="197" t="s">
        <v>22429</v>
      </c>
    </row>
    <row r="2705" spans="2:16" ht="20.100000000000001" customHeight="1" x14ac:dyDescent="0.3">
      <c r="B2705" s="101">
        <v>2695</v>
      </c>
      <c r="C2705" s="109" t="s">
        <v>36767</v>
      </c>
      <c r="D2705" s="159" t="s">
        <v>2163</v>
      </c>
      <c r="E2705" s="36" t="s">
        <v>12973</v>
      </c>
      <c r="F2705" s="104">
        <v>6.7</v>
      </c>
      <c r="G2705" s="101" t="s">
        <v>704</v>
      </c>
      <c r="H2705" s="101" t="s">
        <v>3756</v>
      </c>
      <c r="I2705" s="94">
        <v>2008</v>
      </c>
      <c r="J2705" s="120"/>
      <c r="K2705" s="90">
        <v>8249802946</v>
      </c>
      <c r="L2705" s="90">
        <f>IF(K2705/1024 &gt;1,K2705/1024," ")</f>
        <v>8056448.189453125</v>
      </c>
      <c r="M2705" s="90">
        <f>IF(K2705/1048576 &gt;1,K2705/1048576," ")</f>
        <v>7867.6251850128174</v>
      </c>
      <c r="N2705" s="91">
        <f>IF(K2705&gt;999999999,K2705/1073741824," ")</f>
        <v>7.6832277197390795</v>
      </c>
      <c r="O2705" s="194" t="s">
        <v>22430</v>
      </c>
      <c r="P2705" s="197" t="s">
        <v>22431</v>
      </c>
    </row>
    <row r="2706" spans="2:16" ht="20.100000000000001" customHeight="1" x14ac:dyDescent="0.3">
      <c r="B2706" s="101">
        <v>2696</v>
      </c>
      <c r="C2706" s="102" t="s">
        <v>42063</v>
      </c>
      <c r="D2706" s="159" t="s">
        <v>3397</v>
      </c>
      <c r="E2706" s="36" t="s">
        <v>16967</v>
      </c>
      <c r="F2706" s="104">
        <v>6</v>
      </c>
      <c r="G2706" s="101" t="s">
        <v>704</v>
      </c>
      <c r="H2706" s="101" t="s">
        <v>3759</v>
      </c>
      <c r="I2706" s="101">
        <v>2013</v>
      </c>
      <c r="J2706" s="101"/>
      <c r="K2706" s="90">
        <v>4273780901</v>
      </c>
      <c r="L2706" s="90">
        <f>IF(K2706/1024 &gt;1,K2706/1024," ")</f>
        <v>4173614.1611328125</v>
      </c>
      <c r="M2706" s="90">
        <f>IF(K2706/1048576 &gt;1,K2706/1048576," ")</f>
        <v>4075.7950792312622</v>
      </c>
      <c r="N2706" s="91">
        <f>IF(K2706&gt;999999999,K2706/1073741824," ")</f>
        <v>3.9802686320617795</v>
      </c>
      <c r="O2706" s="194" t="s">
        <v>29097</v>
      </c>
      <c r="P2706" s="197" t="s">
        <v>29098</v>
      </c>
    </row>
    <row r="2707" spans="2:16" ht="20.100000000000001" customHeight="1" x14ac:dyDescent="0.3">
      <c r="B2707" s="101">
        <v>2697</v>
      </c>
      <c r="C2707" s="7" t="s">
        <v>36768</v>
      </c>
      <c r="D2707" s="157" t="s">
        <v>2876</v>
      </c>
      <c r="E2707" s="36" t="s">
        <v>12974</v>
      </c>
      <c r="F2707" s="81">
        <v>6.1</v>
      </c>
      <c r="G2707" s="13"/>
      <c r="H2707" s="13" t="s">
        <v>5878</v>
      </c>
      <c r="I2707" s="79">
        <v>2018</v>
      </c>
      <c r="J2707" s="79"/>
      <c r="K2707" s="73">
        <v>4120137728</v>
      </c>
      <c r="L2707" s="90">
        <f>IF(K2707/1024 &gt;1,K2707/1024," ")</f>
        <v>4023572</v>
      </c>
      <c r="M2707" s="90">
        <f>IF(K2707/1048576 &gt;1,K2707/1048576," ")</f>
        <v>3929.26953125</v>
      </c>
      <c r="N2707" s="91">
        <f>IF(K2707&gt;999999999,K2707/1073741824," ")</f>
        <v>3.8371772766113281</v>
      </c>
      <c r="O2707" s="194" t="s">
        <v>22432</v>
      </c>
      <c r="P2707" s="197" t="s">
        <v>22433</v>
      </c>
    </row>
    <row r="2708" spans="2:16" ht="20.100000000000001" customHeight="1" x14ac:dyDescent="0.3">
      <c r="B2708" s="101">
        <v>2698</v>
      </c>
      <c r="C2708" s="12" t="s">
        <v>36769</v>
      </c>
      <c r="D2708" s="177" t="s">
        <v>32508</v>
      </c>
      <c r="E2708" s="36" t="s">
        <v>32509</v>
      </c>
      <c r="F2708" s="152">
        <v>6.7</v>
      </c>
      <c r="G2708" s="13" t="s">
        <v>704</v>
      </c>
      <c r="H2708" s="13" t="s">
        <v>3744</v>
      </c>
      <c r="I2708" s="145">
        <v>2021</v>
      </c>
      <c r="J2708" s="12"/>
      <c r="K2708" s="45">
        <v>6029729792</v>
      </c>
      <c r="L2708" s="90">
        <f>IF(K2708/1024 &gt;1,K2708/1024," ")</f>
        <v>5888408</v>
      </c>
      <c r="M2708" s="90">
        <f>IF(K2708/1048576 &gt;1,K2708/1048576," ")</f>
        <v>5750.3984375</v>
      </c>
      <c r="N2708" s="91">
        <f>IF(K2708&gt;999999999,K2708/1073741824," ")</f>
        <v>5.6156234741210938</v>
      </c>
      <c r="O2708" s="194" t="s">
        <v>32510</v>
      </c>
      <c r="P2708" s="197" t="s">
        <v>32511</v>
      </c>
    </row>
    <row r="2709" spans="2:16" ht="20.100000000000001" customHeight="1" x14ac:dyDescent="0.3">
      <c r="B2709" s="101">
        <v>2699</v>
      </c>
      <c r="C2709" s="112" t="s">
        <v>36770</v>
      </c>
      <c r="D2709" s="163" t="s">
        <v>507</v>
      </c>
      <c r="E2709" s="36" t="s">
        <v>12975</v>
      </c>
      <c r="F2709" s="104">
        <v>6.7</v>
      </c>
      <c r="G2709" s="101" t="s">
        <v>704</v>
      </c>
      <c r="H2709" s="101" t="s">
        <v>3747</v>
      </c>
      <c r="I2709" s="101">
        <v>1984</v>
      </c>
      <c r="J2709" s="101"/>
      <c r="K2709" s="90">
        <v>3219210698</v>
      </c>
      <c r="L2709" s="90">
        <f>IF(K2709/1024 &gt;1,K2709/1024," ")</f>
        <v>3143760.447265625</v>
      </c>
      <c r="M2709" s="90">
        <f>IF(K2709/1048576 &gt;1,K2709/1048576," ")</f>
        <v>3070.0785617828369</v>
      </c>
      <c r="N2709" s="91">
        <f>IF(K2709&gt;999999999,K2709/1073741824," ")</f>
        <v>2.9981235954910517</v>
      </c>
      <c r="O2709" s="194" t="s">
        <v>22434</v>
      </c>
      <c r="P2709" s="197" t="s">
        <v>22435</v>
      </c>
    </row>
    <row r="2710" spans="2:16" ht="20.100000000000001" customHeight="1" x14ac:dyDescent="0.3">
      <c r="B2710" s="101">
        <v>2700</v>
      </c>
      <c r="C2710" s="20" t="s">
        <v>36771</v>
      </c>
      <c r="D2710" s="157" t="s">
        <v>32760</v>
      </c>
      <c r="E2710" s="36" t="s">
        <v>32761</v>
      </c>
      <c r="F2710" s="81">
        <v>6.2</v>
      </c>
      <c r="G2710" s="13" t="s">
        <v>704</v>
      </c>
      <c r="H2710" s="13" t="s">
        <v>4104</v>
      </c>
      <c r="I2710" s="79">
        <v>2021</v>
      </c>
      <c r="J2710" s="79"/>
      <c r="K2710" s="73">
        <v>3338338304</v>
      </c>
      <c r="L2710" s="90">
        <f>IF(K2710/1024 &gt;1,K2710/1024," ")</f>
        <v>3260096</v>
      </c>
      <c r="M2710" s="90">
        <f>IF(K2710/1048576 &gt;1,K2710/1048576," ")</f>
        <v>3183.6875</v>
      </c>
      <c r="N2710" s="91">
        <f>IF(K2710&gt;999999999,K2710/1073741824," ")</f>
        <v>3.10906982421875</v>
      </c>
      <c r="O2710" s="194" t="s">
        <v>26501</v>
      </c>
      <c r="P2710" s="197" t="s">
        <v>32762</v>
      </c>
    </row>
    <row r="2711" spans="2:16" ht="20.100000000000001" customHeight="1" x14ac:dyDescent="0.3">
      <c r="B2711" s="101">
        <v>2701</v>
      </c>
      <c r="C2711" s="107" t="s">
        <v>36772</v>
      </c>
      <c r="D2711" s="183" t="s">
        <v>4612</v>
      </c>
      <c r="E2711" s="36" t="s">
        <v>12976</v>
      </c>
      <c r="F2711" s="104">
        <v>6</v>
      </c>
      <c r="G2711" s="101" t="s">
        <v>704</v>
      </c>
      <c r="H2711" s="101" t="s">
        <v>3744</v>
      </c>
      <c r="I2711" s="101">
        <v>2013</v>
      </c>
      <c r="J2711" s="101"/>
      <c r="K2711" s="90">
        <v>3840787239</v>
      </c>
      <c r="L2711" s="90">
        <f>IF(K2711/1024 &gt;1,K2711/1024," ")</f>
        <v>3750768.7880859375</v>
      </c>
      <c r="M2711" s="90">
        <f>IF(K2711/1048576 &gt;1,K2711/1048576," ")</f>
        <v>3662.8601446151733</v>
      </c>
      <c r="N2711" s="91">
        <f>IF(K2711&gt;999999999,K2711/1073741824," ")</f>
        <v>3.5770118599757552</v>
      </c>
      <c r="O2711" s="194" t="s">
        <v>22436</v>
      </c>
      <c r="P2711" s="197" t="s">
        <v>22437</v>
      </c>
    </row>
    <row r="2712" spans="2:16" ht="20.100000000000001" customHeight="1" x14ac:dyDescent="0.3">
      <c r="B2712" s="101">
        <v>2702</v>
      </c>
      <c r="C2712" s="12" t="s">
        <v>34071</v>
      </c>
      <c r="D2712" s="261" t="s">
        <v>33665</v>
      </c>
      <c r="E2712" s="36" t="s">
        <v>33666</v>
      </c>
      <c r="F2712" s="81">
        <v>6.5</v>
      </c>
      <c r="G2712" s="13"/>
      <c r="H2712" s="13" t="s">
        <v>3744</v>
      </c>
      <c r="I2712" s="79">
        <v>2021</v>
      </c>
      <c r="J2712" s="79"/>
      <c r="K2712" s="73">
        <v>4531482624</v>
      </c>
      <c r="L2712" s="90">
        <f>IF(K2712/1024 &gt;1,K2712/1024," ")</f>
        <v>4425276</v>
      </c>
      <c r="M2712" s="90">
        <f>IF(K2712/1048576 &gt;1,K2712/1048576," ")</f>
        <v>4321.55859375</v>
      </c>
      <c r="N2712" s="91">
        <f>IF(K2712&gt;999999999,K2712/1073741824," ")</f>
        <v>4.2202720642089844</v>
      </c>
      <c r="O2712" s="223" t="s">
        <v>33667</v>
      </c>
      <c r="P2712" s="198" t="s">
        <v>33668</v>
      </c>
    </row>
    <row r="2713" spans="2:16" ht="20.100000000000001" customHeight="1" x14ac:dyDescent="0.3">
      <c r="B2713" s="101">
        <v>2703</v>
      </c>
      <c r="C2713" s="20" t="s">
        <v>34080</v>
      </c>
      <c r="D2713" s="263" t="s">
        <v>33475</v>
      </c>
      <c r="E2713" s="36" t="s">
        <v>33476</v>
      </c>
      <c r="F2713" s="49">
        <v>5.4</v>
      </c>
      <c r="G2713" s="13" t="s">
        <v>704</v>
      </c>
      <c r="H2713" s="13" t="s">
        <v>3744</v>
      </c>
      <c r="I2713" s="9">
        <v>2020</v>
      </c>
      <c r="J2713" s="9"/>
      <c r="K2713" s="45">
        <v>6058758144</v>
      </c>
      <c r="L2713" s="90">
        <f>IF(K2713/1024 &gt;1,K2713/1024," ")</f>
        <v>5916756</v>
      </c>
      <c r="M2713" s="90">
        <f>IF(K2713/1048576 &gt;1,K2713/1048576," ")</f>
        <v>5778.08203125</v>
      </c>
      <c r="N2713" s="91">
        <f>IF(K2713&gt;999999999,K2713/1073741824," ")</f>
        <v>5.6426582336425781</v>
      </c>
      <c r="O2713" s="194" t="s">
        <v>32421</v>
      </c>
      <c r="P2713" s="197" t="s">
        <v>33477</v>
      </c>
    </row>
    <row r="2714" spans="2:16" ht="20.100000000000001" customHeight="1" x14ac:dyDescent="0.3">
      <c r="B2714" s="101">
        <v>2704</v>
      </c>
      <c r="C2714" s="12" t="s">
        <v>36257</v>
      </c>
      <c r="D2714" s="160" t="s">
        <v>441</v>
      </c>
      <c r="E2714" s="36" t="s">
        <v>12977</v>
      </c>
      <c r="F2714" s="104">
        <v>6.4</v>
      </c>
      <c r="G2714" s="94"/>
      <c r="H2714" s="94" t="s">
        <v>4160</v>
      </c>
      <c r="I2714" s="101">
        <v>2007</v>
      </c>
      <c r="J2714" s="101"/>
      <c r="K2714" s="90">
        <v>1215606784</v>
      </c>
      <c r="L2714" s="90">
        <f>IF(K2714/1024 &gt;1,K2714/1024," ")</f>
        <v>1187116</v>
      </c>
      <c r="M2714" s="90">
        <f>IF(K2714/1048576 &gt;1,K2714/1048576," ")</f>
        <v>1159.29296875</v>
      </c>
      <c r="N2714" s="91">
        <f>IF(K2714&gt;999999999,K2714/1073741824," ")</f>
        <v>1.1321220397949219</v>
      </c>
      <c r="O2714" s="194" t="s">
        <v>22438</v>
      </c>
      <c r="P2714" s="197" t="s">
        <v>22439</v>
      </c>
    </row>
    <row r="2715" spans="2:16" ht="20.100000000000001" customHeight="1" x14ac:dyDescent="0.3">
      <c r="B2715" s="101">
        <v>2705</v>
      </c>
      <c r="C2715" s="12" t="s">
        <v>36258</v>
      </c>
      <c r="D2715" s="160" t="s">
        <v>2164</v>
      </c>
      <c r="E2715" s="36" t="s">
        <v>12978</v>
      </c>
      <c r="F2715" s="104">
        <v>5.2</v>
      </c>
      <c r="G2715" s="94"/>
      <c r="H2715" s="94" t="s">
        <v>3742</v>
      </c>
      <c r="I2715" s="94">
        <v>2005</v>
      </c>
      <c r="J2715" s="94"/>
      <c r="K2715" s="108">
        <v>2312544690</v>
      </c>
      <c r="L2715" s="90">
        <f>IF(K2715/1024 &gt;1,K2715/1024," ")</f>
        <v>2258344.423828125</v>
      </c>
      <c r="M2715" s="90">
        <f>IF(K2715/1048576 &gt;1,K2715/1048576," ")</f>
        <v>2205.4144763946533</v>
      </c>
      <c r="N2715" s="91">
        <f>IF(K2715&gt;999999999,K2715/1073741824," ")</f>
        <v>2.1537250746041536</v>
      </c>
      <c r="O2715" s="194" t="s">
        <v>22440</v>
      </c>
      <c r="P2715" s="197" t="s">
        <v>22441</v>
      </c>
    </row>
    <row r="2716" spans="2:16" ht="20.100000000000001" customHeight="1" x14ac:dyDescent="0.3">
      <c r="B2716" s="101">
        <v>2706</v>
      </c>
      <c r="C2716" s="20" t="s">
        <v>36773</v>
      </c>
      <c r="D2716" s="157" t="s">
        <v>8442</v>
      </c>
      <c r="E2716" s="36" t="s">
        <v>12979</v>
      </c>
      <c r="F2716" s="81">
        <v>4.4000000000000004</v>
      </c>
      <c r="G2716" s="13"/>
      <c r="H2716" s="13" t="s">
        <v>5871</v>
      </c>
      <c r="I2716" s="79">
        <v>2018</v>
      </c>
      <c r="J2716" s="79"/>
      <c r="K2716" s="73">
        <v>4663137832</v>
      </c>
      <c r="L2716" s="90">
        <f>IF(K2716/1024 &gt;1,K2716/1024," ")</f>
        <v>4553845.5390625</v>
      </c>
      <c r="M2716" s="90">
        <f>IF(K2716/1048576 &gt;1,K2716/1048576," ")</f>
        <v>4447.1147842407227</v>
      </c>
      <c r="N2716" s="91">
        <f>IF(K2716&gt;999999999,K2716/1073741824," ")</f>
        <v>4.3428855314850807</v>
      </c>
      <c r="O2716" s="194" t="s">
        <v>17776</v>
      </c>
      <c r="P2716" s="197" t="s">
        <v>22442</v>
      </c>
    </row>
    <row r="2717" spans="2:16" ht="20.100000000000001" customHeight="1" x14ac:dyDescent="0.3">
      <c r="B2717" s="101">
        <v>2707</v>
      </c>
      <c r="C2717" s="20" t="s">
        <v>33294</v>
      </c>
      <c r="D2717" s="160" t="s">
        <v>5770</v>
      </c>
      <c r="E2717" s="36" t="s">
        <v>12980</v>
      </c>
      <c r="F2717" s="104">
        <v>5.2</v>
      </c>
      <c r="G2717" s="101" t="s">
        <v>704</v>
      </c>
      <c r="H2717" s="101" t="s">
        <v>3783</v>
      </c>
      <c r="I2717" s="101">
        <v>2013</v>
      </c>
      <c r="J2717" s="101"/>
      <c r="K2717" s="90">
        <v>3685098339</v>
      </c>
      <c r="L2717" s="90">
        <f>IF(K2717/1024 &gt;1,K2717/1024," ")</f>
        <v>3598728.8466796875</v>
      </c>
      <c r="M2717" s="90">
        <f>IF(K2717/1048576 &gt;1,K2717/1048576," ")</f>
        <v>3514.3836393356323</v>
      </c>
      <c r="N2717" s="91">
        <f>IF(K2717&gt;999999999,K2717/1073741824," ")</f>
        <v>3.4320152727887034</v>
      </c>
      <c r="O2717" s="194" t="s">
        <v>22443</v>
      </c>
      <c r="P2717" s="197" t="s">
        <v>22444</v>
      </c>
    </row>
    <row r="2718" spans="2:16" ht="20.100000000000001" customHeight="1" x14ac:dyDescent="0.3">
      <c r="B2718" s="101">
        <v>2708</v>
      </c>
      <c r="C2718" s="20" t="s">
        <v>36774</v>
      </c>
      <c r="D2718" s="157" t="s">
        <v>8227</v>
      </c>
      <c r="E2718" s="36" t="s">
        <v>12981</v>
      </c>
      <c r="F2718" s="81">
        <v>5</v>
      </c>
      <c r="G2718" s="13" t="s">
        <v>704</v>
      </c>
      <c r="H2718" s="13" t="s">
        <v>5892</v>
      </c>
      <c r="I2718" s="79">
        <v>2003</v>
      </c>
      <c r="J2718" s="79"/>
      <c r="K2718" s="73">
        <v>4827815936</v>
      </c>
      <c r="L2718" s="90">
        <f>IF(K2718/1024 &gt;1,K2718/1024," ")</f>
        <v>4714664</v>
      </c>
      <c r="M2718" s="90">
        <f>IF(K2718/1048576 &gt;1,K2718/1048576," ")</f>
        <v>4604.1640625</v>
      </c>
      <c r="N2718" s="91">
        <f>IF(K2718&gt;999999999,K2718/1073741824," ")</f>
        <v>4.4962539672851563</v>
      </c>
      <c r="O2718" s="194" t="s">
        <v>17687</v>
      </c>
      <c r="P2718" s="197" t="s">
        <v>22445</v>
      </c>
    </row>
    <row r="2719" spans="2:16" ht="20.100000000000001" customHeight="1" x14ac:dyDescent="0.3">
      <c r="B2719" s="101">
        <v>2709</v>
      </c>
      <c r="C2719" s="109" t="s">
        <v>36775</v>
      </c>
      <c r="D2719" s="159" t="s">
        <v>887</v>
      </c>
      <c r="E2719" s="36" t="s">
        <v>12982</v>
      </c>
      <c r="F2719" s="104">
        <v>8.1</v>
      </c>
      <c r="G2719" s="101" t="s">
        <v>704</v>
      </c>
      <c r="H2719" s="101" t="s">
        <v>4279</v>
      </c>
      <c r="I2719" s="94">
        <v>1946</v>
      </c>
      <c r="J2719" s="94"/>
      <c r="K2719" s="90">
        <v>3737992681</v>
      </c>
      <c r="L2719" s="90">
        <f>IF(K2719/1024 &gt;1,K2719/1024," ")</f>
        <v>3650383.4775390625</v>
      </c>
      <c r="M2719" s="90">
        <f>IF(K2719/1048576 &gt;1,K2719/1048576," ")</f>
        <v>3564.8276147842407</v>
      </c>
      <c r="N2719" s="91">
        <f>IF(K2719&gt;999999999,K2719/1073741824," ")</f>
        <v>3.4812769675627351</v>
      </c>
      <c r="O2719" s="194" t="s">
        <v>22446</v>
      </c>
      <c r="P2719" s="197" t="s">
        <v>22447</v>
      </c>
    </row>
    <row r="2720" spans="2:16" ht="20.100000000000001" customHeight="1" x14ac:dyDescent="0.3">
      <c r="B2720" s="101">
        <v>2710</v>
      </c>
      <c r="C2720" s="102" t="s">
        <v>36776</v>
      </c>
      <c r="D2720" s="159" t="s">
        <v>2908</v>
      </c>
      <c r="E2720" s="36" t="s">
        <v>12984</v>
      </c>
      <c r="F2720" s="104">
        <v>4.9000000000000004</v>
      </c>
      <c r="G2720" s="101" t="s">
        <v>704</v>
      </c>
      <c r="H2720" s="101" t="s">
        <v>3739</v>
      </c>
      <c r="I2720" s="101">
        <v>2010</v>
      </c>
      <c r="J2720" s="101"/>
      <c r="K2720" s="90">
        <v>4606346364</v>
      </c>
      <c r="L2720" s="90">
        <f>IF(K2720/1024 &gt;1,K2720/1024," ")</f>
        <v>4498385.12109375</v>
      </c>
      <c r="M2720" s="90">
        <f>IF(K2720/1048576 &gt;1,K2720/1048576," ")</f>
        <v>4392.9542198181152</v>
      </c>
      <c r="N2720" s="91">
        <f>IF(K2720&gt;999999999,K2720/1073741824," ")</f>
        <v>4.2899943552911282</v>
      </c>
      <c r="O2720" s="194" t="s">
        <v>22450</v>
      </c>
      <c r="P2720" s="197" t="s">
        <v>22451</v>
      </c>
    </row>
    <row r="2721" spans="2:16" ht="20.100000000000001" customHeight="1" x14ac:dyDescent="0.3">
      <c r="B2721" s="101">
        <v>2711</v>
      </c>
      <c r="C2721" s="102" t="s">
        <v>36777</v>
      </c>
      <c r="D2721" s="159" t="s">
        <v>339</v>
      </c>
      <c r="E2721" s="36" t="s">
        <v>12985</v>
      </c>
      <c r="F2721" s="104">
        <v>5.8</v>
      </c>
      <c r="G2721" s="99" t="s">
        <v>704</v>
      </c>
      <c r="H2721" s="105" t="s">
        <v>5871</v>
      </c>
      <c r="I2721" s="94">
        <v>1989</v>
      </c>
      <c r="J2721" s="94"/>
      <c r="K2721" s="90">
        <v>2487284045</v>
      </c>
      <c r="L2721" s="90">
        <f>IF(K2721/1024 &gt;1,K2721/1024," ")</f>
        <v>2428988.3251953125</v>
      </c>
      <c r="M2721" s="90">
        <f>IF(K2721/1048576 &gt;1,K2721/1048576," ")</f>
        <v>2372.0589113235474</v>
      </c>
      <c r="N2721" s="91">
        <f>IF(K2721&gt;999999999,K2721/1073741824," ")</f>
        <v>2.3164637805894017</v>
      </c>
      <c r="O2721" s="194" t="s">
        <v>22452</v>
      </c>
      <c r="P2721" s="197" t="s">
        <v>22453</v>
      </c>
    </row>
    <row r="2722" spans="2:16" ht="20.100000000000001" customHeight="1" x14ac:dyDescent="0.3">
      <c r="B2722" s="101">
        <v>2712</v>
      </c>
      <c r="C2722" s="102" t="s">
        <v>36778</v>
      </c>
      <c r="D2722" s="159" t="s">
        <v>2165</v>
      </c>
      <c r="E2722" s="36" t="s">
        <v>12986</v>
      </c>
      <c r="F2722" s="104">
        <v>6.1</v>
      </c>
      <c r="G2722" s="94" t="s">
        <v>704</v>
      </c>
      <c r="H2722" s="94" t="s">
        <v>3745</v>
      </c>
      <c r="I2722" s="94">
        <v>1964</v>
      </c>
      <c r="J2722" s="94"/>
      <c r="K2722" s="108">
        <v>3239193386</v>
      </c>
      <c r="L2722" s="90">
        <f>IF(K2722/1024 &gt;1,K2722/1024," ")</f>
        <v>3163274.791015625</v>
      </c>
      <c r="M2722" s="90">
        <f>IF(K2722/1048576 &gt;1,K2722/1048576," ")</f>
        <v>3089.1355381011963</v>
      </c>
      <c r="N2722" s="91">
        <f>IF(K2722&gt;999999999,K2722/1073741824," ")</f>
        <v>3.0167339239269495</v>
      </c>
      <c r="O2722" s="194" t="s">
        <v>18060</v>
      </c>
      <c r="P2722" s="197" t="s">
        <v>22454</v>
      </c>
    </row>
    <row r="2723" spans="2:16" ht="20.100000000000001" customHeight="1" x14ac:dyDescent="0.3">
      <c r="B2723" s="101">
        <v>2713</v>
      </c>
      <c r="C2723" s="109" t="s">
        <v>36779</v>
      </c>
      <c r="D2723" s="160" t="s">
        <v>442</v>
      </c>
      <c r="E2723" s="36" t="s">
        <v>12987</v>
      </c>
      <c r="F2723" s="104">
        <v>7.4</v>
      </c>
      <c r="G2723" s="94" t="s">
        <v>704</v>
      </c>
      <c r="H2723" s="94" t="s">
        <v>3739</v>
      </c>
      <c r="I2723" s="101">
        <v>1977</v>
      </c>
      <c r="J2723" s="101"/>
      <c r="K2723" s="90">
        <v>5750739916</v>
      </c>
      <c r="L2723" s="90">
        <f>IF(K2723/1024 &gt;1,K2723/1024," ")</f>
        <v>5615956.94921875</v>
      </c>
      <c r="M2723" s="90">
        <f>IF(K2723/1048576 &gt;1,K2723/1048576," ")</f>
        <v>5484.3329582214355</v>
      </c>
      <c r="N2723" s="91">
        <f>IF(K2723&gt;999999999,K2723/1073741824," ")</f>
        <v>5.3557939045131207</v>
      </c>
      <c r="O2723" s="194" t="s">
        <v>22455</v>
      </c>
      <c r="P2723" s="197" t="s">
        <v>22456</v>
      </c>
    </row>
    <row r="2724" spans="2:16" ht="20.100000000000001" customHeight="1" x14ac:dyDescent="0.3">
      <c r="B2724" s="101">
        <v>2714</v>
      </c>
      <c r="C2724" s="109" t="s">
        <v>36780</v>
      </c>
      <c r="D2724" s="159" t="s">
        <v>3479</v>
      </c>
      <c r="E2724" s="36" t="s">
        <v>12988</v>
      </c>
      <c r="F2724" s="104">
        <v>5.2</v>
      </c>
      <c r="G2724" s="101" t="s">
        <v>704</v>
      </c>
      <c r="H2724" s="101" t="s">
        <v>3740</v>
      </c>
      <c r="I2724" s="101">
        <v>2011</v>
      </c>
      <c r="J2724" s="101"/>
      <c r="K2724" s="90">
        <v>3748057843</v>
      </c>
      <c r="L2724" s="90">
        <f>IF(K2724/1024 &gt;1,K2724/1024," ")</f>
        <v>3660212.7373046875</v>
      </c>
      <c r="M2724" s="90">
        <f>IF(K2724/1048576 &gt;1,K2724/1048576," ")</f>
        <v>3574.4265012741089</v>
      </c>
      <c r="N2724" s="91">
        <f>IF(K2724&gt;999999999,K2724/1073741824," ")</f>
        <v>3.490650880150497</v>
      </c>
      <c r="O2724" s="194" t="s">
        <v>22457</v>
      </c>
      <c r="P2724" s="197" t="s">
        <v>22458</v>
      </c>
    </row>
    <row r="2725" spans="2:16" ht="20.100000000000001" customHeight="1" x14ac:dyDescent="0.3">
      <c r="B2725" s="101">
        <v>2715</v>
      </c>
      <c r="C2725" s="20" t="s">
        <v>36781</v>
      </c>
      <c r="D2725" s="157" t="s">
        <v>8986</v>
      </c>
      <c r="E2725" s="36" t="s">
        <v>12989</v>
      </c>
      <c r="F2725" s="81">
        <v>4.8</v>
      </c>
      <c r="G2725" s="13" t="s">
        <v>704</v>
      </c>
      <c r="H2725" s="13" t="s">
        <v>3740</v>
      </c>
      <c r="I2725" s="79">
        <v>2020</v>
      </c>
      <c r="J2725" s="79"/>
      <c r="K2725" s="73">
        <v>2601017344</v>
      </c>
      <c r="L2725" s="90">
        <f>IF(K2725/1024 &gt;1,K2725/1024," ")</f>
        <v>2540056</v>
      </c>
      <c r="M2725" s="90">
        <f>IF(K2725/1048576 &gt;1,K2725/1048576," ")</f>
        <v>2480.5234375</v>
      </c>
      <c r="N2725" s="91">
        <f>IF(K2725&gt;999999999,K2725/1073741824," ")</f>
        <v>2.4223861694335938</v>
      </c>
      <c r="O2725" s="194" t="s">
        <v>22459</v>
      </c>
      <c r="P2725" s="197" t="s">
        <v>22460</v>
      </c>
    </row>
    <row r="2726" spans="2:16" ht="20.100000000000001" customHeight="1" x14ac:dyDescent="0.3">
      <c r="B2726" s="101">
        <v>2716</v>
      </c>
      <c r="C2726" s="102" t="s">
        <v>36782</v>
      </c>
      <c r="D2726" s="159" t="s">
        <v>2166</v>
      </c>
      <c r="E2726" s="36" t="s">
        <v>12990</v>
      </c>
      <c r="F2726" s="104">
        <v>7.6</v>
      </c>
      <c r="G2726" s="94" t="s">
        <v>704</v>
      </c>
      <c r="H2726" s="94" t="s">
        <v>3966</v>
      </c>
      <c r="I2726" s="101">
        <v>2001</v>
      </c>
      <c r="J2726" s="116"/>
      <c r="K2726" s="90">
        <v>5164029696</v>
      </c>
      <c r="L2726" s="90">
        <f>IF(K2726/1024 &gt;1,K2726/1024," ")</f>
        <v>5042997.75</v>
      </c>
      <c r="M2726" s="90">
        <f>IF(K2726/1048576 &gt;1,K2726/1048576," ")</f>
        <v>4924.802490234375</v>
      </c>
      <c r="N2726" s="91">
        <f>IF(K2726&gt;999999999,K2726/1073741824," ")</f>
        <v>4.8093774318695068</v>
      </c>
      <c r="O2726" s="194" t="s">
        <v>18050</v>
      </c>
      <c r="P2726" s="197" t="s">
        <v>22461</v>
      </c>
    </row>
    <row r="2727" spans="2:16" ht="20.100000000000001" customHeight="1" x14ac:dyDescent="0.3">
      <c r="B2727" s="101">
        <v>2717</v>
      </c>
      <c r="C2727" s="112" t="s">
        <v>36783</v>
      </c>
      <c r="D2727" s="159" t="s">
        <v>2167</v>
      </c>
      <c r="E2727" s="36" t="s">
        <v>12991</v>
      </c>
      <c r="F2727" s="104">
        <v>6.6</v>
      </c>
      <c r="G2727" s="94" t="s">
        <v>704</v>
      </c>
      <c r="H2727" s="94" t="s">
        <v>3808</v>
      </c>
      <c r="I2727" s="94">
        <v>1985</v>
      </c>
      <c r="J2727" s="94"/>
      <c r="K2727" s="108">
        <v>2996390968</v>
      </c>
      <c r="L2727" s="90">
        <f>IF(K2727/1024 &gt;1,K2727/1024," ")</f>
        <v>2926163.0546875</v>
      </c>
      <c r="M2727" s="90">
        <f>IF(K2727/1048576 &gt;1,K2727/1048576," ")</f>
        <v>2857.5811080932617</v>
      </c>
      <c r="N2727" s="91">
        <f>IF(K2727&gt;999999999,K2727/1073741824," ")</f>
        <v>2.7906065508723259</v>
      </c>
      <c r="O2727" s="194" t="s">
        <v>22462</v>
      </c>
      <c r="P2727" s="197" t="s">
        <v>22463</v>
      </c>
    </row>
    <row r="2728" spans="2:16" ht="20.100000000000001" customHeight="1" x14ac:dyDescent="0.3">
      <c r="B2728" s="101">
        <v>2718</v>
      </c>
      <c r="C2728" s="109" t="s">
        <v>36784</v>
      </c>
      <c r="D2728" s="160" t="s">
        <v>443</v>
      </c>
      <c r="E2728" s="36" t="s">
        <v>12992</v>
      </c>
      <c r="F2728" s="104">
        <v>6.4</v>
      </c>
      <c r="G2728" s="101" t="s">
        <v>704</v>
      </c>
      <c r="H2728" s="101" t="s">
        <v>3741</v>
      </c>
      <c r="I2728" s="101">
        <v>1998</v>
      </c>
      <c r="J2728" s="101"/>
      <c r="K2728" s="90">
        <v>4727090311</v>
      </c>
      <c r="L2728" s="90">
        <f>IF(K2728/1024 &gt;1,K2728/1024," ")</f>
        <v>4616299.1318359375</v>
      </c>
      <c r="M2728" s="90">
        <f>IF(K2728/1048576 &gt;1,K2728/1048576," ")</f>
        <v>4508.1046209335327</v>
      </c>
      <c r="N2728" s="91">
        <f>IF(K2728&gt;999999999,K2728/1073741824," ")</f>
        <v>4.402445918880403</v>
      </c>
      <c r="O2728" s="194" t="s">
        <v>22464</v>
      </c>
      <c r="P2728" s="197" t="s">
        <v>22465</v>
      </c>
    </row>
    <row r="2729" spans="2:16" ht="20.100000000000001" customHeight="1" x14ac:dyDescent="0.3">
      <c r="B2729" s="101">
        <v>2719</v>
      </c>
      <c r="C2729" s="102" t="s">
        <v>36785</v>
      </c>
      <c r="D2729" s="159" t="s">
        <v>749</v>
      </c>
      <c r="E2729" s="36" t="s">
        <v>12993</v>
      </c>
      <c r="F2729" s="104">
        <v>6.4</v>
      </c>
      <c r="G2729" s="94" t="s">
        <v>704</v>
      </c>
      <c r="H2729" s="94" t="s">
        <v>3739</v>
      </c>
      <c r="I2729" s="94">
        <v>2009</v>
      </c>
      <c r="J2729" s="94"/>
      <c r="K2729" s="90">
        <v>6005335364</v>
      </c>
      <c r="L2729" s="90">
        <f>IF(K2729/1024 &gt;1,K2729/1024," ")</f>
        <v>5864585.31640625</v>
      </c>
      <c r="M2729" s="90">
        <f>IF(K2729/1048576 &gt;1,K2729/1048576," ")</f>
        <v>5727.1340980529785</v>
      </c>
      <c r="N2729" s="91">
        <f>IF(K2729&gt;999999999,K2729/1073741824," ")</f>
        <v>5.5929043926298618</v>
      </c>
      <c r="O2729" s="194" t="s">
        <v>22466</v>
      </c>
      <c r="P2729" s="197" t="s">
        <v>22467</v>
      </c>
    </row>
    <row r="2730" spans="2:16" ht="20.100000000000001" customHeight="1" x14ac:dyDescent="0.3">
      <c r="B2730" s="101">
        <v>2720</v>
      </c>
      <c r="C2730" s="107" t="s">
        <v>36786</v>
      </c>
      <c r="D2730" s="159" t="s">
        <v>4613</v>
      </c>
      <c r="E2730" s="36" t="s">
        <v>12994</v>
      </c>
      <c r="F2730" s="104">
        <v>6.3</v>
      </c>
      <c r="G2730" s="101" t="s">
        <v>704</v>
      </c>
      <c r="H2730" s="101" t="s">
        <v>3744</v>
      </c>
      <c r="I2730" s="101">
        <v>2013</v>
      </c>
      <c r="J2730" s="101"/>
      <c r="K2730" s="90">
        <v>5456023225</v>
      </c>
      <c r="L2730" s="90">
        <f>IF(K2730/1024 &gt;1,K2730/1024," ")</f>
        <v>5328147.6806640625</v>
      </c>
      <c r="M2730" s="90">
        <f>IF(K2730/1048576 &gt;1,K2730/1048576," ")</f>
        <v>5203.2692193984985</v>
      </c>
      <c r="N2730" s="91">
        <f>IF(K2730&gt;999999999,K2730/1073741824," ")</f>
        <v>5.0813175970688462</v>
      </c>
      <c r="O2730" s="194" t="s">
        <v>22468</v>
      </c>
      <c r="P2730" s="197" t="s">
        <v>22469</v>
      </c>
    </row>
    <row r="2731" spans="2:16" ht="20.100000000000001" customHeight="1" x14ac:dyDescent="0.3">
      <c r="B2731" s="101">
        <v>2721</v>
      </c>
      <c r="C2731" s="109" t="s">
        <v>36787</v>
      </c>
      <c r="D2731" s="160" t="s">
        <v>1204</v>
      </c>
      <c r="E2731" s="36" t="s">
        <v>12995</v>
      </c>
      <c r="F2731" s="104">
        <v>5.9</v>
      </c>
      <c r="G2731" s="94" t="s">
        <v>704</v>
      </c>
      <c r="H2731" s="101" t="s">
        <v>4373</v>
      </c>
      <c r="I2731" s="101">
        <v>2006</v>
      </c>
      <c r="J2731" s="101"/>
      <c r="K2731" s="90">
        <v>4526345267</v>
      </c>
      <c r="L2731" s="90">
        <f>IF(K2731/1024 &gt;1,K2731/1024," ")</f>
        <v>4420259.0498046875</v>
      </c>
      <c r="M2731" s="90">
        <f>IF(K2731/1048576 &gt;1,K2731/1048576," ")</f>
        <v>4316.6592283248901</v>
      </c>
      <c r="N2731" s="91">
        <f>IF(K2731&gt;999999999,K2731/1073741824," ")</f>
        <v>4.2154875276610255</v>
      </c>
      <c r="O2731" s="194" t="s">
        <v>17829</v>
      </c>
      <c r="P2731" s="197" t="s">
        <v>22470</v>
      </c>
    </row>
    <row r="2732" spans="2:16" ht="20.100000000000001" customHeight="1" x14ac:dyDescent="0.3">
      <c r="B2732" s="101">
        <v>2722</v>
      </c>
      <c r="C2732" s="102" t="s">
        <v>36788</v>
      </c>
      <c r="D2732" s="159" t="s">
        <v>5483</v>
      </c>
      <c r="E2732" s="36" t="s">
        <v>12996</v>
      </c>
      <c r="F2732" s="104">
        <v>5.9</v>
      </c>
      <c r="G2732" s="101" t="s">
        <v>704</v>
      </c>
      <c r="H2732" s="101" t="s">
        <v>3758</v>
      </c>
      <c r="I2732" s="101">
        <v>1977</v>
      </c>
      <c r="J2732" s="101"/>
      <c r="K2732" s="90">
        <v>3479024118</v>
      </c>
      <c r="L2732" s="90">
        <f>IF(K2732/1024 &gt;1,K2732/1024," ")</f>
        <v>3397484.490234375</v>
      </c>
      <c r="M2732" s="90">
        <f>IF(K2732/1048576 &gt;1,K2732/1048576," ")</f>
        <v>3317.8559474945068</v>
      </c>
      <c r="N2732" s="91">
        <f>IF(K2732&gt;999999999,K2732/1073741824," ")</f>
        <v>3.2400936987251043</v>
      </c>
      <c r="O2732" s="194" t="s">
        <v>22471</v>
      </c>
      <c r="P2732" s="197" t="s">
        <v>22472</v>
      </c>
    </row>
    <row r="2733" spans="2:16" ht="20.100000000000001" customHeight="1" x14ac:dyDescent="0.3">
      <c r="B2733" s="101">
        <v>2723</v>
      </c>
      <c r="C2733" s="103" t="s">
        <v>36789</v>
      </c>
      <c r="D2733" s="168" t="s">
        <v>6627</v>
      </c>
      <c r="E2733" s="36" t="s">
        <v>12997</v>
      </c>
      <c r="F2733" s="99">
        <v>4.4000000000000004</v>
      </c>
      <c r="G2733" s="99"/>
      <c r="H2733" s="101" t="s">
        <v>5892</v>
      </c>
      <c r="I2733" s="101">
        <v>2011</v>
      </c>
      <c r="K2733" s="90">
        <v>5110963632</v>
      </c>
      <c r="L2733" s="90">
        <f>IF(K2733/1024 &gt;1,K2733/1024," ")</f>
        <v>4991175.421875</v>
      </c>
      <c r="M2733" s="90">
        <f>IF(K2733/1048576 &gt;1,K2733/1048576," ")</f>
        <v>4874.1947479248047</v>
      </c>
      <c r="N2733" s="91">
        <f>IF(K2733&gt;999999999,K2733/1073741824," ")</f>
        <v>4.7599558085203171</v>
      </c>
      <c r="O2733" s="194" t="s">
        <v>22473</v>
      </c>
      <c r="P2733" s="197" t="s">
        <v>22474</v>
      </c>
    </row>
    <row r="2734" spans="2:16" ht="20.100000000000001" customHeight="1" x14ac:dyDescent="0.3">
      <c r="B2734" s="101">
        <v>2724</v>
      </c>
      <c r="C2734" s="12" t="s">
        <v>33263</v>
      </c>
      <c r="D2734" s="160" t="s">
        <v>444</v>
      </c>
      <c r="E2734" s="36" t="s">
        <v>12998</v>
      </c>
      <c r="F2734" s="104">
        <v>6</v>
      </c>
      <c r="G2734" s="101" t="s">
        <v>704</v>
      </c>
      <c r="H2734" s="101" t="s">
        <v>5892</v>
      </c>
      <c r="I2734" s="101">
        <v>2001</v>
      </c>
      <c r="J2734" s="116"/>
      <c r="K2734" s="90">
        <v>5191853656</v>
      </c>
      <c r="L2734" s="90">
        <f>IF(K2734/1024 &gt;1,K2734/1024," ")</f>
        <v>5070169.5859375</v>
      </c>
      <c r="M2734" s="90">
        <f>IF(K2734/1048576 &gt;1,K2734/1048576," ")</f>
        <v>4951.3374862670898</v>
      </c>
      <c r="N2734" s="91">
        <f>IF(K2734&gt;999999999,K2734/1073741824," ")</f>
        <v>4.8352905139327049</v>
      </c>
      <c r="O2734" s="194" t="s">
        <v>30090</v>
      </c>
      <c r="P2734" s="197" t="s">
        <v>22475</v>
      </c>
    </row>
    <row r="2735" spans="2:16" ht="20.100000000000001" customHeight="1" x14ac:dyDescent="0.3">
      <c r="B2735" s="101">
        <v>2725</v>
      </c>
      <c r="C2735" s="109" t="s">
        <v>5310</v>
      </c>
      <c r="D2735" s="159" t="s">
        <v>5284</v>
      </c>
      <c r="E2735" s="36" t="s">
        <v>13000</v>
      </c>
      <c r="F2735" s="104">
        <v>7.1</v>
      </c>
      <c r="G2735" s="101" t="s">
        <v>704</v>
      </c>
      <c r="H2735" s="101" t="s">
        <v>3898</v>
      </c>
      <c r="I2735" s="101">
        <v>1944</v>
      </c>
      <c r="J2735" s="101"/>
      <c r="K2735" s="90">
        <v>5586842065</v>
      </c>
      <c r="L2735" s="90">
        <f>IF(K2735/1024 &gt;1,K2735/1024," ")</f>
        <v>5455900.4541015625</v>
      </c>
      <c r="M2735" s="90">
        <f>IF(K2735/1048576 &gt;1,K2735/1048576," ")</f>
        <v>5328.0277872085571</v>
      </c>
      <c r="N2735" s="91">
        <f>IF(K2735&gt;999999999,K2735/1073741824," ")</f>
        <v>5.2031521359458566</v>
      </c>
      <c r="O2735" s="194" t="s">
        <v>22478</v>
      </c>
      <c r="P2735" s="197" t="s">
        <v>22479</v>
      </c>
    </row>
    <row r="2736" spans="2:16" ht="20.100000000000001" customHeight="1" x14ac:dyDescent="0.3">
      <c r="B2736" s="101">
        <v>2726</v>
      </c>
      <c r="C2736" s="109" t="s">
        <v>36791</v>
      </c>
      <c r="D2736" s="160" t="s">
        <v>445</v>
      </c>
      <c r="E2736" s="36" t="s">
        <v>13001</v>
      </c>
      <c r="F2736" s="104">
        <v>7</v>
      </c>
      <c r="G2736" s="104" t="s">
        <v>704</v>
      </c>
      <c r="H2736" s="105" t="s">
        <v>3747</v>
      </c>
      <c r="I2736" s="101">
        <v>1989</v>
      </c>
      <c r="J2736" s="101"/>
      <c r="K2736" s="90">
        <v>3321417814</v>
      </c>
      <c r="L2736" s="90">
        <f>IF(K2736/1024 &gt;1,K2736/1024," ")</f>
        <v>3243572.083984375</v>
      </c>
      <c r="M2736" s="90">
        <f>IF(K2736/1048576 &gt;1,K2736/1048576," ")</f>
        <v>3167.5508632659912</v>
      </c>
      <c r="N2736" s="91">
        <f>IF(K2736&gt;999999999,K2736/1073741824," ")</f>
        <v>3.0933113899081945</v>
      </c>
      <c r="O2736" s="194" t="s">
        <v>22480</v>
      </c>
      <c r="P2736" s="197" t="s">
        <v>22481</v>
      </c>
    </row>
    <row r="2737" spans="2:16" ht="20.100000000000001" customHeight="1" x14ac:dyDescent="0.3">
      <c r="B2737" s="101">
        <v>2727</v>
      </c>
      <c r="C2737" s="12" t="s">
        <v>42694</v>
      </c>
      <c r="D2737" s="177" t="s">
        <v>42691</v>
      </c>
      <c r="E2737" s="36" t="s">
        <v>42692</v>
      </c>
      <c r="F2737" s="152">
        <v>6.8</v>
      </c>
      <c r="G2737" s="13" t="s">
        <v>704</v>
      </c>
      <c r="H2737" s="13" t="s">
        <v>3740</v>
      </c>
      <c r="I2737" s="145">
        <v>2022</v>
      </c>
      <c r="J2737" s="12"/>
      <c r="K2737" s="45">
        <v>2524856320</v>
      </c>
      <c r="L2737" s="90">
        <f>IF(K2737/1024 &gt;1,K2737/1024," ")</f>
        <v>2465680</v>
      </c>
      <c r="M2737" s="90">
        <f>IF(K2737/1048576 &gt;1,K2737/1048576," ")</f>
        <v>2407.890625</v>
      </c>
      <c r="N2737" s="91">
        <f>IF(K2737&gt;999999999,K2737/1073741824," ")</f>
        <v>2.3514556884765625</v>
      </c>
      <c r="O2737" s="223" t="s">
        <v>42693</v>
      </c>
      <c r="P2737" s="197" t="s">
        <v>18464</v>
      </c>
    </row>
    <row r="2738" spans="2:16" ht="20.100000000000001" customHeight="1" x14ac:dyDescent="0.3">
      <c r="B2738" s="101">
        <v>2728</v>
      </c>
      <c r="C2738" s="112" t="s">
        <v>36793</v>
      </c>
      <c r="D2738" s="161" t="s">
        <v>6229</v>
      </c>
      <c r="E2738" s="36" t="s">
        <v>13003</v>
      </c>
      <c r="F2738" s="99">
        <v>4.5</v>
      </c>
      <c r="G2738" s="101" t="s">
        <v>704</v>
      </c>
      <c r="H2738" s="101" t="s">
        <v>4081</v>
      </c>
      <c r="I2738" s="101">
        <v>2014</v>
      </c>
      <c r="J2738" s="101"/>
      <c r="K2738" s="90">
        <v>4007538418</v>
      </c>
      <c r="L2738" s="90">
        <f>IF(K2738/1024 &gt;1,K2738/1024," ")</f>
        <v>3913611.736328125</v>
      </c>
      <c r="M2738" s="90">
        <f>IF(K2738/1048576 &gt;1,K2738/1048576," ")</f>
        <v>3821.8864612579346</v>
      </c>
      <c r="N2738" s="91">
        <f>IF(K2738&gt;999999999,K2738/1073741824," ")</f>
        <v>3.7323109973222017</v>
      </c>
      <c r="O2738" s="194" t="s">
        <v>22483</v>
      </c>
      <c r="P2738" s="197" t="s">
        <v>22484</v>
      </c>
    </row>
    <row r="2739" spans="2:16" ht="20.100000000000001" customHeight="1" x14ac:dyDescent="0.3">
      <c r="B2739" s="101">
        <v>2729</v>
      </c>
      <c r="C2739" s="109" t="s">
        <v>36574</v>
      </c>
      <c r="D2739" s="163" t="s">
        <v>6036</v>
      </c>
      <c r="E2739" s="36" t="s">
        <v>12734</v>
      </c>
      <c r="F2739" s="99">
        <v>6</v>
      </c>
      <c r="G2739" s="101" t="s">
        <v>704</v>
      </c>
      <c r="H2739" s="101" t="s">
        <v>4081</v>
      </c>
      <c r="I2739" s="101">
        <v>2015</v>
      </c>
      <c r="J2739" s="101"/>
      <c r="K2739" s="90">
        <v>4865212405</v>
      </c>
      <c r="L2739" s="90">
        <f>IF(K2739/1024 &gt;1,K2739/1024," ")</f>
        <v>4751183.9892578125</v>
      </c>
      <c r="M2739" s="90">
        <f>IF(K2739/1048576 &gt;1,K2739/1048576," ")</f>
        <v>4639.8281145095825</v>
      </c>
      <c r="N2739" s="91">
        <f>IF(K2739&gt;999999999,K2739/1073741824," ")</f>
        <v>4.5310821430757642</v>
      </c>
      <c r="O2739" s="194" t="s">
        <v>22007</v>
      </c>
      <c r="P2739" s="197" t="s">
        <v>22008</v>
      </c>
    </row>
    <row r="2740" spans="2:16" ht="20.100000000000001" customHeight="1" x14ac:dyDescent="0.3">
      <c r="B2740" s="101">
        <v>2730</v>
      </c>
      <c r="C2740" s="28" t="s">
        <v>33258</v>
      </c>
      <c r="D2740" s="161" t="s">
        <v>6966</v>
      </c>
      <c r="E2740" s="36" t="s">
        <v>13004</v>
      </c>
      <c r="F2740" s="99">
        <v>4.5</v>
      </c>
      <c r="G2740" s="99"/>
      <c r="H2740" s="105" t="s">
        <v>4081</v>
      </c>
      <c r="I2740" s="101">
        <v>2015</v>
      </c>
      <c r="J2740" s="101"/>
      <c r="K2740" s="90">
        <v>3432196858</v>
      </c>
      <c r="L2740" s="90">
        <f>IF(K2740/1024 &gt;1,K2740/1024," ")</f>
        <v>3351754.744140625</v>
      </c>
      <c r="M2740" s="90">
        <f>IF(K2740/1048576 &gt;1,K2740/1048576," ")</f>
        <v>3273.1979923248291</v>
      </c>
      <c r="N2740" s="91">
        <f>IF(K2740&gt;999999999,K2740/1073741824," ")</f>
        <v>3.1964824143797159</v>
      </c>
      <c r="O2740" s="194" t="s">
        <v>18046</v>
      </c>
      <c r="P2740" s="197" t="s">
        <v>22485</v>
      </c>
    </row>
    <row r="2741" spans="2:16" ht="20.100000000000001" customHeight="1" x14ac:dyDescent="0.3">
      <c r="B2741" s="101">
        <v>2731</v>
      </c>
      <c r="C2741" s="102" t="s">
        <v>36794</v>
      </c>
      <c r="D2741" s="159" t="s">
        <v>678</v>
      </c>
      <c r="E2741" s="36" t="s">
        <v>18460</v>
      </c>
      <c r="F2741" s="104">
        <v>6.8</v>
      </c>
      <c r="G2741" s="99" t="s">
        <v>704</v>
      </c>
      <c r="H2741" s="105" t="s">
        <v>5877</v>
      </c>
      <c r="I2741" s="94">
        <v>2004</v>
      </c>
      <c r="J2741" s="94"/>
      <c r="K2741" s="90">
        <v>3325028770</v>
      </c>
      <c r="L2741" s="90">
        <f>IF(K2741/1024 &gt;1,K2741/1024," ")</f>
        <v>3247098.408203125</v>
      </c>
      <c r="M2741" s="90">
        <f>IF(K2741/1048576 &gt;1,K2741/1048576," ")</f>
        <v>3170.9945392608643</v>
      </c>
      <c r="N2741" s="91">
        <f>IF(K2741&gt;999999999,K2741/1073741824," ")</f>
        <v>3.0966743547469378</v>
      </c>
      <c r="O2741" s="194" t="s">
        <v>21550</v>
      </c>
      <c r="P2741" s="197" t="s">
        <v>22486</v>
      </c>
    </row>
    <row r="2742" spans="2:16" ht="20.100000000000001" customHeight="1" x14ac:dyDescent="0.3">
      <c r="B2742" s="101">
        <v>2732</v>
      </c>
      <c r="C2742" s="48" t="s">
        <v>36795</v>
      </c>
      <c r="D2742" s="157" t="s">
        <v>8626</v>
      </c>
      <c r="E2742" s="36" t="s">
        <v>13005</v>
      </c>
      <c r="F2742" s="131">
        <v>6.6</v>
      </c>
      <c r="G2742" s="13"/>
      <c r="H2742" s="13" t="s">
        <v>5981</v>
      </c>
      <c r="I2742" s="133">
        <v>2018</v>
      </c>
      <c r="J2742" s="74"/>
      <c r="K2742" s="73">
        <v>3192942592</v>
      </c>
      <c r="L2742" s="90">
        <f>IF(K2742/1024 &gt;1,K2742/1024," ")</f>
        <v>3118108</v>
      </c>
      <c r="M2742" s="90">
        <f>IF(K2742/1048576 &gt;1,K2742/1048576," ")</f>
        <v>3045.02734375</v>
      </c>
      <c r="N2742" s="91">
        <f>IF(K2742&gt;999999999,K2742/1073741824," ")</f>
        <v>2.9736595153808594</v>
      </c>
      <c r="O2742" s="194" t="s">
        <v>21538</v>
      </c>
      <c r="P2742" s="197" t="s">
        <v>22487</v>
      </c>
    </row>
    <row r="2743" spans="2:16" ht="20.100000000000001" customHeight="1" x14ac:dyDescent="0.3">
      <c r="B2743" s="101">
        <v>2733</v>
      </c>
      <c r="C2743" s="12" t="s">
        <v>42575</v>
      </c>
      <c r="D2743" s="160" t="s">
        <v>1205</v>
      </c>
      <c r="E2743" s="36" t="s">
        <v>13006</v>
      </c>
      <c r="F2743" s="104">
        <v>5.4</v>
      </c>
      <c r="G2743" s="13" t="s">
        <v>704</v>
      </c>
      <c r="H2743" s="13" t="s">
        <v>5878</v>
      </c>
      <c r="I2743" s="101">
        <v>1958</v>
      </c>
      <c r="J2743" s="116"/>
      <c r="K2743" s="73">
        <v>3286039920</v>
      </c>
      <c r="L2743" s="90">
        <f>IF(K2743/1024 &gt;1,K2743/1024," ")</f>
        <v>3209023.359375</v>
      </c>
      <c r="M2743" s="90">
        <f>IF(K2743/1048576 &gt;1,K2743/1048576," ")</f>
        <v>3133.8118743896484</v>
      </c>
      <c r="N2743" s="91">
        <f>IF(K2743&gt;999999999,K2743/1073741824," ")</f>
        <v>3.0603631585836411</v>
      </c>
      <c r="O2743" s="194" t="s">
        <v>22488</v>
      </c>
      <c r="P2743" s="197" t="s">
        <v>22489</v>
      </c>
    </row>
    <row r="2744" spans="2:16" ht="20.100000000000001" customHeight="1" x14ac:dyDescent="0.3">
      <c r="B2744" s="101">
        <v>2734</v>
      </c>
      <c r="C2744" s="12" t="s">
        <v>42576</v>
      </c>
      <c r="D2744" s="160" t="s">
        <v>2168</v>
      </c>
      <c r="E2744" s="36" t="s">
        <v>13007</v>
      </c>
      <c r="F2744" s="104">
        <v>5.3</v>
      </c>
      <c r="G2744" s="94"/>
      <c r="H2744" s="94" t="s">
        <v>4304</v>
      </c>
      <c r="I2744" s="101">
        <v>1998</v>
      </c>
      <c r="J2744" s="101"/>
      <c r="K2744" s="90">
        <v>1006211072</v>
      </c>
      <c r="L2744" s="90">
        <f>IF(K2744/1024 &gt;1,K2744/1024," ")</f>
        <v>982628</v>
      </c>
      <c r="M2744" s="90">
        <f>IF(K2744/1048576 &gt;1,K2744/1048576," ")</f>
        <v>959.59765625</v>
      </c>
      <c r="N2744" s="91">
        <f>IF(K2744&gt;999999999,K2744/1073741824," ")</f>
        <v>0.93710708618164063</v>
      </c>
      <c r="O2744" s="194" t="s">
        <v>18014</v>
      </c>
      <c r="P2744" s="197" t="s">
        <v>22490</v>
      </c>
    </row>
    <row r="2745" spans="2:16" ht="20.100000000000001" customHeight="1" x14ac:dyDescent="0.3">
      <c r="B2745" s="101">
        <v>2735</v>
      </c>
      <c r="C2745" s="48" t="s">
        <v>36796</v>
      </c>
      <c r="D2745" s="157" t="s">
        <v>8106</v>
      </c>
      <c r="E2745" s="36" t="s">
        <v>13008</v>
      </c>
      <c r="F2745" s="81">
        <v>4.5</v>
      </c>
      <c r="G2745" s="13"/>
      <c r="H2745" s="13" t="s">
        <v>4081</v>
      </c>
      <c r="I2745" s="79">
        <v>2016</v>
      </c>
      <c r="J2745" s="79"/>
      <c r="K2745" s="73">
        <v>3608611219</v>
      </c>
      <c r="L2745" s="90">
        <f>IF(K2745/1024 &gt;1,K2745/1024," ")</f>
        <v>3524034.3935546875</v>
      </c>
      <c r="M2745" s="90">
        <f>IF(K2745/1048576 &gt;1,K2745/1048576," ")</f>
        <v>3441.4398374557495</v>
      </c>
      <c r="N2745" s="91">
        <f>IF(K2745&gt;999999999,K2745/1073741824," ")</f>
        <v>3.3607810912653804</v>
      </c>
      <c r="O2745" s="194" t="s">
        <v>18368</v>
      </c>
      <c r="P2745" s="197" t="s">
        <v>22491</v>
      </c>
    </row>
    <row r="2746" spans="2:16" ht="20.100000000000001" customHeight="1" x14ac:dyDescent="0.3">
      <c r="B2746" s="101">
        <v>2736</v>
      </c>
      <c r="C2746" s="20" t="s">
        <v>36797</v>
      </c>
      <c r="D2746" s="177" t="s">
        <v>8934</v>
      </c>
      <c r="E2746" s="36" t="s">
        <v>13009</v>
      </c>
      <c r="F2746" s="81">
        <v>6.1</v>
      </c>
      <c r="G2746" s="13" t="s">
        <v>704</v>
      </c>
      <c r="H2746" s="13" t="s">
        <v>3757</v>
      </c>
      <c r="I2746" s="79">
        <v>2019</v>
      </c>
      <c r="J2746" s="79"/>
      <c r="K2746" s="73">
        <v>5189074944</v>
      </c>
      <c r="L2746" s="90">
        <f>IF(K2746/1024 &gt;1,K2746/1024," ")</f>
        <v>5067456</v>
      </c>
      <c r="M2746" s="90">
        <f>IF(K2746/1048576 &gt;1,K2746/1048576," ")</f>
        <v>4948.6875</v>
      </c>
      <c r="N2746" s="91">
        <f>IF(K2746&gt;999999999,K2746/1073741824," ")</f>
        <v>4.83270263671875</v>
      </c>
      <c r="O2746" s="194" t="s">
        <v>22492</v>
      </c>
      <c r="P2746" s="197" t="s">
        <v>22493</v>
      </c>
    </row>
    <row r="2747" spans="2:16" ht="20.100000000000001" customHeight="1" x14ac:dyDescent="0.3">
      <c r="B2747" s="101">
        <v>2737</v>
      </c>
      <c r="C2747" s="20" t="s">
        <v>43036</v>
      </c>
      <c r="D2747" s="263" t="s">
        <v>43033</v>
      </c>
      <c r="E2747" s="36" t="s">
        <v>43034</v>
      </c>
      <c r="F2747" s="131">
        <v>5.8</v>
      </c>
      <c r="G2747" s="13"/>
      <c r="H2747" s="13" t="s">
        <v>3744</v>
      </c>
      <c r="I2747" s="79">
        <v>2022</v>
      </c>
      <c r="J2747" s="79"/>
      <c r="K2747" s="73">
        <v>5260038144</v>
      </c>
      <c r="L2747" s="90">
        <f>IF(K2747/1024 &gt;1,K2747/1024," ")</f>
        <v>5136756</v>
      </c>
      <c r="M2747" s="90">
        <f>IF(K2747/1048576 &gt;1,K2747/1048576," ")</f>
        <v>5016.36328125</v>
      </c>
      <c r="N2747" s="91">
        <f>IF(K2747&gt;999999999,K2747/1073741824," ")</f>
        <v>4.8987922668457031</v>
      </c>
      <c r="O2747" s="223" t="s">
        <v>18065</v>
      </c>
      <c r="P2747" s="198" t="s">
        <v>43035</v>
      </c>
    </row>
    <row r="2748" spans="2:16" ht="20.100000000000001" customHeight="1" x14ac:dyDescent="0.3">
      <c r="B2748" s="101">
        <v>2738</v>
      </c>
      <c r="C2748" s="7" t="s">
        <v>36798</v>
      </c>
      <c r="D2748" s="160" t="s">
        <v>5710</v>
      </c>
      <c r="E2748" s="36" t="s">
        <v>13010</v>
      </c>
      <c r="F2748" s="104">
        <v>6.2</v>
      </c>
      <c r="G2748" s="101" t="s">
        <v>704</v>
      </c>
      <c r="H2748" s="101" t="s">
        <v>3740</v>
      </c>
      <c r="I2748" s="101">
        <v>2011</v>
      </c>
      <c r="J2748" s="101"/>
      <c r="K2748" s="90">
        <v>4303015763</v>
      </c>
      <c r="L2748" s="90">
        <f>IF(K2748/1024 &gt;1,K2748/1024," ")</f>
        <v>4202163.8310546875</v>
      </c>
      <c r="M2748" s="90">
        <f>IF(K2748/1048576 &gt;1,K2748/1048576," ")</f>
        <v>4103.6756162643433</v>
      </c>
      <c r="N2748" s="91">
        <f>IF(K2748&gt;999999999,K2748/1073741824," ")</f>
        <v>4.0074957190081477</v>
      </c>
      <c r="O2748" s="194" t="s">
        <v>22494</v>
      </c>
      <c r="P2748" s="197" t="s">
        <v>31163</v>
      </c>
    </row>
    <row r="2749" spans="2:16" ht="20.100000000000001" customHeight="1" x14ac:dyDescent="0.3">
      <c r="B2749" s="101">
        <v>2739</v>
      </c>
      <c r="C2749" s="12" t="s">
        <v>36259</v>
      </c>
      <c r="D2749" s="160" t="s">
        <v>2169</v>
      </c>
      <c r="E2749" s="36" t="s">
        <v>13011</v>
      </c>
      <c r="F2749" s="104">
        <v>5.6</v>
      </c>
      <c r="G2749" s="94"/>
      <c r="H2749" s="94" t="s">
        <v>3791</v>
      </c>
      <c r="I2749" s="101">
        <v>2007</v>
      </c>
      <c r="J2749" s="101"/>
      <c r="K2749" s="90">
        <v>734310400</v>
      </c>
      <c r="L2749" s="90">
        <f>IF(K2749/1024 &gt;1,K2749/1024," ")</f>
        <v>717100</v>
      </c>
      <c r="M2749" s="90">
        <f>IF(K2749/1048576 &gt;1,K2749/1048576," ")</f>
        <v>700.29296875</v>
      </c>
      <c r="N2749" s="91" t="str">
        <f>IF(K2749&gt;999999999,K2749/1073741824," ")</f>
        <v xml:space="preserve"> </v>
      </c>
      <c r="O2749" s="194" t="s">
        <v>22495</v>
      </c>
      <c r="P2749" s="197" t="s">
        <v>22496</v>
      </c>
    </row>
    <row r="2750" spans="2:16" ht="20.100000000000001" customHeight="1" x14ac:dyDescent="0.3">
      <c r="B2750" s="101">
        <v>2740</v>
      </c>
      <c r="C2750" s="28" t="s">
        <v>33266</v>
      </c>
      <c r="D2750" s="177" t="s">
        <v>32436</v>
      </c>
      <c r="E2750" s="36" t="s">
        <v>32437</v>
      </c>
      <c r="F2750" s="131">
        <v>7.1</v>
      </c>
      <c r="G2750" s="13"/>
      <c r="H2750" s="13" t="s">
        <v>3744</v>
      </c>
      <c r="I2750" s="133">
        <v>2019</v>
      </c>
      <c r="J2750" s="74"/>
      <c r="K2750" s="73">
        <v>3913043968</v>
      </c>
      <c r="L2750" s="90">
        <f>IF(K2750/1024 &gt;1,K2750/1024," ")</f>
        <v>3821332</v>
      </c>
      <c r="M2750" s="90">
        <f>IF(K2750/1048576 &gt;1,K2750/1048576," ")</f>
        <v>3731.76953125</v>
      </c>
      <c r="N2750" s="91">
        <f>IF(K2750&gt;999999999,K2750/1073741824," ")</f>
        <v>3.6443061828613281</v>
      </c>
      <c r="O2750" s="223" t="s">
        <v>32438</v>
      </c>
      <c r="P2750" s="198" t="s">
        <v>32439</v>
      </c>
    </row>
    <row r="2751" spans="2:16" ht="20.100000000000001" customHeight="1" x14ac:dyDescent="0.3">
      <c r="B2751" s="101">
        <v>2741</v>
      </c>
      <c r="C2751" s="109" t="s">
        <v>36799</v>
      </c>
      <c r="D2751" s="159" t="s">
        <v>3821</v>
      </c>
      <c r="E2751" s="254" t="s">
        <v>13012</v>
      </c>
      <c r="F2751" s="104">
        <v>6.2</v>
      </c>
      <c r="G2751" s="101" t="s">
        <v>704</v>
      </c>
      <c r="H2751" s="101" t="s">
        <v>3776</v>
      </c>
      <c r="I2751" s="101">
        <v>1983</v>
      </c>
      <c r="J2751" s="101"/>
      <c r="K2751" s="90">
        <v>2322603224</v>
      </c>
      <c r="L2751" s="90">
        <f>IF(K2751/1024 &gt;1,K2751/1024," ")</f>
        <v>2268167.2109375</v>
      </c>
      <c r="M2751" s="90">
        <f>IF(K2751/1048576 &gt;1,K2751/1048576," ")</f>
        <v>2215.0070419311523</v>
      </c>
      <c r="N2751" s="91">
        <f>IF(K2751&gt;999999999,K2751/1073741824," ")</f>
        <v>2.163092814385891</v>
      </c>
      <c r="O2751" s="194" t="s">
        <v>22497</v>
      </c>
      <c r="P2751" s="197" t="s">
        <v>22498</v>
      </c>
    </row>
    <row r="2752" spans="2:16" ht="20.100000000000001" customHeight="1" x14ac:dyDescent="0.3">
      <c r="B2752" s="101">
        <v>2742</v>
      </c>
      <c r="C2752" s="7" t="s">
        <v>36800</v>
      </c>
      <c r="D2752" s="157" t="s">
        <v>8202</v>
      </c>
      <c r="E2752" s="36" t="s">
        <v>36200</v>
      </c>
      <c r="F2752" s="81">
        <v>5.0999999999999996</v>
      </c>
      <c r="G2752" s="13" t="s">
        <v>704</v>
      </c>
      <c r="H2752" s="13" t="s">
        <v>4081</v>
      </c>
      <c r="I2752" s="79">
        <v>2018</v>
      </c>
      <c r="J2752" s="79"/>
      <c r="K2752" s="73">
        <v>4748656640</v>
      </c>
      <c r="L2752" s="90">
        <f>IF(K2752/1024 &gt;1,K2752/1024," ")</f>
        <v>4637360</v>
      </c>
      <c r="M2752" s="90">
        <f>IF(K2752/1048576 &gt;1,K2752/1048576," ")</f>
        <v>4528.671875</v>
      </c>
      <c r="N2752" s="91">
        <f>IF(K2752&gt;999999999,K2752/1073741824," ")</f>
        <v>4.4225311279296875</v>
      </c>
      <c r="O2752" s="194" t="s">
        <v>22499</v>
      </c>
      <c r="P2752" s="197" t="s">
        <v>22500</v>
      </c>
    </row>
    <row r="2753" spans="2:16" ht="20.100000000000001" customHeight="1" x14ac:dyDescent="0.3">
      <c r="B2753" s="101">
        <v>2743</v>
      </c>
      <c r="C2753" s="102" t="s">
        <v>36801</v>
      </c>
      <c r="D2753" s="159" t="s">
        <v>5353</v>
      </c>
      <c r="E2753" s="36" t="s">
        <v>13013</v>
      </c>
      <c r="F2753" s="104">
        <v>6.1</v>
      </c>
      <c r="G2753" s="101"/>
      <c r="H2753" s="101" t="s">
        <v>5299</v>
      </c>
      <c r="I2753" s="101">
        <v>1983</v>
      </c>
      <c r="J2753" s="101"/>
      <c r="K2753" s="90">
        <v>5223221737</v>
      </c>
      <c r="L2753" s="90">
        <f>IF(K2753/1024 &gt;1,K2753/1024," ")</f>
        <v>5100802.4775390625</v>
      </c>
      <c r="M2753" s="90">
        <f>IF(K2753/1048576 &gt;1,K2753/1048576," ")</f>
        <v>4981.2524194717407</v>
      </c>
      <c r="N2753" s="91">
        <f>IF(K2753&gt;999999999,K2753/1073741824," ")</f>
        <v>4.8645043158903718</v>
      </c>
      <c r="O2753" s="194" t="s">
        <v>22501</v>
      </c>
      <c r="P2753" s="197" t="s">
        <v>22502</v>
      </c>
    </row>
    <row r="2754" spans="2:16" ht="20.100000000000001" customHeight="1" x14ac:dyDescent="0.3">
      <c r="B2754" s="101">
        <v>2744</v>
      </c>
      <c r="C2754" s="20" t="s">
        <v>42956</v>
      </c>
      <c r="D2754" s="263" t="s">
        <v>42953</v>
      </c>
      <c r="E2754" s="36" t="s">
        <v>42954</v>
      </c>
      <c r="F2754" s="49">
        <v>5.9</v>
      </c>
      <c r="G2754" s="13"/>
      <c r="H2754" s="13" t="s">
        <v>3744</v>
      </c>
      <c r="I2754" s="9">
        <v>2021</v>
      </c>
      <c r="J2754" s="9"/>
      <c r="K2754" s="45">
        <v>6006820864</v>
      </c>
      <c r="L2754" s="90">
        <f>IF(K2754/1024 &gt;1,K2754/1024," ")</f>
        <v>5866036</v>
      </c>
      <c r="M2754" s="90">
        <f>IF(K2754/1048576 &gt;1,K2754/1048576," ")</f>
        <v>5728.55078125</v>
      </c>
      <c r="N2754" s="91">
        <f>IF(K2754&gt;999999999,K2754/1073741824," ")</f>
        <v>5.5942878723144531</v>
      </c>
      <c r="O2754" s="194" t="s">
        <v>17525</v>
      </c>
      <c r="P2754" s="197" t="s">
        <v>42955</v>
      </c>
    </row>
    <row r="2755" spans="2:16" ht="20.100000000000001" customHeight="1" x14ac:dyDescent="0.3">
      <c r="B2755" s="101">
        <v>2745</v>
      </c>
      <c r="C2755" s="12" t="s">
        <v>36802</v>
      </c>
      <c r="D2755" s="160" t="s">
        <v>398</v>
      </c>
      <c r="E2755" s="36" t="s">
        <v>13014</v>
      </c>
      <c r="F2755" s="104">
        <v>6.6</v>
      </c>
      <c r="G2755" s="94"/>
      <c r="H2755" s="13" t="s">
        <v>4081</v>
      </c>
      <c r="I2755" s="101">
        <v>2005</v>
      </c>
      <c r="J2755" s="101"/>
      <c r="K2755" s="73">
        <v>4676804608</v>
      </c>
      <c r="L2755" s="90">
        <f>IF(K2755/1024 &gt;1,K2755/1024," ")</f>
        <v>4567192</v>
      </c>
      <c r="M2755" s="90">
        <f>IF(K2755/1048576 &gt;1,K2755/1048576," ")</f>
        <v>4460.1484375</v>
      </c>
      <c r="N2755" s="91">
        <f>IF(K2755&gt;999999999,K2755/1073741824," ")</f>
        <v>4.3556137084960938</v>
      </c>
      <c r="O2755" s="194" t="s">
        <v>22503</v>
      </c>
      <c r="P2755" s="197" t="s">
        <v>22504</v>
      </c>
    </row>
    <row r="2756" spans="2:16" ht="20.100000000000001" customHeight="1" x14ac:dyDescent="0.3">
      <c r="B2756" s="101">
        <v>2746</v>
      </c>
      <c r="C2756" s="112" t="s">
        <v>36803</v>
      </c>
      <c r="D2756" s="159" t="s">
        <v>3115</v>
      </c>
      <c r="E2756" s="36" t="s">
        <v>13015</v>
      </c>
      <c r="F2756" s="104">
        <v>7.2</v>
      </c>
      <c r="G2756" s="99" t="s">
        <v>704</v>
      </c>
      <c r="H2756" s="101" t="s">
        <v>5892</v>
      </c>
      <c r="I2756" s="101">
        <v>1994</v>
      </c>
      <c r="J2756" s="101"/>
      <c r="K2756" s="90">
        <v>5802100113</v>
      </c>
      <c r="L2756" s="90">
        <f>IF(K2756/1024 &gt;1,K2756/1024," ")</f>
        <v>5666113.3916015625</v>
      </c>
      <c r="M2756" s="90">
        <f>IF(K2756/1048576 &gt;1,K2756/1048576," ")</f>
        <v>5533.3138589859009</v>
      </c>
      <c r="N2756" s="91">
        <f>IF(K2756&gt;999999999,K2756/1073741824," ")</f>
        <v>5.4036268154159188</v>
      </c>
      <c r="O2756" s="194" t="s">
        <v>22505</v>
      </c>
      <c r="P2756" s="197" t="s">
        <v>31164</v>
      </c>
    </row>
    <row r="2757" spans="2:16" ht="20.100000000000001" customHeight="1" x14ac:dyDescent="0.3">
      <c r="B2757" s="101">
        <v>2747</v>
      </c>
      <c r="C2757" s="103" t="s">
        <v>36804</v>
      </c>
      <c r="D2757" s="168" t="s">
        <v>6551</v>
      </c>
      <c r="E2757" s="36" t="s">
        <v>13016</v>
      </c>
      <c r="F2757" s="99">
        <v>6.9</v>
      </c>
      <c r="G2757" s="99" t="s">
        <v>704</v>
      </c>
      <c r="H2757" s="101" t="s">
        <v>5927</v>
      </c>
      <c r="I2757" s="101">
        <v>1940</v>
      </c>
      <c r="J2757" s="115"/>
      <c r="K2757" s="90">
        <v>3111484379</v>
      </c>
      <c r="L2757" s="90">
        <f>IF(K2757/1024 &gt;1,K2757/1024," ")</f>
        <v>3038558.9638671875</v>
      </c>
      <c r="M2757" s="90">
        <f>IF(K2757/1048576 &gt;1,K2757/1048576," ")</f>
        <v>2967.3427381515503</v>
      </c>
      <c r="N2757" s="91">
        <f>IF(K2757&gt;999999999,K2757/1073741824," ")</f>
        <v>2.8977956427261233</v>
      </c>
      <c r="O2757" s="194" t="s">
        <v>21948</v>
      </c>
      <c r="P2757" s="197" t="s">
        <v>22506</v>
      </c>
    </row>
    <row r="2758" spans="2:16" ht="20.100000000000001" customHeight="1" x14ac:dyDescent="0.3">
      <c r="B2758" s="101">
        <v>2748</v>
      </c>
      <c r="C2758" s="12" t="s">
        <v>36805</v>
      </c>
      <c r="D2758" s="157" t="s">
        <v>32856</v>
      </c>
      <c r="E2758" s="36" t="s">
        <v>32857</v>
      </c>
      <c r="F2758" s="81">
        <v>5.6</v>
      </c>
      <c r="G2758" s="13"/>
      <c r="H2758" s="13" t="s">
        <v>3744</v>
      </c>
      <c r="I2758" s="79">
        <v>2020</v>
      </c>
      <c r="J2758" s="79"/>
      <c r="K2758" s="73">
        <v>4339261440</v>
      </c>
      <c r="L2758" s="90">
        <f>IF(K2758/1024 &gt;1,K2758/1024," ")</f>
        <v>4237560</v>
      </c>
      <c r="M2758" s="90">
        <f>IF(K2758/1048576 &gt;1,K2758/1048576," ")</f>
        <v>4138.2421875</v>
      </c>
      <c r="N2758" s="91">
        <f>IF(K2758&gt;999999999,K2758/1073741824," ")</f>
        <v>4.0412521362304688</v>
      </c>
      <c r="O2758" s="223" t="s">
        <v>32858</v>
      </c>
      <c r="P2758" s="198" t="s">
        <v>32859</v>
      </c>
    </row>
    <row r="2759" spans="2:16" ht="20.100000000000001" customHeight="1" x14ac:dyDescent="0.3">
      <c r="B2759" s="101">
        <v>2749</v>
      </c>
      <c r="C2759" s="125" t="s">
        <v>36807</v>
      </c>
      <c r="D2759" s="160" t="s">
        <v>4835</v>
      </c>
      <c r="E2759" s="36" t="s">
        <v>13018</v>
      </c>
      <c r="F2759" s="104">
        <v>6.5</v>
      </c>
      <c r="G2759" s="101" t="s">
        <v>704</v>
      </c>
      <c r="H2759" s="101" t="s">
        <v>4834</v>
      </c>
      <c r="I2759" s="101">
        <v>2002</v>
      </c>
      <c r="J2759" s="101"/>
      <c r="K2759" s="90">
        <v>4290135839</v>
      </c>
      <c r="L2759" s="90">
        <f>IF(K2759/1024 &gt;1,K2759/1024," ")</f>
        <v>4189585.7802734375</v>
      </c>
      <c r="M2759" s="90">
        <f>IF(K2759/1048576 &gt;1,K2759/1048576," ")</f>
        <v>4091.3923635482788</v>
      </c>
      <c r="N2759" s="91">
        <f>IF(K2759&gt;999999999,K2759/1073741824," ")</f>
        <v>3.995500355027616</v>
      </c>
      <c r="O2759" s="194" t="s">
        <v>22509</v>
      </c>
      <c r="P2759" s="197" t="s">
        <v>22510</v>
      </c>
    </row>
    <row r="2760" spans="2:16" ht="20.100000000000001" customHeight="1" x14ac:dyDescent="0.3">
      <c r="B2760" s="101">
        <v>2750</v>
      </c>
      <c r="C2760" s="102" t="s">
        <v>36808</v>
      </c>
      <c r="D2760" s="159" t="s">
        <v>5236</v>
      </c>
      <c r="E2760" s="36" t="s">
        <v>13019</v>
      </c>
      <c r="F2760" s="104">
        <v>5.5</v>
      </c>
      <c r="G2760" s="101" t="s">
        <v>704</v>
      </c>
      <c r="H2760" s="101" t="s">
        <v>3740</v>
      </c>
      <c r="I2760" s="101">
        <v>2000</v>
      </c>
      <c r="J2760" s="101"/>
      <c r="K2760" s="90">
        <v>2576383781</v>
      </c>
      <c r="L2760" s="90">
        <f>IF(K2760/1024 &gt;1,K2760/1024," ")</f>
        <v>2515999.7861328125</v>
      </c>
      <c r="M2760" s="90">
        <f>IF(K2760/1048576 &gt;1,K2760/1048576," ")</f>
        <v>2457.0310411453247</v>
      </c>
      <c r="N2760" s="91">
        <f>IF(K2760&gt;999999999,K2760/1073741824," ")</f>
        <v>2.3994443761184812</v>
      </c>
      <c r="O2760" s="194" t="s">
        <v>22511</v>
      </c>
      <c r="P2760" s="197" t="s">
        <v>22512</v>
      </c>
    </row>
    <row r="2761" spans="2:16" ht="20.100000000000001" customHeight="1" x14ac:dyDescent="0.3">
      <c r="B2761" s="101">
        <v>2751</v>
      </c>
      <c r="C2761" s="102" t="s">
        <v>36809</v>
      </c>
      <c r="D2761" s="159" t="s">
        <v>2714</v>
      </c>
      <c r="E2761" s="36" t="s">
        <v>13020</v>
      </c>
      <c r="F2761" s="104">
        <v>4.8</v>
      </c>
      <c r="G2761" s="101" t="s">
        <v>704</v>
      </c>
      <c r="H2761" s="101" t="s">
        <v>3747</v>
      </c>
      <c r="I2761" s="101">
        <v>1998</v>
      </c>
      <c r="J2761" s="101"/>
      <c r="K2761" s="90">
        <v>2153934857</v>
      </c>
      <c r="L2761" s="90">
        <f>IF(K2761/1024 &gt;1,K2761/1024," ")</f>
        <v>2103452.0087890625</v>
      </c>
      <c r="M2761" s="90">
        <f>IF(K2761/1048576 &gt;1,K2761/1048576," ")</f>
        <v>2054.1523523330688</v>
      </c>
      <c r="N2761" s="91">
        <f>IF(K2761&gt;999999999,K2761/1073741824," ")</f>
        <v>2.0060081565752625</v>
      </c>
      <c r="O2761" s="194" t="s">
        <v>22513</v>
      </c>
      <c r="P2761" s="197" t="s">
        <v>22514</v>
      </c>
    </row>
    <row r="2762" spans="2:16" ht="20.100000000000001" customHeight="1" x14ac:dyDescent="0.3">
      <c r="B2762" s="101">
        <v>2752</v>
      </c>
      <c r="C2762" s="102" t="s">
        <v>36810</v>
      </c>
      <c r="D2762" s="168" t="s">
        <v>7158</v>
      </c>
      <c r="E2762" s="36" t="s">
        <v>13021</v>
      </c>
      <c r="F2762" s="99">
        <v>5</v>
      </c>
      <c r="G2762" s="99" t="s">
        <v>704</v>
      </c>
      <c r="H2762" s="101" t="s">
        <v>5871</v>
      </c>
      <c r="I2762" s="101">
        <v>2016</v>
      </c>
      <c r="J2762" s="101"/>
      <c r="K2762" s="90">
        <v>4028261748</v>
      </c>
      <c r="L2762" s="90">
        <f>IF(K2762/1024 &gt;1,K2762/1024," ")</f>
        <v>3933849.36328125</v>
      </c>
      <c r="M2762" s="90">
        <f>IF(K2762/1048576 &gt;1,K2762/1048576," ")</f>
        <v>3841.6497688293457</v>
      </c>
      <c r="N2762" s="91">
        <f>IF(K2762&gt;999999999,K2762/1073741824," ")</f>
        <v>3.7516111023724079</v>
      </c>
      <c r="O2762" s="194" t="s">
        <v>22515</v>
      </c>
      <c r="P2762" s="197" t="s">
        <v>22516</v>
      </c>
    </row>
    <row r="2763" spans="2:16" ht="20.100000000000001" customHeight="1" x14ac:dyDescent="0.3">
      <c r="B2763" s="101">
        <v>2753</v>
      </c>
      <c r="C2763" s="84" t="s">
        <v>36811</v>
      </c>
      <c r="D2763" s="157" t="s">
        <v>7634</v>
      </c>
      <c r="E2763" s="36" t="s">
        <v>13022</v>
      </c>
      <c r="F2763" s="81">
        <v>4.5</v>
      </c>
      <c r="G2763" s="81"/>
      <c r="H2763" s="82" t="s">
        <v>5892</v>
      </c>
      <c r="I2763" s="79">
        <v>2006</v>
      </c>
      <c r="J2763" s="79"/>
      <c r="K2763" s="73">
        <v>2672286088</v>
      </c>
      <c r="L2763" s="90">
        <f>IF(K2763/1024 &gt;1,K2763/1024," ")</f>
        <v>2609654.3828125</v>
      </c>
      <c r="M2763" s="90">
        <f>IF(K2763/1048576 &gt;1,K2763/1048576," ")</f>
        <v>2548.490608215332</v>
      </c>
      <c r="N2763" s="91">
        <f>IF(K2763&gt;999999999,K2763/1073741824," ")</f>
        <v>2.4887603595852852</v>
      </c>
      <c r="O2763" s="194" t="s">
        <v>22517</v>
      </c>
      <c r="P2763" s="197" t="s">
        <v>22518</v>
      </c>
    </row>
    <row r="2764" spans="2:16" ht="20.100000000000001" customHeight="1" x14ac:dyDescent="0.3">
      <c r="B2764" s="101">
        <v>2754</v>
      </c>
      <c r="C2764" s="111" t="s">
        <v>36812</v>
      </c>
      <c r="D2764" s="168" t="s">
        <v>6381</v>
      </c>
      <c r="E2764" s="36" t="s">
        <v>13023</v>
      </c>
      <c r="F2764" s="99">
        <v>4.8</v>
      </c>
      <c r="G2764" s="99" t="s">
        <v>704</v>
      </c>
      <c r="H2764" s="101" t="s">
        <v>5878</v>
      </c>
      <c r="I2764" s="101">
        <v>2015</v>
      </c>
      <c r="J2764" s="115"/>
      <c r="K2764" s="90">
        <v>4092031842</v>
      </c>
      <c r="L2764" s="90">
        <f>IF(K2764/1024 &gt;1,K2764/1024," ")</f>
        <v>3996124.845703125</v>
      </c>
      <c r="M2764" s="90">
        <f>IF(K2764/1048576 &gt;1,K2764/1048576," ")</f>
        <v>3902.465669631958</v>
      </c>
      <c r="N2764" s="91">
        <f>IF(K2764&gt;999999999,K2764/1073741824," ")</f>
        <v>3.811001630499959</v>
      </c>
      <c r="O2764" s="194" t="s">
        <v>22519</v>
      </c>
      <c r="P2764" s="197" t="s">
        <v>22520</v>
      </c>
    </row>
    <row r="2765" spans="2:16" ht="20.100000000000001" customHeight="1" x14ac:dyDescent="0.3">
      <c r="B2765" s="101">
        <v>2755</v>
      </c>
      <c r="C2765" s="109" t="s">
        <v>36813</v>
      </c>
      <c r="D2765" s="160" t="s">
        <v>446</v>
      </c>
      <c r="E2765" s="36" t="s">
        <v>13025</v>
      </c>
      <c r="F2765" s="104">
        <v>8.4</v>
      </c>
      <c r="G2765" s="101" t="s">
        <v>704</v>
      </c>
      <c r="H2765" s="101" t="s">
        <v>3740</v>
      </c>
      <c r="I2765" s="101">
        <v>1984</v>
      </c>
      <c r="J2765" s="101"/>
      <c r="K2765" s="90">
        <v>9408806615</v>
      </c>
      <c r="L2765" s="90">
        <f>IF(K2765/1024 &gt;1,K2765/1024," ")</f>
        <v>9188287.7099609375</v>
      </c>
      <c r="M2765" s="90">
        <f>IF(K2765/1048576 &gt;1,K2765/1048576," ")</f>
        <v>8972.937216758728</v>
      </c>
      <c r="N2765" s="91">
        <f>IF(K2765&gt;999999999,K2765/1073741824," ")</f>
        <v>8.7626340007409453</v>
      </c>
      <c r="O2765" s="194" t="s">
        <v>22523</v>
      </c>
      <c r="P2765" s="197" t="s">
        <v>22524</v>
      </c>
    </row>
    <row r="2766" spans="2:16" ht="20.100000000000001" customHeight="1" x14ac:dyDescent="0.3">
      <c r="B2766" s="101">
        <v>2756</v>
      </c>
      <c r="C2766" s="7" t="s">
        <v>36814</v>
      </c>
      <c r="D2766" s="167" t="s">
        <v>8774</v>
      </c>
      <c r="E2766" s="36" t="s">
        <v>13026</v>
      </c>
      <c r="F2766" s="99">
        <v>7.2</v>
      </c>
      <c r="G2766" s="13" t="s">
        <v>704</v>
      </c>
      <c r="H2766" s="13" t="s">
        <v>3744</v>
      </c>
      <c r="I2766" s="101">
        <v>2019</v>
      </c>
      <c r="J2766" s="101"/>
      <c r="K2766" s="90">
        <v>8268050432</v>
      </c>
      <c r="L2766" s="90">
        <f>IF(K2766/1024 &gt;1,K2766/1024," ")</f>
        <v>8074268</v>
      </c>
      <c r="M2766" s="90">
        <f>IF(K2766/1048576 &gt;1,K2766/1048576," ")</f>
        <v>7885.02734375</v>
      </c>
      <c r="N2766" s="91">
        <f>IF(K2766&gt;999999999,K2766/1073741824," ")</f>
        <v>7.7002220153808594</v>
      </c>
      <c r="O2766" s="194" t="s">
        <v>22525</v>
      </c>
      <c r="P2766" s="197" t="s">
        <v>22526</v>
      </c>
    </row>
    <row r="2767" spans="2:16" ht="20.100000000000001" customHeight="1" x14ac:dyDescent="0.3">
      <c r="B2767" s="101">
        <v>2757</v>
      </c>
      <c r="C2767" s="109" t="s">
        <v>36815</v>
      </c>
      <c r="D2767" s="159" t="s">
        <v>554</v>
      </c>
      <c r="E2767" s="36" t="s">
        <v>13027</v>
      </c>
      <c r="F2767" s="104">
        <v>4.5</v>
      </c>
      <c r="G2767" s="94" t="s">
        <v>704</v>
      </c>
      <c r="H2767" s="94" t="s">
        <v>3739</v>
      </c>
      <c r="I2767" s="94">
        <v>1996</v>
      </c>
      <c r="J2767" s="94"/>
      <c r="K2767" s="90">
        <v>4817363910</v>
      </c>
      <c r="L2767" s="90">
        <f>IF(K2767/1024 &gt;1,K2767/1024," ")</f>
        <v>4704456.943359375</v>
      </c>
      <c r="M2767" s="90">
        <f>IF(K2767/1048576 &gt;1,K2767/1048576," ")</f>
        <v>4594.1962337493896</v>
      </c>
      <c r="N2767" s="91">
        <f>IF(K2767&gt;999999999,K2767/1073741824," ")</f>
        <v>4.4865197595208883</v>
      </c>
      <c r="O2767" s="194" t="s">
        <v>19692</v>
      </c>
      <c r="P2767" s="197" t="s">
        <v>22527</v>
      </c>
    </row>
    <row r="2768" spans="2:16" ht="20.100000000000001" customHeight="1" x14ac:dyDescent="0.3">
      <c r="B2768" s="101">
        <v>2758</v>
      </c>
      <c r="C2768" s="109" t="s">
        <v>36816</v>
      </c>
      <c r="D2768" s="160" t="s">
        <v>1685</v>
      </c>
      <c r="E2768" s="36" t="s">
        <v>13028</v>
      </c>
      <c r="F2768" s="104">
        <v>6.4</v>
      </c>
      <c r="G2768" s="99" t="s">
        <v>704</v>
      </c>
      <c r="H2768" s="101" t="s">
        <v>5871</v>
      </c>
      <c r="I2768" s="101">
        <v>2000</v>
      </c>
      <c r="J2768" s="101"/>
      <c r="K2768" s="90">
        <v>6246656762</v>
      </c>
      <c r="L2768" s="90">
        <f>IF(K2768/1024 &gt;1,K2768/1024," ")</f>
        <v>6100250.744140625</v>
      </c>
      <c r="M2768" s="90">
        <f>IF(K2768/1048576 &gt;1,K2768/1048576," ")</f>
        <v>5957.2761173248291</v>
      </c>
      <c r="N2768" s="91">
        <f>IF(K2768&gt;999999999,K2768/1073741824," ")</f>
        <v>5.8176524583250284</v>
      </c>
      <c r="O2768" s="194" t="s">
        <v>17707</v>
      </c>
      <c r="P2768" s="197" t="s">
        <v>22528</v>
      </c>
    </row>
    <row r="2769" spans="2:16" ht="20.100000000000001" customHeight="1" x14ac:dyDescent="0.3">
      <c r="B2769" s="101">
        <v>2759</v>
      </c>
      <c r="C2769" s="20" t="s">
        <v>36164</v>
      </c>
      <c r="D2769" s="157" t="s">
        <v>8214</v>
      </c>
      <c r="E2769" s="36" t="s">
        <v>12314</v>
      </c>
      <c r="F2769" s="81">
        <v>5.8</v>
      </c>
      <c r="G2769" s="13"/>
      <c r="H2769" s="13" t="s">
        <v>5942</v>
      </c>
      <c r="I2769" s="79">
        <v>2017</v>
      </c>
      <c r="J2769" s="79"/>
      <c r="K2769" s="73">
        <v>5354999808</v>
      </c>
      <c r="L2769" s="90">
        <f>IF(K2769/1024 &gt;1,K2769/1024," ")</f>
        <v>5229492</v>
      </c>
      <c r="M2769" s="90">
        <f>IF(K2769/1048576 &gt;1,K2769/1048576," ")</f>
        <v>5106.92578125</v>
      </c>
      <c r="N2769" s="91">
        <f>IF(K2769&gt;999999999,K2769/1073741824," ")</f>
        <v>4.9872322082519531</v>
      </c>
      <c r="O2769" s="194" t="s">
        <v>21251</v>
      </c>
      <c r="P2769" s="197" t="s">
        <v>21252</v>
      </c>
    </row>
    <row r="2770" spans="2:16" ht="20.100000000000001" customHeight="1" x14ac:dyDescent="0.3">
      <c r="B2770" s="101">
        <v>2760</v>
      </c>
      <c r="C2770" s="109" t="s">
        <v>36817</v>
      </c>
      <c r="D2770" s="161" t="s">
        <v>6781</v>
      </c>
      <c r="E2770" s="36" t="s">
        <v>13029</v>
      </c>
      <c r="F2770" s="99">
        <v>4</v>
      </c>
      <c r="G2770" s="99" t="s">
        <v>704</v>
      </c>
      <c r="H2770" s="101" t="s">
        <v>5871</v>
      </c>
      <c r="I2770" s="101">
        <v>2016</v>
      </c>
      <c r="J2770" s="101"/>
      <c r="K2770" s="90">
        <v>4370611235</v>
      </c>
      <c r="L2770" s="90">
        <f>IF(K2770/1024 &gt;1,K2770/1024," ")</f>
        <v>4268175.0341796875</v>
      </c>
      <c r="M2770" s="90">
        <f>IF(K2770/1048576 &gt;1,K2770/1048576," ")</f>
        <v>4168.1396818161011</v>
      </c>
      <c r="N2770" s="91">
        <f>IF(K2770&gt;999999999,K2770/1073741824," ")</f>
        <v>4.0704489080235362</v>
      </c>
      <c r="O2770" s="199" t="s">
        <v>17521</v>
      </c>
      <c r="P2770" s="197" t="s">
        <v>22529</v>
      </c>
    </row>
    <row r="2771" spans="2:16" ht="20.100000000000001" customHeight="1" x14ac:dyDescent="0.3">
      <c r="B2771" s="101">
        <v>2761</v>
      </c>
      <c r="C2771" s="102" t="s">
        <v>36818</v>
      </c>
      <c r="D2771" s="168" t="s">
        <v>7445</v>
      </c>
      <c r="E2771" s="36" t="s">
        <v>13030</v>
      </c>
      <c r="F2771" s="99">
        <v>5.0999999999999996</v>
      </c>
      <c r="G2771" s="99"/>
      <c r="H2771" s="105" t="s">
        <v>5878</v>
      </c>
      <c r="I2771" s="101">
        <v>2017</v>
      </c>
      <c r="K2771" s="90">
        <v>3810481083</v>
      </c>
      <c r="L2771" s="90">
        <f>IF(K2771/1024 &gt;1,K2771/1024," ")</f>
        <v>3721172.9326171875</v>
      </c>
      <c r="M2771" s="90">
        <f>IF(K2771/1048576 &gt;1,K2771/1048576," ")</f>
        <v>3633.9579420089722</v>
      </c>
      <c r="N2771" s="91">
        <f>IF(K2771&gt;999999999,K2771/1073741824," ")</f>
        <v>3.5487870527431369</v>
      </c>
      <c r="O2771" s="194" t="s">
        <v>21214</v>
      </c>
      <c r="P2771" s="197" t="s">
        <v>22530</v>
      </c>
    </row>
    <row r="2772" spans="2:16" ht="20.100000000000001" customHeight="1" x14ac:dyDescent="0.3">
      <c r="B2772" s="101">
        <v>2762</v>
      </c>
      <c r="C2772" s="71" t="s">
        <v>36819</v>
      </c>
      <c r="D2772" s="175" t="s">
        <v>7711</v>
      </c>
      <c r="E2772" s="36" t="s">
        <v>13031</v>
      </c>
      <c r="F2772" s="81">
        <v>5.3</v>
      </c>
      <c r="G2772" s="81"/>
      <c r="H2772" s="82" t="s">
        <v>5871</v>
      </c>
      <c r="I2772" s="79">
        <v>2016</v>
      </c>
      <c r="J2772" s="79"/>
      <c r="K2772" s="73">
        <v>2650564107</v>
      </c>
      <c r="L2772" s="90">
        <f>IF(K2772/1024 &gt;1,K2772/1024," ")</f>
        <v>2588441.5107421875</v>
      </c>
      <c r="M2772" s="90">
        <f>IF(K2772/1048576 &gt;1,K2772/1048576," ")</f>
        <v>2527.7749128341675</v>
      </c>
      <c r="N2772" s="91">
        <f>IF(K2772&gt;999999999,K2772/1073741824," ")</f>
        <v>2.4685301883146167</v>
      </c>
      <c r="O2772" s="194" t="s">
        <v>22531</v>
      </c>
      <c r="P2772" s="197" t="s">
        <v>22532</v>
      </c>
    </row>
    <row r="2773" spans="2:16" ht="20.100000000000001" customHeight="1" x14ac:dyDescent="0.3">
      <c r="B2773" s="101">
        <v>2763</v>
      </c>
      <c r="C2773" s="102" t="s">
        <v>36820</v>
      </c>
      <c r="D2773" s="161" t="s">
        <v>6220</v>
      </c>
      <c r="E2773" s="36" t="s">
        <v>13032</v>
      </c>
      <c r="F2773" s="99">
        <v>6.7</v>
      </c>
      <c r="G2773" s="13" t="s">
        <v>704</v>
      </c>
      <c r="H2773" s="13" t="s">
        <v>5878</v>
      </c>
      <c r="I2773" s="101">
        <v>1955</v>
      </c>
      <c r="J2773" s="116"/>
      <c r="K2773" s="73">
        <v>4445401088</v>
      </c>
      <c r="L2773" s="90">
        <f>IF(K2773/1024 &gt;1,K2773/1024," ")</f>
        <v>4341212</v>
      </c>
      <c r="M2773" s="90">
        <f>IF(K2773/1048576 &gt;1,K2773/1048576," ")</f>
        <v>4239.46484375</v>
      </c>
      <c r="N2773" s="91">
        <f>IF(K2773&gt;999999999,K2773/1073741824," ")</f>
        <v>4.1401023864746094</v>
      </c>
      <c r="O2773" s="194" t="s">
        <v>22533</v>
      </c>
      <c r="P2773" s="197" t="s">
        <v>22534</v>
      </c>
    </row>
    <row r="2774" spans="2:16" ht="20.100000000000001" customHeight="1" x14ac:dyDescent="0.3">
      <c r="B2774" s="101">
        <v>2764</v>
      </c>
      <c r="C2774" s="126" t="s">
        <v>36822</v>
      </c>
      <c r="D2774" s="159" t="s">
        <v>2807</v>
      </c>
      <c r="E2774" s="36" t="s">
        <v>13034</v>
      </c>
      <c r="F2774" s="104">
        <v>6.5</v>
      </c>
      <c r="G2774" s="99" t="s">
        <v>704</v>
      </c>
      <c r="H2774" s="101" t="s">
        <v>5892</v>
      </c>
      <c r="I2774" s="94">
        <v>2001</v>
      </c>
      <c r="J2774" s="94"/>
      <c r="K2774" s="90">
        <v>4058823464</v>
      </c>
      <c r="L2774" s="90">
        <f>IF(K2774/1024 &gt;1,K2774/1024," ")</f>
        <v>3963694.7890625</v>
      </c>
      <c r="M2774" s="90">
        <f>IF(K2774/1048576 &gt;1,K2774/1048576," ")</f>
        <v>3870.7956924438477</v>
      </c>
      <c r="N2774" s="91">
        <f>IF(K2774&gt;999999999,K2774/1073741824," ")</f>
        <v>3.780073918402195</v>
      </c>
      <c r="O2774" s="194" t="s">
        <v>22537</v>
      </c>
      <c r="P2774" s="197" t="s">
        <v>22538</v>
      </c>
    </row>
    <row r="2775" spans="2:16" ht="20.100000000000001" customHeight="1" x14ac:dyDescent="0.3">
      <c r="B2775" s="101">
        <v>2765</v>
      </c>
      <c r="C2775" s="119" t="s">
        <v>36821</v>
      </c>
      <c r="D2775" s="159" t="s">
        <v>4709</v>
      </c>
      <c r="E2775" s="36" t="s">
        <v>13033</v>
      </c>
      <c r="F2775" s="104">
        <v>6.5</v>
      </c>
      <c r="G2775" s="101" t="s">
        <v>704</v>
      </c>
      <c r="H2775" s="101" t="s">
        <v>3772</v>
      </c>
      <c r="I2775" s="101">
        <v>1971</v>
      </c>
      <c r="J2775" s="101"/>
      <c r="K2775" s="90">
        <v>3936934152</v>
      </c>
      <c r="L2775" s="90">
        <f>IF(K2775/1024 &gt;1,K2775/1024," ")</f>
        <v>3844662.2578125</v>
      </c>
      <c r="M2775" s="90">
        <f>IF(K2775/1048576 &gt;1,K2775/1048576," ")</f>
        <v>3754.5529861450195</v>
      </c>
      <c r="N2775" s="91">
        <f>IF(K2775&gt;999999999,K2775/1073741824," ")</f>
        <v>3.6665556505322456</v>
      </c>
      <c r="O2775" s="194" t="s">
        <v>22535</v>
      </c>
      <c r="P2775" s="197" t="s">
        <v>22536</v>
      </c>
    </row>
    <row r="2776" spans="2:16" ht="20.100000000000001" customHeight="1" x14ac:dyDescent="0.3">
      <c r="B2776" s="101">
        <v>2766</v>
      </c>
      <c r="C2776" s="20" t="s">
        <v>36823</v>
      </c>
      <c r="D2776" s="178" t="s">
        <v>8559</v>
      </c>
      <c r="E2776" s="36" t="s">
        <v>13035</v>
      </c>
      <c r="F2776" s="81">
        <v>5.8</v>
      </c>
      <c r="G2776" s="13" t="s">
        <v>704</v>
      </c>
      <c r="H2776" s="13" t="s">
        <v>5988</v>
      </c>
      <c r="I2776" s="79">
        <v>1991</v>
      </c>
      <c r="J2776" s="79"/>
      <c r="K2776" s="73">
        <v>1962749952</v>
      </c>
      <c r="L2776" s="90">
        <f>IF(K2776/1024 &gt;1,K2776/1024," ")</f>
        <v>1916748</v>
      </c>
      <c r="M2776" s="90">
        <f>IF(K2776/1048576 &gt;1,K2776/1048576," ")</f>
        <v>1871.82421875</v>
      </c>
      <c r="N2776" s="91">
        <f>IF(K2776&gt;999999999,K2776/1073741824," ")</f>
        <v>1.8279533386230469</v>
      </c>
      <c r="O2776" s="194" t="s">
        <v>22539</v>
      </c>
      <c r="P2776" s="197" t="s">
        <v>22540</v>
      </c>
    </row>
    <row r="2777" spans="2:16" ht="20.100000000000001" customHeight="1" x14ac:dyDescent="0.3">
      <c r="B2777" s="101">
        <v>2767</v>
      </c>
      <c r="C2777" s="111" t="s">
        <v>36824</v>
      </c>
      <c r="D2777" s="168" t="s">
        <v>7319</v>
      </c>
      <c r="E2777" s="36" t="s">
        <v>13036</v>
      </c>
      <c r="F2777" s="99">
        <v>5.0999999999999996</v>
      </c>
      <c r="G2777" s="99" t="s">
        <v>704</v>
      </c>
      <c r="H2777" s="105" t="s">
        <v>5892</v>
      </c>
      <c r="I2777" s="101">
        <v>1960</v>
      </c>
      <c r="J2777" s="101"/>
      <c r="K2777" s="90">
        <v>3095600889</v>
      </c>
      <c r="L2777" s="90">
        <f>IF(K2777/1024 &gt;1,K2777/1024," ")</f>
        <v>3023047.7431640625</v>
      </c>
      <c r="M2777" s="90">
        <f>IF(K2777/1048576 &gt;1,K2777/1048576," ")</f>
        <v>2952.1950616836548</v>
      </c>
      <c r="N2777" s="91">
        <f>IF(K2777&gt;999999999,K2777/1073741824," ")</f>
        <v>2.8830029899254441</v>
      </c>
      <c r="O2777" s="194" t="s">
        <v>17564</v>
      </c>
      <c r="P2777" s="197" t="s">
        <v>22541</v>
      </c>
    </row>
    <row r="2778" spans="2:16" ht="20.100000000000001" customHeight="1" x14ac:dyDescent="0.3">
      <c r="B2778" s="101">
        <v>2768</v>
      </c>
      <c r="C2778" s="103" t="s">
        <v>42261</v>
      </c>
      <c r="D2778" s="159" t="s">
        <v>3731</v>
      </c>
      <c r="E2778" s="36" t="s">
        <v>17203</v>
      </c>
      <c r="F2778" s="104">
        <v>5</v>
      </c>
      <c r="G2778" s="101"/>
      <c r="H2778" s="101" t="s">
        <v>3737</v>
      </c>
      <c r="I2778" s="101">
        <v>2009</v>
      </c>
      <c r="J2778" s="101"/>
      <c r="K2778" s="90">
        <v>2417176053</v>
      </c>
      <c r="L2778" s="90">
        <f>IF(K2778/1024 &gt;1,K2778/1024," ")</f>
        <v>2360523.4892578125</v>
      </c>
      <c r="M2778" s="90">
        <f>IF(K2778/1048576 &gt;1,K2778/1048576," ")</f>
        <v>2305.1987199783325</v>
      </c>
      <c r="N2778" s="91">
        <f>IF(K2778&gt;999999999,K2778/1073741824," ")</f>
        <v>2.2511706249788404</v>
      </c>
      <c r="O2778" s="194" t="s">
        <v>29493</v>
      </c>
      <c r="P2778" s="197" t="s">
        <v>29494</v>
      </c>
    </row>
    <row r="2779" spans="2:16" ht="20.100000000000001" customHeight="1" x14ac:dyDescent="0.3">
      <c r="B2779" s="101">
        <v>2769</v>
      </c>
      <c r="C2779" s="102" t="s">
        <v>36825</v>
      </c>
      <c r="D2779" s="159" t="s">
        <v>4914</v>
      </c>
      <c r="E2779" s="36" t="s">
        <v>13037</v>
      </c>
      <c r="F2779" s="104">
        <v>4.9000000000000004</v>
      </c>
      <c r="G2779" s="101" t="s">
        <v>704</v>
      </c>
      <c r="H2779" s="101" t="s">
        <v>3743</v>
      </c>
      <c r="I2779" s="101">
        <v>1994</v>
      </c>
      <c r="J2779" s="101"/>
      <c r="K2779" s="90">
        <v>4141230415</v>
      </c>
      <c r="L2779" s="90">
        <f>IF(K2779/1024 &gt;1,K2779/1024," ")</f>
        <v>4044170.3271484375</v>
      </c>
      <c r="M2779" s="90">
        <f>IF(K2779/1048576 &gt;1,K2779/1048576," ")</f>
        <v>3949.385085105896</v>
      </c>
      <c r="N2779" s="91">
        <f>IF(K2779&gt;999999999,K2779/1073741824," ")</f>
        <v>3.8568213721737266</v>
      </c>
      <c r="O2779" s="194" t="s">
        <v>22542</v>
      </c>
      <c r="P2779" s="197" t="s">
        <v>22543</v>
      </c>
    </row>
    <row r="2780" spans="2:16" ht="20.100000000000001" customHeight="1" x14ac:dyDescent="0.3">
      <c r="B2780" s="101">
        <v>2770</v>
      </c>
      <c r="C2780" s="20" t="s">
        <v>34072</v>
      </c>
      <c r="D2780" s="261" t="s">
        <v>33938</v>
      </c>
      <c r="E2780" s="36" t="s">
        <v>33939</v>
      </c>
      <c r="F2780" s="131">
        <v>5.5</v>
      </c>
      <c r="G2780" s="13"/>
      <c r="H2780" s="13" t="s">
        <v>3744</v>
      </c>
      <c r="I2780" s="79">
        <v>2021</v>
      </c>
      <c r="J2780" s="79"/>
      <c r="K2780" s="73">
        <v>3695263744</v>
      </c>
      <c r="L2780" s="90">
        <f>IF(K2780/1024 &gt;1,K2780/1024," ")</f>
        <v>3608656</v>
      </c>
      <c r="M2780" s="90">
        <f>IF(K2780/1048576 &gt;1,K2780/1048576," ")</f>
        <v>3524.078125</v>
      </c>
      <c r="N2780" s="91">
        <f>IF(K2780&gt;999999999,K2780/1073741824," ")</f>
        <v>3.4414825439453125</v>
      </c>
      <c r="O2780" s="223" t="s">
        <v>33940</v>
      </c>
      <c r="P2780" s="198" t="s">
        <v>33941</v>
      </c>
    </row>
    <row r="2781" spans="2:16" ht="20.100000000000001" customHeight="1" x14ac:dyDescent="0.3">
      <c r="B2781" s="101">
        <v>2771</v>
      </c>
      <c r="C2781" s="7" t="s">
        <v>36260</v>
      </c>
      <c r="D2781" s="159" t="s">
        <v>2170</v>
      </c>
      <c r="E2781" s="36" t="s">
        <v>13039</v>
      </c>
      <c r="F2781" s="104">
        <v>7.1</v>
      </c>
      <c r="G2781" s="94"/>
      <c r="H2781" s="94" t="s">
        <v>4159</v>
      </c>
      <c r="I2781" s="101">
        <v>1983</v>
      </c>
      <c r="J2781" s="116"/>
      <c r="K2781" s="90">
        <v>1761439744</v>
      </c>
      <c r="L2781" s="90">
        <f>IF(K2781/1024 &gt;1,K2781/1024," ")</f>
        <v>1720156</v>
      </c>
      <c r="M2781" s="90">
        <f>IF(K2781/1048576 &gt;1,K2781/1048576," ")</f>
        <v>1679.83984375</v>
      </c>
      <c r="N2781" s="91">
        <f>IF(K2781&gt;999999999,K2781/1073741824," ")</f>
        <v>1.6404685974121094</v>
      </c>
      <c r="O2781" s="194" t="s">
        <v>22545</v>
      </c>
      <c r="P2781" s="197" t="s">
        <v>22546</v>
      </c>
    </row>
    <row r="2782" spans="2:16" ht="20.100000000000001" customHeight="1" x14ac:dyDescent="0.3">
      <c r="B2782" s="101">
        <v>2772</v>
      </c>
      <c r="C2782" s="7" t="s">
        <v>36826</v>
      </c>
      <c r="D2782" s="159" t="s">
        <v>5415</v>
      </c>
      <c r="E2782" s="36" t="s">
        <v>13040</v>
      </c>
      <c r="F2782" s="104">
        <v>5.9</v>
      </c>
      <c r="G2782" s="101" t="s">
        <v>704</v>
      </c>
      <c r="H2782" s="101" t="s">
        <v>3739</v>
      </c>
      <c r="I2782" s="101">
        <v>2014</v>
      </c>
      <c r="J2782" s="101"/>
      <c r="K2782" s="90">
        <v>4737414654</v>
      </c>
      <c r="L2782" s="90">
        <f>IF(K2782/1024 &gt;1,K2782/1024," ")</f>
        <v>4626381.498046875</v>
      </c>
      <c r="M2782" s="90">
        <f>IF(K2782/1048576 &gt;1,K2782/1048576," ")</f>
        <v>4517.9506816864014</v>
      </c>
      <c r="N2782" s="91">
        <f>IF(K2782&gt;999999999,K2782/1073741824," ")</f>
        <v>4.4120612125843763</v>
      </c>
      <c r="O2782" s="194" t="s">
        <v>22547</v>
      </c>
      <c r="P2782" s="197" t="s">
        <v>22548</v>
      </c>
    </row>
    <row r="2783" spans="2:16" ht="20.100000000000001" customHeight="1" x14ac:dyDescent="0.3">
      <c r="B2783" s="101">
        <v>2773</v>
      </c>
      <c r="C2783" s="109" t="s">
        <v>36827</v>
      </c>
      <c r="D2783" s="160" t="s">
        <v>447</v>
      </c>
      <c r="E2783" s="36" t="s">
        <v>13041</v>
      </c>
      <c r="F2783" s="104">
        <v>6.5</v>
      </c>
      <c r="G2783" s="94"/>
      <c r="H2783" s="94" t="s">
        <v>3739</v>
      </c>
      <c r="I2783" s="101">
        <v>2008</v>
      </c>
      <c r="J2783" s="101"/>
      <c r="K2783" s="108">
        <v>3126301919</v>
      </c>
      <c r="L2783" s="90">
        <f>IF(K2783/1024 &gt;1,K2783/1024," ")</f>
        <v>3053029.2177734375</v>
      </c>
      <c r="M2783" s="90">
        <f>IF(K2783/1048576 &gt;1,K2783/1048576," ")</f>
        <v>2981.4738454818726</v>
      </c>
      <c r="N2783" s="91">
        <f>IF(K2783&gt;999999999,K2783/1073741824," ")</f>
        <v>2.9115955522283912</v>
      </c>
      <c r="O2783" s="194" t="s">
        <v>22549</v>
      </c>
      <c r="P2783" s="197" t="s">
        <v>22550</v>
      </c>
    </row>
    <row r="2784" spans="2:16" ht="20.100000000000001" customHeight="1" x14ac:dyDescent="0.3">
      <c r="B2784" s="101">
        <v>2774</v>
      </c>
      <c r="C2784" s="7" t="s">
        <v>41999</v>
      </c>
      <c r="D2784" s="159" t="s">
        <v>5476</v>
      </c>
      <c r="E2784" s="36" t="s">
        <v>16893</v>
      </c>
      <c r="F2784" s="104">
        <v>5.4</v>
      </c>
      <c r="G2784" s="101" t="s">
        <v>704</v>
      </c>
      <c r="H2784" s="101" t="s">
        <v>3787</v>
      </c>
      <c r="I2784" s="101">
        <v>2014</v>
      </c>
      <c r="J2784" s="101"/>
      <c r="K2784" s="90">
        <v>4313041954</v>
      </c>
      <c r="L2784" s="90">
        <f>IF(K2784/1024 &gt;1,K2784/1024," ")</f>
        <v>4211955.033203125</v>
      </c>
      <c r="M2784" s="90">
        <f>IF(K2784/1048576 &gt;1,K2784/1048576," ")</f>
        <v>4113.2373371124268</v>
      </c>
      <c r="N2784" s="91">
        <f>IF(K2784&gt;999999999,K2784/1073741824," ")</f>
        <v>4.0168333370238543</v>
      </c>
      <c r="O2784" s="194" t="s">
        <v>28974</v>
      </c>
      <c r="P2784" s="197" t="s">
        <v>28975</v>
      </c>
    </row>
    <row r="2785" spans="2:16" ht="20.100000000000001" customHeight="1" x14ac:dyDescent="0.3">
      <c r="B2785" s="101">
        <v>2775</v>
      </c>
      <c r="C2785" s="102" t="s">
        <v>36828</v>
      </c>
      <c r="D2785" s="159" t="s">
        <v>5349</v>
      </c>
      <c r="E2785" s="36" t="s">
        <v>13042</v>
      </c>
      <c r="F2785" s="104">
        <v>6.9</v>
      </c>
      <c r="G2785" s="101" t="s">
        <v>704</v>
      </c>
      <c r="H2785" s="101" t="s">
        <v>5348</v>
      </c>
      <c r="I2785" s="101">
        <v>1957</v>
      </c>
      <c r="J2785" s="116"/>
      <c r="K2785" s="90">
        <v>5127702614</v>
      </c>
      <c r="L2785" s="90">
        <f>IF(K2785/1024 &gt;1,K2785/1024," ")</f>
        <v>5007522.083984375</v>
      </c>
      <c r="M2785" s="90">
        <f>IF(K2785/1048576 &gt;1,K2785/1048576," ")</f>
        <v>4890.1582851409912</v>
      </c>
      <c r="N2785" s="91">
        <f>IF(K2785&gt;999999999,K2785/1073741824," ")</f>
        <v>4.7755452003329992</v>
      </c>
      <c r="O2785" s="194" t="s">
        <v>22551</v>
      </c>
      <c r="P2785" s="197" t="s">
        <v>22552</v>
      </c>
    </row>
    <row r="2786" spans="2:16" ht="20.100000000000001" customHeight="1" x14ac:dyDescent="0.3">
      <c r="B2786" s="101">
        <v>2776</v>
      </c>
      <c r="C2786" s="109" t="s">
        <v>36829</v>
      </c>
      <c r="D2786" s="159" t="s">
        <v>2171</v>
      </c>
      <c r="E2786" s="36" t="s">
        <v>13043</v>
      </c>
      <c r="F2786" s="104">
        <v>5.7</v>
      </c>
      <c r="G2786" s="101" t="s">
        <v>704</v>
      </c>
      <c r="H2786" s="101" t="s">
        <v>5892</v>
      </c>
      <c r="I2786" s="94">
        <v>1964</v>
      </c>
      <c r="J2786" s="120"/>
      <c r="K2786" s="90">
        <v>3808006777</v>
      </c>
      <c r="L2786" s="90">
        <f>IF(K2786/1024 &gt;1,K2786/1024," ")</f>
        <v>3718756.6181640625</v>
      </c>
      <c r="M2786" s="90">
        <f>IF(K2786/1048576 &gt;1,K2786/1048576," ")</f>
        <v>3631.5982599258423</v>
      </c>
      <c r="N2786" s="91">
        <f>IF(K2786&gt;999999999,K2786/1073741824," ")</f>
        <v>3.5464826757088304</v>
      </c>
      <c r="O2786" s="194" t="s">
        <v>17917</v>
      </c>
      <c r="P2786" s="197" t="s">
        <v>22553</v>
      </c>
    </row>
    <row r="2787" spans="2:16" ht="20.100000000000001" customHeight="1" x14ac:dyDescent="0.3">
      <c r="B2787" s="101">
        <v>2777</v>
      </c>
      <c r="C2787" s="7" t="s">
        <v>36830</v>
      </c>
      <c r="D2787" s="159" t="s">
        <v>2172</v>
      </c>
      <c r="E2787" s="36" t="s">
        <v>13044</v>
      </c>
      <c r="F2787" s="104">
        <v>5.8</v>
      </c>
      <c r="G2787" s="94" t="s">
        <v>704</v>
      </c>
      <c r="H2787" s="94" t="s">
        <v>3745</v>
      </c>
      <c r="I2787" s="94">
        <v>1995</v>
      </c>
      <c r="J2787" s="120"/>
      <c r="K2787" s="90">
        <v>2623644114</v>
      </c>
      <c r="L2787" s="90">
        <f>IF(K2787/1024 &gt;1,K2787/1024," ")</f>
        <v>2562152.455078125</v>
      </c>
      <c r="M2787" s="90">
        <f>IF(K2787/1048576 &gt;1,K2787/1048576," ")</f>
        <v>2502.1020069122314</v>
      </c>
      <c r="N2787" s="91">
        <f>IF(K2787&gt;999999999,K2787/1073741824," ")</f>
        <v>2.443458991125226</v>
      </c>
      <c r="O2787" s="194" t="s">
        <v>30091</v>
      </c>
      <c r="P2787" s="197" t="s">
        <v>22554</v>
      </c>
    </row>
    <row r="2788" spans="2:16" ht="20.100000000000001" customHeight="1" x14ac:dyDescent="0.3">
      <c r="B2788" s="101">
        <v>2778</v>
      </c>
      <c r="C2788" s="103" t="s">
        <v>36831</v>
      </c>
      <c r="D2788" s="161" t="s">
        <v>6354</v>
      </c>
      <c r="E2788" s="36" t="s">
        <v>13045</v>
      </c>
      <c r="F2788" s="99">
        <v>4.7</v>
      </c>
      <c r="G2788" s="99" t="s">
        <v>704</v>
      </c>
      <c r="H2788" s="101" t="s">
        <v>4081</v>
      </c>
      <c r="I2788" s="101">
        <v>2015</v>
      </c>
      <c r="J2788" s="101"/>
      <c r="K2788" s="90">
        <v>4101639752</v>
      </c>
      <c r="L2788" s="90">
        <f>IF(K2788/1024 &gt;1,K2788/1024," ")</f>
        <v>4005507.5703125</v>
      </c>
      <c r="M2788" s="90">
        <f>IF(K2788/1048576 &gt;1,K2788/1048576," ")</f>
        <v>3911.6284866333008</v>
      </c>
      <c r="N2788" s="91">
        <f>IF(K2788&gt;999999999,K2788/1073741824," ")</f>
        <v>3.8199496939778328</v>
      </c>
      <c r="O2788" s="194" t="s">
        <v>22555</v>
      </c>
      <c r="P2788" s="197" t="s">
        <v>22556</v>
      </c>
    </row>
    <row r="2789" spans="2:16" ht="20.100000000000001" customHeight="1" x14ac:dyDescent="0.3">
      <c r="B2789" s="101">
        <v>2779</v>
      </c>
      <c r="C2789" s="112" t="s">
        <v>41267</v>
      </c>
      <c r="D2789" s="161" t="s">
        <v>6542</v>
      </c>
      <c r="E2789" s="36" t="s">
        <v>16033</v>
      </c>
      <c r="F2789" s="99">
        <v>5.4</v>
      </c>
      <c r="G2789" s="99" t="s">
        <v>704</v>
      </c>
      <c r="H2789" s="101" t="s">
        <v>4081</v>
      </c>
      <c r="I2789" s="101">
        <v>2012</v>
      </c>
      <c r="J2789" s="116"/>
      <c r="K2789" s="90">
        <v>5492459666</v>
      </c>
      <c r="L2789" s="90">
        <f>IF(K2789/1024 &gt;1,K2789/1024," ")</f>
        <v>5363730.142578125</v>
      </c>
      <c r="M2789" s="90">
        <f>IF(K2789/1048576 &gt;1,K2789/1048576," ")</f>
        <v>5238.0177173614502</v>
      </c>
      <c r="N2789" s="91">
        <f>IF(K2789&gt;999999999,K2789/1073741824," ")</f>
        <v>5.1152516771107912</v>
      </c>
      <c r="O2789" s="194" t="s">
        <v>27493</v>
      </c>
      <c r="P2789" s="197" t="s">
        <v>31552</v>
      </c>
    </row>
    <row r="2790" spans="2:16" ht="20.100000000000001" customHeight="1" x14ac:dyDescent="0.3">
      <c r="B2790" s="101">
        <v>2780</v>
      </c>
      <c r="C2790" s="103" t="s">
        <v>36832</v>
      </c>
      <c r="D2790" s="161" t="s">
        <v>7433</v>
      </c>
      <c r="E2790" s="36" t="s">
        <v>13048</v>
      </c>
      <c r="F2790" s="99">
        <v>5.3</v>
      </c>
      <c r="G2790" s="99" t="s">
        <v>704</v>
      </c>
      <c r="H2790" s="105" t="s">
        <v>4081</v>
      </c>
      <c r="I2790" s="101">
        <v>1985</v>
      </c>
      <c r="J2790" s="115"/>
      <c r="K2790" s="90">
        <v>5733174551</v>
      </c>
      <c r="L2790" s="90">
        <f>IF(K2790/1024 &gt;1,K2790/1024," ")</f>
        <v>5598803.2724609375</v>
      </c>
      <c r="M2790" s="90">
        <f>IF(K2790/1048576 &gt;1,K2790/1048576," ")</f>
        <v>5467.5813207626343</v>
      </c>
      <c r="N2790" s="91">
        <f>IF(K2790&gt;999999999,K2790/1073741824," ")</f>
        <v>5.33943488355726</v>
      </c>
      <c r="O2790" s="194" t="s">
        <v>22560</v>
      </c>
      <c r="P2790" s="197" t="s">
        <v>22561</v>
      </c>
    </row>
    <row r="2791" spans="2:16" ht="20.100000000000001" customHeight="1" x14ac:dyDescent="0.3">
      <c r="B2791" s="101">
        <v>2781</v>
      </c>
      <c r="C2791" s="12" t="s">
        <v>36261</v>
      </c>
      <c r="D2791" s="160" t="s">
        <v>1251</v>
      </c>
      <c r="E2791" s="36" t="s">
        <v>13049</v>
      </c>
      <c r="F2791" s="104">
        <v>4.8</v>
      </c>
      <c r="G2791" s="94"/>
      <c r="H2791" s="94" t="s">
        <v>3785</v>
      </c>
      <c r="I2791" s="101">
        <v>2006</v>
      </c>
      <c r="J2791" s="101"/>
      <c r="K2791" s="90">
        <v>730347520</v>
      </c>
      <c r="L2791" s="90">
        <f>IF(K2791/1024 &gt;1,K2791/1024," ")</f>
        <v>713230</v>
      </c>
      <c r="M2791" s="90">
        <f>IF(K2791/1048576 &gt;1,K2791/1048576," ")</f>
        <v>696.513671875</v>
      </c>
      <c r="N2791" s="91" t="str">
        <f>IF(K2791&gt;999999999,K2791/1073741824," ")</f>
        <v xml:space="preserve"> </v>
      </c>
      <c r="O2791" s="194" t="s">
        <v>17911</v>
      </c>
      <c r="P2791" s="197" t="s">
        <v>22562</v>
      </c>
    </row>
    <row r="2792" spans="2:16" ht="20.100000000000001" customHeight="1" x14ac:dyDescent="0.3">
      <c r="B2792" s="101">
        <v>2782</v>
      </c>
      <c r="C2792" s="109" t="s">
        <v>36833</v>
      </c>
      <c r="D2792" s="183" t="s">
        <v>5527</v>
      </c>
      <c r="E2792" s="36" t="s">
        <v>13050</v>
      </c>
      <c r="F2792" s="104">
        <v>4</v>
      </c>
      <c r="G2792" s="101" t="s">
        <v>704</v>
      </c>
      <c r="H2792" s="101" t="s">
        <v>3756</v>
      </c>
      <c r="I2792" s="101">
        <v>1983</v>
      </c>
      <c r="J2792" s="101"/>
      <c r="K2792" s="90">
        <v>3813320081</v>
      </c>
      <c r="L2792" s="90">
        <f>IF(K2792/1024 &gt;1,K2792/1024," ")</f>
        <v>3723945.3916015625</v>
      </c>
      <c r="M2792" s="90">
        <f>IF(K2792/1048576 &gt;1,K2792/1048576," ")</f>
        <v>3636.6654214859009</v>
      </c>
      <c r="N2792" s="91">
        <f>IF(K2792&gt;999999999,K2792/1073741824," ")</f>
        <v>3.5514310756698251</v>
      </c>
      <c r="O2792" s="194" t="s">
        <v>22560</v>
      </c>
      <c r="P2792" s="197" t="s">
        <v>22563</v>
      </c>
    </row>
    <row r="2793" spans="2:16" ht="20.100000000000001" customHeight="1" x14ac:dyDescent="0.3">
      <c r="B2793" s="101">
        <v>2783</v>
      </c>
      <c r="C2793" s="12" t="s">
        <v>36834</v>
      </c>
      <c r="D2793" s="157" t="s">
        <v>9025</v>
      </c>
      <c r="E2793" s="36" t="s">
        <v>13051</v>
      </c>
      <c r="F2793" s="81">
        <v>5.8</v>
      </c>
      <c r="G2793" s="13" t="s">
        <v>704</v>
      </c>
      <c r="H2793" s="13" t="s">
        <v>3744</v>
      </c>
      <c r="I2793" s="79">
        <v>2010</v>
      </c>
      <c r="J2793" s="74"/>
      <c r="K2793" s="73">
        <v>5260374016</v>
      </c>
      <c r="L2793" s="90">
        <f>IF(K2793/1024 &gt;1,K2793/1024," ")</f>
        <v>5137084</v>
      </c>
      <c r="M2793" s="90">
        <f>IF(K2793/1048576 &gt;1,K2793/1048576," ")</f>
        <v>5016.68359375</v>
      </c>
      <c r="N2793" s="91">
        <f>IF(K2793&gt;999999999,K2793/1073741824," ")</f>
        <v>4.8991050720214844</v>
      </c>
      <c r="O2793" s="194" t="s">
        <v>22564</v>
      </c>
      <c r="P2793" s="197" t="s">
        <v>22565</v>
      </c>
    </row>
    <row r="2794" spans="2:16" ht="20.100000000000001" customHeight="1" x14ac:dyDescent="0.3">
      <c r="B2794" s="101">
        <v>2784</v>
      </c>
      <c r="C2794" s="112" t="s">
        <v>36835</v>
      </c>
      <c r="D2794" s="159" t="s">
        <v>5455</v>
      </c>
      <c r="E2794" s="36" t="s">
        <v>13052</v>
      </c>
      <c r="F2794" s="104">
        <v>7.4</v>
      </c>
      <c r="G2794" s="101" t="s">
        <v>704</v>
      </c>
      <c r="H2794" s="101" t="s">
        <v>3922</v>
      </c>
      <c r="I2794" s="101">
        <v>1977</v>
      </c>
      <c r="J2794" s="101"/>
      <c r="K2794" s="90">
        <v>3142818751</v>
      </c>
      <c r="L2794" s="90">
        <f>IF(K2794/1024 &gt;1,K2794/1024," ")</f>
        <v>3069158.9365234375</v>
      </c>
      <c r="M2794" s="90">
        <f>IF(K2794/1048576 &gt;1,K2794/1048576," ")</f>
        <v>2997.2255239486694</v>
      </c>
      <c r="N2794" s="91">
        <f>IF(K2794&gt;999999999,K2794/1073741824," ")</f>
        <v>2.9269780507311225</v>
      </c>
      <c r="O2794" s="194" t="s">
        <v>18214</v>
      </c>
      <c r="P2794" s="197" t="s">
        <v>22566</v>
      </c>
    </row>
    <row r="2795" spans="2:16" ht="20.100000000000001" customHeight="1" x14ac:dyDescent="0.3">
      <c r="B2795" s="101">
        <v>2785</v>
      </c>
      <c r="C2795" s="12" t="s">
        <v>36836</v>
      </c>
      <c r="D2795" s="159" t="s">
        <v>2174</v>
      </c>
      <c r="E2795" s="36" t="s">
        <v>13053</v>
      </c>
      <c r="F2795" s="104">
        <v>7.4</v>
      </c>
      <c r="G2795" s="94" t="s">
        <v>704</v>
      </c>
      <c r="H2795" s="94" t="s">
        <v>3756</v>
      </c>
      <c r="I2795" s="94">
        <v>1992</v>
      </c>
      <c r="J2795" s="94"/>
      <c r="K2795" s="90">
        <v>4773969120</v>
      </c>
      <c r="L2795" s="90">
        <f>IF(K2795/1024 &gt;1,K2795/1024," ")</f>
        <v>4662079.21875</v>
      </c>
      <c r="M2795" s="90">
        <f>IF(K2795/1048576 &gt;1,K2795/1048576," ")</f>
        <v>4552.8117370605469</v>
      </c>
      <c r="N2795" s="91">
        <f>IF(K2795&gt;999999999,K2795/1073741824," ")</f>
        <v>4.4461052119731903</v>
      </c>
      <c r="O2795" s="194" t="s">
        <v>22567</v>
      </c>
      <c r="P2795" s="197" t="s">
        <v>22568</v>
      </c>
    </row>
    <row r="2796" spans="2:16" ht="20.100000000000001" customHeight="1" x14ac:dyDescent="0.3">
      <c r="B2796" s="101">
        <v>2786</v>
      </c>
      <c r="C2796" s="109" t="s">
        <v>36837</v>
      </c>
      <c r="D2796" s="159" t="s">
        <v>2921</v>
      </c>
      <c r="E2796" s="36" t="s">
        <v>13054</v>
      </c>
      <c r="F2796" s="104">
        <v>5.4</v>
      </c>
      <c r="G2796" s="101" t="s">
        <v>704</v>
      </c>
      <c r="H2796" s="101" t="s">
        <v>3744</v>
      </c>
      <c r="I2796" s="101">
        <v>1998</v>
      </c>
      <c r="J2796" s="101"/>
      <c r="K2796" s="90">
        <v>6645462633</v>
      </c>
      <c r="L2796" s="90">
        <f>IF(K2796/1024 &gt;1,K2796/1024," ")</f>
        <v>6489709.6025390625</v>
      </c>
      <c r="M2796" s="90">
        <f>IF(K2796/1048576 &gt;1,K2796/1048576," ")</f>
        <v>6337.6070337295532</v>
      </c>
      <c r="N2796" s="91">
        <f>IF(K2796&gt;999999999,K2796/1073741824," ")</f>
        <v>6.1890693688765168</v>
      </c>
      <c r="O2796" s="194" t="s">
        <v>22569</v>
      </c>
      <c r="P2796" s="197" t="s">
        <v>31165</v>
      </c>
    </row>
    <row r="2797" spans="2:16" ht="20.100000000000001" customHeight="1" x14ac:dyDescent="0.3">
      <c r="B2797" s="101">
        <v>2787</v>
      </c>
      <c r="C2797" s="109" t="s">
        <v>36838</v>
      </c>
      <c r="D2797" s="160" t="s">
        <v>1503</v>
      </c>
      <c r="E2797" s="36" t="s">
        <v>13055</v>
      </c>
      <c r="F2797" s="99">
        <v>7.3</v>
      </c>
      <c r="G2797" s="101" t="s">
        <v>704</v>
      </c>
      <c r="H2797" s="101" t="s">
        <v>5910</v>
      </c>
      <c r="I2797" s="101">
        <v>1939</v>
      </c>
      <c r="J2797" s="101"/>
      <c r="K2797" s="90">
        <v>3202700108</v>
      </c>
      <c r="L2797" s="90">
        <f>IF(K2797/1024 &gt;1,K2797/1024," ")</f>
        <v>3127636.82421875</v>
      </c>
      <c r="M2797" s="90">
        <f>IF(K2797/1048576 &gt;1,K2797/1048576," ")</f>
        <v>3054.332836151123</v>
      </c>
      <c r="N2797" s="91">
        <f>IF(K2797&gt;999999999,K2797/1073741824," ")</f>
        <v>2.9827469103038311</v>
      </c>
      <c r="O2797" s="194" t="s">
        <v>22570</v>
      </c>
      <c r="P2797" s="197" t="s">
        <v>22571</v>
      </c>
    </row>
    <row r="2798" spans="2:16" ht="20.100000000000001" customHeight="1" x14ac:dyDescent="0.3">
      <c r="B2798" s="101">
        <v>2788</v>
      </c>
      <c r="C2798" s="20" t="s">
        <v>36839</v>
      </c>
      <c r="D2798" s="157" t="s">
        <v>8847</v>
      </c>
      <c r="E2798" s="36" t="s">
        <v>13056</v>
      </c>
      <c r="F2798" s="81">
        <v>5.2</v>
      </c>
      <c r="G2798" s="13" t="s">
        <v>704</v>
      </c>
      <c r="H2798" s="13" t="s">
        <v>8848</v>
      </c>
      <c r="I2798" s="79">
        <v>2019</v>
      </c>
      <c r="J2798" s="79"/>
      <c r="K2798" s="73">
        <v>4115529728</v>
      </c>
      <c r="L2798" s="90">
        <f>IF(K2798/1024 &gt;1,K2798/1024," ")</f>
        <v>4019072</v>
      </c>
      <c r="M2798" s="90">
        <f>IF(K2798/1048576 &gt;1,K2798/1048576," ")</f>
        <v>3924.875</v>
      </c>
      <c r="N2798" s="91">
        <f>IF(K2798&gt;999999999,K2798/1073741824," ")</f>
        <v>3.8328857421875</v>
      </c>
      <c r="O2798" s="194" t="s">
        <v>18207</v>
      </c>
      <c r="P2798" s="200" t="s">
        <v>31166</v>
      </c>
    </row>
    <row r="2799" spans="2:16" ht="20.100000000000001" customHeight="1" x14ac:dyDescent="0.3">
      <c r="B2799" s="101">
        <v>2789</v>
      </c>
      <c r="C2799" s="102" t="s">
        <v>36840</v>
      </c>
      <c r="D2799" s="159" t="s">
        <v>710</v>
      </c>
      <c r="E2799" s="36" t="s">
        <v>13057</v>
      </c>
      <c r="F2799" s="104">
        <v>8</v>
      </c>
      <c r="G2799" s="101" t="s">
        <v>704</v>
      </c>
      <c r="H2799" s="101" t="s">
        <v>4766</v>
      </c>
      <c r="I2799" s="94">
        <v>1960</v>
      </c>
      <c r="J2799" s="94"/>
      <c r="K2799" s="90">
        <v>5202016227</v>
      </c>
      <c r="L2799" s="90">
        <f>IF(K2799/1024 &gt;1,K2799/1024," ")</f>
        <v>5080093.9716796875</v>
      </c>
      <c r="M2799" s="90">
        <f>IF(K2799/1048576 &gt;1,K2799/1048576," ")</f>
        <v>4961.0292692184448</v>
      </c>
      <c r="N2799" s="91">
        <f>IF(K2799&gt;999999999,K2799/1073741824," ")</f>
        <v>4.8447551457211375</v>
      </c>
      <c r="O2799" s="194" t="s">
        <v>22572</v>
      </c>
      <c r="P2799" s="197" t="s">
        <v>22573</v>
      </c>
    </row>
    <row r="2800" spans="2:16" ht="20.100000000000001" customHeight="1" x14ac:dyDescent="0.3">
      <c r="B2800" s="101">
        <v>2790</v>
      </c>
      <c r="C2800" s="12" t="s">
        <v>36262</v>
      </c>
      <c r="D2800" s="160" t="s">
        <v>1252</v>
      </c>
      <c r="E2800" s="36" t="s">
        <v>13058</v>
      </c>
      <c r="F2800" s="104">
        <v>6.3</v>
      </c>
      <c r="G2800" s="94"/>
      <c r="H2800" s="94" t="s">
        <v>3921</v>
      </c>
      <c r="I2800" s="101">
        <v>2006</v>
      </c>
      <c r="J2800" s="101"/>
      <c r="K2800" s="90">
        <v>730934580</v>
      </c>
      <c r="L2800" s="90">
        <f>IF(K2800/1024 &gt;1,K2800/1024," ")</f>
        <v>713803.30078125</v>
      </c>
      <c r="M2800" s="90">
        <f>IF(K2800/1048576 &gt;1,K2800/1048576," ")</f>
        <v>697.07353591918945</v>
      </c>
      <c r="N2800" s="91" t="str">
        <f>IF(K2800&gt;999999999,K2800/1073741824," ")</f>
        <v xml:space="preserve"> </v>
      </c>
      <c r="O2800" s="194" t="s">
        <v>22574</v>
      </c>
      <c r="P2800" s="197" t="s">
        <v>22575</v>
      </c>
    </row>
    <row r="2801" spans="2:16" ht="20.100000000000001" customHeight="1" x14ac:dyDescent="0.3">
      <c r="B2801" s="101">
        <v>2791</v>
      </c>
      <c r="C2801" s="20" t="s">
        <v>36841</v>
      </c>
      <c r="D2801" s="157" t="s">
        <v>8883</v>
      </c>
      <c r="E2801" s="36" t="s">
        <v>13059</v>
      </c>
      <c r="F2801" s="81">
        <v>7</v>
      </c>
      <c r="G2801" s="13"/>
      <c r="H2801" s="13" t="s">
        <v>3757</v>
      </c>
      <c r="I2801" s="79">
        <v>2019</v>
      </c>
      <c r="J2801" s="79"/>
      <c r="K2801" s="73">
        <v>3323805696</v>
      </c>
      <c r="L2801" s="90">
        <f>IF(K2801/1024 &gt;1,K2801/1024," ")</f>
        <v>3245904</v>
      </c>
      <c r="M2801" s="90">
        <f>IF(K2801/1048576 &gt;1,K2801/1048576," ")</f>
        <v>3169.828125</v>
      </c>
      <c r="N2801" s="91">
        <f>IF(K2801&gt;999999999,K2801/1073741824," ")</f>
        <v>3.0955352783203125</v>
      </c>
      <c r="O2801" s="194" t="s">
        <v>22576</v>
      </c>
      <c r="P2801" s="197" t="s">
        <v>22577</v>
      </c>
    </row>
    <row r="2802" spans="2:16" ht="20.100000000000001" customHeight="1" x14ac:dyDescent="0.3">
      <c r="B2802" s="101">
        <v>2792</v>
      </c>
      <c r="C2802" s="109" t="s">
        <v>36842</v>
      </c>
      <c r="D2802" s="160" t="s">
        <v>5726</v>
      </c>
      <c r="E2802" s="36" t="s">
        <v>13060</v>
      </c>
      <c r="F2802" s="104">
        <v>6.7</v>
      </c>
      <c r="G2802" s="101" t="s">
        <v>704</v>
      </c>
      <c r="H2802" s="101" t="s">
        <v>3745</v>
      </c>
      <c r="I2802" s="101">
        <v>1965</v>
      </c>
      <c r="J2802" s="101"/>
      <c r="K2802" s="90">
        <v>2848903914</v>
      </c>
      <c r="L2802" s="90">
        <f>IF(K2802/1024 &gt;1,K2802/1024," ")</f>
        <v>2782132.728515625</v>
      </c>
      <c r="M2802" s="90">
        <f>IF(K2802/1048576 &gt;1,K2802/1048576," ")</f>
        <v>2716.92649269104</v>
      </c>
      <c r="N2802" s="91">
        <f>IF(K2802&gt;999999999,K2802/1073741824," ")</f>
        <v>2.6532485280185938</v>
      </c>
      <c r="O2802" s="194" t="s">
        <v>17730</v>
      </c>
      <c r="P2802" s="197" t="s">
        <v>22578</v>
      </c>
    </row>
    <row r="2803" spans="2:16" ht="20.100000000000001" customHeight="1" x14ac:dyDescent="0.3">
      <c r="B2803" s="101">
        <v>2793</v>
      </c>
      <c r="C2803" s="112" t="s">
        <v>36843</v>
      </c>
      <c r="D2803" s="160" t="s">
        <v>5884</v>
      </c>
      <c r="E2803" s="36" t="s">
        <v>13061</v>
      </c>
      <c r="F2803" s="99">
        <v>4.7</v>
      </c>
      <c r="G2803" s="101" t="s">
        <v>704</v>
      </c>
      <c r="H2803" s="101" t="s">
        <v>4081</v>
      </c>
      <c r="I2803" s="101">
        <v>2014</v>
      </c>
      <c r="J2803" s="101"/>
      <c r="K2803" s="90">
        <v>4345722078</v>
      </c>
      <c r="L2803" s="90">
        <f>IF(K2803/1024 &gt;1,K2803/1024," ")</f>
        <v>4243869.216796875</v>
      </c>
      <c r="M2803" s="90">
        <f>IF(K2803/1048576 &gt;1,K2803/1048576," ")</f>
        <v>4144.4035320281982</v>
      </c>
      <c r="N2803" s="91">
        <f>IF(K2803&gt;999999999,K2803/1073741824," ")</f>
        <v>4.0472690742462873</v>
      </c>
      <c r="O2803" s="194" t="s">
        <v>22579</v>
      </c>
      <c r="P2803" s="197" t="s">
        <v>31167</v>
      </c>
    </row>
    <row r="2804" spans="2:16" ht="20.100000000000001" customHeight="1" x14ac:dyDescent="0.3">
      <c r="B2804" s="101">
        <v>2794</v>
      </c>
      <c r="C2804" s="12" t="s">
        <v>42699</v>
      </c>
      <c r="D2804" s="177" t="s">
        <v>42695</v>
      </c>
      <c r="E2804" s="36" t="s">
        <v>42696</v>
      </c>
      <c r="F2804" s="152">
        <v>5.4</v>
      </c>
      <c r="G2804" s="13"/>
      <c r="H2804" s="13" t="s">
        <v>3744</v>
      </c>
      <c r="I2804" s="145">
        <v>2021</v>
      </c>
      <c r="J2804" s="12"/>
      <c r="K2804" s="45">
        <v>5212463104</v>
      </c>
      <c r="L2804" s="90">
        <f>IF(K2804/1024 &gt;1,K2804/1024," ")</f>
        <v>5090296</v>
      </c>
      <c r="M2804" s="90">
        <f>IF(K2804/1048576 &gt;1,K2804/1048576," ")</f>
        <v>4970.9921875</v>
      </c>
      <c r="N2804" s="91">
        <f>IF(K2804&gt;999999999,K2804/1073741824," ")</f>
        <v>4.8544845581054688</v>
      </c>
      <c r="O2804" s="223" t="s">
        <v>42697</v>
      </c>
      <c r="P2804" s="198" t="s">
        <v>42698</v>
      </c>
    </row>
    <row r="2805" spans="2:16" ht="20.100000000000001" customHeight="1" x14ac:dyDescent="0.3">
      <c r="B2805" s="101">
        <v>2795</v>
      </c>
      <c r="C2805" s="107" t="s">
        <v>36844</v>
      </c>
      <c r="D2805" s="161" t="s">
        <v>6993</v>
      </c>
      <c r="E2805" s="36" t="s">
        <v>13062</v>
      </c>
      <c r="F2805" s="99">
        <v>5.7</v>
      </c>
      <c r="G2805" s="99" t="s">
        <v>704</v>
      </c>
      <c r="H2805" s="105" t="s">
        <v>5878</v>
      </c>
      <c r="I2805" s="101">
        <v>2016</v>
      </c>
      <c r="J2805" s="101"/>
      <c r="K2805" s="90">
        <v>5131139234</v>
      </c>
      <c r="L2805" s="90">
        <f>IF(K2805/1024 &gt;1,K2805/1024," ")</f>
        <v>5010878.158203125</v>
      </c>
      <c r="M2805" s="90">
        <f>IF(K2805/1048576 &gt;1,K2805/1048576," ")</f>
        <v>4893.4357013702393</v>
      </c>
      <c r="N2805" s="91">
        <f>IF(K2805&gt;999999999,K2805/1073741824," ")</f>
        <v>4.7787458021193743</v>
      </c>
      <c r="O2805" s="194" t="s">
        <v>22580</v>
      </c>
      <c r="P2805" s="197" t="s">
        <v>22581</v>
      </c>
    </row>
    <row r="2806" spans="2:16" ht="20.100000000000001" customHeight="1" x14ac:dyDescent="0.3">
      <c r="B2806" s="101">
        <v>2796</v>
      </c>
      <c r="C2806" s="112" t="s">
        <v>36847</v>
      </c>
      <c r="D2806" s="163" t="s">
        <v>5949</v>
      </c>
      <c r="E2806" s="36" t="s">
        <v>13066</v>
      </c>
      <c r="F2806" s="99">
        <v>5.8</v>
      </c>
      <c r="G2806" s="101" t="s">
        <v>704</v>
      </c>
      <c r="H2806" s="101" t="s">
        <v>4081</v>
      </c>
      <c r="I2806" s="101">
        <v>2015</v>
      </c>
      <c r="J2806" s="101"/>
      <c r="K2806" s="90">
        <v>4778277424</v>
      </c>
      <c r="L2806" s="90">
        <f>IF(K2806/1024 &gt;1,K2806/1024," ")</f>
        <v>4666286.546875</v>
      </c>
      <c r="M2806" s="90">
        <f>IF(K2806/1048576 &gt;1,K2806/1048576," ")</f>
        <v>4556.9204559326172</v>
      </c>
      <c r="N2806" s="91">
        <f>IF(K2806&gt;999999999,K2806/1073741824," ")</f>
        <v>4.4501176327466965</v>
      </c>
      <c r="O2806" s="194" t="s">
        <v>21061</v>
      </c>
      <c r="P2806" s="197" t="s">
        <v>22588</v>
      </c>
    </row>
    <row r="2807" spans="2:16" ht="20.100000000000001" customHeight="1" x14ac:dyDescent="0.3">
      <c r="B2807" s="101">
        <v>2797</v>
      </c>
      <c r="C2807" s="7" t="s">
        <v>36263</v>
      </c>
      <c r="D2807" s="159" t="s">
        <v>111</v>
      </c>
      <c r="E2807" s="36" t="s">
        <v>13063</v>
      </c>
      <c r="F2807" s="104">
        <v>5.0999999999999996</v>
      </c>
      <c r="G2807" s="94"/>
      <c r="H2807" s="94" t="s">
        <v>4305</v>
      </c>
      <c r="I2807" s="101">
        <v>1985</v>
      </c>
      <c r="J2807" s="101"/>
      <c r="K2807" s="90">
        <v>734728192</v>
      </c>
      <c r="L2807" s="90">
        <f>IF(K2807/1024 &gt;1,K2807/1024," ")</f>
        <v>717508</v>
      </c>
      <c r="M2807" s="90">
        <f>IF(K2807/1048576 &gt;1,K2807/1048576," ")</f>
        <v>700.69140625</v>
      </c>
      <c r="N2807" s="91" t="str">
        <f>IF(K2807&gt;999999999,K2807/1073741824," ")</f>
        <v xml:space="preserve"> </v>
      </c>
      <c r="O2807" s="194" t="s">
        <v>22582</v>
      </c>
      <c r="P2807" s="197" t="s">
        <v>22583</v>
      </c>
    </row>
    <row r="2808" spans="2:16" ht="20.100000000000001" customHeight="1" x14ac:dyDescent="0.3">
      <c r="B2808" s="101">
        <v>2798</v>
      </c>
      <c r="C2808" s="112" t="s">
        <v>36845</v>
      </c>
      <c r="D2808" s="161" t="s">
        <v>6842</v>
      </c>
      <c r="E2808" s="36" t="s">
        <v>13064</v>
      </c>
      <c r="F2808" s="99">
        <v>6.6</v>
      </c>
      <c r="G2808" s="99" t="s">
        <v>704</v>
      </c>
      <c r="H2808" s="105" t="s">
        <v>4081</v>
      </c>
      <c r="I2808" s="101">
        <v>2015</v>
      </c>
      <c r="J2808" s="115"/>
      <c r="K2808" s="90">
        <v>5312729702</v>
      </c>
      <c r="L2808" s="90">
        <f>IF(K2808/1024 &gt;1,K2808/1024," ")</f>
        <v>5188212.599609375</v>
      </c>
      <c r="M2808" s="90">
        <f>IF(K2808/1048576 &gt;1,K2808/1048576," ")</f>
        <v>5066.6138668060303</v>
      </c>
      <c r="N2808" s="91">
        <f>IF(K2808&gt;999999999,K2808/1073741824," ")</f>
        <v>4.9478651043027639</v>
      </c>
      <c r="O2808" s="194" t="s">
        <v>22584</v>
      </c>
      <c r="P2808" s="197" t="s">
        <v>22585</v>
      </c>
    </row>
    <row r="2809" spans="2:16" ht="20.100000000000001" customHeight="1" x14ac:dyDescent="0.3">
      <c r="B2809" s="101">
        <v>2799</v>
      </c>
      <c r="C2809" s="102" t="s">
        <v>36846</v>
      </c>
      <c r="D2809" s="159" t="s">
        <v>1229</v>
      </c>
      <c r="E2809" s="36" t="s">
        <v>13065</v>
      </c>
      <c r="F2809" s="104">
        <v>6.2</v>
      </c>
      <c r="G2809" s="94"/>
      <c r="H2809" s="101" t="s">
        <v>3747</v>
      </c>
      <c r="I2809" s="101">
        <v>2008</v>
      </c>
      <c r="J2809" s="116"/>
      <c r="K2809" s="90">
        <v>3748315384</v>
      </c>
      <c r="L2809" s="90">
        <f>IF(K2809/1024 &gt;1,K2809/1024," ")</f>
        <v>3660464.2421875</v>
      </c>
      <c r="M2809" s="90">
        <f>IF(K2809/1048576 &gt;1,K2809/1048576," ")</f>
        <v>3574.6721115112305</v>
      </c>
      <c r="N2809" s="91">
        <f>IF(K2809&gt;999999999,K2809/1073741824," ")</f>
        <v>3.490890733897686</v>
      </c>
      <c r="O2809" s="194" t="s">
        <v>22586</v>
      </c>
      <c r="P2809" s="197" t="s">
        <v>22587</v>
      </c>
    </row>
    <row r="2810" spans="2:16" ht="20.100000000000001" customHeight="1" x14ac:dyDescent="0.3">
      <c r="B2810" s="101">
        <v>2800</v>
      </c>
      <c r="C2810" s="111" t="s">
        <v>36848</v>
      </c>
      <c r="D2810" s="161" t="s">
        <v>6089</v>
      </c>
      <c r="E2810" s="36" t="s">
        <v>13067</v>
      </c>
      <c r="F2810" s="99">
        <v>6.4</v>
      </c>
      <c r="G2810" s="99" t="s">
        <v>704</v>
      </c>
      <c r="H2810" s="101" t="s">
        <v>6782</v>
      </c>
      <c r="I2810" s="101">
        <v>1941</v>
      </c>
      <c r="J2810" s="101"/>
      <c r="K2810" s="90">
        <v>4178603976</v>
      </c>
      <c r="L2810" s="90">
        <f>IF(K2810/1024 &gt;1,K2810/1024," ")</f>
        <v>4080667.9453125</v>
      </c>
      <c r="M2810" s="90">
        <f>IF(K2810/1048576 &gt;1,K2810/1048576," ")</f>
        <v>3985.0272903442383</v>
      </c>
      <c r="N2810" s="91">
        <f>IF(K2810&gt;999999999,K2810/1073741824," ")</f>
        <v>3.8916282132267952</v>
      </c>
      <c r="O2810" s="199" t="s">
        <v>17522</v>
      </c>
      <c r="P2810" s="197" t="s">
        <v>22589</v>
      </c>
    </row>
    <row r="2811" spans="2:16" ht="20.100000000000001" customHeight="1" x14ac:dyDescent="0.3">
      <c r="B2811" s="101">
        <v>2801</v>
      </c>
      <c r="C2811" s="20" t="s">
        <v>34073</v>
      </c>
      <c r="D2811" s="263" t="s">
        <v>33825</v>
      </c>
      <c r="E2811" s="36" t="s">
        <v>33826</v>
      </c>
      <c r="F2811" s="49">
        <v>6.6</v>
      </c>
      <c r="G2811" s="13"/>
      <c r="H2811" s="13" t="s">
        <v>33829</v>
      </c>
      <c r="I2811" s="9">
        <v>2021</v>
      </c>
      <c r="J2811" s="9"/>
      <c r="K2811" s="45">
        <v>3615944704</v>
      </c>
      <c r="L2811" s="90">
        <f>IF(K2811/1024 &gt;1,K2811/1024," ")</f>
        <v>3531196</v>
      </c>
      <c r="M2811" s="90">
        <f>IF(K2811/1048576 &gt;1,K2811/1048576," ")</f>
        <v>3448.43359375</v>
      </c>
      <c r="N2811" s="91">
        <f>IF(K2811&gt;999999999,K2811/1073741824," ")</f>
        <v>3.3676109313964844</v>
      </c>
      <c r="O2811" s="199" t="s">
        <v>33827</v>
      </c>
      <c r="P2811" s="197" t="s">
        <v>33828</v>
      </c>
    </row>
    <row r="2812" spans="2:16" ht="20.100000000000001" customHeight="1" x14ac:dyDescent="0.3">
      <c r="B2812" s="101">
        <v>2802</v>
      </c>
      <c r="C2812" s="102" t="s">
        <v>36849</v>
      </c>
      <c r="D2812" s="159" t="s">
        <v>2175</v>
      </c>
      <c r="E2812" s="36" t="s">
        <v>13068</v>
      </c>
      <c r="F2812" s="104">
        <v>7.8</v>
      </c>
      <c r="G2812" s="101" t="s">
        <v>704</v>
      </c>
      <c r="H2812" s="101" t="s">
        <v>5981</v>
      </c>
      <c r="I2812" s="94">
        <v>1961</v>
      </c>
      <c r="J2812" s="94"/>
      <c r="K2812" s="90">
        <v>3276347127</v>
      </c>
      <c r="L2812" s="90">
        <f>IF(K2812/1024 &gt;1,K2812/1024," ")</f>
        <v>3199557.7412109375</v>
      </c>
      <c r="M2812" s="90">
        <f>IF(K2812/1048576 &gt;1,K2812/1048576," ")</f>
        <v>3124.5681066513062</v>
      </c>
      <c r="N2812" s="91">
        <f>IF(K2812&gt;999999999,K2812/1073741824," ")</f>
        <v>3.0513360416516662</v>
      </c>
      <c r="O2812" s="194" t="s">
        <v>22590</v>
      </c>
      <c r="P2812" s="197" t="s">
        <v>22591</v>
      </c>
    </row>
    <row r="2813" spans="2:16" ht="20.100000000000001" customHeight="1" x14ac:dyDescent="0.3">
      <c r="B2813" s="101">
        <v>2803</v>
      </c>
      <c r="C2813" s="29" t="s">
        <v>36850</v>
      </c>
      <c r="D2813" s="177" t="s">
        <v>9099</v>
      </c>
      <c r="E2813" s="36" t="s">
        <v>9186</v>
      </c>
      <c r="F2813" s="81">
        <v>5.7</v>
      </c>
      <c r="G2813" s="13" t="s">
        <v>704</v>
      </c>
      <c r="H2813" s="13" t="s">
        <v>3744</v>
      </c>
      <c r="I2813" s="79">
        <v>2020</v>
      </c>
      <c r="J2813" s="79"/>
      <c r="K2813" s="73">
        <v>4338257920</v>
      </c>
      <c r="L2813" s="90">
        <f>IF(K2813/1024 &gt;1,K2813/1024," ")</f>
        <v>4236580</v>
      </c>
      <c r="M2813" s="90">
        <f>IF(K2813/1048576 &gt;1,K2813/1048576," ")</f>
        <v>4137.28515625</v>
      </c>
      <c r="N2813" s="91">
        <f>IF(K2813&gt;999999999,K2813/1073741824," ")</f>
        <v>4.0403175354003906</v>
      </c>
      <c r="O2813" s="194" t="s">
        <v>31700</v>
      </c>
      <c r="P2813" s="197" t="s">
        <v>31628</v>
      </c>
    </row>
    <row r="2814" spans="2:16" ht="20.100000000000001" customHeight="1" x14ac:dyDescent="0.3">
      <c r="B2814" s="101">
        <v>2804</v>
      </c>
      <c r="C2814" s="7" t="s">
        <v>36851</v>
      </c>
      <c r="D2814" s="159" t="s">
        <v>112</v>
      </c>
      <c r="E2814" s="36" t="s">
        <v>13069</v>
      </c>
      <c r="F2814" s="104">
        <v>4.5999999999999996</v>
      </c>
      <c r="G2814" s="13" t="s">
        <v>704</v>
      </c>
      <c r="H2814" s="13" t="s">
        <v>3756</v>
      </c>
      <c r="I2814" s="101">
        <v>1992</v>
      </c>
      <c r="J2814" s="101"/>
      <c r="K2814" s="73">
        <v>2413309952</v>
      </c>
      <c r="L2814" s="90">
        <f>IF(K2814/1024 &gt;1,K2814/1024," ")</f>
        <v>2356748</v>
      </c>
      <c r="M2814" s="90">
        <f>IF(K2814/1048576 &gt;1,K2814/1048576," ")</f>
        <v>2301.51171875</v>
      </c>
      <c r="N2814" s="91">
        <f>IF(K2814&gt;999999999,K2814/1073741824," ")</f>
        <v>2.2475700378417969</v>
      </c>
      <c r="O2814" s="194" t="s">
        <v>18100</v>
      </c>
      <c r="P2814" s="197" t="s">
        <v>22592</v>
      </c>
    </row>
    <row r="2815" spans="2:16" ht="20.100000000000001" customHeight="1" x14ac:dyDescent="0.3">
      <c r="B2815" s="101">
        <v>2805</v>
      </c>
      <c r="C2815" s="109" t="s">
        <v>36852</v>
      </c>
      <c r="D2815" s="160" t="s">
        <v>981</v>
      </c>
      <c r="E2815" s="36" t="s">
        <v>13070</v>
      </c>
      <c r="F2815" s="104">
        <v>5.9</v>
      </c>
      <c r="G2815" s="101" t="s">
        <v>704</v>
      </c>
      <c r="H2815" s="101" t="s">
        <v>4399</v>
      </c>
      <c r="I2815" s="101">
        <v>1986</v>
      </c>
      <c r="J2815" s="101"/>
      <c r="K2815" s="90">
        <v>4240956413</v>
      </c>
      <c r="L2815" s="90">
        <f>IF(K2815/1024 &gt;1,K2815/1024," ")</f>
        <v>4141558.9970703125</v>
      </c>
      <c r="M2815" s="90">
        <f>IF(K2815/1048576 &gt;1,K2815/1048576," ")</f>
        <v>4044.4912080764771</v>
      </c>
      <c r="N2815" s="91">
        <f>IF(K2815&gt;999999999,K2815/1073741824," ")</f>
        <v>3.9496984453871846</v>
      </c>
      <c r="O2815" s="199" t="s">
        <v>17521</v>
      </c>
      <c r="P2815" s="197" t="s">
        <v>22593</v>
      </c>
    </row>
    <row r="2816" spans="2:16" ht="20.100000000000001" customHeight="1" x14ac:dyDescent="0.3">
      <c r="B2816" s="101">
        <v>2806</v>
      </c>
      <c r="C2816" s="12" t="s">
        <v>36264</v>
      </c>
      <c r="D2816" s="160" t="s">
        <v>448</v>
      </c>
      <c r="E2816" s="36" t="s">
        <v>13071</v>
      </c>
      <c r="F2816" s="104">
        <v>4.5</v>
      </c>
      <c r="G2816" s="94"/>
      <c r="H2816" s="94" t="s">
        <v>3982</v>
      </c>
      <c r="I2816" s="101">
        <v>1970</v>
      </c>
      <c r="J2816" s="101"/>
      <c r="K2816" s="90">
        <v>1528496128</v>
      </c>
      <c r="L2816" s="90">
        <f>IF(K2816/1024 &gt;1,K2816/1024," ")</f>
        <v>1492672</v>
      </c>
      <c r="M2816" s="90">
        <f>IF(K2816/1048576 &gt;1,K2816/1048576," ")</f>
        <v>1457.6875</v>
      </c>
      <c r="N2816" s="91">
        <f>IF(K2816&gt;999999999,K2816/1073741824," ")</f>
        <v>1.42352294921875</v>
      </c>
      <c r="O2816" s="194" t="s">
        <v>22594</v>
      </c>
      <c r="P2816" s="197" t="s">
        <v>22595</v>
      </c>
    </row>
    <row r="2817" spans="2:16" ht="20.100000000000001" customHeight="1" x14ac:dyDescent="0.3">
      <c r="B2817" s="101">
        <v>2807</v>
      </c>
      <c r="C2817" s="7" t="s">
        <v>36853</v>
      </c>
      <c r="D2817" s="168" t="s">
        <v>6186</v>
      </c>
      <c r="E2817" s="36" t="s">
        <v>13072</v>
      </c>
      <c r="F2817" s="99">
        <v>6.7</v>
      </c>
      <c r="G2817" s="101" t="s">
        <v>704</v>
      </c>
      <c r="H2817" s="101" t="s">
        <v>3937</v>
      </c>
      <c r="I2817" s="101">
        <v>1960</v>
      </c>
      <c r="J2817" s="101"/>
      <c r="K2817" s="90">
        <v>2043486305</v>
      </c>
      <c r="L2817" s="90">
        <f>IF(K2817/1024 &gt;1,K2817/1024," ")</f>
        <v>1995592.0947265625</v>
      </c>
      <c r="M2817" s="90">
        <f>IF(K2817/1048576 &gt;1,K2817/1048576," ")</f>
        <v>1948.8204050064087</v>
      </c>
      <c r="N2817" s="91">
        <f>IF(K2817&gt;999999999,K2817/1073741824," ")</f>
        <v>1.903144926764071</v>
      </c>
      <c r="O2817" s="199" t="s">
        <v>17522</v>
      </c>
      <c r="P2817" s="197" t="s">
        <v>22596</v>
      </c>
    </row>
    <row r="2818" spans="2:16" ht="20.100000000000001" customHeight="1" x14ac:dyDescent="0.3">
      <c r="B2818" s="101">
        <v>2808</v>
      </c>
      <c r="C2818" s="109" t="s">
        <v>36854</v>
      </c>
      <c r="D2818" s="160" t="s">
        <v>4839</v>
      </c>
      <c r="E2818" s="36" t="s">
        <v>13073</v>
      </c>
      <c r="F2818" s="104">
        <v>4</v>
      </c>
      <c r="G2818" s="101" t="s">
        <v>704</v>
      </c>
      <c r="H2818" s="101" t="s">
        <v>4012</v>
      </c>
      <c r="I2818" s="101">
        <v>2014</v>
      </c>
      <c r="J2818" s="101"/>
      <c r="K2818" s="90">
        <v>3762132051</v>
      </c>
      <c r="L2818" s="90">
        <f>IF(K2818/1024 &gt;1,K2818/1024," ")</f>
        <v>3673957.0810546875</v>
      </c>
      <c r="M2818" s="90">
        <f>IF(K2818/1048576 &gt;1,K2818/1048576," ")</f>
        <v>3587.8487119674683</v>
      </c>
      <c r="N2818" s="91">
        <f>IF(K2818&gt;999999999,K2818/1073741824," ")</f>
        <v>3.5037585077807307</v>
      </c>
      <c r="O2818" s="194" t="s">
        <v>22597</v>
      </c>
      <c r="P2818" s="197" t="s">
        <v>22598</v>
      </c>
    </row>
    <row r="2819" spans="2:16" ht="20.100000000000001" customHeight="1" x14ac:dyDescent="0.3">
      <c r="B2819" s="101">
        <v>2809</v>
      </c>
      <c r="C2819" s="109" t="s">
        <v>36855</v>
      </c>
      <c r="D2819" s="183" t="s">
        <v>5504</v>
      </c>
      <c r="E2819" s="36" t="s">
        <v>13074</v>
      </c>
      <c r="F2819" s="104">
        <v>4.3</v>
      </c>
      <c r="G2819" s="13" t="s">
        <v>704</v>
      </c>
      <c r="H2819" s="13" t="s">
        <v>5878</v>
      </c>
      <c r="I2819" s="101">
        <v>1990</v>
      </c>
      <c r="J2819" s="101"/>
      <c r="K2819" s="73">
        <v>2099408896</v>
      </c>
      <c r="L2819" s="90">
        <f>IF(K2819/1024 &gt;1,K2819/1024," ")</f>
        <v>2050204</v>
      </c>
      <c r="M2819" s="90">
        <f>IF(K2819/1048576 &gt;1,K2819/1048576," ")</f>
        <v>2002.15234375</v>
      </c>
      <c r="N2819" s="91">
        <f>IF(K2819&gt;999999999,K2819/1073741824," ")</f>
        <v>1.9552268981933594</v>
      </c>
      <c r="O2819" s="194" t="s">
        <v>22599</v>
      </c>
      <c r="P2819" s="197" t="s">
        <v>22600</v>
      </c>
    </row>
    <row r="2820" spans="2:16" ht="20.100000000000001" customHeight="1" x14ac:dyDescent="0.3">
      <c r="B2820" s="101">
        <v>2810</v>
      </c>
      <c r="C2820" s="109" t="s">
        <v>36856</v>
      </c>
      <c r="D2820" s="163" t="s">
        <v>6053</v>
      </c>
      <c r="E2820" s="36" t="s">
        <v>13075</v>
      </c>
      <c r="F2820" s="99">
        <v>6.2</v>
      </c>
      <c r="G2820" s="99" t="s">
        <v>704</v>
      </c>
      <c r="H2820" s="101" t="s">
        <v>5928</v>
      </c>
      <c r="I2820" s="101">
        <v>1968</v>
      </c>
      <c r="J2820" s="101"/>
      <c r="K2820" s="90">
        <v>5366848551</v>
      </c>
      <c r="L2820" s="90">
        <f>IF(K2820/1024 &gt;1,K2820/1024," ")</f>
        <v>5241063.0380859375</v>
      </c>
      <c r="M2820" s="90">
        <f>IF(K2820/1048576 &gt;1,K2820/1048576," ")</f>
        <v>5118.2256231307983</v>
      </c>
      <c r="N2820" s="91">
        <f>IF(K2820&gt;999999999,K2820/1073741824," ")</f>
        <v>4.9982672100886703</v>
      </c>
      <c r="O2820" s="194" t="s">
        <v>22601</v>
      </c>
      <c r="P2820" s="197" t="s">
        <v>22602</v>
      </c>
    </row>
    <row r="2821" spans="2:16" ht="20.100000000000001" customHeight="1" x14ac:dyDescent="0.3">
      <c r="B2821" s="101">
        <v>2811</v>
      </c>
      <c r="C2821" s="109" t="s">
        <v>36857</v>
      </c>
      <c r="D2821" s="160" t="s">
        <v>5181</v>
      </c>
      <c r="E2821" s="36" t="s">
        <v>13076</v>
      </c>
      <c r="F2821" s="104">
        <v>6.7</v>
      </c>
      <c r="G2821" s="101" t="s">
        <v>704</v>
      </c>
      <c r="H2821" s="101" t="s">
        <v>3809</v>
      </c>
      <c r="I2821" s="101">
        <v>1950</v>
      </c>
      <c r="J2821" s="101"/>
      <c r="K2821" s="90">
        <v>3799218711</v>
      </c>
      <c r="L2821" s="90">
        <f>IF(K2821/1024 &gt;1,K2821/1024," ")</f>
        <v>3710174.5224609375</v>
      </c>
      <c r="M2821" s="90">
        <f>IF(K2821/1048576 &gt;1,K2821/1048576," ")</f>
        <v>3623.2173070907593</v>
      </c>
      <c r="N2821" s="91">
        <f>IF(K2821&gt;999999999,K2821/1073741824," ")</f>
        <v>3.5382981514558196</v>
      </c>
      <c r="O2821" s="194" t="s">
        <v>22603</v>
      </c>
      <c r="P2821" s="197" t="s">
        <v>22604</v>
      </c>
    </row>
    <row r="2822" spans="2:16" ht="20.100000000000001" customHeight="1" x14ac:dyDescent="0.3">
      <c r="B2822" s="101">
        <v>2812</v>
      </c>
      <c r="C2822" s="107" t="s">
        <v>36858</v>
      </c>
      <c r="D2822" s="161" t="s">
        <v>7320</v>
      </c>
      <c r="E2822" s="36" t="s">
        <v>13077</v>
      </c>
      <c r="F2822" s="99">
        <v>6.7</v>
      </c>
      <c r="G2822" s="99" t="s">
        <v>704</v>
      </c>
      <c r="H2822" s="105" t="s">
        <v>5892</v>
      </c>
      <c r="I2822" s="101">
        <v>1965</v>
      </c>
      <c r="J2822" s="116"/>
      <c r="K2822" s="90">
        <v>4243471911</v>
      </c>
      <c r="L2822" s="90">
        <f>IF(K2822/1024 &gt;1,K2822/1024," ")</f>
        <v>4144015.5380859375</v>
      </c>
      <c r="M2822" s="90">
        <f>IF(K2822/1048576 &gt;1,K2822/1048576," ")</f>
        <v>4046.8901739120483</v>
      </c>
      <c r="N2822" s="91">
        <f>IF(K2822&gt;999999999,K2822/1073741824," ")</f>
        <v>3.9520411854609847</v>
      </c>
      <c r="O2822" s="194" t="s">
        <v>30092</v>
      </c>
      <c r="P2822" s="197" t="s">
        <v>22605</v>
      </c>
    </row>
    <row r="2823" spans="2:16" ht="20.100000000000001" customHeight="1" x14ac:dyDescent="0.3">
      <c r="B2823" s="101">
        <v>2813</v>
      </c>
      <c r="C2823" s="102" t="s">
        <v>36859</v>
      </c>
      <c r="D2823" s="159" t="s">
        <v>1198</v>
      </c>
      <c r="E2823" s="36" t="s">
        <v>13078</v>
      </c>
      <c r="F2823" s="104">
        <v>5.7</v>
      </c>
      <c r="G2823" s="94" t="s">
        <v>704</v>
      </c>
      <c r="H2823" s="94" t="s">
        <v>3813</v>
      </c>
      <c r="I2823" s="101">
        <v>1998</v>
      </c>
      <c r="J2823" s="101"/>
      <c r="K2823" s="90">
        <v>5005369004</v>
      </c>
      <c r="L2823" s="90">
        <f>IF(K2823/1024 &gt;1,K2823/1024," ")</f>
        <v>4888055.66796875</v>
      </c>
      <c r="M2823" s="90">
        <f>IF(K2823/1048576 &gt;1,K2823/1048576," ")</f>
        <v>4773.4918632507324</v>
      </c>
      <c r="N2823" s="91">
        <f>IF(K2823&gt;999999999,K2823/1073741824," ")</f>
        <v>4.6616131477057934</v>
      </c>
      <c r="O2823" s="194" t="s">
        <v>22606</v>
      </c>
      <c r="P2823" s="197" t="s">
        <v>22607</v>
      </c>
    </row>
    <row r="2824" spans="2:16" ht="20.100000000000001" customHeight="1" x14ac:dyDescent="0.3">
      <c r="B2824" s="101">
        <v>2814</v>
      </c>
      <c r="C2824" s="74" t="s">
        <v>36860</v>
      </c>
      <c r="D2824" s="157" t="s">
        <v>7802</v>
      </c>
      <c r="E2824" s="36" t="s">
        <v>13079</v>
      </c>
      <c r="F2824" s="131">
        <v>5.7</v>
      </c>
      <c r="G2824" s="82"/>
      <c r="H2824" s="13" t="s">
        <v>4766</v>
      </c>
      <c r="I2824" s="133">
        <v>2016</v>
      </c>
      <c r="J2824" s="74"/>
      <c r="K2824" s="73">
        <v>4630061910</v>
      </c>
      <c r="L2824" s="90">
        <f>IF(K2824/1024 &gt;1,K2824/1024," ")</f>
        <v>4521544.833984375</v>
      </c>
      <c r="M2824" s="90">
        <f>IF(K2824/1048576 &gt;1,K2824/1048576," ")</f>
        <v>4415.5711269378662</v>
      </c>
      <c r="N2824" s="91">
        <f>IF(K2824&gt;999999999,K2824/1073741824," ")</f>
        <v>4.31208117865026</v>
      </c>
      <c r="O2824" s="194" t="s">
        <v>22608</v>
      </c>
      <c r="P2824" s="197" t="s">
        <v>22609</v>
      </c>
    </row>
    <row r="2825" spans="2:16" ht="20.100000000000001" customHeight="1" x14ac:dyDescent="0.3">
      <c r="B2825" s="101">
        <v>2815</v>
      </c>
      <c r="C2825" s="20" t="s">
        <v>36861</v>
      </c>
      <c r="D2825" s="157" t="s">
        <v>8833</v>
      </c>
      <c r="E2825" s="36" t="s">
        <v>13080</v>
      </c>
      <c r="F2825" s="131">
        <v>5.2</v>
      </c>
      <c r="G2825" s="13" t="s">
        <v>704</v>
      </c>
      <c r="H2825" s="13" t="s">
        <v>3744</v>
      </c>
      <c r="I2825" s="133">
        <v>2019</v>
      </c>
      <c r="J2825" s="74"/>
      <c r="K2825" s="73">
        <v>4912914432</v>
      </c>
      <c r="L2825" s="90">
        <f>IF(K2825/1024 &gt;1,K2825/1024," ")</f>
        <v>4797768</v>
      </c>
      <c r="M2825" s="90">
        <f>IF(K2825/1048576 &gt;1,K2825/1048576," ")</f>
        <v>4685.3203125</v>
      </c>
      <c r="N2825" s="91">
        <f>IF(K2825&gt;999999999,K2825/1073741824," ")</f>
        <v>4.5755081176757813</v>
      </c>
      <c r="O2825" s="194" t="s">
        <v>22610</v>
      </c>
      <c r="P2825" s="197" t="s">
        <v>22611</v>
      </c>
    </row>
    <row r="2826" spans="2:16" ht="20.100000000000001" customHeight="1" x14ac:dyDescent="0.3">
      <c r="B2826" s="101">
        <v>2816</v>
      </c>
      <c r="C2826" s="109" t="s">
        <v>36862</v>
      </c>
      <c r="D2826" s="160" t="s">
        <v>1253</v>
      </c>
      <c r="E2826" s="36" t="s">
        <v>18461</v>
      </c>
      <c r="F2826" s="104">
        <v>5.7</v>
      </c>
      <c r="G2826" s="94" t="s">
        <v>704</v>
      </c>
      <c r="H2826" s="94" t="s">
        <v>3740</v>
      </c>
      <c r="I2826" s="101">
        <v>1995</v>
      </c>
      <c r="J2826" s="101"/>
      <c r="K2826" s="90">
        <v>4644519936</v>
      </c>
      <c r="L2826" s="90">
        <f>IF(K2826/1024 &gt;1,K2826/1024," ")</f>
        <v>4535664</v>
      </c>
      <c r="M2826" s="90">
        <f>IF(K2826/1048576 &gt;1,K2826/1048576," ")</f>
        <v>4429.359375</v>
      </c>
      <c r="N2826" s="91">
        <f>IF(K2826&gt;999999999,K2826/1073741824," ")</f>
        <v>4.3255462646484375</v>
      </c>
      <c r="O2826" s="194" t="s">
        <v>22612</v>
      </c>
      <c r="P2826" s="197" t="s">
        <v>22613</v>
      </c>
    </row>
    <row r="2827" spans="2:16" ht="20.100000000000001" customHeight="1" x14ac:dyDescent="0.3">
      <c r="B2827" s="101">
        <v>2817</v>
      </c>
      <c r="C2827" s="12" t="s">
        <v>42796</v>
      </c>
      <c r="D2827" s="261" t="s">
        <v>42778</v>
      </c>
      <c r="E2827" s="36" t="s">
        <v>42779</v>
      </c>
      <c r="F2827" s="131">
        <v>5.8</v>
      </c>
      <c r="G2827" s="13"/>
      <c r="H2827" s="13" t="s">
        <v>3744</v>
      </c>
      <c r="I2827" s="133">
        <v>2021</v>
      </c>
      <c r="J2827" s="74"/>
      <c r="K2827" s="73">
        <v>2249228288</v>
      </c>
      <c r="L2827" s="90">
        <f>IF(K2827/1024 &gt;1,K2827/1024," ")</f>
        <v>2196512</v>
      </c>
      <c r="M2827" s="90">
        <f>IF(K2827/1048576 &gt;1,K2827/1048576," ")</f>
        <v>2145.03125</v>
      </c>
      <c r="N2827" s="91">
        <f>IF(K2827&gt;999999999,K2827/1073741824," ")</f>
        <v>2.094757080078125</v>
      </c>
      <c r="O2827" s="223" t="s">
        <v>42780</v>
      </c>
      <c r="P2827" s="198" t="s">
        <v>42781</v>
      </c>
    </row>
    <row r="2828" spans="2:16" ht="20.100000000000001" customHeight="1" x14ac:dyDescent="0.3">
      <c r="B2828" s="101">
        <v>2818</v>
      </c>
      <c r="C2828" s="20" t="s">
        <v>42578</v>
      </c>
      <c r="D2828" s="157" t="s">
        <v>8324</v>
      </c>
      <c r="E2828" s="36" t="s">
        <v>13081</v>
      </c>
      <c r="F2828" s="81">
        <v>5</v>
      </c>
      <c r="G2828" s="13" t="s">
        <v>704</v>
      </c>
      <c r="H2828" s="13" t="s">
        <v>4081</v>
      </c>
      <c r="I2828" s="79">
        <v>2018</v>
      </c>
      <c r="J2828" s="84"/>
      <c r="K2828" s="73">
        <v>4922626048</v>
      </c>
      <c r="L2828" s="90">
        <f>IF(K2828/1024 &gt;1,K2828/1024," ")</f>
        <v>4807252</v>
      </c>
      <c r="M2828" s="90">
        <f>IF(K2828/1048576 &gt;1,K2828/1048576," ")</f>
        <v>4694.58203125</v>
      </c>
      <c r="N2828" s="91">
        <f>IF(K2828&gt;999999999,K2828/1073741824," ")</f>
        <v>4.5845527648925781</v>
      </c>
      <c r="O2828" s="194" t="s">
        <v>22614</v>
      </c>
      <c r="P2828" s="197" t="s">
        <v>22615</v>
      </c>
    </row>
    <row r="2829" spans="2:16" ht="20.100000000000001" customHeight="1" x14ac:dyDescent="0.3">
      <c r="B2829" s="101">
        <v>2819</v>
      </c>
      <c r="C2829" s="107" t="s">
        <v>36863</v>
      </c>
      <c r="D2829" s="161" t="s">
        <v>7014</v>
      </c>
      <c r="E2829" s="36" t="s">
        <v>13082</v>
      </c>
      <c r="F2829" s="99">
        <v>4.4000000000000004</v>
      </c>
      <c r="G2829" s="99"/>
      <c r="H2829" s="105" t="s">
        <v>5878</v>
      </c>
      <c r="I2829" s="101">
        <v>2016</v>
      </c>
      <c r="J2829" s="101"/>
      <c r="K2829" s="90">
        <v>4648291114</v>
      </c>
      <c r="L2829" s="90">
        <f>IF(K2829/1024 &gt;1,K2829/1024," ")</f>
        <v>4539346.791015625</v>
      </c>
      <c r="M2829" s="90">
        <f>IF(K2829/1048576 &gt;1,K2829/1048576," ")</f>
        <v>4432.9558506011963</v>
      </c>
      <c r="N2829" s="91">
        <f>IF(K2829&gt;999999999,K2829/1073741824," ")</f>
        <v>4.3290584478527308</v>
      </c>
      <c r="O2829" s="199" t="s">
        <v>17521</v>
      </c>
      <c r="P2829" s="197" t="s">
        <v>22616</v>
      </c>
    </row>
    <row r="2830" spans="2:16" ht="20.100000000000001" customHeight="1" x14ac:dyDescent="0.3">
      <c r="B2830" s="101">
        <v>2820</v>
      </c>
      <c r="C2830" s="112" t="s">
        <v>36864</v>
      </c>
      <c r="D2830" s="159" t="s">
        <v>4529</v>
      </c>
      <c r="E2830" s="36" t="s">
        <v>13083</v>
      </c>
      <c r="F2830" s="104">
        <v>6.3</v>
      </c>
      <c r="G2830" s="101" t="s">
        <v>704</v>
      </c>
      <c r="H2830" s="101" t="s">
        <v>3739</v>
      </c>
      <c r="I2830" s="101">
        <v>1988</v>
      </c>
      <c r="J2830" s="101"/>
      <c r="K2830" s="90">
        <v>4000583643</v>
      </c>
      <c r="L2830" s="90">
        <f>IF(K2830/1024 &gt;1,K2830/1024," ")</f>
        <v>3906819.9638671875</v>
      </c>
      <c r="M2830" s="90">
        <f>IF(K2830/1048576 &gt;1,K2830/1048576," ")</f>
        <v>3815.2538709640503</v>
      </c>
      <c r="N2830" s="91">
        <f>IF(K2830&gt;999999999,K2830/1073741824," ")</f>
        <v>3.7258338583633304</v>
      </c>
      <c r="O2830" s="194" t="s">
        <v>22617</v>
      </c>
      <c r="P2830" s="197" t="s">
        <v>22618</v>
      </c>
    </row>
    <row r="2831" spans="2:16" ht="20.100000000000001" customHeight="1" x14ac:dyDescent="0.3">
      <c r="B2831" s="101">
        <v>2821</v>
      </c>
      <c r="C2831" s="29" t="s">
        <v>42579</v>
      </c>
      <c r="D2831" s="161" t="s">
        <v>6600</v>
      </c>
      <c r="E2831" s="36" t="s">
        <v>13084</v>
      </c>
      <c r="F2831" s="99">
        <v>4.3</v>
      </c>
      <c r="G2831" s="99" t="s">
        <v>704</v>
      </c>
      <c r="H2831" s="101" t="s">
        <v>5871</v>
      </c>
      <c r="I2831" s="101">
        <v>2013</v>
      </c>
      <c r="J2831" s="101"/>
      <c r="K2831" s="90">
        <v>4938097618</v>
      </c>
      <c r="L2831" s="90">
        <f>IF(K2831/1024 &gt;1,K2831/1024," ")</f>
        <v>4822360.955078125</v>
      </c>
      <c r="M2831" s="90">
        <f>IF(K2831/1048576 &gt;1,K2831/1048576," ")</f>
        <v>4709.3368701934814</v>
      </c>
      <c r="N2831" s="91">
        <f>IF(K2831&gt;999999999,K2831/1073741824," ")</f>
        <v>4.5989617872983217</v>
      </c>
      <c r="O2831" s="194" t="s">
        <v>22619</v>
      </c>
      <c r="P2831" s="197" t="s">
        <v>22620</v>
      </c>
    </row>
    <row r="2832" spans="2:16" ht="20.100000000000001" customHeight="1" x14ac:dyDescent="0.3">
      <c r="B2832" s="101">
        <v>2822</v>
      </c>
      <c r="C2832" s="7" t="s">
        <v>42580</v>
      </c>
      <c r="D2832" s="160" t="s">
        <v>5526</v>
      </c>
      <c r="E2832" s="36" t="s">
        <v>13085</v>
      </c>
      <c r="F2832" s="104">
        <v>3.9</v>
      </c>
      <c r="G2832" s="101" t="s">
        <v>704</v>
      </c>
      <c r="H2832" s="101" t="s">
        <v>3807</v>
      </c>
      <c r="I2832" s="101">
        <v>1987</v>
      </c>
      <c r="J2832" s="101"/>
      <c r="K2832" s="90">
        <v>3317133605</v>
      </c>
      <c r="L2832" s="90">
        <f>IF(K2832/1024 &gt;1,K2832/1024," ")</f>
        <v>3239388.2861328125</v>
      </c>
      <c r="M2832" s="90">
        <f>IF(K2832/1048576 &gt;1,K2832/1048576," ")</f>
        <v>3163.4651231765747</v>
      </c>
      <c r="N2832" s="91">
        <f>IF(K2832&gt;999999999,K2832/1073741824," ")</f>
        <v>3.0893214093521237</v>
      </c>
      <c r="O2832" s="199" t="s">
        <v>17521</v>
      </c>
      <c r="P2832" s="197" t="s">
        <v>22621</v>
      </c>
    </row>
    <row r="2833" spans="2:16" ht="20.100000000000001" customHeight="1" x14ac:dyDescent="0.3">
      <c r="B2833" s="101">
        <v>2823</v>
      </c>
      <c r="C2833" s="48" t="s">
        <v>36865</v>
      </c>
      <c r="D2833" s="157" t="s">
        <v>9125</v>
      </c>
      <c r="E2833" s="36" t="s">
        <v>9187</v>
      </c>
      <c r="F2833" s="81">
        <v>5.7</v>
      </c>
      <c r="G2833" s="13" t="s">
        <v>704</v>
      </c>
      <c r="H2833" s="13" t="s">
        <v>3740</v>
      </c>
      <c r="I2833" s="79">
        <v>2020</v>
      </c>
      <c r="J2833" s="79"/>
      <c r="K2833" s="73">
        <v>5908533248</v>
      </c>
      <c r="L2833" s="90">
        <f>IF(K2833/1024 &gt;1,K2833/1024," ")</f>
        <v>5770052</v>
      </c>
      <c r="M2833" s="90">
        <f>IF(K2833/1048576 &gt;1,K2833/1048576," ")</f>
        <v>5634.81640625</v>
      </c>
      <c r="N2833" s="91">
        <f>IF(K2833&gt;999999999,K2833/1073741824," ")</f>
        <v>5.5027503967285156</v>
      </c>
      <c r="O2833" s="194" t="s">
        <v>31701</v>
      </c>
      <c r="P2833" s="197" t="s">
        <v>31629</v>
      </c>
    </row>
    <row r="2834" spans="2:16" ht="20.100000000000001" customHeight="1" x14ac:dyDescent="0.3">
      <c r="B2834" s="101">
        <v>2824</v>
      </c>
      <c r="C2834" s="102" t="s">
        <v>36866</v>
      </c>
      <c r="D2834" s="159" t="s">
        <v>1678</v>
      </c>
      <c r="E2834" s="36" t="s">
        <v>13086</v>
      </c>
      <c r="F2834" s="104">
        <v>4.9000000000000004</v>
      </c>
      <c r="G2834" s="101" t="s">
        <v>704</v>
      </c>
      <c r="H2834" s="101" t="s">
        <v>5484</v>
      </c>
      <c r="I2834" s="101">
        <v>1989</v>
      </c>
      <c r="J2834" s="101"/>
      <c r="K2834" s="90">
        <v>3716245711</v>
      </c>
      <c r="L2834" s="90">
        <f>IF(K2834/1024 &gt;1,K2834/1024," ")</f>
        <v>3629146.2021484375</v>
      </c>
      <c r="M2834" s="90">
        <f>IF(K2834/1048576 &gt;1,K2834/1048576," ")</f>
        <v>3544.0880880355835</v>
      </c>
      <c r="N2834" s="91">
        <f>IF(K2834&gt;999999999,K2834/1073741824," ")</f>
        <v>3.4610235234722495</v>
      </c>
      <c r="O2834" s="194" t="s">
        <v>22622</v>
      </c>
      <c r="P2834" s="197" t="s">
        <v>22623</v>
      </c>
    </row>
    <row r="2835" spans="2:16" ht="20.100000000000001" customHeight="1" x14ac:dyDescent="0.3">
      <c r="B2835" s="101">
        <v>2825</v>
      </c>
      <c r="C2835" s="20" t="s">
        <v>36867</v>
      </c>
      <c r="D2835" s="157" t="s">
        <v>8899</v>
      </c>
      <c r="E2835" s="36" t="s">
        <v>13087</v>
      </c>
      <c r="F2835" s="81">
        <v>6.3</v>
      </c>
      <c r="G2835" s="13"/>
      <c r="H2835" s="13" t="s">
        <v>3744</v>
      </c>
      <c r="I2835" s="79">
        <v>2018</v>
      </c>
      <c r="J2835" s="79"/>
      <c r="K2835" s="73">
        <v>4890841088</v>
      </c>
      <c r="L2835" s="90">
        <f>IF(K2835/1024 &gt;1,K2835/1024," ")</f>
        <v>4776212</v>
      </c>
      <c r="M2835" s="90">
        <f>IF(K2835/1048576 &gt;1,K2835/1048576," ")</f>
        <v>4664.26953125</v>
      </c>
      <c r="N2835" s="91">
        <f>IF(K2835&gt;999999999,K2835/1073741824," ")</f>
        <v>4.5549507141113281</v>
      </c>
      <c r="O2835" s="194" t="s">
        <v>22624</v>
      </c>
      <c r="P2835" s="197" t="s">
        <v>31168</v>
      </c>
    </row>
    <row r="2836" spans="2:16" ht="20.100000000000001" customHeight="1" x14ac:dyDescent="0.3">
      <c r="B2836" s="101">
        <v>2826</v>
      </c>
      <c r="C2836" s="109" t="s">
        <v>36868</v>
      </c>
      <c r="D2836" s="159" t="s">
        <v>3053</v>
      </c>
      <c r="E2836" s="36" t="s">
        <v>13088</v>
      </c>
      <c r="F2836" s="104">
        <v>4.9000000000000004</v>
      </c>
      <c r="G2836" s="101" t="s">
        <v>704</v>
      </c>
      <c r="H2836" s="101" t="s">
        <v>3769</v>
      </c>
      <c r="I2836" s="101">
        <v>2012</v>
      </c>
      <c r="J2836" s="101"/>
      <c r="K2836" s="90">
        <v>2698052751</v>
      </c>
      <c r="L2836" s="90">
        <f>IF(K2836/1024 &gt;1,K2836/1024," ")</f>
        <v>2634817.1396484375</v>
      </c>
      <c r="M2836" s="90">
        <f>IF(K2836/1048576 &gt;1,K2836/1048576," ")</f>
        <v>2573.0636129379272</v>
      </c>
      <c r="N2836" s="91">
        <f>IF(K2836&gt;999999999,K2836/1073741824," ")</f>
        <v>2.5127574345096946</v>
      </c>
      <c r="O2836" s="194" t="s">
        <v>22625</v>
      </c>
      <c r="P2836" s="197" t="s">
        <v>22626</v>
      </c>
    </row>
    <row r="2837" spans="2:16" ht="20.100000000000001" customHeight="1" x14ac:dyDescent="0.3">
      <c r="B2837" s="101">
        <v>2827</v>
      </c>
      <c r="C2837" s="107" t="s">
        <v>36869</v>
      </c>
      <c r="D2837" s="160" t="s">
        <v>5984</v>
      </c>
      <c r="E2837" s="36" t="s">
        <v>13089</v>
      </c>
      <c r="F2837" s="99">
        <v>6.7</v>
      </c>
      <c r="G2837" s="101" t="s">
        <v>704</v>
      </c>
      <c r="H2837" s="101" t="s">
        <v>5906</v>
      </c>
      <c r="I2837" s="101">
        <v>1959</v>
      </c>
      <c r="J2837" s="101"/>
      <c r="K2837" s="90">
        <v>3150184929</v>
      </c>
      <c r="L2837" s="90">
        <f>IF(K2837/1024 &gt;1,K2837/1024," ")</f>
        <v>3076352.4697265625</v>
      </c>
      <c r="M2837" s="90">
        <f>IF(K2837/1048576 &gt;1,K2837/1048576," ")</f>
        <v>3004.2504587173462</v>
      </c>
      <c r="N2837" s="91">
        <f>IF(K2837&gt;999999999,K2837/1073741824," ")</f>
        <v>2.9338383385911584</v>
      </c>
      <c r="O2837" s="194" t="s">
        <v>22627</v>
      </c>
      <c r="P2837" s="197" t="s">
        <v>22628</v>
      </c>
    </row>
    <row r="2838" spans="2:16" ht="20.100000000000001" customHeight="1" x14ac:dyDescent="0.3">
      <c r="B2838" s="101">
        <v>2828</v>
      </c>
      <c r="C2838" s="12" t="s">
        <v>36870</v>
      </c>
      <c r="D2838" s="157" t="s">
        <v>9008</v>
      </c>
      <c r="E2838" s="36" t="s">
        <v>13090</v>
      </c>
      <c r="F2838" s="81">
        <v>6</v>
      </c>
      <c r="G2838" s="13" t="s">
        <v>704</v>
      </c>
      <c r="H2838" s="13" t="s">
        <v>3809</v>
      </c>
      <c r="I2838" s="79">
        <v>2020</v>
      </c>
      <c r="J2838" s="79"/>
      <c r="K2838" s="73">
        <v>5342638080</v>
      </c>
      <c r="L2838" s="90">
        <f>IF(K2838/1024 &gt;1,K2838/1024," ")</f>
        <v>5217420</v>
      </c>
      <c r="M2838" s="90">
        <f>IF(K2838/1048576 &gt;1,K2838/1048576," ")</f>
        <v>5095.13671875</v>
      </c>
      <c r="N2838" s="91">
        <f>IF(K2838&gt;999999999,K2838/1073741824," ")</f>
        <v>4.9757194519042969</v>
      </c>
      <c r="O2838" s="194" t="s">
        <v>22629</v>
      </c>
      <c r="P2838" s="197" t="s">
        <v>22630</v>
      </c>
    </row>
    <row r="2839" spans="2:16" ht="20.100000000000001" customHeight="1" x14ac:dyDescent="0.3">
      <c r="B2839" s="101">
        <v>2829</v>
      </c>
      <c r="C2839" s="103" t="s">
        <v>36871</v>
      </c>
      <c r="D2839" s="159" t="s">
        <v>5624</v>
      </c>
      <c r="E2839" s="36" t="s">
        <v>13091</v>
      </c>
      <c r="F2839" s="104">
        <v>5.7</v>
      </c>
      <c r="G2839" s="101" t="s">
        <v>704</v>
      </c>
      <c r="H2839" s="101" t="s">
        <v>3919</v>
      </c>
      <c r="I2839" s="101">
        <v>1960</v>
      </c>
      <c r="J2839" s="101"/>
      <c r="K2839" s="90">
        <v>4537525346</v>
      </c>
      <c r="L2839" s="90">
        <f>IF(K2839/1024 &gt;1,K2839/1024," ")</f>
        <v>4431177.095703125</v>
      </c>
      <c r="M2839" s="90">
        <f>IF(K2839/1048576 &gt;1,K2839/1048576," ")</f>
        <v>4327.321382522583</v>
      </c>
      <c r="N2839" s="91">
        <f>IF(K2839&gt;999999999,K2839/1073741824," ")</f>
        <v>4.22589978761971</v>
      </c>
      <c r="O2839" s="194" t="s">
        <v>22631</v>
      </c>
      <c r="P2839" s="197" t="s">
        <v>22632</v>
      </c>
    </row>
    <row r="2840" spans="2:16" ht="20.100000000000001" customHeight="1" x14ac:dyDescent="0.3">
      <c r="B2840" s="101">
        <v>2830</v>
      </c>
      <c r="C2840" s="103" t="s">
        <v>36872</v>
      </c>
      <c r="D2840" s="159" t="s">
        <v>5362</v>
      </c>
      <c r="E2840" s="36" t="s">
        <v>13092</v>
      </c>
      <c r="F2840" s="104">
        <v>5.4</v>
      </c>
      <c r="G2840" s="101" t="s">
        <v>704</v>
      </c>
      <c r="H2840" s="105" t="s">
        <v>3756</v>
      </c>
      <c r="I2840" s="101">
        <v>1974</v>
      </c>
      <c r="J2840" s="101"/>
      <c r="K2840" s="90">
        <v>4489722551</v>
      </c>
      <c r="L2840" s="90">
        <f>IF(K2840/1024 &gt;1,K2840/1024," ")</f>
        <v>4384494.6787109375</v>
      </c>
      <c r="M2840" s="90">
        <f>IF(K2840/1048576 &gt;1,K2840/1048576," ")</f>
        <v>4281.7330846786499</v>
      </c>
      <c r="N2840" s="91">
        <f>IF(K2840&gt;999999999,K2840/1073741824," ")</f>
        <v>4.181379965506494</v>
      </c>
      <c r="O2840" s="194" t="s">
        <v>22633</v>
      </c>
      <c r="P2840" s="197" t="s">
        <v>22634</v>
      </c>
    </row>
    <row r="2841" spans="2:16" ht="20.100000000000001" customHeight="1" x14ac:dyDescent="0.3">
      <c r="B2841" s="101">
        <v>2831</v>
      </c>
      <c r="C2841" s="107" t="s">
        <v>36873</v>
      </c>
      <c r="D2841" s="168" t="s">
        <v>6107</v>
      </c>
      <c r="E2841" s="36" t="s">
        <v>13093</v>
      </c>
      <c r="F2841" s="99">
        <v>5.4</v>
      </c>
      <c r="G2841" s="101" t="s">
        <v>704</v>
      </c>
      <c r="H2841" s="101" t="s">
        <v>5878</v>
      </c>
      <c r="I2841" s="101">
        <v>2015</v>
      </c>
      <c r="J2841" s="101"/>
      <c r="K2841" s="90">
        <v>4936421768</v>
      </c>
      <c r="L2841" s="90">
        <f>IF(K2841/1024 &gt;1,K2841/1024," ")</f>
        <v>4820724.3828125</v>
      </c>
      <c r="M2841" s="90">
        <f>IF(K2841/1048576 &gt;1,K2841/1048576," ")</f>
        <v>4707.738655090332</v>
      </c>
      <c r="N2841" s="91">
        <f>IF(K2841&gt;999999999,K2841/1073741824," ")</f>
        <v>4.5974010303616524</v>
      </c>
      <c r="O2841" s="194" t="s">
        <v>22635</v>
      </c>
      <c r="P2841" s="197" t="s">
        <v>22636</v>
      </c>
    </row>
    <row r="2842" spans="2:16" ht="20.100000000000001" customHeight="1" x14ac:dyDescent="0.3">
      <c r="B2842" s="101">
        <v>2832</v>
      </c>
      <c r="C2842" s="12" t="s">
        <v>34074</v>
      </c>
      <c r="D2842" s="177" t="s">
        <v>33028</v>
      </c>
      <c r="E2842" s="36" t="s">
        <v>33029</v>
      </c>
      <c r="F2842" s="152">
        <v>6</v>
      </c>
      <c r="G2842" s="13" t="s">
        <v>704</v>
      </c>
      <c r="H2842" s="13" t="s">
        <v>3744</v>
      </c>
      <c r="I2842" s="145">
        <v>2021</v>
      </c>
      <c r="J2842" s="12"/>
      <c r="K2842" s="45">
        <v>7758381056</v>
      </c>
      <c r="L2842" s="90">
        <f>IF(K2842/1024 &gt;1,K2842/1024," ")</f>
        <v>7576544</v>
      </c>
      <c r="M2842" s="90">
        <f>IF(K2842/1048576 &gt;1,K2842/1048576," ")</f>
        <v>7398.96875</v>
      </c>
      <c r="N2842" s="91">
        <f>IF(K2842&gt;999999999,K2842/1073741824," ")</f>
        <v>7.225555419921875</v>
      </c>
      <c r="O2842" s="194" t="s">
        <v>33030</v>
      </c>
      <c r="P2842" s="197" t="s">
        <v>33031</v>
      </c>
    </row>
    <row r="2843" spans="2:16" ht="20.100000000000001" customHeight="1" x14ac:dyDescent="0.3">
      <c r="B2843" s="101">
        <v>2833</v>
      </c>
      <c r="C2843" s="20" t="s">
        <v>36874</v>
      </c>
      <c r="D2843" s="157" t="s">
        <v>9004</v>
      </c>
      <c r="E2843" s="36" t="s">
        <v>13094</v>
      </c>
      <c r="F2843" s="81">
        <v>6</v>
      </c>
      <c r="G2843" s="13" t="s">
        <v>704</v>
      </c>
      <c r="H2843" s="13" t="s">
        <v>3740</v>
      </c>
      <c r="I2843" s="79">
        <v>2019</v>
      </c>
      <c r="J2843" s="79"/>
      <c r="K2843" s="73">
        <v>5854597120</v>
      </c>
      <c r="L2843" s="90">
        <f>IF(K2843/1024 &gt;1,K2843/1024," ")</f>
        <v>5717380</v>
      </c>
      <c r="M2843" s="90">
        <f>IF(K2843/1048576 &gt;1,K2843/1048576," ")</f>
        <v>5583.37890625</v>
      </c>
      <c r="N2843" s="91">
        <f>IF(K2843&gt;999999999,K2843/1073741824," ")</f>
        <v>5.4525184631347656</v>
      </c>
      <c r="O2843" s="194" t="s">
        <v>19728</v>
      </c>
      <c r="P2843" s="197" t="s">
        <v>22637</v>
      </c>
    </row>
    <row r="2844" spans="2:16" ht="20.100000000000001" customHeight="1" x14ac:dyDescent="0.3">
      <c r="B2844" s="101">
        <v>2834</v>
      </c>
      <c r="C2844" s="84" t="s">
        <v>36875</v>
      </c>
      <c r="D2844" s="182" t="s">
        <v>7654</v>
      </c>
      <c r="E2844" s="36" t="s">
        <v>13095</v>
      </c>
      <c r="F2844" s="81">
        <v>4.4000000000000004</v>
      </c>
      <c r="G2844" s="81" t="s">
        <v>704</v>
      </c>
      <c r="H2844" s="82" t="s">
        <v>4081</v>
      </c>
      <c r="I2844" s="79">
        <v>2017</v>
      </c>
      <c r="J2844" s="79"/>
      <c r="K2844" s="73">
        <v>4898984464</v>
      </c>
      <c r="L2844" s="90">
        <f>IF(K2844/1024 &gt;1,K2844/1024," ")</f>
        <v>4784164.515625</v>
      </c>
      <c r="M2844" s="90">
        <f>IF(K2844/1048576 &gt;1,K2844/1048576," ")</f>
        <v>4672.0356597900391</v>
      </c>
      <c r="N2844" s="91">
        <f>IF(K2844&gt;999999999,K2844/1073741824," ")</f>
        <v>4.56253482401371</v>
      </c>
      <c r="O2844" s="194" t="s">
        <v>17787</v>
      </c>
      <c r="P2844" s="197" t="s">
        <v>22638</v>
      </c>
    </row>
    <row r="2845" spans="2:16" ht="20.100000000000001" customHeight="1" x14ac:dyDescent="0.3">
      <c r="B2845" s="101">
        <v>2835</v>
      </c>
      <c r="C2845" s="102" t="s">
        <v>36876</v>
      </c>
      <c r="D2845" s="159" t="s">
        <v>3201</v>
      </c>
      <c r="E2845" s="36" t="s">
        <v>13096</v>
      </c>
      <c r="F2845" s="104">
        <v>5.3</v>
      </c>
      <c r="G2845" s="101" t="s">
        <v>704</v>
      </c>
      <c r="H2845" s="101" t="s">
        <v>3745</v>
      </c>
      <c r="I2845" s="101">
        <v>1992</v>
      </c>
      <c r="J2845" s="101"/>
      <c r="K2845" s="90">
        <v>2748330127</v>
      </c>
      <c r="L2845" s="90">
        <f>IF(K2845/1024 &gt;1,K2845/1024," ")</f>
        <v>2683916.1396484375</v>
      </c>
      <c r="M2845" s="90">
        <f>IF(K2845/1048576 &gt;1,K2845/1048576," ")</f>
        <v>2621.0118551254272</v>
      </c>
      <c r="N2845" s="91">
        <f>IF(K2845&gt;999999999,K2845/1073741824," ")</f>
        <v>2.559581889770925</v>
      </c>
      <c r="O2845" s="194" t="s">
        <v>22639</v>
      </c>
      <c r="P2845" s="197" t="s">
        <v>22640</v>
      </c>
    </row>
    <row r="2846" spans="2:16" ht="20.100000000000001" customHeight="1" x14ac:dyDescent="0.3">
      <c r="B2846" s="101">
        <v>2836</v>
      </c>
      <c r="C2846" s="109" t="s">
        <v>36877</v>
      </c>
      <c r="D2846" s="159" t="s">
        <v>3553</v>
      </c>
      <c r="E2846" s="36" t="s">
        <v>13097</v>
      </c>
      <c r="F2846" s="104">
        <v>6.1</v>
      </c>
      <c r="G2846" s="99" t="s">
        <v>704</v>
      </c>
      <c r="H2846" s="101" t="s">
        <v>5892</v>
      </c>
      <c r="I2846" s="101">
        <v>2013</v>
      </c>
      <c r="J2846" s="101"/>
      <c r="K2846" s="90">
        <v>4332967711</v>
      </c>
      <c r="L2846" s="90">
        <f>IF(K2846/1024 &gt;1,K2846/1024," ")</f>
        <v>4231413.7802734375</v>
      </c>
      <c r="M2846" s="90">
        <f>IF(K2846/1048576 &gt;1,K2846/1048576," ")</f>
        <v>4132.2400197982788</v>
      </c>
      <c r="N2846" s="91">
        <f>IF(K2846&gt;999999999,K2846/1073741824," ")</f>
        <v>4.0353906443342566</v>
      </c>
      <c r="O2846" s="194" t="s">
        <v>22641</v>
      </c>
      <c r="P2846" s="197" t="s">
        <v>22642</v>
      </c>
    </row>
    <row r="2847" spans="2:16" ht="20.100000000000001" customHeight="1" x14ac:dyDescent="0.3">
      <c r="B2847" s="101">
        <v>2837</v>
      </c>
      <c r="C2847" s="4" t="s">
        <v>33295</v>
      </c>
      <c r="D2847" s="184" t="s">
        <v>4016</v>
      </c>
      <c r="E2847" s="36" t="s">
        <v>13099</v>
      </c>
      <c r="F2847" s="104">
        <v>6.4</v>
      </c>
      <c r="G2847" s="101"/>
      <c r="H2847" s="101" t="s">
        <v>3780</v>
      </c>
      <c r="I2847" s="101">
        <v>2011</v>
      </c>
      <c r="J2847" s="101"/>
      <c r="K2847" s="90">
        <v>3373140960</v>
      </c>
      <c r="L2847" s="90">
        <f>IF(K2847/1024 &gt;1,K2847/1024," ")</f>
        <v>3294082.96875</v>
      </c>
      <c r="M2847" s="90">
        <f>IF(K2847/1048576 &gt;1,K2847/1048576," ")</f>
        <v>3216.8778991699219</v>
      </c>
      <c r="N2847" s="91">
        <f>IF(K2847&gt;999999999,K2847/1073741824," ")</f>
        <v>3.1414823234081268</v>
      </c>
      <c r="O2847" s="194" t="s">
        <v>22645</v>
      </c>
      <c r="P2847" s="197" t="s">
        <v>22646</v>
      </c>
    </row>
    <row r="2848" spans="2:16" ht="20.100000000000001" customHeight="1" x14ac:dyDescent="0.3">
      <c r="B2848" s="101">
        <v>2838</v>
      </c>
      <c r="C2848" s="109" t="s">
        <v>36878</v>
      </c>
      <c r="D2848" s="159" t="s">
        <v>1664</v>
      </c>
      <c r="E2848" s="36" t="s">
        <v>13098</v>
      </c>
      <c r="F2848" s="104">
        <v>8.6</v>
      </c>
      <c r="G2848" s="101" t="s">
        <v>704</v>
      </c>
      <c r="H2848" s="101" t="s">
        <v>4279</v>
      </c>
      <c r="I2848" s="101">
        <v>1950</v>
      </c>
      <c r="J2848" s="101"/>
      <c r="K2848" s="108">
        <v>4767923970</v>
      </c>
      <c r="L2848" s="90">
        <f>IF(K2848/1024 &gt;1,K2848/1024," ")</f>
        <v>4656175.751953125</v>
      </c>
      <c r="M2848" s="90">
        <f>IF(K2848/1048576 &gt;1,K2848/1048576," ")</f>
        <v>4547.0466327667236</v>
      </c>
      <c r="N2848" s="91">
        <f>IF(K2848&gt;999999999,K2848/1073741824," ")</f>
        <v>4.4404752273112535</v>
      </c>
      <c r="O2848" s="194" t="s">
        <v>22643</v>
      </c>
      <c r="P2848" s="197" t="s">
        <v>22644</v>
      </c>
    </row>
    <row r="2849" spans="2:16" ht="20.100000000000001" customHeight="1" x14ac:dyDescent="0.3">
      <c r="B2849" s="101">
        <v>2839</v>
      </c>
      <c r="C2849" s="102" t="s">
        <v>36879</v>
      </c>
      <c r="D2849" s="160" t="s">
        <v>5728</v>
      </c>
      <c r="E2849" s="36" t="s">
        <v>13100</v>
      </c>
      <c r="F2849" s="104">
        <v>4.5</v>
      </c>
      <c r="G2849" s="101" t="s">
        <v>704</v>
      </c>
      <c r="H2849" s="101" t="s">
        <v>5727</v>
      </c>
      <c r="I2849" s="101">
        <v>1979</v>
      </c>
      <c r="J2849" s="116"/>
      <c r="K2849" s="90">
        <v>2970346434</v>
      </c>
      <c r="L2849" s="90">
        <f>IF(K2849/1024 &gt;1,K2849/1024," ")</f>
        <v>2900728.939453125</v>
      </c>
      <c r="M2849" s="90">
        <f>IF(K2849/1048576 &gt;1,K2849/1048576," ")</f>
        <v>2832.7431049346924</v>
      </c>
      <c r="N2849" s="91">
        <f>IF(K2849&gt;999999999,K2849/1073741824," ")</f>
        <v>2.7663506884127855</v>
      </c>
      <c r="O2849" s="194" t="s">
        <v>22647</v>
      </c>
      <c r="P2849" s="197" t="s">
        <v>22648</v>
      </c>
    </row>
    <row r="2850" spans="2:16" ht="20.100000000000001" customHeight="1" x14ac:dyDescent="0.3">
      <c r="B2850" s="101">
        <v>2840</v>
      </c>
      <c r="C2850" s="12" t="s">
        <v>36265</v>
      </c>
      <c r="D2850" s="160" t="s">
        <v>449</v>
      </c>
      <c r="E2850" s="36" t="s">
        <v>13101</v>
      </c>
      <c r="F2850" s="104">
        <v>6.6</v>
      </c>
      <c r="G2850" s="94"/>
      <c r="H2850" s="94" t="s">
        <v>3775</v>
      </c>
      <c r="I2850" s="101">
        <v>1981</v>
      </c>
      <c r="J2850" s="116"/>
      <c r="K2850" s="108">
        <v>2627282512</v>
      </c>
      <c r="L2850" s="90">
        <f>IF(K2850/1024 &gt;1,K2850/1024," ")</f>
        <v>2565705.578125</v>
      </c>
      <c r="M2850" s="90">
        <f>IF(K2850/1048576 &gt;1,K2850/1048576," ")</f>
        <v>2505.5718536376953</v>
      </c>
      <c r="N2850" s="91">
        <f>IF(K2850&gt;999999999,K2850/1073741824," ")</f>
        <v>2.4468475133180618</v>
      </c>
      <c r="O2850" s="194" t="s">
        <v>22649</v>
      </c>
      <c r="P2850" s="197" t="s">
        <v>22650</v>
      </c>
    </row>
    <row r="2851" spans="2:16" ht="20.100000000000001" customHeight="1" x14ac:dyDescent="0.3">
      <c r="B2851" s="101">
        <v>2841</v>
      </c>
      <c r="C2851" s="111" t="s">
        <v>36880</v>
      </c>
      <c r="D2851" s="168" t="s">
        <v>6278</v>
      </c>
      <c r="E2851" s="36" t="s">
        <v>13102</v>
      </c>
      <c r="F2851" s="99">
        <v>6.3</v>
      </c>
      <c r="G2851" s="99" t="s">
        <v>704</v>
      </c>
      <c r="H2851" s="101" t="s">
        <v>4081</v>
      </c>
      <c r="I2851" s="101">
        <v>2015</v>
      </c>
      <c r="J2851" s="101"/>
      <c r="K2851" s="90">
        <v>5152297976</v>
      </c>
      <c r="L2851" s="90">
        <f>IF(K2851/1024 &gt;1,K2851/1024," ")</f>
        <v>5031540.9921875</v>
      </c>
      <c r="M2851" s="90">
        <f>IF(K2851/1048576 &gt;1,K2851/1048576," ")</f>
        <v>4913.6142501831055</v>
      </c>
      <c r="N2851" s="91">
        <f>IF(K2851&gt;999999999,K2851/1073741824," ")</f>
        <v>4.7984514161944389</v>
      </c>
      <c r="O2851" s="194" t="s">
        <v>22651</v>
      </c>
      <c r="P2851" s="197" t="s">
        <v>22652</v>
      </c>
    </row>
    <row r="2852" spans="2:16" ht="20.100000000000001" customHeight="1" x14ac:dyDescent="0.3">
      <c r="B2852" s="101">
        <v>2842</v>
      </c>
      <c r="C2852" s="109" t="s">
        <v>36881</v>
      </c>
      <c r="D2852" s="159" t="s">
        <v>5528</v>
      </c>
      <c r="E2852" s="36" t="s">
        <v>13103</v>
      </c>
      <c r="F2852" s="104">
        <v>4.3</v>
      </c>
      <c r="G2852" s="101" t="s">
        <v>704</v>
      </c>
      <c r="H2852" s="101" t="s">
        <v>3740</v>
      </c>
      <c r="I2852" s="101">
        <v>2014</v>
      </c>
      <c r="J2852" s="101"/>
      <c r="K2852" s="90">
        <v>3294130637</v>
      </c>
      <c r="L2852" s="90">
        <f>IF(K2852/1024 &gt;1,K2852/1024," ")</f>
        <v>3216924.4501953125</v>
      </c>
      <c r="M2852" s="90">
        <f>IF(K2852/1048576 &gt;1,K2852/1048576," ")</f>
        <v>3141.5277833938599</v>
      </c>
      <c r="N2852" s="91">
        <f>IF(K2852&gt;999999999,K2852/1073741824," ")</f>
        <v>3.0678982259705663</v>
      </c>
      <c r="O2852" s="194" t="s">
        <v>21696</v>
      </c>
      <c r="P2852" s="197" t="s">
        <v>22653</v>
      </c>
    </row>
    <row r="2853" spans="2:16" ht="20.100000000000001" customHeight="1" x14ac:dyDescent="0.3">
      <c r="B2853" s="101">
        <v>2843</v>
      </c>
      <c r="C2853" s="109" t="s">
        <v>36883</v>
      </c>
      <c r="D2853" s="160" t="s">
        <v>3888</v>
      </c>
      <c r="E2853" s="36" t="s">
        <v>13105</v>
      </c>
      <c r="F2853" s="104">
        <v>5.3</v>
      </c>
      <c r="G2853" s="101" t="s">
        <v>704</v>
      </c>
      <c r="H2853" s="101" t="s">
        <v>3769</v>
      </c>
      <c r="I2853" s="101">
        <v>1996</v>
      </c>
      <c r="J2853" s="101"/>
      <c r="K2853" s="90">
        <v>4637993259</v>
      </c>
      <c r="L2853" s="90">
        <f>IF(K2853/1024 &gt;1,K2853/1024," ")</f>
        <v>4529290.2919921875</v>
      </c>
      <c r="M2853" s="90">
        <f>IF(K2853/1048576 &gt;1,K2853/1048576," ")</f>
        <v>4423.1350507736206</v>
      </c>
      <c r="N2853" s="91">
        <f>IF(K2853&gt;999999999,K2853/1073741824," ")</f>
        <v>4.3194678230211139</v>
      </c>
      <c r="O2853" s="194" t="s">
        <v>22656</v>
      </c>
      <c r="P2853" s="197" t="s">
        <v>22657</v>
      </c>
    </row>
    <row r="2854" spans="2:16" ht="20.100000000000001" customHeight="1" x14ac:dyDescent="0.3">
      <c r="B2854" s="101">
        <v>2844</v>
      </c>
      <c r="C2854" s="102" t="s">
        <v>36884</v>
      </c>
      <c r="D2854" s="159" t="s">
        <v>1714</v>
      </c>
      <c r="E2854" s="36" t="s">
        <v>13106</v>
      </c>
      <c r="F2854" s="104">
        <v>4.7</v>
      </c>
      <c r="G2854" s="101" t="s">
        <v>704</v>
      </c>
      <c r="H2854" s="101" t="s">
        <v>3745</v>
      </c>
      <c r="I2854" s="101">
        <v>2001</v>
      </c>
      <c r="J2854" s="101"/>
      <c r="K2854" s="90">
        <v>2827742645</v>
      </c>
      <c r="L2854" s="90">
        <f>IF(K2854/1024 &gt;1,K2854/1024," ")</f>
        <v>2761467.4267578125</v>
      </c>
      <c r="M2854" s="90">
        <f>IF(K2854/1048576 &gt;1,K2854/1048576," ")</f>
        <v>2696.7455339431763</v>
      </c>
      <c r="N2854" s="91">
        <f>IF(K2854&gt;999999999,K2854/1073741824," ")</f>
        <v>2.6335405604913831</v>
      </c>
      <c r="O2854" s="194" t="s">
        <v>22658</v>
      </c>
      <c r="P2854" s="197" t="s">
        <v>22659</v>
      </c>
    </row>
    <row r="2855" spans="2:16" ht="20.100000000000001" customHeight="1" x14ac:dyDescent="0.3">
      <c r="B2855" s="101">
        <v>2845</v>
      </c>
      <c r="C2855" s="109" t="s">
        <v>36885</v>
      </c>
      <c r="D2855" s="159" t="s">
        <v>5668</v>
      </c>
      <c r="E2855" s="36" t="s">
        <v>13107</v>
      </c>
      <c r="F2855" s="104">
        <v>7</v>
      </c>
      <c r="G2855" s="101" t="s">
        <v>704</v>
      </c>
      <c r="H2855" s="101" t="s">
        <v>3757</v>
      </c>
      <c r="I2855" s="101">
        <v>2015</v>
      </c>
      <c r="J2855" s="101"/>
      <c r="K2855" s="90">
        <v>4560856996</v>
      </c>
      <c r="L2855" s="90">
        <f>IF(K2855/1024 &gt;1,K2855/1024," ")</f>
        <v>4453961.91015625</v>
      </c>
      <c r="M2855" s="90">
        <f>IF(K2855/1048576 &gt;1,K2855/1048576," ")</f>
        <v>4349.5721778869629</v>
      </c>
      <c r="N2855" s="91">
        <f>IF(K2855&gt;999999999,K2855/1073741824," ")</f>
        <v>4.2476290799677372</v>
      </c>
      <c r="O2855" s="194" t="s">
        <v>22660</v>
      </c>
      <c r="P2855" s="197" t="s">
        <v>22661</v>
      </c>
    </row>
    <row r="2856" spans="2:16" ht="20.100000000000001" customHeight="1" x14ac:dyDescent="0.3">
      <c r="B2856" s="101">
        <v>2846</v>
      </c>
      <c r="C2856" s="7" t="s">
        <v>36266</v>
      </c>
      <c r="D2856" s="159" t="s">
        <v>1388</v>
      </c>
      <c r="E2856" s="36" t="s">
        <v>13108</v>
      </c>
      <c r="F2856" s="104">
        <v>6</v>
      </c>
      <c r="G2856" s="101"/>
      <c r="H2856" s="101" t="s">
        <v>3738</v>
      </c>
      <c r="I2856" s="101">
        <v>2009</v>
      </c>
      <c r="J2856" s="101"/>
      <c r="K2856" s="90">
        <v>1558835200</v>
      </c>
      <c r="L2856" s="90">
        <f>IF(K2856/1024 &gt;1,K2856/1024," ")</f>
        <v>1522300</v>
      </c>
      <c r="M2856" s="90">
        <f>IF(K2856/1048576 &gt;1,K2856/1048576," ")</f>
        <v>1486.62109375</v>
      </c>
      <c r="N2856" s="91">
        <f>IF(K2856&gt;999999999,K2856/1073741824," ")</f>
        <v>1.4517784118652344</v>
      </c>
      <c r="O2856" s="194" t="s">
        <v>22662</v>
      </c>
      <c r="P2856" s="197" t="s">
        <v>22663</v>
      </c>
    </row>
    <row r="2857" spans="2:16" ht="20.100000000000001" customHeight="1" x14ac:dyDescent="0.3">
      <c r="B2857" s="101">
        <v>2847</v>
      </c>
      <c r="C2857" s="109" t="s">
        <v>36886</v>
      </c>
      <c r="D2857" s="160" t="s">
        <v>555</v>
      </c>
      <c r="E2857" s="36" t="s">
        <v>13109</v>
      </c>
      <c r="F2857" s="104">
        <v>7.4</v>
      </c>
      <c r="G2857" s="94" t="s">
        <v>704</v>
      </c>
      <c r="H2857" s="94" t="s">
        <v>3740</v>
      </c>
      <c r="I2857" s="94">
        <v>1981</v>
      </c>
      <c r="J2857" s="94"/>
      <c r="K2857" s="90">
        <v>5445545535</v>
      </c>
      <c r="L2857" s="90">
        <f>IF(K2857/1024 &gt;1,K2857/1024," ")</f>
        <v>5317915.5615234375</v>
      </c>
      <c r="M2857" s="90">
        <f>IF(K2857/1048576 &gt;1,K2857/1048576," ")</f>
        <v>5193.2769155502319</v>
      </c>
      <c r="N2857" s="91">
        <f>IF(K2857&gt;999999999,K2857/1073741824," ")</f>
        <v>5.0715594878420234</v>
      </c>
      <c r="O2857" s="194" t="s">
        <v>22664</v>
      </c>
      <c r="P2857" s="197" t="s">
        <v>22665</v>
      </c>
    </row>
    <row r="2858" spans="2:16" ht="20.100000000000001" customHeight="1" x14ac:dyDescent="0.3">
      <c r="B2858" s="101">
        <v>2848</v>
      </c>
      <c r="C2858" s="84" t="s">
        <v>36887</v>
      </c>
      <c r="D2858" s="157" t="s">
        <v>7635</v>
      </c>
      <c r="E2858" s="36" t="s">
        <v>13110</v>
      </c>
      <c r="F2858" s="81">
        <v>5.7</v>
      </c>
      <c r="G2858" s="81" t="s">
        <v>704</v>
      </c>
      <c r="H2858" s="82" t="s">
        <v>4081</v>
      </c>
      <c r="I2858" s="79">
        <v>2012</v>
      </c>
      <c r="J2858" s="79"/>
      <c r="K2858" s="73">
        <v>4705291950</v>
      </c>
      <c r="L2858" s="90">
        <f>IF(K2858/1024 &gt;1,K2858/1024," ")</f>
        <v>4595011.669921875</v>
      </c>
      <c r="M2858" s="90">
        <f>IF(K2858/1048576 &gt;1,K2858/1048576," ")</f>
        <v>4487.3160839080811</v>
      </c>
      <c r="N2858" s="91">
        <f>IF(K2858&gt;999999999,K2858/1073741824," ")</f>
        <v>4.3821446131914854</v>
      </c>
      <c r="O2858" s="194" t="s">
        <v>22666</v>
      </c>
      <c r="P2858" s="197" t="s">
        <v>22667</v>
      </c>
    </row>
    <row r="2859" spans="2:16" ht="20.100000000000001" customHeight="1" x14ac:dyDescent="0.3">
      <c r="B2859" s="101">
        <v>2849</v>
      </c>
      <c r="C2859" s="102" t="s">
        <v>36888</v>
      </c>
      <c r="D2859" s="159" t="s">
        <v>3961</v>
      </c>
      <c r="E2859" s="36" t="s">
        <v>13111</v>
      </c>
      <c r="F2859" s="104">
        <v>6.7</v>
      </c>
      <c r="G2859" s="101"/>
      <c r="H2859" s="101" t="s">
        <v>3737</v>
      </c>
      <c r="I2859" s="101">
        <v>2006</v>
      </c>
      <c r="J2859" s="101"/>
      <c r="K2859" s="90">
        <v>2767449694</v>
      </c>
      <c r="L2859" s="90">
        <f>IF(K2859/1024 &gt;1,K2859/1024," ")</f>
        <v>2702587.591796875</v>
      </c>
      <c r="M2859" s="90">
        <f>IF(K2859/1048576 &gt;1,K2859/1048576," ")</f>
        <v>2639.2456951141357</v>
      </c>
      <c r="N2859" s="91">
        <f>IF(K2859&gt;999999999,K2859/1073741824," ")</f>
        <v>2.5773883741348982</v>
      </c>
      <c r="O2859" s="194" t="s">
        <v>22668</v>
      </c>
      <c r="P2859" s="197" t="s">
        <v>22669</v>
      </c>
    </row>
    <row r="2860" spans="2:16" ht="20.100000000000001" customHeight="1" x14ac:dyDescent="0.3">
      <c r="B2860" s="101">
        <v>2850</v>
      </c>
      <c r="C2860" s="102" t="s">
        <v>36889</v>
      </c>
      <c r="D2860" s="160" t="s">
        <v>4640</v>
      </c>
      <c r="E2860" s="36" t="s">
        <v>13112</v>
      </c>
      <c r="F2860" s="104">
        <v>6.2</v>
      </c>
      <c r="G2860" s="101" t="s">
        <v>704</v>
      </c>
      <c r="H2860" s="101" t="s">
        <v>3740</v>
      </c>
      <c r="I2860" s="101">
        <v>1999</v>
      </c>
      <c r="J2860" s="101"/>
      <c r="K2860" s="90">
        <v>4690713692</v>
      </c>
      <c r="L2860" s="90">
        <f>IF(K2860/1024 &gt;1,K2860/1024," ")</f>
        <v>4580775.08984375</v>
      </c>
      <c r="M2860" s="90">
        <f>IF(K2860/1048576 &gt;1,K2860/1048576," ")</f>
        <v>4473.4131736755371</v>
      </c>
      <c r="N2860" s="91">
        <f>IF(K2860&gt;999999999,K2860/1073741824," ")</f>
        <v>4.3685675524175167</v>
      </c>
      <c r="O2860" s="194" t="s">
        <v>22670</v>
      </c>
      <c r="P2860" s="197" t="s">
        <v>22671</v>
      </c>
    </row>
    <row r="2861" spans="2:16" ht="20.100000000000001" customHeight="1" x14ac:dyDescent="0.3">
      <c r="B2861" s="101">
        <v>2851</v>
      </c>
      <c r="C2861" s="109" t="s">
        <v>36891</v>
      </c>
      <c r="D2861" s="164" t="s">
        <v>4478</v>
      </c>
      <c r="E2861" s="36" t="s">
        <v>13114</v>
      </c>
      <c r="F2861" s="104">
        <v>6.7</v>
      </c>
      <c r="G2861" s="99" t="s">
        <v>704</v>
      </c>
      <c r="H2861" s="101" t="s">
        <v>5878</v>
      </c>
      <c r="I2861" s="101">
        <v>1960</v>
      </c>
      <c r="J2861" s="101"/>
      <c r="K2861" s="90">
        <v>4831639259</v>
      </c>
      <c r="L2861" s="90">
        <f>IF(K2861/1024 &gt;1,K2861/1024," ")</f>
        <v>4718397.7138671875</v>
      </c>
      <c r="M2861" s="90">
        <f>IF(K2861/1048576 &gt;1,K2861/1048576," ")</f>
        <v>4607.8102674484253</v>
      </c>
      <c r="N2861" s="91">
        <f>IF(K2861&gt;999999999,K2861/1073741824," ")</f>
        <v>4.4998147143051028</v>
      </c>
      <c r="O2861" s="194" t="s">
        <v>22674</v>
      </c>
      <c r="P2861" s="197" t="s">
        <v>22675</v>
      </c>
    </row>
    <row r="2862" spans="2:16" ht="20.100000000000001" customHeight="1" x14ac:dyDescent="0.3">
      <c r="B2862" s="101">
        <v>2852</v>
      </c>
      <c r="C2862" s="7" t="s">
        <v>42581</v>
      </c>
      <c r="D2862" s="159" t="s">
        <v>5439</v>
      </c>
      <c r="E2862" s="36" t="s">
        <v>13115</v>
      </c>
      <c r="F2862" s="104">
        <v>5.2</v>
      </c>
      <c r="G2862" s="101" t="s">
        <v>704</v>
      </c>
      <c r="H2862" s="101" t="s">
        <v>3744</v>
      </c>
      <c r="I2862" s="101">
        <v>2014</v>
      </c>
      <c r="J2862" s="101"/>
      <c r="K2862" s="90">
        <v>5222751411</v>
      </c>
      <c r="L2862" s="90">
        <f>IF(K2862/1024 &gt;1,K2862/1024," ")</f>
        <v>5100343.1748046875</v>
      </c>
      <c r="M2862" s="90">
        <f>IF(K2862/1048576 &gt;1,K2862/1048576," ")</f>
        <v>4980.8038816452026</v>
      </c>
      <c r="N2862" s="91">
        <f>IF(K2862&gt;999999999,K2862/1073741824," ")</f>
        <v>4.8640662906691432</v>
      </c>
      <c r="O2862" s="194" t="s">
        <v>22676</v>
      </c>
      <c r="P2862" s="197" t="s">
        <v>22677</v>
      </c>
    </row>
    <row r="2863" spans="2:16" ht="20.100000000000001" customHeight="1" x14ac:dyDescent="0.3">
      <c r="B2863" s="101">
        <v>2853</v>
      </c>
      <c r="C2863" s="71" t="s">
        <v>36892</v>
      </c>
      <c r="D2863" s="167" t="s">
        <v>7636</v>
      </c>
      <c r="E2863" s="36" t="s">
        <v>13116</v>
      </c>
      <c r="F2863" s="81">
        <v>7.1</v>
      </c>
      <c r="G2863" s="81" t="s">
        <v>704</v>
      </c>
      <c r="H2863" s="82" t="s">
        <v>5892</v>
      </c>
      <c r="I2863" s="79">
        <v>1994</v>
      </c>
      <c r="J2863" s="79"/>
      <c r="K2863" s="73">
        <v>3782083315</v>
      </c>
      <c r="L2863" s="90">
        <f>IF(K2863/1024 &gt;1,K2863/1024," ")</f>
        <v>3693440.7373046875</v>
      </c>
      <c r="M2863" s="90">
        <f>IF(K2863/1048576 &gt;1,K2863/1048576," ")</f>
        <v>3606.8757200241089</v>
      </c>
      <c r="N2863" s="91">
        <f>IF(K2863&gt;999999999,K2863/1073741824," ")</f>
        <v>3.5223395703360438</v>
      </c>
      <c r="O2863" s="194" t="s">
        <v>22678</v>
      </c>
      <c r="P2863" s="197" t="s">
        <v>22679</v>
      </c>
    </row>
    <row r="2864" spans="2:16" ht="20.100000000000001" customHeight="1" x14ac:dyDescent="0.3">
      <c r="B2864" s="101">
        <v>2854</v>
      </c>
      <c r="C2864" s="109" t="s">
        <v>36893</v>
      </c>
      <c r="D2864" s="159" t="s">
        <v>3973</v>
      </c>
      <c r="E2864" s="36" t="s">
        <v>13117</v>
      </c>
      <c r="F2864" s="104">
        <v>5.3</v>
      </c>
      <c r="G2864" s="101" t="s">
        <v>704</v>
      </c>
      <c r="H2864" s="101" t="s">
        <v>3762</v>
      </c>
      <c r="I2864" s="101">
        <v>2009</v>
      </c>
      <c r="J2864" s="101"/>
      <c r="K2864" s="90">
        <v>7707044722</v>
      </c>
      <c r="L2864" s="90">
        <f>IF(K2864/1024 &gt;1,K2864/1024," ")</f>
        <v>7526410.861328125</v>
      </c>
      <c r="M2864" s="90">
        <f>IF(K2864/1048576 &gt;1,K2864/1048576," ")</f>
        <v>7350.0106067657471</v>
      </c>
      <c r="N2864" s="91">
        <f>IF(K2864&gt;999999999,K2864/1073741824," ")</f>
        <v>7.1777447331696749</v>
      </c>
      <c r="O2864" s="194" t="s">
        <v>20690</v>
      </c>
      <c r="P2864" s="197" t="s">
        <v>22680</v>
      </c>
    </row>
    <row r="2865" spans="2:16" ht="20.100000000000001" customHeight="1" x14ac:dyDescent="0.3">
      <c r="B2865" s="101">
        <v>2855</v>
      </c>
      <c r="C2865" s="109" t="s">
        <v>36894</v>
      </c>
      <c r="D2865" s="160" t="s">
        <v>450</v>
      </c>
      <c r="E2865" s="36" t="s">
        <v>13119</v>
      </c>
      <c r="F2865" s="104">
        <v>6.3</v>
      </c>
      <c r="G2865" s="94" t="s">
        <v>704</v>
      </c>
      <c r="H2865" s="94" t="s">
        <v>3737</v>
      </c>
      <c r="I2865" s="101">
        <v>2007</v>
      </c>
      <c r="J2865" s="101"/>
      <c r="K2865" s="90">
        <v>2921895018</v>
      </c>
      <c r="L2865" s="90">
        <f>IF(K2865/1024 &gt;1,K2865/1024," ")</f>
        <v>2853413.103515625</v>
      </c>
      <c r="M2865" s="90">
        <f>IF(K2865/1048576 &gt;1,K2865/1048576," ")</f>
        <v>2786.5362339019775</v>
      </c>
      <c r="N2865" s="91">
        <f>IF(K2865&gt;999999999,K2865/1073741824," ")</f>
        <v>2.7212267909198999</v>
      </c>
      <c r="O2865" s="194" t="s">
        <v>22683</v>
      </c>
      <c r="P2865" s="197" t="s">
        <v>22684</v>
      </c>
    </row>
    <row r="2866" spans="2:16" ht="20.100000000000001" customHeight="1" x14ac:dyDescent="0.3">
      <c r="B2866" s="101">
        <v>2856</v>
      </c>
      <c r="C2866" s="20" t="s">
        <v>42582</v>
      </c>
      <c r="D2866" s="168" t="s">
        <v>6503</v>
      </c>
      <c r="E2866" s="36" t="s">
        <v>13121</v>
      </c>
      <c r="F2866" s="99">
        <v>5.4</v>
      </c>
      <c r="G2866" s="99" t="s">
        <v>704</v>
      </c>
      <c r="H2866" s="101" t="s">
        <v>3739</v>
      </c>
      <c r="I2866" s="101">
        <v>1998</v>
      </c>
      <c r="J2866" s="115"/>
      <c r="K2866" s="90">
        <v>5909987850</v>
      </c>
      <c r="L2866" s="90">
        <f>IF(K2866/1024 &gt;1,K2866/1024," ")</f>
        <v>5771472.509765625</v>
      </c>
      <c r="M2866" s="90">
        <f>IF(K2866/1048576 &gt;1,K2866/1048576," ")</f>
        <v>5636.2036228179932</v>
      </c>
      <c r="N2866" s="91">
        <f>IF(K2866&gt;999999999,K2866/1073741824," ")</f>
        <v>5.5041051004081964</v>
      </c>
      <c r="O2866" s="194" t="s">
        <v>22689</v>
      </c>
      <c r="P2866" s="197" t="s">
        <v>22690</v>
      </c>
    </row>
    <row r="2867" spans="2:16" ht="20.100000000000001" customHeight="1" x14ac:dyDescent="0.3">
      <c r="B2867" s="101">
        <v>2857</v>
      </c>
      <c r="C2867" s="20" t="s">
        <v>42583</v>
      </c>
      <c r="D2867" s="168" t="s">
        <v>6843</v>
      </c>
      <c r="E2867" s="36" t="s">
        <v>13122</v>
      </c>
      <c r="F2867" s="99">
        <v>6</v>
      </c>
      <c r="G2867" s="99" t="s">
        <v>704</v>
      </c>
      <c r="H2867" s="105" t="s">
        <v>5892</v>
      </c>
      <c r="I2867" s="101">
        <v>2015</v>
      </c>
      <c r="J2867" s="101"/>
      <c r="K2867" s="90">
        <v>4368778753</v>
      </c>
      <c r="L2867" s="90">
        <f>IF(K2867/1024 &gt;1,K2867/1024," ")</f>
        <v>4266385.5009765625</v>
      </c>
      <c r="M2867" s="90">
        <f>IF(K2867/1048576 &gt;1,K2867/1048576," ")</f>
        <v>4166.3920907974243</v>
      </c>
      <c r="N2867" s="91">
        <f>IF(K2867&gt;999999999,K2867/1073741824," ")</f>
        <v>4.0687422761693597</v>
      </c>
      <c r="O2867" s="194" t="s">
        <v>22691</v>
      </c>
      <c r="P2867" s="197" t="s">
        <v>22692</v>
      </c>
    </row>
    <row r="2868" spans="2:16" ht="20.100000000000001" customHeight="1" x14ac:dyDescent="0.3">
      <c r="B2868" s="101">
        <v>2858</v>
      </c>
      <c r="C2868" s="103" t="s">
        <v>36895</v>
      </c>
      <c r="D2868" s="161" t="s">
        <v>6601</v>
      </c>
      <c r="E2868" s="36" t="s">
        <v>13123</v>
      </c>
      <c r="F2868" s="99">
        <v>6</v>
      </c>
      <c r="G2868" s="99" t="s">
        <v>704</v>
      </c>
      <c r="H2868" s="101" t="s">
        <v>4081</v>
      </c>
      <c r="I2868" s="101">
        <v>2015</v>
      </c>
      <c r="J2868" s="101"/>
      <c r="K2868" s="90">
        <v>4789782742</v>
      </c>
      <c r="L2868" s="90">
        <f>IF(K2868/1024 &gt;1,K2868/1024," ")</f>
        <v>4677522.208984375</v>
      </c>
      <c r="M2868" s="90">
        <f>IF(K2868/1048576 &gt;1,K2868/1048576," ")</f>
        <v>4567.8927822113037</v>
      </c>
      <c r="N2868" s="91">
        <f>IF(K2868&gt;999999999,K2868/1073741824," ")</f>
        <v>4.4608327951282263</v>
      </c>
      <c r="O2868" s="194" t="s">
        <v>22693</v>
      </c>
      <c r="P2868" s="197" t="s">
        <v>22694</v>
      </c>
    </row>
    <row r="2869" spans="2:16" ht="20.100000000000001" customHeight="1" x14ac:dyDescent="0.3">
      <c r="B2869" s="101">
        <v>2859</v>
      </c>
      <c r="C2869" s="103" t="s">
        <v>36896</v>
      </c>
      <c r="D2869" s="168" t="s">
        <v>6672</v>
      </c>
      <c r="E2869" s="36" t="s">
        <v>13124</v>
      </c>
      <c r="F2869" s="99">
        <v>5.8</v>
      </c>
      <c r="G2869" s="99" t="s">
        <v>704</v>
      </c>
      <c r="H2869" s="101" t="s">
        <v>5892</v>
      </c>
      <c r="I2869" s="101">
        <v>2015</v>
      </c>
      <c r="J2869" s="101"/>
      <c r="K2869" s="90">
        <v>4489100023</v>
      </c>
      <c r="L2869" s="90">
        <f>IF(K2869/1024 &gt;1,K2869/1024," ")</f>
        <v>4383886.7412109375</v>
      </c>
      <c r="M2869" s="90">
        <f>IF(K2869/1048576 &gt;1,K2869/1048576," ")</f>
        <v>4281.1393957138062</v>
      </c>
      <c r="N2869" s="91">
        <f>IF(K2869&gt;999999999,K2869/1073741824," ")</f>
        <v>4.1808001911267638</v>
      </c>
      <c r="O2869" s="194" t="s">
        <v>22695</v>
      </c>
      <c r="P2869" s="197" t="s">
        <v>22696</v>
      </c>
    </row>
    <row r="2870" spans="2:16" ht="20.100000000000001" customHeight="1" x14ac:dyDescent="0.3">
      <c r="B2870" s="101">
        <v>2860</v>
      </c>
      <c r="C2870" s="109" t="s">
        <v>36897</v>
      </c>
      <c r="D2870" s="160" t="s">
        <v>1254</v>
      </c>
      <c r="E2870" s="36" t="s">
        <v>13125</v>
      </c>
      <c r="F2870" s="104">
        <v>6.8</v>
      </c>
      <c r="G2870" s="94" t="s">
        <v>704</v>
      </c>
      <c r="H2870" s="94" t="s">
        <v>3747</v>
      </c>
      <c r="I2870" s="101">
        <v>2007</v>
      </c>
      <c r="J2870" s="101"/>
      <c r="K2870" s="90">
        <v>3026986562</v>
      </c>
      <c r="L2870" s="90">
        <f>IF(K2870/1024 &gt;1,K2870/1024," ")</f>
        <v>2956041.564453125</v>
      </c>
      <c r="M2870" s="90">
        <f>IF(K2870/1048576 &gt;1,K2870/1048576," ")</f>
        <v>2886.7593402862549</v>
      </c>
      <c r="N2870" s="91">
        <f>IF(K2870&gt;999999999,K2870/1073741824," ")</f>
        <v>2.8191009182482958</v>
      </c>
      <c r="O2870" s="194" t="s">
        <v>30093</v>
      </c>
      <c r="P2870" s="197" t="s">
        <v>22697</v>
      </c>
    </row>
    <row r="2871" spans="2:16" ht="20.100000000000001" customHeight="1" x14ac:dyDescent="0.3">
      <c r="B2871" s="101">
        <v>2861</v>
      </c>
      <c r="C2871" s="112" t="s">
        <v>36898</v>
      </c>
      <c r="D2871" s="161" t="s">
        <v>7198</v>
      </c>
      <c r="E2871" s="36" t="s">
        <v>13126</v>
      </c>
      <c r="F2871" s="99">
        <v>6</v>
      </c>
      <c r="G2871" s="99"/>
      <c r="H2871" s="105" t="s">
        <v>5981</v>
      </c>
      <c r="I2871" s="101">
        <v>1985</v>
      </c>
      <c r="J2871" s="101"/>
      <c r="K2871" s="90">
        <v>3225617025</v>
      </c>
      <c r="L2871" s="90">
        <f>IF(K2871/1024 &gt;1,K2871/1024," ")</f>
        <v>3150016.6259765625</v>
      </c>
      <c r="M2871" s="90">
        <f>IF(K2871/1048576 &gt;1,K2871/1048576," ")</f>
        <v>3076.1881113052368</v>
      </c>
      <c r="N2871" s="91">
        <f>IF(K2871&gt;999999999,K2871/1073741824," ")</f>
        <v>3.0040899524465203</v>
      </c>
      <c r="O2871" s="194" t="s">
        <v>30094</v>
      </c>
      <c r="P2871" s="197" t="s">
        <v>22698</v>
      </c>
    </row>
    <row r="2872" spans="2:16" ht="20.100000000000001" customHeight="1" x14ac:dyDescent="0.3">
      <c r="B2872" s="101">
        <v>2862</v>
      </c>
      <c r="C2872" s="7" t="s">
        <v>36899</v>
      </c>
      <c r="D2872" s="159" t="s">
        <v>2176</v>
      </c>
      <c r="E2872" s="36" t="s">
        <v>13127</v>
      </c>
      <c r="F2872" s="104">
        <v>4.5</v>
      </c>
      <c r="G2872" s="94" t="s">
        <v>704</v>
      </c>
      <c r="H2872" s="94" t="s">
        <v>3737</v>
      </c>
      <c r="I2872" s="94">
        <v>2010</v>
      </c>
      <c r="J2872" s="94"/>
      <c r="K2872" s="90">
        <v>2474371929</v>
      </c>
      <c r="L2872" s="90">
        <f>IF(K2872/1024 &gt;1,K2872/1024," ")</f>
        <v>2416378.8369140625</v>
      </c>
      <c r="M2872" s="90">
        <f>IF(K2872/1048576 &gt;1,K2872/1048576," ")</f>
        <v>2359.7449579238892</v>
      </c>
      <c r="N2872" s="91">
        <f>IF(K2872&gt;999999999,K2872/1073741824," ")</f>
        <v>2.304438435472548</v>
      </c>
      <c r="O2872" s="194" t="s">
        <v>22699</v>
      </c>
      <c r="P2872" s="197" t="s">
        <v>22700</v>
      </c>
    </row>
    <row r="2873" spans="2:16" ht="20.100000000000001" customHeight="1" x14ac:dyDescent="0.3">
      <c r="B2873" s="101">
        <v>2863</v>
      </c>
      <c r="C2873" s="12" t="s">
        <v>36900</v>
      </c>
      <c r="D2873" s="157" t="s">
        <v>6171</v>
      </c>
      <c r="E2873" s="36" t="s">
        <v>13128</v>
      </c>
      <c r="F2873" s="131">
        <v>4.7</v>
      </c>
      <c r="G2873" s="13" t="s">
        <v>704</v>
      </c>
      <c r="H2873" s="13" t="s">
        <v>5892</v>
      </c>
      <c r="I2873" s="133">
        <v>2018</v>
      </c>
      <c r="J2873" s="74"/>
      <c r="K2873" s="73">
        <v>4751138816</v>
      </c>
      <c r="L2873" s="90">
        <f>IF(K2873/1024 &gt;1,K2873/1024," ")</f>
        <v>4639784</v>
      </c>
      <c r="M2873" s="90">
        <f>IF(K2873/1048576 &gt;1,K2873/1048576," ")</f>
        <v>4531.0390625</v>
      </c>
      <c r="N2873" s="91">
        <f>IF(K2873&gt;999999999,K2873/1073741824," ")</f>
        <v>4.4248428344726563</v>
      </c>
      <c r="O2873" s="194" t="s">
        <v>22701</v>
      </c>
      <c r="P2873" s="197" t="s">
        <v>22702</v>
      </c>
    </row>
    <row r="2874" spans="2:16" ht="20.100000000000001" customHeight="1" x14ac:dyDescent="0.3">
      <c r="B2874" s="101">
        <v>2864</v>
      </c>
      <c r="C2874" s="20" t="s">
        <v>33296</v>
      </c>
      <c r="D2874" s="161" t="s">
        <v>6171</v>
      </c>
      <c r="E2874" s="36" t="s">
        <v>13129</v>
      </c>
      <c r="F2874" s="99">
        <v>4.7</v>
      </c>
      <c r="G2874" s="101" t="s">
        <v>704</v>
      </c>
      <c r="H2874" s="101" t="s">
        <v>4081</v>
      </c>
      <c r="I2874" s="101">
        <v>2015</v>
      </c>
      <c r="J2874" s="101"/>
      <c r="K2874" s="90">
        <v>5368906175</v>
      </c>
      <c r="L2874" s="90">
        <f>IF(K2874/1024 &gt;1,K2874/1024," ")</f>
        <v>5243072.4365234375</v>
      </c>
      <c r="M2874" s="90">
        <f>IF(K2874/1048576 &gt;1,K2874/1048576," ")</f>
        <v>5120.1879262924194</v>
      </c>
      <c r="N2874" s="91">
        <f>IF(K2874&gt;999999999,K2874/1073741824," ")</f>
        <v>5.0001835217699409</v>
      </c>
      <c r="O2874" s="194" t="s">
        <v>22703</v>
      </c>
      <c r="P2874" s="197" t="s">
        <v>22704</v>
      </c>
    </row>
    <row r="2875" spans="2:16" ht="20.100000000000001" customHeight="1" x14ac:dyDescent="0.3">
      <c r="B2875" s="101">
        <v>2865</v>
      </c>
      <c r="C2875" s="102" t="s">
        <v>40179</v>
      </c>
      <c r="D2875" s="159" t="s">
        <v>5541</v>
      </c>
      <c r="E2875" s="36" t="s">
        <v>14953</v>
      </c>
      <c r="F2875" s="104">
        <v>4.8</v>
      </c>
      <c r="G2875" s="101" t="s">
        <v>704</v>
      </c>
      <c r="H2875" s="101" t="s">
        <v>3889</v>
      </c>
      <c r="I2875" s="101">
        <v>1987</v>
      </c>
      <c r="J2875" s="101"/>
      <c r="K2875" s="90">
        <v>3387571901</v>
      </c>
      <c r="L2875" s="90">
        <f>IF(K2875/1024 &gt;1,K2875/1024," ")</f>
        <v>3308175.6845703125</v>
      </c>
      <c r="M2875" s="90">
        <f>IF(K2875/1048576 &gt;1,K2875/1048576," ")</f>
        <v>3230.6403169631958</v>
      </c>
      <c r="N2875" s="91">
        <f>IF(K2875&gt;999999999,K2875/1073741824," ")</f>
        <v>3.1549221845343709</v>
      </c>
      <c r="O2875" s="194" t="s">
        <v>25735</v>
      </c>
      <c r="P2875" s="197" t="s">
        <v>31411</v>
      </c>
    </row>
    <row r="2876" spans="2:16" ht="20.100000000000001" customHeight="1" x14ac:dyDescent="0.3">
      <c r="B2876" s="101">
        <v>2866</v>
      </c>
      <c r="C2876" s="84" t="s">
        <v>36901</v>
      </c>
      <c r="D2876" s="157" t="s">
        <v>7712</v>
      </c>
      <c r="E2876" s="36" t="s">
        <v>13130</v>
      </c>
      <c r="F2876" s="81">
        <v>5.0999999999999996</v>
      </c>
      <c r="G2876" s="81" t="s">
        <v>704</v>
      </c>
      <c r="H2876" s="82" t="s">
        <v>5878</v>
      </c>
      <c r="I2876" s="79">
        <v>2017</v>
      </c>
      <c r="J2876" s="79"/>
      <c r="K2876" s="73">
        <v>4926709945</v>
      </c>
      <c r="L2876" s="90">
        <f>IF(K2876/1024 &gt;1,K2876/1024," ")</f>
        <v>4811240.1806640625</v>
      </c>
      <c r="M2876" s="90">
        <f>IF(K2876/1048576 &gt;1,K2876/1048576," ")</f>
        <v>4698.4767389297485</v>
      </c>
      <c r="N2876" s="91">
        <f>IF(K2876&gt;999999999,K2876/1073741824," ")</f>
        <v>4.5883561903610826</v>
      </c>
      <c r="O2876" s="194" t="s">
        <v>22705</v>
      </c>
      <c r="P2876" s="197" t="s">
        <v>22706</v>
      </c>
    </row>
    <row r="2877" spans="2:16" ht="20.100000000000001" customHeight="1" x14ac:dyDescent="0.3">
      <c r="B2877" s="101">
        <v>2867</v>
      </c>
      <c r="C2877" s="20" t="s">
        <v>36902</v>
      </c>
      <c r="D2877" s="157" t="s">
        <v>8768</v>
      </c>
      <c r="E2877" s="36" t="s">
        <v>13131</v>
      </c>
      <c r="F2877" s="81">
        <v>5.7</v>
      </c>
      <c r="G2877" s="13" t="s">
        <v>704</v>
      </c>
      <c r="H2877" s="13" t="s">
        <v>3744</v>
      </c>
      <c r="I2877" s="79">
        <v>2019</v>
      </c>
      <c r="J2877" s="79"/>
      <c r="K2877" s="73">
        <v>4438929408</v>
      </c>
      <c r="L2877" s="90">
        <f>IF(K2877/1024 &gt;1,K2877/1024," ")</f>
        <v>4334892</v>
      </c>
      <c r="M2877" s="90">
        <f>IF(K2877/1048576 &gt;1,K2877/1048576," ")</f>
        <v>4233.29296875</v>
      </c>
      <c r="N2877" s="91">
        <f>IF(K2877&gt;999999999,K2877/1073741824," ")</f>
        <v>4.1340751647949219</v>
      </c>
      <c r="O2877" s="194" t="s">
        <v>22707</v>
      </c>
      <c r="P2877" s="197" t="s">
        <v>22708</v>
      </c>
    </row>
    <row r="2878" spans="2:16" ht="20.100000000000001" customHeight="1" x14ac:dyDescent="0.3">
      <c r="B2878" s="101">
        <v>2868</v>
      </c>
      <c r="C2878" s="109" t="s">
        <v>36903</v>
      </c>
      <c r="D2878" s="160" t="s">
        <v>3157</v>
      </c>
      <c r="E2878" s="36" t="s">
        <v>13132</v>
      </c>
      <c r="F2878" s="104">
        <v>4.7</v>
      </c>
      <c r="G2878" s="101" t="s">
        <v>704</v>
      </c>
      <c r="H2878" s="101" t="s">
        <v>3782</v>
      </c>
      <c r="I2878" s="94">
        <v>2009</v>
      </c>
      <c r="J2878" s="94"/>
      <c r="K2878" s="108">
        <v>4316945729</v>
      </c>
      <c r="L2878" s="90">
        <f>IF(K2878/1024 &gt;1,K2878/1024," ")</f>
        <v>4215767.3134765625</v>
      </c>
      <c r="M2878" s="90">
        <f>IF(K2878/1048576 &gt;1,K2878/1048576," ")</f>
        <v>4116.9602670669556</v>
      </c>
      <c r="N2878" s="91">
        <f>IF(K2878&gt;999999999,K2878/1073741824," ")</f>
        <v>4.0204690108075738</v>
      </c>
      <c r="O2878" s="194" t="s">
        <v>17620</v>
      </c>
      <c r="P2878" s="197" t="s">
        <v>22709</v>
      </c>
    </row>
    <row r="2879" spans="2:16" ht="20.100000000000001" customHeight="1" x14ac:dyDescent="0.3">
      <c r="B2879" s="101">
        <v>2869</v>
      </c>
      <c r="C2879" s="12" t="s">
        <v>36904</v>
      </c>
      <c r="D2879" s="160" t="s">
        <v>2177</v>
      </c>
      <c r="E2879" s="36" t="s">
        <v>13133</v>
      </c>
      <c r="F2879" s="104">
        <v>5.4</v>
      </c>
      <c r="G2879" s="13" t="s">
        <v>704</v>
      </c>
      <c r="H2879" s="13" t="s">
        <v>3760</v>
      </c>
      <c r="I2879" s="101">
        <v>2004</v>
      </c>
      <c r="J2879" s="101"/>
      <c r="K2879" s="73">
        <v>4028788736</v>
      </c>
      <c r="L2879" s="90">
        <f>IF(K2879/1024 &gt;1,K2879/1024," ")</f>
        <v>3934364</v>
      </c>
      <c r="M2879" s="90">
        <f>IF(K2879/1048576 &gt;1,K2879/1048576," ")</f>
        <v>3842.15234375</v>
      </c>
      <c r="N2879" s="91">
        <f>IF(K2879&gt;999999999,K2879/1073741824," ")</f>
        <v>3.7521018981933594</v>
      </c>
      <c r="O2879" s="194" t="s">
        <v>22710</v>
      </c>
      <c r="P2879" s="197" t="s">
        <v>22711</v>
      </c>
    </row>
    <row r="2880" spans="2:16" ht="20.100000000000001" customHeight="1" x14ac:dyDescent="0.3">
      <c r="B2880" s="101">
        <v>2870</v>
      </c>
      <c r="C2880" s="84" t="s">
        <v>36905</v>
      </c>
      <c r="D2880" s="157" t="s">
        <v>7684</v>
      </c>
      <c r="E2880" s="36" t="s">
        <v>13134</v>
      </c>
      <c r="F2880" s="81">
        <v>6.5</v>
      </c>
      <c r="G2880" s="79" t="s">
        <v>704</v>
      </c>
      <c r="H2880" s="82" t="s">
        <v>5981</v>
      </c>
      <c r="I2880" s="79">
        <v>1991</v>
      </c>
      <c r="J2880" s="83"/>
      <c r="K2880" s="73">
        <v>4178452297</v>
      </c>
      <c r="L2880" s="90">
        <f>IF(K2880/1024 &gt;1,K2880/1024," ")</f>
        <v>4080519.8212890625</v>
      </c>
      <c r="M2880" s="90">
        <f>IF(K2880/1048576 &gt;1,K2880/1048576," ")</f>
        <v>3984.8826379776001</v>
      </c>
      <c r="N2880" s="91">
        <f>IF(K2880&gt;999999999,K2880/1073741824," ")</f>
        <v>3.8914869511500001</v>
      </c>
      <c r="O2880" s="194" t="s">
        <v>22712</v>
      </c>
      <c r="P2880" s="197" t="s">
        <v>22713</v>
      </c>
    </row>
    <row r="2881" spans="2:16" ht="20.100000000000001" customHeight="1" x14ac:dyDescent="0.3">
      <c r="B2881" s="101">
        <v>2871</v>
      </c>
      <c r="C2881" s="109" t="s">
        <v>36906</v>
      </c>
      <c r="D2881" s="160" t="s">
        <v>2178</v>
      </c>
      <c r="E2881" s="36" t="s">
        <v>13135</v>
      </c>
      <c r="F2881" s="104">
        <v>7.8</v>
      </c>
      <c r="G2881" s="101" t="s">
        <v>704</v>
      </c>
      <c r="H2881" s="101" t="s">
        <v>4007</v>
      </c>
      <c r="I2881" s="101">
        <v>1951</v>
      </c>
      <c r="J2881" s="101"/>
      <c r="K2881" s="90">
        <v>4430193882</v>
      </c>
      <c r="L2881" s="90">
        <f>IF(K2881/1024 &gt;1,K2881/1024," ")</f>
        <v>4326361.212890625</v>
      </c>
      <c r="M2881" s="90">
        <f>IF(K2881/1048576 &gt;1,K2881/1048576," ")</f>
        <v>4224.962121963501</v>
      </c>
      <c r="N2881" s="91">
        <f>IF(K2881&gt;999999999,K2881/1073741824," ")</f>
        <v>4.1259395722299814</v>
      </c>
      <c r="O2881" s="194" t="s">
        <v>22714</v>
      </c>
      <c r="P2881" s="197" t="s">
        <v>22715</v>
      </c>
    </row>
    <row r="2882" spans="2:16" ht="20.100000000000001" customHeight="1" x14ac:dyDescent="0.3">
      <c r="B2882" s="101">
        <v>2872</v>
      </c>
      <c r="C2882" s="109" t="s">
        <v>36907</v>
      </c>
      <c r="D2882" s="159" t="s">
        <v>5579</v>
      </c>
      <c r="E2882" s="36" t="s">
        <v>13136</v>
      </c>
      <c r="F2882" s="104">
        <v>4.2</v>
      </c>
      <c r="G2882" s="101" t="s">
        <v>704</v>
      </c>
      <c r="H2882" s="101" t="s">
        <v>3744</v>
      </c>
      <c r="I2882" s="101">
        <v>2014</v>
      </c>
      <c r="J2882" s="101"/>
      <c r="K2882" s="90">
        <v>4308301172</v>
      </c>
      <c r="L2882" s="90">
        <f>IF(K2882/1024 &gt;1,K2882/1024," ")</f>
        <v>4207325.36328125</v>
      </c>
      <c r="M2882" s="90">
        <f>IF(K2882/1048576 &gt;1,K2882/1048576," ")</f>
        <v>4108.7161750793457</v>
      </c>
      <c r="N2882" s="91">
        <f>IF(K2882&gt;999999999,K2882/1073741824," ")</f>
        <v>4.0124181397259235</v>
      </c>
      <c r="O2882" s="194" t="s">
        <v>17783</v>
      </c>
      <c r="P2882" s="197" t="s">
        <v>22716</v>
      </c>
    </row>
    <row r="2883" spans="2:16" ht="20.100000000000001" customHeight="1" x14ac:dyDescent="0.3">
      <c r="B2883" s="101">
        <v>2873</v>
      </c>
      <c r="C2883" s="29" t="s">
        <v>36908</v>
      </c>
      <c r="D2883" s="157" t="s">
        <v>8604</v>
      </c>
      <c r="E2883" s="36" t="s">
        <v>13137</v>
      </c>
      <c r="F2883" s="131">
        <v>5.9</v>
      </c>
      <c r="G2883" s="13" t="s">
        <v>704</v>
      </c>
      <c r="H2883" s="13" t="s">
        <v>5892</v>
      </c>
      <c r="I2883" s="133">
        <v>2019</v>
      </c>
      <c r="J2883" s="74"/>
      <c r="K2883" s="73">
        <v>4543180800</v>
      </c>
      <c r="L2883" s="90">
        <f>IF(K2883/1024 &gt;1,K2883/1024," ")</f>
        <v>4436700</v>
      </c>
      <c r="M2883" s="90">
        <f>IF(K2883/1048576 &gt;1,K2883/1048576," ")</f>
        <v>4332.71484375</v>
      </c>
      <c r="N2883" s="91">
        <f>IF(K2883&gt;999999999,K2883/1073741824," ")</f>
        <v>4.2311668395996094</v>
      </c>
      <c r="O2883" s="194" t="s">
        <v>22717</v>
      </c>
      <c r="P2883" s="197" t="s">
        <v>22718</v>
      </c>
    </row>
    <row r="2884" spans="2:16" ht="20.100000000000001" customHeight="1" x14ac:dyDescent="0.3">
      <c r="B2884" s="101">
        <v>2874</v>
      </c>
      <c r="C2884" s="109" t="s">
        <v>36909</v>
      </c>
      <c r="D2884" s="159" t="s">
        <v>247</v>
      </c>
      <c r="E2884" s="36" t="s">
        <v>13138</v>
      </c>
      <c r="F2884" s="104">
        <v>6.7</v>
      </c>
      <c r="G2884" s="101" t="s">
        <v>704</v>
      </c>
      <c r="H2884" s="101" t="s">
        <v>3740</v>
      </c>
      <c r="I2884" s="94">
        <v>1999</v>
      </c>
      <c r="J2884" s="94"/>
      <c r="K2884" s="90">
        <v>5554598795</v>
      </c>
      <c r="L2884" s="90">
        <f>IF(K2884/1024 &gt;1,K2884/1024," ")</f>
        <v>5424412.8857421875</v>
      </c>
      <c r="M2884" s="90">
        <f>IF(K2884/1048576 &gt;1,K2884/1048576," ")</f>
        <v>5297.278208732605</v>
      </c>
      <c r="N2884" s="91">
        <f>IF(K2884&gt;999999999,K2884/1073741824," ")</f>
        <v>5.1731232507154346</v>
      </c>
      <c r="O2884" s="194" t="s">
        <v>22719</v>
      </c>
      <c r="P2884" s="197" t="s">
        <v>22720</v>
      </c>
    </row>
    <row r="2885" spans="2:16" ht="20.100000000000001" customHeight="1" x14ac:dyDescent="0.3">
      <c r="B2885" s="101">
        <v>2875</v>
      </c>
      <c r="C2885" s="7" t="s">
        <v>37290</v>
      </c>
      <c r="D2885" s="159" t="s">
        <v>1819</v>
      </c>
      <c r="E2885" s="36" t="s">
        <v>13140</v>
      </c>
      <c r="F2885" s="104">
        <v>6</v>
      </c>
      <c r="G2885" s="101" t="s">
        <v>704</v>
      </c>
      <c r="H2885" s="101" t="s">
        <v>5871</v>
      </c>
      <c r="I2885" s="94">
        <v>1978</v>
      </c>
      <c r="J2885" s="94"/>
      <c r="K2885" s="90">
        <v>5812759337</v>
      </c>
      <c r="L2885" s="90">
        <f>IF(K2885/1024 &gt;1,K2885/1024," ")</f>
        <v>5676522.7900390625</v>
      </c>
      <c r="M2885" s="90">
        <f>IF(K2885/1048576 &gt;1,K2885/1048576," ")</f>
        <v>5543.479287147522</v>
      </c>
      <c r="N2885" s="91">
        <f>IF(K2885&gt;999999999,K2885/1073741824," ")</f>
        <v>5.4135539913550019</v>
      </c>
      <c r="O2885" s="194" t="s">
        <v>29527</v>
      </c>
      <c r="P2885" s="197" t="s">
        <v>22721</v>
      </c>
    </row>
    <row r="2886" spans="2:16" ht="20.100000000000001" customHeight="1" x14ac:dyDescent="0.3">
      <c r="B2886" s="101">
        <v>2876</v>
      </c>
      <c r="C2886" s="102" t="s">
        <v>37291</v>
      </c>
      <c r="D2886" s="159" t="s">
        <v>7538</v>
      </c>
      <c r="E2886" s="36" t="s">
        <v>13141</v>
      </c>
      <c r="F2886" s="99">
        <v>5.4</v>
      </c>
      <c r="G2886" s="99"/>
      <c r="H2886" s="105" t="s">
        <v>5878</v>
      </c>
      <c r="I2886" s="101">
        <v>2017</v>
      </c>
      <c r="J2886" s="101"/>
      <c r="K2886" s="90">
        <v>4798905424</v>
      </c>
      <c r="L2886" s="90">
        <f>IF(K2886/1024 &gt;1,K2886/1024," ")</f>
        <v>4686431.078125</v>
      </c>
      <c r="M2886" s="90">
        <f>IF(K2886/1048576 &gt;1,K2886/1048576," ")</f>
        <v>4576.5928497314453</v>
      </c>
      <c r="N2886" s="91">
        <f>IF(K2886&gt;999999999,K2886/1073741824," ")</f>
        <v>4.4693289548158646</v>
      </c>
      <c r="O2886" s="194" t="s">
        <v>17962</v>
      </c>
      <c r="P2886" s="197" t="s">
        <v>22722</v>
      </c>
    </row>
    <row r="2887" spans="2:16" ht="20.100000000000001" customHeight="1" x14ac:dyDescent="0.3">
      <c r="B2887" s="101">
        <v>2877</v>
      </c>
      <c r="C2887" s="12" t="s">
        <v>37293</v>
      </c>
      <c r="D2887" s="161" t="s">
        <v>6824</v>
      </c>
      <c r="E2887" s="36" t="s">
        <v>13144</v>
      </c>
      <c r="F2887" s="99">
        <v>7.4</v>
      </c>
      <c r="G2887" s="99" t="s">
        <v>704</v>
      </c>
      <c r="H2887" s="101" t="s">
        <v>5877</v>
      </c>
      <c r="I2887" s="101">
        <v>1966</v>
      </c>
      <c r="J2887" s="101"/>
      <c r="K2887" s="90">
        <v>1549355008</v>
      </c>
      <c r="L2887" s="90">
        <f>IF(K2887/1024 &gt;1,K2887/1024," ")</f>
        <v>1513042</v>
      </c>
      <c r="M2887" s="90">
        <f>IF(K2887/1048576 &gt;1,K2887/1048576," ")</f>
        <v>1477.580078125</v>
      </c>
      <c r="N2887" s="91">
        <f>IF(K2887&gt;999999999,K2887/1073741824," ")</f>
        <v>1.4429492950439453</v>
      </c>
      <c r="O2887" s="194" t="s">
        <v>22727</v>
      </c>
      <c r="P2887" s="197" t="s">
        <v>22728</v>
      </c>
    </row>
    <row r="2888" spans="2:16" ht="20.100000000000001" customHeight="1" x14ac:dyDescent="0.3">
      <c r="B2888" s="101">
        <v>2878</v>
      </c>
      <c r="C2888" s="20" t="s">
        <v>42584</v>
      </c>
      <c r="D2888" s="160" t="s">
        <v>451</v>
      </c>
      <c r="E2888" s="36" t="s">
        <v>13143</v>
      </c>
      <c r="F2888" s="104">
        <v>7</v>
      </c>
      <c r="G2888" s="81" t="s">
        <v>704</v>
      </c>
      <c r="H2888" s="82" t="s">
        <v>5877</v>
      </c>
      <c r="I2888" s="101">
        <v>2004</v>
      </c>
      <c r="J2888" s="101"/>
      <c r="K2888" s="73">
        <v>3275787523</v>
      </c>
      <c r="L2888" s="90">
        <f>IF(K2888/1024 &gt;1,K2888/1024," ")</f>
        <v>3199011.2529296875</v>
      </c>
      <c r="M2888" s="90">
        <f>IF(K2888/1048576 &gt;1,K2888/1048576," ")</f>
        <v>3124.0344266891479</v>
      </c>
      <c r="N2888" s="91">
        <f>IF(K2888&gt;999999999,K2888/1073741824," ")</f>
        <v>3.050814869813621</v>
      </c>
      <c r="O2888" s="194" t="s">
        <v>22725</v>
      </c>
      <c r="P2888" s="197" t="s">
        <v>22726</v>
      </c>
    </row>
    <row r="2889" spans="2:16" ht="20.100000000000001" customHeight="1" x14ac:dyDescent="0.3">
      <c r="B2889" s="101">
        <v>2879</v>
      </c>
      <c r="C2889" s="20" t="s">
        <v>43177</v>
      </c>
      <c r="D2889" s="261" t="s">
        <v>43173</v>
      </c>
      <c r="E2889" s="36" t="s">
        <v>43174</v>
      </c>
      <c r="F2889" s="131">
        <v>5.8</v>
      </c>
      <c r="G2889" s="13"/>
      <c r="H2889" s="13" t="s">
        <v>4349</v>
      </c>
      <c r="I2889" s="79">
        <v>2022</v>
      </c>
      <c r="J2889" s="79"/>
      <c r="K2889" s="73">
        <v>2527166464</v>
      </c>
      <c r="L2889" s="90">
        <f>IF(K2889/1024 &gt;1,K2889/1024," ")</f>
        <v>2467936</v>
      </c>
      <c r="M2889" s="90">
        <f>IF(K2889/1048576 &gt;1,K2889/1048576," ")</f>
        <v>2410.09375</v>
      </c>
      <c r="N2889" s="91">
        <f>IF(K2889&gt;999999999,K2889/1073741824," ")</f>
        <v>2.353607177734375</v>
      </c>
      <c r="O2889" s="223" t="s">
        <v>43175</v>
      </c>
      <c r="P2889" s="198" t="s">
        <v>43176</v>
      </c>
    </row>
    <row r="2890" spans="2:16" ht="20.100000000000001" customHeight="1" x14ac:dyDescent="0.3">
      <c r="B2890" s="101">
        <v>2880</v>
      </c>
      <c r="C2890" s="12" t="s">
        <v>37295</v>
      </c>
      <c r="D2890" s="159" t="s">
        <v>3202</v>
      </c>
      <c r="E2890" s="36" t="s">
        <v>13146</v>
      </c>
      <c r="F2890" s="104">
        <v>6.6</v>
      </c>
      <c r="G2890" s="99" t="s">
        <v>704</v>
      </c>
      <c r="H2890" s="101" t="s">
        <v>4081</v>
      </c>
      <c r="I2890" s="101">
        <v>1998</v>
      </c>
      <c r="J2890" s="101"/>
      <c r="K2890" s="90">
        <v>5205525430</v>
      </c>
      <c r="L2890" s="90">
        <f>IF(K2890/1024 &gt;1,K2890/1024," ")</f>
        <v>5083520.927734375</v>
      </c>
      <c r="M2890" s="90">
        <f>IF(K2890/1048576 &gt;1,K2890/1048576," ")</f>
        <v>4964.3759059906006</v>
      </c>
      <c r="N2890" s="91">
        <f>IF(K2890&gt;999999999,K2890/1073741824," ")</f>
        <v>4.8480233456939459</v>
      </c>
      <c r="O2890" s="194" t="s">
        <v>22730</v>
      </c>
      <c r="P2890" s="197" t="s">
        <v>22731</v>
      </c>
    </row>
    <row r="2891" spans="2:16" ht="20.100000000000001" customHeight="1" x14ac:dyDescent="0.3">
      <c r="B2891" s="101">
        <v>2881</v>
      </c>
      <c r="C2891" s="12" t="s">
        <v>34613</v>
      </c>
      <c r="D2891" s="159" t="s">
        <v>4208</v>
      </c>
      <c r="E2891" s="36" t="s">
        <v>9613</v>
      </c>
      <c r="F2891" s="104">
        <v>7.1</v>
      </c>
      <c r="G2891" s="101"/>
      <c r="H2891" s="101" t="s">
        <v>4158</v>
      </c>
      <c r="I2891" s="101">
        <v>1995</v>
      </c>
      <c r="J2891" s="101"/>
      <c r="K2891" s="90">
        <v>2285374109</v>
      </c>
      <c r="L2891" s="90">
        <f>IF(K2891/1024 &gt;1,K2891/1024," ")</f>
        <v>2231810.6533203125</v>
      </c>
      <c r="M2891" s="90">
        <f>IF(K2891/1048576 &gt;1,K2891/1048576," ")</f>
        <v>2179.5025911331177</v>
      </c>
      <c r="N2891" s="91">
        <f>IF(K2891&gt;999999999,K2891/1073741824," ")</f>
        <v>2.1284204991534352</v>
      </c>
      <c r="O2891" s="194" t="s">
        <v>30051</v>
      </c>
      <c r="P2891" s="197" t="s">
        <v>18851</v>
      </c>
    </row>
    <row r="2892" spans="2:16" ht="20.100000000000001" customHeight="1" x14ac:dyDescent="0.3">
      <c r="B2892" s="101">
        <v>2882</v>
      </c>
      <c r="C2892" s="48" t="s">
        <v>37296</v>
      </c>
      <c r="D2892" s="157" t="s">
        <v>9094</v>
      </c>
      <c r="E2892" s="36" t="s">
        <v>9188</v>
      </c>
      <c r="F2892" s="81">
        <v>6.7</v>
      </c>
      <c r="G2892" s="13" t="s">
        <v>704</v>
      </c>
      <c r="H2892" s="13" t="s">
        <v>3757</v>
      </c>
      <c r="I2892" s="79">
        <v>2020</v>
      </c>
      <c r="J2892" s="79"/>
      <c r="K2892" s="73">
        <v>4446683136</v>
      </c>
      <c r="L2892" s="90">
        <f>IF(K2892/1024 &gt;1,K2892/1024," ")</f>
        <v>4342464</v>
      </c>
      <c r="M2892" s="90">
        <f>IF(K2892/1048576 &gt;1,K2892/1048576," ")</f>
        <v>4240.6875</v>
      </c>
      <c r="N2892" s="91">
        <f>IF(K2892&gt;999999999,K2892/1073741824," ")</f>
        <v>4.14129638671875</v>
      </c>
      <c r="O2892" s="194" t="s">
        <v>31702</v>
      </c>
      <c r="P2892" s="197" t="s">
        <v>31630</v>
      </c>
    </row>
    <row r="2893" spans="2:16" ht="20.100000000000001" customHeight="1" x14ac:dyDescent="0.3">
      <c r="B2893" s="101">
        <v>2883</v>
      </c>
      <c r="C2893" s="48" t="s">
        <v>37297</v>
      </c>
      <c r="D2893" s="157" t="s">
        <v>8046</v>
      </c>
      <c r="E2893" s="36" t="s">
        <v>13147</v>
      </c>
      <c r="F2893" s="81">
        <v>5.0999999999999996</v>
      </c>
      <c r="G2893" s="13" t="s">
        <v>704</v>
      </c>
      <c r="H2893" s="13" t="s">
        <v>4081</v>
      </c>
      <c r="I2893" s="79">
        <v>2018</v>
      </c>
      <c r="J2893" s="83"/>
      <c r="K2893" s="73">
        <v>5030656106</v>
      </c>
      <c r="L2893" s="90">
        <f>IF(K2893/1024 &gt;1,K2893/1024," ")</f>
        <v>4912750.103515625</v>
      </c>
      <c r="M2893" s="90">
        <f>IF(K2893/1048576 &gt;1,K2893/1048576," ")</f>
        <v>4797.6075229644775</v>
      </c>
      <c r="N2893" s="91">
        <f>IF(K2893&gt;999999999,K2893/1073741824," ")</f>
        <v>4.6851635966449976</v>
      </c>
      <c r="O2893" s="194" t="s">
        <v>22732</v>
      </c>
      <c r="P2893" s="197" t="s">
        <v>22733</v>
      </c>
    </row>
    <row r="2894" spans="2:16" ht="20.100000000000001" customHeight="1" x14ac:dyDescent="0.3">
      <c r="B2894" s="101">
        <v>2884</v>
      </c>
      <c r="C2894" s="48" t="s">
        <v>37298</v>
      </c>
      <c r="D2894" s="158" t="s">
        <v>8037</v>
      </c>
      <c r="E2894" s="36" t="s">
        <v>13149</v>
      </c>
      <c r="F2894" s="81">
        <v>7.3</v>
      </c>
      <c r="G2894" s="13" t="s">
        <v>704</v>
      </c>
      <c r="H2894" s="13" t="s">
        <v>5892</v>
      </c>
      <c r="I2894" s="79">
        <v>1956</v>
      </c>
      <c r="J2894" s="79"/>
      <c r="K2894" s="73">
        <v>3702781342</v>
      </c>
      <c r="L2894" s="90">
        <f>IF(K2894/1024 &gt;1,K2894/1024," ")</f>
        <v>3615997.404296875</v>
      </c>
      <c r="M2894" s="90">
        <f>IF(K2894/1048576 &gt;1,K2894/1048576," ")</f>
        <v>3531.247465133667</v>
      </c>
      <c r="N2894" s="91">
        <f>IF(K2894&gt;999999999,K2894/1073741824," ")</f>
        <v>3.4484838526695967</v>
      </c>
      <c r="O2894" s="194" t="s">
        <v>22736</v>
      </c>
      <c r="P2894" s="197" t="s">
        <v>22737</v>
      </c>
    </row>
    <row r="2895" spans="2:16" ht="20.100000000000001" customHeight="1" x14ac:dyDescent="0.3">
      <c r="B2895" s="101">
        <v>2885</v>
      </c>
      <c r="C2895" s="109" t="s">
        <v>37299</v>
      </c>
      <c r="D2895" s="159" t="s">
        <v>557</v>
      </c>
      <c r="E2895" s="36" t="s">
        <v>13150</v>
      </c>
      <c r="F2895" s="104">
        <v>6.3</v>
      </c>
      <c r="G2895" s="101" t="s">
        <v>704</v>
      </c>
      <c r="H2895" s="101" t="s">
        <v>3740</v>
      </c>
      <c r="I2895" s="94">
        <v>1980</v>
      </c>
      <c r="J2895" s="94"/>
      <c r="K2895" s="90">
        <v>10553233772</v>
      </c>
      <c r="L2895" s="90">
        <f>IF(K2895/1024 &gt;1,K2895/1024," ")</f>
        <v>10305892.35546875</v>
      </c>
      <c r="M2895" s="90">
        <f>IF(K2895/1048576 &gt;1,K2895/1048576," ")</f>
        <v>10064.348003387451</v>
      </c>
      <c r="N2895" s="91">
        <f>IF(K2895&gt;999999999,K2895/1073741824," ")</f>
        <v>9.8284648470580578</v>
      </c>
      <c r="O2895" s="194" t="s">
        <v>22738</v>
      </c>
      <c r="P2895" s="197" t="s">
        <v>22739</v>
      </c>
    </row>
    <row r="2896" spans="2:16" ht="20.100000000000001" customHeight="1" x14ac:dyDescent="0.3">
      <c r="B2896" s="101">
        <v>2886</v>
      </c>
      <c r="C2896" s="12" t="s">
        <v>37300</v>
      </c>
      <c r="D2896" s="160" t="s">
        <v>4665</v>
      </c>
      <c r="E2896" s="36" t="s">
        <v>13152</v>
      </c>
      <c r="F2896" s="104">
        <v>5.2</v>
      </c>
      <c r="G2896" s="101" t="s">
        <v>704</v>
      </c>
      <c r="H2896" s="101" t="s">
        <v>3756</v>
      </c>
      <c r="I2896" s="101">
        <v>1982</v>
      </c>
      <c r="J2896" s="101"/>
      <c r="K2896" s="90">
        <v>3081748465</v>
      </c>
      <c r="L2896" s="90">
        <f>IF(K2896/1024 &gt;1,K2896/1024," ")</f>
        <v>3009519.9853515625</v>
      </c>
      <c r="M2896" s="90">
        <f>IF(K2896/1048576 &gt;1,K2896/1048576," ")</f>
        <v>2938.9843606948853</v>
      </c>
      <c r="N2896" s="91">
        <f>IF(K2896&gt;999999999,K2896/1073741824," ")</f>
        <v>2.8701019147410989</v>
      </c>
      <c r="O2896" s="199" t="s">
        <v>17727</v>
      </c>
      <c r="P2896" s="197" t="s">
        <v>22742</v>
      </c>
    </row>
    <row r="2897" spans="2:16" ht="20.100000000000001" customHeight="1" x14ac:dyDescent="0.3">
      <c r="B2897" s="101">
        <v>2887</v>
      </c>
      <c r="C2897" s="109" t="s">
        <v>37301</v>
      </c>
      <c r="D2897" s="159" t="s">
        <v>3541</v>
      </c>
      <c r="E2897" s="36" t="s">
        <v>13153</v>
      </c>
      <c r="F2897" s="104">
        <v>5.2</v>
      </c>
      <c r="G2897" s="101" t="s">
        <v>704</v>
      </c>
      <c r="H2897" s="101" t="s">
        <v>3737</v>
      </c>
      <c r="I2897" s="101">
        <v>1996</v>
      </c>
      <c r="J2897" s="101"/>
      <c r="K2897" s="90">
        <v>3975736404</v>
      </c>
      <c r="L2897" s="90">
        <f>IF(K2897/1024 &gt;1,K2897/1024," ")</f>
        <v>3882555.08203125</v>
      </c>
      <c r="M2897" s="90">
        <f>IF(K2897/1048576 &gt;1,K2897/1048576," ")</f>
        <v>3791.5576972961426</v>
      </c>
      <c r="N2897" s="91">
        <f>IF(K2897&gt;999999999,K2897/1073741824," ")</f>
        <v>3.7026930637657642</v>
      </c>
      <c r="O2897" s="194" t="s">
        <v>22743</v>
      </c>
      <c r="P2897" s="197" t="s">
        <v>22744</v>
      </c>
    </row>
    <row r="2898" spans="2:16" ht="20.100000000000001" customHeight="1" x14ac:dyDescent="0.3">
      <c r="B2898" s="101">
        <v>2888</v>
      </c>
      <c r="C2898" s="102" t="s">
        <v>37302</v>
      </c>
      <c r="D2898" s="159" t="s">
        <v>4747</v>
      </c>
      <c r="E2898" s="36" t="s">
        <v>13154</v>
      </c>
      <c r="F2898" s="104">
        <v>5.8</v>
      </c>
      <c r="G2898" s="101" t="s">
        <v>704</v>
      </c>
      <c r="H2898" s="101" t="s">
        <v>3956</v>
      </c>
      <c r="I2898" s="101">
        <v>2009</v>
      </c>
      <c r="J2898" s="101"/>
      <c r="K2898" s="90">
        <v>3631902591</v>
      </c>
      <c r="L2898" s="90">
        <f>IF(K2898/1024 &gt;1,K2898/1024," ")</f>
        <v>3546779.8740234375</v>
      </c>
      <c r="M2898" s="90">
        <f>IF(K2898/1048576 &gt;1,K2898/1048576," ")</f>
        <v>3463.6522207260132</v>
      </c>
      <c r="N2898" s="91">
        <f>IF(K2898&gt;999999999,K2898/1073741824," ")</f>
        <v>3.3824728718027472</v>
      </c>
      <c r="O2898" s="194" t="s">
        <v>22745</v>
      </c>
      <c r="P2898" s="197" t="s">
        <v>22746</v>
      </c>
    </row>
    <row r="2899" spans="2:16" ht="20.100000000000001" customHeight="1" x14ac:dyDescent="0.3">
      <c r="B2899" s="101">
        <v>2889</v>
      </c>
      <c r="C2899" s="7" t="s">
        <v>37303</v>
      </c>
      <c r="D2899" s="157" t="s">
        <v>18434</v>
      </c>
      <c r="E2899" s="36" t="s">
        <v>18435</v>
      </c>
      <c r="F2899" s="81">
        <v>5.5</v>
      </c>
      <c r="G2899" s="13" t="s">
        <v>704</v>
      </c>
      <c r="H2899" s="13" t="s">
        <v>3744</v>
      </c>
      <c r="I2899" s="79">
        <v>2019</v>
      </c>
      <c r="J2899" s="79"/>
      <c r="K2899" s="73">
        <v>5262798848</v>
      </c>
      <c r="L2899" s="90">
        <f>IF(K2899/1024 &gt;1,K2899/1024," ")</f>
        <v>5139452</v>
      </c>
      <c r="M2899" s="90">
        <f>IF(K2899/1048576 &gt;1,K2899/1048576," ")</f>
        <v>5018.99609375</v>
      </c>
      <c r="N2899" s="91">
        <f>IF(K2899&gt;999999999,K2899/1073741824," ")</f>
        <v>4.9013633728027344</v>
      </c>
      <c r="O2899" s="223" t="s">
        <v>18436</v>
      </c>
      <c r="P2899" s="197" t="s">
        <v>31676</v>
      </c>
    </row>
    <row r="2900" spans="2:16" ht="20.100000000000001" customHeight="1" x14ac:dyDescent="0.3">
      <c r="B2900" s="101">
        <v>2890</v>
      </c>
      <c r="C2900" s="102" t="s">
        <v>37304</v>
      </c>
      <c r="D2900" s="159" t="s">
        <v>2179</v>
      </c>
      <c r="E2900" s="36" t="s">
        <v>13155</v>
      </c>
      <c r="F2900" s="104">
        <v>4.5</v>
      </c>
      <c r="G2900" s="94" t="s">
        <v>704</v>
      </c>
      <c r="H2900" s="94" t="s">
        <v>3744</v>
      </c>
      <c r="I2900" s="94">
        <v>2001</v>
      </c>
      <c r="J2900" s="94"/>
      <c r="K2900" s="90">
        <v>4253522967</v>
      </c>
      <c r="L2900" s="90">
        <f>IF(K2900/1024 &gt;1,K2900/1024," ")</f>
        <v>4153831.0224609375</v>
      </c>
      <c r="M2900" s="90">
        <f>IF(K2900/1048576 &gt;1,K2900/1048576," ")</f>
        <v>4056.4756078720093</v>
      </c>
      <c r="N2900" s="91">
        <f>IF(K2900&gt;999999999,K2900/1073741824," ")</f>
        <v>3.9614019608125091</v>
      </c>
      <c r="O2900" s="194" t="s">
        <v>22747</v>
      </c>
      <c r="P2900" s="197" t="s">
        <v>22748</v>
      </c>
    </row>
    <row r="2901" spans="2:16" ht="20.100000000000001" customHeight="1" x14ac:dyDescent="0.3">
      <c r="B2901" s="101">
        <v>2891</v>
      </c>
      <c r="C2901" s="102" t="s">
        <v>37305</v>
      </c>
      <c r="D2901" s="159" t="s">
        <v>866</v>
      </c>
      <c r="E2901" s="36" t="s">
        <v>13156</v>
      </c>
      <c r="F2901" s="104">
        <v>7.9</v>
      </c>
      <c r="G2901" s="101" t="s">
        <v>704</v>
      </c>
      <c r="H2901" s="101" t="s">
        <v>3772</v>
      </c>
      <c r="I2901" s="101">
        <v>1996</v>
      </c>
      <c r="J2901" s="101"/>
      <c r="K2901" s="90">
        <v>4224847110</v>
      </c>
      <c r="L2901" s="90">
        <f>IF(K2901/1024 &gt;1,K2901/1024," ")</f>
        <v>4125827.255859375</v>
      </c>
      <c r="M2901" s="90">
        <f>IF(K2901/1048576 &gt;1,K2901/1048576," ")</f>
        <v>4029.1281795501709</v>
      </c>
      <c r="N2901" s="91">
        <f>IF(K2901&gt;999999999,K2901/1073741824," ")</f>
        <v>3.9346954878419638</v>
      </c>
      <c r="O2901" s="194" t="s">
        <v>22749</v>
      </c>
      <c r="P2901" s="197" t="s">
        <v>22750</v>
      </c>
    </row>
    <row r="2902" spans="2:16" ht="20.100000000000001" customHeight="1" x14ac:dyDescent="0.3">
      <c r="B2902" s="101">
        <v>2892</v>
      </c>
      <c r="C2902" s="20" t="s">
        <v>37306</v>
      </c>
      <c r="D2902" s="157" t="s">
        <v>8824</v>
      </c>
      <c r="E2902" s="36" t="s">
        <v>13157</v>
      </c>
      <c r="F2902" s="81">
        <v>5.8</v>
      </c>
      <c r="G2902" s="13" t="s">
        <v>704</v>
      </c>
      <c r="H2902" s="13" t="s">
        <v>3757</v>
      </c>
      <c r="I2902" s="79">
        <v>2018</v>
      </c>
      <c r="J2902" s="79"/>
      <c r="K2902" s="73">
        <v>5261389824</v>
      </c>
      <c r="L2902" s="90">
        <f>IF(K2902/1024 &gt;1,K2902/1024," ")</f>
        <v>5138076</v>
      </c>
      <c r="M2902" s="90">
        <f>IF(K2902/1048576 &gt;1,K2902/1048576," ")</f>
        <v>5017.65234375</v>
      </c>
      <c r="N2902" s="91">
        <f>IF(K2902&gt;999999999,K2902/1073741824," ")</f>
        <v>4.9000511169433594</v>
      </c>
      <c r="O2902" s="194" t="s">
        <v>22751</v>
      </c>
      <c r="P2902" s="197" t="s">
        <v>22752</v>
      </c>
    </row>
    <row r="2903" spans="2:16" ht="20.100000000000001" customHeight="1" x14ac:dyDescent="0.3">
      <c r="B2903" s="101">
        <v>2893</v>
      </c>
      <c r="C2903" s="111" t="s">
        <v>37307</v>
      </c>
      <c r="D2903" s="161" t="s">
        <v>7426</v>
      </c>
      <c r="E2903" s="36" t="s">
        <v>13158</v>
      </c>
      <c r="F2903" s="99">
        <v>6.3</v>
      </c>
      <c r="G2903" s="99"/>
      <c r="H2903" s="105" t="s">
        <v>5871</v>
      </c>
      <c r="I2903" s="101">
        <v>2015</v>
      </c>
      <c r="J2903" s="101"/>
      <c r="K2903" s="90">
        <v>3428417447</v>
      </c>
      <c r="L2903" s="90">
        <f>IF(K2903/1024 &gt;1,K2903/1024," ")</f>
        <v>3348063.9130859375</v>
      </c>
      <c r="M2903" s="90">
        <f>IF(K2903/1048576 &gt;1,K2903/1048576," ")</f>
        <v>3269.5936651229858</v>
      </c>
      <c r="N2903" s="91">
        <f>IF(K2903&gt;999999999,K2903/1073741824," ")</f>
        <v>3.1929625635966659</v>
      </c>
      <c r="O2903" s="194" t="s">
        <v>22753</v>
      </c>
      <c r="P2903" s="197" t="s">
        <v>22754</v>
      </c>
    </row>
    <row r="2904" spans="2:16" ht="20.100000000000001" customHeight="1" x14ac:dyDescent="0.3">
      <c r="B2904" s="101">
        <v>2894</v>
      </c>
      <c r="C2904" s="71" t="s">
        <v>37308</v>
      </c>
      <c r="D2904" s="157" t="s">
        <v>7713</v>
      </c>
      <c r="E2904" s="36" t="s">
        <v>13159</v>
      </c>
      <c r="F2904" s="81">
        <v>5.2</v>
      </c>
      <c r="G2904" s="81"/>
      <c r="H2904" s="82" t="s">
        <v>4081</v>
      </c>
      <c r="I2904" s="79">
        <v>2017</v>
      </c>
      <c r="J2904" s="79"/>
      <c r="K2904" s="73">
        <v>3928631476</v>
      </c>
      <c r="L2904" s="90">
        <f>IF(K2904/1024 &gt;1,K2904/1024," ")</f>
        <v>3836554.17578125</v>
      </c>
      <c r="M2904" s="90">
        <f>IF(K2904/1048576 &gt;1,K2904/1048576," ")</f>
        <v>3746.634937286377</v>
      </c>
      <c r="N2904" s="91">
        <f>IF(K2904&gt;999999999,K2904/1073741824," ")</f>
        <v>3.6588231809437275</v>
      </c>
      <c r="O2904" s="194" t="s">
        <v>22755</v>
      </c>
      <c r="P2904" s="197" t="s">
        <v>22756</v>
      </c>
    </row>
    <row r="2905" spans="2:16" ht="20.100000000000001" customHeight="1" x14ac:dyDescent="0.3">
      <c r="B2905" s="101">
        <v>2895</v>
      </c>
      <c r="C2905" s="102" t="s">
        <v>37310</v>
      </c>
      <c r="D2905" s="159" t="s">
        <v>5297</v>
      </c>
      <c r="E2905" s="36" t="s">
        <v>13161</v>
      </c>
      <c r="F2905" s="104">
        <v>5.5</v>
      </c>
      <c r="G2905" s="101" t="s">
        <v>704</v>
      </c>
      <c r="H2905" s="101" t="s">
        <v>3739</v>
      </c>
      <c r="I2905" s="101">
        <v>2005</v>
      </c>
      <c r="J2905" s="101"/>
      <c r="K2905" s="90">
        <v>3514207100</v>
      </c>
      <c r="L2905" s="90">
        <f>IF(K2905/1024 &gt;1,K2905/1024," ")</f>
        <v>3431842.87109375</v>
      </c>
      <c r="M2905" s="90">
        <f>IF(K2905/1048576 &gt;1,K2905/1048576," ")</f>
        <v>3351.4090538024902</v>
      </c>
      <c r="N2905" s="91">
        <f>IF(K2905&gt;999999999,K2905/1073741824," ")</f>
        <v>3.2728604041039944</v>
      </c>
      <c r="O2905" s="194" t="s">
        <v>22759</v>
      </c>
      <c r="P2905" s="197" t="s">
        <v>22760</v>
      </c>
    </row>
    <row r="2906" spans="2:16" ht="20.100000000000001" customHeight="1" x14ac:dyDescent="0.3">
      <c r="B2906" s="101">
        <v>2896</v>
      </c>
      <c r="C2906" s="109" t="s">
        <v>37311</v>
      </c>
      <c r="D2906" s="160" t="s">
        <v>5813</v>
      </c>
      <c r="E2906" s="36" t="s">
        <v>13162</v>
      </c>
      <c r="F2906" s="104">
        <v>5.8</v>
      </c>
      <c r="G2906" s="101"/>
      <c r="H2906" s="101" t="s">
        <v>3739</v>
      </c>
      <c r="I2906" s="101">
        <v>2015</v>
      </c>
      <c r="J2906" s="101"/>
      <c r="K2906" s="90">
        <v>3962342631</v>
      </c>
      <c r="L2906" s="90">
        <f>IF(K2906/1024 &gt;1,K2906/1024," ")</f>
        <v>3869475.2255859375</v>
      </c>
      <c r="M2906" s="90">
        <f>IF(K2906/1048576 &gt;1,K2906/1048576," ")</f>
        <v>3778.7843999862671</v>
      </c>
      <c r="N2906" s="91">
        <f>IF(K2906&gt;999999999,K2906/1073741824," ")</f>
        <v>3.690219140611589</v>
      </c>
      <c r="O2906" s="194" t="s">
        <v>22761</v>
      </c>
      <c r="P2906" s="197" t="s">
        <v>31170</v>
      </c>
    </row>
    <row r="2907" spans="2:16" ht="20.100000000000001" customHeight="1" x14ac:dyDescent="0.3">
      <c r="B2907" s="101">
        <v>2897</v>
      </c>
      <c r="C2907" s="112" t="s">
        <v>37312</v>
      </c>
      <c r="D2907" s="161" t="s">
        <v>7624</v>
      </c>
      <c r="E2907" s="36" t="s">
        <v>13163</v>
      </c>
      <c r="F2907" s="99">
        <v>6.1</v>
      </c>
      <c r="G2907" s="101"/>
      <c r="H2907" s="105" t="s">
        <v>5878</v>
      </c>
      <c r="I2907" s="101">
        <v>2016</v>
      </c>
      <c r="J2907" s="101"/>
      <c r="K2907" s="90">
        <v>5312458478</v>
      </c>
      <c r="L2907" s="90">
        <f>IF(K2907/1024 &gt;1,K2907/1024," ")</f>
        <v>5187947.732421875</v>
      </c>
      <c r="M2907" s="90">
        <f>IF(K2907/1048576 &gt;1,K2907/1048576," ")</f>
        <v>5066.3552074432373</v>
      </c>
      <c r="N2907" s="91">
        <f>IF(K2907&gt;999999999,K2907/1073741824," ")</f>
        <v>4.9476125072687864</v>
      </c>
      <c r="O2907" s="194" t="s">
        <v>22762</v>
      </c>
      <c r="P2907" s="197" t="s">
        <v>22763</v>
      </c>
    </row>
    <row r="2908" spans="2:16" ht="20.100000000000001" customHeight="1" x14ac:dyDescent="0.3">
      <c r="B2908" s="101">
        <v>2898</v>
      </c>
      <c r="C2908" s="7" t="s">
        <v>42585</v>
      </c>
      <c r="D2908" s="167" t="s">
        <v>8011</v>
      </c>
      <c r="E2908" s="36" t="s">
        <v>13164</v>
      </c>
      <c r="F2908" s="81">
        <v>5</v>
      </c>
      <c r="G2908" s="13" t="s">
        <v>704</v>
      </c>
      <c r="H2908" s="13" t="s">
        <v>5892</v>
      </c>
      <c r="I2908" s="79">
        <v>2018</v>
      </c>
      <c r="J2908" s="79"/>
      <c r="K2908" s="73">
        <v>3362439632</v>
      </c>
      <c r="L2908" s="90">
        <f>IF(K2908/1024 &gt;1,K2908/1024," ")</f>
        <v>3283632.453125</v>
      </c>
      <c r="M2908" s="90">
        <f>IF(K2908/1048576 &gt;1,K2908/1048576," ")</f>
        <v>3206.6723175048828</v>
      </c>
      <c r="N2908" s="91">
        <f>IF(K2908&gt;999999999,K2908/1073741824," ")</f>
        <v>3.1315159350633621</v>
      </c>
      <c r="O2908" s="194" t="s">
        <v>18100</v>
      </c>
      <c r="P2908" s="197" t="s">
        <v>22764</v>
      </c>
    </row>
    <row r="2909" spans="2:16" ht="20.100000000000001" customHeight="1" x14ac:dyDescent="0.3">
      <c r="B2909" s="101">
        <v>2899</v>
      </c>
      <c r="C2909" s="112" t="s">
        <v>37313</v>
      </c>
      <c r="D2909" s="168" t="s">
        <v>7235</v>
      </c>
      <c r="E2909" s="36" t="s">
        <v>13165</v>
      </c>
      <c r="F2909" s="99">
        <v>4.3</v>
      </c>
      <c r="G2909" s="99" t="s">
        <v>704</v>
      </c>
      <c r="H2909" s="101" t="s">
        <v>5871</v>
      </c>
      <c r="I2909" s="101">
        <v>2016</v>
      </c>
      <c r="J2909" s="112"/>
      <c r="K2909" s="90">
        <v>4711524105</v>
      </c>
      <c r="L2909" s="90">
        <f>IF(K2909/1024 &gt;1,K2909/1024," ")</f>
        <v>4601097.7587890625</v>
      </c>
      <c r="M2909" s="90">
        <f>IF(K2909/1048576 &gt;1,K2909/1048576," ")</f>
        <v>4493.2595300674438</v>
      </c>
      <c r="N2909" s="91">
        <f>IF(K2909&gt;999999999,K2909/1073741824," ")</f>
        <v>4.3879487598314881</v>
      </c>
      <c r="O2909" s="194" t="s">
        <v>22765</v>
      </c>
      <c r="P2909" s="197" t="s">
        <v>22766</v>
      </c>
    </row>
    <row r="2910" spans="2:16" ht="20.100000000000001" customHeight="1" x14ac:dyDescent="0.3">
      <c r="B2910" s="101">
        <v>2900</v>
      </c>
      <c r="C2910" s="7" t="s">
        <v>37314</v>
      </c>
      <c r="D2910" s="157" t="s">
        <v>7926</v>
      </c>
      <c r="E2910" s="36" t="s">
        <v>13166</v>
      </c>
      <c r="F2910" s="81">
        <v>5.5</v>
      </c>
      <c r="G2910" s="13" t="s">
        <v>704</v>
      </c>
      <c r="H2910" s="13" t="s">
        <v>5878</v>
      </c>
      <c r="I2910" s="79">
        <v>2017</v>
      </c>
      <c r="J2910" s="79"/>
      <c r="K2910" s="73">
        <v>4080685417</v>
      </c>
      <c r="L2910" s="90">
        <f>IF(K2910/1024 &gt;1,K2910/1024," ")</f>
        <v>3985044.3525390625</v>
      </c>
      <c r="M2910" s="90">
        <f>IF(K2910/1048576 &gt;1,K2910/1048576," ")</f>
        <v>3891.6448755264282</v>
      </c>
      <c r="N2910" s="91">
        <f>IF(K2910&gt;999999999,K2910/1073741824," ")</f>
        <v>3.8004344487562776</v>
      </c>
      <c r="O2910" s="194" t="s">
        <v>22767</v>
      </c>
      <c r="P2910" s="197" t="s">
        <v>22768</v>
      </c>
    </row>
    <row r="2911" spans="2:16" ht="20.100000000000001" customHeight="1" x14ac:dyDescent="0.3">
      <c r="B2911" s="101">
        <v>2901</v>
      </c>
      <c r="C2911" s="102" t="s">
        <v>37315</v>
      </c>
      <c r="D2911" s="159" t="s">
        <v>3280</v>
      </c>
      <c r="E2911" s="36" t="s">
        <v>13167</v>
      </c>
      <c r="F2911" s="104">
        <v>6.9</v>
      </c>
      <c r="G2911" s="101" t="s">
        <v>704</v>
      </c>
      <c r="H2911" s="101" t="s">
        <v>3945</v>
      </c>
      <c r="I2911" s="101">
        <v>1983</v>
      </c>
      <c r="J2911" s="101"/>
      <c r="K2911" s="90">
        <v>2261922320</v>
      </c>
      <c r="L2911" s="90">
        <f>IF(K2911/1024 &gt;1,K2911/1024," ")</f>
        <v>2208908.515625</v>
      </c>
      <c r="M2911" s="90">
        <f>IF(K2911/1048576 &gt;1,K2911/1048576," ")</f>
        <v>2157.1372222900391</v>
      </c>
      <c r="N2911" s="91">
        <f>IF(K2911&gt;999999999,K2911/1073741824," ")</f>
        <v>2.1065793186426163</v>
      </c>
      <c r="O2911" s="194" t="s">
        <v>22769</v>
      </c>
      <c r="P2911" s="197" t="s">
        <v>22770</v>
      </c>
    </row>
    <row r="2912" spans="2:16" ht="20.100000000000001" customHeight="1" x14ac:dyDescent="0.3">
      <c r="B2912" s="101">
        <v>2902</v>
      </c>
      <c r="C2912" s="102" t="s">
        <v>40905</v>
      </c>
      <c r="D2912" s="159" t="s">
        <v>1665</v>
      </c>
      <c r="E2912" s="36" t="s">
        <v>15588</v>
      </c>
      <c r="F2912" s="104">
        <v>8.1</v>
      </c>
      <c r="G2912" s="99" t="s">
        <v>704</v>
      </c>
      <c r="H2912" s="101" t="s">
        <v>5871</v>
      </c>
      <c r="I2912" s="94">
        <v>1963</v>
      </c>
      <c r="J2912" s="94"/>
      <c r="K2912" s="90">
        <v>3887207842</v>
      </c>
      <c r="L2912" s="90">
        <f>IF(K2912/1024 &gt;1,K2912/1024," ")</f>
        <v>3796101.408203125</v>
      </c>
      <c r="M2912" s="90">
        <f>IF(K2912/1048576 &gt;1,K2912/1048576," ")</f>
        <v>3707.1302814483643</v>
      </c>
      <c r="N2912" s="91">
        <f>IF(K2912&gt;999999999,K2912/1073741824," ")</f>
        <v>3.6202444154769182</v>
      </c>
      <c r="O2912" s="194" t="s">
        <v>26748</v>
      </c>
      <c r="P2912" s="197" t="s">
        <v>26749</v>
      </c>
    </row>
    <row r="2913" spans="2:16" ht="20.100000000000001" customHeight="1" x14ac:dyDescent="0.3">
      <c r="B2913" s="101">
        <v>2903</v>
      </c>
      <c r="C2913" s="112" t="s">
        <v>37316</v>
      </c>
      <c r="D2913" s="161" t="s">
        <v>7467</v>
      </c>
      <c r="E2913" s="36" t="s">
        <v>13168</v>
      </c>
      <c r="F2913" s="99">
        <v>6.4</v>
      </c>
      <c r="G2913" s="99" t="s">
        <v>704</v>
      </c>
      <c r="H2913" s="105" t="s">
        <v>5878</v>
      </c>
      <c r="I2913" s="101">
        <v>2016</v>
      </c>
      <c r="J2913" s="101"/>
      <c r="K2913" s="90">
        <v>6007482452</v>
      </c>
      <c r="L2913" s="90">
        <f>IF(K2913/1024 &gt;1,K2913/1024," ")</f>
        <v>5866682.08203125</v>
      </c>
      <c r="M2913" s="90">
        <f>IF(K2913/1048576 &gt;1,K2913/1048576," ")</f>
        <v>5729.1817207336426</v>
      </c>
      <c r="N2913" s="91">
        <f>IF(K2913&gt;999999999,K2913/1073741824," ")</f>
        <v>5.5949040241539478</v>
      </c>
      <c r="O2913" s="194" t="s">
        <v>22771</v>
      </c>
      <c r="P2913" s="197" t="s">
        <v>22772</v>
      </c>
    </row>
    <row r="2914" spans="2:16" ht="20.100000000000001" customHeight="1" x14ac:dyDescent="0.3">
      <c r="B2914" s="101">
        <v>2904</v>
      </c>
      <c r="C2914" s="109" t="s">
        <v>37317</v>
      </c>
      <c r="D2914" s="160" t="s">
        <v>983</v>
      </c>
      <c r="E2914" s="36" t="s">
        <v>13169</v>
      </c>
      <c r="F2914" s="104">
        <v>6.4</v>
      </c>
      <c r="G2914" s="94" t="s">
        <v>704</v>
      </c>
      <c r="H2914" s="94" t="s">
        <v>3740</v>
      </c>
      <c r="I2914" s="101">
        <v>1977</v>
      </c>
      <c r="J2914" s="101"/>
      <c r="K2914" s="90">
        <v>4363098280</v>
      </c>
      <c r="L2914" s="90">
        <f>IF(K2914/1024 &gt;1,K2914/1024," ")</f>
        <v>4260838.1640625</v>
      </c>
      <c r="M2914" s="90">
        <f>IF(K2914/1048576 &gt;1,K2914/1048576," ")</f>
        <v>4160.9747695922852</v>
      </c>
      <c r="N2914" s="91">
        <f>IF(K2914&gt;999999999,K2914/1073741824," ")</f>
        <v>4.063451923429966</v>
      </c>
      <c r="O2914" s="194" t="s">
        <v>22773</v>
      </c>
      <c r="P2914" s="197" t="s">
        <v>22774</v>
      </c>
    </row>
    <row r="2915" spans="2:16" ht="20.100000000000001" customHeight="1" x14ac:dyDescent="0.3">
      <c r="B2915" s="101">
        <v>2905</v>
      </c>
      <c r="C2915" s="12" t="s">
        <v>37318</v>
      </c>
      <c r="D2915" s="175" t="s">
        <v>8325</v>
      </c>
      <c r="E2915" s="36" t="s">
        <v>13170</v>
      </c>
      <c r="F2915" s="131">
        <v>6.6</v>
      </c>
      <c r="G2915" s="13" t="s">
        <v>704</v>
      </c>
      <c r="H2915" s="13" t="s">
        <v>4165</v>
      </c>
      <c r="I2915" s="133">
        <v>1991</v>
      </c>
      <c r="J2915" s="74"/>
      <c r="K2915" s="73">
        <v>4644282368</v>
      </c>
      <c r="L2915" s="90">
        <f>IF(K2915/1024 &gt;1,K2915/1024," ")</f>
        <v>4535432</v>
      </c>
      <c r="M2915" s="90">
        <f>IF(K2915/1048576 &gt;1,K2915/1048576," ")</f>
        <v>4429.1328125</v>
      </c>
      <c r="N2915" s="91">
        <f>IF(K2915&gt;999999999,K2915/1073741824," ")</f>
        <v>4.3253250122070313</v>
      </c>
      <c r="O2915" s="194" t="s">
        <v>22775</v>
      </c>
      <c r="P2915" s="197" t="s">
        <v>22776</v>
      </c>
    </row>
    <row r="2916" spans="2:16" ht="20.100000000000001" customHeight="1" x14ac:dyDescent="0.3">
      <c r="B2916" s="101">
        <v>2906</v>
      </c>
      <c r="C2916" s="111" t="s">
        <v>37319</v>
      </c>
      <c r="D2916" s="161" t="s">
        <v>7292</v>
      </c>
      <c r="E2916" s="36" t="s">
        <v>13171</v>
      </c>
      <c r="F2916" s="99">
        <v>4.5</v>
      </c>
      <c r="G2916" s="99" t="s">
        <v>704</v>
      </c>
      <c r="H2916" s="105" t="s">
        <v>4081</v>
      </c>
      <c r="I2916" s="101">
        <v>2016</v>
      </c>
      <c r="J2916" s="101"/>
      <c r="K2916" s="90">
        <v>5364602034</v>
      </c>
      <c r="L2916" s="90">
        <f>IF(K2916/1024 &gt;1,K2916/1024," ")</f>
        <v>5238869.173828125</v>
      </c>
      <c r="M2916" s="90">
        <f>IF(K2916/1048576 &gt;1,K2916/1048576," ")</f>
        <v>5116.0831775665283</v>
      </c>
      <c r="N2916" s="91">
        <f>IF(K2916&gt;999999999,K2916/1073741824," ")</f>
        <v>4.9961749780923128</v>
      </c>
      <c r="O2916" s="194" t="s">
        <v>19816</v>
      </c>
      <c r="P2916" s="197" t="s">
        <v>22777</v>
      </c>
    </row>
    <row r="2917" spans="2:16" ht="20.100000000000001" customHeight="1" x14ac:dyDescent="0.3">
      <c r="B2917" s="101">
        <v>2907</v>
      </c>
      <c r="C2917" s="48" t="s">
        <v>37320</v>
      </c>
      <c r="D2917" s="157" t="s">
        <v>8682</v>
      </c>
      <c r="E2917" s="36" t="s">
        <v>13172</v>
      </c>
      <c r="F2917" s="131">
        <v>6</v>
      </c>
      <c r="G2917" s="13" t="s">
        <v>704</v>
      </c>
      <c r="H2917" s="13" t="s">
        <v>3756</v>
      </c>
      <c r="I2917" s="133">
        <v>1975</v>
      </c>
      <c r="J2917" s="74"/>
      <c r="K2917" s="73">
        <v>4026122240</v>
      </c>
      <c r="L2917" s="90">
        <f>IF(K2917/1024 &gt;1,K2917/1024," ")</f>
        <v>3931760</v>
      </c>
      <c r="M2917" s="90">
        <f>IF(K2917/1048576 &gt;1,K2917/1048576," ")</f>
        <v>3839.609375</v>
      </c>
      <c r="N2917" s="91">
        <f>IF(K2917&gt;999999999,K2917/1073741824," ")</f>
        <v>3.7496185302734375</v>
      </c>
      <c r="O2917" s="194" t="s">
        <v>22778</v>
      </c>
      <c r="P2917" s="197" t="s">
        <v>22779</v>
      </c>
    </row>
    <row r="2918" spans="2:16" ht="20.100000000000001" customHeight="1" x14ac:dyDescent="0.3">
      <c r="B2918" s="101">
        <v>2908</v>
      </c>
      <c r="C2918" s="20" t="s">
        <v>37321</v>
      </c>
      <c r="D2918" s="157" t="s">
        <v>7864</v>
      </c>
      <c r="E2918" s="36" t="s">
        <v>13173</v>
      </c>
      <c r="F2918" s="81">
        <v>5.5</v>
      </c>
      <c r="G2918" s="13" t="s">
        <v>704</v>
      </c>
      <c r="H2918" s="13" t="s">
        <v>3937</v>
      </c>
      <c r="I2918" s="79">
        <v>1957</v>
      </c>
      <c r="J2918" s="79"/>
      <c r="K2918" s="73">
        <v>6243664586</v>
      </c>
      <c r="L2918" s="90">
        <f>IF(K2918/1024 &gt;1,K2918/1024," ")</f>
        <v>6097328.697265625</v>
      </c>
      <c r="M2918" s="90">
        <f>IF(K2918/1048576 &gt;1,K2918/1048576," ")</f>
        <v>5954.4225559234619</v>
      </c>
      <c r="N2918" s="91">
        <f>IF(K2918&gt;999999999,K2918/1073741824," ")</f>
        <v>5.8148657772690058</v>
      </c>
      <c r="O2918" s="194" t="s">
        <v>22780</v>
      </c>
      <c r="P2918" s="197" t="s">
        <v>22781</v>
      </c>
    </row>
    <row r="2919" spans="2:16" ht="20.100000000000001" customHeight="1" x14ac:dyDescent="0.3">
      <c r="B2919" s="101">
        <v>2909</v>
      </c>
      <c r="C2919" s="7" t="s">
        <v>34325</v>
      </c>
      <c r="D2919" s="161" t="s">
        <v>6826</v>
      </c>
      <c r="E2919" s="36" t="s">
        <v>9313</v>
      </c>
      <c r="F2919" s="99">
        <v>2.8</v>
      </c>
      <c r="G2919" s="99" t="s">
        <v>704</v>
      </c>
      <c r="H2919" s="105" t="s">
        <v>4081</v>
      </c>
      <c r="I2919" s="101">
        <v>2016</v>
      </c>
      <c r="J2919" s="101"/>
      <c r="K2919" s="90">
        <v>4342401703</v>
      </c>
      <c r="L2919" s="90">
        <f>IF(K2919/1024 &gt;1,K2919/1024," ")</f>
        <v>4240626.6630859375</v>
      </c>
      <c r="M2919" s="90">
        <f>IF(K2919/1048576 &gt;1,K2919/1048576," ")</f>
        <v>4141.2369756698608</v>
      </c>
      <c r="N2919" s="91">
        <f>IF(K2919&gt;999999999,K2919/1073741824," ")</f>
        <v>4.0441767340525985</v>
      </c>
      <c r="O2919" s="194" t="s">
        <v>17598</v>
      </c>
      <c r="P2919" s="197" t="s">
        <v>18557</v>
      </c>
    </row>
    <row r="2920" spans="2:16" ht="20.100000000000001" customHeight="1" x14ac:dyDescent="0.3">
      <c r="B2920" s="101">
        <v>2910</v>
      </c>
      <c r="C2920" s="7" t="s">
        <v>40081</v>
      </c>
      <c r="D2920" s="159" t="s">
        <v>1263</v>
      </c>
      <c r="E2920" s="36" t="s">
        <v>14994</v>
      </c>
      <c r="F2920" s="104">
        <v>5.5</v>
      </c>
      <c r="G2920" s="94"/>
      <c r="H2920" s="94" t="s">
        <v>3765</v>
      </c>
      <c r="I2920" s="94">
        <v>2007</v>
      </c>
      <c r="J2920" s="94"/>
      <c r="K2920" s="108">
        <v>730338522</v>
      </c>
      <c r="L2920" s="90">
        <f>IF(K2920/1024 &gt;1,K2920/1024," ")</f>
        <v>713221.212890625</v>
      </c>
      <c r="M2920" s="90">
        <f>IF(K2920/1048576 &gt;1,K2920/1048576," ")</f>
        <v>696.50509071350098</v>
      </c>
      <c r="N2920" s="91" t="str">
        <f>IF(K2920&gt;999999999,K2920/1073741824," ")</f>
        <v xml:space="preserve"> </v>
      </c>
      <c r="O2920" s="194" t="s">
        <v>18413</v>
      </c>
      <c r="P2920" s="197" t="s">
        <v>31422</v>
      </c>
    </row>
    <row r="2921" spans="2:16" ht="20.100000000000001" customHeight="1" x14ac:dyDescent="0.3">
      <c r="B2921" s="101">
        <v>2911</v>
      </c>
      <c r="C2921" s="7" t="s">
        <v>40747</v>
      </c>
      <c r="D2921" s="159" t="s">
        <v>702</v>
      </c>
      <c r="E2921" s="36" t="s">
        <v>15932</v>
      </c>
      <c r="F2921" s="104">
        <v>4.8</v>
      </c>
      <c r="G2921" s="94" t="s">
        <v>704</v>
      </c>
      <c r="H2921" s="94" t="s">
        <v>3750</v>
      </c>
      <c r="I2921" s="101">
        <v>2009</v>
      </c>
      <c r="J2921" s="101"/>
      <c r="K2921" s="108">
        <v>1990287360</v>
      </c>
      <c r="L2921" s="90">
        <f>IF(K2921/1024 &gt;1,K2921/1024," ")</f>
        <v>1943640</v>
      </c>
      <c r="M2921" s="90">
        <f>IF(K2921/1048576 &gt;1,K2921/1048576," ")</f>
        <v>1898.0859375</v>
      </c>
      <c r="N2921" s="91">
        <f>IF(K2921&gt;999999999,K2921/1073741824," ")</f>
        <v>1.8535995483398438</v>
      </c>
      <c r="O2921" s="194" t="s">
        <v>27328</v>
      </c>
      <c r="P2921" s="197" t="s">
        <v>27329</v>
      </c>
    </row>
    <row r="2922" spans="2:16" ht="20.100000000000001" customHeight="1" x14ac:dyDescent="0.3">
      <c r="B2922" s="101">
        <v>2912</v>
      </c>
      <c r="C2922" s="111" t="s">
        <v>37322</v>
      </c>
      <c r="D2922" s="161" t="s">
        <v>7402</v>
      </c>
      <c r="E2922" s="36" t="s">
        <v>13174</v>
      </c>
      <c r="F2922" s="99">
        <v>6.8</v>
      </c>
      <c r="G2922" s="99" t="s">
        <v>704</v>
      </c>
      <c r="H2922" s="105" t="s">
        <v>5878</v>
      </c>
      <c r="I2922" s="101">
        <v>2016</v>
      </c>
      <c r="J2922" s="101"/>
      <c r="K2922" s="90">
        <v>4467969268</v>
      </c>
      <c r="L2922" s="90">
        <f>IF(K2922/1024 &gt;1,K2922/1024," ")</f>
        <v>4363251.23828125</v>
      </c>
      <c r="M2922" s="90">
        <f>IF(K2922/1048576 &gt;1,K2922/1048576," ")</f>
        <v>4260.9875373840332</v>
      </c>
      <c r="N2922" s="91">
        <f>IF(K2922&gt;999999999,K2922/1073741824," ")</f>
        <v>4.1611206419765949</v>
      </c>
      <c r="O2922" s="194" t="s">
        <v>22782</v>
      </c>
      <c r="P2922" s="197" t="s">
        <v>22783</v>
      </c>
    </row>
    <row r="2923" spans="2:16" ht="20.100000000000001" customHeight="1" x14ac:dyDescent="0.3">
      <c r="B2923" s="101">
        <v>2913</v>
      </c>
      <c r="C2923" s="103" t="s">
        <v>37323</v>
      </c>
      <c r="D2923" s="159" t="s">
        <v>5397</v>
      </c>
      <c r="E2923" s="36" t="s">
        <v>13175</v>
      </c>
      <c r="F2923" s="104">
        <v>6</v>
      </c>
      <c r="G2923" s="101" t="s">
        <v>704</v>
      </c>
      <c r="H2923" s="101" t="s">
        <v>3739</v>
      </c>
      <c r="I2923" s="101">
        <v>2013</v>
      </c>
      <c r="J2923" s="101"/>
      <c r="K2923" s="90">
        <v>3775445343</v>
      </c>
      <c r="L2923" s="90">
        <f>IF(K2923/1024 &gt;1,K2923/1024," ")</f>
        <v>3686958.3427734375</v>
      </c>
      <c r="M2923" s="90">
        <f>IF(K2923/1048576 &gt;1,K2923/1048576," ")</f>
        <v>3600.5452566146851</v>
      </c>
      <c r="N2923" s="91">
        <f>IF(K2923&gt;999999999,K2923/1073741824," ")</f>
        <v>3.5161574771627784</v>
      </c>
      <c r="O2923" s="194" t="s">
        <v>22784</v>
      </c>
      <c r="P2923" s="197" t="s">
        <v>22785</v>
      </c>
    </row>
    <row r="2924" spans="2:16" ht="20.100000000000001" customHeight="1" x14ac:dyDescent="0.3">
      <c r="B2924" s="101">
        <v>2914</v>
      </c>
      <c r="C2924" s="29" t="s">
        <v>37324</v>
      </c>
      <c r="D2924" s="157" t="s">
        <v>8121</v>
      </c>
      <c r="E2924" s="36" t="s">
        <v>13177</v>
      </c>
      <c r="F2924" s="81">
        <v>5.6</v>
      </c>
      <c r="G2924" s="13" t="s">
        <v>704</v>
      </c>
      <c r="H2924" s="13" t="s">
        <v>4081</v>
      </c>
      <c r="I2924" s="79">
        <v>2017</v>
      </c>
      <c r="J2924" s="79"/>
      <c r="K2924" s="73">
        <v>4716338966</v>
      </c>
      <c r="L2924" s="90">
        <f>IF(K2924/1024 &gt;1,K2924/1024," ")</f>
        <v>4605799.771484375</v>
      </c>
      <c r="M2924" s="90">
        <f>IF(K2924/1048576 &gt;1,K2924/1048576," ")</f>
        <v>4497.85133934021</v>
      </c>
      <c r="N2924" s="91">
        <f>IF(K2924&gt;999999999,K2924/1073741824," ")</f>
        <v>4.3924329485744238</v>
      </c>
      <c r="O2924" s="194" t="s">
        <v>22787</v>
      </c>
      <c r="P2924" s="197" t="s">
        <v>22788</v>
      </c>
    </row>
    <row r="2925" spans="2:16" ht="20.100000000000001" customHeight="1" x14ac:dyDescent="0.3">
      <c r="B2925" s="101">
        <v>2915</v>
      </c>
      <c r="C2925" s="20" t="s">
        <v>37325</v>
      </c>
      <c r="D2925" s="177" t="s">
        <v>32804</v>
      </c>
      <c r="E2925" s="36" t="s">
        <v>32805</v>
      </c>
      <c r="F2925" s="81">
        <v>6.1</v>
      </c>
      <c r="G2925" s="13" t="s">
        <v>704</v>
      </c>
      <c r="H2925" s="13" t="s">
        <v>3744</v>
      </c>
      <c r="I2925" s="79">
        <v>2021</v>
      </c>
      <c r="J2925" s="79"/>
      <c r="K2925" s="73">
        <v>5087662080</v>
      </c>
      <c r="L2925" s="90">
        <f>IF(K2925/1024 &gt;1,K2925/1024," ")</f>
        <v>4968420</v>
      </c>
      <c r="M2925" s="90">
        <f>IF(K2925/1048576 &gt;1,K2925/1048576," ")</f>
        <v>4851.97265625</v>
      </c>
      <c r="N2925" s="91">
        <f>IF(K2925&gt;999999999,K2925/1073741824," ")</f>
        <v>4.7382545471191406</v>
      </c>
      <c r="O2925" s="194" t="s">
        <v>32806</v>
      </c>
      <c r="P2925" s="197" t="s">
        <v>32807</v>
      </c>
    </row>
    <row r="2926" spans="2:16" ht="20.100000000000001" customHeight="1" x14ac:dyDescent="0.3">
      <c r="B2926" s="101">
        <v>2916</v>
      </c>
      <c r="C2926" s="102" t="s">
        <v>37326</v>
      </c>
      <c r="D2926" s="159" t="s">
        <v>556</v>
      </c>
      <c r="E2926" s="36" t="s">
        <v>13178</v>
      </c>
      <c r="F2926" s="104">
        <v>5.6</v>
      </c>
      <c r="G2926" s="94" t="s">
        <v>704</v>
      </c>
      <c r="H2926" s="94" t="s">
        <v>3744</v>
      </c>
      <c r="I2926" s="94">
        <v>1982</v>
      </c>
      <c r="J2926" s="120"/>
      <c r="K2926" s="108">
        <v>4518214778</v>
      </c>
      <c r="L2926" s="90">
        <f>IF(K2926/1024 &gt;1,K2926/1024," ")</f>
        <v>4412319.119140625</v>
      </c>
      <c r="M2926" s="90">
        <f>IF(K2926/1048576 &gt;1,K2926/1048576," ")</f>
        <v>4308.9053897857666</v>
      </c>
      <c r="N2926" s="91">
        <f>IF(K2926&gt;999999999,K2926/1073741824," ")</f>
        <v>4.2079154197126627</v>
      </c>
      <c r="O2926" s="194" t="s">
        <v>22789</v>
      </c>
      <c r="P2926" s="197" t="s">
        <v>22790</v>
      </c>
    </row>
    <row r="2927" spans="2:16" ht="20.100000000000001" customHeight="1" x14ac:dyDescent="0.3">
      <c r="B2927" s="101">
        <v>2917</v>
      </c>
      <c r="C2927" s="109" t="s">
        <v>37328</v>
      </c>
      <c r="D2927" s="159" t="s">
        <v>701</v>
      </c>
      <c r="E2927" s="36" t="s">
        <v>13180</v>
      </c>
      <c r="F2927" s="104">
        <v>5.2</v>
      </c>
      <c r="G2927" s="94" t="s">
        <v>704</v>
      </c>
      <c r="H2927" s="94" t="s">
        <v>4276</v>
      </c>
      <c r="I2927" s="94">
        <v>2006</v>
      </c>
      <c r="J2927" s="94"/>
      <c r="K2927" s="108">
        <v>1991090102</v>
      </c>
      <c r="L2927" s="90">
        <f>IF(K2927/1024 &gt;1,K2927/1024," ")</f>
        <v>1944423.927734375</v>
      </c>
      <c r="M2927" s="90">
        <f>IF(K2927/1048576 &gt;1,K2927/1048576," ")</f>
        <v>1898.8514919281006</v>
      </c>
      <c r="N2927" s="91">
        <f>IF(K2927&gt;999999999,K2927/1073741824," ")</f>
        <v>1.8543471600860357</v>
      </c>
      <c r="O2927" s="194" t="s">
        <v>22792</v>
      </c>
      <c r="P2927" s="197" t="s">
        <v>22793</v>
      </c>
    </row>
    <row r="2928" spans="2:16" ht="20.100000000000001" customHeight="1" x14ac:dyDescent="0.3">
      <c r="B2928" s="101">
        <v>2918</v>
      </c>
      <c r="C2928" s="20" t="s">
        <v>43182</v>
      </c>
      <c r="D2928" s="177" t="s">
        <v>43178</v>
      </c>
      <c r="E2928" s="36" t="s">
        <v>43179</v>
      </c>
      <c r="F2928" s="49">
        <v>6.8</v>
      </c>
      <c r="G2928" s="13" t="s">
        <v>704</v>
      </c>
      <c r="H2928" s="13" t="s">
        <v>3809</v>
      </c>
      <c r="I2928" s="9">
        <v>2019</v>
      </c>
      <c r="J2928" s="20"/>
      <c r="K2928" s="45">
        <v>2353778688</v>
      </c>
      <c r="L2928" s="90">
        <f>IF(K2928/1024 &gt;1,K2928/1024," ")</f>
        <v>2298612</v>
      </c>
      <c r="M2928" s="90">
        <f>IF(K2928/1048576 &gt;1,K2928/1048576," ")</f>
        <v>2244.73828125</v>
      </c>
      <c r="N2928" s="91">
        <f>IF(K2928&gt;999999999,K2928/1073741824," ")</f>
        <v>2.1921272277832031</v>
      </c>
      <c r="O2928" s="194" t="s">
        <v>43180</v>
      </c>
      <c r="P2928" s="197" t="s">
        <v>43181</v>
      </c>
    </row>
    <row r="2929" spans="2:16" ht="20.100000000000001" customHeight="1" x14ac:dyDescent="0.3">
      <c r="B2929" s="101">
        <v>2919</v>
      </c>
      <c r="C2929" s="20" t="s">
        <v>37329</v>
      </c>
      <c r="D2929" s="157" t="s">
        <v>9026</v>
      </c>
      <c r="E2929" s="36" t="s">
        <v>13181</v>
      </c>
      <c r="F2929" s="81">
        <v>6.3</v>
      </c>
      <c r="G2929" s="13"/>
      <c r="H2929" s="13" t="s">
        <v>3744</v>
      </c>
      <c r="I2929" s="79">
        <v>2019</v>
      </c>
      <c r="J2929" s="79"/>
      <c r="K2929" s="73">
        <v>5365596160</v>
      </c>
      <c r="L2929" s="90">
        <f>IF(K2929/1024 &gt;1,K2929/1024," ")</f>
        <v>5239840</v>
      </c>
      <c r="M2929" s="90">
        <f>IF(K2929/1048576 &gt;1,K2929/1048576," ")</f>
        <v>5117.03125</v>
      </c>
      <c r="N2929" s="91">
        <f>IF(K2929&gt;999999999,K2929/1073741824," ")</f>
        <v>4.997100830078125</v>
      </c>
      <c r="O2929" s="194" t="s">
        <v>22794</v>
      </c>
      <c r="P2929" s="197" t="s">
        <v>22795</v>
      </c>
    </row>
    <row r="2930" spans="2:16" ht="20.100000000000001" customHeight="1" x14ac:dyDescent="0.3">
      <c r="B2930" s="101">
        <v>2920</v>
      </c>
      <c r="C2930" s="20" t="s">
        <v>37330</v>
      </c>
      <c r="D2930" s="158" t="s">
        <v>8461</v>
      </c>
      <c r="E2930" s="36" t="s">
        <v>13182</v>
      </c>
      <c r="F2930" s="81">
        <v>6.4</v>
      </c>
      <c r="G2930" s="13" t="s">
        <v>704</v>
      </c>
      <c r="H2930" s="13" t="s">
        <v>5892</v>
      </c>
      <c r="I2930" s="79">
        <v>2018</v>
      </c>
      <c r="J2930" s="79"/>
      <c r="K2930" s="73">
        <v>6970163200</v>
      </c>
      <c r="L2930" s="90">
        <f>IF(K2930/1024 &gt;1,K2930/1024," ")</f>
        <v>6806800</v>
      </c>
      <c r="M2930" s="90">
        <f>IF(K2930/1048576 &gt;1,K2930/1048576," ")</f>
        <v>6647.265625</v>
      </c>
      <c r="N2930" s="91">
        <f>IF(K2930&gt;999999999,K2930/1073741824," ")</f>
        <v>6.4914703369140625</v>
      </c>
      <c r="O2930" s="194" t="s">
        <v>22796</v>
      </c>
      <c r="P2930" s="197" t="s">
        <v>22797</v>
      </c>
    </row>
    <row r="2931" spans="2:16" ht="20.100000000000001" customHeight="1" x14ac:dyDescent="0.3">
      <c r="B2931" s="101">
        <v>2921</v>
      </c>
      <c r="C2931" s="12" t="s">
        <v>37239</v>
      </c>
      <c r="D2931" s="160" t="s">
        <v>686</v>
      </c>
      <c r="E2931" s="36" t="s">
        <v>13183</v>
      </c>
      <c r="F2931" s="104">
        <v>5.4</v>
      </c>
      <c r="G2931" s="94"/>
      <c r="H2931" s="94" t="s">
        <v>4155</v>
      </c>
      <c r="I2931" s="101">
        <v>2006</v>
      </c>
      <c r="J2931" s="101"/>
      <c r="K2931" s="90">
        <v>1303293952</v>
      </c>
      <c r="L2931" s="90">
        <f>IF(K2931/1024 &gt;1,K2931/1024," ")</f>
        <v>1272748</v>
      </c>
      <c r="M2931" s="90">
        <f>IF(K2931/1048576 &gt;1,K2931/1048576," ")</f>
        <v>1242.91796875</v>
      </c>
      <c r="N2931" s="91">
        <f>IF(K2931&gt;999999999,K2931/1073741824," ")</f>
        <v>1.2137870788574219</v>
      </c>
      <c r="O2931" s="194" t="s">
        <v>22798</v>
      </c>
      <c r="P2931" s="197" t="s">
        <v>22799</v>
      </c>
    </row>
    <row r="2932" spans="2:16" ht="20.100000000000001" customHeight="1" x14ac:dyDescent="0.3">
      <c r="B2932" s="101">
        <v>2922</v>
      </c>
      <c r="C2932" s="102" t="s">
        <v>37331</v>
      </c>
      <c r="D2932" s="159" t="s">
        <v>4925</v>
      </c>
      <c r="E2932" s="36" t="s">
        <v>13184</v>
      </c>
      <c r="F2932" s="104">
        <v>7.6</v>
      </c>
      <c r="G2932" s="101" t="s">
        <v>704</v>
      </c>
      <c r="H2932" s="101" t="s">
        <v>3774</v>
      </c>
      <c r="I2932" s="101">
        <v>1982</v>
      </c>
      <c r="J2932" s="101"/>
      <c r="K2932" s="90">
        <v>3917463941</v>
      </c>
      <c r="L2932" s="90">
        <f>IF(K2932/1024 &gt;1,K2932/1024," ")</f>
        <v>3825648.3798828125</v>
      </c>
      <c r="M2932" s="90">
        <f>IF(K2932/1048576 &gt;1,K2932/1048576," ")</f>
        <v>3735.9847459793091</v>
      </c>
      <c r="N2932" s="91">
        <f>IF(K2932&gt;999999999,K2932/1073741824," ")</f>
        <v>3.648422603495419</v>
      </c>
      <c r="O2932" s="194" t="s">
        <v>22800</v>
      </c>
      <c r="P2932" s="197" t="s">
        <v>22801</v>
      </c>
    </row>
    <row r="2933" spans="2:16" ht="20.100000000000001" customHeight="1" x14ac:dyDescent="0.3">
      <c r="B2933" s="101">
        <v>2923</v>
      </c>
      <c r="C2933" s="109" t="s">
        <v>37332</v>
      </c>
      <c r="D2933" s="160" t="s">
        <v>2236</v>
      </c>
      <c r="E2933" s="36" t="s">
        <v>13185</v>
      </c>
      <c r="F2933" s="104">
        <v>6.4</v>
      </c>
      <c r="G2933" s="94"/>
      <c r="H2933" s="94" t="s">
        <v>4307</v>
      </c>
      <c r="I2933" s="101">
        <v>2008</v>
      </c>
      <c r="J2933" s="116"/>
      <c r="K2933" s="90">
        <v>2685245553</v>
      </c>
      <c r="L2933" s="90">
        <f>IF(K2933/1024 &gt;1,K2933/1024," ")</f>
        <v>2622310.1103515625</v>
      </c>
      <c r="M2933" s="90">
        <f>IF(K2933/1048576 &gt;1,K2933/1048576," ")</f>
        <v>2560.8497171401978</v>
      </c>
      <c r="N2933" s="91">
        <f>IF(K2933&gt;999999999,K2933/1073741824," ")</f>
        <v>2.5008298018947244</v>
      </c>
      <c r="O2933" s="194" t="s">
        <v>22802</v>
      </c>
      <c r="P2933" s="197" t="s">
        <v>22803</v>
      </c>
    </row>
    <row r="2934" spans="2:16" ht="20.100000000000001" customHeight="1" x14ac:dyDescent="0.3">
      <c r="B2934" s="101">
        <v>2924</v>
      </c>
      <c r="C2934" s="102" t="s">
        <v>37333</v>
      </c>
      <c r="D2934" s="159" t="s">
        <v>1278</v>
      </c>
      <c r="E2934" s="36" t="s">
        <v>13186</v>
      </c>
      <c r="F2934" s="104">
        <v>5.2</v>
      </c>
      <c r="G2934" s="94" t="s">
        <v>704</v>
      </c>
      <c r="H2934" s="94" t="s">
        <v>3737</v>
      </c>
      <c r="I2934" s="94">
        <v>1980</v>
      </c>
      <c r="J2934" s="94"/>
      <c r="K2934" s="90">
        <v>3502180258</v>
      </c>
      <c r="L2934" s="90">
        <f>IF(K2934/1024 &gt;1,K2934/1024," ")</f>
        <v>3420097.908203125</v>
      </c>
      <c r="M2934" s="90">
        <f>IF(K2934/1048576 &gt;1,K2934/1048576," ")</f>
        <v>3339.9393634796143</v>
      </c>
      <c r="N2934" s="91">
        <f>IF(K2934&gt;999999999,K2934/1073741824," ")</f>
        <v>3.2616595346480608</v>
      </c>
      <c r="O2934" s="194" t="s">
        <v>22804</v>
      </c>
      <c r="P2934" s="197" t="s">
        <v>22805</v>
      </c>
    </row>
    <row r="2935" spans="2:16" ht="20.100000000000001" customHeight="1" x14ac:dyDescent="0.3">
      <c r="B2935" s="101">
        <v>2925</v>
      </c>
      <c r="C2935" s="109" t="s">
        <v>37334</v>
      </c>
      <c r="D2935" s="160" t="s">
        <v>3523</v>
      </c>
      <c r="E2935" s="36" t="s">
        <v>13187</v>
      </c>
      <c r="F2935" s="104">
        <v>5.8</v>
      </c>
      <c r="G2935" s="101" t="s">
        <v>704</v>
      </c>
      <c r="H2935" s="101" t="s">
        <v>3745</v>
      </c>
      <c r="I2935" s="101">
        <v>1983</v>
      </c>
      <c r="J2935" s="101"/>
      <c r="K2935" s="90">
        <v>3226612813</v>
      </c>
      <c r="L2935" s="90">
        <f>IF(K2935/1024 &gt;1,K2935/1024," ")</f>
        <v>3150989.0751953125</v>
      </c>
      <c r="M2935" s="90">
        <f>IF(K2935/1048576 &gt;1,K2935/1048576," ")</f>
        <v>3077.1377687454224</v>
      </c>
      <c r="N2935" s="91">
        <f>IF(K2935&gt;999999999,K2935/1073741824," ")</f>
        <v>3.0050173522904515</v>
      </c>
      <c r="O2935" s="194" t="s">
        <v>22806</v>
      </c>
      <c r="P2935" s="197" t="s">
        <v>22807</v>
      </c>
    </row>
    <row r="2936" spans="2:16" ht="20.100000000000001" customHeight="1" x14ac:dyDescent="0.3">
      <c r="B2936" s="101">
        <v>2926</v>
      </c>
      <c r="C2936" s="28" t="s">
        <v>37335</v>
      </c>
      <c r="D2936" s="167" t="s">
        <v>581</v>
      </c>
      <c r="E2936" s="36" t="s">
        <v>13188</v>
      </c>
      <c r="F2936" s="81">
        <v>7.1</v>
      </c>
      <c r="G2936" s="13" t="s">
        <v>704</v>
      </c>
      <c r="H2936" s="13" t="s">
        <v>6079</v>
      </c>
      <c r="I2936" s="79">
        <v>1950</v>
      </c>
      <c r="J2936" s="79"/>
      <c r="K2936" s="73">
        <v>7060843512</v>
      </c>
      <c r="L2936" s="90">
        <f>IF(K2936/1024 &gt;1,K2936/1024," ")</f>
        <v>6895354.9921875</v>
      </c>
      <c r="M2936" s="90">
        <f>IF(K2936/1048576 &gt;1,K2936/1048576," ")</f>
        <v>6733.7451095581055</v>
      </c>
      <c r="N2936" s="91">
        <f>IF(K2936&gt;999999999,K2936/1073741824," ")</f>
        <v>6.5759229585528374</v>
      </c>
      <c r="O2936" s="194" t="s">
        <v>22808</v>
      </c>
      <c r="P2936" s="197" t="s">
        <v>22809</v>
      </c>
    </row>
    <row r="2937" spans="2:16" ht="20.100000000000001" customHeight="1" x14ac:dyDescent="0.3">
      <c r="B2937" s="101">
        <v>2927</v>
      </c>
      <c r="C2937" s="109" t="s">
        <v>37336</v>
      </c>
      <c r="D2937" s="159" t="s">
        <v>1399</v>
      </c>
      <c r="E2937" s="36" t="s">
        <v>13189</v>
      </c>
      <c r="F2937" s="104">
        <v>6.8</v>
      </c>
      <c r="G2937" s="94" t="s">
        <v>704</v>
      </c>
      <c r="H2937" s="101" t="s">
        <v>3745</v>
      </c>
      <c r="I2937" s="94">
        <v>2010</v>
      </c>
      <c r="J2937" s="94"/>
      <c r="K2937" s="90">
        <v>2413546919</v>
      </c>
      <c r="L2937" s="90">
        <f>IF(K2937/1024 &gt;1,K2937/1024," ")</f>
        <v>2356979.4130859375</v>
      </c>
      <c r="M2937" s="90">
        <f>IF(K2937/1048576 &gt;1,K2937/1048576," ")</f>
        <v>2301.7377080917358</v>
      </c>
      <c r="N2937" s="91">
        <f>IF(K2937&gt;999999999,K2937/1073741824," ")</f>
        <v>2.2477907305583358</v>
      </c>
      <c r="O2937" s="194" t="s">
        <v>22810</v>
      </c>
      <c r="P2937" s="197" t="s">
        <v>22811</v>
      </c>
    </row>
    <row r="2938" spans="2:16" ht="20.100000000000001" customHeight="1" x14ac:dyDescent="0.3">
      <c r="B2938" s="101">
        <v>2928</v>
      </c>
      <c r="C2938" s="102" t="s">
        <v>37337</v>
      </c>
      <c r="D2938" s="161" t="s">
        <v>6796</v>
      </c>
      <c r="E2938" s="36" t="s">
        <v>13191</v>
      </c>
      <c r="F2938" s="99">
        <v>5.7</v>
      </c>
      <c r="G2938" s="99" t="s">
        <v>704</v>
      </c>
      <c r="H2938" s="101" t="s">
        <v>5871</v>
      </c>
      <c r="I2938" s="101">
        <v>1996</v>
      </c>
      <c r="J2938" s="101"/>
      <c r="K2938" s="90">
        <v>3887550859</v>
      </c>
      <c r="L2938" s="90">
        <f>IF(K2938/1024 &gt;1,K2938/1024," ")</f>
        <v>3796436.3857421875</v>
      </c>
      <c r="M2938" s="90">
        <f>IF(K2938/1048576 &gt;1,K2938/1048576," ")</f>
        <v>3707.457407951355</v>
      </c>
      <c r="N2938" s="91">
        <f>IF(K2938&gt;999999999,K2938/1073741824," ")</f>
        <v>3.6205638749524951</v>
      </c>
      <c r="O2938" s="194" t="s">
        <v>22814</v>
      </c>
      <c r="P2938" s="197" t="s">
        <v>22815</v>
      </c>
    </row>
    <row r="2939" spans="2:16" ht="20.100000000000001" customHeight="1" x14ac:dyDescent="0.3">
      <c r="B2939" s="101">
        <v>2929</v>
      </c>
      <c r="C2939" s="109" t="s">
        <v>37338</v>
      </c>
      <c r="D2939" s="159" t="s">
        <v>2964</v>
      </c>
      <c r="E2939" s="36" t="s">
        <v>13192</v>
      </c>
      <c r="F2939" s="104">
        <v>6.5</v>
      </c>
      <c r="G2939" s="99" t="s">
        <v>704</v>
      </c>
      <c r="H2939" s="101" t="s">
        <v>5871</v>
      </c>
      <c r="I2939" s="101">
        <v>2009</v>
      </c>
      <c r="J2939" s="101"/>
      <c r="K2939" s="90">
        <v>5138180196</v>
      </c>
      <c r="L2939" s="90">
        <f>IF(K2939/1024 &gt;1,K2939/1024," ")</f>
        <v>5017754.09765625</v>
      </c>
      <c r="M2939" s="90">
        <f>IF(K2939/1048576 &gt;1,K2939/1048576," ")</f>
        <v>4900.1504859924316</v>
      </c>
      <c r="N2939" s="91">
        <f>IF(K2939&gt;999999999,K2939/1073741824," ")</f>
        <v>4.785303208976984</v>
      </c>
      <c r="O2939" s="194" t="s">
        <v>22816</v>
      </c>
      <c r="P2939" s="197" t="s">
        <v>22817</v>
      </c>
    </row>
    <row r="2940" spans="2:16" ht="20.100000000000001" customHeight="1" x14ac:dyDescent="0.3">
      <c r="B2940" s="101">
        <v>2930</v>
      </c>
      <c r="C2940" s="109" t="s">
        <v>37339</v>
      </c>
      <c r="D2940" s="168" t="s">
        <v>7159</v>
      </c>
      <c r="E2940" s="36" t="s">
        <v>13193</v>
      </c>
      <c r="F2940" s="99">
        <v>6.2</v>
      </c>
      <c r="G2940" s="99" t="s">
        <v>704</v>
      </c>
      <c r="H2940" s="105" t="s">
        <v>5878</v>
      </c>
      <c r="I2940" s="101">
        <v>2016</v>
      </c>
      <c r="J2940" s="101"/>
      <c r="K2940" s="90">
        <v>4815154851</v>
      </c>
      <c r="L2940" s="90">
        <f>IF(K2940/1024 &gt;1,K2940/1024," ")</f>
        <v>4702299.6591796875</v>
      </c>
      <c r="M2940" s="90">
        <f>IF(K2940/1048576 &gt;1,K2940/1048576," ")</f>
        <v>4592.0895109176636</v>
      </c>
      <c r="N2940" s="91">
        <f>IF(K2940&gt;999999999,K2940/1073741824," ")</f>
        <v>4.4844624130055308</v>
      </c>
      <c r="O2940" s="194" t="s">
        <v>22818</v>
      </c>
      <c r="P2940" s="197" t="s">
        <v>22819</v>
      </c>
    </row>
    <row r="2941" spans="2:16" ht="20.100000000000001" customHeight="1" x14ac:dyDescent="0.3">
      <c r="B2941" s="101">
        <v>2931</v>
      </c>
      <c r="C2941" s="7" t="s">
        <v>36910</v>
      </c>
      <c r="D2941" s="160" t="s">
        <v>5449</v>
      </c>
      <c r="E2941" s="36" t="s">
        <v>13196</v>
      </c>
      <c r="F2941" s="104">
        <v>6.6</v>
      </c>
      <c r="G2941" s="101"/>
      <c r="H2941" s="101" t="s">
        <v>3757</v>
      </c>
      <c r="I2941" s="101">
        <v>2014</v>
      </c>
      <c r="J2941" s="101"/>
      <c r="K2941" s="90">
        <v>3714566387</v>
      </c>
      <c r="L2941" s="90">
        <f>IF(K2941/1024 &gt;1,K2941/1024," ")</f>
        <v>3627506.2373046875</v>
      </c>
      <c r="M2941" s="90">
        <f>IF(K2941/1048576 &gt;1,K2941/1048576," ")</f>
        <v>3542.4865598678589</v>
      </c>
      <c r="N2941" s="91">
        <f>IF(K2941&gt;999999999,K2941/1073741824," ")</f>
        <v>3.4594595311209559</v>
      </c>
      <c r="O2941" s="194" t="s">
        <v>22823</v>
      </c>
      <c r="P2941" s="197" t="s">
        <v>31171</v>
      </c>
    </row>
    <row r="2942" spans="2:16" ht="20.100000000000001" customHeight="1" x14ac:dyDescent="0.3">
      <c r="B2942" s="101">
        <v>2932</v>
      </c>
      <c r="C2942" s="102" t="s">
        <v>37340</v>
      </c>
      <c r="D2942" s="161" t="s">
        <v>6845</v>
      </c>
      <c r="E2942" s="36" t="s">
        <v>13194</v>
      </c>
      <c r="F2942" s="99">
        <v>5.6</v>
      </c>
      <c r="G2942" s="99" t="s">
        <v>704</v>
      </c>
      <c r="H2942" s="101" t="s">
        <v>5981</v>
      </c>
      <c r="I2942" s="101">
        <v>1987</v>
      </c>
      <c r="J2942" s="101"/>
      <c r="K2942" s="90">
        <v>3344355934</v>
      </c>
      <c r="L2942" s="90">
        <f>IF(K2942/1024 &gt;1,K2942/1024," ")</f>
        <v>3265972.591796875</v>
      </c>
      <c r="M2942" s="90">
        <f>IF(K2942/1048576 &gt;1,K2942/1048576," ")</f>
        <v>3189.4263591766357</v>
      </c>
      <c r="N2942" s="91">
        <f>IF(K2942&gt;999999999,K2942/1073741824," ")</f>
        <v>3.1146741788834333</v>
      </c>
      <c r="O2942" s="194" t="s">
        <v>22820</v>
      </c>
      <c r="P2942" s="197" t="s">
        <v>22821</v>
      </c>
    </row>
    <row r="2943" spans="2:16" ht="20.100000000000001" customHeight="1" x14ac:dyDescent="0.3">
      <c r="B2943" s="101">
        <v>2933</v>
      </c>
      <c r="C2943" s="109" t="s">
        <v>37341</v>
      </c>
      <c r="D2943" s="160" t="s">
        <v>735</v>
      </c>
      <c r="E2943" s="36" t="s">
        <v>13195</v>
      </c>
      <c r="F2943" s="104">
        <v>6.7</v>
      </c>
      <c r="G2943" s="94" t="s">
        <v>704</v>
      </c>
      <c r="H2943" s="94" t="s">
        <v>3745</v>
      </c>
      <c r="I2943" s="101">
        <v>2005</v>
      </c>
      <c r="J2943" s="101"/>
      <c r="K2943" s="90">
        <v>3097816989</v>
      </c>
      <c r="L2943" s="90">
        <f>IF(K2943/1024 &gt;1,K2943/1024," ")</f>
        <v>3025211.9033203125</v>
      </c>
      <c r="M2943" s="90">
        <f>IF(K2943/1048576 &gt;1,K2943/1048576," ")</f>
        <v>2954.3084993362427</v>
      </c>
      <c r="N2943" s="91">
        <f>IF(K2943&gt;999999999,K2943/1073741824," ")</f>
        <v>2.8850668938830495</v>
      </c>
      <c r="O2943" s="194" t="s">
        <v>17762</v>
      </c>
      <c r="P2943" s="197" t="s">
        <v>22822</v>
      </c>
    </row>
    <row r="2944" spans="2:16" ht="20.100000000000001" customHeight="1" x14ac:dyDescent="0.3">
      <c r="B2944" s="101">
        <v>2934</v>
      </c>
      <c r="C2944" s="20" t="s">
        <v>42586</v>
      </c>
      <c r="D2944" s="159" t="s">
        <v>4641</v>
      </c>
      <c r="E2944" s="36" t="s">
        <v>13198</v>
      </c>
      <c r="F2944" s="104">
        <v>5</v>
      </c>
      <c r="G2944" s="101"/>
      <c r="H2944" s="101" t="s">
        <v>3757</v>
      </c>
      <c r="I2944" s="101">
        <v>2012</v>
      </c>
      <c r="J2944" s="101"/>
      <c r="K2944" s="90">
        <v>1954823671</v>
      </c>
      <c r="L2944" s="90">
        <f>IF(K2944/1024 &gt;1,K2944/1024," ")</f>
        <v>1909007.4912109375</v>
      </c>
      <c r="M2944" s="90">
        <f>IF(K2944/1048576 &gt;1,K2944/1048576," ")</f>
        <v>1864.2651281356812</v>
      </c>
      <c r="N2944" s="91">
        <f>IF(K2944&gt;999999999,K2944/1073741824," ")</f>
        <v>1.8205714141950011</v>
      </c>
      <c r="O2944" s="194" t="s">
        <v>22826</v>
      </c>
      <c r="P2944" s="197" t="s">
        <v>22827</v>
      </c>
    </row>
    <row r="2945" spans="2:16" ht="20.100000000000001" customHeight="1" x14ac:dyDescent="0.3">
      <c r="B2945" s="101">
        <v>2935</v>
      </c>
      <c r="C2945" s="20" t="s">
        <v>43895</v>
      </c>
      <c r="D2945" s="261" t="s">
        <v>43037</v>
      </c>
      <c r="E2945" s="36" t="s">
        <v>43038</v>
      </c>
      <c r="F2945" s="81">
        <v>5.6</v>
      </c>
      <c r="G2945" s="13"/>
      <c r="H2945" s="13" t="s">
        <v>3744</v>
      </c>
      <c r="I2945" s="79">
        <v>2021</v>
      </c>
      <c r="J2945" s="79"/>
      <c r="K2945" s="73">
        <v>4510871552</v>
      </c>
      <c r="L2945" s="90">
        <f>IF(K2945/1024 &gt;1,K2945/1024," ")</f>
        <v>4405148</v>
      </c>
      <c r="M2945" s="90">
        <f>IF(K2945/1048576 &gt;1,K2945/1048576," ")</f>
        <v>4301.90234375</v>
      </c>
      <c r="N2945" s="91">
        <f>IF(K2945&gt;999999999,K2945/1073741824," ")</f>
        <v>4.2010765075683594</v>
      </c>
      <c r="O2945" s="194" t="s">
        <v>43039</v>
      </c>
      <c r="P2945" s="197" t="s">
        <v>43040</v>
      </c>
    </row>
    <row r="2946" spans="2:16" ht="20.100000000000001" customHeight="1" x14ac:dyDescent="0.3">
      <c r="B2946" s="101">
        <v>2936</v>
      </c>
      <c r="C2946" s="12" t="s">
        <v>42587</v>
      </c>
      <c r="D2946" s="160" t="s">
        <v>982</v>
      </c>
      <c r="E2946" s="36" t="s">
        <v>13199</v>
      </c>
      <c r="F2946" s="104">
        <v>6</v>
      </c>
      <c r="G2946" s="101" t="s">
        <v>704</v>
      </c>
      <c r="H2946" s="101" t="s">
        <v>3739</v>
      </c>
      <c r="I2946" s="101">
        <v>2006</v>
      </c>
      <c r="J2946" s="116"/>
      <c r="K2946" s="90">
        <v>4865611103</v>
      </c>
      <c r="L2946" s="90">
        <f>IF(K2946/1024 &gt;1,K2946/1024," ")</f>
        <v>4751573.3427734375</v>
      </c>
      <c r="M2946" s="90">
        <f>IF(K2946/1048576 &gt;1,K2946/1048576," ")</f>
        <v>4640.2083425521851</v>
      </c>
      <c r="N2946" s="91">
        <f>IF(K2946&gt;999999999,K2946/1073741824," ")</f>
        <v>4.5314534595236182</v>
      </c>
      <c r="O2946" s="194" t="s">
        <v>22828</v>
      </c>
      <c r="P2946" s="197" t="s">
        <v>22829</v>
      </c>
    </row>
    <row r="2947" spans="2:16" ht="20.100000000000001" customHeight="1" x14ac:dyDescent="0.3">
      <c r="B2947" s="101">
        <v>2937</v>
      </c>
      <c r="C2947" s="109" t="s">
        <v>37342</v>
      </c>
      <c r="D2947" s="183" t="s">
        <v>5690</v>
      </c>
      <c r="E2947" s="36" t="s">
        <v>13200</v>
      </c>
      <c r="F2947" s="104">
        <v>5.4</v>
      </c>
      <c r="G2947" s="101" t="s">
        <v>704</v>
      </c>
      <c r="H2947" s="101" t="s">
        <v>3740</v>
      </c>
      <c r="I2947" s="101">
        <v>2015</v>
      </c>
      <c r="J2947" s="101"/>
      <c r="K2947" s="90">
        <v>5022545826</v>
      </c>
      <c r="L2947" s="90">
        <f>IF(K2947/1024 &gt;1,K2947/1024," ")</f>
        <v>4904829.908203125</v>
      </c>
      <c r="M2947" s="90">
        <f>IF(K2947/1048576 &gt;1,K2947/1048576," ")</f>
        <v>4789.8729572296143</v>
      </c>
      <c r="N2947" s="91">
        <f>IF(K2947&gt;999999999,K2947/1073741824," ")</f>
        <v>4.6776103097945452</v>
      </c>
      <c r="O2947" s="194" t="s">
        <v>22830</v>
      </c>
      <c r="P2947" s="197" t="s">
        <v>22831</v>
      </c>
    </row>
    <row r="2948" spans="2:16" ht="20.100000000000001" customHeight="1" x14ac:dyDescent="0.3">
      <c r="B2948" s="101">
        <v>2938</v>
      </c>
      <c r="C2948" s="20" t="s">
        <v>37343</v>
      </c>
      <c r="D2948" s="157" t="s">
        <v>7648</v>
      </c>
      <c r="E2948" s="36" t="s">
        <v>13201</v>
      </c>
      <c r="F2948" s="81">
        <v>3.9</v>
      </c>
      <c r="G2948" s="81"/>
      <c r="H2948" s="82" t="s">
        <v>5925</v>
      </c>
      <c r="I2948" s="79">
        <v>2000</v>
      </c>
      <c r="J2948" s="79"/>
      <c r="K2948" s="73">
        <v>2814393498</v>
      </c>
      <c r="L2948" s="90">
        <f>IF(K2948/1024 &gt;1,K2948/1024," ")</f>
        <v>2748431.150390625</v>
      </c>
      <c r="M2948" s="90">
        <f>IF(K2948/1048576 &gt;1,K2948/1048576," ")</f>
        <v>2684.0147953033447</v>
      </c>
      <c r="N2948" s="91">
        <f>IF(K2948&gt;999999999,K2948/1073741824," ")</f>
        <v>2.6211081985384226</v>
      </c>
      <c r="O2948" s="194" t="s">
        <v>22832</v>
      </c>
      <c r="P2948" s="197" t="s">
        <v>22833</v>
      </c>
    </row>
    <row r="2949" spans="2:16" ht="20.100000000000001" customHeight="1" x14ac:dyDescent="0.3">
      <c r="B2949" s="101">
        <v>2939</v>
      </c>
      <c r="C2949" s="109" t="s">
        <v>37344</v>
      </c>
      <c r="D2949" s="159" t="s">
        <v>4149</v>
      </c>
      <c r="E2949" s="36" t="s">
        <v>13202</v>
      </c>
      <c r="F2949" s="104">
        <v>5.5</v>
      </c>
      <c r="G2949" s="101" t="s">
        <v>704</v>
      </c>
      <c r="H2949" s="101" t="s">
        <v>3740</v>
      </c>
      <c r="I2949" s="101">
        <v>1984</v>
      </c>
      <c r="J2949" s="101"/>
      <c r="K2949" s="90">
        <v>4691533615</v>
      </c>
      <c r="L2949" s="90">
        <f>IF(K2949/1024 &gt;1,K2949/1024," ")</f>
        <v>4581575.7958984375</v>
      </c>
      <c r="M2949" s="90">
        <f>IF(K2949/1048576 &gt;1,K2949/1048576," ")</f>
        <v>4474.1951131820679</v>
      </c>
      <c r="N2949" s="91">
        <f>IF(K2949&gt;999999999,K2949/1073741824," ")</f>
        <v>4.3693311652168632</v>
      </c>
      <c r="O2949" s="194" t="s">
        <v>22834</v>
      </c>
      <c r="P2949" s="197" t="s">
        <v>22835</v>
      </c>
    </row>
    <row r="2950" spans="2:16" ht="20.100000000000001" customHeight="1" x14ac:dyDescent="0.3">
      <c r="B2950" s="101">
        <v>2940</v>
      </c>
      <c r="C2950" s="109" t="s">
        <v>37347</v>
      </c>
      <c r="D2950" s="160" t="s">
        <v>5691</v>
      </c>
      <c r="E2950" s="36" t="s">
        <v>13205</v>
      </c>
      <c r="F2950" s="104">
        <v>7.9</v>
      </c>
      <c r="G2950" s="101" t="s">
        <v>704</v>
      </c>
      <c r="H2950" s="101" t="s">
        <v>3933</v>
      </c>
      <c r="I2950" s="101">
        <v>1946</v>
      </c>
      <c r="J2950" s="101"/>
      <c r="K2950" s="90">
        <v>2747127209</v>
      </c>
      <c r="L2950" s="90">
        <f>IF(K2950/1024 &gt;1,K2950/1024," ")</f>
        <v>2682741.4150390625</v>
      </c>
      <c r="M2950" s="90">
        <f>IF(K2950/1048576 &gt;1,K2950/1048576," ")</f>
        <v>2619.8646631240845</v>
      </c>
      <c r="N2950" s="91">
        <f>IF(K2950&gt;999999999,K2950/1073741824," ")</f>
        <v>2.5584615850821137</v>
      </c>
      <c r="O2950" s="194" t="s">
        <v>22839</v>
      </c>
      <c r="P2950" s="197" t="s">
        <v>22840</v>
      </c>
    </row>
    <row r="2951" spans="2:16" ht="20.100000000000001" customHeight="1" x14ac:dyDescent="0.3">
      <c r="B2951" s="101">
        <v>2941</v>
      </c>
      <c r="C2951" s="109" t="s">
        <v>37346</v>
      </c>
      <c r="D2951" s="159" t="s">
        <v>2180</v>
      </c>
      <c r="E2951" s="36" t="s">
        <v>13204</v>
      </c>
      <c r="F2951" s="104">
        <v>6.6</v>
      </c>
      <c r="G2951" s="99" t="s">
        <v>704</v>
      </c>
      <c r="H2951" s="105" t="s">
        <v>5871</v>
      </c>
      <c r="I2951" s="94">
        <v>1980</v>
      </c>
      <c r="J2951" s="94"/>
      <c r="K2951" s="73">
        <v>3710676847</v>
      </c>
      <c r="L2951" s="90">
        <f>IF(K2951/1024 &gt;1,K2951/1024," ")</f>
        <v>3623707.8583984375</v>
      </c>
      <c r="M2951" s="90">
        <f>IF(K2951/1048576 &gt;1,K2951/1048576," ")</f>
        <v>3538.7772054672241</v>
      </c>
      <c r="N2951" s="91">
        <f>IF(K2951&gt;999999999,K2951/1073741824," ")</f>
        <v>3.4558371147140861</v>
      </c>
      <c r="O2951" s="199" t="s">
        <v>17522</v>
      </c>
      <c r="P2951" s="197" t="s">
        <v>22838</v>
      </c>
    </row>
    <row r="2952" spans="2:16" ht="20.100000000000001" customHeight="1" x14ac:dyDescent="0.3">
      <c r="B2952" s="101">
        <v>2942</v>
      </c>
      <c r="C2952" s="109" t="s">
        <v>37348</v>
      </c>
      <c r="D2952" s="160" t="s">
        <v>2237</v>
      </c>
      <c r="E2952" s="36" t="s">
        <v>13206</v>
      </c>
      <c r="F2952" s="104">
        <v>4.5</v>
      </c>
      <c r="G2952" s="94"/>
      <c r="H2952" s="94" t="s">
        <v>4285</v>
      </c>
      <c r="I2952" s="101">
        <v>1999</v>
      </c>
      <c r="J2952" s="101"/>
      <c r="K2952" s="90">
        <v>727954512</v>
      </c>
      <c r="L2952" s="90">
        <f>IF(K2952/1024 &gt;1,K2952/1024," ")</f>
        <v>710893.078125</v>
      </c>
      <c r="M2952" s="90">
        <f>IF(K2952/1048576 &gt;1,K2952/1048576," ")</f>
        <v>694.23152160644531</v>
      </c>
      <c r="N2952" s="91" t="str">
        <f>IF(K2952&gt;999999999,K2952/1073741824," ")</f>
        <v xml:space="preserve"> </v>
      </c>
      <c r="O2952" s="194" t="s">
        <v>22841</v>
      </c>
      <c r="P2952" s="197" t="s">
        <v>22842</v>
      </c>
    </row>
    <row r="2953" spans="2:16" ht="20.100000000000001" customHeight="1" x14ac:dyDescent="0.3">
      <c r="B2953" s="101">
        <v>2943</v>
      </c>
      <c r="C2953" s="102" t="s">
        <v>37349</v>
      </c>
      <c r="D2953" s="160" t="s">
        <v>4915</v>
      </c>
      <c r="E2953" s="36" t="s">
        <v>13207</v>
      </c>
      <c r="F2953" s="104">
        <v>4.7</v>
      </c>
      <c r="G2953" s="101" t="s">
        <v>4905</v>
      </c>
      <c r="H2953" s="105" t="s">
        <v>3758</v>
      </c>
      <c r="I2953" s="101">
        <v>2013</v>
      </c>
      <c r="J2953" s="116"/>
      <c r="K2953" s="90">
        <v>1616320932</v>
      </c>
      <c r="L2953" s="90">
        <f>IF(K2953/1024 &gt;1,K2953/1024," ")</f>
        <v>1578438.41015625</v>
      </c>
      <c r="M2953" s="90">
        <f>IF(K2953/1048576 &gt;1,K2953/1048576," ")</f>
        <v>1541.4437599182129</v>
      </c>
      <c r="N2953" s="91">
        <f>IF(K2953&gt;999999999,K2953/1073741824," ")</f>
        <v>1.5053161717951298</v>
      </c>
      <c r="O2953" s="194" t="s">
        <v>22843</v>
      </c>
      <c r="P2953" s="197" t="s">
        <v>22844</v>
      </c>
    </row>
    <row r="2954" spans="2:16" ht="20.100000000000001" customHeight="1" x14ac:dyDescent="0.3">
      <c r="B2954" s="101">
        <v>2944</v>
      </c>
      <c r="C2954" s="20" t="s">
        <v>43621</v>
      </c>
      <c r="D2954" s="261" t="s">
        <v>43618</v>
      </c>
      <c r="E2954" s="36" t="s">
        <v>43619</v>
      </c>
      <c r="F2954" s="81">
        <v>6.9</v>
      </c>
      <c r="G2954" s="13" t="s">
        <v>704</v>
      </c>
      <c r="H2954" s="13" t="s">
        <v>4279</v>
      </c>
      <c r="I2954" s="79">
        <v>1938</v>
      </c>
      <c r="J2954" s="79"/>
      <c r="K2954" s="73">
        <v>4442898432</v>
      </c>
      <c r="L2954" s="90">
        <f>IF(K2954/1024 &gt;1,K2954/1024," ")</f>
        <v>4338768</v>
      </c>
      <c r="M2954" s="90">
        <f>IF(K2954/1048576 &gt;1,K2954/1048576," ")</f>
        <v>4237.078125</v>
      </c>
      <c r="N2954" s="91">
        <f>IF(K2954&gt;999999999,K2954/1073741824," ")</f>
        <v>4.1377716064453125</v>
      </c>
      <c r="O2954" s="223" t="s">
        <v>17525</v>
      </c>
      <c r="P2954" s="198" t="s">
        <v>43620</v>
      </c>
    </row>
    <row r="2955" spans="2:16" ht="20.100000000000001" customHeight="1" x14ac:dyDescent="0.3">
      <c r="B2955" s="101">
        <v>2945</v>
      </c>
      <c r="C2955" s="109" t="s">
        <v>37350</v>
      </c>
      <c r="D2955" s="160" t="s">
        <v>736</v>
      </c>
      <c r="E2955" s="36" t="s">
        <v>13208</v>
      </c>
      <c r="F2955" s="104">
        <v>8.1</v>
      </c>
      <c r="G2955" s="101" t="s">
        <v>704</v>
      </c>
      <c r="H2955" s="101" t="s">
        <v>3739</v>
      </c>
      <c r="I2955" s="101">
        <v>1994</v>
      </c>
      <c r="J2955" s="101"/>
      <c r="K2955" s="90">
        <v>4344066787</v>
      </c>
      <c r="L2955" s="90">
        <f>IF(K2955/1024 &gt;1,K2955/1024," ")</f>
        <v>4242252.7216796875</v>
      </c>
      <c r="M2955" s="90">
        <f>IF(K2955/1048576 &gt;1,K2955/1048576," ")</f>
        <v>4142.8249235153198</v>
      </c>
      <c r="N2955" s="91">
        <f>IF(K2955&gt;999999999,K2955/1073741824," ")</f>
        <v>4.0457274643704295</v>
      </c>
      <c r="O2955" s="194" t="s">
        <v>22845</v>
      </c>
      <c r="P2955" s="197" t="s">
        <v>22846</v>
      </c>
    </row>
    <row r="2956" spans="2:16" ht="20.100000000000001" customHeight="1" x14ac:dyDescent="0.3">
      <c r="B2956" s="101">
        <v>2946</v>
      </c>
      <c r="C2956" s="102" t="s">
        <v>37351</v>
      </c>
      <c r="D2956" s="168" t="s">
        <v>6746</v>
      </c>
      <c r="E2956" s="36" t="s">
        <v>13209</v>
      </c>
      <c r="F2956" s="99">
        <v>5.5</v>
      </c>
      <c r="G2956" s="99" t="s">
        <v>704</v>
      </c>
      <c r="H2956" s="105" t="s">
        <v>4081</v>
      </c>
      <c r="I2956" s="101">
        <v>2015</v>
      </c>
      <c r="J2956" s="101"/>
      <c r="K2956" s="90">
        <v>3815091389</v>
      </c>
      <c r="L2956" s="90">
        <f>IF(K2956/1024 &gt;1,K2956/1024," ")</f>
        <v>3725675.1845703125</v>
      </c>
      <c r="M2956" s="90">
        <f>IF(K2956/1048576 &gt;1,K2956/1048576," ")</f>
        <v>3638.3546724319458</v>
      </c>
      <c r="N2956" s="91">
        <f>IF(K2956&gt;999999999,K2956/1073741824," ")</f>
        <v>3.5530807347968221</v>
      </c>
      <c r="O2956" s="194" t="s">
        <v>22631</v>
      </c>
      <c r="P2956" s="197" t="s">
        <v>22847</v>
      </c>
    </row>
    <row r="2957" spans="2:16" ht="20.100000000000001" customHeight="1" x14ac:dyDescent="0.3">
      <c r="B2957" s="101">
        <v>2947</v>
      </c>
      <c r="C2957" s="102" t="s">
        <v>37352</v>
      </c>
      <c r="D2957" s="159" t="s">
        <v>255</v>
      </c>
      <c r="E2957" s="36" t="s">
        <v>13210</v>
      </c>
      <c r="F2957" s="104">
        <v>7.8</v>
      </c>
      <c r="G2957" s="104" t="s">
        <v>704</v>
      </c>
      <c r="H2957" s="101" t="s">
        <v>4007</v>
      </c>
      <c r="I2957" s="94">
        <v>1948</v>
      </c>
      <c r="J2957" s="94"/>
      <c r="K2957" s="90">
        <v>4957375767</v>
      </c>
      <c r="L2957" s="90">
        <f>IF(K2957/1024 &gt;1,K2957/1024," ")</f>
        <v>4841187.2724609375</v>
      </c>
      <c r="M2957" s="90">
        <f>IF(K2957/1048576 &gt;1,K2957/1048576," ")</f>
        <v>4727.7219457626343</v>
      </c>
      <c r="N2957" s="91">
        <f>IF(K2957&gt;999999999,K2957/1073741824," ")</f>
        <v>4.6169159626588225</v>
      </c>
      <c r="O2957" s="194" t="s">
        <v>22848</v>
      </c>
      <c r="P2957" s="197" t="s">
        <v>22849</v>
      </c>
    </row>
    <row r="2958" spans="2:16" ht="20.100000000000001" customHeight="1" x14ac:dyDescent="0.3">
      <c r="B2958" s="101">
        <v>2948</v>
      </c>
      <c r="C2958" s="112" t="s">
        <v>37353</v>
      </c>
      <c r="D2958" s="161" t="s">
        <v>7284</v>
      </c>
      <c r="E2958" s="36" t="s">
        <v>13211</v>
      </c>
      <c r="F2958" s="99">
        <v>5.4</v>
      </c>
      <c r="G2958" s="99" t="s">
        <v>704</v>
      </c>
      <c r="H2958" s="101" t="s">
        <v>5871</v>
      </c>
      <c r="I2958" s="101">
        <v>2014</v>
      </c>
      <c r="J2958" s="101"/>
      <c r="K2958" s="90">
        <v>4387567180</v>
      </c>
      <c r="L2958" s="90">
        <f>IF(K2958/1024 &gt;1,K2958/1024," ")</f>
        <v>4284733.57421875</v>
      </c>
      <c r="M2958" s="90">
        <f>IF(K2958/1048576 &gt;1,K2958/1048576," ")</f>
        <v>4184.310131072998</v>
      </c>
      <c r="N2958" s="91">
        <f>IF(K2958&gt;999999999,K2958/1073741824," ")</f>
        <v>4.0862403623759747</v>
      </c>
      <c r="O2958" s="194" t="s">
        <v>22850</v>
      </c>
      <c r="P2958" s="197" t="s">
        <v>22851</v>
      </c>
    </row>
    <row r="2959" spans="2:16" ht="20.100000000000001" customHeight="1" x14ac:dyDescent="0.3">
      <c r="B2959" s="101">
        <v>2949</v>
      </c>
      <c r="C2959" s="12" t="s">
        <v>37354</v>
      </c>
      <c r="D2959" s="160" t="s">
        <v>687</v>
      </c>
      <c r="E2959" s="36" t="s">
        <v>13212</v>
      </c>
      <c r="F2959" s="104">
        <v>4.4000000000000004</v>
      </c>
      <c r="G2959" s="94"/>
      <c r="H2959" s="13" t="s">
        <v>5892</v>
      </c>
      <c r="I2959" s="101">
        <v>1992</v>
      </c>
      <c r="J2959" s="101"/>
      <c r="K2959" s="73">
        <v>4461101056</v>
      </c>
      <c r="L2959" s="90">
        <f>IF(K2959/1024 &gt;1,K2959/1024," ")</f>
        <v>4356544</v>
      </c>
      <c r="M2959" s="90">
        <f>IF(K2959/1048576 &gt;1,K2959/1048576," ")</f>
        <v>4254.4375</v>
      </c>
      <c r="N2959" s="91">
        <f>IF(K2959&gt;999999999,K2959/1073741824," ")</f>
        <v>4.15472412109375</v>
      </c>
      <c r="O2959" s="194" t="s">
        <v>22852</v>
      </c>
      <c r="P2959" s="197" t="s">
        <v>22853</v>
      </c>
    </row>
    <row r="2960" spans="2:16" ht="20.100000000000001" customHeight="1" x14ac:dyDescent="0.3">
      <c r="B2960" s="101">
        <v>2950</v>
      </c>
      <c r="C2960" s="12" t="s">
        <v>33352</v>
      </c>
      <c r="D2960" s="157" t="s">
        <v>687</v>
      </c>
      <c r="E2960" s="36" t="s">
        <v>13213</v>
      </c>
      <c r="F2960" s="131">
        <v>4</v>
      </c>
      <c r="G2960" s="13" t="s">
        <v>704</v>
      </c>
      <c r="H2960" s="13" t="s">
        <v>5878</v>
      </c>
      <c r="I2960" s="133">
        <v>2012</v>
      </c>
      <c r="J2960" s="74"/>
      <c r="K2960" s="73">
        <v>4144848896</v>
      </c>
      <c r="L2960" s="90">
        <f>IF(K2960/1024 &gt;1,K2960/1024," ")</f>
        <v>4047704</v>
      </c>
      <c r="M2960" s="90">
        <f>IF(K2960/1048576 &gt;1,K2960/1048576," ")</f>
        <v>3952.8359375</v>
      </c>
      <c r="N2960" s="91">
        <f>IF(K2960&gt;999999999,K2960/1073741824," ")</f>
        <v>3.8601913452148438</v>
      </c>
      <c r="O2960" s="194" t="s">
        <v>22854</v>
      </c>
      <c r="P2960" s="197" t="s">
        <v>22855</v>
      </c>
    </row>
    <row r="2961" spans="1:16" ht="20.100000000000001" customHeight="1" x14ac:dyDescent="0.3">
      <c r="B2961" s="101">
        <v>2951</v>
      </c>
      <c r="C2961" s="20" t="s">
        <v>37355</v>
      </c>
      <c r="D2961" s="157" t="s">
        <v>8239</v>
      </c>
      <c r="E2961" s="36" t="s">
        <v>13214</v>
      </c>
      <c r="F2961" s="81">
        <v>5.5</v>
      </c>
      <c r="G2961" s="13"/>
      <c r="H2961" s="13" t="s">
        <v>4081</v>
      </c>
      <c r="I2961" s="79">
        <v>2017</v>
      </c>
      <c r="J2961" s="79"/>
      <c r="K2961" s="73">
        <v>4140457984</v>
      </c>
      <c r="L2961" s="90">
        <f>IF(K2961/1024 &gt;1,K2961/1024," ")</f>
        <v>4043416</v>
      </c>
      <c r="M2961" s="90">
        <f>IF(K2961/1048576 &gt;1,K2961/1048576," ")</f>
        <v>3948.6484375</v>
      </c>
      <c r="N2961" s="91">
        <f>IF(K2961&gt;999999999,K2961/1073741824," ")</f>
        <v>3.8561019897460938</v>
      </c>
      <c r="O2961" s="194" t="s">
        <v>18163</v>
      </c>
      <c r="P2961" s="197" t="s">
        <v>22856</v>
      </c>
    </row>
    <row r="2962" spans="1:16" ht="20.100000000000001" customHeight="1" x14ac:dyDescent="0.3">
      <c r="B2962" s="101">
        <v>2952</v>
      </c>
      <c r="C2962" s="102" t="s">
        <v>37356</v>
      </c>
      <c r="D2962" s="159" t="s">
        <v>2776</v>
      </c>
      <c r="E2962" s="36" t="s">
        <v>13215</v>
      </c>
      <c r="F2962" s="104">
        <v>6.7</v>
      </c>
      <c r="G2962" s="101" t="s">
        <v>704</v>
      </c>
      <c r="H2962" s="101" t="s">
        <v>3747</v>
      </c>
      <c r="I2962" s="101">
        <v>2010</v>
      </c>
      <c r="J2962" s="101"/>
      <c r="K2962" s="90">
        <v>2310244390</v>
      </c>
      <c r="L2962" s="90">
        <f>IF(K2962/1024 &gt;1,K2962/1024," ")</f>
        <v>2256098.037109375</v>
      </c>
      <c r="M2962" s="90">
        <f>IF(K2962/1048576 &gt;1,K2962/1048576," ")</f>
        <v>2203.220739364624</v>
      </c>
      <c r="N2962" s="91">
        <f>IF(K2962&gt;999999999,K2962/1073741824," ")</f>
        <v>2.1515827532857656</v>
      </c>
      <c r="O2962" s="194" t="s">
        <v>22857</v>
      </c>
      <c r="P2962" s="197" t="s">
        <v>22858</v>
      </c>
    </row>
    <row r="2963" spans="1:16" ht="20.100000000000001" customHeight="1" x14ac:dyDescent="0.3">
      <c r="B2963" s="101">
        <v>2953</v>
      </c>
      <c r="C2963" s="102" t="s">
        <v>37357</v>
      </c>
      <c r="D2963" s="159" t="s">
        <v>3386</v>
      </c>
      <c r="E2963" s="36" t="s">
        <v>13216</v>
      </c>
      <c r="F2963" s="104">
        <v>6.7</v>
      </c>
      <c r="G2963" s="101" t="s">
        <v>704</v>
      </c>
      <c r="H2963" s="101" t="s">
        <v>3810</v>
      </c>
      <c r="I2963" s="101">
        <v>1995</v>
      </c>
      <c r="J2963" s="101"/>
      <c r="K2963" s="90">
        <v>4189341164</v>
      </c>
      <c r="L2963" s="90">
        <f>IF(K2963/1024 &gt;1,K2963/1024," ")</f>
        <v>4091153.48046875</v>
      </c>
      <c r="M2963" s="90">
        <f>IF(K2963/1048576 &gt;1,K2963/1048576," ")</f>
        <v>3995.2670707702637</v>
      </c>
      <c r="N2963" s="91">
        <f>IF(K2963&gt;999999999,K2963/1073741824," ")</f>
        <v>3.9016279987990856</v>
      </c>
      <c r="O2963" s="194" t="s">
        <v>22859</v>
      </c>
      <c r="P2963" s="197" t="s">
        <v>31172</v>
      </c>
    </row>
    <row r="2964" spans="1:16" ht="20.100000000000001" customHeight="1" x14ac:dyDescent="0.3">
      <c r="B2964" s="101">
        <v>2954</v>
      </c>
      <c r="C2964" s="102" t="s">
        <v>37358</v>
      </c>
      <c r="D2964" s="159" t="s">
        <v>5560</v>
      </c>
      <c r="E2964" s="36" t="s">
        <v>13217</v>
      </c>
      <c r="F2964" s="104">
        <v>6.4</v>
      </c>
      <c r="G2964" s="101" t="s">
        <v>704</v>
      </c>
      <c r="H2964" s="101" t="s">
        <v>3756</v>
      </c>
      <c r="I2964" s="101">
        <v>2014</v>
      </c>
      <c r="J2964" s="101"/>
      <c r="K2964" s="90">
        <v>4877883732</v>
      </c>
      <c r="L2964" s="90">
        <f>IF(K2964/1024 &gt;1,K2964/1024," ")</f>
        <v>4763558.33203125</v>
      </c>
      <c r="M2964" s="90">
        <f>IF(K2964/1048576 &gt;1,K2964/1048576," ")</f>
        <v>4651.9124336242676</v>
      </c>
      <c r="N2964" s="91">
        <f>IF(K2964&gt;999999999,K2964/1073741824," ")</f>
        <v>4.5428832359611988</v>
      </c>
      <c r="O2964" s="194" t="s">
        <v>22860</v>
      </c>
      <c r="P2964" s="197" t="s">
        <v>22861</v>
      </c>
    </row>
    <row r="2965" spans="1:16" ht="20.100000000000001" customHeight="1" x14ac:dyDescent="0.3">
      <c r="B2965" s="101">
        <v>2955</v>
      </c>
      <c r="C2965" s="29" t="s">
        <v>37359</v>
      </c>
      <c r="D2965" s="161" t="s">
        <v>6409</v>
      </c>
      <c r="E2965" s="36" t="s">
        <v>13218</v>
      </c>
      <c r="F2965" s="99">
        <v>4.5</v>
      </c>
      <c r="G2965" s="99" t="s">
        <v>704</v>
      </c>
      <c r="H2965" s="101" t="s">
        <v>5871</v>
      </c>
      <c r="I2965" s="101">
        <v>1980</v>
      </c>
      <c r="J2965" s="101"/>
      <c r="K2965" s="90">
        <v>3861577560</v>
      </c>
      <c r="L2965" s="90">
        <f>IF(K2965/1024 &gt;1,K2965/1024," ")</f>
        <v>3771071.8359375</v>
      </c>
      <c r="M2965" s="90">
        <f>IF(K2965/1048576 &gt;1,K2965/1048576," ")</f>
        <v>3682.6873397827148</v>
      </c>
      <c r="N2965" s="91">
        <f>IF(K2965&gt;999999999,K2965/1073741824," ")</f>
        <v>3.5963743552565575</v>
      </c>
      <c r="O2965" s="199" t="s">
        <v>17525</v>
      </c>
      <c r="P2965" s="197" t="s">
        <v>22862</v>
      </c>
    </row>
    <row r="2966" spans="1:16" ht="20.100000000000001" customHeight="1" x14ac:dyDescent="0.3">
      <c r="B2966" s="101">
        <v>2956</v>
      </c>
      <c r="C2966" s="7" t="s">
        <v>42588</v>
      </c>
      <c r="D2966" s="159" t="s">
        <v>4953</v>
      </c>
      <c r="E2966" s="36" t="s">
        <v>13219</v>
      </c>
      <c r="F2966" s="104">
        <v>5.7</v>
      </c>
      <c r="G2966" s="101"/>
      <c r="H2966" s="101" t="s">
        <v>3739</v>
      </c>
      <c r="I2966" s="101">
        <v>2012</v>
      </c>
      <c r="J2966" s="101"/>
      <c r="K2966" s="90">
        <v>5770307968</v>
      </c>
      <c r="L2966" s="90">
        <f>IF(K2966/1024 &gt;1,K2966/1024," ")</f>
        <v>5635066.375</v>
      </c>
      <c r="M2966" s="90">
        <f>IF(K2966/1048576 &gt;1,K2966/1048576," ")</f>
        <v>5502.9945068359375</v>
      </c>
      <c r="N2966" s="91">
        <f>IF(K2966&gt;999999999,K2966/1073741824," ")</f>
        <v>5.3740180730819702</v>
      </c>
      <c r="O2966" s="194" t="s">
        <v>22863</v>
      </c>
      <c r="P2966" s="197" t="s">
        <v>22864</v>
      </c>
    </row>
    <row r="2967" spans="1:16" ht="20.100000000000001" customHeight="1" x14ac:dyDescent="0.3">
      <c r="B2967" s="101">
        <v>2957</v>
      </c>
      <c r="C2967" s="20" t="s">
        <v>37360</v>
      </c>
      <c r="D2967" s="177" t="s">
        <v>8268</v>
      </c>
      <c r="E2967" s="36" t="s">
        <v>13220</v>
      </c>
      <c r="F2967" s="81">
        <v>6.3</v>
      </c>
      <c r="G2967" s="13"/>
      <c r="H2967" s="13" t="s">
        <v>5878</v>
      </c>
      <c r="I2967" s="79">
        <v>2017</v>
      </c>
      <c r="J2967" s="79"/>
      <c r="K2967" s="73">
        <v>4239630336</v>
      </c>
      <c r="L2967" s="90">
        <f>IF(K2967/1024 &gt;1,K2967/1024," ")</f>
        <v>4140264</v>
      </c>
      <c r="M2967" s="90">
        <f>IF(K2967/1048576 &gt;1,K2967/1048576," ")</f>
        <v>4043.2265625</v>
      </c>
      <c r="N2967" s="91">
        <f>IF(K2967&gt;999999999,K2967/1073741824," ")</f>
        <v>3.9484634399414063</v>
      </c>
      <c r="O2967" s="194" t="s">
        <v>22865</v>
      </c>
      <c r="P2967" s="197" t="s">
        <v>22866</v>
      </c>
    </row>
    <row r="2968" spans="1:16" ht="20.100000000000001" customHeight="1" x14ac:dyDescent="0.3">
      <c r="B2968" s="101">
        <v>2958</v>
      </c>
      <c r="C2968" s="109" t="s">
        <v>37361</v>
      </c>
      <c r="D2968" s="160" t="s">
        <v>3387</v>
      </c>
      <c r="E2968" s="36" t="s">
        <v>13221</v>
      </c>
      <c r="F2968" s="104">
        <v>5.7</v>
      </c>
      <c r="G2968" s="101" t="s">
        <v>704</v>
      </c>
      <c r="H2968" s="101" t="s">
        <v>3756</v>
      </c>
      <c r="I2968" s="101">
        <v>1974</v>
      </c>
      <c r="J2968" s="101"/>
      <c r="K2968" s="90">
        <v>3672953918</v>
      </c>
      <c r="L2968" s="90">
        <f>IF(K2968/1024 &gt;1,K2968/1024," ")</f>
        <v>3586869.060546875</v>
      </c>
      <c r="M2968" s="90">
        <f>IF(K2968/1048576 &gt;1,K2968/1048576," ")</f>
        <v>3502.8018169403076</v>
      </c>
      <c r="N2968" s="91">
        <f>IF(K2968&gt;999999999,K2968/1073741824," ")</f>
        <v>3.4207048993557692</v>
      </c>
      <c r="O2968" s="194" t="s">
        <v>22867</v>
      </c>
      <c r="P2968" s="197" t="s">
        <v>22868</v>
      </c>
    </row>
    <row r="2969" spans="1:16" ht="20.100000000000001" customHeight="1" x14ac:dyDescent="0.3">
      <c r="B2969" s="101">
        <v>2959</v>
      </c>
      <c r="C2969" s="7" t="s">
        <v>37362</v>
      </c>
      <c r="D2969" s="158" t="s">
        <v>8725</v>
      </c>
      <c r="E2969" s="36" t="s">
        <v>13222</v>
      </c>
      <c r="F2969" s="81">
        <v>5.7</v>
      </c>
      <c r="G2969" s="13" t="s">
        <v>704</v>
      </c>
      <c r="H2969" s="13" t="s">
        <v>3740</v>
      </c>
      <c r="I2969" s="79">
        <v>2019</v>
      </c>
      <c r="J2969" s="79"/>
      <c r="K2969" s="73">
        <v>2647212032</v>
      </c>
      <c r="L2969" s="90">
        <f>IF(K2969/1024 &gt;1,K2969/1024," ")</f>
        <v>2585168</v>
      </c>
      <c r="M2969" s="90">
        <f>IF(K2969/1048576 &gt;1,K2969/1048576," ")</f>
        <v>2524.578125</v>
      </c>
      <c r="N2969" s="91">
        <f>IF(K2969&gt;999999999,K2969/1073741824," ")</f>
        <v>2.4654083251953125</v>
      </c>
      <c r="O2969" s="194" t="s">
        <v>22869</v>
      </c>
      <c r="P2969" s="197" t="s">
        <v>22870</v>
      </c>
    </row>
    <row r="2970" spans="1:16" ht="20.100000000000001" customHeight="1" x14ac:dyDescent="0.3">
      <c r="B2970" s="101">
        <v>2960</v>
      </c>
      <c r="C2970" s="109" t="s">
        <v>37363</v>
      </c>
      <c r="D2970" s="160" t="s">
        <v>688</v>
      </c>
      <c r="E2970" s="36" t="s">
        <v>13223</v>
      </c>
      <c r="F2970" s="104">
        <v>6.5</v>
      </c>
      <c r="G2970" s="101" t="s">
        <v>704</v>
      </c>
      <c r="H2970" s="101" t="s">
        <v>3739</v>
      </c>
      <c r="I2970" s="101">
        <v>2007</v>
      </c>
      <c r="J2970" s="101"/>
      <c r="K2970" s="90">
        <v>4500110538</v>
      </c>
      <c r="L2970" s="90">
        <f>IF(K2970/1024 &gt;1,K2970/1024," ")</f>
        <v>4394639.197265625</v>
      </c>
      <c r="M2970" s="90">
        <f>IF(K2970/1048576 &gt;1,K2970/1048576," ")</f>
        <v>4291.6398410797119</v>
      </c>
      <c r="N2970" s="91">
        <f>IF(K2970&gt;999999999,K2970/1073741824," ")</f>
        <v>4.1910545323044062</v>
      </c>
      <c r="O2970" s="194" t="s">
        <v>22871</v>
      </c>
      <c r="P2970" s="197" t="s">
        <v>22872</v>
      </c>
    </row>
    <row r="2971" spans="1:16" ht="20.100000000000001" customHeight="1" x14ac:dyDescent="0.3">
      <c r="B2971" s="101">
        <v>2961</v>
      </c>
      <c r="C2971" s="20" t="s">
        <v>34075</v>
      </c>
      <c r="D2971" s="261" t="s">
        <v>33634</v>
      </c>
      <c r="E2971" s="36" t="s">
        <v>33635</v>
      </c>
      <c r="F2971" s="81">
        <v>5.2</v>
      </c>
      <c r="G2971" s="13" t="s">
        <v>704</v>
      </c>
      <c r="H2971" s="13" t="s">
        <v>3756</v>
      </c>
      <c r="I2971" s="79">
        <v>2021</v>
      </c>
      <c r="J2971" s="79"/>
      <c r="K2971" s="73">
        <v>6026174464</v>
      </c>
      <c r="L2971" s="90">
        <f>IF(K2971/1024 &gt;1,K2971/1024," ")</f>
        <v>5884936</v>
      </c>
      <c r="M2971" s="90">
        <f>IF(K2971/1048576 &gt;1,K2971/1048576," ")</f>
        <v>5747.0078125</v>
      </c>
      <c r="N2971" s="91">
        <f>IF(K2971&gt;999999999,K2971/1073741824," ")</f>
        <v>5.6123123168945313</v>
      </c>
      <c r="O2971" s="194" t="s">
        <v>33636</v>
      </c>
      <c r="P2971" s="197" t="s">
        <v>33637</v>
      </c>
    </row>
    <row r="2972" spans="1:16" ht="20.100000000000001" customHeight="1" x14ac:dyDescent="0.3">
      <c r="B2972" s="101">
        <v>2962</v>
      </c>
      <c r="C2972" s="12" t="s">
        <v>37364</v>
      </c>
      <c r="D2972" s="159" t="s">
        <v>2934</v>
      </c>
      <c r="E2972" s="36" t="s">
        <v>13224</v>
      </c>
      <c r="F2972" s="104">
        <v>6</v>
      </c>
      <c r="G2972" s="101"/>
      <c r="H2972" s="101" t="s">
        <v>4164</v>
      </c>
      <c r="I2972" s="101">
        <v>2001</v>
      </c>
      <c r="J2972" s="101"/>
      <c r="K2972" s="90">
        <v>1533194995</v>
      </c>
      <c r="L2972" s="90">
        <f>IF(K2972/1024 &gt;1,K2972/1024," ")</f>
        <v>1497260.7373046875</v>
      </c>
      <c r="M2972" s="90">
        <f>IF(K2972/1048576 &gt;1,K2972/1048576," ")</f>
        <v>1462.1686887741089</v>
      </c>
      <c r="N2972" s="91">
        <f>IF(K2972&gt;999999999,K2972/1073741824," ")</f>
        <v>1.4278991101309657</v>
      </c>
      <c r="O2972" s="194" t="s">
        <v>22873</v>
      </c>
      <c r="P2972" s="197" t="s">
        <v>22874</v>
      </c>
    </row>
    <row r="2973" spans="1:16" ht="20.100000000000001" customHeight="1" x14ac:dyDescent="0.3">
      <c r="B2973" s="101">
        <v>2963</v>
      </c>
      <c r="C2973" s="12" t="s">
        <v>37365</v>
      </c>
      <c r="D2973" s="160" t="s">
        <v>3658</v>
      </c>
      <c r="E2973" s="36" t="s">
        <v>13225</v>
      </c>
      <c r="F2973" s="104">
        <v>5</v>
      </c>
      <c r="G2973" s="101" t="s">
        <v>704</v>
      </c>
      <c r="H2973" s="101" t="s">
        <v>3739</v>
      </c>
      <c r="I2973" s="101">
        <v>2012</v>
      </c>
      <c r="J2973" s="101"/>
      <c r="K2973" s="90">
        <v>3616449433</v>
      </c>
      <c r="L2973" s="90">
        <f>IF(K2973/1024 &gt;1,K2973/1024," ")</f>
        <v>3531688.8994140625</v>
      </c>
      <c r="M2973" s="90">
        <f>IF(K2973/1048576 &gt;1,K2973/1048576," ")</f>
        <v>3448.9149408340454</v>
      </c>
      <c r="N2973" s="91">
        <f>IF(K2973&gt;999999999,K2973/1073741824," ")</f>
        <v>3.3680809969082475</v>
      </c>
      <c r="O2973" s="194" t="s">
        <v>22875</v>
      </c>
      <c r="P2973" s="197" t="s">
        <v>22876</v>
      </c>
    </row>
    <row r="2974" spans="1:16" ht="20.100000000000001" customHeight="1" x14ac:dyDescent="0.3">
      <c r="A2974" s="299"/>
      <c r="B2974" s="101">
        <v>2964</v>
      </c>
      <c r="C2974" s="111" t="s">
        <v>37366</v>
      </c>
      <c r="D2974" s="168" t="s">
        <v>7342</v>
      </c>
      <c r="E2974" s="36" t="s">
        <v>13226</v>
      </c>
      <c r="F2974" s="99">
        <v>5.3</v>
      </c>
      <c r="G2974" s="99" t="s">
        <v>704</v>
      </c>
      <c r="H2974" s="105" t="s">
        <v>5878</v>
      </c>
      <c r="I2974" s="101">
        <v>2016</v>
      </c>
      <c r="J2974" s="101"/>
      <c r="K2974" s="90">
        <v>3913644474</v>
      </c>
      <c r="L2974" s="90">
        <f>IF(K2974/1024 &gt;1,K2974/1024," ")</f>
        <v>3821918.431640625</v>
      </c>
      <c r="M2974" s="90">
        <f>IF(K2974/1048576 &gt;1,K2974/1048576," ")</f>
        <v>3732.3422183990479</v>
      </c>
      <c r="N2974" s="91">
        <f>IF(K2974&gt;999999999,K2974/1073741824," ")</f>
        <v>3.6448654476553202</v>
      </c>
      <c r="O2974" s="194" t="s">
        <v>22877</v>
      </c>
      <c r="P2974" s="197" t="s">
        <v>22878</v>
      </c>
    </row>
    <row r="2975" spans="1:16" ht="20.100000000000001" customHeight="1" x14ac:dyDescent="0.3">
      <c r="B2975" s="101">
        <v>2965</v>
      </c>
      <c r="C2975" s="102" t="s">
        <v>37368</v>
      </c>
      <c r="D2975" s="159" t="s">
        <v>4857</v>
      </c>
      <c r="E2975" s="36" t="s">
        <v>13228</v>
      </c>
      <c r="F2975" s="104">
        <v>6.4</v>
      </c>
      <c r="G2975" s="101" t="s">
        <v>704</v>
      </c>
      <c r="H2975" s="101" t="s">
        <v>3758</v>
      </c>
      <c r="I2975" s="101">
        <v>2014</v>
      </c>
      <c r="J2975" s="101"/>
      <c r="K2975" s="90">
        <v>4559184110</v>
      </c>
      <c r="L2975" s="90">
        <f>IF(K2975/1024 &gt;1,K2975/1024," ")</f>
        <v>4452328.232421875</v>
      </c>
      <c r="M2975" s="90">
        <f>IF(K2975/1048576 &gt;1,K2975/1048576," ")</f>
        <v>4347.9767894744873</v>
      </c>
      <c r="N2975" s="91">
        <f>IF(K2975&gt;999999999,K2975/1073741824," ")</f>
        <v>4.246071083471179</v>
      </c>
      <c r="O2975" s="194" t="s">
        <v>22880</v>
      </c>
      <c r="P2975" s="197" t="s">
        <v>22881</v>
      </c>
    </row>
    <row r="2976" spans="1:16" ht="20.100000000000001" customHeight="1" x14ac:dyDescent="0.3">
      <c r="B2976" s="101">
        <v>2966</v>
      </c>
      <c r="C2976" s="102" t="s">
        <v>37367</v>
      </c>
      <c r="D2976" s="168" t="s">
        <v>6534</v>
      </c>
      <c r="E2976" s="36" t="s">
        <v>13227</v>
      </c>
      <c r="F2976" s="99">
        <v>4.8</v>
      </c>
      <c r="G2976" s="99"/>
      <c r="H2976" s="101" t="s">
        <v>5981</v>
      </c>
      <c r="I2976" s="101">
        <v>2015</v>
      </c>
      <c r="J2976" s="115"/>
      <c r="K2976" s="90">
        <v>2751104836</v>
      </c>
      <c r="L2976" s="90">
        <f>IF(K2976/1024 &gt;1,K2976/1024," ")</f>
        <v>2686625.81640625</v>
      </c>
      <c r="M2976" s="90">
        <f>IF(K2976/1048576 &gt;1,K2976/1048576," ")</f>
        <v>2623.6580238342285</v>
      </c>
      <c r="N2976" s="91">
        <f>IF(K2976&gt;999999999,K2976/1073741824," ")</f>
        <v>2.5621660389006138</v>
      </c>
      <c r="O2976" s="199" t="s">
        <v>17521</v>
      </c>
      <c r="P2976" s="197" t="s">
        <v>22879</v>
      </c>
    </row>
    <row r="2977" spans="2:16" ht="20.100000000000001" customHeight="1" x14ac:dyDescent="0.3">
      <c r="B2977" s="101">
        <v>2967</v>
      </c>
      <c r="C2977" s="109" t="s">
        <v>37369</v>
      </c>
      <c r="D2977" s="159" t="s">
        <v>5064</v>
      </c>
      <c r="E2977" s="36" t="s">
        <v>13229</v>
      </c>
      <c r="F2977" s="104">
        <v>5.2</v>
      </c>
      <c r="G2977" s="104" t="s">
        <v>704</v>
      </c>
      <c r="H2977" s="101" t="s">
        <v>3740</v>
      </c>
      <c r="I2977" s="101">
        <v>1990</v>
      </c>
      <c r="J2977" s="101"/>
      <c r="K2977" s="109">
        <v>3225536128</v>
      </c>
      <c r="L2977" s="90">
        <f>IF(K2977/1024 &gt;1,K2977/1024," ")</f>
        <v>3149937.625</v>
      </c>
      <c r="M2977" s="90">
        <f>IF(K2977/1048576 &gt;1,K2977/1048576," ")</f>
        <v>3076.1109619140625</v>
      </c>
      <c r="N2977" s="91">
        <f>IF(K2977&gt;999999999,K2977/1073741824," ")</f>
        <v>3.0040146112442017</v>
      </c>
      <c r="O2977" s="194" t="s">
        <v>30095</v>
      </c>
      <c r="P2977" s="197" t="s">
        <v>22882</v>
      </c>
    </row>
    <row r="2978" spans="2:16" ht="20.100000000000001" customHeight="1" x14ac:dyDescent="0.3">
      <c r="B2978" s="101">
        <v>2968</v>
      </c>
      <c r="C2978" s="102" t="s">
        <v>37370</v>
      </c>
      <c r="D2978" s="159" t="s">
        <v>1744</v>
      </c>
      <c r="E2978" s="36" t="s">
        <v>13232</v>
      </c>
      <c r="F2978" s="104">
        <v>6.3</v>
      </c>
      <c r="G2978" s="13" t="s">
        <v>704</v>
      </c>
      <c r="H2978" s="13" t="s">
        <v>4481</v>
      </c>
      <c r="I2978" s="101">
        <v>1991</v>
      </c>
      <c r="J2978" s="101"/>
      <c r="K2978" s="73">
        <v>3548553216</v>
      </c>
      <c r="L2978" s="90">
        <f>IF(K2978/1024 &gt;1,K2978/1024," ")</f>
        <v>3465384</v>
      </c>
      <c r="M2978" s="90">
        <f>IF(K2978/1048576 &gt;1,K2978/1048576," ")</f>
        <v>3384.1640625</v>
      </c>
      <c r="N2978" s="91">
        <f>IF(K2978&gt;999999999,K2978/1073741824," ")</f>
        <v>3.3048477172851563</v>
      </c>
      <c r="O2978" s="194" t="s">
        <v>17891</v>
      </c>
      <c r="P2978" s="197" t="s">
        <v>22887</v>
      </c>
    </row>
    <row r="2979" spans="2:16" ht="20.100000000000001" customHeight="1" x14ac:dyDescent="0.3">
      <c r="B2979" s="101">
        <v>2969</v>
      </c>
      <c r="C2979" s="109" t="s">
        <v>37371</v>
      </c>
      <c r="D2979" s="159" t="s">
        <v>5108</v>
      </c>
      <c r="E2979" s="36" t="s">
        <v>13233</v>
      </c>
      <c r="F2979" s="104">
        <v>5</v>
      </c>
      <c r="G2979" s="101"/>
      <c r="H2979" s="101" t="s">
        <v>3737</v>
      </c>
      <c r="I2979" s="101">
        <v>2008</v>
      </c>
      <c r="J2979" s="101"/>
      <c r="K2979" s="90">
        <v>2134680947</v>
      </c>
      <c r="L2979" s="90">
        <f>IF(K2979/1024 &gt;1,K2979/1024," ")</f>
        <v>2084649.3623046875</v>
      </c>
      <c r="M2979" s="90">
        <f>IF(K2979/1048576 &gt;1,K2979/1048576," ")</f>
        <v>2035.7903928756714</v>
      </c>
      <c r="N2979" s="91">
        <f>IF(K2979&gt;999999999,K2979/1073741824," ")</f>
        <v>1.9880765555426478</v>
      </c>
      <c r="O2979" s="194" t="s">
        <v>22888</v>
      </c>
      <c r="P2979" s="197" t="s">
        <v>22889</v>
      </c>
    </row>
    <row r="2980" spans="2:16" ht="20.100000000000001" customHeight="1" x14ac:dyDescent="0.3">
      <c r="B2980" s="101">
        <v>2970</v>
      </c>
      <c r="C2980" s="107" t="s">
        <v>37372</v>
      </c>
      <c r="D2980" s="161" t="s">
        <v>7357</v>
      </c>
      <c r="E2980" s="36" t="s">
        <v>13234</v>
      </c>
      <c r="F2980" s="99">
        <v>7.3</v>
      </c>
      <c r="G2980" s="99"/>
      <c r="H2980" s="105" t="s">
        <v>4081</v>
      </c>
      <c r="I2980" s="101">
        <v>2016</v>
      </c>
      <c r="J2980" s="101"/>
      <c r="K2980" s="90">
        <v>4332717268</v>
      </c>
      <c r="L2980" s="90">
        <f>IF(K2980/1024 &gt;1,K2980/1024," ")</f>
        <v>4231169.20703125</v>
      </c>
      <c r="M2980" s="90">
        <f>IF(K2980/1048576 &gt;1,K2980/1048576," ")</f>
        <v>4132.0011787414551</v>
      </c>
      <c r="N2980" s="91">
        <f>IF(K2980&gt;999999999,K2980/1073741824," ")</f>
        <v>4.0351574011147022</v>
      </c>
      <c r="O2980" s="194" t="s">
        <v>22890</v>
      </c>
      <c r="P2980" s="197" t="s">
        <v>22891</v>
      </c>
    </row>
    <row r="2981" spans="2:16" ht="20.100000000000001" customHeight="1" x14ac:dyDescent="0.3">
      <c r="B2981" s="101">
        <v>2971</v>
      </c>
      <c r="C2981" s="20" t="s">
        <v>33351</v>
      </c>
      <c r="D2981" s="157" t="s">
        <v>8780</v>
      </c>
      <c r="E2981" s="36" t="s">
        <v>13235</v>
      </c>
      <c r="F2981" s="81">
        <v>6.1</v>
      </c>
      <c r="G2981" s="13" t="s">
        <v>704</v>
      </c>
      <c r="H2981" s="13" t="s">
        <v>3740</v>
      </c>
      <c r="I2981" s="79">
        <v>2018</v>
      </c>
      <c r="J2981" s="79"/>
      <c r="K2981" s="73">
        <v>5234876416</v>
      </c>
      <c r="L2981" s="90">
        <f>IF(K2981/1024 &gt;1,K2981/1024," ")</f>
        <v>5112184</v>
      </c>
      <c r="M2981" s="90">
        <f>IF(K2981/1048576 &gt;1,K2981/1048576," ")</f>
        <v>4992.3671875</v>
      </c>
      <c r="N2981" s="91">
        <f>IF(K2981&gt;999999999,K2981/1073741824," ")</f>
        <v>4.8753585815429688</v>
      </c>
      <c r="O2981" s="194" t="s">
        <v>22892</v>
      </c>
      <c r="P2981" s="197" t="s">
        <v>31173</v>
      </c>
    </row>
    <row r="2982" spans="2:16" ht="20.100000000000001" customHeight="1" x14ac:dyDescent="0.3">
      <c r="B2982" s="101">
        <v>2972</v>
      </c>
      <c r="C2982" s="12" t="s">
        <v>34076</v>
      </c>
      <c r="D2982" s="261" t="s">
        <v>33707</v>
      </c>
      <c r="E2982" s="36" t="s">
        <v>33708</v>
      </c>
      <c r="F2982" s="131">
        <v>6.5</v>
      </c>
      <c r="G2982" s="13"/>
      <c r="H2982" s="13" t="s">
        <v>3744</v>
      </c>
      <c r="I2982" s="133">
        <v>2021</v>
      </c>
      <c r="J2982" s="74"/>
      <c r="K2982" s="73">
        <v>6160551936</v>
      </c>
      <c r="L2982" s="90">
        <f>IF(K2982/1024 &gt;1,K2982/1024," ")</f>
        <v>6016164</v>
      </c>
      <c r="M2982" s="90">
        <f>IF(K2982/1048576 &gt;1,K2982/1048576," ")</f>
        <v>5875.16015625</v>
      </c>
      <c r="N2982" s="91">
        <f>IF(K2982&gt;999999999,K2982/1073741824," ")</f>
        <v>5.7374610900878906</v>
      </c>
      <c r="O2982" s="194" t="s">
        <v>33709</v>
      </c>
      <c r="P2982" s="197" t="s">
        <v>33710</v>
      </c>
    </row>
    <row r="2983" spans="2:16" ht="20.100000000000001" customHeight="1" x14ac:dyDescent="0.3">
      <c r="B2983" s="101">
        <v>2973</v>
      </c>
      <c r="C2983" s="109" t="s">
        <v>37373</v>
      </c>
      <c r="D2983" s="160" t="s">
        <v>737</v>
      </c>
      <c r="E2983" s="36" t="s">
        <v>13236</v>
      </c>
      <c r="F2983" s="104">
        <v>4.3</v>
      </c>
      <c r="G2983" s="99" t="s">
        <v>704</v>
      </c>
      <c r="H2983" s="101" t="s">
        <v>4081</v>
      </c>
      <c r="I2983" s="101">
        <v>2007</v>
      </c>
      <c r="J2983" s="101"/>
      <c r="K2983" s="90">
        <v>5191303222</v>
      </c>
      <c r="L2983" s="90">
        <f>IF(K2983/1024 &gt;1,K2983/1024," ")</f>
        <v>5069632.052734375</v>
      </c>
      <c r="M2983" s="90">
        <f>IF(K2983/1048576 &gt;1,K2983/1048576," ")</f>
        <v>4950.8125514984131</v>
      </c>
      <c r="N2983" s="91">
        <f>IF(K2983&gt;999999999,K2983/1073741824," ")</f>
        <v>4.834777882322669</v>
      </c>
      <c r="O2983" s="194" t="s">
        <v>19816</v>
      </c>
      <c r="P2983" s="197" t="s">
        <v>22893</v>
      </c>
    </row>
    <row r="2984" spans="2:16" ht="20.100000000000001" customHeight="1" x14ac:dyDescent="0.3">
      <c r="B2984" s="101">
        <v>2974</v>
      </c>
      <c r="C2984" s="111" t="s">
        <v>37374</v>
      </c>
      <c r="D2984" s="161" t="s">
        <v>6696</v>
      </c>
      <c r="E2984" s="36" t="s">
        <v>13237</v>
      </c>
      <c r="F2984" s="99">
        <v>4.5</v>
      </c>
      <c r="G2984" s="99"/>
      <c r="H2984" s="101" t="s">
        <v>5981</v>
      </c>
      <c r="I2984" s="101">
        <v>2001</v>
      </c>
      <c r="J2984" s="112"/>
      <c r="K2984" s="90">
        <v>2678455878</v>
      </c>
      <c r="L2984" s="90">
        <f>IF(K2984/1024 &gt;1,K2984/1024," ")</f>
        <v>2615679.568359375</v>
      </c>
      <c r="M2984" s="90">
        <f>IF(K2984/1048576 &gt;1,K2984/1048576," ")</f>
        <v>2554.3745784759521</v>
      </c>
      <c r="N2984" s="91">
        <f>IF(K2984&gt;999999999,K2984/1073741824," ")</f>
        <v>2.494506424292922</v>
      </c>
      <c r="O2984" s="199" t="s">
        <v>17521</v>
      </c>
      <c r="P2984" s="197" t="s">
        <v>22894</v>
      </c>
    </row>
    <row r="2985" spans="2:16" ht="20.100000000000001" customHeight="1" x14ac:dyDescent="0.3">
      <c r="B2985" s="101">
        <v>2975</v>
      </c>
      <c r="C2985" s="102" t="s">
        <v>37375</v>
      </c>
      <c r="D2985" s="161" t="s">
        <v>7616</v>
      </c>
      <c r="E2985" s="36" t="s">
        <v>13238</v>
      </c>
      <c r="F2985" s="99">
        <v>5.4</v>
      </c>
      <c r="G2985" s="99" t="s">
        <v>704</v>
      </c>
      <c r="H2985" s="105" t="s">
        <v>5878</v>
      </c>
      <c r="I2985" s="101">
        <v>2016</v>
      </c>
      <c r="J2985" s="101"/>
      <c r="K2985" s="90">
        <v>4775688477</v>
      </c>
      <c r="L2985" s="90">
        <f>IF(K2985/1024 &gt;1,K2985/1024," ")</f>
        <v>4663758.2783203125</v>
      </c>
      <c r="M2985" s="90">
        <f>IF(K2985/1048576 &gt;1,K2985/1048576," ")</f>
        <v>4554.4514436721802</v>
      </c>
      <c r="N2985" s="91">
        <f>IF(K2985&gt;999999999,K2985/1073741824," ")</f>
        <v>4.4477064879611135</v>
      </c>
      <c r="O2985" s="194" t="s">
        <v>22895</v>
      </c>
      <c r="P2985" s="197" t="s">
        <v>22896</v>
      </c>
    </row>
    <row r="2986" spans="2:16" ht="20.100000000000001" customHeight="1" x14ac:dyDescent="0.3">
      <c r="B2986" s="101">
        <v>2976</v>
      </c>
      <c r="C2986" s="217" t="s">
        <v>37376</v>
      </c>
      <c r="D2986" s="157" t="s">
        <v>32724</v>
      </c>
      <c r="E2986" s="36" t="s">
        <v>32725</v>
      </c>
      <c r="F2986" s="81">
        <v>6.3</v>
      </c>
      <c r="G2986" s="13" t="s">
        <v>704</v>
      </c>
      <c r="H2986" s="13" t="s">
        <v>3740</v>
      </c>
      <c r="I2986" s="9">
        <v>2021</v>
      </c>
      <c r="J2986" s="72"/>
      <c r="K2986" s="73">
        <v>5906890752</v>
      </c>
      <c r="L2986" s="90">
        <f>IF(K2986/1024 &gt;1,K2986/1024," ")</f>
        <v>5768448</v>
      </c>
      <c r="M2986" s="90">
        <f>IF(K2986/1048576 &gt;1,K2986/1048576," ")</f>
        <v>5633.25</v>
      </c>
      <c r="N2986" s="91">
        <f>IF(K2986&gt;999999999,K2986/1073741824," ")</f>
        <v>5.501220703125</v>
      </c>
      <c r="O2986" s="194" t="s">
        <v>32726</v>
      </c>
      <c r="P2986" s="197" t="s">
        <v>32727</v>
      </c>
    </row>
    <row r="2987" spans="2:16" ht="20.100000000000001" customHeight="1" x14ac:dyDescent="0.3">
      <c r="B2987" s="101">
        <v>2977</v>
      </c>
      <c r="C2987" s="102" t="s">
        <v>37377</v>
      </c>
      <c r="D2987" s="161" t="s">
        <v>6855</v>
      </c>
      <c r="E2987" s="36" t="s">
        <v>13239</v>
      </c>
      <c r="F2987" s="99">
        <v>5.8</v>
      </c>
      <c r="G2987" s="99" t="s">
        <v>704</v>
      </c>
      <c r="H2987" s="105" t="s">
        <v>5871</v>
      </c>
      <c r="I2987" s="101">
        <v>2015</v>
      </c>
      <c r="J2987" s="115"/>
      <c r="K2987" s="90">
        <v>3945450404</v>
      </c>
      <c r="L2987" s="90">
        <f>IF(K2987/1024 &gt;1,K2987/1024," ")</f>
        <v>3852978.91015625</v>
      </c>
      <c r="M2987" s="90">
        <f>IF(K2987/1048576 &gt;1,K2987/1048576," ")</f>
        <v>3762.6747169494629</v>
      </c>
      <c r="N2987" s="91">
        <f>IF(K2987&gt;999999999,K2987/1073741824," ")</f>
        <v>3.6744870282709599</v>
      </c>
      <c r="O2987" s="194" t="s">
        <v>22897</v>
      </c>
      <c r="P2987" s="197" t="s">
        <v>22898</v>
      </c>
    </row>
    <row r="2988" spans="2:16" ht="20.100000000000001" customHeight="1" x14ac:dyDescent="0.3">
      <c r="B2988" s="101">
        <v>2978</v>
      </c>
      <c r="C2988" s="7" t="s">
        <v>37240</v>
      </c>
      <c r="D2988" s="159" t="s">
        <v>559</v>
      </c>
      <c r="E2988" s="36" t="s">
        <v>13240</v>
      </c>
      <c r="F2988" s="104">
        <v>5</v>
      </c>
      <c r="G2988" s="94"/>
      <c r="H2988" s="94" t="s">
        <v>3775</v>
      </c>
      <c r="I2988" s="94">
        <v>1992</v>
      </c>
      <c r="J2988" s="94"/>
      <c r="K2988" s="108">
        <v>1741860066</v>
      </c>
      <c r="L2988" s="90">
        <f>IF(K2988/1024 &gt;1,K2988/1024," ")</f>
        <v>1701035.220703125</v>
      </c>
      <c r="M2988" s="90">
        <f>IF(K2988/1048576 &gt;1,K2988/1048576," ")</f>
        <v>1661.1672077178955</v>
      </c>
      <c r="N2988" s="91">
        <f>IF(K2988&gt;999999999,K2988/1073741824," ")</f>
        <v>1.6222336012870073</v>
      </c>
      <c r="O2988" s="194" t="s">
        <v>22899</v>
      </c>
      <c r="P2988" s="197" t="s">
        <v>22900</v>
      </c>
    </row>
    <row r="2989" spans="2:16" ht="20.100000000000001" customHeight="1" x14ac:dyDescent="0.3">
      <c r="B2989" s="101">
        <v>2979</v>
      </c>
      <c r="C2989" s="109" t="s">
        <v>37287</v>
      </c>
      <c r="D2989" s="160" t="s">
        <v>5109</v>
      </c>
      <c r="E2989" s="36" t="s">
        <v>13241</v>
      </c>
      <c r="F2989" s="104">
        <v>4.5</v>
      </c>
      <c r="G2989" s="101" t="s">
        <v>704</v>
      </c>
      <c r="H2989" s="101" t="s">
        <v>3757</v>
      </c>
      <c r="I2989" s="101">
        <v>2014</v>
      </c>
      <c r="J2989" s="101"/>
      <c r="K2989" s="90">
        <v>3884612209</v>
      </c>
      <c r="L2989" s="90">
        <f>IF(K2989/1024 &gt;1,K2989/1024," ")</f>
        <v>3793566.6103515625</v>
      </c>
      <c r="M2989" s="90">
        <f>IF(K2989/1048576 &gt;1,K2989/1048576," ")</f>
        <v>3704.6548929214478</v>
      </c>
      <c r="N2989" s="91">
        <f>IF(K2989&gt;999999999,K2989/1073741824," ")</f>
        <v>3.6178270438686013</v>
      </c>
      <c r="O2989" s="194" t="s">
        <v>17624</v>
      </c>
      <c r="P2989" s="197" t="s">
        <v>22901</v>
      </c>
    </row>
    <row r="2990" spans="2:16" ht="20.100000000000001" customHeight="1" x14ac:dyDescent="0.3">
      <c r="B2990" s="101">
        <v>2980</v>
      </c>
      <c r="C2990" s="102" t="s">
        <v>37288</v>
      </c>
      <c r="D2990" s="159" t="s">
        <v>3203</v>
      </c>
      <c r="E2990" s="36" t="s">
        <v>13242</v>
      </c>
      <c r="F2990" s="104">
        <v>5.8</v>
      </c>
      <c r="G2990" s="101" t="s">
        <v>704</v>
      </c>
      <c r="H2990" s="101" t="s">
        <v>3739</v>
      </c>
      <c r="I2990" s="94">
        <v>1995</v>
      </c>
      <c r="J2990" s="94"/>
      <c r="K2990" s="108">
        <v>4085876412</v>
      </c>
      <c r="L2990" s="90">
        <f>IF(K2990/1024 &gt;1,K2990/1024," ")</f>
        <v>3990113.68359375</v>
      </c>
      <c r="M2990" s="90">
        <f>IF(K2990/1048576 &gt;1,K2990/1048576," ")</f>
        <v>3896.5953941345215</v>
      </c>
      <c r="N2990" s="91">
        <f>IF(K2990&gt;999999999,K2990/1073741824," ")</f>
        <v>3.8052689395844936</v>
      </c>
      <c r="O2990" s="194" t="s">
        <v>17766</v>
      </c>
      <c r="P2990" s="197" t="s">
        <v>22902</v>
      </c>
    </row>
    <row r="2991" spans="2:16" ht="20.100000000000001" customHeight="1" x14ac:dyDescent="0.3">
      <c r="B2991" s="101">
        <v>2981</v>
      </c>
      <c r="C2991" s="109" t="s">
        <v>37289</v>
      </c>
      <c r="D2991" s="159" t="s">
        <v>679</v>
      </c>
      <c r="E2991" s="36" t="s">
        <v>13243</v>
      </c>
      <c r="F2991" s="104">
        <v>7.6</v>
      </c>
      <c r="G2991" s="94" t="s">
        <v>704</v>
      </c>
      <c r="H2991" s="94" t="s">
        <v>3747</v>
      </c>
      <c r="I2991" s="94">
        <v>1972</v>
      </c>
      <c r="J2991" s="94"/>
      <c r="K2991" s="90">
        <v>3005526500</v>
      </c>
      <c r="L2991" s="90">
        <f>IF(K2991/1024 &gt;1,K2991/1024," ")</f>
        <v>2935084.47265625</v>
      </c>
      <c r="M2991" s="90">
        <f>IF(K2991/1048576 &gt;1,K2991/1048576," ")</f>
        <v>2866.2934303283691</v>
      </c>
      <c r="N2991" s="91">
        <f>IF(K2991&gt;999999999,K2991/1073741824," ")</f>
        <v>2.799114678055048</v>
      </c>
      <c r="O2991" s="194" t="s">
        <v>22903</v>
      </c>
      <c r="P2991" s="197" t="s">
        <v>22904</v>
      </c>
    </row>
    <row r="2992" spans="2:16" ht="20.100000000000001" customHeight="1" x14ac:dyDescent="0.3">
      <c r="B2992" s="101">
        <v>2982</v>
      </c>
      <c r="C2992" s="109" t="s">
        <v>37379</v>
      </c>
      <c r="D2992" s="160" t="s">
        <v>738</v>
      </c>
      <c r="E2992" s="36" t="s">
        <v>13244</v>
      </c>
      <c r="F2992" s="104">
        <v>6.7</v>
      </c>
      <c r="G2992" s="101" t="s">
        <v>704</v>
      </c>
      <c r="H2992" s="101" t="s">
        <v>3740</v>
      </c>
      <c r="I2992" s="101">
        <v>1988</v>
      </c>
      <c r="J2992" s="101"/>
      <c r="K2992" s="90">
        <v>4240225308</v>
      </c>
      <c r="L2992" s="90">
        <f>IF(K2992/1024 &gt;1,K2992/1024," ")</f>
        <v>4140845.02734375</v>
      </c>
      <c r="M2992" s="90">
        <f>IF(K2992/1048576 &gt;1,K2992/1048576," ")</f>
        <v>4043.7939720153809</v>
      </c>
      <c r="N2992" s="91">
        <f>IF(K2992&gt;999999999,K2992/1073741824," ")</f>
        <v>3.9490175507962704</v>
      </c>
      <c r="O2992" s="194" t="s">
        <v>22905</v>
      </c>
      <c r="P2992" s="197" t="s">
        <v>22906</v>
      </c>
    </row>
    <row r="2993" spans="2:16" ht="20.100000000000001" customHeight="1" x14ac:dyDescent="0.3">
      <c r="B2993" s="101">
        <v>2983</v>
      </c>
      <c r="C2993" s="107" t="s">
        <v>37380</v>
      </c>
      <c r="D2993" s="168" t="s">
        <v>7046</v>
      </c>
      <c r="E2993" s="36" t="s">
        <v>13245</v>
      </c>
      <c r="F2993" s="99">
        <v>5.4</v>
      </c>
      <c r="G2993" s="99" t="s">
        <v>704</v>
      </c>
      <c r="H2993" s="105" t="s">
        <v>5877</v>
      </c>
      <c r="I2993" s="101">
        <v>1980</v>
      </c>
      <c r="J2993" s="101"/>
      <c r="K2993" s="90">
        <v>3500394698</v>
      </c>
      <c r="L2993" s="90">
        <f>IF(K2993/1024 &gt;1,K2993/1024," ")</f>
        <v>3418354.197265625</v>
      </c>
      <c r="M2993" s="90">
        <f>IF(K2993/1048576 &gt;1,K2993/1048576," ")</f>
        <v>3338.2365207672119</v>
      </c>
      <c r="N2993" s="91">
        <f>IF(K2993&gt;999999999,K2993/1073741824," ")</f>
        <v>3.2599966023117304</v>
      </c>
      <c r="O2993" s="194" t="s">
        <v>22907</v>
      </c>
      <c r="P2993" s="197" t="s">
        <v>22908</v>
      </c>
    </row>
    <row r="2994" spans="2:16" ht="20.100000000000001" customHeight="1" x14ac:dyDescent="0.3">
      <c r="B2994" s="101">
        <v>2984</v>
      </c>
      <c r="C2994" s="111" t="s">
        <v>37381</v>
      </c>
      <c r="D2994" s="168" t="s">
        <v>6662</v>
      </c>
      <c r="E2994" s="36" t="s">
        <v>13246</v>
      </c>
      <c r="F2994" s="99">
        <v>4.4000000000000004</v>
      </c>
      <c r="G2994" s="99" t="s">
        <v>704</v>
      </c>
      <c r="H2994" s="101" t="s">
        <v>4081</v>
      </c>
      <c r="I2994" s="101">
        <v>2015</v>
      </c>
      <c r="J2994" s="101"/>
      <c r="K2994" s="90">
        <v>4887024744</v>
      </c>
      <c r="L2994" s="90">
        <f>IF(K2994/1024 &gt;1,K2994/1024," ")</f>
        <v>4772485.1015625</v>
      </c>
      <c r="M2994" s="90">
        <f>IF(K2994/1048576 &gt;1,K2994/1048576," ")</f>
        <v>4660.6299819946289</v>
      </c>
      <c r="N2994" s="91">
        <f>IF(K2994&gt;999999999,K2994/1073741824," ")</f>
        <v>4.5513964667916298</v>
      </c>
      <c r="O2994" s="194" t="s">
        <v>22909</v>
      </c>
      <c r="P2994" s="197" t="s">
        <v>31174</v>
      </c>
    </row>
    <row r="2995" spans="2:16" ht="20.100000000000001" customHeight="1" x14ac:dyDescent="0.3">
      <c r="B2995" s="101">
        <v>2985</v>
      </c>
      <c r="C2995" s="109" t="s">
        <v>37382</v>
      </c>
      <c r="D2995" s="159" t="s">
        <v>558</v>
      </c>
      <c r="E2995" s="36" t="s">
        <v>13247</v>
      </c>
      <c r="F2995" s="104">
        <v>6.4</v>
      </c>
      <c r="G2995" s="101" t="s">
        <v>704</v>
      </c>
      <c r="H2995" s="101" t="s">
        <v>3739</v>
      </c>
      <c r="I2995" s="94">
        <v>2000</v>
      </c>
      <c r="J2995" s="94"/>
      <c r="K2995" s="90">
        <v>4539003512</v>
      </c>
      <c r="L2995" s="90">
        <f>IF(K2995/1024 &gt;1,K2995/1024," ")</f>
        <v>4432620.6171875</v>
      </c>
      <c r="M2995" s="90">
        <f>IF(K2995/1048576 &gt;1,K2995/1048576," ")</f>
        <v>4328.731071472168</v>
      </c>
      <c r="N2995" s="91">
        <f>IF(K2995&gt;999999999,K2995/1073741824," ")</f>
        <v>4.227276436984539</v>
      </c>
      <c r="O2995" s="194" t="s">
        <v>22910</v>
      </c>
      <c r="P2995" s="197" t="s">
        <v>22911</v>
      </c>
    </row>
    <row r="2996" spans="2:16" ht="20.100000000000001" customHeight="1" x14ac:dyDescent="0.3">
      <c r="B2996" s="101">
        <v>2986</v>
      </c>
      <c r="C2996" s="112" t="s">
        <v>37383</v>
      </c>
      <c r="D2996" s="160" t="s">
        <v>5773</v>
      </c>
      <c r="E2996" s="36" t="s">
        <v>13248</v>
      </c>
      <c r="F2996" s="104">
        <v>8.1</v>
      </c>
      <c r="G2996" s="101"/>
      <c r="H2996" s="101" t="s">
        <v>5772</v>
      </c>
      <c r="I2996" s="101">
        <v>1957</v>
      </c>
      <c r="J2996" s="101"/>
      <c r="K2996" s="90">
        <v>4339486085</v>
      </c>
      <c r="L2996" s="90">
        <f>IF(K2996/1024 &gt;1,K2996/1024," ")</f>
        <v>4237779.3798828125</v>
      </c>
      <c r="M2996" s="90">
        <f>IF(K2996/1048576 &gt;1,K2996/1048576," ")</f>
        <v>4138.4564256668091</v>
      </c>
      <c r="N2996" s="91">
        <f>IF(K2996&gt;999999999,K2996/1073741824," ")</f>
        <v>4.0414613531902432</v>
      </c>
      <c r="O2996" s="194" t="s">
        <v>22912</v>
      </c>
      <c r="P2996" s="197" t="s">
        <v>22913</v>
      </c>
    </row>
    <row r="2997" spans="2:16" ht="20.100000000000001" customHeight="1" x14ac:dyDescent="0.3">
      <c r="B2997" s="101">
        <v>2987</v>
      </c>
      <c r="C2997" s="107" t="s">
        <v>37384</v>
      </c>
      <c r="D2997" s="161" t="s">
        <v>6967</v>
      </c>
      <c r="E2997" s="36" t="s">
        <v>13249</v>
      </c>
      <c r="F2997" s="99">
        <v>7.1</v>
      </c>
      <c r="G2997" s="99" t="s">
        <v>704</v>
      </c>
      <c r="H2997" s="105" t="s">
        <v>5981</v>
      </c>
      <c r="I2997" s="101">
        <v>1994</v>
      </c>
      <c r="J2997" s="101"/>
      <c r="K2997" s="90">
        <v>3319421298</v>
      </c>
      <c r="L2997" s="90">
        <f>IF(K2997/1024 &gt;1,K2997/1024," ")</f>
        <v>3241622.361328125</v>
      </c>
      <c r="M2997" s="90">
        <f>IF(K2997/1048576 &gt;1,K2997/1048576," ")</f>
        <v>3165.6468372344971</v>
      </c>
      <c r="N2997" s="91">
        <f>IF(K2997&gt;999999999,K2997/1073741824," ")</f>
        <v>3.0914519894868135</v>
      </c>
      <c r="O2997" s="194" t="s">
        <v>22914</v>
      </c>
      <c r="P2997" s="197" t="s">
        <v>22915</v>
      </c>
    </row>
    <row r="2998" spans="2:16" ht="20.100000000000001" customHeight="1" x14ac:dyDescent="0.3">
      <c r="B2998" s="101">
        <v>2988</v>
      </c>
      <c r="C2998" s="109" t="s">
        <v>37385</v>
      </c>
      <c r="D2998" s="159" t="s">
        <v>5210</v>
      </c>
      <c r="E2998" s="36" t="s">
        <v>13250</v>
      </c>
      <c r="F2998" s="104">
        <v>5.8</v>
      </c>
      <c r="G2998" s="101" t="s">
        <v>704</v>
      </c>
      <c r="H2998" s="101" t="s">
        <v>3783</v>
      </c>
      <c r="I2998" s="101">
        <v>1972</v>
      </c>
      <c r="J2998" s="101"/>
      <c r="K2998" s="90">
        <v>1793974983</v>
      </c>
      <c r="L2998" s="90">
        <f>IF(K2998/1024 &gt;1,K2998/1024," ")</f>
        <v>1751928.6943359375</v>
      </c>
      <c r="M2998" s="90">
        <f>IF(K2998/1048576 &gt;1,K2998/1048576," ")</f>
        <v>1710.867865562439</v>
      </c>
      <c r="N2998" s="91">
        <f>IF(K2998&gt;999999999,K2998/1073741824," ")</f>
        <v>1.6707693999633193</v>
      </c>
      <c r="O2998" s="194" t="s">
        <v>17962</v>
      </c>
      <c r="P2998" s="197" t="s">
        <v>22916</v>
      </c>
    </row>
    <row r="2999" spans="2:16" ht="20.100000000000001" customHeight="1" x14ac:dyDescent="0.3">
      <c r="B2999" s="101">
        <v>2989</v>
      </c>
      <c r="C2999" s="109" t="s">
        <v>37386</v>
      </c>
      <c r="D2999" s="159" t="s">
        <v>2890</v>
      </c>
      <c r="E2999" s="36" t="s">
        <v>13251</v>
      </c>
      <c r="F2999" s="104">
        <v>6.8</v>
      </c>
      <c r="G2999" s="13" t="s">
        <v>704</v>
      </c>
      <c r="H2999" s="13" t="s">
        <v>5892</v>
      </c>
      <c r="I2999" s="101">
        <v>2002</v>
      </c>
      <c r="J2999" s="101"/>
      <c r="K2999" s="73">
        <v>3262500582</v>
      </c>
      <c r="L2999" s="90">
        <f>IF(K2999/1024 &gt;1,K2999/1024," ")</f>
        <v>3186035.724609375</v>
      </c>
      <c r="M2999" s="90">
        <f>IF(K2999/1048576 &gt;1,K2999/1048576," ")</f>
        <v>3111.3630123138428</v>
      </c>
      <c r="N2999" s="91">
        <f>IF(K2999&gt;999999999,K2999/1073741824," ")</f>
        <v>3.0384404417127371</v>
      </c>
      <c r="O2999" s="194" t="s">
        <v>22917</v>
      </c>
      <c r="P2999" s="197" t="s">
        <v>22918</v>
      </c>
    </row>
    <row r="3000" spans="2:16" ht="20.100000000000001" customHeight="1" x14ac:dyDescent="0.3">
      <c r="B3000" s="101">
        <v>2990</v>
      </c>
      <c r="C3000" s="102" t="s">
        <v>37387</v>
      </c>
      <c r="D3000" s="159" t="s">
        <v>5416</v>
      </c>
      <c r="E3000" s="36" t="s">
        <v>13252</v>
      </c>
      <c r="F3000" s="104">
        <v>6.2</v>
      </c>
      <c r="G3000" s="101" t="s">
        <v>704</v>
      </c>
      <c r="H3000" s="101" t="s">
        <v>3744</v>
      </c>
      <c r="I3000" s="101">
        <v>2014</v>
      </c>
      <c r="J3000" s="101"/>
      <c r="K3000" s="90">
        <v>4473144037</v>
      </c>
      <c r="L3000" s="90">
        <f>IF(K3000/1024 &gt;1,K3000/1024," ")</f>
        <v>4368304.7236328125</v>
      </c>
      <c r="M3000" s="90">
        <f>IF(K3000/1048576 &gt;1,K3000/1048576," ")</f>
        <v>4265.9225816726685</v>
      </c>
      <c r="N3000" s="91">
        <f>IF(K3000&gt;999999999,K3000/1073741824," ")</f>
        <v>4.1659400211647153</v>
      </c>
      <c r="O3000" s="194" t="s">
        <v>22919</v>
      </c>
      <c r="P3000" s="197" t="s">
        <v>22920</v>
      </c>
    </row>
    <row r="3001" spans="2:16" ht="20.100000000000001" customHeight="1" x14ac:dyDescent="0.3">
      <c r="B3001" s="101">
        <v>2991</v>
      </c>
      <c r="C3001" s="12" t="s">
        <v>33349</v>
      </c>
      <c r="D3001" s="159" t="s">
        <v>5182</v>
      </c>
      <c r="E3001" s="254" t="s">
        <v>13254</v>
      </c>
      <c r="F3001" s="104">
        <v>6</v>
      </c>
      <c r="G3001" s="101" t="s">
        <v>704</v>
      </c>
      <c r="H3001" s="101" t="s">
        <v>3744</v>
      </c>
      <c r="I3001" s="101">
        <v>2014</v>
      </c>
      <c r="J3001" s="101"/>
      <c r="K3001" s="90">
        <v>5293387842</v>
      </c>
      <c r="L3001" s="90">
        <f>IF(K3001/1024 &gt;1,K3001/1024," ")</f>
        <v>5169324.064453125</v>
      </c>
      <c r="M3001" s="90">
        <f>IF(K3001/1048576 &gt;1,K3001/1048576," ")</f>
        <v>5048.1680316925049</v>
      </c>
      <c r="N3001" s="91">
        <f>IF(K3001&gt;999999999,K3001/1073741824," ")</f>
        <v>4.9298515934497118</v>
      </c>
      <c r="O3001" s="194" t="s">
        <v>22922</v>
      </c>
      <c r="P3001" s="197" t="s">
        <v>22923</v>
      </c>
    </row>
    <row r="3002" spans="2:16" ht="20.100000000000001" customHeight="1" x14ac:dyDescent="0.3">
      <c r="B3002" s="101">
        <v>2992</v>
      </c>
      <c r="C3002" s="12" t="s">
        <v>37241</v>
      </c>
      <c r="D3002" s="160" t="s">
        <v>689</v>
      </c>
      <c r="E3002" s="36" t="s">
        <v>13253</v>
      </c>
      <c r="F3002" s="104">
        <v>4.4000000000000004</v>
      </c>
      <c r="G3002" s="94"/>
      <c r="H3002" s="94" t="s">
        <v>4290</v>
      </c>
      <c r="I3002" s="101">
        <v>2008</v>
      </c>
      <c r="J3002" s="101"/>
      <c r="K3002" s="90">
        <v>1468452864</v>
      </c>
      <c r="L3002" s="90">
        <f>IF(K3002/1024 &gt;1,K3002/1024," ")</f>
        <v>1434036</v>
      </c>
      <c r="M3002" s="90">
        <f>IF(K3002/1048576 &gt;1,K3002/1048576," ")</f>
        <v>1400.42578125</v>
      </c>
      <c r="N3002" s="91">
        <f>IF(K3002&gt;999999999,K3002/1073741824," ")</f>
        <v>1.3676033020019531</v>
      </c>
      <c r="O3002" s="194" t="s">
        <v>17628</v>
      </c>
      <c r="P3002" s="197" t="s">
        <v>22921</v>
      </c>
    </row>
    <row r="3003" spans="2:16" ht="20.100000000000001" customHeight="1" x14ac:dyDescent="0.3">
      <c r="B3003" s="101">
        <v>2993</v>
      </c>
      <c r="C3003" s="7" t="s">
        <v>41340</v>
      </c>
      <c r="D3003" s="159" t="s">
        <v>2548</v>
      </c>
      <c r="E3003" s="36" t="s">
        <v>16126</v>
      </c>
      <c r="F3003" s="104">
        <v>6.8</v>
      </c>
      <c r="G3003" s="13" t="s">
        <v>704</v>
      </c>
      <c r="H3003" s="13" t="s">
        <v>3740</v>
      </c>
      <c r="I3003" s="101">
        <v>2008</v>
      </c>
      <c r="J3003" s="101"/>
      <c r="K3003" s="73">
        <v>2469842944</v>
      </c>
      <c r="L3003" s="90">
        <f>IF(K3003/1024 &gt;1,K3003/1024," ")</f>
        <v>2411956</v>
      </c>
      <c r="M3003" s="90">
        <f>IF(K3003/1048576 &gt;1,K3003/1048576," ")</f>
        <v>2355.42578125</v>
      </c>
      <c r="N3003" s="91">
        <f>IF(K3003&gt;999999999,K3003/1073741824," ")</f>
        <v>2.3002204895019531</v>
      </c>
      <c r="O3003" s="194" t="s">
        <v>27644</v>
      </c>
      <c r="P3003" s="197" t="s">
        <v>27645</v>
      </c>
    </row>
    <row r="3004" spans="2:16" ht="20.100000000000001" customHeight="1" x14ac:dyDescent="0.3">
      <c r="B3004" s="101">
        <v>2994</v>
      </c>
      <c r="C3004" s="20" t="s">
        <v>37388</v>
      </c>
      <c r="D3004" s="177" t="s">
        <v>32968</v>
      </c>
      <c r="E3004" s="36" t="s">
        <v>32969</v>
      </c>
      <c r="F3004" s="81">
        <v>7.3</v>
      </c>
      <c r="G3004" s="13"/>
      <c r="H3004" s="13" t="s">
        <v>3740</v>
      </c>
      <c r="I3004" s="79">
        <v>2021</v>
      </c>
      <c r="J3004" s="79"/>
      <c r="K3004" s="73">
        <v>3264229376</v>
      </c>
      <c r="L3004" s="90">
        <f>IF(K3004/1024 &gt;1,K3004/1024," ")</f>
        <v>3187724</v>
      </c>
      <c r="M3004" s="90">
        <f>IF(K3004/1048576 &gt;1,K3004/1048576," ")</f>
        <v>3113.01171875</v>
      </c>
      <c r="N3004" s="91">
        <f>IF(K3004&gt;999999999,K3004/1073741824," ")</f>
        <v>3.0400505065917969</v>
      </c>
      <c r="O3004" s="194" t="s">
        <v>32970</v>
      </c>
      <c r="P3004" s="197" t="s">
        <v>32971</v>
      </c>
    </row>
    <row r="3005" spans="2:16" ht="20.100000000000001" customHeight="1" x14ac:dyDescent="0.3">
      <c r="B3005" s="101">
        <v>2995</v>
      </c>
      <c r="C3005" s="12" t="s">
        <v>43186</v>
      </c>
      <c r="D3005" s="263" t="s">
        <v>43183</v>
      </c>
      <c r="E3005" s="36" t="s">
        <v>43184</v>
      </c>
      <c r="F3005" s="131">
        <v>5.8</v>
      </c>
      <c r="G3005" s="13"/>
      <c r="H3005" s="13" t="s">
        <v>3744</v>
      </c>
      <c r="I3005" s="133">
        <v>2022</v>
      </c>
      <c r="J3005" s="74"/>
      <c r="K3005" s="73">
        <v>3873816576</v>
      </c>
      <c r="L3005" s="90">
        <f>IF(K3005/1024 &gt;1,K3005/1024," ")</f>
        <v>3783024</v>
      </c>
      <c r="M3005" s="90">
        <f>IF(K3005/1048576 &gt;1,K3005/1048576," ")</f>
        <v>3694.359375</v>
      </c>
      <c r="N3005" s="91">
        <f>IF(K3005&gt;999999999,K3005/1073741824," ")</f>
        <v>3.6077728271484375</v>
      </c>
      <c r="O3005" s="194" t="s">
        <v>19724</v>
      </c>
      <c r="P3005" s="197" t="s">
        <v>43185</v>
      </c>
    </row>
    <row r="3006" spans="2:16" ht="20.100000000000001" customHeight="1" x14ac:dyDescent="0.3">
      <c r="B3006" s="101">
        <v>2996</v>
      </c>
      <c r="C3006" s="12" t="s">
        <v>33353</v>
      </c>
      <c r="D3006" s="171" t="s">
        <v>3524</v>
      </c>
      <c r="E3006" s="36" t="s">
        <v>13255</v>
      </c>
      <c r="F3006" s="104">
        <v>4.4000000000000004</v>
      </c>
      <c r="G3006" s="101" t="s">
        <v>704</v>
      </c>
      <c r="H3006" s="101" t="s">
        <v>3757</v>
      </c>
      <c r="I3006" s="101">
        <v>2012</v>
      </c>
      <c r="J3006" s="101"/>
      <c r="K3006" s="90">
        <v>5076271003</v>
      </c>
      <c r="L3006" s="90">
        <f>IF(K3006/1024 &gt;1,K3006/1024," ")</f>
        <v>4957295.9013671875</v>
      </c>
      <c r="M3006" s="90">
        <f>IF(K3006/1048576 &gt;1,K3006/1048576," ")</f>
        <v>4841.109278678894</v>
      </c>
      <c r="N3006" s="91">
        <f>IF(K3006&gt;999999999,K3006/1073741824," ")</f>
        <v>4.7276457799598575</v>
      </c>
      <c r="O3006" s="194" t="s">
        <v>22924</v>
      </c>
      <c r="P3006" s="197" t="s">
        <v>22925</v>
      </c>
    </row>
    <row r="3007" spans="2:16" ht="20.100000000000001" customHeight="1" x14ac:dyDescent="0.3">
      <c r="B3007" s="101">
        <v>2997</v>
      </c>
      <c r="C3007" s="12" t="s">
        <v>37327</v>
      </c>
      <c r="D3007" s="160" t="s">
        <v>5107</v>
      </c>
      <c r="E3007" s="36" t="s">
        <v>13179</v>
      </c>
      <c r="F3007" s="104">
        <v>5.4</v>
      </c>
      <c r="G3007" s="101" t="s">
        <v>704</v>
      </c>
      <c r="H3007" s="101" t="s">
        <v>3757</v>
      </c>
      <c r="I3007" s="101">
        <v>2013</v>
      </c>
      <c r="J3007" s="101"/>
      <c r="K3007" s="90">
        <v>4224440781</v>
      </c>
      <c r="L3007" s="90">
        <f>IF(K3007/1024 &gt;1,K3007/1024," ")</f>
        <v>4125430.4501953125</v>
      </c>
      <c r="M3007" s="90">
        <f>IF(K3007/1048576 &gt;1,K3007/1048576," ")</f>
        <v>4028.7406740188599</v>
      </c>
      <c r="N3007" s="91">
        <f>IF(K3007&gt;999999999,K3007/1073741824," ")</f>
        <v>3.9343170644715428</v>
      </c>
      <c r="O3007" s="194" t="s">
        <v>19692</v>
      </c>
      <c r="P3007" s="197" t="s">
        <v>22791</v>
      </c>
    </row>
    <row r="3008" spans="2:16" ht="20.100000000000001" customHeight="1" x14ac:dyDescent="0.3">
      <c r="B3008" s="101">
        <v>2998</v>
      </c>
      <c r="C3008" s="109" t="s">
        <v>37389</v>
      </c>
      <c r="D3008" s="159" t="s">
        <v>4428</v>
      </c>
      <c r="E3008" s="36" t="s">
        <v>13256</v>
      </c>
      <c r="F3008" s="104">
        <v>5.8</v>
      </c>
      <c r="G3008" s="101" t="s">
        <v>704</v>
      </c>
      <c r="H3008" s="101" t="s">
        <v>3737</v>
      </c>
      <c r="I3008" s="101">
        <v>1993</v>
      </c>
      <c r="J3008" s="101"/>
      <c r="K3008" s="90">
        <v>2918349772</v>
      </c>
      <c r="L3008" s="90">
        <f>IF(K3008/1024 &gt;1,K3008/1024," ")</f>
        <v>2849950.94921875</v>
      </c>
      <c r="M3008" s="90">
        <f>IF(K3008/1048576 &gt;1,K3008/1048576," ")</f>
        <v>2783.1552238464355</v>
      </c>
      <c r="N3008" s="91">
        <f>IF(K3008&gt;999999999,K3008/1073741824," ")</f>
        <v>2.7179250232875347</v>
      </c>
      <c r="O3008" s="194" t="s">
        <v>22926</v>
      </c>
      <c r="P3008" s="197" t="s">
        <v>22927</v>
      </c>
    </row>
    <row r="3009" spans="2:16" ht="20.100000000000001" customHeight="1" x14ac:dyDescent="0.3">
      <c r="B3009" s="101">
        <v>2999</v>
      </c>
      <c r="C3009" s="12" t="s">
        <v>37242</v>
      </c>
      <c r="D3009" s="159" t="s">
        <v>3044</v>
      </c>
      <c r="E3009" s="36" t="s">
        <v>13257</v>
      </c>
      <c r="F3009" s="104">
        <v>7.1</v>
      </c>
      <c r="G3009" s="101" t="s">
        <v>704</v>
      </c>
      <c r="H3009" s="101" t="s">
        <v>3742</v>
      </c>
      <c r="I3009" s="101">
        <v>1981</v>
      </c>
      <c r="J3009" s="101"/>
      <c r="K3009" s="90">
        <v>1932959744</v>
      </c>
      <c r="L3009" s="90">
        <f>IF(K3009/1024 &gt;1,K3009/1024," ")</f>
        <v>1887656</v>
      </c>
      <c r="M3009" s="90">
        <f>IF(K3009/1048576 &gt;1,K3009/1048576," ")</f>
        <v>1843.4140625</v>
      </c>
      <c r="N3009" s="91">
        <f>IF(K3009&gt;999999999,K3009/1073741824," ")</f>
        <v>1.8002090454101563</v>
      </c>
      <c r="O3009" s="194" t="s">
        <v>22928</v>
      </c>
      <c r="P3009" s="197" t="s">
        <v>22929</v>
      </c>
    </row>
    <row r="3010" spans="2:16" ht="20.100000000000001" customHeight="1" x14ac:dyDescent="0.3">
      <c r="B3010" s="101">
        <v>3000</v>
      </c>
      <c r="C3010" s="111" t="s">
        <v>37390</v>
      </c>
      <c r="D3010" s="168" t="s">
        <v>6114</v>
      </c>
      <c r="E3010" s="36" t="s">
        <v>13258</v>
      </c>
      <c r="F3010" s="99">
        <v>6.7</v>
      </c>
      <c r="G3010" s="101"/>
      <c r="H3010" s="101" t="s">
        <v>5874</v>
      </c>
      <c r="I3010" s="101">
        <v>1949</v>
      </c>
      <c r="J3010" s="116"/>
      <c r="K3010" s="90">
        <v>3605425841</v>
      </c>
      <c r="L3010" s="90">
        <f>IF(K3010/1024 &gt;1,K3010/1024," ")</f>
        <v>3520923.6728515625</v>
      </c>
      <c r="M3010" s="90">
        <f>IF(K3010/1048576 &gt;1,K3010/1048576," ")</f>
        <v>3438.402024269104</v>
      </c>
      <c r="N3010" s="91">
        <f>IF(K3010&gt;999999999,K3010/1073741824," ")</f>
        <v>3.3578144768252969</v>
      </c>
      <c r="O3010" s="194" t="s">
        <v>17917</v>
      </c>
      <c r="P3010" s="197" t="s">
        <v>22930</v>
      </c>
    </row>
    <row r="3011" spans="2:16" ht="20.100000000000001" customHeight="1" x14ac:dyDescent="0.3">
      <c r="B3011" s="101">
        <v>3001</v>
      </c>
      <c r="C3011" s="12" t="s">
        <v>37243</v>
      </c>
      <c r="D3011" s="160" t="s">
        <v>2181</v>
      </c>
      <c r="E3011" s="36" t="s">
        <v>13259</v>
      </c>
      <c r="F3011" s="104">
        <v>6</v>
      </c>
      <c r="G3011" s="94"/>
      <c r="H3011" s="94" t="s">
        <v>3791</v>
      </c>
      <c r="I3011" s="101">
        <v>2008</v>
      </c>
      <c r="J3011" s="101"/>
      <c r="K3011" s="90">
        <v>1406543872</v>
      </c>
      <c r="L3011" s="90">
        <f>IF(K3011/1024 &gt;1,K3011/1024," ")</f>
        <v>1373578</v>
      </c>
      <c r="M3011" s="90">
        <f>IF(K3011/1048576 &gt;1,K3011/1048576," ")</f>
        <v>1341.384765625</v>
      </c>
      <c r="N3011" s="91">
        <f>IF(K3011&gt;999999999,K3011/1073741824," ")</f>
        <v>1.3099460601806641</v>
      </c>
      <c r="O3011" s="194" t="s">
        <v>22931</v>
      </c>
      <c r="P3011" s="197" t="s">
        <v>22932</v>
      </c>
    </row>
    <row r="3012" spans="2:16" ht="20.100000000000001" customHeight="1" x14ac:dyDescent="0.3">
      <c r="B3012" s="101">
        <v>3002</v>
      </c>
      <c r="C3012" s="48" t="s">
        <v>37391</v>
      </c>
      <c r="D3012" s="157" t="s">
        <v>32328</v>
      </c>
      <c r="E3012" s="36" t="s">
        <v>36911</v>
      </c>
      <c r="F3012" s="81">
        <v>6</v>
      </c>
      <c r="G3012" s="13" t="s">
        <v>704</v>
      </c>
      <c r="H3012" s="13" t="s">
        <v>3744</v>
      </c>
      <c r="I3012" s="79">
        <v>2017</v>
      </c>
      <c r="J3012" s="79"/>
      <c r="K3012" s="73">
        <v>4232941568</v>
      </c>
      <c r="L3012" s="90">
        <f>IF(K3012/1024 &gt;1,K3012/1024," ")</f>
        <v>4133732</v>
      </c>
      <c r="M3012" s="90">
        <f>IF(K3012/1048576 &gt;1,K3012/1048576," ")</f>
        <v>4036.84765625</v>
      </c>
      <c r="N3012" s="91">
        <f>IF(K3012&gt;999999999,K3012/1073741824," ")</f>
        <v>3.9422340393066406</v>
      </c>
      <c r="O3012" s="223" t="s">
        <v>17525</v>
      </c>
      <c r="P3012" s="198" t="s">
        <v>32329</v>
      </c>
    </row>
    <row r="3013" spans="2:16" ht="20.100000000000001" customHeight="1" x14ac:dyDescent="0.3">
      <c r="B3013" s="101">
        <v>3003</v>
      </c>
      <c r="C3013" s="12" t="s">
        <v>37244</v>
      </c>
      <c r="D3013" s="160" t="s">
        <v>1777</v>
      </c>
      <c r="E3013" s="36" t="s">
        <v>13260</v>
      </c>
      <c r="F3013" s="104">
        <v>4.9000000000000004</v>
      </c>
      <c r="G3013" s="94"/>
      <c r="H3013" s="94" t="s">
        <v>3738</v>
      </c>
      <c r="I3013" s="101">
        <v>2007</v>
      </c>
      <c r="J3013" s="101"/>
      <c r="K3013" s="90">
        <v>1701648384</v>
      </c>
      <c r="L3013" s="90">
        <f>IF(K3013/1024 &gt;1,K3013/1024," ")</f>
        <v>1661766</v>
      </c>
      <c r="M3013" s="90">
        <f>IF(K3013/1048576 &gt;1,K3013/1048576," ")</f>
        <v>1622.818359375</v>
      </c>
      <c r="N3013" s="91">
        <f>IF(K3013&gt;999999999,K3013/1073741824," ")</f>
        <v>1.5847835540771484</v>
      </c>
      <c r="O3013" s="199" t="s">
        <v>17524</v>
      </c>
      <c r="P3013" s="197" t="s">
        <v>22933</v>
      </c>
    </row>
    <row r="3014" spans="2:16" ht="20.100000000000001" customHeight="1" x14ac:dyDescent="0.3">
      <c r="B3014" s="101">
        <v>3004</v>
      </c>
      <c r="C3014" s="109" t="s">
        <v>37392</v>
      </c>
      <c r="D3014" s="161" t="s">
        <v>7577</v>
      </c>
      <c r="E3014" s="36" t="s">
        <v>13261</v>
      </c>
      <c r="F3014" s="99">
        <v>4.8</v>
      </c>
      <c r="G3014" s="99"/>
      <c r="H3014" s="105" t="s">
        <v>5878</v>
      </c>
      <c r="I3014" s="101">
        <v>2016</v>
      </c>
      <c r="J3014" s="101"/>
      <c r="K3014" s="90">
        <v>3885593432</v>
      </c>
      <c r="L3014" s="90">
        <f>IF(K3014/1024 &gt;1,K3014/1024," ")</f>
        <v>3794524.8359375</v>
      </c>
      <c r="M3014" s="90">
        <f>IF(K3014/1048576 &gt;1,K3014/1048576," ")</f>
        <v>3705.5906600952148</v>
      </c>
      <c r="N3014" s="91">
        <f>IF(K3014&gt;999999999,K3014/1073741824," ")</f>
        <v>3.6187408789992332</v>
      </c>
      <c r="O3014" s="194" t="s">
        <v>17965</v>
      </c>
      <c r="P3014" s="197" t="s">
        <v>22934</v>
      </c>
    </row>
    <row r="3015" spans="2:16" ht="20.100000000000001" customHeight="1" x14ac:dyDescent="0.3">
      <c r="B3015" s="101">
        <v>3005</v>
      </c>
      <c r="C3015" s="20" t="s">
        <v>43100</v>
      </c>
      <c r="D3015" s="263" t="s">
        <v>43097</v>
      </c>
      <c r="E3015" s="36" t="s">
        <v>43098</v>
      </c>
      <c r="F3015" s="81">
        <v>6.4</v>
      </c>
      <c r="G3015" s="13"/>
      <c r="H3015" s="13" t="s">
        <v>3744</v>
      </c>
      <c r="I3015" s="79">
        <v>2022</v>
      </c>
      <c r="J3015" s="79"/>
      <c r="K3015" s="73">
        <v>2736873472</v>
      </c>
      <c r="L3015" s="90">
        <f>IF(K3015/1024 &gt;1,K3015/1024," ")</f>
        <v>2672728</v>
      </c>
      <c r="M3015" s="90">
        <f>IF(K3015/1048576 &gt;1,K3015/1048576," ")</f>
        <v>2610.0859375</v>
      </c>
      <c r="N3015" s="91">
        <f>IF(K3015&gt;999999999,K3015/1073741824," ")</f>
        <v>2.5489120483398438</v>
      </c>
      <c r="O3015" s="194" t="s">
        <v>17540</v>
      </c>
      <c r="P3015" s="197" t="s">
        <v>43099</v>
      </c>
    </row>
    <row r="3016" spans="2:16" ht="20.100000000000001" customHeight="1" x14ac:dyDescent="0.3">
      <c r="B3016" s="101">
        <v>3006</v>
      </c>
      <c r="C3016" s="109" t="s">
        <v>37393</v>
      </c>
      <c r="D3016" s="160" t="s">
        <v>2238</v>
      </c>
      <c r="E3016" s="36" t="s">
        <v>13262</v>
      </c>
      <c r="F3016" s="104">
        <v>5.8</v>
      </c>
      <c r="G3016" s="94"/>
      <c r="H3016" s="105" t="s">
        <v>4081</v>
      </c>
      <c r="I3016" s="101">
        <v>1978</v>
      </c>
      <c r="J3016" s="116"/>
      <c r="K3016" s="90">
        <v>3511135663</v>
      </c>
      <c r="L3016" s="90">
        <f>IF(K3016/1024 &gt;1,K3016/1024," ")</f>
        <v>3428843.4208984375</v>
      </c>
      <c r="M3016" s="90">
        <f>IF(K3016/1048576 &gt;1,K3016/1048576," ")</f>
        <v>3348.4799032211304</v>
      </c>
      <c r="N3016" s="91">
        <f>IF(K3016&gt;999999999,K3016/1073741824," ")</f>
        <v>3.2699999054893851</v>
      </c>
      <c r="O3016" s="194" t="s">
        <v>22935</v>
      </c>
      <c r="P3016" s="197" t="s">
        <v>22936</v>
      </c>
    </row>
    <row r="3017" spans="2:16" ht="20.100000000000001" customHeight="1" x14ac:dyDescent="0.3">
      <c r="B3017" s="101">
        <v>3007</v>
      </c>
      <c r="C3017" s="102" t="s">
        <v>37394</v>
      </c>
      <c r="D3017" s="159" t="s">
        <v>5669</v>
      </c>
      <c r="E3017" s="36" t="s">
        <v>13263</v>
      </c>
      <c r="F3017" s="104">
        <v>6.3</v>
      </c>
      <c r="H3017" s="101" t="s">
        <v>3744</v>
      </c>
      <c r="I3017" s="101">
        <v>2014</v>
      </c>
      <c r="J3017" s="101"/>
      <c r="K3017" s="90">
        <v>4795018200</v>
      </c>
      <c r="L3017" s="90">
        <f>IF(K3017/1024 &gt;1,K3017/1024," ")</f>
        <v>4682634.9609375</v>
      </c>
      <c r="M3017" s="90">
        <f>IF(K3017/1048576 &gt;1,K3017/1048576," ")</f>
        <v>4572.8857040405273</v>
      </c>
      <c r="N3017" s="91">
        <f>IF(K3017&gt;999999999,K3017/1073741824," ")</f>
        <v>4.4657086953520775</v>
      </c>
      <c r="O3017" s="194" t="s">
        <v>17581</v>
      </c>
      <c r="P3017" s="197" t="s">
        <v>22937</v>
      </c>
    </row>
    <row r="3018" spans="2:16" ht="20.100000000000001" customHeight="1" x14ac:dyDescent="0.3">
      <c r="B3018" s="101">
        <v>3008</v>
      </c>
      <c r="C3018" s="109" t="s">
        <v>37395</v>
      </c>
      <c r="D3018" s="160" t="s">
        <v>3480</v>
      </c>
      <c r="E3018" s="36" t="s">
        <v>13264</v>
      </c>
      <c r="F3018" s="104">
        <v>5.5</v>
      </c>
      <c r="G3018" s="101"/>
      <c r="H3018" s="101" t="s">
        <v>3737</v>
      </c>
      <c r="I3018" s="101">
        <v>2011</v>
      </c>
      <c r="J3018" s="101"/>
      <c r="K3018" s="90">
        <v>2768252197</v>
      </c>
      <c r="L3018" s="90">
        <f>IF(K3018/1024 &gt;1,K3018/1024," ")</f>
        <v>2703371.2861328125</v>
      </c>
      <c r="M3018" s="90">
        <f>IF(K3018/1048576 &gt;1,K3018/1048576," ")</f>
        <v>2640.0110216140747</v>
      </c>
      <c r="N3018" s="91">
        <f>IF(K3018&gt;999999999,K3018/1073741824," ")</f>
        <v>2.5781357632949948</v>
      </c>
      <c r="O3018" s="194" t="s">
        <v>22938</v>
      </c>
      <c r="P3018" s="197" t="s">
        <v>22939</v>
      </c>
    </row>
    <row r="3019" spans="2:16" ht="20.100000000000001" customHeight="1" x14ac:dyDescent="0.3">
      <c r="B3019" s="101">
        <v>3009</v>
      </c>
      <c r="C3019" s="109" t="s">
        <v>37396</v>
      </c>
      <c r="D3019" s="160" t="s">
        <v>2239</v>
      </c>
      <c r="E3019" s="36" t="s">
        <v>13265</v>
      </c>
      <c r="F3019" s="104">
        <v>7.7</v>
      </c>
      <c r="G3019" s="94" t="s">
        <v>704</v>
      </c>
      <c r="H3019" s="94" t="s">
        <v>3740</v>
      </c>
      <c r="I3019" s="101">
        <v>1979</v>
      </c>
      <c r="J3019" s="101"/>
      <c r="K3019" s="108">
        <v>3743818360</v>
      </c>
      <c r="L3019" s="90">
        <f>IF(K3019/1024 &gt;1,K3019/1024," ")</f>
        <v>3656072.6171875</v>
      </c>
      <c r="M3019" s="90">
        <f>IF(K3019/1048576 &gt;1,K3019/1048576," ")</f>
        <v>3570.383415222168</v>
      </c>
      <c r="N3019" s="91">
        <f>IF(K3019&gt;999999999,K3019/1073741824," ")</f>
        <v>3.4867025539278984</v>
      </c>
      <c r="O3019" s="194" t="s">
        <v>22940</v>
      </c>
      <c r="P3019" s="197" t="s">
        <v>22941</v>
      </c>
    </row>
    <row r="3020" spans="2:16" ht="20.100000000000001" customHeight="1" x14ac:dyDescent="0.3">
      <c r="B3020" s="101">
        <v>3010</v>
      </c>
      <c r="C3020" s="12" t="s">
        <v>37397</v>
      </c>
      <c r="D3020" s="175" t="s">
        <v>8884</v>
      </c>
      <c r="E3020" s="36" t="s">
        <v>13268</v>
      </c>
      <c r="F3020" s="131">
        <v>6.2</v>
      </c>
      <c r="G3020" s="13" t="s">
        <v>704</v>
      </c>
      <c r="H3020" s="13" t="s">
        <v>3740</v>
      </c>
      <c r="I3020" s="133">
        <v>2020</v>
      </c>
      <c r="J3020" s="74"/>
      <c r="K3020" s="73">
        <v>5282795520</v>
      </c>
      <c r="L3020" s="90">
        <f>IF(K3020/1024 &gt;1,K3020/1024," ")</f>
        <v>5158980</v>
      </c>
      <c r="M3020" s="90">
        <f>IF(K3020/1048576 &gt;1,K3020/1048576," ")</f>
        <v>5038.06640625</v>
      </c>
      <c r="N3020" s="91">
        <f>IF(K3020&gt;999999999,K3020/1073741824," ")</f>
        <v>4.9199867248535156</v>
      </c>
      <c r="O3020" s="194" t="s">
        <v>22946</v>
      </c>
      <c r="P3020" s="197" t="s">
        <v>22947</v>
      </c>
    </row>
    <row r="3021" spans="2:16" ht="20.100000000000001" customHeight="1" x14ac:dyDescent="0.3">
      <c r="B3021" s="101">
        <v>3011</v>
      </c>
      <c r="C3021" s="109" t="s">
        <v>34958</v>
      </c>
      <c r="D3021" s="159" t="s">
        <v>3552</v>
      </c>
      <c r="E3021" s="36" t="s">
        <v>10997</v>
      </c>
      <c r="F3021" s="104">
        <v>3.2</v>
      </c>
      <c r="G3021" s="101" t="s">
        <v>704</v>
      </c>
      <c r="H3021" s="101" t="s">
        <v>3889</v>
      </c>
      <c r="I3021" s="101">
        <v>2013</v>
      </c>
      <c r="J3021" s="101"/>
      <c r="K3021" s="90">
        <v>3295406666</v>
      </c>
      <c r="L3021" s="90">
        <f>IF(K3021/1024 &gt;1,K3021/1024," ")</f>
        <v>3218170.572265625</v>
      </c>
      <c r="M3021" s="90">
        <f>IF(K3021/1048576 &gt;1,K3021/1048576," ")</f>
        <v>3142.7446994781494</v>
      </c>
      <c r="N3021" s="91">
        <f>IF(K3021&gt;999999999,K3021/1073741824," ")</f>
        <v>3.0690866205841303</v>
      </c>
      <c r="O3021" s="199" t="s">
        <v>17524</v>
      </c>
      <c r="P3021" s="197" t="s">
        <v>19182</v>
      </c>
    </row>
    <row r="3022" spans="2:16" ht="20.100000000000001" customHeight="1" x14ac:dyDescent="0.3">
      <c r="B3022" s="101">
        <v>3012</v>
      </c>
      <c r="C3022" s="20" t="s">
        <v>33350</v>
      </c>
      <c r="D3022" s="157" t="s">
        <v>7900</v>
      </c>
      <c r="E3022" s="36" t="s">
        <v>13270</v>
      </c>
      <c r="F3022" s="81">
        <v>7</v>
      </c>
      <c r="G3022" s="13" t="s">
        <v>704</v>
      </c>
      <c r="H3022" s="13" t="s">
        <v>5892</v>
      </c>
      <c r="I3022" s="79">
        <v>1958</v>
      </c>
      <c r="J3022" s="79"/>
      <c r="K3022" s="73">
        <v>3702324574</v>
      </c>
      <c r="L3022" s="90">
        <f>IF(K3022/1024 &gt;1,K3022/1024," ")</f>
        <v>3615551.341796875</v>
      </c>
      <c r="M3022" s="90">
        <f>IF(K3022/1048576 &gt;1,K3022/1048576," ")</f>
        <v>3530.8118572235107</v>
      </c>
      <c r="N3022" s="91">
        <f>IF(K3022&gt;999999999,K3022/1073741824," ")</f>
        <v>3.4480584543198347</v>
      </c>
      <c r="O3022" s="194" t="s">
        <v>22949</v>
      </c>
      <c r="P3022" s="197" t="s">
        <v>22950</v>
      </c>
    </row>
    <row r="3023" spans="2:16" ht="20.100000000000001" customHeight="1" x14ac:dyDescent="0.3">
      <c r="B3023" s="101">
        <v>3013</v>
      </c>
      <c r="C3023" s="109" t="s">
        <v>37398</v>
      </c>
      <c r="D3023" s="159" t="s">
        <v>2955</v>
      </c>
      <c r="E3023" s="36" t="s">
        <v>13269</v>
      </c>
      <c r="F3023" s="104">
        <v>4.3</v>
      </c>
      <c r="G3023" s="101" t="s">
        <v>704</v>
      </c>
      <c r="H3023" s="101" t="s">
        <v>3743</v>
      </c>
      <c r="I3023" s="94">
        <v>1996</v>
      </c>
      <c r="J3023" s="94"/>
      <c r="K3023" s="108">
        <v>2174965452</v>
      </c>
      <c r="L3023" s="90">
        <f>IF(K3023/1024 &gt;1,K3023/1024," ")</f>
        <v>2123989.69921875</v>
      </c>
      <c r="M3023" s="90">
        <f>IF(K3023/1048576 &gt;1,K3023/1048576," ")</f>
        <v>2074.2086906433105</v>
      </c>
      <c r="N3023" s="91">
        <f>IF(K3023&gt;999999999,K3023/1073741824," ")</f>
        <v>2.025594424456358</v>
      </c>
      <c r="O3023" s="194" t="s">
        <v>18154</v>
      </c>
      <c r="P3023" s="197" t="s">
        <v>22948</v>
      </c>
    </row>
    <row r="3024" spans="2:16" ht="20.100000000000001" customHeight="1" x14ac:dyDescent="0.3">
      <c r="B3024" s="101">
        <v>3014</v>
      </c>
      <c r="C3024" s="12" t="s">
        <v>37399</v>
      </c>
      <c r="D3024" s="177" t="s">
        <v>32632</v>
      </c>
      <c r="E3024" s="36" t="s">
        <v>32631</v>
      </c>
      <c r="F3024" s="152">
        <v>5.4</v>
      </c>
      <c r="G3024" s="13"/>
      <c r="H3024" s="13" t="s">
        <v>3744</v>
      </c>
      <c r="I3024" s="145">
        <v>2020</v>
      </c>
      <c r="J3024" s="12"/>
      <c r="K3024" s="45">
        <v>4351770624</v>
      </c>
      <c r="L3024" s="90">
        <f>IF(K3024/1024 &gt;1,K3024/1024," ")</f>
        <v>4249776</v>
      </c>
      <c r="M3024" s="90">
        <f>IF(K3024/1048576 &gt;1,K3024/1048576," ")</f>
        <v>4150.171875</v>
      </c>
      <c r="N3024" s="91">
        <f>IF(K3024&gt;999999999,K3024/1073741824," ")</f>
        <v>4.0529022216796875</v>
      </c>
      <c r="O3024" s="194" t="s">
        <v>32633</v>
      </c>
      <c r="P3024" s="197" t="s">
        <v>33001</v>
      </c>
    </row>
    <row r="3025" spans="2:16" ht="20.100000000000001" customHeight="1" x14ac:dyDescent="0.3">
      <c r="B3025" s="101">
        <v>3015</v>
      </c>
      <c r="C3025" s="102" t="s">
        <v>37400</v>
      </c>
      <c r="D3025" s="159" t="s">
        <v>1756</v>
      </c>
      <c r="E3025" s="36" t="s">
        <v>13271</v>
      </c>
      <c r="F3025" s="104">
        <v>6.9</v>
      </c>
      <c r="G3025" s="101" t="s">
        <v>704</v>
      </c>
      <c r="H3025" s="101" t="s">
        <v>3761</v>
      </c>
      <c r="I3025" s="101">
        <v>1997</v>
      </c>
      <c r="J3025" s="101"/>
      <c r="K3025" s="90">
        <v>4904937474</v>
      </c>
      <c r="L3025" s="90">
        <f>IF(K3025/1024 &gt;1,K3025/1024," ")</f>
        <v>4789978.001953125</v>
      </c>
      <c r="M3025" s="90">
        <f>IF(K3025/1048576 &gt;1,K3025/1048576," ")</f>
        <v>4677.7128925323486</v>
      </c>
      <c r="N3025" s="91">
        <f>IF(K3025&gt;999999999,K3025/1073741824," ")</f>
        <v>4.5680789966136217</v>
      </c>
      <c r="O3025" s="194" t="s">
        <v>22951</v>
      </c>
      <c r="P3025" s="197" t="s">
        <v>22952</v>
      </c>
    </row>
    <row r="3026" spans="2:16" ht="20.100000000000001" customHeight="1" x14ac:dyDescent="0.3">
      <c r="B3026" s="101">
        <v>3016</v>
      </c>
      <c r="C3026" s="48" t="s">
        <v>37401</v>
      </c>
      <c r="D3026" s="157" t="s">
        <v>8605</v>
      </c>
      <c r="E3026" s="36" t="s">
        <v>13272</v>
      </c>
      <c r="F3026" s="81">
        <v>5.5</v>
      </c>
      <c r="G3026" s="13" t="s">
        <v>704</v>
      </c>
      <c r="H3026" s="13" t="s">
        <v>3937</v>
      </c>
      <c r="I3026" s="79">
        <v>2017</v>
      </c>
      <c r="J3026" s="79"/>
      <c r="K3026" s="73">
        <v>3791015936</v>
      </c>
      <c r="L3026" s="90">
        <f>IF(K3026/1024 &gt;1,K3026/1024," ")</f>
        <v>3702164</v>
      </c>
      <c r="M3026" s="90">
        <f>IF(K3026/1048576 &gt;1,K3026/1048576," ")</f>
        <v>3615.39453125</v>
      </c>
      <c r="N3026" s="91">
        <f>IF(K3026&gt;999999999,K3026/1073741824," ")</f>
        <v>3.5306587219238281</v>
      </c>
      <c r="O3026" s="194" t="s">
        <v>22953</v>
      </c>
      <c r="P3026" s="197" t="s">
        <v>22954</v>
      </c>
    </row>
    <row r="3027" spans="2:16" ht="20.100000000000001" customHeight="1" x14ac:dyDescent="0.3">
      <c r="B3027" s="101">
        <v>3017</v>
      </c>
      <c r="C3027" s="12" t="s">
        <v>37245</v>
      </c>
      <c r="D3027" s="160" t="s">
        <v>2240</v>
      </c>
      <c r="E3027" s="36" t="s">
        <v>13273</v>
      </c>
      <c r="F3027" s="104">
        <v>6.3</v>
      </c>
      <c r="G3027" s="94"/>
      <c r="H3027" s="94" t="s">
        <v>4092</v>
      </c>
      <c r="I3027" s="101">
        <v>2007</v>
      </c>
      <c r="J3027" s="101"/>
      <c r="K3027" s="90">
        <v>1001693184</v>
      </c>
      <c r="L3027" s="90">
        <f>IF(K3027/1024 &gt;1,K3027/1024," ")</f>
        <v>978216</v>
      </c>
      <c r="M3027" s="90">
        <f>IF(K3027/1048576 &gt;1,K3027/1048576," ")</f>
        <v>955.2890625</v>
      </c>
      <c r="N3027" s="91">
        <f>IF(K3027&gt;999999999,K3027/1073741824," ")</f>
        <v>0.93289947509765625</v>
      </c>
      <c r="O3027" s="194" t="s">
        <v>22955</v>
      </c>
      <c r="P3027" s="197" t="s">
        <v>22956</v>
      </c>
    </row>
    <row r="3028" spans="2:16" ht="20.100000000000001" customHeight="1" x14ac:dyDescent="0.3">
      <c r="B3028" s="101">
        <v>3018</v>
      </c>
      <c r="C3028" s="109" t="s">
        <v>37402</v>
      </c>
      <c r="D3028" s="168" t="s">
        <v>7612</v>
      </c>
      <c r="E3028" s="36" t="s">
        <v>13274</v>
      </c>
      <c r="F3028" s="99">
        <v>6.8</v>
      </c>
      <c r="G3028" s="99" t="s">
        <v>704</v>
      </c>
      <c r="H3028" s="105" t="s">
        <v>5878</v>
      </c>
      <c r="I3028" s="101">
        <v>1968</v>
      </c>
      <c r="J3028" s="101"/>
      <c r="K3028" s="90">
        <v>4182008506</v>
      </c>
      <c r="L3028" s="90">
        <f>IF(K3028/1024 &gt;1,K3028/1024," ")</f>
        <v>4083992.681640625</v>
      </c>
      <c r="M3028" s="90">
        <f>IF(K3028/1048576 &gt;1,K3028/1048576," ")</f>
        <v>3988.2741031646729</v>
      </c>
      <c r="N3028" s="91">
        <f>IF(K3028&gt;999999999,K3028/1073741824," ")</f>
        <v>3.8947989288717508</v>
      </c>
      <c r="O3028" s="194" t="s">
        <v>22957</v>
      </c>
      <c r="P3028" s="197" t="s">
        <v>22958</v>
      </c>
    </row>
    <row r="3029" spans="2:16" ht="20.100000000000001" customHeight="1" x14ac:dyDescent="0.3">
      <c r="B3029" s="101">
        <v>3019</v>
      </c>
      <c r="C3029" s="274" t="s">
        <v>37403</v>
      </c>
      <c r="D3029" s="159" t="s">
        <v>4432</v>
      </c>
      <c r="E3029" s="36" t="s">
        <v>13278</v>
      </c>
      <c r="F3029" s="104">
        <v>4.7</v>
      </c>
      <c r="G3029" s="101" t="s">
        <v>704</v>
      </c>
      <c r="H3029" s="101" t="s">
        <v>3744</v>
      </c>
      <c r="I3029" s="101">
        <v>2012</v>
      </c>
      <c r="J3029" s="101"/>
      <c r="K3029" s="90">
        <v>3780954612</v>
      </c>
      <c r="L3029" s="90">
        <f>IF(K3029/1024 &gt;1,K3029/1024," ")</f>
        <v>3692338.48828125</v>
      </c>
      <c r="M3029" s="90">
        <f>IF(K3029/1048576 &gt;1,K3029/1048576," ")</f>
        <v>3605.7993049621582</v>
      </c>
      <c r="N3029" s="91">
        <f>IF(K3029&gt;999999999,K3029/1073741824," ")</f>
        <v>3.5212883837521076</v>
      </c>
      <c r="O3029" s="194" t="s">
        <v>17628</v>
      </c>
      <c r="P3029" s="197" t="s">
        <v>22965</v>
      </c>
    </row>
    <row r="3030" spans="2:16" ht="20.100000000000001" customHeight="1" x14ac:dyDescent="0.3">
      <c r="B3030" s="101">
        <v>3020</v>
      </c>
      <c r="C3030" s="109" t="s">
        <v>37404</v>
      </c>
      <c r="D3030" s="159" t="s">
        <v>2182</v>
      </c>
      <c r="E3030" s="36" t="s">
        <v>13275</v>
      </c>
      <c r="F3030" s="104">
        <v>4.0999999999999996</v>
      </c>
      <c r="G3030" s="101" t="s">
        <v>704</v>
      </c>
      <c r="H3030" s="101" t="s">
        <v>3740</v>
      </c>
      <c r="I3030" s="94">
        <v>2011</v>
      </c>
      <c r="J3030" s="94"/>
      <c r="K3030" s="90">
        <v>3448305133</v>
      </c>
      <c r="L3030" s="90">
        <f>IF(K3030/1024 &gt;1,K3030/1024," ")</f>
        <v>3367485.4814453125</v>
      </c>
      <c r="M3030" s="90">
        <f>IF(K3030/1048576 &gt;1,K3030/1048576," ")</f>
        <v>3288.560040473938</v>
      </c>
      <c r="N3030" s="91">
        <f>IF(K3030&gt;999999999,K3030/1073741824," ")</f>
        <v>3.2114844145253301</v>
      </c>
      <c r="O3030" s="194" t="s">
        <v>22959</v>
      </c>
      <c r="P3030" s="197" t="s">
        <v>22960</v>
      </c>
    </row>
    <row r="3031" spans="2:16" ht="20.100000000000001" customHeight="1" x14ac:dyDescent="0.3">
      <c r="B3031" s="101">
        <v>3021</v>
      </c>
      <c r="C3031" s="109" t="s">
        <v>37405</v>
      </c>
      <c r="D3031" s="159" t="s">
        <v>3109</v>
      </c>
      <c r="E3031" s="36" t="s">
        <v>13277</v>
      </c>
      <c r="F3031" s="104">
        <v>6.5</v>
      </c>
      <c r="G3031" s="81" t="s">
        <v>704</v>
      </c>
      <c r="H3031" s="82" t="s">
        <v>5878</v>
      </c>
      <c r="I3031" s="94">
        <v>1972</v>
      </c>
      <c r="J3031" s="94"/>
      <c r="K3031" s="73">
        <v>5541021641</v>
      </c>
      <c r="L3031" s="90">
        <f>IF(K3031/1024 &gt;1,K3031/1024," ")</f>
        <v>5411153.9462890625</v>
      </c>
      <c r="M3031" s="90">
        <f>IF(K3031/1048576 &gt;1,K3031/1048576," ")</f>
        <v>5284.3300256729126</v>
      </c>
      <c r="N3031" s="91">
        <f>IF(K3031&gt;999999999,K3031/1073741824," ")</f>
        <v>5.1604785406962037</v>
      </c>
      <c r="O3031" s="194" t="s">
        <v>22963</v>
      </c>
      <c r="P3031" s="197" t="s">
        <v>22964</v>
      </c>
    </row>
    <row r="3032" spans="2:16" ht="20.100000000000001" customHeight="1" x14ac:dyDescent="0.3">
      <c r="B3032" s="101">
        <v>3022</v>
      </c>
      <c r="C3032" s="20" t="s">
        <v>34077</v>
      </c>
      <c r="D3032" s="263" t="s">
        <v>33531</v>
      </c>
      <c r="E3032" s="36" t="s">
        <v>33532</v>
      </c>
      <c r="F3032" s="131">
        <v>5.4</v>
      </c>
      <c r="G3032" s="13"/>
      <c r="H3032" s="13" t="s">
        <v>3740</v>
      </c>
      <c r="I3032" s="79">
        <v>2021</v>
      </c>
      <c r="J3032" s="79"/>
      <c r="K3032" s="73">
        <v>5461417984</v>
      </c>
      <c r="L3032" s="90">
        <f>IF(K3032/1024 &gt;1,K3032/1024," ")</f>
        <v>5333416</v>
      </c>
      <c r="M3032" s="90">
        <f>IF(K3032/1048576 &gt;1,K3032/1048576," ")</f>
        <v>5208.4140625</v>
      </c>
      <c r="N3032" s="91">
        <f>IF(K3032&gt;999999999,K3032/1073741824," ")</f>
        <v>5.0863418579101563</v>
      </c>
      <c r="O3032" s="194" t="s">
        <v>18169</v>
      </c>
      <c r="P3032" s="197" t="s">
        <v>33533</v>
      </c>
    </row>
    <row r="3033" spans="2:16" ht="20.100000000000001" customHeight="1" x14ac:dyDescent="0.3">
      <c r="B3033" s="101">
        <v>3023</v>
      </c>
      <c r="C3033" s="29" t="s">
        <v>37406</v>
      </c>
      <c r="D3033" s="163" t="s">
        <v>6061</v>
      </c>
      <c r="E3033" s="36" t="s">
        <v>13281</v>
      </c>
      <c r="F3033" s="99">
        <v>6.9</v>
      </c>
      <c r="G3033" s="101" t="s">
        <v>704</v>
      </c>
      <c r="H3033" s="101" t="s">
        <v>5910</v>
      </c>
      <c r="I3033" s="101">
        <v>1935</v>
      </c>
      <c r="J3033" s="101"/>
      <c r="K3033" s="90">
        <v>2908514411</v>
      </c>
      <c r="L3033" s="90">
        <f>IF(K3033/1024 &gt;1,K3033/1024," ")</f>
        <v>2840346.1044921875</v>
      </c>
      <c r="M3033" s="90">
        <f>IF(K3033/1048576 &gt;1,K3033/1048576," ")</f>
        <v>2773.7754926681519</v>
      </c>
      <c r="N3033" s="91">
        <f>IF(K3033&gt;999999999,K3033/1073741824," ")</f>
        <v>2.708765129558742</v>
      </c>
      <c r="O3033" s="194" t="s">
        <v>22970</v>
      </c>
      <c r="P3033" s="197" t="s">
        <v>22971</v>
      </c>
    </row>
    <row r="3034" spans="2:16" ht="20.100000000000001" customHeight="1" x14ac:dyDescent="0.3">
      <c r="B3034" s="101">
        <v>3024</v>
      </c>
      <c r="C3034" s="7" t="s">
        <v>33357</v>
      </c>
      <c r="D3034" s="159" t="s">
        <v>5065</v>
      </c>
      <c r="E3034" s="36" t="s">
        <v>13284</v>
      </c>
      <c r="F3034" s="104">
        <v>6.1</v>
      </c>
      <c r="G3034" s="104"/>
      <c r="H3034" s="101" t="s">
        <v>3789</v>
      </c>
      <c r="I3034" s="101">
        <v>2013</v>
      </c>
      <c r="J3034" s="101"/>
      <c r="K3034" s="90">
        <v>2789570539</v>
      </c>
      <c r="L3034" s="90">
        <f>IF(K3034/1024 &gt;1,K3034/1024," ")</f>
        <v>2724189.9794921875</v>
      </c>
      <c r="M3034" s="90">
        <f>IF(K3034/1048576 &gt;1,K3034/1048576," ")</f>
        <v>2660.3417768478394</v>
      </c>
      <c r="N3034" s="91">
        <f>IF(K3034&gt;999999999,K3034/1073741824," ")</f>
        <v>2.5979900164529681</v>
      </c>
      <c r="O3034" s="194" t="s">
        <v>22976</v>
      </c>
      <c r="P3034" s="197" t="s">
        <v>22977</v>
      </c>
    </row>
    <row r="3035" spans="2:16" ht="20.100000000000001" customHeight="1" x14ac:dyDescent="0.3">
      <c r="B3035" s="101">
        <v>3025</v>
      </c>
      <c r="C3035" s="7" t="s">
        <v>37407</v>
      </c>
      <c r="D3035" s="157" t="s">
        <v>8987</v>
      </c>
      <c r="E3035" s="36" t="s">
        <v>13285</v>
      </c>
      <c r="F3035" s="131">
        <v>6.2</v>
      </c>
      <c r="G3035" s="13"/>
      <c r="H3035" s="13" t="s">
        <v>3740</v>
      </c>
      <c r="I3035" s="133">
        <v>2013</v>
      </c>
      <c r="J3035" s="74"/>
      <c r="K3035" s="73">
        <v>4881252352</v>
      </c>
      <c r="L3035" s="90">
        <f>IF(K3035/1024 &gt;1,K3035/1024," ")</f>
        <v>4766848</v>
      </c>
      <c r="M3035" s="90">
        <f>IF(K3035/1048576 &gt;1,K3035/1048576," ")</f>
        <v>4655.125</v>
      </c>
      <c r="N3035" s="91">
        <f>IF(K3035&gt;999999999,K3035/1073741824," ")</f>
        <v>4.5460205078125</v>
      </c>
      <c r="O3035" s="194" t="s">
        <v>22978</v>
      </c>
      <c r="P3035" s="197" t="s">
        <v>22979</v>
      </c>
    </row>
    <row r="3036" spans="2:16" ht="20.100000000000001" customHeight="1" x14ac:dyDescent="0.3">
      <c r="B3036" s="101">
        <v>3026</v>
      </c>
      <c r="C3036" s="20" t="s">
        <v>34081</v>
      </c>
      <c r="D3036" s="263" t="s">
        <v>33830</v>
      </c>
      <c r="E3036" s="36" t="s">
        <v>33831</v>
      </c>
      <c r="F3036" s="81">
        <v>6</v>
      </c>
      <c r="G3036" s="13"/>
      <c r="H3036" s="13" t="s">
        <v>3744</v>
      </c>
      <c r="I3036" s="79">
        <v>2020</v>
      </c>
      <c r="J3036" s="79"/>
      <c r="K3036" s="73">
        <v>5665755136</v>
      </c>
      <c r="L3036" s="90">
        <f>IF(K3036/1024 &gt;1,K3036/1024," ")</f>
        <v>5532964</v>
      </c>
      <c r="M3036" s="90">
        <f>IF(K3036/1048576 &gt;1,K3036/1048576," ")</f>
        <v>5403.28515625</v>
      </c>
      <c r="N3036" s="91">
        <f>IF(K3036&gt;999999999,K3036/1073741824," ")</f>
        <v>5.2766456604003906</v>
      </c>
      <c r="O3036" s="223" t="s">
        <v>17525</v>
      </c>
      <c r="P3036" s="198" t="s">
        <v>33832</v>
      </c>
    </row>
    <row r="3037" spans="2:16" ht="20.100000000000001" customHeight="1" x14ac:dyDescent="0.3">
      <c r="B3037" s="101">
        <v>3027</v>
      </c>
      <c r="C3037" s="109" t="s">
        <v>34834</v>
      </c>
      <c r="D3037" s="159" t="s">
        <v>3413</v>
      </c>
      <c r="E3037" s="36" t="s">
        <v>9845</v>
      </c>
      <c r="F3037" s="104">
        <v>5.8</v>
      </c>
      <c r="G3037" s="101" t="s">
        <v>704</v>
      </c>
      <c r="H3037" s="101" t="s">
        <v>3772</v>
      </c>
      <c r="I3037" s="101">
        <v>1978</v>
      </c>
      <c r="J3037" s="101"/>
      <c r="K3037" s="90">
        <v>4820453554</v>
      </c>
      <c r="L3037" s="90">
        <f>IF(K3037/1024 &gt;1,K3037/1024," ")</f>
        <v>4707474.173828125</v>
      </c>
      <c r="M3037" s="90">
        <f>IF(K3037/1048576 &gt;1,K3037/1048576," ")</f>
        <v>4597.1427478790283</v>
      </c>
      <c r="N3037" s="91">
        <f>IF(K3037&gt;999999999,K3037/1073741824," ")</f>
        <v>4.4893972147256136</v>
      </c>
      <c r="O3037" s="194" t="s">
        <v>18075</v>
      </c>
      <c r="P3037" s="197" t="s">
        <v>19057</v>
      </c>
    </row>
    <row r="3038" spans="2:16" ht="20.100000000000001" customHeight="1" x14ac:dyDescent="0.3">
      <c r="B3038" s="101">
        <v>3028</v>
      </c>
      <c r="C3038" s="109" t="s">
        <v>37408</v>
      </c>
      <c r="D3038" s="159" t="s">
        <v>4150</v>
      </c>
      <c r="E3038" s="36" t="s">
        <v>13286</v>
      </c>
      <c r="F3038" s="104">
        <v>7.1</v>
      </c>
      <c r="G3038" s="101" t="s">
        <v>704</v>
      </c>
      <c r="H3038" s="101" t="s">
        <v>3737</v>
      </c>
      <c r="I3038" s="101">
        <v>1981</v>
      </c>
      <c r="J3038" s="116"/>
      <c r="K3038" s="90">
        <v>3785272408</v>
      </c>
      <c r="L3038" s="90">
        <f>IF(K3038/1024 &gt;1,K3038/1024," ")</f>
        <v>3696555.0859375</v>
      </c>
      <c r="M3038" s="90">
        <f>IF(K3038/1048576 &gt;1,K3038/1048576," ")</f>
        <v>3609.9170761108398</v>
      </c>
      <c r="N3038" s="91">
        <f>IF(K3038&gt;999999999,K3038/1073741824," ")</f>
        <v>3.525309644639492</v>
      </c>
      <c r="O3038" s="194" t="s">
        <v>22980</v>
      </c>
      <c r="P3038" s="197" t="s">
        <v>22981</v>
      </c>
    </row>
    <row r="3039" spans="2:16" ht="20.100000000000001" customHeight="1" x14ac:dyDescent="0.3">
      <c r="B3039" s="101">
        <v>3029</v>
      </c>
      <c r="C3039" s="20" t="s">
        <v>37409</v>
      </c>
      <c r="D3039" s="157" t="s">
        <v>8572</v>
      </c>
      <c r="E3039" s="36" t="s">
        <v>13287</v>
      </c>
      <c r="F3039" s="81">
        <v>5.9</v>
      </c>
      <c r="G3039" s="13" t="s">
        <v>704</v>
      </c>
      <c r="H3039" s="13" t="s">
        <v>5878</v>
      </c>
      <c r="I3039" s="79">
        <v>2018</v>
      </c>
      <c r="J3039" s="79"/>
      <c r="K3039" s="73">
        <v>4684750848</v>
      </c>
      <c r="L3039" s="90">
        <f>IF(K3039/1024 &gt;1,K3039/1024," ")</f>
        <v>4574952</v>
      </c>
      <c r="M3039" s="90">
        <f>IF(K3039/1048576 &gt;1,K3039/1048576," ")</f>
        <v>4467.7265625</v>
      </c>
      <c r="N3039" s="91">
        <f>IF(K3039&gt;999999999,K3039/1073741824," ")</f>
        <v>4.3630142211914063</v>
      </c>
      <c r="O3039" s="194" t="s">
        <v>22982</v>
      </c>
      <c r="P3039" s="197" t="s">
        <v>22983</v>
      </c>
    </row>
    <row r="3040" spans="2:16" ht="20.100000000000001" customHeight="1" x14ac:dyDescent="0.3">
      <c r="B3040" s="101">
        <v>3030</v>
      </c>
      <c r="C3040" s="12" t="s">
        <v>42589</v>
      </c>
      <c r="D3040" s="160" t="s">
        <v>691</v>
      </c>
      <c r="E3040" s="36" t="s">
        <v>13288</v>
      </c>
      <c r="F3040" s="104">
        <v>4.5</v>
      </c>
      <c r="G3040" s="94"/>
      <c r="H3040" s="94" t="s">
        <v>4111</v>
      </c>
      <c r="I3040" s="101">
        <v>2005</v>
      </c>
      <c r="J3040" s="101"/>
      <c r="K3040" s="90">
        <v>733534208</v>
      </c>
      <c r="L3040" s="90">
        <f>IF(K3040/1024 &gt;1,K3040/1024," ")</f>
        <v>716342</v>
      </c>
      <c r="M3040" s="90">
        <f>IF(K3040/1048576 &gt;1,K3040/1048576," ")</f>
        <v>699.552734375</v>
      </c>
      <c r="N3040" s="91" t="str">
        <f>IF(K3040&gt;999999999,K3040/1073741824," ")</f>
        <v xml:space="preserve"> </v>
      </c>
      <c r="O3040" s="194" t="s">
        <v>22984</v>
      </c>
      <c r="P3040" s="200" t="s">
        <v>31175</v>
      </c>
    </row>
    <row r="3041" spans="2:16" ht="20.100000000000001" customHeight="1" x14ac:dyDescent="0.3">
      <c r="B3041" s="101">
        <v>3031</v>
      </c>
      <c r="C3041" s="12" t="s">
        <v>37410</v>
      </c>
      <c r="D3041" s="159" t="s">
        <v>3204</v>
      </c>
      <c r="E3041" s="36" t="s">
        <v>13289</v>
      </c>
      <c r="F3041" s="104">
        <v>6.7</v>
      </c>
      <c r="G3041" s="101" t="s">
        <v>704</v>
      </c>
      <c r="H3041" s="101" t="s">
        <v>3740</v>
      </c>
      <c r="I3041" s="101">
        <v>2012</v>
      </c>
      <c r="J3041" s="101"/>
      <c r="K3041" s="90">
        <v>4490998349</v>
      </c>
      <c r="L3041" s="90">
        <f>IF(K3041/1024 &gt;1,K3041/1024," ")</f>
        <v>4385740.5751953125</v>
      </c>
      <c r="M3041" s="90">
        <f>IF(K3041/1048576 &gt;1,K3041/1048576," ")</f>
        <v>4282.9497804641724</v>
      </c>
      <c r="N3041" s="91">
        <f>IF(K3041&gt;999999999,K3041/1073741824," ")</f>
        <v>4.1825681449845433</v>
      </c>
      <c r="O3041" s="194" t="s">
        <v>22985</v>
      </c>
      <c r="P3041" s="197" t="s">
        <v>22986</v>
      </c>
    </row>
    <row r="3042" spans="2:16" ht="20.100000000000001" customHeight="1" x14ac:dyDescent="0.3">
      <c r="B3042" s="101">
        <v>3032</v>
      </c>
      <c r="C3042" s="20" t="s">
        <v>37411</v>
      </c>
      <c r="D3042" s="167" t="s">
        <v>8000</v>
      </c>
      <c r="E3042" s="36" t="s">
        <v>13290</v>
      </c>
      <c r="F3042" s="81">
        <v>4.3</v>
      </c>
      <c r="G3042" s="13" t="s">
        <v>704</v>
      </c>
      <c r="H3042" s="13" t="s">
        <v>5892</v>
      </c>
      <c r="I3042" s="79">
        <v>2018</v>
      </c>
      <c r="J3042" s="79"/>
      <c r="K3042" s="73">
        <v>3070785837</v>
      </c>
      <c r="L3042" s="90">
        <f>IF(K3042/1024 &gt;1,K3042/1024," ")</f>
        <v>2998814.2939453125</v>
      </c>
      <c r="M3042" s="90">
        <f>IF(K3042/1048576 &gt;1,K3042/1048576," ")</f>
        <v>2928.5295839309692</v>
      </c>
      <c r="N3042" s="91">
        <f>IF(K3042&gt;999999999,K3042/1073741824," ")</f>
        <v>2.8598921718075871</v>
      </c>
      <c r="O3042" s="194" t="s">
        <v>20427</v>
      </c>
      <c r="P3042" s="197" t="s">
        <v>22987</v>
      </c>
    </row>
    <row r="3043" spans="2:16" ht="20.100000000000001" customHeight="1" x14ac:dyDescent="0.3">
      <c r="B3043" s="101">
        <v>3033</v>
      </c>
      <c r="C3043" s="102" t="s">
        <v>37412</v>
      </c>
      <c r="D3043" s="159" t="s">
        <v>518</v>
      </c>
      <c r="E3043" s="36" t="s">
        <v>13291</v>
      </c>
      <c r="F3043" s="104">
        <v>5.0999999999999996</v>
      </c>
      <c r="G3043" s="99" t="s">
        <v>704</v>
      </c>
      <c r="H3043" s="101" t="s">
        <v>5871</v>
      </c>
      <c r="I3043" s="101">
        <v>2009</v>
      </c>
      <c r="J3043" s="101"/>
      <c r="K3043" s="90">
        <v>5879795195</v>
      </c>
      <c r="L3043" s="90">
        <f>IF(K3043/1024 &gt;1,K3043/1024," ")</f>
        <v>5741987.4951171875</v>
      </c>
      <c r="M3043" s="90">
        <f>IF(K3043/1048576 &gt;1,K3043/1048576," ")</f>
        <v>5607.4096632003784</v>
      </c>
      <c r="N3043" s="91">
        <f>IF(K3043&gt;999999999,K3043/1073741824," ")</f>
        <v>5.4759859992191195</v>
      </c>
      <c r="O3043" s="194" t="s">
        <v>22988</v>
      </c>
      <c r="P3043" s="197" t="s">
        <v>22989</v>
      </c>
    </row>
    <row r="3044" spans="2:16" ht="20.100000000000001" customHeight="1" x14ac:dyDescent="0.3">
      <c r="B3044" s="101">
        <v>3034</v>
      </c>
      <c r="C3044" s="102" t="s">
        <v>37413</v>
      </c>
      <c r="D3044" s="159" t="s">
        <v>1207</v>
      </c>
      <c r="E3044" s="36" t="s">
        <v>13292</v>
      </c>
      <c r="F3044" s="104">
        <v>7.4</v>
      </c>
      <c r="G3044" s="101" t="s">
        <v>704</v>
      </c>
      <c r="H3044" s="101" t="s">
        <v>3739</v>
      </c>
      <c r="I3044" s="94">
        <v>1982</v>
      </c>
      <c r="J3044" s="94"/>
      <c r="K3044" s="90">
        <v>6678415194</v>
      </c>
      <c r="L3044" s="90">
        <f>IF(K3044/1024 &gt;1,K3044/1024," ")</f>
        <v>6521889.837890625</v>
      </c>
      <c r="M3044" s="90">
        <f>IF(K3044/1048576 &gt;1,K3044/1048576," ")</f>
        <v>6369.0330448150635</v>
      </c>
      <c r="N3044" s="91">
        <f>IF(K3044&gt;999999999,K3044/1073741824," ")</f>
        <v>6.2197588328272104</v>
      </c>
      <c r="O3044" s="194" t="s">
        <v>22990</v>
      </c>
      <c r="P3044" s="197" t="s">
        <v>22991</v>
      </c>
    </row>
    <row r="3045" spans="2:16" ht="20.100000000000001" customHeight="1" x14ac:dyDescent="0.3">
      <c r="B3045" s="101">
        <v>3035</v>
      </c>
      <c r="C3045" s="109" t="s">
        <v>37414</v>
      </c>
      <c r="D3045" s="160" t="s">
        <v>2184</v>
      </c>
      <c r="E3045" s="36" t="s">
        <v>13293</v>
      </c>
      <c r="F3045" s="104">
        <v>6.6</v>
      </c>
      <c r="G3045" s="94" t="s">
        <v>704</v>
      </c>
      <c r="H3045" s="94" t="s">
        <v>3744</v>
      </c>
      <c r="I3045" s="101">
        <v>2002</v>
      </c>
      <c r="J3045" s="101"/>
      <c r="K3045" s="90">
        <v>4540095526</v>
      </c>
      <c r="L3045" s="90">
        <f>IF(K3045/1024 &gt;1,K3045/1024," ")</f>
        <v>4433687.037109375</v>
      </c>
      <c r="M3045" s="90">
        <f>IF(K3045/1048576 &gt;1,K3045/1048576," ")</f>
        <v>4329.772497177124</v>
      </c>
      <c r="N3045" s="91">
        <f>IF(K3045&gt;999999999,K3045/1073741824," ")</f>
        <v>4.2282934542745352</v>
      </c>
      <c r="O3045" s="194" t="s">
        <v>22992</v>
      </c>
      <c r="P3045" s="197" t="s">
        <v>22993</v>
      </c>
    </row>
    <row r="3046" spans="2:16" ht="20.100000000000001" customHeight="1" x14ac:dyDescent="0.3">
      <c r="B3046" s="101">
        <v>3036</v>
      </c>
      <c r="C3046" s="12" t="s">
        <v>33358</v>
      </c>
      <c r="D3046" s="157" t="s">
        <v>8443</v>
      </c>
      <c r="E3046" s="36" t="s">
        <v>13297</v>
      </c>
      <c r="F3046" s="131">
        <v>5.5</v>
      </c>
      <c r="G3046" s="13"/>
      <c r="H3046" s="13" t="s">
        <v>4081</v>
      </c>
      <c r="I3046" s="133">
        <v>2018</v>
      </c>
      <c r="J3046" s="74"/>
      <c r="K3046" s="73">
        <v>4853358571</v>
      </c>
      <c r="L3046" s="90">
        <f>IF(K3046/1024 &gt;1,K3046/1024," ")</f>
        <v>4739607.9794921875</v>
      </c>
      <c r="M3046" s="90">
        <f>IF(K3046/1048576 &gt;1,K3046/1048576," ")</f>
        <v>4628.5234174728394</v>
      </c>
      <c r="N3046" s="91">
        <f>IF(K3046&gt;999999999,K3046/1073741824," ")</f>
        <v>4.5200423998758197</v>
      </c>
      <c r="O3046" s="194" t="s">
        <v>23000</v>
      </c>
      <c r="P3046" s="197" t="s">
        <v>23001</v>
      </c>
    </row>
    <row r="3047" spans="2:16" ht="20.100000000000001" customHeight="1" x14ac:dyDescent="0.3">
      <c r="B3047" s="101">
        <v>3037</v>
      </c>
      <c r="C3047" s="7" t="s">
        <v>37415</v>
      </c>
      <c r="D3047" s="159" t="s">
        <v>3323</v>
      </c>
      <c r="E3047" s="36" t="s">
        <v>13296</v>
      </c>
      <c r="F3047" s="104">
        <v>6</v>
      </c>
      <c r="G3047" s="101" t="s">
        <v>704</v>
      </c>
      <c r="H3047" s="101" t="s">
        <v>3744</v>
      </c>
      <c r="I3047" s="101">
        <v>2013</v>
      </c>
      <c r="J3047" s="101"/>
      <c r="K3047" s="90">
        <v>4944903039</v>
      </c>
      <c r="L3047" s="90">
        <f>IF(K3047/1024 &gt;1,K3047/1024," ")</f>
        <v>4829006.8740234375</v>
      </c>
      <c r="M3047" s="90">
        <f>IF(K3047/1048576 &gt;1,K3047/1048576," ")</f>
        <v>4715.8270254135132</v>
      </c>
      <c r="N3047" s="91">
        <f>IF(K3047&gt;999999999,K3047/1073741824," ")</f>
        <v>4.605299829505384</v>
      </c>
      <c r="O3047" s="194" t="s">
        <v>22998</v>
      </c>
      <c r="P3047" s="197" t="s">
        <v>22999</v>
      </c>
    </row>
    <row r="3048" spans="2:16" ht="20.100000000000001" customHeight="1" x14ac:dyDescent="0.3">
      <c r="B3048" s="101">
        <v>3038</v>
      </c>
      <c r="C3048" s="20" t="s">
        <v>34067</v>
      </c>
      <c r="D3048" s="263" t="s">
        <v>33715</v>
      </c>
      <c r="E3048" s="36" t="s">
        <v>33716</v>
      </c>
      <c r="F3048" s="81">
        <v>6.6</v>
      </c>
      <c r="G3048" s="13" t="s">
        <v>704</v>
      </c>
      <c r="H3048" s="13" t="s">
        <v>3740</v>
      </c>
      <c r="I3048" s="79">
        <v>2022</v>
      </c>
      <c r="J3048" s="79"/>
      <c r="K3048" s="73">
        <v>5282848768</v>
      </c>
      <c r="L3048" s="90">
        <f>IF(K3048/1024 &gt;1,K3048/1024," ")</f>
        <v>5159032</v>
      </c>
      <c r="M3048" s="90">
        <f>IF(K3048/1048576 &gt;1,K3048/1048576," ")</f>
        <v>5038.1171875</v>
      </c>
      <c r="N3048" s="91">
        <f>IF(K3048&gt;999999999,K3048/1073741824," ")</f>
        <v>4.9200363159179688</v>
      </c>
      <c r="O3048" s="199" t="s">
        <v>33717</v>
      </c>
      <c r="P3048" s="197" t="s">
        <v>33718</v>
      </c>
    </row>
    <row r="3049" spans="2:16" ht="20.100000000000001" customHeight="1" x14ac:dyDescent="0.3">
      <c r="B3049" s="101">
        <v>3039</v>
      </c>
      <c r="C3049" s="109" t="s">
        <v>37416</v>
      </c>
      <c r="D3049" s="160" t="s">
        <v>560</v>
      </c>
      <c r="E3049" s="36" t="s">
        <v>13301</v>
      </c>
      <c r="F3049" s="104">
        <v>7.3</v>
      </c>
      <c r="G3049" s="101" t="s">
        <v>704</v>
      </c>
      <c r="H3049" s="101" t="s">
        <v>3744</v>
      </c>
      <c r="I3049" s="94">
        <v>1997</v>
      </c>
      <c r="J3049" s="94"/>
      <c r="K3049" s="108">
        <v>3997327315</v>
      </c>
      <c r="L3049" s="90">
        <f>IF(K3049/1024 &gt;1,K3049/1024," ")</f>
        <v>3903639.9560546875</v>
      </c>
      <c r="M3049" s="90">
        <f>IF(K3049/1048576 &gt;1,K3049/1048576," ")</f>
        <v>3812.1483945846558</v>
      </c>
      <c r="N3049" s="91">
        <f>IF(K3049&gt;999999999,K3049/1073741824," ")</f>
        <v>3.7228011665865779</v>
      </c>
      <c r="O3049" s="194" t="s">
        <v>23006</v>
      </c>
      <c r="P3049" s="197" t="s">
        <v>23007</v>
      </c>
    </row>
    <row r="3050" spans="2:16" ht="20.100000000000001" customHeight="1" x14ac:dyDescent="0.3">
      <c r="B3050" s="101">
        <v>3040</v>
      </c>
      <c r="C3050" s="20" t="s">
        <v>37417</v>
      </c>
      <c r="D3050" s="157" t="s">
        <v>8481</v>
      </c>
      <c r="E3050" s="36" t="s">
        <v>13302</v>
      </c>
      <c r="F3050" s="81">
        <v>5.6</v>
      </c>
      <c r="G3050" s="13"/>
      <c r="H3050" s="13" t="s">
        <v>4081</v>
      </c>
      <c r="I3050" s="79">
        <v>2017</v>
      </c>
      <c r="J3050" s="79"/>
      <c r="K3050" s="73">
        <v>4940922880</v>
      </c>
      <c r="L3050" s="90">
        <f>IF(K3050/1024 &gt;1,K3050/1024," ")</f>
        <v>4825120</v>
      </c>
      <c r="M3050" s="90">
        <f>IF(K3050/1048576 &gt;1,K3050/1048576," ")</f>
        <v>4712.03125</v>
      </c>
      <c r="N3050" s="91">
        <f>IF(K3050&gt;999999999,K3050/1073741824," ")</f>
        <v>4.601593017578125</v>
      </c>
      <c r="O3050" s="194" t="s">
        <v>23008</v>
      </c>
      <c r="P3050" s="197" t="s">
        <v>23009</v>
      </c>
    </row>
    <row r="3051" spans="2:16" ht="20.100000000000001" customHeight="1" x14ac:dyDescent="0.3">
      <c r="B3051" s="101">
        <v>3041</v>
      </c>
      <c r="C3051" s="7" t="s">
        <v>33359</v>
      </c>
      <c r="D3051" s="167" t="s">
        <v>8326</v>
      </c>
      <c r="E3051" s="36" t="s">
        <v>13303</v>
      </c>
      <c r="F3051" s="81">
        <v>4.8</v>
      </c>
      <c r="G3051" s="13" t="s">
        <v>704</v>
      </c>
      <c r="H3051" s="13" t="s">
        <v>4081</v>
      </c>
      <c r="I3051" s="79">
        <v>2017</v>
      </c>
      <c r="J3051" s="79"/>
      <c r="K3051" s="73">
        <v>5085036544</v>
      </c>
      <c r="L3051" s="90">
        <f>IF(K3051/1024 &gt;1,K3051/1024," ")</f>
        <v>4965856</v>
      </c>
      <c r="M3051" s="90">
        <f>IF(K3051/1048576 &gt;1,K3051/1048576," ")</f>
        <v>4849.46875</v>
      </c>
      <c r="N3051" s="91">
        <f>IF(K3051&gt;999999999,K3051/1073741824," ")</f>
        <v>4.735809326171875</v>
      </c>
      <c r="O3051" s="194" t="s">
        <v>23010</v>
      </c>
      <c r="P3051" s="197" t="s">
        <v>23011</v>
      </c>
    </row>
    <row r="3052" spans="2:16" ht="20.100000000000001" customHeight="1" x14ac:dyDescent="0.3">
      <c r="B3052" s="101">
        <v>3042</v>
      </c>
      <c r="C3052" s="12" t="s">
        <v>37418</v>
      </c>
      <c r="D3052" s="182" t="s">
        <v>8804</v>
      </c>
      <c r="E3052" s="36" t="s">
        <v>13304</v>
      </c>
      <c r="F3052" s="86">
        <v>4.7</v>
      </c>
      <c r="G3052" s="13" t="s">
        <v>704</v>
      </c>
      <c r="H3052" s="13" t="s">
        <v>3782</v>
      </c>
      <c r="I3052" s="79">
        <v>2019</v>
      </c>
      <c r="J3052" s="79"/>
      <c r="K3052" s="73">
        <v>5406662656</v>
      </c>
      <c r="L3052" s="90">
        <f>IF(K3052/1024 &gt;1,K3052/1024," ")</f>
        <v>5279944</v>
      </c>
      <c r="M3052" s="90">
        <f>IF(K3052/1048576 &gt;1,K3052/1048576," ")</f>
        <v>5156.1953125</v>
      </c>
      <c r="N3052" s="91">
        <f>IF(K3052&gt;999999999,K3052/1073741824," ")</f>
        <v>5.0353469848632813</v>
      </c>
      <c r="O3052" s="194" t="s">
        <v>23012</v>
      </c>
      <c r="P3052" s="197" t="s">
        <v>23013</v>
      </c>
    </row>
    <row r="3053" spans="2:16" ht="20.100000000000001" customHeight="1" x14ac:dyDescent="0.3">
      <c r="B3053" s="101">
        <v>3043</v>
      </c>
      <c r="C3053" s="20" t="s">
        <v>34082</v>
      </c>
      <c r="D3053" s="261" t="s">
        <v>33899</v>
      </c>
      <c r="E3053" s="36" t="s">
        <v>33900</v>
      </c>
      <c r="F3053" s="81">
        <v>6.1</v>
      </c>
      <c r="G3053" s="13"/>
      <c r="H3053" s="13" t="s">
        <v>4104</v>
      </c>
      <c r="I3053" s="79">
        <v>2021</v>
      </c>
      <c r="J3053" s="79"/>
      <c r="K3053" s="73">
        <v>4989206528</v>
      </c>
      <c r="L3053" s="90">
        <f>IF(K3053/1024 &gt;1,K3053/1024," ")</f>
        <v>4872272</v>
      </c>
      <c r="M3053" s="90">
        <f>IF(K3053/1048576 &gt;1,K3053/1048576," ")</f>
        <v>4758.078125</v>
      </c>
      <c r="N3053" s="91">
        <f>IF(K3053&gt;999999999,K3053/1073741824," ")</f>
        <v>4.6465606689453125</v>
      </c>
      <c r="O3053" s="223" t="s">
        <v>17525</v>
      </c>
      <c r="P3053" s="198" t="s">
        <v>33901</v>
      </c>
    </row>
    <row r="3054" spans="2:16" ht="20.100000000000001" customHeight="1" x14ac:dyDescent="0.3">
      <c r="B3054" s="101">
        <v>3044</v>
      </c>
      <c r="C3054" s="102" t="s">
        <v>37419</v>
      </c>
      <c r="D3054" s="159" t="s">
        <v>5417</v>
      </c>
      <c r="E3054" s="36" t="s">
        <v>13305</v>
      </c>
      <c r="F3054" s="104">
        <v>7</v>
      </c>
      <c r="G3054" s="101" t="s">
        <v>704</v>
      </c>
      <c r="H3054" s="101" t="s">
        <v>3760</v>
      </c>
      <c r="I3054" s="101">
        <v>2002</v>
      </c>
      <c r="J3054" s="101"/>
      <c r="K3054" s="90">
        <v>3261272510</v>
      </c>
      <c r="L3054" s="90">
        <f>IF(K3054/1024 &gt;1,K3054/1024," ")</f>
        <v>3184836.435546875</v>
      </c>
      <c r="M3054" s="90">
        <f>IF(K3054/1048576 &gt;1,K3054/1048576," ")</f>
        <v>3110.1918315887451</v>
      </c>
      <c r="N3054" s="91">
        <f>IF(K3054&gt;999999999,K3054/1073741824," ")</f>
        <v>3.0372967105358839</v>
      </c>
      <c r="O3054" s="194" t="s">
        <v>23014</v>
      </c>
      <c r="P3054" s="197" t="s">
        <v>23015</v>
      </c>
    </row>
    <row r="3055" spans="2:16" ht="20.100000000000001" customHeight="1" x14ac:dyDescent="0.3">
      <c r="B3055" s="101">
        <v>3045</v>
      </c>
      <c r="C3055" s="107" t="s">
        <v>37420</v>
      </c>
      <c r="D3055" s="161" t="s">
        <v>6690</v>
      </c>
      <c r="E3055" s="36" t="s">
        <v>13306</v>
      </c>
      <c r="F3055" s="99">
        <v>4.4000000000000004</v>
      </c>
      <c r="G3055" s="99" t="s">
        <v>704</v>
      </c>
      <c r="H3055" s="105" t="s">
        <v>5878</v>
      </c>
      <c r="I3055" s="101">
        <v>2015</v>
      </c>
      <c r="J3055" s="101"/>
      <c r="K3055" s="90">
        <v>4236806748</v>
      </c>
      <c r="L3055" s="90">
        <f>IF(K3055/1024 &gt;1,K3055/1024," ")</f>
        <v>4137506.58984375</v>
      </c>
      <c r="M3055" s="90">
        <f>IF(K3055/1048576 &gt;1,K3055/1048576," ")</f>
        <v>4040.5337791442871</v>
      </c>
      <c r="N3055" s="91">
        <f>IF(K3055&gt;999999999,K3055/1073741824," ")</f>
        <v>3.9458337686955929</v>
      </c>
      <c r="O3055" s="194" t="s">
        <v>23016</v>
      </c>
      <c r="P3055" s="197" t="s">
        <v>23017</v>
      </c>
    </row>
    <row r="3056" spans="2:16" ht="20.100000000000001" customHeight="1" x14ac:dyDescent="0.3">
      <c r="B3056" s="101">
        <v>3046</v>
      </c>
      <c r="C3056" s="12" t="s">
        <v>37421</v>
      </c>
      <c r="D3056" s="157" t="s">
        <v>8421</v>
      </c>
      <c r="E3056" s="36" t="s">
        <v>13307</v>
      </c>
      <c r="F3056" s="131">
        <v>5.8</v>
      </c>
      <c r="G3056" s="13" t="s">
        <v>704</v>
      </c>
      <c r="H3056" s="13" t="s">
        <v>5878</v>
      </c>
      <c r="I3056" s="133">
        <v>1965</v>
      </c>
      <c r="J3056" s="74"/>
      <c r="K3056" s="73">
        <v>4140281856</v>
      </c>
      <c r="L3056" s="90">
        <f>IF(K3056/1024 &gt;1,K3056/1024," ")</f>
        <v>4043244</v>
      </c>
      <c r="M3056" s="90">
        <f>IF(K3056/1048576 &gt;1,K3056/1048576," ")</f>
        <v>3948.48046875</v>
      </c>
      <c r="N3056" s="91">
        <f>IF(K3056&gt;999999999,K3056/1073741824," ")</f>
        <v>3.8559379577636719</v>
      </c>
      <c r="O3056" s="194" t="s">
        <v>23018</v>
      </c>
      <c r="P3056" s="197" t="s">
        <v>23019</v>
      </c>
    </row>
    <row r="3057" spans="2:16" ht="20.100000000000001" customHeight="1" x14ac:dyDescent="0.3">
      <c r="B3057" s="101">
        <v>3047</v>
      </c>
      <c r="C3057" s="12" t="s">
        <v>37422</v>
      </c>
      <c r="D3057" s="157" t="s">
        <v>8540</v>
      </c>
      <c r="E3057" s="36" t="s">
        <v>13308</v>
      </c>
      <c r="F3057" s="131">
        <v>7.3</v>
      </c>
      <c r="G3057" s="13" t="s">
        <v>704</v>
      </c>
      <c r="H3057" s="13" t="s">
        <v>5892</v>
      </c>
      <c r="I3057" s="133">
        <v>1980</v>
      </c>
      <c r="J3057" s="74"/>
      <c r="K3057" s="73">
        <v>7003795456</v>
      </c>
      <c r="L3057" s="90">
        <f>IF(K3057/1024 &gt;1,K3057/1024," ")</f>
        <v>6839644</v>
      </c>
      <c r="M3057" s="90">
        <f>IF(K3057/1048576 &gt;1,K3057/1048576," ")</f>
        <v>6679.33984375</v>
      </c>
      <c r="N3057" s="91">
        <f>IF(K3057&gt;999999999,K3057/1073741824," ")</f>
        <v>6.5227928161621094</v>
      </c>
      <c r="O3057" s="194" t="s">
        <v>23020</v>
      </c>
      <c r="P3057" s="197" t="s">
        <v>23021</v>
      </c>
    </row>
    <row r="3058" spans="2:16" ht="20.100000000000001" customHeight="1" x14ac:dyDescent="0.3">
      <c r="B3058" s="101">
        <v>3048</v>
      </c>
      <c r="C3058" s="20" t="s">
        <v>37423</v>
      </c>
      <c r="D3058" s="167" t="s">
        <v>7875</v>
      </c>
      <c r="E3058" s="36" t="s">
        <v>13309</v>
      </c>
      <c r="F3058" s="81">
        <v>4.5</v>
      </c>
      <c r="G3058" s="13" t="s">
        <v>704</v>
      </c>
      <c r="H3058" s="13" t="s">
        <v>4081</v>
      </c>
      <c r="I3058" s="79">
        <v>2017</v>
      </c>
      <c r="J3058" s="79"/>
      <c r="K3058" s="73">
        <v>4460065532</v>
      </c>
      <c r="L3058" s="90">
        <f>IF(K3058/1024 &gt;1,K3058/1024," ")</f>
        <v>4355532.74609375</v>
      </c>
      <c r="M3058" s="90">
        <f>IF(K3058/1048576 &gt;1,K3058/1048576," ")</f>
        <v>4253.4499473571777</v>
      </c>
      <c r="N3058" s="91">
        <f>IF(K3058&gt;999999999,K3058/1073741824," ")</f>
        <v>4.1537597142159939</v>
      </c>
      <c r="O3058" s="194" t="s">
        <v>23022</v>
      </c>
      <c r="P3058" s="197" t="s">
        <v>23023</v>
      </c>
    </row>
    <row r="3059" spans="2:16" ht="20.100000000000001" customHeight="1" x14ac:dyDescent="0.3">
      <c r="B3059" s="101">
        <v>3049</v>
      </c>
      <c r="C3059" s="102" t="s">
        <v>37424</v>
      </c>
      <c r="D3059" s="161" t="s">
        <v>7578</v>
      </c>
      <c r="E3059" s="36" t="s">
        <v>13310</v>
      </c>
      <c r="F3059" s="99">
        <v>4.5999999999999996</v>
      </c>
      <c r="G3059" s="99"/>
      <c r="H3059" s="105" t="s">
        <v>5878</v>
      </c>
      <c r="I3059" s="101">
        <v>2015</v>
      </c>
      <c r="J3059" s="101"/>
      <c r="K3059" s="90">
        <v>4652969591</v>
      </c>
      <c r="L3059" s="90">
        <f>IF(K3059/1024 &gt;1,K3059/1024," ")</f>
        <v>4543915.6162109375</v>
      </c>
      <c r="M3059" s="90">
        <f>IF(K3059/1048576 &gt;1,K3059/1048576," ")</f>
        <v>4437.4175939559937</v>
      </c>
      <c r="N3059" s="91">
        <f>IF(K3059&gt;999999999,K3059/1073741824," ")</f>
        <v>4.3334156190976501</v>
      </c>
      <c r="O3059" s="194" t="s">
        <v>23024</v>
      </c>
      <c r="P3059" s="197" t="s">
        <v>23025</v>
      </c>
    </row>
    <row r="3060" spans="2:16" ht="20.100000000000001" customHeight="1" x14ac:dyDescent="0.3">
      <c r="B3060" s="101">
        <v>3050</v>
      </c>
      <c r="C3060" s="29" t="s">
        <v>33360</v>
      </c>
      <c r="D3060" s="168" t="s">
        <v>6968</v>
      </c>
      <c r="E3060" s="36" t="s">
        <v>13312</v>
      </c>
      <c r="F3060" s="99">
        <v>5.3</v>
      </c>
      <c r="G3060" s="99" t="s">
        <v>704</v>
      </c>
      <c r="H3060" s="105" t="s">
        <v>5981</v>
      </c>
      <c r="I3060" s="101">
        <v>1962</v>
      </c>
      <c r="J3060" s="101"/>
      <c r="K3060" s="90">
        <v>2852686417</v>
      </c>
      <c r="L3060" s="90">
        <f>IF(K3060/1024 &gt;1,K3060/1024," ")</f>
        <v>2785826.5791015625</v>
      </c>
      <c r="M3060" s="90">
        <f>IF(K3060/1048576 &gt;1,K3060/1048576," ")</f>
        <v>2720.5337686538696</v>
      </c>
      <c r="N3060" s="91">
        <f>IF(K3060&gt;999999999,K3060/1073741824," ")</f>
        <v>2.6567712584510446</v>
      </c>
      <c r="O3060" s="194" t="s">
        <v>23028</v>
      </c>
      <c r="P3060" s="197" t="s">
        <v>23029</v>
      </c>
    </row>
    <row r="3061" spans="2:16" ht="20.100000000000001" customHeight="1" x14ac:dyDescent="0.3">
      <c r="B3061" s="101">
        <v>3051</v>
      </c>
      <c r="C3061" s="109" t="s">
        <v>37425</v>
      </c>
      <c r="D3061" s="159" t="s">
        <v>3102</v>
      </c>
      <c r="E3061" s="36" t="s">
        <v>13311</v>
      </c>
      <c r="F3061" s="104">
        <v>5.5</v>
      </c>
      <c r="G3061" s="99" t="s">
        <v>704</v>
      </c>
      <c r="H3061" s="105" t="s">
        <v>5878</v>
      </c>
      <c r="I3061" s="101">
        <v>1993</v>
      </c>
      <c r="J3061" s="101"/>
      <c r="K3061" s="90">
        <v>2575949409</v>
      </c>
      <c r="L3061" s="90">
        <f>IF(K3061/1024 &gt;1,K3061/1024," ")</f>
        <v>2515575.5947265625</v>
      </c>
      <c r="M3061" s="90">
        <f>IF(K3061/1048576 &gt;1,K3061/1048576," ")</f>
        <v>2456.6167917251587</v>
      </c>
      <c r="N3061" s="91">
        <f>IF(K3061&gt;999999999,K3061/1073741824," ")</f>
        <v>2.3990398356691003</v>
      </c>
      <c r="O3061" s="194" t="s">
        <v>23026</v>
      </c>
      <c r="P3061" s="197" t="s">
        <v>23027</v>
      </c>
    </row>
    <row r="3062" spans="2:16" ht="20.100000000000001" customHeight="1" x14ac:dyDescent="0.3">
      <c r="B3062" s="101">
        <v>3052</v>
      </c>
      <c r="C3062" s="109" t="s">
        <v>37426</v>
      </c>
      <c r="D3062" s="164" t="s">
        <v>4195</v>
      </c>
      <c r="E3062" s="36" t="s">
        <v>13313</v>
      </c>
      <c r="F3062" s="104">
        <v>4.4000000000000004</v>
      </c>
      <c r="G3062" s="101" t="s">
        <v>704</v>
      </c>
      <c r="H3062" s="101" t="s">
        <v>3739</v>
      </c>
      <c r="I3062" s="101">
        <v>2000</v>
      </c>
      <c r="J3062" s="101"/>
      <c r="K3062" s="90">
        <v>4314714435</v>
      </c>
      <c r="L3062" s="90">
        <f>IF(K3062/1024 &gt;1,K3062/1024," ")</f>
        <v>4213588.3154296875</v>
      </c>
      <c r="M3062" s="90">
        <f>IF(K3062/1048576 &gt;1,K3062/1048576," ")</f>
        <v>4114.8323392868042</v>
      </c>
      <c r="N3062" s="91">
        <f>IF(K3062&gt;999999999,K3062/1073741824," ")</f>
        <v>4.0183909563347697</v>
      </c>
      <c r="O3062" s="194" t="s">
        <v>18154</v>
      </c>
      <c r="P3062" s="197" t="s">
        <v>23030</v>
      </c>
    </row>
    <row r="3063" spans="2:16" ht="20.100000000000001" customHeight="1" x14ac:dyDescent="0.3">
      <c r="B3063" s="101">
        <v>3053</v>
      </c>
      <c r="C3063" s="12" t="s">
        <v>37246</v>
      </c>
      <c r="D3063" s="159" t="s">
        <v>3004</v>
      </c>
      <c r="E3063" s="36" t="s">
        <v>13314</v>
      </c>
      <c r="F3063" s="104">
        <v>6.3</v>
      </c>
      <c r="G3063" s="101" t="s">
        <v>704</v>
      </c>
      <c r="H3063" s="101" t="s">
        <v>3930</v>
      </c>
      <c r="I3063" s="101">
        <v>1996</v>
      </c>
      <c r="J3063" s="101"/>
      <c r="K3063" s="90">
        <v>1889822720</v>
      </c>
      <c r="L3063" s="90">
        <f>IF(K3063/1024 &gt;1,K3063/1024," ")</f>
        <v>1845530</v>
      </c>
      <c r="M3063" s="90">
        <f>IF(K3063/1048576 &gt;1,K3063/1048576," ")</f>
        <v>1802.275390625</v>
      </c>
      <c r="N3063" s="91">
        <f>IF(K3063&gt;999999999,K3063/1073741824," ")</f>
        <v>1.7600345611572266</v>
      </c>
      <c r="O3063" s="194" t="s">
        <v>23031</v>
      </c>
      <c r="P3063" s="197" t="s">
        <v>23032</v>
      </c>
    </row>
    <row r="3064" spans="2:16" ht="20.100000000000001" customHeight="1" x14ac:dyDescent="0.3">
      <c r="B3064" s="101">
        <v>3054</v>
      </c>
      <c r="C3064" s="20" t="s">
        <v>37427</v>
      </c>
      <c r="D3064" s="160" t="s">
        <v>5828</v>
      </c>
      <c r="E3064" s="36" t="s">
        <v>13315</v>
      </c>
      <c r="F3064" s="104">
        <v>7</v>
      </c>
      <c r="G3064" s="101" t="s">
        <v>704</v>
      </c>
      <c r="H3064" s="101" t="s">
        <v>3782</v>
      </c>
      <c r="I3064" s="101">
        <v>2014</v>
      </c>
      <c r="J3064" s="101"/>
      <c r="K3064" s="90">
        <v>4649073552</v>
      </c>
      <c r="L3064" s="90">
        <f>IF(K3064/1024 &gt;1,K3064/1024," ")</f>
        <v>4540110.890625</v>
      </c>
      <c r="M3064" s="90">
        <f>IF(K3064/1048576 &gt;1,K3064/1048576," ")</f>
        <v>4433.7020416259766</v>
      </c>
      <c r="N3064" s="91">
        <f>IF(K3064&gt;999999999,K3064/1073741824," ")</f>
        <v>4.3297871500253677</v>
      </c>
      <c r="O3064" s="194" t="s">
        <v>23033</v>
      </c>
      <c r="P3064" s="197" t="s">
        <v>23034</v>
      </c>
    </row>
    <row r="3065" spans="2:16" ht="20.100000000000001" customHeight="1" x14ac:dyDescent="0.3">
      <c r="B3065" s="101">
        <v>3055</v>
      </c>
      <c r="C3065" s="109" t="s">
        <v>37428</v>
      </c>
      <c r="D3065" s="160" t="s">
        <v>1331</v>
      </c>
      <c r="E3065" s="36" t="s">
        <v>13316</v>
      </c>
      <c r="F3065" s="104">
        <v>6.8</v>
      </c>
      <c r="G3065" s="94" t="s">
        <v>704</v>
      </c>
      <c r="H3065" s="94" t="s">
        <v>3740</v>
      </c>
      <c r="I3065" s="101">
        <v>1993</v>
      </c>
      <c r="J3065" s="116"/>
      <c r="K3065" s="108">
        <v>7796073165</v>
      </c>
      <c r="L3065" s="90">
        <f>IF(K3065/1024 &gt;1,K3065/1024," ")</f>
        <v>7613352.7001953125</v>
      </c>
      <c r="M3065" s="90">
        <f>IF(K3065/1048576 &gt;1,K3065/1048576," ")</f>
        <v>7434.9147462844849</v>
      </c>
      <c r="N3065" s="91">
        <f>IF(K3065&gt;999999999,K3065/1073741824," ")</f>
        <v>7.2606589319184422</v>
      </c>
      <c r="O3065" s="194" t="s">
        <v>23035</v>
      </c>
      <c r="P3065" s="197" t="s">
        <v>23036</v>
      </c>
    </row>
    <row r="3066" spans="2:16" ht="20.100000000000001" customHeight="1" x14ac:dyDescent="0.3">
      <c r="B3066" s="101">
        <v>3056</v>
      </c>
      <c r="C3066" s="109" t="s">
        <v>37429</v>
      </c>
      <c r="D3066" s="159" t="s">
        <v>5648</v>
      </c>
      <c r="E3066" s="36" t="s">
        <v>13317</v>
      </c>
      <c r="F3066" s="104">
        <v>5.7</v>
      </c>
      <c r="G3066" s="101" t="s">
        <v>704</v>
      </c>
      <c r="H3066" s="105" t="s">
        <v>4354</v>
      </c>
      <c r="I3066" s="101">
        <v>2006</v>
      </c>
      <c r="J3066" s="101"/>
      <c r="K3066" s="90">
        <v>1987498751</v>
      </c>
      <c r="L3066" s="90">
        <f>IF(K3066/1024 &gt;1,K3066/1024," ")</f>
        <v>1940916.7490234375</v>
      </c>
      <c r="M3066" s="90">
        <f>IF(K3066/1048576 &gt;1,K3066/1048576," ")</f>
        <v>1895.4265127182007</v>
      </c>
      <c r="N3066" s="91">
        <f>IF(K3066&gt;999999999,K3066/1073741824," ")</f>
        <v>1.8510024538263679</v>
      </c>
      <c r="O3066" s="194" t="s">
        <v>23037</v>
      </c>
      <c r="P3066" s="197" t="s">
        <v>23038</v>
      </c>
    </row>
    <row r="3067" spans="2:16" ht="20.100000000000001" customHeight="1" x14ac:dyDescent="0.3">
      <c r="B3067" s="101">
        <v>3057</v>
      </c>
      <c r="C3067" s="102" t="s">
        <v>37431</v>
      </c>
      <c r="D3067" s="159" t="s">
        <v>5529</v>
      </c>
      <c r="E3067" s="36" t="s">
        <v>13318</v>
      </c>
      <c r="F3067" s="104">
        <v>7.1</v>
      </c>
      <c r="G3067" s="101" t="s">
        <v>704</v>
      </c>
      <c r="H3067" s="101" t="s">
        <v>3740</v>
      </c>
      <c r="I3067" s="101">
        <v>1999</v>
      </c>
      <c r="J3067" s="101"/>
      <c r="K3067" s="90">
        <v>5499615895</v>
      </c>
      <c r="L3067" s="90">
        <f>IF(K3067/1024 &gt;1,K3067/1024," ")</f>
        <v>5370718.6474609375</v>
      </c>
      <c r="M3067" s="90">
        <f>IF(K3067/1048576 &gt;1,K3067/1048576," ")</f>
        <v>5244.8424291610718</v>
      </c>
      <c r="N3067" s="91">
        <f>IF(K3067&gt;999999999,K3067/1073741824," ")</f>
        <v>5.1219164347276092</v>
      </c>
      <c r="O3067" s="194" t="s">
        <v>23039</v>
      </c>
      <c r="P3067" s="197" t="s">
        <v>31176</v>
      </c>
    </row>
    <row r="3068" spans="2:16" ht="20.100000000000001" customHeight="1" x14ac:dyDescent="0.3">
      <c r="B3068" s="101">
        <v>3058</v>
      </c>
      <c r="C3068" s="109" t="s">
        <v>37432</v>
      </c>
      <c r="D3068" s="176" t="s">
        <v>7539</v>
      </c>
      <c r="E3068" s="36" t="s">
        <v>13319</v>
      </c>
      <c r="F3068" s="99">
        <v>5.6</v>
      </c>
      <c r="G3068" s="99" t="s">
        <v>704</v>
      </c>
      <c r="H3068" s="105" t="s">
        <v>5892</v>
      </c>
      <c r="I3068" s="101">
        <v>2017</v>
      </c>
      <c r="J3068" s="101"/>
      <c r="K3068" s="90">
        <v>5143982928</v>
      </c>
      <c r="L3068" s="90">
        <f>IF(K3068/1024 &gt;1,K3068/1024," ")</f>
        <v>5023420.828125</v>
      </c>
      <c r="M3068" s="90">
        <f>IF(K3068/1048576 &gt;1,K3068/1048576," ")</f>
        <v>4905.6844024658203</v>
      </c>
      <c r="N3068" s="91">
        <f>IF(K3068&gt;999999999,K3068/1073741824," ")</f>
        <v>4.7907074242830276</v>
      </c>
      <c r="O3068" s="194" t="s">
        <v>23040</v>
      </c>
      <c r="P3068" s="197" t="s">
        <v>23041</v>
      </c>
    </row>
    <row r="3069" spans="2:16" ht="20.100000000000001" customHeight="1" x14ac:dyDescent="0.3">
      <c r="B3069" s="101">
        <v>3059</v>
      </c>
      <c r="C3069" s="12" t="s">
        <v>37434</v>
      </c>
      <c r="D3069" s="160" t="s">
        <v>1333</v>
      </c>
      <c r="E3069" s="36" t="s">
        <v>13321</v>
      </c>
      <c r="F3069" s="104">
        <v>6.8</v>
      </c>
      <c r="G3069" s="13" t="s">
        <v>704</v>
      </c>
      <c r="H3069" s="13" t="s">
        <v>5871</v>
      </c>
      <c r="I3069" s="101">
        <v>2001</v>
      </c>
      <c r="J3069" s="101"/>
      <c r="K3069" s="73">
        <v>5402120192</v>
      </c>
      <c r="L3069" s="90">
        <f>IF(K3069/1024 &gt;1,K3069/1024," ")</f>
        <v>5275508</v>
      </c>
      <c r="M3069" s="90">
        <f>IF(K3069/1048576 &gt;1,K3069/1048576," ")</f>
        <v>5151.86328125</v>
      </c>
      <c r="N3069" s="91">
        <f>IF(K3069&gt;999999999,K3069/1073741824," ")</f>
        <v>5.0311164855957031</v>
      </c>
      <c r="O3069" s="194" t="s">
        <v>23044</v>
      </c>
      <c r="P3069" s="197" t="s">
        <v>23045</v>
      </c>
    </row>
    <row r="3070" spans="2:16" ht="20.100000000000001" customHeight="1" x14ac:dyDescent="0.3">
      <c r="B3070" s="101">
        <v>3060</v>
      </c>
      <c r="C3070" s="7" t="s">
        <v>37430</v>
      </c>
      <c r="D3070" s="159" t="s">
        <v>196</v>
      </c>
      <c r="E3070" s="36" t="s">
        <v>13322</v>
      </c>
      <c r="F3070" s="104">
        <v>6.5</v>
      </c>
      <c r="G3070" s="94" t="s">
        <v>704</v>
      </c>
      <c r="H3070" s="94" t="s">
        <v>3745</v>
      </c>
      <c r="I3070" s="101">
        <v>1990</v>
      </c>
      <c r="J3070" s="101"/>
      <c r="K3070" s="90">
        <v>2485727119</v>
      </c>
      <c r="L3070" s="90">
        <f>IF(K3070/1024 &gt;1,K3070/1024," ")</f>
        <v>2427467.8896484375</v>
      </c>
      <c r="M3070" s="90">
        <f>IF(K3070/1048576 &gt;1,K3070/1048576," ")</f>
        <v>2370.5741109848022</v>
      </c>
      <c r="N3070" s="91">
        <f>IF(K3070&gt;999999999,K3070/1073741824," ")</f>
        <v>2.3150137802585959</v>
      </c>
      <c r="O3070" s="194" t="s">
        <v>23046</v>
      </c>
      <c r="P3070" s="197" t="s">
        <v>23047</v>
      </c>
    </row>
    <row r="3071" spans="2:16" ht="20.100000000000001" customHeight="1" x14ac:dyDescent="0.3">
      <c r="B3071" s="101">
        <v>3061</v>
      </c>
      <c r="C3071" s="102" t="s">
        <v>37435</v>
      </c>
      <c r="D3071" s="159" t="s">
        <v>5350</v>
      </c>
      <c r="E3071" s="36" t="s">
        <v>13323</v>
      </c>
      <c r="F3071" s="104">
        <v>3.8</v>
      </c>
      <c r="G3071" s="101" t="s">
        <v>704</v>
      </c>
      <c r="H3071" s="101" t="s">
        <v>3761</v>
      </c>
      <c r="I3071" s="101">
        <v>1984</v>
      </c>
      <c r="J3071" s="101"/>
      <c r="K3071" s="90">
        <v>3058604064</v>
      </c>
      <c r="L3071" s="90">
        <f>IF(K3071/1024 &gt;1,K3071/1024," ")</f>
        <v>2986918.03125</v>
      </c>
      <c r="M3071" s="90">
        <f>IF(K3071/1048576 &gt;1,K3071/1048576," ")</f>
        <v>2916.9121398925781</v>
      </c>
      <c r="N3071" s="91">
        <f>IF(K3071&gt;999999999,K3071/1073741824," ")</f>
        <v>2.8485470116138458</v>
      </c>
      <c r="O3071" s="194" t="s">
        <v>23048</v>
      </c>
      <c r="P3071" s="197" t="s">
        <v>23049</v>
      </c>
    </row>
    <row r="3072" spans="2:16" ht="20.100000000000001" customHeight="1" x14ac:dyDescent="0.3">
      <c r="B3072" s="101">
        <v>3062</v>
      </c>
      <c r="C3072" s="12" t="s">
        <v>37436</v>
      </c>
      <c r="D3072" s="159" t="s">
        <v>3960</v>
      </c>
      <c r="E3072" s="36" t="s">
        <v>13324</v>
      </c>
      <c r="F3072" s="104">
        <v>6.2</v>
      </c>
      <c r="G3072" s="101" t="s">
        <v>704</v>
      </c>
      <c r="H3072" s="101" t="s">
        <v>3745</v>
      </c>
      <c r="I3072" s="101">
        <v>1997</v>
      </c>
      <c r="J3072" s="101"/>
      <c r="K3072" s="90">
        <v>2790672265</v>
      </c>
      <c r="L3072" s="90">
        <f>IF(K3072/1024 &gt;1,K3072/1024," ")</f>
        <v>2725265.8837890625</v>
      </c>
      <c r="M3072" s="90">
        <f>IF(K3072/1048576 &gt;1,K3072/1048576," ")</f>
        <v>2661.3924646377563</v>
      </c>
      <c r="N3072" s="91">
        <f>IF(K3072&gt;999999999,K3072/1073741824," ")</f>
        <v>2.5990160787478089</v>
      </c>
      <c r="O3072" s="194" t="s">
        <v>23050</v>
      </c>
      <c r="P3072" s="197" t="s">
        <v>23051</v>
      </c>
    </row>
    <row r="3073" spans="2:16" ht="20.100000000000001" customHeight="1" x14ac:dyDescent="0.3">
      <c r="B3073" s="101">
        <v>3063</v>
      </c>
      <c r="C3073" s="109" t="s">
        <v>37437</v>
      </c>
      <c r="D3073" s="159" t="s">
        <v>3063</v>
      </c>
      <c r="E3073" s="36" t="s">
        <v>13325</v>
      </c>
      <c r="F3073" s="104">
        <v>7.4</v>
      </c>
      <c r="G3073" s="101" t="s">
        <v>704</v>
      </c>
      <c r="H3073" s="101" t="s">
        <v>4114</v>
      </c>
      <c r="I3073" s="101">
        <v>1956</v>
      </c>
      <c r="J3073" s="101"/>
      <c r="K3073" s="90">
        <v>8226832718</v>
      </c>
      <c r="L3073" s="90">
        <f>IF(K3073/1024 &gt;1,K3073/1024," ")</f>
        <v>8034016.326171875</v>
      </c>
      <c r="M3073" s="90">
        <f>IF(K3073/1048576 &gt;1,K3073/1048576," ")</f>
        <v>7845.7190685272217</v>
      </c>
      <c r="N3073" s="91">
        <f>IF(K3073&gt;999999999,K3073/1073741824," ")</f>
        <v>7.6618350278586149</v>
      </c>
      <c r="O3073" s="194" t="s">
        <v>23052</v>
      </c>
      <c r="P3073" s="197" t="s">
        <v>23053</v>
      </c>
    </row>
    <row r="3074" spans="2:16" ht="20.100000000000001" customHeight="1" x14ac:dyDescent="0.3">
      <c r="B3074" s="101">
        <v>3064</v>
      </c>
      <c r="C3074" s="109" t="s">
        <v>37438</v>
      </c>
      <c r="D3074" s="159" t="s">
        <v>1668</v>
      </c>
      <c r="E3074" s="36" t="s">
        <v>13326</v>
      </c>
      <c r="F3074" s="104">
        <v>6.9</v>
      </c>
      <c r="G3074" s="13" t="s">
        <v>704</v>
      </c>
      <c r="H3074" s="13" t="s">
        <v>3744</v>
      </c>
      <c r="I3074" s="94">
        <v>1958</v>
      </c>
      <c r="J3074" s="94"/>
      <c r="K3074" s="73">
        <v>3765403648</v>
      </c>
      <c r="L3074" s="90">
        <f>IF(K3074/1024 &gt;1,K3074/1024," ")</f>
        <v>3677152</v>
      </c>
      <c r="M3074" s="90">
        <f>IF(K3074/1048576 &gt;1,K3074/1048576," ")</f>
        <v>3590.96875</v>
      </c>
      <c r="N3074" s="91">
        <f>IF(K3074&gt;999999999,K3074/1073741824," ")</f>
        <v>3.506805419921875</v>
      </c>
      <c r="O3074" s="194" t="s">
        <v>23054</v>
      </c>
      <c r="P3074" s="197" t="s">
        <v>23055</v>
      </c>
    </row>
    <row r="3075" spans="2:16" ht="20.100000000000001" customHeight="1" x14ac:dyDescent="0.3">
      <c r="B3075" s="101">
        <v>3065</v>
      </c>
      <c r="C3075" s="109" t="s">
        <v>37439</v>
      </c>
      <c r="D3075" s="160" t="s">
        <v>1334</v>
      </c>
      <c r="E3075" s="36" t="s">
        <v>13328</v>
      </c>
      <c r="F3075" s="104">
        <v>7.8</v>
      </c>
      <c r="G3075" s="13" t="s">
        <v>704</v>
      </c>
      <c r="H3075" s="13" t="s">
        <v>5881</v>
      </c>
      <c r="I3075" s="101">
        <v>1946</v>
      </c>
      <c r="J3075" s="101"/>
      <c r="K3075" s="73">
        <v>4882919424</v>
      </c>
      <c r="L3075" s="90">
        <f>IF(K3075/1024 &gt;1,K3075/1024," ")</f>
        <v>4768476</v>
      </c>
      <c r="M3075" s="90">
        <f>IF(K3075/1048576 &gt;1,K3075/1048576," ")</f>
        <v>4656.71484375</v>
      </c>
      <c r="N3075" s="91">
        <f>IF(K3075&gt;999999999,K3075/1073741824," ")</f>
        <v>4.5475730895996094</v>
      </c>
      <c r="O3075" s="194" t="s">
        <v>23057</v>
      </c>
      <c r="P3075" s="197" t="s">
        <v>23058</v>
      </c>
    </row>
    <row r="3076" spans="2:16" ht="20.100000000000001" customHeight="1" x14ac:dyDescent="0.3">
      <c r="B3076" s="101">
        <v>3066</v>
      </c>
      <c r="C3076" s="20" t="s">
        <v>37440</v>
      </c>
      <c r="D3076" s="177" t="s">
        <v>8571</v>
      </c>
      <c r="E3076" s="36" t="s">
        <v>13329</v>
      </c>
      <c r="F3076" s="81">
        <v>5.0999999999999996</v>
      </c>
      <c r="G3076" s="13"/>
      <c r="H3076" s="13" t="s">
        <v>5892</v>
      </c>
      <c r="I3076" s="79">
        <v>2017</v>
      </c>
      <c r="J3076" s="79"/>
      <c r="K3076" s="73">
        <v>6077304832</v>
      </c>
      <c r="L3076" s="90">
        <f>IF(K3076/1024 &gt;1,K3076/1024," ")</f>
        <v>5934868</v>
      </c>
      <c r="M3076" s="90">
        <f>IF(K3076/1048576 &gt;1,K3076/1048576," ")</f>
        <v>5795.76953125</v>
      </c>
      <c r="N3076" s="91">
        <f>IF(K3076&gt;999999999,K3076/1073741824," ")</f>
        <v>5.6599311828613281</v>
      </c>
      <c r="O3076" s="194" t="s">
        <v>23059</v>
      </c>
      <c r="P3076" s="197" t="s">
        <v>23060</v>
      </c>
    </row>
    <row r="3077" spans="2:16" ht="20.100000000000001" customHeight="1" x14ac:dyDescent="0.3">
      <c r="B3077" s="101">
        <v>3067</v>
      </c>
      <c r="C3077" s="20" t="s">
        <v>43253</v>
      </c>
      <c r="D3077" s="261" t="s">
        <v>43250</v>
      </c>
      <c r="E3077" s="36" t="s">
        <v>43251</v>
      </c>
      <c r="F3077" s="81">
        <v>6.5</v>
      </c>
      <c r="G3077" s="13"/>
      <c r="H3077" s="13" t="s">
        <v>3744</v>
      </c>
      <c r="I3077" s="79">
        <v>2022</v>
      </c>
      <c r="J3077" s="79"/>
      <c r="K3077" s="73">
        <v>4287434752</v>
      </c>
      <c r="L3077" s="90">
        <f>IF(K3077/1024 &gt;1,K3077/1024," ")</f>
        <v>4186948</v>
      </c>
      <c r="M3077" s="90">
        <f>IF(K3077/1048576 &gt;1,K3077/1048576," ")</f>
        <v>4088.81640625</v>
      </c>
      <c r="N3077" s="91">
        <f>IF(K3077&gt;999999999,K3077/1073741824," ")</f>
        <v>3.9929847717285156</v>
      </c>
      <c r="O3077" s="223" t="s">
        <v>17525</v>
      </c>
      <c r="P3077" s="198" t="s">
        <v>43252</v>
      </c>
    </row>
    <row r="3078" spans="2:16" ht="20.100000000000001" customHeight="1" x14ac:dyDescent="0.3">
      <c r="B3078" s="101">
        <v>3068</v>
      </c>
      <c r="C3078" s="7" t="s">
        <v>33361</v>
      </c>
      <c r="D3078" s="167" t="s">
        <v>8462</v>
      </c>
      <c r="E3078" s="36" t="s">
        <v>13331</v>
      </c>
      <c r="F3078" s="81">
        <v>7.2</v>
      </c>
      <c r="G3078" s="13"/>
      <c r="H3078" s="13" t="s">
        <v>6249</v>
      </c>
      <c r="I3078" s="79">
        <v>2018</v>
      </c>
      <c r="J3078" s="79"/>
      <c r="K3078" s="73">
        <v>4503064576</v>
      </c>
      <c r="L3078" s="90">
        <f>IF(K3078/1024 &gt;1,K3078/1024," ")</f>
        <v>4397524</v>
      </c>
      <c r="M3078" s="90">
        <f>IF(K3078/1048576 &gt;1,K3078/1048576," ")</f>
        <v>4294.45703125</v>
      </c>
      <c r="N3078" s="91">
        <f>IF(K3078&gt;999999999,K3078/1073741824," ")</f>
        <v>4.1938056945800781</v>
      </c>
      <c r="O3078" s="194" t="s">
        <v>23063</v>
      </c>
      <c r="P3078" s="197" t="s">
        <v>23064</v>
      </c>
    </row>
    <row r="3079" spans="2:16" ht="20.100000000000001" customHeight="1" x14ac:dyDescent="0.3">
      <c r="B3079" s="101">
        <v>3069</v>
      </c>
      <c r="C3079" s="112" t="s">
        <v>37441</v>
      </c>
      <c r="D3079" s="161" t="s">
        <v>7260</v>
      </c>
      <c r="E3079" s="36" t="s">
        <v>13330</v>
      </c>
      <c r="F3079" s="99">
        <v>3.8</v>
      </c>
      <c r="G3079" s="99" t="s">
        <v>704</v>
      </c>
      <c r="H3079" s="105" t="s">
        <v>5892</v>
      </c>
      <c r="I3079" s="101">
        <v>2015</v>
      </c>
      <c r="J3079" s="101"/>
      <c r="K3079" s="90">
        <v>4659618412</v>
      </c>
      <c r="L3079" s="90">
        <f>IF(K3079/1024 &gt;1,K3079/1024," ")</f>
        <v>4550408.60546875</v>
      </c>
      <c r="M3079" s="90">
        <f>IF(K3079/1048576 &gt;1,K3079/1048576," ")</f>
        <v>4443.7584037780762</v>
      </c>
      <c r="N3079" s="91">
        <f>IF(K3079&gt;999999999,K3079/1073741824," ")</f>
        <v>4.3396078161895275</v>
      </c>
      <c r="O3079" s="194" t="s">
        <v>23061</v>
      </c>
      <c r="P3079" s="197" t="s">
        <v>23062</v>
      </c>
    </row>
    <row r="3080" spans="2:16" ht="20.100000000000001" customHeight="1" x14ac:dyDescent="0.3">
      <c r="B3080" s="101">
        <v>3070</v>
      </c>
      <c r="C3080" s="111" t="s">
        <v>39262</v>
      </c>
      <c r="D3080" s="161" t="s">
        <v>6558</v>
      </c>
      <c r="E3080" s="36" t="s">
        <v>13892</v>
      </c>
      <c r="F3080" s="99">
        <v>6.3</v>
      </c>
      <c r="G3080" s="99"/>
      <c r="H3080" s="101" t="s">
        <v>4081</v>
      </c>
      <c r="I3080" s="101">
        <v>2014</v>
      </c>
      <c r="J3080" s="101"/>
      <c r="K3080" s="90">
        <v>5012838257</v>
      </c>
      <c r="L3080" s="90">
        <f>IF(K3080/1024 &gt;1,K3080/1024," ")</f>
        <v>4895349.8603515625</v>
      </c>
      <c r="M3080" s="90">
        <f>IF(K3080/1048576 &gt;1,K3080/1048576," ")</f>
        <v>4780.6150979995728</v>
      </c>
      <c r="N3080" s="91">
        <f>IF(K3080&gt;999999999,K3080/1073741824," ")</f>
        <v>4.6685694316402078</v>
      </c>
      <c r="O3080" s="194" t="s">
        <v>24032</v>
      </c>
      <c r="P3080" s="197" t="s">
        <v>24033</v>
      </c>
    </row>
    <row r="3081" spans="2:16" ht="20.100000000000001" customHeight="1" x14ac:dyDescent="0.3">
      <c r="B3081" s="101">
        <v>3071</v>
      </c>
      <c r="C3081" s="109" t="s">
        <v>37442</v>
      </c>
      <c r="D3081" s="160" t="s">
        <v>3525</v>
      </c>
      <c r="E3081" s="36" t="s">
        <v>13332</v>
      </c>
      <c r="F3081" s="104">
        <v>6.5</v>
      </c>
      <c r="G3081" s="101" t="s">
        <v>704</v>
      </c>
      <c r="H3081" s="101" t="s">
        <v>3756</v>
      </c>
      <c r="I3081" s="101">
        <v>1997</v>
      </c>
      <c r="J3081" s="101"/>
      <c r="K3081" s="90">
        <v>4237006765</v>
      </c>
      <c r="L3081" s="90">
        <f>IF(K3081/1024 &gt;1,K3081/1024," ")</f>
        <v>4137701.9189453125</v>
      </c>
      <c r="M3081" s="90">
        <f>IF(K3081/1048576 &gt;1,K3081/1048576," ")</f>
        <v>4040.7245302200317</v>
      </c>
      <c r="N3081" s="91">
        <f>IF(K3081&gt;999999999,K3081/1073741824," ")</f>
        <v>3.9460200490429997</v>
      </c>
      <c r="O3081" s="194" t="s">
        <v>23065</v>
      </c>
      <c r="P3081" s="197" t="s">
        <v>23066</v>
      </c>
    </row>
    <row r="3082" spans="2:16" ht="20.100000000000001" customHeight="1" x14ac:dyDescent="0.3">
      <c r="B3082" s="101">
        <v>3072</v>
      </c>
      <c r="C3082" s="28" t="s">
        <v>37443</v>
      </c>
      <c r="D3082" s="159" t="s">
        <v>5383</v>
      </c>
      <c r="E3082" s="36" t="s">
        <v>13333</v>
      </c>
      <c r="F3082" s="104">
        <v>5.6</v>
      </c>
      <c r="G3082" s="101" t="s">
        <v>704</v>
      </c>
      <c r="H3082" s="101" t="s">
        <v>3744</v>
      </c>
      <c r="I3082" s="101">
        <v>2014</v>
      </c>
      <c r="J3082" s="101"/>
      <c r="K3082" s="90">
        <v>4689024929</v>
      </c>
      <c r="L3082" s="90">
        <f>IF(K3082/1024 &gt;1,K3082/1024," ")</f>
        <v>4579125.9072265625</v>
      </c>
      <c r="M3082" s="90">
        <f>IF(K3082/1048576 &gt;1,K3082/1048576," ")</f>
        <v>4471.8026437759399</v>
      </c>
      <c r="N3082" s="91">
        <f>IF(K3082&gt;999999999,K3082/1073741824," ")</f>
        <v>4.3669947693124413</v>
      </c>
      <c r="O3082" s="194" t="s">
        <v>17619</v>
      </c>
      <c r="P3082" s="197" t="s">
        <v>31177</v>
      </c>
    </row>
    <row r="3083" spans="2:16" ht="20.100000000000001" customHeight="1" x14ac:dyDescent="0.3">
      <c r="B3083" s="101">
        <v>3073</v>
      </c>
      <c r="C3083" s="109" t="s">
        <v>37444</v>
      </c>
      <c r="D3083" s="160" t="s">
        <v>984</v>
      </c>
      <c r="E3083" s="36" t="s">
        <v>13334</v>
      </c>
      <c r="F3083" s="104">
        <v>7.8</v>
      </c>
      <c r="G3083" s="94" t="s">
        <v>704</v>
      </c>
      <c r="H3083" s="94" t="s">
        <v>3739</v>
      </c>
      <c r="I3083" s="101">
        <v>2000</v>
      </c>
      <c r="J3083" s="116"/>
      <c r="K3083" s="108">
        <v>5632889606</v>
      </c>
      <c r="L3083" s="90">
        <f>IF(K3083/1024 &gt;1,K3083/1024," ")</f>
        <v>5500868.755859375</v>
      </c>
      <c r="M3083" s="90">
        <f>IF(K3083/1048576 &gt;1,K3083/1048576," ")</f>
        <v>5371.9421443939209</v>
      </c>
      <c r="N3083" s="91">
        <f>IF(K3083&gt;999999999,K3083/1073741824," ")</f>
        <v>5.2460372503846884</v>
      </c>
      <c r="O3083" s="194" t="s">
        <v>23067</v>
      </c>
      <c r="P3083" s="197" t="s">
        <v>23068</v>
      </c>
    </row>
    <row r="3084" spans="2:16" ht="20.100000000000001" customHeight="1" x14ac:dyDescent="0.3">
      <c r="B3084" s="101">
        <v>3074</v>
      </c>
      <c r="C3084" s="112" t="s">
        <v>36890</v>
      </c>
      <c r="D3084" s="160" t="s">
        <v>5911</v>
      </c>
      <c r="E3084" s="36" t="s">
        <v>13113</v>
      </c>
      <c r="F3084" s="99">
        <v>7.1</v>
      </c>
      <c r="G3084" s="101" t="s">
        <v>704</v>
      </c>
      <c r="H3084" s="101" t="s">
        <v>5912</v>
      </c>
      <c r="I3084" s="101">
        <v>1992</v>
      </c>
      <c r="J3084" s="101"/>
      <c r="K3084" s="90">
        <v>7186426300</v>
      </c>
      <c r="L3084" s="90">
        <f>IF(K3084/1024 &gt;1,K3084/1024," ")</f>
        <v>7017994.43359375</v>
      </c>
      <c r="M3084" s="90">
        <f>IF(K3084/1048576 &gt;1,K3084/1048576," ")</f>
        <v>6853.5101890563965</v>
      </c>
      <c r="N3084" s="91">
        <f>IF(K3084&gt;999999999,K3084/1073741824," ")</f>
        <v>6.6928810440003872</v>
      </c>
      <c r="O3084" s="194" t="s">
        <v>22672</v>
      </c>
      <c r="P3084" s="197" t="s">
        <v>22673</v>
      </c>
    </row>
    <row r="3085" spans="2:16" ht="20.100000000000001" customHeight="1" x14ac:dyDescent="0.3">
      <c r="B3085" s="101">
        <v>3075</v>
      </c>
      <c r="C3085" s="12" t="s">
        <v>37247</v>
      </c>
      <c r="D3085" s="159" t="s">
        <v>713</v>
      </c>
      <c r="E3085" s="36" t="s">
        <v>13337</v>
      </c>
      <c r="F3085" s="104">
        <v>6.8</v>
      </c>
      <c r="G3085" s="94" t="s">
        <v>704</v>
      </c>
      <c r="H3085" s="94" t="s">
        <v>4111</v>
      </c>
      <c r="I3085" s="94">
        <v>1980</v>
      </c>
      <c r="J3085" s="94"/>
      <c r="K3085" s="108">
        <v>1566705664</v>
      </c>
      <c r="L3085" s="90">
        <f>IF(K3085/1024 &gt;1,K3085/1024," ")</f>
        <v>1529986</v>
      </c>
      <c r="M3085" s="90">
        <f>IF(K3085/1048576 &gt;1,K3085/1048576," ")</f>
        <v>1494.126953125</v>
      </c>
      <c r="N3085" s="91">
        <f>IF(K3085&gt;999999999,K3085/1073741824," ")</f>
        <v>1.4591083526611328</v>
      </c>
      <c r="O3085" s="194" t="s">
        <v>23073</v>
      </c>
      <c r="P3085" s="197" t="s">
        <v>23074</v>
      </c>
    </row>
    <row r="3086" spans="2:16" ht="20.100000000000001" customHeight="1" x14ac:dyDescent="0.3">
      <c r="B3086" s="101">
        <v>3076</v>
      </c>
      <c r="C3086" s="20" t="s">
        <v>37445</v>
      </c>
      <c r="D3086" s="157" t="s">
        <v>8692</v>
      </c>
      <c r="E3086" s="36" t="s">
        <v>13336</v>
      </c>
      <c r="F3086" s="81">
        <v>5.7</v>
      </c>
      <c r="G3086" s="13" t="s">
        <v>704</v>
      </c>
      <c r="H3086" s="13" t="s">
        <v>3744</v>
      </c>
      <c r="I3086" s="79">
        <v>2018</v>
      </c>
      <c r="J3086" s="79"/>
      <c r="K3086" s="73">
        <v>4896276480</v>
      </c>
      <c r="L3086" s="90">
        <f>IF(K3086/1024 &gt;1,K3086/1024," ")</f>
        <v>4781520</v>
      </c>
      <c r="M3086" s="90">
        <f>IF(K3086/1048576 &gt;1,K3086/1048576," ")</f>
        <v>4669.453125</v>
      </c>
      <c r="N3086" s="91">
        <f>IF(K3086&gt;999999999,K3086/1073741824," ")</f>
        <v>4.5600128173828125</v>
      </c>
      <c r="O3086" s="194" t="s">
        <v>23071</v>
      </c>
      <c r="P3086" s="197" t="s">
        <v>23072</v>
      </c>
    </row>
    <row r="3087" spans="2:16" ht="20.100000000000001" customHeight="1" x14ac:dyDescent="0.3">
      <c r="B3087" s="101">
        <v>3077</v>
      </c>
      <c r="C3087" s="20" t="s">
        <v>33355</v>
      </c>
      <c r="D3087" s="161" t="s">
        <v>7625</v>
      </c>
      <c r="E3087" s="36" t="s">
        <v>13338</v>
      </c>
      <c r="F3087" s="99">
        <v>5.2</v>
      </c>
      <c r="G3087" s="99" t="s">
        <v>704</v>
      </c>
      <c r="H3087" s="105" t="s">
        <v>5871</v>
      </c>
      <c r="I3087" s="101">
        <v>2016</v>
      </c>
      <c r="J3087" s="101"/>
      <c r="K3087" s="90">
        <v>5057687104</v>
      </c>
      <c r="L3087" s="90">
        <f>IF(K3087/1024 &gt;1,K3087/1024," ")</f>
        <v>4939147.5625</v>
      </c>
      <c r="M3087" s="90">
        <f>IF(K3087/1048576 &gt;1,K3087/1048576," ")</f>
        <v>4823.3862915039063</v>
      </c>
      <c r="N3087" s="91">
        <f>IF(K3087&gt;999999999,K3087/1073741824," ")</f>
        <v>4.7103381752967834</v>
      </c>
      <c r="O3087" s="194" t="s">
        <v>19511</v>
      </c>
      <c r="P3087" s="197" t="s">
        <v>23075</v>
      </c>
    </row>
    <row r="3088" spans="2:16" ht="20.100000000000001" customHeight="1" x14ac:dyDescent="0.3">
      <c r="B3088" s="101">
        <v>3078</v>
      </c>
      <c r="C3088" s="109" t="s">
        <v>37446</v>
      </c>
      <c r="D3088" s="159" t="s">
        <v>5110</v>
      </c>
      <c r="E3088" s="36" t="s">
        <v>13339</v>
      </c>
      <c r="F3088" s="104">
        <v>5</v>
      </c>
      <c r="G3088" s="101" t="s">
        <v>704</v>
      </c>
      <c r="H3088" s="101" t="s">
        <v>3744</v>
      </c>
      <c r="I3088" s="101">
        <v>2012</v>
      </c>
      <c r="J3088" s="101"/>
      <c r="K3088" s="109">
        <v>4425454497</v>
      </c>
      <c r="L3088" s="90">
        <f>IF(K3088/1024 &gt;1,K3088/1024," ")</f>
        <v>4321732.9072265625</v>
      </c>
      <c r="M3088" s="90">
        <f>IF(K3088/1048576 &gt;1,K3088/1048576," ")</f>
        <v>4220.4422922134399</v>
      </c>
      <c r="N3088" s="91">
        <f>IF(K3088&gt;999999999,K3088/1073741824," ")</f>
        <v>4.1215256759896874</v>
      </c>
      <c r="O3088" s="194" t="s">
        <v>23076</v>
      </c>
      <c r="P3088" s="197" t="s">
        <v>23077</v>
      </c>
    </row>
    <row r="3089" spans="2:16" ht="20.100000000000001" customHeight="1" x14ac:dyDescent="0.3">
      <c r="B3089" s="101">
        <v>3079</v>
      </c>
      <c r="C3089" s="102" t="s">
        <v>37447</v>
      </c>
      <c r="D3089" s="159" t="s">
        <v>5317</v>
      </c>
      <c r="E3089" s="36" t="s">
        <v>13340</v>
      </c>
      <c r="F3089" s="104">
        <v>5.9</v>
      </c>
      <c r="G3089" s="101" t="s">
        <v>704</v>
      </c>
      <c r="H3089" s="101" t="s">
        <v>3782</v>
      </c>
      <c r="I3089" s="101">
        <v>2014</v>
      </c>
      <c r="J3089" s="101"/>
      <c r="K3089" s="90">
        <v>4511676093</v>
      </c>
      <c r="L3089" s="90">
        <f>IF(K3089/1024 &gt;1,K3089/1024," ")</f>
        <v>4405933.6845703125</v>
      </c>
      <c r="M3089" s="90">
        <f>IF(K3089/1048576 &gt;1,K3089/1048576," ")</f>
        <v>4302.6696138381958</v>
      </c>
      <c r="N3089" s="91">
        <f>IF(K3089&gt;999999999,K3089/1073741824," ")</f>
        <v>4.2018257947638631</v>
      </c>
      <c r="O3089" s="194" t="s">
        <v>22148</v>
      </c>
      <c r="P3089" s="197" t="s">
        <v>23078</v>
      </c>
    </row>
    <row r="3090" spans="2:16" ht="20.100000000000001" customHeight="1" x14ac:dyDescent="0.3">
      <c r="B3090" s="101">
        <v>3080</v>
      </c>
      <c r="C3090" s="109" t="s">
        <v>37448</v>
      </c>
      <c r="D3090" s="161" t="s">
        <v>7489</v>
      </c>
      <c r="E3090" s="36" t="s">
        <v>13345</v>
      </c>
      <c r="F3090" s="99">
        <v>6.1</v>
      </c>
      <c r="G3090" s="99" t="s">
        <v>704</v>
      </c>
      <c r="H3090" s="105" t="s">
        <v>4081</v>
      </c>
      <c r="I3090" s="101">
        <v>2016</v>
      </c>
      <c r="J3090" s="101"/>
      <c r="K3090" s="90">
        <v>4869263407</v>
      </c>
      <c r="L3090" s="90">
        <f>IF(K3090/1024 &gt;1,K3090/1024," ")</f>
        <v>4755140.0458984375</v>
      </c>
      <c r="M3090" s="90">
        <f>IF(K3090/1048576 &gt;1,K3090/1048576," ")</f>
        <v>4643.6914510726929</v>
      </c>
      <c r="N3090" s="91">
        <f>IF(K3090&gt;999999999,K3090/1073741824," ")</f>
        <v>4.5348549326881766</v>
      </c>
      <c r="O3090" s="194" t="s">
        <v>23087</v>
      </c>
      <c r="P3090" s="197" t="s">
        <v>23088</v>
      </c>
    </row>
    <row r="3091" spans="2:16" ht="20.100000000000001" customHeight="1" x14ac:dyDescent="0.3">
      <c r="B3091" s="101">
        <v>3081</v>
      </c>
      <c r="C3091" s="109" t="s">
        <v>37449</v>
      </c>
      <c r="D3091" s="160" t="s">
        <v>1335</v>
      </c>
      <c r="E3091" s="36" t="s">
        <v>13346</v>
      </c>
      <c r="F3091" s="104">
        <v>6.7</v>
      </c>
      <c r="G3091" s="94" t="s">
        <v>704</v>
      </c>
      <c r="H3091" s="94" t="s">
        <v>4240</v>
      </c>
      <c r="I3091" s="101">
        <v>1966</v>
      </c>
      <c r="J3091" s="101"/>
      <c r="K3091" s="90">
        <v>2908804008</v>
      </c>
      <c r="L3091" s="90">
        <f>IF(K3091/1024 &gt;1,K3091/1024," ")</f>
        <v>2840628.9140625</v>
      </c>
      <c r="M3091" s="90">
        <f>IF(K3091/1048576 &gt;1,K3091/1048576," ")</f>
        <v>2774.0516738891602</v>
      </c>
      <c r="N3091" s="91">
        <f>IF(K3091&gt;999999999,K3091/1073741824," ")</f>
        <v>2.709034837782383</v>
      </c>
      <c r="O3091" s="194" t="s">
        <v>23089</v>
      </c>
      <c r="P3091" s="197" t="s">
        <v>23090</v>
      </c>
    </row>
    <row r="3092" spans="2:16" ht="20.100000000000001" customHeight="1" x14ac:dyDescent="0.3">
      <c r="B3092" s="101">
        <v>3082</v>
      </c>
      <c r="C3092" s="109" t="s">
        <v>37451</v>
      </c>
      <c r="D3092" s="159" t="s">
        <v>3262</v>
      </c>
      <c r="E3092" s="36" t="s">
        <v>13348</v>
      </c>
      <c r="F3092" s="104">
        <v>6.1</v>
      </c>
      <c r="G3092" s="101" t="s">
        <v>704</v>
      </c>
      <c r="H3092" s="101" t="s">
        <v>3744</v>
      </c>
      <c r="I3092" s="101">
        <v>2012</v>
      </c>
      <c r="J3092" s="101"/>
      <c r="K3092" s="90">
        <v>4628276478</v>
      </c>
      <c r="L3092" s="90">
        <f>IF(K3092/1024 &gt;1,K3092/1024," ")</f>
        <v>4519801.248046875</v>
      </c>
      <c r="M3092" s="90">
        <f>IF(K3092/1048576 &gt;1,K3092/1048576," ")</f>
        <v>4413.8684062957764</v>
      </c>
      <c r="N3092" s="91">
        <f>IF(K3092&gt;999999999,K3092/1073741824," ")</f>
        <v>4.3104183655232191</v>
      </c>
      <c r="O3092" s="194" t="s">
        <v>23092</v>
      </c>
      <c r="P3092" s="197" t="s">
        <v>23093</v>
      </c>
    </row>
    <row r="3093" spans="2:16" ht="20.100000000000001" customHeight="1" x14ac:dyDescent="0.3">
      <c r="B3093" s="101">
        <v>3083</v>
      </c>
      <c r="C3093" s="107" t="s">
        <v>37450</v>
      </c>
      <c r="D3093" s="161" t="s">
        <v>6355</v>
      </c>
      <c r="E3093" s="36" t="s">
        <v>13347</v>
      </c>
      <c r="F3093" s="99">
        <v>5.8</v>
      </c>
      <c r="G3093" s="99" t="s">
        <v>704</v>
      </c>
      <c r="H3093" s="101" t="s">
        <v>5871</v>
      </c>
      <c r="I3093" s="101">
        <v>2015</v>
      </c>
      <c r="J3093" s="101"/>
      <c r="K3093" s="90">
        <v>4557627188</v>
      </c>
      <c r="L3093" s="90">
        <f>IF(K3093/1024 &gt;1,K3093/1024," ")</f>
        <v>4450807.80078125</v>
      </c>
      <c r="M3093" s="90">
        <f>IF(K3093/1048576 &gt;1,K3093/1048576," ")</f>
        <v>4346.4919929504395</v>
      </c>
      <c r="N3093" s="91">
        <f>IF(K3093&gt;999999999,K3093/1073741824," ")</f>
        <v>4.2446210868656635</v>
      </c>
      <c r="O3093" s="194" t="s">
        <v>17624</v>
      </c>
      <c r="P3093" s="197" t="s">
        <v>23091</v>
      </c>
    </row>
    <row r="3094" spans="2:16" ht="20.100000000000001" customHeight="1" x14ac:dyDescent="0.3">
      <c r="B3094" s="101">
        <v>3084</v>
      </c>
      <c r="C3094" s="109" t="s">
        <v>37452</v>
      </c>
      <c r="D3094" s="159" t="s">
        <v>1778</v>
      </c>
      <c r="E3094" s="36" t="s">
        <v>13349</v>
      </c>
      <c r="F3094" s="104">
        <v>6.4</v>
      </c>
      <c r="G3094" s="94" t="s">
        <v>704</v>
      </c>
      <c r="H3094" s="94" t="s">
        <v>3813</v>
      </c>
      <c r="I3094" s="94">
        <v>1986</v>
      </c>
      <c r="J3094" s="94"/>
      <c r="K3094" s="90">
        <v>4293475189</v>
      </c>
      <c r="L3094" s="90">
        <f>IF(K3094/1024 &gt;1,K3094/1024," ")</f>
        <v>4192846.8642578125</v>
      </c>
      <c r="M3094" s="90">
        <f>IF(K3094/1048576 &gt;1,K3094/1048576," ")</f>
        <v>4094.57701587677</v>
      </c>
      <c r="N3094" s="91">
        <f>IF(K3094&gt;999999999,K3094/1073741824," ")</f>
        <v>3.9986103670671582</v>
      </c>
      <c r="O3094" s="194" t="s">
        <v>23094</v>
      </c>
      <c r="P3094" s="197" t="s">
        <v>23095</v>
      </c>
    </row>
    <row r="3095" spans="2:16" ht="20.100000000000001" customHeight="1" x14ac:dyDescent="0.3">
      <c r="B3095" s="101">
        <v>3085</v>
      </c>
      <c r="C3095" s="109" t="s">
        <v>37453</v>
      </c>
      <c r="D3095" s="159" t="s">
        <v>3415</v>
      </c>
      <c r="E3095" s="36" t="s">
        <v>13350</v>
      </c>
      <c r="F3095" s="104">
        <v>6.2</v>
      </c>
      <c r="G3095" s="101"/>
      <c r="H3095" s="13" t="s">
        <v>5878</v>
      </c>
      <c r="I3095" s="101">
        <v>2008</v>
      </c>
      <c r="J3095" s="101"/>
      <c r="K3095" s="73">
        <v>3129057280</v>
      </c>
      <c r="L3095" s="90">
        <f>IF(K3095/1024 &gt;1,K3095/1024," ")</f>
        <v>3055720</v>
      </c>
      <c r="M3095" s="90">
        <f>IF(K3095/1048576 &gt;1,K3095/1048576," ")</f>
        <v>2984.1015625</v>
      </c>
      <c r="N3095" s="91">
        <f>IF(K3095&gt;999999999,K3095/1073741824," ")</f>
        <v>2.9141616821289063</v>
      </c>
      <c r="O3095" s="194" t="s">
        <v>23096</v>
      </c>
      <c r="P3095" s="197" t="s">
        <v>23097</v>
      </c>
    </row>
    <row r="3096" spans="2:16" ht="20.100000000000001" customHeight="1" x14ac:dyDescent="0.3">
      <c r="B3096" s="101">
        <v>3086</v>
      </c>
      <c r="C3096" s="102" t="s">
        <v>37456</v>
      </c>
      <c r="D3096" s="159" t="s">
        <v>750</v>
      </c>
      <c r="E3096" s="36" t="s">
        <v>13353</v>
      </c>
      <c r="F3096" s="104">
        <v>5.3</v>
      </c>
      <c r="G3096" s="101" t="s">
        <v>704</v>
      </c>
      <c r="H3096" s="101" t="s">
        <v>3737</v>
      </c>
      <c r="I3096" s="94">
        <v>2008</v>
      </c>
      <c r="J3096" s="94"/>
      <c r="K3096" s="90">
        <v>2562953238</v>
      </c>
      <c r="L3096" s="90">
        <f>IF(K3096/1024 &gt;1,K3096/1024," ")</f>
        <v>2502884.021484375</v>
      </c>
      <c r="M3096" s="90">
        <f>IF(K3096/1048576 &gt;1,K3096/1048576," ")</f>
        <v>2444.222677230835</v>
      </c>
      <c r="N3096" s="91">
        <f>IF(K3096&gt;999999999,K3096/1073741824," ")</f>
        <v>2.3869362082332373</v>
      </c>
      <c r="O3096" s="194" t="s">
        <v>23102</v>
      </c>
      <c r="P3096" s="197" t="s">
        <v>23103</v>
      </c>
    </row>
    <row r="3097" spans="2:16" ht="20.100000000000001" customHeight="1" x14ac:dyDescent="0.3">
      <c r="B3097" s="101">
        <v>3087</v>
      </c>
      <c r="C3097" s="112" t="s">
        <v>37454</v>
      </c>
      <c r="D3097" s="161" t="s">
        <v>7469</v>
      </c>
      <c r="E3097" s="36" t="s">
        <v>13351</v>
      </c>
      <c r="F3097" s="99">
        <v>5.4</v>
      </c>
      <c r="G3097" s="99" t="s">
        <v>704</v>
      </c>
      <c r="H3097" s="105" t="s">
        <v>5878</v>
      </c>
      <c r="I3097" s="101">
        <v>2014</v>
      </c>
      <c r="J3097" s="101"/>
      <c r="K3097" s="90">
        <v>4493904456</v>
      </c>
      <c r="L3097" s="90">
        <f>IF(K3097/1024 &gt;1,K3097/1024," ")</f>
        <v>4388578.5703125</v>
      </c>
      <c r="M3097" s="90">
        <f>IF(K3097/1048576 &gt;1,K3097/1048576," ")</f>
        <v>4285.7212600708008</v>
      </c>
      <c r="N3097" s="91">
        <f>IF(K3097&gt;999999999,K3097/1073741824," ")</f>
        <v>4.1852746680378914</v>
      </c>
      <c r="O3097" s="194" t="s">
        <v>23098</v>
      </c>
      <c r="P3097" s="197" t="s">
        <v>23099</v>
      </c>
    </row>
    <row r="3098" spans="2:16" ht="20.100000000000001" customHeight="1" x14ac:dyDescent="0.3">
      <c r="B3098" s="101">
        <v>3088</v>
      </c>
      <c r="C3098" s="109" t="s">
        <v>37455</v>
      </c>
      <c r="D3098" s="160" t="s">
        <v>2185</v>
      </c>
      <c r="E3098" s="36" t="s">
        <v>13352</v>
      </c>
      <c r="F3098" s="104">
        <v>6.7</v>
      </c>
      <c r="G3098" s="13" t="s">
        <v>704</v>
      </c>
      <c r="H3098" s="13" t="s">
        <v>5871</v>
      </c>
      <c r="I3098" s="101">
        <v>1987</v>
      </c>
      <c r="J3098" s="116"/>
      <c r="K3098" s="73">
        <v>2823446528</v>
      </c>
      <c r="L3098" s="90">
        <f>IF(K3098/1024 &gt;1,K3098/1024," ")</f>
        <v>2757272</v>
      </c>
      <c r="M3098" s="90">
        <f>IF(K3098/1048576 &gt;1,K3098/1048576," ")</f>
        <v>2692.6484375</v>
      </c>
      <c r="N3098" s="91">
        <f>IF(K3098&gt;999999999,K3098/1073741824," ")</f>
        <v>2.6295394897460938</v>
      </c>
      <c r="O3098" s="194" t="s">
        <v>23100</v>
      </c>
      <c r="P3098" s="197" t="s">
        <v>23101</v>
      </c>
    </row>
    <row r="3099" spans="2:16" ht="20.100000000000001" customHeight="1" x14ac:dyDescent="0.3">
      <c r="B3099" s="101">
        <v>3089</v>
      </c>
      <c r="C3099" s="84" t="s">
        <v>37457</v>
      </c>
      <c r="D3099" s="157" t="s">
        <v>7655</v>
      </c>
      <c r="E3099" s="36" t="s">
        <v>13354</v>
      </c>
      <c r="F3099" s="81">
        <v>6.2</v>
      </c>
      <c r="G3099" s="81"/>
      <c r="H3099" s="82" t="s">
        <v>5871</v>
      </c>
      <c r="I3099" s="79">
        <v>2016</v>
      </c>
      <c r="J3099" s="79"/>
      <c r="K3099" s="73">
        <v>4461033736</v>
      </c>
      <c r="L3099" s="90">
        <f>IF(K3099/1024 &gt;1,K3099/1024," ")</f>
        <v>4356478.2578125</v>
      </c>
      <c r="M3099" s="90">
        <f>IF(K3099/1048576 &gt;1,K3099/1048576," ")</f>
        <v>4254.3732986450195</v>
      </c>
      <c r="N3099" s="91">
        <f>IF(K3099&gt;999999999,K3099/1073741824," ")</f>
        <v>4.1546614244580269</v>
      </c>
      <c r="O3099" s="194" t="s">
        <v>23104</v>
      </c>
      <c r="P3099" s="197" t="s">
        <v>23105</v>
      </c>
    </row>
    <row r="3100" spans="2:16" ht="20.100000000000001" customHeight="1" x14ac:dyDescent="0.3">
      <c r="B3100" s="101">
        <v>3090</v>
      </c>
      <c r="C3100" s="109" t="s">
        <v>37459</v>
      </c>
      <c r="D3100" s="159" t="s">
        <v>3822</v>
      </c>
      <c r="E3100" s="36" t="s">
        <v>13356</v>
      </c>
      <c r="F3100" s="104">
        <v>6.6</v>
      </c>
      <c r="G3100" s="101" t="s">
        <v>704</v>
      </c>
      <c r="H3100" s="101" t="s">
        <v>3807</v>
      </c>
      <c r="I3100" s="101">
        <v>1988</v>
      </c>
      <c r="J3100" s="101"/>
      <c r="K3100" s="90">
        <v>3337840257</v>
      </c>
      <c r="L3100" s="90">
        <f>IF(K3100/1024 &gt;1,K3100/1024," ")</f>
        <v>3259609.6259765625</v>
      </c>
      <c r="M3100" s="90">
        <f>IF(K3100/1048576 &gt;1,K3100/1048576," ")</f>
        <v>3183.2125253677368</v>
      </c>
      <c r="N3100" s="91">
        <f>IF(K3100&gt;999999999,K3100/1073741824," ")</f>
        <v>3.1086059818044305</v>
      </c>
      <c r="O3100" s="194" t="s">
        <v>23108</v>
      </c>
      <c r="P3100" s="197" t="s">
        <v>23109</v>
      </c>
    </row>
    <row r="3101" spans="2:16" ht="20.100000000000001" customHeight="1" x14ac:dyDescent="0.3">
      <c r="B3101" s="101">
        <v>3091</v>
      </c>
      <c r="C3101" s="102" t="s">
        <v>37460</v>
      </c>
      <c r="D3101" s="159" t="s">
        <v>1228</v>
      </c>
      <c r="E3101" s="36" t="s">
        <v>13357</v>
      </c>
      <c r="F3101" s="104">
        <v>6.4</v>
      </c>
      <c r="G3101" s="99" t="s">
        <v>704</v>
      </c>
      <c r="H3101" s="101" t="s">
        <v>5877</v>
      </c>
      <c r="I3101" s="101">
        <v>1983</v>
      </c>
      <c r="J3101" s="101"/>
      <c r="K3101" s="90">
        <v>6451636324</v>
      </c>
      <c r="L3101" s="90">
        <f>IF(K3101/1024 &gt;1,K3101/1024," ")</f>
        <v>6300426.09765625</v>
      </c>
      <c r="M3101" s="90">
        <f>IF(K3101/1048576 &gt;1,K3101/1048576," ")</f>
        <v>6152.7598609924316</v>
      </c>
      <c r="N3101" s="91">
        <f>IF(K3101&gt;999999999,K3101/1073741824," ")</f>
        <v>6.0085545517504215</v>
      </c>
      <c r="O3101" s="194" t="s">
        <v>23110</v>
      </c>
      <c r="P3101" s="197" t="s">
        <v>23111</v>
      </c>
    </row>
    <row r="3102" spans="2:16" ht="20.100000000000001" customHeight="1" x14ac:dyDescent="0.3">
      <c r="B3102" s="101">
        <v>3092</v>
      </c>
      <c r="C3102" s="28" t="s">
        <v>37461</v>
      </c>
      <c r="D3102" s="157" t="s">
        <v>8123</v>
      </c>
      <c r="E3102" s="36" t="s">
        <v>13358</v>
      </c>
      <c r="F3102" s="131">
        <v>6.5</v>
      </c>
      <c r="G3102" s="13" t="s">
        <v>704</v>
      </c>
      <c r="H3102" s="13" t="s">
        <v>5878</v>
      </c>
      <c r="I3102" s="133">
        <v>2018</v>
      </c>
      <c r="J3102" s="74"/>
      <c r="K3102" s="73">
        <v>6029822658</v>
      </c>
      <c r="L3102" s="90">
        <f>IF(K3102/1024 &gt;1,K3102/1024," ")</f>
        <v>5888498.689453125</v>
      </c>
      <c r="M3102" s="90">
        <f>IF(K3102/1048576 &gt;1,K3102/1048576," ")</f>
        <v>5750.4870014190674</v>
      </c>
      <c r="N3102" s="91">
        <f>IF(K3102&gt;999999999,K3102/1073741824," ")</f>
        <v>5.615709962323308</v>
      </c>
      <c r="O3102" s="194" t="s">
        <v>23112</v>
      </c>
      <c r="P3102" s="197" t="s">
        <v>23113</v>
      </c>
    </row>
    <row r="3103" spans="2:16" ht="20.100000000000001" customHeight="1" x14ac:dyDescent="0.3">
      <c r="B3103" s="101">
        <v>3093</v>
      </c>
      <c r="C3103" s="111" t="s">
        <v>37462</v>
      </c>
      <c r="D3103" s="161" t="s">
        <v>7389</v>
      </c>
      <c r="E3103" s="36" t="s">
        <v>13359</v>
      </c>
      <c r="F3103" s="99">
        <v>6.3</v>
      </c>
      <c r="G3103" s="99"/>
      <c r="H3103" s="105" t="s">
        <v>5981</v>
      </c>
      <c r="I3103" s="101">
        <v>2015</v>
      </c>
      <c r="J3103" s="101"/>
      <c r="K3103" s="90">
        <v>2769347573</v>
      </c>
      <c r="L3103" s="90">
        <f>IF(K3103/1024 &gt;1,K3103/1024," ")</f>
        <v>2704440.9892578125</v>
      </c>
      <c r="M3103" s="90">
        <f>IF(K3103/1048576 &gt;1,K3103/1048576," ")</f>
        <v>2641.0556535720825</v>
      </c>
      <c r="N3103" s="91">
        <f>IF(K3103&gt;999999999,K3103/1073741824," ")</f>
        <v>2.5791559116914868</v>
      </c>
      <c r="O3103" s="194" t="s">
        <v>23114</v>
      </c>
      <c r="P3103" s="197" t="s">
        <v>23115</v>
      </c>
    </row>
    <row r="3104" spans="2:16" ht="20.100000000000001" customHeight="1" x14ac:dyDescent="0.3">
      <c r="B3104" s="101">
        <v>3094</v>
      </c>
      <c r="C3104" s="109" t="s">
        <v>37463</v>
      </c>
      <c r="D3104" s="160" t="s">
        <v>1336</v>
      </c>
      <c r="E3104" s="36" t="s">
        <v>13360</v>
      </c>
      <c r="F3104" s="104">
        <v>6.7</v>
      </c>
      <c r="G3104" s="94" t="s">
        <v>704</v>
      </c>
      <c r="H3104" s="94" t="s">
        <v>3743</v>
      </c>
      <c r="I3104" s="101">
        <v>2001</v>
      </c>
      <c r="J3104" s="101"/>
      <c r="K3104" s="90">
        <v>3301630519</v>
      </c>
      <c r="L3104" s="90">
        <f>IF(K3104/1024 &gt;1,K3104/1024," ")</f>
        <v>3224248.5537109375</v>
      </c>
      <c r="M3104" s="90">
        <f>IF(K3104/1048576 &gt;1,K3104/1048576," ")</f>
        <v>3148.6802282333374</v>
      </c>
      <c r="N3104" s="91">
        <f>IF(K3104&gt;999999999,K3104/1073741824," ")</f>
        <v>3.0748830353841186</v>
      </c>
      <c r="O3104" s="194" t="s">
        <v>23116</v>
      </c>
      <c r="P3104" s="197" t="s">
        <v>23117</v>
      </c>
    </row>
    <row r="3105" spans="2:16" ht="20.100000000000001" customHeight="1" x14ac:dyDescent="0.3">
      <c r="B3105" s="101">
        <v>3095</v>
      </c>
      <c r="C3105" s="109" t="s">
        <v>37464</v>
      </c>
      <c r="D3105" s="159" t="s">
        <v>1337</v>
      </c>
      <c r="E3105" s="36" t="s">
        <v>13361</v>
      </c>
      <c r="F3105" s="104">
        <v>5.3</v>
      </c>
      <c r="G3105" s="13" t="s">
        <v>704</v>
      </c>
      <c r="H3105" s="13" t="s">
        <v>3772</v>
      </c>
      <c r="I3105" s="94">
        <v>2003</v>
      </c>
      <c r="J3105" s="94"/>
      <c r="K3105" s="73">
        <v>4687257600</v>
      </c>
      <c r="L3105" s="90">
        <f>IF(K3105/1024 &gt;1,K3105/1024," ")</f>
        <v>4577400</v>
      </c>
      <c r="M3105" s="90">
        <f>IF(K3105/1048576 &gt;1,K3105/1048576," ")</f>
        <v>4470.1171875</v>
      </c>
      <c r="N3105" s="91">
        <f>IF(K3105&gt;999999999,K3105/1073741824," ")</f>
        <v>4.3653488159179688</v>
      </c>
      <c r="O3105" s="194" t="s">
        <v>23118</v>
      </c>
      <c r="P3105" s="197" t="s">
        <v>23119</v>
      </c>
    </row>
    <row r="3106" spans="2:16" ht="20.100000000000001" customHeight="1" x14ac:dyDescent="0.3">
      <c r="B3106" s="101">
        <v>3096</v>
      </c>
      <c r="C3106" s="103" t="s">
        <v>37465</v>
      </c>
      <c r="D3106" s="160" t="s">
        <v>3823</v>
      </c>
      <c r="E3106" s="36" t="s">
        <v>13362</v>
      </c>
      <c r="F3106" s="104">
        <v>5.2</v>
      </c>
      <c r="G3106" s="101" t="s">
        <v>704</v>
      </c>
      <c r="H3106" s="101" t="s">
        <v>3737</v>
      </c>
      <c r="I3106" s="101">
        <v>2012</v>
      </c>
      <c r="J3106" s="101"/>
      <c r="K3106" s="90">
        <v>2475505579</v>
      </c>
      <c r="L3106" s="90">
        <f>IF(K3106/1024 &gt;1,K3106/1024," ")</f>
        <v>2417485.9169921875</v>
      </c>
      <c r="M3106" s="90">
        <f>IF(K3106/1048576 &gt;1,K3106/1048576," ")</f>
        <v>2360.8260908126831</v>
      </c>
      <c r="N3106" s="91">
        <f>IF(K3106&gt;999999999,K3106/1073741824," ")</f>
        <v>2.3054942293092608</v>
      </c>
      <c r="O3106" s="194" t="s">
        <v>23120</v>
      </c>
      <c r="P3106" s="197" t="s">
        <v>23121</v>
      </c>
    </row>
    <row r="3107" spans="2:16" ht="20.100000000000001" customHeight="1" x14ac:dyDescent="0.3">
      <c r="B3107" s="101">
        <v>3097</v>
      </c>
      <c r="C3107" s="109" t="s">
        <v>37466</v>
      </c>
      <c r="D3107" s="159" t="s">
        <v>4890</v>
      </c>
      <c r="E3107" s="36" t="s">
        <v>13363</v>
      </c>
      <c r="F3107" s="104">
        <v>4.5</v>
      </c>
      <c r="G3107" s="101" t="s">
        <v>704</v>
      </c>
      <c r="H3107" s="101" t="s">
        <v>3744</v>
      </c>
      <c r="I3107" s="101">
        <v>2014</v>
      </c>
      <c r="J3107" s="101"/>
      <c r="K3107" s="90">
        <v>4098761917</v>
      </c>
      <c r="L3107" s="90">
        <f>IF(K3107/1024 &gt;1,K3107/1024," ")</f>
        <v>4002697.1845703125</v>
      </c>
      <c r="M3107" s="90">
        <f>IF(K3107/1048576 &gt;1,K3107/1048576," ")</f>
        <v>3908.8839693069458</v>
      </c>
      <c r="N3107" s="91">
        <f>IF(K3107&gt;999999999,K3107/1073741824," ")</f>
        <v>3.8172695012763143</v>
      </c>
      <c r="O3107" s="194" t="s">
        <v>23122</v>
      </c>
      <c r="P3107" s="197" t="s">
        <v>23123</v>
      </c>
    </row>
    <row r="3108" spans="2:16" ht="20.100000000000001" customHeight="1" x14ac:dyDescent="0.3">
      <c r="B3108" s="101">
        <v>3098</v>
      </c>
      <c r="C3108" s="48" t="s">
        <v>37467</v>
      </c>
      <c r="D3108" s="157" t="s">
        <v>8683</v>
      </c>
      <c r="E3108" s="36" t="s">
        <v>13364</v>
      </c>
      <c r="F3108" s="81">
        <v>6.7</v>
      </c>
      <c r="G3108" s="13"/>
      <c r="H3108" s="13" t="s">
        <v>3782</v>
      </c>
      <c r="I3108" s="79">
        <v>2018</v>
      </c>
      <c r="J3108" s="79"/>
      <c r="K3108" s="73">
        <v>5754953728</v>
      </c>
      <c r="L3108" s="90">
        <f>IF(K3108/1024 &gt;1,K3108/1024," ")</f>
        <v>5620072</v>
      </c>
      <c r="M3108" s="90">
        <f>IF(K3108/1048576 &gt;1,K3108/1048576," ")</f>
        <v>5488.3515625</v>
      </c>
      <c r="N3108" s="91">
        <f>IF(K3108&gt;999999999,K3108/1073741824," ")</f>
        <v>5.3597183227539063</v>
      </c>
      <c r="O3108" s="194" t="s">
        <v>23124</v>
      </c>
      <c r="P3108" s="197" t="s">
        <v>23125</v>
      </c>
    </row>
    <row r="3109" spans="2:16" ht="20.100000000000001" customHeight="1" x14ac:dyDescent="0.3">
      <c r="B3109" s="101">
        <v>3099</v>
      </c>
      <c r="C3109" s="111" t="s">
        <v>37468</v>
      </c>
      <c r="D3109" s="161" t="s">
        <v>6585</v>
      </c>
      <c r="E3109" s="36" t="s">
        <v>13365</v>
      </c>
      <c r="F3109" s="99">
        <v>6.5</v>
      </c>
      <c r="G3109" s="99"/>
      <c r="H3109" s="101" t="s">
        <v>6249</v>
      </c>
      <c r="I3109" s="101">
        <v>2000</v>
      </c>
      <c r="J3109" s="101"/>
      <c r="K3109" s="90">
        <v>3713553127</v>
      </c>
      <c r="L3109" s="90">
        <f>IF(K3109/1024 &gt;1,K3109/1024," ")</f>
        <v>3626516.7255859375</v>
      </c>
      <c r="M3109" s="90">
        <f>IF(K3109/1048576 &gt;1,K3109/1048576," ")</f>
        <v>3541.5202398300171</v>
      </c>
      <c r="N3109" s="91">
        <f>IF(K3109&gt;999999999,K3109/1073741824," ")</f>
        <v>3.4585158592090011</v>
      </c>
      <c r="O3109" s="194" t="s">
        <v>23126</v>
      </c>
      <c r="P3109" s="197" t="s">
        <v>23127</v>
      </c>
    </row>
    <row r="3110" spans="2:16" ht="20.100000000000001" customHeight="1" x14ac:dyDescent="0.3">
      <c r="B3110" s="101">
        <v>3100</v>
      </c>
      <c r="C3110" s="109" t="s">
        <v>37469</v>
      </c>
      <c r="D3110" s="160" t="s">
        <v>2186</v>
      </c>
      <c r="E3110" s="36" t="s">
        <v>13366</v>
      </c>
      <c r="F3110" s="104">
        <v>7</v>
      </c>
      <c r="G3110" s="94" t="s">
        <v>704</v>
      </c>
      <c r="H3110" s="94" t="s">
        <v>3743</v>
      </c>
      <c r="I3110" s="101">
        <v>2005</v>
      </c>
      <c r="J3110" s="101"/>
      <c r="K3110" s="90">
        <v>1963544572</v>
      </c>
      <c r="L3110" s="90">
        <f>IF(K3110/1024 &gt;1,K3110/1024," ")</f>
        <v>1917523.99609375</v>
      </c>
      <c r="M3110" s="90">
        <f>IF(K3110/1048576 &gt;1,K3110/1048576," ")</f>
        <v>1872.5820274353027</v>
      </c>
      <c r="N3110" s="91">
        <f>IF(K3110&gt;999999999,K3110/1073741824," ")</f>
        <v>1.8286933861672878</v>
      </c>
      <c r="O3110" s="194" t="s">
        <v>17597</v>
      </c>
      <c r="P3110" s="197" t="s">
        <v>23128</v>
      </c>
    </row>
    <row r="3111" spans="2:16" ht="20.100000000000001" customHeight="1" x14ac:dyDescent="0.3">
      <c r="B3111" s="101">
        <v>3101</v>
      </c>
      <c r="C3111" s="102" t="s">
        <v>37470</v>
      </c>
      <c r="D3111" s="160" t="s">
        <v>4955</v>
      </c>
      <c r="E3111" s="36" t="s">
        <v>13367</v>
      </c>
      <c r="F3111" s="104">
        <v>7.2</v>
      </c>
      <c r="G3111" s="101" t="s">
        <v>704</v>
      </c>
      <c r="H3111" s="101" t="s">
        <v>4279</v>
      </c>
      <c r="I3111" s="101">
        <v>1932</v>
      </c>
      <c r="J3111" s="101"/>
      <c r="K3111" s="90">
        <v>4727290942</v>
      </c>
      <c r="L3111" s="90">
        <f>IF(K3111/1024 &gt;1,K3111/1024," ")</f>
        <v>4616495.060546875</v>
      </c>
      <c r="M3111" s="90">
        <f>IF(K3111/1048576 &gt;1,K3111/1048576," ")</f>
        <v>4508.2959575653076</v>
      </c>
      <c r="N3111" s="91">
        <f>IF(K3111&gt;999999999,K3111/1073741824," ")</f>
        <v>4.4026327710598707</v>
      </c>
      <c r="O3111" s="194" t="s">
        <v>23129</v>
      </c>
      <c r="P3111" s="197" t="s">
        <v>23130</v>
      </c>
    </row>
    <row r="3112" spans="2:16" ht="20.100000000000001" customHeight="1" x14ac:dyDescent="0.3">
      <c r="B3112" s="101">
        <v>3102</v>
      </c>
      <c r="C3112" s="102" t="s">
        <v>37471</v>
      </c>
      <c r="D3112" s="159" t="s">
        <v>682</v>
      </c>
      <c r="E3112" s="36" t="s">
        <v>13368</v>
      </c>
      <c r="F3112" s="104">
        <v>8.1999999999999993</v>
      </c>
      <c r="G3112" s="94" t="s">
        <v>704</v>
      </c>
      <c r="H3112" s="94" t="s">
        <v>3744</v>
      </c>
      <c r="I3112" s="101">
        <v>2008</v>
      </c>
      <c r="J3112" s="101"/>
      <c r="K3112" s="108">
        <v>4889331618</v>
      </c>
      <c r="L3112" s="90">
        <f>IF(K3112/1024 &gt;1,K3112/1024," ")</f>
        <v>4774737.908203125</v>
      </c>
      <c r="M3112" s="90">
        <f>IF(K3112/1048576 &gt;1,K3112/1048576," ")</f>
        <v>4662.8299884796143</v>
      </c>
      <c r="N3112" s="91">
        <f>IF(K3112&gt;999999999,K3112/1073741824," ")</f>
        <v>4.5535449106246233</v>
      </c>
      <c r="O3112" s="194" t="s">
        <v>23131</v>
      </c>
      <c r="P3112" s="197" t="s">
        <v>23132</v>
      </c>
    </row>
    <row r="3113" spans="2:16" ht="20.100000000000001" customHeight="1" x14ac:dyDescent="0.3">
      <c r="B3113" s="101">
        <v>3103</v>
      </c>
      <c r="C3113" s="109" t="s">
        <v>37472</v>
      </c>
      <c r="D3113" s="160" t="s">
        <v>4626</v>
      </c>
      <c r="E3113" s="36" t="s">
        <v>13369</v>
      </c>
      <c r="F3113" s="104">
        <v>6.7</v>
      </c>
      <c r="G3113" s="101" t="s">
        <v>704</v>
      </c>
      <c r="H3113" s="101" t="s">
        <v>3737</v>
      </c>
      <c r="I3113" s="101">
        <v>1991</v>
      </c>
      <c r="J3113" s="101"/>
      <c r="K3113" s="90">
        <v>2397883967</v>
      </c>
      <c r="L3113" s="90">
        <f>IF(K3113/1024 &gt;1,K3113/1024," ")</f>
        <v>2341683.5615234375</v>
      </c>
      <c r="M3113" s="90">
        <f>IF(K3113/1048576 &gt;1,K3113/1048576," ")</f>
        <v>2286.8003530502319</v>
      </c>
      <c r="N3113" s="91">
        <f>IF(K3113&gt;999999999,K3113/1073741824," ")</f>
        <v>2.2332034697756171</v>
      </c>
      <c r="O3113" s="194" t="s">
        <v>17532</v>
      </c>
      <c r="P3113" s="197" t="s">
        <v>23133</v>
      </c>
    </row>
    <row r="3114" spans="2:16" ht="20.100000000000001" customHeight="1" x14ac:dyDescent="0.3">
      <c r="B3114" s="101">
        <v>3104</v>
      </c>
      <c r="C3114" s="109" t="s">
        <v>37473</v>
      </c>
      <c r="D3114" s="160" t="s">
        <v>3947</v>
      </c>
      <c r="E3114" s="36" t="s">
        <v>13370</v>
      </c>
      <c r="F3114" s="104">
        <v>5.0999999999999996</v>
      </c>
      <c r="G3114" s="101" t="s">
        <v>704</v>
      </c>
      <c r="H3114" s="101" t="s">
        <v>3946</v>
      </c>
      <c r="I3114" s="101">
        <v>2013</v>
      </c>
      <c r="J3114" s="101"/>
      <c r="K3114" s="90">
        <v>3138948360</v>
      </c>
      <c r="L3114" s="90">
        <f>IF(K3114/1024 &gt;1,K3114/1024," ")</f>
        <v>3065379.2578125</v>
      </c>
      <c r="M3114" s="90">
        <f>IF(K3114/1048576 &gt;1,K3114/1048576," ")</f>
        <v>2993.5344314575195</v>
      </c>
      <c r="N3114" s="91">
        <f>IF(K3114&gt;999999999,K3114/1073741824," ")</f>
        <v>2.9233734682202339</v>
      </c>
      <c r="O3114" s="194" t="s">
        <v>23134</v>
      </c>
      <c r="P3114" s="197" t="s">
        <v>23135</v>
      </c>
    </row>
    <row r="3115" spans="2:16" ht="20.100000000000001" customHeight="1" x14ac:dyDescent="0.3">
      <c r="B3115" s="101">
        <v>3105</v>
      </c>
      <c r="C3115" s="109" t="s">
        <v>6221</v>
      </c>
      <c r="D3115" s="161" t="s">
        <v>2187</v>
      </c>
      <c r="E3115" s="36" t="s">
        <v>13371</v>
      </c>
      <c r="F3115" s="99">
        <v>6.4</v>
      </c>
      <c r="G3115" s="101" t="s">
        <v>704</v>
      </c>
      <c r="H3115" s="101" t="s">
        <v>4330</v>
      </c>
      <c r="I3115" s="101">
        <v>1998</v>
      </c>
      <c r="J3115" s="101"/>
      <c r="K3115" s="90">
        <v>3603992817</v>
      </c>
      <c r="L3115" s="90">
        <f>IF(K3115/1024 &gt;1,K3115/1024," ")</f>
        <v>3519524.2353515625</v>
      </c>
      <c r="M3115" s="90">
        <f>IF(K3115/1048576 &gt;1,K3115/1048576," ")</f>
        <v>3437.0353860855103</v>
      </c>
      <c r="N3115" s="91">
        <f>IF(K3115&gt;999999999,K3115/1073741824," ")</f>
        <v>3.3564798692241311</v>
      </c>
      <c r="O3115" s="194" t="s">
        <v>23136</v>
      </c>
      <c r="P3115" s="197" t="s">
        <v>23137</v>
      </c>
    </row>
    <row r="3116" spans="2:16" ht="20.100000000000001" customHeight="1" x14ac:dyDescent="0.3">
      <c r="B3116" s="101">
        <v>3106</v>
      </c>
      <c r="C3116" s="109" t="s">
        <v>3379</v>
      </c>
      <c r="D3116" s="159" t="s">
        <v>2187</v>
      </c>
      <c r="E3116" s="254" t="s">
        <v>13372</v>
      </c>
      <c r="F3116" s="104">
        <v>5.6</v>
      </c>
      <c r="G3116" s="101" t="s">
        <v>704</v>
      </c>
      <c r="H3116" s="101" t="s">
        <v>3745</v>
      </c>
      <c r="I3116" s="101">
        <v>2012</v>
      </c>
      <c r="J3116" s="101"/>
      <c r="K3116" s="90">
        <v>5118183813</v>
      </c>
      <c r="L3116" s="90">
        <f>IF(K3116/1024 &gt;1,K3116/1024," ")</f>
        <v>4998226.3798828125</v>
      </c>
      <c r="M3116" s="90">
        <f>IF(K3116/1048576 &gt;1,K3116/1048576," ")</f>
        <v>4881.0804491043091</v>
      </c>
      <c r="N3116" s="91">
        <f>IF(K3116&gt;999999999,K3116/1073741824," ")</f>
        <v>4.7666801260784268</v>
      </c>
      <c r="O3116" s="194" t="s">
        <v>23138</v>
      </c>
      <c r="P3116" s="197" t="s">
        <v>23139</v>
      </c>
    </row>
    <row r="3117" spans="2:16" ht="20.100000000000001" customHeight="1" x14ac:dyDescent="0.3">
      <c r="B3117" s="101">
        <v>3107</v>
      </c>
      <c r="C3117" s="103" t="s">
        <v>37474</v>
      </c>
      <c r="D3117" s="174" t="s">
        <v>7001</v>
      </c>
      <c r="E3117" s="36" t="s">
        <v>13373</v>
      </c>
      <c r="F3117" s="99">
        <v>4.8</v>
      </c>
      <c r="G3117" s="99"/>
      <c r="H3117" s="105" t="s">
        <v>4081</v>
      </c>
      <c r="I3117" s="101">
        <v>2015</v>
      </c>
      <c r="J3117" s="115"/>
      <c r="K3117" s="90">
        <v>4660575609</v>
      </c>
      <c r="L3117" s="90">
        <f>IF(K3117/1024 &gt;1,K3117/1024," ")</f>
        <v>4551343.3681640625</v>
      </c>
      <c r="M3117" s="90">
        <f>IF(K3117/1048576 &gt;1,K3117/1048576," ")</f>
        <v>4444.6712579727173</v>
      </c>
      <c r="N3117" s="91">
        <f>IF(K3117&gt;999999999,K3117/1073741824," ")</f>
        <v>4.3404992753639817</v>
      </c>
      <c r="O3117" s="194" t="s">
        <v>17581</v>
      </c>
      <c r="P3117" s="197" t="s">
        <v>23140</v>
      </c>
    </row>
    <row r="3118" spans="2:16" ht="20.100000000000001" customHeight="1" x14ac:dyDescent="0.3">
      <c r="B3118" s="101">
        <v>3108</v>
      </c>
      <c r="C3118" s="107" t="s">
        <v>37475</v>
      </c>
      <c r="D3118" s="161" t="s">
        <v>6456</v>
      </c>
      <c r="E3118" s="36" t="s">
        <v>13374</v>
      </c>
      <c r="F3118" s="99">
        <v>6.4</v>
      </c>
      <c r="G3118" s="99" t="s">
        <v>704</v>
      </c>
      <c r="H3118" s="101" t="s">
        <v>5871</v>
      </c>
      <c r="I3118" s="101">
        <v>2015</v>
      </c>
      <c r="J3118" s="101"/>
      <c r="K3118" s="90">
        <v>3430259085</v>
      </c>
      <c r="L3118" s="90">
        <f>IF(K3118/1024 &gt;1,K3118/1024," ")</f>
        <v>3349862.3876953125</v>
      </c>
      <c r="M3118" s="90">
        <f>IF(K3118/1048576 &gt;1,K3118/1048576," ")</f>
        <v>3271.3499879837036</v>
      </c>
      <c r="N3118" s="91">
        <f>IF(K3118&gt;999999999,K3118/1073741824," ")</f>
        <v>3.1946777226403356</v>
      </c>
      <c r="O3118" s="194" t="s">
        <v>23141</v>
      </c>
      <c r="P3118" s="197" t="s">
        <v>23142</v>
      </c>
    </row>
    <row r="3119" spans="2:16" ht="20.100000000000001" customHeight="1" x14ac:dyDescent="0.3">
      <c r="B3119" s="101">
        <v>3109</v>
      </c>
      <c r="C3119" s="102" t="s">
        <v>37476</v>
      </c>
      <c r="D3119" s="159" t="s">
        <v>3882</v>
      </c>
      <c r="E3119" s="36" t="s">
        <v>13376</v>
      </c>
      <c r="F3119" s="104">
        <v>6.9</v>
      </c>
      <c r="G3119" s="101" t="s">
        <v>704</v>
      </c>
      <c r="H3119" s="101" t="s">
        <v>3744</v>
      </c>
      <c r="I3119" s="101">
        <v>2013</v>
      </c>
      <c r="J3119" s="101"/>
      <c r="K3119" s="90">
        <v>4137380086</v>
      </c>
      <c r="L3119" s="90">
        <f>IF(K3119/1024 &gt;1,K3119/1024," ")</f>
        <v>4040410.240234375</v>
      </c>
      <c r="M3119" s="90">
        <f>IF(K3119/1048576 &gt;1,K3119/1048576," ")</f>
        <v>3945.7131252288818</v>
      </c>
      <c r="N3119" s="91">
        <f>IF(K3119&gt;999999999,K3119/1073741824," ")</f>
        <v>3.8532354738563299</v>
      </c>
      <c r="O3119" s="194" t="s">
        <v>23145</v>
      </c>
      <c r="P3119" s="197" t="s">
        <v>23146</v>
      </c>
    </row>
    <row r="3120" spans="2:16" ht="20.100000000000001" customHeight="1" x14ac:dyDescent="0.3">
      <c r="B3120" s="101">
        <v>3110</v>
      </c>
      <c r="C3120" s="102" t="s">
        <v>37477</v>
      </c>
      <c r="D3120" s="159" t="s">
        <v>562</v>
      </c>
      <c r="E3120" s="36" t="s">
        <v>13377</v>
      </c>
      <c r="F3120" s="104">
        <v>7</v>
      </c>
      <c r="G3120" s="94" t="s">
        <v>704</v>
      </c>
      <c r="H3120" s="94" t="s">
        <v>3744</v>
      </c>
      <c r="I3120" s="101">
        <v>1978</v>
      </c>
      <c r="J3120" s="101"/>
      <c r="K3120" s="90">
        <v>3219420244</v>
      </c>
      <c r="L3120" s="90">
        <f>IF(K3120/1024 &gt;1,K3120/1024," ")</f>
        <v>3143965.08203125</v>
      </c>
      <c r="M3120" s="90">
        <f>IF(K3120/1048576 &gt;1,K3120/1048576," ")</f>
        <v>3070.2784004211426</v>
      </c>
      <c r="N3120" s="91">
        <f>IF(K3120&gt;999999999,K3120/1073741824," ")</f>
        <v>2.998318750411272</v>
      </c>
      <c r="O3120" s="194" t="s">
        <v>23147</v>
      </c>
      <c r="P3120" s="197" t="s">
        <v>23148</v>
      </c>
    </row>
    <row r="3121" spans="2:16" ht="20.100000000000001" customHeight="1" x14ac:dyDescent="0.3">
      <c r="B3121" s="101">
        <v>3111</v>
      </c>
      <c r="C3121" s="7" t="s">
        <v>37478</v>
      </c>
      <c r="D3121" s="261" t="s">
        <v>33835</v>
      </c>
      <c r="E3121" s="36" t="s">
        <v>33836</v>
      </c>
      <c r="F3121" s="81">
        <v>7.2</v>
      </c>
      <c r="G3121" s="13"/>
      <c r="H3121" s="13" t="s">
        <v>3756</v>
      </c>
      <c r="I3121" s="79">
        <v>2021</v>
      </c>
      <c r="J3121" s="79"/>
      <c r="K3121" s="73">
        <v>4904972288</v>
      </c>
      <c r="L3121" s="90">
        <f>IF(K3121/1024 &gt;1,K3121/1024," ")</f>
        <v>4790012</v>
      </c>
      <c r="M3121" s="90">
        <f>IF(K3121/1048576 &gt;1,K3121/1048576," ")</f>
        <v>4677.74609375</v>
      </c>
      <c r="N3121" s="91">
        <f>IF(K3121&gt;999999999,K3121/1073741824," ")</f>
        <v>4.5681114196777344</v>
      </c>
      <c r="O3121" s="223" t="s">
        <v>33833</v>
      </c>
      <c r="P3121" s="197" t="s">
        <v>33834</v>
      </c>
    </row>
    <row r="3122" spans="2:16" ht="20.100000000000001" customHeight="1" x14ac:dyDescent="0.3">
      <c r="B3122" s="101">
        <v>3112</v>
      </c>
      <c r="C3122" s="7" t="s">
        <v>33356</v>
      </c>
      <c r="D3122" s="168" t="s">
        <v>9005</v>
      </c>
      <c r="E3122" s="36" t="s">
        <v>13378</v>
      </c>
      <c r="F3122" s="99">
        <v>5.2</v>
      </c>
      <c r="G3122" s="13" t="s">
        <v>704</v>
      </c>
      <c r="H3122" s="13" t="s">
        <v>3757</v>
      </c>
      <c r="I3122" s="101">
        <v>2019</v>
      </c>
      <c r="J3122" s="79"/>
      <c r="K3122" s="73">
        <v>4725686272</v>
      </c>
      <c r="L3122" s="90">
        <f>IF(K3122/1024 &gt;1,K3122/1024," ")</f>
        <v>4614928</v>
      </c>
      <c r="M3122" s="90">
        <f>IF(K3122/1048576 &gt;1,K3122/1048576," ")</f>
        <v>4506.765625</v>
      </c>
      <c r="N3122" s="91">
        <f>IF(K3122&gt;999999999,K3122/1073741824," ")</f>
        <v>4.4011383056640625</v>
      </c>
      <c r="O3122" s="194" t="s">
        <v>17597</v>
      </c>
      <c r="P3122" s="197" t="s">
        <v>23149</v>
      </c>
    </row>
    <row r="3123" spans="2:16" ht="20.100000000000001" customHeight="1" x14ac:dyDescent="0.3">
      <c r="B3123" s="101">
        <v>3113</v>
      </c>
      <c r="C3123" s="48" t="s">
        <v>37479</v>
      </c>
      <c r="D3123" s="157" t="s">
        <v>8627</v>
      </c>
      <c r="E3123" s="36" t="s">
        <v>13379</v>
      </c>
      <c r="F3123" s="81">
        <v>7.6</v>
      </c>
      <c r="G3123" s="13" t="s">
        <v>704</v>
      </c>
      <c r="H3123" s="13" t="s">
        <v>5936</v>
      </c>
      <c r="I3123" s="79">
        <v>2018</v>
      </c>
      <c r="J3123" s="79"/>
      <c r="K3123" s="73">
        <v>6872076288</v>
      </c>
      <c r="L3123" s="90">
        <f>IF(K3123/1024 &gt;1,K3123/1024," ")</f>
        <v>6711012</v>
      </c>
      <c r="M3123" s="90">
        <f>IF(K3123/1048576 &gt;1,K3123/1048576," ")</f>
        <v>6553.72265625</v>
      </c>
      <c r="N3123" s="91">
        <f>IF(K3123&gt;999999999,K3123/1073741824," ")</f>
        <v>6.4001197814941406</v>
      </c>
      <c r="O3123" s="194" t="s">
        <v>23150</v>
      </c>
      <c r="P3123" s="197" t="s">
        <v>23151</v>
      </c>
    </row>
    <row r="3124" spans="2:16" ht="20.100000000000001" customHeight="1" x14ac:dyDescent="0.3">
      <c r="B3124" s="101">
        <v>3114</v>
      </c>
      <c r="C3124" s="102" t="s">
        <v>37480</v>
      </c>
      <c r="D3124" s="168" t="s">
        <v>6747</v>
      </c>
      <c r="E3124" s="36" t="s">
        <v>13380</v>
      </c>
      <c r="F3124" s="99">
        <v>6.1</v>
      </c>
      <c r="G3124" s="99" t="s">
        <v>704</v>
      </c>
      <c r="H3124" s="105" t="s">
        <v>4081</v>
      </c>
      <c r="I3124" s="101">
        <v>2015</v>
      </c>
      <c r="J3124" s="115"/>
      <c r="K3124" s="90">
        <v>4200994799</v>
      </c>
      <c r="L3124" s="90">
        <f>IF(K3124/1024 &gt;1,K3124/1024," ")</f>
        <v>4102533.9833984375</v>
      </c>
      <c r="M3124" s="90">
        <f>IF(K3124/1048576 &gt;1,K3124/1048576," ")</f>
        <v>4006.3808431625366</v>
      </c>
      <c r="N3124" s="91">
        <f>IF(K3124&gt;999999999,K3124/1073741824," ")</f>
        <v>3.9124812921509147</v>
      </c>
      <c r="O3124" s="194" t="s">
        <v>23152</v>
      </c>
      <c r="P3124" s="197" t="s">
        <v>23153</v>
      </c>
    </row>
    <row r="3125" spans="2:16" ht="20.100000000000001" customHeight="1" x14ac:dyDescent="0.3">
      <c r="B3125" s="101">
        <v>3115</v>
      </c>
      <c r="C3125" s="12" t="s">
        <v>37481</v>
      </c>
      <c r="D3125" s="159" t="s">
        <v>2242</v>
      </c>
      <c r="E3125" s="36" t="s">
        <v>13381</v>
      </c>
      <c r="F3125" s="104">
        <v>6.5</v>
      </c>
      <c r="G3125" s="99" t="s">
        <v>704</v>
      </c>
      <c r="H3125" s="105" t="s">
        <v>4081</v>
      </c>
      <c r="I3125" s="94">
        <v>2010</v>
      </c>
      <c r="J3125" s="120"/>
      <c r="K3125" s="90">
        <v>4845245856</v>
      </c>
      <c r="L3125" s="90">
        <f>IF(K3125/1024 &gt;1,K3125/1024," ")</f>
        <v>4731685.40625</v>
      </c>
      <c r="M3125" s="90">
        <f>IF(K3125/1048576 &gt;1,K3125/1048576," ")</f>
        <v>4620.7865295410156</v>
      </c>
      <c r="N3125" s="91">
        <f>IF(K3125&gt;999999999,K3125/1073741824," ")</f>
        <v>4.5124868452548981</v>
      </c>
      <c r="O3125" s="194" t="s">
        <v>23154</v>
      </c>
      <c r="P3125" s="197" t="s">
        <v>23155</v>
      </c>
    </row>
    <row r="3126" spans="2:16" ht="20.100000000000001" customHeight="1" x14ac:dyDescent="0.3">
      <c r="B3126" s="101">
        <v>3116</v>
      </c>
      <c r="C3126" s="29" t="s">
        <v>37482</v>
      </c>
      <c r="D3126" s="178" t="s">
        <v>9081</v>
      </c>
      <c r="E3126" s="36" t="s">
        <v>9189</v>
      </c>
      <c r="F3126" s="131">
        <v>5.6</v>
      </c>
      <c r="G3126" s="13" t="s">
        <v>704</v>
      </c>
      <c r="H3126" s="13" t="s">
        <v>3757</v>
      </c>
      <c r="I3126" s="133">
        <v>2020</v>
      </c>
      <c r="J3126" s="74"/>
      <c r="K3126" s="73">
        <v>5920903168</v>
      </c>
      <c r="L3126" s="90">
        <f>IF(K3126/1024 &gt;1,K3126/1024," ")</f>
        <v>5782132</v>
      </c>
      <c r="M3126" s="90">
        <f>IF(K3126/1048576 &gt;1,K3126/1048576," ")</f>
        <v>5646.61328125</v>
      </c>
      <c r="N3126" s="91">
        <f>IF(K3126&gt;999999999,K3126/1073741824," ")</f>
        <v>5.5142707824707031</v>
      </c>
      <c r="O3126" s="194" t="s">
        <v>31703</v>
      </c>
      <c r="P3126" s="197" t="s">
        <v>31631</v>
      </c>
    </row>
    <row r="3127" spans="2:16" ht="20.100000000000001" customHeight="1" x14ac:dyDescent="0.3">
      <c r="B3127" s="101">
        <v>3117</v>
      </c>
      <c r="C3127" s="12" t="s">
        <v>37483</v>
      </c>
      <c r="D3127" s="177" t="s">
        <v>8965</v>
      </c>
      <c r="E3127" s="36" t="s">
        <v>13384</v>
      </c>
      <c r="F3127" s="131">
        <v>5</v>
      </c>
      <c r="G3127" s="13"/>
      <c r="H3127" s="13" t="s">
        <v>3740</v>
      </c>
      <c r="I3127" s="133">
        <v>2020</v>
      </c>
      <c r="J3127" s="74"/>
      <c r="K3127" s="73">
        <v>4050186240</v>
      </c>
      <c r="L3127" s="90">
        <f>IF(K3127/1024 &gt;1,K3127/1024," ")</f>
        <v>3955260</v>
      </c>
      <c r="M3127" s="90">
        <f>IF(K3127/1048576 &gt;1,K3127/1048576," ")</f>
        <v>3862.55859375</v>
      </c>
      <c r="N3127" s="91">
        <f>IF(K3127&gt;999999999,K3127/1073741824," ")</f>
        <v>3.7720298767089844</v>
      </c>
      <c r="O3127" s="194" t="s">
        <v>23160</v>
      </c>
      <c r="P3127" s="197" t="s">
        <v>23161</v>
      </c>
    </row>
    <row r="3128" spans="2:16" ht="20.100000000000001" customHeight="1" x14ac:dyDescent="0.3">
      <c r="B3128" s="101">
        <v>3118</v>
      </c>
      <c r="C3128" s="20" t="s">
        <v>37484</v>
      </c>
      <c r="D3128" s="157" t="s">
        <v>8966</v>
      </c>
      <c r="E3128" s="36" t="s">
        <v>13385</v>
      </c>
      <c r="F3128" s="81">
        <v>6.1</v>
      </c>
      <c r="G3128" s="13" t="s">
        <v>704</v>
      </c>
      <c r="H3128" s="13" t="s">
        <v>3757</v>
      </c>
      <c r="I3128" s="79">
        <v>2020</v>
      </c>
      <c r="J3128" s="187"/>
      <c r="K3128" s="73">
        <v>4276703232</v>
      </c>
      <c r="L3128" s="90">
        <f>IF(K3128/1024 &gt;1,K3128/1024," ")</f>
        <v>4176468</v>
      </c>
      <c r="M3128" s="90">
        <f>IF(K3128/1048576 &gt;1,K3128/1048576," ")</f>
        <v>4078.58203125</v>
      </c>
      <c r="N3128" s="91">
        <f>IF(K3128&gt;999999999,K3128/1073741824," ")</f>
        <v>3.9829902648925781</v>
      </c>
      <c r="O3128" s="194" t="s">
        <v>30096</v>
      </c>
      <c r="P3128" s="197" t="s">
        <v>23162</v>
      </c>
    </row>
    <row r="3129" spans="2:16" ht="20.100000000000001" customHeight="1" x14ac:dyDescent="0.3">
      <c r="B3129" s="101">
        <v>3119</v>
      </c>
      <c r="C3129" s="102" t="s">
        <v>37485</v>
      </c>
      <c r="D3129" s="161" t="s">
        <v>6748</v>
      </c>
      <c r="E3129" s="36" t="s">
        <v>13387</v>
      </c>
      <c r="F3129" s="99">
        <v>4.7</v>
      </c>
      <c r="G3129" s="99" t="s">
        <v>704</v>
      </c>
      <c r="H3129" s="105" t="s">
        <v>4081</v>
      </c>
      <c r="I3129" s="101">
        <v>2015</v>
      </c>
      <c r="J3129" s="101"/>
      <c r="K3129" s="90">
        <v>4558254498</v>
      </c>
      <c r="L3129" s="90">
        <f>IF(K3129/1024 &gt;1,K3129/1024," ")</f>
        <v>4451420.408203125</v>
      </c>
      <c r="M3129" s="90">
        <f>IF(K3129/1048576 &gt;1,K3129/1048576," ")</f>
        <v>4347.0902423858643</v>
      </c>
      <c r="N3129" s="91">
        <f>IF(K3129&gt;999999999,K3129/1073741824," ")</f>
        <v>4.2452053148299456</v>
      </c>
      <c r="O3129" s="199" t="s">
        <v>17723</v>
      </c>
      <c r="P3129" s="197" t="s">
        <v>23165</v>
      </c>
    </row>
    <row r="3130" spans="2:16" ht="20.100000000000001" customHeight="1" x14ac:dyDescent="0.3">
      <c r="B3130" s="101">
        <v>3120</v>
      </c>
      <c r="C3130" s="12" t="s">
        <v>37487</v>
      </c>
      <c r="D3130" s="177" t="s">
        <v>8215</v>
      </c>
      <c r="E3130" s="36" t="s">
        <v>13388</v>
      </c>
      <c r="F3130" s="81">
        <v>5.4</v>
      </c>
      <c r="G3130" s="13" t="s">
        <v>704</v>
      </c>
      <c r="H3130" s="13" t="s">
        <v>5878</v>
      </c>
      <c r="I3130" s="79">
        <v>2018</v>
      </c>
      <c r="J3130" s="79"/>
      <c r="K3130" s="73">
        <v>6221688832</v>
      </c>
      <c r="L3130" s="90">
        <f>IF(K3130/1024 &gt;1,K3130/1024," ")</f>
        <v>6075868</v>
      </c>
      <c r="M3130" s="90">
        <f>IF(K3130/1048576 &gt;1,K3130/1048576," ")</f>
        <v>5933.46484375</v>
      </c>
      <c r="N3130" s="91">
        <f>IF(K3130&gt;999999999,K3130/1073741824," ")</f>
        <v>5.7943992614746094</v>
      </c>
      <c r="O3130" s="194" t="s">
        <v>23168</v>
      </c>
      <c r="P3130" s="197" t="s">
        <v>23169</v>
      </c>
    </row>
    <row r="3131" spans="2:16" ht="20.100000000000001" customHeight="1" x14ac:dyDescent="0.3">
      <c r="B3131" s="101">
        <v>3121</v>
      </c>
      <c r="C3131" s="109" t="s">
        <v>37488</v>
      </c>
      <c r="D3131" s="159" t="s">
        <v>3704</v>
      </c>
      <c r="E3131" s="36" t="s">
        <v>13389</v>
      </c>
      <c r="F3131" s="104">
        <v>6.9</v>
      </c>
      <c r="G3131" s="101" t="s">
        <v>704</v>
      </c>
      <c r="H3131" s="101" t="s">
        <v>3937</v>
      </c>
      <c r="I3131" s="101">
        <v>1987</v>
      </c>
      <c r="J3131" s="101"/>
      <c r="K3131" s="90">
        <v>3314414450</v>
      </c>
      <c r="L3131" s="90">
        <f>IF(K3131/1024 &gt;1,K3131/1024," ")</f>
        <v>3236732.861328125</v>
      </c>
      <c r="M3131" s="90">
        <f>IF(K3131/1048576 &gt;1,K3131/1048576," ")</f>
        <v>3160.8719348907471</v>
      </c>
      <c r="N3131" s="91">
        <f>IF(K3131&gt;999999999,K3131/1073741824," ")</f>
        <v>3.0867889989167452</v>
      </c>
      <c r="O3131" s="194" t="s">
        <v>23170</v>
      </c>
      <c r="P3131" s="197" t="s">
        <v>23171</v>
      </c>
    </row>
    <row r="3132" spans="2:16" ht="20.100000000000001" customHeight="1" x14ac:dyDescent="0.3">
      <c r="B3132" s="101">
        <v>3122</v>
      </c>
      <c r="C3132" s="12" t="s">
        <v>33354</v>
      </c>
      <c r="D3132" s="160" t="s">
        <v>5183</v>
      </c>
      <c r="E3132" s="36" t="s">
        <v>13397</v>
      </c>
      <c r="F3132" s="104">
        <v>6.5</v>
      </c>
      <c r="G3132" s="13" t="s">
        <v>704</v>
      </c>
      <c r="H3132" s="13" t="s">
        <v>5910</v>
      </c>
      <c r="I3132" s="101">
        <v>1951</v>
      </c>
      <c r="J3132" s="101"/>
      <c r="K3132" s="73">
        <v>3400949760</v>
      </c>
      <c r="L3132" s="90">
        <f>IF(K3132/1024 &gt;1,K3132/1024," ")</f>
        <v>3321240</v>
      </c>
      <c r="M3132" s="90">
        <f>IF(K3132/1048576 &gt;1,K3132/1048576," ")</f>
        <v>3243.3984375</v>
      </c>
      <c r="N3132" s="91">
        <f>IF(K3132&gt;999999999,K3132/1073741824," ")</f>
        <v>3.1673812866210938</v>
      </c>
      <c r="O3132" s="194" t="s">
        <v>23172</v>
      </c>
      <c r="P3132" s="197" t="s">
        <v>23173</v>
      </c>
    </row>
    <row r="3133" spans="2:16" ht="20.100000000000001" customHeight="1" x14ac:dyDescent="0.3">
      <c r="B3133" s="101">
        <v>3123</v>
      </c>
      <c r="C3133" s="109" t="s">
        <v>37489</v>
      </c>
      <c r="D3133" s="160" t="s">
        <v>2243</v>
      </c>
      <c r="E3133" s="36" t="s">
        <v>13390</v>
      </c>
      <c r="F3133" s="104">
        <v>8.1</v>
      </c>
      <c r="G3133" s="101" t="s">
        <v>704</v>
      </c>
      <c r="H3133" s="101" t="s">
        <v>4081</v>
      </c>
      <c r="I3133" s="101">
        <v>1969</v>
      </c>
      <c r="J3133" s="101"/>
      <c r="K3133" s="90">
        <v>5781649602</v>
      </c>
      <c r="L3133" s="90">
        <f>IF(K3133/1024 &gt;1,K3133/1024," ")</f>
        <v>5646142.189453125</v>
      </c>
      <c r="M3133" s="90">
        <f>IF(K3133/1048576 &gt;1,K3133/1048576," ")</f>
        <v>5513.8107318878174</v>
      </c>
      <c r="N3133" s="91">
        <f>IF(K3133&gt;999999999,K3133/1073741824," ")</f>
        <v>5.3845807928591967</v>
      </c>
      <c r="O3133" s="194" t="s">
        <v>23174</v>
      </c>
      <c r="P3133" s="197" t="s">
        <v>23175</v>
      </c>
    </row>
    <row r="3134" spans="2:16" ht="20.100000000000001" customHeight="1" x14ac:dyDescent="0.3">
      <c r="B3134" s="101">
        <v>3124</v>
      </c>
      <c r="C3134" s="84" t="s">
        <v>37490</v>
      </c>
      <c r="D3134" s="167" t="s">
        <v>7656</v>
      </c>
      <c r="E3134" s="36" t="s">
        <v>13391</v>
      </c>
      <c r="F3134" s="81">
        <v>6.2</v>
      </c>
      <c r="G3134" s="81" t="s">
        <v>704</v>
      </c>
      <c r="H3134" s="82" t="s">
        <v>5878</v>
      </c>
      <c r="I3134" s="79">
        <v>2016</v>
      </c>
      <c r="J3134" s="79"/>
      <c r="K3134" s="73">
        <v>4955356605</v>
      </c>
      <c r="L3134" s="90">
        <f>IF(K3134/1024 &gt;1,K3134/1024," ")</f>
        <v>4839215.4345703125</v>
      </c>
      <c r="M3134" s="90">
        <f>IF(K3134/1048576 &gt;1,K3134/1048576," ")</f>
        <v>4725.7963228225708</v>
      </c>
      <c r="N3134" s="91">
        <f>IF(K3134&gt;999999999,K3134/1073741824," ")</f>
        <v>4.6150354715064168</v>
      </c>
      <c r="O3134" s="194" t="s">
        <v>17651</v>
      </c>
      <c r="P3134" s="197" t="s">
        <v>23176</v>
      </c>
    </row>
    <row r="3135" spans="2:16" ht="20.100000000000001" customHeight="1" x14ac:dyDescent="0.3">
      <c r="B3135" s="101">
        <v>3125</v>
      </c>
      <c r="C3135" s="7" t="s">
        <v>37248</v>
      </c>
      <c r="D3135" s="159" t="s">
        <v>714</v>
      </c>
      <c r="E3135" s="36" t="s">
        <v>13396</v>
      </c>
      <c r="F3135" s="104">
        <v>7.3</v>
      </c>
      <c r="G3135" s="94" t="s">
        <v>704</v>
      </c>
      <c r="H3135" s="94" t="s">
        <v>4069</v>
      </c>
      <c r="I3135" s="94">
        <v>1951</v>
      </c>
      <c r="J3135" s="94"/>
      <c r="K3135" s="108">
        <v>1566570496</v>
      </c>
      <c r="L3135" s="90">
        <f>IF(K3135/1024 &gt;1,K3135/1024," ")</f>
        <v>1529854</v>
      </c>
      <c r="M3135" s="90">
        <f>IF(K3135/1048576 &gt;1,K3135/1048576," ")</f>
        <v>1493.998046875</v>
      </c>
      <c r="N3135" s="91">
        <f>IF(K3135&gt;999999999,K3135/1073741824," ")</f>
        <v>1.4589824676513672</v>
      </c>
      <c r="O3135" s="194" t="s">
        <v>23185</v>
      </c>
      <c r="P3135" s="197" t="s">
        <v>23186</v>
      </c>
    </row>
    <row r="3136" spans="2:16" ht="20.100000000000001" customHeight="1" x14ac:dyDescent="0.3">
      <c r="B3136" s="101">
        <v>3126</v>
      </c>
      <c r="C3136" s="109" t="s">
        <v>37491</v>
      </c>
      <c r="D3136" s="159" t="s">
        <v>3205</v>
      </c>
      <c r="E3136" s="36" t="s">
        <v>13398</v>
      </c>
      <c r="F3136" s="104">
        <v>6.1</v>
      </c>
      <c r="G3136" s="101"/>
      <c r="H3136" s="101" t="s">
        <v>3739</v>
      </c>
      <c r="I3136" s="101">
        <v>2011</v>
      </c>
      <c r="J3136" s="116"/>
      <c r="K3136" s="90">
        <v>4778100977</v>
      </c>
      <c r="L3136" s="90">
        <f>IF(K3136/1024 &gt;1,K3136/1024," ")</f>
        <v>4666114.2353515625</v>
      </c>
      <c r="M3136" s="90">
        <f>IF(K3136/1048576 &gt;1,K3136/1048576," ")</f>
        <v>4556.7521829605103</v>
      </c>
      <c r="N3136" s="91">
        <f>IF(K3136&gt;999999999,K3136/1073741824," ")</f>
        <v>4.4499533036723733</v>
      </c>
      <c r="O3136" s="194" t="s">
        <v>23187</v>
      </c>
      <c r="P3136" s="197" t="s">
        <v>23188</v>
      </c>
    </row>
    <row r="3137" spans="2:16" ht="20.100000000000001" customHeight="1" x14ac:dyDescent="0.3">
      <c r="B3137" s="101">
        <v>3127</v>
      </c>
      <c r="C3137" s="109" t="s">
        <v>37492</v>
      </c>
      <c r="D3137" s="160" t="s">
        <v>959</v>
      </c>
      <c r="E3137" s="36" t="s">
        <v>13399</v>
      </c>
      <c r="F3137" s="104">
        <v>4.5</v>
      </c>
      <c r="G3137" s="94" t="s">
        <v>704</v>
      </c>
      <c r="H3137" s="94" t="s">
        <v>3750</v>
      </c>
      <c r="I3137" s="101">
        <v>2009</v>
      </c>
      <c r="J3137" s="101"/>
      <c r="K3137" s="90">
        <v>2416188300</v>
      </c>
      <c r="L3137" s="90">
        <f>IF(K3137/1024 &gt;1,K3137/1024," ")</f>
        <v>2359558.88671875</v>
      </c>
      <c r="M3137" s="90">
        <f>IF(K3137/1048576 &gt;1,K3137/1048576," ")</f>
        <v>2304.2567253112793</v>
      </c>
      <c r="N3137" s="91">
        <f>IF(K3137&gt;999999999,K3137/1073741824," ")</f>
        <v>2.2502507083117962</v>
      </c>
      <c r="O3137" s="194" t="s">
        <v>23189</v>
      </c>
      <c r="P3137" s="197" t="s">
        <v>23190</v>
      </c>
    </row>
    <row r="3138" spans="2:16" ht="20.100000000000001" customHeight="1" x14ac:dyDescent="0.3">
      <c r="B3138" s="101">
        <v>3128</v>
      </c>
      <c r="C3138" s="7" t="s">
        <v>37493</v>
      </c>
      <c r="D3138" s="159" t="s">
        <v>588</v>
      </c>
      <c r="E3138" s="36" t="s">
        <v>13400</v>
      </c>
      <c r="F3138" s="104">
        <v>5.7</v>
      </c>
      <c r="G3138" s="13" t="s">
        <v>704</v>
      </c>
      <c r="H3138" s="13" t="s">
        <v>5892</v>
      </c>
      <c r="I3138" s="101">
        <v>2008</v>
      </c>
      <c r="J3138" s="101"/>
      <c r="K3138" s="73">
        <v>2479702016</v>
      </c>
      <c r="L3138" s="90">
        <f>IF(K3138/1024 &gt;1,K3138/1024," ")</f>
        <v>2421584</v>
      </c>
      <c r="M3138" s="90">
        <f>IF(K3138/1048576 &gt;1,K3138/1048576," ")</f>
        <v>2364.828125</v>
      </c>
      <c r="N3138" s="91">
        <f>IF(K3138&gt;999999999,K3138/1073741824," ")</f>
        <v>2.3094024658203125</v>
      </c>
      <c r="O3138" s="194" t="s">
        <v>23191</v>
      </c>
      <c r="P3138" s="197" t="s">
        <v>23192</v>
      </c>
    </row>
    <row r="3139" spans="2:16" ht="20.100000000000001" customHeight="1" x14ac:dyDescent="0.3">
      <c r="B3139" s="101">
        <v>3129</v>
      </c>
      <c r="C3139" s="109" t="s">
        <v>37494</v>
      </c>
      <c r="D3139" s="159" t="s">
        <v>3543</v>
      </c>
      <c r="E3139" s="36" t="s">
        <v>13401</v>
      </c>
      <c r="F3139" s="104">
        <v>6.2</v>
      </c>
      <c r="G3139" s="101" t="s">
        <v>704</v>
      </c>
      <c r="H3139" s="101" t="s">
        <v>3744</v>
      </c>
      <c r="I3139" s="101">
        <v>2013</v>
      </c>
      <c r="J3139" s="101"/>
      <c r="K3139" s="90">
        <v>5435773355</v>
      </c>
      <c r="L3139" s="90">
        <f>IF(K3139/1024 &gt;1,K3139/1024," ")</f>
        <v>5308372.4169921875</v>
      </c>
      <c r="M3139" s="90">
        <f>IF(K3139/1048576 &gt;1,K3139/1048576," ")</f>
        <v>5183.9574384689331</v>
      </c>
      <c r="N3139" s="91">
        <f>IF(K3139&gt;999999999,K3139/1073741824," ")</f>
        <v>5.0624584360048175</v>
      </c>
      <c r="O3139" s="194" t="s">
        <v>23193</v>
      </c>
      <c r="P3139" s="197" t="s">
        <v>23194</v>
      </c>
    </row>
    <row r="3140" spans="2:16" ht="20.100000000000001" customHeight="1" x14ac:dyDescent="0.3">
      <c r="B3140" s="101">
        <v>3130</v>
      </c>
      <c r="C3140" s="102" t="s">
        <v>37495</v>
      </c>
      <c r="D3140" s="159" t="s">
        <v>3585</v>
      </c>
      <c r="E3140" s="36" t="s">
        <v>13402</v>
      </c>
      <c r="F3140" s="104">
        <v>7.3</v>
      </c>
      <c r="G3140" s="81" t="s">
        <v>704</v>
      </c>
      <c r="H3140" s="82" t="s">
        <v>5892</v>
      </c>
      <c r="I3140" s="101">
        <v>1956</v>
      </c>
      <c r="J3140" s="101"/>
      <c r="K3140" s="73">
        <v>4781786474</v>
      </c>
      <c r="L3140" s="90">
        <f>IF(K3140/1024 &gt;1,K3140/1024," ")</f>
        <v>4669713.353515625</v>
      </c>
      <c r="M3140" s="90">
        <f>IF(K3140/1048576 &gt;1,K3140/1048576," ")</f>
        <v>4560.2669467926025</v>
      </c>
      <c r="N3140" s="91">
        <f>IF(K3140&gt;999999999,K3140/1073741824," ")</f>
        <v>4.4533856902271509</v>
      </c>
      <c r="O3140" s="194" t="s">
        <v>23195</v>
      </c>
      <c r="P3140" s="197" t="s">
        <v>23196</v>
      </c>
    </row>
    <row r="3141" spans="2:16" ht="20.100000000000001" customHeight="1" x14ac:dyDescent="0.3">
      <c r="B3141" s="101">
        <v>3131</v>
      </c>
      <c r="C3141" s="112" t="s">
        <v>37496</v>
      </c>
      <c r="D3141" s="160" t="s">
        <v>7186</v>
      </c>
      <c r="E3141" s="36" t="s">
        <v>13403</v>
      </c>
      <c r="F3141" s="99">
        <v>5.6</v>
      </c>
      <c r="G3141" s="99"/>
      <c r="H3141" s="105" t="s">
        <v>5878</v>
      </c>
      <c r="I3141" s="101">
        <v>2011</v>
      </c>
      <c r="J3141" s="101"/>
      <c r="K3141" s="90">
        <v>4221401718</v>
      </c>
      <c r="L3141" s="90">
        <f>IF(K3141/1024 &gt;1,K3141/1024," ")</f>
        <v>4122462.615234375</v>
      </c>
      <c r="M3141" s="90">
        <f>IF(K3141/1048576 &gt;1,K3141/1048576," ")</f>
        <v>4025.8423976898193</v>
      </c>
      <c r="N3141" s="91">
        <f>IF(K3141&gt;999999999,K3141/1073741824," ")</f>
        <v>3.9314867164939642</v>
      </c>
      <c r="O3141" s="194" t="s">
        <v>23197</v>
      </c>
      <c r="P3141" s="197" t="s">
        <v>23198</v>
      </c>
    </row>
    <row r="3142" spans="2:16" ht="20.100000000000001" customHeight="1" x14ac:dyDescent="0.3">
      <c r="B3142" s="101">
        <v>3132</v>
      </c>
      <c r="C3142" s="4" t="s">
        <v>37249</v>
      </c>
      <c r="D3142" s="184" t="s">
        <v>2190</v>
      </c>
      <c r="E3142" s="36" t="s">
        <v>13404</v>
      </c>
      <c r="F3142" s="104">
        <v>7.2</v>
      </c>
      <c r="G3142" s="94" t="s">
        <v>704</v>
      </c>
      <c r="H3142" s="94" t="s">
        <v>4067</v>
      </c>
      <c r="I3142" s="94">
        <v>1994</v>
      </c>
      <c r="J3142" s="94"/>
      <c r="K3142" s="108">
        <v>1561196544</v>
      </c>
      <c r="L3142" s="90">
        <f>IF(K3142/1024 &gt;1,K3142/1024," ")</f>
        <v>1524606</v>
      </c>
      <c r="M3142" s="90">
        <f>IF(K3142/1048576 &gt;1,K3142/1048576," ")</f>
        <v>1488.873046875</v>
      </c>
      <c r="N3142" s="91">
        <f>IF(K3142&gt;999999999,K3142/1073741824," ")</f>
        <v>1.4539775848388672</v>
      </c>
      <c r="O3142" s="194" t="s">
        <v>23199</v>
      </c>
      <c r="P3142" s="197" t="s">
        <v>31178</v>
      </c>
    </row>
    <row r="3143" spans="2:16" ht="20.100000000000001" customHeight="1" x14ac:dyDescent="0.3">
      <c r="B3143" s="101">
        <v>3133</v>
      </c>
      <c r="C3143" s="12" t="s">
        <v>37250</v>
      </c>
      <c r="D3143" s="160" t="s">
        <v>2245</v>
      </c>
      <c r="E3143" s="36" t="s">
        <v>13405</v>
      </c>
      <c r="F3143" s="104">
        <v>5.0999999999999996</v>
      </c>
      <c r="G3143" s="94"/>
      <c r="H3143" s="94" t="s">
        <v>3785</v>
      </c>
      <c r="I3143" s="101">
        <v>2003</v>
      </c>
      <c r="J3143" s="101"/>
      <c r="K3143" s="90">
        <v>1470883840</v>
      </c>
      <c r="L3143" s="90">
        <f>IF(K3143/1024 &gt;1,K3143/1024," ")</f>
        <v>1436410</v>
      </c>
      <c r="M3143" s="90">
        <f>IF(K3143/1048576 &gt;1,K3143/1048576," ")</f>
        <v>1402.744140625</v>
      </c>
      <c r="N3143" s="91">
        <f>IF(K3143&gt;999999999,K3143/1073741824," ")</f>
        <v>1.3698673248291016</v>
      </c>
      <c r="O3143" s="194" t="s">
        <v>23200</v>
      </c>
      <c r="P3143" s="197" t="s">
        <v>23201</v>
      </c>
    </row>
    <row r="3144" spans="2:16" ht="20.100000000000001" customHeight="1" x14ac:dyDescent="0.3">
      <c r="B3144" s="101">
        <v>3134</v>
      </c>
      <c r="C3144" s="102" t="s">
        <v>37497</v>
      </c>
      <c r="D3144" s="160" t="s">
        <v>4891</v>
      </c>
      <c r="E3144" s="36" t="s">
        <v>13406</v>
      </c>
      <c r="F3144" s="104">
        <v>4.8</v>
      </c>
      <c r="G3144" s="101" t="s">
        <v>704</v>
      </c>
      <c r="H3144" s="101" t="s">
        <v>3800</v>
      </c>
      <c r="I3144" s="101">
        <v>1986</v>
      </c>
      <c r="J3144" s="101"/>
      <c r="K3144" s="90">
        <v>3403874053</v>
      </c>
      <c r="L3144" s="90">
        <f>IF(K3144/1024 &gt;1,K3144/1024," ")</f>
        <v>3324095.7548828125</v>
      </c>
      <c r="M3144" s="90">
        <f>IF(K3144/1048576 &gt;1,K3144/1048576," ")</f>
        <v>3246.1872606277466</v>
      </c>
      <c r="N3144" s="91">
        <f>IF(K3144&gt;999999999,K3144/1073741824," ")</f>
        <v>3.1701047467067838</v>
      </c>
      <c r="O3144" s="194" t="s">
        <v>23202</v>
      </c>
      <c r="P3144" s="197" t="s">
        <v>23203</v>
      </c>
    </row>
    <row r="3145" spans="2:16" ht="20.100000000000001" customHeight="1" x14ac:dyDescent="0.3">
      <c r="B3145" s="101">
        <v>3135</v>
      </c>
      <c r="C3145" s="109" t="s">
        <v>37498</v>
      </c>
      <c r="D3145" s="160" t="s">
        <v>960</v>
      </c>
      <c r="E3145" s="36" t="s">
        <v>13407</v>
      </c>
      <c r="F3145" s="104">
        <v>6</v>
      </c>
      <c r="G3145" s="101" t="s">
        <v>704</v>
      </c>
      <c r="H3145" s="101" t="s">
        <v>3773</v>
      </c>
      <c r="I3145" s="101">
        <v>2005</v>
      </c>
      <c r="J3145" s="101"/>
      <c r="K3145" s="90">
        <v>3121010645</v>
      </c>
      <c r="L3145" s="90">
        <f>IF(K3145/1024 &gt;1,K3145/1024," ")</f>
        <v>3047861.9580078125</v>
      </c>
      <c r="M3145" s="90">
        <f>IF(K3145/1048576 &gt;1,K3145/1048576," ")</f>
        <v>2976.4276933670044</v>
      </c>
      <c r="N3145" s="91">
        <f>IF(K3145&gt;999999999,K3145/1073741824," ")</f>
        <v>2.9066676693037152</v>
      </c>
      <c r="O3145" s="194" t="s">
        <v>23204</v>
      </c>
      <c r="P3145" s="197" t="s">
        <v>23205</v>
      </c>
    </row>
    <row r="3146" spans="2:16" ht="20.100000000000001" customHeight="1" x14ac:dyDescent="0.3">
      <c r="B3146" s="101">
        <v>3136</v>
      </c>
      <c r="C3146" s="12" t="s">
        <v>37251</v>
      </c>
      <c r="D3146" s="160" t="s">
        <v>2246</v>
      </c>
      <c r="E3146" s="36" t="s">
        <v>13408</v>
      </c>
      <c r="F3146" s="104">
        <v>6.1</v>
      </c>
      <c r="G3146" s="94"/>
      <c r="H3146" s="94" t="s">
        <v>3770</v>
      </c>
      <c r="I3146" s="101">
        <v>1967</v>
      </c>
      <c r="J3146" s="101"/>
      <c r="K3146" s="90">
        <v>733302784</v>
      </c>
      <c r="L3146" s="90">
        <f>IF(K3146/1024 &gt;1,K3146/1024," ")</f>
        <v>716116</v>
      </c>
      <c r="M3146" s="90">
        <f>IF(K3146/1048576 &gt;1,K3146/1048576," ")</f>
        <v>699.33203125</v>
      </c>
      <c r="N3146" s="91" t="str">
        <f>IF(K3146&gt;999999999,K3146/1073741824," ")</f>
        <v xml:space="preserve"> </v>
      </c>
      <c r="O3146" s="199" t="s">
        <v>17521</v>
      </c>
      <c r="P3146" s="197" t="s">
        <v>23206</v>
      </c>
    </row>
    <row r="3147" spans="2:16" ht="20.100000000000001" customHeight="1" x14ac:dyDescent="0.3">
      <c r="B3147" s="101">
        <v>3137</v>
      </c>
      <c r="C3147" s="28" t="s">
        <v>37499</v>
      </c>
      <c r="D3147" s="159" t="s">
        <v>4614</v>
      </c>
      <c r="E3147" s="36" t="s">
        <v>13409</v>
      </c>
      <c r="F3147" s="104">
        <v>6.6</v>
      </c>
      <c r="G3147" s="101"/>
      <c r="H3147" s="101" t="s">
        <v>3744</v>
      </c>
      <c r="I3147" s="101">
        <v>2013</v>
      </c>
      <c r="J3147" s="101"/>
      <c r="K3147" s="90">
        <v>3944750262</v>
      </c>
      <c r="L3147" s="90">
        <f>IF(K3147/1024 &gt;1,K3147/1024," ")</f>
        <v>3852295.177734375</v>
      </c>
      <c r="M3147" s="90">
        <f>IF(K3147/1048576 &gt;1,K3147/1048576," ")</f>
        <v>3762.0070095062256</v>
      </c>
      <c r="N3147" s="91">
        <f>IF(K3147&gt;999999999,K3147/1073741824," ")</f>
        <v>3.6738349702209234</v>
      </c>
      <c r="O3147" s="194" t="s">
        <v>23207</v>
      </c>
      <c r="P3147" s="197" t="s">
        <v>23208</v>
      </c>
    </row>
    <row r="3148" spans="2:16" ht="20.100000000000001" customHeight="1" x14ac:dyDescent="0.3">
      <c r="B3148" s="101">
        <v>3138</v>
      </c>
      <c r="C3148" s="109" t="s">
        <v>37500</v>
      </c>
      <c r="D3148" s="159" t="s">
        <v>693</v>
      </c>
      <c r="E3148" s="36" t="s">
        <v>13410</v>
      </c>
      <c r="F3148" s="104">
        <v>7</v>
      </c>
      <c r="G3148" s="94" t="s">
        <v>704</v>
      </c>
      <c r="H3148" s="101" t="s">
        <v>3984</v>
      </c>
      <c r="I3148" s="94">
        <v>1939</v>
      </c>
      <c r="J3148" s="94"/>
      <c r="K3148" s="90">
        <v>3853084785</v>
      </c>
      <c r="L3148" s="90">
        <f>IF(K3148/1024 &gt;1,K3148/1024," ")</f>
        <v>3762778.1103515625</v>
      </c>
      <c r="M3148" s="90">
        <f>IF(K3148/1048576 &gt;1,K3148/1048576," ")</f>
        <v>3674.5879983901978</v>
      </c>
      <c r="N3148" s="91">
        <f>IF(K3148&gt;999999999,K3148/1073741824," ")</f>
        <v>3.5884648421779275</v>
      </c>
      <c r="O3148" s="194" t="s">
        <v>23209</v>
      </c>
      <c r="P3148" s="197" t="s">
        <v>23210</v>
      </c>
    </row>
    <row r="3149" spans="2:16" ht="20.100000000000001" customHeight="1" x14ac:dyDescent="0.3">
      <c r="B3149" s="101">
        <v>3139</v>
      </c>
      <c r="C3149" s="20" t="s">
        <v>37501</v>
      </c>
      <c r="D3149" s="177" t="s">
        <v>33032</v>
      </c>
      <c r="E3149" s="36" t="s">
        <v>33033</v>
      </c>
      <c r="F3149" s="49">
        <v>5.2</v>
      </c>
      <c r="G3149" s="13" t="s">
        <v>704</v>
      </c>
      <c r="H3149" s="13" t="s">
        <v>3744</v>
      </c>
      <c r="I3149" s="9">
        <v>2021</v>
      </c>
      <c r="J3149" s="9"/>
      <c r="K3149" s="45">
        <v>4803223552</v>
      </c>
      <c r="L3149" s="90">
        <f>IF(K3149/1024 &gt;1,K3149/1024," ")</f>
        <v>4690648</v>
      </c>
      <c r="M3149" s="90">
        <f>IF(K3149/1048576 &gt;1,K3149/1048576," ")</f>
        <v>4580.7109375</v>
      </c>
      <c r="N3149" s="91">
        <f>IF(K3149&gt;999999999,K3149/1073741824," ")</f>
        <v>4.4733505249023438</v>
      </c>
      <c r="O3149" s="223" t="s">
        <v>19692</v>
      </c>
      <c r="P3149" s="198" t="s">
        <v>33034</v>
      </c>
    </row>
    <row r="3150" spans="2:16" ht="20.100000000000001" customHeight="1" x14ac:dyDescent="0.3">
      <c r="B3150" s="101">
        <v>3140</v>
      </c>
      <c r="C3150" s="20" t="s">
        <v>37502</v>
      </c>
      <c r="D3150" s="157" t="s">
        <v>8866</v>
      </c>
      <c r="E3150" s="36" t="s">
        <v>13411</v>
      </c>
      <c r="F3150" s="81">
        <v>5.7</v>
      </c>
      <c r="G3150" s="13" t="s">
        <v>704</v>
      </c>
      <c r="H3150" s="13" t="s">
        <v>3946</v>
      </c>
      <c r="I3150" s="79">
        <v>2019</v>
      </c>
      <c r="J3150" s="83"/>
      <c r="K3150" s="73">
        <v>4085555200</v>
      </c>
      <c r="L3150" s="90">
        <f>IF(K3150/1024 &gt;1,K3150/1024," ")</f>
        <v>3989800</v>
      </c>
      <c r="M3150" s="90">
        <f>IF(K3150/1048576 &gt;1,K3150/1048576," ")</f>
        <v>3896.2890625</v>
      </c>
      <c r="N3150" s="91">
        <f>IF(K3150&gt;999999999,K3150/1073741824," ")</f>
        <v>3.8049697875976563</v>
      </c>
      <c r="O3150" s="194" t="s">
        <v>23211</v>
      </c>
      <c r="P3150" s="197" t="s">
        <v>23212</v>
      </c>
    </row>
    <row r="3151" spans="2:16" ht="20.100000000000001" customHeight="1" x14ac:dyDescent="0.3">
      <c r="B3151" s="101">
        <v>3141</v>
      </c>
      <c r="C3151" s="112" t="s">
        <v>37503</v>
      </c>
      <c r="D3151" s="185" t="s">
        <v>5634</v>
      </c>
      <c r="E3151" s="36" t="s">
        <v>13412</v>
      </c>
      <c r="F3151" s="104">
        <v>6.7</v>
      </c>
      <c r="G3151" s="101" t="s">
        <v>704</v>
      </c>
      <c r="H3151" s="101" t="s">
        <v>3737</v>
      </c>
      <c r="I3151" s="101">
        <v>1976</v>
      </c>
      <c r="J3151" s="116"/>
      <c r="K3151" s="90">
        <v>4193494309</v>
      </c>
      <c r="L3151" s="90">
        <f>IF(K3151/1024 &gt;1,K3151/1024," ")</f>
        <v>4095209.2861328125</v>
      </c>
      <c r="M3151" s="90">
        <f>IF(K3151/1048576 &gt;1,K3151/1048576," ")</f>
        <v>3999.2278184890747</v>
      </c>
      <c r="N3151" s="91">
        <f>IF(K3151&gt;999999999,K3151/1073741824," ")</f>
        <v>3.905495916493237</v>
      </c>
      <c r="O3151" s="194" t="s">
        <v>23213</v>
      </c>
      <c r="P3151" s="197" t="s">
        <v>23214</v>
      </c>
    </row>
    <row r="3152" spans="2:16" ht="20.100000000000001" customHeight="1" x14ac:dyDescent="0.3">
      <c r="B3152" s="101">
        <v>3142</v>
      </c>
      <c r="C3152" s="20" t="s">
        <v>33368</v>
      </c>
      <c r="D3152" s="160" t="s">
        <v>5765</v>
      </c>
      <c r="E3152" s="36" t="s">
        <v>13414</v>
      </c>
      <c r="F3152" s="104">
        <v>7.2</v>
      </c>
      <c r="G3152" s="101" t="s">
        <v>704</v>
      </c>
      <c r="H3152" s="101" t="s">
        <v>4172</v>
      </c>
      <c r="I3152" s="101">
        <v>1954</v>
      </c>
      <c r="J3152" s="101"/>
      <c r="K3152" s="90">
        <v>5164418734</v>
      </c>
      <c r="L3152" s="90">
        <f>IF(K3152/1024 &gt;1,K3152/1024," ")</f>
        <v>5043377.669921875</v>
      </c>
      <c r="M3152" s="90">
        <f>IF(K3152/1048576 &gt;1,K3152/1048576," ")</f>
        <v>4925.1735057830811</v>
      </c>
      <c r="N3152" s="91">
        <f>IF(K3152&gt;999999999,K3152/1073741824," ")</f>
        <v>4.8097397517412901</v>
      </c>
      <c r="O3152" s="194" t="s">
        <v>23217</v>
      </c>
      <c r="P3152" s="197" t="s">
        <v>23218</v>
      </c>
    </row>
    <row r="3153" spans="2:16" ht="20.100000000000001" customHeight="1" x14ac:dyDescent="0.3">
      <c r="B3153" s="101">
        <v>3143</v>
      </c>
      <c r="C3153" s="20" t="s">
        <v>8591</v>
      </c>
      <c r="D3153" s="157" t="s">
        <v>8463</v>
      </c>
      <c r="E3153" s="36" t="s">
        <v>13413</v>
      </c>
      <c r="F3153" s="81">
        <v>6.6</v>
      </c>
      <c r="G3153" s="13" t="s">
        <v>704</v>
      </c>
      <c r="H3153" s="13" t="s">
        <v>4081</v>
      </c>
      <c r="I3153" s="79">
        <v>2018</v>
      </c>
      <c r="J3153" s="79"/>
      <c r="K3153" s="73">
        <v>5807009792</v>
      </c>
      <c r="L3153" s="90">
        <f>IF(K3153/1024 &gt;1,K3153/1024," ")</f>
        <v>5670908</v>
      </c>
      <c r="M3153" s="90">
        <f>IF(K3153/1048576 &gt;1,K3153/1048576," ")</f>
        <v>5537.99609375</v>
      </c>
      <c r="N3153" s="91">
        <f>IF(K3153&gt;999999999,K3153/1073741824," ")</f>
        <v>5.4081993103027344</v>
      </c>
      <c r="O3153" s="194" t="s">
        <v>23215</v>
      </c>
      <c r="P3153" s="197" t="s">
        <v>23216</v>
      </c>
    </row>
    <row r="3154" spans="2:16" ht="20.100000000000001" customHeight="1" x14ac:dyDescent="0.3">
      <c r="B3154" s="101">
        <v>3144</v>
      </c>
      <c r="C3154" s="103" t="s">
        <v>37504</v>
      </c>
      <c r="D3154" s="176" t="s">
        <v>6552</v>
      </c>
      <c r="E3154" s="36" t="s">
        <v>13415</v>
      </c>
      <c r="F3154" s="99">
        <v>6.3</v>
      </c>
      <c r="G3154" s="99"/>
      <c r="H3154" s="101" t="s">
        <v>5871</v>
      </c>
      <c r="I3154" s="101">
        <v>2015</v>
      </c>
      <c r="J3154" s="101"/>
      <c r="K3154" s="90">
        <v>4730567283</v>
      </c>
      <c r="L3154" s="90">
        <f>IF(K3154/1024 &gt;1,K3154/1024," ")</f>
        <v>4619694.6123046875</v>
      </c>
      <c r="M3154" s="90">
        <f>IF(K3154/1048576 &gt;1,K3154/1048576," ")</f>
        <v>4511.4205198287964</v>
      </c>
      <c r="N3154" s="91">
        <f>IF(K3154&gt;999999999,K3154/1073741824," ")</f>
        <v>4.405684101395309</v>
      </c>
      <c r="O3154" s="194" t="s">
        <v>23219</v>
      </c>
      <c r="P3154" s="197" t="s">
        <v>23220</v>
      </c>
    </row>
    <row r="3155" spans="2:16" ht="20.100000000000001" customHeight="1" x14ac:dyDescent="0.3">
      <c r="B3155" s="101">
        <v>3145</v>
      </c>
      <c r="C3155" s="112" t="s">
        <v>37505</v>
      </c>
      <c r="D3155" s="161" t="s">
        <v>6485</v>
      </c>
      <c r="E3155" s="36" t="s">
        <v>13416</v>
      </c>
      <c r="F3155" s="99">
        <v>7.3</v>
      </c>
      <c r="G3155" s="99"/>
      <c r="H3155" s="105" t="s">
        <v>5981</v>
      </c>
      <c r="I3155" s="101">
        <v>1975</v>
      </c>
      <c r="J3155" s="101"/>
      <c r="K3155" s="90">
        <v>2992290436</v>
      </c>
      <c r="L3155" s="90">
        <f>IF(K3155/1024 &gt;1,K3155/1024," ")</f>
        <v>2922158.62890625</v>
      </c>
      <c r="M3155" s="90">
        <f>IF(K3155/1048576 &gt;1,K3155/1048576," ")</f>
        <v>2853.6705360412598</v>
      </c>
      <c r="N3155" s="91">
        <f>IF(K3155&gt;999999999,K3155/1073741824," ")</f>
        <v>2.7867876328527927</v>
      </c>
      <c r="O3155" s="194" t="s">
        <v>18046</v>
      </c>
      <c r="P3155" s="197" t="s">
        <v>23221</v>
      </c>
    </row>
    <row r="3156" spans="2:16" ht="20.100000000000001" customHeight="1" x14ac:dyDescent="0.3">
      <c r="B3156" s="101">
        <v>3146</v>
      </c>
      <c r="C3156" s="109" t="s">
        <v>37506</v>
      </c>
      <c r="D3156" s="161" t="s">
        <v>7160</v>
      </c>
      <c r="E3156" s="36" t="s">
        <v>13417</v>
      </c>
      <c r="F3156" s="99">
        <v>5.8</v>
      </c>
      <c r="G3156" s="99"/>
      <c r="H3156" s="105" t="s">
        <v>5942</v>
      </c>
      <c r="I3156" s="101">
        <v>2015</v>
      </c>
      <c r="J3156" s="101"/>
      <c r="K3156" s="90">
        <v>2970678778</v>
      </c>
      <c r="L3156" s="90">
        <f>IF(K3156/1024 &gt;1,K3156/1024," ")</f>
        <v>2901053.494140625</v>
      </c>
      <c r="M3156" s="90">
        <f>IF(K3156/1048576 &gt;1,K3156/1048576," ")</f>
        <v>2833.0600528717041</v>
      </c>
      <c r="N3156" s="91">
        <f>IF(K3156&gt;999999999,K3156/1073741824," ")</f>
        <v>2.7666602078825235</v>
      </c>
      <c r="O3156" s="194" t="s">
        <v>23222</v>
      </c>
      <c r="P3156" s="197" t="s">
        <v>23223</v>
      </c>
    </row>
    <row r="3157" spans="2:16" ht="20.100000000000001" customHeight="1" x14ac:dyDescent="0.3">
      <c r="B3157" s="101">
        <v>3147</v>
      </c>
      <c r="C3157" s="102" t="s">
        <v>37507</v>
      </c>
      <c r="D3157" s="159" t="s">
        <v>5318</v>
      </c>
      <c r="E3157" s="36" t="s">
        <v>13418</v>
      </c>
      <c r="F3157" s="104">
        <v>7.1</v>
      </c>
      <c r="G3157" s="101"/>
      <c r="H3157" s="101" t="s">
        <v>3739</v>
      </c>
      <c r="I3157" s="101">
        <v>2002</v>
      </c>
      <c r="J3157" s="101"/>
      <c r="K3157" s="90">
        <v>5280145993</v>
      </c>
      <c r="L3157" s="90">
        <f>IF(K3157/1024 &gt;1,K3157/1024," ")</f>
        <v>5156392.5712890625</v>
      </c>
      <c r="M3157" s="90">
        <f>IF(K3157/1048576 &gt;1,K3157/1048576," ")</f>
        <v>5035.5396203994751</v>
      </c>
      <c r="N3157" s="91">
        <f>IF(K3157&gt;999999999,K3157/1073741824," ")</f>
        <v>4.9175191605463624</v>
      </c>
      <c r="O3157" s="194" t="s">
        <v>23224</v>
      </c>
      <c r="P3157" s="197" t="s">
        <v>23225</v>
      </c>
    </row>
    <row r="3158" spans="2:16" ht="20.100000000000001" customHeight="1" x14ac:dyDescent="0.3">
      <c r="B3158" s="101">
        <v>3148</v>
      </c>
      <c r="C3158" s="12" t="s">
        <v>37252</v>
      </c>
      <c r="D3158" s="160" t="s">
        <v>961</v>
      </c>
      <c r="E3158" s="36" t="s">
        <v>13419</v>
      </c>
      <c r="F3158" s="104">
        <v>7.2</v>
      </c>
      <c r="G3158" s="94"/>
      <c r="H3158" s="94" t="s">
        <v>4309</v>
      </c>
      <c r="I3158" s="101">
        <v>2008</v>
      </c>
      <c r="J3158" s="101"/>
      <c r="K3158" s="90">
        <v>1561995264</v>
      </c>
      <c r="L3158" s="90">
        <f>IF(K3158/1024 &gt;1,K3158/1024," ")</f>
        <v>1525386</v>
      </c>
      <c r="M3158" s="90">
        <f>IF(K3158/1048576 &gt;1,K3158/1048576," ")</f>
        <v>1489.634765625</v>
      </c>
      <c r="N3158" s="91">
        <f>IF(K3158&gt;999999999,K3158/1073741824," ")</f>
        <v>1.4547214508056641</v>
      </c>
      <c r="O3158" s="194" t="s">
        <v>22275</v>
      </c>
      <c r="P3158" s="197" t="s">
        <v>23226</v>
      </c>
    </row>
    <row r="3159" spans="2:16" ht="20.100000000000001" customHeight="1" x14ac:dyDescent="0.3">
      <c r="B3159" s="101">
        <v>3149</v>
      </c>
      <c r="C3159" s="111" t="s">
        <v>37508</v>
      </c>
      <c r="D3159" s="161" t="s">
        <v>7293</v>
      </c>
      <c r="E3159" s="36" t="s">
        <v>13420</v>
      </c>
      <c r="F3159" s="99">
        <v>5.4</v>
      </c>
      <c r="G3159" s="99" t="s">
        <v>704</v>
      </c>
      <c r="H3159" s="101" t="s">
        <v>6249</v>
      </c>
      <c r="I3159" s="101">
        <v>1966</v>
      </c>
      <c r="J3159" s="101"/>
      <c r="K3159" s="90">
        <v>4079316587</v>
      </c>
      <c r="L3159" s="90">
        <f>IF(K3159/1024 &gt;1,K3159/1024," ")</f>
        <v>3983707.6044921875</v>
      </c>
      <c r="M3159" s="90">
        <f>IF(K3159/1048576 &gt;1,K3159/1048576," ")</f>
        <v>3890.3394575119019</v>
      </c>
      <c r="N3159" s="91">
        <f>IF(K3159&gt;999999999,K3159/1073741824," ")</f>
        <v>3.7991596264764667</v>
      </c>
      <c r="O3159" s="194" t="s">
        <v>23227</v>
      </c>
      <c r="P3159" s="197" t="s">
        <v>23228</v>
      </c>
    </row>
    <row r="3160" spans="2:16" ht="20.100000000000001" customHeight="1" x14ac:dyDescent="0.3">
      <c r="B3160" s="101">
        <v>3150</v>
      </c>
      <c r="C3160" s="7" t="s">
        <v>42592</v>
      </c>
      <c r="D3160" s="159" t="s">
        <v>2191</v>
      </c>
      <c r="E3160" s="36" t="s">
        <v>13421</v>
      </c>
      <c r="F3160" s="104">
        <v>5.2</v>
      </c>
      <c r="G3160" s="94" t="s">
        <v>704</v>
      </c>
      <c r="H3160" s="94" t="s">
        <v>3742</v>
      </c>
      <c r="I3160" s="94">
        <v>2008</v>
      </c>
      <c r="J3160" s="94"/>
      <c r="K3160" s="90">
        <v>1897867264</v>
      </c>
      <c r="L3160" s="90">
        <f>IF(K3160/1024 &gt;1,K3160/1024," ")</f>
        <v>1853386</v>
      </c>
      <c r="M3160" s="90">
        <f>IF(K3160/1048576 &gt;1,K3160/1048576," ")</f>
        <v>1809.947265625</v>
      </c>
      <c r="N3160" s="91">
        <f>IF(K3160&gt;999999999,K3160/1073741824," ")</f>
        <v>1.7675266265869141</v>
      </c>
      <c r="O3160" s="194" t="s">
        <v>23229</v>
      </c>
      <c r="P3160" s="197" t="s">
        <v>23230</v>
      </c>
    </row>
    <row r="3161" spans="2:16" ht="20.100000000000001" customHeight="1" x14ac:dyDescent="0.3">
      <c r="B3161" s="101">
        <v>3151</v>
      </c>
      <c r="C3161" s="7" t="s">
        <v>43073</v>
      </c>
      <c r="D3161" s="261" t="s">
        <v>43069</v>
      </c>
      <c r="E3161" s="36" t="s">
        <v>43070</v>
      </c>
      <c r="F3161" s="81">
        <v>6.2</v>
      </c>
      <c r="G3161" s="13" t="s">
        <v>704</v>
      </c>
      <c r="H3161" s="13" t="s">
        <v>3744</v>
      </c>
      <c r="I3161" s="79">
        <v>2022</v>
      </c>
      <c r="J3161" s="79"/>
      <c r="K3161" s="73">
        <v>3005673472</v>
      </c>
      <c r="L3161" s="90">
        <f>IF(K3161/1024 &gt;1,K3161/1024," ")</f>
        <v>2935228</v>
      </c>
      <c r="M3161" s="90">
        <f>IF(K3161/1048576 &gt;1,K3161/1048576," ")</f>
        <v>2866.43359375</v>
      </c>
      <c r="N3161" s="91">
        <f>IF(K3161&gt;999999999,K3161/1073741824," ")</f>
        <v>2.7992515563964844</v>
      </c>
      <c r="O3161" s="194" t="s">
        <v>43071</v>
      </c>
      <c r="P3161" s="197" t="s">
        <v>43072</v>
      </c>
    </row>
    <row r="3162" spans="2:16" ht="20.100000000000001" customHeight="1" x14ac:dyDescent="0.3">
      <c r="B3162" s="101">
        <v>3152</v>
      </c>
      <c r="C3162" s="7" t="s">
        <v>37509</v>
      </c>
      <c r="D3162" s="157" t="s">
        <v>7988</v>
      </c>
      <c r="E3162" s="36" t="s">
        <v>13422</v>
      </c>
      <c r="F3162" s="81">
        <v>6.1</v>
      </c>
      <c r="G3162" s="13"/>
      <c r="H3162" s="13" t="s">
        <v>5878</v>
      </c>
      <c r="I3162" s="79">
        <v>2017</v>
      </c>
      <c r="J3162" s="79"/>
      <c r="K3162" s="73">
        <v>4522238454</v>
      </c>
      <c r="L3162" s="90">
        <f>IF(K3162/1024 &gt;1,K3162/1024," ")</f>
        <v>4416248.490234375</v>
      </c>
      <c r="M3162" s="90">
        <f>IF(K3162/1048576 &gt;1,K3162/1048576," ")</f>
        <v>4312.7426662445068</v>
      </c>
      <c r="N3162" s="91">
        <f>IF(K3162&gt;999999999,K3162/1073741824," ")</f>
        <v>4.2116627600044012</v>
      </c>
      <c r="O3162" s="194" t="s">
        <v>23231</v>
      </c>
      <c r="P3162" s="197" t="s">
        <v>23232</v>
      </c>
    </row>
    <row r="3163" spans="2:16" ht="20.100000000000001" customHeight="1" x14ac:dyDescent="0.3">
      <c r="B3163" s="101">
        <v>3153</v>
      </c>
      <c r="C3163" s="12" t="s">
        <v>37510</v>
      </c>
      <c r="D3163" s="160" t="s">
        <v>962</v>
      </c>
      <c r="E3163" s="36" t="s">
        <v>13423</v>
      </c>
      <c r="F3163" s="104">
        <v>7.7</v>
      </c>
      <c r="G3163" s="13" t="s">
        <v>704</v>
      </c>
      <c r="H3163" s="13" t="s">
        <v>3744</v>
      </c>
      <c r="I3163" s="101">
        <v>2007</v>
      </c>
      <c r="J3163" s="101"/>
      <c r="K3163" s="73">
        <v>5215809536</v>
      </c>
      <c r="L3163" s="90">
        <f>IF(K3163/1024 &gt;1,K3163/1024," ")</f>
        <v>5093564</v>
      </c>
      <c r="M3163" s="90">
        <f>IF(K3163/1048576 &gt;1,K3163/1048576," ")</f>
        <v>4974.18359375</v>
      </c>
      <c r="N3163" s="91">
        <f>IF(K3163&gt;999999999,K3163/1073741824," ")</f>
        <v>4.8576011657714844</v>
      </c>
      <c r="O3163" s="194" t="s">
        <v>23233</v>
      </c>
      <c r="P3163" s="197" t="s">
        <v>23234</v>
      </c>
    </row>
    <row r="3164" spans="2:16" ht="20.100000000000001" customHeight="1" x14ac:dyDescent="0.3">
      <c r="B3164" s="101">
        <v>3154</v>
      </c>
      <c r="C3164" s="12" t="s">
        <v>37253</v>
      </c>
      <c r="D3164" s="160" t="s">
        <v>963</v>
      </c>
      <c r="E3164" s="36" t="s">
        <v>13424</v>
      </c>
      <c r="F3164" s="104">
        <v>5.9</v>
      </c>
      <c r="G3164" s="94"/>
      <c r="H3164" s="94" t="s">
        <v>4310</v>
      </c>
      <c r="I3164" s="101">
        <v>2007</v>
      </c>
      <c r="J3164" s="101"/>
      <c r="K3164" s="90">
        <v>1465317376</v>
      </c>
      <c r="L3164" s="90">
        <f>IF(K3164/1024 &gt;1,K3164/1024," ")</f>
        <v>1430974</v>
      </c>
      <c r="M3164" s="90">
        <f>IF(K3164/1048576 &gt;1,K3164/1048576," ")</f>
        <v>1397.435546875</v>
      </c>
      <c r="N3164" s="91">
        <f>IF(K3164&gt;999999999,K3164/1073741824," ")</f>
        <v>1.3646831512451172</v>
      </c>
      <c r="O3164" s="194" t="s">
        <v>23235</v>
      </c>
      <c r="P3164" s="197" t="s">
        <v>23236</v>
      </c>
    </row>
    <row r="3165" spans="2:16" ht="20.100000000000001" customHeight="1" x14ac:dyDescent="0.3">
      <c r="B3165" s="101">
        <v>3155</v>
      </c>
      <c r="C3165" s="20" t="s">
        <v>37511</v>
      </c>
      <c r="D3165" s="157" t="s">
        <v>8867</v>
      </c>
      <c r="E3165" s="36" t="s">
        <v>13425</v>
      </c>
      <c r="F3165" s="81">
        <v>6</v>
      </c>
      <c r="G3165" s="13" t="s">
        <v>704</v>
      </c>
      <c r="H3165" s="13" t="s">
        <v>3756</v>
      </c>
      <c r="I3165" s="79">
        <v>2019</v>
      </c>
      <c r="J3165" s="79"/>
      <c r="K3165" s="73">
        <v>4935249920</v>
      </c>
      <c r="L3165" s="90">
        <f>IF(K3165/1024 &gt;1,K3165/1024," ")</f>
        <v>4819580</v>
      </c>
      <c r="M3165" s="90">
        <f>IF(K3165/1048576 &gt;1,K3165/1048576," ")</f>
        <v>4706.62109375</v>
      </c>
      <c r="N3165" s="91">
        <f>IF(K3165&gt;999999999,K3165/1073741824," ")</f>
        <v>4.5963096618652344</v>
      </c>
      <c r="O3165" s="194" t="s">
        <v>23237</v>
      </c>
      <c r="P3165" s="197" t="s">
        <v>23238</v>
      </c>
    </row>
    <row r="3166" spans="2:16" ht="20.100000000000001" customHeight="1" x14ac:dyDescent="0.3">
      <c r="B3166" s="101">
        <v>3156</v>
      </c>
      <c r="C3166" s="112" t="s">
        <v>37512</v>
      </c>
      <c r="D3166" s="168" t="s">
        <v>2967</v>
      </c>
      <c r="E3166" s="36" t="s">
        <v>13426</v>
      </c>
      <c r="F3166" s="99">
        <v>5.6</v>
      </c>
      <c r="G3166" s="99" t="s">
        <v>704</v>
      </c>
      <c r="H3166" s="105" t="s">
        <v>5871</v>
      </c>
      <c r="I3166" s="101">
        <v>1981</v>
      </c>
      <c r="J3166" s="115"/>
      <c r="K3166" s="90">
        <v>3690686091</v>
      </c>
      <c r="L3166" s="90">
        <f>IF(K3166/1024 &gt;1,K3166/1024," ")</f>
        <v>3604185.6357421875</v>
      </c>
      <c r="M3166" s="90">
        <f>IF(K3166/1048576 &gt;1,K3166/1048576," ")</f>
        <v>3519.71253490448</v>
      </c>
      <c r="N3166" s="91">
        <f>IF(K3166&gt;999999999,K3166/1073741824," ")</f>
        <v>3.4372192723676562</v>
      </c>
      <c r="O3166" s="194" t="s">
        <v>23239</v>
      </c>
      <c r="P3166" s="197" t="s">
        <v>23240</v>
      </c>
    </row>
    <row r="3167" spans="2:16" ht="20.100000000000001" customHeight="1" x14ac:dyDescent="0.3">
      <c r="B3167" s="101">
        <v>3157</v>
      </c>
      <c r="C3167" s="12" t="s">
        <v>33369</v>
      </c>
      <c r="D3167" s="159" t="s">
        <v>3403</v>
      </c>
      <c r="E3167" s="36" t="s">
        <v>13427</v>
      </c>
      <c r="F3167" s="104">
        <v>5.3</v>
      </c>
      <c r="G3167" s="101" t="s">
        <v>704</v>
      </c>
      <c r="H3167" s="101" t="s">
        <v>3763</v>
      </c>
      <c r="I3167" s="101">
        <v>2012</v>
      </c>
      <c r="J3167" s="101"/>
      <c r="K3167" s="90">
        <v>3266368829</v>
      </c>
      <c r="L3167" s="90">
        <f>IF(K3167/1024 &gt;1,K3167/1024," ")</f>
        <v>3189813.3095703125</v>
      </c>
      <c r="M3167" s="90">
        <f>IF(K3167/1048576 &gt;1,K3167/1048576," ")</f>
        <v>3115.0520601272583</v>
      </c>
      <c r="N3167" s="91">
        <f>IF(K3167&gt;999999999,K3167/1073741824," ")</f>
        <v>3.0420430274680257</v>
      </c>
      <c r="O3167" s="194" t="s">
        <v>23241</v>
      </c>
      <c r="P3167" s="197" t="s">
        <v>23242</v>
      </c>
    </row>
    <row r="3168" spans="2:16" ht="20.100000000000001" customHeight="1" x14ac:dyDescent="0.3">
      <c r="B3168" s="101">
        <v>3158</v>
      </c>
      <c r="C3168" s="7" t="s">
        <v>33370</v>
      </c>
      <c r="D3168" s="159" t="s">
        <v>684</v>
      </c>
      <c r="E3168" s="36" t="s">
        <v>13430</v>
      </c>
      <c r="F3168" s="104">
        <v>7.3</v>
      </c>
      <c r="G3168" s="94" t="s">
        <v>704</v>
      </c>
      <c r="H3168" s="94" t="s">
        <v>4311</v>
      </c>
      <c r="I3168" s="94">
        <v>1996</v>
      </c>
      <c r="J3168" s="94"/>
      <c r="K3168" s="108">
        <v>4370353201</v>
      </c>
      <c r="L3168" s="90">
        <f>IF(K3168/1024 &gt;1,K3168/1024," ")</f>
        <v>4267923.0478515625</v>
      </c>
      <c r="M3168" s="90">
        <f>IF(K3168/1048576 &gt;1,K3168/1048576," ")</f>
        <v>4167.8936014175415</v>
      </c>
      <c r="N3168" s="91">
        <f>IF(K3168&gt;999999999,K3168/1073741824," ")</f>
        <v>4.0702085951343179</v>
      </c>
      <c r="O3168" s="194" t="s">
        <v>23247</v>
      </c>
      <c r="P3168" s="197" t="s">
        <v>23248</v>
      </c>
    </row>
    <row r="3169" spans="2:16" ht="20.100000000000001" customHeight="1" x14ac:dyDescent="0.3">
      <c r="B3169" s="101">
        <v>3159</v>
      </c>
      <c r="C3169" s="107" t="s">
        <v>37513</v>
      </c>
      <c r="D3169" s="161" t="s">
        <v>6262</v>
      </c>
      <c r="E3169" s="36" t="s">
        <v>13431</v>
      </c>
      <c r="F3169" s="99">
        <v>7.2</v>
      </c>
      <c r="G3169" s="99" t="s">
        <v>704</v>
      </c>
      <c r="H3169" s="101" t="s">
        <v>6263</v>
      </c>
      <c r="I3169" s="101">
        <v>1931</v>
      </c>
      <c r="J3169" s="101"/>
      <c r="K3169" s="90">
        <v>4056283646</v>
      </c>
      <c r="L3169" s="90">
        <f>IF(K3169/1024 &gt;1,K3169/1024," ")</f>
        <v>3961214.498046875</v>
      </c>
      <c r="M3169" s="90">
        <f>IF(K3169/1048576 &gt;1,K3169/1048576," ")</f>
        <v>3868.3735332489014</v>
      </c>
      <c r="N3169" s="91">
        <f>IF(K3169&gt;999999999,K3169/1073741824," ")</f>
        <v>3.7777085285633802</v>
      </c>
      <c r="O3169" s="194" t="s">
        <v>23249</v>
      </c>
      <c r="P3169" s="197" t="s">
        <v>23250</v>
      </c>
    </row>
    <row r="3170" spans="2:16" ht="20.100000000000001" customHeight="1" x14ac:dyDescent="0.3">
      <c r="B3170" s="101">
        <v>3160</v>
      </c>
      <c r="C3170" s="112" t="s">
        <v>37514</v>
      </c>
      <c r="D3170" s="161" t="s">
        <v>6846</v>
      </c>
      <c r="E3170" s="36" t="s">
        <v>13432</v>
      </c>
      <c r="F3170" s="99">
        <v>5.8</v>
      </c>
      <c r="G3170" s="99" t="s">
        <v>704</v>
      </c>
      <c r="H3170" s="105" t="s">
        <v>5871</v>
      </c>
      <c r="I3170" s="101">
        <v>1997</v>
      </c>
      <c r="J3170" s="101"/>
      <c r="K3170" s="90">
        <v>5254865005</v>
      </c>
      <c r="L3170" s="90">
        <f>IF(K3170/1024 &gt;1,K3170/1024," ")</f>
        <v>5131704.1064453125</v>
      </c>
      <c r="M3170" s="90">
        <f>IF(K3170/1048576 &gt;1,K3170/1048576," ")</f>
        <v>5011.4297914505005</v>
      </c>
      <c r="N3170" s="91">
        <f>IF(K3170&gt;999999999,K3170/1073741824," ")</f>
        <v>4.8939744057133794</v>
      </c>
      <c r="O3170" s="194" t="s">
        <v>23251</v>
      </c>
      <c r="P3170" s="197" t="s">
        <v>23252</v>
      </c>
    </row>
    <row r="3171" spans="2:16" ht="20.100000000000001" customHeight="1" x14ac:dyDescent="0.3">
      <c r="B3171" s="101">
        <v>3161</v>
      </c>
      <c r="C3171" s="7" t="s">
        <v>34248</v>
      </c>
      <c r="D3171" s="159" t="s">
        <v>1920</v>
      </c>
      <c r="E3171" s="36" t="s">
        <v>9229</v>
      </c>
      <c r="F3171" s="104">
        <v>4.8</v>
      </c>
      <c r="G3171" s="99" t="s">
        <v>704</v>
      </c>
      <c r="H3171" s="105" t="s">
        <v>5871</v>
      </c>
      <c r="I3171" s="101">
        <v>1996</v>
      </c>
      <c r="J3171" s="106"/>
      <c r="K3171" s="90">
        <v>4669152327</v>
      </c>
      <c r="L3171" s="90">
        <f>IF(K3171/1024 &gt;1,K3171/1024," ")</f>
        <v>4559719.0693359375</v>
      </c>
      <c r="M3171" s="90">
        <f>IF(K3171/1048576 &gt;1,K3171/1048576," ")</f>
        <v>4452.8506536483765</v>
      </c>
      <c r="N3171" s="91">
        <f>IF(K3171&gt;999999999,K3171/1073741824," ")</f>
        <v>4.3484869664534926</v>
      </c>
      <c r="O3171" s="194" t="s">
        <v>17527</v>
      </c>
      <c r="P3171" s="197" t="s">
        <v>18478</v>
      </c>
    </row>
    <row r="3172" spans="2:16" ht="20.100000000000001" customHeight="1" x14ac:dyDescent="0.3">
      <c r="B3172" s="101">
        <v>3162</v>
      </c>
      <c r="C3172" s="107" t="s">
        <v>37515</v>
      </c>
      <c r="D3172" s="161" t="s">
        <v>6457</v>
      </c>
      <c r="E3172" s="36" t="s">
        <v>13434</v>
      </c>
      <c r="F3172" s="99">
        <v>7.4</v>
      </c>
      <c r="G3172" s="99"/>
      <c r="H3172" s="101" t="s">
        <v>6268</v>
      </c>
      <c r="I3172" s="101">
        <v>1997</v>
      </c>
      <c r="J3172" s="101"/>
      <c r="K3172" s="90">
        <v>2803485957</v>
      </c>
      <c r="L3172" s="90">
        <f>IF(K3172/1024 &gt;1,K3172/1024," ")</f>
        <v>2737779.2548828125</v>
      </c>
      <c r="M3172" s="90">
        <f>IF(K3172/1048576 &gt;1,K3172/1048576," ")</f>
        <v>2673.6125535964966</v>
      </c>
      <c r="N3172" s="91">
        <f>IF(K3172&gt;999999999,K3172/1073741824," ")</f>
        <v>2.6109497593715787</v>
      </c>
      <c r="O3172" s="194" t="s">
        <v>23255</v>
      </c>
      <c r="P3172" s="197" t="s">
        <v>23255</v>
      </c>
    </row>
    <row r="3173" spans="2:16" ht="20.100000000000001" customHeight="1" x14ac:dyDescent="0.3">
      <c r="B3173" s="101">
        <v>3163</v>
      </c>
      <c r="C3173" s="109" t="s">
        <v>37516</v>
      </c>
      <c r="D3173" s="160" t="s">
        <v>985</v>
      </c>
      <c r="E3173" s="36" t="s">
        <v>13435</v>
      </c>
      <c r="F3173" s="104">
        <v>5.7</v>
      </c>
      <c r="G3173" s="101" t="s">
        <v>704</v>
      </c>
      <c r="H3173" s="101" t="s">
        <v>5655</v>
      </c>
      <c r="I3173" s="101">
        <v>2008</v>
      </c>
      <c r="J3173" s="101"/>
      <c r="K3173" s="90">
        <v>4760450563</v>
      </c>
      <c r="L3173" s="90">
        <f>IF(K3173/1024 &gt;1,K3173/1024," ")</f>
        <v>4648877.5029296875</v>
      </c>
      <c r="M3173" s="90">
        <f>IF(K3173/1048576 &gt;1,K3173/1048576," ")</f>
        <v>4539.9194364547729</v>
      </c>
      <c r="N3173" s="91">
        <f>IF(K3173&gt;999999999,K3173/1073741824," ")</f>
        <v>4.4335150746628642</v>
      </c>
      <c r="O3173" s="194" t="s">
        <v>23256</v>
      </c>
      <c r="P3173" s="197" t="s">
        <v>23257</v>
      </c>
    </row>
    <row r="3174" spans="2:16" ht="20.100000000000001" customHeight="1" x14ac:dyDescent="0.3">
      <c r="B3174" s="101">
        <v>3164</v>
      </c>
      <c r="C3174" s="20" t="s">
        <v>37517</v>
      </c>
      <c r="D3174" s="157" t="s">
        <v>7931</v>
      </c>
      <c r="E3174" s="36" t="s">
        <v>13436</v>
      </c>
      <c r="F3174" s="81">
        <v>6.5</v>
      </c>
      <c r="G3174" s="13"/>
      <c r="H3174" s="13" t="s">
        <v>5892</v>
      </c>
      <c r="I3174" s="79">
        <v>2017</v>
      </c>
      <c r="J3174" s="79"/>
      <c r="K3174" s="73">
        <v>5149664577</v>
      </c>
      <c r="L3174" s="90">
        <f>IF(K3174/1024 &gt;1,K3174/1024," ")</f>
        <v>5028969.3134765625</v>
      </c>
      <c r="M3174" s="90">
        <f>IF(K3174/1048576 &gt;1,K3174/1048576," ")</f>
        <v>4911.1028451919556</v>
      </c>
      <c r="N3174" s="91">
        <f>IF(K3174&gt;999999999,K3174/1073741824," ")</f>
        <v>4.7959988722577691</v>
      </c>
      <c r="O3174" s="194" t="s">
        <v>23258</v>
      </c>
      <c r="P3174" s="197" t="s">
        <v>23259</v>
      </c>
    </row>
    <row r="3175" spans="2:16" ht="20.100000000000001" customHeight="1" x14ac:dyDescent="0.3">
      <c r="B3175" s="101">
        <v>3165</v>
      </c>
      <c r="C3175" s="112" t="s">
        <v>37518</v>
      </c>
      <c r="D3175" s="161" t="s">
        <v>7540</v>
      </c>
      <c r="E3175" s="36" t="s">
        <v>13437</v>
      </c>
      <c r="F3175" s="99">
        <v>6.1</v>
      </c>
      <c r="G3175" s="99" t="s">
        <v>704</v>
      </c>
      <c r="H3175" s="105" t="s">
        <v>4081</v>
      </c>
      <c r="I3175" s="101">
        <v>2016</v>
      </c>
      <c r="J3175" s="101"/>
      <c r="K3175" s="90">
        <v>3881291639</v>
      </c>
      <c r="L3175" s="90">
        <f>IF(K3175/1024 &gt;1,K3175/1024," ")</f>
        <v>3790323.8662109375</v>
      </c>
      <c r="M3175" s="90">
        <f>IF(K3175/1048576 &gt;1,K3175/1048576," ")</f>
        <v>3701.4881505966187</v>
      </c>
      <c r="N3175" s="91">
        <f>IF(K3175&gt;999999999,K3175/1073741824," ")</f>
        <v>3.6147345220670104</v>
      </c>
      <c r="O3175" s="194" t="s">
        <v>23260</v>
      </c>
      <c r="P3175" s="197" t="s">
        <v>23261</v>
      </c>
    </row>
    <row r="3176" spans="2:16" ht="20.100000000000001" customHeight="1" x14ac:dyDescent="0.3">
      <c r="B3176" s="101">
        <v>3166</v>
      </c>
      <c r="C3176" s="48" t="s">
        <v>37519</v>
      </c>
      <c r="D3176" s="161" t="s">
        <v>7390</v>
      </c>
      <c r="E3176" s="36" t="s">
        <v>13438</v>
      </c>
      <c r="F3176" s="99">
        <v>3.9</v>
      </c>
      <c r="G3176" s="99" t="s">
        <v>704</v>
      </c>
      <c r="H3176" s="105" t="s">
        <v>4081</v>
      </c>
      <c r="I3176" s="101">
        <v>2017</v>
      </c>
      <c r="J3176" s="101"/>
      <c r="K3176" s="90">
        <v>4548514500</v>
      </c>
      <c r="L3176" s="90">
        <f>IF(K3176/1024 &gt;1,K3176/1024," ")</f>
        <v>4441908.69140625</v>
      </c>
      <c r="M3176" s="90">
        <f>IF(K3176/1048576 &gt;1,K3176/1048576," ")</f>
        <v>4337.801456451416</v>
      </c>
      <c r="N3176" s="91">
        <f>IF(K3176&gt;999999999,K3176/1073741824," ")</f>
        <v>4.236134234815836</v>
      </c>
      <c r="O3176" s="199" t="s">
        <v>17521</v>
      </c>
      <c r="P3176" s="197" t="s">
        <v>31179</v>
      </c>
    </row>
    <row r="3177" spans="2:16" ht="20.100000000000001" customHeight="1" x14ac:dyDescent="0.3">
      <c r="B3177" s="101">
        <v>3167</v>
      </c>
      <c r="C3177" s="112" t="s">
        <v>37651</v>
      </c>
      <c r="D3177" s="168" t="s">
        <v>6769</v>
      </c>
      <c r="E3177" s="36" t="s">
        <v>13605</v>
      </c>
      <c r="F3177" s="99">
        <v>5.0999999999999996</v>
      </c>
      <c r="G3177" s="99" t="s">
        <v>704</v>
      </c>
      <c r="H3177" s="105" t="s">
        <v>4081</v>
      </c>
      <c r="I3177" s="101">
        <v>2015</v>
      </c>
      <c r="J3177" s="101"/>
      <c r="K3177" s="90">
        <v>5550952070</v>
      </c>
      <c r="L3177" s="90">
        <f>IF(K3177/1024 &gt;1,K3177/1024," ")</f>
        <v>5420851.630859375</v>
      </c>
      <c r="M3177" s="90">
        <f>IF(K3177/1048576 &gt;1,K3177/1048576," ")</f>
        <v>5293.8004207611084</v>
      </c>
      <c r="N3177" s="91">
        <f>IF(K3177&gt;999999999,K3177/1073741824," ")</f>
        <v>5.1697269733995199</v>
      </c>
      <c r="O3177" s="194" t="s">
        <v>23552</v>
      </c>
      <c r="P3177" s="197" t="s">
        <v>23553</v>
      </c>
    </row>
    <row r="3178" spans="2:16" ht="20.100000000000001" customHeight="1" x14ac:dyDescent="0.3">
      <c r="B3178" s="101">
        <v>3168</v>
      </c>
      <c r="C3178" s="102" t="s">
        <v>37520</v>
      </c>
      <c r="D3178" s="159" t="s">
        <v>1677</v>
      </c>
      <c r="E3178" s="36" t="s">
        <v>13439</v>
      </c>
      <c r="F3178" s="104">
        <v>5.7</v>
      </c>
      <c r="G3178" s="101" t="s">
        <v>704</v>
      </c>
      <c r="H3178" s="101" t="s">
        <v>3744</v>
      </c>
      <c r="I3178" s="101">
        <v>2011</v>
      </c>
      <c r="J3178" s="101"/>
      <c r="K3178" s="90">
        <v>3414547013</v>
      </c>
      <c r="L3178" s="90">
        <f>IF(K3178/1024 &gt;1,K3178/1024," ")</f>
        <v>3334518.5673828125</v>
      </c>
      <c r="M3178" s="90">
        <f>IF(K3178/1048576 &gt;1,K3178/1048576," ")</f>
        <v>3256.3657884597778</v>
      </c>
      <c r="N3178" s="91">
        <f>IF(K3178&gt;999999999,K3178/1073741824," ")</f>
        <v>3.1800447152927518</v>
      </c>
      <c r="O3178" s="194" t="s">
        <v>17624</v>
      </c>
      <c r="P3178" s="197" t="s">
        <v>31180</v>
      </c>
    </row>
    <row r="3179" spans="2:16" ht="20.100000000000001" customHeight="1" x14ac:dyDescent="0.3">
      <c r="B3179" s="101">
        <v>3169</v>
      </c>
      <c r="C3179" s="102" t="s">
        <v>37521</v>
      </c>
      <c r="D3179" s="159" t="s">
        <v>3544</v>
      </c>
      <c r="E3179" s="36" t="s">
        <v>13440</v>
      </c>
      <c r="F3179" s="104">
        <v>6.5</v>
      </c>
      <c r="G3179" s="101"/>
      <c r="H3179" s="101" t="s">
        <v>3737</v>
      </c>
      <c r="I3179" s="101">
        <v>2012</v>
      </c>
      <c r="J3179" s="101"/>
      <c r="K3179" s="90">
        <v>2458427315</v>
      </c>
      <c r="L3179" s="90">
        <f>IF(K3179/1024 &gt;1,K3179/1024," ")</f>
        <v>2400807.9248046875</v>
      </c>
      <c r="M3179" s="90">
        <f>IF(K3179/1048576 &gt;1,K3179/1048576," ")</f>
        <v>2344.5389890670776</v>
      </c>
      <c r="N3179" s="91">
        <f>IF(K3179&gt;999999999,K3179/1073741824," ")</f>
        <v>2.289588856510818</v>
      </c>
      <c r="O3179" s="194" t="s">
        <v>23262</v>
      </c>
      <c r="P3179" s="197" t="s">
        <v>23263</v>
      </c>
    </row>
    <row r="3180" spans="2:16" ht="20.100000000000001" customHeight="1" x14ac:dyDescent="0.3">
      <c r="B3180" s="101">
        <v>3170</v>
      </c>
      <c r="C3180" s="112" t="s">
        <v>37522</v>
      </c>
      <c r="D3180" s="160" t="s">
        <v>5885</v>
      </c>
      <c r="E3180" s="36" t="s">
        <v>13441</v>
      </c>
      <c r="F3180" s="99">
        <v>7.8</v>
      </c>
      <c r="G3180" s="101" t="s">
        <v>704</v>
      </c>
      <c r="H3180" s="101" t="s">
        <v>5877</v>
      </c>
      <c r="I3180" s="101">
        <v>1986</v>
      </c>
      <c r="J3180" s="101"/>
      <c r="K3180" s="90">
        <v>6462796487</v>
      </c>
      <c r="L3180" s="90">
        <f>IF(K3180/1024 &gt;1,K3180/1024," ")</f>
        <v>6311324.6943359375</v>
      </c>
      <c r="M3180" s="90">
        <f>IF(K3180/1048576 &gt;1,K3180/1048576," ")</f>
        <v>6163.403021812439</v>
      </c>
      <c r="N3180" s="91">
        <f>IF(K3180&gt;999999999,K3180/1073741824," ")</f>
        <v>6.0189482634887099</v>
      </c>
      <c r="O3180" s="194" t="s">
        <v>23264</v>
      </c>
      <c r="P3180" s="197" t="s">
        <v>23265</v>
      </c>
    </row>
    <row r="3181" spans="2:16" ht="20.100000000000001" customHeight="1" x14ac:dyDescent="0.3">
      <c r="B3181" s="101">
        <v>3171</v>
      </c>
      <c r="C3181" s="7" t="s">
        <v>37523</v>
      </c>
      <c r="D3181" s="160" t="s">
        <v>3359</v>
      </c>
      <c r="E3181" s="36" t="s">
        <v>13442</v>
      </c>
      <c r="F3181" s="104">
        <v>4.7</v>
      </c>
      <c r="G3181" s="101" t="s">
        <v>704</v>
      </c>
      <c r="H3181" s="101" t="s">
        <v>3744</v>
      </c>
      <c r="I3181" s="101">
        <v>2013</v>
      </c>
      <c r="J3181" s="101"/>
      <c r="K3181" s="90">
        <v>4406347923</v>
      </c>
      <c r="L3181" s="90">
        <f>IF(K3181/1024 &gt;1,K3181/1024," ")</f>
        <v>4303074.1435546875</v>
      </c>
      <c r="M3181" s="90">
        <f>IF(K3181/1048576 &gt;1,K3181/1048576," ")</f>
        <v>4202.2208433151245</v>
      </c>
      <c r="N3181" s="91">
        <f>IF(K3181&gt;999999999,K3181/1073741824," ")</f>
        <v>4.1037312922999263</v>
      </c>
      <c r="O3181" s="194" t="s">
        <v>23266</v>
      </c>
      <c r="P3181" s="197" t="s">
        <v>23267</v>
      </c>
    </row>
    <row r="3182" spans="2:16" ht="20.100000000000001" customHeight="1" x14ac:dyDescent="0.3">
      <c r="B3182" s="101">
        <v>3172</v>
      </c>
      <c r="C3182" s="12" t="s">
        <v>37524</v>
      </c>
      <c r="D3182" s="157" t="s">
        <v>8378</v>
      </c>
      <c r="E3182" s="36" t="s">
        <v>13443</v>
      </c>
      <c r="F3182" s="131">
        <v>6.2</v>
      </c>
      <c r="G3182" s="13"/>
      <c r="H3182" s="13" t="s">
        <v>8377</v>
      </c>
      <c r="I3182" s="133">
        <v>2017</v>
      </c>
      <c r="J3182" s="74"/>
      <c r="K3182" s="73">
        <v>4159193088</v>
      </c>
      <c r="L3182" s="90">
        <f>IF(K3182/1024 &gt;1,K3182/1024," ")</f>
        <v>4061712</v>
      </c>
      <c r="M3182" s="90">
        <f>IF(K3182/1048576 &gt;1,K3182/1048576," ")</f>
        <v>3966.515625</v>
      </c>
      <c r="N3182" s="91">
        <f>IF(K3182&gt;999999999,K3182/1073741824," ")</f>
        <v>3.8735504150390625</v>
      </c>
      <c r="O3182" s="194" t="s">
        <v>17581</v>
      </c>
      <c r="P3182" s="197" t="s">
        <v>23268</v>
      </c>
    </row>
    <row r="3183" spans="2:16" ht="20.100000000000001" customHeight="1" x14ac:dyDescent="0.3">
      <c r="B3183" s="101">
        <v>3173</v>
      </c>
      <c r="C3183" s="12" t="s">
        <v>37254</v>
      </c>
      <c r="D3183" s="171" t="s">
        <v>139</v>
      </c>
      <c r="E3183" s="36" t="s">
        <v>13445</v>
      </c>
      <c r="F3183" s="104">
        <v>5.9</v>
      </c>
      <c r="G3183" s="94"/>
      <c r="H3183" s="94" t="s">
        <v>3765</v>
      </c>
      <c r="I3183" s="101">
        <v>2008</v>
      </c>
      <c r="J3183" s="101"/>
      <c r="K3183" s="90">
        <v>1467373568</v>
      </c>
      <c r="L3183" s="90">
        <f>IF(K3183/1024 &gt;1,K3183/1024," ")</f>
        <v>1432982</v>
      </c>
      <c r="M3183" s="90">
        <f>IF(K3183/1048576 &gt;1,K3183/1048576," ")</f>
        <v>1399.396484375</v>
      </c>
      <c r="N3183" s="91">
        <f>IF(K3183&gt;999999999,K3183/1073741824," ")</f>
        <v>1.3665981292724609</v>
      </c>
      <c r="O3183" s="194" t="s">
        <v>22152</v>
      </c>
      <c r="P3183" s="197" t="s">
        <v>23270</v>
      </c>
    </row>
    <row r="3184" spans="2:16" ht="20.100000000000001" customHeight="1" x14ac:dyDescent="0.3">
      <c r="B3184" s="101">
        <v>3174</v>
      </c>
      <c r="C3184" s="102" t="s">
        <v>37525</v>
      </c>
      <c r="D3184" s="159" t="s">
        <v>2192</v>
      </c>
      <c r="E3184" s="36" t="s">
        <v>13444</v>
      </c>
      <c r="F3184" s="104">
        <v>6.1</v>
      </c>
      <c r="G3184" s="101" t="s">
        <v>704</v>
      </c>
      <c r="H3184" s="101" t="s">
        <v>3745</v>
      </c>
      <c r="I3184" s="101">
        <v>2010</v>
      </c>
      <c r="J3184" s="101"/>
      <c r="K3184" s="108">
        <v>2878276884</v>
      </c>
      <c r="L3184" s="90">
        <f>IF(K3184/1024 &gt;1,K3184/1024," ")</f>
        <v>2810817.26953125</v>
      </c>
      <c r="M3184" s="90">
        <f>IF(K3184/1048576 &gt;1,K3184/1048576," ")</f>
        <v>2744.9387397766113</v>
      </c>
      <c r="N3184" s="91">
        <f>IF(K3184&gt;999999999,K3184/1073741824," ")</f>
        <v>2.680604238063097</v>
      </c>
      <c r="O3184" s="194" t="s">
        <v>23269</v>
      </c>
      <c r="P3184" s="197" t="s">
        <v>31181</v>
      </c>
    </row>
    <row r="3185" spans="2:16" ht="20.100000000000001" customHeight="1" x14ac:dyDescent="0.3">
      <c r="B3185" s="101">
        <v>3175</v>
      </c>
      <c r="C3185" s="109" t="s">
        <v>37527</v>
      </c>
      <c r="D3185" s="171" t="s">
        <v>3974</v>
      </c>
      <c r="E3185" s="36" t="s">
        <v>13446</v>
      </c>
      <c r="F3185" s="104">
        <v>8.5</v>
      </c>
      <c r="G3185" s="101"/>
      <c r="H3185" s="101" t="s">
        <v>3739</v>
      </c>
      <c r="I3185" s="101">
        <v>1962</v>
      </c>
      <c r="J3185" s="101"/>
      <c r="K3185" s="90">
        <v>3239870268</v>
      </c>
      <c r="L3185" s="90">
        <f>IF(K3185/1024 &gt;1,K3185/1024," ")</f>
        <v>3163935.80859375</v>
      </c>
      <c r="M3185" s="90">
        <f>IF(K3185/1048576 &gt;1,K3185/1048576," ")</f>
        <v>3089.781063079834</v>
      </c>
      <c r="N3185" s="91">
        <f>IF(K3185&gt;999999999,K3185/1073741824," ")</f>
        <v>3.0173643194139004</v>
      </c>
      <c r="O3185" s="194" t="s">
        <v>23271</v>
      </c>
      <c r="P3185" s="197" t="s">
        <v>23272</v>
      </c>
    </row>
    <row r="3186" spans="2:16" ht="20.100000000000001" customHeight="1" x14ac:dyDescent="0.3">
      <c r="B3186" s="101">
        <v>3176</v>
      </c>
      <c r="C3186" s="7" t="s">
        <v>37526</v>
      </c>
      <c r="D3186" s="159" t="s">
        <v>3024</v>
      </c>
      <c r="E3186" s="36" t="s">
        <v>13447</v>
      </c>
      <c r="F3186" s="104">
        <v>6.9</v>
      </c>
      <c r="G3186" s="101"/>
      <c r="H3186" s="101" t="s">
        <v>3773</v>
      </c>
      <c r="I3186" s="101">
        <v>2011</v>
      </c>
      <c r="J3186" s="101"/>
      <c r="K3186" s="108">
        <v>4460608371</v>
      </c>
      <c r="L3186" s="90">
        <f>IF(K3186/1024 &gt;1,K3186/1024," ")</f>
        <v>4356062.8623046875</v>
      </c>
      <c r="M3186" s="90">
        <f>IF(K3186/1048576 &gt;1,K3186/1048576," ")</f>
        <v>4253.9676389694214</v>
      </c>
      <c r="N3186" s="91">
        <f>IF(K3186&gt;999999999,K3186/1073741824," ")</f>
        <v>4.1542652724310756</v>
      </c>
      <c r="O3186" s="194" t="s">
        <v>23273</v>
      </c>
      <c r="P3186" s="197" t="s">
        <v>23274</v>
      </c>
    </row>
    <row r="3187" spans="2:16" ht="20.100000000000001" customHeight="1" x14ac:dyDescent="0.3">
      <c r="B3187" s="101">
        <v>3177</v>
      </c>
      <c r="C3187" s="109" t="s">
        <v>37574</v>
      </c>
      <c r="D3187" s="159" t="s">
        <v>2871</v>
      </c>
      <c r="E3187" s="36" t="s">
        <v>13507</v>
      </c>
      <c r="F3187" s="104">
        <v>6.9</v>
      </c>
      <c r="G3187" s="101" t="s">
        <v>704</v>
      </c>
      <c r="H3187" s="101" t="s">
        <v>3747</v>
      </c>
      <c r="I3187" s="94">
        <v>1992</v>
      </c>
      <c r="J3187" s="94"/>
      <c r="K3187" s="108">
        <v>3831718882</v>
      </c>
      <c r="L3187" s="90">
        <f>IF(K3187/1024 &gt;1,K3187/1024," ")</f>
        <v>3741912.970703125</v>
      </c>
      <c r="M3187" s="90">
        <f>IF(K3187/1048576 &gt;1,K3187/1048576," ")</f>
        <v>3654.2118854522705</v>
      </c>
      <c r="N3187" s="91">
        <f>IF(K3187&gt;999999999,K3187/1073741824," ")</f>
        <v>3.5685662943869829</v>
      </c>
      <c r="O3187" s="194" t="s">
        <v>23378</v>
      </c>
      <c r="P3187" s="197" t="s">
        <v>23379</v>
      </c>
    </row>
    <row r="3188" spans="2:16" ht="20.100000000000001" customHeight="1" x14ac:dyDescent="0.3">
      <c r="B3188" s="101">
        <v>3178</v>
      </c>
      <c r="C3188" s="109" t="s">
        <v>37528</v>
      </c>
      <c r="D3188" s="160" t="s">
        <v>4956</v>
      </c>
      <c r="E3188" s="36" t="s">
        <v>13448</v>
      </c>
      <c r="F3188" s="104">
        <v>6.8</v>
      </c>
      <c r="G3188" s="101" t="s">
        <v>704</v>
      </c>
      <c r="H3188" s="101" t="s">
        <v>4933</v>
      </c>
      <c r="I3188" s="101">
        <v>2005</v>
      </c>
      <c r="J3188" s="101"/>
      <c r="K3188" s="90">
        <v>5774669708</v>
      </c>
      <c r="L3188" s="90">
        <f>IF(K3188/1024 &gt;1,K3188/1024," ")</f>
        <v>5639325.88671875</v>
      </c>
      <c r="M3188" s="90">
        <f>IF(K3188/1048576 &gt;1,K3188/1048576," ")</f>
        <v>5507.1541862487793</v>
      </c>
      <c r="N3188" s="91">
        <f>IF(K3188&gt;999999999,K3188/1073741824," ")</f>
        <v>5.3780802600085735</v>
      </c>
      <c r="O3188" s="194" t="s">
        <v>23275</v>
      </c>
      <c r="P3188" s="197" t="s">
        <v>23276</v>
      </c>
    </row>
    <row r="3189" spans="2:16" ht="20.100000000000001" customHeight="1" x14ac:dyDescent="0.3">
      <c r="B3189" s="101">
        <v>3179</v>
      </c>
      <c r="C3189" s="109" t="s">
        <v>37529</v>
      </c>
      <c r="D3189" s="159" t="s">
        <v>2193</v>
      </c>
      <c r="E3189" s="36" t="s">
        <v>13449</v>
      </c>
      <c r="F3189" s="104">
        <v>4.9000000000000004</v>
      </c>
      <c r="G3189" s="101" t="s">
        <v>704</v>
      </c>
      <c r="H3189" s="105" t="s">
        <v>4070</v>
      </c>
      <c r="I3189" s="94">
        <v>1998</v>
      </c>
      <c r="J3189" s="94"/>
      <c r="K3189" s="90">
        <v>4160680475</v>
      </c>
      <c r="L3189" s="90">
        <f>IF(K3189/1024 &gt;1,K3189/1024," ")</f>
        <v>4063164.5263671875</v>
      </c>
      <c r="M3189" s="90">
        <f>IF(K3189/1048576 &gt;1,K3189/1048576," ")</f>
        <v>3967.9341077804565</v>
      </c>
      <c r="N3189" s="91">
        <f>IF(K3189&gt;999999999,K3189/1073741824," ")</f>
        <v>3.8749356521293521</v>
      </c>
      <c r="O3189" s="194" t="s">
        <v>23277</v>
      </c>
      <c r="P3189" s="197" t="s">
        <v>23278</v>
      </c>
    </row>
    <row r="3190" spans="2:16" ht="20.100000000000001" customHeight="1" x14ac:dyDescent="0.3">
      <c r="B3190" s="101">
        <v>3180</v>
      </c>
      <c r="C3190" s="12" t="s">
        <v>37530</v>
      </c>
      <c r="D3190" s="160" t="s">
        <v>986</v>
      </c>
      <c r="E3190" s="36" t="s">
        <v>13450</v>
      </c>
      <c r="F3190" s="104">
        <v>5.2</v>
      </c>
      <c r="G3190" s="94"/>
      <c r="H3190" s="13" t="s">
        <v>5981</v>
      </c>
      <c r="I3190" s="101">
        <v>2001</v>
      </c>
      <c r="J3190" s="101"/>
      <c r="K3190" s="73">
        <v>1107001344</v>
      </c>
      <c r="L3190" s="90">
        <f>IF(K3190/1024 &gt;1,K3190/1024," ")</f>
        <v>1081056</v>
      </c>
      <c r="M3190" s="90">
        <f>IF(K3190/1048576 &gt;1,K3190/1048576," ")</f>
        <v>1055.71875</v>
      </c>
      <c r="N3190" s="91">
        <f>IF(K3190&gt;999999999,K3190/1073741824," ")</f>
        <v>1.030975341796875</v>
      </c>
      <c r="O3190" s="194" t="s">
        <v>23279</v>
      </c>
      <c r="P3190" s="197" t="s">
        <v>23280</v>
      </c>
    </row>
    <row r="3191" spans="2:16" ht="20.100000000000001" customHeight="1" x14ac:dyDescent="0.3">
      <c r="B3191" s="101">
        <v>3181</v>
      </c>
      <c r="C3191" s="112" t="s">
        <v>37531</v>
      </c>
      <c r="D3191" s="161" t="s">
        <v>7205</v>
      </c>
      <c r="E3191" s="36" t="s">
        <v>13451</v>
      </c>
      <c r="F3191" s="99">
        <v>6.2</v>
      </c>
      <c r="G3191" s="99" t="s">
        <v>704</v>
      </c>
      <c r="H3191" s="101" t="s">
        <v>5871</v>
      </c>
      <c r="I3191" s="101">
        <v>2015</v>
      </c>
      <c r="J3191" s="101"/>
      <c r="K3191" s="90">
        <v>4849372010</v>
      </c>
      <c r="L3191" s="90">
        <f>IF(K3191/1024 &gt;1,K3191/1024," ")</f>
        <v>4735714.853515625</v>
      </c>
      <c r="M3191" s="90">
        <f>IF(K3191/1048576 &gt;1,K3191/1048576," ")</f>
        <v>4624.7215366363525</v>
      </c>
      <c r="N3191" s="91">
        <f>IF(K3191&gt;999999999,K3191/1073741824," ")</f>
        <v>4.516329625621438</v>
      </c>
      <c r="O3191" s="194" t="s">
        <v>23281</v>
      </c>
      <c r="P3191" s="197" t="s">
        <v>23282</v>
      </c>
    </row>
    <row r="3192" spans="2:16" ht="20.100000000000001" customHeight="1" x14ac:dyDescent="0.3">
      <c r="B3192" s="101">
        <v>3182</v>
      </c>
      <c r="C3192" s="102" t="s">
        <v>37532</v>
      </c>
      <c r="D3192" s="159" t="s">
        <v>5135</v>
      </c>
      <c r="E3192" s="36" t="s">
        <v>13452</v>
      </c>
      <c r="F3192" s="104">
        <v>4.7</v>
      </c>
      <c r="G3192" s="101" t="s">
        <v>704</v>
      </c>
      <c r="H3192" s="101" t="s">
        <v>3756</v>
      </c>
      <c r="I3192" s="101">
        <v>1990</v>
      </c>
      <c r="J3192" s="101"/>
      <c r="K3192" s="90">
        <v>3630326991</v>
      </c>
      <c r="L3192" s="90">
        <f>IF(K3192/1024 &gt;1,K3192/1024," ")</f>
        <v>3545241.2021484375</v>
      </c>
      <c r="M3192" s="90">
        <f>IF(K3192/1048576 &gt;1,K3192/1048576," ")</f>
        <v>3462.1496114730835</v>
      </c>
      <c r="N3192" s="91">
        <f>IF(K3192&gt;999999999,K3192/1073741824," ")</f>
        <v>3.3810054799541831</v>
      </c>
      <c r="O3192" s="194" t="s">
        <v>23283</v>
      </c>
      <c r="P3192" s="197" t="s">
        <v>23284</v>
      </c>
    </row>
    <row r="3193" spans="2:16" ht="20.100000000000001" customHeight="1" x14ac:dyDescent="0.3">
      <c r="B3193" s="101">
        <v>3183</v>
      </c>
      <c r="C3193" s="109" t="s">
        <v>753</v>
      </c>
      <c r="D3193" s="160"/>
      <c r="F3193" s="104"/>
      <c r="G3193" s="94"/>
      <c r="H3193" s="94" t="s">
        <v>4162</v>
      </c>
      <c r="I3193" s="101"/>
      <c r="J3193" s="101"/>
      <c r="K3193" s="90">
        <v>839073792</v>
      </c>
      <c r="L3193" s="90">
        <f>IF(K3193/1024 &gt;1,K3193/1024," ")</f>
        <v>819408</v>
      </c>
      <c r="M3193" s="90">
        <f>IF(K3193/1048576 &gt;1,K3193/1048576," ")</f>
        <v>800.203125</v>
      </c>
      <c r="N3193" s="91" t="str">
        <f>IF(K3193&gt;999999999,K3193/1073741824," ")</f>
        <v xml:space="preserve"> </v>
      </c>
    </row>
    <row r="3194" spans="2:16" ht="20.100000000000001" customHeight="1" x14ac:dyDescent="0.3">
      <c r="B3194" s="101">
        <v>3184</v>
      </c>
      <c r="C3194" s="103" t="s">
        <v>37533</v>
      </c>
      <c r="D3194" s="159" t="s">
        <v>5384</v>
      </c>
      <c r="E3194" s="36" t="s">
        <v>13453</v>
      </c>
      <c r="F3194" s="104">
        <v>7.6</v>
      </c>
      <c r="G3194" s="101" t="s">
        <v>704</v>
      </c>
      <c r="H3194" s="101" t="s">
        <v>3789</v>
      </c>
      <c r="I3194" s="101">
        <v>1971</v>
      </c>
      <c r="J3194" s="101"/>
      <c r="K3194" s="90">
        <v>4259286421</v>
      </c>
      <c r="L3194" s="90">
        <f>IF(K3194/1024 &gt;1,K3194/1024," ")</f>
        <v>4159459.3955078125</v>
      </c>
      <c r="M3194" s="90">
        <f>IF(K3194/1048576 &gt;1,K3194/1048576," ")</f>
        <v>4061.9720659255981</v>
      </c>
      <c r="N3194" s="91">
        <f>IF(K3194&gt;999999999,K3194/1073741824," ")</f>
        <v>3.9667695956304669</v>
      </c>
      <c r="O3194" s="194" t="s">
        <v>23285</v>
      </c>
      <c r="P3194" s="197" t="s">
        <v>23286</v>
      </c>
    </row>
    <row r="3195" spans="2:16" ht="20.100000000000001" customHeight="1" x14ac:dyDescent="0.3">
      <c r="B3195" s="101">
        <v>3185</v>
      </c>
      <c r="C3195" s="112" t="s">
        <v>37534</v>
      </c>
      <c r="D3195" s="168" t="s">
        <v>6187</v>
      </c>
      <c r="E3195" s="36" t="s">
        <v>13454</v>
      </c>
      <c r="F3195" s="99">
        <v>5</v>
      </c>
      <c r="G3195" s="101"/>
      <c r="H3195" s="101" t="s">
        <v>3937</v>
      </c>
      <c r="I3195" s="101">
        <v>2014</v>
      </c>
      <c r="J3195" s="101"/>
      <c r="K3195" s="90">
        <v>1658949430</v>
      </c>
      <c r="L3195" s="90">
        <f>IF(K3195/1024 &gt;1,K3195/1024," ")</f>
        <v>1620067.802734375</v>
      </c>
      <c r="M3195" s="90">
        <f>IF(K3195/1048576 &gt;1,K3195/1048576," ")</f>
        <v>1582.0974636077881</v>
      </c>
      <c r="N3195" s="91">
        <f>IF(K3195&gt;999999999,K3195/1073741824," ")</f>
        <v>1.5450170543044806</v>
      </c>
      <c r="O3195" s="194" t="s">
        <v>17597</v>
      </c>
      <c r="P3195" s="197" t="s">
        <v>23287</v>
      </c>
    </row>
    <row r="3196" spans="2:16" ht="20.100000000000001" customHeight="1" x14ac:dyDescent="0.3">
      <c r="B3196" s="101">
        <v>3186</v>
      </c>
      <c r="C3196" s="109" t="s">
        <v>37535</v>
      </c>
      <c r="D3196" s="160" t="s">
        <v>4503</v>
      </c>
      <c r="E3196" s="36" t="s">
        <v>13455</v>
      </c>
      <c r="F3196" s="104">
        <v>6.7</v>
      </c>
      <c r="G3196" s="101" t="s">
        <v>704</v>
      </c>
      <c r="H3196" s="101" t="s">
        <v>3743</v>
      </c>
      <c r="I3196" s="101">
        <v>1966</v>
      </c>
      <c r="J3196" s="101"/>
      <c r="K3196" s="90">
        <v>4088108032</v>
      </c>
      <c r="L3196" s="90">
        <f>IF(K3196/1024 &gt;1,K3196/1024," ")</f>
        <v>3992293</v>
      </c>
      <c r="M3196" s="90">
        <f>IF(K3196/1048576 &gt;1,K3196/1048576," ")</f>
        <v>3898.7236328125</v>
      </c>
      <c r="N3196" s="91">
        <f>IF(K3196&gt;999999999,K3196/1073741824," ")</f>
        <v>3.807347297668457</v>
      </c>
      <c r="O3196" s="194" t="s">
        <v>23288</v>
      </c>
      <c r="P3196" s="197" t="s">
        <v>23289</v>
      </c>
    </row>
    <row r="3197" spans="2:16" ht="20.100000000000001" customHeight="1" x14ac:dyDescent="0.3">
      <c r="B3197" s="101">
        <v>3187</v>
      </c>
      <c r="C3197" s="20" t="s">
        <v>37536</v>
      </c>
      <c r="D3197" s="157" t="s">
        <v>8952</v>
      </c>
      <c r="E3197" s="36" t="s">
        <v>13456</v>
      </c>
      <c r="F3197" s="81">
        <v>5.6</v>
      </c>
      <c r="G3197" s="13" t="s">
        <v>704</v>
      </c>
      <c r="H3197" s="13" t="s">
        <v>3757</v>
      </c>
      <c r="I3197" s="79">
        <v>2019</v>
      </c>
      <c r="J3197" s="79"/>
      <c r="K3197" s="73">
        <v>6007283712</v>
      </c>
      <c r="L3197" s="90">
        <f>IF(K3197/1024 &gt;1,K3197/1024," ")</f>
        <v>5866488</v>
      </c>
      <c r="M3197" s="90">
        <f>IF(K3197/1048576 &gt;1,K3197/1048576," ")</f>
        <v>5728.9921875</v>
      </c>
      <c r="N3197" s="91">
        <f>IF(K3197&gt;999999999,K3197/1073741824," ")</f>
        <v>5.5947189331054688</v>
      </c>
      <c r="O3197" s="194" t="s">
        <v>23290</v>
      </c>
      <c r="P3197" s="197" t="s">
        <v>23291</v>
      </c>
    </row>
    <row r="3198" spans="2:16" ht="20.100000000000001" customHeight="1" x14ac:dyDescent="0.3">
      <c r="B3198" s="101">
        <v>3188</v>
      </c>
      <c r="C3198" s="102" t="s">
        <v>37537</v>
      </c>
      <c r="D3198" s="159" t="s">
        <v>1069</v>
      </c>
      <c r="E3198" s="36" t="s">
        <v>13457</v>
      </c>
      <c r="F3198" s="104">
        <v>6.2</v>
      </c>
      <c r="G3198" s="101" t="s">
        <v>704</v>
      </c>
      <c r="H3198" s="105" t="s">
        <v>5878</v>
      </c>
      <c r="I3198" s="94">
        <v>2009</v>
      </c>
      <c r="J3198" s="94"/>
      <c r="K3198" s="90">
        <v>4008190350</v>
      </c>
      <c r="L3198" s="90">
        <f>IF(K3198/1024 &gt;1,K3198/1024," ")</f>
        <v>3914248.388671875</v>
      </c>
      <c r="M3198" s="90">
        <f>IF(K3198/1048576 &gt;1,K3198/1048576," ")</f>
        <v>3822.5081920623779</v>
      </c>
      <c r="N3198" s="91">
        <f>IF(K3198&gt;999999999,K3198/1073741824," ")</f>
        <v>3.7329181563109159</v>
      </c>
      <c r="O3198" s="194" t="s">
        <v>23292</v>
      </c>
      <c r="P3198" s="197" t="s">
        <v>23293</v>
      </c>
    </row>
    <row r="3199" spans="2:16" ht="20.100000000000001" customHeight="1" x14ac:dyDescent="0.3">
      <c r="B3199" s="101">
        <v>3189</v>
      </c>
      <c r="C3199" s="102" t="s">
        <v>37538</v>
      </c>
      <c r="D3199" s="159" t="s">
        <v>5319</v>
      </c>
      <c r="E3199" s="36" t="s">
        <v>13458</v>
      </c>
      <c r="F3199" s="104">
        <v>6.8</v>
      </c>
      <c r="G3199" s="101" t="s">
        <v>704</v>
      </c>
      <c r="H3199" s="101" t="s">
        <v>3756</v>
      </c>
      <c r="I3199" s="101">
        <v>2001</v>
      </c>
      <c r="J3199" s="101"/>
      <c r="K3199" s="90">
        <v>6192345036</v>
      </c>
      <c r="L3199" s="90">
        <f>IF(K3199/1024 &gt;1,K3199/1024," ")</f>
        <v>6047211.94921875</v>
      </c>
      <c r="M3199" s="90">
        <f>IF(K3199/1048576 &gt;1,K3199/1048576," ")</f>
        <v>5905.4804191589355</v>
      </c>
      <c r="N3199" s="91">
        <f>IF(K3199&gt;999999999,K3199/1073741824," ")</f>
        <v>5.767070721834898</v>
      </c>
      <c r="O3199" s="194" t="s">
        <v>23294</v>
      </c>
      <c r="P3199" s="197" t="s">
        <v>23295</v>
      </c>
    </row>
    <row r="3200" spans="2:16" ht="20.100000000000001" customHeight="1" x14ac:dyDescent="0.3">
      <c r="B3200" s="101">
        <v>3190</v>
      </c>
      <c r="C3200" s="20" t="s">
        <v>34083</v>
      </c>
      <c r="D3200" s="261" t="s">
        <v>33942</v>
      </c>
      <c r="E3200" s="36" t="s">
        <v>33943</v>
      </c>
      <c r="F3200" s="131">
        <v>5.9</v>
      </c>
      <c r="G3200" s="13" t="s">
        <v>704</v>
      </c>
      <c r="H3200" s="13" t="s">
        <v>3740</v>
      </c>
      <c r="I3200" s="79">
        <v>2021</v>
      </c>
      <c r="J3200" s="79"/>
      <c r="K3200" s="73">
        <v>4321435648</v>
      </c>
      <c r="L3200" s="90">
        <f>IF(K3200/1024 &gt;1,K3200/1024," ")</f>
        <v>4220152</v>
      </c>
      <c r="M3200" s="90">
        <f>IF(K3200/1048576 &gt;1,K3200/1048576," ")</f>
        <v>4121.2421875</v>
      </c>
      <c r="N3200" s="91">
        <f>IF(K3200&gt;999999999,K3200/1073741824," ")</f>
        <v>4.0246505737304688</v>
      </c>
      <c r="O3200" s="223" t="s">
        <v>17757</v>
      </c>
      <c r="P3200" s="198" t="s">
        <v>33944</v>
      </c>
    </row>
    <row r="3201" spans="1:16" ht="20.100000000000001" customHeight="1" x14ac:dyDescent="0.3">
      <c r="B3201" s="101">
        <v>3191</v>
      </c>
      <c r="C3201" s="20" t="s">
        <v>33366</v>
      </c>
      <c r="D3201" s="157" t="s">
        <v>3831</v>
      </c>
      <c r="E3201" s="36" t="s">
        <v>13459</v>
      </c>
      <c r="F3201" s="81">
        <v>6.2</v>
      </c>
      <c r="G3201" s="13" t="s">
        <v>704</v>
      </c>
      <c r="H3201" s="13" t="s">
        <v>5871</v>
      </c>
      <c r="I3201" s="79">
        <v>1991</v>
      </c>
      <c r="J3201" s="79"/>
      <c r="K3201" s="73">
        <v>2378133504</v>
      </c>
      <c r="L3201" s="90">
        <f>IF(K3201/1024 &gt;1,K3201/1024," ")</f>
        <v>2322396</v>
      </c>
      <c r="M3201" s="90">
        <f>IF(K3201/1048576 &gt;1,K3201/1048576," ")</f>
        <v>2267.96484375</v>
      </c>
      <c r="N3201" s="91">
        <f>IF(K3201&gt;999999999,K3201/1073741824," ")</f>
        <v>2.2148094177246094</v>
      </c>
      <c r="O3201" s="194" t="s">
        <v>17754</v>
      </c>
      <c r="P3201" s="197" t="s">
        <v>23296</v>
      </c>
    </row>
    <row r="3202" spans="1:16" ht="20.100000000000001" customHeight="1" x14ac:dyDescent="0.3">
      <c r="B3202" s="101">
        <v>3192</v>
      </c>
      <c r="C3202" s="112" t="s">
        <v>37539</v>
      </c>
      <c r="D3202" s="168" t="s">
        <v>7236</v>
      </c>
      <c r="E3202" s="36" t="s">
        <v>13460</v>
      </c>
      <c r="F3202" s="99">
        <v>7.3</v>
      </c>
      <c r="G3202" s="99" t="s">
        <v>704</v>
      </c>
      <c r="H3202" s="105" t="s">
        <v>4081</v>
      </c>
      <c r="I3202" s="101">
        <v>2016</v>
      </c>
      <c r="J3202" s="190"/>
      <c r="K3202" s="90">
        <v>5346599800</v>
      </c>
      <c r="L3202" s="90">
        <f>IF(K3202/1024 &gt;1,K3202/1024," ")</f>
        <v>5221288.8671875</v>
      </c>
      <c r="M3202" s="90">
        <f>IF(K3202/1048576 &gt;1,K3202/1048576," ")</f>
        <v>5098.914909362793</v>
      </c>
      <c r="N3202" s="91">
        <f>IF(K3202&gt;999999999,K3202/1073741824," ")</f>
        <v>4.9794090911746025</v>
      </c>
      <c r="O3202" s="194" t="s">
        <v>23297</v>
      </c>
      <c r="P3202" s="197" t="s">
        <v>23297</v>
      </c>
    </row>
    <row r="3203" spans="1:16" ht="20.100000000000001" customHeight="1" x14ac:dyDescent="0.3">
      <c r="B3203" s="101">
        <v>3193</v>
      </c>
      <c r="C3203" s="109" t="s">
        <v>37540</v>
      </c>
      <c r="D3203" s="159" t="s">
        <v>3282</v>
      </c>
      <c r="E3203" s="36" t="s">
        <v>13461</v>
      </c>
      <c r="F3203" s="104">
        <v>6.4</v>
      </c>
      <c r="G3203" s="101"/>
      <c r="H3203" s="101" t="s">
        <v>3739</v>
      </c>
      <c r="I3203" s="101">
        <v>2011</v>
      </c>
      <c r="J3203" s="101"/>
      <c r="K3203" s="90">
        <v>3054706546</v>
      </c>
      <c r="L3203" s="90">
        <f>IF(K3203/1024 &gt;1,K3203/1024," ")</f>
        <v>2983111.861328125</v>
      </c>
      <c r="M3203" s="90">
        <f>IF(K3203/1048576 &gt;1,K3203/1048576," ")</f>
        <v>2913.1951770782471</v>
      </c>
      <c r="N3203" s="91">
        <f>IF(K3203&gt;999999999,K3203/1073741824," ")</f>
        <v>2.8449171651154757</v>
      </c>
      <c r="O3203" s="194" t="s">
        <v>23298</v>
      </c>
      <c r="P3203" s="197" t="s">
        <v>23299</v>
      </c>
    </row>
    <row r="3204" spans="1:16" ht="20.100000000000001" customHeight="1" x14ac:dyDescent="0.3">
      <c r="B3204" s="101">
        <v>3194</v>
      </c>
      <c r="C3204" s="109" t="s">
        <v>37541</v>
      </c>
      <c r="D3204" s="168" t="s">
        <v>7511</v>
      </c>
      <c r="E3204" s="36" t="s">
        <v>13462</v>
      </c>
      <c r="F3204" s="99">
        <v>5.8</v>
      </c>
      <c r="G3204" s="99" t="s">
        <v>704</v>
      </c>
      <c r="H3204" s="105" t="s">
        <v>5871</v>
      </c>
      <c r="I3204" s="101">
        <v>2017</v>
      </c>
      <c r="J3204" s="101"/>
      <c r="K3204" s="90">
        <v>4649891709</v>
      </c>
      <c r="L3204" s="90">
        <f>IF(K3204/1024 &gt;1,K3204/1024," ")</f>
        <v>4540909.8720703125</v>
      </c>
      <c r="M3204" s="90">
        <f>IF(K3204/1048576 &gt;1,K3204/1048576," ")</f>
        <v>4434.4822969436646</v>
      </c>
      <c r="N3204" s="91">
        <f>IF(K3204&gt;999999999,K3204/1073741824," ")</f>
        <v>4.3305491181090474</v>
      </c>
      <c r="O3204" s="194" t="s">
        <v>23300</v>
      </c>
      <c r="P3204" s="197" t="s">
        <v>23301</v>
      </c>
    </row>
    <row r="3205" spans="1:16" ht="20.100000000000001" customHeight="1" x14ac:dyDescent="0.3">
      <c r="B3205" s="101">
        <v>3195</v>
      </c>
      <c r="C3205" s="20" t="s">
        <v>43135</v>
      </c>
      <c r="D3205" s="261" t="s">
        <v>43131</v>
      </c>
      <c r="E3205" s="36" t="s">
        <v>43132</v>
      </c>
      <c r="F3205" s="81">
        <v>6.5</v>
      </c>
      <c r="G3205" s="13"/>
      <c r="H3205" s="13" t="s">
        <v>3756</v>
      </c>
      <c r="I3205" s="9">
        <v>2022</v>
      </c>
      <c r="J3205" s="79"/>
      <c r="K3205" s="73">
        <v>2599710720</v>
      </c>
      <c r="L3205" s="90">
        <f>IF(K3205/1024 &gt;1,K3205/1024," ")</f>
        <v>2538780</v>
      </c>
      <c r="M3205" s="90">
        <f>IF(K3205/1048576 &gt;1,K3205/1048576," ")</f>
        <v>2479.27734375</v>
      </c>
      <c r="N3205" s="91">
        <f>IF(K3205&gt;999999999,K3205/1073741824," ")</f>
        <v>2.4211692810058594</v>
      </c>
      <c r="O3205" s="194" t="s">
        <v>43133</v>
      </c>
      <c r="P3205" s="197" t="s">
        <v>43134</v>
      </c>
    </row>
    <row r="3206" spans="1:16" ht="20.100000000000001" customHeight="1" x14ac:dyDescent="0.3">
      <c r="B3206" s="101">
        <v>3196</v>
      </c>
      <c r="C3206" s="109" t="s">
        <v>37542</v>
      </c>
      <c r="D3206" s="160" t="s">
        <v>987</v>
      </c>
      <c r="E3206" s="36" t="s">
        <v>13463</v>
      </c>
      <c r="F3206" s="104">
        <v>4.5</v>
      </c>
      <c r="G3206" s="94" t="s">
        <v>704</v>
      </c>
      <c r="H3206" s="94" t="s">
        <v>3744</v>
      </c>
      <c r="I3206" s="101">
        <v>2007</v>
      </c>
      <c r="J3206" s="101"/>
      <c r="K3206" s="90">
        <v>3654385239</v>
      </c>
      <c r="L3206" s="90">
        <f>IF(K3206/1024 &gt;1,K3206/1024," ")</f>
        <v>3568735.5849609375</v>
      </c>
      <c r="M3206" s="90">
        <f>IF(K3206/1048576 &gt;1,K3206/1048576," ")</f>
        <v>3485.0933446884155</v>
      </c>
      <c r="N3206" s="91">
        <f>IF(K3206&gt;999999999,K3206/1073741824," ")</f>
        <v>3.4034114694222808</v>
      </c>
      <c r="O3206" s="194" t="s">
        <v>17573</v>
      </c>
      <c r="P3206" s="197" t="s">
        <v>23302</v>
      </c>
    </row>
    <row r="3207" spans="1:16" ht="20.100000000000001" customHeight="1" x14ac:dyDescent="0.3">
      <c r="A3207" s="299"/>
      <c r="B3207" s="101">
        <v>3197</v>
      </c>
      <c r="C3207" s="12" t="s">
        <v>37255</v>
      </c>
      <c r="D3207" s="160" t="s">
        <v>964</v>
      </c>
      <c r="E3207" s="36" t="s">
        <v>13464</v>
      </c>
      <c r="F3207" s="104">
        <v>4.8</v>
      </c>
      <c r="G3207" s="94"/>
      <c r="H3207" s="94" t="s">
        <v>3921</v>
      </c>
      <c r="I3207" s="101">
        <v>2004</v>
      </c>
      <c r="J3207" s="101"/>
      <c r="K3207" s="90">
        <v>739110912</v>
      </c>
      <c r="L3207" s="90">
        <f>IF(K3207/1024 &gt;1,K3207/1024," ")</f>
        <v>721788</v>
      </c>
      <c r="M3207" s="90">
        <f>IF(K3207/1048576 &gt;1,K3207/1048576," ")</f>
        <v>704.87109375</v>
      </c>
      <c r="N3207" s="91" t="str">
        <f>IF(K3207&gt;999999999,K3207/1073741824," ")</f>
        <v xml:space="preserve"> </v>
      </c>
      <c r="O3207" s="194" t="s">
        <v>17564</v>
      </c>
      <c r="P3207" s="197" t="s">
        <v>23303</v>
      </c>
    </row>
    <row r="3208" spans="1:16" ht="20.100000000000001" customHeight="1" x14ac:dyDescent="0.3">
      <c r="B3208" s="101">
        <v>3198</v>
      </c>
      <c r="C3208" s="12" t="s">
        <v>37543</v>
      </c>
      <c r="D3208" s="160" t="s">
        <v>988</v>
      </c>
      <c r="E3208" s="36" t="s">
        <v>13465</v>
      </c>
      <c r="F3208" s="104">
        <v>4.5999999999999996</v>
      </c>
      <c r="G3208" s="13" t="s">
        <v>704</v>
      </c>
      <c r="H3208" s="13" t="s">
        <v>3889</v>
      </c>
      <c r="I3208" s="101">
        <v>2003</v>
      </c>
      <c r="J3208" s="101"/>
      <c r="K3208" s="73">
        <v>3615182848</v>
      </c>
      <c r="L3208" s="90">
        <f>IF(K3208/1024 &gt;1,K3208/1024," ")</f>
        <v>3530452</v>
      </c>
      <c r="M3208" s="90">
        <f>IF(K3208/1048576 &gt;1,K3208/1048576," ")</f>
        <v>3447.70703125</v>
      </c>
      <c r="N3208" s="91">
        <f>IF(K3208&gt;999999999,K3208/1073741824," ")</f>
        <v>3.3669013977050781</v>
      </c>
      <c r="O3208" s="194" t="s">
        <v>23304</v>
      </c>
      <c r="P3208" s="197" t="s">
        <v>23305</v>
      </c>
    </row>
    <row r="3209" spans="1:16" ht="20.100000000000001" customHeight="1" x14ac:dyDescent="0.3">
      <c r="B3209" s="101">
        <v>3199</v>
      </c>
      <c r="C3209" s="102" t="s">
        <v>37544</v>
      </c>
      <c r="D3209" s="159" t="s">
        <v>2247</v>
      </c>
      <c r="E3209" s="36" t="s">
        <v>13466</v>
      </c>
      <c r="F3209" s="104">
        <v>8.3000000000000007</v>
      </c>
      <c r="G3209" s="101" t="s">
        <v>704</v>
      </c>
      <c r="H3209" s="101" t="s">
        <v>3739</v>
      </c>
      <c r="I3209" s="101">
        <v>1968</v>
      </c>
      <c r="J3209" s="101"/>
      <c r="K3209" s="73">
        <v>6011270416</v>
      </c>
      <c r="L3209" s="90">
        <f>IF(K3209/1024 &gt;1,K3209/1024," ")</f>
        <v>5870381.265625</v>
      </c>
      <c r="M3209" s="90">
        <f>IF(K3209/1048576 &gt;1,K3209/1048576," ")</f>
        <v>5732.7942047119141</v>
      </c>
      <c r="N3209" s="91">
        <f>IF(K3209&gt;999999999,K3209/1073741824," ")</f>
        <v>5.5984318405389786</v>
      </c>
      <c r="O3209" s="194" t="s">
        <v>20318</v>
      </c>
      <c r="P3209" s="197" t="s">
        <v>23306</v>
      </c>
    </row>
    <row r="3210" spans="1:16" ht="20.100000000000001" customHeight="1" x14ac:dyDescent="0.3">
      <c r="B3210" s="101">
        <v>3200</v>
      </c>
      <c r="C3210" s="12" t="s">
        <v>43014</v>
      </c>
      <c r="D3210" s="261" t="s">
        <v>43011</v>
      </c>
      <c r="E3210" s="36" t="s">
        <v>43012</v>
      </c>
      <c r="F3210" s="131">
        <v>6.2</v>
      </c>
      <c r="G3210" s="13"/>
      <c r="H3210" s="13" t="s">
        <v>3740</v>
      </c>
      <c r="I3210" s="133">
        <v>2022</v>
      </c>
      <c r="J3210" s="74"/>
      <c r="K3210" s="73">
        <v>3456126976</v>
      </c>
      <c r="L3210" s="90">
        <f>IF(K3210/1024 &gt;1,K3210/1024," ")</f>
        <v>3375124</v>
      </c>
      <c r="M3210" s="90">
        <f>IF(K3210/1048576 &gt;1,K3210/1048576," ")</f>
        <v>3296.01953125</v>
      </c>
      <c r="N3210" s="91">
        <f>IF(K3210&gt;999999999,K3210/1073741824," ")</f>
        <v>3.2187690734863281</v>
      </c>
      <c r="O3210" s="223" t="s">
        <v>43013</v>
      </c>
      <c r="P3210" s="197" t="s">
        <v>18464</v>
      </c>
    </row>
    <row r="3211" spans="1:16" ht="20.100000000000001" customHeight="1" x14ac:dyDescent="0.3">
      <c r="B3211" s="101">
        <v>3201</v>
      </c>
      <c r="C3211" s="20" t="s">
        <v>37545</v>
      </c>
      <c r="D3211" s="157" t="s">
        <v>8805</v>
      </c>
      <c r="E3211" s="36" t="s">
        <v>13467</v>
      </c>
      <c r="F3211" s="81">
        <v>7.4</v>
      </c>
      <c r="G3211" s="13"/>
      <c r="H3211" s="13" t="s">
        <v>4423</v>
      </c>
      <c r="I3211" s="79">
        <v>2019</v>
      </c>
      <c r="J3211" s="79"/>
      <c r="K3211" s="73">
        <v>5400997888</v>
      </c>
      <c r="L3211" s="90">
        <f>IF(K3211/1024 &gt;1,K3211/1024," ")</f>
        <v>5274412</v>
      </c>
      <c r="M3211" s="90">
        <f>IF(K3211/1048576 &gt;1,K3211/1048576," ")</f>
        <v>5150.79296875</v>
      </c>
      <c r="N3211" s="91">
        <f>IF(K3211&gt;999999999,K3211/1073741824," ")</f>
        <v>5.0300712585449219</v>
      </c>
      <c r="O3211" s="194" t="s">
        <v>23307</v>
      </c>
      <c r="P3211" s="197" t="s">
        <v>23308</v>
      </c>
    </row>
    <row r="3212" spans="1:16" ht="20.100000000000001" customHeight="1" x14ac:dyDescent="0.3">
      <c r="B3212" s="101">
        <v>3202</v>
      </c>
      <c r="C3212" s="111" t="s">
        <v>37546</v>
      </c>
      <c r="D3212" s="168" t="s">
        <v>7394</v>
      </c>
      <c r="E3212" s="36" t="s">
        <v>13468</v>
      </c>
      <c r="F3212" s="99">
        <v>5.3</v>
      </c>
      <c r="G3212" s="99"/>
      <c r="H3212" s="105" t="s">
        <v>4081</v>
      </c>
      <c r="I3212" s="101">
        <v>2016</v>
      </c>
      <c r="J3212" s="101"/>
      <c r="K3212" s="90">
        <v>3865825128</v>
      </c>
      <c r="L3212" s="90">
        <f>IF(K3212/1024 &gt;1,K3212/1024," ")</f>
        <v>3775219.8515625</v>
      </c>
      <c r="M3212" s="90">
        <f>IF(K3212/1048576 &gt;1,K3212/1048576," ")</f>
        <v>3686.7381362915039</v>
      </c>
      <c r="N3212" s="91">
        <f>IF(K3212&gt;999999999,K3212/1073741824," ")</f>
        <v>3.6003302112221718</v>
      </c>
      <c r="O3212" s="194" t="s">
        <v>23309</v>
      </c>
      <c r="P3212" s="197" t="s">
        <v>23310</v>
      </c>
    </row>
    <row r="3213" spans="1:16" ht="20.100000000000001" customHeight="1" x14ac:dyDescent="0.3">
      <c r="B3213" s="101">
        <v>3203</v>
      </c>
      <c r="C3213" s="102" t="s">
        <v>37547</v>
      </c>
      <c r="D3213" s="159" t="s">
        <v>5635</v>
      </c>
      <c r="E3213" s="36" t="s">
        <v>13469</v>
      </c>
      <c r="F3213" s="104">
        <v>7.3</v>
      </c>
      <c r="G3213" s="101" t="s">
        <v>704</v>
      </c>
      <c r="H3213" s="101" t="s">
        <v>3745</v>
      </c>
      <c r="I3213" s="101">
        <v>1962</v>
      </c>
      <c r="J3213" s="101"/>
      <c r="K3213" s="90">
        <v>3148560020</v>
      </c>
      <c r="L3213" s="90">
        <f>IF(K3213/1024 &gt;1,K3213/1024," ")</f>
        <v>3074765.64453125</v>
      </c>
      <c r="M3213" s="90">
        <f>IF(K3213/1048576 &gt;1,K3213/1048576," ")</f>
        <v>3002.7008247375488</v>
      </c>
      <c r="N3213" s="91">
        <f>IF(K3213&gt;999999999,K3213/1073741824," ")</f>
        <v>2.9323250241577625</v>
      </c>
      <c r="O3213" s="194" t="s">
        <v>23311</v>
      </c>
      <c r="P3213" s="197" t="s">
        <v>23312</v>
      </c>
    </row>
    <row r="3214" spans="1:16" ht="20.100000000000001" customHeight="1" x14ac:dyDescent="0.3">
      <c r="B3214" s="101">
        <v>3204</v>
      </c>
      <c r="C3214" s="20" t="s">
        <v>37548</v>
      </c>
      <c r="D3214" s="157" t="s">
        <v>8967</v>
      </c>
      <c r="E3214" s="36" t="s">
        <v>13470</v>
      </c>
      <c r="F3214" s="81">
        <v>6.3</v>
      </c>
      <c r="G3214" s="13"/>
      <c r="H3214" s="13" t="s">
        <v>3757</v>
      </c>
      <c r="I3214" s="79">
        <v>2020</v>
      </c>
      <c r="J3214" s="79"/>
      <c r="K3214" s="73">
        <v>4885954560</v>
      </c>
      <c r="L3214" s="90">
        <f>IF(K3214/1024 &gt;1,K3214/1024," ")</f>
        <v>4771440</v>
      </c>
      <c r="M3214" s="90">
        <f>IF(K3214/1048576 &gt;1,K3214/1048576," ")</f>
        <v>4659.609375</v>
      </c>
      <c r="N3214" s="91">
        <f>IF(K3214&gt;999999999,K3214/1073741824," ")</f>
        <v>4.5503997802734375</v>
      </c>
      <c r="O3214" s="194" t="s">
        <v>23313</v>
      </c>
      <c r="P3214" s="197" t="s">
        <v>23314</v>
      </c>
    </row>
    <row r="3215" spans="1:16" ht="20.100000000000001" customHeight="1" x14ac:dyDescent="0.3">
      <c r="B3215" s="101">
        <v>3205</v>
      </c>
      <c r="C3215" s="109" t="s">
        <v>37550</v>
      </c>
      <c r="D3215" s="159" t="s">
        <v>1762</v>
      </c>
      <c r="E3215" s="36" t="s">
        <v>13479</v>
      </c>
      <c r="F3215" s="104">
        <v>7.3</v>
      </c>
      <c r="G3215" s="101" t="s">
        <v>704</v>
      </c>
      <c r="H3215" s="101" t="s">
        <v>3756</v>
      </c>
      <c r="I3215" s="101">
        <v>1989</v>
      </c>
      <c r="J3215" s="101"/>
      <c r="K3215" s="90">
        <v>3578974966</v>
      </c>
      <c r="L3215" s="90">
        <f>IF(K3215/1024 &gt;1,K3215/1024," ")</f>
        <v>3495092.740234375</v>
      </c>
      <c r="M3215" s="90">
        <f>IF(K3215/1048576 &gt;1,K3215/1048576," ")</f>
        <v>3413.1765041351318</v>
      </c>
      <c r="N3215" s="91">
        <f>IF(K3215&gt;999999999,K3215/1073741824," ")</f>
        <v>3.3331801798194647</v>
      </c>
      <c r="O3215" s="194" t="s">
        <v>23317</v>
      </c>
      <c r="P3215" s="197" t="s">
        <v>23318</v>
      </c>
    </row>
    <row r="3216" spans="1:16" ht="20.100000000000001" customHeight="1" x14ac:dyDescent="0.3">
      <c r="B3216" s="101">
        <v>3206</v>
      </c>
      <c r="C3216" s="7" t="s">
        <v>37551</v>
      </c>
      <c r="D3216" s="159" t="s">
        <v>2194</v>
      </c>
      <c r="E3216" s="36" t="s">
        <v>13472</v>
      </c>
      <c r="F3216" s="104">
        <v>5.3</v>
      </c>
      <c r="G3216" s="13" t="s">
        <v>704</v>
      </c>
      <c r="H3216" s="13" t="s">
        <v>4165</v>
      </c>
      <c r="I3216" s="94">
        <v>2009</v>
      </c>
      <c r="J3216" s="94"/>
      <c r="K3216" s="73">
        <v>3105406976</v>
      </c>
      <c r="L3216" s="90">
        <f>IF(K3216/1024 &gt;1,K3216/1024," ")</f>
        <v>3032624</v>
      </c>
      <c r="M3216" s="90">
        <f>IF(K3216/1048576 &gt;1,K3216/1048576," ")</f>
        <v>2961.546875</v>
      </c>
      <c r="N3216" s="91">
        <f>IF(K3216&gt;999999999,K3216/1073741824," ")</f>
        <v>2.8921356201171875</v>
      </c>
      <c r="O3216" s="194" t="s">
        <v>19603</v>
      </c>
      <c r="P3216" s="197" t="s">
        <v>23319</v>
      </c>
    </row>
    <row r="3217" spans="2:16" ht="20.100000000000001" customHeight="1" x14ac:dyDescent="0.3">
      <c r="B3217" s="101">
        <v>3207</v>
      </c>
      <c r="C3217" s="109" t="s">
        <v>37552</v>
      </c>
      <c r="D3217" s="159" t="s">
        <v>3187</v>
      </c>
      <c r="E3217" s="36" t="s">
        <v>13473</v>
      </c>
      <c r="F3217" s="104">
        <v>6.9</v>
      </c>
      <c r="G3217" s="101"/>
      <c r="H3217" s="101" t="s">
        <v>3744</v>
      </c>
      <c r="I3217" s="94">
        <v>2011</v>
      </c>
      <c r="J3217" s="94"/>
      <c r="K3217" s="108">
        <v>3665004285</v>
      </c>
      <c r="L3217" s="90">
        <f>IF(K3217/1024 &gt;1,K3217/1024," ")</f>
        <v>3579105.7470703125</v>
      </c>
      <c r="M3217" s="90">
        <f>IF(K3217/1048576 &gt;1,K3217/1048576," ")</f>
        <v>3495.2204561233521</v>
      </c>
      <c r="N3217" s="91">
        <f>IF(K3217&gt;999999999,K3217/1073741824," ")</f>
        <v>3.413301226682961</v>
      </c>
      <c r="O3217" s="194" t="s">
        <v>23320</v>
      </c>
      <c r="P3217" s="197" t="s">
        <v>23321</v>
      </c>
    </row>
    <row r="3218" spans="2:16" ht="20.100000000000001" customHeight="1" x14ac:dyDescent="0.3">
      <c r="B3218" s="101">
        <v>3208</v>
      </c>
      <c r="C3218" s="20" t="s">
        <v>33364</v>
      </c>
      <c r="D3218" s="168" t="s">
        <v>7446</v>
      </c>
      <c r="E3218" s="36" t="s">
        <v>13474</v>
      </c>
      <c r="F3218" s="99">
        <v>5.5</v>
      </c>
      <c r="G3218" s="99"/>
      <c r="H3218" s="105" t="s">
        <v>5878</v>
      </c>
      <c r="I3218" s="101">
        <v>2016</v>
      </c>
      <c r="J3218" s="115"/>
      <c r="K3218" s="90">
        <v>4421378607</v>
      </c>
      <c r="L3218" s="90">
        <f>IF(K3218/1024 &gt;1,K3218/1024," ")</f>
        <v>4317752.5458984375</v>
      </c>
      <c r="M3218" s="90">
        <f>IF(K3218/1048576 &gt;1,K3218/1048576," ")</f>
        <v>4216.5552206039429</v>
      </c>
      <c r="N3218" s="91">
        <f>IF(K3218&gt;999999999,K3218/1073741824," ")</f>
        <v>4.117729707621038</v>
      </c>
      <c r="O3218" s="194" t="s">
        <v>23322</v>
      </c>
      <c r="P3218" s="197" t="s">
        <v>23323</v>
      </c>
    </row>
    <row r="3219" spans="2:16" ht="20.100000000000001" customHeight="1" x14ac:dyDescent="0.3">
      <c r="B3219" s="101">
        <v>3209</v>
      </c>
      <c r="C3219" s="7" t="s">
        <v>33371</v>
      </c>
      <c r="D3219" s="159" t="s">
        <v>5223</v>
      </c>
      <c r="E3219" s="36" t="s">
        <v>13475</v>
      </c>
      <c r="F3219" s="104">
        <v>5</v>
      </c>
      <c r="G3219" s="101" t="s">
        <v>704</v>
      </c>
      <c r="H3219" s="101" t="s">
        <v>3756</v>
      </c>
      <c r="I3219" s="101">
        <v>1988</v>
      </c>
      <c r="J3219" s="101"/>
      <c r="K3219" s="90">
        <v>1967455807</v>
      </c>
      <c r="L3219" s="90">
        <f>IF(K3219/1024 &gt;1,K3219/1024," ")</f>
        <v>1921343.5615234375</v>
      </c>
      <c r="M3219" s="90">
        <f>IF(K3219/1048576 &gt;1,K3219/1048576," ")</f>
        <v>1876.3120718002319</v>
      </c>
      <c r="N3219" s="91">
        <f>IF(K3219&gt;999999999,K3219/1073741824," ")</f>
        <v>1.832336007617414</v>
      </c>
      <c r="O3219" s="194" t="s">
        <v>23324</v>
      </c>
      <c r="P3219" s="197" t="s">
        <v>23325</v>
      </c>
    </row>
    <row r="3220" spans="2:16" ht="20.100000000000001" customHeight="1" x14ac:dyDescent="0.3">
      <c r="B3220" s="101">
        <v>3210</v>
      </c>
      <c r="C3220" s="7" t="s">
        <v>37553</v>
      </c>
      <c r="D3220" s="157" t="s">
        <v>8173</v>
      </c>
      <c r="E3220" s="36" t="s">
        <v>13476</v>
      </c>
      <c r="F3220" s="81">
        <v>6.9</v>
      </c>
      <c r="G3220" s="13"/>
      <c r="H3220" s="13" t="s">
        <v>3757</v>
      </c>
      <c r="I3220" s="79">
        <v>2016</v>
      </c>
      <c r="J3220" s="79"/>
      <c r="K3220" s="73">
        <v>4897525760</v>
      </c>
      <c r="L3220" s="90">
        <f>IF(K3220/1024 &gt;1,K3220/1024," ")</f>
        <v>4782740</v>
      </c>
      <c r="M3220" s="90">
        <f>IF(K3220/1048576 &gt;1,K3220/1048576," ")</f>
        <v>4670.64453125</v>
      </c>
      <c r="N3220" s="91">
        <f>IF(K3220&gt;999999999,K3220/1073741824," ")</f>
        <v>4.5611763000488281</v>
      </c>
      <c r="O3220" s="194" t="s">
        <v>23326</v>
      </c>
      <c r="P3220" s="197" t="s">
        <v>23327</v>
      </c>
    </row>
    <row r="3221" spans="2:16" ht="20.100000000000001" customHeight="1" x14ac:dyDescent="0.3">
      <c r="B3221" s="101">
        <v>3211</v>
      </c>
      <c r="C3221" s="102" t="s">
        <v>37554</v>
      </c>
      <c r="D3221" s="159" t="s">
        <v>1082</v>
      </c>
      <c r="E3221" s="36" t="s">
        <v>13477</v>
      </c>
      <c r="F3221" s="104">
        <v>7.4</v>
      </c>
      <c r="G3221" s="101" t="s">
        <v>704</v>
      </c>
      <c r="H3221" s="101" t="s">
        <v>3744</v>
      </c>
      <c r="I3221" s="94">
        <v>1995</v>
      </c>
      <c r="J3221" s="94"/>
      <c r="K3221" s="90">
        <v>7145184344</v>
      </c>
      <c r="L3221" s="90">
        <f>IF(K3221/1024 &gt;1,K3221/1024," ")</f>
        <v>6977719.0859375</v>
      </c>
      <c r="M3221" s="90">
        <f>IF(K3221/1048576 &gt;1,K3221/1048576," ")</f>
        <v>6814.1787948608398</v>
      </c>
      <c r="N3221" s="91">
        <f>IF(K3221&gt;999999999,K3221/1073741824," ")</f>
        <v>6.6544714793562889</v>
      </c>
      <c r="O3221" s="194" t="s">
        <v>23328</v>
      </c>
      <c r="P3221" s="197" t="s">
        <v>23329</v>
      </c>
    </row>
    <row r="3222" spans="2:16" ht="20.100000000000001" customHeight="1" x14ac:dyDescent="0.3">
      <c r="B3222" s="101">
        <v>3212</v>
      </c>
      <c r="C3222" s="119" t="s">
        <v>37555</v>
      </c>
      <c r="D3222" s="160" t="s">
        <v>4958</v>
      </c>
      <c r="E3222" s="36" t="s">
        <v>13478</v>
      </c>
      <c r="F3222" s="104">
        <v>5.4</v>
      </c>
      <c r="G3222" s="101" t="s">
        <v>704</v>
      </c>
      <c r="H3222" s="101" t="s">
        <v>3740</v>
      </c>
      <c r="I3222" s="101">
        <v>1995</v>
      </c>
      <c r="J3222" s="101"/>
      <c r="K3222" s="90">
        <v>3455489121</v>
      </c>
      <c r="L3222" s="90">
        <f>IF(K3222/1024 &gt;1,K3222/1024," ")</f>
        <v>3374501.0947265625</v>
      </c>
      <c r="M3222" s="90">
        <f>IF(K3222/1048576 &gt;1,K3222/1048576," ")</f>
        <v>3295.4112253189087</v>
      </c>
      <c r="N3222" s="91">
        <f>IF(K3222&gt;999999999,K3222/1073741824," ")</f>
        <v>3.2181750247254968</v>
      </c>
      <c r="O3222" s="194" t="s">
        <v>23330</v>
      </c>
      <c r="P3222" s="197" t="s">
        <v>23331</v>
      </c>
    </row>
    <row r="3223" spans="2:16" ht="20.100000000000001" customHeight="1" x14ac:dyDescent="0.3">
      <c r="B3223" s="101">
        <v>3213</v>
      </c>
      <c r="C3223" s="109" t="s">
        <v>37556</v>
      </c>
      <c r="D3223" s="159" t="s">
        <v>3691</v>
      </c>
      <c r="E3223" s="36" t="s">
        <v>13480</v>
      </c>
      <c r="F3223" s="104">
        <v>6.3</v>
      </c>
      <c r="G3223" s="101" t="s">
        <v>704</v>
      </c>
      <c r="H3223" s="101" t="s">
        <v>3747</v>
      </c>
      <c r="I3223" s="101">
        <v>1987</v>
      </c>
      <c r="J3223" s="101"/>
      <c r="K3223" s="90">
        <v>3887141954</v>
      </c>
      <c r="L3223" s="90">
        <f>IF(K3223/1024 &gt;1,K3223/1024," ")</f>
        <v>3796037.064453125</v>
      </c>
      <c r="M3223" s="90">
        <f>IF(K3223/1048576 &gt;1,K3223/1048576," ")</f>
        <v>3707.0674457550049</v>
      </c>
      <c r="N3223" s="91">
        <f>IF(K3223&gt;999999999,K3223/1073741824," ")</f>
        <v>3.620183052495122</v>
      </c>
      <c r="O3223" s="194" t="s">
        <v>19603</v>
      </c>
      <c r="P3223" s="197" t="s">
        <v>23332</v>
      </c>
    </row>
    <row r="3224" spans="2:16" ht="20.100000000000001" customHeight="1" x14ac:dyDescent="0.3">
      <c r="B3224" s="101">
        <v>3214</v>
      </c>
      <c r="C3224" s="12" t="s">
        <v>37256</v>
      </c>
      <c r="D3224" s="160" t="s">
        <v>965</v>
      </c>
      <c r="E3224" s="36" t="s">
        <v>13481</v>
      </c>
      <c r="F3224" s="104">
        <v>5.6</v>
      </c>
      <c r="G3224" s="94"/>
      <c r="H3224" s="94" t="s">
        <v>4312</v>
      </c>
      <c r="I3224" s="101">
        <v>1987</v>
      </c>
      <c r="J3224" s="101"/>
      <c r="K3224" s="90">
        <v>1048088576</v>
      </c>
      <c r="L3224" s="90">
        <f>IF(K3224/1024 &gt;1,K3224/1024," ")</f>
        <v>1023524</v>
      </c>
      <c r="M3224" s="90">
        <f>IF(K3224/1048576 &gt;1,K3224/1048576," ")</f>
        <v>999.53515625</v>
      </c>
      <c r="N3224" s="91">
        <f>IF(K3224&gt;999999999,K3224/1073741824," ")</f>
        <v>0.97610855102539063</v>
      </c>
      <c r="O3224" s="194" t="s">
        <v>23333</v>
      </c>
      <c r="P3224" s="197" t="s">
        <v>23334</v>
      </c>
    </row>
    <row r="3225" spans="2:16" ht="20.100000000000001" customHeight="1" x14ac:dyDescent="0.3">
      <c r="B3225" s="101">
        <v>3215</v>
      </c>
      <c r="C3225" s="102" t="s">
        <v>37557</v>
      </c>
      <c r="D3225" s="159" t="s">
        <v>5581</v>
      </c>
      <c r="E3225" s="36" t="s">
        <v>13482</v>
      </c>
      <c r="F3225" s="104">
        <v>5.6</v>
      </c>
      <c r="G3225" s="101" t="s">
        <v>704</v>
      </c>
      <c r="H3225" s="101" t="s">
        <v>5580</v>
      </c>
      <c r="I3225" s="101">
        <v>2014</v>
      </c>
      <c r="J3225" s="101"/>
      <c r="K3225" s="90">
        <v>4899272471</v>
      </c>
      <c r="L3225" s="90">
        <f>IF(K3225/1024 &gt;1,K3225/1024," ")</f>
        <v>4784445.7724609375</v>
      </c>
      <c r="M3225" s="90">
        <f>IF(K3225/1048576 &gt;1,K3225/1048576," ")</f>
        <v>4672.3103246688843</v>
      </c>
      <c r="N3225" s="91">
        <f>IF(K3225&gt;999999999,K3225/1073741824," ")</f>
        <v>4.5628030514344573</v>
      </c>
      <c r="O3225" s="199" t="s">
        <v>17521</v>
      </c>
      <c r="P3225" s="197" t="s">
        <v>23335</v>
      </c>
    </row>
    <row r="3226" spans="2:16" ht="20.100000000000001" customHeight="1" x14ac:dyDescent="0.3">
      <c r="B3226" s="101">
        <v>3216</v>
      </c>
      <c r="C3226" s="84" t="s">
        <v>37558</v>
      </c>
      <c r="D3226" s="167" t="s">
        <v>7745</v>
      </c>
      <c r="E3226" s="36" t="s">
        <v>13483</v>
      </c>
      <c r="F3226" s="81">
        <v>6.1</v>
      </c>
      <c r="G3226" s="81"/>
      <c r="H3226" s="82" t="s">
        <v>5878</v>
      </c>
      <c r="I3226" s="79">
        <v>2016</v>
      </c>
      <c r="J3226" s="79"/>
      <c r="K3226" s="73">
        <v>3454636257</v>
      </c>
      <c r="L3226" s="90">
        <f>IF(K3226/1024 &gt;1,K3226/1024," ")</f>
        <v>3373668.2197265625</v>
      </c>
      <c r="M3226" s="90">
        <f>IF(K3226/1048576 &gt;1,K3226/1048576," ")</f>
        <v>3294.5978708267212</v>
      </c>
      <c r="N3226" s="91">
        <f>IF(K3226&gt;999999999,K3226/1073741824," ")</f>
        <v>3.2173807332292199</v>
      </c>
      <c r="O3226" s="199" t="s">
        <v>17525</v>
      </c>
      <c r="P3226" s="197" t="s">
        <v>23336</v>
      </c>
    </row>
    <row r="3227" spans="2:16" ht="20.100000000000001" customHeight="1" x14ac:dyDescent="0.3">
      <c r="B3227" s="101">
        <v>3217</v>
      </c>
      <c r="C3227" s="48" t="s">
        <v>37559</v>
      </c>
      <c r="D3227" s="157" t="s">
        <v>9111</v>
      </c>
      <c r="E3227" s="36" t="s">
        <v>9190</v>
      </c>
      <c r="F3227" s="81">
        <v>6.3</v>
      </c>
      <c r="G3227" s="13"/>
      <c r="H3227" s="13" t="s">
        <v>3757</v>
      </c>
      <c r="I3227" s="79">
        <v>2020</v>
      </c>
      <c r="J3227" s="79"/>
      <c r="K3227" s="73">
        <v>4349939712</v>
      </c>
      <c r="L3227" s="90">
        <f>IF(K3227/1024 &gt;1,K3227/1024," ")</f>
        <v>4247988</v>
      </c>
      <c r="M3227" s="90">
        <f>IF(K3227/1048576 &gt;1,K3227/1048576," ")</f>
        <v>4148.42578125</v>
      </c>
      <c r="N3227" s="91">
        <f>IF(K3227&gt;999999999,K3227/1073741824," ")</f>
        <v>4.0511970520019531</v>
      </c>
      <c r="O3227" s="194" t="s">
        <v>31704</v>
      </c>
      <c r="P3227" s="197" t="s">
        <v>31632</v>
      </c>
    </row>
    <row r="3228" spans="2:16" ht="20.100000000000001" customHeight="1" x14ac:dyDescent="0.3">
      <c r="B3228" s="101">
        <v>3218</v>
      </c>
      <c r="C3228" s="7" t="s">
        <v>37560</v>
      </c>
      <c r="D3228" s="159" t="s">
        <v>2195</v>
      </c>
      <c r="E3228" s="36" t="s">
        <v>13485</v>
      </c>
      <c r="F3228" s="104">
        <v>4.9000000000000004</v>
      </c>
      <c r="G3228" s="13" t="s">
        <v>704</v>
      </c>
      <c r="H3228" s="13" t="s">
        <v>6008</v>
      </c>
      <c r="I3228" s="101">
        <v>2008</v>
      </c>
      <c r="J3228" s="101"/>
      <c r="K3228" s="73">
        <v>5024198656</v>
      </c>
      <c r="L3228" s="90">
        <f>IF(K3228/1024 &gt;1,K3228/1024," ")</f>
        <v>4906444</v>
      </c>
      <c r="M3228" s="90">
        <f>IF(K3228/1048576 &gt;1,K3228/1048576," ")</f>
        <v>4791.44921875</v>
      </c>
      <c r="N3228" s="91">
        <f>IF(K3228&gt;999999999,K3228/1073741824," ")</f>
        <v>4.6791496276855469</v>
      </c>
      <c r="O3228" s="194" t="s">
        <v>23338</v>
      </c>
      <c r="P3228" s="197" t="s">
        <v>23339</v>
      </c>
    </row>
    <row r="3229" spans="2:16" ht="20.100000000000001" customHeight="1" x14ac:dyDescent="0.3">
      <c r="B3229" s="101">
        <v>3219</v>
      </c>
      <c r="C3229" s="102" t="s">
        <v>37561</v>
      </c>
      <c r="D3229" s="159" t="s">
        <v>4439</v>
      </c>
      <c r="E3229" s="36" t="s">
        <v>13488</v>
      </c>
      <c r="F3229" s="104">
        <v>6.8</v>
      </c>
      <c r="G3229" s="101" t="s">
        <v>704</v>
      </c>
      <c r="H3229" s="101" t="s">
        <v>4327</v>
      </c>
      <c r="I3229" s="101">
        <v>1969</v>
      </c>
      <c r="J3229" s="101"/>
      <c r="K3229" s="90">
        <v>5417162853</v>
      </c>
      <c r="L3229" s="90">
        <f>IF(K3229/1024 &gt;1,K3229/1024," ")</f>
        <v>5290198.0986328125</v>
      </c>
      <c r="M3229" s="90">
        <f>IF(K3229/1048576 &gt;1,K3229/1048576," ")</f>
        <v>5166.209080696106</v>
      </c>
      <c r="N3229" s="91">
        <f>IF(K3229&gt;999999999,K3229/1073741824," ")</f>
        <v>5.045126055367291</v>
      </c>
      <c r="O3229" s="194" t="s">
        <v>23344</v>
      </c>
      <c r="P3229" s="197" t="s">
        <v>23345</v>
      </c>
    </row>
    <row r="3230" spans="2:16" ht="20.100000000000001" customHeight="1" x14ac:dyDescent="0.3">
      <c r="B3230" s="101">
        <v>3220</v>
      </c>
      <c r="C3230" s="12" t="s">
        <v>37562</v>
      </c>
      <c r="D3230" s="159" t="s">
        <v>3064</v>
      </c>
      <c r="E3230" s="36" t="s">
        <v>13489</v>
      </c>
      <c r="F3230" s="104">
        <v>5</v>
      </c>
      <c r="G3230" s="101" t="s">
        <v>704</v>
      </c>
      <c r="H3230" s="101" t="s">
        <v>3745</v>
      </c>
      <c r="I3230" s="101">
        <v>2012</v>
      </c>
      <c r="J3230" s="101"/>
      <c r="K3230" s="90">
        <v>2767422198</v>
      </c>
      <c r="L3230" s="90">
        <f>IF(K3230/1024 &gt;1,K3230/1024," ")</f>
        <v>2702560.740234375</v>
      </c>
      <c r="M3230" s="90">
        <f>IF(K3230/1048576 &gt;1,K3230/1048576," ")</f>
        <v>2639.2194728851318</v>
      </c>
      <c r="N3230" s="91">
        <f>IF(K3230&gt;999999999,K3230/1073741824," ")</f>
        <v>2.5773627664893866</v>
      </c>
      <c r="O3230" s="194" t="s">
        <v>23346</v>
      </c>
      <c r="P3230" s="197" t="s">
        <v>23347</v>
      </c>
    </row>
    <row r="3231" spans="2:16" ht="20.100000000000001" customHeight="1" x14ac:dyDescent="0.3">
      <c r="B3231" s="101">
        <v>3221</v>
      </c>
      <c r="C3231" s="109" t="s">
        <v>37563</v>
      </c>
      <c r="D3231" s="160" t="s">
        <v>4530</v>
      </c>
      <c r="E3231" s="36" t="s">
        <v>13490</v>
      </c>
      <c r="F3231" s="104">
        <v>7.6</v>
      </c>
      <c r="G3231" s="101" t="s">
        <v>704</v>
      </c>
      <c r="H3231" s="101" t="s">
        <v>3783</v>
      </c>
      <c r="I3231" s="101">
        <v>2013</v>
      </c>
      <c r="J3231" s="101"/>
      <c r="K3231" s="90">
        <v>4910402294</v>
      </c>
      <c r="L3231" s="90">
        <f>IF(K3231/1024 &gt;1,K3231/1024," ")</f>
        <v>4795314.740234375</v>
      </c>
      <c r="M3231" s="90">
        <f>IF(K3231/1048576 &gt;1,K3231/1048576," ")</f>
        <v>4682.9245510101318</v>
      </c>
      <c r="N3231" s="91">
        <f>IF(K3231&gt;999999999,K3231/1073741824," ")</f>
        <v>4.5731685068458319</v>
      </c>
      <c r="O3231" s="194" t="s">
        <v>23348</v>
      </c>
      <c r="P3231" s="197" t="s">
        <v>23349</v>
      </c>
    </row>
    <row r="3232" spans="2:16" ht="20.100000000000001" customHeight="1" x14ac:dyDescent="0.3">
      <c r="B3232" s="101">
        <v>3222</v>
      </c>
      <c r="C3232" s="7" t="s">
        <v>42747</v>
      </c>
      <c r="D3232" s="161" t="s">
        <v>7245</v>
      </c>
      <c r="E3232" s="36" t="s">
        <v>13491</v>
      </c>
      <c r="F3232" s="99">
        <v>5.6</v>
      </c>
      <c r="G3232" s="101"/>
      <c r="H3232" s="105" t="s">
        <v>5878</v>
      </c>
      <c r="I3232" s="101">
        <v>2015</v>
      </c>
      <c r="J3232" s="101"/>
      <c r="K3232" s="90">
        <v>4387298946</v>
      </c>
      <c r="L3232" s="90">
        <f>IF(K3232/1024 &gt;1,K3232/1024," ")</f>
        <v>4284471.626953125</v>
      </c>
      <c r="M3232" s="90">
        <f>IF(K3232/1048576 &gt;1,K3232/1048576," ")</f>
        <v>4184.0543231964111</v>
      </c>
      <c r="N3232" s="91">
        <f>IF(K3232&gt;999999999,K3232/1073741824," ")</f>
        <v>4.0859905499964952</v>
      </c>
      <c r="O3232" s="194" t="s">
        <v>23350</v>
      </c>
      <c r="P3232" s="197" t="s">
        <v>23351</v>
      </c>
    </row>
    <row r="3233" spans="2:16" ht="20.100000000000001" customHeight="1" x14ac:dyDescent="0.3">
      <c r="B3233" s="101">
        <v>3223</v>
      </c>
      <c r="C3233" s="7" t="s">
        <v>33372</v>
      </c>
      <c r="D3233" s="159" t="s">
        <v>4440</v>
      </c>
      <c r="E3233" s="36" t="s">
        <v>13495</v>
      </c>
      <c r="F3233" s="104">
        <v>4.7</v>
      </c>
      <c r="G3233" s="101" t="s">
        <v>704</v>
      </c>
      <c r="H3233" s="101" t="s">
        <v>3757</v>
      </c>
      <c r="I3233" s="101">
        <v>2014</v>
      </c>
      <c r="J3233" s="101"/>
      <c r="K3233" s="90">
        <v>4166850621</v>
      </c>
      <c r="L3233" s="90">
        <f>IF(K3233/1024 &gt;1,K3233/1024," ")</f>
        <v>4069190.0595703125</v>
      </c>
      <c r="M3233" s="90">
        <f>IF(K3233/1048576 &gt;1,K3233/1048576," ")</f>
        <v>3973.8184175491333</v>
      </c>
      <c r="N3233" s="91">
        <f>IF(K3233&gt;999999999,K3233/1073741824," ")</f>
        <v>3.8806820483878255</v>
      </c>
      <c r="O3233" s="194" t="s">
        <v>23358</v>
      </c>
      <c r="P3233" s="197" t="s">
        <v>23359</v>
      </c>
    </row>
    <row r="3234" spans="2:16" ht="20.100000000000001" customHeight="1" x14ac:dyDescent="0.3">
      <c r="B3234" s="101">
        <v>3224</v>
      </c>
      <c r="C3234" s="103" t="s">
        <v>37564</v>
      </c>
      <c r="D3234" s="159" t="s">
        <v>5392</v>
      </c>
      <c r="E3234" s="36" t="s">
        <v>13494</v>
      </c>
      <c r="F3234" s="104">
        <v>2.6</v>
      </c>
      <c r="G3234" s="101" t="s">
        <v>704</v>
      </c>
      <c r="H3234" s="101" t="s">
        <v>3740</v>
      </c>
      <c r="I3234" s="101">
        <v>1969</v>
      </c>
      <c r="J3234" s="101"/>
      <c r="K3234" s="90">
        <v>1844457151</v>
      </c>
      <c r="L3234" s="90">
        <f>IF(K3234/1024 &gt;1,K3234/1024," ")</f>
        <v>1801227.6865234375</v>
      </c>
      <c r="M3234" s="90">
        <f>IF(K3234/1048576 &gt;1,K3234/1048576," ")</f>
        <v>1759.0114126205444</v>
      </c>
      <c r="N3234" s="91">
        <f>IF(K3234&gt;999999999,K3234/1073741824," ")</f>
        <v>1.7177845826372504</v>
      </c>
      <c r="O3234" s="194" t="s">
        <v>23356</v>
      </c>
      <c r="P3234" s="197" t="s">
        <v>23357</v>
      </c>
    </row>
    <row r="3235" spans="2:16" ht="20.100000000000001" customHeight="1" x14ac:dyDescent="0.3">
      <c r="B3235" s="101">
        <v>3225</v>
      </c>
      <c r="C3235" s="7" t="s">
        <v>37565</v>
      </c>
      <c r="D3235" s="157" t="s">
        <v>8338</v>
      </c>
      <c r="E3235" s="36" t="s">
        <v>13496</v>
      </c>
      <c r="F3235" s="81">
        <v>6.6</v>
      </c>
      <c r="G3235" s="13" t="s">
        <v>704</v>
      </c>
      <c r="H3235" s="13" t="s">
        <v>5936</v>
      </c>
      <c r="I3235" s="79">
        <v>2018</v>
      </c>
      <c r="J3235" s="79"/>
      <c r="K3235" s="73">
        <v>5245374464</v>
      </c>
      <c r="L3235" s="90">
        <f>IF(K3235/1024 &gt;1,K3235/1024," ")</f>
        <v>5122436</v>
      </c>
      <c r="M3235" s="90">
        <f>IF(K3235/1048576 &gt;1,K3235/1048576," ")</f>
        <v>5002.37890625</v>
      </c>
      <c r="N3235" s="91">
        <f>IF(K3235&gt;999999999,K3235/1073741824," ")</f>
        <v>4.8851356506347656</v>
      </c>
      <c r="O3235" s="194" t="s">
        <v>23360</v>
      </c>
      <c r="P3235" s="197" t="s">
        <v>23361</v>
      </c>
    </row>
    <row r="3236" spans="2:16" ht="20.100000000000001" customHeight="1" x14ac:dyDescent="0.3">
      <c r="B3236" s="101">
        <v>3226</v>
      </c>
      <c r="C3236" s="109" t="s">
        <v>37566</v>
      </c>
      <c r="D3236" s="159" t="s">
        <v>3902</v>
      </c>
      <c r="E3236" s="36" t="s">
        <v>13497</v>
      </c>
      <c r="F3236" s="104">
        <v>6.6</v>
      </c>
      <c r="G3236" s="99" t="s">
        <v>704</v>
      </c>
      <c r="H3236" s="101" t="s">
        <v>5871</v>
      </c>
      <c r="I3236" s="101">
        <v>1992</v>
      </c>
      <c r="J3236" s="101"/>
      <c r="K3236" s="90">
        <v>4065080517</v>
      </c>
      <c r="L3236" s="90">
        <f>IF(K3236/1024 &gt;1,K3236/1024," ")</f>
        <v>3969805.1923828125</v>
      </c>
      <c r="M3236" s="90">
        <f>IF(K3236/1048576 &gt;1,K3236/1048576," ")</f>
        <v>3876.7628831863403</v>
      </c>
      <c r="N3236" s="91">
        <f>IF(K3236&gt;999999999,K3236/1073741824," ")</f>
        <v>3.7859012531116605</v>
      </c>
      <c r="O3236" s="194" t="s">
        <v>23362</v>
      </c>
      <c r="P3236" s="197" t="s">
        <v>23363</v>
      </c>
    </row>
    <row r="3237" spans="2:16" ht="20.100000000000001" customHeight="1" x14ac:dyDescent="0.3">
      <c r="B3237" s="101">
        <v>3227</v>
      </c>
      <c r="C3237" s="20" t="s">
        <v>33003</v>
      </c>
      <c r="D3237" s="157" t="s">
        <v>32983</v>
      </c>
      <c r="E3237" s="36" t="s">
        <v>32984</v>
      </c>
      <c r="F3237" s="81">
        <v>5.6</v>
      </c>
      <c r="G3237" s="13" t="s">
        <v>704</v>
      </c>
      <c r="H3237" s="13" t="s">
        <v>3740</v>
      </c>
      <c r="I3237" s="9">
        <v>2020</v>
      </c>
      <c r="J3237" s="79"/>
      <c r="K3237" s="73">
        <v>4622913536</v>
      </c>
      <c r="L3237" s="90">
        <f>IF(K3237/1024 &gt;1,K3237/1024," ")</f>
        <v>4514564</v>
      </c>
      <c r="M3237" s="90">
        <f>IF(K3237/1048576 &gt;1,K3237/1048576," ")</f>
        <v>4408.75390625</v>
      </c>
      <c r="N3237" s="91">
        <f>IF(K3237&gt;999999999,K3237/1073741824," ")</f>
        <v>4.3054237365722656</v>
      </c>
      <c r="O3237" s="194" t="s">
        <v>32985</v>
      </c>
      <c r="P3237" s="197" t="s">
        <v>32986</v>
      </c>
    </row>
    <row r="3238" spans="2:16" ht="20.100000000000001" customHeight="1" x14ac:dyDescent="0.3">
      <c r="B3238" s="101">
        <v>3228</v>
      </c>
      <c r="C3238" s="28" t="s">
        <v>33373</v>
      </c>
      <c r="D3238" s="168" t="s">
        <v>6553</v>
      </c>
      <c r="E3238" s="36" t="s">
        <v>13498</v>
      </c>
      <c r="F3238" s="99">
        <v>6.2</v>
      </c>
      <c r="G3238" s="99" t="s">
        <v>704</v>
      </c>
      <c r="H3238" s="101" t="s">
        <v>5981</v>
      </c>
      <c r="I3238" s="101">
        <v>1973</v>
      </c>
      <c r="K3238" s="90">
        <v>2461448412</v>
      </c>
      <c r="L3238" s="90">
        <f>IF(K3238/1024 &gt;1,K3238/1024," ")</f>
        <v>2403758.21484375</v>
      </c>
      <c r="M3238" s="90">
        <f>IF(K3238/1048576 &gt;1,K3238/1048576," ")</f>
        <v>2347.4201316833496</v>
      </c>
      <c r="N3238" s="91">
        <f>IF(K3238&gt;999999999,K3238/1073741824," ")</f>
        <v>2.2924024723470211</v>
      </c>
      <c r="O3238" s="194" t="s">
        <v>23364</v>
      </c>
      <c r="P3238" s="197" t="s">
        <v>23365</v>
      </c>
    </row>
    <row r="3239" spans="2:16" ht="20.100000000000001" customHeight="1" x14ac:dyDescent="0.3">
      <c r="B3239" s="101">
        <v>3229</v>
      </c>
      <c r="C3239" s="107" t="s">
        <v>37567</v>
      </c>
      <c r="D3239" s="168" t="s">
        <v>6553</v>
      </c>
      <c r="E3239" s="36" t="s">
        <v>13499</v>
      </c>
      <c r="F3239" s="99">
        <v>4.5999999999999996</v>
      </c>
      <c r="G3239" s="99" t="s">
        <v>704</v>
      </c>
      <c r="H3239" s="101" t="s">
        <v>4081</v>
      </c>
      <c r="I3239" s="101">
        <v>2015</v>
      </c>
      <c r="J3239" s="101"/>
      <c r="K3239" s="90">
        <v>4935594638</v>
      </c>
      <c r="L3239" s="90">
        <f>IF(K3239/1024 &gt;1,K3239/1024," ")</f>
        <v>4819916.638671875</v>
      </c>
      <c r="M3239" s="90">
        <f>IF(K3239/1048576 &gt;1,K3239/1048576," ")</f>
        <v>4706.9498424530029</v>
      </c>
      <c r="N3239" s="91">
        <f>IF(K3239&gt;999999999,K3239/1073741824," ")</f>
        <v>4.5966307055205107</v>
      </c>
      <c r="O3239" s="194" t="s">
        <v>21214</v>
      </c>
      <c r="P3239" s="197" t="s">
        <v>23366</v>
      </c>
    </row>
    <row r="3240" spans="2:16" ht="20.100000000000001" customHeight="1" x14ac:dyDescent="0.3">
      <c r="B3240" s="101">
        <v>3230</v>
      </c>
      <c r="C3240" s="29" t="s">
        <v>33363</v>
      </c>
      <c r="D3240" s="157" t="s">
        <v>32440</v>
      </c>
      <c r="E3240" s="36" t="s">
        <v>32441</v>
      </c>
      <c r="F3240" s="81">
        <v>5.4</v>
      </c>
      <c r="G3240" s="13" t="s">
        <v>704</v>
      </c>
      <c r="H3240" s="13" t="s">
        <v>3744</v>
      </c>
      <c r="I3240" s="79">
        <v>2020</v>
      </c>
      <c r="J3240" s="79"/>
      <c r="K3240" s="73">
        <v>4699230208</v>
      </c>
      <c r="L3240" s="90">
        <f>IF(K3240/1024 &gt;1,K3240/1024," ")</f>
        <v>4589092</v>
      </c>
      <c r="M3240" s="90">
        <f>IF(K3240/1048576 &gt;1,K3240/1048576," ")</f>
        <v>4481.53515625</v>
      </c>
      <c r="N3240" s="91">
        <f>IF(K3240&gt;999999999,K3240/1073741824," ")</f>
        <v>4.3764991760253906</v>
      </c>
      <c r="O3240" s="223" t="s">
        <v>32442</v>
      </c>
      <c r="P3240" s="198" t="s">
        <v>32443</v>
      </c>
    </row>
    <row r="3241" spans="2:16" ht="20.100000000000001" customHeight="1" x14ac:dyDescent="0.3">
      <c r="B3241" s="101">
        <v>3231</v>
      </c>
      <c r="C3241" s="84" t="s">
        <v>37568</v>
      </c>
      <c r="D3241" s="167" t="s">
        <v>7746</v>
      </c>
      <c r="E3241" s="36" t="s">
        <v>13500</v>
      </c>
      <c r="F3241" s="81">
        <v>5.9</v>
      </c>
      <c r="G3241" s="81" t="s">
        <v>704</v>
      </c>
      <c r="H3241" s="82" t="s">
        <v>5871</v>
      </c>
      <c r="I3241" s="79">
        <v>2015</v>
      </c>
      <c r="J3241" s="79"/>
      <c r="K3241" s="73">
        <v>4717479780</v>
      </c>
      <c r="L3241" s="90">
        <f>IF(K3241/1024 &gt;1,K3241/1024," ")</f>
        <v>4606913.84765625</v>
      </c>
      <c r="M3241" s="90">
        <f>IF(K3241/1048576 &gt;1,K3241/1048576," ")</f>
        <v>4498.9393043518066</v>
      </c>
      <c r="N3241" s="91">
        <f>IF(K3241&gt;999999999,K3241/1073741824," ")</f>
        <v>4.3934954144060612</v>
      </c>
      <c r="O3241" s="194" t="s">
        <v>23367</v>
      </c>
      <c r="P3241" s="197" t="s">
        <v>23368</v>
      </c>
    </row>
    <row r="3242" spans="2:16" ht="20.100000000000001" customHeight="1" x14ac:dyDescent="0.3">
      <c r="B3242" s="101">
        <v>3232</v>
      </c>
      <c r="C3242" s="112" t="s">
        <v>34970</v>
      </c>
      <c r="D3242" s="163" t="s">
        <v>5908</v>
      </c>
      <c r="E3242" s="36" t="s">
        <v>11012</v>
      </c>
      <c r="F3242" s="99">
        <v>5.2</v>
      </c>
      <c r="G3242" s="101" t="s">
        <v>704</v>
      </c>
      <c r="H3242" s="101" t="s">
        <v>5878</v>
      </c>
      <c r="I3242" s="101">
        <v>2015</v>
      </c>
      <c r="J3242" s="101"/>
      <c r="K3242" s="90">
        <v>3989945478</v>
      </c>
      <c r="L3242" s="90">
        <f>IF(K3242/1024 &gt;1,K3242/1024," ")</f>
        <v>3896431.130859375</v>
      </c>
      <c r="M3242" s="90">
        <f>IF(K3242/1048576 &gt;1,K3242/1048576," ")</f>
        <v>3805.1085262298584</v>
      </c>
      <c r="N3242" s="91">
        <f>IF(K3242&gt;999999999,K3242/1073741824," ")</f>
        <v>3.7159262951463461</v>
      </c>
      <c r="O3242" s="194" t="s">
        <v>18206</v>
      </c>
      <c r="P3242" s="197" t="s">
        <v>19197</v>
      </c>
    </row>
    <row r="3243" spans="2:16" ht="20.100000000000001" customHeight="1" x14ac:dyDescent="0.3">
      <c r="B3243" s="101">
        <v>3233</v>
      </c>
      <c r="C3243" s="12" t="s">
        <v>37569</v>
      </c>
      <c r="D3243" s="160" t="s">
        <v>1115</v>
      </c>
      <c r="E3243" s="36" t="s">
        <v>13501</v>
      </c>
      <c r="F3243" s="104">
        <v>5.2</v>
      </c>
      <c r="G3243" s="13" t="s">
        <v>704</v>
      </c>
      <c r="H3243" s="13" t="s">
        <v>3744</v>
      </c>
      <c r="I3243" s="101">
        <v>2008</v>
      </c>
      <c r="J3243" s="101"/>
      <c r="K3243" s="73">
        <v>5414797312</v>
      </c>
      <c r="L3243" s="90">
        <f>IF(K3243/1024 &gt;1,K3243/1024," ")</f>
        <v>5287888</v>
      </c>
      <c r="M3243" s="90">
        <f>IF(K3243/1048576 &gt;1,K3243/1048576," ")</f>
        <v>5163.953125</v>
      </c>
      <c r="N3243" s="91">
        <f>IF(K3243&gt;999999999,K3243/1073741824," ")</f>
        <v>5.0429229736328125</v>
      </c>
      <c r="O3243" s="194" t="s">
        <v>21214</v>
      </c>
      <c r="P3243" s="197" t="s">
        <v>23369</v>
      </c>
    </row>
    <row r="3244" spans="2:16" ht="20.100000000000001" customHeight="1" x14ac:dyDescent="0.3">
      <c r="B3244" s="101">
        <v>3234</v>
      </c>
      <c r="C3244" s="102" t="s">
        <v>37570</v>
      </c>
      <c r="D3244" s="159" t="s">
        <v>3360</v>
      </c>
      <c r="E3244" s="36" t="s">
        <v>13502</v>
      </c>
      <c r="F3244" s="104">
        <v>4.5999999999999996</v>
      </c>
      <c r="G3244" s="101" t="s">
        <v>704</v>
      </c>
      <c r="H3244" s="101" t="s">
        <v>3744</v>
      </c>
      <c r="I3244" s="101">
        <v>2013</v>
      </c>
      <c r="J3244" s="101"/>
      <c r="K3244" s="90">
        <v>4525094780</v>
      </c>
      <c r="L3244" s="90">
        <f>IF(K3244/1024 &gt;1,K3244/1024," ")</f>
        <v>4419037.87109375</v>
      </c>
      <c r="M3244" s="90">
        <f>IF(K3244/1048576 &gt;1,K3244/1048576," ")</f>
        <v>4315.4666709899902</v>
      </c>
      <c r="N3244" s="91">
        <f>IF(K3244&gt;999999999,K3244/1073741824," ")</f>
        <v>4.2143229208886623</v>
      </c>
      <c r="O3244" s="194" t="s">
        <v>23370</v>
      </c>
      <c r="P3244" s="197" t="s">
        <v>31183</v>
      </c>
    </row>
    <row r="3245" spans="2:16" ht="20.100000000000001" customHeight="1" x14ac:dyDescent="0.3">
      <c r="B3245" s="101">
        <v>3235</v>
      </c>
      <c r="C3245" s="109" t="s">
        <v>37571</v>
      </c>
      <c r="D3245" s="160" t="s">
        <v>1779</v>
      </c>
      <c r="E3245" s="36" t="s">
        <v>13503</v>
      </c>
      <c r="F3245" s="104">
        <v>7.4</v>
      </c>
      <c r="G3245" s="94"/>
      <c r="H3245" s="13" t="s">
        <v>3741</v>
      </c>
      <c r="I3245" s="101">
        <v>2002</v>
      </c>
      <c r="J3245" s="101"/>
      <c r="K3245" s="73">
        <v>5315756032</v>
      </c>
      <c r="L3245" s="90">
        <f>IF(K3245/1024 &gt;1,K3245/1024," ")</f>
        <v>5191168</v>
      </c>
      <c r="M3245" s="90">
        <f>IF(K3245/1048576 &gt;1,K3245/1048576," ")</f>
        <v>5069.5</v>
      </c>
      <c r="N3245" s="91">
        <f>IF(K3245&gt;999999999,K3245/1073741824," ")</f>
        <v>4.95068359375</v>
      </c>
      <c r="O3245" s="194" t="s">
        <v>23371</v>
      </c>
      <c r="P3245" s="197" t="s">
        <v>23372</v>
      </c>
    </row>
    <row r="3246" spans="2:16" ht="20.100000000000001" customHeight="1" x14ac:dyDescent="0.3">
      <c r="B3246" s="101">
        <v>3236</v>
      </c>
      <c r="C3246" s="12" t="s">
        <v>34084</v>
      </c>
      <c r="D3246" s="261" t="s">
        <v>33534</v>
      </c>
      <c r="E3246" s="36" t="s">
        <v>33535</v>
      </c>
      <c r="F3246" s="131">
        <v>6.1</v>
      </c>
      <c r="G3246" s="13"/>
      <c r="H3246" s="13" t="s">
        <v>3756</v>
      </c>
      <c r="I3246" s="133">
        <v>2021</v>
      </c>
      <c r="J3246" s="74"/>
      <c r="K3246" s="73">
        <v>4965576704</v>
      </c>
      <c r="L3246" s="90">
        <f>IF(K3246/1024 &gt;1,K3246/1024," ")</f>
        <v>4849196</v>
      </c>
      <c r="M3246" s="90">
        <f>IF(K3246/1048576 &gt;1,K3246/1048576," ")</f>
        <v>4735.54296875</v>
      </c>
      <c r="N3246" s="91">
        <f>IF(K3246&gt;999999999,K3246/1073741824," ")</f>
        <v>4.6245536804199219</v>
      </c>
      <c r="O3246" s="223" t="s">
        <v>17725</v>
      </c>
      <c r="P3246" s="197" t="s">
        <v>33536</v>
      </c>
    </row>
    <row r="3247" spans="2:16" ht="20.100000000000001" customHeight="1" x14ac:dyDescent="0.3">
      <c r="B3247" s="101">
        <v>3237</v>
      </c>
      <c r="C3247" s="12" t="s">
        <v>37257</v>
      </c>
      <c r="D3247" s="160" t="s">
        <v>859</v>
      </c>
      <c r="E3247" s="36" t="s">
        <v>13504</v>
      </c>
      <c r="F3247" s="104">
        <v>4.8</v>
      </c>
      <c r="G3247" s="94"/>
      <c r="H3247" s="94" t="s">
        <v>3765</v>
      </c>
      <c r="I3247" s="101">
        <v>2005</v>
      </c>
      <c r="J3247" s="116"/>
      <c r="K3247" s="90">
        <v>725026816</v>
      </c>
      <c r="L3247" s="90">
        <f>IF(K3247/1024 &gt;1,K3247/1024," ")</f>
        <v>708034</v>
      </c>
      <c r="M3247" s="90">
        <f>IF(K3247/1048576 &gt;1,K3247/1048576," ")</f>
        <v>691.439453125</v>
      </c>
      <c r="N3247" s="91" t="str">
        <f>IF(K3247&gt;999999999,K3247/1073741824," ")</f>
        <v xml:space="preserve"> </v>
      </c>
      <c r="O3247" s="194" t="s">
        <v>23373</v>
      </c>
      <c r="P3247" s="197" t="s">
        <v>23374</v>
      </c>
    </row>
    <row r="3248" spans="2:16" ht="20.100000000000001" customHeight="1" x14ac:dyDescent="0.3">
      <c r="B3248" s="101">
        <v>3238</v>
      </c>
      <c r="C3248" s="20" t="s">
        <v>37572</v>
      </c>
      <c r="D3248" s="157" t="s">
        <v>8184</v>
      </c>
      <c r="E3248" s="36" t="s">
        <v>13505</v>
      </c>
      <c r="F3248" s="81">
        <v>6.3</v>
      </c>
      <c r="G3248" s="13" t="s">
        <v>704</v>
      </c>
      <c r="H3248" s="13" t="s">
        <v>3757</v>
      </c>
      <c r="I3248" s="79">
        <v>2017</v>
      </c>
      <c r="J3248" s="79"/>
      <c r="K3248" s="73">
        <v>6139674624</v>
      </c>
      <c r="L3248" s="90">
        <f>IF(K3248/1024 &gt;1,K3248/1024," ")</f>
        <v>5995776</v>
      </c>
      <c r="M3248" s="90">
        <f>IF(K3248/1048576 &gt;1,K3248/1048576," ")</f>
        <v>5855.25</v>
      </c>
      <c r="N3248" s="91">
        <f>IF(K3248&gt;999999999,K3248/1073741824," ")</f>
        <v>5.718017578125</v>
      </c>
      <c r="O3248" s="194" t="s">
        <v>23375</v>
      </c>
      <c r="P3248" s="197" t="s">
        <v>31184</v>
      </c>
    </row>
    <row r="3249" spans="2:16" ht="20.100000000000001" customHeight="1" x14ac:dyDescent="0.3">
      <c r="B3249" s="101">
        <v>3239</v>
      </c>
      <c r="C3249" s="113" t="s">
        <v>37573</v>
      </c>
      <c r="D3249" s="159" t="s">
        <v>2735</v>
      </c>
      <c r="E3249" s="36" t="s">
        <v>13506</v>
      </c>
      <c r="F3249" s="104">
        <v>5.6</v>
      </c>
      <c r="G3249" s="101" t="s">
        <v>704</v>
      </c>
      <c r="H3249" s="101" t="s">
        <v>3739</v>
      </c>
      <c r="I3249" s="94">
        <v>1999</v>
      </c>
      <c r="J3249" s="94"/>
      <c r="K3249" s="108">
        <v>4285726445</v>
      </c>
      <c r="L3249" s="90">
        <f>IF(K3249/1024 &gt;1,K3249/1024," ")</f>
        <v>4185279.7314453125</v>
      </c>
      <c r="M3249" s="90">
        <f>IF(K3249/1048576 &gt;1,K3249/1048576," ")</f>
        <v>4087.187237739563</v>
      </c>
      <c r="N3249" s="91">
        <f>IF(K3249&gt;999999999,K3249/1073741824," ")</f>
        <v>3.991393786855042</v>
      </c>
      <c r="O3249" s="194" t="s">
        <v>23376</v>
      </c>
      <c r="P3249" s="197" t="s">
        <v>23377</v>
      </c>
    </row>
    <row r="3250" spans="2:16" ht="20.100000000000001" customHeight="1" x14ac:dyDescent="0.3">
      <c r="B3250" s="101">
        <v>3240</v>
      </c>
      <c r="C3250" s="48" t="s">
        <v>37575</v>
      </c>
      <c r="D3250" s="163" t="s">
        <v>5985</v>
      </c>
      <c r="E3250" s="36" t="s">
        <v>13508</v>
      </c>
      <c r="F3250" s="99">
        <v>5.8</v>
      </c>
      <c r="G3250" s="99" t="s">
        <v>704</v>
      </c>
      <c r="H3250" s="105" t="s">
        <v>4081</v>
      </c>
      <c r="I3250" s="101">
        <v>2015</v>
      </c>
      <c r="J3250" s="101"/>
      <c r="K3250" s="90">
        <v>3989573061</v>
      </c>
      <c r="L3250" s="90">
        <f>IF(K3250/1024 &gt;1,K3250/1024," ")</f>
        <v>3896067.4423828125</v>
      </c>
      <c r="M3250" s="90">
        <f>IF(K3250/1048576 &gt;1,K3250/1048576," ")</f>
        <v>3804.7533617019653</v>
      </c>
      <c r="N3250" s="91">
        <f>IF(K3250&gt;999999999,K3250/1073741824," ")</f>
        <v>3.7155794547870755</v>
      </c>
      <c r="O3250" s="194" t="s">
        <v>23380</v>
      </c>
      <c r="P3250" s="197" t="s">
        <v>23381</v>
      </c>
    </row>
    <row r="3251" spans="2:16" ht="20.100000000000001" customHeight="1" x14ac:dyDescent="0.3">
      <c r="B3251" s="101">
        <v>3241</v>
      </c>
      <c r="C3251" s="29" t="s">
        <v>37576</v>
      </c>
      <c r="D3251" s="176" t="s">
        <v>6420</v>
      </c>
      <c r="E3251" s="36" t="s">
        <v>13509</v>
      </c>
      <c r="F3251" s="99">
        <v>5.7</v>
      </c>
      <c r="G3251" s="99" t="s">
        <v>704</v>
      </c>
      <c r="H3251" s="101" t="s">
        <v>4081</v>
      </c>
      <c r="I3251" s="101">
        <v>2014</v>
      </c>
      <c r="J3251" s="101"/>
      <c r="K3251" s="90">
        <v>4553359856</v>
      </c>
      <c r="L3251" s="90">
        <f>IF(K3251/1024 &gt;1,K3251/1024," ")</f>
        <v>4446640.484375</v>
      </c>
      <c r="M3251" s="90">
        <f>IF(K3251/1048576 &gt;1,K3251/1048576," ")</f>
        <v>4342.4223480224609</v>
      </c>
      <c r="N3251" s="91">
        <f>IF(K3251&gt;999999999,K3251/1073741824," ")</f>
        <v>4.2406468242406845</v>
      </c>
      <c r="O3251" s="194" t="s">
        <v>23382</v>
      </c>
      <c r="P3251" s="197" t="s">
        <v>23383</v>
      </c>
    </row>
    <row r="3252" spans="2:16" ht="20.100000000000001" customHeight="1" x14ac:dyDescent="0.3">
      <c r="B3252" s="101">
        <v>3242</v>
      </c>
      <c r="C3252" s="7" t="s">
        <v>37577</v>
      </c>
      <c r="D3252" s="157" t="s">
        <v>8795</v>
      </c>
      <c r="E3252" s="36" t="s">
        <v>13510</v>
      </c>
      <c r="F3252" s="131">
        <v>5.3</v>
      </c>
      <c r="G3252" s="13" t="s">
        <v>704</v>
      </c>
      <c r="H3252" s="13" t="s">
        <v>3757</v>
      </c>
      <c r="I3252" s="133">
        <v>2019</v>
      </c>
      <c r="J3252" s="74"/>
      <c r="K3252" s="73">
        <v>4303880192</v>
      </c>
      <c r="L3252" s="90">
        <f>IF(K3252/1024 &gt;1,K3252/1024," ")</f>
        <v>4203008</v>
      </c>
      <c r="M3252" s="90">
        <f>IF(K3252/1048576 &gt;1,K3252/1048576," ")</f>
        <v>4104.5</v>
      </c>
      <c r="N3252" s="91">
        <f>IF(K3252&gt;999999999,K3252/1073741824," ")</f>
        <v>4.00830078125</v>
      </c>
      <c r="O3252" s="194" t="s">
        <v>23384</v>
      </c>
      <c r="P3252" s="197" t="s">
        <v>23385</v>
      </c>
    </row>
    <row r="3253" spans="2:16" ht="20.100000000000001" customHeight="1" x14ac:dyDescent="0.3">
      <c r="B3253" s="101">
        <v>3243</v>
      </c>
      <c r="C3253" s="12" t="s">
        <v>43322</v>
      </c>
      <c r="D3253" s="177" t="s">
        <v>43318</v>
      </c>
      <c r="E3253" s="36" t="s">
        <v>43319</v>
      </c>
      <c r="F3253" s="152">
        <v>4.5</v>
      </c>
      <c r="G3253" s="13" t="s">
        <v>704</v>
      </c>
      <c r="H3253" s="13" t="s">
        <v>3744</v>
      </c>
      <c r="I3253" s="145">
        <v>2022</v>
      </c>
      <c r="J3253" s="12"/>
      <c r="K3253" s="45">
        <v>1904046080</v>
      </c>
      <c r="L3253" s="90">
        <f>IF(K3253/1024 &gt;1,K3253/1024," ")</f>
        <v>1859420</v>
      </c>
      <c r="M3253" s="90">
        <f>IF(K3253/1048576 &gt;1,K3253/1048576," ")</f>
        <v>1815.83984375</v>
      </c>
      <c r="N3253" s="91">
        <f>IF(K3253&gt;999999999,K3253/1073741824," ")</f>
        <v>1.7732810974121094</v>
      </c>
      <c r="O3253" s="194" t="s">
        <v>43320</v>
      </c>
      <c r="P3253" s="197" t="s">
        <v>43321</v>
      </c>
    </row>
    <row r="3254" spans="2:16" ht="20.100000000000001" customHeight="1" x14ac:dyDescent="0.3">
      <c r="B3254" s="101">
        <v>3244</v>
      </c>
      <c r="C3254" s="29" t="s">
        <v>37578</v>
      </c>
      <c r="D3254" s="157" t="s">
        <v>8644</v>
      </c>
      <c r="E3254" s="36" t="s">
        <v>13511</v>
      </c>
      <c r="F3254" s="131">
        <v>5.5</v>
      </c>
      <c r="G3254" s="13" t="s">
        <v>704</v>
      </c>
      <c r="H3254" s="13" t="s">
        <v>8643</v>
      </c>
      <c r="I3254" s="133">
        <v>2018</v>
      </c>
      <c r="J3254" s="74"/>
      <c r="K3254" s="73">
        <v>5337169920</v>
      </c>
      <c r="L3254" s="90">
        <f>IF(K3254/1024 &gt;1,K3254/1024," ")</f>
        <v>5212080</v>
      </c>
      <c r="M3254" s="90">
        <f>IF(K3254/1048576 &gt;1,K3254/1048576," ")</f>
        <v>5089.921875</v>
      </c>
      <c r="N3254" s="91">
        <f>IF(K3254&gt;999999999,K3254/1073741824," ")</f>
        <v>4.9706268310546875</v>
      </c>
      <c r="O3254" s="194" t="s">
        <v>23386</v>
      </c>
      <c r="P3254" s="197" t="s">
        <v>23387</v>
      </c>
    </row>
    <row r="3255" spans="2:16" ht="20.100000000000001" customHeight="1" x14ac:dyDescent="0.3">
      <c r="B3255" s="101">
        <v>3245</v>
      </c>
      <c r="C3255" s="12" t="s">
        <v>33374</v>
      </c>
      <c r="D3255" s="160" t="s">
        <v>3333</v>
      </c>
      <c r="E3255" s="36" t="s">
        <v>13512</v>
      </c>
      <c r="F3255" s="104">
        <v>4.0999999999999996</v>
      </c>
      <c r="G3255" s="101" t="s">
        <v>704</v>
      </c>
      <c r="H3255" s="101" t="s">
        <v>3744</v>
      </c>
      <c r="I3255" s="101">
        <v>2010</v>
      </c>
      <c r="J3255" s="101"/>
      <c r="K3255" s="90">
        <v>3227061921</v>
      </c>
      <c r="L3255" s="90">
        <f>IF(K3255/1024 &gt;1,K3255/1024," ")</f>
        <v>3151427.6572265625</v>
      </c>
      <c r="M3255" s="90">
        <f>IF(K3255/1048576 &gt;1,K3255/1048576," ")</f>
        <v>3077.5660715103149</v>
      </c>
      <c r="N3255" s="91">
        <f>IF(K3255&gt;999999999,K3255/1073741824," ")</f>
        <v>3.0054356167092919</v>
      </c>
      <c r="O3255" s="194" t="s">
        <v>23388</v>
      </c>
      <c r="P3255" s="197" t="s">
        <v>23389</v>
      </c>
    </row>
    <row r="3256" spans="2:16" ht="20.100000000000001" customHeight="1" x14ac:dyDescent="0.3">
      <c r="B3256" s="101">
        <v>3246</v>
      </c>
      <c r="C3256" s="112" t="s">
        <v>37579</v>
      </c>
      <c r="D3256" s="161" t="s">
        <v>6749</v>
      </c>
      <c r="E3256" s="36" t="s">
        <v>13513</v>
      </c>
      <c r="F3256" s="99">
        <v>5</v>
      </c>
      <c r="G3256" s="99" t="s">
        <v>704</v>
      </c>
      <c r="H3256" s="105" t="s">
        <v>5878</v>
      </c>
      <c r="I3256" s="101">
        <v>2015</v>
      </c>
      <c r="J3256" s="101"/>
      <c r="K3256" s="90">
        <v>5244832237</v>
      </c>
      <c r="L3256" s="90">
        <f>IF(K3256/1024 &gt;1,K3256/1024," ")</f>
        <v>5121906.4814453125</v>
      </c>
      <c r="M3256" s="90">
        <f>IF(K3256/1048576 &gt;1,K3256/1048576," ")</f>
        <v>5001.861798286438</v>
      </c>
      <c r="N3256" s="91">
        <f>IF(K3256&gt;999999999,K3256/1073741824," ")</f>
        <v>4.8846306623890996</v>
      </c>
      <c r="O3256" s="194" t="s">
        <v>23390</v>
      </c>
      <c r="P3256" s="197" t="s">
        <v>23391</v>
      </c>
    </row>
    <row r="3257" spans="2:16" ht="20.100000000000001" customHeight="1" x14ac:dyDescent="0.3">
      <c r="B3257" s="101">
        <v>3247</v>
      </c>
      <c r="C3257" s="12" t="s">
        <v>37580</v>
      </c>
      <c r="D3257" s="167" t="s">
        <v>8228</v>
      </c>
      <c r="E3257" s="36" t="s">
        <v>13514</v>
      </c>
      <c r="F3257" s="131">
        <v>4.7</v>
      </c>
      <c r="G3257" s="13" t="s">
        <v>704</v>
      </c>
      <c r="H3257" s="13" t="s">
        <v>5892</v>
      </c>
      <c r="I3257" s="133">
        <v>2018</v>
      </c>
      <c r="J3257" s="74"/>
      <c r="K3257" s="73">
        <v>4109021184</v>
      </c>
      <c r="L3257" s="90">
        <f>IF(K3257/1024 &gt;1,K3257/1024," ")</f>
        <v>4012716</v>
      </c>
      <c r="M3257" s="90">
        <f>IF(K3257/1048576 &gt;1,K3257/1048576," ")</f>
        <v>3918.66796875</v>
      </c>
      <c r="N3257" s="91">
        <f>IF(K3257&gt;999999999,K3257/1073741824," ")</f>
        <v>3.8268241882324219</v>
      </c>
      <c r="O3257" s="194" t="s">
        <v>21214</v>
      </c>
      <c r="P3257" s="197" t="s">
        <v>31185</v>
      </c>
    </row>
    <row r="3258" spans="2:16" ht="20.100000000000001" customHeight="1" x14ac:dyDescent="0.3">
      <c r="B3258" s="101">
        <v>3248</v>
      </c>
      <c r="C3258" s="7" t="s">
        <v>37581</v>
      </c>
      <c r="D3258" s="157" t="s">
        <v>8582</v>
      </c>
      <c r="E3258" s="36" t="s">
        <v>13515</v>
      </c>
      <c r="F3258" s="131">
        <v>5.6</v>
      </c>
      <c r="G3258" s="13" t="s">
        <v>704</v>
      </c>
      <c r="H3258" s="13" t="s">
        <v>5878</v>
      </c>
      <c r="I3258" s="133">
        <v>2019</v>
      </c>
      <c r="J3258" s="74"/>
      <c r="K3258" s="73">
        <v>3850977280</v>
      </c>
      <c r="L3258" s="90">
        <f>IF(K3258/1024 &gt;1,K3258/1024," ")</f>
        <v>3760720</v>
      </c>
      <c r="M3258" s="90">
        <f>IF(K3258/1048576 &gt;1,K3258/1048576," ")</f>
        <v>3672.578125</v>
      </c>
      <c r="N3258" s="91">
        <f>IF(K3258&gt;999999999,K3258/1073741824," ")</f>
        <v>3.5865020751953125</v>
      </c>
      <c r="O3258" s="194" t="s">
        <v>23392</v>
      </c>
      <c r="P3258" s="197" t="s">
        <v>23393</v>
      </c>
    </row>
    <row r="3259" spans="2:16" ht="20.100000000000001" customHeight="1" x14ac:dyDescent="0.3">
      <c r="B3259" s="101">
        <v>3249</v>
      </c>
      <c r="C3259" s="12" t="s">
        <v>37258</v>
      </c>
      <c r="D3259" s="160" t="s">
        <v>2248</v>
      </c>
      <c r="E3259" s="36" t="s">
        <v>13516</v>
      </c>
      <c r="F3259" s="104">
        <v>6.1</v>
      </c>
      <c r="G3259" s="94"/>
      <c r="H3259" s="94" t="s">
        <v>3738</v>
      </c>
      <c r="I3259" s="101">
        <v>2006</v>
      </c>
      <c r="J3259" s="101"/>
      <c r="K3259" s="90">
        <v>1439703040</v>
      </c>
      <c r="L3259" s="90">
        <f>IF(K3259/1024 &gt;1,K3259/1024," ")</f>
        <v>1405960</v>
      </c>
      <c r="M3259" s="90">
        <f>IF(K3259/1048576 &gt;1,K3259/1048576," ")</f>
        <v>1373.0078125</v>
      </c>
      <c r="N3259" s="91">
        <f>IF(K3259&gt;999999999,K3259/1073741824," ")</f>
        <v>1.3408279418945313</v>
      </c>
      <c r="O3259" s="194" t="s">
        <v>23394</v>
      </c>
      <c r="P3259" s="197" t="s">
        <v>23395</v>
      </c>
    </row>
    <row r="3260" spans="2:16" ht="20.100000000000001" customHeight="1" x14ac:dyDescent="0.3">
      <c r="B3260" s="101">
        <v>3250</v>
      </c>
      <c r="C3260" s="109" t="s">
        <v>37582</v>
      </c>
      <c r="D3260" s="159" t="s">
        <v>3571</v>
      </c>
      <c r="E3260" s="36" t="s">
        <v>13517</v>
      </c>
      <c r="F3260" s="104">
        <v>5.6</v>
      </c>
      <c r="G3260" s="101" t="s">
        <v>704</v>
      </c>
      <c r="H3260" s="101" t="s">
        <v>3744</v>
      </c>
      <c r="I3260" s="101">
        <v>2012</v>
      </c>
      <c r="J3260" s="101"/>
      <c r="K3260" s="90">
        <v>4916895086</v>
      </c>
      <c r="L3260" s="90">
        <f>IF(K3260/1024 &gt;1,K3260/1024," ")</f>
        <v>4801655.357421875</v>
      </c>
      <c r="M3260" s="90">
        <f>IF(K3260/1048576 &gt;1,K3260/1048576," ")</f>
        <v>4689.1165599822998</v>
      </c>
      <c r="N3260" s="91">
        <f>IF(K3260&gt;999999999,K3260/1073741824," ")</f>
        <v>4.5792153906077147</v>
      </c>
      <c r="O3260" s="199" t="s">
        <v>17525</v>
      </c>
      <c r="P3260" s="197" t="s">
        <v>23396</v>
      </c>
    </row>
    <row r="3261" spans="2:16" ht="20.100000000000001" customHeight="1" x14ac:dyDescent="0.3">
      <c r="B3261" s="101">
        <v>3251</v>
      </c>
      <c r="C3261" s="109" t="s">
        <v>37583</v>
      </c>
      <c r="D3261" s="160" t="s">
        <v>2196</v>
      </c>
      <c r="E3261" s="36" t="s">
        <v>13518</v>
      </c>
      <c r="F3261" s="104">
        <v>7.1</v>
      </c>
      <c r="G3261" s="94" t="s">
        <v>704</v>
      </c>
      <c r="H3261" s="94" t="s">
        <v>3756</v>
      </c>
      <c r="I3261" s="101">
        <v>2006</v>
      </c>
      <c r="J3261" s="101"/>
      <c r="K3261" s="90">
        <v>3822474999</v>
      </c>
      <c r="L3261" s="90">
        <f>IF(K3261/1024 &gt;1,K3261/1024," ")</f>
        <v>3732885.7412109375</v>
      </c>
      <c r="M3261" s="90">
        <f>IF(K3261/1048576 &gt;1,K3261/1048576," ")</f>
        <v>3645.3962316513062</v>
      </c>
      <c r="N3261" s="91">
        <f>IF(K3261&gt;999999999,K3261/1073741824," ")</f>
        <v>3.5599572574719787</v>
      </c>
      <c r="O3261" s="194" t="s">
        <v>23397</v>
      </c>
      <c r="P3261" s="197" t="s">
        <v>23398</v>
      </c>
    </row>
    <row r="3262" spans="2:16" ht="20.100000000000001" customHeight="1" x14ac:dyDescent="0.3">
      <c r="B3262" s="101">
        <v>3252</v>
      </c>
      <c r="C3262" s="12" t="s">
        <v>37584</v>
      </c>
      <c r="D3262" s="157" t="s">
        <v>8552</v>
      </c>
      <c r="E3262" s="36" t="s">
        <v>13519</v>
      </c>
      <c r="F3262" s="131">
        <v>6.3</v>
      </c>
      <c r="G3262" s="13"/>
      <c r="H3262" s="13" t="s">
        <v>5892</v>
      </c>
      <c r="I3262" s="133">
        <v>1986</v>
      </c>
      <c r="J3262" s="74"/>
      <c r="K3262" s="73">
        <v>9699766272</v>
      </c>
      <c r="L3262" s="90">
        <f>IF(K3262/1024 &gt;1,K3262/1024," ")</f>
        <v>9472428</v>
      </c>
      <c r="M3262" s="90">
        <f>IF(K3262/1048576 &gt;1,K3262/1048576," ")</f>
        <v>9250.41796875</v>
      </c>
      <c r="N3262" s="91">
        <f>IF(K3262&gt;999999999,K3262/1073741824," ")</f>
        <v>9.0336112976074219</v>
      </c>
      <c r="O3262" s="194" t="s">
        <v>23399</v>
      </c>
      <c r="P3262" s="197" t="s">
        <v>23400</v>
      </c>
    </row>
    <row r="3263" spans="2:16" ht="20.100000000000001" customHeight="1" x14ac:dyDescent="0.3">
      <c r="B3263" s="101">
        <v>3253</v>
      </c>
      <c r="C3263" s="111" t="s">
        <v>37586</v>
      </c>
      <c r="D3263" s="163" t="s">
        <v>6074</v>
      </c>
      <c r="E3263" s="36" t="s">
        <v>13520</v>
      </c>
      <c r="F3263" s="99">
        <v>5.9</v>
      </c>
      <c r="G3263" s="101" t="s">
        <v>704</v>
      </c>
      <c r="H3263" s="101" t="s">
        <v>5878</v>
      </c>
      <c r="I3263" s="101">
        <v>1975</v>
      </c>
      <c r="J3263" s="101"/>
      <c r="K3263" s="90">
        <v>2166265073</v>
      </c>
      <c r="L3263" s="90">
        <f>IF(K3263/1024 &gt;1,K3263/1024," ")</f>
        <v>2115493.2353515625</v>
      </c>
      <c r="M3263" s="90">
        <f>IF(K3263/1048576 &gt;1,K3263/1048576," ")</f>
        <v>2065.9113626480103</v>
      </c>
      <c r="N3263" s="91">
        <f>IF(K3263&gt;999999999,K3263/1073741824," ")</f>
        <v>2.0174915650859475</v>
      </c>
      <c r="O3263" s="194" t="s">
        <v>23401</v>
      </c>
      <c r="P3263" s="197" t="s">
        <v>23402</v>
      </c>
    </row>
    <row r="3264" spans="2:16" ht="20.100000000000001" customHeight="1" x14ac:dyDescent="0.3">
      <c r="B3264" s="101">
        <v>3254</v>
      </c>
      <c r="C3264" s="20" t="s">
        <v>34181</v>
      </c>
      <c r="D3264" s="261" t="s">
        <v>34179</v>
      </c>
      <c r="E3264" s="36" t="s">
        <v>34180</v>
      </c>
      <c r="F3264" s="131">
        <v>5.6</v>
      </c>
      <c r="G3264" s="13"/>
      <c r="H3264" s="13" t="s">
        <v>3744</v>
      </c>
      <c r="I3264" s="79">
        <v>2021</v>
      </c>
      <c r="J3264" s="79"/>
      <c r="K3264" s="73">
        <v>2574254080</v>
      </c>
      <c r="L3264" s="90">
        <f>IF(K3264/1024 &gt;1,K3264/1024," ")</f>
        <v>2513920</v>
      </c>
      <c r="M3264" s="90">
        <f>IF(K3264/1048576 &gt;1,K3264/1048576," ")</f>
        <v>2455</v>
      </c>
      <c r="N3264" s="91">
        <f>IF(K3264&gt;999999999,K3264/1073741824," ")</f>
        <v>2.3974609375</v>
      </c>
      <c r="O3264" s="223" t="s">
        <v>17525</v>
      </c>
      <c r="P3264" s="198" t="s">
        <v>34182</v>
      </c>
    </row>
    <row r="3265" spans="2:16" ht="20.100000000000001" customHeight="1" x14ac:dyDescent="0.3">
      <c r="B3265" s="101">
        <v>3255</v>
      </c>
      <c r="C3265" s="112" t="s">
        <v>37587</v>
      </c>
      <c r="D3265" s="159" t="s">
        <v>5913</v>
      </c>
      <c r="E3265" s="36" t="s">
        <v>13521</v>
      </c>
      <c r="F3265" s="99">
        <v>6.1</v>
      </c>
      <c r="G3265" s="101"/>
      <c r="H3265" s="101" t="s">
        <v>3757</v>
      </c>
      <c r="I3265" s="101">
        <v>2014</v>
      </c>
      <c r="J3265" s="101"/>
      <c r="K3265" s="90">
        <v>4357028670</v>
      </c>
      <c r="L3265" s="90">
        <f>IF(K3265/1024 &gt;1,K3265/1024," ")</f>
        <v>4254910.810546875</v>
      </c>
      <c r="M3265" s="90">
        <f>IF(K3265/1048576 &gt;1,K3265/1048576," ")</f>
        <v>4155.1863384246826</v>
      </c>
      <c r="N3265" s="91">
        <f>IF(K3265&gt;999999999,K3265/1073741824," ")</f>
        <v>4.0577991586178541</v>
      </c>
      <c r="O3265" s="194" t="s">
        <v>23403</v>
      </c>
      <c r="P3265" s="197" t="s">
        <v>23404</v>
      </c>
    </row>
    <row r="3266" spans="2:16" ht="20.100000000000001" customHeight="1" x14ac:dyDescent="0.3">
      <c r="B3266" s="101">
        <v>3256</v>
      </c>
      <c r="C3266" s="109" t="s">
        <v>37588</v>
      </c>
      <c r="D3266" s="159" t="s">
        <v>5486</v>
      </c>
      <c r="E3266" s="36" t="s">
        <v>13522</v>
      </c>
      <c r="F3266" s="104">
        <v>7.1</v>
      </c>
      <c r="G3266" s="101" t="s">
        <v>704</v>
      </c>
      <c r="H3266" s="101" t="s">
        <v>5485</v>
      </c>
      <c r="I3266" s="101">
        <v>1935</v>
      </c>
      <c r="J3266" s="101"/>
      <c r="K3266" s="90">
        <v>4566981136</v>
      </c>
      <c r="L3266" s="90">
        <f>IF(K3266/1024 &gt;1,K3266/1024," ")</f>
        <v>4459942.515625</v>
      </c>
      <c r="M3266" s="90">
        <f>IF(K3266/1048576 &gt;1,K3266/1048576," ")</f>
        <v>4355.4126129150391</v>
      </c>
      <c r="N3266" s="91">
        <f>IF(K3266&gt;999999999,K3266/1073741824," ")</f>
        <v>4.2533326297998428</v>
      </c>
      <c r="O3266" s="194" t="s">
        <v>23405</v>
      </c>
      <c r="P3266" s="197" t="s">
        <v>23406</v>
      </c>
    </row>
    <row r="3267" spans="2:16" ht="20.100000000000001" customHeight="1" x14ac:dyDescent="0.3">
      <c r="B3267" s="101">
        <v>3257</v>
      </c>
      <c r="C3267" s="12" t="s">
        <v>37589</v>
      </c>
      <c r="D3267" s="160" t="s">
        <v>869</v>
      </c>
      <c r="E3267" s="36" t="s">
        <v>13523</v>
      </c>
      <c r="F3267" s="104">
        <v>6.7</v>
      </c>
      <c r="G3267" s="13" t="s">
        <v>704</v>
      </c>
      <c r="H3267" s="13" t="s">
        <v>4416</v>
      </c>
      <c r="I3267" s="101">
        <v>2006</v>
      </c>
      <c r="J3267" s="101"/>
      <c r="K3267" s="73">
        <v>1318755749</v>
      </c>
      <c r="L3267" s="90">
        <f>IF(K3267/1024 &gt;1,K3267/1024," ")</f>
        <v>1287847.4111328125</v>
      </c>
      <c r="M3267" s="90">
        <f>IF(K3267/1048576 &gt;1,K3267/1048576," ")</f>
        <v>1257.6634874343872</v>
      </c>
      <c r="N3267" s="91">
        <f>IF(K3267&gt;999999999,K3267/1073741824," ")</f>
        <v>1.2281869994476438</v>
      </c>
      <c r="O3267" s="194" t="s">
        <v>23407</v>
      </c>
      <c r="P3267" s="197" t="s">
        <v>23408</v>
      </c>
    </row>
    <row r="3268" spans="2:16" ht="20.100000000000001" customHeight="1" x14ac:dyDescent="0.3">
      <c r="B3268" s="101">
        <v>3258</v>
      </c>
      <c r="C3268" s="20" t="s">
        <v>37590</v>
      </c>
      <c r="D3268" s="157" t="s">
        <v>8775</v>
      </c>
      <c r="E3268" s="36" t="s">
        <v>13524</v>
      </c>
      <c r="F3268" s="81">
        <v>7.2</v>
      </c>
      <c r="G3268" s="13" t="s">
        <v>704</v>
      </c>
      <c r="H3268" s="13" t="s">
        <v>4104</v>
      </c>
      <c r="I3268" s="9">
        <v>2019</v>
      </c>
      <c r="J3268" s="79"/>
      <c r="K3268" s="73">
        <v>5536571392</v>
      </c>
      <c r="L3268" s="90">
        <f>IF(K3268/1024 &gt;1,K3268/1024," ")</f>
        <v>5406808</v>
      </c>
      <c r="M3268" s="90">
        <f>IF(K3268/1048576 &gt;1,K3268/1048576," ")</f>
        <v>5280.0859375</v>
      </c>
      <c r="N3268" s="91">
        <f>IF(K3268&gt;999999999,K3268/1073741824," ")</f>
        <v>5.1563339233398438</v>
      </c>
      <c r="O3268" s="194" t="s">
        <v>23409</v>
      </c>
      <c r="P3268" s="197" t="s">
        <v>23410</v>
      </c>
    </row>
    <row r="3269" spans="2:16" ht="20.100000000000001" customHeight="1" x14ac:dyDescent="0.3">
      <c r="B3269" s="101">
        <v>3259</v>
      </c>
      <c r="C3269" s="102" t="s">
        <v>37591</v>
      </c>
      <c r="D3269" s="159" t="s">
        <v>2197</v>
      </c>
      <c r="E3269" s="36" t="s">
        <v>13526</v>
      </c>
      <c r="F3269" s="104">
        <v>6.3</v>
      </c>
      <c r="G3269" s="101" t="s">
        <v>704</v>
      </c>
      <c r="H3269" s="101" t="s">
        <v>3756</v>
      </c>
      <c r="I3269" s="94">
        <v>1984</v>
      </c>
      <c r="J3269" s="120"/>
      <c r="K3269" s="109">
        <v>3145960333</v>
      </c>
      <c r="L3269" s="90">
        <f>IF(K3269/1024 &gt;1,K3269/1024," ")</f>
        <v>3072226.8876953125</v>
      </c>
      <c r="M3269" s="90">
        <f>IF(K3269/1048576 &gt;1,K3269/1048576," ")</f>
        <v>3000.2215700149536</v>
      </c>
      <c r="N3269" s="91">
        <f>IF(K3269&gt;999999999,K3269/1073741824," ")</f>
        <v>2.9299038769677281</v>
      </c>
      <c r="O3269" s="194" t="s">
        <v>23413</v>
      </c>
      <c r="P3269" s="197" t="s">
        <v>23414</v>
      </c>
    </row>
    <row r="3270" spans="2:16" ht="20.100000000000001" customHeight="1" x14ac:dyDescent="0.3">
      <c r="B3270" s="101">
        <v>3260</v>
      </c>
      <c r="C3270" s="109" t="s">
        <v>37592</v>
      </c>
      <c r="D3270" s="159" t="s">
        <v>5636</v>
      </c>
      <c r="E3270" s="36" t="s">
        <v>13527</v>
      </c>
      <c r="F3270" s="104">
        <v>7</v>
      </c>
      <c r="G3270" s="101" t="s">
        <v>704</v>
      </c>
      <c r="H3270" s="101" t="s">
        <v>3745</v>
      </c>
      <c r="I3270" s="101">
        <v>1959</v>
      </c>
      <c r="J3270" s="101"/>
      <c r="K3270" s="90">
        <v>4331822841</v>
      </c>
      <c r="L3270" s="90">
        <f>IF(K3270/1024 &gt;1,K3270/1024," ")</f>
        <v>4230295.7431640625</v>
      </c>
      <c r="M3270" s="90">
        <f>IF(K3270/1048576 &gt;1,K3270/1048576," ")</f>
        <v>4131.1481866836548</v>
      </c>
      <c r="N3270" s="91">
        <f>IF(K3270&gt;999999999,K3270/1073741824," ")</f>
        <v>4.0343244010582566</v>
      </c>
      <c r="O3270" s="194" t="s">
        <v>23415</v>
      </c>
      <c r="P3270" s="197" t="s">
        <v>23416</v>
      </c>
    </row>
    <row r="3271" spans="2:16" ht="20.100000000000001" customHeight="1" x14ac:dyDescent="0.3">
      <c r="B3271" s="101">
        <v>3261</v>
      </c>
      <c r="C3271" s="112" t="s">
        <v>37593</v>
      </c>
      <c r="D3271" s="168" t="s">
        <v>7541</v>
      </c>
      <c r="E3271" s="36" t="s">
        <v>13528</v>
      </c>
      <c r="F3271" s="99">
        <v>6.3</v>
      </c>
      <c r="G3271" s="99" t="s">
        <v>704</v>
      </c>
      <c r="H3271" s="105" t="s">
        <v>4081</v>
      </c>
      <c r="I3271" s="101">
        <v>2016</v>
      </c>
      <c r="J3271" s="112"/>
      <c r="K3271" s="90">
        <v>5251179593</v>
      </c>
      <c r="L3271" s="90">
        <f>IF(K3271/1024 &gt;1,K3271/1024," ")</f>
        <v>5128105.0712890625</v>
      </c>
      <c r="M3271" s="90">
        <f>IF(K3271/1048576 &gt;1,K3271/1048576," ")</f>
        <v>5007.9151086807251</v>
      </c>
      <c r="N3271" s="91">
        <f>IF(K3271&gt;999999999,K3271/1073741824," ")</f>
        <v>4.8905420983210206</v>
      </c>
      <c r="O3271" s="194" t="s">
        <v>23417</v>
      </c>
      <c r="P3271" s="197" t="s">
        <v>23418</v>
      </c>
    </row>
    <row r="3272" spans="2:16" ht="20.100000000000001" customHeight="1" x14ac:dyDescent="0.3">
      <c r="B3272" s="101">
        <v>3262</v>
      </c>
      <c r="C3272" s="20" t="s">
        <v>37594</v>
      </c>
      <c r="D3272" s="181" t="s">
        <v>32687</v>
      </c>
      <c r="E3272" s="36" t="s">
        <v>32688</v>
      </c>
      <c r="F3272" s="81">
        <v>4.9000000000000004</v>
      </c>
      <c r="G3272" s="13" t="s">
        <v>704</v>
      </c>
      <c r="H3272" s="13" t="s">
        <v>3744</v>
      </c>
      <c r="I3272" s="79">
        <v>2021</v>
      </c>
      <c r="J3272" s="79"/>
      <c r="K3272" s="73">
        <v>5253218304</v>
      </c>
      <c r="L3272" s="90">
        <f>IF(K3272/1024 &gt;1,K3272/1024," ")</f>
        <v>5130096</v>
      </c>
      <c r="M3272" s="90">
        <f>IF(K3272/1048576 &gt;1,K3272/1048576," ")</f>
        <v>5009.859375</v>
      </c>
      <c r="N3272" s="91">
        <f>IF(K3272&gt;999999999,K3272/1073741824," ")</f>
        <v>4.8924407958984375</v>
      </c>
      <c r="O3272" s="223" t="s">
        <v>32689</v>
      </c>
      <c r="P3272" s="198" t="s">
        <v>32690</v>
      </c>
    </row>
    <row r="3273" spans="2:16" ht="20.100000000000001" customHeight="1" x14ac:dyDescent="0.3">
      <c r="B3273" s="101">
        <v>3263</v>
      </c>
      <c r="C3273" s="102" t="s">
        <v>37595</v>
      </c>
      <c r="D3273" s="159" t="s">
        <v>5637</v>
      </c>
      <c r="E3273" s="36" t="s">
        <v>13529</v>
      </c>
      <c r="F3273" s="104">
        <v>5.4</v>
      </c>
      <c r="G3273" s="101" t="s">
        <v>704</v>
      </c>
      <c r="H3273" s="101" t="s">
        <v>3789</v>
      </c>
      <c r="I3273" s="101">
        <v>1981</v>
      </c>
      <c r="J3273" s="101"/>
      <c r="K3273" s="90">
        <v>3649325875</v>
      </c>
      <c r="L3273" s="90">
        <f>IF(K3273/1024 &gt;1,K3273/1024," ")</f>
        <v>3563794.7998046875</v>
      </c>
      <c r="M3273" s="90">
        <f>IF(K3273/1048576 &gt;1,K3273/1048576," ")</f>
        <v>3480.2683591842651</v>
      </c>
      <c r="N3273" s="91">
        <f>IF(K3273&gt;999999999,K3273/1073741824," ")</f>
        <v>3.3986995695158839</v>
      </c>
      <c r="O3273" s="194" t="s">
        <v>23419</v>
      </c>
      <c r="P3273" s="197" t="s">
        <v>23420</v>
      </c>
    </row>
    <row r="3274" spans="2:16" ht="20.100000000000001" customHeight="1" x14ac:dyDescent="0.3">
      <c r="B3274" s="101">
        <v>3264</v>
      </c>
      <c r="C3274" s="20" t="s">
        <v>37596</v>
      </c>
      <c r="D3274" s="157" t="s">
        <v>8396</v>
      </c>
      <c r="E3274" s="36" t="s">
        <v>13530</v>
      </c>
      <c r="F3274" s="81">
        <v>5.4</v>
      </c>
      <c r="G3274" s="13" t="s">
        <v>704</v>
      </c>
      <c r="H3274" s="13" t="s">
        <v>5878</v>
      </c>
      <c r="I3274" s="79">
        <v>2017</v>
      </c>
      <c r="J3274" s="79"/>
      <c r="K3274" s="73">
        <v>5322440704</v>
      </c>
      <c r="L3274" s="90">
        <f>IF(K3274/1024 &gt;1,K3274/1024," ")</f>
        <v>5197696</v>
      </c>
      <c r="M3274" s="90">
        <f>IF(K3274/1048576 &gt;1,K3274/1048576," ")</f>
        <v>5075.875</v>
      </c>
      <c r="N3274" s="91">
        <f>IF(K3274&gt;999999999,K3274/1073741824," ")</f>
        <v>4.9569091796875</v>
      </c>
      <c r="O3274" s="194" t="s">
        <v>23421</v>
      </c>
      <c r="P3274" s="197" t="s">
        <v>23422</v>
      </c>
    </row>
    <row r="3275" spans="2:16" ht="20.100000000000001" customHeight="1" x14ac:dyDescent="0.3">
      <c r="B3275" s="101">
        <v>3265</v>
      </c>
      <c r="C3275" s="109" t="s">
        <v>37597</v>
      </c>
      <c r="D3275" s="160" t="s">
        <v>5211</v>
      </c>
      <c r="E3275" s="36" t="s">
        <v>13531</v>
      </c>
      <c r="F3275" s="104">
        <v>8.1</v>
      </c>
      <c r="G3275" s="99" t="s">
        <v>704</v>
      </c>
      <c r="H3275" s="13" t="s">
        <v>5927</v>
      </c>
      <c r="I3275" s="101">
        <v>1940</v>
      </c>
      <c r="J3275" s="101"/>
      <c r="K3275" s="73">
        <v>2958870409</v>
      </c>
      <c r="L3275" s="90">
        <f>IF(K3275/1024 &gt;1,K3275/1024," ")</f>
        <v>2889521.8837890625</v>
      </c>
      <c r="M3275" s="90">
        <f>IF(K3275/1048576 &gt;1,K3275/1048576," ")</f>
        <v>2821.7987146377563</v>
      </c>
      <c r="N3275" s="91">
        <f>IF(K3275&gt;999999999,K3275/1073741824," ")</f>
        <v>2.7556628072634339</v>
      </c>
      <c r="O3275" s="194" t="s">
        <v>23423</v>
      </c>
      <c r="P3275" s="197" t="s">
        <v>23424</v>
      </c>
    </row>
    <row r="3276" spans="2:16" ht="20.100000000000001" customHeight="1" x14ac:dyDescent="0.3">
      <c r="B3276" s="101">
        <v>3266</v>
      </c>
      <c r="C3276" s="12" t="s">
        <v>37598</v>
      </c>
      <c r="D3276" s="159" t="s">
        <v>5597</v>
      </c>
      <c r="E3276" s="36" t="s">
        <v>13532</v>
      </c>
      <c r="F3276" s="104">
        <v>5.7</v>
      </c>
      <c r="G3276" s="101" t="s">
        <v>704</v>
      </c>
      <c r="H3276" s="101" t="s">
        <v>3756</v>
      </c>
      <c r="I3276" s="101">
        <v>1995</v>
      </c>
      <c r="J3276" s="101"/>
      <c r="K3276" s="90">
        <v>4484806948</v>
      </c>
      <c r="L3276" s="90">
        <f>IF(K3276/1024 &gt;1,K3276/1024," ")</f>
        <v>4379694.28515625</v>
      </c>
      <c r="M3276" s="90">
        <f>IF(K3276/1048576 &gt;1,K3276/1048576," ")</f>
        <v>4277.0452003479004</v>
      </c>
      <c r="N3276" s="91">
        <f>IF(K3276&gt;999999999,K3276/1073741824," ")</f>
        <v>4.1768019534647465</v>
      </c>
      <c r="O3276" s="199" t="s">
        <v>18463</v>
      </c>
      <c r="P3276" s="197" t="s">
        <v>23425</v>
      </c>
    </row>
    <row r="3277" spans="2:16" ht="20.100000000000001" customHeight="1" x14ac:dyDescent="0.3">
      <c r="B3277" s="101">
        <v>3267</v>
      </c>
      <c r="C3277" s="12" t="s">
        <v>37599</v>
      </c>
      <c r="D3277" s="157" t="s">
        <v>9069</v>
      </c>
      <c r="E3277" s="36" t="s">
        <v>13533</v>
      </c>
      <c r="F3277" s="131">
        <v>5.6</v>
      </c>
      <c r="G3277" s="13" t="s">
        <v>704</v>
      </c>
      <c r="H3277" s="13" t="s">
        <v>3757</v>
      </c>
      <c r="I3277" s="133">
        <v>2019</v>
      </c>
      <c r="J3277" s="74"/>
      <c r="K3277" s="73">
        <v>5062344704</v>
      </c>
      <c r="L3277" s="90">
        <f>IF(K3277/1024 &gt;1,K3277/1024," ")</f>
        <v>4943696</v>
      </c>
      <c r="M3277" s="90">
        <f>IF(K3277/1048576 &gt;1,K3277/1048576," ")</f>
        <v>4827.828125</v>
      </c>
      <c r="N3277" s="91">
        <f>IF(K3277&gt;999999999,K3277/1073741824," ")</f>
        <v>4.7146759033203125</v>
      </c>
      <c r="O3277" s="194" t="s">
        <v>23426</v>
      </c>
      <c r="P3277" s="197" t="s">
        <v>23427</v>
      </c>
    </row>
    <row r="3278" spans="2:16" ht="20.100000000000001" customHeight="1" x14ac:dyDescent="0.3">
      <c r="B3278" s="101">
        <v>3268</v>
      </c>
      <c r="C3278" s="12" t="s">
        <v>37259</v>
      </c>
      <c r="D3278" s="160" t="s">
        <v>870</v>
      </c>
      <c r="E3278" s="36" t="s">
        <v>13534</v>
      </c>
      <c r="F3278" s="104">
        <v>3.8</v>
      </c>
      <c r="G3278" s="94"/>
      <c r="H3278" s="94" t="s">
        <v>4314</v>
      </c>
      <c r="I3278" s="101">
        <v>1993</v>
      </c>
      <c r="J3278" s="101"/>
      <c r="K3278" s="90">
        <v>1152694272</v>
      </c>
      <c r="L3278" s="90">
        <f>IF(K3278/1024 &gt;1,K3278/1024," ")</f>
        <v>1125678</v>
      </c>
      <c r="M3278" s="90">
        <f>IF(K3278/1048576 &gt;1,K3278/1048576," ")</f>
        <v>1099.294921875</v>
      </c>
      <c r="N3278" s="91">
        <f>IF(K3278&gt;999999999,K3278/1073741824," ")</f>
        <v>1.0735301971435547</v>
      </c>
      <c r="O3278" s="194" t="s">
        <v>23428</v>
      </c>
      <c r="P3278" s="197" t="s">
        <v>31186</v>
      </c>
    </row>
    <row r="3279" spans="2:16" ht="20.100000000000001" customHeight="1" x14ac:dyDescent="0.3">
      <c r="B3279" s="101">
        <v>3269</v>
      </c>
      <c r="C3279" s="107" t="s">
        <v>37600</v>
      </c>
      <c r="D3279" s="161" t="s">
        <v>6090</v>
      </c>
      <c r="E3279" s="36" t="s">
        <v>13535</v>
      </c>
      <c r="F3279" s="99">
        <v>7.2</v>
      </c>
      <c r="G3279" s="101" t="s">
        <v>704</v>
      </c>
      <c r="H3279" s="101" t="s">
        <v>6037</v>
      </c>
      <c r="I3279" s="101">
        <v>1955</v>
      </c>
      <c r="J3279" s="101"/>
      <c r="K3279" s="90">
        <v>5122393189</v>
      </c>
      <c r="L3279" s="90">
        <f>IF(K3279/1024 &gt;1,K3279/1024," ")</f>
        <v>5002337.0986328125</v>
      </c>
      <c r="M3279" s="90">
        <f>IF(K3279/1048576 &gt;1,K3279/1048576," ")</f>
        <v>4885.094822883606</v>
      </c>
      <c r="N3279" s="91">
        <f>IF(K3279&gt;999999999,K3279/1073741824," ")</f>
        <v>4.7706004129722714</v>
      </c>
      <c r="O3279" s="194" t="s">
        <v>23429</v>
      </c>
      <c r="P3279" s="197" t="s">
        <v>23430</v>
      </c>
    </row>
    <row r="3280" spans="2:16" ht="20.100000000000001" customHeight="1" x14ac:dyDescent="0.3">
      <c r="B3280" s="101">
        <v>3270</v>
      </c>
      <c r="C3280" s="12" t="s">
        <v>37260</v>
      </c>
      <c r="D3280" s="160" t="s">
        <v>871</v>
      </c>
      <c r="E3280" s="36" t="s">
        <v>13536</v>
      </c>
      <c r="F3280" s="104">
        <v>4.5</v>
      </c>
      <c r="G3280" s="94"/>
      <c r="H3280" s="94" t="s">
        <v>3925</v>
      </c>
      <c r="I3280" s="101">
        <v>2007</v>
      </c>
      <c r="J3280" s="101"/>
      <c r="K3280" s="90">
        <v>1406633984</v>
      </c>
      <c r="L3280" s="90">
        <f>IF(K3280/1024 &gt;1,K3280/1024," ")</f>
        <v>1373666</v>
      </c>
      <c r="M3280" s="90">
        <f>IF(K3280/1048576 &gt;1,K3280/1048576," ")</f>
        <v>1341.470703125</v>
      </c>
      <c r="N3280" s="91">
        <f>IF(K3280&gt;999999999,K3280/1073741824," ")</f>
        <v>1.3100299835205078</v>
      </c>
      <c r="O3280" s="194" t="s">
        <v>17564</v>
      </c>
      <c r="P3280" s="197" t="s">
        <v>23431</v>
      </c>
    </row>
    <row r="3281" spans="2:16" ht="20.100000000000001" customHeight="1" x14ac:dyDescent="0.3">
      <c r="B3281" s="101">
        <v>3271</v>
      </c>
      <c r="C3281" s="20" t="s">
        <v>37601</v>
      </c>
      <c r="D3281" s="157" t="s">
        <v>8785</v>
      </c>
      <c r="E3281" s="36" t="s">
        <v>13544</v>
      </c>
      <c r="F3281" s="81">
        <v>5.4</v>
      </c>
      <c r="G3281" s="13" t="s">
        <v>704</v>
      </c>
      <c r="H3281" s="13" t="s">
        <v>3744</v>
      </c>
      <c r="I3281" s="79">
        <v>2019</v>
      </c>
      <c r="J3281" s="79"/>
      <c r="K3281" s="73">
        <v>4711575552</v>
      </c>
      <c r="L3281" s="90">
        <f>IF(K3281/1024 &gt;1,K3281/1024," ")</f>
        <v>4601148</v>
      </c>
      <c r="M3281" s="90">
        <f>IF(K3281/1048576 &gt;1,K3281/1048576," ")</f>
        <v>4493.30859375</v>
      </c>
      <c r="N3281" s="91">
        <f>IF(K3281&gt;999999999,K3281/1073741824," ")</f>
        <v>4.3879966735839844</v>
      </c>
      <c r="O3281" s="194" t="s">
        <v>23432</v>
      </c>
      <c r="P3281" s="197" t="s">
        <v>23433</v>
      </c>
    </row>
    <row r="3282" spans="2:16" ht="20.100000000000001" customHeight="1" x14ac:dyDescent="0.3">
      <c r="B3282" s="101">
        <v>3272</v>
      </c>
      <c r="C3282" s="103" t="s">
        <v>37602</v>
      </c>
      <c r="D3282" s="159" t="s">
        <v>5398</v>
      </c>
      <c r="E3282" s="36" t="s">
        <v>13537</v>
      </c>
      <c r="F3282" s="104">
        <v>6.6</v>
      </c>
      <c r="G3282" s="101" t="s">
        <v>704</v>
      </c>
      <c r="H3282" s="101" t="s">
        <v>3774</v>
      </c>
      <c r="I3282" s="101">
        <v>1989</v>
      </c>
      <c r="J3282" s="101"/>
      <c r="K3282" s="90">
        <v>2786441927</v>
      </c>
      <c r="L3282" s="90">
        <f>IF(K3282/1024 &gt;1,K3282/1024," ")</f>
        <v>2721134.6943359375</v>
      </c>
      <c r="M3282" s="90">
        <f>IF(K3282/1048576 &gt;1,K3282/1048576," ")</f>
        <v>2657.358099937439</v>
      </c>
      <c r="N3282" s="91">
        <f>IF(K3282&gt;999999999,K3282/1073741824," ")</f>
        <v>2.5950762694701552</v>
      </c>
      <c r="O3282" s="194" t="s">
        <v>23434</v>
      </c>
      <c r="P3282" s="197" t="s">
        <v>23435</v>
      </c>
    </row>
    <row r="3283" spans="2:16" ht="20.100000000000001" customHeight="1" x14ac:dyDescent="0.3">
      <c r="B3283" s="101">
        <v>3273</v>
      </c>
      <c r="C3283" s="109" t="s">
        <v>37603</v>
      </c>
      <c r="D3283" s="159" t="s">
        <v>5205</v>
      </c>
      <c r="E3283" s="36" t="s">
        <v>13538</v>
      </c>
      <c r="F3283" s="104">
        <v>6.6</v>
      </c>
      <c r="G3283" s="101" t="s">
        <v>704</v>
      </c>
      <c r="H3283" s="101" t="s">
        <v>3737</v>
      </c>
      <c r="I3283" s="101">
        <v>1962</v>
      </c>
      <c r="J3283" s="101"/>
      <c r="K3283" s="90">
        <v>4221221523</v>
      </c>
      <c r="L3283" s="90">
        <f>IF(K3283/1024 &gt;1,K3283/1024," ")</f>
        <v>4122286.6435546875</v>
      </c>
      <c r="M3283" s="90">
        <f>IF(K3283/1048576 &gt;1,K3283/1048576," ")</f>
        <v>4025.6705503463745</v>
      </c>
      <c r="N3283" s="91">
        <f>IF(K3283&gt;999999999,K3283/1073741824," ")</f>
        <v>3.9313188968226314</v>
      </c>
      <c r="O3283" s="194" t="s">
        <v>23436</v>
      </c>
      <c r="P3283" s="197" t="s">
        <v>23437</v>
      </c>
    </row>
    <row r="3284" spans="2:16" ht="20.100000000000001" customHeight="1" x14ac:dyDescent="0.3">
      <c r="B3284" s="101">
        <v>3274</v>
      </c>
      <c r="C3284" s="48" t="s">
        <v>37604</v>
      </c>
      <c r="D3284" s="181" t="s">
        <v>32444</v>
      </c>
      <c r="E3284" s="36" t="s">
        <v>32445</v>
      </c>
      <c r="F3284" s="81">
        <v>6.2</v>
      </c>
      <c r="G3284" s="13"/>
      <c r="H3284" s="13" t="s">
        <v>3762</v>
      </c>
      <c r="I3284" s="79">
        <v>2020</v>
      </c>
      <c r="J3284" s="79"/>
      <c r="K3284" s="73">
        <v>6427193344</v>
      </c>
      <c r="L3284" s="90">
        <f>IF(K3284/1024 &gt;1,K3284/1024," ")</f>
        <v>6276556</v>
      </c>
      <c r="M3284" s="90">
        <f>IF(K3284/1048576 &gt;1,K3284/1048576," ")</f>
        <v>6129.44921875</v>
      </c>
      <c r="N3284" s="91">
        <f>IF(K3284&gt;999999999,K3284/1073741824," ")</f>
        <v>5.9857902526855469</v>
      </c>
      <c r="O3284" s="223" t="s">
        <v>32446</v>
      </c>
      <c r="P3284" s="198" t="s">
        <v>32447</v>
      </c>
    </row>
    <row r="3285" spans="2:16" ht="20.100000000000001" customHeight="1" x14ac:dyDescent="0.3">
      <c r="B3285" s="101">
        <v>3275</v>
      </c>
      <c r="C3285" s="12" t="s">
        <v>43195</v>
      </c>
      <c r="D3285" s="261" t="s">
        <v>43191</v>
      </c>
      <c r="E3285" s="36" t="s">
        <v>43192</v>
      </c>
      <c r="F3285" s="131">
        <v>6.5</v>
      </c>
      <c r="G3285" s="13"/>
      <c r="H3285" s="13" t="s">
        <v>3756</v>
      </c>
      <c r="I3285" s="79">
        <v>2021</v>
      </c>
      <c r="J3285" s="74"/>
      <c r="K3285" s="73">
        <v>2621648896</v>
      </c>
      <c r="L3285" s="90">
        <f>IF(K3285/1024 &gt;1,K3285/1024," ")</f>
        <v>2560204</v>
      </c>
      <c r="M3285" s="90">
        <f>IF(K3285/1048576 &gt;1,K3285/1048576," ")</f>
        <v>2500.19921875</v>
      </c>
      <c r="N3285" s="91">
        <f>IF(K3285&gt;999999999,K3285/1073741824," ")</f>
        <v>2.4416007995605469</v>
      </c>
      <c r="O3285" s="223" t="s">
        <v>43193</v>
      </c>
      <c r="P3285" s="198" t="s">
        <v>43194</v>
      </c>
    </row>
    <row r="3286" spans="2:16" ht="20.100000000000001" customHeight="1" x14ac:dyDescent="0.3">
      <c r="B3286" s="101">
        <v>3276</v>
      </c>
      <c r="C3286" s="119" t="s">
        <v>37605</v>
      </c>
      <c r="D3286" s="184" t="s">
        <v>2858</v>
      </c>
      <c r="E3286" s="36" t="s">
        <v>13539</v>
      </c>
      <c r="F3286" s="104">
        <v>5.8</v>
      </c>
      <c r="G3286" s="101"/>
      <c r="H3286" s="101" t="s">
        <v>3743</v>
      </c>
      <c r="I3286" s="101">
        <v>2005</v>
      </c>
      <c r="J3286" s="101"/>
      <c r="K3286" s="90">
        <v>2535738554</v>
      </c>
      <c r="L3286" s="90">
        <f>IF(K3286/1024 &gt;1,K3286/1024," ")</f>
        <v>2476307.181640625</v>
      </c>
      <c r="M3286" s="90">
        <f>IF(K3286/1048576 &gt;1,K3286/1048576," ")</f>
        <v>2418.2687320709229</v>
      </c>
      <c r="N3286" s="91">
        <f>IF(K3286&gt;999999999,K3286/1073741824," ")</f>
        <v>2.3615905586630106</v>
      </c>
      <c r="O3286" s="194" t="s">
        <v>17564</v>
      </c>
      <c r="P3286" s="197" t="s">
        <v>23438</v>
      </c>
    </row>
    <row r="3287" spans="2:16" ht="20.100000000000001" customHeight="1" x14ac:dyDescent="0.3">
      <c r="B3287" s="101">
        <v>3277</v>
      </c>
      <c r="C3287" s="109" t="s">
        <v>37606</v>
      </c>
      <c r="D3287" s="160" t="s">
        <v>3281</v>
      </c>
      <c r="E3287" s="36" t="s">
        <v>13540</v>
      </c>
      <c r="F3287" s="104">
        <v>6.3</v>
      </c>
      <c r="G3287" s="101" t="s">
        <v>704</v>
      </c>
      <c r="H3287" s="101" t="s">
        <v>3787</v>
      </c>
      <c r="I3287" s="101">
        <v>2012</v>
      </c>
      <c r="J3287" s="101"/>
      <c r="K3287" s="90">
        <v>4443878791</v>
      </c>
      <c r="L3287" s="90">
        <f>IF(K3287/1024 &gt;1,K3287/1024," ")</f>
        <v>4339725.3818359375</v>
      </c>
      <c r="M3287" s="90">
        <f>IF(K3287/1048576 &gt;1,K3287/1048576," ")</f>
        <v>4238.0130681991577</v>
      </c>
      <c r="N3287" s="91">
        <f>IF(K3287&gt;999999999,K3287/1073741824," ")</f>
        <v>4.13868463691324</v>
      </c>
      <c r="O3287" s="194" t="s">
        <v>23439</v>
      </c>
      <c r="P3287" s="197" t="s">
        <v>23440</v>
      </c>
    </row>
    <row r="3288" spans="2:16" ht="20.100000000000001" customHeight="1" x14ac:dyDescent="0.3">
      <c r="B3288" s="101">
        <v>3278</v>
      </c>
      <c r="C3288" s="12" t="s">
        <v>33375</v>
      </c>
      <c r="D3288" s="161" t="s">
        <v>6188</v>
      </c>
      <c r="E3288" s="36" t="s">
        <v>13541</v>
      </c>
      <c r="F3288" s="99">
        <v>6.7</v>
      </c>
      <c r="G3288" s="101" t="s">
        <v>704</v>
      </c>
      <c r="H3288" s="101" t="s">
        <v>5892</v>
      </c>
      <c r="I3288" s="101">
        <v>2003</v>
      </c>
      <c r="J3288" s="101"/>
      <c r="K3288" s="90">
        <v>5815303877</v>
      </c>
      <c r="L3288" s="90">
        <f>IF(K3288/1024 &gt;1,K3288/1024," ")</f>
        <v>5679007.6923828125</v>
      </c>
      <c r="M3288" s="90">
        <f>IF(K3288/1048576 &gt;1,K3288/1048576," ")</f>
        <v>5545.9059495925903</v>
      </c>
      <c r="N3288" s="91">
        <f>IF(K3288&gt;999999999,K3288/1073741824," ")</f>
        <v>5.415923778899014</v>
      </c>
      <c r="O3288" s="194" t="s">
        <v>23441</v>
      </c>
      <c r="P3288" s="197" t="s">
        <v>23442</v>
      </c>
    </row>
    <row r="3289" spans="2:16" ht="20.100000000000001" customHeight="1" x14ac:dyDescent="0.3">
      <c r="B3289" s="101">
        <v>3279</v>
      </c>
      <c r="C3289" s="12" t="s">
        <v>42626</v>
      </c>
      <c r="D3289" s="160" t="s">
        <v>421</v>
      </c>
      <c r="E3289" s="36" t="s">
        <v>13543</v>
      </c>
      <c r="F3289" s="104">
        <v>5</v>
      </c>
      <c r="G3289" s="13" t="s">
        <v>704</v>
      </c>
      <c r="H3289" s="13" t="s">
        <v>3956</v>
      </c>
      <c r="I3289" s="101">
        <v>2007</v>
      </c>
      <c r="J3289" s="101"/>
      <c r="K3289" s="73">
        <v>4697145052</v>
      </c>
      <c r="L3289" s="90">
        <f>IF(K3289/1024 &gt;1,K3289/1024," ")</f>
        <v>4587055.71484375</v>
      </c>
      <c r="M3289" s="90">
        <f>IF(K3289/1048576 &gt;1,K3289/1048576," ")</f>
        <v>4479.5465965270996</v>
      </c>
      <c r="N3289" s="91">
        <f>IF(K3289&gt;999999999,K3289/1073741824," ")</f>
        <v>4.3745572231709957</v>
      </c>
      <c r="O3289" s="194" t="s">
        <v>23445</v>
      </c>
      <c r="P3289" s="197" t="s">
        <v>23446</v>
      </c>
    </row>
    <row r="3290" spans="2:16" ht="20.100000000000001" customHeight="1" x14ac:dyDescent="0.3">
      <c r="B3290" s="101">
        <v>3280</v>
      </c>
      <c r="C3290" s="20" t="s">
        <v>33376</v>
      </c>
      <c r="D3290" s="161" t="s">
        <v>6189</v>
      </c>
      <c r="E3290" s="36" t="s">
        <v>13542</v>
      </c>
      <c r="F3290" s="99">
        <v>4.5</v>
      </c>
      <c r="G3290" s="101" t="s">
        <v>704</v>
      </c>
      <c r="H3290" s="101" t="s">
        <v>5878</v>
      </c>
      <c r="I3290" s="101">
        <v>2015</v>
      </c>
      <c r="J3290" s="101"/>
      <c r="K3290" s="90">
        <v>4536799497</v>
      </c>
      <c r="L3290" s="90">
        <f>IF(K3290/1024 &gt;1,K3290/1024," ")</f>
        <v>4430468.2587890625</v>
      </c>
      <c r="M3290" s="90">
        <f>IF(K3290/1048576 &gt;1,K3290/1048576," ")</f>
        <v>4326.6291589736938</v>
      </c>
      <c r="N3290" s="91">
        <f>IF(K3290&gt;999999999,K3290/1073741824," ")</f>
        <v>4.2252237880602479</v>
      </c>
      <c r="O3290" s="194" t="s">
        <v>23443</v>
      </c>
      <c r="P3290" s="197" t="s">
        <v>23444</v>
      </c>
    </row>
    <row r="3291" spans="2:16" ht="20.100000000000001" customHeight="1" x14ac:dyDescent="0.3">
      <c r="B3291" s="101">
        <v>3281</v>
      </c>
      <c r="C3291" s="20" t="s">
        <v>37607</v>
      </c>
      <c r="D3291" s="263" t="s">
        <v>33735</v>
      </c>
      <c r="E3291" s="36" t="s">
        <v>33736</v>
      </c>
      <c r="F3291" s="49">
        <v>6.6</v>
      </c>
      <c r="G3291" s="13"/>
      <c r="H3291" s="13" t="s">
        <v>3740</v>
      </c>
      <c r="I3291" s="9">
        <v>2021</v>
      </c>
      <c r="J3291" s="9"/>
      <c r="K3291" s="45">
        <v>3639783424</v>
      </c>
      <c r="L3291" s="90">
        <f>IF(K3291/1024 &gt;1,K3291/1024," ")</f>
        <v>3554476</v>
      </c>
      <c r="M3291" s="90">
        <f>IF(K3291/1048576 &gt;1,K3291/1048576," ")</f>
        <v>3471.16796875</v>
      </c>
      <c r="N3291" s="91">
        <f>IF(K3291&gt;999999999,K3291/1073741824," ")</f>
        <v>3.3898124694824219</v>
      </c>
      <c r="O3291" s="194" t="s">
        <v>33737</v>
      </c>
      <c r="P3291" s="197" t="s">
        <v>33738</v>
      </c>
    </row>
    <row r="3292" spans="2:16" ht="20.100000000000001" customHeight="1" x14ac:dyDescent="0.3">
      <c r="B3292" s="101">
        <v>3282</v>
      </c>
      <c r="C3292" s="109" t="s">
        <v>37608</v>
      </c>
      <c r="D3292" s="159" t="s">
        <v>3117</v>
      </c>
      <c r="E3292" s="36" t="s">
        <v>13545</v>
      </c>
      <c r="F3292" s="104">
        <v>6.1</v>
      </c>
      <c r="G3292" s="101"/>
      <c r="H3292" s="101" t="s">
        <v>3737</v>
      </c>
      <c r="I3292" s="94">
        <v>1992</v>
      </c>
      <c r="J3292" s="94"/>
      <c r="K3292" s="108">
        <v>3579492531</v>
      </c>
      <c r="L3292" s="90">
        <f>IF(K3292/1024 &gt;1,K3292/1024," ")</f>
        <v>3495598.1748046875</v>
      </c>
      <c r="M3292" s="90">
        <f>IF(K3292/1048576 &gt;1,K3292/1048576," ")</f>
        <v>3413.6700925827026</v>
      </c>
      <c r="N3292" s="91">
        <f>IF(K3292&gt;999999999,K3292/1073741824," ")</f>
        <v>3.3336621997877955</v>
      </c>
      <c r="O3292" s="194" t="s">
        <v>23447</v>
      </c>
      <c r="P3292" s="197" t="s">
        <v>23448</v>
      </c>
    </row>
    <row r="3293" spans="2:16" ht="20.100000000000001" customHeight="1" x14ac:dyDescent="0.3">
      <c r="B3293" s="101">
        <v>3283</v>
      </c>
      <c r="C3293" s="20" t="s">
        <v>37610</v>
      </c>
      <c r="D3293" s="157" t="s">
        <v>8868</v>
      </c>
      <c r="E3293" s="36" t="s">
        <v>13547</v>
      </c>
      <c r="F3293" s="81">
        <v>6</v>
      </c>
      <c r="G3293" s="13" t="s">
        <v>704</v>
      </c>
      <c r="H3293" s="13" t="s">
        <v>3740</v>
      </c>
      <c r="I3293" s="79">
        <v>2020</v>
      </c>
      <c r="J3293" s="79"/>
      <c r="K3293" s="73">
        <v>2661232640</v>
      </c>
      <c r="L3293" s="90">
        <f>IF(K3293/1024 &gt;1,K3293/1024," ")</f>
        <v>2598860</v>
      </c>
      <c r="M3293" s="90">
        <f>IF(K3293/1048576 &gt;1,K3293/1048576," ")</f>
        <v>2537.94921875</v>
      </c>
      <c r="N3293" s="91">
        <f>IF(K3293&gt;999999999,K3293/1073741824," ")</f>
        <v>2.4784660339355469</v>
      </c>
      <c r="O3293" s="194" t="s">
        <v>23451</v>
      </c>
      <c r="P3293" s="197" t="s">
        <v>23452</v>
      </c>
    </row>
    <row r="3294" spans="2:16" ht="20.100000000000001" customHeight="1" x14ac:dyDescent="0.3">
      <c r="B3294" s="101">
        <v>3284</v>
      </c>
      <c r="C3294" s="109" t="s">
        <v>37609</v>
      </c>
      <c r="D3294" s="159" t="s">
        <v>5530</v>
      </c>
      <c r="E3294" s="36" t="s">
        <v>13546</v>
      </c>
      <c r="F3294" s="104">
        <v>4.5</v>
      </c>
      <c r="G3294" s="101" t="s">
        <v>704</v>
      </c>
      <c r="H3294" s="101" t="s">
        <v>3739</v>
      </c>
      <c r="I3294" s="101">
        <v>2015</v>
      </c>
      <c r="J3294" s="101"/>
      <c r="K3294" s="90">
        <v>4286733155</v>
      </c>
      <c r="L3294" s="90">
        <f>IF(K3294/1024 &gt;1,K3294/1024," ")</f>
        <v>4186262.8466796875</v>
      </c>
      <c r="M3294" s="90">
        <f>IF(K3294/1048576 &gt;1,K3294/1048576," ")</f>
        <v>4088.1473112106323</v>
      </c>
      <c r="N3294" s="91">
        <f>IF(K3294&gt;999999999,K3294/1073741824," ")</f>
        <v>3.9923313586041331</v>
      </c>
      <c r="O3294" s="194" t="s">
        <v>23449</v>
      </c>
      <c r="P3294" s="197" t="s">
        <v>23450</v>
      </c>
    </row>
    <row r="3295" spans="2:16" ht="20.100000000000001" customHeight="1" x14ac:dyDescent="0.3">
      <c r="B3295" s="101">
        <v>3285</v>
      </c>
      <c r="C3295" s="109" t="s">
        <v>37611</v>
      </c>
      <c r="D3295" s="159" t="s">
        <v>4521</v>
      </c>
      <c r="E3295" s="36" t="s">
        <v>13548</v>
      </c>
      <c r="F3295" s="104">
        <v>5.4</v>
      </c>
      <c r="G3295" s="101" t="s">
        <v>704</v>
      </c>
      <c r="H3295" s="101" t="s">
        <v>3756</v>
      </c>
      <c r="I3295" s="101">
        <v>2009</v>
      </c>
      <c r="J3295" s="101"/>
      <c r="K3295" s="90">
        <v>4195115402</v>
      </c>
      <c r="L3295" s="90">
        <f>IF(K3295/1024 &gt;1,K3295/1024," ")</f>
        <v>4096792.384765625</v>
      </c>
      <c r="M3295" s="90">
        <f>IF(K3295/1048576 &gt;1,K3295/1048576," ")</f>
        <v>4000.7738132476807</v>
      </c>
      <c r="N3295" s="91">
        <f>IF(K3295&gt;999999999,K3295/1073741824," ")</f>
        <v>3.9070056769996881</v>
      </c>
      <c r="O3295" s="194" t="s">
        <v>23453</v>
      </c>
      <c r="P3295" s="197" t="s">
        <v>23454</v>
      </c>
    </row>
    <row r="3296" spans="2:16" ht="20.100000000000001" customHeight="1" x14ac:dyDescent="0.3">
      <c r="B3296" s="101">
        <v>3286</v>
      </c>
      <c r="C3296" s="103" t="s">
        <v>37612</v>
      </c>
      <c r="D3296" s="161" t="s">
        <v>7065</v>
      </c>
      <c r="E3296" s="36" t="s">
        <v>13549</v>
      </c>
      <c r="F3296" s="99">
        <v>5.8</v>
      </c>
      <c r="G3296" s="99" t="s">
        <v>704</v>
      </c>
      <c r="H3296" s="105" t="s">
        <v>5871</v>
      </c>
      <c r="I3296" s="101">
        <v>2015</v>
      </c>
      <c r="J3296" s="115"/>
      <c r="K3296" s="90">
        <v>5015448979</v>
      </c>
      <c r="L3296" s="90">
        <f>IF(K3296/1024 &gt;1,K3296/1024," ")</f>
        <v>4897899.3935546875</v>
      </c>
      <c r="M3296" s="90">
        <f>IF(K3296/1048576 &gt;1,K3296/1048576," ")</f>
        <v>4783.1048765182495</v>
      </c>
      <c r="N3296" s="91">
        <f>IF(K3296&gt;999999999,K3296/1073741824," ")</f>
        <v>4.671000855974853</v>
      </c>
      <c r="O3296" s="194" t="s">
        <v>23455</v>
      </c>
      <c r="P3296" s="197" t="s">
        <v>23456</v>
      </c>
    </row>
    <row r="3297" spans="1:16" ht="20.100000000000001" customHeight="1" x14ac:dyDescent="0.3">
      <c r="B3297" s="101">
        <v>3287</v>
      </c>
      <c r="C3297" s="112" t="s">
        <v>37613</v>
      </c>
      <c r="D3297" s="168" t="s">
        <v>6902</v>
      </c>
      <c r="E3297" s="36" t="s">
        <v>13550</v>
      </c>
      <c r="F3297" s="99">
        <v>6.5</v>
      </c>
      <c r="G3297" s="99" t="s">
        <v>704</v>
      </c>
      <c r="H3297" s="105" t="s">
        <v>4081</v>
      </c>
      <c r="I3297" s="101">
        <v>2015</v>
      </c>
      <c r="J3297" s="112"/>
      <c r="K3297" s="90">
        <v>5838068795</v>
      </c>
      <c r="L3297" s="90">
        <f>IF(K3297/1024 &gt;1,K3297/1024," ")</f>
        <v>5701239.0576171875</v>
      </c>
      <c r="M3297" s="90">
        <f>IF(K3297/1048576 &gt;1,K3297/1048576," ")</f>
        <v>5567.6162672042847</v>
      </c>
      <c r="N3297" s="91">
        <f>IF(K3297&gt;999999999,K3297/1073741824," ")</f>
        <v>5.4371252609416842</v>
      </c>
      <c r="O3297" s="194" t="s">
        <v>23457</v>
      </c>
      <c r="P3297" s="197" t="s">
        <v>23458</v>
      </c>
    </row>
    <row r="3298" spans="1:16" ht="20.100000000000001" customHeight="1" x14ac:dyDescent="0.3">
      <c r="B3298" s="101">
        <v>3288</v>
      </c>
      <c r="C3298" s="109" t="s">
        <v>37614</v>
      </c>
      <c r="D3298" s="168" t="s">
        <v>6750</v>
      </c>
      <c r="E3298" s="36" t="s">
        <v>13551</v>
      </c>
      <c r="F3298" s="99">
        <v>4.5</v>
      </c>
      <c r="G3298" s="99" t="s">
        <v>704</v>
      </c>
      <c r="H3298" s="101" t="s">
        <v>5892</v>
      </c>
      <c r="I3298" s="101">
        <v>2016</v>
      </c>
      <c r="J3298" s="101"/>
      <c r="K3298" s="90">
        <v>4159457276</v>
      </c>
      <c r="L3298" s="90">
        <f>IF(K3298/1024 &gt;1,K3298/1024," ")</f>
        <v>4061969.99609375</v>
      </c>
      <c r="M3298" s="90">
        <f>IF(K3298/1048576 &gt;1,K3298/1048576," ")</f>
        <v>3966.7675743103027</v>
      </c>
      <c r="N3298" s="91">
        <f>IF(K3298&gt;999999999,K3298/1073741824," ")</f>
        <v>3.873796459287405</v>
      </c>
      <c r="O3298" s="194" t="s">
        <v>23426</v>
      </c>
      <c r="P3298" s="197" t="s">
        <v>23459</v>
      </c>
    </row>
    <row r="3299" spans="1:16" ht="20.100000000000001" customHeight="1" x14ac:dyDescent="0.3">
      <c r="B3299" s="101">
        <v>3289</v>
      </c>
      <c r="C3299" s="7" t="s">
        <v>37261</v>
      </c>
      <c r="D3299" s="159" t="s">
        <v>2198</v>
      </c>
      <c r="E3299" s="36" t="s">
        <v>13552</v>
      </c>
      <c r="F3299" s="104">
        <v>4.5999999999999996</v>
      </c>
      <c r="G3299" s="94"/>
      <c r="H3299" s="94" t="s">
        <v>3775</v>
      </c>
      <c r="I3299" s="94">
        <v>2003</v>
      </c>
      <c r="J3299" s="94"/>
      <c r="K3299" s="108">
        <v>2301082960</v>
      </c>
      <c r="L3299" s="90">
        <f>IF(K3299/1024 &gt;1,K3299/1024," ")</f>
        <v>2247151.328125</v>
      </c>
      <c r="M3299" s="90">
        <f>IF(K3299/1048576 &gt;1,K3299/1048576," ")</f>
        <v>2194.4837188720703</v>
      </c>
      <c r="N3299" s="91">
        <f>IF(K3299&gt;999999999,K3299/1073741824," ")</f>
        <v>2.1430505067110062</v>
      </c>
      <c r="O3299" s="194" t="s">
        <v>23460</v>
      </c>
      <c r="P3299" s="197" t="s">
        <v>23461</v>
      </c>
    </row>
    <row r="3300" spans="1:16" ht="20.100000000000001" customHeight="1" x14ac:dyDescent="0.3">
      <c r="B3300" s="101">
        <v>3290</v>
      </c>
      <c r="C3300" s="102" t="s">
        <v>37615</v>
      </c>
      <c r="D3300" s="159" t="s">
        <v>3481</v>
      </c>
      <c r="E3300" s="36" t="s">
        <v>13553</v>
      </c>
      <c r="F3300" s="104">
        <v>6</v>
      </c>
      <c r="G3300" s="13" t="s">
        <v>704</v>
      </c>
      <c r="H3300" s="13" t="s">
        <v>5871</v>
      </c>
      <c r="I3300" s="101">
        <v>2006</v>
      </c>
      <c r="J3300" s="101"/>
      <c r="K3300" s="73">
        <v>2936741888</v>
      </c>
      <c r="L3300" s="90">
        <f>IF(K3300/1024 &gt;1,K3300/1024," ")</f>
        <v>2867912</v>
      </c>
      <c r="M3300" s="90">
        <f>IF(K3300/1048576 &gt;1,K3300/1048576," ")</f>
        <v>2800.6953125</v>
      </c>
      <c r="N3300" s="91">
        <f>IF(K3300&gt;999999999,K3300/1073741824," ")</f>
        <v>2.7350540161132813</v>
      </c>
      <c r="O3300" s="194" t="s">
        <v>23462</v>
      </c>
      <c r="P3300" s="197" t="s">
        <v>23463</v>
      </c>
    </row>
    <row r="3301" spans="1:16" ht="20.100000000000001" customHeight="1" x14ac:dyDescent="0.3">
      <c r="B3301" s="101">
        <v>3291</v>
      </c>
      <c r="C3301" s="111" t="s">
        <v>37616</v>
      </c>
      <c r="D3301" s="168" t="s">
        <v>6353</v>
      </c>
      <c r="E3301" s="36" t="s">
        <v>13554</v>
      </c>
      <c r="F3301" s="99">
        <v>4.5999999999999996</v>
      </c>
      <c r="G3301" s="99" t="s">
        <v>704</v>
      </c>
      <c r="H3301" s="101" t="s">
        <v>5942</v>
      </c>
      <c r="I3301" s="101">
        <v>1980</v>
      </c>
      <c r="J3301" s="101"/>
      <c r="K3301" s="90">
        <v>3801558521</v>
      </c>
      <c r="L3301" s="90">
        <f>IF(K3301/1024 &gt;1,K3301/1024," ")</f>
        <v>3712459.4931640625</v>
      </c>
      <c r="M3301" s="90">
        <f>IF(K3301/1048576 &gt;1,K3301/1048576," ")</f>
        <v>3625.4487237930298</v>
      </c>
      <c r="N3301" s="91">
        <f>IF(K3301&gt;999999999,K3301/1073741824," ")</f>
        <v>3.5404772693291306</v>
      </c>
      <c r="O3301" s="194" t="s">
        <v>23464</v>
      </c>
      <c r="P3301" s="197" t="s">
        <v>23465</v>
      </c>
    </row>
    <row r="3302" spans="1:16" ht="20.100000000000001" customHeight="1" x14ac:dyDescent="0.3">
      <c r="B3302" s="101">
        <v>3292</v>
      </c>
      <c r="C3302" s="7" t="s">
        <v>33367</v>
      </c>
      <c r="D3302" s="159" t="s">
        <v>4581</v>
      </c>
      <c r="E3302" s="36" t="s">
        <v>13560</v>
      </c>
      <c r="F3302" s="104">
        <v>6.8</v>
      </c>
      <c r="G3302" s="101" t="s">
        <v>704</v>
      </c>
      <c r="H3302" s="101" t="s">
        <v>4279</v>
      </c>
      <c r="I3302" s="101">
        <v>1950</v>
      </c>
      <c r="J3302" s="101"/>
      <c r="K3302" s="90">
        <v>4011062781</v>
      </c>
      <c r="L3302" s="90">
        <f>IF(K3302/1024 &gt;1,K3302/1024," ")</f>
        <v>3917053.4970703125</v>
      </c>
      <c r="M3302" s="90">
        <f>IF(K3302/1048576 &gt;1,K3302/1048576," ")</f>
        <v>3825.2475557327271</v>
      </c>
      <c r="N3302" s="91">
        <f>IF(K3302&gt;999999999,K3302/1073741824," ")</f>
        <v>3.7355933161452413</v>
      </c>
      <c r="O3302" s="194" t="s">
        <v>23473</v>
      </c>
      <c r="P3302" s="197" t="s">
        <v>23474</v>
      </c>
    </row>
    <row r="3303" spans="1:16" ht="20.100000000000001" customHeight="1" x14ac:dyDescent="0.3">
      <c r="B3303" s="101">
        <v>3293</v>
      </c>
      <c r="C3303" s="102" t="s">
        <v>37617</v>
      </c>
      <c r="D3303" s="159" t="s">
        <v>2199</v>
      </c>
      <c r="E3303" s="36" t="s">
        <v>13555</v>
      </c>
      <c r="F3303" s="104">
        <v>6.9</v>
      </c>
      <c r="G3303" s="101" t="s">
        <v>704</v>
      </c>
      <c r="H3303" s="101" t="s">
        <v>3739</v>
      </c>
      <c r="I3303" s="101">
        <v>2000</v>
      </c>
      <c r="J3303" s="101"/>
      <c r="K3303" s="90">
        <v>10417524301</v>
      </c>
      <c r="L3303" s="90">
        <f>IF(K3303/1024 &gt;1,K3303/1024," ")</f>
        <v>10173363.575195313</v>
      </c>
      <c r="M3303" s="90">
        <f>IF(K3303/1048576 &gt;1,K3303/1048576," ")</f>
        <v>9934.9253664016724</v>
      </c>
      <c r="N3303" s="91">
        <f>IF(K3303&gt;999999999,K3303/1073741824," ")</f>
        <v>9.7020755531266332</v>
      </c>
      <c r="O3303" s="194" t="s">
        <v>23466</v>
      </c>
      <c r="P3303" s="197" t="s">
        <v>23467</v>
      </c>
    </row>
    <row r="3304" spans="1:16" ht="20.100000000000001" customHeight="1" x14ac:dyDescent="0.3">
      <c r="B3304" s="101">
        <v>3294</v>
      </c>
      <c r="C3304" s="12" t="s">
        <v>37262</v>
      </c>
      <c r="D3304" s="160" t="s">
        <v>1085</v>
      </c>
      <c r="E3304" s="36" t="s">
        <v>13556</v>
      </c>
      <c r="F3304" s="104">
        <v>5.6</v>
      </c>
      <c r="G3304" s="94"/>
      <c r="H3304" s="94" t="s">
        <v>4159</v>
      </c>
      <c r="I3304" s="94">
        <v>1947</v>
      </c>
      <c r="J3304" s="94"/>
      <c r="K3304" s="108">
        <v>1368225792</v>
      </c>
      <c r="L3304" s="90">
        <f>IF(K3304/1024 &gt;1,K3304/1024," ")</f>
        <v>1336158</v>
      </c>
      <c r="M3304" s="90">
        <f>IF(K3304/1048576 &gt;1,K3304/1048576," ")</f>
        <v>1304.841796875</v>
      </c>
      <c r="N3304" s="91">
        <f>IF(K3304&gt;999999999,K3304/1073741824," ")</f>
        <v>1.2742595672607422</v>
      </c>
      <c r="O3304" s="194" t="s">
        <v>30097</v>
      </c>
      <c r="P3304" s="197" t="s">
        <v>23468</v>
      </c>
    </row>
    <row r="3305" spans="1:16" ht="20.100000000000001" customHeight="1" x14ac:dyDescent="0.3">
      <c r="B3305" s="101">
        <v>3295</v>
      </c>
      <c r="C3305" s="107" t="s">
        <v>37618</v>
      </c>
      <c r="D3305" s="161" t="s">
        <v>7321</v>
      </c>
      <c r="E3305" s="36" t="s">
        <v>13557</v>
      </c>
      <c r="F3305" s="99">
        <v>4.0999999999999996</v>
      </c>
      <c r="G3305" s="99" t="s">
        <v>704</v>
      </c>
      <c r="H3305" s="105" t="s">
        <v>4081</v>
      </c>
      <c r="I3305" s="101">
        <v>2016</v>
      </c>
      <c r="J3305" s="116"/>
      <c r="K3305" s="90">
        <v>5119295898</v>
      </c>
      <c r="L3305" s="90">
        <f>IF(K3305/1024 &gt;1,K3305/1024," ")</f>
        <v>4999312.400390625</v>
      </c>
      <c r="M3305" s="90">
        <f>IF(K3305/1048576 &gt;1,K3305/1048576," ")</f>
        <v>4882.1410160064697</v>
      </c>
      <c r="N3305" s="91">
        <f>IF(K3305&gt;999999999,K3305/1073741824," ")</f>
        <v>4.7677158359438181</v>
      </c>
      <c r="O3305" s="194" t="s">
        <v>23469</v>
      </c>
      <c r="P3305" s="197" t="s">
        <v>23470</v>
      </c>
    </row>
    <row r="3306" spans="1:16" ht="20.100000000000001" customHeight="1" x14ac:dyDescent="0.3">
      <c r="B3306" s="101">
        <v>3296</v>
      </c>
      <c r="C3306" s="103" t="s">
        <v>37619</v>
      </c>
      <c r="D3306" s="161" t="s">
        <v>6617</v>
      </c>
      <c r="E3306" s="36" t="s">
        <v>13558</v>
      </c>
      <c r="F3306" s="99">
        <v>6.7</v>
      </c>
      <c r="G3306" s="99" t="s">
        <v>704</v>
      </c>
      <c r="H3306" s="101" t="s">
        <v>3915</v>
      </c>
      <c r="I3306" s="101">
        <v>1955</v>
      </c>
      <c r="J3306" s="115"/>
      <c r="K3306" s="90">
        <v>1150832978</v>
      </c>
      <c r="L3306" s="90">
        <f>IF(K3306/1024 &gt;1,K3306/1024," ")</f>
        <v>1123860.330078125</v>
      </c>
      <c r="M3306" s="90">
        <f>IF(K3306/1048576 &gt;1,K3306/1048576," ")</f>
        <v>1097.5198535919189</v>
      </c>
      <c r="N3306" s="91">
        <f>IF(K3306&gt;999999999,K3306/1073741824," ")</f>
        <v>1.0717967320233583</v>
      </c>
      <c r="O3306" s="199" t="s">
        <v>17522</v>
      </c>
      <c r="P3306" s="197" t="s">
        <v>31187</v>
      </c>
    </row>
    <row r="3307" spans="1:16" ht="20.100000000000001" customHeight="1" x14ac:dyDescent="0.3">
      <c r="B3307" s="101">
        <v>3297</v>
      </c>
      <c r="C3307" s="109" t="s">
        <v>37620</v>
      </c>
      <c r="D3307" s="159" t="s">
        <v>5505</v>
      </c>
      <c r="E3307" s="36" t="s">
        <v>13559</v>
      </c>
      <c r="F3307" s="104">
        <v>5.9</v>
      </c>
      <c r="G3307" s="101" t="s">
        <v>704</v>
      </c>
      <c r="H3307" s="101" t="s">
        <v>3740</v>
      </c>
      <c r="I3307" s="101">
        <v>2014</v>
      </c>
      <c r="J3307" s="101"/>
      <c r="K3307" s="90">
        <v>4761073247</v>
      </c>
      <c r="L3307" s="90">
        <f>IF(K3307/1024 &gt;1,K3307/1024," ")</f>
        <v>4649485.5927734375</v>
      </c>
      <c r="M3307" s="90">
        <f>IF(K3307/1048576 &gt;1,K3307/1048576," ")</f>
        <v>4540.5132741928101</v>
      </c>
      <c r="N3307" s="91">
        <f>IF(K3307&gt;999999999,K3307/1073741824," ")</f>
        <v>4.4340949943289161</v>
      </c>
      <c r="O3307" s="194" t="s">
        <v>23471</v>
      </c>
      <c r="P3307" s="197" t="s">
        <v>23472</v>
      </c>
    </row>
    <row r="3308" spans="1:16" ht="20.100000000000001" customHeight="1" x14ac:dyDescent="0.3">
      <c r="B3308" s="101">
        <v>3298</v>
      </c>
      <c r="C3308" s="107" t="s">
        <v>37621</v>
      </c>
      <c r="D3308" s="159" t="s">
        <v>3824</v>
      </c>
      <c r="E3308" s="36" t="s">
        <v>13561</v>
      </c>
      <c r="F3308" s="104">
        <v>4.4000000000000004</v>
      </c>
      <c r="G3308" s="101" t="s">
        <v>704</v>
      </c>
      <c r="H3308" s="101" t="s">
        <v>3740</v>
      </c>
      <c r="I3308" s="101">
        <v>2012</v>
      </c>
      <c r="J3308" s="101"/>
      <c r="K3308" s="90">
        <v>4330065436</v>
      </c>
      <c r="L3308" s="90">
        <f>IF(K3308/1024 &gt;1,K3308/1024," ")</f>
        <v>4228579.52734375</v>
      </c>
      <c r="M3308" s="90">
        <f>IF(K3308/1048576 &gt;1,K3308/1048576," ")</f>
        <v>4129.4721946716309</v>
      </c>
      <c r="N3308" s="91">
        <f>IF(K3308&gt;999999999,K3308/1073741824," ")</f>
        <v>4.0326876901090145</v>
      </c>
      <c r="O3308" s="194" t="s">
        <v>23475</v>
      </c>
      <c r="P3308" s="197" t="s">
        <v>23476</v>
      </c>
    </row>
    <row r="3309" spans="1:16" ht="20.100000000000001" customHeight="1" x14ac:dyDescent="0.3">
      <c r="B3309" s="101">
        <v>3299</v>
      </c>
      <c r="C3309" s="102" t="s">
        <v>37622</v>
      </c>
      <c r="D3309" s="159" t="s">
        <v>3192</v>
      </c>
      <c r="E3309" s="36" t="s">
        <v>13562</v>
      </c>
      <c r="F3309" s="104">
        <v>7</v>
      </c>
      <c r="G3309" s="101" t="s">
        <v>704</v>
      </c>
      <c r="H3309" s="101" t="s">
        <v>3745</v>
      </c>
      <c r="I3309" s="94">
        <v>1995</v>
      </c>
      <c r="J3309" s="94"/>
      <c r="K3309" s="90">
        <v>3404646547</v>
      </c>
      <c r="L3309" s="90">
        <f>IF(K3309/1024 &gt;1,K3309/1024," ")</f>
        <v>3324850.1435546875</v>
      </c>
      <c r="M3309" s="90">
        <f>IF(K3309/1048576 &gt;1,K3309/1048576," ")</f>
        <v>3246.9239683151245</v>
      </c>
      <c r="N3309" s="91">
        <f>IF(K3309&gt;999999999,K3309/1073741824," ")</f>
        <v>3.1708241878077388</v>
      </c>
      <c r="O3309" s="194" t="s">
        <v>23477</v>
      </c>
      <c r="P3309" s="197" t="s">
        <v>23478</v>
      </c>
    </row>
    <row r="3310" spans="1:16" ht="20.100000000000001" customHeight="1" x14ac:dyDescent="0.3">
      <c r="B3310" s="101">
        <v>3300</v>
      </c>
      <c r="C3310" s="109" t="s">
        <v>37623</v>
      </c>
      <c r="D3310" s="160" t="s">
        <v>3213</v>
      </c>
      <c r="E3310" s="36" t="s">
        <v>13563</v>
      </c>
      <c r="F3310" s="104">
        <v>6.5</v>
      </c>
      <c r="G3310" s="101" t="s">
        <v>704</v>
      </c>
      <c r="H3310" s="101" t="s">
        <v>3740</v>
      </c>
      <c r="I3310" s="101">
        <v>1953</v>
      </c>
      <c r="J3310" s="101"/>
      <c r="K3310" s="90">
        <v>3904858880</v>
      </c>
      <c r="L3310" s="90">
        <f>IF(K3310/1024 &gt;1,K3310/1024," ")</f>
        <v>3813338.75</v>
      </c>
      <c r="M3310" s="90">
        <f>IF(K3310/1048576 &gt;1,K3310/1048576," ")</f>
        <v>3723.963623046875</v>
      </c>
      <c r="N3310" s="91">
        <f>IF(K3310&gt;999999999,K3310/1073741824," ")</f>
        <v>3.6366832256317139</v>
      </c>
      <c r="O3310" s="194" t="s">
        <v>23479</v>
      </c>
      <c r="P3310" s="197" t="s">
        <v>23480</v>
      </c>
    </row>
    <row r="3311" spans="1:16" ht="20.100000000000001" customHeight="1" x14ac:dyDescent="0.3">
      <c r="B3311" s="101">
        <v>3301</v>
      </c>
      <c r="C3311" s="12" t="s">
        <v>37263</v>
      </c>
      <c r="D3311" s="160" t="s">
        <v>2202</v>
      </c>
      <c r="E3311" s="36" t="s">
        <v>13566</v>
      </c>
      <c r="F3311" s="104">
        <v>7</v>
      </c>
      <c r="G3311" s="94"/>
      <c r="H3311" s="94" t="s">
        <v>3765</v>
      </c>
      <c r="I3311" s="101">
        <v>2005</v>
      </c>
      <c r="J3311" s="101"/>
      <c r="K3311" s="90">
        <v>734500864</v>
      </c>
      <c r="L3311" s="90">
        <f>IF(K3311/1024 &gt;1,K3311/1024," ")</f>
        <v>717286</v>
      </c>
      <c r="M3311" s="90">
        <f>IF(K3311/1048576 &gt;1,K3311/1048576," ")</f>
        <v>700.474609375</v>
      </c>
      <c r="N3311" s="91" t="str">
        <f>IF(K3311&gt;999999999,K3311/1073741824," ")</f>
        <v xml:space="preserve"> </v>
      </c>
      <c r="O3311" s="194" t="s">
        <v>23485</v>
      </c>
      <c r="P3311" s="197" t="s">
        <v>23486</v>
      </c>
    </row>
    <row r="3312" spans="1:16" ht="20.100000000000001" customHeight="1" x14ac:dyDescent="0.3">
      <c r="A3312" s="299"/>
      <c r="B3312" s="101">
        <v>3302</v>
      </c>
      <c r="C3312" s="48" t="s">
        <v>33377</v>
      </c>
      <c r="D3312" s="157" t="s">
        <v>32397</v>
      </c>
      <c r="E3312" s="36" t="s">
        <v>32398</v>
      </c>
      <c r="F3312" s="81">
        <v>6.7</v>
      </c>
      <c r="G3312" s="13"/>
      <c r="H3312" s="13" t="s">
        <v>3744</v>
      </c>
      <c r="I3312" s="79">
        <v>2019</v>
      </c>
      <c r="J3312" s="79"/>
      <c r="K3312" s="73">
        <v>5201154048</v>
      </c>
      <c r="L3312" s="90">
        <f>IF(K3312/1024 &gt;1,K3312/1024," ")</f>
        <v>5079252</v>
      </c>
      <c r="M3312" s="90">
        <f>IF(K3312/1048576 &gt;1,K3312/1048576," ")</f>
        <v>4960.20703125</v>
      </c>
      <c r="N3312" s="91">
        <f>IF(K3312&gt;999999999,K3312/1073741824," ")</f>
        <v>4.8439521789550781</v>
      </c>
      <c r="O3312" s="223" t="s">
        <v>23350</v>
      </c>
      <c r="P3312" s="198" t="s">
        <v>32399</v>
      </c>
    </row>
    <row r="3313" spans="2:16" ht="20.100000000000001" customHeight="1" x14ac:dyDescent="0.3">
      <c r="B3313" s="101">
        <v>3303</v>
      </c>
      <c r="C3313" s="7" t="s">
        <v>33378</v>
      </c>
      <c r="D3313" s="159" t="s">
        <v>2203</v>
      </c>
      <c r="E3313" s="36" t="s">
        <v>13568</v>
      </c>
      <c r="F3313" s="104">
        <v>7.2</v>
      </c>
      <c r="G3313" s="99" t="s">
        <v>704</v>
      </c>
      <c r="H3313" s="101" t="s">
        <v>5981</v>
      </c>
      <c r="I3313" s="94">
        <v>1955</v>
      </c>
      <c r="J3313" s="94"/>
      <c r="K3313" s="90">
        <v>5728046366</v>
      </c>
      <c r="L3313" s="90">
        <f>IF(K3313/1024 &gt;1,K3313/1024," ")</f>
        <v>5593795.279296875</v>
      </c>
      <c r="M3313" s="90">
        <f>IF(K3313/1048576 &gt;1,K3313/1048576," ")</f>
        <v>5462.6907024383545</v>
      </c>
      <c r="N3313" s="91">
        <f>IF(K3313&gt;999999999,K3313/1073741824," ")</f>
        <v>5.3346588890999556</v>
      </c>
      <c r="O3313" s="194" t="s">
        <v>23488</v>
      </c>
      <c r="P3313" s="197" t="s">
        <v>23489</v>
      </c>
    </row>
    <row r="3314" spans="2:16" ht="20.100000000000001" customHeight="1" x14ac:dyDescent="0.3">
      <c r="B3314" s="101">
        <v>3304</v>
      </c>
      <c r="C3314" s="109" t="s">
        <v>37624</v>
      </c>
      <c r="D3314" s="159" t="s">
        <v>5019</v>
      </c>
      <c r="E3314" s="36" t="s">
        <v>13567</v>
      </c>
      <c r="F3314" s="104">
        <v>5</v>
      </c>
      <c r="G3314" s="101" t="s">
        <v>704</v>
      </c>
      <c r="H3314" s="101" t="s">
        <v>3744</v>
      </c>
      <c r="I3314" s="101">
        <v>2013</v>
      </c>
      <c r="J3314" s="101"/>
      <c r="K3314" s="90">
        <v>3386322499</v>
      </c>
      <c r="L3314" s="90">
        <f>IF(K3314/1024 &gt;1,K3314/1024," ")</f>
        <v>3306955.5654296875</v>
      </c>
      <c r="M3314" s="90">
        <f>IF(K3314/1048576 &gt;1,K3314/1048576," ")</f>
        <v>3229.4487943649292</v>
      </c>
      <c r="N3314" s="91">
        <f>IF(K3314&gt;999999999,K3314/1073741824," ")</f>
        <v>3.1537585882470012</v>
      </c>
      <c r="O3314" s="194" t="s">
        <v>17738</v>
      </c>
      <c r="P3314" s="197" t="s">
        <v>23487</v>
      </c>
    </row>
    <row r="3315" spans="2:16" ht="20.100000000000001" customHeight="1" x14ac:dyDescent="0.3">
      <c r="B3315" s="101">
        <v>3305</v>
      </c>
      <c r="C3315" s="109" t="s">
        <v>37625</v>
      </c>
      <c r="D3315" s="160" t="s">
        <v>1012</v>
      </c>
      <c r="E3315" s="254" t="s">
        <v>13569</v>
      </c>
      <c r="F3315" s="104">
        <v>6</v>
      </c>
      <c r="G3315" s="94" t="s">
        <v>704</v>
      </c>
      <c r="H3315" s="94" t="s">
        <v>3762</v>
      </c>
      <c r="I3315" s="101">
        <v>1997</v>
      </c>
      <c r="J3315" s="101"/>
      <c r="K3315" s="90">
        <v>3879123323</v>
      </c>
      <c r="L3315" s="90">
        <f>IF(K3315/1024 &gt;1,K3315/1024," ")</f>
        <v>3788206.3701171875</v>
      </c>
      <c r="M3315" s="90">
        <f>IF(K3315/1048576 &gt;1,K3315/1048576," ")</f>
        <v>3699.4202833175659</v>
      </c>
      <c r="N3315" s="91">
        <f>IF(K3315&gt;999999999,K3315/1073741824," ")</f>
        <v>3.6127151204273105</v>
      </c>
      <c r="O3315" s="194" t="s">
        <v>23490</v>
      </c>
      <c r="P3315" s="197" t="s">
        <v>23491</v>
      </c>
    </row>
    <row r="3316" spans="2:16" ht="20.100000000000001" customHeight="1" x14ac:dyDescent="0.3">
      <c r="B3316" s="101">
        <v>3306</v>
      </c>
      <c r="C3316" s="102" t="s">
        <v>37626</v>
      </c>
      <c r="D3316" s="159" t="s">
        <v>3065</v>
      </c>
      <c r="E3316" s="36" t="s">
        <v>13570</v>
      </c>
      <c r="F3316" s="104">
        <v>8</v>
      </c>
      <c r="G3316" s="101" t="s">
        <v>704</v>
      </c>
      <c r="H3316" s="101" t="s">
        <v>3777</v>
      </c>
      <c r="I3316" s="101">
        <v>1958</v>
      </c>
      <c r="J3316" s="101"/>
      <c r="K3316" s="90">
        <v>5614323872</v>
      </c>
      <c r="L3316" s="90">
        <f>IF(K3316/1024 &gt;1,K3316/1024," ")</f>
        <v>5482738.15625</v>
      </c>
      <c r="M3316" s="90">
        <f>IF(K3316/1048576 &gt;1,K3316/1048576," ")</f>
        <v>5354.2364807128906</v>
      </c>
      <c r="N3316" s="91">
        <f>IF(K3316&gt;999999999,K3316/1073741824," ")</f>
        <v>5.2287465631961823</v>
      </c>
      <c r="O3316" s="194" t="s">
        <v>23492</v>
      </c>
      <c r="P3316" s="197" t="s">
        <v>23493</v>
      </c>
    </row>
    <row r="3317" spans="2:16" ht="20.100000000000001" customHeight="1" x14ac:dyDescent="0.3">
      <c r="B3317" s="101">
        <v>3307</v>
      </c>
      <c r="C3317" s="7" t="s">
        <v>33365</v>
      </c>
      <c r="D3317" s="159" t="s">
        <v>2204</v>
      </c>
      <c r="E3317" s="36" t="s">
        <v>13571</v>
      </c>
      <c r="F3317" s="104">
        <v>7.6</v>
      </c>
      <c r="G3317" s="49" t="s">
        <v>704</v>
      </c>
      <c r="H3317" s="13" t="s">
        <v>7791</v>
      </c>
      <c r="I3317" s="94">
        <v>1952</v>
      </c>
      <c r="J3317" s="94"/>
      <c r="K3317" s="73">
        <v>1843464805</v>
      </c>
      <c r="L3317" s="90">
        <f>IF(K3317/1024 &gt;1,K3317/1024," ")</f>
        <v>1800258.5986328125</v>
      </c>
      <c r="M3317" s="90">
        <f>IF(K3317/1048576 &gt;1,K3317/1048576," ")</f>
        <v>1758.065037727356</v>
      </c>
      <c r="N3317" s="91">
        <f>IF(K3317&gt;999999999,K3317/1073741824," ")</f>
        <v>1.7168603884056211</v>
      </c>
      <c r="O3317" s="194" t="s">
        <v>23494</v>
      </c>
      <c r="P3317" s="197" t="s">
        <v>23495</v>
      </c>
    </row>
    <row r="3318" spans="2:16" ht="20.100000000000001" customHeight="1" x14ac:dyDescent="0.3">
      <c r="B3318" s="101">
        <v>3308</v>
      </c>
      <c r="C3318" s="12" t="s">
        <v>37627</v>
      </c>
      <c r="D3318" s="157" t="s">
        <v>8849</v>
      </c>
      <c r="E3318" s="36" t="s">
        <v>13572</v>
      </c>
      <c r="F3318" s="131">
        <v>7.6</v>
      </c>
      <c r="G3318" s="13" t="s">
        <v>704</v>
      </c>
      <c r="H3318" s="13" t="s">
        <v>3740</v>
      </c>
      <c r="I3318" s="133">
        <v>1937</v>
      </c>
      <c r="J3318" s="74"/>
      <c r="K3318" s="73">
        <v>2422702080</v>
      </c>
      <c r="L3318" s="90">
        <f>IF(K3318/1024 &gt;1,K3318/1024," ")</f>
        <v>2365920</v>
      </c>
      <c r="M3318" s="90">
        <f>IF(K3318/1048576 &gt;1,K3318/1048576," ")</f>
        <v>2310.46875</v>
      </c>
      <c r="N3318" s="91">
        <f>IF(K3318&gt;999999999,K3318/1073741824," ")</f>
        <v>2.256317138671875</v>
      </c>
      <c r="O3318" s="194" t="s">
        <v>23496</v>
      </c>
      <c r="P3318" s="197" t="s">
        <v>23497</v>
      </c>
    </row>
    <row r="3319" spans="2:16" ht="20.100000000000001" customHeight="1" x14ac:dyDescent="0.3">
      <c r="B3319" s="101">
        <v>3309</v>
      </c>
      <c r="C3319" s="20" t="s">
        <v>37629</v>
      </c>
      <c r="D3319" s="157" t="s">
        <v>8816</v>
      </c>
      <c r="E3319" s="36" t="s">
        <v>13574</v>
      </c>
      <c r="F3319" s="81">
        <v>5.3</v>
      </c>
      <c r="G3319" s="13" t="s">
        <v>704</v>
      </c>
      <c r="H3319" s="13" t="s">
        <v>3740</v>
      </c>
      <c r="I3319" s="79">
        <v>2020</v>
      </c>
      <c r="J3319" s="79"/>
      <c r="K3319" s="73">
        <v>3451199488</v>
      </c>
      <c r="L3319" s="90">
        <f>IF(K3319/1024 &gt;1,K3319/1024," ")</f>
        <v>3370312</v>
      </c>
      <c r="M3319" s="90">
        <f>IF(K3319/1048576 &gt;1,K3319/1048576," ")</f>
        <v>3291.3203125</v>
      </c>
      <c r="N3319" s="91">
        <f>IF(K3319&gt;999999999,K3319/1073741824," ")</f>
        <v>3.2141799926757813</v>
      </c>
      <c r="O3319" s="199" t="s">
        <v>17525</v>
      </c>
      <c r="P3319" s="197" t="s">
        <v>23500</v>
      </c>
    </row>
    <row r="3320" spans="2:16" ht="20.100000000000001" customHeight="1" x14ac:dyDescent="0.3">
      <c r="B3320" s="101">
        <v>3310</v>
      </c>
      <c r="C3320" s="12" t="s">
        <v>33379</v>
      </c>
      <c r="D3320" s="160" t="s">
        <v>1013</v>
      </c>
      <c r="E3320" s="36" t="s">
        <v>13575</v>
      </c>
      <c r="F3320" s="104">
        <v>6</v>
      </c>
      <c r="G3320" s="94" t="s">
        <v>704</v>
      </c>
      <c r="H3320" s="94" t="s">
        <v>3741</v>
      </c>
      <c r="I3320" s="101">
        <v>2005</v>
      </c>
      <c r="J3320" s="101"/>
      <c r="K3320" s="90">
        <v>4329470391</v>
      </c>
      <c r="L3320" s="90">
        <f>IF(K3320/1024 &gt;1,K3320/1024," ")</f>
        <v>4227998.4287109375</v>
      </c>
      <c r="M3320" s="90">
        <f>IF(K3320/1048576 &gt;1,K3320/1048576," ")</f>
        <v>4128.9047155380249</v>
      </c>
      <c r="N3320" s="91">
        <f>IF(K3320&gt;999999999,K3320/1073741824," ")</f>
        <v>4.0321335112676024</v>
      </c>
      <c r="O3320" s="194" t="s">
        <v>22156</v>
      </c>
      <c r="P3320" s="197" t="s">
        <v>23501</v>
      </c>
    </row>
    <row r="3321" spans="2:16" ht="20.100000000000001" customHeight="1" x14ac:dyDescent="0.3">
      <c r="B3321" s="101">
        <v>3311</v>
      </c>
      <c r="C3321" s="20" t="s">
        <v>37630</v>
      </c>
      <c r="D3321" s="157" t="s">
        <v>8533</v>
      </c>
      <c r="E3321" s="36" t="s">
        <v>13576</v>
      </c>
      <c r="F3321" s="131">
        <v>6.6</v>
      </c>
      <c r="G3321" s="13" t="s">
        <v>704</v>
      </c>
      <c r="H3321" s="13" t="s">
        <v>5878</v>
      </c>
      <c r="I3321" s="133">
        <v>2017</v>
      </c>
      <c r="J3321" s="74"/>
      <c r="K3321" s="73">
        <v>5452742656</v>
      </c>
      <c r="L3321" s="90">
        <f>IF(K3321/1024 &gt;1,K3321/1024," ")</f>
        <v>5324944</v>
      </c>
      <c r="M3321" s="90">
        <f>IF(K3321/1048576 &gt;1,K3321/1048576," ")</f>
        <v>5200.140625</v>
      </c>
      <c r="N3321" s="91">
        <f>IF(K3321&gt;999999999,K3321/1073741824," ")</f>
        <v>5.0782623291015625</v>
      </c>
      <c r="O3321" s="194" t="s">
        <v>21278</v>
      </c>
      <c r="P3321" s="197" t="s">
        <v>23502</v>
      </c>
    </row>
    <row r="3322" spans="2:16" ht="20.100000000000001" customHeight="1" x14ac:dyDescent="0.3">
      <c r="B3322" s="101">
        <v>3312</v>
      </c>
      <c r="C3322" s="7" t="s">
        <v>37631</v>
      </c>
      <c r="D3322" s="167" t="s">
        <v>8735</v>
      </c>
      <c r="E3322" s="36" t="s">
        <v>13579</v>
      </c>
      <c r="F3322" s="81">
        <v>5.0999999999999996</v>
      </c>
      <c r="G3322" s="13" t="s">
        <v>704</v>
      </c>
      <c r="H3322" s="13" t="s">
        <v>3744</v>
      </c>
      <c r="I3322" s="79">
        <v>2018</v>
      </c>
      <c r="J3322" s="79"/>
      <c r="K3322" s="73">
        <v>5145182208</v>
      </c>
      <c r="L3322" s="90">
        <f>IF(K3322/1024 &gt;1,K3322/1024," ")</f>
        <v>5024592</v>
      </c>
      <c r="M3322" s="90">
        <f>IF(K3322/1048576 &gt;1,K3322/1048576," ")</f>
        <v>4906.828125</v>
      </c>
      <c r="N3322" s="91">
        <f>IF(K3322&gt;999999999,K3322/1073741824," ")</f>
        <v>4.7918243408203125</v>
      </c>
      <c r="O3322" s="194" t="s">
        <v>17719</v>
      </c>
      <c r="P3322" s="197" t="s">
        <v>23507</v>
      </c>
    </row>
    <row r="3323" spans="2:16" ht="20.100000000000001" customHeight="1" x14ac:dyDescent="0.3">
      <c r="B3323" s="101">
        <v>3313</v>
      </c>
      <c r="C3323" s="20" t="s">
        <v>37632</v>
      </c>
      <c r="D3323" s="157" t="s">
        <v>8796</v>
      </c>
      <c r="E3323" s="36" t="s">
        <v>13580</v>
      </c>
      <c r="F3323" s="81">
        <v>6.6</v>
      </c>
      <c r="G3323" s="13" t="s">
        <v>704</v>
      </c>
      <c r="H3323" s="13" t="s">
        <v>3757</v>
      </c>
      <c r="I3323" s="79">
        <v>2018</v>
      </c>
      <c r="J3323" s="79"/>
      <c r="K3323" s="73">
        <v>5948219392</v>
      </c>
      <c r="L3323" s="90">
        <f>IF(K3323/1024 &gt;1,K3323/1024," ")</f>
        <v>5808808</v>
      </c>
      <c r="M3323" s="90">
        <f>IF(K3323/1048576 &gt;1,K3323/1048576," ")</f>
        <v>5672.6640625</v>
      </c>
      <c r="N3323" s="91">
        <f>IF(K3323&gt;999999999,K3323/1073741824," ")</f>
        <v>5.5397109985351563</v>
      </c>
      <c r="O3323" s="194" t="s">
        <v>23508</v>
      </c>
      <c r="P3323" s="197" t="s">
        <v>31188</v>
      </c>
    </row>
    <row r="3324" spans="2:16" ht="20.100000000000001" customHeight="1" x14ac:dyDescent="0.3">
      <c r="B3324" s="101">
        <v>3314</v>
      </c>
      <c r="C3324" s="111" t="s">
        <v>37633</v>
      </c>
      <c r="D3324" s="161" t="s">
        <v>7379</v>
      </c>
      <c r="E3324" s="36" t="s">
        <v>13581</v>
      </c>
      <c r="F3324" s="99">
        <v>5.5</v>
      </c>
      <c r="G3324" s="101"/>
      <c r="H3324" s="105" t="s">
        <v>4081</v>
      </c>
      <c r="I3324" s="101">
        <v>2016</v>
      </c>
      <c r="J3324" s="101"/>
      <c r="K3324" s="90">
        <v>3290938281</v>
      </c>
      <c r="L3324" s="90">
        <f>IF(K3324/1024 &gt;1,K3324/1024," ")</f>
        <v>3213806.9150390625</v>
      </c>
      <c r="M3324" s="90">
        <f>IF(K3324/1048576 &gt;1,K3324/1048576," ")</f>
        <v>3138.4833154678345</v>
      </c>
      <c r="N3324" s="91">
        <f>IF(K3324&gt;999999999,K3324/1073741824," ")</f>
        <v>3.0649251127615571</v>
      </c>
      <c r="O3324" s="199" t="s">
        <v>17525</v>
      </c>
      <c r="P3324" s="197" t="s">
        <v>23509</v>
      </c>
    </row>
    <row r="3325" spans="2:16" ht="20.100000000000001" customHeight="1" x14ac:dyDescent="0.3">
      <c r="B3325" s="101">
        <v>3315</v>
      </c>
      <c r="C3325" s="109" t="s">
        <v>37634</v>
      </c>
      <c r="D3325" s="159" t="s">
        <v>3448</v>
      </c>
      <c r="E3325" s="36" t="s">
        <v>13582</v>
      </c>
      <c r="F3325" s="104">
        <v>7.7</v>
      </c>
      <c r="G3325" s="101" t="s">
        <v>704</v>
      </c>
      <c r="H3325" s="101" t="s">
        <v>3737</v>
      </c>
      <c r="I3325" s="101">
        <v>2004</v>
      </c>
      <c r="J3325" s="101"/>
      <c r="K3325" s="90">
        <v>3209563121</v>
      </c>
      <c r="L3325" s="90">
        <f>IF(K3325/1024 &gt;1,K3325/1024," ")</f>
        <v>3134338.9853515625</v>
      </c>
      <c r="M3325" s="90">
        <f>IF(K3325/1048576 &gt;1,K3325/1048576," ")</f>
        <v>3060.8779153823853</v>
      </c>
      <c r="N3325" s="91">
        <f>IF(K3325&gt;999999999,K3325/1073741824," ")</f>
        <v>2.9891385892406106</v>
      </c>
      <c r="O3325" s="194" t="s">
        <v>23510</v>
      </c>
      <c r="P3325" s="197" t="s">
        <v>23511</v>
      </c>
    </row>
    <row r="3326" spans="2:16" ht="20.100000000000001" customHeight="1" x14ac:dyDescent="0.3">
      <c r="B3326" s="101">
        <v>3316</v>
      </c>
      <c r="C3326" s="7" t="s">
        <v>37635</v>
      </c>
      <c r="D3326" s="158" t="s">
        <v>8393</v>
      </c>
      <c r="E3326" s="36" t="s">
        <v>13583</v>
      </c>
      <c r="F3326" s="81">
        <v>6.1</v>
      </c>
      <c r="G3326" s="13"/>
      <c r="H3326" s="13" t="s">
        <v>5878</v>
      </c>
      <c r="I3326" s="79">
        <v>2016</v>
      </c>
      <c r="J3326" s="79"/>
      <c r="K3326" s="73">
        <v>4173979648</v>
      </c>
      <c r="L3326" s="90">
        <f>IF(K3326/1024 &gt;1,K3326/1024," ")</f>
        <v>4076152</v>
      </c>
      <c r="M3326" s="90">
        <f>IF(K3326/1048576 &gt;1,K3326/1048576," ")</f>
        <v>3980.6171875</v>
      </c>
      <c r="N3326" s="91">
        <f>IF(K3326&gt;999999999,K3326/1073741824," ")</f>
        <v>3.8873214721679688</v>
      </c>
      <c r="O3326" s="194" t="s">
        <v>21077</v>
      </c>
      <c r="P3326" s="197" t="s">
        <v>23512</v>
      </c>
    </row>
    <row r="3327" spans="2:16" ht="20.100000000000001" customHeight="1" x14ac:dyDescent="0.3">
      <c r="B3327" s="101">
        <v>3317</v>
      </c>
      <c r="C3327" s="103" t="s">
        <v>37636</v>
      </c>
      <c r="D3327" s="168" t="s">
        <v>6638</v>
      </c>
      <c r="E3327" s="36" t="s">
        <v>13585</v>
      </c>
      <c r="F3327" s="99">
        <v>4.2</v>
      </c>
      <c r="G3327" s="99"/>
      <c r="H3327" s="101" t="s">
        <v>4081</v>
      </c>
      <c r="I3327" s="101">
        <v>2015</v>
      </c>
      <c r="J3327" s="101"/>
      <c r="K3327" s="90">
        <v>3430154676</v>
      </c>
      <c r="L3327" s="90">
        <f>IF(K3327/1024 &gt;1,K3327/1024," ")</f>
        <v>3349760.42578125</v>
      </c>
      <c r="M3327" s="90">
        <f>IF(K3327/1048576 &gt;1,K3327/1048576," ")</f>
        <v>3271.250415802002</v>
      </c>
      <c r="N3327" s="91">
        <f>IF(K3327&gt;999999999,K3327/1073741824," ")</f>
        <v>3.1945804841816425</v>
      </c>
      <c r="O3327" s="194" t="s">
        <v>23515</v>
      </c>
      <c r="P3327" s="197" t="s">
        <v>23516</v>
      </c>
    </row>
    <row r="3328" spans="2:16" ht="20.100000000000001" customHeight="1" x14ac:dyDescent="0.3">
      <c r="B3328" s="101">
        <v>3318</v>
      </c>
      <c r="C3328" s="20" t="s">
        <v>37637</v>
      </c>
      <c r="D3328" s="160" t="s">
        <v>5753</v>
      </c>
      <c r="E3328" s="36" t="s">
        <v>13586</v>
      </c>
      <c r="F3328" s="104">
        <v>7.2</v>
      </c>
      <c r="G3328" s="101" t="s">
        <v>704</v>
      </c>
      <c r="H3328" s="101" t="s">
        <v>3737</v>
      </c>
      <c r="I3328" s="101">
        <v>1963</v>
      </c>
      <c r="J3328" s="101"/>
      <c r="K3328" s="90">
        <v>3175051619</v>
      </c>
      <c r="L3328" s="90">
        <f>IF(K3328/1024 &gt;1,K3328/1024," ")</f>
        <v>3100636.3466796875</v>
      </c>
      <c r="M3328" s="90">
        <f>IF(K3328/1048576 &gt;1,K3328/1048576," ")</f>
        <v>3027.9651823043823</v>
      </c>
      <c r="N3328" s="91">
        <f>IF(K3328&gt;999999999,K3328/1073741824," ")</f>
        <v>2.9569972483441234</v>
      </c>
      <c r="O3328" s="194" t="s">
        <v>23517</v>
      </c>
      <c r="P3328" s="197" t="s">
        <v>23518</v>
      </c>
    </row>
    <row r="3329" spans="2:16" ht="20.100000000000001" customHeight="1" x14ac:dyDescent="0.3">
      <c r="B3329" s="101">
        <v>3319</v>
      </c>
      <c r="C3329" s="20" t="s">
        <v>37638</v>
      </c>
      <c r="D3329" s="157" t="s">
        <v>8885</v>
      </c>
      <c r="E3329" s="36" t="s">
        <v>13587</v>
      </c>
      <c r="F3329" s="81">
        <v>6.1</v>
      </c>
      <c r="G3329" s="13" t="s">
        <v>704</v>
      </c>
      <c r="H3329" s="13" t="s">
        <v>3782</v>
      </c>
      <c r="I3329" s="79">
        <v>2019</v>
      </c>
      <c r="J3329" s="79"/>
      <c r="K3329" s="73">
        <v>6379630592</v>
      </c>
      <c r="L3329" s="90">
        <f>IF(K3329/1024 &gt;1,K3329/1024," ")</f>
        <v>6230108</v>
      </c>
      <c r="M3329" s="90">
        <f>IF(K3329/1048576 &gt;1,K3329/1048576," ")</f>
        <v>6084.08984375</v>
      </c>
      <c r="N3329" s="91">
        <f>IF(K3329&gt;999999999,K3329/1073741824," ")</f>
        <v>5.9414939880371094</v>
      </c>
      <c r="O3329" s="194" t="s">
        <v>23519</v>
      </c>
      <c r="P3329" s="197" t="s">
        <v>23520</v>
      </c>
    </row>
    <row r="3330" spans="2:16" ht="20.100000000000001" customHeight="1" x14ac:dyDescent="0.3">
      <c r="B3330" s="101">
        <v>3320</v>
      </c>
      <c r="C3330" s="109" t="s">
        <v>37639</v>
      </c>
      <c r="D3330" s="159" t="s">
        <v>2205</v>
      </c>
      <c r="E3330" s="36" t="s">
        <v>13588</v>
      </c>
      <c r="F3330" s="104">
        <v>6.6</v>
      </c>
      <c r="G3330" s="81" t="s">
        <v>704</v>
      </c>
      <c r="H3330" s="82" t="s">
        <v>5871</v>
      </c>
      <c r="I3330" s="94">
        <v>1988</v>
      </c>
      <c r="J3330" s="94"/>
      <c r="K3330" s="73">
        <v>4675343188</v>
      </c>
      <c r="L3330" s="90">
        <f>IF(K3330/1024 &gt;1,K3330/1024," ")</f>
        <v>4565764.83203125</v>
      </c>
      <c r="M3330" s="90">
        <f>IF(K3330/1048576 &gt;1,K3330/1048576," ")</f>
        <v>4458.7547187805176</v>
      </c>
      <c r="N3330" s="91">
        <f>IF(K3330&gt;999999999,K3330/1073741824," ")</f>
        <v>4.3542526550590992</v>
      </c>
      <c r="O3330" s="194" t="s">
        <v>23521</v>
      </c>
      <c r="P3330" s="197" t="s">
        <v>23522</v>
      </c>
    </row>
    <row r="3331" spans="2:16" ht="20.100000000000001" customHeight="1" x14ac:dyDescent="0.3">
      <c r="B3331" s="101">
        <v>3321</v>
      </c>
      <c r="C3331" s="12" t="s">
        <v>34085</v>
      </c>
      <c r="D3331" s="263" t="s">
        <v>33537</v>
      </c>
      <c r="E3331" s="36" t="s">
        <v>33538</v>
      </c>
      <c r="F3331" s="152">
        <v>6.5</v>
      </c>
      <c r="G3331" s="13"/>
      <c r="H3331" s="13" t="s">
        <v>3744</v>
      </c>
      <c r="I3331" s="145">
        <v>2021</v>
      </c>
      <c r="J3331" s="12"/>
      <c r="K3331" s="45">
        <v>4942123008</v>
      </c>
      <c r="L3331" s="90">
        <f>IF(K3331/1024 &gt;1,K3331/1024," ")</f>
        <v>4826292</v>
      </c>
      <c r="M3331" s="90">
        <f>IF(K3331/1048576 &gt;1,K3331/1048576," ")</f>
        <v>4713.17578125</v>
      </c>
      <c r="N3331" s="91">
        <f>IF(K3331&gt;999999999,K3331/1073741824," ")</f>
        <v>4.6027107238769531</v>
      </c>
      <c r="O3331" s="194" t="s">
        <v>33539</v>
      </c>
      <c r="P3331" s="197" t="s">
        <v>33540</v>
      </c>
    </row>
    <row r="3332" spans="2:16" ht="20.100000000000001" customHeight="1" x14ac:dyDescent="0.3">
      <c r="B3332" s="101">
        <v>3322</v>
      </c>
      <c r="C3332" s="12" t="s">
        <v>37264</v>
      </c>
      <c r="D3332" s="160" t="s">
        <v>1119</v>
      </c>
      <c r="E3332" s="36" t="s">
        <v>13589</v>
      </c>
      <c r="F3332" s="104">
        <v>6.3</v>
      </c>
      <c r="G3332" s="94"/>
      <c r="H3332" s="94" t="s">
        <v>3930</v>
      </c>
      <c r="I3332" s="101">
        <v>2001</v>
      </c>
      <c r="J3332" s="101"/>
      <c r="K3332" s="90">
        <v>735741952</v>
      </c>
      <c r="L3332" s="90">
        <f>IF(K3332/1024 &gt;1,K3332/1024," ")</f>
        <v>718498</v>
      </c>
      <c r="M3332" s="90">
        <f>IF(K3332/1048576 &gt;1,K3332/1048576," ")</f>
        <v>701.658203125</v>
      </c>
      <c r="N3332" s="91" t="str">
        <f>IF(K3332&gt;999999999,K3332/1073741824," ")</f>
        <v xml:space="preserve"> </v>
      </c>
      <c r="O3332" s="194" t="s">
        <v>23526</v>
      </c>
      <c r="P3332" s="197" t="s">
        <v>23527</v>
      </c>
    </row>
    <row r="3333" spans="2:16" ht="20.100000000000001" customHeight="1" x14ac:dyDescent="0.3">
      <c r="B3333" s="101">
        <v>3323</v>
      </c>
      <c r="C3333" s="112" t="s">
        <v>37641</v>
      </c>
      <c r="D3333" s="168" t="s">
        <v>7114</v>
      </c>
      <c r="E3333" s="36" t="s">
        <v>13590</v>
      </c>
      <c r="F3333" s="99">
        <v>4.7</v>
      </c>
      <c r="G3333" s="99" t="s">
        <v>704</v>
      </c>
      <c r="H3333" s="105" t="s">
        <v>5892</v>
      </c>
      <c r="I3333" s="101">
        <v>1980</v>
      </c>
      <c r="J3333" s="101"/>
      <c r="K3333" s="90">
        <v>3486367074</v>
      </c>
      <c r="L3333" s="90">
        <f>IF(K3333/1024 &gt;1,K3333/1024," ")</f>
        <v>3404655.345703125</v>
      </c>
      <c r="M3333" s="90">
        <f>IF(K3333/1048576 &gt;1,K3333/1048576," ")</f>
        <v>3324.858736038208</v>
      </c>
      <c r="N3333" s="91">
        <f>IF(K3333&gt;999999999,K3333/1073741824," ")</f>
        <v>3.2469323594123125</v>
      </c>
      <c r="O3333" s="194" t="s">
        <v>23528</v>
      </c>
      <c r="P3333" s="197" t="s">
        <v>23529</v>
      </c>
    </row>
    <row r="3334" spans="2:16" ht="20.100000000000001" customHeight="1" x14ac:dyDescent="0.3">
      <c r="B3334" s="101">
        <v>3324</v>
      </c>
      <c r="C3334" s="48" t="s">
        <v>37642</v>
      </c>
      <c r="D3334" s="167" t="s">
        <v>8038</v>
      </c>
      <c r="E3334" s="36" t="s">
        <v>13591</v>
      </c>
      <c r="F3334" s="81">
        <v>6.3</v>
      </c>
      <c r="G3334" s="13" t="s">
        <v>704</v>
      </c>
      <c r="H3334" s="13" t="s">
        <v>5878</v>
      </c>
      <c r="I3334" s="79">
        <v>1960</v>
      </c>
      <c r="J3334" s="187"/>
      <c r="K3334" s="73">
        <v>2479877399</v>
      </c>
      <c r="L3334" s="90">
        <f>IF(K3334/1024 &gt;1,K3334/1024," ")</f>
        <v>2421755.2724609375</v>
      </c>
      <c r="M3334" s="90">
        <f>IF(K3334/1048576 &gt;1,K3334/1048576," ")</f>
        <v>2364.9953832626343</v>
      </c>
      <c r="N3334" s="91">
        <f>IF(K3334&gt;999999999,K3334/1073741824," ")</f>
        <v>2.3095658039674163</v>
      </c>
      <c r="O3334" s="194" t="s">
        <v>23530</v>
      </c>
      <c r="P3334" s="197" t="s">
        <v>23531</v>
      </c>
    </row>
    <row r="3335" spans="2:16" ht="20.100000000000001" customHeight="1" x14ac:dyDescent="0.3">
      <c r="B3335" s="101">
        <v>3325</v>
      </c>
      <c r="C3335" s="48" t="s">
        <v>37643</v>
      </c>
      <c r="D3335" s="161" t="s">
        <v>7294</v>
      </c>
      <c r="E3335" s="36" t="s">
        <v>13592</v>
      </c>
      <c r="F3335" s="99">
        <v>6.8</v>
      </c>
      <c r="G3335" s="99" t="s">
        <v>704</v>
      </c>
      <c r="H3335" s="105" t="s">
        <v>5878</v>
      </c>
      <c r="I3335" s="101">
        <v>2016</v>
      </c>
      <c r="J3335" s="101"/>
      <c r="K3335" s="90">
        <v>4023339314</v>
      </c>
      <c r="L3335" s="90">
        <f>IF(K3335/1024 &gt;1,K3335/1024," ")</f>
        <v>3929042.298828125</v>
      </c>
      <c r="M3335" s="90">
        <f>IF(K3335/1048576 &gt;1,K3335/1048576," ")</f>
        <v>3836.9553699493408</v>
      </c>
      <c r="N3335" s="91">
        <f>IF(K3335&gt;999999999,K3335/1073741824," ")</f>
        <v>3.7470267284661531</v>
      </c>
      <c r="O3335" s="194" t="s">
        <v>23532</v>
      </c>
      <c r="P3335" s="197" t="s">
        <v>23533</v>
      </c>
    </row>
    <row r="3336" spans="2:16" ht="20.100000000000001" customHeight="1" x14ac:dyDescent="0.3">
      <c r="B3336" s="101">
        <v>3326</v>
      </c>
      <c r="C3336" s="20" t="s">
        <v>33380</v>
      </c>
      <c r="D3336" s="157" t="s">
        <v>32767</v>
      </c>
      <c r="E3336" s="36" t="s">
        <v>32768</v>
      </c>
      <c r="F3336" s="81">
        <v>5.2</v>
      </c>
      <c r="G3336" s="13" t="s">
        <v>704</v>
      </c>
      <c r="H3336" s="13" t="s">
        <v>3756</v>
      </c>
      <c r="I3336" s="79">
        <v>2020</v>
      </c>
      <c r="J3336" s="79"/>
      <c r="K3336" s="73">
        <v>4586098688</v>
      </c>
      <c r="L3336" s="90">
        <f>IF(K3336/1024 &gt;1,K3336/1024," ")</f>
        <v>4478612</v>
      </c>
      <c r="M3336" s="90">
        <f>IF(K3336/1048576 &gt;1,K3336/1048576," ")</f>
        <v>4373.64453125</v>
      </c>
      <c r="N3336" s="91">
        <f>IF(K3336&gt;999999999,K3336/1073741824," ")</f>
        <v>4.2711372375488281</v>
      </c>
      <c r="O3336" s="194" t="s">
        <v>19692</v>
      </c>
      <c r="P3336" s="197" t="s">
        <v>32769</v>
      </c>
    </row>
    <row r="3337" spans="2:16" ht="20.100000000000001" customHeight="1" x14ac:dyDescent="0.3">
      <c r="B3337" s="101">
        <v>3327</v>
      </c>
      <c r="C3337" s="20" t="s">
        <v>37644</v>
      </c>
      <c r="D3337" s="157" t="s">
        <v>8511</v>
      </c>
      <c r="E3337" s="36" t="s">
        <v>13593</v>
      </c>
      <c r="F3337" s="81">
        <v>5.8</v>
      </c>
      <c r="G3337" s="13" t="s">
        <v>704</v>
      </c>
      <c r="H3337" s="13" t="s">
        <v>5878</v>
      </c>
      <c r="I3337" s="79">
        <v>2018</v>
      </c>
      <c r="J3337" s="79"/>
      <c r="K3337" s="73">
        <v>6399623168</v>
      </c>
      <c r="L3337" s="90">
        <f>IF(K3337/1024 &gt;1,K3337/1024," ")</f>
        <v>6249632</v>
      </c>
      <c r="M3337" s="90">
        <f>IF(K3337/1048576 &gt;1,K3337/1048576," ")</f>
        <v>6103.15625</v>
      </c>
      <c r="N3337" s="91">
        <f>IF(K3337&gt;999999999,K3337/1073741824," ")</f>
        <v>5.960113525390625</v>
      </c>
      <c r="O3337" s="194" t="s">
        <v>23534</v>
      </c>
      <c r="P3337" s="197" t="s">
        <v>23535</v>
      </c>
    </row>
    <row r="3338" spans="2:16" ht="20.100000000000001" customHeight="1" x14ac:dyDescent="0.3">
      <c r="B3338" s="101">
        <v>3328</v>
      </c>
      <c r="C3338" s="29" t="s">
        <v>33381</v>
      </c>
      <c r="D3338" s="168" t="s">
        <v>6139</v>
      </c>
      <c r="E3338" s="36" t="s">
        <v>13596</v>
      </c>
      <c r="F3338" s="99">
        <v>5.9</v>
      </c>
      <c r="G3338" s="101" t="s">
        <v>704</v>
      </c>
      <c r="H3338" s="101" t="s">
        <v>6138</v>
      </c>
      <c r="I3338" s="101">
        <v>1949</v>
      </c>
      <c r="J3338" s="101"/>
      <c r="K3338" s="90">
        <v>2520345292</v>
      </c>
      <c r="L3338" s="90">
        <f>IF(K3338/1024 &gt;1,K3338/1024," ")</f>
        <v>2461274.69921875</v>
      </c>
      <c r="M3338" s="90">
        <f>IF(K3338/1048576 &gt;1,K3338/1048576," ")</f>
        <v>2403.5885734558105</v>
      </c>
      <c r="N3338" s="91">
        <f>IF(K3338&gt;999999999,K3338/1073741824," ")</f>
        <v>2.34725446626544</v>
      </c>
      <c r="O3338" s="194" t="s">
        <v>23538</v>
      </c>
      <c r="P3338" s="197" t="s">
        <v>31189</v>
      </c>
    </row>
    <row r="3339" spans="2:16" ht="20.100000000000001" customHeight="1" x14ac:dyDescent="0.3">
      <c r="B3339" s="101">
        <v>3329</v>
      </c>
      <c r="C3339" s="7" t="s">
        <v>37645</v>
      </c>
      <c r="D3339" s="159" t="s">
        <v>2206</v>
      </c>
      <c r="E3339" s="36" t="s">
        <v>13594</v>
      </c>
      <c r="F3339" s="104">
        <v>7.2</v>
      </c>
      <c r="G3339" s="81" t="s">
        <v>704</v>
      </c>
      <c r="H3339" s="82" t="s">
        <v>5871</v>
      </c>
      <c r="I3339" s="101">
        <v>1999</v>
      </c>
      <c r="J3339" s="101"/>
      <c r="K3339" s="73">
        <v>5891915744</v>
      </c>
      <c r="L3339" s="90">
        <f>IF(K3339/1024 &gt;1,K3339/1024," ")</f>
        <v>5753823.96875</v>
      </c>
      <c r="M3339" s="90">
        <f>IF(K3339/1048576 &gt;1,K3339/1048576," ")</f>
        <v>5618.9687194824219</v>
      </c>
      <c r="N3339" s="91">
        <f>IF(K3339&gt;999999999,K3339/1073741824," ")</f>
        <v>5.4872741401195526</v>
      </c>
      <c r="O3339" s="194" t="s">
        <v>23536</v>
      </c>
      <c r="P3339" s="197" t="s">
        <v>23537</v>
      </c>
    </row>
    <row r="3340" spans="2:16" ht="20.100000000000001" customHeight="1" x14ac:dyDescent="0.3">
      <c r="B3340" s="101">
        <v>3330</v>
      </c>
      <c r="C3340" s="20" t="s">
        <v>33382</v>
      </c>
      <c r="D3340" s="182" t="s">
        <v>8736</v>
      </c>
      <c r="E3340" s="36" t="s">
        <v>13597</v>
      </c>
      <c r="F3340" s="81">
        <v>4.9000000000000004</v>
      </c>
      <c r="G3340" s="13" t="s">
        <v>704</v>
      </c>
      <c r="H3340" s="13" t="s">
        <v>3744</v>
      </c>
      <c r="I3340" s="79">
        <v>2018</v>
      </c>
      <c r="J3340" s="187"/>
      <c r="K3340" s="73">
        <v>5257359360</v>
      </c>
      <c r="L3340" s="90">
        <f>IF(K3340/1024 &gt;1,K3340/1024," ")</f>
        <v>5134140</v>
      </c>
      <c r="M3340" s="90">
        <f>IF(K3340/1048576 &gt;1,K3340/1048576," ")</f>
        <v>5013.80859375</v>
      </c>
      <c r="N3340" s="91">
        <f>IF(K3340&gt;999999999,K3340/1073741824," ")</f>
        <v>4.8962974548339844</v>
      </c>
      <c r="O3340" s="194" t="s">
        <v>17630</v>
      </c>
      <c r="P3340" s="197" t="s">
        <v>31190</v>
      </c>
    </row>
    <row r="3341" spans="2:16" ht="20.100000000000001" customHeight="1" x14ac:dyDescent="0.3">
      <c r="B3341" s="101">
        <v>3331</v>
      </c>
      <c r="C3341" s="48" t="s">
        <v>33383</v>
      </c>
      <c r="D3341" s="168" t="s">
        <v>6554</v>
      </c>
      <c r="E3341" s="36" t="s">
        <v>13598</v>
      </c>
      <c r="F3341" s="99">
        <v>5.5</v>
      </c>
      <c r="G3341" s="99" t="s">
        <v>704</v>
      </c>
      <c r="H3341" s="101" t="s">
        <v>5928</v>
      </c>
      <c r="I3341" s="101">
        <v>2016</v>
      </c>
      <c r="J3341" s="115"/>
      <c r="K3341" s="90">
        <v>3616468064</v>
      </c>
      <c r="L3341" s="90">
        <f>IF(K3341/1024 &gt;1,K3341/1024," ")</f>
        <v>3531707.09375</v>
      </c>
      <c r="M3341" s="90">
        <f>IF(K3341/1048576 &gt;1,K3341/1048576," ")</f>
        <v>3448.9327087402344</v>
      </c>
      <c r="N3341" s="91">
        <f>IF(K3341&gt;999999999,K3341/1073741824," ")</f>
        <v>3.3680983483791351</v>
      </c>
      <c r="O3341" s="194" t="s">
        <v>23539</v>
      </c>
      <c r="P3341" s="197" t="s">
        <v>23540</v>
      </c>
    </row>
    <row r="3342" spans="2:16" ht="20.100000000000001" customHeight="1" x14ac:dyDescent="0.3">
      <c r="B3342" s="101">
        <v>3332</v>
      </c>
      <c r="C3342" s="12" t="s">
        <v>33362</v>
      </c>
      <c r="D3342" s="160" t="s">
        <v>3147</v>
      </c>
      <c r="E3342" s="36" t="s">
        <v>13599</v>
      </c>
      <c r="F3342" s="104">
        <v>6.1</v>
      </c>
      <c r="G3342" s="101" t="s">
        <v>704</v>
      </c>
      <c r="H3342" s="101" t="s">
        <v>3800</v>
      </c>
      <c r="I3342" s="101">
        <v>2011</v>
      </c>
      <c r="J3342" s="101"/>
      <c r="K3342" s="90">
        <v>4306656124</v>
      </c>
      <c r="L3342" s="90">
        <f>IF(K3342/1024 &gt;1,K3342/1024," ")</f>
        <v>4205718.87109375</v>
      </c>
      <c r="M3342" s="90">
        <f>IF(K3342/1048576 &gt;1,K3342/1048576," ")</f>
        <v>4107.1473350524902</v>
      </c>
      <c r="N3342" s="91">
        <f>IF(K3342&gt;999999999,K3342/1073741824," ")</f>
        <v>4.0108860693871975</v>
      </c>
      <c r="O3342" s="194" t="s">
        <v>23541</v>
      </c>
      <c r="P3342" s="197" t="s">
        <v>23542</v>
      </c>
    </row>
    <row r="3343" spans="2:16" ht="20.100000000000001" customHeight="1" x14ac:dyDescent="0.3">
      <c r="B3343" s="101">
        <v>3333</v>
      </c>
      <c r="C3343" s="107" t="s">
        <v>37646</v>
      </c>
      <c r="D3343" s="161" t="s">
        <v>7395</v>
      </c>
      <c r="E3343" s="36" t="s">
        <v>13600</v>
      </c>
      <c r="F3343" s="99">
        <v>6.1</v>
      </c>
      <c r="G3343" s="99"/>
      <c r="H3343" s="105" t="s">
        <v>5878</v>
      </c>
      <c r="I3343" s="101">
        <v>2015</v>
      </c>
      <c r="J3343" s="101"/>
      <c r="K3343" s="90">
        <v>4784741862</v>
      </c>
      <c r="L3343" s="90">
        <f>IF(K3343/1024 &gt;1,K3343/1024," ")</f>
        <v>4672599.474609375</v>
      </c>
      <c r="M3343" s="90">
        <f>IF(K3343/1048576 &gt;1,K3343/1048576," ")</f>
        <v>4563.0854244232178</v>
      </c>
      <c r="N3343" s="91">
        <f>IF(K3343&gt;999999999,K3343/1073741824," ")</f>
        <v>4.4561381097882986</v>
      </c>
      <c r="O3343" s="194" t="s">
        <v>23543</v>
      </c>
      <c r="P3343" s="197" t="s">
        <v>23544</v>
      </c>
    </row>
    <row r="3344" spans="2:16" ht="20.100000000000001" customHeight="1" x14ac:dyDescent="0.3">
      <c r="B3344" s="101">
        <v>3334</v>
      </c>
      <c r="C3344" s="48" t="s">
        <v>37647</v>
      </c>
      <c r="D3344" s="157" t="s">
        <v>8645</v>
      </c>
      <c r="E3344" s="36" t="s">
        <v>13601</v>
      </c>
      <c r="F3344" s="81">
        <v>6.2</v>
      </c>
      <c r="G3344" s="13" t="s">
        <v>704</v>
      </c>
      <c r="H3344" s="13" t="s">
        <v>3740</v>
      </c>
      <c r="I3344" s="79">
        <v>2019</v>
      </c>
      <c r="J3344" s="79"/>
      <c r="K3344" s="73">
        <v>5825892352</v>
      </c>
      <c r="L3344" s="90">
        <f>IF(K3344/1024 &gt;1,K3344/1024," ")</f>
        <v>5689348</v>
      </c>
      <c r="M3344" s="90">
        <f>IF(K3344/1048576 &gt;1,K3344/1048576," ")</f>
        <v>5556.00390625</v>
      </c>
      <c r="N3344" s="91">
        <f>IF(K3344&gt;999999999,K3344/1073741824," ")</f>
        <v>5.4257850646972656</v>
      </c>
      <c r="O3344" s="194" t="s">
        <v>23545</v>
      </c>
      <c r="P3344" s="197" t="s">
        <v>23546</v>
      </c>
    </row>
    <row r="3345" spans="2:16" ht="20.100000000000001" customHeight="1" x14ac:dyDescent="0.3">
      <c r="B3345" s="101">
        <v>3335</v>
      </c>
      <c r="C3345" s="102" t="s">
        <v>37648</v>
      </c>
      <c r="D3345" s="161" t="s">
        <v>7542</v>
      </c>
      <c r="E3345" s="36" t="s">
        <v>13602</v>
      </c>
      <c r="F3345" s="99">
        <v>5.6</v>
      </c>
      <c r="G3345" s="99" t="s">
        <v>704</v>
      </c>
      <c r="H3345" s="105" t="s">
        <v>5892</v>
      </c>
      <c r="I3345" s="101">
        <v>2016</v>
      </c>
      <c r="J3345" s="101"/>
      <c r="K3345" s="90">
        <v>4843263061</v>
      </c>
      <c r="L3345" s="90">
        <f>IF(K3345/1024 &gt;1,K3345/1024," ")</f>
        <v>4729749.0830078125</v>
      </c>
      <c r="M3345" s="90">
        <f>IF(K3345/1048576 &gt;1,K3345/1048576," ")</f>
        <v>4618.8955888748169</v>
      </c>
      <c r="N3345" s="91">
        <f>IF(K3345&gt;999999999,K3345/1073741824," ")</f>
        <v>4.5106402235105634</v>
      </c>
      <c r="O3345" s="194" t="s">
        <v>23547</v>
      </c>
      <c r="P3345" s="197" t="s">
        <v>23548</v>
      </c>
    </row>
    <row r="3346" spans="2:16" ht="20.100000000000001" customHeight="1" x14ac:dyDescent="0.3">
      <c r="B3346" s="101">
        <v>3336</v>
      </c>
      <c r="C3346" s="28" t="s">
        <v>37649</v>
      </c>
      <c r="D3346" s="167" t="s">
        <v>32334</v>
      </c>
      <c r="E3346" s="36" t="s">
        <v>32335</v>
      </c>
      <c r="F3346" s="81">
        <v>6</v>
      </c>
      <c r="G3346" s="13" t="s">
        <v>704</v>
      </c>
      <c r="H3346" s="13" t="s">
        <v>3744</v>
      </c>
      <c r="I3346" s="79">
        <v>2020</v>
      </c>
      <c r="J3346" s="79"/>
      <c r="K3346" s="73">
        <v>5293318144</v>
      </c>
      <c r="L3346" s="90">
        <f>IF(K3346/1024 &gt;1,K3346/1024," ")</f>
        <v>5169256</v>
      </c>
      <c r="M3346" s="90">
        <f>IF(K3346/1048576 &gt;1,K3346/1048576," ")</f>
        <v>5048.1015625</v>
      </c>
      <c r="N3346" s="91">
        <f>IF(K3346&gt;999999999,K3346/1073741824," ")</f>
        <v>4.9297866821289063</v>
      </c>
      <c r="O3346" s="223" t="s">
        <v>24166</v>
      </c>
      <c r="P3346" s="198" t="s">
        <v>32336</v>
      </c>
    </row>
    <row r="3347" spans="2:16" ht="20.100000000000001" customHeight="1" x14ac:dyDescent="0.3">
      <c r="B3347" s="101">
        <v>3337</v>
      </c>
      <c r="C3347" s="7" t="s">
        <v>37650</v>
      </c>
      <c r="D3347" s="159" t="s">
        <v>5184</v>
      </c>
      <c r="E3347" s="36" t="s">
        <v>13603</v>
      </c>
      <c r="F3347" s="104">
        <v>6.3</v>
      </c>
      <c r="G3347" s="101" t="s">
        <v>704</v>
      </c>
      <c r="H3347" s="101" t="s">
        <v>3756</v>
      </c>
      <c r="I3347" s="101">
        <v>2014</v>
      </c>
      <c r="J3347" s="101"/>
      <c r="K3347" s="90">
        <v>5043109088</v>
      </c>
      <c r="L3347" s="90">
        <f>IF(K3347/1024 &gt;1,K3347/1024," ")</f>
        <v>4924911.21875</v>
      </c>
      <c r="M3347" s="90">
        <f>IF(K3347/1048576 &gt;1,K3347/1048576," ")</f>
        <v>4809.4836120605469</v>
      </c>
      <c r="N3347" s="91">
        <f>IF(K3347&gt;999999999,K3347/1073741824," ")</f>
        <v>4.6967613399028778</v>
      </c>
      <c r="O3347" s="194" t="s">
        <v>23549</v>
      </c>
      <c r="P3347" s="197" t="s">
        <v>31191</v>
      </c>
    </row>
    <row r="3348" spans="2:16" ht="20.100000000000001" customHeight="1" x14ac:dyDescent="0.3">
      <c r="B3348" s="101">
        <v>3338</v>
      </c>
      <c r="C3348" s="20" t="s">
        <v>42625</v>
      </c>
      <c r="D3348" s="177" t="s">
        <v>8240</v>
      </c>
      <c r="E3348" s="36" t="s">
        <v>13604</v>
      </c>
      <c r="F3348" s="81">
        <v>5.7</v>
      </c>
      <c r="G3348" s="13" t="s">
        <v>704</v>
      </c>
      <c r="H3348" s="13" t="s">
        <v>5878</v>
      </c>
      <c r="I3348" s="79">
        <v>2017</v>
      </c>
      <c r="J3348" s="79"/>
      <c r="K3348" s="73">
        <v>4421758976</v>
      </c>
      <c r="L3348" s="90">
        <f>IF(K3348/1024 &gt;1,K3348/1024," ")</f>
        <v>4318124</v>
      </c>
      <c r="M3348" s="90">
        <f>IF(K3348/1048576 &gt;1,K3348/1048576," ")</f>
        <v>4216.91796875</v>
      </c>
      <c r="N3348" s="91">
        <f>IF(K3348&gt;999999999,K3348/1073741824," ")</f>
        <v>4.1180839538574219</v>
      </c>
      <c r="O3348" s="194" t="s">
        <v>23550</v>
      </c>
      <c r="P3348" s="197" t="s">
        <v>23551</v>
      </c>
    </row>
    <row r="3349" spans="2:16" ht="20.100000000000001" customHeight="1" x14ac:dyDescent="0.3">
      <c r="B3349" s="101">
        <v>3339</v>
      </c>
      <c r="C3349" s="109" t="s">
        <v>37653</v>
      </c>
      <c r="D3349" s="161" t="s">
        <v>7187</v>
      </c>
      <c r="E3349" s="36" t="s">
        <v>13607</v>
      </c>
      <c r="F3349" s="99">
        <v>4.8</v>
      </c>
      <c r="G3349" s="99" t="s">
        <v>704</v>
      </c>
      <c r="H3349" s="105" t="s">
        <v>4081</v>
      </c>
      <c r="I3349" s="101">
        <v>2017</v>
      </c>
      <c r="J3349" s="101"/>
      <c r="K3349" s="90">
        <v>4040100393</v>
      </c>
      <c r="L3349" s="90">
        <f>IF(K3349/1024 &gt;1,K3349/1024," ")</f>
        <v>3945410.5400390625</v>
      </c>
      <c r="M3349" s="90">
        <f>IF(K3349/1048576 &gt;1,K3349/1048576," ")</f>
        <v>3852.939980506897</v>
      </c>
      <c r="N3349" s="91">
        <f>IF(K3349&gt;999999999,K3349/1073741824," ")</f>
        <v>3.7626366997137666</v>
      </c>
      <c r="O3349" s="194" t="s">
        <v>23556</v>
      </c>
      <c r="P3349" s="197" t="s">
        <v>23557</v>
      </c>
    </row>
    <row r="3350" spans="2:16" ht="20.100000000000001" customHeight="1" x14ac:dyDescent="0.3">
      <c r="B3350" s="101">
        <v>3340</v>
      </c>
      <c r="C3350" s="20" t="s">
        <v>34086</v>
      </c>
      <c r="D3350" s="177" t="s">
        <v>33179</v>
      </c>
      <c r="E3350" s="36" t="s">
        <v>33180</v>
      </c>
      <c r="F3350" s="49">
        <v>5</v>
      </c>
      <c r="G3350" s="13" t="s">
        <v>704</v>
      </c>
      <c r="H3350" s="13" t="s">
        <v>3744</v>
      </c>
      <c r="I3350" s="9">
        <v>2021</v>
      </c>
      <c r="J3350" s="9"/>
      <c r="K3350" s="45">
        <v>4559523840</v>
      </c>
      <c r="L3350" s="90">
        <f>IF(K3350/1024 &gt;1,K3350/1024," ")</f>
        <v>4452660</v>
      </c>
      <c r="M3350" s="90">
        <f>IF(K3350/1048576 &gt;1,K3350/1048576," ")</f>
        <v>4348.30078125</v>
      </c>
      <c r="N3350" s="91">
        <f>IF(K3350&gt;999999999,K3350/1073741824," ")</f>
        <v>4.2463874816894531</v>
      </c>
      <c r="O3350" s="222" t="s">
        <v>33181</v>
      </c>
      <c r="P3350" s="197" t="s">
        <v>33182</v>
      </c>
    </row>
    <row r="3351" spans="2:16" ht="20.100000000000001" customHeight="1" x14ac:dyDescent="0.3">
      <c r="B3351" s="101">
        <v>3341</v>
      </c>
      <c r="C3351" s="103" t="s">
        <v>37654</v>
      </c>
      <c r="D3351" s="159" t="s">
        <v>3864</v>
      </c>
      <c r="E3351" s="36" t="s">
        <v>13608</v>
      </c>
      <c r="F3351" s="104">
        <v>6.3</v>
      </c>
      <c r="G3351" s="101"/>
      <c r="H3351" s="101" t="s">
        <v>3865</v>
      </c>
      <c r="I3351" s="101">
        <v>2001</v>
      </c>
      <c r="J3351" s="101"/>
      <c r="K3351" s="90">
        <v>2706805272</v>
      </c>
      <c r="L3351" s="90">
        <f>IF(K3351/1024 &gt;1,K3351/1024," ")</f>
        <v>2643364.5234375</v>
      </c>
      <c r="M3351" s="90">
        <f>IF(K3351/1048576 &gt;1,K3351/1048576," ")</f>
        <v>2581.4106674194336</v>
      </c>
      <c r="N3351" s="91">
        <f>IF(K3351&gt;999999999,K3351/1073741824," ")</f>
        <v>2.5209088549017906</v>
      </c>
      <c r="O3351" s="194" t="s">
        <v>23558</v>
      </c>
      <c r="P3351" s="197" t="s">
        <v>23559</v>
      </c>
    </row>
    <row r="3352" spans="2:16" ht="20.100000000000001" customHeight="1" x14ac:dyDescent="0.3">
      <c r="B3352" s="101">
        <v>3342</v>
      </c>
      <c r="C3352" s="12" t="s">
        <v>40086</v>
      </c>
      <c r="D3352" s="160" t="s">
        <v>1101</v>
      </c>
      <c r="E3352" s="36" t="s">
        <v>15065</v>
      </c>
      <c r="F3352" s="104">
        <v>4.5</v>
      </c>
      <c r="G3352" s="94"/>
      <c r="H3352" s="94" t="s">
        <v>4082</v>
      </c>
      <c r="I3352" s="101">
        <v>2005</v>
      </c>
      <c r="J3352" s="101"/>
      <c r="K3352" s="90">
        <v>1470545920</v>
      </c>
      <c r="L3352" s="90">
        <f>IF(K3352/1024 &gt;1,K3352/1024," ")</f>
        <v>1436080</v>
      </c>
      <c r="M3352" s="90">
        <f>IF(K3352/1048576 &gt;1,K3352/1048576," ")</f>
        <v>1402.421875</v>
      </c>
      <c r="N3352" s="91">
        <f>IF(K3352&gt;999999999,K3352/1073741824," ")</f>
        <v>1.3695526123046875</v>
      </c>
      <c r="O3352" s="194" t="s">
        <v>24896</v>
      </c>
      <c r="P3352" s="197" t="s">
        <v>31441</v>
      </c>
    </row>
    <row r="3353" spans="2:16" ht="20.100000000000001" customHeight="1" x14ac:dyDescent="0.3">
      <c r="B3353" s="101">
        <v>3343</v>
      </c>
      <c r="C3353" s="102" t="s">
        <v>37656</v>
      </c>
      <c r="D3353" s="159" t="s">
        <v>1262</v>
      </c>
      <c r="E3353" s="36" t="s">
        <v>13610</v>
      </c>
      <c r="F3353" s="104">
        <v>6.7</v>
      </c>
      <c r="G3353" s="94" t="s">
        <v>704</v>
      </c>
      <c r="H3353" s="101" t="s">
        <v>3773</v>
      </c>
      <c r="I3353" s="101">
        <v>2003</v>
      </c>
      <c r="J3353" s="101"/>
      <c r="K3353" s="90">
        <v>2697464432</v>
      </c>
      <c r="L3353" s="90">
        <f>IF(K3353/1024 &gt;1,K3353/1024," ")</f>
        <v>2634242.609375</v>
      </c>
      <c r="M3353" s="90">
        <f>IF(K3353/1048576 &gt;1,K3353/1048576," ")</f>
        <v>2572.5025482177734</v>
      </c>
      <c r="N3353" s="91">
        <f>IF(K3353&gt;999999999,K3353/1073741824," ")</f>
        <v>2.5122095197439194</v>
      </c>
      <c r="O3353" s="194" t="s">
        <v>23562</v>
      </c>
      <c r="P3353" s="197" t="s">
        <v>23563</v>
      </c>
    </row>
    <row r="3354" spans="2:16" ht="20.100000000000001" customHeight="1" x14ac:dyDescent="0.3">
      <c r="B3354" s="101">
        <v>3344</v>
      </c>
      <c r="C3354" s="48" t="s">
        <v>37655</v>
      </c>
      <c r="D3354" s="167" t="s">
        <v>8610</v>
      </c>
      <c r="E3354" s="36" t="s">
        <v>13609</v>
      </c>
      <c r="F3354" s="81">
        <v>6.4</v>
      </c>
      <c r="G3354" s="13" t="s">
        <v>704</v>
      </c>
      <c r="H3354" s="13" t="s">
        <v>5871</v>
      </c>
      <c r="I3354" s="79">
        <v>2018</v>
      </c>
      <c r="J3354" s="79"/>
      <c r="K3354" s="73">
        <v>4963901440</v>
      </c>
      <c r="L3354" s="90">
        <f>IF(K3354/1024 &gt;1,K3354/1024," ")</f>
        <v>4847560</v>
      </c>
      <c r="M3354" s="90">
        <f>IF(K3354/1048576 &gt;1,K3354/1048576," ")</f>
        <v>4733.9453125</v>
      </c>
      <c r="N3354" s="91">
        <f>IF(K3354&gt;999999999,K3354/1073741824," ")</f>
        <v>4.6229934692382813</v>
      </c>
      <c r="O3354" s="194" t="s">
        <v>23560</v>
      </c>
      <c r="P3354" s="197" t="s">
        <v>23561</v>
      </c>
    </row>
    <row r="3355" spans="2:16" ht="20.100000000000001" customHeight="1" x14ac:dyDescent="0.3">
      <c r="B3355" s="101">
        <v>3345</v>
      </c>
      <c r="C3355" s="12" t="s">
        <v>37657</v>
      </c>
      <c r="D3355" s="160" t="s">
        <v>989</v>
      </c>
      <c r="E3355" s="36" t="s">
        <v>13611</v>
      </c>
      <c r="F3355" s="104">
        <v>5.3</v>
      </c>
      <c r="G3355" s="13" t="s">
        <v>704</v>
      </c>
      <c r="H3355" s="13" t="s">
        <v>3740</v>
      </c>
      <c r="I3355" s="101">
        <v>2006</v>
      </c>
      <c r="J3355" s="101"/>
      <c r="K3355" s="73">
        <v>3972124672</v>
      </c>
      <c r="L3355" s="90">
        <f>IF(K3355/1024 &gt;1,K3355/1024," ")</f>
        <v>3879028</v>
      </c>
      <c r="M3355" s="90">
        <f>IF(K3355/1048576 &gt;1,K3355/1048576," ")</f>
        <v>3788.11328125</v>
      </c>
      <c r="N3355" s="91">
        <f>IF(K3355&gt;999999999,K3355/1073741824," ")</f>
        <v>3.6993293762207031</v>
      </c>
      <c r="O3355" s="194" t="s">
        <v>23564</v>
      </c>
      <c r="P3355" s="197" t="s">
        <v>23565</v>
      </c>
    </row>
    <row r="3356" spans="2:16" ht="20.100000000000001" customHeight="1" x14ac:dyDescent="0.3">
      <c r="B3356" s="101">
        <v>3346</v>
      </c>
      <c r="C3356" s="20" t="s">
        <v>37658</v>
      </c>
      <c r="D3356" s="157" t="s">
        <v>7932</v>
      </c>
      <c r="E3356" s="254" t="s">
        <v>13612</v>
      </c>
      <c r="F3356" s="81">
        <v>4.8</v>
      </c>
      <c r="G3356" s="13" t="s">
        <v>704</v>
      </c>
      <c r="H3356" s="13" t="s">
        <v>6008</v>
      </c>
      <c r="I3356" s="79">
        <v>2016</v>
      </c>
      <c r="J3356" s="79"/>
      <c r="K3356" s="73">
        <v>3402027285</v>
      </c>
      <c r="L3356" s="90">
        <f>IF(K3356/1024 &gt;1,K3356/1024," ")</f>
        <v>3322292.2705078125</v>
      </c>
      <c r="M3356" s="90">
        <f>IF(K3356/1048576 &gt;1,K3356/1048576," ")</f>
        <v>3244.4260454177856</v>
      </c>
      <c r="N3356" s="91">
        <f>IF(K3356&gt;999999999,K3356/1073741824," ")</f>
        <v>3.1683848099783063</v>
      </c>
      <c r="O3356" s="194" t="s">
        <v>23566</v>
      </c>
      <c r="P3356" s="197" t="s">
        <v>23567</v>
      </c>
    </row>
    <row r="3357" spans="2:16" ht="20.100000000000001" customHeight="1" x14ac:dyDescent="0.3">
      <c r="B3357" s="101">
        <v>3347</v>
      </c>
      <c r="C3357" s="12" t="s">
        <v>42627</v>
      </c>
      <c r="D3357" s="160" t="s">
        <v>990</v>
      </c>
      <c r="E3357" s="36" t="s">
        <v>13613</v>
      </c>
      <c r="F3357" s="104">
        <v>5.8</v>
      </c>
      <c r="G3357" s="99" t="s">
        <v>704</v>
      </c>
      <c r="H3357" s="101" t="s">
        <v>5892</v>
      </c>
      <c r="I3357" s="101">
        <v>2004</v>
      </c>
      <c r="J3357" s="116"/>
      <c r="K3357" s="90">
        <v>4036106917</v>
      </c>
      <c r="L3357" s="90">
        <f>IF(K3357/1024 &gt;1,K3357/1024," ")</f>
        <v>3941510.6611328125</v>
      </c>
      <c r="M3357" s="90">
        <f>IF(K3357/1048576 &gt;1,K3357/1048576," ")</f>
        <v>3849.1315050125122</v>
      </c>
      <c r="N3357" s="91">
        <f>IF(K3357&gt;999999999,K3357/1073741824," ")</f>
        <v>3.7589174853637815</v>
      </c>
      <c r="O3357" s="194" t="s">
        <v>23568</v>
      </c>
      <c r="P3357" s="197" t="s">
        <v>23569</v>
      </c>
    </row>
    <row r="3358" spans="2:16" ht="20.100000000000001" customHeight="1" x14ac:dyDescent="0.3">
      <c r="B3358" s="101">
        <v>3348</v>
      </c>
      <c r="C3358" s="109" t="s">
        <v>37660</v>
      </c>
      <c r="D3358" s="160" t="s">
        <v>5638</v>
      </c>
      <c r="E3358" s="36" t="s">
        <v>13615</v>
      </c>
      <c r="F3358" s="104">
        <v>6.2</v>
      </c>
      <c r="G3358" s="101" t="s">
        <v>704</v>
      </c>
      <c r="H3358" s="101" t="s">
        <v>3745</v>
      </c>
      <c r="I3358" s="101">
        <v>1999</v>
      </c>
      <c r="J3358" s="101"/>
      <c r="K3358" s="90">
        <v>3024976117</v>
      </c>
      <c r="L3358" s="90">
        <f>IF(K3358/1024 &gt;1,K3358/1024," ")</f>
        <v>2954078.2392578125</v>
      </c>
      <c r="M3358" s="90">
        <f>IF(K3358/1048576 &gt;1,K3358/1048576," ")</f>
        <v>2884.8420305252075</v>
      </c>
      <c r="N3358" s="91">
        <f>IF(K3358&gt;999999999,K3358/1073741824," ")</f>
        <v>2.817228545434773</v>
      </c>
      <c r="O3358" s="194" t="s">
        <v>23571</v>
      </c>
      <c r="P3358" s="197" t="s">
        <v>23572</v>
      </c>
    </row>
    <row r="3359" spans="2:16" ht="20.100000000000001" customHeight="1" x14ac:dyDescent="0.3">
      <c r="B3359" s="101">
        <v>3349</v>
      </c>
      <c r="C3359" s="7" t="s">
        <v>33388</v>
      </c>
      <c r="D3359" s="159" t="s">
        <v>829</v>
      </c>
      <c r="E3359" s="36" t="s">
        <v>13616</v>
      </c>
      <c r="F3359" s="104">
        <v>4.5</v>
      </c>
      <c r="G3359" s="94" t="s">
        <v>704</v>
      </c>
      <c r="H3359" s="94" t="s">
        <v>3738</v>
      </c>
      <c r="I3359" s="101">
        <v>2009</v>
      </c>
      <c r="J3359" s="101"/>
      <c r="K3359" s="90">
        <v>1462573151</v>
      </c>
      <c r="L3359" s="90">
        <f>IF(K3359/1024 &gt;1,K3359/1024," ")</f>
        <v>1428294.0927734375</v>
      </c>
      <c r="M3359" s="90">
        <f>IF(K3359/1048576 &gt;1,K3359/1048576," ")</f>
        <v>1394.8184499740601</v>
      </c>
      <c r="N3359" s="91">
        <f>IF(K3359&gt;999999999,K3359/1073741824," ")</f>
        <v>1.362127392552793</v>
      </c>
      <c r="O3359" s="194" t="s">
        <v>23573</v>
      </c>
      <c r="P3359" s="197" t="s">
        <v>23574</v>
      </c>
    </row>
    <row r="3360" spans="2:16" ht="20.100000000000001" customHeight="1" x14ac:dyDescent="0.3">
      <c r="B3360" s="101">
        <v>3350</v>
      </c>
      <c r="C3360" s="109" t="s">
        <v>37663</v>
      </c>
      <c r="D3360" s="160" t="s">
        <v>3283</v>
      </c>
      <c r="E3360" s="36" t="s">
        <v>13619</v>
      </c>
      <c r="F3360" s="104">
        <v>6.7</v>
      </c>
      <c r="G3360" s="101" t="s">
        <v>704</v>
      </c>
      <c r="H3360" s="101" t="s">
        <v>3739</v>
      </c>
      <c r="I3360" s="101">
        <v>1981</v>
      </c>
      <c r="J3360" s="101"/>
      <c r="K3360" s="90">
        <v>4188728675</v>
      </c>
      <c r="L3360" s="90">
        <f>IF(K3360/1024 &gt;1,K3360/1024," ")</f>
        <v>4090555.3466796875</v>
      </c>
      <c r="M3360" s="90">
        <f>IF(K3360/1048576 &gt;1,K3360/1048576," ")</f>
        <v>3994.6829557418823</v>
      </c>
      <c r="N3360" s="91">
        <f>IF(K3360&gt;999999999,K3360/1073741824," ")</f>
        <v>3.901057573966682</v>
      </c>
      <c r="O3360" s="194" t="s">
        <v>23578</v>
      </c>
      <c r="P3360" s="197" t="s">
        <v>23579</v>
      </c>
    </row>
    <row r="3361" spans="1:16" ht="20.100000000000001" customHeight="1" x14ac:dyDescent="0.3">
      <c r="B3361" s="101">
        <v>3351</v>
      </c>
      <c r="C3361" s="111" t="s">
        <v>37662</v>
      </c>
      <c r="D3361" s="161" t="s">
        <v>6459</v>
      </c>
      <c r="E3361" s="36" t="s">
        <v>13618</v>
      </c>
      <c r="F3361" s="99">
        <v>5.3</v>
      </c>
      <c r="G3361" s="99"/>
      <c r="H3361" s="101" t="s">
        <v>3937</v>
      </c>
      <c r="I3361" s="101">
        <v>1996</v>
      </c>
      <c r="J3361" s="101"/>
      <c r="K3361" s="90">
        <v>1691034506</v>
      </c>
      <c r="L3361" s="90">
        <f>IF(K3361/1024 &gt;1,K3361/1024," ")</f>
        <v>1651400.884765625</v>
      </c>
      <c r="M3361" s="90">
        <f>IF(K3361/1048576 &gt;1,K3361/1048576," ")</f>
        <v>1612.6961765289307</v>
      </c>
      <c r="N3361" s="91">
        <f>IF(K3361&gt;999999999,K3361/1073741824," ")</f>
        <v>1.5748986098915339</v>
      </c>
      <c r="O3361" s="194" t="s">
        <v>17540</v>
      </c>
      <c r="P3361" s="197" t="s">
        <v>23577</v>
      </c>
    </row>
    <row r="3362" spans="1:16" ht="20.100000000000001" customHeight="1" x14ac:dyDescent="0.3">
      <c r="B3362" s="101">
        <v>3352</v>
      </c>
      <c r="C3362" s="119" t="s">
        <v>37664</v>
      </c>
      <c r="D3362" s="184" t="s">
        <v>715</v>
      </c>
      <c r="E3362" s="36" t="s">
        <v>13620</v>
      </c>
      <c r="F3362" s="104">
        <v>5.8</v>
      </c>
      <c r="G3362" s="94" t="s">
        <v>704</v>
      </c>
      <c r="H3362" s="94" t="s">
        <v>3744</v>
      </c>
      <c r="I3362" s="94">
        <v>2010</v>
      </c>
      <c r="J3362" s="94"/>
      <c r="K3362" s="90">
        <v>5236276537</v>
      </c>
      <c r="L3362" s="90">
        <f>IF(K3362/1024 &gt;1,K3362/1024," ")</f>
        <v>5113551.3056640625</v>
      </c>
      <c r="M3362" s="90">
        <f>IF(K3362/1048576 &gt;1,K3362/1048576," ")</f>
        <v>4993.702446937561</v>
      </c>
      <c r="N3362" s="91">
        <f>IF(K3362&gt;999999999,K3362/1073741824," ")</f>
        <v>4.8766625458374619</v>
      </c>
      <c r="O3362" s="194" t="s">
        <v>23580</v>
      </c>
      <c r="P3362" s="197" t="s">
        <v>23581</v>
      </c>
    </row>
    <row r="3363" spans="1:16" ht="20.100000000000001" customHeight="1" x14ac:dyDescent="0.3">
      <c r="B3363" s="101">
        <v>3353</v>
      </c>
      <c r="C3363" s="20" t="s">
        <v>37665</v>
      </c>
      <c r="D3363" s="157" t="s">
        <v>32937</v>
      </c>
      <c r="E3363" s="36" t="s">
        <v>32938</v>
      </c>
      <c r="F3363" s="81">
        <v>6.2</v>
      </c>
      <c r="G3363" s="13" t="s">
        <v>704</v>
      </c>
      <c r="H3363" s="13" t="s">
        <v>3740</v>
      </c>
      <c r="I3363" s="79">
        <v>2021</v>
      </c>
      <c r="J3363" s="79"/>
      <c r="K3363" s="73">
        <v>3535650816</v>
      </c>
      <c r="L3363" s="90">
        <f>IF(K3363/1024 &gt;1,K3363/1024," ")</f>
        <v>3452784</v>
      </c>
      <c r="M3363" s="90">
        <f>IF(K3363/1048576 &gt;1,K3363/1048576," ")</f>
        <v>3371.859375</v>
      </c>
      <c r="N3363" s="91">
        <f>IF(K3363&gt;999999999,K3363/1073741824," ")</f>
        <v>3.2928314208984375</v>
      </c>
      <c r="O3363" s="223" t="s">
        <v>18357</v>
      </c>
      <c r="P3363" s="198" t="s">
        <v>32939</v>
      </c>
    </row>
    <row r="3364" spans="1:16" ht="20.100000000000001" customHeight="1" x14ac:dyDescent="0.3">
      <c r="B3364" s="101">
        <v>3354</v>
      </c>
      <c r="C3364" s="112" t="s">
        <v>37666</v>
      </c>
      <c r="D3364" s="161" t="s">
        <v>7206</v>
      </c>
      <c r="E3364" s="36" t="s">
        <v>13621</v>
      </c>
      <c r="F3364" s="99">
        <v>5.7</v>
      </c>
      <c r="G3364" s="99" t="s">
        <v>704</v>
      </c>
      <c r="H3364" s="105" t="s">
        <v>4766</v>
      </c>
      <c r="I3364" s="101">
        <v>2014</v>
      </c>
      <c r="J3364" s="112"/>
      <c r="K3364" s="90">
        <v>4027981204</v>
      </c>
      <c r="L3364" s="90">
        <f>IF(K3364/1024 &gt;1,K3364/1024," ")</f>
        <v>3933575.39453125</v>
      </c>
      <c r="M3364" s="90">
        <f>IF(K3364/1048576 &gt;1,K3364/1048576," ")</f>
        <v>3841.3822212219238</v>
      </c>
      <c r="N3364" s="91">
        <f>IF(K3364&gt;999999999,K3364/1073741824," ")</f>
        <v>3.751349825412035</v>
      </c>
      <c r="O3364" s="194" t="s">
        <v>17787</v>
      </c>
      <c r="P3364" s="197" t="s">
        <v>23582</v>
      </c>
    </row>
    <row r="3365" spans="1:16" ht="20.100000000000001" customHeight="1" x14ac:dyDescent="0.3">
      <c r="B3365" s="101">
        <v>3355</v>
      </c>
      <c r="C3365" s="112" t="s">
        <v>37667</v>
      </c>
      <c r="D3365" s="168" t="s">
        <v>7447</v>
      </c>
      <c r="E3365" s="36" t="s">
        <v>13622</v>
      </c>
      <c r="F3365" s="99">
        <v>5.7</v>
      </c>
      <c r="G3365" s="99" t="s">
        <v>704</v>
      </c>
      <c r="H3365" s="105" t="s">
        <v>5878</v>
      </c>
      <c r="I3365" s="101">
        <v>2016</v>
      </c>
      <c r="J3365" s="101"/>
      <c r="K3365" s="90">
        <v>5322634333</v>
      </c>
      <c r="L3365" s="90">
        <f>IF(K3365/1024 &gt;1,K3365/1024," ")</f>
        <v>5197885.0908203125</v>
      </c>
      <c r="M3365" s="90">
        <f>IF(K3365/1048576 &gt;1,K3365/1048576," ")</f>
        <v>5076.0596590042114</v>
      </c>
      <c r="N3365" s="91">
        <f>IF(K3365&gt;999999999,K3365/1073741824," ")</f>
        <v>4.9570895107463002</v>
      </c>
      <c r="O3365" s="194" t="s">
        <v>23583</v>
      </c>
      <c r="P3365" s="197" t="s">
        <v>23584</v>
      </c>
    </row>
    <row r="3366" spans="1:16" ht="20.100000000000001" customHeight="1" x14ac:dyDescent="0.3">
      <c r="B3366" s="101">
        <v>3356</v>
      </c>
      <c r="C3366" s="7" t="s">
        <v>37265</v>
      </c>
      <c r="D3366" s="159" t="s">
        <v>521</v>
      </c>
      <c r="E3366" s="36" t="s">
        <v>13623</v>
      </c>
      <c r="F3366" s="104">
        <v>7.3</v>
      </c>
      <c r="G3366" s="94" t="s">
        <v>704</v>
      </c>
      <c r="H3366" s="94" t="s">
        <v>3942</v>
      </c>
      <c r="I3366" s="94">
        <v>1959</v>
      </c>
      <c r="J3366" s="94"/>
      <c r="K3366" s="108">
        <v>1468016640</v>
      </c>
      <c r="L3366" s="90">
        <f>IF(K3366/1024 &gt;1,K3366/1024," ")</f>
        <v>1433610</v>
      </c>
      <c r="M3366" s="90">
        <f>IF(K3366/1048576 &gt;1,K3366/1048576," ")</f>
        <v>1400.009765625</v>
      </c>
      <c r="N3366" s="91">
        <f>IF(K3366&gt;999999999,K3366/1073741824," ")</f>
        <v>1.3671970367431641</v>
      </c>
      <c r="O3366" s="194" t="s">
        <v>23585</v>
      </c>
      <c r="P3366" s="197" t="s">
        <v>23586</v>
      </c>
    </row>
    <row r="3367" spans="1:16" ht="20.100000000000001" customHeight="1" x14ac:dyDescent="0.3">
      <c r="B3367" s="101">
        <v>3357</v>
      </c>
      <c r="C3367" s="12" t="s">
        <v>37266</v>
      </c>
      <c r="D3367" s="160" t="s">
        <v>2207</v>
      </c>
      <c r="E3367" s="36" t="s">
        <v>13624</v>
      </c>
      <c r="F3367" s="104">
        <v>6.5</v>
      </c>
      <c r="G3367" s="94"/>
      <c r="H3367" s="94" t="s">
        <v>3750</v>
      </c>
      <c r="I3367" s="94">
        <v>2009</v>
      </c>
      <c r="J3367" s="94"/>
      <c r="K3367" s="108">
        <v>1879844864</v>
      </c>
      <c r="L3367" s="90">
        <f>IF(K3367/1024 &gt;1,K3367/1024," ")</f>
        <v>1835786</v>
      </c>
      <c r="M3367" s="90">
        <f>IF(K3367/1048576 &gt;1,K3367/1048576," ")</f>
        <v>1792.759765625</v>
      </c>
      <c r="N3367" s="91">
        <f>IF(K3367&gt;999999999,K3367/1073741824," ")</f>
        <v>1.7507419586181641</v>
      </c>
      <c r="O3367" s="194" t="s">
        <v>23587</v>
      </c>
      <c r="P3367" s="197" t="s">
        <v>23588</v>
      </c>
    </row>
    <row r="3368" spans="1:16" ht="20.100000000000001" customHeight="1" x14ac:dyDescent="0.3">
      <c r="B3368" s="101">
        <v>3358</v>
      </c>
      <c r="C3368" s="109" t="s">
        <v>37668</v>
      </c>
      <c r="D3368" s="159" t="s">
        <v>2784</v>
      </c>
      <c r="E3368" s="36" t="s">
        <v>13625</v>
      </c>
      <c r="F3368" s="104">
        <v>5.8</v>
      </c>
      <c r="G3368" s="81" t="s">
        <v>704</v>
      </c>
      <c r="H3368" s="82" t="s">
        <v>5878</v>
      </c>
      <c r="I3368" s="101">
        <v>2011</v>
      </c>
      <c r="J3368" s="101"/>
      <c r="K3368" s="73">
        <v>5891915744</v>
      </c>
      <c r="L3368" s="90">
        <f>IF(K3368/1024 &gt;1,K3368/1024," ")</f>
        <v>5753823.96875</v>
      </c>
      <c r="M3368" s="90">
        <f>IF(K3368/1048576 &gt;1,K3368/1048576," ")</f>
        <v>5618.9687194824219</v>
      </c>
      <c r="N3368" s="91">
        <f>IF(K3368&gt;999999999,K3368/1073741824," ")</f>
        <v>5.4872741401195526</v>
      </c>
      <c r="O3368" s="194" t="s">
        <v>30098</v>
      </c>
      <c r="P3368" s="197" t="s">
        <v>23589</v>
      </c>
    </row>
    <row r="3369" spans="1:16" ht="20.100000000000001" customHeight="1" x14ac:dyDescent="0.3">
      <c r="B3369" s="101">
        <v>3359</v>
      </c>
      <c r="C3369" s="111" t="s">
        <v>37669</v>
      </c>
      <c r="D3369" s="161" t="s">
        <v>6108</v>
      </c>
      <c r="E3369" s="36" t="s">
        <v>37236</v>
      </c>
      <c r="F3369" s="99">
        <v>7.7</v>
      </c>
      <c r="G3369" s="101" t="s">
        <v>704</v>
      </c>
      <c r="H3369" s="101" t="s">
        <v>5871</v>
      </c>
      <c r="I3369" s="101">
        <v>2010</v>
      </c>
      <c r="J3369" s="101"/>
      <c r="K3369" s="90">
        <v>3911000235</v>
      </c>
      <c r="L3369" s="90">
        <f>IF(K3369/1024 &gt;1,K3369/1024," ")</f>
        <v>3819336.1669921875</v>
      </c>
      <c r="M3369" s="90">
        <f>IF(K3369/1048576 &gt;1,K3369/1048576," ")</f>
        <v>3729.8204755783081</v>
      </c>
      <c r="N3369" s="91">
        <f>IF(K3369&gt;999999999,K3369/1073741824," ")</f>
        <v>3.6424028081819415</v>
      </c>
      <c r="O3369" s="194" t="s">
        <v>23590</v>
      </c>
      <c r="P3369" s="197" t="s">
        <v>23591</v>
      </c>
    </row>
    <row r="3370" spans="1:16" ht="20.100000000000001" customHeight="1" x14ac:dyDescent="0.3">
      <c r="B3370" s="101">
        <v>3360</v>
      </c>
      <c r="C3370" s="109" t="s">
        <v>37670</v>
      </c>
      <c r="D3370" s="159" t="s">
        <v>2777</v>
      </c>
      <c r="E3370" s="36" t="s">
        <v>13626</v>
      </c>
      <c r="F3370" s="104">
        <v>8</v>
      </c>
      <c r="G3370" s="101" t="s">
        <v>704</v>
      </c>
      <c r="H3370" s="101" t="s">
        <v>3927</v>
      </c>
      <c r="I3370" s="94">
        <v>1942</v>
      </c>
      <c r="J3370" s="94"/>
      <c r="K3370" s="108">
        <v>1826912784</v>
      </c>
      <c r="L3370" s="90">
        <f>IF(K3370/1024 &gt;1,K3370/1024," ")</f>
        <v>1784094.515625</v>
      </c>
      <c r="M3370" s="90">
        <f>IF(K3370/1048576 &gt;1,K3370/1048576," ")</f>
        <v>1742.2798004150391</v>
      </c>
      <c r="N3370" s="91">
        <f>IF(K3370&gt;999999999,K3370/1073741824," ")</f>
        <v>1.7014451175928116</v>
      </c>
      <c r="O3370" s="194" t="s">
        <v>23592</v>
      </c>
      <c r="P3370" s="197" t="s">
        <v>31192</v>
      </c>
    </row>
    <row r="3371" spans="1:16" ht="20.100000000000001" customHeight="1" x14ac:dyDescent="0.3">
      <c r="B3371" s="101">
        <v>3361</v>
      </c>
      <c r="C3371" s="109" t="s">
        <v>37671</v>
      </c>
      <c r="D3371" s="161" t="s">
        <v>7512</v>
      </c>
      <c r="E3371" s="36" t="s">
        <v>13627</v>
      </c>
      <c r="F3371" s="99">
        <v>6.1</v>
      </c>
      <c r="G3371" s="99"/>
      <c r="H3371" s="105" t="s">
        <v>5878</v>
      </c>
      <c r="I3371" s="101">
        <v>2017</v>
      </c>
      <c r="J3371" s="101"/>
      <c r="K3371" s="90">
        <v>4899047937</v>
      </c>
      <c r="L3371" s="90">
        <f>IF(K3371/1024 &gt;1,K3371/1024," ")</f>
        <v>4784226.5009765625</v>
      </c>
      <c r="M3371" s="90">
        <f>IF(K3371/1048576 &gt;1,K3371/1048576," ")</f>
        <v>4672.0961923599243</v>
      </c>
      <c r="N3371" s="91">
        <f>IF(K3371&gt;999999999,K3371/1073741824," ")</f>
        <v>4.5625939378514886</v>
      </c>
      <c r="O3371" s="194" t="s">
        <v>23593</v>
      </c>
      <c r="P3371" s="197" t="s">
        <v>23594</v>
      </c>
    </row>
    <row r="3372" spans="1:16" ht="20.100000000000001" customHeight="1" x14ac:dyDescent="0.3">
      <c r="A3372" s="299"/>
      <c r="B3372" s="101">
        <v>3362</v>
      </c>
      <c r="C3372" s="109" t="s">
        <v>37672</v>
      </c>
      <c r="D3372" s="159" t="s">
        <v>3609</v>
      </c>
      <c r="E3372" s="36" t="s">
        <v>13628</v>
      </c>
      <c r="F3372" s="104">
        <v>5.4</v>
      </c>
      <c r="G3372" s="101" t="s">
        <v>704</v>
      </c>
      <c r="H3372" s="101" t="s">
        <v>3745</v>
      </c>
      <c r="I3372" s="101">
        <v>2012</v>
      </c>
      <c r="J3372" s="101"/>
      <c r="K3372" s="90">
        <v>3602511262</v>
      </c>
      <c r="L3372" s="90">
        <f>IF(K3372/1024 &gt;1,K3372/1024," ")</f>
        <v>3518077.404296875</v>
      </c>
      <c r="M3372" s="90">
        <f>IF(K3372/1048576 &gt;1,K3372/1048576," ")</f>
        <v>3435.622465133667</v>
      </c>
      <c r="N3372" s="91">
        <f>IF(K3372&gt;999999999,K3372/1073741824," ")</f>
        <v>3.3551000636070967</v>
      </c>
      <c r="O3372" s="194" t="s">
        <v>23595</v>
      </c>
      <c r="P3372" s="197" t="s">
        <v>23596</v>
      </c>
    </row>
    <row r="3373" spans="1:16" ht="20.100000000000001" customHeight="1" x14ac:dyDescent="0.3">
      <c r="B3373" s="101">
        <v>3363</v>
      </c>
      <c r="C3373" s="102" t="s">
        <v>37673</v>
      </c>
      <c r="D3373" s="159" t="s">
        <v>2208</v>
      </c>
      <c r="E3373" s="36" t="s">
        <v>13629</v>
      </c>
      <c r="F3373" s="104">
        <v>5.6</v>
      </c>
      <c r="G3373" s="114" t="s">
        <v>704</v>
      </c>
      <c r="H3373" s="114" t="s">
        <v>3747</v>
      </c>
      <c r="I3373" s="114">
        <v>2009</v>
      </c>
      <c r="J3373" s="114"/>
      <c r="K3373" s="90">
        <v>2370474418</v>
      </c>
      <c r="L3373" s="90">
        <f>IF(K3373/1024 &gt;1,K3373/1024," ")</f>
        <v>2314916.423828125</v>
      </c>
      <c r="M3373" s="90">
        <f>IF(K3373/1048576 &gt;1,K3373/1048576," ")</f>
        <v>2260.6605701446533</v>
      </c>
      <c r="N3373" s="91">
        <f>IF(K3373&gt;999999999,K3373/1073741824," ")</f>
        <v>2.207676338031888</v>
      </c>
      <c r="O3373" s="194" t="s">
        <v>19593</v>
      </c>
      <c r="P3373" s="197" t="s">
        <v>23597</v>
      </c>
    </row>
    <row r="3374" spans="1:16" ht="20.100000000000001" customHeight="1" x14ac:dyDescent="0.3">
      <c r="B3374" s="101">
        <v>3364</v>
      </c>
      <c r="C3374" s="111" t="s">
        <v>37674</v>
      </c>
      <c r="D3374" s="161" t="s">
        <v>6438</v>
      </c>
      <c r="E3374" s="36" t="s">
        <v>13630</v>
      </c>
      <c r="F3374" s="99">
        <v>7.2</v>
      </c>
      <c r="G3374" s="99" t="s">
        <v>704</v>
      </c>
      <c r="H3374" s="101" t="s">
        <v>5871</v>
      </c>
      <c r="I3374" s="101">
        <v>1993</v>
      </c>
      <c r="J3374" s="101"/>
      <c r="K3374" s="90">
        <v>4828018320</v>
      </c>
      <c r="L3374" s="90">
        <f>IF(K3374/1024 &gt;1,K3374/1024," ")</f>
        <v>4714861.640625</v>
      </c>
      <c r="M3374" s="90">
        <f>IF(K3374/1048576 &gt;1,K3374/1048576," ")</f>
        <v>4604.3570709228516</v>
      </c>
      <c r="N3374" s="91">
        <f>IF(K3374&gt;999999999,K3374/1073741824," ")</f>
        <v>4.4964424520730972</v>
      </c>
      <c r="O3374" s="194" t="s">
        <v>23598</v>
      </c>
      <c r="P3374" s="197" t="s">
        <v>23599</v>
      </c>
    </row>
    <row r="3375" spans="1:16" ht="20.100000000000001" customHeight="1" x14ac:dyDescent="0.3">
      <c r="B3375" s="101">
        <v>3365</v>
      </c>
      <c r="C3375" s="102" t="s">
        <v>37676</v>
      </c>
      <c r="D3375" s="159" t="s">
        <v>455</v>
      </c>
      <c r="E3375" s="36" t="s">
        <v>13632</v>
      </c>
      <c r="F3375" s="104">
        <v>5.2</v>
      </c>
      <c r="G3375" s="94" t="s">
        <v>704</v>
      </c>
      <c r="H3375" s="94" t="s">
        <v>3739</v>
      </c>
      <c r="I3375" s="101">
        <v>1996</v>
      </c>
      <c r="J3375" s="101"/>
      <c r="K3375" s="90">
        <v>3994848386</v>
      </c>
      <c r="L3375" s="90">
        <f>IF(K3375/1024 &gt;1,K3375/1024," ")</f>
        <v>3901219.126953125</v>
      </c>
      <c r="M3375" s="90">
        <f>IF(K3375/1048576 &gt;1,K3375/1048576," ")</f>
        <v>3809.7843036651611</v>
      </c>
      <c r="N3375" s="91">
        <f>IF(K3375&gt;999999999,K3375/1073741824," ")</f>
        <v>3.7204924840480089</v>
      </c>
      <c r="O3375" s="194" t="s">
        <v>23602</v>
      </c>
      <c r="P3375" s="197" t="s">
        <v>23603</v>
      </c>
    </row>
    <row r="3376" spans="1:16" ht="20.100000000000001" customHeight="1" x14ac:dyDescent="0.3">
      <c r="B3376" s="101">
        <v>3366</v>
      </c>
      <c r="C3376" s="48" t="s">
        <v>37675</v>
      </c>
      <c r="D3376" s="161" t="s">
        <v>6987</v>
      </c>
      <c r="E3376" s="36" t="s">
        <v>13631</v>
      </c>
      <c r="F3376" s="99">
        <v>4.3</v>
      </c>
      <c r="G3376" s="99" t="s">
        <v>704</v>
      </c>
      <c r="H3376" s="105" t="s">
        <v>4081</v>
      </c>
      <c r="I3376" s="101">
        <v>2016</v>
      </c>
      <c r="J3376" s="112"/>
      <c r="K3376" s="90">
        <v>5540271982</v>
      </c>
      <c r="L3376" s="90">
        <f>IF(K3376/1024 &gt;1,K3376/1024," ")</f>
        <v>5410421.857421875</v>
      </c>
      <c r="M3376" s="90">
        <f>IF(K3376/1048576 &gt;1,K3376/1048576," ")</f>
        <v>5283.6150951385498</v>
      </c>
      <c r="N3376" s="91">
        <f>IF(K3376&gt;999999999,K3376/1073741824," ")</f>
        <v>5.15978036634624</v>
      </c>
      <c r="O3376" s="194" t="s">
        <v>23600</v>
      </c>
      <c r="P3376" s="197" t="s">
        <v>23601</v>
      </c>
    </row>
    <row r="3377" spans="2:16" ht="20.100000000000001" customHeight="1" x14ac:dyDescent="0.3">
      <c r="B3377" s="101">
        <v>3367</v>
      </c>
      <c r="C3377" s="28" t="s">
        <v>37677</v>
      </c>
      <c r="D3377" s="167" t="s">
        <v>8611</v>
      </c>
      <c r="E3377" s="36" t="s">
        <v>13633</v>
      </c>
      <c r="F3377" s="81">
        <v>5.9</v>
      </c>
      <c r="G3377" s="13" t="s">
        <v>704</v>
      </c>
      <c r="H3377" s="13" t="s">
        <v>5878</v>
      </c>
      <c r="I3377" s="79">
        <v>2017</v>
      </c>
      <c r="J3377" s="79"/>
      <c r="K3377" s="73">
        <v>4473675776</v>
      </c>
      <c r="L3377" s="90">
        <f>IF(K3377/1024 &gt;1,K3377/1024," ")</f>
        <v>4368824</v>
      </c>
      <c r="M3377" s="90">
        <f>IF(K3377/1048576 &gt;1,K3377/1048576," ")</f>
        <v>4266.4296875</v>
      </c>
      <c r="N3377" s="91">
        <f>IF(K3377&gt;999999999,K3377/1073741824," ")</f>
        <v>4.1664352416992188</v>
      </c>
      <c r="O3377" s="199" t="s">
        <v>17525</v>
      </c>
      <c r="P3377" s="197" t="s">
        <v>23604</v>
      </c>
    </row>
    <row r="3378" spans="2:16" ht="20.100000000000001" customHeight="1" x14ac:dyDescent="0.3">
      <c r="B3378" s="101">
        <v>3368</v>
      </c>
      <c r="C3378" s="12" t="s">
        <v>42570</v>
      </c>
      <c r="D3378" s="159" t="s">
        <v>955</v>
      </c>
      <c r="E3378" s="36" t="s">
        <v>35481</v>
      </c>
      <c r="F3378" s="104">
        <v>6.9</v>
      </c>
      <c r="G3378" s="94" t="s">
        <v>704</v>
      </c>
      <c r="H3378" s="94" t="s">
        <v>3738</v>
      </c>
      <c r="I3378" s="94">
        <v>2006</v>
      </c>
      <c r="J3378" s="120"/>
      <c r="K3378" s="108">
        <v>2081654784</v>
      </c>
      <c r="L3378" s="90">
        <f>IF(K3378/1024 &gt;1,K3378/1024," ")</f>
        <v>2032866</v>
      </c>
      <c r="M3378" s="90">
        <f>IF(K3378/1048576 &gt;1,K3378/1048576," ")</f>
        <v>1985.220703125</v>
      </c>
      <c r="N3378" s="91">
        <f>IF(K3378&gt;999999999,K3378/1073741824," ")</f>
        <v>1.9386920928955078</v>
      </c>
      <c r="O3378" s="194" t="s">
        <v>20251</v>
      </c>
      <c r="P3378" s="197" t="s">
        <v>20252</v>
      </c>
    </row>
    <row r="3379" spans="2:16" ht="20.100000000000001" customHeight="1" x14ac:dyDescent="0.3">
      <c r="B3379" s="101">
        <v>3369</v>
      </c>
      <c r="C3379" s="112" t="s">
        <v>37678</v>
      </c>
      <c r="D3379" s="168" t="s">
        <v>7543</v>
      </c>
      <c r="E3379" s="36" t="s">
        <v>13634</v>
      </c>
      <c r="F3379" s="99">
        <v>6.2</v>
      </c>
      <c r="G3379" s="99" t="s">
        <v>704</v>
      </c>
      <c r="H3379" s="105" t="s">
        <v>5871</v>
      </c>
      <c r="I3379" s="101">
        <v>2016</v>
      </c>
      <c r="J3379" s="101"/>
      <c r="K3379" s="90">
        <v>5365498485</v>
      </c>
      <c r="L3379" s="90">
        <f>IF(K3379/1024 &gt;1,K3379/1024," ")</f>
        <v>5239744.6142578125</v>
      </c>
      <c r="M3379" s="90">
        <f>IF(K3379/1048576 &gt;1,K3379/1048576," ")</f>
        <v>5116.938099861145</v>
      </c>
      <c r="N3379" s="91">
        <f>IF(K3379&gt;999999999,K3379/1073741824," ")</f>
        <v>4.9970098631456494</v>
      </c>
      <c r="O3379" s="194" t="s">
        <v>29912</v>
      </c>
      <c r="P3379" s="197" t="s">
        <v>23605</v>
      </c>
    </row>
    <row r="3380" spans="2:16" ht="20.100000000000001" customHeight="1" x14ac:dyDescent="0.3">
      <c r="B3380" s="101">
        <v>3370</v>
      </c>
      <c r="C3380" s="12" t="s">
        <v>33384</v>
      </c>
      <c r="D3380" s="159" t="s">
        <v>3008</v>
      </c>
      <c r="E3380" s="36" t="s">
        <v>13635</v>
      </c>
      <c r="F3380" s="104">
        <v>4.7</v>
      </c>
      <c r="G3380" s="101" t="s">
        <v>704</v>
      </c>
      <c r="H3380" s="101" t="s">
        <v>3743</v>
      </c>
      <c r="I3380" s="101">
        <v>2011</v>
      </c>
      <c r="J3380" s="101"/>
      <c r="K3380" s="90">
        <v>2713314922</v>
      </c>
      <c r="L3380" s="90">
        <f>IF(K3380/1024 &gt;1,K3380/1024," ")</f>
        <v>2649721.603515625</v>
      </c>
      <c r="M3380" s="90">
        <f>IF(K3380/1048576 &gt;1,K3380/1048576," ")</f>
        <v>2587.6187534332275</v>
      </c>
      <c r="N3380" s="91">
        <f>IF(K3380&gt;999999999,K3380/1073741824," ")</f>
        <v>2.5269714388996363</v>
      </c>
      <c r="O3380" s="194" t="s">
        <v>23606</v>
      </c>
      <c r="P3380" s="197" t="s">
        <v>23607</v>
      </c>
    </row>
    <row r="3381" spans="2:16" ht="20.100000000000001" customHeight="1" x14ac:dyDescent="0.3">
      <c r="B3381" s="101">
        <v>3371</v>
      </c>
      <c r="C3381" s="111" t="s">
        <v>37679</v>
      </c>
      <c r="D3381" s="161" t="s">
        <v>7021</v>
      </c>
      <c r="E3381" s="36" t="s">
        <v>13636</v>
      </c>
      <c r="F3381" s="99">
        <v>5</v>
      </c>
      <c r="G3381" s="99" t="s">
        <v>704</v>
      </c>
      <c r="H3381" s="105" t="s">
        <v>5878</v>
      </c>
      <c r="I3381" s="101">
        <v>2009</v>
      </c>
      <c r="J3381" s="101"/>
      <c r="K3381" s="90">
        <v>4574828893</v>
      </c>
      <c r="L3381" s="90">
        <f>IF(K3381/1024 &gt;1,K3381/1024," ")</f>
        <v>4467606.3408203125</v>
      </c>
      <c r="M3381" s="90">
        <f>IF(K3381/1048576 &gt;1,K3381/1048576," ")</f>
        <v>4362.8968172073364</v>
      </c>
      <c r="N3381" s="91">
        <f>IF(K3381&gt;999999999,K3381/1073741824," ")</f>
        <v>4.2606414230540395</v>
      </c>
      <c r="O3381" s="194" t="s">
        <v>23608</v>
      </c>
      <c r="P3381" s="197" t="s">
        <v>23609</v>
      </c>
    </row>
    <row r="3382" spans="2:16" ht="20.100000000000001" customHeight="1" x14ac:dyDescent="0.3">
      <c r="B3382" s="101">
        <v>3372</v>
      </c>
      <c r="C3382" s="102" t="s">
        <v>37680</v>
      </c>
      <c r="D3382" s="159" t="s">
        <v>456</v>
      </c>
      <c r="E3382" s="36" t="s">
        <v>13645</v>
      </c>
      <c r="F3382" s="104">
        <v>5.7</v>
      </c>
      <c r="G3382" s="101" t="s">
        <v>704</v>
      </c>
      <c r="H3382" s="101" t="s">
        <v>4417</v>
      </c>
      <c r="I3382" s="101">
        <v>2002</v>
      </c>
      <c r="J3382" s="101"/>
      <c r="K3382" s="90">
        <v>4594199391</v>
      </c>
      <c r="L3382" s="90">
        <f>IF(K3382/1024 &gt;1,K3382/1024," ")</f>
        <v>4486522.8427734375</v>
      </c>
      <c r="M3382" s="90">
        <f>IF(K3382/1048576 &gt;1,K3382/1048576," ")</f>
        <v>4381.3699636459351</v>
      </c>
      <c r="N3382" s="91">
        <f>IF(K3382&gt;999999999,K3382/1073741824," ")</f>
        <v>4.2786816051229835</v>
      </c>
      <c r="O3382" s="194" t="s">
        <v>23612</v>
      </c>
      <c r="P3382" s="197" t="s">
        <v>23613</v>
      </c>
    </row>
    <row r="3383" spans="2:16" ht="20.100000000000001" customHeight="1" x14ac:dyDescent="0.3">
      <c r="B3383" s="101">
        <v>3373</v>
      </c>
      <c r="C3383" s="103" t="s">
        <v>37681</v>
      </c>
      <c r="D3383" s="168" t="s">
        <v>7048</v>
      </c>
      <c r="E3383" s="36" t="s">
        <v>13638</v>
      </c>
      <c r="F3383" s="99">
        <v>5.4</v>
      </c>
      <c r="G3383" s="99" t="s">
        <v>704</v>
      </c>
      <c r="H3383" s="105" t="s">
        <v>5878</v>
      </c>
      <c r="I3383" s="101">
        <v>2016</v>
      </c>
      <c r="J3383" s="115"/>
      <c r="K3383" s="90">
        <v>3488749229</v>
      </c>
      <c r="L3383" s="90">
        <f>IF(K3383/1024 &gt;1,K3383/1024," ")</f>
        <v>3406981.6689453125</v>
      </c>
      <c r="M3383" s="90">
        <f>IF(K3383/1048576 &gt;1,K3383/1048576," ")</f>
        <v>3327.1305360794067</v>
      </c>
      <c r="N3383" s="91">
        <f>IF(K3383&gt;999999999,K3383/1073741824," ")</f>
        <v>3.2491509141400456</v>
      </c>
      <c r="O3383" s="194" t="s">
        <v>23614</v>
      </c>
      <c r="P3383" s="197" t="s">
        <v>23615</v>
      </c>
    </row>
    <row r="3384" spans="2:16" ht="20.100000000000001" customHeight="1" x14ac:dyDescent="0.3">
      <c r="B3384" s="101">
        <v>3374</v>
      </c>
      <c r="C3384" s="20" t="s">
        <v>37682</v>
      </c>
      <c r="D3384" s="157" t="s">
        <v>8744</v>
      </c>
      <c r="E3384" s="36" t="s">
        <v>13639</v>
      </c>
      <c r="F3384" s="81">
        <v>5.4</v>
      </c>
      <c r="G3384" s="13" t="s">
        <v>704</v>
      </c>
      <c r="H3384" s="13" t="s">
        <v>3744</v>
      </c>
      <c r="I3384" s="79">
        <v>2019</v>
      </c>
      <c r="J3384" s="79"/>
      <c r="K3384" s="73">
        <v>4529410048</v>
      </c>
      <c r="L3384" s="90">
        <f>IF(K3384/1024 &gt;1,K3384/1024," ")</f>
        <v>4423252</v>
      </c>
      <c r="M3384" s="90">
        <f>IF(K3384/1048576 &gt;1,K3384/1048576," ")</f>
        <v>4319.58203125</v>
      </c>
      <c r="N3384" s="91">
        <f>IF(K3384&gt;999999999,K3384/1073741824," ")</f>
        <v>4.2183418273925781</v>
      </c>
      <c r="O3384" s="194" t="s">
        <v>23616</v>
      </c>
      <c r="P3384" s="197" t="s">
        <v>23617</v>
      </c>
    </row>
    <row r="3385" spans="2:16" ht="20.100000000000001" customHeight="1" x14ac:dyDescent="0.3">
      <c r="B3385" s="101">
        <v>3375</v>
      </c>
      <c r="C3385" s="107" t="s">
        <v>6587</v>
      </c>
      <c r="D3385" s="161" t="s">
        <v>6586</v>
      </c>
      <c r="E3385" s="36" t="s">
        <v>13640</v>
      </c>
      <c r="F3385" s="99">
        <v>5.5</v>
      </c>
      <c r="G3385" s="99" t="s">
        <v>704</v>
      </c>
      <c r="H3385" s="101" t="s">
        <v>4081</v>
      </c>
      <c r="I3385" s="101">
        <v>2011</v>
      </c>
      <c r="J3385" s="101"/>
      <c r="K3385" s="90">
        <v>4157256950</v>
      </c>
      <c r="L3385" s="90">
        <f>IF(K3385/1024 &gt;1,K3385/1024," ")</f>
        <v>4059821.240234375</v>
      </c>
      <c r="M3385" s="90">
        <f>IF(K3385/1048576 &gt;1,K3385/1048576," ")</f>
        <v>3964.6691799163818</v>
      </c>
      <c r="N3385" s="91">
        <f>IF(K3385&gt;999999999,K3385/1073741824," ")</f>
        <v>3.8717472460120916</v>
      </c>
      <c r="O3385" s="194" t="s">
        <v>23618</v>
      </c>
      <c r="P3385" s="197" t="s">
        <v>23619</v>
      </c>
    </row>
    <row r="3386" spans="2:16" ht="20.100000000000001" customHeight="1" x14ac:dyDescent="0.3">
      <c r="B3386" s="101">
        <v>3376</v>
      </c>
      <c r="C3386" s="109" t="s">
        <v>37683</v>
      </c>
      <c r="D3386" s="159" t="s">
        <v>3485</v>
      </c>
      <c r="E3386" s="36" t="s">
        <v>13641</v>
      </c>
      <c r="F3386" s="104">
        <v>7.2</v>
      </c>
      <c r="G3386" s="99" t="s">
        <v>704</v>
      </c>
      <c r="H3386" s="105" t="s">
        <v>5878</v>
      </c>
      <c r="I3386" s="101">
        <v>1973</v>
      </c>
      <c r="J3386" s="101"/>
      <c r="K3386" s="90">
        <v>4042615298</v>
      </c>
      <c r="L3386" s="90">
        <f>IF(K3386/1024 &gt;1,K3386/1024," ")</f>
        <v>3947866.501953125</v>
      </c>
      <c r="M3386" s="90">
        <f>IF(K3386/1048576 &gt;1,K3386/1048576," ")</f>
        <v>3855.3383808135986</v>
      </c>
      <c r="N3386" s="91">
        <f>IF(K3386&gt;999999999,K3386/1073741824," ")</f>
        <v>3.7649788875132799</v>
      </c>
      <c r="O3386" s="194" t="s">
        <v>22011</v>
      </c>
      <c r="P3386" s="197" t="s">
        <v>23620</v>
      </c>
    </row>
    <row r="3387" spans="2:16" ht="20.100000000000001" customHeight="1" x14ac:dyDescent="0.3">
      <c r="B3387" s="101">
        <v>3377</v>
      </c>
      <c r="C3387" s="12" t="s">
        <v>37267</v>
      </c>
      <c r="D3387" s="160" t="s">
        <v>2209</v>
      </c>
      <c r="E3387" s="36" t="s">
        <v>13642</v>
      </c>
      <c r="F3387" s="104">
        <v>4.5999999999999996</v>
      </c>
      <c r="G3387" s="94"/>
      <c r="H3387" s="94" t="s">
        <v>3931</v>
      </c>
      <c r="I3387" s="101">
        <v>1956</v>
      </c>
      <c r="J3387" s="116"/>
      <c r="K3387" s="90">
        <v>692064256</v>
      </c>
      <c r="L3387" s="90">
        <f>IF(K3387/1024 &gt;1,K3387/1024," ")</f>
        <v>675844</v>
      </c>
      <c r="M3387" s="90">
        <f>IF(K3387/1048576 &gt;1,K3387/1048576," ")</f>
        <v>660.00390625</v>
      </c>
      <c r="N3387" s="91" t="str">
        <f>IF(K3387&gt;999999999,K3387/1073741824," ")</f>
        <v xml:space="preserve"> </v>
      </c>
      <c r="O3387" s="194" t="s">
        <v>21944</v>
      </c>
      <c r="P3387" s="197" t="s">
        <v>23621</v>
      </c>
    </row>
    <row r="3388" spans="2:16" ht="20.100000000000001" customHeight="1" x14ac:dyDescent="0.3">
      <c r="B3388" s="101">
        <v>3378</v>
      </c>
      <c r="C3388" s="102" t="s">
        <v>37684</v>
      </c>
      <c r="D3388" s="159" t="s">
        <v>1353</v>
      </c>
      <c r="E3388" s="36" t="s">
        <v>13643</v>
      </c>
      <c r="F3388" s="104">
        <v>7.1</v>
      </c>
      <c r="G3388" s="101" t="s">
        <v>704</v>
      </c>
      <c r="H3388" s="101" t="s">
        <v>3737</v>
      </c>
      <c r="I3388" s="94">
        <v>1968</v>
      </c>
      <c r="J3388" s="120"/>
      <c r="K3388" s="90">
        <v>3004998231</v>
      </c>
      <c r="L3388" s="90">
        <f>IF(K3388/1024 &gt;1,K3388/1024," ")</f>
        <v>2934568.5849609375</v>
      </c>
      <c r="M3388" s="90">
        <f>IF(K3388/1048576 &gt;1,K3388/1048576," ")</f>
        <v>2865.7896337509155</v>
      </c>
      <c r="N3388" s="91">
        <f>IF(K3388&gt;999999999,K3388/1073741824," ")</f>
        <v>2.7986226892098784</v>
      </c>
      <c r="O3388" s="194" t="s">
        <v>23622</v>
      </c>
      <c r="P3388" s="197" t="s">
        <v>23623</v>
      </c>
    </row>
    <row r="3389" spans="2:16" ht="20.100000000000001" customHeight="1" x14ac:dyDescent="0.3">
      <c r="B3389" s="101">
        <v>3379</v>
      </c>
      <c r="C3389" s="7" t="s">
        <v>37685</v>
      </c>
      <c r="D3389" s="167" t="s">
        <v>8012</v>
      </c>
      <c r="E3389" s="36" t="s">
        <v>13644</v>
      </c>
      <c r="F3389" s="81">
        <v>6</v>
      </c>
      <c r="G3389" s="13" t="s">
        <v>704</v>
      </c>
      <c r="H3389" s="13" t="s">
        <v>6149</v>
      </c>
      <c r="I3389" s="79">
        <v>1955</v>
      </c>
      <c r="J3389" s="79"/>
      <c r="K3389" s="73">
        <v>5610082342</v>
      </c>
      <c r="L3389" s="90">
        <f>IF(K3389/1024 &gt;1,K3389/1024," ")</f>
        <v>5478596.037109375</v>
      </c>
      <c r="M3389" s="90">
        <f>IF(K3389/1048576 &gt;1,K3389/1048576," ")</f>
        <v>5350.191442489624</v>
      </c>
      <c r="N3389" s="91">
        <f>IF(K3389&gt;999999999,K3389/1073741824," ")</f>
        <v>5.2247963305562735</v>
      </c>
      <c r="O3389" s="194" t="s">
        <v>23624</v>
      </c>
      <c r="P3389" s="197" t="s">
        <v>23625</v>
      </c>
    </row>
    <row r="3390" spans="2:16" ht="20.100000000000001" customHeight="1" x14ac:dyDescent="0.3">
      <c r="B3390" s="101">
        <v>3380</v>
      </c>
      <c r="C3390" s="7" t="s">
        <v>37268</v>
      </c>
      <c r="D3390" s="159" t="s">
        <v>2210</v>
      </c>
      <c r="E3390" s="36" t="s">
        <v>13646</v>
      </c>
      <c r="F3390" s="104">
        <v>5.7</v>
      </c>
      <c r="G3390" s="94"/>
      <c r="H3390" s="94" t="s">
        <v>4097</v>
      </c>
      <c r="I3390" s="94">
        <v>1942</v>
      </c>
      <c r="J3390" s="94"/>
      <c r="K3390" s="108">
        <v>1122856960</v>
      </c>
      <c r="L3390" s="90">
        <f>IF(K3390/1024 &gt;1,K3390/1024," ")</f>
        <v>1096540</v>
      </c>
      <c r="M3390" s="90">
        <f>IF(K3390/1048576 &gt;1,K3390/1048576," ")</f>
        <v>1070.83984375</v>
      </c>
      <c r="N3390" s="91">
        <f>IF(K3390&gt;999999999,K3390/1073741824," ")</f>
        <v>1.0457420349121094</v>
      </c>
      <c r="O3390" s="194" t="s">
        <v>22432</v>
      </c>
      <c r="P3390" s="197" t="s">
        <v>31193</v>
      </c>
    </row>
    <row r="3391" spans="2:16" ht="20.100000000000001" customHeight="1" x14ac:dyDescent="0.3">
      <c r="B3391" s="101">
        <v>3381</v>
      </c>
      <c r="C3391" s="111" t="s">
        <v>7359</v>
      </c>
      <c r="D3391" s="161" t="s">
        <v>7358</v>
      </c>
      <c r="E3391" s="36" t="s">
        <v>13647</v>
      </c>
      <c r="F3391" s="99">
        <v>6.2</v>
      </c>
      <c r="G3391" s="99" t="s">
        <v>704</v>
      </c>
      <c r="H3391" s="105" t="s">
        <v>5878</v>
      </c>
      <c r="I3391" s="101">
        <v>2016</v>
      </c>
      <c r="J3391" s="112"/>
      <c r="K3391" s="90">
        <v>4984611528</v>
      </c>
      <c r="L3391" s="90">
        <f>IF(K3391/1024 &gt;1,K3391/1024," ")</f>
        <v>4867784.6953125</v>
      </c>
      <c r="M3391" s="90">
        <f>IF(K3391/1048576 &gt;1,K3391/1048576," ")</f>
        <v>4753.6959915161133</v>
      </c>
      <c r="N3391" s="91">
        <f>IF(K3391&gt;999999999,K3391/1073741824," ")</f>
        <v>4.6422812417149544</v>
      </c>
      <c r="O3391" s="194" t="s">
        <v>23626</v>
      </c>
      <c r="P3391" s="197" t="s">
        <v>31194</v>
      </c>
    </row>
    <row r="3392" spans="2:16" ht="20.100000000000001" customHeight="1" x14ac:dyDescent="0.3">
      <c r="B3392" s="101">
        <v>3382</v>
      </c>
      <c r="C3392" s="20" t="s">
        <v>37686</v>
      </c>
      <c r="D3392" s="157" t="s">
        <v>8444</v>
      </c>
      <c r="E3392" s="36" t="s">
        <v>13648</v>
      </c>
      <c r="F3392" s="81">
        <v>6.5</v>
      </c>
      <c r="G3392" s="13" t="s">
        <v>704</v>
      </c>
      <c r="H3392" s="13" t="s">
        <v>5878</v>
      </c>
      <c r="I3392" s="79">
        <v>2018</v>
      </c>
      <c r="J3392" s="79"/>
      <c r="K3392" s="73">
        <v>5656452827</v>
      </c>
      <c r="L3392" s="90">
        <f>IF(K3392/1024 &gt;1,K3392/1024," ")</f>
        <v>5523879.7138671875</v>
      </c>
      <c r="M3392" s="90">
        <f>IF(K3392/1048576 &gt;1,K3392/1048576," ")</f>
        <v>5394.4137830734253</v>
      </c>
      <c r="N3392" s="91">
        <f>IF(K3392&gt;999999999,K3392/1073741824," ")</f>
        <v>5.2679822100326419</v>
      </c>
      <c r="O3392" s="194" t="s">
        <v>30099</v>
      </c>
      <c r="P3392" s="197" t="s">
        <v>23627</v>
      </c>
    </row>
    <row r="3393" spans="2:16" ht="20.100000000000001" customHeight="1" x14ac:dyDescent="0.3">
      <c r="B3393" s="101">
        <v>3383</v>
      </c>
      <c r="C3393" s="102" t="s">
        <v>37688</v>
      </c>
      <c r="D3393" s="159" t="s">
        <v>1016</v>
      </c>
      <c r="E3393" s="36" t="s">
        <v>13652</v>
      </c>
      <c r="F3393" s="104">
        <v>7.8</v>
      </c>
      <c r="G3393" s="101" t="s">
        <v>704</v>
      </c>
      <c r="H3393" s="101" t="s">
        <v>3787</v>
      </c>
      <c r="I3393" s="94">
        <v>2006</v>
      </c>
      <c r="J3393" s="94"/>
      <c r="K3393" s="108">
        <v>4063048077</v>
      </c>
      <c r="L3393" s="90">
        <f>IF(K3393/1024 &gt;1,K3393/1024," ")</f>
        <v>3967820.3876953125</v>
      </c>
      <c r="M3393" s="90">
        <f>IF(K3393/1048576 &gt;1,K3393/1048576," ")</f>
        <v>3874.8245973587036</v>
      </c>
      <c r="N3393" s="91">
        <f>IF(K3393&gt;999999999,K3393/1073741824," ")</f>
        <v>3.784008395858109</v>
      </c>
      <c r="O3393" s="194" t="s">
        <v>23634</v>
      </c>
      <c r="P3393" s="197" t="s">
        <v>23635</v>
      </c>
    </row>
    <row r="3394" spans="2:16" ht="20.100000000000001" customHeight="1" x14ac:dyDescent="0.3">
      <c r="B3394" s="101">
        <v>3384</v>
      </c>
      <c r="C3394" s="111" t="s">
        <v>37687</v>
      </c>
      <c r="D3394" s="161" t="s">
        <v>6637</v>
      </c>
      <c r="E3394" s="36" t="s">
        <v>13651</v>
      </c>
      <c r="F3394" s="99">
        <v>4.5</v>
      </c>
      <c r="G3394" s="99" t="s">
        <v>704</v>
      </c>
      <c r="H3394" s="101" t="s">
        <v>4081</v>
      </c>
      <c r="I3394" s="101">
        <v>2016</v>
      </c>
      <c r="J3394" s="101"/>
      <c r="K3394" s="90">
        <v>4508025738</v>
      </c>
      <c r="L3394" s="90">
        <f>IF(K3394/1024 &gt;1,K3394/1024," ")</f>
        <v>4402368.884765625</v>
      </c>
      <c r="M3394" s="90">
        <f>IF(K3394/1048576 &gt;1,K3394/1048576," ")</f>
        <v>4299.1883640289307</v>
      </c>
      <c r="N3394" s="91">
        <f>IF(K3394&gt;999999999,K3394/1073741824," ")</f>
        <v>4.1984261367470026</v>
      </c>
      <c r="O3394" s="194" t="s">
        <v>23632</v>
      </c>
      <c r="P3394" s="197" t="s">
        <v>23633</v>
      </c>
    </row>
    <row r="3395" spans="2:16" ht="20.100000000000001" customHeight="1" x14ac:dyDescent="0.3">
      <c r="B3395" s="101">
        <v>3385</v>
      </c>
      <c r="C3395" s="112" t="s">
        <v>37689</v>
      </c>
      <c r="D3395" s="161" t="s">
        <v>7613</v>
      </c>
      <c r="E3395" s="36" t="s">
        <v>13653</v>
      </c>
      <c r="F3395" s="99">
        <v>4.5999999999999996</v>
      </c>
      <c r="G3395" s="99" t="s">
        <v>704</v>
      </c>
      <c r="H3395" s="105" t="s">
        <v>5878</v>
      </c>
      <c r="I3395" s="101">
        <v>2016</v>
      </c>
      <c r="J3395" s="101"/>
      <c r="K3395" s="90">
        <v>4732977099</v>
      </c>
      <c r="L3395" s="90">
        <f>IF(K3395/1024 &gt;1,K3395/1024," ")</f>
        <v>4622047.9482421875</v>
      </c>
      <c r="M3395" s="90">
        <f>IF(K3395/1048576 &gt;1,K3395/1048576," ")</f>
        <v>4513.7186994552612</v>
      </c>
      <c r="N3395" s="91">
        <f>IF(K3395&gt;999999999,K3395/1073741824," ")</f>
        <v>4.4079284174367785</v>
      </c>
      <c r="O3395" s="194" t="s">
        <v>30100</v>
      </c>
      <c r="P3395" s="197" t="s">
        <v>23636</v>
      </c>
    </row>
    <row r="3396" spans="2:16" ht="20.100000000000001" customHeight="1" x14ac:dyDescent="0.3">
      <c r="B3396" s="101">
        <v>3386</v>
      </c>
      <c r="C3396" s="29" t="s">
        <v>37690</v>
      </c>
      <c r="D3396" s="157" t="s">
        <v>8039</v>
      </c>
      <c r="E3396" s="36" t="s">
        <v>13654</v>
      </c>
      <c r="F3396" s="131">
        <v>5.8</v>
      </c>
      <c r="G3396" s="13" t="s">
        <v>704</v>
      </c>
      <c r="H3396" s="13" t="s">
        <v>4081</v>
      </c>
      <c r="I3396" s="133">
        <v>2017</v>
      </c>
      <c r="J3396" s="74"/>
      <c r="K3396" s="73">
        <v>5197316171</v>
      </c>
      <c r="L3396" s="90">
        <f>IF(K3396/1024 &gt;1,K3396/1024," ")</f>
        <v>5075504.0732421875</v>
      </c>
      <c r="M3396" s="90">
        <f>IF(K3396/1048576 &gt;1,K3396/1048576," ")</f>
        <v>4956.5469465255737</v>
      </c>
      <c r="N3396" s="91">
        <f>IF(K3396&gt;999999999,K3396/1073741824," ")</f>
        <v>4.8403778774663806</v>
      </c>
      <c r="O3396" s="194" t="s">
        <v>23637</v>
      </c>
      <c r="P3396" s="197" t="s">
        <v>23638</v>
      </c>
    </row>
    <row r="3397" spans="2:16" ht="20.100000000000001" customHeight="1" x14ac:dyDescent="0.3">
      <c r="B3397" s="101">
        <v>3387</v>
      </c>
      <c r="C3397" s="102" t="s">
        <v>37661</v>
      </c>
      <c r="D3397" s="159" t="s">
        <v>2832</v>
      </c>
      <c r="E3397" s="36" t="s">
        <v>13617</v>
      </c>
      <c r="F3397" s="104">
        <v>5</v>
      </c>
      <c r="G3397" s="99" t="s">
        <v>704</v>
      </c>
      <c r="H3397" s="101" t="s">
        <v>5871</v>
      </c>
      <c r="I3397" s="101">
        <v>2011</v>
      </c>
      <c r="J3397" s="101"/>
      <c r="K3397" s="90">
        <v>4924604406</v>
      </c>
      <c r="L3397" s="90">
        <f>IF(K3397/1024 &gt;1,K3397/1024," ")</f>
        <v>4809183.990234375</v>
      </c>
      <c r="M3397" s="90">
        <f>IF(K3397/1048576 &gt;1,K3397/1048576," ")</f>
        <v>4696.4687404632568</v>
      </c>
      <c r="N3397" s="91">
        <f>IF(K3397&gt;999999999,K3397/1073741824," ")</f>
        <v>4.5863952543586493</v>
      </c>
      <c r="O3397" s="194" t="s">
        <v>23575</v>
      </c>
      <c r="P3397" s="197" t="s">
        <v>23576</v>
      </c>
    </row>
    <row r="3398" spans="2:16" ht="20.100000000000001" customHeight="1" x14ac:dyDescent="0.3">
      <c r="B3398" s="101">
        <v>3388</v>
      </c>
      <c r="C3398" s="107" t="s">
        <v>39730</v>
      </c>
      <c r="D3398" s="161" t="s">
        <v>7025</v>
      </c>
      <c r="E3398" s="36" t="s">
        <v>14461</v>
      </c>
      <c r="F3398" s="99">
        <v>5.2</v>
      </c>
      <c r="G3398" s="99" t="s">
        <v>704</v>
      </c>
      <c r="H3398" s="105" t="s">
        <v>5871</v>
      </c>
      <c r="I3398" s="101">
        <v>1985</v>
      </c>
      <c r="J3398" s="101"/>
      <c r="K3398" s="90">
        <v>3466624433</v>
      </c>
      <c r="L3398" s="90">
        <f>IF(K3398/1024 &gt;1,K3398/1024," ")</f>
        <v>3385375.4228515625</v>
      </c>
      <c r="M3398" s="90">
        <f>IF(K3398/1048576 &gt;1,K3398/1048576," ")</f>
        <v>3306.030686378479</v>
      </c>
      <c r="N3398" s="91">
        <f>IF(K3398&gt;999999999,K3398/1073741824," ")</f>
        <v>3.2285455921664834</v>
      </c>
      <c r="O3398" s="194" t="s">
        <v>24946</v>
      </c>
      <c r="P3398" s="197" t="s">
        <v>31322</v>
      </c>
    </row>
    <row r="3399" spans="2:16" ht="20.100000000000001" customHeight="1" x14ac:dyDescent="0.3">
      <c r="B3399" s="101">
        <v>3389</v>
      </c>
      <c r="C3399" s="102" t="s">
        <v>36723</v>
      </c>
      <c r="D3399" s="159" t="s">
        <v>3459</v>
      </c>
      <c r="E3399" s="36" t="s">
        <v>12922</v>
      </c>
      <c r="F3399" s="104">
        <v>6.9</v>
      </c>
      <c r="G3399" s="13" t="s">
        <v>704</v>
      </c>
      <c r="H3399" s="13" t="s">
        <v>5981</v>
      </c>
      <c r="I3399" s="101">
        <v>1993</v>
      </c>
      <c r="J3399" s="101"/>
      <c r="K3399" s="73">
        <v>3836243113</v>
      </c>
      <c r="L3399" s="90">
        <f>IF(K3399/1024 &gt;1,K3399/1024," ")</f>
        <v>3746331.1650390625</v>
      </c>
      <c r="M3399" s="90">
        <f>IF(K3399/1048576 &gt;1,K3399/1048576," ")</f>
        <v>3658.5265283584595</v>
      </c>
      <c r="N3399" s="91">
        <f>IF(K3399&gt;999999999,K3399/1073741824," ")</f>
        <v>3.5727798128500581</v>
      </c>
      <c r="O3399" s="194" t="s">
        <v>22341</v>
      </c>
      <c r="P3399" s="197" t="s">
        <v>22342</v>
      </c>
    </row>
    <row r="3400" spans="2:16" ht="20.100000000000001" customHeight="1" x14ac:dyDescent="0.3">
      <c r="B3400" s="101">
        <v>3390</v>
      </c>
      <c r="C3400" s="109" t="s">
        <v>37691</v>
      </c>
      <c r="D3400" s="160" t="s">
        <v>1017</v>
      </c>
      <c r="E3400" s="36" t="s">
        <v>13655</v>
      </c>
      <c r="F3400" s="104">
        <v>6.6</v>
      </c>
      <c r="G3400" s="94" t="s">
        <v>704</v>
      </c>
      <c r="H3400" s="94" t="s">
        <v>3747</v>
      </c>
      <c r="I3400" s="101">
        <v>1999</v>
      </c>
      <c r="J3400" s="101"/>
      <c r="K3400" s="90">
        <v>3394357836</v>
      </c>
      <c r="L3400" s="90">
        <f>IF(K3400/1024 &gt;1,K3400/1024," ")</f>
        <v>3314802.57421875</v>
      </c>
      <c r="M3400" s="90">
        <f>IF(K3400/1048576 &gt;1,K3400/1048576," ")</f>
        <v>3237.111888885498</v>
      </c>
      <c r="N3400" s="91">
        <f>IF(K3400&gt;999999999,K3400/1073741824," ")</f>
        <v>3.1612420789897442</v>
      </c>
      <c r="O3400" s="194" t="s">
        <v>23639</v>
      </c>
      <c r="P3400" s="197" t="s">
        <v>23640</v>
      </c>
    </row>
    <row r="3401" spans="2:16" ht="20.100000000000001" customHeight="1" x14ac:dyDescent="0.3">
      <c r="B3401" s="101">
        <v>3391</v>
      </c>
      <c r="C3401" s="7" t="s">
        <v>37269</v>
      </c>
      <c r="D3401" s="159" t="s">
        <v>2211</v>
      </c>
      <c r="E3401" s="36" t="s">
        <v>13656</v>
      </c>
      <c r="F3401" s="104">
        <v>6.5</v>
      </c>
      <c r="G3401" s="94" t="s">
        <v>704</v>
      </c>
      <c r="H3401" s="94" t="s">
        <v>4316</v>
      </c>
      <c r="I3401" s="94">
        <v>1937</v>
      </c>
      <c r="J3401" s="94"/>
      <c r="K3401" s="108">
        <v>1258708992</v>
      </c>
      <c r="L3401" s="90">
        <f>IF(K3401/1024 &gt;1,K3401/1024," ")</f>
        <v>1229208</v>
      </c>
      <c r="M3401" s="90">
        <f>IF(K3401/1048576 &gt;1,K3401/1048576," ")</f>
        <v>1200.3984375</v>
      </c>
      <c r="N3401" s="91">
        <f>IF(K3401&gt;999999999,K3401/1073741824," ")</f>
        <v>1.1722640991210938</v>
      </c>
      <c r="O3401" s="194" t="s">
        <v>23641</v>
      </c>
      <c r="P3401" s="197" t="s">
        <v>23642</v>
      </c>
    </row>
    <row r="3402" spans="2:16" ht="20.100000000000001" customHeight="1" x14ac:dyDescent="0.3">
      <c r="B3402" s="101">
        <v>3392</v>
      </c>
      <c r="C3402" s="7" t="s">
        <v>33394</v>
      </c>
      <c r="D3402" s="157" t="s">
        <v>8525</v>
      </c>
      <c r="E3402" s="36" t="s">
        <v>13657</v>
      </c>
      <c r="F3402" s="81">
        <v>4.8</v>
      </c>
      <c r="G3402" s="13" t="s">
        <v>704</v>
      </c>
      <c r="H3402" s="13" t="s">
        <v>5892</v>
      </c>
      <c r="I3402" s="79">
        <v>2016</v>
      </c>
      <c r="J3402" s="79"/>
      <c r="K3402" s="73">
        <v>2534977536</v>
      </c>
      <c r="L3402" s="90">
        <f>IF(K3402/1024 &gt;1,K3402/1024," ")</f>
        <v>2475564</v>
      </c>
      <c r="M3402" s="90">
        <f>IF(K3402/1048576 &gt;1,K3402/1048576," ")</f>
        <v>2417.54296875</v>
      </c>
      <c r="N3402" s="91">
        <f>IF(K3402&gt;999999999,K3402/1073741824," ")</f>
        <v>2.3608818054199219</v>
      </c>
      <c r="O3402" s="194" t="s">
        <v>23643</v>
      </c>
      <c r="P3402" s="197" t="s">
        <v>23644</v>
      </c>
    </row>
    <row r="3403" spans="2:16" ht="20.100000000000001" customHeight="1" x14ac:dyDescent="0.3">
      <c r="B3403" s="101">
        <v>3393</v>
      </c>
      <c r="C3403" s="102" t="s">
        <v>37692</v>
      </c>
      <c r="D3403" s="161" t="s">
        <v>6801</v>
      </c>
      <c r="E3403" s="36" t="s">
        <v>13658</v>
      </c>
      <c r="F3403" s="99">
        <v>7.2</v>
      </c>
      <c r="G3403" s="99" t="s">
        <v>704</v>
      </c>
      <c r="H3403" s="101" t="s">
        <v>5892</v>
      </c>
      <c r="I3403" s="101">
        <v>1988</v>
      </c>
      <c r="J3403" s="101"/>
      <c r="K3403" s="90">
        <v>4062687811</v>
      </c>
      <c r="L3403" s="90">
        <f>IF(K3403/1024 &gt;1,K3403/1024," ")</f>
        <v>3967468.5654296875</v>
      </c>
      <c r="M3403" s="90">
        <f>IF(K3403/1048576 &gt;1,K3403/1048576," ")</f>
        <v>3874.4810209274292</v>
      </c>
      <c r="N3403" s="91">
        <f>IF(K3403&gt;999999999,K3403/1073741824," ")</f>
        <v>3.7836728719994426</v>
      </c>
      <c r="O3403" s="194" t="s">
        <v>23645</v>
      </c>
      <c r="P3403" s="197" t="s">
        <v>31195</v>
      </c>
    </row>
    <row r="3404" spans="2:16" ht="20.100000000000001" customHeight="1" x14ac:dyDescent="0.3">
      <c r="B3404" s="101">
        <v>3394</v>
      </c>
      <c r="C3404" s="12" t="s">
        <v>33389</v>
      </c>
      <c r="D3404" s="161" t="s">
        <v>7574</v>
      </c>
      <c r="E3404" s="36" t="s">
        <v>13660</v>
      </c>
      <c r="F3404" s="99">
        <v>4</v>
      </c>
      <c r="G3404" s="99" t="s">
        <v>704</v>
      </c>
      <c r="H3404" s="105" t="s">
        <v>5892</v>
      </c>
      <c r="I3404" s="101">
        <v>2015</v>
      </c>
      <c r="J3404" s="101"/>
      <c r="K3404" s="90">
        <v>4113630879</v>
      </c>
      <c r="L3404" s="90">
        <f>IF(K3404/1024 &gt;1,K3404/1024," ")</f>
        <v>4017217.6552734375</v>
      </c>
      <c r="M3404" s="90">
        <f>IF(K3404/1048576 &gt;1,K3404/1048576," ")</f>
        <v>3923.0641164779663</v>
      </c>
      <c r="N3404" s="91">
        <f>IF(K3404&gt;999999999,K3404/1073741824," ")</f>
        <v>3.831117301248014</v>
      </c>
      <c r="O3404" s="194" t="s">
        <v>17628</v>
      </c>
      <c r="P3404" s="197" t="s">
        <v>31196</v>
      </c>
    </row>
    <row r="3405" spans="2:16" ht="20.100000000000001" customHeight="1" x14ac:dyDescent="0.3">
      <c r="B3405" s="101">
        <v>3395</v>
      </c>
      <c r="C3405" s="102" t="s">
        <v>37693</v>
      </c>
      <c r="D3405" s="159" t="s">
        <v>457</v>
      </c>
      <c r="E3405" s="36" t="s">
        <v>13668</v>
      </c>
      <c r="F3405" s="104">
        <v>6.5</v>
      </c>
      <c r="G3405" s="94" t="s">
        <v>704</v>
      </c>
      <c r="H3405" s="94" t="s">
        <v>3744</v>
      </c>
      <c r="I3405" s="101">
        <v>2002</v>
      </c>
      <c r="J3405" s="101"/>
      <c r="K3405" s="90">
        <v>4728346103</v>
      </c>
      <c r="L3405" s="90">
        <f>IF(K3405/1024 &gt;1,K3405/1024," ")</f>
        <v>4617525.4912109375</v>
      </c>
      <c r="M3405" s="90">
        <f>IF(K3405/1048576 &gt;1,K3405/1048576," ")</f>
        <v>4509.3022375106812</v>
      </c>
      <c r="N3405" s="91">
        <f>IF(K3405&gt;999999999,K3405/1073741824," ")</f>
        <v>4.4036154663190246</v>
      </c>
      <c r="O3405" s="194" t="s">
        <v>23654</v>
      </c>
      <c r="P3405" s="197" t="s">
        <v>23655</v>
      </c>
    </row>
    <row r="3406" spans="2:16" ht="20.100000000000001" customHeight="1" x14ac:dyDescent="0.3">
      <c r="B3406" s="101">
        <v>3396</v>
      </c>
      <c r="C3406" s="109" t="s">
        <v>37695</v>
      </c>
      <c r="D3406" s="160" t="s">
        <v>4121</v>
      </c>
      <c r="E3406" s="36" t="s">
        <v>13665</v>
      </c>
      <c r="F3406" s="104">
        <v>5.9</v>
      </c>
      <c r="G3406" s="101" t="s">
        <v>704</v>
      </c>
      <c r="H3406" s="101" t="s">
        <v>3737</v>
      </c>
      <c r="I3406" s="101">
        <v>1999</v>
      </c>
      <c r="J3406" s="101"/>
      <c r="K3406" s="90">
        <v>3528710591</v>
      </c>
      <c r="L3406" s="90">
        <f>IF(K3406/1024 &gt;1,K3406/1024," ")</f>
        <v>3446006.4365234375</v>
      </c>
      <c r="M3406" s="90">
        <f>IF(K3406/1048576 &gt;1,K3406/1048576," ")</f>
        <v>3365.2406606674194</v>
      </c>
      <c r="N3406" s="91">
        <f>IF(K3406&gt;999999999,K3406/1073741824," ")</f>
        <v>3.2863678326830268</v>
      </c>
      <c r="O3406" s="194" t="s">
        <v>23659</v>
      </c>
      <c r="P3406" s="197" t="s">
        <v>23660</v>
      </c>
    </row>
    <row r="3407" spans="2:16" ht="20.100000000000001" customHeight="1" x14ac:dyDescent="0.3">
      <c r="B3407" s="101">
        <v>3397</v>
      </c>
      <c r="C3407" s="7" t="s">
        <v>37270</v>
      </c>
      <c r="D3407" s="159" t="s">
        <v>2212</v>
      </c>
      <c r="E3407" s="36" t="s">
        <v>13662</v>
      </c>
      <c r="F3407" s="104">
        <v>4.5999999999999996</v>
      </c>
      <c r="G3407" s="94"/>
      <c r="H3407" s="94" t="s">
        <v>4066</v>
      </c>
      <c r="I3407" s="94">
        <v>2008</v>
      </c>
      <c r="J3407" s="94"/>
      <c r="K3407" s="108">
        <v>1463603486</v>
      </c>
      <c r="L3407" s="90">
        <f>IF(K3407/1024 &gt;1,K3407/1024," ")</f>
        <v>1429300.279296875</v>
      </c>
      <c r="M3407" s="90">
        <f>IF(K3407/1048576 &gt;1,K3407/1048576," ")</f>
        <v>1395.8010540008545</v>
      </c>
      <c r="N3407" s="91">
        <f>IF(K3407&gt;999999999,K3407/1073741824," ")</f>
        <v>1.3630869667977095</v>
      </c>
      <c r="O3407" s="194" t="s">
        <v>17962</v>
      </c>
      <c r="P3407" s="197" t="s">
        <v>31197</v>
      </c>
    </row>
    <row r="3408" spans="2:16" ht="20.100000000000001" customHeight="1" x14ac:dyDescent="0.3">
      <c r="B3408" s="101">
        <v>3398</v>
      </c>
      <c r="C3408" s="109" t="s">
        <v>37694</v>
      </c>
      <c r="D3408" s="160" t="s">
        <v>1019</v>
      </c>
      <c r="E3408" s="36" t="s">
        <v>13664</v>
      </c>
      <c r="F3408" s="104">
        <v>6.4</v>
      </c>
      <c r="G3408" s="99" t="s">
        <v>704</v>
      </c>
      <c r="H3408" s="101" t="s">
        <v>5878</v>
      </c>
      <c r="I3408" s="101">
        <v>1992</v>
      </c>
      <c r="J3408" s="101"/>
      <c r="K3408" s="90">
        <v>5208067573</v>
      </c>
      <c r="L3408" s="90">
        <f>IF(K3408/1024 &gt;1,K3408/1024," ")</f>
        <v>5086003.4892578125</v>
      </c>
      <c r="M3408" s="90">
        <f>IF(K3408/1048576 &gt;1,K3408/1048576," ")</f>
        <v>4966.8002824783325</v>
      </c>
      <c r="N3408" s="91">
        <f>IF(K3408&gt;999999999,K3408/1073741824," ")</f>
        <v>4.8503909008577466</v>
      </c>
      <c r="O3408" s="194" t="s">
        <v>23658</v>
      </c>
      <c r="P3408" s="197" t="s">
        <v>31199</v>
      </c>
    </row>
    <row r="3409" spans="2:16" ht="20.100000000000001" customHeight="1" x14ac:dyDescent="0.3">
      <c r="B3409" s="101">
        <v>3399</v>
      </c>
      <c r="C3409" s="48" t="s">
        <v>42622</v>
      </c>
      <c r="D3409" s="161" t="s">
        <v>6391</v>
      </c>
      <c r="E3409" s="36" t="s">
        <v>13663</v>
      </c>
      <c r="F3409" s="99">
        <v>3.8</v>
      </c>
      <c r="G3409" s="99" t="s">
        <v>704</v>
      </c>
      <c r="H3409" s="101" t="s">
        <v>5878</v>
      </c>
      <c r="I3409" s="101">
        <v>2006</v>
      </c>
      <c r="J3409" s="101"/>
      <c r="K3409" s="90">
        <v>5131546179</v>
      </c>
      <c r="L3409" s="90">
        <f>IF(K3409/1024 &gt;1,K3409/1024," ")</f>
        <v>5011275.5654296875</v>
      </c>
      <c r="M3409" s="90">
        <f>IF(K3409/1048576 &gt;1,K3409/1048576," ")</f>
        <v>4893.8237943649292</v>
      </c>
      <c r="N3409" s="91">
        <f>IF(K3409&gt;999999999,K3409/1073741824," ")</f>
        <v>4.7791247991845012</v>
      </c>
      <c r="O3409" s="194" t="s">
        <v>23657</v>
      </c>
      <c r="P3409" s="197" t="s">
        <v>31198</v>
      </c>
    </row>
    <row r="3410" spans="2:16" ht="20.100000000000001" customHeight="1" x14ac:dyDescent="0.3">
      <c r="B3410" s="101">
        <v>3400</v>
      </c>
      <c r="C3410" s="7" t="s">
        <v>37697</v>
      </c>
      <c r="D3410" s="168" t="s">
        <v>8850</v>
      </c>
      <c r="E3410" s="36" t="s">
        <v>13669</v>
      </c>
      <c r="F3410" s="81">
        <v>6.9</v>
      </c>
      <c r="G3410" s="13"/>
      <c r="H3410" s="13" t="s">
        <v>3757</v>
      </c>
      <c r="I3410" s="79">
        <v>2019</v>
      </c>
      <c r="J3410" s="79"/>
      <c r="K3410" s="73">
        <v>5102886912</v>
      </c>
      <c r="L3410" s="90">
        <f>IF(K3410/1024 &gt;1,K3410/1024," ")</f>
        <v>4983288</v>
      </c>
      <c r="M3410" s="90">
        <f>IF(K3410/1048576 &gt;1,K3410/1048576," ")</f>
        <v>4866.4921875</v>
      </c>
      <c r="N3410" s="91">
        <f>IF(K3410&gt;999999999,K3410/1073741824," ")</f>
        <v>4.7524337768554688</v>
      </c>
      <c r="O3410" s="194" t="s">
        <v>23665</v>
      </c>
      <c r="P3410" s="197" t="s">
        <v>23666</v>
      </c>
    </row>
    <row r="3411" spans="2:16" ht="20.100000000000001" customHeight="1" x14ac:dyDescent="0.3">
      <c r="B3411" s="101">
        <v>3401</v>
      </c>
      <c r="C3411" s="29" t="s">
        <v>33385</v>
      </c>
      <c r="D3411" s="157" t="s">
        <v>8124</v>
      </c>
      <c r="E3411" s="36" t="s">
        <v>13670</v>
      </c>
      <c r="F3411" s="81">
        <v>6.6</v>
      </c>
      <c r="G3411" s="13"/>
      <c r="H3411" s="13" t="s">
        <v>6294</v>
      </c>
      <c r="I3411" s="79">
        <v>1936</v>
      </c>
      <c r="J3411" s="79"/>
      <c r="K3411" s="73">
        <v>2369342816</v>
      </c>
      <c r="L3411" s="90">
        <f>IF(K3411/1024 &gt;1,K3411/1024," ")</f>
        <v>2313811.34375</v>
      </c>
      <c r="M3411" s="90">
        <f>IF(K3411/1048576 &gt;1,K3411/1048576," ")</f>
        <v>2259.5813903808594</v>
      </c>
      <c r="N3411" s="91">
        <f>IF(K3411&gt;999999999,K3411/1073741824," ")</f>
        <v>2.206622451543808</v>
      </c>
      <c r="O3411" s="194" t="s">
        <v>17857</v>
      </c>
      <c r="P3411" s="197" t="s">
        <v>23667</v>
      </c>
    </row>
    <row r="3412" spans="2:16" ht="20.100000000000001" customHeight="1" x14ac:dyDescent="0.3">
      <c r="B3412" s="101">
        <v>3402</v>
      </c>
      <c r="C3412" s="112" t="s">
        <v>37698</v>
      </c>
      <c r="D3412" s="159" t="s">
        <v>5418</v>
      </c>
      <c r="E3412" s="36" t="s">
        <v>13671</v>
      </c>
      <c r="F3412" s="104">
        <v>7.9</v>
      </c>
      <c r="G3412" s="101" t="s">
        <v>704</v>
      </c>
      <c r="H3412" s="101" t="s">
        <v>3757</v>
      </c>
      <c r="I3412" s="101">
        <v>2014</v>
      </c>
      <c r="J3412" s="101"/>
      <c r="K3412" s="90">
        <v>6058456274</v>
      </c>
      <c r="L3412" s="90">
        <f>IF(K3412/1024 &gt;1,K3412/1024," ")</f>
        <v>5916461.205078125</v>
      </c>
      <c r="M3412" s="90">
        <f>IF(K3412/1048576 &gt;1,K3412/1048576," ")</f>
        <v>5777.7941455841064</v>
      </c>
      <c r="N3412" s="91">
        <f>IF(K3412&gt;999999999,K3412/1073741824," ")</f>
        <v>5.642377095296979</v>
      </c>
      <c r="O3412" s="194" t="s">
        <v>23668</v>
      </c>
      <c r="P3412" s="197" t="s">
        <v>23669</v>
      </c>
    </row>
    <row r="3413" spans="2:16" ht="20.100000000000001" customHeight="1" x14ac:dyDescent="0.3">
      <c r="B3413" s="101">
        <v>3403</v>
      </c>
      <c r="C3413" s="12" t="s">
        <v>37271</v>
      </c>
      <c r="D3413" s="160" t="s">
        <v>1020</v>
      </c>
      <c r="E3413" s="36" t="s">
        <v>13672</v>
      </c>
      <c r="F3413" s="104">
        <v>6.1</v>
      </c>
      <c r="G3413" s="94"/>
      <c r="H3413" s="94" t="s">
        <v>3920</v>
      </c>
      <c r="I3413" s="101">
        <v>2007</v>
      </c>
      <c r="J3413" s="101"/>
      <c r="K3413" s="90">
        <v>734097408</v>
      </c>
      <c r="L3413" s="90">
        <f>IF(K3413/1024 &gt;1,K3413/1024," ")</f>
        <v>716892</v>
      </c>
      <c r="M3413" s="90">
        <f>IF(K3413/1048576 &gt;1,K3413/1048576," ")</f>
        <v>700.08984375</v>
      </c>
      <c r="N3413" s="91" t="str">
        <f>IF(K3413&gt;999999999,K3413/1073741824," ")</f>
        <v xml:space="preserve"> </v>
      </c>
      <c r="O3413" s="194" t="s">
        <v>23670</v>
      </c>
      <c r="P3413" s="197" t="s">
        <v>23671</v>
      </c>
    </row>
    <row r="3414" spans="2:16" ht="20.100000000000001" customHeight="1" x14ac:dyDescent="0.3">
      <c r="B3414" s="101">
        <v>3404</v>
      </c>
      <c r="C3414" s="7" t="s">
        <v>37272</v>
      </c>
      <c r="D3414" s="159" t="s">
        <v>2213</v>
      </c>
      <c r="E3414" s="36" t="s">
        <v>13674</v>
      </c>
      <c r="F3414" s="104">
        <v>6.3</v>
      </c>
      <c r="G3414" s="94"/>
      <c r="H3414" s="94" t="s">
        <v>3982</v>
      </c>
      <c r="I3414" s="94">
        <v>2009</v>
      </c>
      <c r="J3414" s="94"/>
      <c r="K3414" s="108">
        <v>1331159040</v>
      </c>
      <c r="L3414" s="90">
        <f>IF(K3414/1024 &gt;1,K3414/1024," ")</f>
        <v>1299960</v>
      </c>
      <c r="M3414" s="90">
        <f>IF(K3414/1048576 &gt;1,K3414/1048576," ")</f>
        <v>1269.4921875</v>
      </c>
      <c r="N3414" s="91">
        <f>IF(K3414&gt;999999999,K3414/1073741824," ")</f>
        <v>1.2397384643554688</v>
      </c>
      <c r="O3414" s="194" t="s">
        <v>23674</v>
      </c>
      <c r="P3414" s="197" t="s">
        <v>23675</v>
      </c>
    </row>
    <row r="3415" spans="2:16" ht="20.100000000000001" customHeight="1" x14ac:dyDescent="0.3">
      <c r="B3415" s="101">
        <v>3405</v>
      </c>
      <c r="C3415" s="12" t="s">
        <v>33387</v>
      </c>
      <c r="D3415" s="159" t="s">
        <v>5561</v>
      </c>
      <c r="E3415" s="36" t="s">
        <v>13675</v>
      </c>
      <c r="F3415" s="104">
        <v>5.3</v>
      </c>
      <c r="G3415" s="101" t="s">
        <v>704</v>
      </c>
      <c r="H3415" s="101" t="s">
        <v>3758</v>
      </c>
      <c r="I3415" s="101">
        <v>2014</v>
      </c>
      <c r="J3415" s="101"/>
      <c r="K3415" s="90">
        <v>4686499947</v>
      </c>
      <c r="L3415" s="90">
        <f>IF(K3415/1024 &gt;1,K3415/1024," ")</f>
        <v>4576660.1044921875</v>
      </c>
      <c r="M3415" s="90">
        <f>IF(K3415/1048576 &gt;1,K3415/1048576," ")</f>
        <v>4469.3946332931519</v>
      </c>
      <c r="N3415" s="91">
        <f>IF(K3415&gt;999999999,K3415/1073741824," ")</f>
        <v>4.3646431965753436</v>
      </c>
      <c r="O3415" s="194" t="s">
        <v>23676</v>
      </c>
      <c r="P3415" s="197" t="s">
        <v>23677</v>
      </c>
    </row>
    <row r="3416" spans="2:16" ht="20.100000000000001" customHeight="1" x14ac:dyDescent="0.3">
      <c r="B3416" s="101">
        <v>3406</v>
      </c>
      <c r="C3416" s="109" t="s">
        <v>37700</v>
      </c>
      <c r="D3416" s="159" t="s">
        <v>2995</v>
      </c>
      <c r="E3416" s="36" t="s">
        <v>13676</v>
      </c>
      <c r="F3416" s="104">
        <v>8.1</v>
      </c>
      <c r="G3416" s="101"/>
      <c r="H3416" s="101" t="s">
        <v>3756</v>
      </c>
      <c r="I3416" s="101">
        <v>2011</v>
      </c>
      <c r="J3416" s="101"/>
      <c r="K3416" s="90">
        <v>3938811384</v>
      </c>
      <c r="L3416" s="90">
        <f>IF(K3416/1024 &gt;1,K3416/1024," ")</f>
        <v>3846495.4921875</v>
      </c>
      <c r="M3416" s="90">
        <f>IF(K3416/1048576 &gt;1,K3416/1048576," ")</f>
        <v>3756.3432540893555</v>
      </c>
      <c r="N3416" s="91">
        <f>IF(K3416&gt;999999999,K3416/1073741824," ")</f>
        <v>3.6683039590716362</v>
      </c>
      <c r="O3416" s="194" t="s">
        <v>23678</v>
      </c>
      <c r="P3416" s="197" t="s">
        <v>23679</v>
      </c>
    </row>
    <row r="3417" spans="2:16" ht="20.100000000000001" customHeight="1" x14ac:dyDescent="0.3">
      <c r="B3417" s="101">
        <v>3407</v>
      </c>
      <c r="C3417" s="48" t="s">
        <v>37273</v>
      </c>
      <c r="D3417" s="157" t="s">
        <v>8040</v>
      </c>
      <c r="E3417" s="36" t="s">
        <v>13678</v>
      </c>
      <c r="F3417" s="81">
        <v>5.6</v>
      </c>
      <c r="G3417" s="13" t="s">
        <v>704</v>
      </c>
      <c r="H3417" s="13" t="s">
        <v>3775</v>
      </c>
      <c r="I3417" s="79">
        <v>1967</v>
      </c>
      <c r="J3417" s="79"/>
      <c r="K3417" s="73">
        <v>1510832128</v>
      </c>
      <c r="L3417" s="90">
        <f>IF(K3417/1024 &gt;1,K3417/1024," ")</f>
        <v>1475422</v>
      </c>
      <c r="M3417" s="90">
        <f>IF(K3417/1048576 &gt;1,K3417/1048576," ")</f>
        <v>1440.841796875</v>
      </c>
      <c r="N3417" s="91">
        <f>IF(K3417&gt;999999999,K3417/1073741824," ")</f>
        <v>1.4070720672607422</v>
      </c>
      <c r="O3417" s="194" t="s">
        <v>20323</v>
      </c>
      <c r="P3417" s="197" t="s">
        <v>23681</v>
      </c>
    </row>
    <row r="3418" spans="2:16" ht="20.100000000000001" customHeight="1" x14ac:dyDescent="0.3">
      <c r="B3418" s="101">
        <v>3408</v>
      </c>
      <c r="C3418" s="112" t="s">
        <v>37701</v>
      </c>
      <c r="D3418" s="161" t="s">
        <v>6847</v>
      </c>
      <c r="E3418" s="36" t="s">
        <v>13679</v>
      </c>
      <c r="F3418" s="99">
        <v>5.8</v>
      </c>
      <c r="G3418" s="99" t="s">
        <v>704</v>
      </c>
      <c r="H3418" s="105" t="s">
        <v>5877</v>
      </c>
      <c r="I3418" s="101">
        <v>1956</v>
      </c>
      <c r="J3418" s="112"/>
      <c r="K3418" s="90">
        <v>4770180046</v>
      </c>
      <c r="L3418" s="90">
        <f>IF(K3418/1024 &gt;1,K3418/1024," ")</f>
        <v>4658378.951171875</v>
      </c>
      <c r="M3418" s="90">
        <f>IF(K3418/1048576 &gt;1,K3418/1048576," ")</f>
        <v>4549.1981945037842</v>
      </c>
      <c r="N3418" s="91">
        <f>IF(K3418&gt;999999999,K3418/1073741824," ")</f>
        <v>4.4425763618201017</v>
      </c>
      <c r="O3418" s="194" t="s">
        <v>23682</v>
      </c>
      <c r="P3418" s="197" t="s">
        <v>31200</v>
      </c>
    </row>
    <row r="3419" spans="2:16" ht="20.100000000000001" customHeight="1" x14ac:dyDescent="0.3">
      <c r="B3419" s="101">
        <v>3409</v>
      </c>
      <c r="C3419" s="20" t="s">
        <v>33391</v>
      </c>
      <c r="D3419" s="161" t="s">
        <v>7580</v>
      </c>
      <c r="E3419" s="36" t="s">
        <v>13680</v>
      </c>
      <c r="F3419" s="99">
        <v>5.2</v>
      </c>
      <c r="G3419" s="99" t="s">
        <v>704</v>
      </c>
      <c r="H3419" s="105" t="s">
        <v>5878</v>
      </c>
      <c r="I3419" s="101">
        <v>2015</v>
      </c>
      <c r="J3419" s="115"/>
      <c r="K3419" s="90">
        <v>4074849558</v>
      </c>
      <c r="L3419" s="90">
        <f>IF(K3419/1024 &gt;1,K3419/1024," ")</f>
        <v>3979345.271484375</v>
      </c>
      <c r="M3419" s="90">
        <f>IF(K3419/1048576 &gt;1,K3419/1048576," ")</f>
        <v>3886.07936668396</v>
      </c>
      <c r="N3419" s="91">
        <f>IF(K3419&gt;999999999,K3419/1073741824," ")</f>
        <v>3.7949993815273046</v>
      </c>
      <c r="O3419" s="194" t="s">
        <v>17995</v>
      </c>
      <c r="P3419" s="197" t="s">
        <v>23683</v>
      </c>
    </row>
    <row r="3420" spans="2:16" ht="20.100000000000001" customHeight="1" x14ac:dyDescent="0.3">
      <c r="B3420" s="101">
        <v>3410</v>
      </c>
      <c r="C3420" s="7" t="s">
        <v>33390</v>
      </c>
      <c r="D3420" s="160" t="s">
        <v>4598</v>
      </c>
      <c r="E3420" s="36" t="s">
        <v>13681</v>
      </c>
      <c r="F3420" s="104">
        <v>4.9000000000000004</v>
      </c>
      <c r="G3420" s="101" t="s">
        <v>704</v>
      </c>
      <c r="H3420" s="105" t="s">
        <v>3737</v>
      </c>
      <c r="I3420" s="101">
        <v>2014</v>
      </c>
      <c r="J3420" s="101"/>
      <c r="K3420" s="90">
        <v>2992688769</v>
      </c>
      <c r="L3420" s="90">
        <f>IF(K3420/1024 &gt;1,K3420/1024," ")</f>
        <v>2922547.6259765625</v>
      </c>
      <c r="M3420" s="90">
        <f>IF(K3420/1048576 &gt;1,K3420/1048576," ")</f>
        <v>2854.0504159927368</v>
      </c>
      <c r="N3420" s="91">
        <f>IF(K3420&gt;999999999,K3420/1073741824," ")</f>
        <v>2.787158609367907</v>
      </c>
      <c r="O3420" s="199" t="s">
        <v>17525</v>
      </c>
      <c r="P3420" s="197" t="s">
        <v>23684</v>
      </c>
    </row>
    <row r="3421" spans="2:16" ht="20.100000000000001" customHeight="1" x14ac:dyDescent="0.3">
      <c r="B3421" s="101">
        <v>3411</v>
      </c>
      <c r="C3421" s="20" t="s">
        <v>37702</v>
      </c>
      <c r="D3421" s="157" t="s">
        <v>8726</v>
      </c>
      <c r="E3421" s="36" t="s">
        <v>13682</v>
      </c>
      <c r="F3421" s="81">
        <v>5.8</v>
      </c>
      <c r="G3421" s="13"/>
      <c r="H3421" s="13" t="s">
        <v>3757</v>
      </c>
      <c r="I3421" s="79">
        <v>2018</v>
      </c>
      <c r="J3421" s="79"/>
      <c r="K3421" s="73">
        <v>5687021568</v>
      </c>
      <c r="L3421" s="90">
        <f>IF(K3421/1024 &gt;1,K3421/1024," ")</f>
        <v>5553732</v>
      </c>
      <c r="M3421" s="90">
        <f>IF(K3421/1048576 &gt;1,K3421/1048576," ")</f>
        <v>5423.56640625</v>
      </c>
      <c r="N3421" s="91">
        <f>IF(K3421&gt;999999999,K3421/1073741824," ")</f>
        <v>5.2964515686035156</v>
      </c>
      <c r="O3421" s="194" t="s">
        <v>23685</v>
      </c>
      <c r="P3421" s="197" t="s">
        <v>23686</v>
      </c>
    </row>
    <row r="3422" spans="2:16" ht="20.100000000000001" customHeight="1" x14ac:dyDescent="0.3">
      <c r="B3422" s="101">
        <v>3412</v>
      </c>
      <c r="C3422" s="12" t="s">
        <v>33392</v>
      </c>
      <c r="D3422" s="160" t="s">
        <v>2214</v>
      </c>
      <c r="E3422" s="36" t="s">
        <v>13686</v>
      </c>
      <c r="F3422" s="104">
        <v>5.3</v>
      </c>
      <c r="G3422" s="94" t="s">
        <v>704</v>
      </c>
      <c r="H3422" s="94" t="s">
        <v>3740</v>
      </c>
      <c r="I3422" s="101">
        <v>2007</v>
      </c>
      <c r="J3422" s="101"/>
      <c r="K3422" s="90">
        <v>4182355711</v>
      </c>
      <c r="L3422" s="90">
        <f>IF(K3422/1024 &gt;1,K3422/1024," ")</f>
        <v>4084331.7490234375</v>
      </c>
      <c r="M3422" s="90">
        <f>IF(K3422/1048576 &gt;1,K3422/1048576," ")</f>
        <v>3988.6052236557007</v>
      </c>
      <c r="N3422" s="91">
        <f>IF(K3422&gt;999999999,K3422/1073741824," ")</f>
        <v>3.8951222887262702</v>
      </c>
      <c r="O3422" s="194" t="s">
        <v>23692</v>
      </c>
      <c r="P3422" s="197" t="s">
        <v>31201</v>
      </c>
    </row>
    <row r="3423" spans="2:16" ht="20.100000000000001" customHeight="1" x14ac:dyDescent="0.3">
      <c r="B3423" s="101">
        <v>3413</v>
      </c>
      <c r="C3423" s="109" t="s">
        <v>37703</v>
      </c>
      <c r="D3423" s="159" t="s">
        <v>1364</v>
      </c>
      <c r="E3423" s="36" t="s">
        <v>13683</v>
      </c>
      <c r="F3423" s="104">
        <v>5.0999999999999996</v>
      </c>
      <c r="G3423" s="94" t="s">
        <v>704</v>
      </c>
      <c r="H3423" s="94" t="s">
        <v>3744</v>
      </c>
      <c r="I3423" s="94">
        <v>2011</v>
      </c>
      <c r="J3423" s="94"/>
      <c r="K3423" s="90">
        <v>4876562013</v>
      </c>
      <c r="L3423" s="90">
        <f>IF(K3423/1024 &gt;1,K3423/1024," ")</f>
        <v>4762267.5908203125</v>
      </c>
      <c r="M3423" s="90">
        <f>IF(K3423/1048576 &gt;1,K3423/1048576," ")</f>
        <v>4650.6519441604614</v>
      </c>
      <c r="N3423" s="91">
        <f>IF(K3423&gt;999999999,K3423/1073741824," ")</f>
        <v>4.5416522892192006</v>
      </c>
      <c r="O3423" s="194" t="s">
        <v>23687</v>
      </c>
      <c r="P3423" s="197" t="s">
        <v>23688</v>
      </c>
    </row>
    <row r="3424" spans="2:16" ht="20.100000000000001" customHeight="1" x14ac:dyDescent="0.3">
      <c r="B3424" s="101">
        <v>3414</v>
      </c>
      <c r="C3424" s="112" t="s">
        <v>37704</v>
      </c>
      <c r="D3424" s="168" t="s">
        <v>7188</v>
      </c>
      <c r="E3424" s="36" t="s">
        <v>13684</v>
      </c>
      <c r="F3424" s="99">
        <v>6.6</v>
      </c>
      <c r="G3424" s="99" t="s">
        <v>704</v>
      </c>
      <c r="H3424" s="105" t="s">
        <v>4081</v>
      </c>
      <c r="I3424" s="101">
        <v>1962</v>
      </c>
      <c r="J3424" s="116"/>
      <c r="K3424" s="90">
        <v>3984102245</v>
      </c>
      <c r="L3424" s="90">
        <f>IF(K3424/1024 &gt;1,K3424/1024," ")</f>
        <v>3890724.8486328125</v>
      </c>
      <c r="M3424" s="90">
        <f>IF(K3424/1048576 &gt;1,K3424/1048576," ")</f>
        <v>3799.535984992981</v>
      </c>
      <c r="N3424" s="91">
        <f>IF(K3424&gt;999999999,K3424/1073741824," ")</f>
        <v>3.710484360344708</v>
      </c>
      <c r="O3424" s="194" t="s">
        <v>17917</v>
      </c>
      <c r="P3424" s="197" t="s">
        <v>23689</v>
      </c>
    </row>
    <row r="3425" spans="2:16" ht="20.100000000000001" customHeight="1" x14ac:dyDescent="0.3">
      <c r="B3425" s="101">
        <v>3415</v>
      </c>
      <c r="C3425" s="7" t="s">
        <v>33386</v>
      </c>
      <c r="D3425" s="159" t="s">
        <v>3388</v>
      </c>
      <c r="E3425" s="36" t="s">
        <v>13685</v>
      </c>
      <c r="F3425" s="104">
        <v>4.5999999999999996</v>
      </c>
      <c r="G3425" s="101" t="s">
        <v>704</v>
      </c>
      <c r="H3425" s="101" t="s">
        <v>3739</v>
      </c>
      <c r="I3425" s="101">
        <v>2012</v>
      </c>
      <c r="J3425" s="101"/>
      <c r="K3425" s="90">
        <v>6464474498</v>
      </c>
      <c r="L3425" s="90">
        <f>IF(K3425/1024 &gt;1,K3425/1024," ")</f>
        <v>6312963.376953125</v>
      </c>
      <c r="M3425" s="90">
        <f>IF(K3425/1048576 &gt;1,K3425/1048576," ")</f>
        <v>6165.0032978057861</v>
      </c>
      <c r="N3425" s="91">
        <f>IF(K3425&gt;999999999,K3425/1073741824," ")</f>
        <v>6.020511033013463</v>
      </c>
      <c r="O3425" s="194" t="s">
        <v>23690</v>
      </c>
      <c r="P3425" s="197" t="s">
        <v>23691</v>
      </c>
    </row>
    <row r="3426" spans="2:16" ht="20.100000000000001" customHeight="1" x14ac:dyDescent="0.3">
      <c r="B3426" s="101">
        <v>3416</v>
      </c>
      <c r="C3426" s="102" t="s">
        <v>5598</v>
      </c>
      <c r="D3426" s="159" t="s">
        <v>4870</v>
      </c>
      <c r="E3426" s="36" t="s">
        <v>13687</v>
      </c>
      <c r="F3426" s="104">
        <v>5.8</v>
      </c>
      <c r="G3426" s="101" t="s">
        <v>704</v>
      </c>
      <c r="H3426" s="101" t="s">
        <v>4194</v>
      </c>
      <c r="I3426" s="101">
        <v>1953</v>
      </c>
      <c r="J3426" s="101"/>
      <c r="K3426" s="90">
        <v>1992375435</v>
      </c>
      <c r="L3426" s="90">
        <f>IF(K3426/1024 &gt;1,K3426/1024," ")</f>
        <v>1945679.1357421875</v>
      </c>
      <c r="M3426" s="90">
        <f>IF(K3426/1048576 &gt;1,K3426/1048576," ")</f>
        <v>1900.07728099823</v>
      </c>
      <c r="N3426" s="91">
        <f>IF(K3426&gt;999999999,K3426/1073741824," ")</f>
        <v>1.855544219724834</v>
      </c>
      <c r="O3426" s="194" t="s">
        <v>23693</v>
      </c>
      <c r="P3426" s="197" t="s">
        <v>23694</v>
      </c>
    </row>
    <row r="3427" spans="2:16" ht="20.100000000000001" customHeight="1" x14ac:dyDescent="0.3">
      <c r="B3427" s="101">
        <v>3417</v>
      </c>
      <c r="C3427" s="4" t="s">
        <v>37705</v>
      </c>
      <c r="D3427" s="160" t="s">
        <v>4870</v>
      </c>
      <c r="E3427" s="36" t="s">
        <v>13688</v>
      </c>
      <c r="F3427" s="104">
        <v>4.9000000000000004</v>
      </c>
      <c r="G3427" s="101" t="s">
        <v>704</v>
      </c>
      <c r="H3427" s="101" t="s">
        <v>3739</v>
      </c>
      <c r="I3427" s="101">
        <v>1986</v>
      </c>
      <c r="J3427" s="101"/>
      <c r="K3427" s="90">
        <v>3837987263</v>
      </c>
      <c r="L3427" s="90">
        <f>IF(K3427/1024 &gt;1,K3427/1024," ")</f>
        <v>3748034.4365234375</v>
      </c>
      <c r="M3427" s="90">
        <f>IF(K3427/1048576 &gt;1,K3427/1048576," ")</f>
        <v>3660.1898794174194</v>
      </c>
      <c r="N3427" s="91">
        <f>IF(K3427&gt;999999999,K3427/1073741824," ")</f>
        <v>3.5744041791185737</v>
      </c>
      <c r="O3427" s="194" t="s">
        <v>23695</v>
      </c>
      <c r="P3427" s="197" t="s">
        <v>31202</v>
      </c>
    </row>
    <row r="3428" spans="2:16" ht="20.100000000000001" customHeight="1" x14ac:dyDescent="0.3">
      <c r="B3428" s="101">
        <v>3418</v>
      </c>
      <c r="C3428" s="12" t="s">
        <v>33393</v>
      </c>
      <c r="D3428" s="159" t="s">
        <v>1780</v>
      </c>
      <c r="E3428" s="36" t="s">
        <v>13690</v>
      </c>
      <c r="F3428" s="104">
        <v>6.3</v>
      </c>
      <c r="G3428" s="94" t="s">
        <v>704</v>
      </c>
      <c r="H3428" s="94" t="s">
        <v>3937</v>
      </c>
      <c r="I3428" s="94">
        <v>2006</v>
      </c>
      <c r="J3428" s="94"/>
      <c r="K3428" s="90">
        <v>2622430065</v>
      </c>
      <c r="L3428" s="90">
        <f>IF(K3428/1024 &gt;1,K3428/1024," ")</f>
        <v>2560966.8603515625</v>
      </c>
      <c r="M3428" s="90">
        <f>IF(K3428/1048576 &gt;1,K3428/1048576," ")</f>
        <v>2500.9441995620728</v>
      </c>
      <c r="N3428" s="91">
        <f>IF(K3428&gt;999999999,K3428/1073741824," ")</f>
        <v>2.4423283198848367</v>
      </c>
      <c r="O3428" s="194" t="s">
        <v>23697</v>
      </c>
      <c r="P3428" s="197" t="s">
        <v>23698</v>
      </c>
    </row>
    <row r="3429" spans="2:16" ht="20.100000000000001" customHeight="1" x14ac:dyDescent="0.3">
      <c r="B3429" s="101">
        <v>3419</v>
      </c>
      <c r="C3429" s="109" t="s">
        <v>37706</v>
      </c>
      <c r="D3429" s="160" t="s">
        <v>5493</v>
      </c>
      <c r="E3429" s="36" t="s">
        <v>13689</v>
      </c>
      <c r="F3429" s="104">
        <v>6.2</v>
      </c>
      <c r="G3429" s="101" t="s">
        <v>704</v>
      </c>
      <c r="H3429" s="101" t="s">
        <v>3744</v>
      </c>
      <c r="I3429" s="101">
        <v>2014</v>
      </c>
      <c r="J3429" s="101"/>
      <c r="K3429" s="90">
        <v>5245978835</v>
      </c>
      <c r="L3429" s="90">
        <f>IF(K3429/1024 &gt;1,K3429/1024," ")</f>
        <v>5123026.2060546875</v>
      </c>
      <c r="M3429" s="90">
        <f>IF(K3429/1048576 &gt;1,K3429/1048576," ")</f>
        <v>5002.9552793502808</v>
      </c>
      <c r="N3429" s="91">
        <f>IF(K3429&gt;999999999,K3429/1073741824," ")</f>
        <v>4.8856985149905086</v>
      </c>
      <c r="O3429" s="194" t="s">
        <v>23696</v>
      </c>
      <c r="P3429" s="197" t="s">
        <v>31203</v>
      </c>
    </row>
    <row r="3430" spans="2:16" ht="20.100000000000001" customHeight="1" x14ac:dyDescent="0.3">
      <c r="B3430" s="101">
        <v>3420</v>
      </c>
      <c r="C3430" s="112" t="s">
        <v>37707</v>
      </c>
      <c r="D3430" s="161" t="s">
        <v>6211</v>
      </c>
      <c r="E3430" s="36" t="s">
        <v>13691</v>
      </c>
      <c r="F3430" s="99">
        <v>4.5</v>
      </c>
      <c r="G3430" s="101" t="s">
        <v>704</v>
      </c>
      <c r="H3430" s="101" t="s">
        <v>5981</v>
      </c>
      <c r="I3430" s="101">
        <v>2013</v>
      </c>
      <c r="J3430" s="101"/>
      <c r="K3430" s="90">
        <v>1855386618</v>
      </c>
      <c r="L3430" s="90">
        <f>IF(K3430/1024 &gt;1,K3430/1024," ")</f>
        <v>1811900.994140625</v>
      </c>
      <c r="M3430" s="90">
        <f>IF(K3430/1048576 &gt;1,K3430/1048576," ")</f>
        <v>1769.4345645904541</v>
      </c>
      <c r="N3430" s="91">
        <f>IF(K3430&gt;999999999,K3430/1073741824," ")</f>
        <v>1.7279634419828653</v>
      </c>
      <c r="O3430" s="194" t="s">
        <v>23699</v>
      </c>
      <c r="P3430" s="197" t="s">
        <v>23700</v>
      </c>
    </row>
    <row r="3431" spans="2:16" ht="20.100000000000001" customHeight="1" x14ac:dyDescent="0.3">
      <c r="B3431" s="101">
        <v>3421</v>
      </c>
      <c r="C3431" s="109" t="s">
        <v>37708</v>
      </c>
      <c r="D3431" s="159" t="s">
        <v>336</v>
      </c>
      <c r="E3431" s="36" t="s">
        <v>13692</v>
      </c>
      <c r="F3431" s="104">
        <v>7</v>
      </c>
      <c r="G3431" s="94" t="s">
        <v>704</v>
      </c>
      <c r="H3431" s="94" t="s">
        <v>3769</v>
      </c>
      <c r="I3431" s="94">
        <v>2009</v>
      </c>
      <c r="J3431" s="94"/>
      <c r="K3431" s="90">
        <v>3644827422</v>
      </c>
      <c r="L3431" s="90">
        <f>IF(K3431/1024 &gt;1,K3431/1024," ")</f>
        <v>3559401.779296875</v>
      </c>
      <c r="M3431" s="90">
        <f>IF(K3431/1048576 &gt;1,K3431/1048576," ")</f>
        <v>3475.9783000946045</v>
      </c>
      <c r="N3431" s="91">
        <f>IF(K3431&gt;999999999,K3431/1073741824," ")</f>
        <v>3.3945100586861372</v>
      </c>
      <c r="O3431" s="194" t="s">
        <v>23701</v>
      </c>
      <c r="P3431" s="197" t="s">
        <v>23702</v>
      </c>
    </row>
    <row r="3432" spans="2:16" ht="20.100000000000001" customHeight="1" x14ac:dyDescent="0.3">
      <c r="B3432" s="101">
        <v>3422</v>
      </c>
      <c r="C3432" s="107" t="s">
        <v>37709</v>
      </c>
      <c r="D3432" s="168" t="s">
        <v>6574</v>
      </c>
      <c r="E3432" s="36" t="s">
        <v>13693</v>
      </c>
      <c r="F3432" s="99">
        <v>5</v>
      </c>
      <c r="G3432" s="99" t="s">
        <v>704</v>
      </c>
      <c r="H3432" s="101" t="s">
        <v>5878</v>
      </c>
      <c r="I3432" s="101">
        <v>2014</v>
      </c>
      <c r="J3432" s="101"/>
      <c r="K3432" s="90">
        <v>4904302785</v>
      </c>
      <c r="L3432" s="90">
        <f>IF(K3432/1024 &gt;1,K3432/1024," ")</f>
        <v>4789358.1884765625</v>
      </c>
      <c r="M3432" s="90">
        <f>IF(K3432/1048576 &gt;1,K3432/1048576," ")</f>
        <v>4677.1076059341431</v>
      </c>
      <c r="N3432" s="91">
        <f>IF(K3432&gt;999999999,K3432/1073741824," ")</f>
        <v>4.5674878964200616</v>
      </c>
      <c r="O3432" s="194" t="s">
        <v>23703</v>
      </c>
      <c r="P3432" s="197" t="s">
        <v>23704</v>
      </c>
    </row>
    <row r="3433" spans="2:16" ht="20.100000000000001" customHeight="1" x14ac:dyDescent="0.3">
      <c r="B3433" s="101">
        <v>3423</v>
      </c>
      <c r="C3433" s="112" t="s">
        <v>37710</v>
      </c>
      <c r="D3433" s="160" t="s">
        <v>5789</v>
      </c>
      <c r="E3433" s="36" t="s">
        <v>13694</v>
      </c>
      <c r="F3433" s="104">
        <v>5.8</v>
      </c>
      <c r="G3433" s="101" t="s">
        <v>704</v>
      </c>
      <c r="H3433" s="101" t="s">
        <v>4114</v>
      </c>
      <c r="I3433" s="101">
        <v>1964</v>
      </c>
      <c r="J3433" s="101"/>
      <c r="K3433" s="90">
        <v>2444408065</v>
      </c>
      <c r="L3433" s="90">
        <f>IF(K3433/1024 &gt;1,K3433/1024," ")</f>
        <v>2387117.2509765625</v>
      </c>
      <c r="M3433" s="90">
        <f>IF(K3433/1048576 &gt;1,K3433/1048576," ")</f>
        <v>2331.1691904067993</v>
      </c>
      <c r="N3433" s="91">
        <f>IF(K3433&gt;999999999,K3433/1073741824," ")</f>
        <v>2.27653241250664</v>
      </c>
      <c r="O3433" s="199" t="s">
        <v>17522</v>
      </c>
      <c r="P3433" s="197" t="s">
        <v>23705</v>
      </c>
    </row>
    <row r="3434" spans="2:16" ht="20.100000000000001" customHeight="1" x14ac:dyDescent="0.3">
      <c r="B3434" s="101">
        <v>3424</v>
      </c>
      <c r="C3434" s="12" t="s">
        <v>37711</v>
      </c>
      <c r="D3434" s="177" t="s">
        <v>8358</v>
      </c>
      <c r="E3434" s="36" t="s">
        <v>13695</v>
      </c>
      <c r="F3434" s="131">
        <v>6.6</v>
      </c>
      <c r="G3434" s="101"/>
      <c r="H3434" s="13" t="s">
        <v>5871</v>
      </c>
      <c r="I3434" s="133">
        <v>2017</v>
      </c>
      <c r="J3434" s="74"/>
      <c r="K3434" s="73">
        <v>4205023232</v>
      </c>
      <c r="L3434" s="90">
        <f>IF(K3434/1024 &gt;1,K3434/1024," ")</f>
        <v>4106468</v>
      </c>
      <c r="M3434" s="90">
        <f>IF(K3434/1048576 &gt;1,K3434/1048576," ")</f>
        <v>4010.22265625</v>
      </c>
      <c r="N3434" s="91">
        <f>IF(K3434&gt;999999999,K3434/1073741824," ")</f>
        <v>3.9162330627441406</v>
      </c>
      <c r="O3434" s="194" t="s">
        <v>23706</v>
      </c>
      <c r="P3434" s="197" t="s">
        <v>23707</v>
      </c>
    </row>
    <row r="3435" spans="2:16" ht="20.100000000000001" customHeight="1" x14ac:dyDescent="0.3">
      <c r="B3435" s="101">
        <v>3425</v>
      </c>
      <c r="C3435" s="109" t="s">
        <v>37712</v>
      </c>
      <c r="D3435" s="176" t="s">
        <v>6510</v>
      </c>
      <c r="E3435" s="36" t="s">
        <v>13696</v>
      </c>
      <c r="F3435" s="99">
        <v>6.5</v>
      </c>
      <c r="G3435" s="99" t="s">
        <v>704</v>
      </c>
      <c r="H3435" s="101" t="s">
        <v>3937</v>
      </c>
      <c r="I3435" s="101">
        <v>1965</v>
      </c>
      <c r="J3435" s="101"/>
      <c r="K3435" s="90">
        <v>3576102340</v>
      </c>
      <c r="L3435" s="90">
        <f>IF(K3435/1024 &gt;1,K3435/1024," ")</f>
        <v>3492287.44140625</v>
      </c>
      <c r="M3435" s="90">
        <f>IF(K3435/1048576 &gt;1,K3435/1048576," ")</f>
        <v>3410.436954498291</v>
      </c>
      <c r="N3435" s="91">
        <f>IF(K3435&gt;999999999,K3435/1073741824," ")</f>
        <v>3.3305048383772373</v>
      </c>
      <c r="O3435" s="194" t="s">
        <v>23708</v>
      </c>
      <c r="P3435" s="197" t="s">
        <v>23709</v>
      </c>
    </row>
    <row r="3436" spans="2:16" ht="20.100000000000001" customHeight="1" x14ac:dyDescent="0.3">
      <c r="B3436" s="101">
        <v>3426</v>
      </c>
      <c r="C3436" s="28" t="s">
        <v>33395</v>
      </c>
      <c r="D3436" s="161" t="s">
        <v>7380</v>
      </c>
      <c r="E3436" s="36" t="s">
        <v>13698</v>
      </c>
      <c r="F3436" s="99">
        <v>5.3</v>
      </c>
      <c r="G3436" s="99"/>
      <c r="H3436" s="105" t="s">
        <v>5878</v>
      </c>
      <c r="I3436" s="101">
        <v>2016</v>
      </c>
      <c r="J3436" s="101"/>
      <c r="K3436" s="90">
        <v>3890729776</v>
      </c>
      <c r="L3436" s="90">
        <f>IF(K3436/1024 &gt;1,K3436/1024," ")</f>
        <v>3799540.796875</v>
      </c>
      <c r="M3436" s="90">
        <f>IF(K3436/1048576 &gt;1,K3436/1048576," ")</f>
        <v>3710.4890594482422</v>
      </c>
      <c r="N3436" s="91">
        <f>IF(K3436&gt;999999999,K3436/1073741824," ")</f>
        <v>3.623524472117424</v>
      </c>
      <c r="O3436" s="194" t="s">
        <v>19880</v>
      </c>
      <c r="P3436" s="197" t="s">
        <v>23712</v>
      </c>
    </row>
    <row r="3437" spans="2:16" ht="20.100000000000001" customHeight="1" x14ac:dyDescent="0.3">
      <c r="B3437" s="101">
        <v>3427</v>
      </c>
      <c r="C3437" s="12" t="s">
        <v>37274</v>
      </c>
      <c r="D3437" s="160" t="s">
        <v>1021</v>
      </c>
      <c r="E3437" s="36" t="s">
        <v>13699</v>
      </c>
      <c r="F3437" s="104">
        <v>8</v>
      </c>
      <c r="G3437" s="94" t="s">
        <v>704</v>
      </c>
      <c r="H3437" s="94" t="s">
        <v>4183</v>
      </c>
      <c r="I3437" s="101">
        <v>1963</v>
      </c>
      <c r="J3437" s="101"/>
      <c r="K3437" s="108">
        <v>1566892032</v>
      </c>
      <c r="L3437" s="90">
        <f>IF(K3437/1024 &gt;1,K3437/1024," ")</f>
        <v>1530168</v>
      </c>
      <c r="M3437" s="90">
        <f>IF(K3437/1048576 &gt;1,K3437/1048576," ")</f>
        <v>1494.3046875</v>
      </c>
      <c r="N3437" s="91">
        <f>IF(K3437&gt;999999999,K3437/1073741824," ")</f>
        <v>1.4592819213867188</v>
      </c>
      <c r="O3437" s="194" t="s">
        <v>23713</v>
      </c>
      <c r="P3437" s="197" t="s">
        <v>31204</v>
      </c>
    </row>
    <row r="3438" spans="2:16" ht="20.100000000000001" customHeight="1" x14ac:dyDescent="0.3">
      <c r="B3438" s="101">
        <v>3428</v>
      </c>
      <c r="C3438" s="112" t="s">
        <v>37713</v>
      </c>
      <c r="D3438" s="159" t="s">
        <v>3294</v>
      </c>
      <c r="E3438" s="36" t="s">
        <v>13701</v>
      </c>
      <c r="F3438" s="104">
        <v>4.7</v>
      </c>
      <c r="G3438" s="101" t="s">
        <v>704</v>
      </c>
      <c r="H3438" s="101" t="s">
        <v>3739</v>
      </c>
      <c r="I3438" s="101">
        <v>2012</v>
      </c>
      <c r="J3438" s="101"/>
      <c r="K3438" s="90">
        <v>4189138149</v>
      </c>
      <c r="L3438" s="90">
        <f>IF(K3438/1024 &gt;1,K3438/1024," ")</f>
        <v>4090955.2236328125</v>
      </c>
      <c r="M3438" s="90">
        <f>IF(K3438/1048576 &gt;1,K3438/1048576," ")</f>
        <v>3995.0734605789185</v>
      </c>
      <c r="N3438" s="91">
        <f>IF(K3438&gt;999999999,K3438/1073741824," ")</f>
        <v>3.9014389263466001</v>
      </c>
      <c r="O3438" s="194" t="s">
        <v>23716</v>
      </c>
      <c r="P3438" s="197" t="s">
        <v>23717</v>
      </c>
    </row>
    <row r="3439" spans="2:16" ht="20.100000000000001" customHeight="1" x14ac:dyDescent="0.3">
      <c r="B3439" s="101">
        <v>3429</v>
      </c>
      <c r="C3439" s="103" t="s">
        <v>37714</v>
      </c>
      <c r="D3439" s="161" t="s">
        <v>6340</v>
      </c>
      <c r="E3439" s="36" t="s">
        <v>13702</v>
      </c>
      <c r="F3439" s="99">
        <v>6.5</v>
      </c>
      <c r="G3439" s="99" t="s">
        <v>704</v>
      </c>
      <c r="H3439" s="101" t="s">
        <v>4081</v>
      </c>
      <c r="I3439" s="101">
        <v>2015</v>
      </c>
      <c r="J3439" s="101"/>
      <c r="K3439" s="90">
        <v>4942722869</v>
      </c>
      <c r="L3439" s="90">
        <f>IF(K3439/1024 &gt;1,K3439/1024," ")</f>
        <v>4826877.8017578125</v>
      </c>
      <c r="M3439" s="90">
        <f>IF(K3439/1048576 &gt;1,K3439/1048576," ")</f>
        <v>4713.7478532791138</v>
      </c>
      <c r="N3439" s="91">
        <f>IF(K3439&gt;999999999,K3439/1073741824," ")</f>
        <v>4.6032693879678845</v>
      </c>
      <c r="O3439" s="194" t="s">
        <v>23718</v>
      </c>
      <c r="P3439" s="197" t="s">
        <v>23719</v>
      </c>
    </row>
    <row r="3440" spans="2:16" ht="20.100000000000001" customHeight="1" x14ac:dyDescent="0.3">
      <c r="B3440" s="101">
        <v>3430</v>
      </c>
      <c r="C3440" s="12" t="s">
        <v>37276</v>
      </c>
      <c r="D3440" s="160" t="s">
        <v>1102</v>
      </c>
      <c r="E3440" s="36" t="s">
        <v>13703</v>
      </c>
      <c r="F3440" s="104">
        <v>4.5</v>
      </c>
      <c r="G3440" s="94"/>
      <c r="H3440" s="94" t="s">
        <v>4094</v>
      </c>
      <c r="I3440" s="101">
        <v>2006</v>
      </c>
      <c r="J3440" s="101"/>
      <c r="K3440" s="90">
        <v>733284352</v>
      </c>
      <c r="L3440" s="90">
        <f>IF(K3440/1024 &gt;1,K3440/1024," ")</f>
        <v>716098</v>
      </c>
      <c r="M3440" s="90">
        <f>IF(K3440/1048576 &gt;1,K3440/1048576," ")</f>
        <v>699.314453125</v>
      </c>
      <c r="N3440" s="91" t="str">
        <f>IF(K3440&gt;999999999,K3440/1073741824," ")</f>
        <v xml:space="preserve"> </v>
      </c>
      <c r="O3440" s="194" t="s">
        <v>23720</v>
      </c>
      <c r="P3440" s="197" t="s">
        <v>23721</v>
      </c>
    </row>
    <row r="3441" spans="2:16" ht="20.100000000000001" customHeight="1" x14ac:dyDescent="0.3">
      <c r="B3441" s="101">
        <v>3431</v>
      </c>
      <c r="C3441" s="109" t="s">
        <v>37715</v>
      </c>
      <c r="D3441" s="159" t="s">
        <v>5506</v>
      </c>
      <c r="E3441" s="36" t="s">
        <v>13706</v>
      </c>
      <c r="F3441" s="104">
        <v>5.3</v>
      </c>
      <c r="G3441" s="101" t="s">
        <v>704</v>
      </c>
      <c r="H3441" s="101" t="s">
        <v>3851</v>
      </c>
      <c r="I3441" s="101">
        <v>1990</v>
      </c>
      <c r="J3441" s="101"/>
      <c r="K3441" s="90">
        <v>2629667965</v>
      </c>
      <c r="L3441" s="90">
        <f>IF(K3441/1024 &gt;1,K3441/1024," ")</f>
        <v>2568035.1220703125</v>
      </c>
      <c r="M3441" s="90">
        <f>IF(K3441/1048576 &gt;1,K3441/1048576," ")</f>
        <v>2507.8467988967896</v>
      </c>
      <c r="N3441" s="91">
        <f>IF(K3441&gt;999999999,K3441/1073741824," ")</f>
        <v>2.449069139547646</v>
      </c>
      <c r="O3441" s="194" t="s">
        <v>23724</v>
      </c>
      <c r="P3441" s="197" t="s">
        <v>23725</v>
      </c>
    </row>
    <row r="3442" spans="2:16" ht="20.100000000000001" customHeight="1" x14ac:dyDescent="0.3">
      <c r="B3442" s="101">
        <v>3432</v>
      </c>
      <c r="C3442" s="47" t="s">
        <v>37716</v>
      </c>
      <c r="D3442" s="161" t="s">
        <v>7207</v>
      </c>
      <c r="E3442" s="36" t="s">
        <v>13708</v>
      </c>
      <c r="F3442" s="99">
        <v>5.7</v>
      </c>
      <c r="G3442" s="99" t="s">
        <v>704</v>
      </c>
      <c r="H3442" s="105" t="s">
        <v>4081</v>
      </c>
      <c r="I3442" s="101">
        <v>2014</v>
      </c>
      <c r="J3442" s="101"/>
      <c r="K3442" s="90">
        <v>4003802829</v>
      </c>
      <c r="L3442" s="90">
        <f>IF(K3442/1024 &gt;1,K3442/1024," ")</f>
        <v>3909963.7001953125</v>
      </c>
      <c r="M3442" s="90">
        <f>IF(K3442/1048576 &gt;1,K3442/1048576," ")</f>
        <v>3818.3239259719849</v>
      </c>
      <c r="N3442" s="91">
        <f>IF(K3442&gt;999999999,K3442/1073741824," ")</f>
        <v>3.7288319589570165</v>
      </c>
      <c r="O3442" s="194" t="s">
        <v>23727</v>
      </c>
      <c r="P3442" s="197" t="s">
        <v>23728</v>
      </c>
    </row>
    <row r="3443" spans="2:16" ht="20.100000000000001" customHeight="1" x14ac:dyDescent="0.3">
      <c r="B3443" s="101">
        <v>3433</v>
      </c>
      <c r="C3443" s="107" t="s">
        <v>37717</v>
      </c>
      <c r="D3443" s="161" t="s">
        <v>6969</v>
      </c>
      <c r="E3443" s="36" t="s">
        <v>13713</v>
      </c>
      <c r="F3443" s="99">
        <v>4.5999999999999996</v>
      </c>
      <c r="G3443" s="99" t="s">
        <v>704</v>
      </c>
      <c r="H3443" s="105" t="s">
        <v>4081</v>
      </c>
      <c r="I3443" s="101">
        <v>2015</v>
      </c>
      <c r="J3443" s="101"/>
      <c r="K3443" s="73">
        <v>3624345600</v>
      </c>
      <c r="L3443" s="90">
        <f>IF(K3443/1024 &gt;1,K3443/1024," ")</f>
        <v>3539400</v>
      </c>
      <c r="M3443" s="90">
        <f>IF(K3443/1048576 &gt;1,K3443/1048576," ")</f>
        <v>3456.4453125</v>
      </c>
      <c r="N3443" s="91">
        <f>IF(K3443&gt;999999999,K3443/1073741824," ")</f>
        <v>3.3754348754882813</v>
      </c>
      <c r="O3443" s="194" t="s">
        <v>23736</v>
      </c>
      <c r="P3443" s="197" t="s">
        <v>23737</v>
      </c>
    </row>
    <row r="3444" spans="2:16" ht="20.100000000000001" customHeight="1" x14ac:dyDescent="0.3">
      <c r="B3444" s="101">
        <v>3434</v>
      </c>
      <c r="C3444" s="109" t="s">
        <v>37718</v>
      </c>
      <c r="D3444" s="160" t="s">
        <v>1025</v>
      </c>
      <c r="E3444" s="36" t="s">
        <v>13714</v>
      </c>
      <c r="F3444" s="104">
        <v>7</v>
      </c>
      <c r="G3444" s="94" t="s">
        <v>704</v>
      </c>
      <c r="H3444" s="101" t="s">
        <v>5892</v>
      </c>
      <c r="I3444" s="101">
        <v>1952</v>
      </c>
      <c r="J3444" s="101"/>
      <c r="K3444" s="90">
        <v>3364759434</v>
      </c>
      <c r="L3444" s="90">
        <f>IF(K3444/1024 &gt;1,K3444/1024," ")</f>
        <v>3285897.884765625</v>
      </c>
      <c r="M3444" s="90">
        <f>IF(K3444/1048576 &gt;1,K3444/1048576," ")</f>
        <v>3208.8846530914307</v>
      </c>
      <c r="N3444" s="91">
        <f>IF(K3444&gt;999999999,K3444/1073741824," ")</f>
        <v>3.1336764190346003</v>
      </c>
      <c r="O3444" s="194" t="s">
        <v>23738</v>
      </c>
      <c r="P3444" s="197" t="s">
        <v>23739</v>
      </c>
    </row>
    <row r="3445" spans="2:16" ht="20.100000000000001" customHeight="1" x14ac:dyDescent="0.3">
      <c r="B3445" s="101">
        <v>3435</v>
      </c>
      <c r="C3445" s="102" t="s">
        <v>37719</v>
      </c>
      <c r="D3445" s="159" t="s">
        <v>2923</v>
      </c>
      <c r="E3445" s="36" t="s">
        <v>13715</v>
      </c>
      <c r="F3445" s="104">
        <v>6.1</v>
      </c>
      <c r="G3445" s="101" t="s">
        <v>704</v>
      </c>
      <c r="H3445" s="101" t="s">
        <v>3744</v>
      </c>
      <c r="I3445" s="94">
        <v>2011</v>
      </c>
      <c r="J3445" s="94"/>
      <c r="K3445" s="90">
        <v>5448936558</v>
      </c>
      <c r="L3445" s="90">
        <f>IF(K3445/1024 &gt;1,K3445/1024," ")</f>
        <v>5321227.107421875</v>
      </c>
      <c r="M3445" s="90">
        <f>IF(K3445/1048576 &gt;1,K3445/1048576," ")</f>
        <v>5196.5108470916748</v>
      </c>
      <c r="N3445" s="91">
        <f>IF(K3445&gt;999999999,K3445/1073741824," ")</f>
        <v>5.0747176241129637</v>
      </c>
      <c r="O3445" s="194" t="s">
        <v>23740</v>
      </c>
      <c r="P3445" s="197" t="s">
        <v>31206</v>
      </c>
    </row>
    <row r="3446" spans="2:16" ht="20.100000000000001" customHeight="1" x14ac:dyDescent="0.3">
      <c r="B3446" s="101">
        <v>3436</v>
      </c>
      <c r="C3446" s="12" t="s">
        <v>37720</v>
      </c>
      <c r="D3446" s="160" t="s">
        <v>3257</v>
      </c>
      <c r="E3446" s="36" t="s">
        <v>13716</v>
      </c>
      <c r="F3446" s="104">
        <v>7.5</v>
      </c>
      <c r="G3446" s="101" t="s">
        <v>704</v>
      </c>
      <c r="H3446" s="101" t="s">
        <v>3743</v>
      </c>
      <c r="I3446" s="101">
        <v>1991</v>
      </c>
      <c r="J3446" s="101"/>
      <c r="K3446" s="90">
        <v>5091637024</v>
      </c>
      <c r="L3446" s="90">
        <f>IF(K3446/1024 &gt;1,K3446/1024," ")</f>
        <v>4972301.78125</v>
      </c>
      <c r="M3446" s="90">
        <f>IF(K3446/1048576 &gt;1,K3446/1048576," ")</f>
        <v>4855.7634582519531</v>
      </c>
      <c r="N3446" s="91">
        <f>IF(K3446&gt;999999999,K3446/1073741824," ")</f>
        <v>4.741956502199173</v>
      </c>
      <c r="O3446" s="194" t="s">
        <v>23741</v>
      </c>
      <c r="P3446" s="197" t="s">
        <v>23742</v>
      </c>
    </row>
    <row r="3447" spans="2:16" ht="20.100000000000001" customHeight="1" x14ac:dyDescent="0.3">
      <c r="B3447" s="101">
        <v>3437</v>
      </c>
      <c r="C3447" s="20" t="s">
        <v>37721</v>
      </c>
      <c r="D3447" s="157" t="s">
        <v>9036</v>
      </c>
      <c r="E3447" s="36" t="s">
        <v>13717</v>
      </c>
      <c r="F3447" s="81">
        <v>5.3</v>
      </c>
      <c r="G3447" s="13" t="s">
        <v>704</v>
      </c>
      <c r="H3447" s="13" t="s">
        <v>3757</v>
      </c>
      <c r="I3447" s="79">
        <v>2018</v>
      </c>
      <c r="J3447" s="79"/>
      <c r="K3447" s="73">
        <v>4198166528</v>
      </c>
      <c r="L3447" s="90">
        <f>IF(K3447/1024 &gt;1,K3447/1024," ")</f>
        <v>4099772</v>
      </c>
      <c r="M3447" s="90">
        <f>IF(K3447/1048576 &gt;1,K3447/1048576," ")</f>
        <v>4003.68359375</v>
      </c>
      <c r="N3447" s="91">
        <f>IF(K3447&gt;999999999,K3447/1073741824," ")</f>
        <v>3.9098472595214844</v>
      </c>
      <c r="O3447" s="194" t="s">
        <v>23743</v>
      </c>
      <c r="P3447" s="197" t="s">
        <v>23744</v>
      </c>
    </row>
    <row r="3448" spans="2:16" ht="20.100000000000001" customHeight="1" x14ac:dyDescent="0.3">
      <c r="B3448" s="101">
        <v>3438</v>
      </c>
      <c r="C3448" s="12" t="s">
        <v>36912</v>
      </c>
      <c r="D3448" s="159" t="s">
        <v>1400</v>
      </c>
      <c r="E3448" s="36" t="s">
        <v>13718</v>
      </c>
      <c r="F3448" s="104">
        <v>6.9</v>
      </c>
      <c r="G3448" s="94"/>
      <c r="H3448" s="94" t="s">
        <v>3750</v>
      </c>
      <c r="I3448" s="94">
        <v>2008</v>
      </c>
      <c r="J3448" s="94"/>
      <c r="K3448" s="108">
        <v>4644169728</v>
      </c>
      <c r="L3448" s="90">
        <f>IF(K3448/1024 &gt;1,K3448/1024," ")</f>
        <v>4535322</v>
      </c>
      <c r="M3448" s="90">
        <f>IF(K3448/1048576 &gt;1,K3448/1048576," ")</f>
        <v>4429.025390625</v>
      </c>
      <c r="N3448" s="91">
        <f>IF(K3448&gt;999999999,K3448/1073741824," ")</f>
        <v>4.3252201080322266</v>
      </c>
      <c r="O3448" s="194" t="s">
        <v>23745</v>
      </c>
      <c r="P3448" s="197" t="s">
        <v>23746</v>
      </c>
    </row>
    <row r="3449" spans="2:16" ht="20.100000000000001" customHeight="1" x14ac:dyDescent="0.3">
      <c r="B3449" s="101">
        <v>3439</v>
      </c>
      <c r="C3449" s="12" t="s">
        <v>33400</v>
      </c>
      <c r="D3449" s="160" t="s">
        <v>4748</v>
      </c>
      <c r="E3449" s="36" t="s">
        <v>13725</v>
      </c>
      <c r="F3449" s="104">
        <v>5.2</v>
      </c>
      <c r="G3449" s="101" t="s">
        <v>704</v>
      </c>
      <c r="H3449" s="101" t="s">
        <v>3747</v>
      </c>
      <c r="I3449" s="101">
        <v>1996</v>
      </c>
      <c r="J3449" s="101"/>
      <c r="K3449" s="90">
        <v>4689700769</v>
      </c>
      <c r="L3449" s="90">
        <f>IF(K3449/1024 &gt;1,K3449/1024," ")</f>
        <v>4579785.9072265625</v>
      </c>
      <c r="M3449" s="90">
        <f>IF(K3449/1048576 &gt;1,K3449/1048576," ")</f>
        <v>4472.4471750259399</v>
      </c>
      <c r="N3449" s="91">
        <f>IF(K3449&gt;999999999,K3449/1073741824," ")</f>
        <v>4.3676241943612695</v>
      </c>
      <c r="O3449" s="194" t="s">
        <v>23756</v>
      </c>
      <c r="P3449" s="197" t="s">
        <v>31207</v>
      </c>
    </row>
    <row r="3450" spans="2:16" ht="20.100000000000001" customHeight="1" x14ac:dyDescent="0.3">
      <c r="B3450" s="101">
        <v>3440</v>
      </c>
      <c r="C3450" s="7" t="s">
        <v>37722</v>
      </c>
      <c r="D3450" s="159" t="s">
        <v>4683</v>
      </c>
      <c r="E3450" s="36" t="s">
        <v>13719</v>
      </c>
      <c r="F3450" s="104">
        <v>4.7</v>
      </c>
      <c r="G3450" s="101" t="s">
        <v>704</v>
      </c>
      <c r="H3450" s="101" t="s">
        <v>3956</v>
      </c>
      <c r="I3450" s="101">
        <v>2007</v>
      </c>
      <c r="J3450" s="101"/>
      <c r="K3450" s="90">
        <v>3573597841</v>
      </c>
      <c r="L3450" s="90">
        <f>IF(K3450/1024 &gt;1,K3450/1024," ")</f>
        <v>3489841.6416015625</v>
      </c>
      <c r="M3450" s="90">
        <f>IF(K3450/1048576 &gt;1,K3450/1048576," ")</f>
        <v>3408.0484781265259</v>
      </c>
      <c r="N3450" s="91">
        <f>IF(K3450&gt;999999999,K3450/1073741824," ")</f>
        <v>3.3281723419204354</v>
      </c>
      <c r="O3450" s="194" t="s">
        <v>30101</v>
      </c>
      <c r="P3450" s="197" t="s">
        <v>23747</v>
      </c>
    </row>
    <row r="3451" spans="2:16" ht="20.100000000000001" customHeight="1" x14ac:dyDescent="0.3">
      <c r="B3451" s="101">
        <v>3441</v>
      </c>
      <c r="C3451" s="109" t="s">
        <v>37723</v>
      </c>
      <c r="D3451" s="159" t="s">
        <v>3361</v>
      </c>
      <c r="E3451" s="36" t="s">
        <v>13720</v>
      </c>
      <c r="F3451" s="104">
        <v>5.3</v>
      </c>
      <c r="G3451" s="101" t="s">
        <v>704</v>
      </c>
      <c r="H3451" s="101" t="s">
        <v>3744</v>
      </c>
      <c r="I3451" s="101">
        <v>2013</v>
      </c>
      <c r="J3451" s="101"/>
      <c r="K3451" s="90">
        <v>4145237192</v>
      </c>
      <c r="L3451" s="90">
        <f>IF(K3451/1024 &gt;1,K3451/1024," ")</f>
        <v>4048083.1953125</v>
      </c>
      <c r="M3451" s="90">
        <f>IF(K3451/1048576 &gt;1,K3451/1048576," ")</f>
        <v>3953.2062454223633</v>
      </c>
      <c r="N3451" s="91">
        <f>IF(K3451&gt;999999999,K3451/1073741824," ")</f>
        <v>3.8605529740452766</v>
      </c>
      <c r="O3451" s="194" t="s">
        <v>23748</v>
      </c>
      <c r="P3451" s="197" t="s">
        <v>23749</v>
      </c>
    </row>
    <row r="3452" spans="2:16" ht="20.100000000000001" customHeight="1" x14ac:dyDescent="0.3">
      <c r="B3452" s="101">
        <v>3442</v>
      </c>
      <c r="C3452" s="12" t="s">
        <v>37724</v>
      </c>
      <c r="D3452" s="159" t="s">
        <v>4380</v>
      </c>
      <c r="E3452" s="36" t="s">
        <v>13723</v>
      </c>
      <c r="F3452" s="104">
        <v>5.3</v>
      </c>
      <c r="G3452" s="101" t="s">
        <v>704</v>
      </c>
      <c r="H3452" s="101" t="s">
        <v>3744</v>
      </c>
      <c r="I3452" s="101">
        <v>2014</v>
      </c>
      <c r="J3452" s="101"/>
      <c r="K3452" s="90">
        <v>4430595000</v>
      </c>
      <c r="L3452" s="90">
        <f>IF(K3452/1024 &gt;1,K3452/1024," ")</f>
        <v>4326752.9296875</v>
      </c>
      <c r="M3452" s="90">
        <f>IF(K3452/1048576 &gt;1,K3452/1048576," ")</f>
        <v>4225.3446578979492</v>
      </c>
      <c r="N3452" s="91">
        <f>IF(K3452&gt;999999999,K3452/1073741824," ")</f>
        <v>4.126313142478466</v>
      </c>
      <c r="O3452" s="194" t="s">
        <v>21307</v>
      </c>
      <c r="P3452" s="197" t="s">
        <v>23753</v>
      </c>
    </row>
    <row r="3453" spans="2:16" ht="20.100000000000001" customHeight="1" x14ac:dyDescent="0.3">
      <c r="B3453" s="101">
        <v>3443</v>
      </c>
      <c r="C3453" s="102" t="s">
        <v>37725</v>
      </c>
      <c r="D3453" s="159" t="s">
        <v>5583</v>
      </c>
      <c r="E3453" s="36" t="s">
        <v>13724</v>
      </c>
      <c r="F3453" s="104">
        <v>6.1</v>
      </c>
      <c r="G3453" s="101" t="s">
        <v>704</v>
      </c>
      <c r="H3453" s="101" t="s">
        <v>3757</v>
      </c>
      <c r="I3453" s="101">
        <v>2014</v>
      </c>
      <c r="J3453" s="101"/>
      <c r="K3453" s="90">
        <v>5170949776</v>
      </c>
      <c r="L3453" s="90">
        <f>IF(K3453/1024 &gt;1,K3453/1024," ")</f>
        <v>5049755.640625</v>
      </c>
      <c r="M3453" s="90">
        <f>IF(K3453/1048576 &gt;1,K3453/1048576," ")</f>
        <v>4931.4019927978516</v>
      </c>
      <c r="N3453" s="91">
        <f>IF(K3453&gt;999999999,K3453/1073741824," ")</f>
        <v>4.8158222585916519</v>
      </c>
      <c r="O3453" s="194" t="s">
        <v>23754</v>
      </c>
      <c r="P3453" s="197" t="s">
        <v>23755</v>
      </c>
    </row>
    <row r="3454" spans="2:16" ht="20.100000000000001" customHeight="1" x14ac:dyDescent="0.3">
      <c r="B3454" s="101">
        <v>3444</v>
      </c>
      <c r="C3454" s="12" t="s">
        <v>35008</v>
      </c>
      <c r="D3454" s="159" t="s">
        <v>3907</v>
      </c>
      <c r="E3454" s="36" t="s">
        <v>9790</v>
      </c>
      <c r="F3454" s="104">
        <v>6</v>
      </c>
      <c r="G3454" s="101" t="s">
        <v>704</v>
      </c>
      <c r="H3454" s="101" t="s">
        <v>3740</v>
      </c>
      <c r="I3454" s="101">
        <v>2013</v>
      </c>
      <c r="J3454" s="101"/>
      <c r="K3454" s="90">
        <v>4669351142</v>
      </c>
      <c r="L3454" s="90">
        <f>IF(K3454/1024 &gt;1,K3454/1024," ")</f>
        <v>4559913.224609375</v>
      </c>
      <c r="M3454" s="90">
        <f>IF(K3454/1048576 &gt;1,K3454/1048576," ")</f>
        <v>4453.0402584075928</v>
      </c>
      <c r="N3454" s="91">
        <f>IF(K3454&gt;999999999,K3454/1073741824," ")</f>
        <v>4.3486721273511648</v>
      </c>
      <c r="O3454" s="194" t="s">
        <v>18027</v>
      </c>
      <c r="P3454" s="197" t="s">
        <v>19006</v>
      </c>
    </row>
    <row r="3455" spans="2:16" ht="20.100000000000001" customHeight="1" x14ac:dyDescent="0.3">
      <c r="B3455" s="101">
        <v>3445</v>
      </c>
      <c r="C3455" s="112" t="s">
        <v>37727</v>
      </c>
      <c r="D3455" s="168" t="s">
        <v>7448</v>
      </c>
      <c r="E3455" s="36" t="s">
        <v>13727</v>
      </c>
      <c r="F3455" s="99">
        <v>6</v>
      </c>
      <c r="G3455" s="99" t="s">
        <v>704</v>
      </c>
      <c r="H3455" s="105" t="s">
        <v>6249</v>
      </c>
      <c r="I3455" s="101">
        <v>2016</v>
      </c>
      <c r="J3455" s="101"/>
      <c r="K3455" s="90">
        <v>4476914677</v>
      </c>
      <c r="L3455" s="90">
        <f>IF(K3455/1024 &gt;1,K3455/1024," ")</f>
        <v>4371986.9892578125</v>
      </c>
      <c r="M3455" s="90">
        <f>IF(K3455/1048576 &gt;1,K3455/1048576," ")</f>
        <v>4269.5185441970825</v>
      </c>
      <c r="N3455" s="91">
        <f>IF(K3455&gt;999999999,K3455/1073741824," ")</f>
        <v>4.1694517033174634</v>
      </c>
      <c r="O3455" s="194" t="s">
        <v>23759</v>
      </c>
      <c r="P3455" s="197" t="s">
        <v>23760</v>
      </c>
    </row>
    <row r="3456" spans="2:16" ht="20.100000000000001" customHeight="1" x14ac:dyDescent="0.3">
      <c r="B3456" s="101">
        <v>3446</v>
      </c>
      <c r="C3456" s="102" t="s">
        <v>37726</v>
      </c>
      <c r="D3456" s="159" t="s">
        <v>458</v>
      </c>
      <c r="E3456" s="36" t="s">
        <v>13726</v>
      </c>
      <c r="F3456" s="104">
        <v>7.2</v>
      </c>
      <c r="G3456" s="13" t="s">
        <v>704</v>
      </c>
      <c r="H3456" s="13" t="s">
        <v>5871</v>
      </c>
      <c r="I3456" s="101">
        <v>1997</v>
      </c>
      <c r="J3456" s="101"/>
      <c r="K3456" s="73">
        <v>3897724928</v>
      </c>
      <c r="L3456" s="90">
        <f>IF(K3456/1024 &gt;1,K3456/1024," ")</f>
        <v>3806372</v>
      </c>
      <c r="M3456" s="90">
        <f>IF(K3456/1048576 &gt;1,K3456/1048576," ")</f>
        <v>3717.16015625</v>
      </c>
      <c r="N3456" s="91">
        <f>IF(K3456&gt;999999999,K3456/1073741824," ")</f>
        <v>3.6300392150878906</v>
      </c>
      <c r="O3456" s="194" t="s">
        <v>23757</v>
      </c>
      <c r="P3456" s="197" t="s">
        <v>23758</v>
      </c>
    </row>
    <row r="3457" spans="2:16" ht="20.100000000000001" customHeight="1" x14ac:dyDescent="0.3">
      <c r="B3457" s="101">
        <v>3447</v>
      </c>
      <c r="C3457" s="109" t="s">
        <v>37728</v>
      </c>
      <c r="D3457" s="159" t="s">
        <v>4959</v>
      </c>
      <c r="E3457" s="36" t="s">
        <v>13730</v>
      </c>
      <c r="F3457" s="104">
        <v>5.3</v>
      </c>
      <c r="G3457" s="101"/>
      <c r="H3457" s="101" t="s">
        <v>3761</v>
      </c>
      <c r="I3457" s="101">
        <v>1992</v>
      </c>
      <c r="J3457" s="101"/>
      <c r="K3457" s="90">
        <v>2766892310</v>
      </c>
      <c r="L3457" s="90">
        <f>IF(K3457/1024 &gt;1,K3457/1024," ")</f>
        <v>2702043.271484375</v>
      </c>
      <c r="M3457" s="90">
        <f>IF(K3457/1048576 &gt;1,K3457/1048576," ")</f>
        <v>2638.71413230896</v>
      </c>
      <c r="N3457" s="91">
        <f>IF(K3457&gt;999999999,K3457/1073741824," ")</f>
        <v>2.5768692698329687</v>
      </c>
      <c r="O3457" s="194" t="s">
        <v>23765</v>
      </c>
      <c r="P3457" s="197" t="s">
        <v>23766</v>
      </c>
    </row>
    <row r="3458" spans="2:16" ht="20.100000000000001" customHeight="1" x14ac:dyDescent="0.3">
      <c r="B3458" s="101">
        <v>3448</v>
      </c>
      <c r="C3458" s="102" t="s">
        <v>37729</v>
      </c>
      <c r="D3458" s="159" t="s">
        <v>2899</v>
      </c>
      <c r="E3458" s="36" t="s">
        <v>13731</v>
      </c>
      <c r="F3458" s="104">
        <v>6.8</v>
      </c>
      <c r="G3458" s="101" t="s">
        <v>704</v>
      </c>
      <c r="H3458" s="101" t="s">
        <v>3756</v>
      </c>
      <c r="I3458" s="101">
        <v>2011</v>
      </c>
      <c r="J3458" s="101"/>
      <c r="K3458" s="90">
        <v>3830816870</v>
      </c>
      <c r="L3458" s="90">
        <f>IF(K3458/1024 &gt;1,K3458/1024," ")</f>
        <v>3741032.099609375</v>
      </c>
      <c r="M3458" s="90">
        <f>IF(K3458/1048576 &gt;1,K3458/1048576," ")</f>
        <v>3653.3516597747803</v>
      </c>
      <c r="N3458" s="91">
        <f>IF(K3458&gt;999999999,K3458/1073741824," ")</f>
        <v>3.5677262302488089</v>
      </c>
      <c r="O3458" s="194" t="s">
        <v>23767</v>
      </c>
      <c r="P3458" s="197" t="s">
        <v>23768</v>
      </c>
    </row>
    <row r="3459" spans="2:16" ht="20.100000000000001" customHeight="1" x14ac:dyDescent="0.3">
      <c r="B3459" s="101">
        <v>3449</v>
      </c>
      <c r="C3459" s="109" t="s">
        <v>37730</v>
      </c>
      <c r="D3459" s="159" t="s">
        <v>3643</v>
      </c>
      <c r="E3459" s="36" t="s">
        <v>13732</v>
      </c>
      <c r="F3459" s="104">
        <v>5.9</v>
      </c>
      <c r="G3459" s="101"/>
      <c r="H3459" s="101" t="s">
        <v>3739</v>
      </c>
      <c r="I3459" s="101">
        <v>2013</v>
      </c>
      <c r="J3459" s="101"/>
      <c r="K3459" s="90">
        <v>4714183775</v>
      </c>
      <c r="L3459" s="90">
        <f>IF(K3459/1024 &gt;1,K3459/1024," ")</f>
        <v>4603695.0927734375</v>
      </c>
      <c r="M3459" s="90">
        <f>IF(K3459/1048576 &gt;1,K3459/1048576," ")</f>
        <v>4495.7959890365601</v>
      </c>
      <c r="N3459" s="91">
        <f>IF(K3459&gt;999999999,K3459/1073741824," ")</f>
        <v>4.3904257705435157</v>
      </c>
      <c r="O3459" s="194" t="s">
        <v>23769</v>
      </c>
      <c r="P3459" s="197" t="s">
        <v>23770</v>
      </c>
    </row>
    <row r="3460" spans="2:16" ht="20.100000000000001" customHeight="1" x14ac:dyDescent="0.3">
      <c r="B3460" s="101">
        <v>3450</v>
      </c>
      <c r="C3460" s="20" t="s">
        <v>37731</v>
      </c>
      <c r="D3460" s="157" t="s">
        <v>8394</v>
      </c>
      <c r="E3460" s="36" t="s">
        <v>13733</v>
      </c>
      <c r="F3460" s="81">
        <v>5.2</v>
      </c>
      <c r="G3460" s="13" t="s">
        <v>704</v>
      </c>
      <c r="H3460" s="13" t="s">
        <v>5878</v>
      </c>
      <c r="I3460" s="79">
        <v>1992</v>
      </c>
      <c r="J3460" s="79"/>
      <c r="K3460" s="73">
        <v>2352300032</v>
      </c>
      <c r="L3460" s="90">
        <f>IF(K3460/1024 &gt;1,K3460/1024," ")</f>
        <v>2297168</v>
      </c>
      <c r="M3460" s="90">
        <f>IF(K3460/1048576 &gt;1,K3460/1048576," ")</f>
        <v>2243.328125</v>
      </c>
      <c r="N3460" s="91">
        <f>IF(K3460&gt;999999999,K3460/1073741824," ")</f>
        <v>2.1907501220703125</v>
      </c>
      <c r="O3460" s="194" t="s">
        <v>23771</v>
      </c>
      <c r="P3460" s="197" t="s">
        <v>23772</v>
      </c>
    </row>
    <row r="3461" spans="2:16" ht="20.100000000000001" customHeight="1" x14ac:dyDescent="0.3">
      <c r="B3461" s="101">
        <v>3451</v>
      </c>
      <c r="C3461" s="20" t="s">
        <v>37732</v>
      </c>
      <c r="D3461" s="157" t="s">
        <v>8577</v>
      </c>
      <c r="E3461" s="36" t="s">
        <v>13734</v>
      </c>
      <c r="F3461" s="81">
        <v>5.8</v>
      </c>
      <c r="G3461" s="13" t="s">
        <v>704</v>
      </c>
      <c r="H3461" s="13" t="s">
        <v>5981</v>
      </c>
      <c r="I3461" s="79">
        <v>1987</v>
      </c>
      <c r="J3461" s="79"/>
      <c r="K3461" s="73">
        <v>3812651008</v>
      </c>
      <c r="L3461" s="90">
        <f>IF(K3461/1024 &gt;1,K3461/1024," ")</f>
        <v>3723292</v>
      </c>
      <c r="M3461" s="90">
        <f>IF(K3461/1048576 &gt;1,K3461/1048576," ")</f>
        <v>3636.02734375</v>
      </c>
      <c r="N3461" s="91">
        <f>IF(K3461&gt;999999999,K3461/1073741824," ")</f>
        <v>3.5508079528808594</v>
      </c>
      <c r="O3461" s="194" t="s">
        <v>23773</v>
      </c>
      <c r="P3461" s="197" t="s">
        <v>23774</v>
      </c>
    </row>
    <row r="3462" spans="2:16" ht="20.100000000000001" customHeight="1" x14ac:dyDescent="0.3">
      <c r="B3462" s="101">
        <v>3452</v>
      </c>
      <c r="C3462" s="109" t="s">
        <v>37733</v>
      </c>
      <c r="D3462" s="160" t="s">
        <v>1026</v>
      </c>
      <c r="E3462" s="36" t="s">
        <v>13735</v>
      </c>
      <c r="F3462" s="104">
        <v>6.4</v>
      </c>
      <c r="G3462" s="94" t="s">
        <v>704</v>
      </c>
      <c r="H3462" s="101" t="s">
        <v>5878</v>
      </c>
      <c r="I3462" s="101">
        <v>2005</v>
      </c>
      <c r="J3462" s="116"/>
      <c r="K3462" s="90">
        <v>8596431798</v>
      </c>
      <c r="L3462" s="90">
        <f>IF(K3462/1024 &gt;1,K3462/1024," ")</f>
        <v>8394952.927734375</v>
      </c>
      <c r="M3462" s="90">
        <f>IF(K3462/1048576 &gt;1,K3462/1048576," ")</f>
        <v>8198.1962184906006</v>
      </c>
      <c r="N3462" s="91">
        <f>IF(K3462&gt;999999999,K3462/1073741824," ")</f>
        <v>8.0060509946197271</v>
      </c>
      <c r="O3462" s="194" t="s">
        <v>23775</v>
      </c>
      <c r="P3462" s="197" t="s">
        <v>23776</v>
      </c>
    </row>
    <row r="3463" spans="2:16" ht="20.100000000000001" customHeight="1" x14ac:dyDescent="0.3">
      <c r="B3463" s="101">
        <v>3453</v>
      </c>
      <c r="C3463" s="102" t="s">
        <v>37734</v>
      </c>
      <c r="D3463" s="159" t="s">
        <v>3705</v>
      </c>
      <c r="E3463" s="36" t="s">
        <v>13736</v>
      </c>
      <c r="F3463" s="104">
        <v>6.9</v>
      </c>
      <c r="G3463" s="13" t="s">
        <v>704</v>
      </c>
      <c r="H3463" s="13" t="s">
        <v>6249</v>
      </c>
      <c r="I3463" s="101">
        <v>1963</v>
      </c>
      <c r="J3463" s="101"/>
      <c r="K3463" s="73">
        <v>2473218048</v>
      </c>
      <c r="L3463" s="90">
        <f>IF(K3463/1024 &gt;1,K3463/1024," ")</f>
        <v>2415252</v>
      </c>
      <c r="M3463" s="90">
        <f>IF(K3463/1048576 &gt;1,K3463/1048576," ")</f>
        <v>2358.64453125</v>
      </c>
      <c r="N3463" s="91">
        <f>IF(K3463&gt;999999999,K3463/1073741824," ")</f>
        <v>2.3033638000488281</v>
      </c>
      <c r="O3463" s="194" t="s">
        <v>23777</v>
      </c>
      <c r="P3463" s="197" t="s">
        <v>23778</v>
      </c>
    </row>
    <row r="3464" spans="2:16" ht="20.100000000000001" customHeight="1" x14ac:dyDescent="0.3">
      <c r="B3464" s="101">
        <v>3454</v>
      </c>
      <c r="C3464" s="7" t="s">
        <v>42846</v>
      </c>
      <c r="D3464" s="177" t="s">
        <v>42843</v>
      </c>
      <c r="E3464" s="254" t="s">
        <v>42844</v>
      </c>
      <c r="F3464" s="49">
        <v>6</v>
      </c>
      <c r="G3464" s="13"/>
      <c r="H3464" s="13" t="s">
        <v>3740</v>
      </c>
      <c r="I3464" s="9">
        <v>2022</v>
      </c>
      <c r="J3464" s="9"/>
      <c r="K3464" s="45">
        <v>2168246272</v>
      </c>
      <c r="L3464" s="90">
        <f>IF(K3464/1024 &gt;1,K3464/1024," ")</f>
        <v>2117428</v>
      </c>
      <c r="M3464" s="90">
        <f>IF(K3464/1048576 &gt;1,K3464/1048576," ")</f>
        <v>2067.80078125</v>
      </c>
      <c r="N3464" s="91">
        <f>IF(K3464&gt;999999999,K3464/1073741824," ")</f>
        <v>2.0193367004394531</v>
      </c>
      <c r="O3464" s="223" t="s">
        <v>24686</v>
      </c>
      <c r="P3464" s="198" t="s">
        <v>42845</v>
      </c>
    </row>
    <row r="3465" spans="2:16" ht="20.100000000000001" customHeight="1" x14ac:dyDescent="0.3">
      <c r="B3465" s="101">
        <v>3455</v>
      </c>
      <c r="C3465" s="109" t="s">
        <v>37735</v>
      </c>
      <c r="D3465" s="160" t="s">
        <v>1027</v>
      </c>
      <c r="E3465" s="36" t="s">
        <v>13737</v>
      </c>
      <c r="F3465" s="104">
        <v>5.7</v>
      </c>
      <c r="G3465" s="94"/>
      <c r="H3465" s="101" t="s">
        <v>5892</v>
      </c>
      <c r="I3465" s="101">
        <v>2001</v>
      </c>
      <c r="J3465" s="101"/>
      <c r="K3465" s="90">
        <v>4141578497</v>
      </c>
      <c r="L3465" s="90">
        <f>IF(K3465/1024 &gt;1,K3465/1024," ")</f>
        <v>4044510.2509765625</v>
      </c>
      <c r="M3465" s="90">
        <f>IF(K3465/1048576 &gt;1,K3465/1048576," ")</f>
        <v>3949.7170419692993</v>
      </c>
      <c r="N3465" s="91">
        <f>IF(K3465&gt;999999999,K3465/1073741824," ")</f>
        <v>3.8571455487981439</v>
      </c>
      <c r="O3465" s="194" t="s">
        <v>23779</v>
      </c>
      <c r="P3465" s="197" t="s">
        <v>23780</v>
      </c>
    </row>
    <row r="3466" spans="2:16" ht="20.100000000000001" customHeight="1" x14ac:dyDescent="0.3">
      <c r="B3466" s="101">
        <v>3456</v>
      </c>
      <c r="C3466" s="20" t="s">
        <v>37736</v>
      </c>
      <c r="D3466" s="157" t="s">
        <v>8359</v>
      </c>
      <c r="E3466" s="36" t="s">
        <v>13738</v>
      </c>
      <c r="F3466" s="81">
        <v>5.5</v>
      </c>
      <c r="G3466" s="13"/>
      <c r="H3466" s="13" t="s">
        <v>4081</v>
      </c>
      <c r="I3466" s="79">
        <v>2018</v>
      </c>
      <c r="J3466" s="79"/>
      <c r="K3466" s="73">
        <v>2804133888</v>
      </c>
      <c r="L3466" s="90">
        <f>IF(K3466/1024 &gt;1,K3466/1024," ")</f>
        <v>2738412</v>
      </c>
      <c r="M3466" s="90">
        <f>IF(K3466/1048576 &gt;1,K3466/1048576," ")</f>
        <v>2674.23046875</v>
      </c>
      <c r="N3466" s="91">
        <f>IF(K3466&gt;999999999,K3466/1073741824," ")</f>
        <v>2.6115531921386719</v>
      </c>
      <c r="O3466" s="194" t="s">
        <v>23781</v>
      </c>
      <c r="P3466" s="197" t="s">
        <v>23782</v>
      </c>
    </row>
    <row r="3467" spans="2:16" ht="20.100000000000001" customHeight="1" x14ac:dyDescent="0.3">
      <c r="B3467" s="101">
        <v>3457</v>
      </c>
      <c r="C3467" s="12" t="s">
        <v>37737</v>
      </c>
      <c r="D3467" s="157" t="s">
        <v>8355</v>
      </c>
      <c r="E3467" s="36" t="s">
        <v>13739</v>
      </c>
      <c r="F3467" s="81">
        <v>4.8</v>
      </c>
      <c r="G3467" s="13" t="s">
        <v>704</v>
      </c>
      <c r="H3467" s="13" t="s">
        <v>5892</v>
      </c>
      <c r="I3467" s="79">
        <v>2018</v>
      </c>
      <c r="J3467" s="79"/>
      <c r="K3467" s="73">
        <v>2107183104</v>
      </c>
      <c r="L3467" s="90">
        <f>IF(K3467/1024 &gt;1,K3467/1024," ")</f>
        <v>2057796</v>
      </c>
      <c r="M3467" s="90">
        <f>IF(K3467/1048576 &gt;1,K3467/1048576," ")</f>
        <v>2009.56640625</v>
      </c>
      <c r="N3467" s="91">
        <f>IF(K3467&gt;999999999,K3467/1073741824," ")</f>
        <v>1.9624671936035156</v>
      </c>
      <c r="O3467" s="194" t="s">
        <v>19584</v>
      </c>
      <c r="P3467" s="197" t="s">
        <v>23783</v>
      </c>
    </row>
    <row r="3468" spans="2:16" ht="20.100000000000001" customHeight="1" x14ac:dyDescent="0.3">
      <c r="B3468" s="101">
        <v>3458</v>
      </c>
      <c r="C3468" s="109" t="s">
        <v>37738</v>
      </c>
      <c r="D3468" s="159" t="s">
        <v>3025</v>
      </c>
      <c r="E3468" s="36" t="s">
        <v>13740</v>
      </c>
      <c r="F3468" s="104">
        <v>5.6</v>
      </c>
      <c r="G3468" s="101" t="s">
        <v>704</v>
      </c>
      <c r="H3468" s="101" t="s">
        <v>3740</v>
      </c>
      <c r="I3468" s="94">
        <v>2011</v>
      </c>
      <c r="J3468" s="94"/>
      <c r="K3468" s="108">
        <v>2687627747</v>
      </c>
      <c r="L3468" s="90">
        <f>IF(K3468/1024 &gt;1,K3468/1024," ")</f>
        <v>2624636.4716796875</v>
      </c>
      <c r="M3468" s="90">
        <f>IF(K3468/1048576 &gt;1,K3468/1048576," ")</f>
        <v>2563.1215543746948</v>
      </c>
      <c r="N3468" s="91">
        <f>IF(K3468&gt;999999999,K3468/1073741824," ")</f>
        <v>2.5030483929440379</v>
      </c>
      <c r="O3468" s="194" t="s">
        <v>18313</v>
      </c>
      <c r="P3468" s="197" t="s">
        <v>23784</v>
      </c>
    </row>
    <row r="3469" spans="2:16" ht="20.100000000000001" customHeight="1" x14ac:dyDescent="0.3">
      <c r="B3469" s="101">
        <v>3459</v>
      </c>
      <c r="C3469" s="109" t="s">
        <v>37739</v>
      </c>
      <c r="D3469" s="160" t="s">
        <v>5237</v>
      </c>
      <c r="E3469" s="36" t="s">
        <v>13741</v>
      </c>
      <c r="F3469" s="104">
        <v>7.8</v>
      </c>
      <c r="G3469" s="101" t="s">
        <v>704</v>
      </c>
      <c r="H3469" s="101" t="s">
        <v>5230</v>
      </c>
      <c r="I3469" s="101">
        <v>1948</v>
      </c>
      <c r="J3469" s="101"/>
      <c r="K3469" s="90">
        <v>2407969504</v>
      </c>
      <c r="L3469" s="90">
        <f>IF(K3469/1024 &gt;1,K3469/1024," ")</f>
        <v>2351532.71875</v>
      </c>
      <c r="M3469" s="90">
        <f>IF(K3469/1048576 &gt;1,K3469/1048576," ")</f>
        <v>2296.4186706542969</v>
      </c>
      <c r="N3469" s="91">
        <f>IF(K3469&gt;999999999,K3469/1073741824," ")</f>
        <v>2.2425963580608368</v>
      </c>
      <c r="O3469" s="194" t="s">
        <v>23785</v>
      </c>
      <c r="P3469" s="197" t="s">
        <v>23786</v>
      </c>
    </row>
    <row r="3470" spans="2:16" ht="20.100000000000001" customHeight="1" x14ac:dyDescent="0.3">
      <c r="B3470" s="101">
        <v>3460</v>
      </c>
      <c r="C3470" s="109" t="s">
        <v>37740</v>
      </c>
      <c r="D3470" s="168" t="s">
        <v>6222</v>
      </c>
      <c r="E3470" s="36" t="s">
        <v>13742</v>
      </c>
      <c r="F3470" s="99">
        <v>5.7</v>
      </c>
      <c r="G3470" s="101" t="s">
        <v>704</v>
      </c>
      <c r="H3470" s="101" t="s">
        <v>5981</v>
      </c>
      <c r="I3470" s="101">
        <v>1992</v>
      </c>
      <c r="J3470" s="101"/>
      <c r="K3470" s="90">
        <v>3896186973</v>
      </c>
      <c r="L3470" s="90">
        <f>IF(K3470/1024 &gt;1,K3470/1024," ")</f>
        <v>3804870.0908203125</v>
      </c>
      <c r="M3470" s="90">
        <f>IF(K3470/1048576 &gt;1,K3470/1048576," ")</f>
        <v>3715.6934480667114</v>
      </c>
      <c r="N3470" s="91">
        <f>IF(K3470&gt;999999999,K3470/1073741824," ")</f>
        <v>3.6286068828776479</v>
      </c>
      <c r="O3470" s="194" t="s">
        <v>23787</v>
      </c>
      <c r="P3470" s="197" t="s">
        <v>31208</v>
      </c>
    </row>
    <row r="3471" spans="2:16" ht="20.100000000000001" customHeight="1" x14ac:dyDescent="0.3">
      <c r="B3471" s="101">
        <v>3461</v>
      </c>
      <c r="C3471" s="102" t="s">
        <v>37741</v>
      </c>
      <c r="D3471" s="159" t="s">
        <v>1706</v>
      </c>
      <c r="E3471" s="36" t="s">
        <v>13743</v>
      </c>
      <c r="F3471" s="104">
        <v>6.1</v>
      </c>
      <c r="G3471" s="101" t="s">
        <v>704</v>
      </c>
      <c r="H3471" s="101" t="s">
        <v>3756</v>
      </c>
      <c r="I3471" s="101">
        <v>1996</v>
      </c>
      <c r="J3471" s="101"/>
      <c r="K3471" s="90">
        <v>3376133585</v>
      </c>
      <c r="L3471" s="90">
        <f>IF(K3471/1024 &gt;1,K3471/1024," ")</f>
        <v>3297005.4541015625</v>
      </c>
      <c r="M3471" s="90">
        <f>IF(K3471/1048576 &gt;1,K3471/1048576," ")</f>
        <v>3219.7318887710571</v>
      </c>
      <c r="N3471" s="91">
        <f>IF(K3471&gt;999999999,K3471/1073741824," ")</f>
        <v>3.1442694226279855</v>
      </c>
      <c r="O3471" s="194" t="s">
        <v>23788</v>
      </c>
      <c r="P3471" s="197" t="s">
        <v>23789</v>
      </c>
    </row>
    <row r="3472" spans="2:16" ht="20.100000000000001" customHeight="1" x14ac:dyDescent="0.3">
      <c r="B3472" s="101">
        <v>3462</v>
      </c>
      <c r="C3472" s="109" t="s">
        <v>37742</v>
      </c>
      <c r="D3472" s="159" t="s">
        <v>4960</v>
      </c>
      <c r="E3472" s="36" t="s">
        <v>13744</v>
      </c>
      <c r="F3472" s="104">
        <v>6</v>
      </c>
      <c r="G3472" s="101" t="s">
        <v>704</v>
      </c>
      <c r="H3472" s="101" t="s">
        <v>3744</v>
      </c>
      <c r="I3472" s="101">
        <v>2014</v>
      </c>
      <c r="J3472" s="101"/>
      <c r="K3472" s="90">
        <v>5067109906</v>
      </c>
      <c r="L3472" s="90">
        <f>IF(K3472/1024 &gt;1,K3472/1024," ")</f>
        <v>4948349.517578125</v>
      </c>
      <c r="M3472" s="90">
        <f>IF(K3472/1048576 &gt;1,K3472/1048576," ")</f>
        <v>4832.3725757598877</v>
      </c>
      <c r="N3472" s="91">
        <f>IF(K3472&gt;999999999,K3472/1073741824," ")</f>
        <v>4.7191138435155153</v>
      </c>
      <c r="O3472" s="194" t="s">
        <v>23790</v>
      </c>
      <c r="P3472" s="197" t="s">
        <v>23791</v>
      </c>
    </row>
    <row r="3473" spans="2:16" ht="20.100000000000001" customHeight="1" x14ac:dyDescent="0.3">
      <c r="B3473" s="101">
        <v>3463</v>
      </c>
      <c r="C3473" s="12" t="s">
        <v>42568</v>
      </c>
      <c r="D3473" s="160" t="s">
        <v>627</v>
      </c>
      <c r="E3473" s="36" t="s">
        <v>11665</v>
      </c>
      <c r="F3473" s="104">
        <v>5.4</v>
      </c>
      <c r="G3473" s="94"/>
      <c r="H3473" s="94" t="s">
        <v>4173</v>
      </c>
      <c r="I3473" s="101">
        <v>2006</v>
      </c>
      <c r="J3473" s="101"/>
      <c r="K3473" s="90">
        <v>732422144</v>
      </c>
      <c r="L3473" s="90">
        <f>IF(K3473/1024 &gt;1,K3473/1024," ")</f>
        <v>715256</v>
      </c>
      <c r="M3473" s="90">
        <f>IF(K3473/1048576 &gt;1,K3473/1048576," ")</f>
        <v>698.4921875</v>
      </c>
      <c r="N3473" s="91" t="str">
        <f>IF(K3473&gt;999999999,K3473/1073741824," ")</f>
        <v xml:space="preserve"> </v>
      </c>
      <c r="O3473" s="194" t="s">
        <v>20142</v>
      </c>
      <c r="P3473" s="197" t="s">
        <v>20143</v>
      </c>
    </row>
    <row r="3474" spans="2:16" ht="20.100000000000001" customHeight="1" x14ac:dyDescent="0.3">
      <c r="B3474" s="101">
        <v>3464</v>
      </c>
      <c r="C3474" s="7" t="s">
        <v>37743</v>
      </c>
      <c r="D3474" s="159" t="s">
        <v>4048</v>
      </c>
      <c r="E3474" s="36" t="s">
        <v>13745</v>
      </c>
      <c r="F3474" s="104">
        <v>4.5</v>
      </c>
      <c r="G3474" s="101" t="s">
        <v>704</v>
      </c>
      <c r="H3474" s="101" t="s">
        <v>3889</v>
      </c>
      <c r="I3474" s="101">
        <v>2012</v>
      </c>
      <c r="J3474" s="101"/>
      <c r="K3474" s="90">
        <v>3161079030</v>
      </c>
      <c r="L3474" s="90">
        <f>IF(K3474/1024 &gt;1,K3474/1024," ")</f>
        <v>3086991.240234375</v>
      </c>
      <c r="M3474" s="90">
        <f>IF(K3474/1048576 &gt;1,K3474/1048576," ")</f>
        <v>3014.6398830413818</v>
      </c>
      <c r="N3474" s="91">
        <f>IF(K3474&gt;999999999,K3474/1073741824," ")</f>
        <v>2.9439842607825994</v>
      </c>
      <c r="O3474" s="194" t="s">
        <v>23792</v>
      </c>
      <c r="P3474" s="197" t="s">
        <v>23793</v>
      </c>
    </row>
    <row r="3475" spans="2:16" ht="20.100000000000001" customHeight="1" x14ac:dyDescent="0.3">
      <c r="B3475" s="101">
        <v>3465</v>
      </c>
      <c r="C3475" s="107" t="s">
        <v>37744</v>
      </c>
      <c r="D3475" s="159" t="s">
        <v>4819</v>
      </c>
      <c r="E3475" s="36" t="s">
        <v>13746</v>
      </c>
      <c r="F3475" s="104">
        <v>6.8</v>
      </c>
      <c r="G3475" s="101" t="s">
        <v>704</v>
      </c>
      <c r="H3475" s="101" t="s">
        <v>5878</v>
      </c>
      <c r="I3475" s="101">
        <v>1973</v>
      </c>
      <c r="J3475" s="101"/>
      <c r="K3475" s="90">
        <v>6519112037</v>
      </c>
      <c r="L3475" s="90">
        <f>IF(K3475/1024 &gt;1,K3475/1024," ")</f>
        <v>6366320.3486328125</v>
      </c>
      <c r="M3475" s="90">
        <f>IF(K3475/1048576 &gt;1,K3475/1048576," ")</f>
        <v>6217.109715461731</v>
      </c>
      <c r="N3475" s="91">
        <f>IF(K3475&gt;999999999,K3475/1073741824," ")</f>
        <v>6.0713962065055966</v>
      </c>
      <c r="O3475" s="194" t="s">
        <v>23794</v>
      </c>
      <c r="P3475" s="197" t="s">
        <v>23795</v>
      </c>
    </row>
    <row r="3476" spans="2:16" ht="20.100000000000001" customHeight="1" x14ac:dyDescent="0.3">
      <c r="B3476" s="101">
        <v>3466</v>
      </c>
      <c r="C3476" s="12" t="s">
        <v>37277</v>
      </c>
      <c r="D3476" s="160" t="s">
        <v>1103</v>
      </c>
      <c r="E3476" s="36" t="s">
        <v>13747</v>
      </c>
      <c r="F3476" s="104">
        <v>5.2</v>
      </c>
      <c r="G3476" s="94"/>
      <c r="H3476" s="94" t="s">
        <v>4317</v>
      </c>
      <c r="I3476" s="101">
        <v>2002</v>
      </c>
      <c r="J3476" s="101"/>
      <c r="K3476" s="90">
        <v>733980098</v>
      </c>
      <c r="L3476" s="90">
        <f>IF(K3476/1024 &gt;1,K3476/1024," ")</f>
        <v>716777.439453125</v>
      </c>
      <c r="M3476" s="90">
        <f>IF(K3476/1048576 &gt;1,K3476/1048576," ")</f>
        <v>699.97796821594238</v>
      </c>
      <c r="N3476" s="91" t="str">
        <f>IF(K3476&gt;999999999,K3476/1073741824," ")</f>
        <v xml:space="preserve"> </v>
      </c>
      <c r="O3476" s="194" t="s">
        <v>17564</v>
      </c>
      <c r="P3476" s="197" t="s">
        <v>23796</v>
      </c>
    </row>
    <row r="3477" spans="2:16" ht="20.100000000000001" customHeight="1" x14ac:dyDescent="0.3">
      <c r="B3477" s="101">
        <v>3467</v>
      </c>
      <c r="C3477" s="107" t="s">
        <v>37745</v>
      </c>
      <c r="D3477" s="164" t="s">
        <v>4049</v>
      </c>
      <c r="E3477" s="36" t="s">
        <v>13748</v>
      </c>
      <c r="F3477" s="104">
        <v>5.0999999999999996</v>
      </c>
      <c r="G3477" s="101" t="s">
        <v>704</v>
      </c>
      <c r="H3477" s="101" t="s">
        <v>3739</v>
      </c>
      <c r="I3477" s="101">
        <v>2013</v>
      </c>
      <c r="J3477" s="101"/>
      <c r="K3477" s="90">
        <v>4676106134</v>
      </c>
      <c r="L3477" s="90">
        <f>IF(K3477/1024 &gt;1,K3477/1024," ")</f>
        <v>4566509.896484375</v>
      </c>
      <c r="M3477" s="90">
        <f>IF(K3477/1048576 &gt;1,K3477/1048576," ")</f>
        <v>4459.4823207855225</v>
      </c>
      <c r="N3477" s="91">
        <f>IF(K3477&gt;999999999,K3477/1073741824," ")</f>
        <v>4.3549632038921118</v>
      </c>
      <c r="O3477" s="194" t="s">
        <v>23797</v>
      </c>
      <c r="P3477" s="197" t="s">
        <v>23798</v>
      </c>
    </row>
    <row r="3478" spans="2:16" ht="20.100000000000001" customHeight="1" x14ac:dyDescent="0.3">
      <c r="B3478" s="101">
        <v>3468</v>
      </c>
      <c r="C3478" s="102" t="s">
        <v>37746</v>
      </c>
      <c r="D3478" s="159" t="s">
        <v>5438</v>
      </c>
      <c r="E3478" s="36" t="s">
        <v>13749</v>
      </c>
      <c r="F3478" s="104">
        <v>6.3</v>
      </c>
      <c r="G3478" s="101" t="s">
        <v>704</v>
      </c>
      <c r="H3478" s="101" t="s">
        <v>3782</v>
      </c>
      <c r="I3478" s="101">
        <v>2014</v>
      </c>
      <c r="J3478" s="101"/>
      <c r="K3478" s="90">
        <v>4698202720</v>
      </c>
      <c r="L3478" s="90">
        <f>IF(K3478/1024 &gt;1,K3478/1024," ")</f>
        <v>4588088.59375</v>
      </c>
      <c r="M3478" s="90">
        <f>IF(K3478/1048576 &gt;1,K3478/1048576," ")</f>
        <v>4480.5552673339844</v>
      </c>
      <c r="N3478" s="91">
        <f>IF(K3478&gt;999999999,K3478/1073741824," ")</f>
        <v>4.3755422532558441</v>
      </c>
      <c r="O3478" s="194" t="s">
        <v>23799</v>
      </c>
      <c r="P3478" s="197" t="s">
        <v>23800</v>
      </c>
    </row>
    <row r="3479" spans="2:16" ht="20.100000000000001" customHeight="1" x14ac:dyDescent="0.3">
      <c r="B3479" s="101">
        <v>3469</v>
      </c>
      <c r="C3479" s="20" t="s">
        <v>37747</v>
      </c>
      <c r="D3479" s="157" t="s">
        <v>32940</v>
      </c>
      <c r="E3479" s="36" t="s">
        <v>32941</v>
      </c>
      <c r="F3479" s="81">
        <v>7.1</v>
      </c>
      <c r="G3479" s="13"/>
      <c r="H3479" s="13" t="s">
        <v>3744</v>
      </c>
      <c r="I3479" s="79">
        <v>2020</v>
      </c>
      <c r="J3479" s="79"/>
      <c r="K3479" s="73">
        <v>4463042560</v>
      </c>
      <c r="L3479" s="90">
        <f>IF(K3479/1024 &gt;1,K3479/1024," ")</f>
        <v>4358440</v>
      </c>
      <c r="M3479" s="90">
        <f>IF(K3479/1048576 &gt;1,K3479/1048576," ")</f>
        <v>4256.2890625</v>
      </c>
      <c r="N3479" s="91">
        <f>IF(K3479&gt;999999999,K3479/1073741824," ")</f>
        <v>4.1565322875976563</v>
      </c>
      <c r="O3479" s="194" t="s">
        <v>32942</v>
      </c>
      <c r="P3479" s="197" t="s">
        <v>32943</v>
      </c>
    </row>
    <row r="3480" spans="2:16" ht="20.100000000000001" customHeight="1" x14ac:dyDescent="0.3">
      <c r="B3480" s="101">
        <v>3470</v>
      </c>
      <c r="C3480" s="48" t="s">
        <v>37748</v>
      </c>
      <c r="D3480" s="157" t="s">
        <v>8603</v>
      </c>
      <c r="E3480" s="36" t="s">
        <v>13750</v>
      </c>
      <c r="F3480" s="81">
        <v>5.5</v>
      </c>
      <c r="G3480" s="13"/>
      <c r="H3480" s="13" t="s">
        <v>5981</v>
      </c>
      <c r="I3480" s="79">
        <v>2019</v>
      </c>
      <c r="J3480" s="83"/>
      <c r="K3480" s="73">
        <v>1181401088</v>
      </c>
      <c r="L3480" s="90">
        <f>IF(K3480/1024 &gt;1,K3480/1024," ")</f>
        <v>1153712</v>
      </c>
      <c r="M3480" s="90">
        <f>IF(K3480/1048576 &gt;1,K3480/1048576," ")</f>
        <v>1126.671875</v>
      </c>
      <c r="N3480" s="91">
        <f>IF(K3480&gt;999999999,K3480/1073741824," ")</f>
        <v>1.1002655029296875</v>
      </c>
      <c r="O3480" s="194" t="s">
        <v>23801</v>
      </c>
      <c r="P3480" s="197" t="s">
        <v>23802</v>
      </c>
    </row>
    <row r="3481" spans="2:16" ht="20.100000000000001" customHeight="1" x14ac:dyDescent="0.3">
      <c r="B3481" s="101">
        <v>3471</v>
      </c>
      <c r="C3481" s="12" t="s">
        <v>37749</v>
      </c>
      <c r="D3481" s="160" t="s">
        <v>1028</v>
      </c>
      <c r="E3481" s="36" t="s">
        <v>37237</v>
      </c>
      <c r="F3481" s="104">
        <v>7.3</v>
      </c>
      <c r="G3481" s="13" t="s">
        <v>704</v>
      </c>
      <c r="H3481" s="13" t="s">
        <v>5981</v>
      </c>
      <c r="I3481" s="94">
        <v>1985</v>
      </c>
      <c r="J3481" s="94"/>
      <c r="K3481" s="73">
        <v>3193024512</v>
      </c>
      <c r="L3481" s="90">
        <f>IF(K3481/1024 &gt;1,K3481/1024," ")</f>
        <v>3118188</v>
      </c>
      <c r="M3481" s="90">
        <f>IF(K3481/1048576 &gt;1,K3481/1048576," ")</f>
        <v>3045.10546875</v>
      </c>
      <c r="N3481" s="91">
        <f>IF(K3481&gt;999999999,K3481/1073741824," ")</f>
        <v>2.9737358093261719</v>
      </c>
      <c r="O3481" s="194" t="s">
        <v>23803</v>
      </c>
      <c r="P3481" s="197" t="s">
        <v>23804</v>
      </c>
    </row>
    <row r="3482" spans="2:16" ht="20.100000000000001" customHeight="1" x14ac:dyDescent="0.3">
      <c r="B3482" s="101">
        <v>3472</v>
      </c>
      <c r="C3482" s="29" t="s">
        <v>33399</v>
      </c>
      <c r="D3482" s="159" t="s">
        <v>3718</v>
      </c>
      <c r="E3482" s="36" t="s">
        <v>13751</v>
      </c>
      <c r="F3482" s="104">
        <v>5.0999999999999996</v>
      </c>
      <c r="G3482" s="101" t="s">
        <v>704</v>
      </c>
      <c r="H3482" s="101" t="s">
        <v>3739</v>
      </c>
      <c r="I3482" s="101">
        <v>2013</v>
      </c>
      <c r="J3482" s="101"/>
      <c r="K3482" s="90">
        <v>4539200488</v>
      </c>
      <c r="L3482" s="90">
        <f>IF(K3482/1024 &gt;1,K3482/1024," ")</f>
        <v>4432812.9765625</v>
      </c>
      <c r="M3482" s="90">
        <f>IF(K3482/1048576 &gt;1,K3482/1048576," ")</f>
        <v>4328.9189224243164</v>
      </c>
      <c r="N3482" s="91">
        <f>IF(K3482&gt;999999999,K3482/1073741824," ")</f>
        <v>4.2274598851799965</v>
      </c>
      <c r="O3482" s="194" t="s">
        <v>23805</v>
      </c>
      <c r="P3482" s="197" t="s">
        <v>23806</v>
      </c>
    </row>
    <row r="3483" spans="2:16" ht="20.100000000000001" customHeight="1" x14ac:dyDescent="0.3">
      <c r="B3483" s="101">
        <v>3473</v>
      </c>
      <c r="C3483" s="102" t="s">
        <v>37753</v>
      </c>
      <c r="D3483" s="159" t="s">
        <v>5153</v>
      </c>
      <c r="E3483" s="36" t="s">
        <v>13755</v>
      </c>
      <c r="F3483" s="104">
        <v>6</v>
      </c>
      <c r="G3483" s="104" t="s">
        <v>704</v>
      </c>
      <c r="H3483" s="101" t="s">
        <v>3739</v>
      </c>
      <c r="I3483" s="101">
        <v>2013</v>
      </c>
      <c r="J3483" s="101"/>
      <c r="K3483" s="90">
        <v>5324498655</v>
      </c>
      <c r="L3483" s="90">
        <f>IF(K3483/1024 &gt;1,K3483/1024," ")</f>
        <v>5199705.7177734375</v>
      </c>
      <c r="M3483" s="90">
        <f>IF(K3483/1048576 &gt;1,K3483/1048576," ")</f>
        <v>5077.8376150131226</v>
      </c>
      <c r="N3483" s="91">
        <f>IF(K3483&gt;999999999,K3483/1073741824," ")</f>
        <v>4.9588257959112525</v>
      </c>
      <c r="O3483" s="194" t="s">
        <v>23812</v>
      </c>
      <c r="P3483" s="197" t="s">
        <v>23813</v>
      </c>
    </row>
    <row r="3484" spans="2:16" ht="20.100000000000001" customHeight="1" x14ac:dyDescent="0.3">
      <c r="B3484" s="101">
        <v>3474</v>
      </c>
      <c r="C3484" s="109" t="s">
        <v>37750</v>
      </c>
      <c r="D3484" s="160" t="s">
        <v>1029</v>
      </c>
      <c r="E3484" s="36" t="s">
        <v>13752</v>
      </c>
      <c r="F3484" s="104">
        <v>4.5999999999999996</v>
      </c>
      <c r="G3484" s="99" t="s">
        <v>704</v>
      </c>
      <c r="H3484" s="101" t="s">
        <v>3937</v>
      </c>
      <c r="I3484" s="101">
        <v>1990</v>
      </c>
      <c r="J3484" s="101"/>
      <c r="K3484" s="90">
        <v>1486548566</v>
      </c>
      <c r="L3484" s="90">
        <f>IF(K3484/1024 &gt;1,K3484/1024," ")</f>
        <v>1451707.583984375</v>
      </c>
      <c r="M3484" s="90">
        <f>IF(K3484/1048576 &gt;1,K3484/1048576," ")</f>
        <v>1417.6831874847412</v>
      </c>
      <c r="N3484" s="91">
        <f>IF(K3484&gt;999999999,K3484/1073741824," ")</f>
        <v>1.3844562377780676</v>
      </c>
      <c r="O3484" s="194" t="s">
        <v>23807</v>
      </c>
      <c r="P3484" s="197" t="s">
        <v>23808</v>
      </c>
    </row>
    <row r="3485" spans="2:16" ht="20.100000000000001" customHeight="1" x14ac:dyDescent="0.3">
      <c r="B3485" s="101">
        <v>3475</v>
      </c>
      <c r="C3485" s="109" t="s">
        <v>37751</v>
      </c>
      <c r="D3485" s="160" t="s">
        <v>4711</v>
      </c>
      <c r="E3485" s="36" t="s">
        <v>13753</v>
      </c>
      <c r="F3485" s="104">
        <v>6.1</v>
      </c>
      <c r="G3485" s="101" t="s">
        <v>704</v>
      </c>
      <c r="H3485" s="101" t="s">
        <v>3740</v>
      </c>
      <c r="I3485" s="101">
        <v>1972</v>
      </c>
      <c r="J3485" s="101"/>
      <c r="K3485" s="90">
        <v>3619811101</v>
      </c>
      <c r="L3485" s="90">
        <f>IF(K3485/1024 &gt;1,K3485/1024," ")</f>
        <v>3534971.7783203125</v>
      </c>
      <c r="M3485" s="90">
        <f>IF(K3485/1048576 &gt;1,K3485/1048576," ")</f>
        <v>3452.1208772659302</v>
      </c>
      <c r="N3485" s="91">
        <f>IF(K3485&gt;999999999,K3485/1073741824," ")</f>
        <v>3.3712117942050099</v>
      </c>
      <c r="O3485" s="199" t="s">
        <v>17522</v>
      </c>
      <c r="P3485" s="197" t="s">
        <v>23809</v>
      </c>
    </row>
    <row r="3486" spans="2:16" ht="20.100000000000001" customHeight="1" x14ac:dyDescent="0.3">
      <c r="B3486" s="101">
        <v>3476</v>
      </c>
      <c r="C3486" s="111" t="s">
        <v>37752</v>
      </c>
      <c r="D3486" s="168" t="s">
        <v>6252</v>
      </c>
      <c r="E3486" s="36" t="s">
        <v>13754</v>
      </c>
      <c r="F3486" s="99">
        <v>5.8</v>
      </c>
      <c r="G3486" s="13" t="s">
        <v>704</v>
      </c>
      <c r="H3486" s="13" t="s">
        <v>3739</v>
      </c>
      <c r="I3486" s="101">
        <v>1966</v>
      </c>
      <c r="J3486" s="101"/>
      <c r="K3486" s="73">
        <v>3959169024</v>
      </c>
      <c r="L3486" s="90">
        <f>IF(K3486/1024 &gt;1,K3486/1024," ")</f>
        <v>3866376</v>
      </c>
      <c r="M3486" s="90">
        <f>IF(K3486/1048576 &gt;1,K3486/1048576," ")</f>
        <v>3775.7578125</v>
      </c>
      <c r="N3486" s="91">
        <f>IF(K3486&gt;999999999,K3486/1073741824," ")</f>
        <v>3.6872634887695313</v>
      </c>
      <c r="O3486" s="194" t="s">
        <v>23810</v>
      </c>
      <c r="P3486" s="197" t="s">
        <v>23811</v>
      </c>
    </row>
    <row r="3487" spans="2:16" ht="20.100000000000001" customHeight="1" x14ac:dyDescent="0.3">
      <c r="B3487" s="101">
        <v>3477</v>
      </c>
      <c r="C3487" s="109" t="s">
        <v>37754</v>
      </c>
      <c r="D3487" s="159" t="s">
        <v>2987</v>
      </c>
      <c r="E3487" s="36" t="s">
        <v>13756</v>
      </c>
      <c r="F3487" s="104">
        <v>5.4</v>
      </c>
      <c r="G3487" s="101" t="s">
        <v>704</v>
      </c>
      <c r="H3487" s="101" t="s">
        <v>3744</v>
      </c>
      <c r="I3487" s="101">
        <v>2012</v>
      </c>
      <c r="J3487" s="101"/>
      <c r="K3487" s="90">
        <v>5535336526</v>
      </c>
      <c r="L3487" s="90">
        <f>IF(K3487/1024 &gt;1,K3487/1024," ")</f>
        <v>5405602.076171875</v>
      </c>
      <c r="M3487" s="90">
        <f>IF(K3487/1048576 &gt;1,K3487/1048576," ")</f>
        <v>5278.9082775115967</v>
      </c>
      <c r="N3487" s="91">
        <f>IF(K3487&gt;999999999,K3487/1073741824," ")</f>
        <v>5.1551838647574186</v>
      </c>
      <c r="O3487" s="194" t="s">
        <v>23814</v>
      </c>
      <c r="P3487" s="197" t="s">
        <v>23815</v>
      </c>
    </row>
    <row r="3488" spans="2:16" ht="20.100000000000001" customHeight="1" x14ac:dyDescent="0.3">
      <c r="B3488" s="101">
        <v>3478</v>
      </c>
      <c r="C3488" s="102" t="s">
        <v>37755</v>
      </c>
      <c r="D3488" s="159" t="s">
        <v>5038</v>
      </c>
      <c r="E3488" s="36" t="s">
        <v>13757</v>
      </c>
      <c r="F3488" s="104">
        <v>5.4</v>
      </c>
      <c r="G3488" s="101" t="s">
        <v>704</v>
      </c>
      <c r="H3488" s="101" t="s">
        <v>3740</v>
      </c>
      <c r="I3488" s="101">
        <v>2012</v>
      </c>
      <c r="J3488" s="101"/>
      <c r="K3488" s="90">
        <v>4109789251</v>
      </c>
      <c r="L3488" s="90">
        <f>IF(K3488/1024 &gt;1,K3488/1024," ")</f>
        <v>4013466.0654296875</v>
      </c>
      <c r="M3488" s="90">
        <f>IF(K3488/1048576 &gt;1,K3488/1048576," ")</f>
        <v>3919.4004545211792</v>
      </c>
      <c r="N3488" s="91">
        <f>IF(K3488&gt;999999999,K3488/1073741824," ")</f>
        <v>3.8275395063683391</v>
      </c>
      <c r="O3488" s="194" t="s">
        <v>23816</v>
      </c>
      <c r="P3488" s="197" t="s">
        <v>23817</v>
      </c>
    </row>
    <row r="3489" spans="2:16" ht="20.100000000000001" customHeight="1" x14ac:dyDescent="0.3">
      <c r="B3489" s="101">
        <v>3479</v>
      </c>
      <c r="C3489" s="109" t="s">
        <v>37756</v>
      </c>
      <c r="D3489" s="160" t="s">
        <v>1030</v>
      </c>
      <c r="E3489" s="36" t="s">
        <v>13758</v>
      </c>
      <c r="F3489" s="104">
        <v>6.8</v>
      </c>
      <c r="G3489" s="99" t="s">
        <v>704</v>
      </c>
      <c r="H3489" s="101" t="s">
        <v>5892</v>
      </c>
      <c r="I3489" s="101">
        <v>2002</v>
      </c>
      <c r="J3489" s="101"/>
      <c r="K3489" s="90">
        <v>6203892419</v>
      </c>
      <c r="L3489" s="90">
        <f>IF(K3489/1024 &gt;1,K3489/1024," ")</f>
        <v>6058488.6904296875</v>
      </c>
      <c r="M3489" s="90">
        <f>IF(K3489/1048576 &gt;1,K3489/1048576," ")</f>
        <v>5916.4928617477417</v>
      </c>
      <c r="N3489" s="91">
        <f>IF(K3489&gt;999999999,K3489/1073741824," ")</f>
        <v>5.777825060300529</v>
      </c>
      <c r="O3489" s="194" t="s">
        <v>23818</v>
      </c>
      <c r="P3489" s="197" t="s">
        <v>23819</v>
      </c>
    </row>
    <row r="3490" spans="2:16" ht="20.100000000000001" customHeight="1" x14ac:dyDescent="0.3">
      <c r="B3490" s="101">
        <v>3480</v>
      </c>
      <c r="C3490" s="20" t="s">
        <v>37757</v>
      </c>
      <c r="D3490" s="157" t="s">
        <v>8583</v>
      </c>
      <c r="E3490" s="36" t="s">
        <v>13762</v>
      </c>
      <c r="F3490" s="81">
        <v>7.8</v>
      </c>
      <c r="G3490" s="13"/>
      <c r="H3490" s="13" t="s">
        <v>5892</v>
      </c>
      <c r="I3490" s="79">
        <v>1971</v>
      </c>
      <c r="J3490" s="79"/>
      <c r="K3490" s="73">
        <v>7237791744</v>
      </c>
      <c r="L3490" s="90">
        <f>IF(K3490/1024 &gt;1,K3490/1024," ")</f>
        <v>7068156</v>
      </c>
      <c r="M3490" s="90">
        <f>IF(K3490/1048576 &gt;1,K3490/1048576," ")</f>
        <v>6902.49609375</v>
      </c>
      <c r="N3490" s="91">
        <f>IF(K3490&gt;999999999,K3490/1073741824," ")</f>
        <v>6.7407188415527344</v>
      </c>
      <c r="O3490" s="194" t="s">
        <v>23824</v>
      </c>
      <c r="P3490" s="197" t="s">
        <v>23825</v>
      </c>
    </row>
    <row r="3491" spans="2:16" ht="20.100000000000001" customHeight="1" x14ac:dyDescent="0.3">
      <c r="B3491" s="101">
        <v>3481</v>
      </c>
      <c r="C3491" s="109" t="s">
        <v>37758</v>
      </c>
      <c r="D3491" s="159" t="s">
        <v>3486</v>
      </c>
      <c r="E3491" s="36" t="s">
        <v>13766</v>
      </c>
      <c r="F3491" s="104">
        <v>7.9</v>
      </c>
      <c r="G3491" s="101" t="s">
        <v>704</v>
      </c>
      <c r="H3491" s="101" t="s">
        <v>4318</v>
      </c>
      <c r="I3491" s="101">
        <v>1954</v>
      </c>
      <c r="J3491" s="101"/>
      <c r="K3491" s="90">
        <v>2738173048</v>
      </c>
      <c r="L3491" s="90">
        <f>IF(K3491/1024 &gt;1,K3491/1024," ")</f>
        <v>2673997.1171875</v>
      </c>
      <c r="M3491" s="90">
        <f>IF(K3491/1048576 &gt;1,K3491/1048576," ")</f>
        <v>2611.325309753418</v>
      </c>
      <c r="N3491" s="91">
        <f>IF(K3491&gt;999999999,K3491/1073741824," ")</f>
        <v>2.5501223728060722</v>
      </c>
      <c r="O3491" s="194" t="s">
        <v>23830</v>
      </c>
      <c r="P3491" s="197" t="s">
        <v>23831</v>
      </c>
    </row>
    <row r="3492" spans="2:16" ht="20.100000000000001" customHeight="1" x14ac:dyDescent="0.3">
      <c r="B3492" s="101">
        <v>3482</v>
      </c>
      <c r="C3492" s="102" t="s">
        <v>37759</v>
      </c>
      <c r="D3492" s="159" t="s">
        <v>1673</v>
      </c>
      <c r="E3492" s="36" t="s">
        <v>13767</v>
      </c>
      <c r="F3492" s="104">
        <v>5.0999999999999996</v>
      </c>
      <c r="G3492" s="101" t="s">
        <v>704</v>
      </c>
      <c r="H3492" s="101" t="s">
        <v>4319</v>
      </c>
      <c r="I3492" s="101">
        <v>1995</v>
      </c>
      <c r="J3492" s="101"/>
      <c r="K3492" s="90">
        <v>4166479297</v>
      </c>
      <c r="L3492" s="90">
        <f>IF(K3492/1024 &gt;1,K3492/1024," ")</f>
        <v>4068827.4384765625</v>
      </c>
      <c r="M3492" s="90">
        <f>IF(K3492/1048576 &gt;1,K3492/1048576," ")</f>
        <v>3973.4642953872681</v>
      </c>
      <c r="N3492" s="91">
        <f>IF(K3492&gt;999999999,K3492/1073741824," ")</f>
        <v>3.880336225964129</v>
      </c>
      <c r="O3492" s="194" t="s">
        <v>23832</v>
      </c>
      <c r="P3492" s="197" t="s">
        <v>31211</v>
      </c>
    </row>
    <row r="3493" spans="2:16" ht="20.100000000000001" customHeight="1" x14ac:dyDescent="0.3">
      <c r="B3493" s="101">
        <v>3483</v>
      </c>
      <c r="C3493" s="20" t="s">
        <v>37760</v>
      </c>
      <c r="D3493" s="157" t="s">
        <v>8921</v>
      </c>
      <c r="E3493" s="36" t="s">
        <v>13768</v>
      </c>
      <c r="F3493" s="81">
        <v>7.2</v>
      </c>
      <c r="G3493" s="13" t="s">
        <v>704</v>
      </c>
      <c r="H3493" s="13" t="s">
        <v>3740</v>
      </c>
      <c r="I3493" s="79">
        <v>2019</v>
      </c>
      <c r="J3493" s="79"/>
      <c r="K3493" s="73">
        <v>5567856640</v>
      </c>
      <c r="L3493" s="90">
        <f>IF(K3493/1024 &gt;1,K3493/1024," ")</f>
        <v>5437360</v>
      </c>
      <c r="M3493" s="90">
        <f>IF(K3493/1048576 &gt;1,K3493/1048576," ")</f>
        <v>5309.921875</v>
      </c>
      <c r="N3493" s="91">
        <f>IF(K3493&gt;999999999,K3493/1073741824," ")</f>
        <v>5.1854705810546875</v>
      </c>
      <c r="O3493" s="194" t="s">
        <v>23833</v>
      </c>
      <c r="P3493" s="197" t="s">
        <v>23834</v>
      </c>
    </row>
    <row r="3494" spans="2:16" ht="20.100000000000001" customHeight="1" x14ac:dyDescent="0.3">
      <c r="B3494" s="101">
        <v>3484</v>
      </c>
      <c r="C3494" s="48" t="s">
        <v>42748</v>
      </c>
      <c r="D3494" s="161" t="s">
        <v>7381</v>
      </c>
      <c r="E3494" s="36" t="s">
        <v>13770</v>
      </c>
      <c r="F3494" s="99">
        <v>1.5</v>
      </c>
      <c r="G3494" s="99" t="s">
        <v>704</v>
      </c>
      <c r="H3494" s="105" t="s">
        <v>5892</v>
      </c>
      <c r="I3494" s="101">
        <v>2016</v>
      </c>
      <c r="J3494" s="101"/>
      <c r="K3494" s="90">
        <v>3081657654</v>
      </c>
      <c r="L3494" s="90">
        <f>IF(K3494/1024 &gt;1,K3494/1024," ")</f>
        <v>3009431.302734375</v>
      </c>
      <c r="M3494" s="90">
        <f>IF(K3494/1048576 &gt;1,K3494/1048576," ")</f>
        <v>2938.8977565765381</v>
      </c>
      <c r="N3494" s="91">
        <f>IF(K3494&gt;999999999,K3494/1073741824," ")</f>
        <v>2.8700173404067755</v>
      </c>
      <c r="O3494" s="194" t="s">
        <v>23836</v>
      </c>
      <c r="P3494" s="197" t="s">
        <v>23837</v>
      </c>
    </row>
    <row r="3495" spans="2:16" ht="20.100000000000001" customHeight="1" x14ac:dyDescent="0.3">
      <c r="B3495" s="101">
        <v>3485</v>
      </c>
      <c r="C3495" s="111" t="s">
        <v>37761</v>
      </c>
      <c r="D3495" s="161" t="s">
        <v>7295</v>
      </c>
      <c r="E3495" s="36" t="s">
        <v>13772</v>
      </c>
      <c r="F3495" s="99">
        <v>5</v>
      </c>
      <c r="G3495" s="99" t="s">
        <v>704</v>
      </c>
      <c r="H3495" s="105" t="s">
        <v>4081</v>
      </c>
      <c r="I3495" s="101">
        <v>2016</v>
      </c>
      <c r="J3495" s="101"/>
      <c r="K3495" s="90">
        <v>4708739274</v>
      </c>
      <c r="L3495" s="90">
        <f>IF(K3495/1024 &gt;1,K3495/1024," ")</f>
        <v>4598378.197265625</v>
      </c>
      <c r="M3495" s="90">
        <f>IF(K3495/1048576 &gt;1,K3495/1048576," ")</f>
        <v>4490.6037082672119</v>
      </c>
      <c r="N3495" s="91">
        <f>IF(K3495&gt;999999999,K3495/1073741824," ")</f>
        <v>4.3853551838546991</v>
      </c>
      <c r="O3495" s="194" t="s">
        <v>18313</v>
      </c>
      <c r="P3495" s="197" t="s">
        <v>31214</v>
      </c>
    </row>
    <row r="3496" spans="2:16" ht="20.100000000000001" customHeight="1" x14ac:dyDescent="0.3">
      <c r="B3496" s="101">
        <v>3486</v>
      </c>
      <c r="C3496" s="109" t="s">
        <v>37762</v>
      </c>
      <c r="D3496" s="159" t="s">
        <v>4582</v>
      </c>
      <c r="E3496" s="36" t="s">
        <v>13773</v>
      </c>
      <c r="F3496" s="104">
        <v>6.4</v>
      </c>
      <c r="G3496" s="101"/>
      <c r="H3496" s="101" t="s">
        <v>3756</v>
      </c>
      <c r="I3496" s="101">
        <v>2013</v>
      </c>
      <c r="J3496" s="101"/>
      <c r="K3496" s="90">
        <v>3806503063</v>
      </c>
      <c r="L3496" s="90">
        <f>IF(K3496/1024 &gt;1,K3496/1024," ")</f>
        <v>3717288.1474609375</v>
      </c>
      <c r="M3496" s="90">
        <f>IF(K3496/1048576 &gt;1,K3496/1048576," ")</f>
        <v>3630.1642065048218</v>
      </c>
      <c r="N3496" s="91">
        <f>IF(K3496&gt;999999999,K3496/1073741824," ")</f>
        <v>3.545082232914865</v>
      </c>
      <c r="O3496" s="194" t="s">
        <v>23839</v>
      </c>
      <c r="P3496" s="197" t="s">
        <v>23840</v>
      </c>
    </row>
    <row r="3497" spans="2:16" ht="20.100000000000001" customHeight="1" x14ac:dyDescent="0.3">
      <c r="B3497" s="101">
        <v>3487</v>
      </c>
      <c r="C3497" s="109" t="s">
        <v>37763</v>
      </c>
      <c r="D3497" s="159" t="s">
        <v>2851</v>
      </c>
      <c r="E3497" s="36" t="s">
        <v>13774</v>
      </c>
      <c r="F3497" s="104">
        <v>4.8</v>
      </c>
      <c r="G3497" s="101" t="s">
        <v>704</v>
      </c>
      <c r="H3497" s="101" t="s">
        <v>3756</v>
      </c>
      <c r="I3497" s="101">
        <v>1996</v>
      </c>
      <c r="J3497" s="101"/>
      <c r="K3497" s="90">
        <v>3889183571</v>
      </c>
      <c r="L3497" s="90">
        <f>IF(K3497/1024 &gt;1,K3497/1024," ")</f>
        <v>3798030.8310546875</v>
      </c>
      <c r="M3497" s="90">
        <f>IF(K3497/1048576 &gt;1,K3497/1048576," ")</f>
        <v>3709.0144834518433</v>
      </c>
      <c r="N3497" s="91">
        <f>IF(K3497&gt;999999999,K3497/1073741824," ")</f>
        <v>3.6220844564959407</v>
      </c>
      <c r="O3497" s="194" t="s">
        <v>23841</v>
      </c>
      <c r="P3497" s="197" t="s">
        <v>31215</v>
      </c>
    </row>
    <row r="3498" spans="2:16" ht="20.100000000000001" customHeight="1" x14ac:dyDescent="0.3">
      <c r="B3498" s="101">
        <v>3488</v>
      </c>
      <c r="C3498" s="48" t="s">
        <v>33401</v>
      </c>
      <c r="D3498" s="161" t="s">
        <v>6588</v>
      </c>
      <c r="E3498" s="36" t="s">
        <v>13775</v>
      </c>
      <c r="F3498" s="99">
        <v>5.7</v>
      </c>
      <c r="G3498" s="99" t="s">
        <v>704</v>
      </c>
      <c r="H3498" s="101" t="s">
        <v>3756</v>
      </c>
      <c r="I3498" s="101">
        <v>2015</v>
      </c>
      <c r="J3498" s="115"/>
      <c r="K3498" s="90">
        <v>5051444588</v>
      </c>
      <c r="L3498" s="90">
        <f>IF(K3498/1024 &gt;1,K3498/1024," ")</f>
        <v>4933051.35546875</v>
      </c>
      <c r="M3498" s="90">
        <f>IF(K3498/1048576 &gt;1,K3498/1048576," ")</f>
        <v>4817.4329643249512</v>
      </c>
      <c r="N3498" s="91">
        <f>IF(K3498&gt;999999999,K3498/1073741824," ")</f>
        <v>4.7045243792235851</v>
      </c>
      <c r="O3498" s="194" t="s">
        <v>23842</v>
      </c>
      <c r="P3498" s="197" t="s">
        <v>23843</v>
      </c>
    </row>
    <row r="3499" spans="2:16" ht="20.100000000000001" customHeight="1" x14ac:dyDescent="0.3">
      <c r="B3499" s="101">
        <v>3489</v>
      </c>
      <c r="C3499" s="12" t="s">
        <v>42577</v>
      </c>
      <c r="D3499" s="160" t="s">
        <v>2173</v>
      </c>
      <c r="E3499" s="36" t="s">
        <v>13046</v>
      </c>
      <c r="F3499" s="104">
        <v>5.2</v>
      </c>
      <c r="G3499" s="94"/>
      <c r="H3499" s="94" t="s">
        <v>4162</v>
      </c>
      <c r="I3499" s="101">
        <v>2006</v>
      </c>
      <c r="J3499" s="116"/>
      <c r="K3499" s="90">
        <v>730771456</v>
      </c>
      <c r="L3499" s="90">
        <f>IF(K3499/1024 &gt;1,K3499/1024," ")</f>
        <v>713644</v>
      </c>
      <c r="M3499" s="90">
        <f>IF(K3499/1048576 &gt;1,K3499/1048576," ")</f>
        <v>696.91796875</v>
      </c>
      <c r="N3499" s="91" t="str">
        <f>IF(K3499&gt;999999999,K3499/1073741824," ")</f>
        <v xml:space="preserve"> </v>
      </c>
      <c r="O3499" s="194" t="s">
        <v>20622</v>
      </c>
      <c r="P3499" s="197" t="s">
        <v>22557</v>
      </c>
    </row>
    <row r="3500" spans="2:16" ht="20.100000000000001" customHeight="1" x14ac:dyDescent="0.3">
      <c r="B3500" s="101">
        <v>3490</v>
      </c>
      <c r="C3500" s="102" t="s">
        <v>37764</v>
      </c>
      <c r="D3500" s="159" t="s">
        <v>2249</v>
      </c>
      <c r="E3500" s="36" t="s">
        <v>13776</v>
      </c>
      <c r="F3500" s="104">
        <v>5.8</v>
      </c>
      <c r="G3500" s="101" t="s">
        <v>704</v>
      </c>
      <c r="H3500" s="101" t="s">
        <v>3744</v>
      </c>
      <c r="I3500" s="94">
        <v>1999</v>
      </c>
      <c r="J3500" s="94"/>
      <c r="K3500" s="90">
        <v>7473616405</v>
      </c>
      <c r="L3500" s="90">
        <f>IF(K3500/1024 &gt;1,K3500/1024," ")</f>
        <v>7298453.5205078125</v>
      </c>
      <c r="M3500" s="90">
        <f>IF(K3500/1048576 &gt;1,K3500/1048576," ")</f>
        <v>7127.3960161209106</v>
      </c>
      <c r="N3500" s="91">
        <f>IF(K3500&gt;999999999,K3500/1073741824," ")</f>
        <v>6.9603476719930768</v>
      </c>
      <c r="O3500" s="194" t="s">
        <v>23844</v>
      </c>
      <c r="P3500" s="197" t="s">
        <v>23845</v>
      </c>
    </row>
    <row r="3501" spans="2:16" ht="20.100000000000001" customHeight="1" x14ac:dyDescent="0.3">
      <c r="B3501" s="101">
        <v>3491</v>
      </c>
      <c r="C3501" s="119" t="s">
        <v>37765</v>
      </c>
      <c r="D3501" s="159" t="s">
        <v>5138</v>
      </c>
      <c r="E3501" s="36" t="s">
        <v>13777</v>
      </c>
      <c r="F3501" s="104">
        <v>6.8</v>
      </c>
      <c r="G3501" s="101" t="s">
        <v>704</v>
      </c>
      <c r="H3501" s="101" t="s">
        <v>4005</v>
      </c>
      <c r="I3501" s="101">
        <v>1956</v>
      </c>
      <c r="J3501" s="101"/>
      <c r="K3501" s="90">
        <v>3980979984</v>
      </c>
      <c r="L3501" s="90">
        <f>IF(K3501/1024 &gt;1,K3501/1024," ")</f>
        <v>3887675.765625</v>
      </c>
      <c r="M3501" s="90">
        <f>IF(K3501/1048576 &gt;1,K3501/1048576," ")</f>
        <v>3796.5583648681641</v>
      </c>
      <c r="N3501" s="91">
        <f>IF(K3501&gt;999999999,K3501/1073741824," ")</f>
        <v>3.7075765281915665</v>
      </c>
      <c r="O3501" s="199" t="s">
        <v>17522</v>
      </c>
      <c r="P3501" s="197" t="s">
        <v>23846</v>
      </c>
    </row>
    <row r="3502" spans="2:16" ht="20.100000000000001" customHeight="1" x14ac:dyDescent="0.3">
      <c r="B3502" s="101">
        <v>3492</v>
      </c>
      <c r="C3502" s="48" t="s">
        <v>37766</v>
      </c>
      <c r="D3502" s="177" t="s">
        <v>9162</v>
      </c>
      <c r="E3502" s="36" t="s">
        <v>9163</v>
      </c>
      <c r="F3502" s="49">
        <v>6.8</v>
      </c>
      <c r="G3502" s="13" t="s">
        <v>704</v>
      </c>
      <c r="H3502" s="13" t="s">
        <v>3744</v>
      </c>
      <c r="I3502" s="9">
        <v>2021</v>
      </c>
      <c r="J3502" s="9"/>
      <c r="K3502" s="45">
        <v>4472053760</v>
      </c>
      <c r="L3502" s="90">
        <f>IF(K3502/1024 &gt;1,K3502/1024," ")</f>
        <v>4367240</v>
      </c>
      <c r="M3502" s="90">
        <f>IF(K3502/1048576 &gt;1,K3502/1048576," ")</f>
        <v>4264.8828125</v>
      </c>
      <c r="N3502" s="91">
        <f>IF(K3502&gt;999999999,K3502/1073741824," ")</f>
        <v>4.1649246215820313</v>
      </c>
      <c r="O3502" s="194" t="s">
        <v>31705</v>
      </c>
      <c r="P3502" s="197" t="s">
        <v>32240</v>
      </c>
    </row>
    <row r="3503" spans="2:16" ht="20.100000000000001" customHeight="1" x14ac:dyDescent="0.3">
      <c r="B3503" s="101">
        <v>3493</v>
      </c>
      <c r="C3503" s="20" t="s">
        <v>37768</v>
      </c>
      <c r="D3503" s="167" t="s">
        <v>8935</v>
      </c>
      <c r="E3503" s="36" t="s">
        <v>13779</v>
      </c>
      <c r="F3503" s="81">
        <v>6.1</v>
      </c>
      <c r="G3503" s="13" t="s">
        <v>704</v>
      </c>
      <c r="H3503" s="13" t="s">
        <v>3757</v>
      </c>
      <c r="I3503" s="79">
        <v>2019</v>
      </c>
      <c r="J3503" s="79"/>
      <c r="K3503" s="73">
        <v>5100670976</v>
      </c>
      <c r="L3503" s="90">
        <f>IF(K3503/1024 &gt;1,K3503/1024," ")</f>
        <v>4981124</v>
      </c>
      <c r="M3503" s="90">
        <f>IF(K3503/1048576 &gt;1,K3503/1048576," ")</f>
        <v>4864.37890625</v>
      </c>
      <c r="N3503" s="91">
        <f>IF(K3503&gt;999999999,K3503/1073741824," ")</f>
        <v>4.7503700256347656</v>
      </c>
      <c r="O3503" s="194" t="s">
        <v>23849</v>
      </c>
      <c r="P3503" s="197" t="s">
        <v>23850</v>
      </c>
    </row>
    <row r="3504" spans="2:16" ht="20.100000000000001" customHeight="1" x14ac:dyDescent="0.3">
      <c r="B3504" s="101">
        <v>3494</v>
      </c>
      <c r="C3504" s="12" t="s">
        <v>37767</v>
      </c>
      <c r="D3504" s="167" t="s">
        <v>8922</v>
      </c>
      <c r="E3504" s="36" t="s">
        <v>13778</v>
      </c>
      <c r="F3504" s="131">
        <v>5.5</v>
      </c>
      <c r="G3504" s="13" t="s">
        <v>704</v>
      </c>
      <c r="H3504" s="13" t="s">
        <v>3757</v>
      </c>
      <c r="I3504" s="133">
        <v>2019</v>
      </c>
      <c r="J3504" s="74"/>
      <c r="K3504" s="73">
        <v>5347315712</v>
      </c>
      <c r="L3504" s="90">
        <f>IF(K3504/1024 &gt;1,K3504/1024," ")</f>
        <v>5221988</v>
      </c>
      <c r="M3504" s="90">
        <f>IF(K3504/1048576 &gt;1,K3504/1048576," ")</f>
        <v>5099.59765625</v>
      </c>
      <c r="N3504" s="91">
        <f>IF(K3504&gt;999999999,K3504/1073741824," ")</f>
        <v>4.9800758361816406</v>
      </c>
      <c r="O3504" s="194" t="s">
        <v>23847</v>
      </c>
      <c r="P3504" s="197" t="s">
        <v>23848</v>
      </c>
    </row>
    <row r="3505" spans="2:16" ht="20.100000000000001" customHeight="1" x14ac:dyDescent="0.3">
      <c r="B3505" s="101">
        <v>3495</v>
      </c>
      <c r="C3505" s="102" t="s">
        <v>37769</v>
      </c>
      <c r="D3505" s="161" t="s">
        <v>7115</v>
      </c>
      <c r="E3505" s="36" t="s">
        <v>13781</v>
      </c>
      <c r="F3505" s="99">
        <v>6.4</v>
      </c>
      <c r="G3505" s="99" t="s">
        <v>704</v>
      </c>
      <c r="H3505" s="105" t="s">
        <v>4081</v>
      </c>
      <c r="I3505" s="101">
        <v>2016</v>
      </c>
      <c r="J3505" s="101"/>
      <c r="K3505" s="90">
        <v>5216272588</v>
      </c>
      <c r="L3505" s="90">
        <f>IF(K3505/1024 &gt;1,K3505/1024," ")</f>
        <v>5094016.19921875</v>
      </c>
      <c r="M3505" s="90">
        <f>IF(K3505/1048576 &gt;1,K3505/1048576," ")</f>
        <v>4974.6251945495605</v>
      </c>
      <c r="N3505" s="91">
        <f>IF(K3505&gt;999999999,K3505/1073741824," ")</f>
        <v>4.8580324165523052</v>
      </c>
      <c r="O3505" s="194" t="s">
        <v>17645</v>
      </c>
      <c r="P3505" s="197" t="s">
        <v>31216</v>
      </c>
    </row>
    <row r="3506" spans="2:16" ht="20.100000000000001" customHeight="1" x14ac:dyDescent="0.3">
      <c r="B3506" s="101">
        <v>3496</v>
      </c>
      <c r="C3506" s="112" t="s">
        <v>37770</v>
      </c>
      <c r="D3506" s="159" t="s">
        <v>2915</v>
      </c>
      <c r="E3506" s="36" t="s">
        <v>13782</v>
      </c>
      <c r="F3506" s="104">
        <v>5.3</v>
      </c>
      <c r="G3506" s="101"/>
      <c r="H3506" s="101" t="s">
        <v>3743</v>
      </c>
      <c r="I3506" s="101">
        <v>2011</v>
      </c>
      <c r="J3506" s="101"/>
      <c r="K3506" s="90">
        <v>2532401755</v>
      </c>
      <c r="L3506" s="90">
        <f>IF(K3506/1024 &gt;1,K3506/1024," ")</f>
        <v>2473048.5888671875</v>
      </c>
      <c r="M3506" s="90">
        <f>IF(K3506/1048576 &gt;1,K3506/1048576," ")</f>
        <v>2415.0865125656128</v>
      </c>
      <c r="N3506" s="91">
        <f>IF(K3506&gt;999999999,K3506/1073741824," ")</f>
        <v>2.3584829224273562</v>
      </c>
      <c r="O3506" s="194" t="s">
        <v>19692</v>
      </c>
      <c r="P3506" s="197" t="s">
        <v>23853</v>
      </c>
    </row>
    <row r="3507" spans="2:16" ht="20.100000000000001" customHeight="1" x14ac:dyDescent="0.3">
      <c r="B3507" s="101">
        <v>3497</v>
      </c>
      <c r="C3507" s="20" t="s">
        <v>34087</v>
      </c>
      <c r="D3507" s="263" t="s">
        <v>33976</v>
      </c>
      <c r="E3507" s="36" t="s">
        <v>33977</v>
      </c>
      <c r="F3507" s="131">
        <v>5.6</v>
      </c>
      <c r="G3507" s="13" t="s">
        <v>704</v>
      </c>
      <c r="H3507" s="13" t="s">
        <v>3744</v>
      </c>
      <c r="I3507" s="79">
        <v>2021</v>
      </c>
      <c r="J3507" s="79"/>
      <c r="K3507" s="73">
        <v>4506980352</v>
      </c>
      <c r="L3507" s="90">
        <f>IF(K3507/1024 &gt;1,K3507/1024," ")</f>
        <v>4401348</v>
      </c>
      <c r="M3507" s="90">
        <f>IF(K3507/1048576 &gt;1,K3507/1048576," ")</f>
        <v>4298.19140625</v>
      </c>
      <c r="N3507" s="91">
        <f>IF(K3507&gt;999999999,K3507/1073741824," ")</f>
        <v>4.1974525451660156</v>
      </c>
      <c r="O3507" s="223" t="s">
        <v>27754</v>
      </c>
      <c r="P3507" s="198" t="s">
        <v>33978</v>
      </c>
    </row>
    <row r="3508" spans="2:16" ht="20.100000000000001" customHeight="1" x14ac:dyDescent="0.3">
      <c r="B3508" s="101">
        <v>3498</v>
      </c>
      <c r="C3508" s="7" t="s">
        <v>37278</v>
      </c>
      <c r="D3508" s="159" t="s">
        <v>2216</v>
      </c>
      <c r="E3508" s="36" t="s">
        <v>13784</v>
      </c>
      <c r="F3508" s="104">
        <v>6.6</v>
      </c>
      <c r="G3508" s="121"/>
      <c r="H3508" s="121" t="s">
        <v>3925</v>
      </c>
      <c r="I3508" s="101">
        <v>2005</v>
      </c>
      <c r="J3508" s="101"/>
      <c r="K3508" s="90">
        <v>1553375232</v>
      </c>
      <c r="L3508" s="90">
        <f>IF(K3508/1024 &gt;1,K3508/1024," ")</f>
        <v>1516968</v>
      </c>
      <c r="M3508" s="90">
        <f>IF(K3508/1048576 &gt;1,K3508/1048576," ")</f>
        <v>1481.4140625</v>
      </c>
      <c r="N3508" s="91">
        <f>IF(K3508&gt;999999999,K3508/1073741824," ")</f>
        <v>1.4466934204101563</v>
      </c>
      <c r="O3508" s="194" t="s">
        <v>23855</v>
      </c>
      <c r="P3508" s="197" t="s">
        <v>23856</v>
      </c>
    </row>
    <row r="3509" spans="2:16" ht="20.100000000000001" customHeight="1" x14ac:dyDescent="0.3">
      <c r="B3509" s="101">
        <v>3499</v>
      </c>
      <c r="C3509" s="12" t="s">
        <v>37771</v>
      </c>
      <c r="D3509" s="167" t="s">
        <v>8229</v>
      </c>
      <c r="E3509" s="36" t="s">
        <v>13785</v>
      </c>
      <c r="F3509" s="131">
        <v>5.9</v>
      </c>
      <c r="G3509" s="13" t="s">
        <v>704</v>
      </c>
      <c r="H3509" s="13" t="s">
        <v>4081</v>
      </c>
      <c r="I3509" s="133">
        <v>2018</v>
      </c>
      <c r="J3509" s="74"/>
      <c r="K3509" s="73">
        <v>6427504640</v>
      </c>
      <c r="L3509" s="90">
        <f>IF(K3509/1024 &gt;1,K3509/1024," ")</f>
        <v>6276860</v>
      </c>
      <c r="M3509" s="90">
        <f>IF(K3509/1048576 &gt;1,K3509/1048576," ")</f>
        <v>6129.74609375</v>
      </c>
      <c r="N3509" s="91">
        <f>IF(K3509&gt;999999999,K3509/1073741824," ")</f>
        <v>5.9860801696777344</v>
      </c>
      <c r="O3509" s="194" t="s">
        <v>23857</v>
      </c>
      <c r="P3509" s="197" t="s">
        <v>23858</v>
      </c>
    </row>
    <row r="3510" spans="2:16" ht="20.100000000000001" customHeight="1" x14ac:dyDescent="0.3">
      <c r="B3510" s="101">
        <v>3500</v>
      </c>
      <c r="C3510" s="102" t="s">
        <v>37772</v>
      </c>
      <c r="D3510" s="159" t="s">
        <v>348</v>
      </c>
      <c r="E3510" s="36" t="s">
        <v>13786</v>
      </c>
      <c r="F3510" s="104">
        <v>7.3</v>
      </c>
      <c r="G3510" s="101" t="s">
        <v>704</v>
      </c>
      <c r="H3510" s="101" t="s">
        <v>3737</v>
      </c>
      <c r="I3510" s="101">
        <v>1992</v>
      </c>
      <c r="J3510" s="101"/>
      <c r="K3510" s="90">
        <v>2870329597</v>
      </c>
      <c r="L3510" s="90">
        <f>IF(K3510/1024 &gt;1,K3510/1024," ")</f>
        <v>2803056.2470703125</v>
      </c>
      <c r="M3510" s="90">
        <f>IF(K3510/1048576 &gt;1,K3510/1048576," ")</f>
        <v>2737.3596162796021</v>
      </c>
      <c r="N3510" s="91">
        <f>IF(K3510&gt;999999999,K3510/1073741824," ")</f>
        <v>2.6732027502730489</v>
      </c>
      <c r="O3510" s="194" t="s">
        <v>23859</v>
      </c>
      <c r="P3510" s="197" t="s">
        <v>31217</v>
      </c>
    </row>
    <row r="3511" spans="2:16" ht="20.100000000000001" customHeight="1" x14ac:dyDescent="0.3">
      <c r="B3511" s="101">
        <v>3501</v>
      </c>
      <c r="C3511" s="102" t="s">
        <v>37773</v>
      </c>
      <c r="D3511" s="159" t="s">
        <v>2789</v>
      </c>
      <c r="E3511" s="36" t="s">
        <v>13787</v>
      </c>
      <c r="F3511" s="104">
        <v>6.3</v>
      </c>
      <c r="G3511" s="101" t="s">
        <v>704</v>
      </c>
      <c r="H3511" s="101" t="s">
        <v>3813</v>
      </c>
      <c r="I3511" s="101">
        <v>1992</v>
      </c>
      <c r="J3511" s="101"/>
      <c r="K3511" s="90">
        <v>4804486019</v>
      </c>
      <c r="L3511" s="90">
        <f>IF(K3511/1024 &gt;1,K3511/1024," ")</f>
        <v>4691880.8779296875</v>
      </c>
      <c r="M3511" s="90">
        <f>IF(K3511/1048576 &gt;1,K3511/1048576," ")</f>
        <v>4581.9149198532104</v>
      </c>
      <c r="N3511" s="91">
        <f>IF(K3511&gt;999999999,K3511/1073741824," ")</f>
        <v>4.4745262889191508</v>
      </c>
      <c r="O3511" s="194" t="s">
        <v>23860</v>
      </c>
      <c r="P3511" s="197" t="s">
        <v>23861</v>
      </c>
    </row>
    <row r="3512" spans="2:16" ht="20.100000000000001" customHeight="1" x14ac:dyDescent="0.3">
      <c r="B3512" s="101">
        <v>3502</v>
      </c>
      <c r="C3512" s="7" t="s">
        <v>37774</v>
      </c>
      <c r="D3512" s="159" t="s">
        <v>5444</v>
      </c>
      <c r="E3512" s="36" t="s">
        <v>13788</v>
      </c>
      <c r="F3512" s="104">
        <v>5.2</v>
      </c>
      <c r="G3512" s="101" t="s">
        <v>704</v>
      </c>
      <c r="H3512" s="101" t="s">
        <v>3745</v>
      </c>
      <c r="I3512" s="101">
        <v>1994</v>
      </c>
      <c r="J3512" s="101"/>
      <c r="K3512" s="90">
        <v>2659018540</v>
      </c>
      <c r="L3512" s="90">
        <f>IF(K3512/1024 &gt;1,K3512/1024," ")</f>
        <v>2596697.79296875</v>
      </c>
      <c r="M3512" s="90">
        <f>IF(K3512/1048576 &gt;1,K3512/1048576," ")</f>
        <v>2535.8376884460449</v>
      </c>
      <c r="N3512" s="91">
        <f>IF(K3512&gt;999999999,K3512/1073741824," ")</f>
        <v>2.4764039926230907</v>
      </c>
      <c r="O3512" s="194" t="s">
        <v>23862</v>
      </c>
      <c r="P3512" s="197" t="s">
        <v>23863</v>
      </c>
    </row>
    <row r="3513" spans="2:16" ht="20.100000000000001" customHeight="1" x14ac:dyDescent="0.3">
      <c r="B3513" s="101">
        <v>3503</v>
      </c>
      <c r="C3513" s="48" t="s">
        <v>33402</v>
      </c>
      <c r="D3513" s="168" t="s">
        <v>6649</v>
      </c>
      <c r="E3513" s="36" t="s">
        <v>13789</v>
      </c>
      <c r="F3513" s="99">
        <v>4.7</v>
      </c>
      <c r="G3513" s="99" t="s">
        <v>704</v>
      </c>
      <c r="H3513" s="101" t="s">
        <v>3756</v>
      </c>
      <c r="I3513" s="101">
        <v>2014</v>
      </c>
      <c r="J3513" s="101"/>
      <c r="K3513" s="90">
        <v>4817539702</v>
      </c>
      <c r="L3513" s="90">
        <f>IF(K3513/1024 &gt;1,K3513/1024," ")</f>
        <v>4704628.615234375</v>
      </c>
      <c r="M3513" s="90">
        <f>IF(K3513/1048576 &gt;1,K3513/1048576," ")</f>
        <v>4594.3638820648193</v>
      </c>
      <c r="N3513" s="91">
        <f>IF(K3513&gt;999999999,K3513/1073741824," ")</f>
        <v>4.4866834785789251</v>
      </c>
      <c r="O3513" s="194" t="s">
        <v>17624</v>
      </c>
      <c r="P3513" s="197" t="s">
        <v>31218</v>
      </c>
    </row>
    <row r="3514" spans="2:16" ht="20.100000000000001" customHeight="1" x14ac:dyDescent="0.3">
      <c r="B3514" s="101">
        <v>3504</v>
      </c>
      <c r="C3514" s="103" t="s">
        <v>37775</v>
      </c>
      <c r="D3514" s="159" t="s">
        <v>3727</v>
      </c>
      <c r="E3514" s="36" t="s">
        <v>13790</v>
      </c>
      <c r="F3514" s="104">
        <v>7.5</v>
      </c>
      <c r="G3514" s="101" t="s">
        <v>704</v>
      </c>
      <c r="H3514" s="101" t="s">
        <v>3737</v>
      </c>
      <c r="I3514" s="101">
        <v>2002</v>
      </c>
      <c r="J3514" s="101"/>
      <c r="K3514" s="90">
        <v>2947357542</v>
      </c>
      <c r="L3514" s="90">
        <f>IF(K3514/1024 &gt;1,K3514/1024," ")</f>
        <v>2878278.849609375</v>
      </c>
      <c r="M3514" s="90">
        <f>IF(K3514/1048576 &gt;1,K3514/1048576," ")</f>
        <v>2810.8191890716553</v>
      </c>
      <c r="N3514" s="91">
        <f>IF(K3514&gt;999999999,K3514/1073741824," ")</f>
        <v>2.7449406143277884</v>
      </c>
      <c r="O3514" s="194" t="s">
        <v>23864</v>
      </c>
      <c r="P3514" s="197" t="s">
        <v>23865</v>
      </c>
    </row>
    <row r="3515" spans="2:16" ht="20.100000000000001" customHeight="1" x14ac:dyDescent="0.3">
      <c r="B3515" s="101">
        <v>3505</v>
      </c>
      <c r="C3515" s="112" t="s">
        <v>37776</v>
      </c>
      <c r="D3515" s="160" t="s">
        <v>5751</v>
      </c>
      <c r="E3515" s="36" t="s">
        <v>13791</v>
      </c>
      <c r="F3515" s="104">
        <v>5.6</v>
      </c>
      <c r="G3515" s="101" t="s">
        <v>704</v>
      </c>
      <c r="H3515" s="101" t="s">
        <v>3745</v>
      </c>
      <c r="I3515" s="101">
        <v>1985</v>
      </c>
      <c r="J3515" s="101"/>
      <c r="K3515" s="90">
        <v>3540387910</v>
      </c>
      <c r="L3515" s="90">
        <f>IF(K3515/1024 &gt;1,K3515/1024," ")</f>
        <v>3457410.068359375</v>
      </c>
      <c r="M3515" s="90">
        <f>IF(K3515/1048576 &gt;1,K3515/1048576," ")</f>
        <v>3376.3770198822021</v>
      </c>
      <c r="N3515" s="91">
        <f>IF(K3515&gt;999999999,K3515/1073741824," ")</f>
        <v>3.297243183478713</v>
      </c>
      <c r="O3515" s="194" t="s">
        <v>23866</v>
      </c>
      <c r="P3515" s="197" t="s">
        <v>31219</v>
      </c>
    </row>
    <row r="3516" spans="2:16" ht="20.100000000000001" customHeight="1" x14ac:dyDescent="0.3">
      <c r="B3516" s="101">
        <v>3506</v>
      </c>
      <c r="C3516" s="74" t="s">
        <v>37777</v>
      </c>
      <c r="D3516" s="157" t="s">
        <v>7693</v>
      </c>
      <c r="E3516" s="36" t="s">
        <v>13794</v>
      </c>
      <c r="F3516" s="81">
        <v>5.2</v>
      </c>
      <c r="G3516" s="81" t="s">
        <v>704</v>
      </c>
      <c r="H3516" s="82" t="s">
        <v>4081</v>
      </c>
      <c r="I3516" s="79">
        <v>2016</v>
      </c>
      <c r="J3516" s="79"/>
      <c r="K3516" s="73">
        <v>5228796665</v>
      </c>
      <c r="L3516" s="90">
        <f>IF(K3516/1024 &gt;1,K3516/1024," ")</f>
        <v>5106246.7431640625</v>
      </c>
      <c r="M3516" s="90">
        <f>IF(K3516/1048576 &gt;1,K3516/1048576," ")</f>
        <v>4986.5690851211548</v>
      </c>
      <c r="N3516" s="91">
        <f>IF(K3516&gt;999999999,K3516/1073741824," ")</f>
        <v>4.8696963721886277</v>
      </c>
      <c r="O3516" s="194" t="s">
        <v>23870</v>
      </c>
      <c r="P3516" s="197" t="s">
        <v>23871</v>
      </c>
    </row>
    <row r="3517" spans="2:16" ht="20.100000000000001" customHeight="1" x14ac:dyDescent="0.3">
      <c r="B3517" s="101">
        <v>3507</v>
      </c>
      <c r="C3517" s="109" t="s">
        <v>34791</v>
      </c>
      <c r="D3517" s="160" t="s">
        <v>4863</v>
      </c>
      <c r="E3517" s="36" t="s">
        <v>9793</v>
      </c>
      <c r="F3517" s="104">
        <v>5.6</v>
      </c>
      <c r="G3517" s="101" t="s">
        <v>704</v>
      </c>
      <c r="H3517" s="101" t="s">
        <v>3744</v>
      </c>
      <c r="I3517" s="101">
        <v>2013</v>
      </c>
      <c r="J3517" s="101"/>
      <c r="K3517" s="90">
        <v>3948327266</v>
      </c>
      <c r="L3517" s="90">
        <f>IF(K3517/1024 &gt;1,K3517/1024," ")</f>
        <v>3855788.345703125</v>
      </c>
      <c r="M3517" s="90">
        <f>IF(K3517/1048576 &gt;1,K3517/1048576," ")</f>
        <v>3765.418306350708</v>
      </c>
      <c r="N3517" s="91">
        <f>IF(K3517&gt;999999999,K3517/1073741824," ")</f>
        <v>3.6771663147956133</v>
      </c>
      <c r="O3517" s="194" t="s">
        <v>17620</v>
      </c>
      <c r="P3517" s="197" t="s">
        <v>19009</v>
      </c>
    </row>
    <row r="3518" spans="2:16" ht="20.100000000000001" customHeight="1" x14ac:dyDescent="0.3">
      <c r="B3518" s="101">
        <v>3508</v>
      </c>
      <c r="C3518" s="102" t="s">
        <v>37778</v>
      </c>
      <c r="D3518" s="160" t="s">
        <v>1707</v>
      </c>
      <c r="E3518" s="36" t="s">
        <v>13795</v>
      </c>
      <c r="F3518" s="104">
        <v>7</v>
      </c>
      <c r="G3518" s="99" t="s">
        <v>704</v>
      </c>
      <c r="H3518" s="101" t="s">
        <v>3937</v>
      </c>
      <c r="I3518" s="94">
        <v>2006</v>
      </c>
      <c r="J3518" s="94"/>
      <c r="K3518" s="90">
        <v>4949617094</v>
      </c>
      <c r="L3518" s="90">
        <f>IF(K3518/1024 &gt;1,K3518/1024," ")</f>
        <v>4833610.443359375</v>
      </c>
      <c r="M3518" s="90">
        <f>IF(K3518/1048576 &gt;1,K3518/1048576," ")</f>
        <v>4720.3226985931396</v>
      </c>
      <c r="N3518" s="91">
        <f>IF(K3518&gt;999999999,K3518/1073741824," ")</f>
        <v>4.6096901353448629</v>
      </c>
      <c r="O3518" s="194" t="s">
        <v>23872</v>
      </c>
      <c r="P3518" s="197" t="s">
        <v>23873</v>
      </c>
    </row>
    <row r="3519" spans="2:16" ht="20.100000000000001" customHeight="1" x14ac:dyDescent="0.3">
      <c r="B3519" s="101">
        <v>3509</v>
      </c>
      <c r="C3519" s="102" t="s">
        <v>37779</v>
      </c>
      <c r="D3519" s="159" t="s">
        <v>5066</v>
      </c>
      <c r="E3519" s="36" t="s">
        <v>13796</v>
      </c>
      <c r="F3519" s="104">
        <v>6.6</v>
      </c>
      <c r="G3519" s="104" t="s">
        <v>704</v>
      </c>
      <c r="H3519" s="101" t="s">
        <v>4012</v>
      </c>
      <c r="I3519" s="101">
        <v>2013</v>
      </c>
      <c r="J3519" s="101"/>
      <c r="K3519" s="90">
        <v>3791775973</v>
      </c>
      <c r="L3519" s="90">
        <f>IF(K3519/1024 &gt;1,K3519/1024," ")</f>
        <v>3702906.2236328125</v>
      </c>
      <c r="M3519" s="90">
        <f>IF(K3519/1048576 &gt;1,K3519/1048576," ")</f>
        <v>3616.1193590164185</v>
      </c>
      <c r="N3519" s="91">
        <f>IF(K3519&gt;999999999,K3519/1073741824," ")</f>
        <v>3.5313665615394711</v>
      </c>
      <c r="O3519" s="194" t="s">
        <v>23874</v>
      </c>
      <c r="P3519" s="197" t="s">
        <v>31221</v>
      </c>
    </row>
    <row r="3520" spans="2:16" ht="20.100000000000001" customHeight="1" x14ac:dyDescent="0.3">
      <c r="B3520" s="101">
        <v>3510</v>
      </c>
      <c r="C3520" s="109" t="s">
        <v>37780</v>
      </c>
      <c r="D3520" s="159" t="s">
        <v>3668</v>
      </c>
      <c r="E3520" s="36" t="s">
        <v>13797</v>
      </c>
      <c r="F3520" s="104">
        <v>5.4</v>
      </c>
      <c r="G3520" s="101" t="s">
        <v>704</v>
      </c>
      <c r="H3520" s="101" t="s">
        <v>3744</v>
      </c>
      <c r="I3520" s="101">
        <v>2013</v>
      </c>
      <c r="J3520" s="101"/>
      <c r="K3520" s="90">
        <v>4078330183</v>
      </c>
      <c r="L3520" s="90">
        <f>IF(K3520/1024 &gt;1,K3520/1024," ")</f>
        <v>3982744.3193359375</v>
      </c>
      <c r="M3520" s="90">
        <f>IF(K3520/1048576 &gt;1,K3520/1048576," ")</f>
        <v>3889.3987493515015</v>
      </c>
      <c r="N3520" s="91">
        <f>IF(K3520&gt;999999999,K3520/1073741824," ")</f>
        <v>3.7982409661635756</v>
      </c>
      <c r="O3520" s="194" t="s">
        <v>23875</v>
      </c>
      <c r="P3520" s="197" t="s">
        <v>23876</v>
      </c>
    </row>
    <row r="3521" spans="2:16" ht="20.100000000000001" customHeight="1" x14ac:dyDescent="0.3">
      <c r="B3521" s="101">
        <v>3511</v>
      </c>
      <c r="C3521" s="109" t="s">
        <v>37781</v>
      </c>
      <c r="D3521" s="160" t="s">
        <v>991</v>
      </c>
      <c r="E3521" s="36" t="s">
        <v>13798</v>
      </c>
      <c r="F3521" s="104">
        <v>4.0999999999999996</v>
      </c>
      <c r="G3521" s="101" t="s">
        <v>704</v>
      </c>
      <c r="H3521" s="101" t="s">
        <v>4070</v>
      </c>
      <c r="I3521" s="101">
        <v>1995</v>
      </c>
      <c r="J3521" s="101"/>
      <c r="K3521" s="90">
        <v>3851899748</v>
      </c>
      <c r="L3521" s="90">
        <f>IF(K3521/1024 &gt;1,K3521/1024," ")</f>
        <v>3761620.84765625</v>
      </c>
      <c r="M3521" s="90">
        <f>IF(K3521/1048576 &gt;1,K3521/1048576," ")</f>
        <v>3673.4578590393066</v>
      </c>
      <c r="N3521" s="91">
        <f>IF(K3521&gt;999999999,K3521/1073741824," ")</f>
        <v>3.5873611904680729</v>
      </c>
      <c r="O3521" s="194" t="s">
        <v>23877</v>
      </c>
      <c r="P3521" s="197" t="s">
        <v>23878</v>
      </c>
    </row>
    <row r="3522" spans="2:16" ht="20.100000000000001" customHeight="1" x14ac:dyDescent="0.3">
      <c r="B3522" s="101">
        <v>3512</v>
      </c>
      <c r="C3522" s="102" t="s">
        <v>37782</v>
      </c>
      <c r="D3522" s="159" t="s">
        <v>2217</v>
      </c>
      <c r="E3522" s="36" t="s">
        <v>13799</v>
      </c>
      <c r="F3522" s="104">
        <v>5.0999999999999996</v>
      </c>
      <c r="G3522" s="94" t="s">
        <v>704</v>
      </c>
      <c r="H3522" s="94" t="s">
        <v>3737</v>
      </c>
      <c r="I3522" s="94">
        <v>2010</v>
      </c>
      <c r="J3522" s="94"/>
      <c r="K3522" s="108">
        <v>2817879642</v>
      </c>
      <c r="L3522" s="90">
        <f>IF(K3522/1024 &gt;1,K3522/1024," ")</f>
        <v>2751835.587890625</v>
      </c>
      <c r="M3522" s="90">
        <f>IF(K3522/1048576 &gt;1,K3522/1048576," ")</f>
        <v>2687.3394412994385</v>
      </c>
      <c r="N3522" s="91">
        <f>IF(K3522&gt;999999999,K3522/1073741824," ")</f>
        <v>2.6243549231439829</v>
      </c>
      <c r="O3522" s="194" t="s">
        <v>23879</v>
      </c>
      <c r="P3522" s="197" t="s">
        <v>23880</v>
      </c>
    </row>
    <row r="3523" spans="2:16" ht="20.100000000000001" customHeight="1" x14ac:dyDescent="0.3">
      <c r="B3523" s="101">
        <v>3513</v>
      </c>
      <c r="C3523" s="102" t="s">
        <v>37783</v>
      </c>
      <c r="D3523" s="159" t="s">
        <v>5531</v>
      </c>
      <c r="E3523" s="36" t="s">
        <v>13800</v>
      </c>
      <c r="F3523" s="104">
        <v>4.5</v>
      </c>
      <c r="G3523" s="101" t="s">
        <v>704</v>
      </c>
      <c r="H3523" s="105" t="s">
        <v>3744</v>
      </c>
      <c r="I3523" s="101">
        <v>2015</v>
      </c>
      <c r="J3523" s="101"/>
      <c r="K3523" s="90">
        <v>4069404234</v>
      </c>
      <c r="L3523" s="90">
        <f>IF(K3523/1024 &gt;1,K3523/1024," ")</f>
        <v>3974027.572265625</v>
      </c>
      <c r="M3523" s="90">
        <f>IF(K3523/1048576 &gt;1,K3523/1048576," ")</f>
        <v>3880.8863010406494</v>
      </c>
      <c r="N3523" s="91">
        <f>IF(K3523&gt;999999999,K3523/1073741824," ")</f>
        <v>3.7899280283600092</v>
      </c>
      <c r="O3523" s="194" t="s">
        <v>23881</v>
      </c>
      <c r="P3523" s="197" t="s">
        <v>23882</v>
      </c>
    </row>
    <row r="3524" spans="2:16" ht="20.100000000000001" customHeight="1" x14ac:dyDescent="0.3">
      <c r="B3524" s="101">
        <v>3514</v>
      </c>
      <c r="C3524" s="107" t="s">
        <v>37784</v>
      </c>
      <c r="D3524" s="168" t="s">
        <v>6681</v>
      </c>
      <c r="E3524" s="36" t="s">
        <v>13801</v>
      </c>
      <c r="F3524" s="99">
        <v>4</v>
      </c>
      <c r="G3524" s="99" t="s">
        <v>704</v>
      </c>
      <c r="H3524" s="101" t="s">
        <v>5871</v>
      </c>
      <c r="I3524" s="101">
        <v>2015</v>
      </c>
      <c r="J3524" s="101"/>
      <c r="K3524" s="90">
        <v>3922324936</v>
      </c>
      <c r="L3524" s="90">
        <f>IF(K3524/1024 &gt;1,K3524/1024," ")</f>
        <v>3830395.4453125</v>
      </c>
      <c r="M3524" s="90">
        <f>IF(K3524/1048576 &gt;1,K3524/1048576," ")</f>
        <v>3740.6205520629883</v>
      </c>
      <c r="N3524" s="91">
        <f>IF(K3524&gt;999999999,K3524/1073741824," ")</f>
        <v>3.652949757874012</v>
      </c>
      <c r="O3524" s="194" t="s">
        <v>23883</v>
      </c>
      <c r="P3524" s="197" t="s">
        <v>23884</v>
      </c>
    </row>
    <row r="3525" spans="2:16" ht="20.100000000000001" customHeight="1" x14ac:dyDescent="0.3">
      <c r="B3525" s="101">
        <v>3515</v>
      </c>
      <c r="C3525" s="109" t="s">
        <v>37785</v>
      </c>
      <c r="D3525" s="160" t="s">
        <v>2965</v>
      </c>
      <c r="E3525" s="36" t="s">
        <v>13802</v>
      </c>
      <c r="F3525" s="104">
        <v>6.4</v>
      </c>
      <c r="G3525" s="101" t="s">
        <v>704</v>
      </c>
      <c r="H3525" s="101" t="s">
        <v>4093</v>
      </c>
      <c r="I3525" s="94">
        <v>1999</v>
      </c>
      <c r="J3525" s="94"/>
      <c r="K3525" s="90">
        <v>3448862828</v>
      </c>
      <c r="L3525" s="90">
        <f>IF(K3525/1024 &gt;1,K3525/1024," ")</f>
        <v>3368030.10546875</v>
      </c>
      <c r="M3525" s="90">
        <f>IF(K3525/1048576 &gt;1,K3525/1048576," ")</f>
        <v>3289.0918998718262</v>
      </c>
      <c r="N3525" s="91">
        <f>IF(K3525&gt;999999999,K3525/1073741824," ")</f>
        <v>3.2120038084685802</v>
      </c>
      <c r="O3525" s="194" t="s">
        <v>23885</v>
      </c>
      <c r="P3525" s="197" t="s">
        <v>23886</v>
      </c>
    </row>
    <row r="3526" spans="2:16" ht="20.100000000000001" customHeight="1" x14ac:dyDescent="0.3">
      <c r="B3526" s="101">
        <v>3516</v>
      </c>
      <c r="C3526" s="12" t="s">
        <v>33396</v>
      </c>
      <c r="D3526" s="159" t="s">
        <v>694</v>
      </c>
      <c r="E3526" s="36" t="s">
        <v>13803</v>
      </c>
      <c r="F3526" s="104">
        <v>7.1</v>
      </c>
      <c r="G3526" s="13" t="s">
        <v>704</v>
      </c>
      <c r="H3526" s="13" t="s">
        <v>5871</v>
      </c>
      <c r="I3526" s="94">
        <v>1977</v>
      </c>
      <c r="J3526" s="94"/>
      <c r="K3526" s="73">
        <v>2597955519</v>
      </c>
      <c r="L3526" s="90">
        <f>IF(K3526/1024 &gt;1,K3526/1024," ")</f>
        <v>2537065.9365234375</v>
      </c>
      <c r="M3526" s="90">
        <f>IF(K3526/1048576 &gt;1,K3526/1048576," ")</f>
        <v>2477.6034536361694</v>
      </c>
      <c r="N3526" s="91">
        <f>IF(K3526&gt;999999999,K3526/1073741824," ")</f>
        <v>2.4195346226915717</v>
      </c>
      <c r="O3526" s="194" t="s">
        <v>23887</v>
      </c>
      <c r="P3526" s="197" t="s">
        <v>31222</v>
      </c>
    </row>
    <row r="3527" spans="2:16" ht="20.100000000000001" customHeight="1" x14ac:dyDescent="0.3">
      <c r="B3527" s="101">
        <v>3517</v>
      </c>
      <c r="C3527" s="7" t="s">
        <v>33398</v>
      </c>
      <c r="D3527" s="167" t="s">
        <v>8013</v>
      </c>
      <c r="E3527" s="36" t="s">
        <v>13805</v>
      </c>
      <c r="F3527" s="81">
        <v>5</v>
      </c>
      <c r="G3527" s="13"/>
      <c r="H3527" s="13" t="s">
        <v>5892</v>
      </c>
      <c r="I3527" s="79">
        <v>2016</v>
      </c>
      <c r="J3527" s="79"/>
      <c r="K3527" s="73">
        <v>2565465471</v>
      </c>
      <c r="L3527" s="90">
        <f>IF(K3527/1024 &gt;1,K3527/1024," ")</f>
        <v>2505337.3740234375</v>
      </c>
      <c r="M3527" s="90">
        <f>IF(K3527/1048576 &gt;1,K3527/1048576," ")</f>
        <v>2446.6185293197632</v>
      </c>
      <c r="N3527" s="91">
        <f>IF(K3527&gt;999999999,K3527/1073741824," ")</f>
        <v>2.3892759075388312</v>
      </c>
      <c r="O3527" s="199" t="s">
        <v>17525</v>
      </c>
      <c r="P3527" s="197" t="s">
        <v>23890</v>
      </c>
    </row>
    <row r="3528" spans="2:16" ht="20.100000000000001" customHeight="1" x14ac:dyDescent="0.3">
      <c r="B3528" s="101">
        <v>3518</v>
      </c>
      <c r="C3528" s="102" t="s">
        <v>37786</v>
      </c>
      <c r="D3528" s="159" t="s">
        <v>1239</v>
      </c>
      <c r="E3528" s="36" t="s">
        <v>13804</v>
      </c>
      <c r="F3528" s="104">
        <v>5.8</v>
      </c>
      <c r="G3528" s="94" t="s">
        <v>704</v>
      </c>
      <c r="H3528" s="94" t="s">
        <v>3747</v>
      </c>
      <c r="I3528" s="101">
        <v>2009</v>
      </c>
      <c r="J3528" s="101"/>
      <c r="K3528" s="108">
        <v>3285904132</v>
      </c>
      <c r="L3528" s="90">
        <f>IF(K3528/1024 &gt;1,K3528/1024," ")</f>
        <v>3208890.75390625</v>
      </c>
      <c r="M3528" s="90">
        <f>IF(K3528/1048576 &gt;1,K3528/1048576," ")</f>
        <v>3133.6823768615723</v>
      </c>
      <c r="N3528" s="91">
        <f>IF(K3528&gt;999999999,K3528/1073741824," ")</f>
        <v>3.0602366961538792</v>
      </c>
      <c r="O3528" s="194" t="s">
        <v>23888</v>
      </c>
      <c r="P3528" s="197" t="s">
        <v>23889</v>
      </c>
    </row>
    <row r="3529" spans="2:16" ht="20.100000000000001" customHeight="1" x14ac:dyDescent="0.3">
      <c r="B3529" s="101">
        <v>3519</v>
      </c>
      <c r="C3529" s="48" t="s">
        <v>37787</v>
      </c>
      <c r="D3529" s="157" t="s">
        <v>8612</v>
      </c>
      <c r="E3529" s="36" t="s">
        <v>13806</v>
      </c>
      <c r="F3529" s="81">
        <v>6.1</v>
      </c>
      <c r="G3529" s="13" t="s">
        <v>704</v>
      </c>
      <c r="H3529" s="13" t="s">
        <v>5878</v>
      </c>
      <c r="I3529" s="79">
        <v>2018</v>
      </c>
      <c r="J3529" s="79"/>
      <c r="K3529" s="73">
        <v>5056184320</v>
      </c>
      <c r="L3529" s="90">
        <f>IF(K3529/1024 &gt;1,K3529/1024," ")</f>
        <v>4937680</v>
      </c>
      <c r="M3529" s="90">
        <f>IF(K3529/1048576 &gt;1,K3529/1048576," ")</f>
        <v>4821.953125</v>
      </c>
      <c r="N3529" s="91">
        <f>IF(K3529&gt;999999999,K3529/1073741824," ")</f>
        <v>4.7089385986328125</v>
      </c>
      <c r="O3529" s="194" t="s">
        <v>20485</v>
      </c>
      <c r="P3529" s="197" t="s">
        <v>23891</v>
      </c>
    </row>
    <row r="3530" spans="2:16" ht="20.100000000000001" customHeight="1" x14ac:dyDescent="0.3">
      <c r="B3530" s="101">
        <v>3520</v>
      </c>
      <c r="C3530" s="102" t="s">
        <v>37788</v>
      </c>
      <c r="D3530" s="168" t="s">
        <v>6789</v>
      </c>
      <c r="E3530" s="36" t="s">
        <v>13807</v>
      </c>
      <c r="F3530" s="99">
        <v>6.3</v>
      </c>
      <c r="G3530" s="99"/>
      <c r="H3530" s="101" t="s">
        <v>5871</v>
      </c>
      <c r="I3530" s="101">
        <v>2016</v>
      </c>
      <c r="J3530" s="115"/>
      <c r="K3530" s="90">
        <v>4544685957</v>
      </c>
      <c r="L3530" s="90">
        <f>IF(K3530/1024 &gt;1,K3530/1024," ")</f>
        <v>4438169.8798828125</v>
      </c>
      <c r="M3530" s="90">
        <f>IF(K3530/1048576 &gt;1,K3530/1048576," ")</f>
        <v>4334.1502733230591</v>
      </c>
      <c r="N3530" s="91">
        <f>IF(K3530&gt;999999999,K3530/1073741824," ")</f>
        <v>4.2325686262920499</v>
      </c>
      <c r="O3530" s="194" t="s">
        <v>23892</v>
      </c>
      <c r="P3530" s="197" t="s">
        <v>23893</v>
      </c>
    </row>
    <row r="3531" spans="2:16" ht="20.100000000000001" customHeight="1" x14ac:dyDescent="0.3">
      <c r="B3531" s="101">
        <v>3521</v>
      </c>
      <c r="C3531" s="102" t="s">
        <v>37789</v>
      </c>
      <c r="D3531" s="159" t="s">
        <v>794</v>
      </c>
      <c r="E3531" s="36" t="s">
        <v>13808</v>
      </c>
      <c r="F3531" s="104">
        <v>7.7</v>
      </c>
      <c r="G3531" s="101" t="s">
        <v>704</v>
      </c>
      <c r="H3531" s="101" t="s">
        <v>5587</v>
      </c>
      <c r="I3531" s="101">
        <v>1953</v>
      </c>
      <c r="J3531" s="101"/>
      <c r="K3531" s="90">
        <v>3994997686</v>
      </c>
      <c r="L3531" s="90">
        <f>IF(K3531/1024 &gt;1,K3531/1024," ")</f>
        <v>3901364.927734375</v>
      </c>
      <c r="M3531" s="90">
        <f>IF(K3531/1048576 &gt;1,K3531/1048576," ")</f>
        <v>3809.9266872406006</v>
      </c>
      <c r="N3531" s="91">
        <f>IF(K3531&gt;999999999,K3531/1073741824," ")</f>
        <v>3.720631530508399</v>
      </c>
      <c r="O3531" s="194" t="s">
        <v>23894</v>
      </c>
      <c r="P3531" s="197" t="s">
        <v>23895</v>
      </c>
    </row>
    <row r="3532" spans="2:16" ht="20.100000000000001" customHeight="1" x14ac:dyDescent="0.3">
      <c r="B3532" s="101">
        <v>3522</v>
      </c>
      <c r="C3532" s="109" t="s">
        <v>37790</v>
      </c>
      <c r="D3532" s="160" t="s">
        <v>992</v>
      </c>
      <c r="E3532" s="36" t="s">
        <v>13812</v>
      </c>
      <c r="F3532" s="104">
        <v>5.2</v>
      </c>
      <c r="G3532" s="94" t="s">
        <v>704</v>
      </c>
      <c r="H3532" s="94" t="s">
        <v>3739</v>
      </c>
      <c r="I3532" s="101">
        <v>2008</v>
      </c>
      <c r="J3532" s="101"/>
      <c r="K3532" s="90">
        <v>2750943740</v>
      </c>
      <c r="L3532" s="90">
        <f>IF(K3532/1024 &gt;1,K3532/1024," ")</f>
        <v>2686468.49609375</v>
      </c>
      <c r="M3532" s="90">
        <f>IF(K3532/1048576 &gt;1,K3532/1048576," ")</f>
        <v>2623.5043907165527</v>
      </c>
      <c r="N3532" s="91">
        <f>IF(K3532&gt;999999999,K3532/1073741824," ")</f>
        <v>2.5620160065591335</v>
      </c>
      <c r="O3532" s="194" t="s">
        <v>23902</v>
      </c>
      <c r="P3532" s="197" t="s">
        <v>23903</v>
      </c>
    </row>
    <row r="3533" spans="2:16" ht="20.100000000000001" customHeight="1" x14ac:dyDescent="0.3">
      <c r="B3533" s="101">
        <v>3523</v>
      </c>
      <c r="C3533" s="109" t="s">
        <v>37791</v>
      </c>
      <c r="D3533" s="160" t="s">
        <v>5259</v>
      </c>
      <c r="E3533" s="36" t="s">
        <v>13813</v>
      </c>
      <c r="F3533" s="104">
        <v>4.7</v>
      </c>
      <c r="G3533" s="101" t="s">
        <v>704</v>
      </c>
      <c r="H3533" s="101" t="s">
        <v>3774</v>
      </c>
      <c r="I3533" s="101">
        <v>1986</v>
      </c>
      <c r="J3533" s="101"/>
      <c r="K3533" s="90">
        <v>4793562138</v>
      </c>
      <c r="L3533" s="90">
        <f>IF(K3533/1024 &gt;1,K3533/1024," ")</f>
        <v>4681213.025390625</v>
      </c>
      <c r="M3533" s="90">
        <f>IF(K3533/1048576 &gt;1,K3533/1048576," ")</f>
        <v>4571.4970951080322</v>
      </c>
      <c r="N3533" s="91">
        <f>IF(K3533&gt;999999999,K3533/1073741824," ")</f>
        <v>4.4643526319414377</v>
      </c>
      <c r="O3533" s="194" t="s">
        <v>23904</v>
      </c>
      <c r="P3533" s="197" t="s">
        <v>31223</v>
      </c>
    </row>
    <row r="3534" spans="2:16" ht="20.100000000000001" customHeight="1" x14ac:dyDescent="0.3">
      <c r="B3534" s="101">
        <v>3524</v>
      </c>
      <c r="C3534" s="20" t="s">
        <v>37792</v>
      </c>
      <c r="D3534" s="157" t="s">
        <v>32557</v>
      </c>
      <c r="E3534" s="254" t="s">
        <v>32558</v>
      </c>
      <c r="F3534" s="81">
        <v>5.7</v>
      </c>
      <c r="G3534" s="13" t="s">
        <v>704</v>
      </c>
      <c r="H3534" s="13" t="s">
        <v>3744</v>
      </c>
      <c r="I3534" s="79">
        <v>2021</v>
      </c>
      <c r="J3534" s="79"/>
      <c r="K3534" s="73">
        <v>4396732416</v>
      </c>
      <c r="L3534" s="90">
        <f>IF(K3534/1024 &gt;1,K3534/1024," ")</f>
        <v>4293684</v>
      </c>
      <c r="M3534" s="90">
        <f>IF(K3534/1048576 &gt;1,K3534/1048576," ")</f>
        <v>4193.05078125</v>
      </c>
      <c r="N3534" s="91">
        <f>IF(K3534&gt;999999999,K3534/1073741824," ")</f>
        <v>4.0947761535644531</v>
      </c>
      <c r="O3534" s="222" t="s">
        <v>32559</v>
      </c>
      <c r="P3534" s="197" t="s">
        <v>33004</v>
      </c>
    </row>
    <row r="3535" spans="2:16" ht="20.100000000000001" customHeight="1" x14ac:dyDescent="0.3">
      <c r="B3535" s="101">
        <v>3525</v>
      </c>
      <c r="C3535" s="102" t="s">
        <v>37793</v>
      </c>
      <c r="D3535" s="159" t="s">
        <v>5067</v>
      </c>
      <c r="E3535" s="36" t="s">
        <v>13814</v>
      </c>
      <c r="F3535" s="104">
        <v>3.2</v>
      </c>
      <c r="G3535" s="104" t="s">
        <v>704</v>
      </c>
      <c r="H3535" s="101" t="s">
        <v>3745</v>
      </c>
      <c r="I3535" s="101">
        <v>1994</v>
      </c>
      <c r="J3535" s="101"/>
      <c r="K3535" s="90">
        <v>2218410300</v>
      </c>
      <c r="L3535" s="90">
        <f>IF(K3535/1024 &gt;1,K3535/1024," ")</f>
        <v>2166416.30859375</v>
      </c>
      <c r="M3535" s="90">
        <f>IF(K3535/1048576 &gt;1,K3535/1048576," ")</f>
        <v>2115.640926361084</v>
      </c>
      <c r="N3535" s="91">
        <f>IF(K3535&gt;999999999,K3535/1073741824," ")</f>
        <v>2.0660555921494961</v>
      </c>
      <c r="O3535" s="194" t="s">
        <v>21980</v>
      </c>
      <c r="P3535" s="197" t="s">
        <v>23905</v>
      </c>
    </row>
    <row r="3536" spans="2:16" ht="20.100000000000001" customHeight="1" x14ac:dyDescent="0.3">
      <c r="B3536" s="101">
        <v>3526</v>
      </c>
      <c r="C3536" s="109" t="s">
        <v>37794</v>
      </c>
      <c r="D3536" s="160" t="s">
        <v>1034</v>
      </c>
      <c r="E3536" s="36" t="s">
        <v>13815</v>
      </c>
      <c r="F3536" s="104">
        <v>7</v>
      </c>
      <c r="G3536" s="13" t="s">
        <v>704</v>
      </c>
      <c r="H3536" s="13" t="s">
        <v>3740</v>
      </c>
      <c r="I3536" s="101">
        <v>2007</v>
      </c>
      <c r="J3536" s="101"/>
      <c r="K3536" s="73">
        <v>4399775744</v>
      </c>
      <c r="L3536" s="90">
        <f>IF(K3536/1024 &gt;1,K3536/1024," ")</f>
        <v>4296656</v>
      </c>
      <c r="M3536" s="90">
        <f>IF(K3536/1048576 &gt;1,K3536/1048576," ")</f>
        <v>4195.953125</v>
      </c>
      <c r="N3536" s="91">
        <f>IF(K3536&gt;999999999,K3536/1073741824," ")</f>
        <v>4.0976104736328125</v>
      </c>
      <c r="O3536" s="194" t="s">
        <v>30102</v>
      </c>
      <c r="P3536" s="197" t="s">
        <v>23906</v>
      </c>
    </row>
    <row r="3537" spans="1:16" ht="20.100000000000001" customHeight="1" x14ac:dyDescent="0.3">
      <c r="B3537" s="101">
        <v>3527</v>
      </c>
      <c r="C3537" s="20" t="s">
        <v>34088</v>
      </c>
      <c r="D3537" s="261" t="s">
        <v>33541</v>
      </c>
      <c r="E3537" s="36" t="s">
        <v>33542</v>
      </c>
      <c r="F3537" s="81">
        <v>5.5</v>
      </c>
      <c r="G3537" s="13" t="s">
        <v>704</v>
      </c>
      <c r="H3537" s="13" t="s">
        <v>4349</v>
      </c>
      <c r="I3537" s="79">
        <v>2021</v>
      </c>
      <c r="J3537" s="79"/>
      <c r="K3537" s="73">
        <v>3945668608</v>
      </c>
      <c r="L3537" s="90">
        <f>IF(K3537/1024 &gt;1,K3537/1024," ")</f>
        <v>3853192</v>
      </c>
      <c r="M3537" s="90">
        <f>IF(K3537/1048576 &gt;1,K3537/1048576," ")</f>
        <v>3762.8828125</v>
      </c>
      <c r="N3537" s="91">
        <f>IF(K3537&gt;999999999,K3537/1073741824," ")</f>
        <v>3.6746902465820313</v>
      </c>
      <c r="O3537" s="194" t="s">
        <v>33543</v>
      </c>
      <c r="P3537" s="197" t="s">
        <v>33544</v>
      </c>
    </row>
    <row r="3538" spans="1:16" ht="20.100000000000001" customHeight="1" x14ac:dyDescent="0.3">
      <c r="B3538" s="101">
        <v>3528</v>
      </c>
      <c r="C3538" s="107" t="s">
        <v>37795</v>
      </c>
      <c r="D3538" s="170" t="s">
        <v>5366</v>
      </c>
      <c r="E3538" s="36" t="s">
        <v>13816</v>
      </c>
      <c r="F3538" s="104">
        <v>7.6</v>
      </c>
      <c r="G3538" s="101" t="s">
        <v>704</v>
      </c>
      <c r="H3538" s="101" t="s">
        <v>4352</v>
      </c>
      <c r="I3538" s="101">
        <v>1949</v>
      </c>
      <c r="J3538" s="101"/>
      <c r="K3538" s="90">
        <v>3460596303</v>
      </c>
      <c r="L3538" s="90">
        <f>IF(K3538/1024 &gt;1,K3538/1024," ")</f>
        <v>3379488.5771484375</v>
      </c>
      <c r="M3538" s="90">
        <f>IF(K3538/1048576 &gt;1,K3538/1048576," ")</f>
        <v>3300.281813621521</v>
      </c>
      <c r="N3538" s="91">
        <f>IF(K3538&gt;999999999,K3538/1073741824," ")</f>
        <v>3.2229314586147666</v>
      </c>
      <c r="O3538" s="194" t="s">
        <v>18402</v>
      </c>
      <c r="P3538" s="197" t="s">
        <v>23907</v>
      </c>
    </row>
    <row r="3539" spans="1:16" ht="20.100000000000001" customHeight="1" x14ac:dyDescent="0.3">
      <c r="B3539" s="101">
        <v>3529</v>
      </c>
      <c r="C3539" s="103" t="s">
        <v>37796</v>
      </c>
      <c r="D3539" s="159" t="s">
        <v>4799</v>
      </c>
      <c r="E3539" s="36" t="s">
        <v>13817</v>
      </c>
      <c r="F3539" s="104">
        <v>5.0999999999999996</v>
      </c>
      <c r="G3539" s="101" t="s">
        <v>704</v>
      </c>
      <c r="H3539" s="101" t="s">
        <v>3782</v>
      </c>
      <c r="I3539" s="101">
        <v>2014</v>
      </c>
      <c r="J3539" s="101"/>
      <c r="K3539" s="90">
        <v>4111655780</v>
      </c>
      <c r="L3539" s="90">
        <f>IF(K3539/1024 &gt;1,K3539/1024," ")</f>
        <v>4015288.84765625</v>
      </c>
      <c r="M3539" s="90">
        <f>IF(K3539/1048576 &gt;1,K3539/1048576," ")</f>
        <v>3921.1805152893066</v>
      </c>
      <c r="N3539" s="91">
        <f>IF(K3539&gt;999999999,K3539/1073741824," ")</f>
        <v>3.8292778469622135</v>
      </c>
      <c r="O3539" s="194" t="s">
        <v>23908</v>
      </c>
      <c r="P3539" s="197" t="s">
        <v>23909</v>
      </c>
    </row>
    <row r="3540" spans="1:16" ht="20.100000000000001" customHeight="1" x14ac:dyDescent="0.3">
      <c r="B3540" s="101">
        <v>3530</v>
      </c>
      <c r="C3540" s="7" t="s">
        <v>37797</v>
      </c>
      <c r="D3540" s="167" t="s">
        <v>8014</v>
      </c>
      <c r="E3540" s="36" t="s">
        <v>13818</v>
      </c>
      <c r="F3540" s="81">
        <v>5.4</v>
      </c>
      <c r="G3540" s="13"/>
      <c r="H3540" s="13" t="s">
        <v>4081</v>
      </c>
      <c r="I3540" s="79">
        <v>2017</v>
      </c>
      <c r="J3540" s="79"/>
      <c r="K3540" s="73">
        <v>4871704255</v>
      </c>
      <c r="L3540" s="90">
        <f>IF(K3540/1024 &gt;1,K3540/1024," ")</f>
        <v>4757523.6865234375</v>
      </c>
      <c r="M3540" s="90">
        <f>IF(K3540/1048576 &gt;1,K3540/1048576," ")</f>
        <v>4646.0192251205444</v>
      </c>
      <c r="N3540" s="91">
        <f>IF(K3540&gt;999999999,K3540/1073741824," ")</f>
        <v>4.5371281495317817</v>
      </c>
      <c r="O3540" s="194" t="s">
        <v>23910</v>
      </c>
      <c r="P3540" s="197" t="s">
        <v>23911</v>
      </c>
    </row>
    <row r="3541" spans="1:16" ht="20.100000000000001" customHeight="1" x14ac:dyDescent="0.3">
      <c r="B3541" s="101">
        <v>3531</v>
      </c>
      <c r="C3541" s="12" t="s">
        <v>33397</v>
      </c>
      <c r="D3541" s="157" t="s">
        <v>7989</v>
      </c>
      <c r="E3541" s="36" t="s">
        <v>13819</v>
      </c>
      <c r="F3541" s="131">
        <v>3.5</v>
      </c>
      <c r="G3541" s="13" t="s">
        <v>704</v>
      </c>
      <c r="H3541" s="13" t="s">
        <v>5892</v>
      </c>
      <c r="I3541" s="133">
        <v>2017</v>
      </c>
      <c r="J3541" s="74"/>
      <c r="K3541" s="73">
        <v>4627236823</v>
      </c>
      <c r="L3541" s="90">
        <f>IF(K3541/1024 &gt;1,K3541/1024," ")</f>
        <v>4518785.9599609375</v>
      </c>
      <c r="M3541" s="90">
        <f>IF(K3541/1048576 &gt;1,K3541/1048576," ")</f>
        <v>4412.876914024353</v>
      </c>
      <c r="N3541" s="91">
        <f>IF(K3541&gt;999999999,K3541/1073741824," ")</f>
        <v>4.3094501113519073</v>
      </c>
      <c r="O3541" s="194" t="s">
        <v>23912</v>
      </c>
      <c r="P3541" s="197" t="s">
        <v>23913</v>
      </c>
    </row>
    <row r="3542" spans="1:16" ht="20.100000000000001" customHeight="1" x14ac:dyDescent="0.3">
      <c r="B3542" s="101">
        <v>3532</v>
      </c>
      <c r="C3542" s="111" t="s">
        <v>37798</v>
      </c>
      <c r="D3542" s="168" t="s">
        <v>6128</v>
      </c>
      <c r="E3542" s="36" t="s">
        <v>13820</v>
      </c>
      <c r="F3542" s="99">
        <v>4</v>
      </c>
      <c r="G3542" s="101" t="s">
        <v>704</v>
      </c>
      <c r="H3542" s="101" t="s">
        <v>5892</v>
      </c>
      <c r="I3542" s="101">
        <v>2015</v>
      </c>
      <c r="J3542" s="101"/>
      <c r="K3542" s="90">
        <v>3499876439</v>
      </c>
      <c r="L3542" s="90">
        <f>IF(K3542/1024 &gt;1,K3542/1024," ")</f>
        <v>3417848.0849609375</v>
      </c>
      <c r="M3542" s="90">
        <f>IF(K3542/1048576 &gt;1,K3542/1048576," ")</f>
        <v>3337.7422704696655</v>
      </c>
      <c r="N3542" s="91">
        <f>IF(K3542&gt;999999999,K3542/1073741824," ")</f>
        <v>3.2595139360055327</v>
      </c>
      <c r="O3542" s="194" t="s">
        <v>18133</v>
      </c>
      <c r="P3542" s="197" t="s">
        <v>23914</v>
      </c>
    </row>
    <row r="3543" spans="1:16" ht="20.100000000000001" customHeight="1" x14ac:dyDescent="0.3">
      <c r="B3543" s="101">
        <v>3533</v>
      </c>
      <c r="C3543" s="102" t="s">
        <v>37799</v>
      </c>
      <c r="D3543" s="159" t="s">
        <v>2251</v>
      </c>
      <c r="E3543" s="36" t="s">
        <v>13821</v>
      </c>
      <c r="F3543" s="104">
        <v>6.6</v>
      </c>
      <c r="G3543" s="101" t="s">
        <v>704</v>
      </c>
      <c r="H3543" s="101" t="s">
        <v>3745</v>
      </c>
      <c r="I3543" s="101">
        <v>1979</v>
      </c>
      <c r="J3543" s="101"/>
      <c r="K3543" s="90">
        <v>6802867638</v>
      </c>
      <c r="L3543" s="90">
        <f>IF(K3543/1024 &gt;1,K3543/1024," ")</f>
        <v>6643425.427734375</v>
      </c>
      <c r="M3543" s="90">
        <f>IF(K3543/1048576 &gt;1,K3543/1048576," ")</f>
        <v>6487.7201442718506</v>
      </c>
      <c r="N3543" s="91">
        <f>IF(K3543&gt;999999999,K3543/1073741824," ")</f>
        <v>6.3356642033904791</v>
      </c>
      <c r="O3543" s="194" t="s">
        <v>23915</v>
      </c>
      <c r="P3543" s="197" t="s">
        <v>23916</v>
      </c>
    </row>
    <row r="3544" spans="1:16" ht="20.100000000000001" customHeight="1" x14ac:dyDescent="0.3">
      <c r="B3544" s="101">
        <v>3534</v>
      </c>
      <c r="C3544" s="7" t="s">
        <v>37279</v>
      </c>
      <c r="D3544" s="159" t="s">
        <v>1036</v>
      </c>
      <c r="E3544" s="36" t="s">
        <v>13822</v>
      </c>
      <c r="F3544" s="104">
        <v>6.1</v>
      </c>
      <c r="G3544" s="94"/>
      <c r="H3544" s="94" t="s">
        <v>4322</v>
      </c>
      <c r="I3544" s="101">
        <v>1994</v>
      </c>
      <c r="J3544" s="101"/>
      <c r="K3544" s="90">
        <v>722464768</v>
      </c>
      <c r="L3544" s="90">
        <f>IF(K3544/1024 &gt;1,K3544/1024," ")</f>
        <v>705532</v>
      </c>
      <c r="M3544" s="90">
        <f>IF(K3544/1048576 &gt;1,K3544/1048576," ")</f>
        <v>688.99609375</v>
      </c>
      <c r="N3544" s="91" t="str">
        <f>IF(K3544&gt;999999999,K3544/1073741824," ")</f>
        <v xml:space="preserve"> </v>
      </c>
      <c r="O3544" s="194" t="s">
        <v>23917</v>
      </c>
      <c r="P3544" s="197" t="s">
        <v>23918</v>
      </c>
    </row>
    <row r="3545" spans="1:16" ht="20.100000000000001" customHeight="1" x14ac:dyDescent="0.3">
      <c r="B3545" s="101">
        <v>3535</v>
      </c>
      <c r="C3545" s="7" t="s">
        <v>37800</v>
      </c>
      <c r="D3545" s="159" t="s">
        <v>3139</v>
      </c>
      <c r="E3545" s="36" t="s">
        <v>13823</v>
      </c>
      <c r="F3545" s="104">
        <v>6</v>
      </c>
      <c r="G3545" s="101" t="s">
        <v>704</v>
      </c>
      <c r="H3545" s="101" t="s">
        <v>3736</v>
      </c>
      <c r="I3545" s="94">
        <v>2002</v>
      </c>
      <c r="J3545" s="94"/>
      <c r="K3545" s="108">
        <v>5906975146</v>
      </c>
      <c r="L3545" s="90">
        <f>IF(K3545/1024 &gt;1,K3545/1024," ")</f>
        <v>5768530.416015625</v>
      </c>
      <c r="M3545" s="90">
        <f>IF(K3545/1048576 &gt;1,K3545/1048576," ")</f>
        <v>5633.3304843902588</v>
      </c>
      <c r="N3545" s="91">
        <f>IF(K3545&gt;999999999,K3545/1073741824," ")</f>
        <v>5.5012993011623621</v>
      </c>
      <c r="O3545" s="194" t="s">
        <v>23919</v>
      </c>
      <c r="P3545" s="197" t="s">
        <v>23920</v>
      </c>
    </row>
    <row r="3546" spans="1:16" ht="20.100000000000001" customHeight="1" x14ac:dyDescent="0.3">
      <c r="B3546" s="101">
        <v>3536</v>
      </c>
      <c r="C3546" s="4" t="s">
        <v>37801</v>
      </c>
      <c r="D3546" s="159" t="s">
        <v>374</v>
      </c>
      <c r="E3546" s="36" t="s">
        <v>13824</v>
      </c>
      <c r="F3546" s="104">
        <v>7.9</v>
      </c>
      <c r="G3546" s="94"/>
      <c r="H3546" s="101" t="s">
        <v>3740</v>
      </c>
      <c r="I3546" s="94">
        <v>1980</v>
      </c>
      <c r="J3546" s="94"/>
      <c r="K3546" s="90">
        <v>5911724681</v>
      </c>
      <c r="L3546" s="90">
        <f>IF(K3546/1024 &gt;1,K3546/1024," ")</f>
        <v>5773168.6337890625</v>
      </c>
      <c r="M3546" s="90">
        <f>IF(K3546/1048576 &gt;1,K3546/1048576," ")</f>
        <v>5637.8599939346313</v>
      </c>
      <c r="N3546" s="91">
        <f>IF(K3546&gt;999999999,K3546/1073741824," ")</f>
        <v>5.5057226503267884</v>
      </c>
      <c r="O3546" s="194" t="s">
        <v>23921</v>
      </c>
      <c r="P3546" s="197" t="s">
        <v>23922</v>
      </c>
    </row>
    <row r="3547" spans="1:16" ht="20.100000000000001" customHeight="1" x14ac:dyDescent="0.3">
      <c r="B3547" s="101">
        <v>3537</v>
      </c>
      <c r="C3547" s="107" t="s">
        <v>37802</v>
      </c>
      <c r="D3547" s="161" t="s">
        <v>6735</v>
      </c>
      <c r="E3547" s="36" t="s">
        <v>13825</v>
      </c>
      <c r="F3547" s="99">
        <v>5.7</v>
      </c>
      <c r="G3547" s="99" t="s">
        <v>704</v>
      </c>
      <c r="H3547" s="101" t="s">
        <v>4081</v>
      </c>
      <c r="I3547" s="101">
        <v>2014</v>
      </c>
      <c r="J3547" s="101"/>
      <c r="K3547" s="90">
        <v>5079055402</v>
      </c>
      <c r="L3547" s="90">
        <f>IF(K3547/1024 &gt;1,K3547/1024," ")</f>
        <v>4960015.041015625</v>
      </c>
      <c r="M3547" s="90">
        <f>IF(K3547/1048576 &gt;1,K3547/1048576," ")</f>
        <v>4843.7646884918213</v>
      </c>
      <c r="N3547" s="91">
        <f>IF(K3547&gt;999999999,K3547/1073741824," ")</f>
        <v>4.7302389536052942</v>
      </c>
      <c r="O3547" s="194" t="s">
        <v>23923</v>
      </c>
      <c r="P3547" s="197" t="s">
        <v>23924</v>
      </c>
    </row>
    <row r="3548" spans="1:16" ht="20.100000000000001" customHeight="1" x14ac:dyDescent="0.3">
      <c r="B3548" s="101">
        <v>3538</v>
      </c>
      <c r="C3548" s="109" t="s">
        <v>37803</v>
      </c>
      <c r="D3548" s="159" t="s">
        <v>3110</v>
      </c>
      <c r="E3548" s="36" t="s">
        <v>13826</v>
      </c>
      <c r="F3548" s="104">
        <v>6.1</v>
      </c>
      <c r="G3548" s="101"/>
      <c r="H3548" s="82" t="s">
        <v>5878</v>
      </c>
      <c r="I3548" s="94">
        <v>1971</v>
      </c>
      <c r="J3548" s="94"/>
      <c r="K3548" s="73">
        <v>4895797437</v>
      </c>
      <c r="L3548" s="90">
        <f>IF(K3548/1024 &gt;1,K3548/1024," ")</f>
        <v>4781052.1845703125</v>
      </c>
      <c r="M3548" s="90">
        <f>IF(K3548/1048576 &gt;1,K3548/1048576," ")</f>
        <v>4668.9962739944458</v>
      </c>
      <c r="N3548" s="91">
        <f>IF(K3548&gt;999999999,K3548/1073741824," ")</f>
        <v>4.559566673822701</v>
      </c>
      <c r="O3548" s="194" t="s">
        <v>23925</v>
      </c>
      <c r="P3548" s="197" t="s">
        <v>23926</v>
      </c>
    </row>
    <row r="3549" spans="1:16" ht="20.100000000000001" customHeight="1" x14ac:dyDescent="0.3">
      <c r="B3549" s="101">
        <v>3539</v>
      </c>
      <c r="C3549" s="109" t="s">
        <v>37804</v>
      </c>
      <c r="D3549" s="161" t="s">
        <v>6848</v>
      </c>
      <c r="E3549" s="36" t="s">
        <v>13830</v>
      </c>
      <c r="F3549" s="99">
        <v>6.6</v>
      </c>
      <c r="G3549" s="13" t="s">
        <v>704</v>
      </c>
      <c r="H3549" s="13" t="s">
        <v>4081</v>
      </c>
      <c r="I3549" s="101">
        <v>1966</v>
      </c>
      <c r="J3549" s="101"/>
      <c r="K3549" s="73">
        <v>2896764928</v>
      </c>
      <c r="L3549" s="90">
        <f>IF(K3549/1024 &gt;1,K3549/1024," ")</f>
        <v>2828872</v>
      </c>
      <c r="M3549" s="90">
        <f>IF(K3549/1048576 &gt;1,K3549/1048576," ")</f>
        <v>2762.5703125</v>
      </c>
      <c r="N3549" s="91">
        <f>IF(K3549&gt;999999999,K3549/1073741824," ")</f>
        <v>2.6978225708007813</v>
      </c>
      <c r="O3549" s="194" t="s">
        <v>23932</v>
      </c>
      <c r="P3549" s="197" t="s">
        <v>23933</v>
      </c>
    </row>
    <row r="3550" spans="1:16" ht="20.100000000000001" customHeight="1" x14ac:dyDescent="0.3">
      <c r="B3550" s="101">
        <v>3540</v>
      </c>
      <c r="C3550" s="7" t="s">
        <v>37280</v>
      </c>
      <c r="D3550" s="159" t="s">
        <v>300</v>
      </c>
      <c r="E3550" s="36" t="s">
        <v>13831</v>
      </c>
      <c r="F3550" s="104">
        <v>5.2</v>
      </c>
      <c r="G3550" s="94" t="s">
        <v>704</v>
      </c>
      <c r="H3550" s="94" t="s">
        <v>3928</v>
      </c>
      <c r="I3550" s="94">
        <v>2001</v>
      </c>
      <c r="J3550" s="94"/>
      <c r="K3550" s="108">
        <v>1563842560</v>
      </c>
      <c r="L3550" s="90">
        <f>IF(K3550/1024 &gt;1,K3550/1024," ")</f>
        <v>1527190</v>
      </c>
      <c r="M3550" s="90">
        <f>IF(K3550/1048576 &gt;1,K3550/1048576," ")</f>
        <v>1491.396484375</v>
      </c>
      <c r="N3550" s="91">
        <f>IF(K3550&gt;999999999,K3550/1073741824," ")</f>
        <v>1.4564418792724609</v>
      </c>
      <c r="O3550" s="194" t="s">
        <v>23934</v>
      </c>
      <c r="P3550" s="197" t="s">
        <v>23935</v>
      </c>
    </row>
    <row r="3551" spans="1:16" ht="20.100000000000001" customHeight="1" x14ac:dyDescent="0.3">
      <c r="A3551" s="299"/>
      <c r="B3551" s="101">
        <v>3541</v>
      </c>
      <c r="C3551" s="102" t="s">
        <v>37805</v>
      </c>
      <c r="D3551" s="159" t="s">
        <v>301</v>
      </c>
      <c r="E3551" s="36" t="s">
        <v>13832</v>
      </c>
      <c r="F3551" s="104">
        <v>6.4</v>
      </c>
      <c r="G3551" s="94"/>
      <c r="H3551" s="101" t="s">
        <v>5878</v>
      </c>
      <c r="I3551" s="94">
        <v>2007</v>
      </c>
      <c r="J3551" s="120"/>
      <c r="K3551" s="90">
        <v>5089074948</v>
      </c>
      <c r="L3551" s="90">
        <f>IF(K3551/1024 &gt;1,K3551/1024," ")</f>
        <v>4969799.75390625</v>
      </c>
      <c r="M3551" s="90">
        <f>IF(K3551/1048576 &gt;1,K3551/1048576," ")</f>
        <v>4853.3200721740723</v>
      </c>
      <c r="N3551" s="91">
        <f>IF(K3551&gt;999999999,K3551/1073741824," ")</f>
        <v>4.7395703829824924</v>
      </c>
      <c r="O3551" s="194" t="s">
        <v>23936</v>
      </c>
      <c r="P3551" s="197" t="s">
        <v>23937</v>
      </c>
    </row>
    <row r="3552" spans="1:16" ht="20.100000000000001" customHeight="1" x14ac:dyDescent="0.3">
      <c r="B3552" s="101">
        <v>3542</v>
      </c>
      <c r="C3552" s="102" t="s">
        <v>37806</v>
      </c>
      <c r="D3552" s="159" t="s">
        <v>4034</v>
      </c>
      <c r="E3552" s="36" t="s">
        <v>13833</v>
      </c>
      <c r="F3552" s="104">
        <v>6.6</v>
      </c>
      <c r="G3552" s="101"/>
      <c r="H3552" s="101" t="s">
        <v>3747</v>
      </c>
      <c r="I3552" s="101">
        <v>2012</v>
      </c>
      <c r="J3552" s="101"/>
      <c r="K3552" s="90">
        <v>1853933715</v>
      </c>
      <c r="L3552" s="90">
        <f>IF(K3552/1024 &gt;1,K3552/1024," ")</f>
        <v>1810482.1435546875</v>
      </c>
      <c r="M3552" s="90">
        <f>IF(K3552/1048576 &gt;1,K3552/1048576," ")</f>
        <v>1768.0489683151245</v>
      </c>
      <c r="N3552" s="91">
        <f>IF(K3552&gt;999999999,K3552/1073741824," ")</f>
        <v>1.7266103206202388</v>
      </c>
      <c r="O3552" s="194" t="s">
        <v>23938</v>
      </c>
      <c r="P3552" s="197" t="s">
        <v>23939</v>
      </c>
    </row>
    <row r="3553" spans="2:16" ht="20.100000000000001" customHeight="1" x14ac:dyDescent="0.3">
      <c r="B3553" s="101">
        <v>3543</v>
      </c>
      <c r="C3553" s="112" t="s">
        <v>37807</v>
      </c>
      <c r="D3553" s="168" t="s">
        <v>7237</v>
      </c>
      <c r="E3553" s="36" t="s">
        <v>13834</v>
      </c>
      <c r="F3553" s="99">
        <v>5.0999999999999996</v>
      </c>
      <c r="G3553" s="99" t="s">
        <v>704</v>
      </c>
      <c r="H3553" s="105" t="s">
        <v>4081</v>
      </c>
      <c r="I3553" s="101">
        <v>2016</v>
      </c>
      <c r="J3553" s="112"/>
      <c r="K3553" s="90">
        <v>4041165730</v>
      </c>
      <c r="L3553" s="90">
        <f>IF(K3553/1024 &gt;1,K3553/1024," ")</f>
        <v>3946450.908203125</v>
      </c>
      <c r="M3553" s="90">
        <f>IF(K3553/1048576 &gt;1,K3553/1048576," ")</f>
        <v>3853.9559650421143</v>
      </c>
      <c r="N3553" s="91">
        <f>IF(K3553&gt;999999999,K3553/1073741824," ")</f>
        <v>3.7636288721114397</v>
      </c>
      <c r="O3553" s="194" t="s">
        <v>23940</v>
      </c>
      <c r="P3553" s="197" t="s">
        <v>23941</v>
      </c>
    </row>
    <row r="3554" spans="2:16" ht="20.100000000000001" customHeight="1" x14ac:dyDescent="0.3">
      <c r="B3554" s="101">
        <v>3544</v>
      </c>
      <c r="C3554" s="20" t="s">
        <v>37808</v>
      </c>
      <c r="D3554" s="157" t="s">
        <v>8709</v>
      </c>
      <c r="E3554" s="36" t="s">
        <v>13835</v>
      </c>
      <c r="F3554" s="131">
        <v>5.4</v>
      </c>
      <c r="G3554" s="13" t="s">
        <v>704</v>
      </c>
      <c r="H3554" s="13" t="s">
        <v>3757</v>
      </c>
      <c r="I3554" s="133">
        <v>2018</v>
      </c>
      <c r="J3554" s="74"/>
      <c r="K3554" s="73">
        <v>5130424320</v>
      </c>
      <c r="L3554" s="90">
        <f>IF(K3554/1024 &gt;1,K3554/1024," ")</f>
        <v>5010180</v>
      </c>
      <c r="M3554" s="90">
        <f>IF(K3554/1048576 &gt;1,K3554/1048576," ")</f>
        <v>4892.75390625</v>
      </c>
      <c r="N3554" s="91">
        <f>IF(K3554&gt;999999999,K3554/1073741824," ")</f>
        <v>4.7780799865722656</v>
      </c>
      <c r="O3554" s="194" t="s">
        <v>17673</v>
      </c>
      <c r="P3554" s="197" t="s">
        <v>23942</v>
      </c>
    </row>
    <row r="3555" spans="2:16" ht="20.100000000000001" customHeight="1" x14ac:dyDescent="0.3">
      <c r="B3555" s="101">
        <v>3545</v>
      </c>
      <c r="C3555" s="102" t="s">
        <v>37809</v>
      </c>
      <c r="D3555" s="159" t="s">
        <v>4652</v>
      </c>
      <c r="E3555" s="36" t="s">
        <v>13836</v>
      </c>
      <c r="F3555" s="104">
        <v>6.1</v>
      </c>
      <c r="G3555" s="101" t="s">
        <v>704</v>
      </c>
      <c r="H3555" s="101" t="s">
        <v>4651</v>
      </c>
      <c r="I3555" s="101">
        <v>1976</v>
      </c>
      <c r="J3555" s="101"/>
      <c r="K3555" s="90">
        <v>4062957949</v>
      </c>
      <c r="L3555" s="90">
        <f>IF(K3555/1024 &gt;1,K3555/1024," ")</f>
        <v>3967732.3720703125</v>
      </c>
      <c r="M3555" s="90">
        <f>IF(K3555/1048576 &gt;1,K3555/1048576," ")</f>
        <v>3874.7386445999146</v>
      </c>
      <c r="N3555" s="91">
        <f>IF(K3555&gt;999999999,K3555/1073741824," ")</f>
        <v>3.7839244576171041</v>
      </c>
      <c r="O3555" s="194" t="s">
        <v>20966</v>
      </c>
      <c r="P3555" s="197" t="s">
        <v>23943</v>
      </c>
    </row>
    <row r="3556" spans="2:16" ht="20.100000000000001" customHeight="1" x14ac:dyDescent="0.3">
      <c r="B3556" s="101">
        <v>3546</v>
      </c>
      <c r="C3556" s="112" t="s">
        <v>37810</v>
      </c>
      <c r="D3556" s="161" t="s">
        <v>7449</v>
      </c>
      <c r="E3556" s="36" t="s">
        <v>13839</v>
      </c>
      <c r="F3556" s="99">
        <v>5.9</v>
      </c>
      <c r="G3556" s="99" t="s">
        <v>704</v>
      </c>
      <c r="H3556" s="105" t="s">
        <v>5878</v>
      </c>
      <c r="I3556" s="101">
        <v>2016</v>
      </c>
      <c r="J3556" s="101"/>
      <c r="K3556" s="90">
        <v>4641194690</v>
      </c>
      <c r="L3556" s="90">
        <f>IF(K3556/1024 &gt;1,K3556/1024," ")</f>
        <v>4532416.689453125</v>
      </c>
      <c r="M3556" s="90">
        <f>IF(K3556/1048576 &gt;1,K3556/1048576," ")</f>
        <v>4426.1881732940674</v>
      </c>
      <c r="N3556" s="91">
        <f>IF(K3556&gt;999999999,K3556/1073741824," ")</f>
        <v>4.3224493879824877</v>
      </c>
      <c r="O3556" s="194" t="s">
        <v>23948</v>
      </c>
      <c r="P3556" s="197" t="s">
        <v>23949</v>
      </c>
    </row>
    <row r="3557" spans="2:16" ht="20.100000000000001" customHeight="1" x14ac:dyDescent="0.3">
      <c r="B3557" s="101">
        <v>3547</v>
      </c>
      <c r="C3557" s="12" t="s">
        <v>42621</v>
      </c>
      <c r="D3557" s="160" t="s">
        <v>1117</v>
      </c>
      <c r="E3557" s="36" t="s">
        <v>13525</v>
      </c>
      <c r="F3557" s="104">
        <v>5.9</v>
      </c>
      <c r="G3557" s="94"/>
      <c r="H3557" s="94" t="s">
        <v>4313</v>
      </c>
      <c r="I3557" s="101">
        <v>2005</v>
      </c>
      <c r="J3557" s="101"/>
      <c r="K3557" s="90">
        <v>1260386304</v>
      </c>
      <c r="L3557" s="90">
        <f>IF(K3557/1024 &gt;1,K3557/1024," ")</f>
        <v>1230846</v>
      </c>
      <c r="M3557" s="90">
        <f>IF(K3557/1048576 &gt;1,K3557/1048576," ")</f>
        <v>1201.998046875</v>
      </c>
      <c r="N3557" s="91">
        <f>IF(K3557&gt;999999999,K3557/1073741824," ")</f>
        <v>1.1738262176513672</v>
      </c>
      <c r="O3557" s="194" t="s">
        <v>23411</v>
      </c>
      <c r="P3557" s="197" t="s">
        <v>23412</v>
      </c>
    </row>
    <row r="3558" spans="2:16" ht="20.100000000000001" customHeight="1" x14ac:dyDescent="0.3">
      <c r="B3558" s="101">
        <v>3548</v>
      </c>
      <c r="C3558" s="7" t="s">
        <v>37281</v>
      </c>
      <c r="D3558" s="177" t="s">
        <v>8494</v>
      </c>
      <c r="E3558" s="36" t="s">
        <v>13840</v>
      </c>
      <c r="F3558" s="131">
        <v>5</v>
      </c>
      <c r="G3558" s="13"/>
      <c r="H3558" s="13" t="s">
        <v>6096</v>
      </c>
      <c r="I3558" s="133">
        <v>1993</v>
      </c>
      <c r="J3558" s="74"/>
      <c r="K3558" s="73">
        <v>2117619712</v>
      </c>
      <c r="L3558" s="90">
        <f>IF(K3558/1024 &gt;1,K3558/1024," ")</f>
        <v>2067988</v>
      </c>
      <c r="M3558" s="90">
        <f>IF(K3558/1048576 &gt;1,K3558/1048576," ")</f>
        <v>2019.51953125</v>
      </c>
      <c r="N3558" s="91">
        <f>IF(K3558&gt;999999999,K3558/1073741824," ")</f>
        <v>1.9721870422363281</v>
      </c>
      <c r="O3558" s="194" t="s">
        <v>17620</v>
      </c>
      <c r="P3558" s="197" t="s">
        <v>23950</v>
      </c>
    </row>
    <row r="3559" spans="2:16" ht="20.100000000000001" customHeight="1" x14ac:dyDescent="0.3">
      <c r="B3559" s="101">
        <v>3549</v>
      </c>
      <c r="C3559" s="102" t="s">
        <v>37811</v>
      </c>
      <c r="D3559" s="168" t="s">
        <v>6783</v>
      </c>
      <c r="E3559" s="36" t="s">
        <v>13841</v>
      </c>
      <c r="F3559" s="99">
        <v>6.3</v>
      </c>
      <c r="G3559" s="99"/>
      <c r="H3559" s="105" t="s">
        <v>5878</v>
      </c>
      <c r="I3559" s="101">
        <v>2016</v>
      </c>
      <c r="J3559" s="115"/>
      <c r="K3559" s="90">
        <v>4368654591</v>
      </c>
      <c r="L3559" s="90">
        <f>IF(K3559/1024 &gt;1,K3559/1024," ")</f>
        <v>4266264.2490234375</v>
      </c>
      <c r="M3559" s="90">
        <f>IF(K3559/1048576 &gt;1,K3559/1048576," ")</f>
        <v>4166.2736806869507</v>
      </c>
      <c r="N3559" s="91">
        <f>IF(K3559&gt;999999999,K3559/1073741824," ")</f>
        <v>4.0686266412958503</v>
      </c>
      <c r="O3559" s="194" t="s">
        <v>23951</v>
      </c>
      <c r="P3559" s="197" t="s">
        <v>23952</v>
      </c>
    </row>
    <row r="3560" spans="2:16" ht="20.100000000000001" customHeight="1" x14ac:dyDescent="0.3">
      <c r="B3560" s="101">
        <v>3550</v>
      </c>
      <c r="C3560" s="109" t="s">
        <v>37813</v>
      </c>
      <c r="D3560" s="159" t="s">
        <v>3295</v>
      </c>
      <c r="E3560" s="36" t="s">
        <v>13843</v>
      </c>
      <c r="F3560" s="104">
        <v>6</v>
      </c>
      <c r="G3560" s="101" t="s">
        <v>704</v>
      </c>
      <c r="H3560" s="101" t="s">
        <v>3756</v>
      </c>
      <c r="I3560" s="101">
        <v>2011</v>
      </c>
      <c r="J3560" s="101"/>
      <c r="K3560" s="90">
        <v>4003455412</v>
      </c>
      <c r="L3560" s="90">
        <f>IF(K3560/1024 &gt;1,K3560/1024," ")</f>
        <v>3909624.42578125</v>
      </c>
      <c r="M3560" s="90">
        <f>IF(K3560/1048576 &gt;1,K3560/1048576," ")</f>
        <v>3817.992603302002</v>
      </c>
      <c r="N3560" s="91">
        <f>IF(K3560&gt;999999999,K3560/1073741824," ")</f>
        <v>3.7285084016621113</v>
      </c>
      <c r="O3560" s="194" t="s">
        <v>23955</v>
      </c>
      <c r="P3560" s="197" t="s">
        <v>23956</v>
      </c>
    </row>
    <row r="3561" spans="2:16" ht="20.100000000000001" customHeight="1" x14ac:dyDescent="0.3">
      <c r="B3561" s="101">
        <v>3551</v>
      </c>
      <c r="C3561" s="7" t="s">
        <v>37282</v>
      </c>
      <c r="D3561" s="159" t="s">
        <v>524</v>
      </c>
      <c r="E3561" s="36" t="s">
        <v>13844</v>
      </c>
      <c r="F3561" s="104">
        <v>4.2</v>
      </c>
      <c r="G3561" s="94" t="s">
        <v>704</v>
      </c>
      <c r="H3561" s="94" t="s">
        <v>3738</v>
      </c>
      <c r="I3561" s="94">
        <v>2010</v>
      </c>
      <c r="J3561" s="94"/>
      <c r="K3561" s="108">
        <v>2124650496</v>
      </c>
      <c r="L3561" s="90">
        <f>IF(K3561/1024 &gt;1,K3561/1024," ")</f>
        <v>2074854</v>
      </c>
      <c r="M3561" s="90">
        <f>IF(K3561/1048576 &gt;1,K3561/1048576," ")</f>
        <v>2026.224609375</v>
      </c>
      <c r="N3561" s="91">
        <f>IF(K3561&gt;999999999,K3561/1073741824," ")</f>
        <v>1.9787349700927734</v>
      </c>
      <c r="O3561" s="194" t="s">
        <v>23957</v>
      </c>
      <c r="P3561" s="197" t="s">
        <v>23958</v>
      </c>
    </row>
    <row r="3562" spans="2:16" ht="20.100000000000001" customHeight="1" x14ac:dyDescent="0.3">
      <c r="B3562" s="101">
        <v>3552</v>
      </c>
      <c r="C3562" s="103" t="s">
        <v>37814</v>
      </c>
      <c r="D3562" s="161" t="s">
        <v>6460</v>
      </c>
      <c r="E3562" s="36" t="s">
        <v>13845</v>
      </c>
      <c r="F3562" s="99">
        <v>5.6</v>
      </c>
      <c r="G3562" s="99" t="s">
        <v>704</v>
      </c>
      <c r="H3562" s="101" t="s">
        <v>5877</v>
      </c>
      <c r="I3562" s="101">
        <v>1994</v>
      </c>
      <c r="J3562" s="101"/>
      <c r="K3562" s="90">
        <v>4862785725</v>
      </c>
      <c r="L3562" s="90">
        <f>IF(K3562/1024 &gt;1,K3562/1024," ")</f>
        <v>4748814.1845703125</v>
      </c>
      <c r="M3562" s="90">
        <f>IF(K3562/1048576 &gt;1,K3562/1048576," ")</f>
        <v>4637.5138521194458</v>
      </c>
      <c r="N3562" s="91">
        <f>IF(K3562&gt;999999999,K3562/1073741824," ")</f>
        <v>4.5288221212103963</v>
      </c>
      <c r="O3562" s="194" t="s">
        <v>18156</v>
      </c>
      <c r="P3562" s="197" t="s">
        <v>31225</v>
      </c>
    </row>
    <row r="3563" spans="2:16" ht="20.100000000000001" customHeight="1" x14ac:dyDescent="0.3">
      <c r="B3563" s="101">
        <v>3553</v>
      </c>
      <c r="C3563" s="7" t="s">
        <v>34092</v>
      </c>
      <c r="D3563" s="177" t="s">
        <v>33203</v>
      </c>
      <c r="E3563" s="36" t="s">
        <v>33204</v>
      </c>
      <c r="F3563" s="49">
        <v>5.5</v>
      </c>
      <c r="G3563" s="13" t="s">
        <v>704</v>
      </c>
      <c r="H3563" s="13" t="s">
        <v>33207</v>
      </c>
      <c r="I3563" s="9">
        <v>2022</v>
      </c>
      <c r="J3563" s="9"/>
      <c r="K3563" s="45">
        <v>3806380032</v>
      </c>
      <c r="L3563" s="90">
        <f>IF(K3563/1024 &gt;1,K3563/1024," ")</f>
        <v>3717168</v>
      </c>
      <c r="M3563" s="90">
        <f>IF(K3563/1048576 &gt;1,K3563/1048576," ")</f>
        <v>3630.046875</v>
      </c>
      <c r="N3563" s="91">
        <f>IF(K3563&gt;999999999,K3563/1073741824," ")</f>
        <v>3.5449676513671875</v>
      </c>
      <c r="O3563" s="199" t="s">
        <v>33205</v>
      </c>
      <c r="P3563" s="198" t="s">
        <v>33206</v>
      </c>
    </row>
    <row r="3564" spans="2:16" ht="20.100000000000001" customHeight="1" x14ac:dyDescent="0.3">
      <c r="B3564" s="101">
        <v>3554</v>
      </c>
      <c r="C3564" s="7" t="s">
        <v>37283</v>
      </c>
      <c r="D3564" s="159" t="s">
        <v>1038</v>
      </c>
      <c r="E3564" s="36" t="s">
        <v>13852</v>
      </c>
      <c r="F3564" s="104">
        <v>5.3</v>
      </c>
      <c r="G3564" s="94"/>
      <c r="H3564" s="94" t="s">
        <v>4315</v>
      </c>
      <c r="I3564" s="101">
        <v>2003</v>
      </c>
      <c r="J3564" s="101"/>
      <c r="K3564" s="90">
        <v>733999104</v>
      </c>
      <c r="L3564" s="90">
        <f>IF(K3564/1024 &gt;1,K3564/1024," ")</f>
        <v>716796</v>
      </c>
      <c r="M3564" s="90">
        <f>IF(K3564/1048576 &gt;1,K3564/1048576," ")</f>
        <v>699.99609375</v>
      </c>
      <c r="N3564" s="91" t="str">
        <f>IF(K3564&gt;999999999,K3564/1073741824," ")</f>
        <v xml:space="preserve"> </v>
      </c>
      <c r="O3564" s="194" t="s">
        <v>23970</v>
      </c>
      <c r="P3564" s="197" t="s">
        <v>31227</v>
      </c>
    </row>
    <row r="3565" spans="2:16" ht="20.100000000000001" customHeight="1" x14ac:dyDescent="0.3">
      <c r="B3565" s="101">
        <v>3555</v>
      </c>
      <c r="C3565" s="7" t="s">
        <v>37819</v>
      </c>
      <c r="D3565" s="159" t="s">
        <v>3442</v>
      </c>
      <c r="E3565" s="36" t="s">
        <v>13853</v>
      </c>
      <c r="F3565" s="104">
        <v>5.6</v>
      </c>
      <c r="G3565" s="101"/>
      <c r="H3565" s="101" t="s">
        <v>3789</v>
      </c>
      <c r="I3565" s="101">
        <v>2009</v>
      </c>
      <c r="J3565" s="101"/>
      <c r="K3565" s="90">
        <v>2473840025</v>
      </c>
      <c r="L3565" s="90">
        <f>IF(K3565/1024 &gt;1,K3565/1024," ")</f>
        <v>2415859.3994140625</v>
      </c>
      <c r="M3565" s="90">
        <f>IF(K3565/1048576 &gt;1,K3565/1048576," ")</f>
        <v>2359.2376947402954</v>
      </c>
      <c r="N3565" s="91">
        <f>IF(K3565&gt;999999999,K3565/1073741824," ")</f>
        <v>2.3039430612698197</v>
      </c>
      <c r="O3565" s="194" t="s">
        <v>23971</v>
      </c>
      <c r="P3565" s="197" t="s">
        <v>18464</v>
      </c>
    </row>
    <row r="3566" spans="2:16" ht="20.100000000000001" customHeight="1" x14ac:dyDescent="0.3">
      <c r="B3566" s="101">
        <v>3556</v>
      </c>
      <c r="C3566" s="103" t="s">
        <v>37820</v>
      </c>
      <c r="D3566" s="161" t="s">
        <v>6141</v>
      </c>
      <c r="E3566" s="36" t="s">
        <v>13854</v>
      </c>
      <c r="F3566" s="99">
        <v>6.8</v>
      </c>
      <c r="G3566" s="101" t="s">
        <v>704</v>
      </c>
      <c r="H3566" s="101" t="s">
        <v>5981</v>
      </c>
      <c r="I3566" s="101">
        <v>1965</v>
      </c>
      <c r="J3566" s="116"/>
      <c r="K3566" s="90">
        <v>4626501406</v>
      </c>
      <c r="L3566" s="90">
        <f>IF(K3566/1024 &gt;1,K3566/1024," ")</f>
        <v>4518067.779296875</v>
      </c>
      <c r="M3566" s="90">
        <f>IF(K3566/1048576 &gt;1,K3566/1048576," ")</f>
        <v>4412.1755657196045</v>
      </c>
      <c r="N3566" s="91">
        <f>IF(K3566&gt;999999999,K3566/1073741824," ")</f>
        <v>4.3087652008980513</v>
      </c>
      <c r="O3566" s="194" t="s">
        <v>17630</v>
      </c>
      <c r="P3566" s="197" t="s">
        <v>31228</v>
      </c>
    </row>
    <row r="3567" spans="2:16" ht="20.100000000000001" customHeight="1" x14ac:dyDescent="0.3">
      <c r="B3567" s="101">
        <v>3557</v>
      </c>
      <c r="C3567" s="7" t="s">
        <v>37285</v>
      </c>
      <c r="D3567" s="159" t="s">
        <v>1040</v>
      </c>
      <c r="E3567" s="36" t="s">
        <v>13858</v>
      </c>
      <c r="F3567" s="104">
        <v>6.3</v>
      </c>
      <c r="G3567" s="94"/>
      <c r="H3567" s="94" t="s">
        <v>4323</v>
      </c>
      <c r="I3567" s="101">
        <v>2004</v>
      </c>
      <c r="J3567" s="101"/>
      <c r="K3567" s="90">
        <v>733923328</v>
      </c>
      <c r="L3567" s="90">
        <f>IF(K3567/1024 &gt;1,K3567/1024," ")</f>
        <v>716722</v>
      </c>
      <c r="M3567" s="90">
        <f>IF(K3567/1048576 &gt;1,K3567/1048576," ")</f>
        <v>699.923828125</v>
      </c>
      <c r="N3567" s="91" t="str">
        <f>IF(K3567&gt;999999999,K3567/1073741824," ")</f>
        <v xml:space="preserve"> </v>
      </c>
      <c r="O3567" s="194" t="s">
        <v>23977</v>
      </c>
      <c r="P3567" s="197" t="s">
        <v>23978</v>
      </c>
    </row>
    <row r="3568" spans="2:16" ht="20.100000000000001" customHeight="1" x14ac:dyDescent="0.3">
      <c r="B3568" s="101">
        <v>3558</v>
      </c>
      <c r="C3568" s="112" t="s">
        <v>37821</v>
      </c>
      <c r="D3568" s="161" t="s">
        <v>7596</v>
      </c>
      <c r="E3568" s="36" t="s">
        <v>13859</v>
      </c>
      <c r="F3568" s="99">
        <v>5.5</v>
      </c>
      <c r="G3568" s="99" t="s">
        <v>704</v>
      </c>
      <c r="H3568" s="105" t="s">
        <v>5878</v>
      </c>
      <c r="I3568" s="101">
        <v>2017</v>
      </c>
      <c r="J3568" s="115"/>
      <c r="K3568" s="90">
        <v>4068795610</v>
      </c>
      <c r="L3568" s="90">
        <f>IF(K3568/1024 &gt;1,K3568/1024," ")</f>
        <v>3973433.212890625</v>
      </c>
      <c r="M3568" s="90">
        <f>IF(K3568/1048576 &gt;1,K3568/1048576," ")</f>
        <v>3880.305871963501</v>
      </c>
      <c r="N3568" s="91">
        <f>IF(K3568&gt;999999999,K3568/1073741824," ")</f>
        <v>3.7893612030893564</v>
      </c>
      <c r="O3568" s="194" t="s">
        <v>22654</v>
      </c>
      <c r="P3568" s="197" t="s">
        <v>31229</v>
      </c>
    </row>
    <row r="3569" spans="1:16" ht="20.100000000000001" customHeight="1" x14ac:dyDescent="0.3">
      <c r="B3569" s="101">
        <v>3559</v>
      </c>
      <c r="C3569" s="102" t="s">
        <v>37822</v>
      </c>
      <c r="D3569" s="159" t="s">
        <v>1041</v>
      </c>
      <c r="E3569" s="36" t="s">
        <v>13860</v>
      </c>
      <c r="F3569" s="104">
        <v>6.7</v>
      </c>
      <c r="G3569" s="13" t="s">
        <v>704</v>
      </c>
      <c r="H3569" s="13" t="s">
        <v>5542</v>
      </c>
      <c r="I3569" s="101">
        <v>2005</v>
      </c>
      <c r="J3569" s="101"/>
      <c r="K3569" s="73">
        <v>2617798656</v>
      </c>
      <c r="L3569" s="90">
        <f>IF(K3569/1024 &gt;1,K3569/1024," ")</f>
        <v>2556444</v>
      </c>
      <c r="M3569" s="90">
        <f>IF(K3569/1048576 &gt;1,K3569/1048576," ")</f>
        <v>2496.52734375</v>
      </c>
      <c r="N3569" s="91">
        <f>IF(K3569&gt;999999999,K3569/1073741824," ")</f>
        <v>2.4380149841308594</v>
      </c>
      <c r="O3569" s="194" t="s">
        <v>23979</v>
      </c>
      <c r="P3569" s="197" t="s">
        <v>23980</v>
      </c>
    </row>
    <row r="3570" spans="1:16" ht="20.100000000000001" customHeight="1" x14ac:dyDescent="0.3">
      <c r="B3570" s="101">
        <v>3560</v>
      </c>
      <c r="C3570" s="111" t="s">
        <v>37823</v>
      </c>
      <c r="D3570" s="161" t="s">
        <v>6589</v>
      </c>
      <c r="E3570" s="36" t="s">
        <v>13861</v>
      </c>
      <c r="F3570" s="99">
        <v>7</v>
      </c>
      <c r="G3570" s="99"/>
      <c r="H3570" s="101" t="s">
        <v>5892</v>
      </c>
      <c r="I3570" s="101">
        <v>2007</v>
      </c>
      <c r="J3570" s="101"/>
      <c r="K3570" s="90">
        <v>4137868754</v>
      </c>
      <c r="L3570" s="90">
        <f>IF(K3570/1024 &gt;1,K3570/1024," ")</f>
        <v>4040887.455078125</v>
      </c>
      <c r="M3570" s="90">
        <f>IF(K3570/1048576 &gt;1,K3570/1048576," ")</f>
        <v>3946.1791553497314</v>
      </c>
      <c r="N3570" s="91">
        <f>IF(K3570&gt;999999999,K3570/1073741824," ")</f>
        <v>3.8536905813962221</v>
      </c>
      <c r="O3570" s="194" t="s">
        <v>23981</v>
      </c>
      <c r="P3570" s="197" t="s">
        <v>23982</v>
      </c>
    </row>
    <row r="3571" spans="1:16" ht="20.100000000000001" customHeight="1" x14ac:dyDescent="0.3">
      <c r="B3571" s="101">
        <v>3561</v>
      </c>
      <c r="C3571" s="12" t="s">
        <v>37238</v>
      </c>
      <c r="D3571" s="159" t="s">
        <v>2253</v>
      </c>
      <c r="E3571" s="36" t="s">
        <v>13862</v>
      </c>
      <c r="F3571" s="104">
        <v>4.4000000000000004</v>
      </c>
      <c r="G3571" s="94"/>
      <c r="H3571" s="94" t="s">
        <v>3794</v>
      </c>
      <c r="I3571" s="94">
        <v>2006</v>
      </c>
      <c r="J3571" s="94"/>
      <c r="K3571" s="108">
        <v>1468221440</v>
      </c>
      <c r="L3571" s="90">
        <f>IF(K3571/1024 &gt;1,K3571/1024," ")</f>
        <v>1433810</v>
      </c>
      <c r="M3571" s="90">
        <f>IF(K3571/1048576 &gt;1,K3571/1048576," ")</f>
        <v>1400.205078125</v>
      </c>
      <c r="N3571" s="91">
        <f>IF(K3571&gt;999999999,K3571/1073741824," ")</f>
        <v>1.3673877716064453</v>
      </c>
      <c r="O3571" s="194" t="s">
        <v>23983</v>
      </c>
      <c r="P3571" s="197" t="s">
        <v>23984</v>
      </c>
    </row>
    <row r="3572" spans="1:16" ht="20.100000000000001" customHeight="1" x14ac:dyDescent="0.3">
      <c r="B3572" s="101">
        <v>3562</v>
      </c>
      <c r="C3572" s="29" t="s">
        <v>37824</v>
      </c>
      <c r="D3572" s="157" t="s">
        <v>32337</v>
      </c>
      <c r="E3572" s="36" t="s">
        <v>32338</v>
      </c>
      <c r="F3572" s="131">
        <v>5.3</v>
      </c>
      <c r="G3572" s="13"/>
      <c r="H3572" s="13" t="s">
        <v>3756</v>
      </c>
      <c r="I3572" s="133">
        <v>2019</v>
      </c>
      <c r="J3572" s="74"/>
      <c r="K3572" s="73">
        <v>3891052544</v>
      </c>
      <c r="L3572" s="90">
        <f>IF(K3572/1024 &gt;1,K3572/1024," ")</f>
        <v>3799856</v>
      </c>
      <c r="M3572" s="90">
        <f>IF(K3572/1048576 &gt;1,K3572/1048576," ")</f>
        <v>3710.796875</v>
      </c>
      <c r="N3572" s="91">
        <f>IF(K3572&gt;999999999,K3572/1073741824," ")</f>
        <v>3.6238250732421875</v>
      </c>
      <c r="O3572" s="223" t="s">
        <v>32339</v>
      </c>
      <c r="P3572" s="198" t="s">
        <v>32340</v>
      </c>
    </row>
    <row r="3573" spans="1:16" ht="20.100000000000001" customHeight="1" x14ac:dyDescent="0.3">
      <c r="B3573" s="101">
        <v>3563</v>
      </c>
      <c r="C3573" s="28" t="s">
        <v>37825</v>
      </c>
      <c r="D3573" s="157" t="s">
        <v>8076</v>
      </c>
      <c r="E3573" s="36" t="s">
        <v>13863</v>
      </c>
      <c r="F3573" s="81">
        <v>7.4</v>
      </c>
      <c r="G3573" s="13"/>
      <c r="H3573" s="13" t="s">
        <v>5892</v>
      </c>
      <c r="I3573" s="79">
        <v>1996</v>
      </c>
      <c r="J3573" s="79"/>
      <c r="K3573" s="73">
        <v>8334182299</v>
      </c>
      <c r="L3573" s="90">
        <f>IF(K3573/1024 &gt;1,K3573/1024," ")</f>
        <v>8138849.9013671875</v>
      </c>
      <c r="M3573" s="90">
        <f>IF(K3573/1048576 &gt;1,K3573/1048576," ")</f>
        <v>7948.095606803894</v>
      </c>
      <c r="N3573" s="91">
        <f>IF(K3573&gt;999999999,K3573/1073741824," ")</f>
        <v>7.7618121160194278</v>
      </c>
      <c r="O3573" s="194" t="s">
        <v>23985</v>
      </c>
      <c r="P3573" s="197" t="s">
        <v>23986</v>
      </c>
    </row>
    <row r="3574" spans="1:16" ht="20.100000000000001" customHeight="1" x14ac:dyDescent="0.3">
      <c r="B3574" s="101">
        <v>3564</v>
      </c>
      <c r="C3574" s="107" t="s">
        <v>37827</v>
      </c>
      <c r="D3574" s="159" t="s">
        <v>3825</v>
      </c>
      <c r="E3574" s="36" t="s">
        <v>13865</v>
      </c>
      <c r="F3574" s="104">
        <v>6.4</v>
      </c>
      <c r="G3574" s="99" t="s">
        <v>704</v>
      </c>
      <c r="H3574" s="101" t="s">
        <v>5878</v>
      </c>
      <c r="I3574" s="101">
        <v>2012</v>
      </c>
      <c r="J3574" s="101"/>
      <c r="K3574" s="90">
        <v>4809872476</v>
      </c>
      <c r="L3574" s="90">
        <f>IF(K3574/1024 &gt;1,K3574/1024," ")</f>
        <v>4697141.08984375</v>
      </c>
      <c r="M3574" s="90">
        <f>IF(K3574/1048576 &gt;1,K3574/1048576," ")</f>
        <v>4587.0518455505371</v>
      </c>
      <c r="N3574" s="91">
        <f>IF(K3574&gt;999999999,K3574/1073741824," ")</f>
        <v>4.4795428179204464</v>
      </c>
      <c r="O3574" s="194" t="s">
        <v>23989</v>
      </c>
      <c r="P3574" s="197" t="s">
        <v>23990</v>
      </c>
    </row>
    <row r="3575" spans="1:16" ht="20.100000000000001" customHeight="1" x14ac:dyDescent="0.3">
      <c r="B3575" s="101">
        <v>3565</v>
      </c>
      <c r="C3575" s="12" t="s">
        <v>37286</v>
      </c>
      <c r="D3575" s="160" t="s">
        <v>2254</v>
      </c>
      <c r="E3575" s="36" t="s">
        <v>13866</v>
      </c>
      <c r="F3575" s="104">
        <v>5.6</v>
      </c>
      <c r="G3575" s="94"/>
      <c r="H3575" s="94" t="s">
        <v>4324</v>
      </c>
      <c r="I3575" s="101">
        <v>2003</v>
      </c>
      <c r="J3575" s="101"/>
      <c r="K3575" s="90">
        <v>733945856</v>
      </c>
      <c r="L3575" s="90">
        <f>IF(K3575/1024 &gt;1,K3575/1024," ")</f>
        <v>716744</v>
      </c>
      <c r="M3575" s="90">
        <f>IF(K3575/1048576 &gt;1,K3575/1048576," ")</f>
        <v>699.9453125</v>
      </c>
      <c r="N3575" s="91" t="str">
        <f>IF(K3575&gt;999999999,K3575/1073741824," ")</f>
        <v xml:space="preserve"> </v>
      </c>
      <c r="O3575" s="194" t="s">
        <v>20427</v>
      </c>
      <c r="P3575" s="197" t="s">
        <v>23991</v>
      </c>
    </row>
    <row r="3576" spans="1:16" ht="20.100000000000001" customHeight="1" x14ac:dyDescent="0.3">
      <c r="B3576" s="101">
        <v>3566</v>
      </c>
      <c r="C3576" s="102" t="s">
        <v>37828</v>
      </c>
      <c r="D3576" s="159" t="s">
        <v>3066</v>
      </c>
      <c r="E3576" s="36" t="s">
        <v>13867</v>
      </c>
      <c r="F3576" s="104">
        <v>6.9</v>
      </c>
      <c r="G3576" s="99" t="s">
        <v>704</v>
      </c>
      <c r="H3576" s="105" t="s">
        <v>5878</v>
      </c>
      <c r="I3576" s="101">
        <v>2001</v>
      </c>
      <c r="J3576" s="101"/>
      <c r="K3576" s="90">
        <v>5155595088</v>
      </c>
      <c r="L3576" s="90">
        <f>IF(K3576/1024 &gt;1,K3576/1024," ")</f>
        <v>5034760.828125</v>
      </c>
      <c r="M3576" s="90">
        <f>IF(K3576/1048576 &gt;1,K3576/1048576," ")</f>
        <v>4916.7586212158203</v>
      </c>
      <c r="N3576" s="91">
        <f>IF(K3576&gt;999999999,K3576/1073741824," ")</f>
        <v>4.8015220910310745</v>
      </c>
      <c r="O3576" s="194" t="s">
        <v>23992</v>
      </c>
      <c r="P3576" s="197" t="s">
        <v>23993</v>
      </c>
    </row>
    <row r="3577" spans="1:16" ht="20.100000000000001" customHeight="1" x14ac:dyDescent="0.3">
      <c r="B3577" s="101">
        <v>3567</v>
      </c>
      <c r="C3577" s="109" t="s">
        <v>37829</v>
      </c>
      <c r="D3577" s="160" t="s">
        <v>1231</v>
      </c>
      <c r="E3577" s="36" t="s">
        <v>13868</v>
      </c>
      <c r="F3577" s="104">
        <v>7.2</v>
      </c>
      <c r="G3577" s="94" t="s">
        <v>704</v>
      </c>
      <c r="H3577" s="94" t="s">
        <v>3747</v>
      </c>
      <c r="I3577" s="94">
        <v>1979</v>
      </c>
      <c r="J3577" s="94"/>
      <c r="K3577" s="108">
        <v>1769925050</v>
      </c>
      <c r="L3577" s="90">
        <f>IF(K3577/1024 &gt;1,K3577/1024," ")</f>
        <v>1728442.431640625</v>
      </c>
      <c r="M3577" s="90">
        <f>IF(K3577/1048576 &gt;1,K3577/1048576," ")</f>
        <v>1687.9320621490479</v>
      </c>
      <c r="N3577" s="91">
        <f>IF(K3577&gt;999999999,K3577/1073741824," ")</f>
        <v>1.6483711544424295</v>
      </c>
      <c r="O3577" s="194" t="s">
        <v>17581</v>
      </c>
      <c r="P3577" s="197" t="s">
        <v>23994</v>
      </c>
    </row>
    <row r="3578" spans="1:16" ht="20.100000000000001" customHeight="1" x14ac:dyDescent="0.3">
      <c r="B3578" s="101">
        <v>3568</v>
      </c>
      <c r="C3578" s="111" t="s">
        <v>37830</v>
      </c>
      <c r="D3578" s="168" t="s">
        <v>6556</v>
      </c>
      <c r="E3578" s="36" t="s">
        <v>13869</v>
      </c>
      <c r="F3578" s="99">
        <v>4.9000000000000004</v>
      </c>
      <c r="G3578" s="99" t="s">
        <v>704</v>
      </c>
      <c r="H3578" s="105" t="s">
        <v>5878</v>
      </c>
      <c r="I3578" s="101">
        <v>2015</v>
      </c>
      <c r="J3578" s="101"/>
      <c r="K3578" s="90">
        <v>4320789138</v>
      </c>
      <c r="L3578" s="90">
        <f>IF(K3578/1024 &gt;1,K3578/1024," ")</f>
        <v>4219520.642578125</v>
      </c>
      <c r="M3578" s="90">
        <f>IF(K3578/1048576 &gt;1,K3578/1048576," ")</f>
        <v>4120.6256275177002</v>
      </c>
      <c r="N3578" s="91">
        <f>IF(K3578&gt;999999999,K3578/1073741824," ")</f>
        <v>4.0240484643727541</v>
      </c>
      <c r="O3578" s="194" t="s">
        <v>23995</v>
      </c>
      <c r="P3578" s="197" t="s">
        <v>23996</v>
      </c>
    </row>
    <row r="3579" spans="1:16" ht="20.100000000000001" customHeight="1" x14ac:dyDescent="0.3">
      <c r="B3579" s="101">
        <v>3569</v>
      </c>
      <c r="C3579" s="109" t="s">
        <v>37831</v>
      </c>
      <c r="D3579" s="159" t="s">
        <v>2846</v>
      </c>
      <c r="E3579" s="36" t="s">
        <v>13870</v>
      </c>
      <c r="F3579" s="104">
        <v>5.5</v>
      </c>
      <c r="G3579" s="101" t="s">
        <v>704</v>
      </c>
      <c r="H3579" s="101" t="s">
        <v>5878</v>
      </c>
      <c r="I3579" s="94">
        <v>1983</v>
      </c>
      <c r="J3579" s="94"/>
      <c r="K3579" s="90">
        <v>7376345722</v>
      </c>
      <c r="L3579" s="90">
        <f>IF(K3579/1024 &gt;1,K3579/1024," ")</f>
        <v>7203462.619140625</v>
      </c>
      <c r="M3579" s="90">
        <f>IF(K3579/1048576 &gt;1,K3579/1048576," ")</f>
        <v>7034.6314640045166</v>
      </c>
      <c r="N3579" s="91">
        <f>IF(K3579&gt;999999999,K3579/1073741824," ")</f>
        <v>6.8697572890669107</v>
      </c>
      <c r="O3579" s="194" t="s">
        <v>23997</v>
      </c>
      <c r="P3579" s="197" t="s">
        <v>31230</v>
      </c>
    </row>
    <row r="3580" spans="1:16" ht="20.100000000000001" customHeight="1" x14ac:dyDescent="0.3">
      <c r="B3580" s="101">
        <v>3570</v>
      </c>
      <c r="C3580" s="111" t="s">
        <v>37832</v>
      </c>
      <c r="D3580" s="160" t="s">
        <v>5973</v>
      </c>
      <c r="E3580" s="36" t="s">
        <v>13871</v>
      </c>
      <c r="F3580" s="99">
        <v>5.6</v>
      </c>
      <c r="G3580" s="101"/>
      <c r="H3580" s="101" t="s">
        <v>5878</v>
      </c>
      <c r="I3580" s="101">
        <v>2014</v>
      </c>
      <c r="J3580" s="101"/>
      <c r="K3580" s="90">
        <v>7422034911</v>
      </c>
      <c r="L3580" s="90">
        <f>IF(K3580/1024 &gt;1,K3580/1024," ")</f>
        <v>7248080.9677734375</v>
      </c>
      <c r="M3580" s="90">
        <f>IF(K3580/1048576 &gt;1,K3580/1048576," ")</f>
        <v>7078.2040700912476</v>
      </c>
      <c r="N3580" s="91">
        <f>IF(K3580&gt;999999999,K3580/1073741824," ")</f>
        <v>6.9123086621984839</v>
      </c>
      <c r="O3580" s="194" t="s">
        <v>23998</v>
      </c>
      <c r="P3580" s="197" t="s">
        <v>23999</v>
      </c>
    </row>
    <row r="3581" spans="1:16" ht="20.100000000000001" customHeight="1" x14ac:dyDescent="0.3">
      <c r="A3581" s="299"/>
      <c r="B3581" s="101">
        <v>3571</v>
      </c>
      <c r="C3581" s="102" t="s">
        <v>37833</v>
      </c>
      <c r="D3581" s="159" t="s">
        <v>4531</v>
      </c>
      <c r="E3581" s="36" t="s">
        <v>13872</v>
      </c>
      <c r="F3581" s="104">
        <v>5.8</v>
      </c>
      <c r="G3581" s="101" t="s">
        <v>704</v>
      </c>
      <c r="H3581" s="101" t="s">
        <v>3745</v>
      </c>
      <c r="I3581" s="101">
        <v>2004</v>
      </c>
      <c r="J3581" s="101"/>
      <c r="K3581" s="90">
        <v>3192970129</v>
      </c>
      <c r="L3581" s="90">
        <f>IF(K3581/1024 &gt;1,K3581/1024," ")</f>
        <v>3118134.8916015625</v>
      </c>
      <c r="M3581" s="90">
        <f>IF(K3581/1048576 &gt;1,K3581/1048576," ")</f>
        <v>3045.0536050796509</v>
      </c>
      <c r="N3581" s="91">
        <f>IF(K3581&gt;999999999,K3581/1073741824," ")</f>
        <v>2.9736851612105966</v>
      </c>
      <c r="O3581" s="194" t="s">
        <v>21600</v>
      </c>
      <c r="P3581" s="197" t="s">
        <v>24000</v>
      </c>
    </row>
    <row r="3582" spans="1:16" ht="20.100000000000001" customHeight="1" x14ac:dyDescent="0.3">
      <c r="B3582" s="101">
        <v>3572</v>
      </c>
      <c r="C3582" s="7" t="s">
        <v>34093</v>
      </c>
      <c r="D3582" s="261" t="s">
        <v>33945</v>
      </c>
      <c r="E3582" s="36" t="s">
        <v>33946</v>
      </c>
      <c r="F3582" s="131">
        <v>5.5</v>
      </c>
      <c r="G3582" s="13"/>
      <c r="H3582" s="13" t="s">
        <v>3744</v>
      </c>
      <c r="I3582" s="79">
        <v>2022</v>
      </c>
      <c r="J3582" s="83"/>
      <c r="K3582" s="73">
        <v>4727824384</v>
      </c>
      <c r="L3582" s="90">
        <f>IF(K3582/1024 &gt;1,K3582/1024," ")</f>
        <v>4617016</v>
      </c>
      <c r="M3582" s="90">
        <f>IF(K3582/1048576 &gt;1,K3582/1048576," ")</f>
        <v>4508.8046875</v>
      </c>
      <c r="N3582" s="91">
        <f>IF(K3582&gt;999999999,K3582/1073741824," ")</f>
        <v>4.4031295776367188</v>
      </c>
      <c r="O3582" s="223" t="s">
        <v>33947</v>
      </c>
      <c r="P3582" s="198" t="s">
        <v>33948</v>
      </c>
    </row>
    <row r="3583" spans="1:16" ht="20.100000000000001" customHeight="1" x14ac:dyDescent="0.3">
      <c r="B3583" s="101">
        <v>3573</v>
      </c>
      <c r="C3583" s="12" t="s">
        <v>37834</v>
      </c>
      <c r="D3583" s="167" t="s">
        <v>8553</v>
      </c>
      <c r="E3583" s="36" t="s">
        <v>13873</v>
      </c>
      <c r="F3583" s="131">
        <v>6.3</v>
      </c>
      <c r="G3583" s="13" t="s">
        <v>704</v>
      </c>
      <c r="H3583" s="13" t="s">
        <v>5878</v>
      </c>
      <c r="I3583" s="133">
        <v>2018</v>
      </c>
      <c r="J3583" s="74"/>
      <c r="K3583" s="73">
        <v>5307793408</v>
      </c>
      <c r="L3583" s="90">
        <f>IF(K3583/1024 &gt;1,K3583/1024," ")</f>
        <v>5183392</v>
      </c>
      <c r="M3583" s="90">
        <f>IF(K3583/1048576 &gt;1,K3583/1048576," ")</f>
        <v>5061.90625</v>
      </c>
      <c r="N3583" s="91">
        <f>IF(K3583&gt;999999999,K3583/1073741824," ")</f>
        <v>4.943267822265625</v>
      </c>
      <c r="O3583" s="194" t="s">
        <v>24001</v>
      </c>
      <c r="P3583" s="197" t="s">
        <v>24002</v>
      </c>
    </row>
    <row r="3584" spans="1:16" ht="20.100000000000001" customHeight="1" x14ac:dyDescent="0.3">
      <c r="B3584" s="101">
        <v>3574</v>
      </c>
      <c r="C3584" s="102" t="s">
        <v>39246</v>
      </c>
      <c r="D3584" s="159" t="s">
        <v>1823</v>
      </c>
      <c r="E3584" s="36" t="s">
        <v>13875</v>
      </c>
      <c r="F3584" s="104">
        <v>7.7</v>
      </c>
      <c r="G3584" s="94" t="s">
        <v>704</v>
      </c>
      <c r="H3584" s="94" t="s">
        <v>3744</v>
      </c>
      <c r="I3584" s="101">
        <v>1997</v>
      </c>
      <c r="J3584" s="101"/>
      <c r="K3584" s="90">
        <v>4933341027</v>
      </c>
      <c r="L3584" s="90">
        <f>IF(K3584/1024 &gt;1,K3584/1024," ")</f>
        <v>4817715.8466796875</v>
      </c>
      <c r="M3584" s="90">
        <f>IF(K3584/1048576 &gt;1,K3584/1048576," ")</f>
        <v>4704.8006315231323</v>
      </c>
      <c r="N3584" s="91">
        <f>IF(K3584&gt;999999999,K3584/1073741824," ")</f>
        <v>4.5945318667218089</v>
      </c>
      <c r="O3584" s="194" t="s">
        <v>24004</v>
      </c>
      <c r="P3584" s="197" t="s">
        <v>24005</v>
      </c>
    </row>
    <row r="3585" spans="2:16" ht="20.100000000000001" customHeight="1" x14ac:dyDescent="0.3">
      <c r="B3585" s="101">
        <v>3575</v>
      </c>
      <c r="C3585" s="102" t="s">
        <v>39247</v>
      </c>
      <c r="D3585" s="168" t="s">
        <v>7589</v>
      </c>
      <c r="E3585" s="36" t="s">
        <v>13876</v>
      </c>
      <c r="F3585" s="99">
        <v>5</v>
      </c>
      <c r="G3585" s="99"/>
      <c r="H3585" s="105" t="s">
        <v>4081</v>
      </c>
      <c r="I3585" s="101">
        <v>2016</v>
      </c>
      <c r="J3585" s="101"/>
      <c r="K3585" s="90">
        <v>5630685127</v>
      </c>
      <c r="L3585" s="90">
        <f>IF(K3585/1024 &gt;1,K3585/1024," ")</f>
        <v>5498715.9443359375</v>
      </c>
      <c r="M3585" s="90">
        <f>IF(K3585/1048576 &gt;1,K3585/1048576," ")</f>
        <v>5369.839789390564</v>
      </c>
      <c r="N3585" s="91">
        <f>IF(K3585&gt;999999999,K3585/1073741824," ")</f>
        <v>5.2439841693267226</v>
      </c>
      <c r="O3585" s="194" t="s">
        <v>24006</v>
      </c>
      <c r="P3585" s="197" t="s">
        <v>24007</v>
      </c>
    </row>
    <row r="3586" spans="2:16" ht="20.100000000000001" customHeight="1" x14ac:dyDescent="0.3">
      <c r="B3586" s="101">
        <v>3576</v>
      </c>
      <c r="C3586" s="7" t="s">
        <v>33318</v>
      </c>
      <c r="D3586" s="159" t="s">
        <v>670</v>
      </c>
      <c r="E3586" s="36" t="s">
        <v>13878</v>
      </c>
      <c r="F3586" s="104">
        <v>4.4000000000000004</v>
      </c>
      <c r="G3586" s="94"/>
      <c r="H3586" s="94" t="s">
        <v>4071</v>
      </c>
      <c r="I3586" s="101">
        <v>2004</v>
      </c>
      <c r="J3586" s="101"/>
      <c r="K3586" s="90">
        <v>734633984</v>
      </c>
      <c r="L3586" s="90">
        <f>IF(K3586/1024 &gt;1,K3586/1024," ")</f>
        <v>717416</v>
      </c>
      <c r="M3586" s="90">
        <f>IF(K3586/1048576 &gt;1,K3586/1048576," ")</f>
        <v>700.6015625</v>
      </c>
      <c r="N3586" s="91" t="str">
        <f>IF(K3586&gt;999999999,K3586/1073741824," ")</f>
        <v xml:space="preserve"> </v>
      </c>
      <c r="O3586" s="194" t="s">
        <v>19692</v>
      </c>
      <c r="P3586" s="197" t="s">
        <v>31231</v>
      </c>
    </row>
    <row r="3587" spans="2:16" ht="20.100000000000001" customHeight="1" x14ac:dyDescent="0.3">
      <c r="B3587" s="101">
        <v>3577</v>
      </c>
      <c r="C3587" s="109" t="s">
        <v>39248</v>
      </c>
      <c r="D3587" s="159" t="s">
        <v>3311</v>
      </c>
      <c r="E3587" s="36" t="s">
        <v>13877</v>
      </c>
      <c r="F3587" s="104">
        <v>6.7</v>
      </c>
      <c r="G3587" s="101" t="s">
        <v>704</v>
      </c>
      <c r="H3587" s="101" t="s">
        <v>4081</v>
      </c>
      <c r="I3587" s="101">
        <v>1971</v>
      </c>
      <c r="J3587" s="101"/>
      <c r="K3587" s="90">
        <v>6942873200</v>
      </c>
      <c r="L3587" s="90">
        <f>IF(K3587/1024 &gt;1,K3587/1024," ")</f>
        <v>6780149.609375</v>
      </c>
      <c r="M3587" s="90">
        <f>IF(K3587/1048576 &gt;1,K3587/1048576," ")</f>
        <v>6621.2398529052734</v>
      </c>
      <c r="N3587" s="91">
        <f>IF(K3587&gt;999999999,K3587/1073741824," ")</f>
        <v>6.4660545438528061</v>
      </c>
      <c r="O3587" s="194" t="s">
        <v>24008</v>
      </c>
      <c r="P3587" s="197" t="s">
        <v>24009</v>
      </c>
    </row>
    <row r="3588" spans="2:16" ht="20.100000000000001" customHeight="1" x14ac:dyDescent="0.3">
      <c r="B3588" s="101">
        <v>3578</v>
      </c>
      <c r="C3588" s="103" t="s">
        <v>39249</v>
      </c>
      <c r="D3588" s="161" t="s">
        <v>6557</v>
      </c>
      <c r="E3588" s="36" t="s">
        <v>13879</v>
      </c>
      <c r="F3588" s="99">
        <v>6.5</v>
      </c>
      <c r="G3588" s="99" t="s">
        <v>704</v>
      </c>
      <c r="H3588" s="101" t="s">
        <v>5981</v>
      </c>
      <c r="I3588" s="101">
        <v>1964</v>
      </c>
      <c r="J3588" s="101"/>
      <c r="K3588" s="90">
        <v>3483375204</v>
      </c>
      <c r="L3588" s="90">
        <f>IF(K3588/1024 &gt;1,K3588/1024," ")</f>
        <v>3401733.59765625</v>
      </c>
      <c r="M3588" s="90">
        <f>IF(K3588/1048576 &gt;1,K3588/1048576," ")</f>
        <v>3322.0054664611816</v>
      </c>
      <c r="N3588" s="91">
        <f>IF(K3588&gt;999999999,K3588/1073741824," ")</f>
        <v>3.2441459633409977</v>
      </c>
      <c r="O3588" s="194" t="s">
        <v>24010</v>
      </c>
      <c r="P3588" s="197" t="s">
        <v>24011</v>
      </c>
    </row>
    <row r="3589" spans="2:16" ht="20.100000000000001" customHeight="1" x14ac:dyDescent="0.3">
      <c r="B3589" s="101">
        <v>3579</v>
      </c>
      <c r="C3589" s="12" t="s">
        <v>39250</v>
      </c>
      <c r="D3589" s="157" t="s">
        <v>8466</v>
      </c>
      <c r="E3589" s="36" t="s">
        <v>13880</v>
      </c>
      <c r="F3589" s="131">
        <v>5.6</v>
      </c>
      <c r="G3589" s="13"/>
      <c r="H3589" s="13" t="s">
        <v>5892</v>
      </c>
      <c r="I3589" s="133">
        <v>2018</v>
      </c>
      <c r="J3589" s="74"/>
      <c r="K3589" s="73">
        <v>5203148800</v>
      </c>
      <c r="L3589" s="90">
        <f>IF(K3589/1024 &gt;1,K3589/1024," ")</f>
        <v>5081200</v>
      </c>
      <c r="M3589" s="90">
        <f>IF(K3589/1048576 &gt;1,K3589/1048576," ")</f>
        <v>4962.109375</v>
      </c>
      <c r="N3589" s="91">
        <f>IF(K3589&gt;999999999,K3589/1073741824," ")</f>
        <v>4.8458099365234375</v>
      </c>
      <c r="O3589" s="194" t="s">
        <v>19574</v>
      </c>
      <c r="P3589" s="197" t="s">
        <v>24012</v>
      </c>
    </row>
    <row r="3590" spans="2:16" ht="20.100000000000001" customHeight="1" x14ac:dyDescent="0.3">
      <c r="B3590" s="101">
        <v>3580</v>
      </c>
      <c r="C3590" s="113" t="s">
        <v>39251</v>
      </c>
      <c r="D3590" s="162" t="s">
        <v>2255</v>
      </c>
      <c r="E3590" s="36" t="s">
        <v>13883</v>
      </c>
      <c r="F3590" s="104">
        <v>5</v>
      </c>
      <c r="G3590" s="94" t="s">
        <v>704</v>
      </c>
      <c r="H3590" s="94" t="s">
        <v>4325</v>
      </c>
      <c r="I3590" s="101">
        <v>1993</v>
      </c>
      <c r="J3590" s="101"/>
      <c r="K3590" s="90">
        <v>4541024232</v>
      </c>
      <c r="L3590" s="90">
        <f>IF(K3590/1024 &gt;1,K3590/1024," ")</f>
        <v>4434593.9765625</v>
      </c>
      <c r="M3590" s="90">
        <f>IF(K3590/1048576 &gt;1,K3590/1048576," ")</f>
        <v>4330.6581802368164</v>
      </c>
      <c r="N3590" s="91">
        <f>IF(K3590&gt;999999999,K3590/1073741824," ")</f>
        <v>4.229158379137516</v>
      </c>
      <c r="O3590" s="194" t="s">
        <v>24017</v>
      </c>
      <c r="P3590" s="197" t="s">
        <v>24018</v>
      </c>
    </row>
    <row r="3591" spans="2:16" ht="20.100000000000001" customHeight="1" x14ac:dyDescent="0.3">
      <c r="B3591" s="101">
        <v>3581</v>
      </c>
      <c r="C3591" s="102" t="s">
        <v>41813</v>
      </c>
      <c r="D3591" s="168" t="s">
        <v>6519</v>
      </c>
      <c r="E3591" s="36" t="s">
        <v>16690</v>
      </c>
      <c r="F3591" s="99">
        <v>5.6</v>
      </c>
      <c r="G3591" s="99"/>
      <c r="H3591" s="101" t="s">
        <v>5892</v>
      </c>
      <c r="I3591" s="101">
        <v>2015</v>
      </c>
      <c r="J3591" s="101"/>
      <c r="K3591" s="90">
        <v>4360287372</v>
      </c>
      <c r="L3591" s="90">
        <f>IF(K3591/1024 &gt;1,K3591/1024," ")</f>
        <v>4258093.13671875</v>
      </c>
      <c r="M3591" s="90">
        <f>IF(K3591/1048576 &gt;1,K3591/1048576," ")</f>
        <v>4158.2940788269043</v>
      </c>
      <c r="N3591" s="91">
        <f>IF(K3591&gt;999999999,K3591/1073741824," ")</f>
        <v>4.0608340613543987</v>
      </c>
      <c r="O3591" s="194" t="s">
        <v>28613</v>
      </c>
      <c r="P3591" s="197" t="s">
        <v>28614</v>
      </c>
    </row>
    <row r="3592" spans="2:16" ht="20.100000000000001" customHeight="1" x14ac:dyDescent="0.3">
      <c r="B3592" s="101">
        <v>3582</v>
      </c>
      <c r="C3592" s="12" t="s">
        <v>39252</v>
      </c>
      <c r="D3592" s="261" t="s">
        <v>33612</v>
      </c>
      <c r="E3592" s="36" t="s">
        <v>33613</v>
      </c>
      <c r="F3592" s="81">
        <v>6</v>
      </c>
      <c r="G3592" s="13" t="s">
        <v>704</v>
      </c>
      <c r="H3592" s="13" t="s">
        <v>3744</v>
      </c>
      <c r="I3592" s="79">
        <v>2021</v>
      </c>
      <c r="J3592" s="74"/>
      <c r="K3592" s="73">
        <v>4280041472</v>
      </c>
      <c r="L3592" s="90">
        <f>IF(K3592/1024 &gt;1,K3592/1024," ")</f>
        <v>4179728</v>
      </c>
      <c r="M3592" s="90">
        <f>IF(K3592/1048576 &gt;1,K3592/1048576," ")</f>
        <v>4081.765625</v>
      </c>
      <c r="N3592" s="91">
        <f>IF(K3592&gt;999999999,K3592/1073741824," ")</f>
        <v>3.9860992431640625</v>
      </c>
      <c r="O3592" s="194" t="s">
        <v>33614</v>
      </c>
      <c r="P3592" s="197" t="s">
        <v>33615</v>
      </c>
    </row>
    <row r="3593" spans="2:16" ht="20.100000000000001" customHeight="1" x14ac:dyDescent="0.3">
      <c r="B3593" s="101">
        <v>3583</v>
      </c>
      <c r="C3593" s="111" t="s">
        <v>39253</v>
      </c>
      <c r="D3593" s="168" t="s">
        <v>7344</v>
      </c>
      <c r="E3593" s="36" t="s">
        <v>13884</v>
      </c>
      <c r="F3593" s="99">
        <v>6.3</v>
      </c>
      <c r="G3593" s="99" t="s">
        <v>704</v>
      </c>
      <c r="H3593" s="105" t="s">
        <v>4081</v>
      </c>
      <c r="I3593" s="101">
        <v>2016</v>
      </c>
      <c r="J3593" s="101"/>
      <c r="K3593" s="90">
        <v>3694105997</v>
      </c>
      <c r="L3593" s="90">
        <f>IF(K3593/1024 &gt;1,K3593/1024," ")</f>
        <v>3607525.3876953125</v>
      </c>
      <c r="M3593" s="90">
        <f>IF(K3593/1048576 &gt;1,K3593/1048576," ")</f>
        <v>3522.9740114212036</v>
      </c>
      <c r="N3593" s="91">
        <f>IF(K3593&gt;999999999,K3593/1073741824," ")</f>
        <v>3.4404043080285192</v>
      </c>
      <c r="O3593" s="194" t="s">
        <v>20690</v>
      </c>
      <c r="P3593" s="197" t="s">
        <v>31232</v>
      </c>
    </row>
    <row r="3594" spans="2:16" ht="20.100000000000001" customHeight="1" x14ac:dyDescent="0.3">
      <c r="B3594" s="101">
        <v>3584</v>
      </c>
      <c r="C3594" s="109" t="s">
        <v>39255</v>
      </c>
      <c r="D3594" s="160" t="s">
        <v>2891</v>
      </c>
      <c r="E3594" s="36" t="s">
        <v>13886</v>
      </c>
      <c r="F3594" s="104">
        <v>6.6</v>
      </c>
      <c r="G3594" s="101" t="s">
        <v>704</v>
      </c>
      <c r="H3594" s="101" t="s">
        <v>3739</v>
      </c>
      <c r="I3594" s="94">
        <v>1972</v>
      </c>
      <c r="J3594" s="94"/>
      <c r="K3594" s="90">
        <v>4512816950</v>
      </c>
      <c r="L3594" s="90">
        <f>IF(K3594/1024 &gt;1,K3594/1024," ")</f>
        <v>4407047.802734375</v>
      </c>
      <c r="M3594" s="90">
        <f>IF(K3594/1048576 &gt;1,K3594/1048576," ")</f>
        <v>4303.7576198577881</v>
      </c>
      <c r="N3594" s="91">
        <f>IF(K3594&gt;999999999,K3594/1073741824," ")</f>
        <v>4.2028883006423712</v>
      </c>
      <c r="O3594" s="194" t="s">
        <v>24021</v>
      </c>
      <c r="P3594" s="197" t="s">
        <v>24022</v>
      </c>
    </row>
    <row r="3595" spans="2:16" ht="20.100000000000001" customHeight="1" x14ac:dyDescent="0.3">
      <c r="B3595" s="101">
        <v>3585</v>
      </c>
      <c r="C3595" s="102" t="s">
        <v>39256</v>
      </c>
      <c r="D3595" s="161" t="s">
        <v>7246</v>
      </c>
      <c r="E3595" s="36" t="s">
        <v>13887</v>
      </c>
      <c r="F3595" s="99">
        <v>5.6</v>
      </c>
      <c r="G3595" s="101"/>
      <c r="H3595" s="105" t="s">
        <v>4081</v>
      </c>
      <c r="I3595" s="101">
        <v>2016</v>
      </c>
      <c r="J3595" s="101"/>
      <c r="K3595" s="90">
        <v>4157226780</v>
      </c>
      <c r="L3595" s="90">
        <f>IF(K3595/1024 &gt;1,K3595/1024," ")</f>
        <v>4059791.77734375</v>
      </c>
      <c r="M3595" s="90">
        <f>IF(K3595/1048576 &gt;1,K3595/1048576," ")</f>
        <v>3964.6404075622559</v>
      </c>
      <c r="N3595" s="91">
        <f>IF(K3595&gt;999999999,K3595/1073741824," ")</f>
        <v>3.8717191480100155</v>
      </c>
      <c r="O3595" s="194" t="s">
        <v>24023</v>
      </c>
      <c r="P3595" s="197" t="s">
        <v>24024</v>
      </c>
    </row>
    <row r="3596" spans="2:16" ht="20.100000000000001" customHeight="1" x14ac:dyDescent="0.3">
      <c r="B3596" s="101">
        <v>3586</v>
      </c>
      <c r="C3596" s="20" t="s">
        <v>42967</v>
      </c>
      <c r="D3596" s="263" t="s">
        <v>42962</v>
      </c>
      <c r="E3596" s="36" t="s">
        <v>42963</v>
      </c>
      <c r="F3596" s="49">
        <v>5.8</v>
      </c>
      <c r="G3596" s="13"/>
      <c r="H3596" s="13" t="s">
        <v>3740</v>
      </c>
      <c r="I3596" s="9">
        <v>2022</v>
      </c>
      <c r="J3596" s="9"/>
      <c r="K3596" s="45">
        <v>3438485504</v>
      </c>
      <c r="L3596" s="90">
        <f>IF(K3596/1024 &gt;1,K3596/1024," ")</f>
        <v>3357896</v>
      </c>
      <c r="M3596" s="90">
        <f>IF(K3596/1048576 &gt;1,K3596/1048576," ")</f>
        <v>3279.1953125</v>
      </c>
      <c r="N3596" s="91">
        <f>IF(K3596&gt;999999999,K3596/1073741824," ")</f>
        <v>3.2023391723632813</v>
      </c>
      <c r="O3596" s="199" t="s">
        <v>42964</v>
      </c>
      <c r="P3596" s="197" t="s">
        <v>42965</v>
      </c>
    </row>
    <row r="3597" spans="2:16" ht="20.100000000000001" customHeight="1" x14ac:dyDescent="0.3">
      <c r="B3597" s="101">
        <v>3587</v>
      </c>
      <c r="C3597" s="20" t="s">
        <v>39257</v>
      </c>
      <c r="D3597" s="157" t="s">
        <v>8379</v>
      </c>
      <c r="E3597" s="36" t="s">
        <v>13888</v>
      </c>
      <c r="F3597" s="81">
        <v>6.5</v>
      </c>
      <c r="G3597" s="13" t="s">
        <v>704</v>
      </c>
      <c r="H3597" s="13" t="s">
        <v>5892</v>
      </c>
      <c r="I3597" s="79">
        <v>2018</v>
      </c>
      <c r="J3597" s="79"/>
      <c r="K3597" s="73">
        <v>6478602240</v>
      </c>
      <c r="L3597" s="90">
        <f>IF(K3597/1024 &gt;1,K3597/1024," ")</f>
        <v>6326760</v>
      </c>
      <c r="M3597" s="90">
        <f>IF(K3597/1048576 &gt;1,K3597/1048576," ")</f>
        <v>6178.4765625</v>
      </c>
      <c r="N3597" s="91">
        <f>IF(K3597&gt;999999999,K3597/1073741824," ")</f>
        <v>6.0336685180664063</v>
      </c>
      <c r="O3597" s="194" t="s">
        <v>24025</v>
      </c>
      <c r="P3597" s="197" t="s">
        <v>24026</v>
      </c>
    </row>
    <row r="3598" spans="2:16" ht="20.100000000000001" customHeight="1" x14ac:dyDescent="0.3">
      <c r="B3598" s="101">
        <v>3588</v>
      </c>
      <c r="C3598" s="103" t="s">
        <v>39258</v>
      </c>
      <c r="D3598" s="168" t="s">
        <v>6356</v>
      </c>
      <c r="E3598" s="36" t="s">
        <v>13889</v>
      </c>
      <c r="F3598" s="99">
        <v>7.4</v>
      </c>
      <c r="G3598" s="99" t="s">
        <v>704</v>
      </c>
      <c r="H3598" s="101" t="s">
        <v>5981</v>
      </c>
      <c r="I3598" s="101">
        <v>1970</v>
      </c>
      <c r="J3598" s="115"/>
      <c r="K3598" s="90">
        <v>4875887507</v>
      </c>
      <c r="L3598" s="90">
        <f>IF(K3598/1024 &gt;1,K3598/1024," ")</f>
        <v>4761608.8935546875</v>
      </c>
      <c r="M3598" s="90">
        <f>IF(K3598/1048576 &gt;1,K3598/1048576," ")</f>
        <v>4650.0086851119995</v>
      </c>
      <c r="N3598" s="91">
        <f>IF(K3598&gt;999999999,K3598/1073741824," ")</f>
        <v>4.541024106554687</v>
      </c>
      <c r="O3598" s="199" t="s">
        <v>17522</v>
      </c>
      <c r="P3598" s="197" t="s">
        <v>24027</v>
      </c>
    </row>
    <row r="3599" spans="2:16" ht="20.100000000000001" customHeight="1" x14ac:dyDescent="0.3">
      <c r="B3599" s="101">
        <v>3589</v>
      </c>
      <c r="C3599" s="7" t="s">
        <v>39259</v>
      </c>
      <c r="D3599" s="167" t="s">
        <v>8216</v>
      </c>
      <c r="E3599" s="36" t="s">
        <v>13890</v>
      </c>
      <c r="F3599" s="131">
        <v>5.7</v>
      </c>
      <c r="G3599" s="13" t="s">
        <v>704</v>
      </c>
      <c r="H3599" s="13" t="s">
        <v>4081</v>
      </c>
      <c r="I3599" s="133">
        <v>2017</v>
      </c>
      <c r="J3599" s="74"/>
      <c r="K3599" s="73">
        <v>5020434432</v>
      </c>
      <c r="L3599" s="90">
        <f>IF(K3599/1024 &gt;1,K3599/1024," ")</f>
        <v>4902768</v>
      </c>
      <c r="M3599" s="90">
        <f>IF(K3599/1048576 &gt;1,K3599/1048576," ")</f>
        <v>4787.859375</v>
      </c>
      <c r="N3599" s="91">
        <f>IF(K3599&gt;999999999,K3599/1073741824," ")</f>
        <v>4.6756439208984375</v>
      </c>
      <c r="O3599" s="194" t="s">
        <v>24028</v>
      </c>
      <c r="P3599" s="197" t="s">
        <v>24029</v>
      </c>
    </row>
    <row r="3600" spans="2:16" ht="20.100000000000001" customHeight="1" x14ac:dyDescent="0.3">
      <c r="B3600" s="101">
        <v>3590</v>
      </c>
      <c r="C3600" s="107" t="s">
        <v>39260</v>
      </c>
      <c r="D3600" s="160" t="s">
        <v>5399</v>
      </c>
      <c r="E3600" s="36" t="s">
        <v>13891</v>
      </c>
      <c r="F3600" s="104">
        <v>5.5</v>
      </c>
      <c r="G3600" s="101" t="s">
        <v>704</v>
      </c>
      <c r="H3600" s="101" t="s">
        <v>3756</v>
      </c>
      <c r="I3600" s="101">
        <v>1987</v>
      </c>
      <c r="J3600" s="101"/>
      <c r="K3600" s="90">
        <v>2208690398</v>
      </c>
      <c r="L3600" s="90">
        <f>IF(K3600/1024 &gt;1,K3600/1024," ")</f>
        <v>2156924.216796875</v>
      </c>
      <c r="M3600" s="90">
        <f>IF(K3600/1048576 &gt;1,K3600/1048576," ")</f>
        <v>2106.3713054656982</v>
      </c>
      <c r="N3600" s="91">
        <f>IF(K3600&gt;999999999,K3600/1073741824," ")</f>
        <v>2.0570032279938459</v>
      </c>
      <c r="O3600" s="194" t="s">
        <v>24030</v>
      </c>
      <c r="P3600" s="197" t="s">
        <v>24031</v>
      </c>
    </row>
    <row r="3601" spans="2:16" ht="20.100000000000001" customHeight="1" x14ac:dyDescent="0.3">
      <c r="B3601" s="101">
        <v>3591</v>
      </c>
      <c r="C3601" s="20" t="s">
        <v>39261</v>
      </c>
      <c r="D3601" s="167" t="s">
        <v>8806</v>
      </c>
      <c r="E3601" s="36" t="s">
        <v>13894</v>
      </c>
      <c r="F3601" s="81">
        <v>5.5</v>
      </c>
      <c r="G3601" s="13"/>
      <c r="H3601" s="13" t="s">
        <v>3782</v>
      </c>
      <c r="I3601" s="79">
        <v>2019</v>
      </c>
      <c r="J3601" s="79"/>
      <c r="K3601" s="73">
        <v>3266801664</v>
      </c>
      <c r="L3601" s="90">
        <f>IF(K3601/1024 &gt;1,K3601/1024," ")</f>
        <v>3190236</v>
      </c>
      <c r="M3601" s="90">
        <f>IF(K3601/1048576 &gt;1,K3601/1048576," ")</f>
        <v>3115.46484375</v>
      </c>
      <c r="N3601" s="91">
        <f>IF(K3601&gt;999999999,K3601/1073741824," ")</f>
        <v>3.0424461364746094</v>
      </c>
      <c r="O3601" s="194" t="s">
        <v>24035</v>
      </c>
      <c r="P3601" s="197" t="s">
        <v>31233</v>
      </c>
    </row>
    <row r="3602" spans="2:16" ht="20.100000000000001" customHeight="1" x14ac:dyDescent="0.3">
      <c r="B3602" s="101">
        <v>3592</v>
      </c>
      <c r="C3602" s="28" t="s">
        <v>42546</v>
      </c>
      <c r="D3602" s="161" t="s">
        <v>6984</v>
      </c>
      <c r="E3602" s="36" t="s">
        <v>9828</v>
      </c>
      <c r="F3602" s="99">
        <v>4.7</v>
      </c>
      <c r="G3602" s="99" t="s">
        <v>704</v>
      </c>
      <c r="H3602" s="105" t="s">
        <v>5892</v>
      </c>
      <c r="I3602" s="101">
        <v>2016</v>
      </c>
      <c r="J3602" s="101"/>
      <c r="K3602" s="90">
        <v>4941538417</v>
      </c>
      <c r="L3602" s="90">
        <f>IF(K3602/1024 &gt;1,K3602/1024," ")</f>
        <v>4825721.1103515625</v>
      </c>
      <c r="M3602" s="90">
        <f>IF(K3602/1048576 &gt;1,K3602/1048576," ")</f>
        <v>4712.6182718276978</v>
      </c>
      <c r="N3602" s="91">
        <f>IF(K3602&gt;999999999,K3602/1073741824," ")</f>
        <v>4.6021662810817361</v>
      </c>
      <c r="O3602" s="194" t="s">
        <v>17657</v>
      </c>
      <c r="P3602" s="197" t="s">
        <v>19043</v>
      </c>
    </row>
    <row r="3603" spans="2:16" ht="20.100000000000001" customHeight="1" x14ac:dyDescent="0.3">
      <c r="B3603" s="101">
        <v>3593</v>
      </c>
      <c r="C3603" s="109" t="s">
        <v>39263</v>
      </c>
      <c r="D3603" s="160" t="s">
        <v>2256</v>
      </c>
      <c r="E3603" s="36" t="s">
        <v>13895</v>
      </c>
      <c r="F3603" s="104">
        <v>6.1</v>
      </c>
      <c r="G3603" s="99" t="s">
        <v>704</v>
      </c>
      <c r="H3603" s="105" t="s">
        <v>5892</v>
      </c>
      <c r="I3603" s="101">
        <v>1968</v>
      </c>
      <c r="J3603" s="116"/>
      <c r="K3603" s="90">
        <v>3687798465</v>
      </c>
      <c r="L3603" s="90">
        <f>IF(K3603/1024 &gt;1,K3603/1024," ")</f>
        <v>3601365.6884765625</v>
      </c>
      <c r="M3603" s="90">
        <f>IF(K3603/1048576 &gt;1,K3603/1048576," ")</f>
        <v>3516.9586801528931</v>
      </c>
      <c r="N3603" s="91">
        <f>IF(K3603&gt;999999999,K3603/1073741824," ")</f>
        <v>3.4345299610868096</v>
      </c>
      <c r="O3603" s="194" t="s">
        <v>17917</v>
      </c>
      <c r="P3603" s="197" t="s">
        <v>24036</v>
      </c>
    </row>
    <row r="3604" spans="2:16" ht="20.100000000000001" customHeight="1" x14ac:dyDescent="0.3">
      <c r="B3604" s="101">
        <v>3594</v>
      </c>
      <c r="C3604" s="12" t="s">
        <v>39167</v>
      </c>
      <c r="D3604" s="160" t="s">
        <v>635</v>
      </c>
      <c r="E3604" s="36" t="s">
        <v>13896</v>
      </c>
      <c r="F3604" s="104">
        <v>6.3</v>
      </c>
      <c r="G3604" s="94" t="s">
        <v>704</v>
      </c>
      <c r="H3604" s="94" t="s">
        <v>3738</v>
      </c>
      <c r="I3604" s="94">
        <v>2007</v>
      </c>
      <c r="J3604" s="120"/>
      <c r="K3604" s="108">
        <v>1781291008</v>
      </c>
      <c r="L3604" s="90">
        <f>IF(K3604/1024 &gt;1,K3604/1024," ")</f>
        <v>1739542</v>
      </c>
      <c r="M3604" s="90">
        <f>IF(K3604/1048576 &gt;1,K3604/1048576," ")</f>
        <v>1698.771484375</v>
      </c>
      <c r="N3604" s="91">
        <f>IF(K3604&gt;999999999,K3604/1073741824," ")</f>
        <v>1.6589565277099609</v>
      </c>
      <c r="O3604" s="194" t="s">
        <v>24037</v>
      </c>
      <c r="P3604" s="197" t="s">
        <v>24038</v>
      </c>
    </row>
    <row r="3605" spans="2:16" ht="20.100000000000001" customHeight="1" x14ac:dyDescent="0.3">
      <c r="B3605" s="101">
        <v>3595</v>
      </c>
      <c r="C3605" s="109" t="s">
        <v>39264</v>
      </c>
      <c r="D3605" s="162" t="s">
        <v>1379</v>
      </c>
      <c r="E3605" s="36" t="s">
        <v>13897</v>
      </c>
      <c r="F3605" s="104">
        <v>6.5</v>
      </c>
      <c r="G3605" s="94" t="s">
        <v>704</v>
      </c>
      <c r="H3605" s="101" t="s">
        <v>5878</v>
      </c>
      <c r="I3605" s="94">
        <v>1969</v>
      </c>
      <c r="J3605" s="120"/>
      <c r="K3605" s="90">
        <v>3242131532</v>
      </c>
      <c r="L3605" s="90">
        <f>IF(K3605/1024 &gt;1,K3605/1024," ")</f>
        <v>3166144.07421875</v>
      </c>
      <c r="M3605" s="90">
        <f>IF(K3605/1048576 &gt;1,K3605/1048576," ")</f>
        <v>3091.937572479248</v>
      </c>
      <c r="N3605" s="91">
        <f>IF(K3605&gt;999999999,K3605/1073741824," ")</f>
        <v>3.0194702856242657</v>
      </c>
      <c r="O3605" s="194" t="s">
        <v>24039</v>
      </c>
      <c r="P3605" s="197" t="s">
        <v>24040</v>
      </c>
    </row>
    <row r="3606" spans="2:16" ht="20.100000000000001" customHeight="1" x14ac:dyDescent="0.3">
      <c r="B3606" s="101">
        <v>3596</v>
      </c>
      <c r="C3606" s="113" t="s">
        <v>39265</v>
      </c>
      <c r="D3606" s="162" t="s">
        <v>2257</v>
      </c>
      <c r="E3606" s="36" t="s">
        <v>13898</v>
      </c>
      <c r="F3606" s="104">
        <v>6.5</v>
      </c>
      <c r="G3606" s="101" t="s">
        <v>704</v>
      </c>
      <c r="H3606" s="101" t="s">
        <v>4076</v>
      </c>
      <c r="I3606" s="101">
        <v>1965</v>
      </c>
      <c r="J3606" s="116"/>
      <c r="K3606" s="90">
        <v>5841259315</v>
      </c>
      <c r="L3606" s="90">
        <f>IF(K3606/1024 &gt;1,K3606/1024," ")</f>
        <v>5704354.7998046875</v>
      </c>
      <c r="M3606" s="90">
        <f>IF(K3606/1048576 &gt;1,K3606/1048576," ")</f>
        <v>5570.6589841842651</v>
      </c>
      <c r="N3606" s="91">
        <f>IF(K3606&gt;999999999,K3606/1073741824," ")</f>
        <v>5.4400966642424464</v>
      </c>
      <c r="O3606" s="194" t="s">
        <v>17917</v>
      </c>
      <c r="P3606" s="197" t="s">
        <v>24041</v>
      </c>
    </row>
    <row r="3607" spans="2:16" ht="20.100000000000001" customHeight="1" x14ac:dyDescent="0.3">
      <c r="B3607" s="101">
        <v>3597</v>
      </c>
      <c r="C3607" s="112" t="s">
        <v>39266</v>
      </c>
      <c r="D3607" s="161" t="s">
        <v>7626</v>
      </c>
      <c r="E3607" s="36" t="s">
        <v>13899</v>
      </c>
      <c r="F3607" s="99">
        <v>6.4</v>
      </c>
      <c r="G3607" s="99" t="s">
        <v>704</v>
      </c>
      <c r="H3607" s="105" t="s">
        <v>3937</v>
      </c>
      <c r="I3607" s="101">
        <v>1965</v>
      </c>
      <c r="J3607" s="101"/>
      <c r="K3607" s="90">
        <v>4683425367</v>
      </c>
      <c r="L3607" s="90">
        <f>IF(K3607/1024 &gt;1,K3607/1024," ")</f>
        <v>4573657.5849609375</v>
      </c>
      <c r="M3607" s="90">
        <f>IF(K3607/1048576 &gt;1,K3607/1048576," ")</f>
        <v>4466.4624853134155</v>
      </c>
      <c r="N3607" s="91">
        <f>IF(K3607&gt;999999999,K3607/1073741824," ")</f>
        <v>4.3617797708138824</v>
      </c>
      <c r="O3607" s="194" t="s">
        <v>24042</v>
      </c>
      <c r="P3607" s="197" t="s">
        <v>24043</v>
      </c>
    </row>
    <row r="3608" spans="2:16" ht="20.100000000000001" customHeight="1" x14ac:dyDescent="0.3">
      <c r="B3608" s="101">
        <v>3598</v>
      </c>
      <c r="C3608" s="20" t="s">
        <v>39267</v>
      </c>
      <c r="D3608" s="167" t="s">
        <v>7960</v>
      </c>
      <c r="E3608" s="36" t="s">
        <v>13900</v>
      </c>
      <c r="F3608" s="81">
        <v>6</v>
      </c>
      <c r="G3608" s="13" t="s">
        <v>704</v>
      </c>
      <c r="H3608" s="13" t="s">
        <v>5878</v>
      </c>
      <c r="I3608" s="79">
        <v>2017</v>
      </c>
      <c r="J3608" s="79"/>
      <c r="K3608" s="73">
        <v>6063087024</v>
      </c>
      <c r="L3608" s="90">
        <f>IF(K3608/1024 &gt;1,K3608/1024," ")</f>
        <v>5920983.421875</v>
      </c>
      <c r="M3608" s="90">
        <f>IF(K3608/1048576 &gt;1,K3608/1048576," ")</f>
        <v>5782.2103729248047</v>
      </c>
      <c r="N3608" s="91">
        <f>IF(K3608&gt;999999999,K3608/1073741824," ")</f>
        <v>5.6466898173093796</v>
      </c>
      <c r="O3608" s="194" t="s">
        <v>24044</v>
      </c>
      <c r="P3608" s="197" t="s">
        <v>24045</v>
      </c>
    </row>
    <row r="3609" spans="2:16" ht="20.100000000000001" customHeight="1" x14ac:dyDescent="0.3">
      <c r="B3609" s="101">
        <v>3599</v>
      </c>
      <c r="C3609" s="109" t="s">
        <v>39268</v>
      </c>
      <c r="D3609" s="160" t="s">
        <v>671</v>
      </c>
      <c r="E3609" s="36" t="s">
        <v>13901</v>
      </c>
      <c r="F3609" s="104">
        <v>6.5</v>
      </c>
      <c r="G3609" s="99" t="s">
        <v>704</v>
      </c>
      <c r="H3609" s="101" t="s">
        <v>5878</v>
      </c>
      <c r="I3609" s="101">
        <v>1976</v>
      </c>
      <c r="J3609" s="116"/>
      <c r="K3609" s="90">
        <v>15696916521</v>
      </c>
      <c r="L3609" s="90">
        <f>IF(K3609/1024 &gt;1,K3609/1024," ")</f>
        <v>15329020.040039063</v>
      </c>
      <c r="M3609" s="90">
        <f>IF(K3609/1048576 &gt;1,K3609/1048576," ")</f>
        <v>14969.746132850647</v>
      </c>
      <c r="N3609" s="91">
        <f>IF(K3609&gt;999999999,K3609/1073741824," ")</f>
        <v>14.61889270786196</v>
      </c>
      <c r="O3609" s="194" t="s">
        <v>24046</v>
      </c>
      <c r="P3609" s="197" t="s">
        <v>24047</v>
      </c>
    </row>
    <row r="3610" spans="2:16" ht="20.100000000000001" customHeight="1" x14ac:dyDescent="0.3">
      <c r="B3610" s="101">
        <v>3600</v>
      </c>
      <c r="C3610" s="7" t="s">
        <v>39168</v>
      </c>
      <c r="D3610" s="159" t="s">
        <v>741</v>
      </c>
      <c r="E3610" s="36" t="s">
        <v>13902</v>
      </c>
      <c r="F3610" s="104">
        <v>5.0999999999999996</v>
      </c>
      <c r="G3610" s="94"/>
      <c r="H3610" s="94" t="s">
        <v>3775</v>
      </c>
      <c r="I3610" s="94">
        <v>2008</v>
      </c>
      <c r="J3610" s="120"/>
      <c r="K3610" s="108">
        <v>2387539908</v>
      </c>
      <c r="L3610" s="90">
        <f>IF(K3610/1024 &gt;1,K3610/1024," ")</f>
        <v>2331581.94140625</v>
      </c>
      <c r="M3610" s="90">
        <f>IF(K3610/1048576 &gt;1,K3610/1048576," ")</f>
        <v>2276.935489654541</v>
      </c>
      <c r="N3610" s="91">
        <f>IF(K3610&gt;999999999,K3610/1073741824," ")</f>
        <v>2.2235698141157627</v>
      </c>
      <c r="O3610" s="194" t="s">
        <v>22843</v>
      </c>
      <c r="P3610" s="197" t="s">
        <v>24048</v>
      </c>
    </row>
    <row r="3611" spans="2:16" ht="20.100000000000001" customHeight="1" x14ac:dyDescent="0.3">
      <c r="B3611" s="101">
        <v>3601</v>
      </c>
      <c r="C3611" s="20" t="s">
        <v>34225</v>
      </c>
      <c r="D3611" s="261" t="s">
        <v>34221</v>
      </c>
      <c r="E3611" s="36" t="s">
        <v>34222</v>
      </c>
      <c r="F3611" s="81">
        <v>4.9000000000000004</v>
      </c>
      <c r="G3611" s="13"/>
      <c r="H3611" s="13" t="s">
        <v>3744</v>
      </c>
      <c r="I3611" s="79">
        <v>2021</v>
      </c>
      <c r="J3611" s="79"/>
      <c r="K3611" s="73">
        <v>5920124928</v>
      </c>
      <c r="L3611" s="90">
        <f>IF(K3611/1024 &gt;1,K3611/1024," ")</f>
        <v>5781372</v>
      </c>
      <c r="M3611" s="90">
        <f>IF(K3611/1048576 &gt;1,K3611/1048576," ")</f>
        <v>5645.87109375</v>
      </c>
      <c r="N3611" s="91">
        <f>IF(K3611&gt;999999999,K3611/1073741824," ")</f>
        <v>5.5135459899902344</v>
      </c>
      <c r="O3611" s="223" t="s">
        <v>34223</v>
      </c>
      <c r="P3611" s="198" t="s">
        <v>34224</v>
      </c>
    </row>
    <row r="3612" spans="2:16" ht="20.100000000000001" customHeight="1" x14ac:dyDescent="0.3">
      <c r="B3612" s="101">
        <v>3602</v>
      </c>
      <c r="C3612" s="12" t="s">
        <v>39269</v>
      </c>
      <c r="D3612" s="157" t="s">
        <v>7937</v>
      </c>
      <c r="E3612" s="36" t="s">
        <v>13903</v>
      </c>
      <c r="F3612" s="131">
        <v>5.8</v>
      </c>
      <c r="G3612" s="13"/>
      <c r="H3612" s="13" t="s">
        <v>7938</v>
      </c>
      <c r="I3612" s="133">
        <v>1969</v>
      </c>
      <c r="J3612" s="74"/>
      <c r="K3612" s="73">
        <v>3251307043</v>
      </c>
      <c r="L3612" s="90">
        <f>IF(K3612/1024 &gt;1,K3612/1024," ")</f>
        <v>3175104.5341796875</v>
      </c>
      <c r="M3612" s="90">
        <f>IF(K3612/1048576 &gt;1,K3612/1048576," ")</f>
        <v>3100.6880216598511</v>
      </c>
      <c r="N3612" s="91">
        <f>IF(K3612&gt;999999999,K3612/1073741824," ")</f>
        <v>3.0280156461521983</v>
      </c>
      <c r="O3612" s="194" t="s">
        <v>24049</v>
      </c>
      <c r="P3612" s="197" t="s">
        <v>24050</v>
      </c>
    </row>
    <row r="3613" spans="2:16" ht="20.100000000000001" customHeight="1" x14ac:dyDescent="0.3">
      <c r="B3613" s="101">
        <v>3603</v>
      </c>
      <c r="C3613" s="103" t="s">
        <v>39270</v>
      </c>
      <c r="D3613" s="168" t="s">
        <v>7345</v>
      </c>
      <c r="E3613" s="36" t="s">
        <v>13905</v>
      </c>
      <c r="F3613" s="99">
        <v>6</v>
      </c>
      <c r="G3613" s="99" t="s">
        <v>704</v>
      </c>
      <c r="H3613" s="105" t="s">
        <v>5892</v>
      </c>
      <c r="I3613" s="101">
        <v>1956</v>
      </c>
      <c r="J3613" s="116"/>
      <c r="K3613" s="90">
        <v>4839826854</v>
      </c>
      <c r="L3613" s="90">
        <f>IF(K3613/1024 &gt;1,K3613/1024," ")</f>
        <v>4726393.412109375</v>
      </c>
      <c r="M3613" s="90">
        <f>IF(K3613/1048576 &gt;1,K3613/1048576," ")</f>
        <v>4615.6185665130615</v>
      </c>
      <c r="N3613" s="91">
        <f>IF(K3613&gt;999999999,K3613/1073741824," ")</f>
        <v>4.5074400063604116</v>
      </c>
      <c r="O3613" s="194" t="s">
        <v>24053</v>
      </c>
      <c r="P3613" s="197" t="s">
        <v>24054</v>
      </c>
    </row>
    <row r="3614" spans="2:16" ht="20.100000000000001" customHeight="1" x14ac:dyDescent="0.3">
      <c r="B3614" s="101">
        <v>3604</v>
      </c>
      <c r="C3614" s="111" t="s">
        <v>39271</v>
      </c>
      <c r="D3614" s="168" t="s">
        <v>6411</v>
      </c>
      <c r="E3614" s="36" t="s">
        <v>13906</v>
      </c>
      <c r="F3614" s="99">
        <v>5.6</v>
      </c>
      <c r="G3614" s="99"/>
      <c r="H3614" s="101" t="s">
        <v>5878</v>
      </c>
      <c r="I3614" s="101">
        <v>1969</v>
      </c>
      <c r="J3614" s="116"/>
      <c r="K3614" s="90">
        <v>4727230632</v>
      </c>
      <c r="L3614" s="90">
        <f>IF(K3614/1024 &gt;1,K3614/1024," ")</f>
        <v>4616436.1640625</v>
      </c>
      <c r="M3614" s="90">
        <f>IF(K3614/1048576 &gt;1,K3614/1048576," ")</f>
        <v>4508.2384414672852</v>
      </c>
      <c r="N3614" s="91">
        <f>IF(K3614&gt;999999999,K3614/1073741824," ")</f>
        <v>4.4025766029953957</v>
      </c>
      <c r="O3614" s="194" t="s">
        <v>17917</v>
      </c>
      <c r="P3614" s="197" t="s">
        <v>24055</v>
      </c>
    </row>
    <row r="3615" spans="2:16" ht="20.100000000000001" customHeight="1" x14ac:dyDescent="0.3">
      <c r="B3615" s="101">
        <v>3605</v>
      </c>
      <c r="C3615" s="12" t="s">
        <v>39272</v>
      </c>
      <c r="D3615" s="157" t="s">
        <v>32808</v>
      </c>
      <c r="E3615" s="36" t="s">
        <v>32809</v>
      </c>
      <c r="F3615" s="131">
        <v>6.3</v>
      </c>
      <c r="G3615" s="13"/>
      <c r="H3615" s="13" t="s">
        <v>3740</v>
      </c>
      <c r="I3615" s="133">
        <v>2020</v>
      </c>
      <c r="J3615" s="74"/>
      <c r="K3615" s="73">
        <v>5618032640</v>
      </c>
      <c r="L3615" s="90">
        <f>IF(K3615/1024 &gt;1,K3615/1024," ")</f>
        <v>5486360</v>
      </c>
      <c r="M3615" s="90">
        <f>IF(K3615/1048576 &gt;1,K3615/1048576," ")</f>
        <v>5357.7734375</v>
      </c>
      <c r="N3615" s="91">
        <f>IF(K3615&gt;999999999,K3615/1073741824," ")</f>
        <v>5.2322006225585938</v>
      </c>
      <c r="O3615" s="194" t="s">
        <v>32810</v>
      </c>
      <c r="P3615" s="197" t="s">
        <v>32811</v>
      </c>
    </row>
    <row r="3616" spans="2:16" ht="20.100000000000001" customHeight="1" x14ac:dyDescent="0.3">
      <c r="B3616" s="101">
        <v>3606</v>
      </c>
      <c r="C3616" s="102" t="s">
        <v>39273</v>
      </c>
      <c r="D3616" s="168" t="s">
        <v>7161</v>
      </c>
      <c r="E3616" s="36" t="s">
        <v>13907</v>
      </c>
      <c r="F3616" s="99">
        <v>6.1</v>
      </c>
      <c r="G3616" s="99"/>
      <c r="H3616" s="105" t="s">
        <v>4081</v>
      </c>
      <c r="I3616" s="101">
        <v>2015</v>
      </c>
      <c r="J3616" s="116"/>
      <c r="K3616" s="90">
        <v>4794892427</v>
      </c>
      <c r="L3616" s="90">
        <f>IF(K3616/1024 &gt;1,K3616/1024," ")</f>
        <v>4682512.1357421875</v>
      </c>
      <c r="M3616" s="90">
        <f>IF(K3616/1048576 &gt;1,K3616/1048576," ")</f>
        <v>4572.76575756073</v>
      </c>
      <c r="N3616" s="91">
        <f>IF(K3616&gt;999999999,K3616/1073741824," ")</f>
        <v>4.4655915601179004</v>
      </c>
      <c r="O3616" s="194" t="s">
        <v>24056</v>
      </c>
      <c r="P3616" s="197" t="s">
        <v>24057</v>
      </c>
    </row>
    <row r="3617" spans="2:16" ht="20.100000000000001" customHeight="1" x14ac:dyDescent="0.3">
      <c r="B3617" s="101">
        <v>3607</v>
      </c>
      <c r="C3617" s="102" t="s">
        <v>39274</v>
      </c>
      <c r="D3617" s="159" t="s">
        <v>2258</v>
      </c>
      <c r="E3617" s="36" t="s">
        <v>13911</v>
      </c>
      <c r="F3617" s="104">
        <v>6.8</v>
      </c>
      <c r="G3617" s="99" t="s">
        <v>704</v>
      </c>
      <c r="H3617" s="105" t="s">
        <v>5892</v>
      </c>
      <c r="I3617" s="101">
        <v>1988</v>
      </c>
      <c r="J3617" s="116"/>
      <c r="K3617" s="90">
        <v>11790378576</v>
      </c>
      <c r="L3617" s="90">
        <f>IF(K3617/1024 &gt;1,K3617/1024," ")</f>
        <v>11514041.578125</v>
      </c>
      <c r="M3617" s="90">
        <f>IF(K3617/1048576 &gt;1,K3617/1048576," ")</f>
        <v>11244.181228637695</v>
      </c>
      <c r="N3617" s="91">
        <f>IF(K3617&gt;999999999,K3617/1073741824," ")</f>
        <v>10.980645731091499</v>
      </c>
      <c r="O3617" s="194" t="s">
        <v>24063</v>
      </c>
      <c r="P3617" s="197" t="s">
        <v>24064</v>
      </c>
    </row>
    <row r="3618" spans="2:16" ht="20.100000000000001" customHeight="1" x14ac:dyDescent="0.3">
      <c r="B3618" s="101">
        <v>3608</v>
      </c>
      <c r="C3618" s="7" t="s">
        <v>39169</v>
      </c>
      <c r="D3618" s="159" t="s">
        <v>1200</v>
      </c>
      <c r="E3618" s="36" t="s">
        <v>13912</v>
      </c>
      <c r="F3618" s="104">
        <v>5.5</v>
      </c>
      <c r="G3618" s="94"/>
      <c r="H3618" s="94" t="s">
        <v>4326</v>
      </c>
      <c r="I3618" s="101">
        <v>1977</v>
      </c>
      <c r="J3618" s="101"/>
      <c r="K3618" s="90">
        <v>656861184</v>
      </c>
      <c r="L3618" s="90">
        <f>IF(K3618/1024 &gt;1,K3618/1024," ")</f>
        <v>641466</v>
      </c>
      <c r="M3618" s="90">
        <f>IF(K3618/1048576 &gt;1,K3618/1048576," ")</f>
        <v>626.431640625</v>
      </c>
      <c r="N3618" s="91" t="str">
        <f>IF(K3618&gt;999999999,K3618/1073741824," ")</f>
        <v xml:space="preserve"> </v>
      </c>
      <c r="O3618" s="194" t="s">
        <v>24065</v>
      </c>
      <c r="P3618" s="197" t="s">
        <v>24066</v>
      </c>
    </row>
    <row r="3619" spans="2:16" ht="20.100000000000001" customHeight="1" x14ac:dyDescent="0.3">
      <c r="B3619" s="101">
        <v>3609</v>
      </c>
      <c r="C3619" s="109" t="s">
        <v>39275</v>
      </c>
      <c r="D3619" s="159" t="s">
        <v>2935</v>
      </c>
      <c r="E3619" s="36" t="s">
        <v>13913</v>
      </c>
      <c r="F3619" s="104">
        <v>5.7</v>
      </c>
      <c r="G3619" s="101" t="s">
        <v>704</v>
      </c>
      <c r="H3619" s="101" t="s">
        <v>4327</v>
      </c>
      <c r="I3619" s="94">
        <v>1966</v>
      </c>
      <c r="J3619" s="94"/>
      <c r="K3619" s="108">
        <v>4957222664</v>
      </c>
      <c r="L3619" s="90">
        <f>IF(K3619/1024 &gt;1,K3619/1024," ")</f>
        <v>4841037.7578125</v>
      </c>
      <c r="M3619" s="90">
        <f>IF(K3619/1048576 &gt;1,K3619/1048576," ")</f>
        <v>4727.5759353637695</v>
      </c>
      <c r="N3619" s="91">
        <f>IF(K3619&gt;999999999,K3619/1073741824," ")</f>
        <v>4.6167733743786812</v>
      </c>
      <c r="O3619" s="194" t="s">
        <v>24067</v>
      </c>
      <c r="P3619" s="197" t="s">
        <v>24068</v>
      </c>
    </row>
    <row r="3620" spans="2:16" ht="20.100000000000001" customHeight="1" x14ac:dyDescent="0.3">
      <c r="B3620" s="101">
        <v>3610</v>
      </c>
      <c r="C3620" s="20" t="s">
        <v>39276</v>
      </c>
      <c r="D3620" s="157" t="s">
        <v>8727</v>
      </c>
      <c r="E3620" s="36" t="s">
        <v>13914</v>
      </c>
      <c r="F3620" s="81">
        <v>6.3</v>
      </c>
      <c r="G3620" s="13"/>
      <c r="H3620" s="13" t="s">
        <v>3744</v>
      </c>
      <c r="I3620" s="79">
        <v>2019</v>
      </c>
      <c r="J3620" s="79"/>
      <c r="K3620" s="73">
        <v>4553543680</v>
      </c>
      <c r="L3620" s="90">
        <f>IF(K3620/1024 &gt;1,K3620/1024," ")</f>
        <v>4446820</v>
      </c>
      <c r="M3620" s="90">
        <f>IF(K3620/1048576 &gt;1,K3620/1048576," ")</f>
        <v>4342.59765625</v>
      </c>
      <c r="N3620" s="91">
        <f>IF(K3620&gt;999999999,K3620/1073741824," ")</f>
        <v>4.2408180236816406</v>
      </c>
      <c r="O3620" s="194" t="s">
        <v>24069</v>
      </c>
      <c r="P3620" s="197" t="s">
        <v>24070</v>
      </c>
    </row>
    <row r="3621" spans="2:16" ht="20.100000000000001" customHeight="1" x14ac:dyDescent="0.3">
      <c r="B3621" s="101">
        <v>3611</v>
      </c>
      <c r="C3621" s="102" t="s">
        <v>39277</v>
      </c>
      <c r="D3621" s="159" t="s">
        <v>1763</v>
      </c>
      <c r="E3621" s="36" t="s">
        <v>13915</v>
      </c>
      <c r="F3621" s="104">
        <v>5.9</v>
      </c>
      <c r="G3621" s="101" t="s">
        <v>704</v>
      </c>
      <c r="H3621" s="101" t="s">
        <v>3743</v>
      </c>
      <c r="I3621" s="101">
        <v>1997</v>
      </c>
      <c r="J3621" s="101"/>
      <c r="K3621" s="90">
        <v>3346729956</v>
      </c>
      <c r="L3621" s="90">
        <f>IF(K3621/1024 &gt;1,K3621/1024," ")</f>
        <v>3268290.97265625</v>
      </c>
      <c r="M3621" s="90">
        <f>IF(K3621/1048576 &gt;1,K3621/1048576," ")</f>
        <v>3191.6904029846191</v>
      </c>
      <c r="N3621" s="91">
        <f>IF(K3621&gt;999999999,K3621/1073741824," ")</f>
        <v>3.1168851591646671</v>
      </c>
      <c r="O3621" s="194" t="s">
        <v>24071</v>
      </c>
      <c r="P3621" s="197" t="s">
        <v>24072</v>
      </c>
    </row>
    <row r="3622" spans="2:16" ht="20.100000000000001" customHeight="1" x14ac:dyDescent="0.3">
      <c r="B3622" s="101">
        <v>3612</v>
      </c>
      <c r="C3622" s="12" t="s">
        <v>39170</v>
      </c>
      <c r="D3622" s="160" t="s">
        <v>344</v>
      </c>
      <c r="E3622" s="36" t="s">
        <v>13916</v>
      </c>
      <c r="F3622" s="104">
        <v>5</v>
      </c>
      <c r="G3622" s="94"/>
      <c r="H3622" s="94" t="s">
        <v>3936</v>
      </c>
      <c r="I3622" s="101">
        <v>2008</v>
      </c>
      <c r="J3622" s="101"/>
      <c r="K3622" s="90">
        <v>1627355136</v>
      </c>
      <c r="L3622" s="90">
        <f>IF(K3622/1024 &gt;1,K3622/1024," ")</f>
        <v>1589214</v>
      </c>
      <c r="M3622" s="90">
        <f>IF(K3622/1048576 &gt;1,K3622/1048576," ")</f>
        <v>1551.966796875</v>
      </c>
      <c r="N3622" s="91">
        <f>IF(K3622&gt;999999999,K3622/1073741824," ")</f>
        <v>1.5155925750732422</v>
      </c>
      <c r="O3622" s="194" t="s">
        <v>17573</v>
      </c>
      <c r="P3622" s="197" t="s">
        <v>24073</v>
      </c>
    </row>
    <row r="3623" spans="2:16" ht="20.100000000000001" customHeight="1" x14ac:dyDescent="0.3">
      <c r="B3623" s="101">
        <v>3613</v>
      </c>
      <c r="C3623" s="103" t="s">
        <v>39278</v>
      </c>
      <c r="D3623" s="161" t="s">
        <v>6428</v>
      </c>
      <c r="E3623" s="36" t="s">
        <v>13917</v>
      </c>
      <c r="F3623" s="99">
        <v>6.5</v>
      </c>
      <c r="G3623" s="99" t="s">
        <v>704</v>
      </c>
      <c r="H3623" s="101" t="s">
        <v>5877</v>
      </c>
      <c r="I3623" s="101">
        <v>1994</v>
      </c>
      <c r="J3623" s="101"/>
      <c r="K3623" s="90">
        <v>3376629655</v>
      </c>
      <c r="L3623" s="90">
        <f>IF(K3623/1024 &gt;1,K3623/1024," ")</f>
        <v>3297489.8974609375</v>
      </c>
      <c r="M3623" s="90">
        <f>IF(K3623/1048576 &gt;1,K3623/1048576," ")</f>
        <v>3220.2049779891968</v>
      </c>
      <c r="N3623" s="91">
        <f>IF(K3623&gt;999999999,K3623/1073741824," ")</f>
        <v>3.144731423817575</v>
      </c>
      <c r="O3623" s="194" t="s">
        <v>24074</v>
      </c>
      <c r="P3623" s="197" t="s">
        <v>24075</v>
      </c>
    </row>
    <row r="3624" spans="2:16" ht="20.100000000000001" customHeight="1" x14ac:dyDescent="0.3">
      <c r="B3624" s="101">
        <v>3614</v>
      </c>
      <c r="C3624" s="12" t="s">
        <v>39171</v>
      </c>
      <c r="D3624" s="160" t="s">
        <v>2259</v>
      </c>
      <c r="E3624" s="36" t="s">
        <v>13918</v>
      </c>
      <c r="F3624" s="104">
        <v>6</v>
      </c>
      <c r="G3624" s="94"/>
      <c r="H3624" s="94" t="s">
        <v>3750</v>
      </c>
      <c r="I3624" s="101">
        <v>2008</v>
      </c>
      <c r="J3624" s="101"/>
      <c r="K3624" s="108">
        <v>2002741248</v>
      </c>
      <c r="L3624" s="90">
        <f>IF(K3624/1024 &gt;1,K3624/1024," ")</f>
        <v>1955802</v>
      </c>
      <c r="M3624" s="90">
        <f>IF(K3624/1048576 &gt;1,K3624/1048576," ")</f>
        <v>1909.962890625</v>
      </c>
      <c r="N3624" s="91">
        <f>IF(K3624&gt;999999999,K3624/1073741824," ")</f>
        <v>1.8651981353759766</v>
      </c>
      <c r="O3624" s="194" t="s">
        <v>24076</v>
      </c>
      <c r="P3624" s="197" t="s">
        <v>24077</v>
      </c>
    </row>
    <row r="3625" spans="2:16" ht="20.100000000000001" customHeight="1" x14ac:dyDescent="0.3">
      <c r="B3625" s="101">
        <v>3615</v>
      </c>
      <c r="C3625" s="12" t="s">
        <v>39279</v>
      </c>
      <c r="D3625" s="167" t="s">
        <v>7841</v>
      </c>
      <c r="E3625" s="36" t="s">
        <v>13919</v>
      </c>
      <c r="F3625" s="81">
        <v>4.3</v>
      </c>
      <c r="G3625" s="13" t="s">
        <v>704</v>
      </c>
      <c r="H3625" s="13" t="s">
        <v>4081</v>
      </c>
      <c r="I3625" s="79">
        <v>2017</v>
      </c>
      <c r="J3625" s="79"/>
      <c r="K3625" s="73">
        <v>4852675423</v>
      </c>
      <c r="L3625" s="90">
        <f>IF(K3625/1024 &gt;1,K3625/1024," ")</f>
        <v>4738940.8427734375</v>
      </c>
      <c r="M3625" s="90">
        <f>IF(K3625/1048576 &gt;1,K3625/1048576," ")</f>
        <v>4627.8719167709351</v>
      </c>
      <c r="N3625" s="91">
        <f>IF(K3625&gt;999999999,K3625/1073741824," ")</f>
        <v>4.5194061687216163</v>
      </c>
      <c r="O3625" s="194" t="s">
        <v>24078</v>
      </c>
      <c r="P3625" s="197" t="s">
        <v>24079</v>
      </c>
    </row>
    <row r="3626" spans="2:16" ht="20.100000000000001" customHeight="1" x14ac:dyDescent="0.3">
      <c r="B3626" s="101">
        <v>3616</v>
      </c>
      <c r="C3626" s="12" t="s">
        <v>33312</v>
      </c>
      <c r="D3626" s="160" t="s">
        <v>2260</v>
      </c>
      <c r="E3626" s="36" t="s">
        <v>13920</v>
      </c>
      <c r="F3626" s="104">
        <v>6.4</v>
      </c>
      <c r="G3626" s="94"/>
      <c r="H3626" s="101" t="s">
        <v>3737</v>
      </c>
      <c r="I3626" s="101">
        <v>1968</v>
      </c>
      <c r="J3626" s="116"/>
      <c r="K3626" s="90">
        <v>3574049487</v>
      </c>
      <c r="L3626" s="90">
        <f>IF(K3626/1024 &gt;1,K3626/1024," ")</f>
        <v>3490282.7021484375</v>
      </c>
      <c r="M3626" s="90">
        <f>IF(K3626/1048576 &gt;1,K3626/1048576," ")</f>
        <v>3408.4792013168335</v>
      </c>
      <c r="N3626" s="91">
        <f>IF(K3626&gt;999999999,K3626/1073741824," ")</f>
        <v>3.3285929700359702</v>
      </c>
      <c r="O3626" s="194" t="s">
        <v>17917</v>
      </c>
      <c r="P3626" s="197" t="s">
        <v>31235</v>
      </c>
    </row>
    <row r="3627" spans="2:16" ht="20.100000000000001" customHeight="1" x14ac:dyDescent="0.3">
      <c r="B3627" s="101">
        <v>3617</v>
      </c>
      <c r="C3627" s="111" t="s">
        <v>39280</v>
      </c>
      <c r="D3627" s="161" t="s">
        <v>6725</v>
      </c>
      <c r="E3627" s="36" t="s">
        <v>13922</v>
      </c>
      <c r="F3627" s="99">
        <v>6.1</v>
      </c>
      <c r="G3627" s="99" t="s">
        <v>704</v>
      </c>
      <c r="H3627" s="101" t="s">
        <v>5892</v>
      </c>
      <c r="I3627" s="101">
        <v>2015</v>
      </c>
      <c r="J3627" s="101"/>
      <c r="K3627" s="90">
        <v>4184203349</v>
      </c>
      <c r="L3627" s="90">
        <f>IF(K3627/1024 &gt;1,K3627/1024," ")</f>
        <v>4086136.0830078125</v>
      </c>
      <c r="M3627" s="90">
        <f>IF(K3627/1048576 &gt;1,K3627/1048576," ")</f>
        <v>3990.3672685623169</v>
      </c>
      <c r="N3627" s="91">
        <f>IF(K3627&gt;999999999,K3627/1073741824," ")</f>
        <v>3.8968430357053876</v>
      </c>
      <c r="O3627" s="194" t="s">
        <v>24082</v>
      </c>
      <c r="P3627" s="197" t="s">
        <v>24083</v>
      </c>
    </row>
    <row r="3628" spans="2:16" ht="20.100000000000001" customHeight="1" x14ac:dyDescent="0.3">
      <c r="B3628" s="101">
        <v>3618</v>
      </c>
      <c r="C3628" s="20" t="s">
        <v>39281</v>
      </c>
      <c r="D3628" s="158" t="s">
        <v>8269</v>
      </c>
      <c r="E3628" s="36" t="s">
        <v>13923</v>
      </c>
      <c r="F3628" s="81">
        <v>5.3</v>
      </c>
      <c r="G3628" s="13"/>
      <c r="H3628" s="13" t="s">
        <v>5878</v>
      </c>
      <c r="I3628" s="79">
        <v>2018</v>
      </c>
      <c r="J3628" s="83"/>
      <c r="K3628" s="73">
        <v>4247412736</v>
      </c>
      <c r="L3628" s="90">
        <f>IF(K3628/1024 &gt;1,K3628/1024," ")</f>
        <v>4147864</v>
      </c>
      <c r="M3628" s="90">
        <f>IF(K3628/1048576 &gt;1,K3628/1048576," ")</f>
        <v>4050.6484375</v>
      </c>
      <c r="N3628" s="91">
        <f>IF(K3628&gt;999999999,K3628/1073741824," ")</f>
        <v>3.9557113647460938</v>
      </c>
      <c r="O3628" s="194" t="s">
        <v>24086</v>
      </c>
      <c r="P3628" s="197" t="s">
        <v>24087</v>
      </c>
    </row>
    <row r="3629" spans="2:16" ht="20.100000000000001" customHeight="1" x14ac:dyDescent="0.3">
      <c r="B3629" s="101">
        <v>3619</v>
      </c>
      <c r="C3629" s="7" t="s">
        <v>39282</v>
      </c>
      <c r="D3629" s="168" t="s">
        <v>8488</v>
      </c>
      <c r="E3629" s="36" t="s">
        <v>13924</v>
      </c>
      <c r="F3629" s="81">
        <v>6.5</v>
      </c>
      <c r="G3629" s="13" t="s">
        <v>704</v>
      </c>
      <c r="H3629" s="13" t="s">
        <v>4081</v>
      </c>
      <c r="I3629" s="79">
        <v>2017</v>
      </c>
      <c r="J3629" s="79"/>
      <c r="K3629" s="73">
        <v>4860067840</v>
      </c>
      <c r="L3629" s="90">
        <f>IF(K3629/1024 &gt;1,K3629/1024," ")</f>
        <v>4746160</v>
      </c>
      <c r="M3629" s="90">
        <f>IF(K3629/1048576 &gt;1,K3629/1048576," ")</f>
        <v>4634.921875</v>
      </c>
      <c r="N3629" s="91">
        <f>IF(K3629&gt;999999999,K3629/1073741824," ")</f>
        <v>4.5262908935546875</v>
      </c>
      <c r="O3629" s="194" t="s">
        <v>20646</v>
      </c>
      <c r="P3629" s="197" t="s">
        <v>31236</v>
      </c>
    </row>
    <row r="3630" spans="2:16" ht="20.100000000000001" customHeight="1" x14ac:dyDescent="0.3">
      <c r="B3630" s="101">
        <v>3620</v>
      </c>
      <c r="C3630" s="102" t="s">
        <v>39283</v>
      </c>
      <c r="D3630" s="159" t="s">
        <v>5260</v>
      </c>
      <c r="E3630" s="36" t="s">
        <v>13926</v>
      </c>
      <c r="F3630" s="104">
        <v>6.6</v>
      </c>
      <c r="G3630" s="101" t="s">
        <v>704</v>
      </c>
      <c r="H3630" s="101" t="s">
        <v>3956</v>
      </c>
      <c r="I3630" s="101">
        <v>2014</v>
      </c>
      <c r="J3630" s="101"/>
      <c r="K3630" s="90">
        <v>4388970410</v>
      </c>
      <c r="L3630" s="90">
        <f>IF(K3630/1024 &gt;1,K3630/1024," ")</f>
        <v>4286103.916015625</v>
      </c>
      <c r="M3630" s="90">
        <f>IF(K3630/1048576 &gt;1,K3630/1048576," ")</f>
        <v>4185.6483554840088</v>
      </c>
      <c r="N3630" s="91">
        <f>IF(K3630&gt;999999999,K3630/1073741824," ")</f>
        <v>4.0875472221523523</v>
      </c>
      <c r="O3630" s="194" t="s">
        <v>24088</v>
      </c>
      <c r="P3630" s="197" t="s">
        <v>24089</v>
      </c>
    </row>
    <row r="3631" spans="2:16" ht="20.100000000000001" customHeight="1" x14ac:dyDescent="0.3">
      <c r="B3631" s="101">
        <v>3621</v>
      </c>
      <c r="C3631" s="103" t="s">
        <v>39284</v>
      </c>
      <c r="D3631" s="159" t="s">
        <v>4050</v>
      </c>
      <c r="E3631" s="36" t="s">
        <v>13927</v>
      </c>
      <c r="F3631" s="104">
        <v>7.4</v>
      </c>
      <c r="G3631" s="101" t="s">
        <v>704</v>
      </c>
      <c r="H3631" s="101" t="s">
        <v>4013</v>
      </c>
      <c r="I3631" s="101">
        <v>1937</v>
      </c>
      <c r="J3631" s="101"/>
      <c r="K3631" s="90">
        <v>4815275535</v>
      </c>
      <c r="L3631" s="90">
        <f>IF(K3631/1024 &gt;1,K3631/1024," ")</f>
        <v>4702417.5146484375</v>
      </c>
      <c r="M3631" s="90">
        <f>IF(K3631/1048576 &gt;1,K3631/1048576," ")</f>
        <v>4592.2046041488647</v>
      </c>
      <c r="N3631" s="91">
        <f>IF(K3631&gt;999999999,K3631/1073741824," ")</f>
        <v>4.4845748087391257</v>
      </c>
      <c r="O3631" s="199" t="s">
        <v>17525</v>
      </c>
      <c r="P3631" s="197" t="s">
        <v>24090</v>
      </c>
    </row>
    <row r="3632" spans="2:16" ht="20.100000000000001" customHeight="1" x14ac:dyDescent="0.3">
      <c r="B3632" s="101">
        <v>3622</v>
      </c>
      <c r="C3632" s="20" t="s">
        <v>39285</v>
      </c>
      <c r="D3632" s="157" t="s">
        <v>8587</v>
      </c>
      <c r="E3632" s="36" t="s">
        <v>13928</v>
      </c>
      <c r="F3632" s="81">
        <v>5.4</v>
      </c>
      <c r="G3632" s="13" t="s">
        <v>704</v>
      </c>
      <c r="H3632" s="13" t="s">
        <v>4081</v>
      </c>
      <c r="I3632" s="79">
        <v>2017</v>
      </c>
      <c r="J3632" s="79"/>
      <c r="K3632" s="73">
        <v>4104966144</v>
      </c>
      <c r="L3632" s="90">
        <f>IF(K3632/1024 &gt;1,K3632/1024," ")</f>
        <v>4008756</v>
      </c>
      <c r="M3632" s="90">
        <f>IF(K3632/1048576 &gt;1,K3632/1048576," ")</f>
        <v>3914.80078125</v>
      </c>
      <c r="N3632" s="91">
        <f>IF(K3632&gt;999999999,K3632/1073741824," ")</f>
        <v>3.8230476379394531</v>
      </c>
      <c r="O3632" s="199" t="s">
        <v>17525</v>
      </c>
      <c r="P3632" s="197" t="s">
        <v>24091</v>
      </c>
    </row>
    <row r="3633" spans="2:16" ht="20.100000000000001" customHeight="1" x14ac:dyDescent="0.3">
      <c r="B3633" s="101">
        <v>3623</v>
      </c>
      <c r="C3633" s="20" t="s">
        <v>39287</v>
      </c>
      <c r="D3633" s="167" t="s">
        <v>7908</v>
      </c>
      <c r="E3633" s="36" t="s">
        <v>13951</v>
      </c>
      <c r="F3633" s="81">
        <v>5</v>
      </c>
      <c r="G3633" s="13" t="s">
        <v>704</v>
      </c>
      <c r="H3633" s="13" t="s">
        <v>5878</v>
      </c>
      <c r="I3633" s="79">
        <v>2017</v>
      </c>
      <c r="J3633" s="84"/>
      <c r="K3633" s="73">
        <v>5088126559</v>
      </c>
      <c r="L3633" s="90">
        <f>IF(K3633/1024 &gt;1,K3633/1024," ")</f>
        <v>4968873.5927734375</v>
      </c>
      <c r="M3633" s="90">
        <f>IF(K3633/1048576 &gt;1,K3633/1048576," ")</f>
        <v>4852.4156179428101</v>
      </c>
      <c r="N3633" s="91">
        <f>IF(K3633&gt;999999999,K3633/1073741824," ")</f>
        <v>4.7386871268972754</v>
      </c>
      <c r="O3633" s="194" t="s">
        <v>19574</v>
      </c>
      <c r="P3633" s="197" t="s">
        <v>24094</v>
      </c>
    </row>
    <row r="3634" spans="2:16" ht="20.100000000000001" customHeight="1" x14ac:dyDescent="0.3">
      <c r="B3634" s="101">
        <v>3624</v>
      </c>
      <c r="C3634" s="109" t="s">
        <v>39286</v>
      </c>
      <c r="D3634" s="159" t="s">
        <v>3591</v>
      </c>
      <c r="E3634" s="36" t="s">
        <v>13929</v>
      </c>
      <c r="F3634" s="104">
        <v>6.1</v>
      </c>
      <c r="G3634" s="99" t="s">
        <v>704</v>
      </c>
      <c r="H3634" s="105" t="s">
        <v>4081</v>
      </c>
      <c r="I3634" s="101">
        <v>2012</v>
      </c>
      <c r="J3634" s="101"/>
      <c r="K3634" s="90">
        <v>4924251878</v>
      </c>
      <c r="L3634" s="90">
        <f>IF(K3634/1024 &gt;1,K3634/1024," ")</f>
        <v>4808839.724609375</v>
      </c>
      <c r="M3634" s="90">
        <f>IF(K3634/1048576 &gt;1,K3634/1048576," ")</f>
        <v>4696.1325435638428</v>
      </c>
      <c r="N3634" s="91">
        <f>IF(K3634&gt;999999999,K3634/1073741824," ")</f>
        <v>4.5860669370740652</v>
      </c>
      <c r="O3634" s="194" t="s">
        <v>24092</v>
      </c>
      <c r="P3634" s="197" t="s">
        <v>24093</v>
      </c>
    </row>
    <row r="3635" spans="2:16" ht="20.100000000000001" customHeight="1" x14ac:dyDescent="0.3">
      <c r="B3635" s="101">
        <v>3625</v>
      </c>
      <c r="C3635" s="107" t="s">
        <v>39288</v>
      </c>
      <c r="D3635" s="161" t="s">
        <v>6280</v>
      </c>
      <c r="E3635" s="36" t="s">
        <v>13930</v>
      </c>
      <c r="F3635" s="99">
        <v>5.8</v>
      </c>
      <c r="G3635" s="99"/>
      <c r="H3635" s="101" t="s">
        <v>5878</v>
      </c>
      <c r="I3635" s="101">
        <v>2015</v>
      </c>
      <c r="J3635" s="101"/>
      <c r="K3635" s="90">
        <v>4721120201</v>
      </c>
      <c r="L3635" s="90">
        <f>IF(K3635/1024 &gt;1,K3635/1024," ")</f>
        <v>4610468.9462890625</v>
      </c>
      <c r="M3635" s="90">
        <f>IF(K3635/1048576 &gt;1,K3635/1048576," ")</f>
        <v>4502.4110803604126</v>
      </c>
      <c r="N3635" s="91">
        <f>IF(K3635&gt;999999999,K3635/1073741824," ")</f>
        <v>4.3968858206644654</v>
      </c>
      <c r="O3635" s="194" t="s">
        <v>17625</v>
      </c>
      <c r="P3635" s="197" t="s">
        <v>24095</v>
      </c>
    </row>
    <row r="3636" spans="2:16" ht="20.100000000000001" customHeight="1" x14ac:dyDescent="0.3">
      <c r="B3636" s="101">
        <v>3626</v>
      </c>
      <c r="C3636" s="112" t="s">
        <v>39289</v>
      </c>
      <c r="D3636" s="163" t="s">
        <v>6054</v>
      </c>
      <c r="E3636" s="36" t="s">
        <v>13931</v>
      </c>
      <c r="F3636" s="99">
        <v>6.7</v>
      </c>
      <c r="G3636" s="99" t="s">
        <v>704</v>
      </c>
      <c r="H3636" s="101" t="s">
        <v>3937</v>
      </c>
      <c r="I3636" s="101">
        <v>1960</v>
      </c>
      <c r="J3636" s="101"/>
      <c r="K3636" s="90">
        <v>1793033607</v>
      </c>
      <c r="L3636" s="90">
        <f>IF(K3636/1024 &gt;1,K3636/1024," ")</f>
        <v>1751009.3818359375</v>
      </c>
      <c r="M3636" s="90">
        <f>IF(K3636/1048576 &gt;1,K3636/1048576," ")</f>
        <v>1709.9700994491577</v>
      </c>
      <c r="N3636" s="91">
        <f>IF(K3636&gt;999999999,K3636/1073741824," ")</f>
        <v>1.6698926752433181</v>
      </c>
      <c r="O3636" s="194" t="s">
        <v>24096</v>
      </c>
      <c r="P3636" s="197" t="s">
        <v>24097</v>
      </c>
    </row>
    <row r="3637" spans="2:16" ht="20.100000000000001" customHeight="1" x14ac:dyDescent="0.3">
      <c r="B3637" s="101">
        <v>3627</v>
      </c>
      <c r="C3637" s="20" t="s">
        <v>39290</v>
      </c>
      <c r="D3637" s="157" t="s">
        <v>8754</v>
      </c>
      <c r="E3637" s="36" t="s">
        <v>13932</v>
      </c>
      <c r="F3637" s="81">
        <v>6.7</v>
      </c>
      <c r="G3637" s="13"/>
      <c r="H3637" s="13" t="s">
        <v>3757</v>
      </c>
      <c r="I3637" s="79">
        <v>2018</v>
      </c>
      <c r="J3637" s="79"/>
      <c r="K3637" s="73">
        <v>5554814976</v>
      </c>
      <c r="L3637" s="90">
        <f>IF(K3637/1024 &gt;1,K3637/1024," ")</f>
        <v>5424624</v>
      </c>
      <c r="M3637" s="90">
        <f>IF(K3637/1048576 &gt;1,K3637/1048576," ")</f>
        <v>5297.484375</v>
      </c>
      <c r="N3637" s="91">
        <f>IF(K3637&gt;999999999,K3637/1073741824," ")</f>
        <v>5.1733245849609375</v>
      </c>
      <c r="O3637" s="194" t="s">
        <v>17597</v>
      </c>
      <c r="P3637" s="197" t="s">
        <v>24098</v>
      </c>
    </row>
    <row r="3638" spans="2:16" ht="20.100000000000001" customHeight="1" x14ac:dyDescent="0.3">
      <c r="B3638" s="101">
        <v>3628</v>
      </c>
      <c r="C3638" s="103" t="s">
        <v>39291</v>
      </c>
      <c r="D3638" s="161" t="s">
        <v>6461</v>
      </c>
      <c r="E3638" s="36" t="s">
        <v>13933</v>
      </c>
      <c r="F3638" s="99">
        <v>6.7</v>
      </c>
      <c r="G3638" s="99" t="s">
        <v>704</v>
      </c>
      <c r="H3638" s="105" t="s">
        <v>5878</v>
      </c>
      <c r="I3638" s="101">
        <v>1964</v>
      </c>
      <c r="J3638" s="101"/>
      <c r="K3638" s="90">
        <v>3986170114</v>
      </c>
      <c r="L3638" s="90">
        <f>IF(K3638/1024 &gt;1,K3638/1024," ")</f>
        <v>3892744.251953125</v>
      </c>
      <c r="M3638" s="90">
        <f>IF(K3638/1048576 &gt;1,K3638/1048576," ")</f>
        <v>3801.5080585479736</v>
      </c>
      <c r="N3638" s="91">
        <f>IF(K3638&gt;999999999,K3638/1073741824," ")</f>
        <v>3.7124102134257555</v>
      </c>
      <c r="O3638" s="194" t="s">
        <v>24099</v>
      </c>
      <c r="P3638" s="197" t="s">
        <v>31237</v>
      </c>
    </row>
    <row r="3639" spans="2:16" ht="20.100000000000001" customHeight="1" x14ac:dyDescent="0.3">
      <c r="B3639" s="101">
        <v>3629</v>
      </c>
      <c r="C3639" s="109" t="s">
        <v>39292</v>
      </c>
      <c r="D3639" s="159" t="s">
        <v>3206</v>
      </c>
      <c r="E3639" s="36" t="s">
        <v>13934</v>
      </c>
      <c r="F3639" s="104">
        <v>7.3</v>
      </c>
      <c r="G3639" s="101" t="s">
        <v>704</v>
      </c>
      <c r="H3639" s="101" t="s">
        <v>3937</v>
      </c>
      <c r="I3639" s="94">
        <v>1989</v>
      </c>
      <c r="J3639" s="94"/>
      <c r="K3639" s="108">
        <v>2811046138</v>
      </c>
      <c r="L3639" s="90">
        <f>IF(K3639/1024 &gt;1,K3639/1024," ")</f>
        <v>2745162.244140625</v>
      </c>
      <c r="M3639" s="90">
        <f>IF(K3639/1048576 &gt;1,K3639/1048576," ")</f>
        <v>2680.8225040435791</v>
      </c>
      <c r="N3639" s="91">
        <f>IF(K3639&gt;999999999,K3639/1073741824," ")</f>
        <v>2.6179907266050577</v>
      </c>
      <c r="O3639" s="194" t="s">
        <v>24100</v>
      </c>
      <c r="P3639" s="197" t="s">
        <v>31238</v>
      </c>
    </row>
    <row r="3640" spans="2:16" ht="20.100000000000001" customHeight="1" x14ac:dyDescent="0.3">
      <c r="B3640" s="101">
        <v>3630</v>
      </c>
      <c r="C3640" s="12" t="s">
        <v>39172</v>
      </c>
      <c r="D3640" s="160" t="s">
        <v>346</v>
      </c>
      <c r="E3640" s="36" t="s">
        <v>13935</v>
      </c>
      <c r="F3640" s="104">
        <v>5.5</v>
      </c>
      <c r="G3640" s="94"/>
      <c r="H3640" s="94" t="s">
        <v>4071</v>
      </c>
      <c r="I3640" s="101">
        <v>2006</v>
      </c>
      <c r="J3640" s="101"/>
      <c r="K3640" s="90">
        <v>735031296</v>
      </c>
      <c r="L3640" s="90">
        <f>IF(K3640/1024 &gt;1,K3640/1024," ")</f>
        <v>717804</v>
      </c>
      <c r="M3640" s="90">
        <f>IF(K3640/1048576 &gt;1,K3640/1048576," ")</f>
        <v>700.98046875</v>
      </c>
      <c r="N3640" s="91" t="str">
        <f>IF(K3640&gt;999999999,K3640/1073741824," ")</f>
        <v xml:space="preserve"> </v>
      </c>
      <c r="O3640" s="194" t="s">
        <v>20310</v>
      </c>
      <c r="P3640" s="197" t="s">
        <v>24101</v>
      </c>
    </row>
    <row r="3641" spans="2:16" ht="20.100000000000001" customHeight="1" x14ac:dyDescent="0.3">
      <c r="B3641" s="101">
        <v>3631</v>
      </c>
      <c r="C3641" s="109" t="s">
        <v>39293</v>
      </c>
      <c r="D3641" s="160" t="s">
        <v>347</v>
      </c>
      <c r="E3641" s="36" t="s">
        <v>13936</v>
      </c>
      <c r="F3641" s="104">
        <v>5.9</v>
      </c>
      <c r="G3641" s="101" t="s">
        <v>704</v>
      </c>
      <c r="H3641" s="101" t="s">
        <v>3737</v>
      </c>
      <c r="I3641" s="101">
        <v>1979</v>
      </c>
      <c r="J3641" s="116"/>
      <c r="K3641" s="90">
        <v>3717129907</v>
      </c>
      <c r="L3641" s="90">
        <f>IF(K3641/1024 &gt;1,K3641/1024," ")</f>
        <v>3630009.6748046875</v>
      </c>
      <c r="M3641" s="90">
        <f>IF(K3641/1048576 &gt;1,K3641/1048576," ")</f>
        <v>3544.9313230514526</v>
      </c>
      <c r="N3641" s="91">
        <f>IF(K3641&gt;999999999,K3641/1073741824," ")</f>
        <v>3.4618469951674342</v>
      </c>
      <c r="O3641" s="194" t="s">
        <v>24102</v>
      </c>
      <c r="P3641" s="197" t="s">
        <v>24103</v>
      </c>
    </row>
    <row r="3642" spans="2:16" ht="20.100000000000001" customHeight="1" x14ac:dyDescent="0.3">
      <c r="B3642" s="101">
        <v>3632</v>
      </c>
      <c r="C3642" s="7" t="s">
        <v>39173</v>
      </c>
      <c r="D3642" s="159" t="s">
        <v>2261</v>
      </c>
      <c r="E3642" s="36" t="s">
        <v>13937</v>
      </c>
      <c r="F3642" s="104">
        <v>6.8</v>
      </c>
      <c r="G3642" s="94"/>
      <c r="H3642" s="94" t="s">
        <v>4167</v>
      </c>
      <c r="I3642" s="94">
        <v>1948</v>
      </c>
      <c r="J3642" s="94"/>
      <c r="K3642" s="108">
        <v>1386752000</v>
      </c>
      <c r="L3642" s="90">
        <f>IF(K3642/1024 &gt;1,K3642/1024," ")</f>
        <v>1354250</v>
      </c>
      <c r="M3642" s="90">
        <f>IF(K3642/1048576 &gt;1,K3642/1048576," ")</f>
        <v>1322.509765625</v>
      </c>
      <c r="N3642" s="91">
        <f>IF(K3642&gt;999999999,K3642/1073741824," ")</f>
        <v>1.2915134429931641</v>
      </c>
      <c r="O3642" s="194" t="s">
        <v>24104</v>
      </c>
      <c r="P3642" s="197" t="s">
        <v>24105</v>
      </c>
    </row>
    <row r="3643" spans="2:16" ht="20.100000000000001" customHeight="1" x14ac:dyDescent="0.3">
      <c r="B3643" s="101">
        <v>3633</v>
      </c>
      <c r="C3643" s="109" t="s">
        <v>39294</v>
      </c>
      <c r="D3643" s="159" t="s">
        <v>5800</v>
      </c>
      <c r="E3643" s="36" t="s">
        <v>13938</v>
      </c>
      <c r="F3643" s="104">
        <v>7.9</v>
      </c>
      <c r="G3643" s="101" t="s">
        <v>704</v>
      </c>
      <c r="H3643" s="101" t="s">
        <v>4114</v>
      </c>
      <c r="I3643" s="101">
        <v>1961</v>
      </c>
      <c r="J3643" s="101"/>
      <c r="K3643" s="90">
        <v>2858527529</v>
      </c>
      <c r="L3643" s="90">
        <f>IF(K3643/1024 &gt;1,K3643/1024," ")</f>
        <v>2791530.7900390625</v>
      </c>
      <c r="M3643" s="90">
        <f>IF(K3643/1048576 &gt;1,K3643/1048576," ")</f>
        <v>2726.104287147522</v>
      </c>
      <c r="N3643" s="91">
        <f>IF(K3643&gt;999999999,K3643/1073741824," ")</f>
        <v>2.6622112179175019</v>
      </c>
      <c r="O3643" s="194" t="s">
        <v>24106</v>
      </c>
      <c r="P3643" s="197" t="s">
        <v>24107</v>
      </c>
    </row>
    <row r="3644" spans="2:16" ht="20.100000000000001" customHeight="1" x14ac:dyDescent="0.3">
      <c r="B3644" s="101">
        <v>3634</v>
      </c>
      <c r="C3644" s="102" t="s">
        <v>39295</v>
      </c>
      <c r="D3644" s="159" t="s">
        <v>231</v>
      </c>
      <c r="E3644" s="36" t="s">
        <v>13939</v>
      </c>
      <c r="F3644" s="104">
        <v>6.1</v>
      </c>
      <c r="G3644" s="94"/>
      <c r="H3644" s="101" t="s">
        <v>3804</v>
      </c>
      <c r="I3644" s="94">
        <v>1976</v>
      </c>
      <c r="J3644" s="94"/>
      <c r="K3644" s="90">
        <v>1901152554</v>
      </c>
      <c r="L3644" s="90">
        <f>IF(K3644/1024 &gt;1,K3644/1024," ")</f>
        <v>1856594.291015625</v>
      </c>
      <c r="M3644" s="90">
        <f>IF(K3644/1048576 &gt;1,K3644/1048576," ")</f>
        <v>1813.0803623199463</v>
      </c>
      <c r="N3644" s="91">
        <f>IF(K3644&gt;999999999,K3644/1073741824," ")</f>
        <v>1.7705862913280725</v>
      </c>
      <c r="O3644" s="194" t="s">
        <v>20325</v>
      </c>
      <c r="P3644" s="197" t="s">
        <v>24108</v>
      </c>
    </row>
    <row r="3645" spans="2:16" ht="20.100000000000001" customHeight="1" x14ac:dyDescent="0.3">
      <c r="B3645" s="101">
        <v>3635</v>
      </c>
      <c r="C3645" s="112" t="s">
        <v>39296</v>
      </c>
      <c r="D3645" s="160" t="s">
        <v>5745</v>
      </c>
      <c r="E3645" s="36" t="s">
        <v>13940</v>
      </c>
      <c r="F3645" s="104">
        <v>4.2</v>
      </c>
      <c r="G3645" s="101" t="s">
        <v>704</v>
      </c>
      <c r="H3645" s="101" t="s">
        <v>5744</v>
      </c>
      <c r="I3645" s="101">
        <v>2014</v>
      </c>
      <c r="J3645" s="101"/>
      <c r="K3645" s="90">
        <v>4687886762</v>
      </c>
      <c r="L3645" s="90">
        <f>IF(K3645/1024 &gt;1,K3645/1024," ")</f>
        <v>4578014.416015625</v>
      </c>
      <c r="M3645" s="90">
        <f>IF(K3645/1048576 &gt;1,K3645/1048576," ")</f>
        <v>4470.7172031402588</v>
      </c>
      <c r="N3645" s="91">
        <f>IF(K3645&gt;999999999,K3645/1073741824," ")</f>
        <v>4.365934768691659</v>
      </c>
      <c r="O3645" s="194" t="s">
        <v>24109</v>
      </c>
      <c r="P3645" s="197" t="s">
        <v>24110</v>
      </c>
    </row>
    <row r="3646" spans="2:16" ht="20.100000000000001" customHeight="1" x14ac:dyDescent="0.3">
      <c r="B3646" s="101">
        <v>3636</v>
      </c>
      <c r="C3646" s="12" t="s">
        <v>39297</v>
      </c>
      <c r="D3646" s="157" t="s">
        <v>8900</v>
      </c>
      <c r="E3646" s="36" t="s">
        <v>13941</v>
      </c>
      <c r="F3646" s="131">
        <v>6</v>
      </c>
      <c r="G3646" s="13"/>
      <c r="H3646" s="13" t="s">
        <v>3744</v>
      </c>
      <c r="I3646" s="133">
        <v>2019</v>
      </c>
      <c r="J3646" s="74"/>
      <c r="K3646" s="73">
        <v>2964353024</v>
      </c>
      <c r="L3646" s="90">
        <f>IF(K3646/1024 &gt;1,K3646/1024," ")</f>
        <v>2894876</v>
      </c>
      <c r="M3646" s="90">
        <f>IF(K3646/1048576 &gt;1,K3646/1048576," ")</f>
        <v>2827.02734375</v>
      </c>
      <c r="N3646" s="91">
        <f>IF(K3646&gt;999999999,K3646/1073741824," ")</f>
        <v>2.7607688903808594</v>
      </c>
      <c r="O3646" s="194" t="s">
        <v>24111</v>
      </c>
      <c r="P3646" s="197" t="s">
        <v>24112</v>
      </c>
    </row>
    <row r="3647" spans="2:16" ht="20.100000000000001" customHeight="1" x14ac:dyDescent="0.3">
      <c r="B3647" s="101">
        <v>3637</v>
      </c>
      <c r="C3647" s="12" t="s">
        <v>33313</v>
      </c>
      <c r="D3647" s="177" t="s">
        <v>8526</v>
      </c>
      <c r="E3647" s="36" t="s">
        <v>13943</v>
      </c>
      <c r="F3647" s="131">
        <v>6.5</v>
      </c>
      <c r="G3647" s="13"/>
      <c r="H3647" s="13" t="s">
        <v>5878</v>
      </c>
      <c r="I3647" s="133">
        <v>2011</v>
      </c>
      <c r="J3647" s="74"/>
      <c r="K3647" s="73">
        <v>4422275072</v>
      </c>
      <c r="L3647" s="90">
        <f>IF(K3647/1024 &gt;1,K3647/1024," ")</f>
        <v>4318628</v>
      </c>
      <c r="M3647" s="90">
        <f>IF(K3647/1048576 &gt;1,K3647/1048576," ")</f>
        <v>4217.41015625</v>
      </c>
      <c r="N3647" s="91">
        <f>IF(K3647&gt;999999999,K3647/1073741824," ")</f>
        <v>4.1185646057128906</v>
      </c>
      <c r="O3647" s="194" t="s">
        <v>24114</v>
      </c>
      <c r="P3647" s="197" t="s">
        <v>24115</v>
      </c>
    </row>
    <row r="3648" spans="2:16" ht="20.100000000000001" customHeight="1" x14ac:dyDescent="0.3">
      <c r="B3648" s="101">
        <v>3638</v>
      </c>
      <c r="C3648" s="29" t="s">
        <v>39298</v>
      </c>
      <c r="D3648" s="157" t="s">
        <v>8041</v>
      </c>
      <c r="E3648" s="36" t="s">
        <v>13942</v>
      </c>
      <c r="F3648" s="131">
        <v>4.7</v>
      </c>
      <c r="G3648" s="13"/>
      <c r="H3648" s="13" t="s">
        <v>5878</v>
      </c>
      <c r="I3648" s="133">
        <v>2015</v>
      </c>
      <c r="J3648" s="74"/>
      <c r="K3648" s="73">
        <v>3768311650</v>
      </c>
      <c r="L3648" s="90">
        <f>IF(K3648/1024 &gt;1,K3648/1024," ")</f>
        <v>3679991.845703125</v>
      </c>
      <c r="M3648" s="90">
        <f>IF(K3648/1048576 &gt;1,K3648/1048576," ")</f>
        <v>3593.742036819458</v>
      </c>
      <c r="N3648" s="91">
        <f>IF(K3648&gt;999999999,K3648/1073741824," ")</f>
        <v>3.509513707831502</v>
      </c>
      <c r="O3648" s="199" t="s">
        <v>17524</v>
      </c>
      <c r="P3648" s="197" t="s">
        <v>24113</v>
      </c>
    </row>
    <row r="3649" spans="2:16" ht="20.100000000000001" customHeight="1" x14ac:dyDescent="0.3">
      <c r="B3649" s="101">
        <v>3639</v>
      </c>
      <c r="C3649" s="109" t="s">
        <v>39299</v>
      </c>
      <c r="D3649" s="160" t="s">
        <v>2262</v>
      </c>
      <c r="E3649" s="36" t="s">
        <v>13944</v>
      </c>
      <c r="F3649" s="104">
        <v>7.1</v>
      </c>
      <c r="G3649" s="101" t="s">
        <v>704</v>
      </c>
      <c r="H3649" s="101" t="s">
        <v>3898</v>
      </c>
      <c r="I3649" s="101">
        <v>1936</v>
      </c>
      <c r="J3649" s="116"/>
      <c r="K3649" s="90">
        <v>2915945361</v>
      </c>
      <c r="L3649" s="90">
        <f>IF(K3649/1024 &gt;1,K3649/1024," ")</f>
        <v>2847602.8916015625</v>
      </c>
      <c r="M3649" s="90">
        <f>IF(K3649/1048576 &gt;1,K3649/1048576," ")</f>
        <v>2780.8621988296509</v>
      </c>
      <c r="N3649" s="91">
        <f>IF(K3649&gt;999999999,K3649/1073741824," ")</f>
        <v>2.7156857410445809</v>
      </c>
      <c r="O3649" s="194" t="s">
        <v>24116</v>
      </c>
      <c r="P3649" s="197" t="s">
        <v>24117</v>
      </c>
    </row>
    <row r="3650" spans="2:16" ht="20.100000000000001" customHeight="1" x14ac:dyDescent="0.3">
      <c r="B3650" s="101">
        <v>3640</v>
      </c>
      <c r="C3650" s="12" t="s">
        <v>39300</v>
      </c>
      <c r="D3650" s="160" t="s">
        <v>2263</v>
      </c>
      <c r="E3650" s="36" t="s">
        <v>13945</v>
      </c>
      <c r="F3650" s="104">
        <v>5.0999999999999996</v>
      </c>
      <c r="G3650" s="13" t="s">
        <v>704</v>
      </c>
      <c r="H3650" s="13" t="s">
        <v>5892</v>
      </c>
      <c r="I3650" s="101">
        <v>1975</v>
      </c>
      <c r="J3650" s="101"/>
      <c r="K3650" s="73">
        <v>1894854656</v>
      </c>
      <c r="L3650" s="90">
        <f>IF(K3650/1024 &gt;1,K3650/1024," ")</f>
        <v>1850444</v>
      </c>
      <c r="M3650" s="90">
        <f>IF(K3650/1048576 &gt;1,K3650/1048576," ")</f>
        <v>1807.07421875</v>
      </c>
      <c r="N3650" s="91">
        <f>IF(K3650&gt;999999999,K3650/1073741824," ")</f>
        <v>1.7647209167480469</v>
      </c>
      <c r="O3650" s="194" t="s">
        <v>24118</v>
      </c>
      <c r="P3650" s="197" t="s">
        <v>24119</v>
      </c>
    </row>
    <row r="3651" spans="2:16" ht="20.100000000000001" customHeight="1" x14ac:dyDescent="0.3">
      <c r="B3651" s="101">
        <v>3641</v>
      </c>
      <c r="C3651" s="109" t="s">
        <v>39301</v>
      </c>
      <c r="D3651" s="160" t="s">
        <v>5674</v>
      </c>
      <c r="E3651" s="36" t="s">
        <v>13946</v>
      </c>
      <c r="F3651" s="104">
        <v>6.9</v>
      </c>
      <c r="G3651" s="101" t="s">
        <v>704</v>
      </c>
      <c r="H3651" s="101" t="s">
        <v>3741</v>
      </c>
      <c r="I3651" s="101">
        <v>1965</v>
      </c>
      <c r="J3651" s="101"/>
      <c r="K3651" s="90">
        <v>6487939140</v>
      </c>
      <c r="L3651" s="90">
        <f>IF(K3651/1024 &gt;1,K3651/1024," ")</f>
        <v>6335878.06640625</v>
      </c>
      <c r="M3651" s="90">
        <f>IF(K3651/1048576 &gt;1,K3651/1048576," ")</f>
        <v>6187.3809242248535</v>
      </c>
      <c r="N3651" s="91">
        <f>IF(K3651&gt;999999999,K3651/1073741824," ")</f>
        <v>6.0423641838133335</v>
      </c>
      <c r="O3651" s="194" t="s">
        <v>24120</v>
      </c>
      <c r="P3651" s="197" t="s">
        <v>24121</v>
      </c>
    </row>
    <row r="3652" spans="2:16" ht="20.100000000000001" customHeight="1" x14ac:dyDescent="0.3">
      <c r="B3652" s="101">
        <v>3642</v>
      </c>
      <c r="C3652" s="102" t="s">
        <v>39302</v>
      </c>
      <c r="D3652" s="159" t="s">
        <v>1443</v>
      </c>
      <c r="E3652" s="36" t="s">
        <v>13947</v>
      </c>
      <c r="F3652" s="104">
        <v>6.6</v>
      </c>
      <c r="G3652" s="101" t="s">
        <v>704</v>
      </c>
      <c r="H3652" s="101" t="s">
        <v>3739</v>
      </c>
      <c r="I3652" s="101">
        <v>2009</v>
      </c>
      <c r="J3652" s="101"/>
      <c r="K3652" s="90">
        <v>3549211095</v>
      </c>
      <c r="L3652" s="90">
        <f>IF(K3652/1024 &gt;1,K3652/1024," ")</f>
        <v>3466026.4599609375</v>
      </c>
      <c r="M3652" s="90">
        <f>IF(K3652/1048576 &gt;1,K3652/1048576," ")</f>
        <v>3384.791464805603</v>
      </c>
      <c r="N3652" s="91">
        <f>IF(K3652&gt;999999999,K3652/1073741824," ")</f>
        <v>3.3054604148492217</v>
      </c>
      <c r="O3652" s="194" t="s">
        <v>24122</v>
      </c>
      <c r="P3652" s="197" t="s">
        <v>24123</v>
      </c>
    </row>
    <row r="3653" spans="2:16" ht="20.100000000000001" customHeight="1" x14ac:dyDescent="0.3">
      <c r="B3653" s="101">
        <v>3643</v>
      </c>
      <c r="C3653" s="102" t="s">
        <v>39304</v>
      </c>
      <c r="D3653" s="159" t="s">
        <v>5619</v>
      </c>
      <c r="E3653" s="36" t="s">
        <v>13950</v>
      </c>
      <c r="F3653" s="104">
        <v>7.7</v>
      </c>
      <c r="G3653" s="101" t="s">
        <v>704</v>
      </c>
      <c r="H3653" s="101" t="s">
        <v>5230</v>
      </c>
      <c r="I3653" s="101">
        <v>1940</v>
      </c>
      <c r="J3653" s="101"/>
      <c r="K3653" s="90">
        <v>3360952827</v>
      </c>
      <c r="L3653" s="90">
        <f>IF(K3653/1024 &gt;1,K3653/1024," ")</f>
        <v>3282180.4951171875</v>
      </c>
      <c r="M3653" s="90">
        <f>IF(K3653/1048576 &gt;1,K3653/1048576," ")</f>
        <v>3205.2543897628784</v>
      </c>
      <c r="N3653" s="91">
        <f>IF(K3653&gt;999999999,K3653/1073741824," ")</f>
        <v>3.130131240002811</v>
      </c>
      <c r="O3653" s="194" t="s">
        <v>24126</v>
      </c>
      <c r="P3653" s="197" t="s">
        <v>24127</v>
      </c>
    </row>
    <row r="3654" spans="2:16" ht="20.100000000000001" customHeight="1" x14ac:dyDescent="0.3">
      <c r="B3654" s="101">
        <v>3644</v>
      </c>
      <c r="C3654" s="12" t="s">
        <v>39174</v>
      </c>
      <c r="D3654" s="160" t="s">
        <v>2264</v>
      </c>
      <c r="E3654" s="36" t="s">
        <v>13948</v>
      </c>
      <c r="F3654" s="104">
        <v>5.2</v>
      </c>
      <c r="G3654" s="94"/>
      <c r="H3654" s="94" t="s">
        <v>4328</v>
      </c>
      <c r="I3654" s="101">
        <v>2007</v>
      </c>
      <c r="J3654" s="101"/>
      <c r="K3654" s="90">
        <v>732964864</v>
      </c>
      <c r="L3654" s="90">
        <f>IF(K3654/1024 &gt;1,K3654/1024," ")</f>
        <v>715786</v>
      </c>
      <c r="M3654" s="90">
        <f>IF(K3654/1048576 &gt;1,K3654/1048576," ")</f>
        <v>699.009765625</v>
      </c>
      <c r="N3654" s="91" t="str">
        <f>IF(K3654&gt;999999999,K3654/1073741824," ")</f>
        <v xml:space="preserve"> </v>
      </c>
      <c r="O3654" s="194" t="s">
        <v>17674</v>
      </c>
      <c r="P3654" s="197" t="s">
        <v>24124</v>
      </c>
    </row>
    <row r="3655" spans="2:16" ht="20.100000000000001" customHeight="1" x14ac:dyDescent="0.3">
      <c r="B3655" s="101">
        <v>3645</v>
      </c>
      <c r="C3655" s="84" t="s">
        <v>39303</v>
      </c>
      <c r="D3655" s="167" t="s">
        <v>7638</v>
      </c>
      <c r="E3655" s="36" t="s">
        <v>13949</v>
      </c>
      <c r="F3655" s="81">
        <v>5.6</v>
      </c>
      <c r="G3655" s="81" t="s">
        <v>704</v>
      </c>
      <c r="H3655" s="82" t="s">
        <v>4081</v>
      </c>
      <c r="I3655" s="79">
        <v>2016</v>
      </c>
      <c r="J3655" s="79"/>
      <c r="K3655" s="73">
        <v>5095245399</v>
      </c>
      <c r="L3655" s="90">
        <f>IF(K3655/1024 &gt;1,K3655/1024," ")</f>
        <v>4975825.5849609375</v>
      </c>
      <c r="M3655" s="90">
        <f>IF(K3655/1048576 &gt;1,K3655/1048576," ")</f>
        <v>4859.2046728134155</v>
      </c>
      <c r="N3655" s="91">
        <f>IF(K3655&gt;999999999,K3655/1073741824," ")</f>
        <v>4.7453170632943511</v>
      </c>
      <c r="O3655" s="199" t="s">
        <v>17525</v>
      </c>
      <c r="P3655" s="197" t="s">
        <v>24125</v>
      </c>
    </row>
    <row r="3656" spans="2:16" ht="20.100000000000001" customHeight="1" x14ac:dyDescent="0.3">
      <c r="B3656" s="101">
        <v>3646</v>
      </c>
      <c r="C3656" s="102" t="s">
        <v>39305</v>
      </c>
      <c r="D3656" s="159" t="s">
        <v>3420</v>
      </c>
      <c r="E3656" s="36" t="s">
        <v>13952</v>
      </c>
      <c r="F3656" s="104">
        <v>4.2</v>
      </c>
      <c r="G3656" s="101" t="s">
        <v>704</v>
      </c>
      <c r="H3656" s="101" t="s">
        <v>3769</v>
      </c>
      <c r="I3656" s="101">
        <v>2012</v>
      </c>
      <c r="J3656" s="101"/>
      <c r="K3656" s="90">
        <v>2714043477</v>
      </c>
      <c r="L3656" s="90">
        <f>IF(K3656/1024 &gt;1,K3656/1024," ")</f>
        <v>2650433.0830078125</v>
      </c>
      <c r="M3656" s="90">
        <f>IF(K3656/1048576 &gt;1,K3656/1048576," ")</f>
        <v>2588.3135576248169</v>
      </c>
      <c r="N3656" s="91">
        <f>IF(K3656&gt;999999999,K3656/1073741824," ")</f>
        <v>2.5276499586179852</v>
      </c>
      <c r="O3656" s="194" t="s">
        <v>24128</v>
      </c>
      <c r="P3656" s="197" t="s">
        <v>24129</v>
      </c>
    </row>
    <row r="3657" spans="2:16" ht="20.100000000000001" customHeight="1" x14ac:dyDescent="0.3">
      <c r="B3657" s="101">
        <v>3647</v>
      </c>
      <c r="C3657" s="109" t="s">
        <v>39306</v>
      </c>
      <c r="D3657" s="159" t="s">
        <v>3487</v>
      </c>
      <c r="E3657" s="36" t="s">
        <v>13953</v>
      </c>
      <c r="F3657" s="104">
        <v>4.4000000000000004</v>
      </c>
      <c r="G3657" s="101" t="s">
        <v>704</v>
      </c>
      <c r="H3657" s="101" t="s">
        <v>3740</v>
      </c>
      <c r="I3657" s="101">
        <v>2005</v>
      </c>
      <c r="J3657" s="101"/>
      <c r="K3657" s="90">
        <v>4885493578</v>
      </c>
      <c r="L3657" s="90">
        <f>IF(K3657/1024 &gt;1,K3657/1024," ")</f>
        <v>4770989.822265625</v>
      </c>
      <c r="M3657" s="90">
        <f>IF(K3657/1048576 &gt;1,K3657/1048576," ")</f>
        <v>4659.1697483062744</v>
      </c>
      <c r="N3657" s="91">
        <f>IF(K3657&gt;999999999,K3657/1073741824," ")</f>
        <v>4.5499704573303461</v>
      </c>
      <c r="O3657" s="194" t="s">
        <v>24130</v>
      </c>
      <c r="P3657" s="197" t="s">
        <v>24131</v>
      </c>
    </row>
    <row r="3658" spans="2:16" ht="20.100000000000001" customHeight="1" x14ac:dyDescent="0.3">
      <c r="B3658" s="101">
        <v>3648</v>
      </c>
      <c r="C3658" s="29" t="s">
        <v>39307</v>
      </c>
      <c r="D3658" s="157" t="s">
        <v>8625</v>
      </c>
      <c r="E3658" s="36" t="s">
        <v>13954</v>
      </c>
      <c r="F3658" s="131">
        <v>6.5</v>
      </c>
      <c r="G3658" s="13" t="s">
        <v>704</v>
      </c>
      <c r="H3658" s="13" t="s">
        <v>5878</v>
      </c>
      <c r="I3658" s="133">
        <v>2018</v>
      </c>
      <c r="J3658" s="74"/>
      <c r="K3658" s="73">
        <v>6389272576</v>
      </c>
      <c r="L3658" s="90">
        <f>IF(K3658/1024 &gt;1,K3658/1024," ")</f>
        <v>6239524</v>
      </c>
      <c r="M3658" s="90">
        <f>IF(K3658/1048576 &gt;1,K3658/1048576," ")</f>
        <v>6093.28515625</v>
      </c>
      <c r="N3658" s="91">
        <f>IF(K3658&gt;999999999,K3658/1073741824," ")</f>
        <v>5.9504737854003906</v>
      </c>
      <c r="O3658" s="194" t="s">
        <v>24132</v>
      </c>
      <c r="P3658" s="197" t="s">
        <v>24133</v>
      </c>
    </row>
    <row r="3659" spans="2:16" ht="20.100000000000001" customHeight="1" x14ac:dyDescent="0.3">
      <c r="B3659" s="101">
        <v>3649</v>
      </c>
      <c r="C3659" s="84" t="s">
        <v>39308</v>
      </c>
      <c r="D3659" s="157" t="s">
        <v>7720</v>
      </c>
      <c r="E3659" s="36" t="s">
        <v>13955</v>
      </c>
      <c r="F3659" s="81">
        <v>6</v>
      </c>
      <c r="G3659" s="81" t="s">
        <v>704</v>
      </c>
      <c r="H3659" s="82" t="s">
        <v>4081</v>
      </c>
      <c r="I3659" s="79">
        <v>2017</v>
      </c>
      <c r="J3659" s="79"/>
      <c r="K3659" s="73">
        <v>5213806205</v>
      </c>
      <c r="L3659" s="90">
        <f>IF(K3659/1024 &gt;1,K3659/1024," ")</f>
        <v>5091607.6220703125</v>
      </c>
      <c r="M3659" s="90">
        <f>IF(K3659/1048576 &gt;1,K3659/1048576," ")</f>
        <v>4972.2730684280396</v>
      </c>
      <c r="N3659" s="91">
        <f>IF(K3659&gt;999999999,K3659/1073741824," ")</f>
        <v>4.8557354183867574</v>
      </c>
      <c r="O3659" s="194" t="s">
        <v>24134</v>
      </c>
      <c r="P3659" s="197" t="s">
        <v>24134</v>
      </c>
    </row>
    <row r="3660" spans="2:16" ht="20.100000000000001" customHeight="1" x14ac:dyDescent="0.3">
      <c r="B3660" s="101">
        <v>3650</v>
      </c>
      <c r="C3660" s="109" t="s">
        <v>39309</v>
      </c>
      <c r="D3660" s="160" t="s">
        <v>1050</v>
      </c>
      <c r="E3660" s="36" t="s">
        <v>13958</v>
      </c>
      <c r="F3660" s="104">
        <v>7</v>
      </c>
      <c r="G3660" s="94"/>
      <c r="H3660" s="101" t="s">
        <v>3739</v>
      </c>
      <c r="I3660" s="101">
        <v>2004</v>
      </c>
      <c r="J3660" s="101"/>
      <c r="K3660" s="90">
        <v>3687806563</v>
      </c>
      <c r="L3660" s="90">
        <f>IF(K3660/1024 &gt;1,K3660/1024," ")</f>
        <v>3601373.5966796875</v>
      </c>
      <c r="M3660" s="90">
        <f>IF(K3660/1048576 &gt;1,K3660/1048576," ")</f>
        <v>3516.9664030075073</v>
      </c>
      <c r="N3660" s="91">
        <f>IF(K3660&gt;999999999,K3660/1073741824," ")</f>
        <v>3.4345375029370189</v>
      </c>
      <c r="O3660" s="194" t="s">
        <v>24135</v>
      </c>
      <c r="P3660" s="197" t="s">
        <v>24136</v>
      </c>
    </row>
    <row r="3661" spans="2:16" ht="20.100000000000001" customHeight="1" x14ac:dyDescent="0.3">
      <c r="B3661" s="101">
        <v>3651</v>
      </c>
      <c r="C3661" s="109" t="s">
        <v>39310</v>
      </c>
      <c r="D3661" s="159" t="s">
        <v>3992</v>
      </c>
      <c r="E3661" s="36" t="s">
        <v>13959</v>
      </c>
      <c r="F3661" s="104">
        <v>6.3</v>
      </c>
      <c r="G3661" s="101" t="s">
        <v>704</v>
      </c>
      <c r="H3661" s="101" t="s">
        <v>3937</v>
      </c>
      <c r="I3661" s="101">
        <v>1993</v>
      </c>
      <c r="J3661" s="101"/>
      <c r="K3661" s="90">
        <v>4849256445</v>
      </c>
      <c r="L3661" s="90">
        <f>IF(K3661/1024 &gt;1,K3661/1024," ")</f>
        <v>4735601.9970703125</v>
      </c>
      <c r="M3661" s="90">
        <f>IF(K3661/1048576 &gt;1,K3661/1048576," ")</f>
        <v>4624.6113252639771</v>
      </c>
      <c r="N3661" s="91">
        <f>IF(K3661&gt;999999999,K3661/1073741824," ")</f>
        <v>4.5162219973281026</v>
      </c>
      <c r="O3661" s="194" t="s">
        <v>24137</v>
      </c>
      <c r="P3661" s="197" t="s">
        <v>24138</v>
      </c>
    </row>
    <row r="3662" spans="2:16" ht="20.100000000000001" customHeight="1" x14ac:dyDescent="0.3">
      <c r="B3662" s="101">
        <v>3652</v>
      </c>
      <c r="C3662" s="71" t="s">
        <v>39311</v>
      </c>
      <c r="D3662" s="157" t="s">
        <v>7676</v>
      </c>
      <c r="E3662" s="36" t="s">
        <v>13956</v>
      </c>
      <c r="F3662" s="81">
        <v>5.4</v>
      </c>
      <c r="G3662" s="81" t="s">
        <v>704</v>
      </c>
      <c r="H3662" s="82" t="s">
        <v>5878</v>
      </c>
      <c r="I3662" s="79">
        <v>1981</v>
      </c>
      <c r="J3662" s="79"/>
      <c r="K3662" s="73">
        <v>4436649329</v>
      </c>
      <c r="L3662" s="90">
        <f>IF(K3662/1024 &gt;1,K3662/1024," ")</f>
        <v>4332665.3603515625</v>
      </c>
      <c r="M3662" s="90">
        <f>IF(K3662/1048576 &gt;1,K3662/1048576," ")</f>
        <v>4231.1185159683228</v>
      </c>
      <c r="N3662" s="91">
        <f>IF(K3662&gt;999999999,K3662/1073741824," ")</f>
        <v>4.1319516757503152</v>
      </c>
      <c r="O3662" s="194" t="s">
        <v>24139</v>
      </c>
      <c r="P3662" s="197" t="s">
        <v>24140</v>
      </c>
    </row>
    <row r="3663" spans="2:16" ht="20.100000000000001" customHeight="1" x14ac:dyDescent="0.3">
      <c r="B3663" s="101">
        <v>3653</v>
      </c>
      <c r="C3663" s="47" t="s">
        <v>39175</v>
      </c>
      <c r="D3663" s="162" t="s">
        <v>2265</v>
      </c>
      <c r="E3663" s="36" t="s">
        <v>13960</v>
      </c>
      <c r="F3663" s="104">
        <v>6.7</v>
      </c>
      <c r="G3663" s="94"/>
      <c r="H3663" s="94" t="s">
        <v>3942</v>
      </c>
      <c r="I3663" s="101">
        <v>1956</v>
      </c>
      <c r="J3663" s="101"/>
      <c r="K3663" s="90">
        <v>1498310656</v>
      </c>
      <c r="L3663" s="90">
        <f>IF(K3663/1024 &gt;1,K3663/1024," ")</f>
        <v>1463194</v>
      </c>
      <c r="M3663" s="90">
        <f>IF(K3663/1048576 &gt;1,K3663/1048576," ")</f>
        <v>1428.900390625</v>
      </c>
      <c r="N3663" s="91">
        <f>IF(K3663&gt;999999999,K3663/1073741824," ")</f>
        <v>1.3954105377197266</v>
      </c>
      <c r="O3663" s="199" t="s">
        <v>17521</v>
      </c>
      <c r="P3663" s="197" t="s">
        <v>24143</v>
      </c>
    </row>
    <row r="3664" spans="2:16" ht="20.100000000000001" customHeight="1" x14ac:dyDescent="0.3">
      <c r="B3664" s="101">
        <v>3654</v>
      </c>
      <c r="C3664" s="102" t="s">
        <v>39313</v>
      </c>
      <c r="D3664" s="159" t="s">
        <v>2266</v>
      </c>
      <c r="E3664" s="36" t="s">
        <v>13961</v>
      </c>
      <c r="F3664" s="104">
        <v>6</v>
      </c>
      <c r="G3664" s="94" t="s">
        <v>704</v>
      </c>
      <c r="H3664" s="94" t="s">
        <v>3737</v>
      </c>
      <c r="I3664" s="94">
        <v>2006</v>
      </c>
      <c r="J3664" s="94"/>
      <c r="K3664" s="90">
        <v>1951911013</v>
      </c>
      <c r="L3664" s="90">
        <f>IF(K3664/1024 &gt;1,K3664/1024," ")</f>
        <v>1906163.0986328125</v>
      </c>
      <c r="M3664" s="90">
        <f>IF(K3664/1048576 &gt;1,K3664/1048576," ")</f>
        <v>1861.487401008606</v>
      </c>
      <c r="N3664" s="91">
        <f>IF(K3664&gt;999999999,K3664/1073741824," ")</f>
        <v>1.8178587900474668</v>
      </c>
      <c r="O3664" s="194" t="s">
        <v>24144</v>
      </c>
      <c r="P3664" s="197" t="s">
        <v>24145</v>
      </c>
    </row>
    <row r="3665" spans="2:16" ht="20.100000000000001" customHeight="1" x14ac:dyDescent="0.3">
      <c r="B3665" s="101">
        <v>3655</v>
      </c>
      <c r="C3665" s="7" t="s">
        <v>39314</v>
      </c>
      <c r="D3665" s="158" t="s">
        <v>8482</v>
      </c>
      <c r="E3665" s="36" t="s">
        <v>13962</v>
      </c>
      <c r="F3665" s="81">
        <v>5.0999999999999996</v>
      </c>
      <c r="G3665" s="13" t="s">
        <v>704</v>
      </c>
      <c r="H3665" s="13" t="s">
        <v>5878</v>
      </c>
      <c r="I3665" s="79">
        <v>2018</v>
      </c>
      <c r="J3665" s="79"/>
      <c r="K3665" s="73">
        <v>4960481280</v>
      </c>
      <c r="L3665" s="90">
        <f>IF(K3665/1024 &gt;1,K3665/1024," ")</f>
        <v>4844220</v>
      </c>
      <c r="M3665" s="90">
        <f>IF(K3665/1048576 &gt;1,K3665/1048576," ")</f>
        <v>4730.68359375</v>
      </c>
      <c r="N3665" s="91">
        <f>IF(K3665&gt;999999999,K3665/1073741824," ")</f>
        <v>4.6198081970214844</v>
      </c>
      <c r="O3665" s="194" t="s">
        <v>24146</v>
      </c>
      <c r="P3665" s="197" t="s">
        <v>24147</v>
      </c>
    </row>
    <row r="3666" spans="2:16" ht="20.100000000000001" customHeight="1" x14ac:dyDescent="0.3">
      <c r="B3666" s="101">
        <v>3656</v>
      </c>
      <c r="C3666" s="28" t="s">
        <v>33314</v>
      </c>
      <c r="D3666" s="159" t="s">
        <v>5393</v>
      </c>
      <c r="E3666" s="36" t="s">
        <v>13964</v>
      </c>
      <c r="F3666" s="104">
        <v>4.7</v>
      </c>
      <c r="G3666" s="101" t="s">
        <v>704</v>
      </c>
      <c r="H3666" s="101" t="s">
        <v>3756</v>
      </c>
      <c r="I3666" s="101">
        <v>1979</v>
      </c>
      <c r="J3666" s="101"/>
      <c r="K3666" s="90">
        <v>2913476392</v>
      </c>
      <c r="L3666" s="90">
        <f>IF(K3666/1024 &gt;1,K3666/1024," ")</f>
        <v>2845191.7890625</v>
      </c>
      <c r="M3666" s="90">
        <f>IF(K3666/1048576 &gt;1,K3666/1048576," ")</f>
        <v>2778.5076065063477</v>
      </c>
      <c r="N3666" s="91">
        <f>IF(K3666&gt;999999999,K3666/1073741824," ")</f>
        <v>2.7133863344788551</v>
      </c>
      <c r="O3666" s="199" t="s">
        <v>17727</v>
      </c>
      <c r="P3666" s="197" t="s">
        <v>24149</v>
      </c>
    </row>
    <row r="3667" spans="2:16" ht="20.100000000000001" customHeight="1" x14ac:dyDescent="0.3">
      <c r="B3667" s="101">
        <v>3657</v>
      </c>
      <c r="C3667" s="7" t="s">
        <v>8928</v>
      </c>
      <c r="D3667" s="157" t="s">
        <v>8886</v>
      </c>
      <c r="E3667" s="36" t="s">
        <v>13963</v>
      </c>
      <c r="F3667" s="81">
        <v>5.4</v>
      </c>
      <c r="G3667" s="13" t="s">
        <v>704</v>
      </c>
      <c r="H3667" s="13" t="s">
        <v>3763</v>
      </c>
      <c r="I3667" s="9">
        <v>2019</v>
      </c>
      <c r="J3667" s="72"/>
      <c r="K3667" s="73">
        <v>3818528768</v>
      </c>
      <c r="L3667" s="90">
        <f>IF(K3667/1024 &gt;1,K3667/1024," ")</f>
        <v>3729032</v>
      </c>
      <c r="M3667" s="90">
        <f>IF(K3667/1048576 &gt;1,K3667/1048576," ")</f>
        <v>3641.6328125</v>
      </c>
      <c r="N3667" s="91">
        <f>IF(K3667&gt;999999999,K3667/1073741824," ")</f>
        <v>3.5562820434570313</v>
      </c>
      <c r="O3667" s="194" t="s">
        <v>24148</v>
      </c>
      <c r="P3667" s="197" t="s">
        <v>31239</v>
      </c>
    </row>
    <row r="3668" spans="2:16" ht="20.100000000000001" customHeight="1" x14ac:dyDescent="0.3">
      <c r="B3668" s="101">
        <v>3658</v>
      </c>
      <c r="C3668" s="12" t="s">
        <v>34089</v>
      </c>
      <c r="D3668" s="246" t="s">
        <v>33208</v>
      </c>
      <c r="E3668" s="36" t="s">
        <v>33209</v>
      </c>
      <c r="F3668" s="51">
        <v>6.3</v>
      </c>
      <c r="G3668" s="13" t="s">
        <v>704</v>
      </c>
      <c r="H3668" s="13" t="s">
        <v>3744</v>
      </c>
      <c r="I3668" s="9">
        <v>2021</v>
      </c>
      <c r="J3668" s="9"/>
      <c r="K3668" s="45">
        <v>6366728192</v>
      </c>
      <c r="L3668" s="90">
        <f>IF(K3668/1024 &gt;1,K3668/1024," ")</f>
        <v>6217508</v>
      </c>
      <c r="M3668" s="90">
        <f>IF(K3668/1048576 &gt;1,K3668/1048576," ")</f>
        <v>6071.78515625</v>
      </c>
      <c r="N3668" s="91">
        <f>IF(K3668&gt;999999999,K3668/1073741824," ")</f>
        <v>5.9294776916503906</v>
      </c>
      <c r="O3668" s="223" t="s">
        <v>33210</v>
      </c>
      <c r="P3668" s="198" t="s">
        <v>33211</v>
      </c>
    </row>
    <row r="3669" spans="2:16" ht="20.100000000000001" customHeight="1" x14ac:dyDescent="0.3">
      <c r="B3669" s="101">
        <v>3659</v>
      </c>
      <c r="C3669" s="12" t="s">
        <v>39315</v>
      </c>
      <c r="D3669" s="157" t="s">
        <v>8242</v>
      </c>
      <c r="E3669" s="36" t="s">
        <v>13971</v>
      </c>
      <c r="F3669" s="81">
        <v>6.2</v>
      </c>
      <c r="G3669" s="13"/>
      <c r="H3669" s="13" t="s">
        <v>5871</v>
      </c>
      <c r="I3669" s="79">
        <v>2017</v>
      </c>
      <c r="J3669" s="79"/>
      <c r="K3669" s="73">
        <v>4720009216</v>
      </c>
      <c r="L3669" s="90">
        <f>IF(K3669/1024 &gt;1,K3669/1024," ")</f>
        <v>4609384</v>
      </c>
      <c r="M3669" s="90">
        <f>IF(K3669/1048576 &gt;1,K3669/1048576," ")</f>
        <v>4501.3515625</v>
      </c>
      <c r="N3669" s="91">
        <f>IF(K3669&gt;999999999,K3669/1073741824," ")</f>
        <v>4.3958511352539063</v>
      </c>
      <c r="O3669" s="194" t="s">
        <v>17581</v>
      </c>
      <c r="P3669" s="197" t="s">
        <v>24150</v>
      </c>
    </row>
    <row r="3670" spans="2:16" ht="20.100000000000001" customHeight="1" x14ac:dyDescent="0.3">
      <c r="B3670" s="101">
        <v>3660</v>
      </c>
      <c r="C3670" s="102" t="s">
        <v>39316</v>
      </c>
      <c r="D3670" s="160" t="s">
        <v>3207</v>
      </c>
      <c r="E3670" s="36" t="s">
        <v>13965</v>
      </c>
      <c r="F3670" s="104">
        <v>5.9</v>
      </c>
      <c r="G3670" s="99" t="s">
        <v>704</v>
      </c>
      <c r="H3670" s="101" t="s">
        <v>5878</v>
      </c>
      <c r="I3670" s="101">
        <v>1990</v>
      </c>
      <c r="J3670" s="101"/>
      <c r="K3670" s="90">
        <v>3808762931</v>
      </c>
      <c r="L3670" s="90">
        <f>IF(K3670/1024 &gt;1,K3670/1024," ")</f>
        <v>3719495.0498046875</v>
      </c>
      <c r="M3670" s="90">
        <f>IF(K3670/1048576 &gt;1,K3670/1048576," ")</f>
        <v>3632.3193845748901</v>
      </c>
      <c r="N3670" s="91">
        <f>IF(K3670&gt;999999999,K3670/1073741824," ")</f>
        <v>3.5471868989989161</v>
      </c>
      <c r="O3670" s="194" t="s">
        <v>19757</v>
      </c>
      <c r="P3670" s="197" t="s">
        <v>24151</v>
      </c>
    </row>
    <row r="3671" spans="2:16" ht="20.100000000000001" customHeight="1" x14ac:dyDescent="0.3">
      <c r="B3671" s="101">
        <v>3661</v>
      </c>
      <c r="C3671" s="20" t="s">
        <v>39317</v>
      </c>
      <c r="D3671" s="157" t="s">
        <v>8243</v>
      </c>
      <c r="E3671" s="36" t="s">
        <v>13966</v>
      </c>
      <c r="F3671" s="81">
        <v>5.4</v>
      </c>
      <c r="G3671" s="13" t="s">
        <v>704</v>
      </c>
      <c r="H3671" s="13" t="s">
        <v>5878</v>
      </c>
      <c r="I3671" s="79">
        <v>2017</v>
      </c>
      <c r="J3671" s="79"/>
      <c r="K3671" s="73">
        <v>4933373952</v>
      </c>
      <c r="L3671" s="90">
        <f>IF(K3671/1024 &gt;1,K3671/1024," ")</f>
        <v>4817748</v>
      </c>
      <c r="M3671" s="90">
        <f>IF(K3671/1048576 &gt;1,K3671/1048576," ")</f>
        <v>4704.83203125</v>
      </c>
      <c r="N3671" s="91">
        <f>IF(K3671&gt;999999999,K3671/1073741824," ")</f>
        <v>4.5945625305175781</v>
      </c>
      <c r="O3671" s="194" t="s">
        <v>20530</v>
      </c>
      <c r="P3671" s="197" t="s">
        <v>24152</v>
      </c>
    </row>
    <row r="3672" spans="2:16" ht="20.100000000000001" customHeight="1" x14ac:dyDescent="0.3">
      <c r="B3672" s="101">
        <v>3662</v>
      </c>
      <c r="C3672" s="109" t="s">
        <v>39318</v>
      </c>
      <c r="D3672" s="159" t="s">
        <v>3975</v>
      </c>
      <c r="E3672" s="36" t="s">
        <v>13967</v>
      </c>
      <c r="F3672" s="104">
        <v>4.0999999999999996</v>
      </c>
      <c r="G3672" s="101"/>
      <c r="H3672" s="101" t="s">
        <v>3743</v>
      </c>
      <c r="I3672" s="101">
        <v>2005</v>
      </c>
      <c r="J3672" s="101"/>
      <c r="K3672" s="90">
        <v>1632427977</v>
      </c>
      <c r="L3672" s="90">
        <f>IF(K3672/1024 &gt;1,K3672/1024," ")</f>
        <v>1594167.9462890625</v>
      </c>
      <c r="M3672" s="90">
        <f>IF(K3672/1048576 &gt;1,K3672/1048576," ")</f>
        <v>1556.8046350479126</v>
      </c>
      <c r="N3672" s="91">
        <f>IF(K3672&gt;999999999,K3672/1073741824," ")</f>
        <v>1.5203170264139771</v>
      </c>
      <c r="O3672" s="194" t="s">
        <v>24153</v>
      </c>
      <c r="P3672" s="197" t="s">
        <v>24154</v>
      </c>
    </row>
    <row r="3673" spans="2:16" ht="20.100000000000001" customHeight="1" x14ac:dyDescent="0.3">
      <c r="B3673" s="101">
        <v>3663</v>
      </c>
      <c r="C3673" s="109" t="s">
        <v>41880</v>
      </c>
      <c r="D3673" s="159" t="s">
        <v>3454</v>
      </c>
      <c r="E3673" s="36" t="s">
        <v>16766</v>
      </c>
      <c r="F3673" s="104">
        <v>7.7</v>
      </c>
      <c r="G3673" s="101"/>
      <c r="H3673" s="13" t="s">
        <v>5878</v>
      </c>
      <c r="I3673" s="101">
        <v>2012</v>
      </c>
      <c r="J3673" s="101"/>
      <c r="K3673" s="73">
        <v>4526919680</v>
      </c>
      <c r="L3673" s="90">
        <f>IF(K3673/1024 &gt;1,K3673/1024," ")</f>
        <v>4420820</v>
      </c>
      <c r="M3673" s="90">
        <f>IF(K3673/1048576 &gt;1,K3673/1048576," ")</f>
        <v>4317.20703125</v>
      </c>
      <c r="N3673" s="91">
        <f>IF(K3673&gt;999999999,K3673/1073741824," ")</f>
        <v>4.2160224914550781</v>
      </c>
      <c r="O3673" s="194" t="s">
        <v>28741</v>
      </c>
      <c r="P3673" s="197" t="s">
        <v>28742</v>
      </c>
    </row>
    <row r="3674" spans="2:16" ht="20.100000000000001" customHeight="1" x14ac:dyDescent="0.3">
      <c r="B3674" s="101">
        <v>3664</v>
      </c>
      <c r="C3674" s="48" t="s">
        <v>33315</v>
      </c>
      <c r="D3674" s="176" t="s">
        <v>6643</v>
      </c>
      <c r="E3674" s="36" t="s">
        <v>13969</v>
      </c>
      <c r="F3674" s="99">
        <v>4.9000000000000004</v>
      </c>
      <c r="G3674" s="99"/>
      <c r="H3674" s="101" t="s">
        <v>5878</v>
      </c>
      <c r="I3674" s="101">
        <v>2015</v>
      </c>
      <c r="J3674" s="101"/>
      <c r="K3674" s="90">
        <v>3285618518</v>
      </c>
      <c r="L3674" s="90">
        <f>IF(K3674/1024 &gt;1,K3674/1024," ")</f>
        <v>3208611.833984375</v>
      </c>
      <c r="M3674" s="90">
        <f>IF(K3674/1048576 &gt;1,K3674/1048576," ")</f>
        <v>3133.4099941253662</v>
      </c>
      <c r="N3674" s="91">
        <f>IF(K3674&gt;999999999,K3674/1073741824," ")</f>
        <v>3.0599706973880529</v>
      </c>
      <c r="O3674" s="199" t="s">
        <v>17524</v>
      </c>
      <c r="P3674" s="197" t="s">
        <v>24159</v>
      </c>
    </row>
    <row r="3675" spans="2:16" ht="20.100000000000001" customHeight="1" x14ac:dyDescent="0.3">
      <c r="B3675" s="101">
        <v>3665</v>
      </c>
      <c r="C3675" s="12" t="s">
        <v>8955</v>
      </c>
      <c r="D3675" s="177" t="s">
        <v>8954</v>
      </c>
      <c r="E3675" s="36" t="s">
        <v>18465</v>
      </c>
      <c r="F3675" s="131">
        <v>5.9</v>
      </c>
      <c r="G3675" s="13" t="s">
        <v>704</v>
      </c>
      <c r="H3675" s="13" t="s">
        <v>3757</v>
      </c>
      <c r="I3675" s="145">
        <v>2020</v>
      </c>
      <c r="J3675" s="74"/>
      <c r="K3675" s="73">
        <v>4628971520</v>
      </c>
      <c r="L3675" s="90">
        <f>IF(K3675/1024 &gt;1,K3675/1024," ")</f>
        <v>4520480</v>
      </c>
      <c r="M3675" s="90">
        <f>IF(K3675/1048576 &gt;1,K3675/1048576," ")</f>
        <v>4414.53125</v>
      </c>
      <c r="N3675" s="91">
        <f>IF(K3675&gt;999999999,K3675/1073741824," ")</f>
        <v>4.311065673828125</v>
      </c>
      <c r="O3675" s="194" t="s">
        <v>24155</v>
      </c>
      <c r="P3675" s="197" t="s">
        <v>24156</v>
      </c>
    </row>
    <row r="3676" spans="2:16" ht="20.100000000000001" customHeight="1" x14ac:dyDescent="0.3">
      <c r="B3676" s="101">
        <v>3666</v>
      </c>
      <c r="C3676" s="109" t="s">
        <v>39319</v>
      </c>
      <c r="D3676" s="160" t="s">
        <v>146</v>
      </c>
      <c r="E3676" s="36" t="s">
        <v>13968</v>
      </c>
      <c r="F3676" s="104">
        <v>7.2</v>
      </c>
      <c r="G3676" s="94" t="s">
        <v>704</v>
      </c>
      <c r="H3676" s="94" t="s">
        <v>4329</v>
      </c>
      <c r="I3676" s="101">
        <v>1990</v>
      </c>
      <c r="J3676" s="116"/>
      <c r="K3676" s="90">
        <v>5774121825</v>
      </c>
      <c r="L3676" s="90">
        <f>IF(K3676/1024 &gt;1,K3676/1024," ")</f>
        <v>5638790.8447265625</v>
      </c>
      <c r="M3676" s="90">
        <f>IF(K3676/1048576 &gt;1,K3676/1048576," ")</f>
        <v>5506.6316843032837</v>
      </c>
      <c r="N3676" s="91">
        <f>IF(K3676&gt;999999999,K3676/1073741824," ")</f>
        <v>5.3775700042024255</v>
      </c>
      <c r="O3676" s="194" t="s">
        <v>24157</v>
      </c>
      <c r="P3676" s="197" t="s">
        <v>24158</v>
      </c>
    </row>
    <row r="3677" spans="2:16" ht="20.100000000000001" customHeight="1" x14ac:dyDescent="0.3">
      <c r="B3677" s="101">
        <v>3667</v>
      </c>
      <c r="C3677" s="102" t="s">
        <v>39320</v>
      </c>
      <c r="D3677" s="159" t="s">
        <v>2267</v>
      </c>
      <c r="E3677" s="36" t="s">
        <v>13970</v>
      </c>
      <c r="F3677" s="104">
        <v>4.7</v>
      </c>
      <c r="G3677" s="94" t="s">
        <v>704</v>
      </c>
      <c r="H3677" s="94" t="s">
        <v>3743</v>
      </c>
      <c r="I3677" s="101">
        <v>2000</v>
      </c>
      <c r="J3677" s="101"/>
      <c r="K3677" s="90">
        <v>3027518042</v>
      </c>
      <c r="L3677" s="90">
        <f>IF(K3677/1024 &gt;1,K3677/1024," ")</f>
        <v>2956560.587890625</v>
      </c>
      <c r="M3677" s="90">
        <f>IF(K3677/1048576 &gt;1,K3677/1048576," ")</f>
        <v>2887.2661991119385</v>
      </c>
      <c r="N3677" s="91">
        <f>IF(K3677&gt;999999999,K3677/1073741824," ")</f>
        <v>2.8195958975702524</v>
      </c>
      <c r="O3677" s="194" t="s">
        <v>30103</v>
      </c>
      <c r="P3677" s="197" t="s">
        <v>24160</v>
      </c>
    </row>
    <row r="3678" spans="2:16" ht="20.100000000000001" customHeight="1" x14ac:dyDescent="0.3">
      <c r="B3678" s="101">
        <v>3668</v>
      </c>
      <c r="C3678" s="12" t="s">
        <v>39176</v>
      </c>
      <c r="D3678" s="160" t="s">
        <v>147</v>
      </c>
      <c r="E3678" s="36" t="s">
        <v>13972</v>
      </c>
      <c r="F3678" s="104">
        <v>4.5</v>
      </c>
      <c r="G3678" s="94"/>
      <c r="H3678" s="94" t="s">
        <v>3738</v>
      </c>
      <c r="I3678" s="101">
        <v>1996</v>
      </c>
      <c r="J3678" s="101"/>
      <c r="K3678" s="90">
        <v>1468481536</v>
      </c>
      <c r="L3678" s="90">
        <f>IF(K3678/1024 &gt;1,K3678/1024," ")</f>
        <v>1434064</v>
      </c>
      <c r="M3678" s="90">
        <f>IF(K3678/1048576 &gt;1,K3678/1048576," ")</f>
        <v>1400.453125</v>
      </c>
      <c r="N3678" s="91">
        <f>IF(K3678&gt;999999999,K3678/1073741824," ")</f>
        <v>1.3676300048828125</v>
      </c>
      <c r="O3678" s="194" t="s">
        <v>24161</v>
      </c>
      <c r="P3678" s="197" t="s">
        <v>31240</v>
      </c>
    </row>
    <row r="3679" spans="2:16" ht="20.100000000000001" customHeight="1" x14ac:dyDescent="0.3">
      <c r="B3679" s="101">
        <v>3669</v>
      </c>
      <c r="C3679" s="29" t="s">
        <v>33316</v>
      </c>
      <c r="D3679" s="157" t="s">
        <v>8089</v>
      </c>
      <c r="E3679" s="36" t="s">
        <v>13997</v>
      </c>
      <c r="F3679" s="131">
        <v>4.3</v>
      </c>
      <c r="G3679" s="13" t="s">
        <v>704</v>
      </c>
      <c r="H3679" s="13" t="s">
        <v>5871</v>
      </c>
      <c r="I3679" s="133">
        <v>2017</v>
      </c>
      <c r="J3679" s="74"/>
      <c r="K3679" s="73">
        <v>5318272333</v>
      </c>
      <c r="L3679" s="90">
        <f>IF(K3679/1024 &gt;1,K3679/1024," ")</f>
        <v>5193625.3251953125</v>
      </c>
      <c r="M3679" s="90">
        <f>IF(K3679/1048576 &gt;1,K3679/1048576," ")</f>
        <v>5071.8997316360474</v>
      </c>
      <c r="N3679" s="91">
        <f>IF(K3679&gt;999999999,K3679/1073741824," ")</f>
        <v>4.9530270816758275</v>
      </c>
      <c r="O3679" s="194" t="s">
        <v>24164</v>
      </c>
      <c r="P3679" s="197" t="s">
        <v>31242</v>
      </c>
    </row>
    <row r="3680" spans="2:16" ht="20.100000000000001" customHeight="1" x14ac:dyDescent="0.3">
      <c r="B3680" s="101">
        <v>3670</v>
      </c>
      <c r="C3680" s="107" t="s">
        <v>39321</v>
      </c>
      <c r="D3680" s="160" t="s">
        <v>5385</v>
      </c>
      <c r="E3680" s="36" t="s">
        <v>13973</v>
      </c>
      <c r="F3680" s="104">
        <v>7</v>
      </c>
      <c r="G3680" s="101" t="s">
        <v>704</v>
      </c>
      <c r="H3680" s="101" t="s">
        <v>3933</v>
      </c>
      <c r="I3680" s="101">
        <v>1934</v>
      </c>
      <c r="J3680" s="101"/>
      <c r="K3680" s="90">
        <v>1625784917</v>
      </c>
      <c r="L3680" s="90">
        <f>IF(K3680/1024 &gt;1,K3680/1024," ")</f>
        <v>1587680.5830078125</v>
      </c>
      <c r="M3680" s="90">
        <f>IF(K3680/1048576 &gt;1,K3680/1048576," ")</f>
        <v>1550.4693193435669</v>
      </c>
      <c r="N3680" s="91">
        <f>IF(K3680&gt;999999999,K3680/1073741824," ")</f>
        <v>1.514130194671452</v>
      </c>
      <c r="O3680" s="194" t="s">
        <v>24162</v>
      </c>
      <c r="P3680" s="197" t="s">
        <v>24163</v>
      </c>
    </row>
    <row r="3681" spans="2:16" ht="20.100000000000001" customHeight="1" x14ac:dyDescent="0.3">
      <c r="B3681" s="101">
        <v>3671</v>
      </c>
      <c r="C3681" s="109" t="s">
        <v>39322</v>
      </c>
      <c r="D3681" s="159" t="s">
        <v>375</v>
      </c>
      <c r="E3681" s="36" t="s">
        <v>13974</v>
      </c>
      <c r="F3681" s="104">
        <v>4.4000000000000004</v>
      </c>
      <c r="G3681" s="13" t="s">
        <v>704</v>
      </c>
      <c r="H3681" s="13" t="s">
        <v>3745</v>
      </c>
      <c r="I3681" s="94">
        <v>2010</v>
      </c>
      <c r="J3681" s="94"/>
      <c r="K3681" s="73">
        <v>3032682496</v>
      </c>
      <c r="L3681" s="90">
        <f>IF(K3681/1024 &gt;1,K3681/1024," ")</f>
        <v>2961604</v>
      </c>
      <c r="M3681" s="90">
        <f>IF(K3681/1048576 &gt;1,K3681/1048576," ")</f>
        <v>2892.19140625</v>
      </c>
      <c r="N3681" s="91">
        <f>IF(K3681&gt;999999999,K3681/1073741824," ")</f>
        <v>2.8244056701660156</v>
      </c>
      <c r="O3681" s="194" t="s">
        <v>17911</v>
      </c>
      <c r="P3681" s="197" t="s">
        <v>31241</v>
      </c>
    </row>
    <row r="3682" spans="2:16" ht="20.100000000000001" customHeight="1" x14ac:dyDescent="0.3">
      <c r="B3682" s="101">
        <v>3672</v>
      </c>
      <c r="C3682" s="20" t="s">
        <v>43258</v>
      </c>
      <c r="D3682" s="261" t="s">
        <v>43254</v>
      </c>
      <c r="E3682" s="36" t="s">
        <v>43255</v>
      </c>
      <c r="F3682" s="81">
        <v>5.7</v>
      </c>
      <c r="G3682" s="13"/>
      <c r="H3682" s="13" t="s">
        <v>3744</v>
      </c>
      <c r="I3682" s="79">
        <v>2022</v>
      </c>
      <c r="J3682" s="79"/>
      <c r="K3682" s="73">
        <v>2870870016</v>
      </c>
      <c r="L3682" s="90">
        <f>IF(K3682/1024 &gt;1,K3682/1024," ")</f>
        <v>2803584</v>
      </c>
      <c r="M3682" s="90">
        <f>IF(K3682/1048576 &gt;1,K3682/1048576," ")</f>
        <v>2737.875</v>
      </c>
      <c r="N3682" s="91">
        <f>IF(K3682&gt;999999999,K3682/1073741824," ")</f>
        <v>2.6737060546875</v>
      </c>
      <c r="O3682" s="194" t="s">
        <v>43256</v>
      </c>
      <c r="P3682" s="197" t="s">
        <v>43257</v>
      </c>
    </row>
    <row r="3683" spans="2:16" ht="20.100000000000001" customHeight="1" x14ac:dyDescent="0.3">
      <c r="B3683" s="101">
        <v>3673</v>
      </c>
      <c r="C3683" s="7" t="s">
        <v>39323</v>
      </c>
      <c r="D3683" s="167" t="s">
        <v>8826</v>
      </c>
      <c r="E3683" s="36" t="s">
        <v>13975</v>
      </c>
      <c r="F3683" s="81">
        <v>6.4</v>
      </c>
      <c r="G3683" s="13"/>
      <c r="H3683" s="13" t="s">
        <v>3782</v>
      </c>
      <c r="I3683" s="79">
        <v>2018</v>
      </c>
      <c r="J3683" s="79"/>
      <c r="K3683" s="73">
        <v>5775036416</v>
      </c>
      <c r="L3683" s="90">
        <f>IF(K3683/1024 &gt;1,K3683/1024," ")</f>
        <v>5639684</v>
      </c>
      <c r="M3683" s="90">
        <f>IF(K3683/1048576 &gt;1,K3683/1048576," ")</f>
        <v>5507.50390625</v>
      </c>
      <c r="N3683" s="91">
        <f>IF(K3683&gt;999999999,K3683/1073741824," ")</f>
        <v>5.3784217834472656</v>
      </c>
      <c r="O3683" s="199" t="s">
        <v>17525</v>
      </c>
      <c r="P3683" s="197" t="s">
        <v>24165</v>
      </c>
    </row>
    <row r="3684" spans="2:16" ht="20.100000000000001" customHeight="1" x14ac:dyDescent="0.3">
      <c r="B3684" s="101">
        <v>3674</v>
      </c>
      <c r="C3684" s="7" t="s">
        <v>39324</v>
      </c>
      <c r="D3684" s="157" t="s">
        <v>9020</v>
      </c>
      <c r="E3684" s="36" t="s">
        <v>13976</v>
      </c>
      <c r="F3684" s="131">
        <v>6.2</v>
      </c>
      <c r="G3684" s="13"/>
      <c r="H3684" s="13" t="s">
        <v>3782</v>
      </c>
      <c r="I3684" s="133">
        <v>2019</v>
      </c>
      <c r="J3684" s="74"/>
      <c r="K3684" s="73">
        <v>3572944896</v>
      </c>
      <c r="L3684" s="90">
        <f>IF(K3684/1024 &gt;1,K3684/1024," ")</f>
        <v>3489204</v>
      </c>
      <c r="M3684" s="90">
        <f>IF(K3684/1048576 &gt;1,K3684/1048576," ")</f>
        <v>3407.42578125</v>
      </c>
      <c r="N3684" s="91">
        <f>IF(K3684&gt;999999999,K3684/1073741824," ")</f>
        <v>3.3275642395019531</v>
      </c>
      <c r="O3684" s="194" t="s">
        <v>24166</v>
      </c>
      <c r="P3684" s="197" t="s">
        <v>24167</v>
      </c>
    </row>
    <row r="3685" spans="2:16" ht="20.100000000000001" customHeight="1" x14ac:dyDescent="0.3">
      <c r="B3685" s="101">
        <v>3675</v>
      </c>
      <c r="C3685" s="109" t="s">
        <v>39325</v>
      </c>
      <c r="D3685" s="160" t="s">
        <v>148</v>
      </c>
      <c r="E3685" s="36" t="s">
        <v>13977</v>
      </c>
      <c r="F3685" s="104">
        <v>8.1999999999999993</v>
      </c>
      <c r="G3685" s="94" t="s">
        <v>704</v>
      </c>
      <c r="H3685" s="94" t="s">
        <v>3740</v>
      </c>
      <c r="I3685" s="101">
        <v>1987</v>
      </c>
      <c r="J3685" s="116"/>
      <c r="K3685" s="90">
        <v>4738022455</v>
      </c>
      <c r="L3685" s="90">
        <f>IF(K3685/1024 &gt;1,K3685/1024," ")</f>
        <v>4626975.0537109375</v>
      </c>
      <c r="M3685" s="90">
        <f>IF(K3685/1048576 &gt;1,K3685/1048576," ")</f>
        <v>4518.5303258895874</v>
      </c>
      <c r="N3685" s="91">
        <f>IF(K3685&gt;999999999,K3685/1073741824," ")</f>
        <v>4.4126272713765502</v>
      </c>
      <c r="O3685" s="194" t="s">
        <v>24168</v>
      </c>
      <c r="P3685" s="197" t="s">
        <v>24169</v>
      </c>
    </row>
    <row r="3686" spans="2:16" ht="20.100000000000001" customHeight="1" x14ac:dyDescent="0.3">
      <c r="B3686" s="101">
        <v>3676</v>
      </c>
      <c r="C3686" s="111" t="s">
        <v>39326</v>
      </c>
      <c r="D3686" s="168" t="s">
        <v>6628</v>
      </c>
      <c r="E3686" s="36" t="s">
        <v>13978</v>
      </c>
      <c r="F3686" s="99">
        <v>6.8</v>
      </c>
      <c r="G3686" s="99" t="s">
        <v>704</v>
      </c>
      <c r="H3686" s="101" t="s">
        <v>5871</v>
      </c>
      <c r="I3686" s="101">
        <v>2015</v>
      </c>
      <c r="J3686" s="101"/>
      <c r="K3686" s="90">
        <v>4802895434</v>
      </c>
      <c r="L3686" s="90">
        <f>IF(K3686/1024 &gt;1,K3686/1024," ")</f>
        <v>4690327.572265625</v>
      </c>
      <c r="M3686" s="90">
        <f>IF(K3686/1048576 &gt;1,K3686/1048576," ")</f>
        <v>4580.3980197906494</v>
      </c>
      <c r="N3686" s="91">
        <f>IF(K3686&gt;999999999,K3686/1073741824," ")</f>
        <v>4.4730449412018061</v>
      </c>
      <c r="O3686" s="194" t="s">
        <v>24170</v>
      </c>
      <c r="P3686" s="197" t="s">
        <v>24171</v>
      </c>
    </row>
    <row r="3687" spans="2:16" ht="20.100000000000001" customHeight="1" x14ac:dyDescent="0.3">
      <c r="B3687" s="101">
        <v>3677</v>
      </c>
      <c r="C3687" s="12" t="s">
        <v>33317</v>
      </c>
      <c r="D3687" s="159" t="s">
        <v>107</v>
      </c>
      <c r="E3687" s="36" t="s">
        <v>13979</v>
      </c>
      <c r="F3687" s="104">
        <v>5.2</v>
      </c>
      <c r="G3687" s="121" t="s">
        <v>704</v>
      </c>
      <c r="H3687" s="94" t="s">
        <v>3745</v>
      </c>
      <c r="I3687" s="101">
        <v>2005</v>
      </c>
      <c r="J3687" s="101"/>
      <c r="K3687" s="90">
        <v>5018659012</v>
      </c>
      <c r="L3687" s="90">
        <f>IF(K3687/1024 &gt;1,K3687/1024," ")</f>
        <v>4901034.19140625</v>
      </c>
      <c r="M3687" s="90">
        <f>IF(K3687/1048576 &gt;1,K3687/1048576," ")</f>
        <v>4786.166202545166</v>
      </c>
      <c r="N3687" s="91">
        <f>IF(K3687&gt;999999999,K3687/1073741824," ")</f>
        <v>4.6739904321730137</v>
      </c>
      <c r="O3687" s="199" t="s">
        <v>17521</v>
      </c>
      <c r="P3687" s="197" t="s">
        <v>24172</v>
      </c>
    </row>
    <row r="3688" spans="2:16" ht="20.100000000000001" customHeight="1" x14ac:dyDescent="0.3">
      <c r="B3688" s="101">
        <v>3678</v>
      </c>
      <c r="C3688" s="12" t="s">
        <v>33308</v>
      </c>
      <c r="D3688" s="160" t="s">
        <v>1724</v>
      </c>
      <c r="E3688" s="36" t="s">
        <v>13980</v>
      </c>
      <c r="F3688" s="104">
        <v>4.5999999999999996</v>
      </c>
      <c r="G3688" s="13" t="s">
        <v>704</v>
      </c>
      <c r="H3688" s="13" t="s">
        <v>3745</v>
      </c>
      <c r="I3688" s="101">
        <v>2007</v>
      </c>
      <c r="J3688" s="101"/>
      <c r="K3688" s="73">
        <v>3350433792</v>
      </c>
      <c r="L3688" s="90">
        <f>IF(K3688/1024 &gt;1,K3688/1024," ")</f>
        <v>3271908</v>
      </c>
      <c r="M3688" s="90">
        <f>IF(K3688/1048576 &gt;1,K3688/1048576," ")</f>
        <v>3195.22265625</v>
      </c>
      <c r="N3688" s="91">
        <f>IF(K3688&gt;999999999,K3688/1073741824," ")</f>
        <v>3.1203346252441406</v>
      </c>
      <c r="O3688" s="194" t="s">
        <v>19603</v>
      </c>
      <c r="P3688" s="197" t="s">
        <v>24173</v>
      </c>
    </row>
    <row r="3689" spans="2:16" ht="20.100000000000001" customHeight="1" x14ac:dyDescent="0.3">
      <c r="B3689" s="101">
        <v>3679</v>
      </c>
      <c r="C3689" s="20" t="s">
        <v>39327</v>
      </c>
      <c r="D3689" s="177" t="s">
        <v>8281</v>
      </c>
      <c r="E3689" s="36" t="s">
        <v>13981</v>
      </c>
      <c r="F3689" s="81">
        <v>5.9</v>
      </c>
      <c r="G3689" s="13" t="s">
        <v>704</v>
      </c>
      <c r="H3689" s="13" t="s">
        <v>5892</v>
      </c>
      <c r="I3689" s="79">
        <v>1986</v>
      </c>
      <c r="J3689" s="79"/>
      <c r="K3689" s="73">
        <v>4100784128</v>
      </c>
      <c r="L3689" s="90">
        <f>IF(K3689/1024 &gt;1,K3689/1024," ")</f>
        <v>4004672</v>
      </c>
      <c r="M3689" s="90">
        <f>IF(K3689/1048576 &gt;1,K3689/1048576," ")</f>
        <v>3910.8125</v>
      </c>
      <c r="N3689" s="91">
        <f>IF(K3689&gt;999999999,K3689/1073741824," ")</f>
        <v>3.81915283203125</v>
      </c>
      <c r="O3689" s="194" t="s">
        <v>24174</v>
      </c>
      <c r="P3689" s="197" t="s">
        <v>24175</v>
      </c>
    </row>
    <row r="3690" spans="2:16" ht="20.100000000000001" customHeight="1" x14ac:dyDescent="0.3">
      <c r="B3690" s="101">
        <v>3680</v>
      </c>
      <c r="C3690" s="109" t="s">
        <v>39328</v>
      </c>
      <c r="D3690" s="168" t="s">
        <v>6223</v>
      </c>
      <c r="E3690" s="36" t="s">
        <v>13982</v>
      </c>
      <c r="F3690" s="99">
        <v>6.9</v>
      </c>
      <c r="G3690" s="101" t="s">
        <v>704</v>
      </c>
      <c r="H3690" s="101" t="s">
        <v>5981</v>
      </c>
      <c r="I3690" s="101">
        <v>1977</v>
      </c>
      <c r="J3690" s="101"/>
      <c r="K3690" s="90">
        <v>3740930783</v>
      </c>
      <c r="L3690" s="90">
        <f>IF(K3690/1024 &gt;1,K3690/1024," ")</f>
        <v>3653252.7177734375</v>
      </c>
      <c r="M3690" s="90">
        <f>IF(K3690/1048576 &gt;1,K3690/1048576," ")</f>
        <v>3567.6296072006226</v>
      </c>
      <c r="N3690" s="91">
        <f>IF(K3690&gt;999999999,K3690/1073741824," ")</f>
        <v>3.484013288281858</v>
      </c>
      <c r="O3690" s="194" t="s">
        <v>18100</v>
      </c>
      <c r="P3690" s="197" t="s">
        <v>24176</v>
      </c>
    </row>
    <row r="3691" spans="2:16" ht="20.100000000000001" customHeight="1" x14ac:dyDescent="0.3">
      <c r="B3691" s="101">
        <v>3681</v>
      </c>
      <c r="C3691" s="7" t="s">
        <v>39329</v>
      </c>
      <c r="D3691" s="167" t="s">
        <v>32728</v>
      </c>
      <c r="E3691" s="36" t="s">
        <v>32729</v>
      </c>
      <c r="F3691" s="81">
        <v>6.2</v>
      </c>
      <c r="G3691" s="13"/>
      <c r="H3691" s="13" t="s">
        <v>4104</v>
      </c>
      <c r="I3691" s="79">
        <v>2019</v>
      </c>
      <c r="J3691" s="79"/>
      <c r="K3691" s="73">
        <v>4375179264</v>
      </c>
      <c r="L3691" s="90">
        <f>IF(K3691/1024 &gt;1,K3691/1024," ")</f>
        <v>4272636</v>
      </c>
      <c r="M3691" s="90">
        <f>IF(K3691/1048576 &gt;1,K3691/1048576," ")</f>
        <v>4172.49609375</v>
      </c>
      <c r="N3691" s="91">
        <f>IF(K3691&gt;999999999,K3691/1073741824," ")</f>
        <v>4.0747032165527344</v>
      </c>
      <c r="O3691" s="194" t="s">
        <v>32730</v>
      </c>
      <c r="P3691" s="197" t="s">
        <v>32731</v>
      </c>
    </row>
    <row r="3692" spans="2:16" ht="20.100000000000001" customHeight="1" x14ac:dyDescent="0.3">
      <c r="B3692" s="101">
        <v>3682</v>
      </c>
      <c r="C3692" s="109" t="s">
        <v>39330</v>
      </c>
      <c r="D3692" s="160" t="s">
        <v>149</v>
      </c>
      <c r="E3692" s="36" t="s">
        <v>13983</v>
      </c>
      <c r="F3692" s="104">
        <v>5.7</v>
      </c>
      <c r="G3692" s="94" t="s">
        <v>704</v>
      </c>
      <c r="H3692" s="101" t="s">
        <v>3851</v>
      </c>
      <c r="I3692" s="101">
        <v>1993</v>
      </c>
      <c r="J3692" s="101"/>
      <c r="K3692" s="90">
        <v>3222640324</v>
      </c>
      <c r="L3692" s="90">
        <f>IF(K3692/1024 &gt;1,K3692/1024," ")</f>
        <v>3147109.69140625</v>
      </c>
      <c r="M3692" s="90">
        <f>IF(K3692/1048576 &gt;1,K3692/1048576," ")</f>
        <v>3073.349308013916</v>
      </c>
      <c r="N3692" s="91">
        <f>IF(K3692&gt;999999999,K3692/1073741824," ")</f>
        <v>3.0013176836073399</v>
      </c>
      <c r="O3692" s="194" t="s">
        <v>24177</v>
      </c>
      <c r="P3692" s="197" t="s">
        <v>24178</v>
      </c>
    </row>
    <row r="3693" spans="2:16" ht="20.100000000000001" customHeight="1" x14ac:dyDescent="0.3">
      <c r="B3693" s="101">
        <v>3683</v>
      </c>
      <c r="C3693" s="112" t="s">
        <v>39331</v>
      </c>
      <c r="D3693" s="161" t="s">
        <v>7209</v>
      </c>
      <c r="E3693" s="36" t="s">
        <v>13984</v>
      </c>
      <c r="F3693" s="99">
        <v>5.5</v>
      </c>
      <c r="G3693" s="99" t="s">
        <v>704</v>
      </c>
      <c r="H3693" s="101" t="s">
        <v>5871</v>
      </c>
      <c r="I3693" s="101">
        <v>2016</v>
      </c>
      <c r="J3693" s="101"/>
      <c r="K3693" s="90">
        <v>4889363429</v>
      </c>
      <c r="L3693" s="90">
        <f>IF(K3693/1024 &gt;1,K3693/1024," ")</f>
        <v>4774768.9736328125</v>
      </c>
      <c r="M3693" s="90">
        <f>IF(K3693/1048576 &gt;1,K3693/1048576," ")</f>
        <v>4662.8603258132935</v>
      </c>
      <c r="N3693" s="91">
        <f>IF(K3693&gt;999999999,K3693/1073741824," ")</f>
        <v>4.5535745369270444</v>
      </c>
      <c r="O3693" s="194" t="s">
        <v>24179</v>
      </c>
      <c r="P3693" s="197" t="s">
        <v>24180</v>
      </c>
    </row>
    <row r="3694" spans="2:16" ht="20.100000000000001" customHeight="1" x14ac:dyDescent="0.3">
      <c r="B3694" s="101">
        <v>3684</v>
      </c>
      <c r="C3694" s="102" t="s">
        <v>39332</v>
      </c>
      <c r="D3694" s="161" t="s">
        <v>7490</v>
      </c>
      <c r="E3694" s="36" t="s">
        <v>13985</v>
      </c>
      <c r="F3694" s="99">
        <v>6</v>
      </c>
      <c r="G3694" s="99"/>
      <c r="H3694" s="105" t="s">
        <v>5871</v>
      </c>
      <c r="I3694" s="101">
        <v>2016</v>
      </c>
      <c r="J3694" s="101"/>
      <c r="K3694" s="90">
        <v>4646286518</v>
      </c>
      <c r="L3694" s="90">
        <f>IF(K3694/1024 &gt;1,K3694/1024," ")</f>
        <v>4537389.177734375</v>
      </c>
      <c r="M3694" s="90">
        <f>IF(K3694/1048576 &gt;1,K3694/1048576," ")</f>
        <v>4431.0441188812256</v>
      </c>
      <c r="N3694" s="91">
        <f>IF(K3694&gt;999999999,K3694/1073741824," ")</f>
        <v>4.3271915223449469</v>
      </c>
      <c r="O3694" s="194" t="s">
        <v>17739</v>
      </c>
      <c r="P3694" s="197" t="s">
        <v>24181</v>
      </c>
    </row>
    <row r="3695" spans="2:16" ht="20.100000000000001" customHeight="1" x14ac:dyDescent="0.3">
      <c r="B3695" s="101">
        <v>3685</v>
      </c>
      <c r="C3695" s="20" t="s">
        <v>39333</v>
      </c>
      <c r="D3695" s="182" t="s">
        <v>8311</v>
      </c>
      <c r="E3695" s="36" t="s">
        <v>13986</v>
      </c>
      <c r="F3695" s="81">
        <v>6</v>
      </c>
      <c r="G3695" s="13"/>
      <c r="H3695" s="13" t="s">
        <v>5878</v>
      </c>
      <c r="I3695" s="79">
        <v>2017</v>
      </c>
      <c r="J3695" s="79"/>
      <c r="K3695" s="73">
        <v>5797867520</v>
      </c>
      <c r="L3695" s="90">
        <f>IF(K3695/1024 &gt;1,K3695/1024," ")</f>
        <v>5661980</v>
      </c>
      <c r="M3695" s="90">
        <f>IF(K3695/1048576 &gt;1,K3695/1048576," ")</f>
        <v>5529.27734375</v>
      </c>
      <c r="N3695" s="91">
        <f>IF(K3695&gt;999999999,K3695/1073741824," ")</f>
        <v>5.3996849060058594</v>
      </c>
      <c r="O3695" s="194" t="s">
        <v>24182</v>
      </c>
      <c r="P3695" s="197" t="s">
        <v>24183</v>
      </c>
    </row>
    <row r="3696" spans="2:16" ht="20.100000000000001" customHeight="1" x14ac:dyDescent="0.3">
      <c r="B3696" s="101">
        <v>3686</v>
      </c>
      <c r="C3696" s="109" t="s">
        <v>39334</v>
      </c>
      <c r="D3696" s="160" t="s">
        <v>87</v>
      </c>
      <c r="E3696" s="36" t="s">
        <v>13987</v>
      </c>
      <c r="F3696" s="104">
        <v>6</v>
      </c>
      <c r="G3696" s="99" t="s">
        <v>704</v>
      </c>
      <c r="H3696" s="101" t="s">
        <v>5906</v>
      </c>
      <c r="I3696" s="101">
        <v>1959</v>
      </c>
      <c r="J3696" s="116"/>
      <c r="K3696" s="90">
        <v>3856331654</v>
      </c>
      <c r="L3696" s="90">
        <f>IF(K3696/1024 &gt;1,K3696/1024," ")</f>
        <v>3765948.880859375</v>
      </c>
      <c r="M3696" s="90">
        <f>IF(K3696/1048576 &gt;1,K3696/1048576," ")</f>
        <v>3677.6844539642334</v>
      </c>
      <c r="N3696" s="91">
        <f>IF(K3696&gt;999999999,K3696/1073741824," ")</f>
        <v>3.5914887245744467</v>
      </c>
      <c r="O3696" s="194" t="s">
        <v>17623</v>
      </c>
      <c r="P3696" s="197" t="s">
        <v>24184</v>
      </c>
    </row>
    <row r="3697" spans="2:16" ht="20.100000000000001" customHeight="1" x14ac:dyDescent="0.3">
      <c r="B3697" s="101">
        <v>3687</v>
      </c>
      <c r="C3697" s="109" t="s">
        <v>39335</v>
      </c>
      <c r="D3697" s="159" t="s">
        <v>3167</v>
      </c>
      <c r="E3697" s="36" t="s">
        <v>13988</v>
      </c>
      <c r="F3697" s="104">
        <v>7.2</v>
      </c>
      <c r="G3697" s="101"/>
      <c r="H3697" s="101" t="s">
        <v>3747</v>
      </c>
      <c r="I3697" s="101">
        <v>2009</v>
      </c>
      <c r="J3697" s="101"/>
      <c r="K3697" s="90">
        <v>3176318383</v>
      </c>
      <c r="L3697" s="90">
        <f>IF(K3697/1024 &gt;1,K3697/1024," ")</f>
        <v>3101873.4208984375</v>
      </c>
      <c r="M3697" s="90">
        <f>IF(K3697/1048576 &gt;1,K3697/1048576," ")</f>
        <v>3029.1732625961304</v>
      </c>
      <c r="N3697" s="91">
        <f>IF(K3697&gt;999999999,K3697/1073741824," ")</f>
        <v>2.9581770142540336</v>
      </c>
      <c r="O3697" s="194" t="s">
        <v>24185</v>
      </c>
      <c r="P3697" s="197" t="s">
        <v>31243</v>
      </c>
    </row>
    <row r="3698" spans="2:16" ht="20.100000000000001" customHeight="1" x14ac:dyDescent="0.3">
      <c r="B3698" s="101">
        <v>3688</v>
      </c>
      <c r="C3698" s="12" t="s">
        <v>39336</v>
      </c>
      <c r="D3698" s="157" t="s">
        <v>32944</v>
      </c>
      <c r="E3698" s="36" t="s">
        <v>32945</v>
      </c>
      <c r="F3698" s="81">
        <v>5.5</v>
      </c>
      <c r="G3698" s="13" t="s">
        <v>704</v>
      </c>
      <c r="H3698" s="13" t="s">
        <v>3740</v>
      </c>
      <c r="I3698" s="79">
        <v>2021</v>
      </c>
      <c r="J3698" s="74"/>
      <c r="K3698" s="73">
        <v>3660472320</v>
      </c>
      <c r="L3698" s="90">
        <f>IF(K3698/1024 &gt;1,K3698/1024," ")</f>
        <v>3574680</v>
      </c>
      <c r="M3698" s="90">
        <f>IF(K3698/1048576 &gt;1,K3698/1048576," ")</f>
        <v>3490.8984375</v>
      </c>
      <c r="N3698" s="91">
        <f>IF(K3698&gt;999999999,K3698/1073741824," ")</f>
        <v>3.4090805053710938</v>
      </c>
      <c r="O3698" s="194" t="s">
        <v>32946</v>
      </c>
      <c r="P3698" s="197" t="s">
        <v>32947</v>
      </c>
    </row>
    <row r="3699" spans="2:16" ht="20.100000000000001" customHeight="1" x14ac:dyDescent="0.3">
      <c r="B3699" s="101">
        <v>3689</v>
      </c>
      <c r="C3699" s="48" t="s">
        <v>39337</v>
      </c>
      <c r="D3699" s="157" t="s">
        <v>8045</v>
      </c>
      <c r="E3699" s="36" t="s">
        <v>13989</v>
      </c>
      <c r="F3699" s="81">
        <v>6.4</v>
      </c>
      <c r="G3699" s="13" t="s">
        <v>704</v>
      </c>
      <c r="H3699" s="13" t="s">
        <v>6249</v>
      </c>
      <c r="I3699" s="79">
        <v>1992</v>
      </c>
      <c r="J3699" s="79"/>
      <c r="K3699" s="73">
        <v>3199057103</v>
      </c>
      <c r="L3699" s="90">
        <f>IF(K3699/1024 &gt;1,K3699/1024," ")</f>
        <v>3124079.2021484375</v>
      </c>
      <c r="M3699" s="90">
        <f>IF(K3699/1048576 &gt;1,K3699/1048576," ")</f>
        <v>3050.8585958480835</v>
      </c>
      <c r="N3699" s="91">
        <f>IF(K3699&gt;999999999,K3699/1073741824," ")</f>
        <v>2.979354097507894</v>
      </c>
      <c r="O3699" s="194" t="s">
        <v>23703</v>
      </c>
      <c r="P3699" s="197" t="s">
        <v>24186</v>
      </c>
    </row>
    <row r="3700" spans="2:16" ht="20.100000000000001" customHeight="1" x14ac:dyDescent="0.3">
      <c r="B3700" s="101">
        <v>3690</v>
      </c>
      <c r="C3700" s="103" t="s">
        <v>39338</v>
      </c>
      <c r="D3700" s="161" t="s">
        <v>7391</v>
      </c>
      <c r="E3700" s="36" t="s">
        <v>13990</v>
      </c>
      <c r="F3700" s="99">
        <v>7.5</v>
      </c>
      <c r="G3700" s="99" t="s">
        <v>704</v>
      </c>
      <c r="H3700" s="105" t="s">
        <v>6149</v>
      </c>
      <c r="I3700" s="101">
        <v>2016</v>
      </c>
      <c r="J3700" s="101"/>
      <c r="K3700" s="90">
        <v>5352596368</v>
      </c>
      <c r="L3700" s="90">
        <f>IF(K3700/1024 &gt;1,K3700/1024," ")</f>
        <v>5227144.890625</v>
      </c>
      <c r="M3700" s="90">
        <f>IF(K3700/1048576 &gt;1,K3700/1048576," ")</f>
        <v>5104.6336822509766</v>
      </c>
      <c r="N3700" s="91">
        <f>IF(K3700&gt;999999999,K3700/1073741824," ")</f>
        <v>4.9849938303232193</v>
      </c>
      <c r="O3700" s="194" t="s">
        <v>24187</v>
      </c>
      <c r="P3700" s="197" t="s">
        <v>24188</v>
      </c>
    </row>
    <row r="3701" spans="2:16" ht="20.100000000000001" customHeight="1" x14ac:dyDescent="0.3">
      <c r="B3701" s="101">
        <v>3691</v>
      </c>
      <c r="C3701" s="109" t="s">
        <v>39339</v>
      </c>
      <c r="D3701" s="160" t="s">
        <v>2268</v>
      </c>
      <c r="E3701" s="36" t="s">
        <v>13991</v>
      </c>
      <c r="F3701" s="104">
        <v>5.6</v>
      </c>
      <c r="G3701" s="94"/>
      <c r="H3701" s="13" t="s">
        <v>5981</v>
      </c>
      <c r="I3701" s="94">
        <v>1966</v>
      </c>
      <c r="J3701" s="94"/>
      <c r="K3701" s="73">
        <v>2651500544</v>
      </c>
      <c r="L3701" s="90">
        <f>IF(K3701/1024 &gt;1,K3701/1024," ")</f>
        <v>2589356</v>
      </c>
      <c r="M3701" s="90">
        <f>IF(K3701/1048576 &gt;1,K3701/1048576," ")</f>
        <v>2528.66796875</v>
      </c>
      <c r="N3701" s="91">
        <f>IF(K3701&gt;999999999,K3701/1073741824," ")</f>
        <v>2.4694023132324219</v>
      </c>
      <c r="O3701" s="199" t="s">
        <v>17521</v>
      </c>
      <c r="P3701" s="197" t="s">
        <v>24189</v>
      </c>
    </row>
    <row r="3702" spans="2:16" ht="20.100000000000001" customHeight="1" x14ac:dyDescent="0.3">
      <c r="B3702" s="101">
        <v>3692</v>
      </c>
      <c r="C3702" s="12" t="s">
        <v>39340</v>
      </c>
      <c r="D3702" s="261" t="s">
        <v>33669</v>
      </c>
      <c r="E3702" s="36" t="s">
        <v>33670</v>
      </c>
      <c r="F3702" s="131">
        <v>5.3</v>
      </c>
      <c r="G3702" s="13" t="s">
        <v>704</v>
      </c>
      <c r="H3702" s="13" t="s">
        <v>3744</v>
      </c>
      <c r="I3702" s="133">
        <v>2022</v>
      </c>
      <c r="J3702" s="74"/>
      <c r="K3702" s="73">
        <v>5174976512</v>
      </c>
      <c r="L3702" s="90">
        <f>IF(K3702/1024 &gt;1,K3702/1024," ")</f>
        <v>5053688</v>
      </c>
      <c r="M3702" s="90">
        <f>IF(K3702/1048576 &gt;1,K3702/1048576," ")</f>
        <v>4935.2421875</v>
      </c>
      <c r="N3702" s="91">
        <f>IF(K3702&gt;999999999,K3702/1073741824," ")</f>
        <v>4.8195724487304688</v>
      </c>
      <c r="O3702" s="194" t="s">
        <v>33671</v>
      </c>
      <c r="P3702" s="197" t="s">
        <v>33672</v>
      </c>
    </row>
    <row r="3703" spans="2:16" ht="20.100000000000001" customHeight="1" x14ac:dyDescent="0.3">
      <c r="B3703" s="101">
        <v>3693</v>
      </c>
      <c r="C3703" s="103" t="s">
        <v>39341</v>
      </c>
      <c r="D3703" s="160" t="s">
        <v>6009</v>
      </c>
      <c r="E3703" s="36" t="s">
        <v>13992</v>
      </c>
      <c r="F3703" s="99">
        <v>5.0999999999999996</v>
      </c>
      <c r="G3703" s="101" t="s">
        <v>704</v>
      </c>
      <c r="H3703" s="101" t="s">
        <v>6008</v>
      </c>
      <c r="I3703" s="101">
        <v>1965</v>
      </c>
      <c r="J3703" s="101"/>
      <c r="K3703" s="90">
        <v>3744739827</v>
      </c>
      <c r="L3703" s="90">
        <f>IF(K3703/1024 &gt;1,K3703/1024," ")</f>
        <v>3656972.4873046875</v>
      </c>
      <c r="M3703" s="90">
        <f>IF(K3703/1048576 &gt;1,K3703/1048576," ")</f>
        <v>3571.2621946334839</v>
      </c>
      <c r="N3703" s="91">
        <f>IF(K3703&gt;999999999,K3703/1073741824," ")</f>
        <v>3.4875607369467616</v>
      </c>
      <c r="O3703" s="194" t="s">
        <v>24190</v>
      </c>
      <c r="P3703" s="197" t="s">
        <v>24191</v>
      </c>
    </row>
    <row r="3704" spans="2:16" ht="20.100000000000001" customHeight="1" x14ac:dyDescent="0.3">
      <c r="B3704" s="101">
        <v>3694</v>
      </c>
      <c r="C3704" s="111" t="s">
        <v>39342</v>
      </c>
      <c r="D3704" s="174" t="s">
        <v>7023</v>
      </c>
      <c r="E3704" s="36" t="s">
        <v>13993</v>
      </c>
      <c r="F3704" s="99">
        <v>6.2</v>
      </c>
      <c r="G3704" s="99"/>
      <c r="H3704" s="105" t="s">
        <v>5878</v>
      </c>
      <c r="I3704" s="101">
        <v>2015</v>
      </c>
      <c r="J3704" s="101"/>
      <c r="K3704" s="90">
        <v>4557965090</v>
      </c>
      <c r="L3704" s="90">
        <f>IF(K3704/1024 &gt;1,K3704/1024," ")</f>
        <v>4451137.783203125</v>
      </c>
      <c r="M3704" s="90">
        <f>IF(K3704/1048576 &gt;1,K3704/1048576," ")</f>
        <v>4346.8142414093018</v>
      </c>
      <c r="N3704" s="91">
        <f>IF(K3704&gt;999999999,K3704/1073741824," ")</f>
        <v>4.2449357826262712</v>
      </c>
      <c r="O3704" s="194" t="s">
        <v>24192</v>
      </c>
      <c r="P3704" s="197" t="s">
        <v>24193</v>
      </c>
    </row>
    <row r="3705" spans="2:16" ht="20.100000000000001" customHeight="1" x14ac:dyDescent="0.3">
      <c r="B3705" s="101">
        <v>3695</v>
      </c>
      <c r="C3705" s="7" t="s">
        <v>39177</v>
      </c>
      <c r="D3705" s="159" t="s">
        <v>2269</v>
      </c>
      <c r="E3705" s="36" t="s">
        <v>13994</v>
      </c>
      <c r="F3705" s="104">
        <v>5.0999999999999996</v>
      </c>
      <c r="G3705" s="94" t="s">
        <v>704</v>
      </c>
      <c r="H3705" s="94" t="s">
        <v>3750</v>
      </c>
      <c r="I3705" s="94">
        <v>2008</v>
      </c>
      <c r="J3705" s="94"/>
      <c r="K3705" s="108">
        <v>1698344960</v>
      </c>
      <c r="L3705" s="90">
        <f>IF(K3705/1024 &gt;1,K3705/1024," ")</f>
        <v>1658540</v>
      </c>
      <c r="M3705" s="90">
        <f>IF(K3705/1048576 &gt;1,K3705/1048576," ")</f>
        <v>1619.66796875</v>
      </c>
      <c r="N3705" s="91">
        <f>IF(K3705&gt;999999999,K3705/1073741824," ")</f>
        <v>1.5817070007324219</v>
      </c>
      <c r="O3705" s="194" t="s">
        <v>17965</v>
      </c>
      <c r="P3705" s="197" t="s">
        <v>24194</v>
      </c>
    </row>
    <row r="3706" spans="2:16" ht="20.100000000000001" customHeight="1" x14ac:dyDescent="0.3">
      <c r="B3706" s="101">
        <v>3696</v>
      </c>
      <c r="C3706" s="119" t="s">
        <v>39343</v>
      </c>
      <c r="D3706" s="159" t="s">
        <v>5320</v>
      </c>
      <c r="E3706" s="36" t="s">
        <v>13995</v>
      </c>
      <c r="F3706" s="104">
        <v>5.7</v>
      </c>
      <c r="G3706" s="101" t="s">
        <v>704</v>
      </c>
      <c r="H3706" s="101" t="s">
        <v>3756</v>
      </c>
      <c r="I3706" s="101">
        <v>1978</v>
      </c>
      <c r="J3706" s="101"/>
      <c r="K3706" s="90">
        <v>1927847154</v>
      </c>
      <c r="L3706" s="90">
        <f>IF(K3706/1024 &gt;1,K3706/1024," ")</f>
        <v>1882663.236328125</v>
      </c>
      <c r="M3706" s="90">
        <f>IF(K3706/1048576 &gt;1,K3706/1048576," ")</f>
        <v>1838.5383167266846</v>
      </c>
      <c r="N3706" s="91">
        <f>IF(K3706&gt;999999999,K3706/1073741824," ")</f>
        <v>1.7954475749284029</v>
      </c>
      <c r="O3706" s="194" t="s">
        <v>24195</v>
      </c>
      <c r="P3706" s="197" t="s">
        <v>24196</v>
      </c>
    </row>
    <row r="3707" spans="2:16" ht="20.100000000000001" customHeight="1" x14ac:dyDescent="0.3">
      <c r="B3707" s="101">
        <v>3697</v>
      </c>
      <c r="C3707" s="109" t="s">
        <v>39344</v>
      </c>
      <c r="D3707" s="159" t="s">
        <v>3389</v>
      </c>
      <c r="E3707" s="36" t="s">
        <v>13996</v>
      </c>
      <c r="F3707" s="104">
        <v>5.5</v>
      </c>
      <c r="G3707" s="101"/>
      <c r="H3707" s="101" t="s">
        <v>3739</v>
      </c>
      <c r="I3707" s="101">
        <v>2012</v>
      </c>
      <c r="J3707" s="101"/>
      <c r="K3707" s="90">
        <v>3793343052</v>
      </c>
      <c r="L3707" s="90">
        <f>IF(K3707/1024 &gt;1,K3707/1024," ")</f>
        <v>3704436.57421875</v>
      </c>
      <c r="M3707" s="90">
        <f>IF(K3707/1048576 &gt;1,K3707/1048576," ")</f>
        <v>3617.613842010498</v>
      </c>
      <c r="N3707" s="91">
        <f>IF(K3707&gt;999999999,K3707/1073741824," ")</f>
        <v>3.532826017588377</v>
      </c>
      <c r="O3707" s="194" t="s">
        <v>24197</v>
      </c>
      <c r="P3707" s="197" t="s">
        <v>24198</v>
      </c>
    </row>
    <row r="3708" spans="2:16" ht="20.100000000000001" customHeight="1" x14ac:dyDescent="0.3">
      <c r="B3708" s="101">
        <v>3698</v>
      </c>
      <c r="C3708" s="109" t="s">
        <v>39345</v>
      </c>
      <c r="D3708" s="159" t="s">
        <v>2270</v>
      </c>
      <c r="E3708" s="36" t="s">
        <v>13998</v>
      </c>
      <c r="F3708" s="104">
        <v>6.5</v>
      </c>
      <c r="G3708" s="101" t="s">
        <v>704</v>
      </c>
      <c r="H3708" s="101" t="s">
        <v>3740</v>
      </c>
      <c r="I3708" s="94">
        <v>1987</v>
      </c>
      <c r="J3708" s="120"/>
      <c r="K3708" s="90">
        <v>6549147441</v>
      </c>
      <c r="L3708" s="90">
        <f>IF(K3708/1024 &gt;1,K3708/1024," ")</f>
        <v>6395651.7978515625</v>
      </c>
      <c r="M3708" s="90">
        <f>IF(K3708/1048576 &gt;1,K3708/1048576," ")</f>
        <v>6245.7537088394165</v>
      </c>
      <c r="N3708" s="91">
        <f>IF(K3708&gt;999999999,K3708/1073741824," ")</f>
        <v>6.0993688562884927</v>
      </c>
      <c r="O3708" s="194" t="s">
        <v>24199</v>
      </c>
      <c r="P3708" s="197" t="s">
        <v>24200</v>
      </c>
    </row>
    <row r="3709" spans="2:16" ht="20.100000000000001" customHeight="1" x14ac:dyDescent="0.3">
      <c r="B3709" s="101">
        <v>3699</v>
      </c>
      <c r="C3709" s="12" t="s">
        <v>39178</v>
      </c>
      <c r="D3709" s="160" t="s">
        <v>89</v>
      </c>
      <c r="E3709" s="36" t="s">
        <v>13999</v>
      </c>
      <c r="F3709" s="104">
        <v>7.1</v>
      </c>
      <c r="G3709" s="94"/>
      <c r="H3709" s="94" t="s">
        <v>4084</v>
      </c>
      <c r="I3709" s="101">
        <v>1957</v>
      </c>
      <c r="J3709" s="116"/>
      <c r="K3709" s="90">
        <v>733462528</v>
      </c>
      <c r="L3709" s="90">
        <f>IF(K3709/1024 &gt;1,K3709/1024," ")</f>
        <v>716272</v>
      </c>
      <c r="M3709" s="90">
        <f>IF(K3709/1048576 &gt;1,K3709/1048576," ")</f>
        <v>699.484375</v>
      </c>
      <c r="N3709" s="91" t="str">
        <f>IF(K3709&gt;999999999,K3709/1073741824," ")</f>
        <v xml:space="preserve"> </v>
      </c>
      <c r="O3709" s="194" t="s">
        <v>17623</v>
      </c>
      <c r="P3709" s="197" t="s">
        <v>24201</v>
      </c>
    </row>
    <row r="3710" spans="2:16" ht="20.100000000000001" customHeight="1" x14ac:dyDescent="0.3">
      <c r="B3710" s="101">
        <v>3700</v>
      </c>
      <c r="C3710" s="109" t="s">
        <v>39346</v>
      </c>
      <c r="D3710" s="160" t="s">
        <v>88</v>
      </c>
      <c r="E3710" s="36" t="s">
        <v>14000</v>
      </c>
      <c r="F3710" s="104">
        <v>7.4</v>
      </c>
      <c r="G3710" s="94" t="s">
        <v>704</v>
      </c>
      <c r="H3710" s="94" t="s">
        <v>4331</v>
      </c>
      <c r="I3710" s="101">
        <v>1965</v>
      </c>
      <c r="J3710" s="116"/>
      <c r="K3710" s="90">
        <v>3579878030</v>
      </c>
      <c r="L3710" s="90">
        <f>IF(K3710/1024 &gt;1,K3710/1024," ")</f>
        <v>3495974.638671875</v>
      </c>
      <c r="M3710" s="90">
        <f>IF(K3710/1048576 &gt;1,K3710/1048576," ")</f>
        <v>3414.0377330780029</v>
      </c>
      <c r="N3710" s="91">
        <f>IF(K3710&gt;999999999,K3710/1073741824," ")</f>
        <v>3.3340212237089872</v>
      </c>
      <c r="O3710" s="194" t="s">
        <v>24202</v>
      </c>
      <c r="P3710" s="197" t="s">
        <v>24203</v>
      </c>
    </row>
    <row r="3711" spans="2:16" ht="20.100000000000001" customHeight="1" x14ac:dyDescent="0.3">
      <c r="B3711" s="101">
        <v>3701</v>
      </c>
      <c r="C3711" s="109" t="s">
        <v>39347</v>
      </c>
      <c r="D3711" s="159" t="s">
        <v>2794</v>
      </c>
      <c r="E3711" s="36" t="s">
        <v>14001</v>
      </c>
      <c r="F3711" s="104">
        <v>6.7</v>
      </c>
      <c r="G3711" s="13" t="s">
        <v>704</v>
      </c>
      <c r="H3711" s="13" t="s">
        <v>5871</v>
      </c>
      <c r="I3711" s="101">
        <v>1982</v>
      </c>
      <c r="J3711" s="101"/>
      <c r="K3711" s="73">
        <v>3629408256</v>
      </c>
      <c r="L3711" s="90">
        <f>IF(K3711/1024 &gt;1,K3711/1024," ")</f>
        <v>3544344</v>
      </c>
      <c r="M3711" s="90">
        <f>IF(K3711/1048576 &gt;1,K3711/1048576," ")</f>
        <v>3461.2734375</v>
      </c>
      <c r="N3711" s="91">
        <f>IF(K3711&gt;999999999,K3711/1073741824," ")</f>
        <v>3.3801498413085938</v>
      </c>
      <c r="O3711" s="194" t="s">
        <v>18100</v>
      </c>
      <c r="P3711" s="197" t="s">
        <v>24204</v>
      </c>
    </row>
    <row r="3712" spans="2:16" ht="20.100000000000001" customHeight="1" x14ac:dyDescent="0.3">
      <c r="B3712" s="101">
        <v>3702</v>
      </c>
      <c r="C3712" s="111" t="s">
        <v>39348</v>
      </c>
      <c r="D3712" s="161" t="s">
        <v>7361</v>
      </c>
      <c r="E3712" s="36" t="s">
        <v>14002</v>
      </c>
      <c r="F3712" s="99">
        <v>5.6</v>
      </c>
      <c r="G3712" s="99"/>
      <c r="H3712" s="105" t="s">
        <v>5878</v>
      </c>
      <c r="I3712" s="101">
        <v>2016</v>
      </c>
      <c r="J3712" s="101"/>
      <c r="K3712" s="90">
        <v>4082443857</v>
      </c>
      <c r="L3712" s="90">
        <f>IF(K3712/1024 &gt;1,K3712/1024," ")</f>
        <v>3986761.5791015625</v>
      </c>
      <c r="M3712" s="90">
        <f>IF(K3712/1048576 &gt;1,K3712/1048576," ")</f>
        <v>3893.3218545913696</v>
      </c>
      <c r="N3712" s="91">
        <f>IF(K3712&gt;999999999,K3712/1073741824," ")</f>
        <v>3.8020721236243844</v>
      </c>
      <c r="O3712" s="194" t="s">
        <v>17742</v>
      </c>
      <c r="P3712" s="197" t="s">
        <v>24205</v>
      </c>
    </row>
    <row r="3713" spans="1:16" ht="20.100000000000001" customHeight="1" x14ac:dyDescent="0.3">
      <c r="B3713" s="101">
        <v>3703</v>
      </c>
      <c r="C3713" s="102" t="s">
        <v>39349</v>
      </c>
      <c r="D3713" s="159" t="s">
        <v>124</v>
      </c>
      <c r="E3713" s="36" t="s">
        <v>14003</v>
      </c>
      <c r="F3713" s="104">
        <v>6.2</v>
      </c>
      <c r="G3713" s="94" t="s">
        <v>704</v>
      </c>
      <c r="H3713" s="101" t="s">
        <v>5871</v>
      </c>
      <c r="I3713" s="101">
        <v>1967</v>
      </c>
      <c r="J3713" s="101"/>
      <c r="K3713" s="90">
        <v>2134513266</v>
      </c>
      <c r="L3713" s="90">
        <f>IF(K3713/1024 &gt;1,K3713/1024," ")</f>
        <v>2084485.611328125</v>
      </c>
      <c r="M3713" s="90">
        <f>IF(K3713/1048576 &gt;1,K3713/1048576," ")</f>
        <v>2035.6304798126221</v>
      </c>
      <c r="N3713" s="91">
        <f>IF(K3713&gt;999999999,K3713/1073741824," ")</f>
        <v>1.9879203904420137</v>
      </c>
      <c r="O3713" s="194" t="s">
        <v>17597</v>
      </c>
      <c r="P3713" s="197" t="s">
        <v>24206</v>
      </c>
    </row>
    <row r="3714" spans="1:16" ht="20.100000000000001" customHeight="1" x14ac:dyDescent="0.3">
      <c r="B3714" s="101">
        <v>3704</v>
      </c>
      <c r="C3714" s="102" t="s">
        <v>39350</v>
      </c>
      <c r="D3714" s="159" t="s">
        <v>2778</v>
      </c>
      <c r="E3714" s="36" t="s">
        <v>14004</v>
      </c>
      <c r="F3714" s="104">
        <v>7.3</v>
      </c>
      <c r="G3714" s="101" t="s">
        <v>704</v>
      </c>
      <c r="H3714" s="101" t="s">
        <v>3745</v>
      </c>
      <c r="I3714" s="101">
        <v>1954</v>
      </c>
      <c r="J3714" s="101"/>
      <c r="K3714" s="90">
        <v>3664817767</v>
      </c>
      <c r="L3714" s="90">
        <f>IF(K3714/1024 &gt;1,K3714/1024," ")</f>
        <v>3578923.6005859375</v>
      </c>
      <c r="M3714" s="90">
        <f>IF(K3714/1048576 &gt;1,K3714/1048576," ")</f>
        <v>3495.0425786972046</v>
      </c>
      <c r="N3714" s="91">
        <f>IF(K3714&gt;999999999,K3714/1073741824," ")</f>
        <v>3.4131275182589889</v>
      </c>
      <c r="O3714" s="194" t="s">
        <v>24207</v>
      </c>
      <c r="P3714" s="197" t="s">
        <v>24208</v>
      </c>
    </row>
    <row r="3715" spans="1:16" ht="20.100000000000001" customHeight="1" x14ac:dyDescent="0.3">
      <c r="B3715" s="101">
        <v>3705</v>
      </c>
      <c r="C3715" s="12" t="s">
        <v>39179</v>
      </c>
      <c r="D3715" s="160" t="s">
        <v>2271</v>
      </c>
      <c r="E3715" s="36" t="s">
        <v>14009</v>
      </c>
      <c r="F3715" s="104">
        <v>4.2</v>
      </c>
      <c r="G3715" s="94"/>
      <c r="H3715" s="94" t="s">
        <v>4101</v>
      </c>
      <c r="I3715" s="101">
        <v>2008</v>
      </c>
      <c r="J3715" s="101"/>
      <c r="K3715" s="90">
        <v>733796352</v>
      </c>
      <c r="L3715" s="90">
        <f>IF(K3715/1024 &gt;1,K3715/1024," ")</f>
        <v>716598</v>
      </c>
      <c r="M3715" s="90">
        <f>IF(K3715/1048576 &gt;1,K3715/1048576," ")</f>
        <v>699.802734375</v>
      </c>
      <c r="N3715" s="91" t="str">
        <f>IF(K3715&gt;999999999,K3715/1073741824," ")</f>
        <v xml:space="preserve"> </v>
      </c>
      <c r="O3715" s="194" t="s">
        <v>21573</v>
      </c>
      <c r="P3715" s="197" t="s">
        <v>24217</v>
      </c>
    </row>
    <row r="3716" spans="1:16" ht="20.100000000000001" customHeight="1" x14ac:dyDescent="0.3">
      <c r="B3716" s="101">
        <v>3706</v>
      </c>
      <c r="C3716" s="111" t="s">
        <v>39351</v>
      </c>
      <c r="D3716" s="161" t="s">
        <v>6988</v>
      </c>
      <c r="E3716" s="36" t="s">
        <v>14010</v>
      </c>
      <c r="F3716" s="99">
        <v>4.8</v>
      </c>
      <c r="G3716" s="99"/>
      <c r="H3716" s="105" t="s">
        <v>5871</v>
      </c>
      <c r="I3716" s="101">
        <v>2014</v>
      </c>
      <c r="J3716" s="112"/>
      <c r="K3716" s="90">
        <v>4688391444</v>
      </c>
      <c r="L3716" s="90">
        <f>IF(K3716/1024 &gt;1,K3716/1024," ")</f>
        <v>4578507.26953125</v>
      </c>
      <c r="M3716" s="90">
        <f>IF(K3716/1048576 &gt;1,K3716/1048576," ")</f>
        <v>4471.1985054016113</v>
      </c>
      <c r="N3716" s="91">
        <f>IF(K3716&gt;999999999,K3716/1073741824," ")</f>
        <v>4.3664047904312611</v>
      </c>
      <c r="O3716" s="194" t="s">
        <v>24218</v>
      </c>
      <c r="P3716" s="197" t="s">
        <v>24219</v>
      </c>
    </row>
    <row r="3717" spans="1:16" ht="20.100000000000001" customHeight="1" x14ac:dyDescent="0.3">
      <c r="B3717" s="101">
        <v>3707</v>
      </c>
      <c r="C3717" s="7" t="s">
        <v>39352</v>
      </c>
      <c r="D3717" s="157" t="s">
        <v>8807</v>
      </c>
      <c r="E3717" s="36" t="s">
        <v>14011</v>
      </c>
      <c r="F3717" s="81">
        <v>4.5999999999999996</v>
      </c>
      <c r="G3717" s="13"/>
      <c r="H3717" s="13" t="s">
        <v>3757</v>
      </c>
      <c r="I3717" s="79">
        <v>2019</v>
      </c>
      <c r="J3717" s="79"/>
      <c r="K3717" s="73">
        <v>4695293952</v>
      </c>
      <c r="L3717" s="90">
        <f>IF(K3717/1024 &gt;1,K3717/1024," ")</f>
        <v>4585248</v>
      </c>
      <c r="M3717" s="90">
        <f>IF(K3717/1048576 &gt;1,K3717/1048576," ")</f>
        <v>4477.78125</v>
      </c>
      <c r="N3717" s="91">
        <f>IF(K3717&gt;999999999,K3717/1073741824," ")</f>
        <v>4.372833251953125</v>
      </c>
      <c r="O3717" s="194" t="s">
        <v>24220</v>
      </c>
      <c r="P3717" s="197" t="s">
        <v>24221</v>
      </c>
    </row>
    <row r="3718" spans="1:16" ht="20.100000000000001" customHeight="1" x14ac:dyDescent="0.3">
      <c r="B3718" s="101">
        <v>3708</v>
      </c>
      <c r="C3718" s="109" t="s">
        <v>39353</v>
      </c>
      <c r="D3718" s="159" t="s">
        <v>4295</v>
      </c>
      <c r="E3718" s="36" t="s">
        <v>14012</v>
      </c>
      <c r="F3718" s="104">
        <v>7.1</v>
      </c>
      <c r="G3718" s="101" t="s">
        <v>704</v>
      </c>
      <c r="H3718" s="101" t="s">
        <v>5761</v>
      </c>
      <c r="I3718" s="101">
        <v>1962</v>
      </c>
      <c r="J3718" s="101"/>
      <c r="K3718" s="90">
        <v>6300241534</v>
      </c>
      <c r="L3718" s="90">
        <f>IF(K3718/1024 &gt;1,K3718/1024," ")</f>
        <v>6152579.623046875</v>
      </c>
      <c r="M3718" s="90">
        <f>IF(K3718/1048576 &gt;1,K3718/1048576," ")</f>
        <v>6008.3785381317139</v>
      </c>
      <c r="N3718" s="91">
        <f>IF(K3718&gt;999999999,K3718/1073741824," ")</f>
        <v>5.8675571661442518</v>
      </c>
      <c r="O3718" s="194" t="s">
        <v>24222</v>
      </c>
      <c r="P3718" s="197" t="s">
        <v>24223</v>
      </c>
    </row>
    <row r="3719" spans="1:16" ht="20.100000000000001" customHeight="1" x14ac:dyDescent="0.3">
      <c r="B3719" s="101">
        <v>3709</v>
      </c>
      <c r="C3719" s="20" t="s">
        <v>43262</v>
      </c>
      <c r="D3719" s="261" t="s">
        <v>43259</v>
      </c>
      <c r="E3719" s="36" t="s">
        <v>43260</v>
      </c>
      <c r="F3719" s="81">
        <v>6.8</v>
      </c>
      <c r="G3719" s="13"/>
      <c r="H3719" s="13" t="s">
        <v>3744</v>
      </c>
      <c r="I3719" s="79">
        <v>2022</v>
      </c>
      <c r="J3719" s="79"/>
      <c r="K3719" s="73">
        <v>4335017984</v>
      </c>
      <c r="L3719" s="90">
        <f>IF(K3719/1024 &gt;1,K3719/1024," ")</f>
        <v>4233416</v>
      </c>
      <c r="M3719" s="90">
        <f>IF(K3719/1048576 &gt;1,K3719/1048576," ")</f>
        <v>4134.1953125</v>
      </c>
      <c r="N3719" s="91">
        <f>IF(K3719&gt;999999999,K3719/1073741824," ")</f>
        <v>4.0373001098632813</v>
      </c>
      <c r="O3719" s="223" t="s">
        <v>23473</v>
      </c>
      <c r="P3719" s="198" t="s">
        <v>43261</v>
      </c>
    </row>
    <row r="3720" spans="1:16" ht="20.100000000000001" customHeight="1" x14ac:dyDescent="0.3">
      <c r="B3720" s="101">
        <v>3710</v>
      </c>
      <c r="C3720" s="7" t="s">
        <v>33320</v>
      </c>
      <c r="D3720" s="159" t="s">
        <v>2872</v>
      </c>
      <c r="E3720" s="36" t="s">
        <v>14017</v>
      </c>
      <c r="F3720" s="104">
        <v>6.4</v>
      </c>
      <c r="G3720" s="101" t="s">
        <v>704</v>
      </c>
      <c r="H3720" s="101" t="s">
        <v>3743</v>
      </c>
      <c r="I3720" s="94">
        <v>2010</v>
      </c>
      <c r="J3720" s="94"/>
      <c r="K3720" s="108">
        <v>2677655421</v>
      </c>
      <c r="L3720" s="90">
        <f>IF(K3720/1024 &gt;1,K3720/1024," ")</f>
        <v>2614897.8720703125</v>
      </c>
      <c r="M3720" s="90">
        <f>IF(K3720/1048576 &gt;1,K3720/1048576," ")</f>
        <v>2553.6112031936646</v>
      </c>
      <c r="N3720" s="91">
        <f>IF(K3720&gt;999999999,K3720/1073741824," ")</f>
        <v>2.493760940618813</v>
      </c>
      <c r="O3720" s="194" t="s">
        <v>24230</v>
      </c>
      <c r="P3720" s="197" t="s">
        <v>31245</v>
      </c>
    </row>
    <row r="3721" spans="1:16" ht="20.100000000000001" customHeight="1" x14ac:dyDescent="0.3">
      <c r="B3721" s="101">
        <v>3711</v>
      </c>
      <c r="C3721" s="109" t="s">
        <v>35858</v>
      </c>
      <c r="D3721" s="164" t="s">
        <v>3670</v>
      </c>
      <c r="E3721" s="36" t="s">
        <v>11946</v>
      </c>
      <c r="F3721" s="104">
        <v>4.5999999999999996</v>
      </c>
      <c r="G3721" s="101" t="s">
        <v>704</v>
      </c>
      <c r="H3721" s="101" t="s">
        <v>3744</v>
      </c>
      <c r="I3721" s="101">
        <v>2008</v>
      </c>
      <c r="J3721" s="101"/>
      <c r="K3721" s="90">
        <v>3763768866</v>
      </c>
      <c r="L3721" s="90">
        <f>IF(K3721/1024 &gt;1,K3721/1024," ")</f>
        <v>3675555.533203125</v>
      </c>
      <c r="M3721" s="90">
        <f>IF(K3721/1048576 &gt;1,K3721/1048576," ")</f>
        <v>3589.4097003936768</v>
      </c>
      <c r="N3721" s="91">
        <f>IF(K3721&gt;999999999,K3721/1073741824," ")</f>
        <v>3.5052829105407</v>
      </c>
      <c r="O3721" s="194" t="s">
        <v>20630</v>
      </c>
      <c r="P3721" s="197" t="s">
        <v>20631</v>
      </c>
    </row>
    <row r="3722" spans="1:16" ht="20.100000000000001" customHeight="1" x14ac:dyDescent="0.3">
      <c r="A3722" s="299"/>
      <c r="B3722" s="101">
        <v>3712</v>
      </c>
      <c r="C3722" s="109" t="s">
        <v>39354</v>
      </c>
      <c r="D3722" s="160" t="s">
        <v>5692</v>
      </c>
      <c r="E3722" s="36" t="s">
        <v>14013</v>
      </c>
      <c r="F3722" s="104">
        <v>5.0999999999999996</v>
      </c>
      <c r="G3722" s="101" t="s">
        <v>704</v>
      </c>
      <c r="H3722" s="101" t="s">
        <v>3758</v>
      </c>
      <c r="I3722" s="101">
        <v>2014</v>
      </c>
      <c r="J3722" s="101"/>
      <c r="K3722" s="90">
        <v>4168910111</v>
      </c>
      <c r="L3722" s="90">
        <f>IF(K3722/1024 &gt;1,K3722/1024," ")</f>
        <v>4071201.2802734375</v>
      </c>
      <c r="M3722" s="90">
        <f>IF(K3722/1048576 &gt;1,K3722/1048576," ")</f>
        <v>3975.7825002670288</v>
      </c>
      <c r="N3722" s="91">
        <f>IF(K3722&gt;999999999,K3722/1073741824," ")</f>
        <v>3.8826000979170203</v>
      </c>
      <c r="O3722" s="194" t="s">
        <v>19692</v>
      </c>
      <c r="P3722" s="197" t="s">
        <v>24224</v>
      </c>
    </row>
    <row r="3723" spans="1:16" ht="20.100000000000001" customHeight="1" x14ac:dyDescent="0.3">
      <c r="B3723" s="101">
        <v>3713</v>
      </c>
      <c r="C3723" s="109" t="s">
        <v>39355</v>
      </c>
      <c r="D3723" s="160" t="s">
        <v>5760</v>
      </c>
      <c r="E3723" s="36" t="s">
        <v>14014</v>
      </c>
      <c r="F3723" s="104">
        <v>5.8</v>
      </c>
      <c r="G3723" s="94" t="s">
        <v>704</v>
      </c>
      <c r="H3723" s="94" t="s">
        <v>3744</v>
      </c>
      <c r="I3723" s="101">
        <v>2008</v>
      </c>
      <c r="J3723" s="101"/>
      <c r="K3723" s="90">
        <v>4922459698</v>
      </c>
      <c r="L3723" s="90">
        <f>IF(K3723/1024 &gt;1,K3723/1024," ")</f>
        <v>4807089.548828125</v>
      </c>
      <c r="M3723" s="90">
        <f>IF(K3723/1048576 &gt;1,K3723/1048576," ")</f>
        <v>4694.4233875274658</v>
      </c>
      <c r="N3723" s="91">
        <f>IF(K3723&gt;999999999,K3723/1073741824," ")</f>
        <v>4.5843978393822908</v>
      </c>
      <c r="O3723" s="194" t="s">
        <v>24225</v>
      </c>
      <c r="P3723" s="197" t="s">
        <v>31244</v>
      </c>
    </row>
    <row r="3724" spans="1:16" ht="20.100000000000001" customHeight="1" x14ac:dyDescent="0.3">
      <c r="B3724" s="101">
        <v>3714</v>
      </c>
      <c r="C3724" s="109" t="s">
        <v>39356</v>
      </c>
      <c r="D3724" s="159" t="s">
        <v>3239</v>
      </c>
      <c r="E3724" s="36" t="s">
        <v>14015</v>
      </c>
      <c r="F3724" s="104">
        <v>4.4000000000000004</v>
      </c>
      <c r="G3724" s="101" t="s">
        <v>704</v>
      </c>
      <c r="H3724" s="101" t="s">
        <v>3743</v>
      </c>
      <c r="I3724" s="101">
        <v>2009</v>
      </c>
      <c r="J3724" s="101"/>
      <c r="K3724" s="90">
        <v>3063239219</v>
      </c>
      <c r="L3724" s="90">
        <f>IF(K3724/1024 &gt;1,K3724/1024," ")</f>
        <v>2991444.5498046875</v>
      </c>
      <c r="M3724" s="90">
        <f>IF(K3724/1048576 &gt;1,K3724/1048576," ")</f>
        <v>2921.3325681686401</v>
      </c>
      <c r="N3724" s="91">
        <f>IF(K3724&gt;999999999,K3724/1073741824," ")</f>
        <v>2.8528638361021876</v>
      </c>
      <c r="O3724" s="194" t="s">
        <v>24226</v>
      </c>
      <c r="P3724" s="197" t="s">
        <v>24227</v>
      </c>
    </row>
    <row r="3725" spans="1:16" ht="20.100000000000001" customHeight="1" x14ac:dyDescent="0.3">
      <c r="B3725" s="101">
        <v>3715</v>
      </c>
      <c r="C3725" s="112" t="s">
        <v>6915</v>
      </c>
      <c r="D3725" s="159" t="s">
        <v>5563</v>
      </c>
      <c r="E3725" s="36" t="s">
        <v>14016</v>
      </c>
      <c r="F3725" s="104">
        <v>6.5</v>
      </c>
      <c r="G3725" s="101"/>
      <c r="H3725" s="101" t="s">
        <v>3739</v>
      </c>
      <c r="I3725" s="101">
        <v>2014</v>
      </c>
      <c r="J3725" s="101"/>
      <c r="K3725" s="90">
        <v>4879070366</v>
      </c>
      <c r="L3725" s="90">
        <f>IF(K3725/1024 &gt;1,K3725/1024," ")</f>
        <v>4764717.154296875</v>
      </c>
      <c r="M3725" s="90">
        <f>IF(K3725/1048576 &gt;1,K3725/1048576," ")</f>
        <v>4653.044095993042</v>
      </c>
      <c r="N3725" s="91">
        <f>IF(K3725&gt;999999999,K3725/1073741824," ")</f>
        <v>4.5439883749932051</v>
      </c>
      <c r="O3725" s="194" t="s">
        <v>24228</v>
      </c>
      <c r="P3725" s="197" t="s">
        <v>24229</v>
      </c>
    </row>
    <row r="3726" spans="1:16" ht="20.100000000000001" customHeight="1" x14ac:dyDescent="0.3">
      <c r="B3726" s="101">
        <v>3716</v>
      </c>
      <c r="C3726" s="102" t="s">
        <v>39357</v>
      </c>
      <c r="D3726" s="159" t="s">
        <v>5599</v>
      </c>
      <c r="E3726" s="36" t="s">
        <v>14018</v>
      </c>
      <c r="F3726" s="104">
        <v>7.4</v>
      </c>
      <c r="G3726" s="101" t="s">
        <v>704</v>
      </c>
      <c r="H3726" s="101" t="s">
        <v>3756</v>
      </c>
      <c r="I3726" s="101">
        <v>1974</v>
      </c>
      <c r="J3726" s="101"/>
      <c r="K3726" s="90">
        <v>7149556642</v>
      </c>
      <c r="L3726" s="90">
        <f>IF(K3726/1024 &gt;1,K3726/1024," ")</f>
        <v>6981988.908203125</v>
      </c>
      <c r="M3726" s="90">
        <f>IF(K3726/1048576 &gt;1,K3726/1048576," ")</f>
        <v>6818.3485431671143</v>
      </c>
      <c r="N3726" s="91">
        <f>IF(K3726&gt;999999999,K3726/1073741824," ")</f>
        <v>6.658543499186635</v>
      </c>
      <c r="O3726" s="194" t="s">
        <v>24231</v>
      </c>
      <c r="P3726" s="197" t="s">
        <v>24232</v>
      </c>
    </row>
    <row r="3727" spans="1:16" ht="20.100000000000001" customHeight="1" x14ac:dyDescent="0.3">
      <c r="B3727" s="101">
        <v>3717</v>
      </c>
      <c r="C3727" s="12" t="s">
        <v>39358</v>
      </c>
      <c r="D3727" s="157" t="s">
        <v>7825</v>
      </c>
      <c r="E3727" s="36" t="s">
        <v>14019</v>
      </c>
      <c r="F3727" s="131">
        <v>5.5</v>
      </c>
      <c r="G3727" s="82"/>
      <c r="H3727" s="13" t="s">
        <v>5878</v>
      </c>
      <c r="I3727" s="133">
        <v>2017</v>
      </c>
      <c r="J3727" s="74"/>
      <c r="K3727" s="73">
        <v>5219987770</v>
      </c>
      <c r="L3727" s="90">
        <f>IF(K3727/1024 &gt;1,K3727/1024," ")</f>
        <v>5097644.306640625</v>
      </c>
      <c r="M3727" s="90">
        <f>IF(K3727/1048576 &gt;1,K3727/1048576," ")</f>
        <v>4978.1682682037354</v>
      </c>
      <c r="N3727" s="91">
        <f>IF(K3727&gt;999999999,K3727/1073741824," ")</f>
        <v>4.8614924494177103</v>
      </c>
      <c r="O3727" s="194" t="s">
        <v>24233</v>
      </c>
      <c r="P3727" s="197" t="s">
        <v>24234</v>
      </c>
    </row>
    <row r="3728" spans="1:16" ht="20.100000000000001" customHeight="1" x14ac:dyDescent="0.3">
      <c r="B3728" s="101">
        <v>3718</v>
      </c>
      <c r="C3728" s="107" t="s">
        <v>39359</v>
      </c>
      <c r="D3728" s="161" t="s">
        <v>6691</v>
      </c>
      <c r="E3728" s="36" t="s">
        <v>14020</v>
      </c>
      <c r="F3728" s="99">
        <v>6.2</v>
      </c>
      <c r="G3728" s="99"/>
      <c r="H3728" s="105" t="s">
        <v>5878</v>
      </c>
      <c r="I3728" s="101">
        <v>2016</v>
      </c>
      <c r="J3728" s="101"/>
      <c r="K3728" s="90">
        <v>5625315352</v>
      </c>
      <c r="L3728" s="90">
        <f>IF(K3728/1024 &gt;1,K3728/1024," ")</f>
        <v>5493472.0234375</v>
      </c>
      <c r="M3728" s="90">
        <f>IF(K3728/1048576 &gt;1,K3728/1048576," ")</f>
        <v>5364.7187728881836</v>
      </c>
      <c r="N3728" s="91">
        <f>IF(K3728&gt;999999999,K3728/1073741824," ")</f>
        <v>5.2389831766486168</v>
      </c>
      <c r="O3728" s="194" t="s">
        <v>17862</v>
      </c>
      <c r="P3728" s="197" t="s">
        <v>31246</v>
      </c>
    </row>
    <row r="3729" spans="2:16" ht="20.100000000000001" customHeight="1" x14ac:dyDescent="0.3">
      <c r="B3729" s="101">
        <v>3719</v>
      </c>
      <c r="C3729" s="111" t="s">
        <v>39360</v>
      </c>
      <c r="D3729" s="176" t="s">
        <v>7049</v>
      </c>
      <c r="E3729" s="36" t="s">
        <v>14021</v>
      </c>
      <c r="F3729" s="99">
        <v>5.4</v>
      </c>
      <c r="G3729" s="99"/>
      <c r="H3729" s="105" t="s">
        <v>4081</v>
      </c>
      <c r="I3729" s="101">
        <v>2016</v>
      </c>
      <c r="J3729" s="101"/>
      <c r="K3729" s="90">
        <v>4899409397</v>
      </c>
      <c r="L3729" s="90">
        <f>IF(K3729/1024 &gt;1,K3729/1024," ")</f>
        <v>4784579.4892578125</v>
      </c>
      <c r="M3729" s="90">
        <f>IF(K3729/1048576 &gt;1,K3729/1048576," ")</f>
        <v>4672.4409074783325</v>
      </c>
      <c r="N3729" s="91">
        <f>IF(K3729&gt;999999999,K3729/1073741824," ")</f>
        <v>4.5629305737093091</v>
      </c>
      <c r="O3729" s="199" t="s">
        <v>17525</v>
      </c>
      <c r="P3729" s="197" t="s">
        <v>24235</v>
      </c>
    </row>
    <row r="3730" spans="2:16" ht="20.100000000000001" customHeight="1" x14ac:dyDescent="0.3">
      <c r="B3730" s="101">
        <v>3720</v>
      </c>
      <c r="C3730" s="12" t="s">
        <v>39361</v>
      </c>
      <c r="D3730" s="157" t="s">
        <v>8711</v>
      </c>
      <c r="E3730" s="36" t="s">
        <v>14022</v>
      </c>
      <c r="F3730" s="131">
        <v>6.1</v>
      </c>
      <c r="G3730" s="13" t="s">
        <v>704</v>
      </c>
      <c r="H3730" s="13" t="s">
        <v>3739</v>
      </c>
      <c r="I3730" s="133">
        <v>2018</v>
      </c>
      <c r="J3730" s="137"/>
      <c r="K3730" s="73">
        <v>5363683328</v>
      </c>
      <c r="L3730" s="90">
        <f>IF(K3730/1024 &gt;1,K3730/1024," ")</f>
        <v>5237972</v>
      </c>
      <c r="M3730" s="90">
        <f>IF(K3730/1048576 &gt;1,K3730/1048576," ")</f>
        <v>5115.20703125</v>
      </c>
      <c r="N3730" s="91">
        <f>IF(K3730&gt;999999999,K3730/1073741824," ")</f>
        <v>4.9953193664550781</v>
      </c>
      <c r="O3730" s="194" t="s">
        <v>24236</v>
      </c>
      <c r="P3730" s="197" t="s">
        <v>31247</v>
      </c>
    </row>
    <row r="3731" spans="2:16" ht="20.100000000000001" customHeight="1" x14ac:dyDescent="0.3">
      <c r="B3731" s="101">
        <v>3721</v>
      </c>
      <c r="C3731" s="109" t="s">
        <v>39362</v>
      </c>
      <c r="D3731" s="160" t="s">
        <v>2272</v>
      </c>
      <c r="E3731" s="36" t="s">
        <v>14023</v>
      </c>
      <c r="F3731" s="104">
        <v>6.6</v>
      </c>
      <c r="G3731" s="94" t="s">
        <v>704</v>
      </c>
      <c r="H3731" s="94" t="s">
        <v>3745</v>
      </c>
      <c r="I3731" s="101">
        <v>1997</v>
      </c>
      <c r="J3731" s="101"/>
      <c r="K3731" s="108">
        <v>2648814667</v>
      </c>
      <c r="L3731" s="90">
        <f>IF(K3731/1024 &gt;1,K3731/1024," ")</f>
        <v>2586733.0732421875</v>
      </c>
      <c r="M3731" s="90">
        <f>IF(K3731/1048576 &gt;1,K3731/1048576," ")</f>
        <v>2526.1065168380737</v>
      </c>
      <c r="N3731" s="91">
        <f>IF(K3731&gt;999999999,K3731/1073741824," ")</f>
        <v>2.4669008953496814</v>
      </c>
      <c r="O3731" s="199" t="s">
        <v>17521</v>
      </c>
      <c r="P3731" s="197" t="s">
        <v>24237</v>
      </c>
    </row>
    <row r="3732" spans="2:16" ht="20.100000000000001" customHeight="1" x14ac:dyDescent="0.3">
      <c r="B3732" s="101">
        <v>3722</v>
      </c>
      <c r="C3732" s="109" t="s">
        <v>39363</v>
      </c>
      <c r="D3732" s="160" t="s">
        <v>579</v>
      </c>
      <c r="E3732" s="36" t="s">
        <v>14024</v>
      </c>
      <c r="F3732" s="104">
        <v>7.2</v>
      </c>
      <c r="G3732" s="101" t="s">
        <v>704</v>
      </c>
      <c r="H3732" s="101" t="s">
        <v>5878</v>
      </c>
      <c r="I3732" s="101">
        <v>1982</v>
      </c>
      <c r="J3732" s="101"/>
      <c r="K3732" s="90">
        <v>4956231321</v>
      </c>
      <c r="L3732" s="90">
        <f>IF(K3732/1024 &gt;1,K3732/1024," ")</f>
        <v>4840069.6494140625</v>
      </c>
      <c r="M3732" s="90">
        <f>IF(K3732/1048576 &gt;1,K3732/1048576," ")</f>
        <v>4726.6305170059204</v>
      </c>
      <c r="N3732" s="91">
        <f>IF(K3732&gt;999999999,K3732/1073741824," ")</f>
        <v>4.6158501142635942</v>
      </c>
      <c r="O3732" s="194" t="s">
        <v>24238</v>
      </c>
      <c r="P3732" s="197" t="s">
        <v>24239</v>
      </c>
    </row>
    <row r="3733" spans="2:16" ht="20.100000000000001" customHeight="1" x14ac:dyDescent="0.3">
      <c r="B3733" s="101">
        <v>3723</v>
      </c>
      <c r="C3733" s="12" t="s">
        <v>39364</v>
      </c>
      <c r="D3733" s="168" t="s">
        <v>579</v>
      </c>
      <c r="E3733" s="36" t="s">
        <v>14026</v>
      </c>
      <c r="F3733" s="99">
        <v>5.2</v>
      </c>
      <c r="G3733" s="101" t="s">
        <v>704</v>
      </c>
      <c r="H3733" s="101" t="s">
        <v>4081</v>
      </c>
      <c r="I3733" s="101">
        <v>2011</v>
      </c>
      <c r="J3733" s="101"/>
      <c r="K3733" s="90">
        <v>4622334451</v>
      </c>
      <c r="L3733" s="90">
        <f>IF(K3733/1024 &gt;1,K3733/1024," ")</f>
        <v>4513998.4873046875</v>
      </c>
      <c r="M3733" s="90">
        <f>IF(K3733/1048576 &gt;1,K3733/1048576," ")</f>
        <v>4408.2016477584839</v>
      </c>
      <c r="N3733" s="91">
        <f>IF(K3733&gt;999999999,K3733/1073741824," ")</f>
        <v>4.3048844216391444</v>
      </c>
      <c r="O3733" s="194" t="s">
        <v>24240</v>
      </c>
      <c r="P3733" s="197" t="s">
        <v>24241</v>
      </c>
    </row>
    <row r="3734" spans="2:16" ht="20.100000000000001" customHeight="1" x14ac:dyDescent="0.3">
      <c r="B3734" s="101">
        <v>3724</v>
      </c>
      <c r="C3734" s="119" t="s">
        <v>39365</v>
      </c>
      <c r="D3734" s="159" t="s">
        <v>2848</v>
      </c>
      <c r="E3734" s="36" t="s">
        <v>14028</v>
      </c>
      <c r="F3734" s="104">
        <v>5</v>
      </c>
      <c r="G3734" s="101" t="s">
        <v>704</v>
      </c>
      <c r="H3734" s="101" t="s">
        <v>3743</v>
      </c>
      <c r="I3734" s="101">
        <v>2007</v>
      </c>
      <c r="J3734" s="101"/>
      <c r="K3734" s="90">
        <v>3031016975</v>
      </c>
      <c r="L3734" s="90">
        <f>IF(K3734/1024 &gt;1,K3734/1024," ")</f>
        <v>2959977.5146484375</v>
      </c>
      <c r="M3734" s="90">
        <f>IF(K3734/1048576 &gt;1,K3734/1048576," ")</f>
        <v>2890.6030416488647</v>
      </c>
      <c r="N3734" s="91">
        <f>IF(K3734&gt;999999999,K3734/1073741824," ")</f>
        <v>2.8228545328602195</v>
      </c>
      <c r="O3734" s="194" t="s">
        <v>24244</v>
      </c>
      <c r="P3734" s="197" t="s">
        <v>24245</v>
      </c>
    </row>
    <row r="3735" spans="2:16" ht="20.100000000000001" customHeight="1" x14ac:dyDescent="0.3">
      <c r="B3735" s="101">
        <v>3725</v>
      </c>
      <c r="C3735" s="12" t="s">
        <v>39180</v>
      </c>
      <c r="D3735" s="159" t="s">
        <v>2273</v>
      </c>
      <c r="E3735" s="36" t="s">
        <v>14027</v>
      </c>
      <c r="F3735" s="104">
        <v>5.8</v>
      </c>
      <c r="G3735" s="94"/>
      <c r="H3735" s="94" t="s">
        <v>3742</v>
      </c>
      <c r="I3735" s="94">
        <v>2005</v>
      </c>
      <c r="J3735" s="94"/>
      <c r="K3735" s="108">
        <v>1677012992</v>
      </c>
      <c r="L3735" s="90">
        <f>IF(K3735/1024 &gt;1,K3735/1024," ")</f>
        <v>1637708</v>
      </c>
      <c r="M3735" s="90">
        <f>IF(K3735/1048576 &gt;1,K3735/1048576," ")</f>
        <v>1599.32421875</v>
      </c>
      <c r="N3735" s="91">
        <f>IF(K3735&gt;999999999,K3735/1073741824," ")</f>
        <v>1.5618400573730469</v>
      </c>
      <c r="O3735" s="194" t="s">
        <v>24242</v>
      </c>
      <c r="P3735" s="197" t="s">
        <v>24243</v>
      </c>
    </row>
    <row r="3736" spans="2:16" ht="20.100000000000001" customHeight="1" x14ac:dyDescent="0.3">
      <c r="B3736" s="101">
        <v>3726</v>
      </c>
      <c r="C3736" s="109" t="s">
        <v>39366</v>
      </c>
      <c r="D3736" s="159" t="s">
        <v>4916</v>
      </c>
      <c r="E3736" s="36" t="s">
        <v>14029</v>
      </c>
      <c r="F3736" s="104">
        <v>6.2</v>
      </c>
      <c r="G3736" s="101" t="s">
        <v>704</v>
      </c>
      <c r="H3736" s="101" t="s">
        <v>3740</v>
      </c>
      <c r="I3736" s="101">
        <v>1986</v>
      </c>
      <c r="J3736" s="101"/>
      <c r="K3736" s="90">
        <v>2233495315</v>
      </c>
      <c r="L3736" s="90">
        <f>IF(K3736/1024 &gt;1,K3736/1024," ")</f>
        <v>2181147.7685546875</v>
      </c>
      <c r="M3736" s="90">
        <f>IF(K3736/1048576 &gt;1,K3736/1048576," ")</f>
        <v>2130.027117729187</v>
      </c>
      <c r="N3736" s="91">
        <f>IF(K3736&gt;999999999,K3736/1073741824," ")</f>
        <v>2.0801046071574092</v>
      </c>
      <c r="O3736" s="194" t="s">
        <v>22780</v>
      </c>
      <c r="P3736" s="197" t="s">
        <v>31249</v>
      </c>
    </row>
    <row r="3737" spans="2:16" ht="20.100000000000001" customHeight="1" x14ac:dyDescent="0.3">
      <c r="B3737" s="101">
        <v>3727</v>
      </c>
      <c r="C3737" s="47" t="s">
        <v>39367</v>
      </c>
      <c r="D3737" s="157" t="s">
        <v>8428</v>
      </c>
      <c r="E3737" s="36" t="s">
        <v>14030</v>
      </c>
      <c r="F3737" s="81">
        <v>7.8</v>
      </c>
      <c r="G3737" s="13" t="s">
        <v>704</v>
      </c>
      <c r="H3737" s="13" t="s">
        <v>3927</v>
      </c>
      <c r="I3737" s="79">
        <v>1949</v>
      </c>
      <c r="J3737" s="79"/>
      <c r="K3737" s="73">
        <v>2079019008</v>
      </c>
      <c r="L3737" s="90">
        <f>IF(K3737/1024 &gt;1,K3737/1024," ")</f>
        <v>2030292</v>
      </c>
      <c r="M3737" s="90">
        <f>IF(K3737/1048576 &gt;1,K3737/1048576," ")</f>
        <v>1982.70703125</v>
      </c>
      <c r="N3737" s="91">
        <f>IF(K3737&gt;999999999,K3737/1073741824," ")</f>
        <v>1.9362373352050781</v>
      </c>
      <c r="O3737" s="194" t="s">
        <v>24246</v>
      </c>
      <c r="P3737" s="197" t="s">
        <v>24247</v>
      </c>
    </row>
    <row r="3738" spans="2:16" ht="20.100000000000001" customHeight="1" x14ac:dyDescent="0.3">
      <c r="B3738" s="101">
        <v>3728</v>
      </c>
      <c r="C3738" s="20" t="s">
        <v>39368</v>
      </c>
      <c r="D3738" s="177" t="s">
        <v>32972</v>
      </c>
      <c r="E3738" s="36" t="s">
        <v>32973</v>
      </c>
      <c r="F3738" s="49">
        <v>6.4</v>
      </c>
      <c r="G3738" s="13" t="s">
        <v>704</v>
      </c>
      <c r="H3738" s="13" t="s">
        <v>3740</v>
      </c>
      <c r="I3738" s="9">
        <v>2021</v>
      </c>
      <c r="J3738" s="9"/>
      <c r="K3738" s="45">
        <v>4566085632</v>
      </c>
      <c r="L3738" s="90">
        <f>IF(K3738/1024 &gt;1,K3738/1024," ")</f>
        <v>4459068</v>
      </c>
      <c r="M3738" s="90">
        <f>IF(K3738/1048576 &gt;1,K3738/1048576," ")</f>
        <v>4354.55859375</v>
      </c>
      <c r="N3738" s="91">
        <f>IF(K3738&gt;999999999,K3738/1073741824," ")</f>
        <v>4.2524986267089844</v>
      </c>
      <c r="O3738" s="194" t="s">
        <v>32974</v>
      </c>
      <c r="P3738" s="197" t="s">
        <v>32975</v>
      </c>
    </row>
    <row r="3739" spans="2:16" ht="20.100000000000001" customHeight="1" x14ac:dyDescent="0.3">
      <c r="B3739" s="101">
        <v>3729</v>
      </c>
      <c r="C3739" s="109" t="s">
        <v>39369</v>
      </c>
      <c r="D3739" s="159" t="s">
        <v>2274</v>
      </c>
      <c r="E3739" s="36" t="s">
        <v>14031</v>
      </c>
      <c r="F3739" s="104">
        <v>5.7</v>
      </c>
      <c r="G3739" s="94" t="s">
        <v>704</v>
      </c>
      <c r="H3739" s="94" t="s">
        <v>3743</v>
      </c>
      <c r="I3739" s="101">
        <v>2009</v>
      </c>
      <c r="J3739" s="101"/>
      <c r="K3739" s="90">
        <v>2269152933</v>
      </c>
      <c r="L3739" s="90">
        <f>IF(K3739/1024 &gt;1,K3739/1024," ")</f>
        <v>2215969.6611328125</v>
      </c>
      <c r="M3739" s="90">
        <f>IF(K3739/1048576 &gt;1,K3739/1048576," ")</f>
        <v>2164.0328722000122</v>
      </c>
      <c r="N3739" s="91">
        <f>IF(K3739&gt;999999999,K3739/1073741824," ")</f>
        <v>2.1133133517578244</v>
      </c>
      <c r="O3739" s="194" t="s">
        <v>24248</v>
      </c>
      <c r="P3739" s="197" t="s">
        <v>24249</v>
      </c>
    </row>
    <row r="3740" spans="2:16" ht="20.100000000000001" customHeight="1" x14ac:dyDescent="0.3">
      <c r="B3740" s="101">
        <v>3730</v>
      </c>
      <c r="C3740" s="109" t="s">
        <v>39370</v>
      </c>
      <c r="D3740" s="159" t="s">
        <v>2275</v>
      </c>
      <c r="E3740" s="36" t="s">
        <v>14032</v>
      </c>
      <c r="F3740" s="104">
        <v>7.5</v>
      </c>
      <c r="G3740" s="94" t="s">
        <v>704</v>
      </c>
      <c r="H3740" s="94" t="s">
        <v>3756</v>
      </c>
      <c r="I3740" s="94">
        <v>1977</v>
      </c>
      <c r="J3740" s="120"/>
      <c r="K3740" s="90">
        <v>5823063324</v>
      </c>
      <c r="L3740" s="90">
        <f>IF(K3740/1024 &gt;1,K3740/1024," ")</f>
        <v>5686585.27734375</v>
      </c>
      <c r="M3740" s="90">
        <f>IF(K3740/1048576 &gt;1,K3740/1048576," ")</f>
        <v>5553.3059349060059</v>
      </c>
      <c r="N3740" s="91">
        <f>IF(K3740&gt;999999999,K3740/1073741824," ")</f>
        <v>5.4231503270566463</v>
      </c>
      <c r="O3740" s="194" t="s">
        <v>24250</v>
      </c>
      <c r="P3740" s="197" t="s">
        <v>24251</v>
      </c>
    </row>
    <row r="3741" spans="2:16" ht="20.100000000000001" customHeight="1" x14ac:dyDescent="0.3">
      <c r="B3741" s="101">
        <v>3731</v>
      </c>
      <c r="C3741" s="109" t="s">
        <v>39371</v>
      </c>
      <c r="D3741" s="159" t="s">
        <v>589</v>
      </c>
      <c r="E3741" s="36" t="s">
        <v>14033</v>
      </c>
      <c r="F3741" s="104">
        <v>6.3</v>
      </c>
      <c r="G3741" s="99" t="s">
        <v>704</v>
      </c>
      <c r="H3741" s="101" t="s">
        <v>3937</v>
      </c>
      <c r="I3741" s="94">
        <v>1960</v>
      </c>
      <c r="J3741" s="94"/>
      <c r="K3741" s="90">
        <v>4910315751</v>
      </c>
      <c r="L3741" s="90">
        <f>IF(K3741/1024 &gt;1,K3741/1024," ")</f>
        <v>4795230.2255859375</v>
      </c>
      <c r="M3741" s="90">
        <f>IF(K3741/1048576 &gt;1,K3741/1048576," ")</f>
        <v>4682.8420171737671</v>
      </c>
      <c r="N3741" s="91">
        <f>IF(K3741&gt;999999999,K3741/1073741824," ")</f>
        <v>4.5730879073962569</v>
      </c>
      <c r="O3741" s="194" t="s">
        <v>24252</v>
      </c>
      <c r="P3741" s="197" t="s">
        <v>24253</v>
      </c>
    </row>
    <row r="3742" spans="2:16" ht="20.100000000000001" customHeight="1" x14ac:dyDescent="0.3">
      <c r="B3742" s="101">
        <v>3732</v>
      </c>
      <c r="C3742" s="109" t="s">
        <v>39372</v>
      </c>
      <c r="D3742" s="159" t="s">
        <v>5562</v>
      </c>
      <c r="E3742" s="36" t="s">
        <v>14034</v>
      </c>
      <c r="F3742" s="104">
        <v>5.3</v>
      </c>
      <c r="G3742" s="101" t="s">
        <v>704</v>
      </c>
      <c r="H3742" s="101" t="s">
        <v>3737</v>
      </c>
      <c r="I3742" s="101">
        <v>2009</v>
      </c>
      <c r="J3742" s="101"/>
      <c r="K3742" s="90">
        <v>2006216730</v>
      </c>
      <c r="L3742" s="90">
        <f>IF(K3742/1024 &gt;1,K3742/1024," ")</f>
        <v>1959196.025390625</v>
      </c>
      <c r="M3742" s="90">
        <f>IF(K3742/1048576 &gt;1,K3742/1048576," ")</f>
        <v>1913.2773685455322</v>
      </c>
      <c r="N3742" s="91">
        <f>IF(K3742&gt;999999999,K3742/1073741824," ")</f>
        <v>1.8684349302202463</v>
      </c>
      <c r="O3742" s="194" t="s">
        <v>24254</v>
      </c>
      <c r="P3742" s="197" t="s">
        <v>24255</v>
      </c>
    </row>
    <row r="3743" spans="2:16" ht="20.100000000000001" customHeight="1" x14ac:dyDescent="0.3">
      <c r="B3743" s="101">
        <v>3733</v>
      </c>
      <c r="C3743" s="111" t="s">
        <v>39373</v>
      </c>
      <c r="D3743" s="168" t="s">
        <v>6357</v>
      </c>
      <c r="E3743" s="36" t="s">
        <v>14035</v>
      </c>
      <c r="F3743" s="99">
        <v>5.8</v>
      </c>
      <c r="G3743" s="99" t="s">
        <v>704</v>
      </c>
      <c r="H3743" s="101" t="s">
        <v>5871</v>
      </c>
      <c r="I3743" s="101">
        <v>2015</v>
      </c>
      <c r="J3743" s="101"/>
      <c r="K3743" s="90">
        <v>5077853290</v>
      </c>
      <c r="L3743" s="90">
        <f>IF(K3743/1024 &gt;1,K3743/1024," ")</f>
        <v>4958841.103515625</v>
      </c>
      <c r="M3743" s="90">
        <f>IF(K3743/1048576 &gt;1,K3743/1048576," ")</f>
        <v>4842.6182651519775</v>
      </c>
      <c r="N3743" s="91">
        <f>IF(K3743&gt;999999999,K3743/1073741824," ")</f>
        <v>4.7291193995624781</v>
      </c>
      <c r="O3743" s="194" t="s">
        <v>24256</v>
      </c>
      <c r="P3743" s="197" t="s">
        <v>24257</v>
      </c>
    </row>
    <row r="3744" spans="2:16" ht="20.100000000000001" customHeight="1" x14ac:dyDescent="0.3">
      <c r="B3744" s="101">
        <v>3734</v>
      </c>
      <c r="C3744" s="112" t="s">
        <v>39374</v>
      </c>
      <c r="D3744" s="161" t="s">
        <v>7450</v>
      </c>
      <c r="E3744" s="36" t="s">
        <v>14036</v>
      </c>
      <c r="F3744" s="99">
        <v>5.7</v>
      </c>
      <c r="G3744" s="99" t="s">
        <v>704</v>
      </c>
      <c r="H3744" s="105" t="s">
        <v>5892</v>
      </c>
      <c r="I3744" s="101">
        <v>2016</v>
      </c>
      <c r="J3744" s="112"/>
      <c r="K3744" s="90">
        <v>6280948866</v>
      </c>
      <c r="L3744" s="90">
        <f>IF(K3744/1024 &gt;1,K3744/1024," ")</f>
        <v>6133739.126953125</v>
      </c>
      <c r="M3744" s="90">
        <f>IF(K3744/1048576 &gt;1,K3744/1048576," ")</f>
        <v>5989.9796161651611</v>
      </c>
      <c r="N3744" s="91">
        <f>IF(K3744&gt;999999999,K3744/1073741824," ")</f>
        <v>5.8495894689112902</v>
      </c>
      <c r="O3744" s="194" t="s">
        <v>24258</v>
      </c>
      <c r="P3744" s="197" t="s">
        <v>24259</v>
      </c>
    </row>
    <row r="3745" spans="2:16" ht="20.100000000000001" customHeight="1" x14ac:dyDescent="0.3">
      <c r="B3745" s="101">
        <v>3735</v>
      </c>
      <c r="C3745" s="109" t="s">
        <v>39375</v>
      </c>
      <c r="D3745" s="159" t="s">
        <v>1708</v>
      </c>
      <c r="E3745" s="36" t="s">
        <v>14037</v>
      </c>
      <c r="F3745" s="104">
        <v>5.4</v>
      </c>
      <c r="G3745" s="101" t="s">
        <v>704</v>
      </c>
      <c r="H3745" s="101" t="s">
        <v>3737</v>
      </c>
      <c r="I3745" s="94">
        <v>2006</v>
      </c>
      <c r="J3745" s="94"/>
      <c r="K3745" s="108">
        <v>3103989852</v>
      </c>
      <c r="L3745" s="90">
        <f>IF(K3745/1024 &gt;1,K3745/1024," ")</f>
        <v>3031240.08984375</v>
      </c>
      <c r="M3745" s="90">
        <f>IF(K3745/1048576 &gt;1,K3745/1048576," ")</f>
        <v>2960.1954002380371</v>
      </c>
      <c r="N3745" s="91">
        <f>IF(K3745&gt;999999999,K3745/1073741824," ")</f>
        <v>2.8908158205449581</v>
      </c>
      <c r="O3745" s="194" t="s">
        <v>24260</v>
      </c>
      <c r="P3745" s="197" t="s">
        <v>24261</v>
      </c>
    </row>
    <row r="3746" spans="2:16" ht="20.100000000000001" customHeight="1" x14ac:dyDescent="0.3">
      <c r="B3746" s="101">
        <v>3736</v>
      </c>
      <c r="C3746" s="48" t="s">
        <v>39376</v>
      </c>
      <c r="D3746" s="168" t="s">
        <v>6439</v>
      </c>
      <c r="E3746" s="36" t="s">
        <v>14038</v>
      </c>
      <c r="F3746" s="99">
        <v>6.3</v>
      </c>
      <c r="G3746" s="99" t="s">
        <v>704</v>
      </c>
      <c r="H3746" s="101" t="s">
        <v>5874</v>
      </c>
      <c r="I3746" s="101">
        <v>1949</v>
      </c>
      <c r="J3746" s="101"/>
      <c r="K3746" s="90">
        <v>2548843986</v>
      </c>
      <c r="L3746" s="90">
        <f>IF(K3746/1024 &gt;1,K3746/1024," ")</f>
        <v>2489105.455078125</v>
      </c>
      <c r="M3746" s="90">
        <f>IF(K3746/1048576 &gt;1,K3746/1048576," ")</f>
        <v>2430.7670459747314</v>
      </c>
      <c r="N3746" s="91">
        <f>IF(K3746&gt;999999999,K3746/1073741824," ")</f>
        <v>2.3737959433346987</v>
      </c>
      <c r="O3746" s="194" t="s">
        <v>24262</v>
      </c>
      <c r="P3746" s="197" t="s">
        <v>24263</v>
      </c>
    </row>
    <row r="3747" spans="2:16" ht="20.100000000000001" customHeight="1" x14ac:dyDescent="0.3">
      <c r="B3747" s="101">
        <v>3737</v>
      </c>
      <c r="C3747" s="109" t="s">
        <v>39377</v>
      </c>
      <c r="D3747" s="159" t="s">
        <v>2924</v>
      </c>
      <c r="E3747" s="36" t="s">
        <v>14039</v>
      </c>
      <c r="F3747" s="104">
        <v>5.8</v>
      </c>
      <c r="G3747" s="101" t="s">
        <v>704</v>
      </c>
      <c r="H3747" s="101" t="s">
        <v>3739</v>
      </c>
      <c r="I3747" s="101">
        <v>2011</v>
      </c>
      <c r="J3747" s="101"/>
      <c r="K3747" s="90">
        <v>3385956410</v>
      </c>
      <c r="L3747" s="90">
        <f>IF(K3747/1024 &gt;1,K3747/1024," ")</f>
        <v>3306598.056640625</v>
      </c>
      <c r="M3747" s="90">
        <f>IF(K3747/1048576 &gt;1,K3747/1048576," ")</f>
        <v>3229.0996646881104</v>
      </c>
      <c r="N3747" s="91">
        <f>IF(K3747&gt;999999999,K3747/1073741824," ")</f>
        <v>3.1534176412969828</v>
      </c>
      <c r="O3747" s="194" t="s">
        <v>24264</v>
      </c>
      <c r="P3747" s="197" t="s">
        <v>24265</v>
      </c>
    </row>
    <row r="3748" spans="2:16" ht="20.100000000000001" customHeight="1" x14ac:dyDescent="0.3">
      <c r="B3748" s="101">
        <v>3738</v>
      </c>
      <c r="C3748" s="12" t="s">
        <v>39181</v>
      </c>
      <c r="D3748" s="159" t="s">
        <v>452</v>
      </c>
      <c r="E3748" s="36" t="s">
        <v>14040</v>
      </c>
      <c r="F3748" s="104">
        <v>7.4</v>
      </c>
      <c r="G3748" s="94" t="s">
        <v>704</v>
      </c>
      <c r="H3748" s="94" t="s">
        <v>4097</v>
      </c>
      <c r="I3748" s="101">
        <v>1936</v>
      </c>
      <c r="J3748" s="101"/>
      <c r="K3748" s="90">
        <v>1573679104</v>
      </c>
      <c r="L3748" s="90">
        <f>IF(K3748/1024 &gt;1,K3748/1024," ")</f>
        <v>1536796</v>
      </c>
      <c r="M3748" s="90">
        <f>IF(K3748/1048576 &gt;1,K3748/1048576," ")</f>
        <v>1500.77734375</v>
      </c>
      <c r="N3748" s="91">
        <f>IF(K3748&gt;999999999,K3748/1073741824," ")</f>
        <v>1.4656028747558594</v>
      </c>
      <c r="O3748" s="194" t="s">
        <v>24266</v>
      </c>
      <c r="P3748" s="197" t="s">
        <v>24267</v>
      </c>
    </row>
    <row r="3749" spans="2:16" ht="20.100000000000001" customHeight="1" x14ac:dyDescent="0.3">
      <c r="B3749" s="101">
        <v>3739</v>
      </c>
      <c r="C3749" s="112" t="s">
        <v>39378</v>
      </c>
      <c r="D3749" s="160" t="s">
        <v>5815</v>
      </c>
      <c r="E3749" s="36" t="s">
        <v>14041</v>
      </c>
      <c r="F3749" s="104">
        <v>6.3</v>
      </c>
      <c r="G3749" s="101" t="s">
        <v>704</v>
      </c>
      <c r="H3749" s="101" t="s">
        <v>3757</v>
      </c>
      <c r="I3749" s="101">
        <v>2015</v>
      </c>
      <c r="J3749" s="101"/>
      <c r="K3749" s="90">
        <v>4618145872</v>
      </c>
      <c r="L3749" s="90">
        <f>IF(K3749/1024 &gt;1,K3749/1024," ")</f>
        <v>4509908.078125</v>
      </c>
      <c r="M3749" s="90">
        <f>IF(K3749/1048576 &gt;1,K3749/1048576," ")</f>
        <v>4404.2071075439453</v>
      </c>
      <c r="N3749" s="91">
        <f>IF(K3749&gt;999999999,K3749/1073741824," ")</f>
        <v>4.3009835034608841</v>
      </c>
      <c r="O3749" s="194" t="s">
        <v>24268</v>
      </c>
      <c r="P3749" s="197" t="s">
        <v>24269</v>
      </c>
    </row>
    <row r="3750" spans="2:16" ht="20.100000000000001" customHeight="1" x14ac:dyDescent="0.3">
      <c r="B3750" s="101">
        <v>3740</v>
      </c>
      <c r="C3750" s="102" t="s">
        <v>39379</v>
      </c>
      <c r="D3750" s="159" t="s">
        <v>2276</v>
      </c>
      <c r="E3750" s="36" t="s">
        <v>14042</v>
      </c>
      <c r="F3750" s="104">
        <v>7.9</v>
      </c>
      <c r="G3750" s="81" t="s">
        <v>704</v>
      </c>
      <c r="H3750" s="82" t="s">
        <v>5927</v>
      </c>
      <c r="I3750" s="101">
        <v>1947</v>
      </c>
      <c r="J3750" s="101"/>
      <c r="K3750" s="73">
        <v>2551607887</v>
      </c>
      <c r="L3750" s="90">
        <f>IF(K3750/1024 &gt;1,K3750/1024," ")</f>
        <v>2491804.5771484375</v>
      </c>
      <c r="M3750" s="90">
        <f>IF(K3750/1048576 &gt;1,K3750/1048576," ")</f>
        <v>2433.402907371521</v>
      </c>
      <c r="N3750" s="91">
        <f>IF(K3750&gt;999999999,K3750/1073741824," ")</f>
        <v>2.376370026730001</v>
      </c>
      <c r="O3750" s="194" t="s">
        <v>21749</v>
      </c>
      <c r="P3750" s="197" t="s">
        <v>24270</v>
      </c>
    </row>
    <row r="3751" spans="2:16" ht="20.100000000000001" customHeight="1" x14ac:dyDescent="0.3">
      <c r="B3751" s="101">
        <v>3741</v>
      </c>
      <c r="C3751" s="28" t="s">
        <v>33306</v>
      </c>
      <c r="D3751" s="161" t="s">
        <v>6639</v>
      </c>
      <c r="E3751" s="36" t="s">
        <v>14048</v>
      </c>
      <c r="F3751" s="99">
        <v>5.2</v>
      </c>
      <c r="G3751" s="99" t="s">
        <v>704</v>
      </c>
      <c r="H3751" s="101" t="s">
        <v>4081</v>
      </c>
      <c r="I3751" s="101">
        <v>2016</v>
      </c>
      <c r="J3751" s="115"/>
      <c r="K3751" s="90">
        <v>4913428108</v>
      </c>
      <c r="L3751" s="90">
        <f>IF(K3751/1024 &gt;1,K3751/1024," ")</f>
        <v>4798269.63671875</v>
      </c>
      <c r="M3751" s="90">
        <f>IF(K3751/1048576 &gt;1,K3751/1048576," ")</f>
        <v>4685.8101921081543</v>
      </c>
      <c r="N3751" s="91">
        <f>IF(K3751&gt;999999999,K3751/1073741824," ")</f>
        <v>4.5759865157306194</v>
      </c>
      <c r="O3751" s="194" t="s">
        <v>17891</v>
      </c>
      <c r="P3751" s="197" t="s">
        <v>24279</v>
      </c>
    </row>
    <row r="3752" spans="2:16" ht="20.100000000000001" customHeight="1" x14ac:dyDescent="0.3">
      <c r="B3752" s="101">
        <v>3742</v>
      </c>
      <c r="C3752" s="20" t="s">
        <v>9072</v>
      </c>
      <c r="D3752" s="177" t="s">
        <v>9051</v>
      </c>
      <c r="E3752" s="36" t="s">
        <v>14043</v>
      </c>
      <c r="F3752" s="81">
        <v>6.1</v>
      </c>
      <c r="G3752" s="13" t="s">
        <v>704</v>
      </c>
      <c r="H3752" s="13" t="s">
        <v>3740</v>
      </c>
      <c r="I3752" s="79">
        <v>2019</v>
      </c>
      <c r="J3752" s="79"/>
      <c r="K3752" s="73">
        <v>5021728768</v>
      </c>
      <c r="L3752" s="90">
        <f>IF(K3752/1024 &gt;1,K3752/1024," ")</f>
        <v>4904032</v>
      </c>
      <c r="M3752" s="90">
        <f>IF(K3752/1048576 &gt;1,K3752/1048576," ")</f>
        <v>4789.09375</v>
      </c>
      <c r="N3752" s="91">
        <f>IF(K3752&gt;999999999,K3752/1073741824," ")</f>
        <v>4.676849365234375</v>
      </c>
      <c r="O3752" s="194" t="s">
        <v>24271</v>
      </c>
      <c r="P3752" s="197" t="s">
        <v>24272</v>
      </c>
    </row>
    <row r="3753" spans="2:16" ht="20.100000000000001" customHeight="1" x14ac:dyDescent="0.3">
      <c r="B3753" s="101">
        <v>3743</v>
      </c>
      <c r="C3753" s="20" t="s">
        <v>39380</v>
      </c>
      <c r="D3753" s="157" t="s">
        <v>8978</v>
      </c>
      <c r="E3753" s="36" t="s">
        <v>14044</v>
      </c>
      <c r="F3753" s="131">
        <v>5.7</v>
      </c>
      <c r="G3753" s="13"/>
      <c r="H3753" s="13" t="s">
        <v>8979</v>
      </c>
      <c r="I3753" s="133">
        <v>2019</v>
      </c>
      <c r="J3753" s="74"/>
      <c r="K3753" s="73">
        <v>4259971072</v>
      </c>
      <c r="L3753" s="90">
        <f>IF(K3753/1024 &gt;1,K3753/1024," ")</f>
        <v>4160128</v>
      </c>
      <c r="M3753" s="90">
        <f>IF(K3753/1048576 &gt;1,K3753/1048576," ")</f>
        <v>4062.625</v>
      </c>
      <c r="N3753" s="91">
        <f>IF(K3753&gt;999999999,K3753/1073741824," ")</f>
        <v>3.9674072265625</v>
      </c>
      <c r="O3753" s="199" t="s">
        <v>17525</v>
      </c>
      <c r="P3753" s="197" t="s">
        <v>24273</v>
      </c>
    </row>
    <row r="3754" spans="2:16" ht="20.100000000000001" customHeight="1" x14ac:dyDescent="0.3">
      <c r="B3754" s="101">
        <v>3744</v>
      </c>
      <c r="C3754" s="102" t="s">
        <v>39381</v>
      </c>
      <c r="D3754" s="159" t="s">
        <v>2277</v>
      </c>
      <c r="E3754" s="36" t="s">
        <v>14045</v>
      </c>
      <c r="F3754" s="104">
        <v>7</v>
      </c>
      <c r="G3754" s="101" t="s">
        <v>704</v>
      </c>
      <c r="H3754" s="101" t="s">
        <v>3744</v>
      </c>
      <c r="I3754" s="94">
        <v>2009</v>
      </c>
      <c r="J3754" s="94"/>
      <c r="K3754" s="90">
        <v>4387216629</v>
      </c>
      <c r="L3754" s="90">
        <f>IF(K3754/1024 &gt;1,K3754/1024," ")</f>
        <v>4284391.2392578125</v>
      </c>
      <c r="M3754" s="90">
        <f>IF(K3754/1048576 &gt;1,K3754/1048576," ")</f>
        <v>4183.9758195877075</v>
      </c>
      <c r="N3754" s="91">
        <f>IF(K3754&gt;999999999,K3754/1073741824," ")</f>
        <v>4.0859138863161206</v>
      </c>
      <c r="O3754" s="194" t="s">
        <v>24274</v>
      </c>
      <c r="P3754" s="197" t="s">
        <v>31250</v>
      </c>
    </row>
    <row r="3755" spans="2:16" ht="20.100000000000001" customHeight="1" x14ac:dyDescent="0.3">
      <c r="B3755" s="101">
        <v>3745</v>
      </c>
      <c r="C3755" s="7" t="s">
        <v>39382</v>
      </c>
      <c r="D3755" s="159" t="s">
        <v>2278</v>
      </c>
      <c r="E3755" s="36" t="s">
        <v>14046</v>
      </c>
      <c r="F3755" s="104">
        <v>7.3</v>
      </c>
      <c r="G3755" s="13" t="s">
        <v>704</v>
      </c>
      <c r="H3755" s="13" t="s">
        <v>3772</v>
      </c>
      <c r="I3755" s="94">
        <v>1982</v>
      </c>
      <c r="J3755" s="94"/>
      <c r="K3755" s="73">
        <v>4951658496</v>
      </c>
      <c r="L3755" s="90">
        <f>IF(K3755/1024 &gt;1,K3755/1024," ")</f>
        <v>4835604</v>
      </c>
      <c r="M3755" s="90">
        <f>IF(K3755/1048576 &gt;1,K3755/1048576," ")</f>
        <v>4722.26953125</v>
      </c>
      <c r="N3755" s="91">
        <f>IF(K3755&gt;999999999,K3755/1073741824," ")</f>
        <v>4.6115913391113281</v>
      </c>
      <c r="O3755" s="194" t="s">
        <v>24275</v>
      </c>
      <c r="P3755" s="197" t="s">
        <v>24276</v>
      </c>
    </row>
    <row r="3756" spans="2:16" ht="20.100000000000001" customHeight="1" x14ac:dyDescent="0.3">
      <c r="B3756" s="101">
        <v>3746</v>
      </c>
      <c r="C3756" s="74" t="s">
        <v>39383</v>
      </c>
      <c r="D3756" s="157" t="s">
        <v>7803</v>
      </c>
      <c r="E3756" s="36" t="s">
        <v>14047</v>
      </c>
      <c r="F3756" s="131">
        <v>6.3</v>
      </c>
      <c r="G3756" s="82"/>
      <c r="H3756" s="13" t="s">
        <v>5878</v>
      </c>
      <c r="I3756" s="133">
        <v>2016</v>
      </c>
      <c r="J3756" s="74"/>
      <c r="K3756" s="73">
        <v>5328102249</v>
      </c>
      <c r="L3756" s="90">
        <f>IF(K3756/1024 &gt;1,K3756/1024," ")</f>
        <v>5203224.8525390625</v>
      </c>
      <c r="M3756" s="90">
        <f>IF(K3756/1048576 &gt;1,K3756/1048576," ")</f>
        <v>5081.2742700576782</v>
      </c>
      <c r="N3756" s="91">
        <f>IF(K3756&gt;999999999,K3756/1073741824," ")</f>
        <v>4.9621819043532014</v>
      </c>
      <c r="O3756" s="194" t="s">
        <v>24277</v>
      </c>
      <c r="P3756" s="197" t="s">
        <v>24278</v>
      </c>
    </row>
    <row r="3757" spans="2:16" ht="20.100000000000001" customHeight="1" x14ac:dyDescent="0.3">
      <c r="B3757" s="101">
        <v>3747</v>
      </c>
      <c r="C3757" s="109" t="s">
        <v>39384</v>
      </c>
      <c r="D3757" s="160" t="s">
        <v>894</v>
      </c>
      <c r="E3757" s="36" t="s">
        <v>14049</v>
      </c>
      <c r="F3757" s="104">
        <v>7</v>
      </c>
      <c r="G3757" s="99" t="s">
        <v>704</v>
      </c>
      <c r="H3757" s="101" t="s">
        <v>5878</v>
      </c>
      <c r="I3757" s="101">
        <v>1998</v>
      </c>
      <c r="J3757" s="116"/>
      <c r="K3757" s="90">
        <v>7622027917</v>
      </c>
      <c r="L3757" s="90">
        <f>IF(K3757/1024 &gt;1,K3757/1024," ")</f>
        <v>7443386.6376953125</v>
      </c>
      <c r="M3757" s="90">
        <f>IF(K3757/1048576 &gt;1,K3757/1048576," ")</f>
        <v>7268.9322633743286</v>
      </c>
      <c r="N3757" s="91">
        <f>IF(K3757&gt;999999999,K3757/1073741824," ")</f>
        <v>7.0985666634514928</v>
      </c>
      <c r="O3757" s="194" t="s">
        <v>24280</v>
      </c>
      <c r="P3757" s="197" t="s">
        <v>24281</v>
      </c>
    </row>
    <row r="3758" spans="2:16" ht="20.100000000000001" customHeight="1" x14ac:dyDescent="0.3">
      <c r="B3758" s="101">
        <v>3748</v>
      </c>
      <c r="C3758" s="102" t="s">
        <v>39385</v>
      </c>
      <c r="D3758" s="159" t="s">
        <v>3443</v>
      </c>
      <c r="E3758" s="36" t="s">
        <v>14050</v>
      </c>
      <c r="F3758" s="104">
        <v>6.2</v>
      </c>
      <c r="G3758" s="101" t="s">
        <v>704</v>
      </c>
      <c r="H3758" s="101" t="s">
        <v>3744</v>
      </c>
      <c r="I3758" s="101">
        <v>2009</v>
      </c>
      <c r="J3758" s="101"/>
      <c r="K3758" s="90">
        <v>4114960280</v>
      </c>
      <c r="L3758" s="90">
        <f>IF(K3758/1024 &gt;1,K3758/1024," ")</f>
        <v>4018515.8984375</v>
      </c>
      <c r="M3758" s="90">
        <f>IF(K3758/1048576 &gt;1,K3758/1048576," ")</f>
        <v>3924.3319320678711</v>
      </c>
      <c r="N3758" s="91">
        <f>IF(K3758&gt;999999999,K3758/1073741824," ")</f>
        <v>3.8323554024100304</v>
      </c>
      <c r="O3758" s="194" t="s">
        <v>24282</v>
      </c>
      <c r="P3758" s="197" t="s">
        <v>24283</v>
      </c>
    </row>
    <row r="3759" spans="2:16" ht="20.100000000000001" customHeight="1" x14ac:dyDescent="0.3">
      <c r="B3759" s="101">
        <v>3749</v>
      </c>
      <c r="C3759" s="7" t="s">
        <v>39386</v>
      </c>
      <c r="D3759" s="169" t="s">
        <v>5261</v>
      </c>
      <c r="E3759" s="36" t="s">
        <v>32589</v>
      </c>
      <c r="F3759" s="104">
        <v>5.8</v>
      </c>
      <c r="G3759" s="101" t="s">
        <v>704</v>
      </c>
      <c r="H3759" s="101" t="s">
        <v>3744</v>
      </c>
      <c r="I3759" s="101">
        <v>2014</v>
      </c>
      <c r="J3759" s="101"/>
      <c r="K3759" s="90">
        <v>4944597455</v>
      </c>
      <c r="L3759" s="90">
        <f>IF(K3759/1024 &gt;1,K3759/1024," ")</f>
        <v>4828708.4521484375</v>
      </c>
      <c r="M3759" s="90">
        <f>IF(K3759/1048576 &gt;1,K3759/1048576," ")</f>
        <v>4715.5355978012085</v>
      </c>
      <c r="N3759" s="91">
        <f>IF(K3759&gt;999999999,K3759/1073741824," ")</f>
        <v>4.6050152322277427</v>
      </c>
      <c r="O3759" s="194" t="s">
        <v>17891</v>
      </c>
      <c r="P3759" s="197" t="s">
        <v>24284</v>
      </c>
    </row>
    <row r="3760" spans="2:16" ht="20.100000000000001" customHeight="1" x14ac:dyDescent="0.3">
      <c r="B3760" s="101">
        <v>3750</v>
      </c>
      <c r="C3760" s="20" t="s">
        <v>41942</v>
      </c>
      <c r="D3760" s="157" t="s">
        <v>8206</v>
      </c>
      <c r="E3760" s="36" t="s">
        <v>16829</v>
      </c>
      <c r="F3760" s="81">
        <v>5.8</v>
      </c>
      <c r="G3760" s="13" t="s">
        <v>704</v>
      </c>
      <c r="H3760" s="13" t="s">
        <v>5878</v>
      </c>
      <c r="I3760" s="79">
        <v>2017</v>
      </c>
      <c r="J3760" s="79"/>
      <c r="K3760" s="73">
        <v>5217886208</v>
      </c>
      <c r="L3760" s="90">
        <f>IF(K3760/1024 &gt;1,K3760/1024," ")</f>
        <v>5095592</v>
      </c>
      <c r="M3760" s="90">
        <f>IF(K3760/1048576 &gt;1,K3760/1048576," ")</f>
        <v>4976.1640625</v>
      </c>
      <c r="N3760" s="91">
        <f>IF(K3760&gt;999999999,K3760/1073741824," ")</f>
        <v>4.8595352172851563</v>
      </c>
      <c r="O3760" s="194" t="s">
        <v>28857</v>
      </c>
      <c r="P3760" s="197" t="s">
        <v>28858</v>
      </c>
    </row>
    <row r="3761" spans="2:16" ht="20.100000000000001" customHeight="1" x14ac:dyDescent="0.3">
      <c r="B3761" s="101">
        <v>3751</v>
      </c>
      <c r="C3761" s="111" t="s">
        <v>39387</v>
      </c>
      <c r="D3761" s="163" t="s">
        <v>5975</v>
      </c>
      <c r="E3761" s="36" t="s">
        <v>14051</v>
      </c>
      <c r="F3761" s="99">
        <v>3.6</v>
      </c>
      <c r="G3761" s="101" t="s">
        <v>704</v>
      </c>
      <c r="H3761" s="101" t="s">
        <v>5871</v>
      </c>
      <c r="I3761" s="101">
        <v>1973</v>
      </c>
      <c r="J3761" s="101"/>
      <c r="K3761" s="90">
        <v>5546518875</v>
      </c>
      <c r="L3761" s="90">
        <f>IF(K3761/1024 &gt;1,K3761/1024," ")</f>
        <v>5416522.3388671875</v>
      </c>
      <c r="M3761" s="90">
        <f>IF(K3761/1048576 &gt;1,K3761/1048576," ")</f>
        <v>5289.5725965499878</v>
      </c>
      <c r="N3761" s="91">
        <f>IF(K3761&gt;999999999,K3761/1073741824," ")</f>
        <v>5.1655982388183475</v>
      </c>
      <c r="O3761" s="194" t="s">
        <v>24285</v>
      </c>
      <c r="P3761" s="197" t="s">
        <v>24286</v>
      </c>
    </row>
    <row r="3762" spans="2:16" ht="20.100000000000001" customHeight="1" x14ac:dyDescent="0.3">
      <c r="B3762" s="101">
        <v>3752</v>
      </c>
      <c r="C3762" s="109" t="s">
        <v>39389</v>
      </c>
      <c r="D3762" s="159" t="s">
        <v>3009</v>
      </c>
      <c r="E3762" s="36" t="s">
        <v>14054</v>
      </c>
      <c r="F3762" s="104">
        <v>6.5</v>
      </c>
      <c r="G3762" s="101" t="s">
        <v>704</v>
      </c>
      <c r="H3762" s="101" t="s">
        <v>3744</v>
      </c>
      <c r="I3762" s="101">
        <v>2010</v>
      </c>
      <c r="J3762" s="101"/>
      <c r="K3762" s="90">
        <v>4645465026</v>
      </c>
      <c r="L3762" s="90">
        <f>IF(K3762/1024 &gt;1,K3762/1024," ")</f>
        <v>4536586.939453125</v>
      </c>
      <c r="M3762" s="90">
        <f>IF(K3762/1048576 &gt;1,K3762/1048576," ")</f>
        <v>4430.2606830596924</v>
      </c>
      <c r="N3762" s="91">
        <f>IF(K3762&gt;999999999,K3762/1073741824," ")</f>
        <v>4.3264264483004808</v>
      </c>
      <c r="O3762" s="194" t="s">
        <v>24291</v>
      </c>
      <c r="P3762" s="197" t="s">
        <v>24292</v>
      </c>
    </row>
    <row r="3763" spans="2:16" ht="20.100000000000001" customHeight="1" x14ac:dyDescent="0.3">
      <c r="B3763" s="101">
        <v>3753</v>
      </c>
      <c r="C3763" s="20" t="s">
        <v>8271</v>
      </c>
      <c r="D3763" s="177" t="s">
        <v>8270</v>
      </c>
      <c r="E3763" s="36" t="s">
        <v>14053</v>
      </c>
      <c r="F3763" s="81">
        <v>4.7</v>
      </c>
      <c r="G3763" s="13" t="s">
        <v>704</v>
      </c>
      <c r="H3763" s="13" t="s">
        <v>5878</v>
      </c>
      <c r="I3763" s="79">
        <v>2018</v>
      </c>
      <c r="J3763" s="79"/>
      <c r="K3763" s="73">
        <v>4259598336</v>
      </c>
      <c r="L3763" s="90">
        <f>IF(K3763/1024 &gt;1,K3763/1024," ")</f>
        <v>4159764</v>
      </c>
      <c r="M3763" s="90">
        <f>IF(K3763/1048576 &gt;1,K3763/1048576," ")</f>
        <v>4062.26953125</v>
      </c>
      <c r="N3763" s="91">
        <f>IF(K3763&gt;999999999,K3763/1073741824," ")</f>
        <v>3.9670600891113281</v>
      </c>
      <c r="O3763" s="194" t="s">
        <v>24289</v>
      </c>
      <c r="P3763" s="197" t="s">
        <v>24290</v>
      </c>
    </row>
    <row r="3764" spans="2:16" ht="20.100000000000001" customHeight="1" x14ac:dyDescent="0.3">
      <c r="B3764" s="101">
        <v>3754</v>
      </c>
      <c r="C3764" s="112" t="s">
        <v>39388</v>
      </c>
      <c r="D3764" s="160" t="s">
        <v>5918</v>
      </c>
      <c r="E3764" s="36" t="s">
        <v>14052</v>
      </c>
      <c r="F3764" s="99">
        <v>5.4</v>
      </c>
      <c r="G3764" s="101" t="s">
        <v>704</v>
      </c>
      <c r="H3764" s="101" t="s">
        <v>4081</v>
      </c>
      <c r="I3764" s="101">
        <v>2015</v>
      </c>
      <c r="J3764" s="101"/>
      <c r="K3764" s="90">
        <v>3804961197</v>
      </c>
      <c r="L3764" s="90">
        <f>IF(K3764/1024 &gt;1,K3764/1024," ")</f>
        <v>3715782.4189453125</v>
      </c>
      <c r="M3764" s="90">
        <f>IF(K3764/1048576 &gt;1,K3764/1048576," ")</f>
        <v>3628.6937685012817</v>
      </c>
      <c r="N3764" s="91">
        <f>IF(K3764&gt;999999999,K3764/1073741824," ")</f>
        <v>3.5436462583020329</v>
      </c>
      <c r="O3764" s="194" t="s">
        <v>24287</v>
      </c>
      <c r="P3764" s="197" t="s">
        <v>24288</v>
      </c>
    </row>
    <row r="3765" spans="2:16" ht="20.100000000000001" customHeight="1" x14ac:dyDescent="0.3">
      <c r="B3765" s="101">
        <v>3755</v>
      </c>
      <c r="C3765" s="109" t="s">
        <v>39391</v>
      </c>
      <c r="D3765" s="160" t="s">
        <v>895</v>
      </c>
      <c r="E3765" s="36" t="s">
        <v>14056</v>
      </c>
      <c r="F3765" s="104">
        <v>8.1</v>
      </c>
      <c r="G3765" s="101" t="s">
        <v>704</v>
      </c>
      <c r="H3765" s="101" t="s">
        <v>5216</v>
      </c>
      <c r="I3765" s="101">
        <v>1939</v>
      </c>
      <c r="J3765" s="101"/>
      <c r="K3765" s="90">
        <v>4218943455</v>
      </c>
      <c r="L3765" s="90">
        <f>IF(K3765/1024 &gt;1,K3765/1024," ")</f>
        <v>4120061.9677734375</v>
      </c>
      <c r="M3765" s="90">
        <f>IF(K3765/1048576 &gt;1,K3765/1048576," ")</f>
        <v>4023.4980154037476</v>
      </c>
      <c r="N3765" s="91">
        <f>IF(K3765&gt;999999999,K3765/1073741824," ")</f>
        <v>3.9291972806677222</v>
      </c>
      <c r="O3765" s="199" t="s">
        <v>17522</v>
      </c>
      <c r="P3765" s="197" t="s">
        <v>24294</v>
      </c>
    </row>
    <row r="3766" spans="2:16" ht="20.100000000000001" customHeight="1" x14ac:dyDescent="0.3">
      <c r="B3766" s="101">
        <v>3756</v>
      </c>
      <c r="C3766" s="12" t="s">
        <v>39390</v>
      </c>
      <c r="D3766" s="157" t="s">
        <v>7980</v>
      </c>
      <c r="E3766" s="36" t="s">
        <v>14055</v>
      </c>
      <c r="F3766" s="81">
        <v>3.7</v>
      </c>
      <c r="G3766" s="13" t="s">
        <v>704</v>
      </c>
      <c r="H3766" s="13" t="s">
        <v>5878</v>
      </c>
      <c r="I3766" s="79">
        <v>2016</v>
      </c>
      <c r="J3766" s="79"/>
      <c r="K3766" s="73">
        <v>5370413370</v>
      </c>
      <c r="L3766" s="90">
        <f>IF(K3766/1024 &gt;1,K3766/1024," ")</f>
        <v>5244544.306640625</v>
      </c>
      <c r="M3766" s="90">
        <f>IF(K3766/1048576 &gt;1,K3766/1048576," ")</f>
        <v>5121.6252994537354</v>
      </c>
      <c r="N3766" s="91">
        <f>IF(K3766&gt;999999999,K3766/1073741824," ")</f>
        <v>5.0015872064977884</v>
      </c>
      <c r="O3766" s="199" t="s">
        <v>17522</v>
      </c>
      <c r="P3766" s="197" t="s">
        <v>24293</v>
      </c>
    </row>
    <row r="3767" spans="2:16" ht="20.100000000000001" customHeight="1" x14ac:dyDescent="0.3">
      <c r="B3767" s="101">
        <v>3757</v>
      </c>
      <c r="C3767" s="20" t="s">
        <v>39392</v>
      </c>
      <c r="D3767" s="157" t="s">
        <v>8808</v>
      </c>
      <c r="E3767" s="36" t="s">
        <v>14057</v>
      </c>
      <c r="F3767" s="81">
        <v>6</v>
      </c>
      <c r="G3767" s="13" t="s">
        <v>704</v>
      </c>
      <c r="H3767" s="13" t="s">
        <v>3757</v>
      </c>
      <c r="I3767" s="79">
        <v>2018</v>
      </c>
      <c r="J3767" s="79"/>
      <c r="K3767" s="73">
        <v>6057881600</v>
      </c>
      <c r="L3767" s="90">
        <f>IF(K3767/1024 &gt;1,K3767/1024," ")</f>
        <v>5915900</v>
      </c>
      <c r="M3767" s="90">
        <f>IF(K3767/1048576 &gt;1,K3767/1048576," ")</f>
        <v>5777.24609375</v>
      </c>
      <c r="N3767" s="91">
        <f>IF(K3767&gt;999999999,K3767/1073741824," ")</f>
        <v>5.6418418884277344</v>
      </c>
      <c r="O3767" s="194" t="s">
        <v>18002</v>
      </c>
      <c r="P3767" s="197" t="s">
        <v>24295</v>
      </c>
    </row>
    <row r="3768" spans="2:16" ht="20.100000000000001" customHeight="1" x14ac:dyDescent="0.3">
      <c r="B3768" s="101">
        <v>3758</v>
      </c>
      <c r="C3768" s="102" t="s">
        <v>39393</v>
      </c>
      <c r="D3768" s="159" t="s">
        <v>4592</v>
      </c>
      <c r="E3768" s="36" t="s">
        <v>14058</v>
      </c>
      <c r="F3768" s="104">
        <v>7.4</v>
      </c>
      <c r="G3768" s="101"/>
      <c r="H3768" s="101" t="s">
        <v>4591</v>
      </c>
      <c r="I3768" s="101">
        <v>1991</v>
      </c>
      <c r="J3768" s="101"/>
      <c r="K3768" s="90">
        <v>3977240317</v>
      </c>
      <c r="L3768" s="90">
        <f>IF(K3768/1024 &gt;1,K3768/1024," ")</f>
        <v>3884023.7470703125</v>
      </c>
      <c r="M3768" s="90">
        <f>IF(K3768/1048576 &gt;1,K3768/1048576," ")</f>
        <v>3792.9919404983521</v>
      </c>
      <c r="N3768" s="91">
        <f>IF(K3768&gt;999999999,K3768/1073741824," ")</f>
        <v>3.7040936918929219</v>
      </c>
      <c r="O3768" s="194" t="s">
        <v>24296</v>
      </c>
      <c r="P3768" s="197" t="s">
        <v>24297</v>
      </c>
    </row>
    <row r="3769" spans="2:16" ht="20.100000000000001" customHeight="1" x14ac:dyDescent="0.3">
      <c r="B3769" s="101">
        <v>3759</v>
      </c>
      <c r="C3769" s="112" t="s">
        <v>39394</v>
      </c>
      <c r="D3769" s="161" t="s">
        <v>7451</v>
      </c>
      <c r="E3769" s="36" t="s">
        <v>14059</v>
      </c>
      <c r="F3769" s="99">
        <v>5.4</v>
      </c>
      <c r="G3769" s="99"/>
      <c r="H3769" s="105" t="s">
        <v>5878</v>
      </c>
      <c r="I3769" s="101">
        <v>2016</v>
      </c>
      <c r="J3769" s="101"/>
      <c r="K3769" s="90">
        <v>5157345601</v>
      </c>
      <c r="L3769" s="90">
        <f>IF(K3769/1024 &gt;1,K3769/1024," ")</f>
        <v>5036470.3134765625</v>
      </c>
      <c r="M3769" s="90">
        <f>IF(K3769/1048576 &gt;1,K3769/1048576," ")</f>
        <v>4918.4280405044556</v>
      </c>
      <c r="N3769" s="91">
        <f>IF(K3769&gt;999999999,K3769/1073741824," ")</f>
        <v>4.8031523833051324</v>
      </c>
      <c r="O3769" s="194" t="s">
        <v>24298</v>
      </c>
      <c r="P3769" s="197" t="s">
        <v>24299</v>
      </c>
    </row>
    <row r="3770" spans="2:16" ht="20.100000000000001" customHeight="1" x14ac:dyDescent="0.3">
      <c r="B3770" s="101">
        <v>3760</v>
      </c>
      <c r="C3770" s="111" t="s">
        <v>39395</v>
      </c>
      <c r="D3770" s="168" t="s">
        <v>6655</v>
      </c>
      <c r="E3770" s="36" t="s">
        <v>14060</v>
      </c>
      <c r="F3770" s="99">
        <v>7.8</v>
      </c>
      <c r="G3770" s="99" t="s">
        <v>704</v>
      </c>
      <c r="H3770" s="101" t="s">
        <v>5892</v>
      </c>
      <c r="I3770" s="101">
        <v>1960</v>
      </c>
      <c r="J3770" s="115"/>
      <c r="K3770" s="90">
        <v>5462623156</v>
      </c>
      <c r="L3770" s="90">
        <f>IF(K3770/1024 &gt;1,K3770/1024," ")</f>
        <v>5334592.92578125</v>
      </c>
      <c r="M3770" s="90">
        <f>IF(K3770/1048576 &gt;1,K3770/1048576," ")</f>
        <v>5209.563404083252</v>
      </c>
      <c r="N3770" s="91">
        <f>IF(K3770&gt;999999999,K3770/1073741824," ")</f>
        <v>5.0874642618000507</v>
      </c>
      <c r="O3770" s="194" t="s">
        <v>24300</v>
      </c>
      <c r="P3770" s="197" t="s">
        <v>24301</v>
      </c>
    </row>
    <row r="3771" spans="2:16" ht="20.100000000000001" customHeight="1" x14ac:dyDescent="0.3">
      <c r="B3771" s="101">
        <v>3761</v>
      </c>
      <c r="C3771" s="107" t="s">
        <v>39396</v>
      </c>
      <c r="D3771" s="161" t="s">
        <v>7322</v>
      </c>
      <c r="E3771" s="36" t="s">
        <v>14061</v>
      </c>
      <c r="F3771" s="99">
        <v>7.6</v>
      </c>
      <c r="G3771" s="99"/>
      <c r="H3771" s="105" t="s">
        <v>5878</v>
      </c>
      <c r="I3771" s="101">
        <v>2016</v>
      </c>
      <c r="J3771" s="101"/>
      <c r="K3771" s="90">
        <v>4861893368</v>
      </c>
      <c r="L3771" s="90">
        <f>IF(K3771/1024 &gt;1,K3771/1024," ")</f>
        <v>4747942.7421875</v>
      </c>
      <c r="M3771" s="90">
        <f>IF(K3771/1048576 &gt;1,K3771/1048576," ")</f>
        <v>4636.6628341674805</v>
      </c>
      <c r="N3771" s="91">
        <f>IF(K3771&gt;999999999,K3771/1073741824," ")</f>
        <v>4.5279910489916801</v>
      </c>
      <c r="O3771" s="194" t="s">
        <v>24302</v>
      </c>
      <c r="P3771" s="197" t="s">
        <v>24303</v>
      </c>
    </row>
    <row r="3772" spans="2:16" ht="20.100000000000001" customHeight="1" x14ac:dyDescent="0.3">
      <c r="B3772" s="101">
        <v>3762</v>
      </c>
      <c r="C3772" s="109" t="s">
        <v>39398</v>
      </c>
      <c r="D3772" s="160" t="s">
        <v>896</v>
      </c>
      <c r="E3772" s="36" t="s">
        <v>14063</v>
      </c>
      <c r="F3772" s="104">
        <v>6.8</v>
      </c>
      <c r="G3772" s="94" t="s">
        <v>704</v>
      </c>
      <c r="H3772" s="94" t="s">
        <v>3747</v>
      </c>
      <c r="I3772" s="101">
        <v>2008</v>
      </c>
      <c r="J3772" s="101"/>
      <c r="K3772" s="90">
        <v>2632249913</v>
      </c>
      <c r="L3772" s="90">
        <f>IF(K3772/1024 &gt;1,K3772/1024," ")</f>
        <v>2570556.5556640625</v>
      </c>
      <c r="M3772" s="90">
        <f>IF(K3772/1048576 &gt;1,K3772/1048576," ")</f>
        <v>2510.309136390686</v>
      </c>
      <c r="N3772" s="91">
        <f>IF(K3772&gt;999999999,K3772/1073741824," ")</f>
        <v>2.4514737660065293</v>
      </c>
      <c r="O3772" s="194" t="s">
        <v>24306</v>
      </c>
      <c r="P3772" s="197" t="s">
        <v>24307</v>
      </c>
    </row>
    <row r="3773" spans="2:16" ht="20.100000000000001" customHeight="1" x14ac:dyDescent="0.3">
      <c r="B3773" s="101">
        <v>3763</v>
      </c>
      <c r="C3773" s="109" t="s">
        <v>39397</v>
      </c>
      <c r="D3773" s="159" t="s">
        <v>3362</v>
      </c>
      <c r="E3773" s="36" t="s">
        <v>14062</v>
      </c>
      <c r="F3773" s="104">
        <v>6</v>
      </c>
      <c r="G3773" s="101" t="s">
        <v>704</v>
      </c>
      <c r="H3773" s="101" t="s">
        <v>3744</v>
      </c>
      <c r="I3773" s="101">
        <v>2009</v>
      </c>
      <c r="J3773" s="101"/>
      <c r="K3773" s="90">
        <v>3861060485</v>
      </c>
      <c r="L3773" s="90">
        <f>IF(K3773/1024 &gt;1,K3773/1024," ")</f>
        <v>3770566.8798828125</v>
      </c>
      <c r="M3773" s="90">
        <f>IF(K3773/1048576 &gt;1,K3773/1048576," ")</f>
        <v>3682.1942186355591</v>
      </c>
      <c r="N3773" s="91">
        <f>IF(K3773&gt;999999999,K3773/1073741824," ")</f>
        <v>3.5958927916362882</v>
      </c>
      <c r="O3773" s="194" t="s">
        <v>24304</v>
      </c>
      <c r="P3773" s="197" t="s">
        <v>24305</v>
      </c>
    </row>
    <row r="3774" spans="2:16" ht="20.100000000000001" customHeight="1" x14ac:dyDescent="0.3">
      <c r="B3774" s="101">
        <v>3764</v>
      </c>
      <c r="C3774" s="7" t="s">
        <v>39399</v>
      </c>
      <c r="D3774" s="159" t="s">
        <v>1781</v>
      </c>
      <c r="E3774" s="36" t="s">
        <v>14064</v>
      </c>
      <c r="F3774" s="104">
        <v>6.2</v>
      </c>
      <c r="G3774" s="13" t="s">
        <v>704</v>
      </c>
      <c r="H3774" s="13" t="s">
        <v>3740</v>
      </c>
      <c r="I3774" s="101">
        <v>2008</v>
      </c>
      <c r="J3774" s="101"/>
      <c r="K3774" s="73">
        <v>6274125824</v>
      </c>
      <c r="L3774" s="90">
        <f>IF(K3774/1024 &gt;1,K3774/1024," ")</f>
        <v>6127076</v>
      </c>
      <c r="M3774" s="90">
        <f>IF(K3774/1048576 &gt;1,K3774/1048576," ")</f>
        <v>5983.47265625</v>
      </c>
      <c r="N3774" s="91">
        <f>IF(K3774&gt;999999999,K3774/1073741824," ")</f>
        <v>5.8432350158691406</v>
      </c>
      <c r="O3774" s="194" t="s">
        <v>24308</v>
      </c>
      <c r="P3774" s="197" t="s">
        <v>24309</v>
      </c>
    </row>
    <row r="3775" spans="2:16" ht="20.100000000000001" customHeight="1" x14ac:dyDescent="0.3">
      <c r="B3775" s="101">
        <v>3765</v>
      </c>
      <c r="C3775" s="12" t="s">
        <v>39182</v>
      </c>
      <c r="D3775" s="160" t="s">
        <v>2279</v>
      </c>
      <c r="E3775" s="36" t="s">
        <v>14065</v>
      </c>
      <c r="F3775" s="104">
        <v>6.3</v>
      </c>
      <c r="G3775" s="94"/>
      <c r="H3775" s="94" t="s">
        <v>3944</v>
      </c>
      <c r="I3775" s="101">
        <v>2007</v>
      </c>
      <c r="J3775" s="101"/>
      <c r="K3775" s="90">
        <v>1104908288</v>
      </c>
      <c r="L3775" s="90">
        <f>IF(K3775/1024 &gt;1,K3775/1024," ")</f>
        <v>1079012</v>
      </c>
      <c r="M3775" s="90">
        <f>IF(K3775/1048576 &gt;1,K3775/1048576," ")</f>
        <v>1053.72265625</v>
      </c>
      <c r="N3775" s="91">
        <f>IF(K3775&gt;999999999,K3775/1073741824," ")</f>
        <v>1.0290260314941406</v>
      </c>
      <c r="O3775" s="194" t="s">
        <v>17597</v>
      </c>
      <c r="P3775" s="197" t="s">
        <v>24310</v>
      </c>
    </row>
    <row r="3776" spans="2:16" ht="20.100000000000001" customHeight="1" x14ac:dyDescent="0.3">
      <c r="B3776" s="101">
        <v>3766</v>
      </c>
      <c r="C3776" s="102" t="s">
        <v>39400</v>
      </c>
      <c r="D3776" s="159" t="s">
        <v>1715</v>
      </c>
      <c r="E3776" s="36" t="s">
        <v>14066</v>
      </c>
      <c r="F3776" s="104">
        <v>7</v>
      </c>
      <c r="G3776" s="101" t="s">
        <v>704</v>
      </c>
      <c r="H3776" s="101" t="s">
        <v>4333</v>
      </c>
      <c r="I3776" s="101">
        <v>1993</v>
      </c>
      <c r="J3776" s="101"/>
      <c r="K3776" s="108">
        <v>3320081526</v>
      </c>
      <c r="L3776" s="90">
        <f>IF(K3776/1024 &gt;1,K3776/1024," ")</f>
        <v>3242267.115234375</v>
      </c>
      <c r="M3776" s="90">
        <f>IF(K3776/1048576 &gt;1,K3776/1048576," ")</f>
        <v>3166.2764797210693</v>
      </c>
      <c r="N3776" s="91">
        <f>IF(K3776&gt;999999999,K3776/1073741824," ")</f>
        <v>3.0920668747276068</v>
      </c>
      <c r="O3776" s="194" t="s">
        <v>24311</v>
      </c>
      <c r="P3776" s="197" t="s">
        <v>24312</v>
      </c>
    </row>
    <row r="3777" spans="2:16" ht="20.100000000000001" customHeight="1" x14ac:dyDescent="0.3">
      <c r="B3777" s="101">
        <v>3767</v>
      </c>
      <c r="C3777" s="102" t="s">
        <v>39401</v>
      </c>
      <c r="D3777" s="159" t="s">
        <v>4593</v>
      </c>
      <c r="E3777" s="36" t="s">
        <v>14067</v>
      </c>
      <c r="F3777" s="104">
        <v>7.6</v>
      </c>
      <c r="G3777" s="101"/>
      <c r="H3777" s="101" t="s">
        <v>3745</v>
      </c>
      <c r="I3777" s="101">
        <v>1955</v>
      </c>
      <c r="J3777" s="101"/>
      <c r="K3777" s="90">
        <v>3908361546</v>
      </c>
      <c r="L3777" s="90">
        <f>IF(K3777/1024 &gt;1,K3777/1024," ")</f>
        <v>3816759.322265625</v>
      </c>
      <c r="M3777" s="90">
        <f>IF(K3777/1048576 &gt;1,K3777/1048576," ")</f>
        <v>3727.3040256500244</v>
      </c>
      <c r="N3777" s="91">
        <f>IF(K3777&gt;999999999,K3777/1073741824," ")</f>
        <v>3.639945337548852</v>
      </c>
      <c r="O3777" s="194" t="s">
        <v>24313</v>
      </c>
      <c r="P3777" s="197" t="s">
        <v>24314</v>
      </c>
    </row>
    <row r="3778" spans="2:16" ht="20.100000000000001" customHeight="1" x14ac:dyDescent="0.3">
      <c r="B3778" s="101">
        <v>3768</v>
      </c>
      <c r="C3778" s="48" t="s">
        <v>39402</v>
      </c>
      <c r="D3778" s="157" t="s">
        <v>8157</v>
      </c>
      <c r="E3778" s="36" t="s">
        <v>14068</v>
      </c>
      <c r="F3778" s="81">
        <v>6.5</v>
      </c>
      <c r="G3778" s="13"/>
      <c r="H3778" s="13" t="s">
        <v>3740</v>
      </c>
      <c r="I3778" s="79">
        <v>2018</v>
      </c>
      <c r="J3778" s="79"/>
      <c r="K3778" s="73">
        <v>5817202708</v>
      </c>
      <c r="L3778" s="90">
        <f>IF(K3778/1024 &gt;1,K3778/1024," ")</f>
        <v>5680862.01953125</v>
      </c>
      <c r="M3778" s="90">
        <f>IF(K3778/1048576 &gt;1,K3778/1048576," ")</f>
        <v>5547.7168159484863</v>
      </c>
      <c r="N3778" s="91">
        <f>IF(K3778&gt;999999999,K3778/1073741824," ")</f>
        <v>5.4176922030746937</v>
      </c>
      <c r="O3778" s="194" t="s">
        <v>17581</v>
      </c>
      <c r="P3778" s="197" t="s">
        <v>24315</v>
      </c>
    </row>
    <row r="3779" spans="2:16" ht="20.100000000000001" customHeight="1" x14ac:dyDescent="0.3">
      <c r="B3779" s="101">
        <v>3769</v>
      </c>
      <c r="C3779" s="102" t="s">
        <v>39403</v>
      </c>
      <c r="D3779" s="159" t="s">
        <v>5186</v>
      </c>
      <c r="E3779" s="36" t="s">
        <v>14069</v>
      </c>
      <c r="F3779" s="104">
        <v>6.5</v>
      </c>
      <c r="G3779" s="101" t="s">
        <v>704</v>
      </c>
      <c r="H3779" s="101" t="s">
        <v>3744</v>
      </c>
      <c r="I3779" s="101">
        <v>2014</v>
      </c>
      <c r="J3779" s="101"/>
      <c r="K3779" s="90">
        <v>4817977212</v>
      </c>
      <c r="L3779" s="90">
        <f>IF(K3779/1024 &gt;1,K3779/1024," ")</f>
        <v>4705055.87109375</v>
      </c>
      <c r="M3779" s="90">
        <f>IF(K3779/1048576 &gt;1,K3779/1048576," ")</f>
        <v>4594.7811241149902</v>
      </c>
      <c r="N3779" s="91">
        <f>IF(K3779&gt;999999999,K3779/1073741824," ")</f>
        <v>4.4870909415185452</v>
      </c>
      <c r="O3779" s="194" t="s">
        <v>24316</v>
      </c>
      <c r="P3779" s="197" t="s">
        <v>24317</v>
      </c>
    </row>
    <row r="3780" spans="2:16" ht="20.100000000000001" customHeight="1" x14ac:dyDescent="0.3">
      <c r="B3780" s="101">
        <v>3770</v>
      </c>
      <c r="C3780" s="7" t="s">
        <v>41887</v>
      </c>
      <c r="D3780" s="159" t="s">
        <v>5605</v>
      </c>
      <c r="E3780" s="36" t="s">
        <v>16772</v>
      </c>
      <c r="F3780" s="104">
        <v>5.3</v>
      </c>
      <c r="G3780" s="101" t="s">
        <v>704</v>
      </c>
      <c r="H3780" s="101" t="s">
        <v>3757</v>
      </c>
      <c r="I3780" s="101">
        <v>2014</v>
      </c>
      <c r="J3780" s="101"/>
      <c r="K3780" s="90">
        <v>5050652103</v>
      </c>
      <c r="L3780" s="90">
        <f>IF(K3780/1024 &gt;1,K3780/1024," ")</f>
        <v>4932277.4443359375</v>
      </c>
      <c r="M3780" s="90">
        <f>IF(K3780/1048576 &gt;1,K3780/1048576," ")</f>
        <v>4816.677191734314</v>
      </c>
      <c r="N3780" s="91">
        <f>IF(K3780&gt;999999999,K3780/1073741824," ")</f>
        <v>4.703786320053041</v>
      </c>
      <c r="O3780" s="194" t="s">
        <v>28751</v>
      </c>
      <c r="P3780" s="197" t="s">
        <v>28752</v>
      </c>
    </row>
    <row r="3781" spans="2:16" ht="20.100000000000001" customHeight="1" x14ac:dyDescent="0.3">
      <c r="B3781" s="101">
        <v>3771</v>
      </c>
      <c r="C3781" s="12" t="s">
        <v>39404</v>
      </c>
      <c r="D3781" s="157" t="s">
        <v>7933</v>
      </c>
      <c r="E3781" s="36" t="s">
        <v>14070</v>
      </c>
      <c r="F3781" s="131">
        <v>4.4000000000000004</v>
      </c>
      <c r="G3781" s="13" t="s">
        <v>704</v>
      </c>
      <c r="H3781" s="13" t="s">
        <v>5892</v>
      </c>
      <c r="I3781" s="133">
        <v>2015</v>
      </c>
      <c r="J3781" s="74"/>
      <c r="K3781" s="73">
        <v>4464621703</v>
      </c>
      <c r="L3781" s="90">
        <f>IF(K3781/1024 &gt;1,K3781/1024," ")</f>
        <v>4359982.1318359375</v>
      </c>
      <c r="M3781" s="90">
        <f>IF(K3781/1048576 &gt;1,K3781/1048576," ")</f>
        <v>4257.7950506210327</v>
      </c>
      <c r="N3781" s="91">
        <f>IF(K3781&gt;999999999,K3781/1073741824," ")</f>
        <v>4.1580029791221023</v>
      </c>
      <c r="O3781" s="199" t="s">
        <v>17727</v>
      </c>
      <c r="P3781" s="197" t="s">
        <v>24318</v>
      </c>
    </row>
    <row r="3782" spans="2:16" ht="20.100000000000001" customHeight="1" x14ac:dyDescent="0.3">
      <c r="B3782" s="101">
        <v>3772</v>
      </c>
      <c r="C3782" s="12" t="s">
        <v>41359</v>
      </c>
      <c r="D3782" s="159" t="s">
        <v>3075</v>
      </c>
      <c r="E3782" s="36" t="s">
        <v>16145</v>
      </c>
      <c r="F3782" s="104">
        <v>5.2</v>
      </c>
      <c r="G3782" s="101"/>
      <c r="H3782" s="101" t="s">
        <v>3744</v>
      </c>
      <c r="I3782" s="94">
        <v>2012</v>
      </c>
      <c r="J3782" s="94"/>
      <c r="K3782" s="108">
        <v>5169396032</v>
      </c>
      <c r="L3782" s="90">
        <f>IF(K3782/1024 &gt;1,K3782/1024," ")</f>
        <v>5048238.3125</v>
      </c>
      <c r="M3782" s="90">
        <f>IF(K3782/1048576 &gt;1,K3782/1048576," ")</f>
        <v>4929.9202270507813</v>
      </c>
      <c r="N3782" s="91">
        <f>IF(K3782&gt;999999999,K3782/1073741824," ")</f>
        <v>4.8143752217292786</v>
      </c>
      <c r="O3782" s="194" t="s">
        <v>27675</v>
      </c>
      <c r="P3782" s="197" t="s">
        <v>27676</v>
      </c>
    </row>
    <row r="3783" spans="2:16" ht="20.100000000000001" customHeight="1" x14ac:dyDescent="0.3">
      <c r="B3783" s="101">
        <v>3773</v>
      </c>
      <c r="C3783" s="12" t="s">
        <v>39183</v>
      </c>
      <c r="D3783" s="160" t="s">
        <v>673</v>
      </c>
      <c r="E3783" s="36" t="s">
        <v>14071</v>
      </c>
      <c r="F3783" s="104">
        <v>7.4</v>
      </c>
      <c r="G3783" s="94"/>
      <c r="H3783" s="94" t="s">
        <v>4174</v>
      </c>
      <c r="I3783" s="101">
        <v>1997</v>
      </c>
      <c r="J3783" s="101"/>
      <c r="K3783" s="90">
        <v>1072988160</v>
      </c>
      <c r="L3783" s="90">
        <f>IF(K3783/1024 &gt;1,K3783/1024," ")</f>
        <v>1047840</v>
      </c>
      <c r="M3783" s="90">
        <f>IF(K3783/1048576 &gt;1,K3783/1048576," ")</f>
        <v>1023.28125</v>
      </c>
      <c r="N3783" s="91">
        <f>IF(K3783&gt;999999999,K3783/1073741824," ")</f>
        <v>0.999298095703125</v>
      </c>
      <c r="O3783" s="194" t="s">
        <v>24319</v>
      </c>
      <c r="P3783" s="197" t="s">
        <v>31251</v>
      </c>
    </row>
    <row r="3784" spans="2:16" ht="20.100000000000001" customHeight="1" x14ac:dyDescent="0.3">
      <c r="B3784" s="101">
        <v>3774</v>
      </c>
      <c r="C3784" s="12" t="s">
        <v>39405</v>
      </c>
      <c r="D3784" s="181" t="s">
        <v>7882</v>
      </c>
      <c r="E3784" s="36" t="s">
        <v>14072</v>
      </c>
      <c r="F3784" s="81">
        <v>5.7</v>
      </c>
      <c r="G3784" s="49"/>
      <c r="H3784" s="13" t="s">
        <v>5878</v>
      </c>
      <c r="I3784" s="79">
        <v>2016</v>
      </c>
      <c r="J3784" s="79"/>
      <c r="K3784" s="73">
        <v>4571975128</v>
      </c>
      <c r="L3784" s="90">
        <f>IF(K3784/1024 &gt;1,K3784/1024," ")</f>
        <v>4464819.4609375</v>
      </c>
      <c r="M3784" s="90">
        <f>IF(K3784/1048576 &gt;1,K3784/1048576," ")</f>
        <v>4360.1752548217773</v>
      </c>
      <c r="N3784" s="91">
        <f>IF(K3784&gt;999999999,K3784/1073741824," ")</f>
        <v>4.2579836472868919</v>
      </c>
      <c r="O3784" s="194" t="s">
        <v>24320</v>
      </c>
      <c r="P3784" s="197" t="s">
        <v>31252</v>
      </c>
    </row>
    <row r="3785" spans="2:16" ht="20.100000000000001" customHeight="1" x14ac:dyDescent="0.3">
      <c r="B3785" s="101">
        <v>3775</v>
      </c>
      <c r="C3785" s="109" t="s">
        <v>39406</v>
      </c>
      <c r="D3785" s="160" t="s">
        <v>3706</v>
      </c>
      <c r="E3785" s="36" t="s">
        <v>14073</v>
      </c>
      <c r="F3785" s="104">
        <v>6.8</v>
      </c>
      <c r="G3785" s="101" t="s">
        <v>704</v>
      </c>
      <c r="H3785" s="101" t="s">
        <v>3747</v>
      </c>
      <c r="I3785" s="101">
        <v>1990</v>
      </c>
      <c r="J3785" s="101"/>
      <c r="K3785" s="90">
        <v>3074710469</v>
      </c>
      <c r="L3785" s="90">
        <f>IF(K3785/1024 &gt;1,K3785/1024," ")</f>
        <v>3002646.9423828125</v>
      </c>
      <c r="M3785" s="90">
        <f>IF(K3785/1048576 &gt;1,K3785/1048576," ")</f>
        <v>2932.2724046707153</v>
      </c>
      <c r="N3785" s="91">
        <f>IF(K3785&gt;999999999,K3785/1073741824," ")</f>
        <v>2.8635472701862454</v>
      </c>
      <c r="O3785" s="194" t="s">
        <v>30105</v>
      </c>
      <c r="P3785" s="197" t="s">
        <v>24321</v>
      </c>
    </row>
    <row r="3786" spans="2:16" ht="20.100000000000001" customHeight="1" x14ac:dyDescent="0.3">
      <c r="B3786" s="101">
        <v>3776</v>
      </c>
      <c r="C3786" s="71" t="s">
        <v>39407</v>
      </c>
      <c r="D3786" s="157" t="s">
        <v>7639</v>
      </c>
      <c r="E3786" s="36" t="s">
        <v>14074</v>
      </c>
      <c r="F3786" s="81">
        <v>6.6</v>
      </c>
      <c r="G3786" s="81" t="s">
        <v>704</v>
      </c>
      <c r="H3786" s="82" t="s">
        <v>5892</v>
      </c>
      <c r="I3786" s="79">
        <v>1957</v>
      </c>
      <c r="J3786" s="79"/>
      <c r="K3786" s="73">
        <v>3710165066</v>
      </c>
      <c r="L3786" s="90">
        <f>IF(K3786/1024 &gt;1,K3786/1024," ")</f>
        <v>3623208.072265625</v>
      </c>
      <c r="M3786" s="90">
        <f>IF(K3786/1048576 &gt;1,K3786/1048576," ")</f>
        <v>3538.2891330718994</v>
      </c>
      <c r="N3786" s="91">
        <f>IF(K3786&gt;999999999,K3786/1073741824," ")</f>
        <v>3.4553604815155268</v>
      </c>
      <c r="O3786" s="194" t="s">
        <v>24322</v>
      </c>
      <c r="P3786" s="197" t="s">
        <v>31253</v>
      </c>
    </row>
    <row r="3787" spans="2:16" ht="20.100000000000001" customHeight="1" x14ac:dyDescent="0.3">
      <c r="B3787" s="101">
        <v>3777</v>
      </c>
      <c r="C3787" s="12" t="s">
        <v>39184</v>
      </c>
      <c r="D3787" s="160" t="s">
        <v>1265</v>
      </c>
      <c r="E3787" s="36" t="s">
        <v>14075</v>
      </c>
      <c r="F3787" s="104">
        <v>7.2</v>
      </c>
      <c r="G3787" s="94"/>
      <c r="H3787" s="94" t="s">
        <v>4334</v>
      </c>
      <c r="I3787" s="101">
        <v>1978</v>
      </c>
      <c r="J3787" s="101"/>
      <c r="K3787" s="90">
        <v>1769291776</v>
      </c>
      <c r="L3787" s="90">
        <f>IF(K3787/1024 &gt;1,K3787/1024," ")</f>
        <v>1727824</v>
      </c>
      <c r="M3787" s="90">
        <f>IF(K3787/1048576 &gt;1,K3787/1048576," ")</f>
        <v>1687.328125</v>
      </c>
      <c r="N3787" s="91">
        <f>IF(K3787&gt;999999999,K3787/1073741824," ")</f>
        <v>1.6477813720703125</v>
      </c>
      <c r="O3787" s="194" t="s">
        <v>24323</v>
      </c>
      <c r="P3787" s="197" t="s">
        <v>24324</v>
      </c>
    </row>
    <row r="3788" spans="2:16" ht="20.100000000000001" customHeight="1" x14ac:dyDescent="0.3">
      <c r="B3788" s="101">
        <v>3778</v>
      </c>
      <c r="C3788" s="28" t="s">
        <v>39408</v>
      </c>
      <c r="D3788" s="167" t="s">
        <v>8646</v>
      </c>
      <c r="E3788" s="36" t="s">
        <v>14076</v>
      </c>
      <c r="F3788" s="81">
        <v>6.2</v>
      </c>
      <c r="G3788" s="13" t="s">
        <v>704</v>
      </c>
      <c r="H3788" s="13" t="s">
        <v>3744</v>
      </c>
      <c r="I3788" s="79">
        <v>2017</v>
      </c>
      <c r="J3788" s="79"/>
      <c r="K3788" s="73">
        <v>5136441344</v>
      </c>
      <c r="L3788" s="90">
        <f>IF(K3788/1024 &gt;1,K3788/1024," ")</f>
        <v>5016056</v>
      </c>
      <c r="M3788" s="90">
        <f>IF(K3788/1048576 &gt;1,K3788/1048576," ")</f>
        <v>4898.4921875</v>
      </c>
      <c r="N3788" s="91">
        <f>IF(K3788&gt;999999999,K3788/1073741824," ")</f>
        <v>4.7836837768554688</v>
      </c>
      <c r="O3788" s="194" t="s">
        <v>24325</v>
      </c>
      <c r="P3788" s="197" t="s">
        <v>24326</v>
      </c>
    </row>
    <row r="3789" spans="2:16" ht="20.100000000000001" customHeight="1" x14ac:dyDescent="0.3">
      <c r="B3789" s="101">
        <v>3779</v>
      </c>
      <c r="C3789" s="20" t="s">
        <v>42851</v>
      </c>
      <c r="D3789" s="261" t="s">
        <v>42847</v>
      </c>
      <c r="E3789" s="36" t="s">
        <v>42848</v>
      </c>
      <c r="F3789" s="81">
        <v>4.4000000000000004</v>
      </c>
      <c r="G3789" s="13" t="s">
        <v>704</v>
      </c>
      <c r="H3789" s="13" t="s">
        <v>3740</v>
      </c>
      <c r="I3789" s="79">
        <v>2022</v>
      </c>
      <c r="J3789" s="79"/>
      <c r="K3789" s="73">
        <v>5922689024</v>
      </c>
      <c r="L3789" s="90">
        <f>IF(K3789/1024 &gt;1,K3789/1024," ")</f>
        <v>5783876</v>
      </c>
      <c r="M3789" s="90">
        <f>IF(K3789/1048576 &gt;1,K3789/1048576," ")</f>
        <v>5648.31640625</v>
      </c>
      <c r="N3789" s="91">
        <f>IF(K3789&gt;999999999,K3789/1073741824," ")</f>
        <v>5.5159339904785156</v>
      </c>
      <c r="O3789" s="194" t="s">
        <v>42849</v>
      </c>
      <c r="P3789" s="197" t="s">
        <v>42850</v>
      </c>
    </row>
    <row r="3790" spans="2:16" ht="20.100000000000001" customHeight="1" x14ac:dyDescent="0.3">
      <c r="B3790" s="101">
        <v>3780</v>
      </c>
      <c r="C3790" s="109" t="s">
        <v>39409</v>
      </c>
      <c r="D3790" s="160" t="s">
        <v>3646</v>
      </c>
      <c r="E3790" s="36" t="s">
        <v>14077</v>
      </c>
      <c r="F3790" s="104">
        <v>4.5999999999999996</v>
      </c>
      <c r="G3790" s="101"/>
      <c r="H3790" s="101" t="s">
        <v>3739</v>
      </c>
      <c r="I3790" s="101">
        <v>2011</v>
      </c>
      <c r="J3790" s="101"/>
      <c r="K3790" s="90">
        <v>4082046200</v>
      </c>
      <c r="L3790" s="90">
        <f>IF(K3790/1024 &gt;1,K3790/1024," ")</f>
        <v>3986373.2421875</v>
      </c>
      <c r="M3790" s="90">
        <f>IF(K3790/1048576 &gt;1,K3790/1048576," ")</f>
        <v>3892.9426193237305</v>
      </c>
      <c r="N3790" s="91">
        <f>IF(K3790&gt;999999999,K3790/1073741824," ")</f>
        <v>3.8017017766833305</v>
      </c>
      <c r="O3790" s="194" t="s">
        <v>24327</v>
      </c>
      <c r="P3790" s="197" t="s">
        <v>31254</v>
      </c>
    </row>
    <row r="3791" spans="2:16" ht="20.100000000000001" customHeight="1" x14ac:dyDescent="0.3">
      <c r="B3791" s="101">
        <v>3781</v>
      </c>
      <c r="C3791" s="20" t="s">
        <v>34905</v>
      </c>
      <c r="D3791" s="167" t="s">
        <v>7842</v>
      </c>
      <c r="E3791" s="36" t="s">
        <v>9928</v>
      </c>
      <c r="F3791" s="81">
        <v>5.8</v>
      </c>
      <c r="G3791" s="81"/>
      <c r="H3791" s="13" t="s">
        <v>5878</v>
      </c>
      <c r="I3791" s="79">
        <v>2017</v>
      </c>
      <c r="J3791" s="79"/>
      <c r="K3791" s="73">
        <v>5886603747</v>
      </c>
      <c r="L3791" s="90">
        <f>IF(K3791/1024 &gt;1,K3791/1024," ")</f>
        <v>5748636.4716796875</v>
      </c>
      <c r="M3791" s="90">
        <f>IF(K3791/1048576 &gt;1,K3791/1048576," ")</f>
        <v>5613.9028043746948</v>
      </c>
      <c r="N3791" s="91">
        <f>IF(K3791&gt;999999999,K3791/1073741824," ")</f>
        <v>5.4823269573971629</v>
      </c>
      <c r="O3791" s="194" t="s">
        <v>18146</v>
      </c>
      <c r="P3791" s="197" t="s">
        <v>31032</v>
      </c>
    </row>
    <row r="3792" spans="2:16" ht="20.100000000000001" customHeight="1" x14ac:dyDescent="0.3">
      <c r="B3792" s="101">
        <v>3782</v>
      </c>
      <c r="C3792" s="12" t="s">
        <v>39185</v>
      </c>
      <c r="D3792" s="160" t="s">
        <v>2280</v>
      </c>
      <c r="E3792" s="36" t="s">
        <v>14078</v>
      </c>
      <c r="F3792" s="104">
        <v>4.9000000000000004</v>
      </c>
      <c r="G3792" s="94"/>
      <c r="H3792" s="94" t="s">
        <v>4335</v>
      </c>
      <c r="I3792" s="101">
        <v>2007</v>
      </c>
      <c r="J3792" s="101"/>
      <c r="K3792" s="90">
        <v>1145415680</v>
      </c>
      <c r="L3792" s="90">
        <f>IF(K3792/1024 &gt;1,K3792/1024," ")</f>
        <v>1118570</v>
      </c>
      <c r="M3792" s="90">
        <f>IF(K3792/1048576 &gt;1,K3792/1048576," ")</f>
        <v>1092.353515625</v>
      </c>
      <c r="N3792" s="91">
        <f>IF(K3792&gt;999999999,K3792/1073741824," ")</f>
        <v>1.0667514801025391</v>
      </c>
      <c r="O3792" s="194" t="s">
        <v>24328</v>
      </c>
      <c r="P3792" s="197" t="s">
        <v>24329</v>
      </c>
    </row>
    <row r="3793" spans="2:16" ht="20.100000000000001" customHeight="1" x14ac:dyDescent="0.3">
      <c r="B3793" s="101">
        <v>3783</v>
      </c>
      <c r="C3793" s="20" t="s">
        <v>33309</v>
      </c>
      <c r="D3793" s="177" t="s">
        <v>32564</v>
      </c>
      <c r="E3793" s="36" t="s">
        <v>32565</v>
      </c>
      <c r="F3793" s="49">
        <v>5.6</v>
      </c>
      <c r="G3793" s="13"/>
      <c r="H3793" s="13" t="s">
        <v>3744</v>
      </c>
      <c r="I3793" s="9">
        <v>2019</v>
      </c>
      <c r="J3793" s="9"/>
      <c r="K3793" s="45">
        <v>4296482816</v>
      </c>
      <c r="L3793" s="90">
        <f>IF(K3793/1024 &gt;1,K3793/1024," ")</f>
        <v>4195784</v>
      </c>
      <c r="M3793" s="90">
        <f>IF(K3793/1048576 &gt;1,K3793/1048576," ")</f>
        <v>4097.4453125</v>
      </c>
      <c r="N3793" s="91">
        <f>IF(K3793&gt;999999999,K3793/1073741824," ")</f>
        <v>4.0014114379882813</v>
      </c>
      <c r="O3793" s="194" t="s">
        <v>32566</v>
      </c>
      <c r="P3793" s="197" t="s">
        <v>32567</v>
      </c>
    </row>
    <row r="3794" spans="2:16" ht="20.100000000000001" customHeight="1" x14ac:dyDescent="0.3">
      <c r="B3794" s="101">
        <v>3784</v>
      </c>
      <c r="C3794" s="48" t="s">
        <v>39410</v>
      </c>
      <c r="D3794" s="157" t="s">
        <v>8680</v>
      </c>
      <c r="E3794" s="36" t="s">
        <v>14079</v>
      </c>
      <c r="F3794" s="81">
        <v>5.8</v>
      </c>
      <c r="G3794" s="13" t="s">
        <v>704</v>
      </c>
      <c r="H3794" s="13" t="s">
        <v>3757</v>
      </c>
      <c r="I3794" s="79">
        <v>2018</v>
      </c>
      <c r="J3794" s="79"/>
      <c r="K3794" s="73">
        <v>5212364800</v>
      </c>
      <c r="L3794" s="90">
        <f>IF(K3794/1024 &gt;1,K3794/1024," ")</f>
        <v>5090200</v>
      </c>
      <c r="M3794" s="90">
        <f>IF(K3794/1048576 &gt;1,K3794/1048576," ")</f>
        <v>4970.8984375</v>
      </c>
      <c r="N3794" s="91">
        <f>IF(K3794&gt;999999999,K3794/1073741824," ")</f>
        <v>4.8543930053710938</v>
      </c>
      <c r="O3794" s="194" t="s">
        <v>24330</v>
      </c>
      <c r="P3794" s="197" t="s">
        <v>31255</v>
      </c>
    </row>
    <row r="3795" spans="2:16" ht="20.100000000000001" customHeight="1" x14ac:dyDescent="0.3">
      <c r="B3795" s="101">
        <v>3785</v>
      </c>
      <c r="C3795" s="20" t="s">
        <v>39411</v>
      </c>
      <c r="D3795" s="157" t="s">
        <v>9068</v>
      </c>
      <c r="E3795" s="36" t="s">
        <v>14080</v>
      </c>
      <c r="F3795" s="81">
        <v>5.9</v>
      </c>
      <c r="G3795" s="13" t="s">
        <v>704</v>
      </c>
      <c r="H3795" s="13" t="s">
        <v>3757</v>
      </c>
      <c r="I3795" s="79">
        <v>2020</v>
      </c>
      <c r="J3795" s="79"/>
      <c r="K3795" s="73">
        <v>5162733568</v>
      </c>
      <c r="L3795" s="90">
        <f>IF(K3795/1024 &gt;1,K3795/1024," ")</f>
        <v>5041732</v>
      </c>
      <c r="M3795" s="90">
        <f>IF(K3795/1048576 &gt;1,K3795/1048576," ")</f>
        <v>4923.56640625</v>
      </c>
      <c r="N3795" s="91">
        <f>IF(K3795&gt;999999999,K3795/1073741824," ")</f>
        <v>4.8081703186035156</v>
      </c>
      <c r="O3795" s="194" t="s">
        <v>24331</v>
      </c>
      <c r="P3795" s="197" t="s">
        <v>24332</v>
      </c>
    </row>
    <row r="3796" spans="2:16" ht="20.100000000000001" customHeight="1" x14ac:dyDescent="0.3">
      <c r="B3796" s="101">
        <v>3786</v>
      </c>
      <c r="C3796" s="112" t="s">
        <v>39412</v>
      </c>
      <c r="D3796" s="168" t="s">
        <v>7513</v>
      </c>
      <c r="E3796" s="36" t="s">
        <v>14081</v>
      </c>
      <c r="F3796" s="99">
        <v>6.9</v>
      </c>
      <c r="G3796" s="99"/>
      <c r="H3796" s="105" t="s">
        <v>5878</v>
      </c>
      <c r="I3796" s="101">
        <v>2015</v>
      </c>
      <c r="J3796" s="112"/>
      <c r="K3796" s="90">
        <v>4778069720</v>
      </c>
      <c r="L3796" s="90">
        <f>IF(K3796/1024 &gt;1,K3796/1024," ")</f>
        <v>4666083.7109375</v>
      </c>
      <c r="M3796" s="90">
        <f>IF(K3796/1048576 &gt;1,K3796/1048576," ")</f>
        <v>4556.7223739624023</v>
      </c>
      <c r="N3796" s="91">
        <f>IF(K3796&gt;999999999,K3796/1073741824," ")</f>
        <v>4.4499241933226585</v>
      </c>
      <c r="O3796" s="194" t="s">
        <v>24333</v>
      </c>
      <c r="P3796" s="197" t="s">
        <v>24334</v>
      </c>
    </row>
    <row r="3797" spans="2:16" ht="20.100000000000001" customHeight="1" x14ac:dyDescent="0.3">
      <c r="B3797" s="101">
        <v>3787</v>
      </c>
      <c r="C3797" s="20" t="s">
        <v>39413</v>
      </c>
      <c r="D3797" s="177" t="s">
        <v>8946</v>
      </c>
      <c r="E3797" s="36" t="s">
        <v>14082</v>
      </c>
      <c r="F3797" s="81">
        <v>6.4</v>
      </c>
      <c r="G3797" s="13" t="s">
        <v>704</v>
      </c>
      <c r="H3797" s="13" t="s">
        <v>3739</v>
      </c>
      <c r="I3797" s="79">
        <v>2019</v>
      </c>
      <c r="J3797" s="79"/>
      <c r="K3797" s="73">
        <v>4796272640</v>
      </c>
      <c r="L3797" s="90">
        <f>IF(K3797/1024 &gt;1,K3797/1024," ")</f>
        <v>4683860</v>
      </c>
      <c r="M3797" s="90">
        <f>IF(K3797/1048576 &gt;1,K3797/1048576," ")</f>
        <v>4574.08203125</v>
      </c>
      <c r="N3797" s="91">
        <f>IF(K3797&gt;999999999,K3797/1073741824," ")</f>
        <v>4.4668769836425781</v>
      </c>
      <c r="O3797" s="194" t="s">
        <v>24335</v>
      </c>
      <c r="P3797" s="197" t="s">
        <v>24336</v>
      </c>
    </row>
    <row r="3798" spans="2:16" ht="20.100000000000001" customHeight="1" x14ac:dyDescent="0.3">
      <c r="B3798" s="101">
        <v>3788</v>
      </c>
      <c r="C3798" s="28" t="s">
        <v>39186</v>
      </c>
      <c r="D3798" s="161" t="s">
        <v>6239</v>
      </c>
      <c r="E3798" s="36" t="s">
        <v>14083</v>
      </c>
      <c r="F3798" s="99">
        <v>5.9</v>
      </c>
      <c r="G3798" s="99"/>
      <c r="H3798" s="101" t="s">
        <v>4096</v>
      </c>
      <c r="I3798" s="101">
        <v>1957</v>
      </c>
      <c r="J3798" s="116"/>
      <c r="K3798" s="90">
        <v>1137954644</v>
      </c>
      <c r="L3798" s="90">
        <f>IF(K3798/1024 &gt;1,K3798/1024," ")</f>
        <v>1111283.83203125</v>
      </c>
      <c r="M3798" s="90">
        <f>IF(K3798/1048576 &gt;1,K3798/1048576," ")</f>
        <v>1085.2381172180176</v>
      </c>
      <c r="N3798" s="91">
        <f>IF(K3798&gt;999999999,K3798/1073741824," ")</f>
        <v>1.0598028488457203</v>
      </c>
      <c r="O3798" s="194" t="s">
        <v>30106</v>
      </c>
      <c r="P3798" s="197" t="s">
        <v>24337</v>
      </c>
    </row>
    <row r="3799" spans="2:16" ht="20.100000000000001" customHeight="1" x14ac:dyDescent="0.3">
      <c r="B3799" s="101">
        <v>3789</v>
      </c>
      <c r="C3799" s="48" t="s">
        <v>39414</v>
      </c>
      <c r="D3799" s="177" t="s">
        <v>9095</v>
      </c>
      <c r="E3799" s="36" t="s">
        <v>9191</v>
      </c>
      <c r="F3799" s="81">
        <v>6.5</v>
      </c>
      <c r="G3799" s="13" t="s">
        <v>704</v>
      </c>
      <c r="H3799" s="13" t="s">
        <v>3740</v>
      </c>
      <c r="I3799" s="79">
        <v>2021</v>
      </c>
      <c r="J3799" s="79"/>
      <c r="K3799" s="73">
        <v>5203001344</v>
      </c>
      <c r="L3799" s="90">
        <f>IF(K3799/1024 &gt;1,K3799/1024," ")</f>
        <v>5081056</v>
      </c>
      <c r="M3799" s="90">
        <f>IF(K3799/1048576 &gt;1,K3799/1048576," ")</f>
        <v>4961.96875</v>
      </c>
      <c r="N3799" s="91">
        <f>IF(K3799&gt;999999999,K3799/1073741824," ")</f>
        <v>4.845672607421875</v>
      </c>
      <c r="O3799" s="194" t="s">
        <v>31706</v>
      </c>
      <c r="P3799" s="197" t="s">
        <v>31633</v>
      </c>
    </row>
    <row r="3800" spans="2:16" ht="20.100000000000001" customHeight="1" x14ac:dyDescent="0.3">
      <c r="B3800" s="101">
        <v>3790</v>
      </c>
      <c r="C3800" s="112" t="s">
        <v>39415</v>
      </c>
      <c r="D3800" s="161" t="s">
        <v>7627</v>
      </c>
      <c r="E3800" s="36" t="s">
        <v>14084</v>
      </c>
      <c r="F3800" s="99">
        <v>5</v>
      </c>
      <c r="G3800" s="99" t="s">
        <v>704</v>
      </c>
      <c r="H3800" s="105" t="s">
        <v>5871</v>
      </c>
      <c r="I3800" s="101">
        <v>2016</v>
      </c>
      <c r="J3800" s="101"/>
      <c r="K3800" s="90">
        <v>5091818442</v>
      </c>
      <c r="L3800" s="90">
        <f>IF(K3800/1024 &gt;1,K3800/1024," ")</f>
        <v>4972478.947265625</v>
      </c>
      <c r="M3800" s="90">
        <f>IF(K3800/1048576 &gt;1,K3800/1048576," ")</f>
        <v>4855.9364719390869</v>
      </c>
      <c r="N3800" s="91">
        <f>IF(K3800&gt;999999999,K3800/1073741824," ")</f>
        <v>4.7421254608780146</v>
      </c>
      <c r="O3800" s="194" t="s">
        <v>24338</v>
      </c>
      <c r="P3800" s="197" t="s">
        <v>24339</v>
      </c>
    </row>
    <row r="3801" spans="2:16" ht="20.100000000000001" customHeight="1" x14ac:dyDescent="0.3">
      <c r="B3801" s="101">
        <v>3791</v>
      </c>
      <c r="C3801" s="102" t="s">
        <v>39416</v>
      </c>
      <c r="D3801" s="159" t="s">
        <v>2281</v>
      </c>
      <c r="E3801" s="36" t="s">
        <v>14085</v>
      </c>
      <c r="F3801" s="104">
        <v>7.8</v>
      </c>
      <c r="G3801" s="101" t="s">
        <v>704</v>
      </c>
      <c r="H3801" s="101" t="s">
        <v>3736</v>
      </c>
      <c r="I3801" s="101">
        <v>1968</v>
      </c>
      <c r="J3801" s="101"/>
      <c r="K3801" s="90">
        <v>4101841244</v>
      </c>
      <c r="L3801" s="90">
        <f>IF(K3801/1024 &gt;1,K3801/1024," ")</f>
        <v>4005704.33984375</v>
      </c>
      <c r="M3801" s="90">
        <f>IF(K3801/1048576 &gt;1,K3801/1048576," ")</f>
        <v>3911.8206443786621</v>
      </c>
      <c r="N3801" s="91">
        <f>IF(K3801&gt;999999999,K3801/1073741824," ")</f>
        <v>3.8201373480260372</v>
      </c>
      <c r="O3801" s="194" t="s">
        <v>24340</v>
      </c>
      <c r="P3801" s="197" t="s">
        <v>24341</v>
      </c>
    </row>
    <row r="3802" spans="2:16" ht="20.100000000000001" customHeight="1" x14ac:dyDescent="0.3">
      <c r="B3802" s="101">
        <v>3792</v>
      </c>
      <c r="C3802" s="109" t="s">
        <v>39417</v>
      </c>
      <c r="D3802" s="160" t="s">
        <v>2282</v>
      </c>
      <c r="E3802" s="36" t="s">
        <v>14086</v>
      </c>
      <c r="F3802" s="104">
        <v>6.1</v>
      </c>
      <c r="G3802" s="94" t="s">
        <v>704</v>
      </c>
      <c r="H3802" s="94" t="s">
        <v>3762</v>
      </c>
      <c r="I3802" s="101">
        <v>2007</v>
      </c>
      <c r="J3802" s="101"/>
      <c r="K3802" s="90">
        <v>5148600338</v>
      </c>
      <c r="L3802" s="90">
        <f>IF(K3802/1024 &gt;1,K3802/1024," ")</f>
        <v>5027930.017578125</v>
      </c>
      <c r="M3802" s="90">
        <f>IF(K3802/1048576 &gt;1,K3802/1048576," ")</f>
        <v>4910.0879077911377</v>
      </c>
      <c r="N3802" s="91">
        <f>IF(K3802&gt;999999999,K3802/1073741824," ")</f>
        <v>4.7950077224522829</v>
      </c>
      <c r="O3802" s="194" t="s">
        <v>22877</v>
      </c>
      <c r="P3802" s="197" t="s">
        <v>24342</v>
      </c>
    </row>
    <row r="3803" spans="2:16" ht="20.100000000000001" customHeight="1" x14ac:dyDescent="0.3">
      <c r="B3803" s="101">
        <v>3793</v>
      </c>
      <c r="C3803" s="112" t="s">
        <v>39418</v>
      </c>
      <c r="D3803" s="160" t="s">
        <v>5864</v>
      </c>
      <c r="E3803" s="36" t="s">
        <v>14090</v>
      </c>
      <c r="F3803" s="104">
        <v>7</v>
      </c>
      <c r="G3803" s="101"/>
      <c r="H3803" s="101" t="s">
        <v>3756</v>
      </c>
      <c r="I3803" s="101">
        <v>2014</v>
      </c>
      <c r="J3803" s="101"/>
      <c r="K3803" s="90">
        <v>4994086772</v>
      </c>
      <c r="L3803" s="90">
        <f>IF(K3803/1024 &gt;1,K3803/1024," ")</f>
        <v>4877037.86328125</v>
      </c>
      <c r="M3803" s="90">
        <f>IF(K3803/1048576 &gt;1,K3803/1048576," ")</f>
        <v>4762.7322883605957</v>
      </c>
      <c r="N3803" s="91">
        <f>IF(K3803&gt;999999999,K3803/1073741824," ")</f>
        <v>4.6511057503521442</v>
      </c>
      <c r="O3803" s="194" t="s">
        <v>24349</v>
      </c>
      <c r="P3803" s="197" t="s">
        <v>24350</v>
      </c>
    </row>
    <row r="3804" spans="2:16" ht="20.100000000000001" customHeight="1" x14ac:dyDescent="0.3">
      <c r="B3804" s="101">
        <v>3794</v>
      </c>
      <c r="C3804" s="12" t="s">
        <v>34103</v>
      </c>
      <c r="D3804" s="261" t="s">
        <v>33545</v>
      </c>
      <c r="E3804" s="36" t="s">
        <v>33546</v>
      </c>
      <c r="F3804" s="81">
        <v>5.8</v>
      </c>
      <c r="G3804" s="13" t="s">
        <v>704</v>
      </c>
      <c r="H3804" s="13" t="s">
        <v>3744</v>
      </c>
      <c r="I3804" s="79">
        <v>2020</v>
      </c>
      <c r="J3804" s="79"/>
      <c r="K3804" s="73">
        <v>3978088448</v>
      </c>
      <c r="L3804" s="90">
        <f>IF(K3804/1024 &gt;1,K3804/1024," ")</f>
        <v>3884852</v>
      </c>
      <c r="M3804" s="90">
        <f>IF(K3804/1048576 &gt;1,K3804/1048576," ")</f>
        <v>3793.80078125</v>
      </c>
      <c r="N3804" s="91">
        <f>IF(K3804&gt;999999999,K3804/1073741824," ")</f>
        <v>3.7048835754394531</v>
      </c>
      <c r="O3804" s="223" t="s">
        <v>33547</v>
      </c>
      <c r="P3804" s="198" t="s">
        <v>33548</v>
      </c>
    </row>
    <row r="3805" spans="2:16" ht="20.100000000000001" customHeight="1" x14ac:dyDescent="0.3">
      <c r="B3805" s="101">
        <v>3795</v>
      </c>
      <c r="C3805" s="107" t="s">
        <v>39419</v>
      </c>
      <c r="D3805" s="168" t="s">
        <v>7092</v>
      </c>
      <c r="E3805" s="36" t="s">
        <v>14091</v>
      </c>
      <c r="F3805" s="99">
        <v>5.3</v>
      </c>
      <c r="G3805" s="99" t="s">
        <v>704</v>
      </c>
      <c r="H3805" s="105" t="s">
        <v>4081</v>
      </c>
      <c r="I3805" s="101">
        <v>2015</v>
      </c>
      <c r="J3805" s="101"/>
      <c r="K3805" s="90">
        <v>4312142897</v>
      </c>
      <c r="L3805" s="90">
        <f>IF(K3805/1024 &gt;1,K3805/1024," ")</f>
        <v>4211077.0478515625</v>
      </c>
      <c r="M3805" s="90">
        <f>IF(K3805/1048576 &gt;1,K3805/1048576," ")</f>
        <v>4112.3799295425415</v>
      </c>
      <c r="N3805" s="91">
        <f>IF(K3805&gt;999999999,K3805/1073741824," ")</f>
        <v>4.0159960249438882</v>
      </c>
      <c r="O3805" s="194" t="s">
        <v>24351</v>
      </c>
      <c r="P3805" s="197" t="s">
        <v>24352</v>
      </c>
    </row>
    <row r="3806" spans="2:16" ht="20.100000000000001" customHeight="1" x14ac:dyDescent="0.3">
      <c r="B3806" s="101">
        <v>3796</v>
      </c>
      <c r="C3806" s="102" t="s">
        <v>39420</v>
      </c>
      <c r="D3806" s="159" t="s">
        <v>3035</v>
      </c>
      <c r="E3806" s="36" t="s">
        <v>14092</v>
      </c>
      <c r="F3806" s="104">
        <v>5.8</v>
      </c>
      <c r="G3806" s="99" t="s">
        <v>704</v>
      </c>
      <c r="H3806" s="101" t="s">
        <v>6650</v>
      </c>
      <c r="I3806" s="101">
        <v>2009</v>
      </c>
      <c r="J3806" s="101"/>
      <c r="K3806" s="90">
        <v>2691721909</v>
      </c>
      <c r="L3806" s="90">
        <f>IF(K3806/1024 &gt;1,K3806/1024," ")</f>
        <v>2628634.6767578125</v>
      </c>
      <c r="M3806" s="90">
        <f>IF(K3806/1048576 &gt;1,K3806/1048576," ")</f>
        <v>2567.0260515213013</v>
      </c>
      <c r="N3806" s="91">
        <f>IF(K3806&gt;999999999,K3806/1073741824," ")</f>
        <v>2.5068613784387708</v>
      </c>
      <c r="O3806" s="194" t="s">
        <v>24353</v>
      </c>
      <c r="P3806" s="197" t="s">
        <v>24354</v>
      </c>
    </row>
    <row r="3807" spans="2:16" ht="20.100000000000001" customHeight="1" x14ac:dyDescent="0.3">
      <c r="B3807" s="101">
        <v>3797</v>
      </c>
      <c r="C3807" s="12" t="s">
        <v>39421</v>
      </c>
      <c r="D3807" s="157" t="s">
        <v>9027</v>
      </c>
      <c r="E3807" s="36" t="s">
        <v>14093</v>
      </c>
      <c r="F3807" s="131">
        <v>6.5</v>
      </c>
      <c r="G3807" s="13" t="s">
        <v>704</v>
      </c>
      <c r="H3807" s="13" t="s">
        <v>3744</v>
      </c>
      <c r="I3807" s="133">
        <v>2019</v>
      </c>
      <c r="J3807" s="74"/>
      <c r="K3807" s="45">
        <v>5353193472</v>
      </c>
      <c r="L3807" s="90">
        <f>IF(K3807/1024 &gt;1,K3807/1024," ")</f>
        <v>5227728</v>
      </c>
      <c r="M3807" s="90">
        <f>IF(K3807/1048576 &gt;1,K3807/1048576," ")</f>
        <v>5105.203125</v>
      </c>
      <c r="N3807" s="91">
        <f>IF(K3807&gt;999999999,K3807/1073741824," ")</f>
        <v>4.9855499267578125</v>
      </c>
      <c r="O3807" s="194" t="s">
        <v>24355</v>
      </c>
      <c r="P3807" s="197" t="s">
        <v>24356</v>
      </c>
    </row>
    <row r="3808" spans="2:16" ht="20.100000000000001" customHeight="1" x14ac:dyDescent="0.3">
      <c r="B3808" s="101">
        <v>3798</v>
      </c>
      <c r="C3808" s="12" t="s">
        <v>39187</v>
      </c>
      <c r="D3808" s="160" t="s">
        <v>379</v>
      </c>
      <c r="E3808" s="36" t="s">
        <v>14094</v>
      </c>
      <c r="F3808" s="104">
        <v>6.6</v>
      </c>
      <c r="G3808" s="94"/>
      <c r="H3808" s="94" t="s">
        <v>4066</v>
      </c>
      <c r="I3808" s="101">
        <v>2007</v>
      </c>
      <c r="J3808" s="101"/>
      <c r="K3808" s="90">
        <v>1464970490</v>
      </c>
      <c r="L3808" s="90">
        <f>IF(K3808/1024 &gt;1,K3808/1024," ")</f>
        <v>1430635.244140625</v>
      </c>
      <c r="M3808" s="90">
        <f>IF(K3808/1048576 &gt;1,K3808/1048576," ")</f>
        <v>1397.1047306060791</v>
      </c>
      <c r="N3808" s="91">
        <f>IF(K3808&gt;999999999,K3808/1073741824," ")</f>
        <v>1.3643600884824991</v>
      </c>
      <c r="O3808" s="194" t="s">
        <v>24357</v>
      </c>
      <c r="P3808" s="197" t="s">
        <v>24358</v>
      </c>
    </row>
    <row r="3809" spans="2:16" ht="20.100000000000001" customHeight="1" x14ac:dyDescent="0.3">
      <c r="B3809" s="101">
        <v>3799</v>
      </c>
      <c r="C3809" s="29" t="s">
        <v>39422</v>
      </c>
      <c r="D3809" s="177" t="s">
        <v>8613</v>
      </c>
      <c r="E3809" s="36" t="s">
        <v>14095</v>
      </c>
      <c r="F3809" s="131">
        <v>7.2</v>
      </c>
      <c r="G3809" s="13" t="s">
        <v>704</v>
      </c>
      <c r="H3809" s="13" t="s">
        <v>5871</v>
      </c>
      <c r="I3809" s="133">
        <v>2018</v>
      </c>
      <c r="J3809" s="74"/>
      <c r="K3809" s="73">
        <v>5574451200</v>
      </c>
      <c r="L3809" s="90">
        <f>IF(K3809/1024 &gt;1,K3809/1024," ")</f>
        <v>5443800</v>
      </c>
      <c r="M3809" s="90">
        <f>IF(K3809/1048576 &gt;1,K3809/1048576," ")</f>
        <v>5316.2109375</v>
      </c>
      <c r="N3809" s="91">
        <f>IF(K3809&gt;999999999,K3809/1073741824," ")</f>
        <v>5.1916122436523438</v>
      </c>
      <c r="O3809" s="194" t="s">
        <v>24359</v>
      </c>
      <c r="P3809" s="197" t="s">
        <v>24360</v>
      </c>
    </row>
    <row r="3810" spans="2:16" ht="20.100000000000001" customHeight="1" x14ac:dyDescent="0.3">
      <c r="B3810" s="101">
        <v>3800</v>
      </c>
      <c r="C3810" s="20" t="s">
        <v>39423</v>
      </c>
      <c r="D3810" s="157" t="s">
        <v>8573</v>
      </c>
      <c r="E3810" s="36" t="s">
        <v>14096</v>
      </c>
      <c r="F3810" s="81">
        <v>5.6</v>
      </c>
      <c r="G3810" s="13" t="s">
        <v>704</v>
      </c>
      <c r="H3810" s="13" t="s">
        <v>4081</v>
      </c>
      <c r="I3810" s="79">
        <v>2004</v>
      </c>
      <c r="J3810" s="79"/>
      <c r="K3810" s="73">
        <v>2811211776</v>
      </c>
      <c r="L3810" s="90">
        <f>IF(K3810/1024 &gt;1,K3810/1024," ")</f>
        <v>2745324</v>
      </c>
      <c r="M3810" s="90">
        <f>IF(K3810/1048576 &gt;1,K3810/1048576," ")</f>
        <v>2680.98046875</v>
      </c>
      <c r="N3810" s="91">
        <f>IF(K3810&gt;999999999,K3810/1073741824," ")</f>
        <v>2.6181449890136719</v>
      </c>
      <c r="O3810" s="194" t="s">
        <v>24361</v>
      </c>
      <c r="P3810" s="197" t="s">
        <v>24362</v>
      </c>
    </row>
    <row r="3811" spans="2:16" ht="20.100000000000001" customHeight="1" x14ac:dyDescent="0.3">
      <c r="B3811" s="101">
        <v>3801</v>
      </c>
      <c r="C3811" s="102" t="s">
        <v>39424</v>
      </c>
      <c r="D3811" s="159" t="s">
        <v>4961</v>
      </c>
      <c r="E3811" s="36" t="s">
        <v>14097</v>
      </c>
      <c r="F3811" s="104">
        <v>6.4</v>
      </c>
      <c r="G3811" s="101" t="s">
        <v>704</v>
      </c>
      <c r="H3811" s="101" t="s">
        <v>4270</v>
      </c>
      <c r="I3811" s="101">
        <v>1945</v>
      </c>
      <c r="J3811" s="101"/>
      <c r="K3811" s="90">
        <v>1724986129</v>
      </c>
      <c r="L3811" s="90">
        <f>IF(K3811/1024 &gt;1,K3811/1024," ")</f>
        <v>1684556.7666015625</v>
      </c>
      <c r="M3811" s="90">
        <f>IF(K3811/1048576 &gt;1,K3811/1048576," ")</f>
        <v>1645.0749673843384</v>
      </c>
      <c r="N3811" s="91">
        <f>IF(K3811&gt;999999999,K3811/1073741824," ")</f>
        <v>1.6065185228362679</v>
      </c>
      <c r="O3811" s="194" t="s">
        <v>24363</v>
      </c>
      <c r="P3811" s="197" t="s">
        <v>31256</v>
      </c>
    </row>
    <row r="3812" spans="2:16" ht="20.100000000000001" customHeight="1" x14ac:dyDescent="0.3">
      <c r="B3812" s="101">
        <v>3802</v>
      </c>
      <c r="C3812" s="109" t="s">
        <v>39425</v>
      </c>
      <c r="D3812" s="160" t="s">
        <v>2283</v>
      </c>
      <c r="E3812" s="36" t="s">
        <v>14098</v>
      </c>
      <c r="F3812" s="104">
        <v>8.1</v>
      </c>
      <c r="G3812" s="99" t="s">
        <v>704</v>
      </c>
      <c r="H3812" s="101" t="s">
        <v>5910</v>
      </c>
      <c r="I3812" s="101">
        <v>1938</v>
      </c>
      <c r="J3812" s="101"/>
      <c r="K3812" s="90">
        <v>3104670673</v>
      </c>
      <c r="L3812" s="90">
        <f>IF(K3812/1024 &gt;1,K3812/1024," ")</f>
        <v>3031904.9541015625</v>
      </c>
      <c r="M3812" s="90">
        <f>IF(K3812/1048576 &gt;1,K3812/1048576," ")</f>
        <v>2960.8446817398071</v>
      </c>
      <c r="N3812" s="91">
        <f>IF(K3812&gt;999999999,K3812/1073741824," ")</f>
        <v>2.8914498845115304</v>
      </c>
      <c r="O3812" s="194" t="s">
        <v>24364</v>
      </c>
      <c r="P3812" s="197" t="s">
        <v>24365</v>
      </c>
    </row>
    <row r="3813" spans="2:16" ht="20.100000000000001" customHeight="1" x14ac:dyDescent="0.3">
      <c r="B3813" s="101">
        <v>3803</v>
      </c>
      <c r="C3813" s="103" t="s">
        <v>39426</v>
      </c>
      <c r="D3813" s="168" t="s">
        <v>7052</v>
      </c>
      <c r="E3813" s="36" t="s">
        <v>14099</v>
      </c>
      <c r="F3813" s="99">
        <v>6.7</v>
      </c>
      <c r="G3813" s="99"/>
      <c r="H3813" s="105" t="s">
        <v>5981</v>
      </c>
      <c r="I3813" s="101">
        <v>2014</v>
      </c>
      <c r="J3813" s="101"/>
      <c r="K3813" s="90">
        <v>2510271776</v>
      </c>
      <c r="L3813" s="90">
        <f>IF(K3813/1024 &gt;1,K3813/1024," ")</f>
        <v>2451437.28125</v>
      </c>
      <c r="M3813" s="90">
        <f>IF(K3813/1048576 &gt;1,K3813/1048576," ")</f>
        <v>2393.9817199707031</v>
      </c>
      <c r="N3813" s="91">
        <f>IF(K3813&gt;999999999,K3813/1073741824," ")</f>
        <v>2.3378727734088898</v>
      </c>
      <c r="O3813" s="194" t="s">
        <v>24366</v>
      </c>
      <c r="P3813" s="197" t="s">
        <v>24367</v>
      </c>
    </row>
    <row r="3814" spans="2:16" ht="20.100000000000001" customHeight="1" x14ac:dyDescent="0.3">
      <c r="B3814" s="101">
        <v>3804</v>
      </c>
      <c r="C3814" s="112" t="s">
        <v>39480</v>
      </c>
      <c r="D3814" s="161" t="s">
        <v>7275</v>
      </c>
      <c r="E3814" s="36" t="s">
        <v>14160</v>
      </c>
      <c r="F3814" s="99">
        <v>4.4000000000000004</v>
      </c>
      <c r="G3814" s="101"/>
      <c r="H3814" s="105" t="s">
        <v>4081</v>
      </c>
      <c r="I3814" s="101">
        <v>2015</v>
      </c>
      <c r="J3814" s="101"/>
      <c r="K3814" s="90">
        <v>3795208833</v>
      </c>
      <c r="L3814" s="90">
        <f>IF(K3814/1024 &gt;1,K3814/1024," ")</f>
        <v>3706258.6259765625</v>
      </c>
      <c r="M3814" s="90">
        <f>IF(K3814/1048576 &gt;1,K3814/1048576," ")</f>
        <v>3619.3931894302368</v>
      </c>
      <c r="N3814" s="91">
        <f>IF(K3814&gt;999999999,K3814/1073741824," ")</f>
        <v>3.5345636615529656</v>
      </c>
      <c r="O3814" s="194" t="s">
        <v>20245</v>
      </c>
      <c r="P3814" s="197" t="s">
        <v>24467</v>
      </c>
    </row>
    <row r="3815" spans="2:16" ht="20.100000000000001" customHeight="1" x14ac:dyDescent="0.3">
      <c r="B3815" s="101">
        <v>3805</v>
      </c>
      <c r="C3815" s="109" t="s">
        <v>39427</v>
      </c>
      <c r="D3815" s="160" t="s">
        <v>5306</v>
      </c>
      <c r="E3815" s="36" t="s">
        <v>14100</v>
      </c>
      <c r="F3815" s="104">
        <v>6.2</v>
      </c>
      <c r="G3815" s="101"/>
      <c r="H3815" s="101" t="s">
        <v>5299</v>
      </c>
      <c r="I3815" s="101">
        <v>1995</v>
      </c>
      <c r="J3815" s="101"/>
      <c r="K3815" s="90">
        <v>4140480494</v>
      </c>
      <c r="L3815" s="90">
        <f>IF(K3815/1024 &gt;1,K3815/1024," ")</f>
        <v>4043437.982421875</v>
      </c>
      <c r="M3815" s="90">
        <f>IF(K3815/1048576 &gt;1,K3815/1048576," ")</f>
        <v>3948.6699047088623</v>
      </c>
      <c r="N3815" s="91">
        <f>IF(K3815&gt;999999999,K3815/1073741824," ")</f>
        <v>3.8561229538172483</v>
      </c>
      <c r="O3815" s="194" t="s">
        <v>24368</v>
      </c>
      <c r="P3815" s="197" t="s">
        <v>24369</v>
      </c>
    </row>
    <row r="3816" spans="2:16" ht="20.100000000000001" customHeight="1" x14ac:dyDescent="0.3">
      <c r="B3816" s="101">
        <v>3806</v>
      </c>
      <c r="C3816" s="111" t="s">
        <v>39428</v>
      </c>
      <c r="D3816" s="161" t="s">
        <v>6427</v>
      </c>
      <c r="E3816" s="36" t="s">
        <v>14101</v>
      </c>
      <c r="F3816" s="99">
        <v>6</v>
      </c>
      <c r="G3816" s="99" t="s">
        <v>704</v>
      </c>
      <c r="H3816" s="101" t="s">
        <v>5981</v>
      </c>
      <c r="I3816" s="101">
        <v>2002</v>
      </c>
      <c r="J3816" s="101"/>
      <c r="K3816" s="90">
        <v>4124332007</v>
      </c>
      <c r="L3816" s="90">
        <f>IF(K3816/1024 &gt;1,K3816/1024," ")</f>
        <v>4027667.9755859375</v>
      </c>
      <c r="M3816" s="90">
        <f>IF(K3816/1048576 &gt;1,K3816/1048576," ")</f>
        <v>3933.2695074081421</v>
      </c>
      <c r="N3816" s="91">
        <f>IF(K3816&gt;999999999,K3816/1073741824," ")</f>
        <v>3.8410835033282638</v>
      </c>
      <c r="O3816" s="199" t="s">
        <v>17525</v>
      </c>
      <c r="P3816" s="197" t="s">
        <v>31257</v>
      </c>
    </row>
    <row r="3817" spans="2:16" ht="20.100000000000001" customHeight="1" x14ac:dyDescent="0.3">
      <c r="B3817" s="101">
        <v>3807</v>
      </c>
      <c r="C3817" s="12" t="s">
        <v>39188</v>
      </c>
      <c r="D3817" s="160" t="s">
        <v>674</v>
      </c>
      <c r="E3817" s="36" t="s">
        <v>14102</v>
      </c>
      <c r="F3817" s="104">
        <v>5.9</v>
      </c>
      <c r="G3817" s="94"/>
      <c r="H3817" s="94" t="s">
        <v>4085</v>
      </c>
      <c r="I3817" s="101">
        <v>1951</v>
      </c>
      <c r="J3817" s="116"/>
      <c r="K3817" s="90">
        <v>1181581312</v>
      </c>
      <c r="L3817" s="90">
        <f>IF(K3817/1024 &gt;1,K3817/1024," ")</f>
        <v>1153888</v>
      </c>
      <c r="M3817" s="90">
        <f>IF(K3817/1048576 &gt;1,K3817/1048576," ")</f>
        <v>1126.84375</v>
      </c>
      <c r="N3817" s="91">
        <f>IF(K3817&gt;999999999,K3817/1073741824," ")</f>
        <v>1.100433349609375</v>
      </c>
      <c r="O3817" s="194" t="s">
        <v>17664</v>
      </c>
      <c r="P3817" s="197" t="s">
        <v>31258</v>
      </c>
    </row>
    <row r="3818" spans="2:16" ht="20.100000000000001" customHeight="1" x14ac:dyDescent="0.3">
      <c r="B3818" s="101">
        <v>3808</v>
      </c>
      <c r="C3818" s="20" t="s">
        <v>39429</v>
      </c>
      <c r="D3818" s="177" t="s">
        <v>7968</v>
      </c>
      <c r="E3818" s="36" t="s">
        <v>14103</v>
      </c>
      <c r="F3818" s="81">
        <v>6.5</v>
      </c>
      <c r="G3818" s="13" t="s">
        <v>704</v>
      </c>
      <c r="H3818" s="13" t="s">
        <v>5892</v>
      </c>
      <c r="I3818" s="79">
        <v>2017</v>
      </c>
      <c r="J3818" s="79"/>
      <c r="K3818" s="73">
        <v>4923498129</v>
      </c>
      <c r="L3818" s="90">
        <f>IF(K3818/1024 &gt;1,K3818/1024," ")</f>
        <v>4808103.6416015625</v>
      </c>
      <c r="M3818" s="90">
        <f>IF(K3818/1048576 &gt;1,K3818/1048576," ")</f>
        <v>4695.4137125015259</v>
      </c>
      <c r="N3818" s="91">
        <f>IF(K3818&gt;999999999,K3818/1073741824," ")</f>
        <v>4.5853649536147714</v>
      </c>
      <c r="O3818" s="194" t="s">
        <v>24370</v>
      </c>
      <c r="P3818" s="197" t="s">
        <v>24371</v>
      </c>
    </row>
    <row r="3819" spans="2:16" ht="20.100000000000001" customHeight="1" x14ac:dyDescent="0.3">
      <c r="B3819" s="101">
        <v>3809</v>
      </c>
      <c r="C3819" s="111" t="s">
        <v>39430</v>
      </c>
      <c r="D3819" s="168" t="s">
        <v>6318</v>
      </c>
      <c r="E3819" s="36" t="s">
        <v>14104</v>
      </c>
      <c r="F3819" s="99">
        <v>5.2</v>
      </c>
      <c r="G3819" s="99" t="s">
        <v>704</v>
      </c>
      <c r="H3819" s="101" t="s">
        <v>4081</v>
      </c>
      <c r="I3819" s="101">
        <v>2014</v>
      </c>
      <c r="J3819" s="101"/>
      <c r="K3819" s="90">
        <v>3374216073</v>
      </c>
      <c r="L3819" s="90">
        <f>IF(K3819/1024 &gt;1,K3819/1024," ")</f>
        <v>3295132.8837890625</v>
      </c>
      <c r="M3819" s="90">
        <f>IF(K3819/1048576 &gt;1,K3819/1048576," ")</f>
        <v>3217.9032068252563</v>
      </c>
      <c r="N3819" s="91">
        <f>IF(K3819&gt;999999999,K3819/1073741824," ")</f>
        <v>3.1424836004152894</v>
      </c>
      <c r="O3819" s="194" t="s">
        <v>24372</v>
      </c>
      <c r="P3819" s="197" t="s">
        <v>24373</v>
      </c>
    </row>
    <row r="3820" spans="2:16" ht="20.100000000000001" customHeight="1" x14ac:dyDescent="0.3">
      <c r="B3820" s="101">
        <v>3810</v>
      </c>
      <c r="C3820" s="12" t="s">
        <v>33311</v>
      </c>
      <c r="D3820" s="159" t="s">
        <v>2284</v>
      </c>
      <c r="E3820" s="36" t="s">
        <v>14105</v>
      </c>
      <c r="F3820" s="104">
        <v>5.5</v>
      </c>
      <c r="G3820" s="99" t="s">
        <v>704</v>
      </c>
      <c r="H3820" s="105" t="s">
        <v>5892</v>
      </c>
      <c r="I3820" s="94">
        <v>1969</v>
      </c>
      <c r="J3820" s="120"/>
      <c r="K3820" s="90">
        <v>3357237184</v>
      </c>
      <c r="L3820" s="90">
        <f>IF(K3820/1024 &gt;1,K3820/1024," ")</f>
        <v>3278551.9375</v>
      </c>
      <c r="M3820" s="90">
        <f>IF(K3820/1048576 &gt;1,K3820/1048576," ")</f>
        <v>3201.7108764648438</v>
      </c>
      <c r="N3820" s="91">
        <f>IF(K3820&gt;999999999,K3820/1073741824," ")</f>
        <v>3.126670777797699</v>
      </c>
      <c r="O3820" s="194" t="s">
        <v>17917</v>
      </c>
      <c r="P3820" s="197" t="s">
        <v>31259</v>
      </c>
    </row>
    <row r="3821" spans="2:16" ht="20.100000000000001" customHeight="1" x14ac:dyDescent="0.3">
      <c r="B3821" s="101">
        <v>3811</v>
      </c>
      <c r="C3821" s="102" t="s">
        <v>39431</v>
      </c>
      <c r="D3821" s="159" t="s">
        <v>4771</v>
      </c>
      <c r="E3821" s="36" t="s">
        <v>14106</v>
      </c>
      <c r="F3821" s="104">
        <v>4.2</v>
      </c>
      <c r="G3821" s="101" t="s">
        <v>704</v>
      </c>
      <c r="H3821" s="101" t="s">
        <v>3745</v>
      </c>
      <c r="I3821" s="101">
        <v>1990</v>
      </c>
      <c r="J3821" s="101"/>
      <c r="K3821" s="90">
        <v>2806408907</v>
      </c>
      <c r="L3821" s="90">
        <f>IF(K3821/1024 &gt;1,K3821/1024," ")</f>
        <v>2740633.6982421875</v>
      </c>
      <c r="M3821" s="90">
        <f>IF(K3821/1048576 &gt;1,K3821/1048576," ")</f>
        <v>2676.4000959396362</v>
      </c>
      <c r="N3821" s="91">
        <f>IF(K3821&gt;999999999,K3821/1073741824," ")</f>
        <v>2.613671968691051</v>
      </c>
      <c r="O3821" s="194" t="s">
        <v>24374</v>
      </c>
      <c r="P3821" s="197" t="s">
        <v>24375</v>
      </c>
    </row>
    <row r="3822" spans="2:16" ht="20.100000000000001" customHeight="1" x14ac:dyDescent="0.3">
      <c r="B3822" s="101">
        <v>3812</v>
      </c>
      <c r="C3822" s="20" t="s">
        <v>43077</v>
      </c>
      <c r="D3822" s="261" t="s">
        <v>43074</v>
      </c>
      <c r="E3822" s="36" t="s">
        <v>43075</v>
      </c>
      <c r="F3822" s="81">
        <v>6</v>
      </c>
      <c r="G3822" s="13"/>
      <c r="H3822" s="13" t="s">
        <v>3744</v>
      </c>
      <c r="I3822" s="79">
        <v>2021</v>
      </c>
      <c r="J3822" s="79"/>
      <c r="K3822" s="73">
        <v>2523734016</v>
      </c>
      <c r="L3822" s="90">
        <f>IF(K3822/1024 &gt;1,K3822/1024," ")</f>
        <v>2464584</v>
      </c>
      <c r="M3822" s="90">
        <f>IF(K3822/1048576 &gt;1,K3822/1048576," ")</f>
        <v>2406.8203125</v>
      </c>
      <c r="N3822" s="91">
        <f>IF(K3822&gt;999999999,K3822/1073741824," ")</f>
        <v>2.3504104614257813</v>
      </c>
      <c r="O3822" s="223" t="s">
        <v>17597</v>
      </c>
      <c r="P3822" s="198" t="s">
        <v>43076</v>
      </c>
    </row>
    <row r="3823" spans="2:16" ht="20.100000000000001" customHeight="1" x14ac:dyDescent="0.3">
      <c r="B3823" s="101">
        <v>3813</v>
      </c>
      <c r="C3823" s="20" t="s">
        <v>39432</v>
      </c>
      <c r="D3823" s="157" t="s">
        <v>8350</v>
      </c>
      <c r="E3823" s="36" t="s">
        <v>14107</v>
      </c>
      <c r="F3823" s="81">
        <v>7.5</v>
      </c>
      <c r="G3823" s="13" t="s">
        <v>704</v>
      </c>
      <c r="H3823" s="13" t="s">
        <v>4081</v>
      </c>
      <c r="I3823" s="79">
        <v>1962</v>
      </c>
      <c r="J3823" s="79"/>
      <c r="K3823" s="73">
        <v>3804205056</v>
      </c>
      <c r="L3823" s="90">
        <f>IF(K3823/1024 &gt;1,K3823/1024," ")</f>
        <v>3715044</v>
      </c>
      <c r="M3823" s="90">
        <f>IF(K3823/1048576 &gt;1,K3823/1048576," ")</f>
        <v>3627.97265625</v>
      </c>
      <c r="N3823" s="91">
        <f>IF(K3823&gt;999999999,K3823/1073741824," ")</f>
        <v>3.5429420471191406</v>
      </c>
      <c r="O3823" s="194" t="s">
        <v>24376</v>
      </c>
      <c r="P3823" s="197" t="s">
        <v>24377</v>
      </c>
    </row>
    <row r="3824" spans="2:16" ht="20.100000000000001" customHeight="1" x14ac:dyDescent="0.3">
      <c r="B3824" s="101">
        <v>3814</v>
      </c>
      <c r="C3824" s="112" t="s">
        <v>39433</v>
      </c>
      <c r="D3824" s="161" t="s">
        <v>7491</v>
      </c>
      <c r="E3824" s="36" t="s">
        <v>14108</v>
      </c>
      <c r="F3824" s="99">
        <v>3.6</v>
      </c>
      <c r="G3824" s="99" t="s">
        <v>704</v>
      </c>
      <c r="H3824" s="105" t="s">
        <v>5878</v>
      </c>
      <c r="I3824" s="101">
        <v>2012</v>
      </c>
      <c r="J3824" s="101"/>
      <c r="K3824" s="90">
        <v>4608916237</v>
      </c>
      <c r="L3824" s="90">
        <f>IF(K3824/1024 &gt;1,K3824/1024," ")</f>
        <v>4500894.7626953125</v>
      </c>
      <c r="M3824" s="90">
        <f>IF(K3824/1048576 &gt;1,K3824/1048576," ")</f>
        <v>4395.4050416946411</v>
      </c>
      <c r="N3824" s="91">
        <f>IF(K3824&gt;999999999,K3824/1073741824," ")</f>
        <v>4.292387736029923</v>
      </c>
      <c r="O3824" s="194" t="s">
        <v>24378</v>
      </c>
      <c r="P3824" s="197" t="s">
        <v>31260</v>
      </c>
    </row>
    <row r="3825" spans="2:16" ht="20.100000000000001" customHeight="1" x14ac:dyDescent="0.3">
      <c r="B3825" s="101">
        <v>3815</v>
      </c>
      <c r="C3825" s="102" t="s">
        <v>39434</v>
      </c>
      <c r="D3825" s="159" t="s">
        <v>4131</v>
      </c>
      <c r="E3825" s="36" t="s">
        <v>14109</v>
      </c>
      <c r="F3825" s="104">
        <v>6</v>
      </c>
      <c r="G3825" s="13" t="s">
        <v>704</v>
      </c>
      <c r="H3825" s="13" t="s">
        <v>3740</v>
      </c>
      <c r="I3825" s="101">
        <v>2006</v>
      </c>
      <c r="J3825" s="101"/>
      <c r="K3825" s="73">
        <v>5059926376</v>
      </c>
      <c r="L3825" s="90">
        <f>IF(K3825/1024 &gt;1,K3825/1024," ")</f>
        <v>4941334.3515625</v>
      </c>
      <c r="M3825" s="90">
        <f>IF(K3825/1048576 &gt;1,K3825/1048576," ")</f>
        <v>4825.5218276977539</v>
      </c>
      <c r="N3825" s="91">
        <f>IF(K3825&gt;999999999,K3825/1073741824," ")</f>
        <v>4.7124236598610878</v>
      </c>
      <c r="O3825" s="194" t="s">
        <v>24379</v>
      </c>
      <c r="P3825" s="197" t="s">
        <v>24380</v>
      </c>
    </row>
    <row r="3826" spans="2:16" ht="20.100000000000001" customHeight="1" x14ac:dyDescent="0.3">
      <c r="B3826" s="101">
        <v>3816</v>
      </c>
      <c r="C3826" s="20" t="s">
        <v>39435</v>
      </c>
      <c r="D3826" s="157" t="s">
        <v>8312</v>
      </c>
      <c r="E3826" s="36" t="s">
        <v>14110</v>
      </c>
      <c r="F3826" s="81">
        <v>7</v>
      </c>
      <c r="G3826" s="13"/>
      <c r="H3826" s="13" t="s">
        <v>5981</v>
      </c>
      <c r="I3826" s="79">
        <v>1992</v>
      </c>
      <c r="J3826" s="79"/>
      <c r="K3826" s="73">
        <v>3897561088</v>
      </c>
      <c r="L3826" s="90">
        <f>IF(K3826/1024 &gt;1,K3826/1024," ")</f>
        <v>3806212</v>
      </c>
      <c r="M3826" s="90">
        <f>IF(K3826/1048576 &gt;1,K3826/1048576," ")</f>
        <v>3717.00390625</v>
      </c>
      <c r="N3826" s="91">
        <f>IF(K3826&gt;999999999,K3826/1073741824," ")</f>
        <v>3.6298866271972656</v>
      </c>
      <c r="O3826" s="194" t="s">
        <v>24381</v>
      </c>
      <c r="P3826" s="197" t="s">
        <v>24382</v>
      </c>
    </row>
    <row r="3827" spans="2:16" ht="20.100000000000001" customHeight="1" x14ac:dyDescent="0.3">
      <c r="B3827" s="101">
        <v>3817</v>
      </c>
      <c r="C3827" s="102" t="s">
        <v>39436</v>
      </c>
      <c r="D3827" s="159" t="s">
        <v>4596</v>
      </c>
      <c r="E3827" s="36" t="s">
        <v>14111</v>
      </c>
      <c r="F3827" s="104">
        <v>6.8</v>
      </c>
      <c r="G3827" s="13" t="s">
        <v>704</v>
      </c>
      <c r="H3827" s="13" t="s">
        <v>5892</v>
      </c>
      <c r="I3827" s="101">
        <v>1983</v>
      </c>
      <c r="J3827" s="101"/>
      <c r="K3827" s="73">
        <v>6128187563</v>
      </c>
      <c r="L3827" s="90">
        <f>IF(K3827/1024 &gt;1,K3827/1024," ")</f>
        <v>5984558.1669921875</v>
      </c>
      <c r="M3827" s="90">
        <f>IF(K3827/1048576 &gt;1,K3827/1048576," ")</f>
        <v>5844.2950849533081</v>
      </c>
      <c r="N3827" s="91">
        <f>IF(K3827&gt;999999999,K3827/1073741824," ")</f>
        <v>5.7073194188997149</v>
      </c>
      <c r="O3827" s="194" t="s">
        <v>24383</v>
      </c>
      <c r="P3827" s="197" t="s">
        <v>24384</v>
      </c>
    </row>
    <row r="3828" spans="2:16" ht="20.100000000000001" customHeight="1" x14ac:dyDescent="0.3">
      <c r="B3828" s="101">
        <v>3818</v>
      </c>
      <c r="C3828" s="12" t="s">
        <v>36467</v>
      </c>
      <c r="D3828" s="160" t="s">
        <v>5282</v>
      </c>
      <c r="E3828" s="36" t="s">
        <v>12592</v>
      </c>
      <c r="F3828" s="104">
        <v>7.2</v>
      </c>
      <c r="G3828" s="101" t="s">
        <v>704</v>
      </c>
      <c r="H3828" s="101" t="s">
        <v>5246</v>
      </c>
      <c r="I3828" s="101">
        <v>1948</v>
      </c>
      <c r="J3828" s="101"/>
      <c r="K3828" s="90">
        <v>3609434162</v>
      </c>
      <c r="L3828" s="90">
        <f>IF(K3828/1024 &gt;1,K3828/1024," ")</f>
        <v>3524838.048828125</v>
      </c>
      <c r="M3828" s="90">
        <f>IF(K3828/1048576 &gt;1,K3828/1048576," ")</f>
        <v>3442.2246570587158</v>
      </c>
      <c r="N3828" s="91">
        <f>IF(K3828&gt;999999999,K3828/1073741824," ")</f>
        <v>3.3615475166589022</v>
      </c>
      <c r="O3828" s="194" t="s">
        <v>21749</v>
      </c>
      <c r="P3828" s="197" t="s">
        <v>21750</v>
      </c>
    </row>
    <row r="3829" spans="2:16" ht="20.100000000000001" customHeight="1" x14ac:dyDescent="0.3">
      <c r="B3829" s="101">
        <v>3819</v>
      </c>
      <c r="C3829" s="102" t="s">
        <v>39437</v>
      </c>
      <c r="D3829" s="159" t="s">
        <v>2772</v>
      </c>
      <c r="E3829" s="36" t="s">
        <v>14112</v>
      </c>
      <c r="F3829" s="104">
        <v>4.7</v>
      </c>
      <c r="G3829" s="101" t="s">
        <v>704</v>
      </c>
      <c r="H3829" s="101" t="s">
        <v>3737</v>
      </c>
      <c r="I3829" s="94">
        <v>2011</v>
      </c>
      <c r="J3829" s="94"/>
      <c r="K3829" s="108">
        <v>2852186973</v>
      </c>
      <c r="L3829" s="90">
        <f>IF(K3829/1024 &gt;1,K3829/1024," ")</f>
        <v>2785338.8408203125</v>
      </c>
      <c r="M3829" s="90">
        <f>IF(K3829/1048576 &gt;1,K3829/1048576," ")</f>
        <v>2720.0574617385864</v>
      </c>
      <c r="N3829" s="91">
        <f>IF(K3829&gt;999999999,K3829/1073741824," ")</f>
        <v>2.6563061149790883</v>
      </c>
      <c r="O3829" s="194" t="s">
        <v>19899</v>
      </c>
      <c r="P3829" s="197" t="s">
        <v>24385</v>
      </c>
    </row>
    <row r="3830" spans="2:16" ht="20.100000000000001" customHeight="1" x14ac:dyDescent="0.3">
      <c r="B3830" s="101">
        <v>3820</v>
      </c>
      <c r="C3830" s="102" t="s">
        <v>39438</v>
      </c>
      <c r="D3830" s="160" t="s">
        <v>2285</v>
      </c>
      <c r="E3830" s="36" t="s">
        <v>14113</v>
      </c>
      <c r="F3830" s="104">
        <v>6.3</v>
      </c>
      <c r="G3830" s="94" t="s">
        <v>704</v>
      </c>
      <c r="H3830" s="94" t="s">
        <v>3744</v>
      </c>
      <c r="I3830" s="94">
        <v>1976</v>
      </c>
      <c r="J3830" s="94"/>
      <c r="K3830" s="90">
        <v>5725642798</v>
      </c>
      <c r="L3830" s="90">
        <f>IF(K3830/1024 &gt;1,K3830/1024," ")</f>
        <v>5591448.044921875</v>
      </c>
      <c r="M3830" s="90">
        <f>IF(K3830/1048576 &gt;1,K3830/1048576," ")</f>
        <v>5460.3984813690186</v>
      </c>
      <c r="N3830" s="91">
        <f>IF(K3830&gt;999999999,K3830/1073741824," ")</f>
        <v>5.3324203919619322</v>
      </c>
      <c r="O3830" s="194" t="s">
        <v>24386</v>
      </c>
      <c r="P3830" s="197" t="s">
        <v>31261</v>
      </c>
    </row>
    <row r="3831" spans="2:16" ht="20.100000000000001" customHeight="1" x14ac:dyDescent="0.3">
      <c r="B3831" s="101">
        <v>3821</v>
      </c>
      <c r="C3831" s="20" t="s">
        <v>39439</v>
      </c>
      <c r="D3831" s="157" t="s">
        <v>8264</v>
      </c>
      <c r="E3831" s="36" t="s">
        <v>14114</v>
      </c>
      <c r="F3831" s="81">
        <v>5.5</v>
      </c>
      <c r="G3831" s="13" t="s">
        <v>704</v>
      </c>
      <c r="H3831" s="13" t="s">
        <v>5878</v>
      </c>
      <c r="I3831" s="79">
        <v>2017</v>
      </c>
      <c r="J3831" s="79"/>
      <c r="K3831" s="73">
        <v>4188295168</v>
      </c>
      <c r="L3831" s="90">
        <f>IF(K3831/1024 &gt;1,K3831/1024," ")</f>
        <v>4090132</v>
      </c>
      <c r="M3831" s="90">
        <f>IF(K3831/1048576 &gt;1,K3831/1048576," ")</f>
        <v>3994.26953125</v>
      </c>
      <c r="N3831" s="91">
        <f>IF(K3831&gt;999999999,K3831/1073741824," ")</f>
        <v>3.9006538391113281</v>
      </c>
      <c r="O3831" s="194" t="s">
        <v>24387</v>
      </c>
      <c r="P3831" s="197" t="s">
        <v>24388</v>
      </c>
    </row>
    <row r="3832" spans="2:16" ht="20.100000000000001" customHeight="1" x14ac:dyDescent="0.3">
      <c r="B3832" s="101">
        <v>3822</v>
      </c>
      <c r="C3832" s="7" t="s">
        <v>39189</v>
      </c>
      <c r="D3832" s="159" t="s">
        <v>2286</v>
      </c>
      <c r="E3832" s="36" t="s">
        <v>14116</v>
      </c>
      <c r="F3832" s="104">
        <v>5.8</v>
      </c>
      <c r="G3832" s="94"/>
      <c r="H3832" s="94" t="s">
        <v>3928</v>
      </c>
      <c r="I3832" s="94">
        <v>1978</v>
      </c>
      <c r="J3832" s="94"/>
      <c r="K3832" s="108">
        <v>1248452608</v>
      </c>
      <c r="L3832" s="90">
        <f>IF(K3832/1024 &gt;1,K3832/1024," ")</f>
        <v>1219192</v>
      </c>
      <c r="M3832" s="90">
        <f>IF(K3832/1048576 &gt;1,K3832/1048576," ")</f>
        <v>1190.6171875</v>
      </c>
      <c r="N3832" s="91">
        <f>IF(K3832&gt;999999999,K3832/1073741824," ")</f>
        <v>1.1627120971679688</v>
      </c>
      <c r="O3832" s="194" t="s">
        <v>24391</v>
      </c>
      <c r="P3832" s="197" t="s">
        <v>24392</v>
      </c>
    </row>
    <row r="3833" spans="2:16" ht="20.100000000000001" customHeight="1" x14ac:dyDescent="0.3">
      <c r="B3833" s="101">
        <v>3823</v>
      </c>
      <c r="C3833" s="12" t="s">
        <v>43330</v>
      </c>
      <c r="D3833" s="261" t="s">
        <v>43327</v>
      </c>
      <c r="E3833" s="36" t="s">
        <v>43328</v>
      </c>
      <c r="F3833" s="131">
        <v>5.7</v>
      </c>
      <c r="G3833" s="13" t="s">
        <v>704</v>
      </c>
      <c r="H3833" s="13" t="s">
        <v>3739</v>
      </c>
      <c r="I3833" s="133">
        <v>2021</v>
      </c>
      <c r="J3833" s="74"/>
      <c r="K3833" s="73">
        <v>2340315136</v>
      </c>
      <c r="L3833" s="90">
        <f>IF(K3833/1024 &gt;1,K3833/1024," ")</f>
        <v>2285464</v>
      </c>
      <c r="M3833" s="90">
        <f>IF(K3833/1048576 &gt;1,K3833/1048576," ")</f>
        <v>2231.8984375</v>
      </c>
      <c r="N3833" s="91">
        <f>IF(K3833&gt;999999999,K3833/1073741824," ")</f>
        <v>2.1795883178710938</v>
      </c>
      <c r="O3833" s="194" t="s">
        <v>28936</v>
      </c>
      <c r="P3833" s="197" t="s">
        <v>43329</v>
      </c>
    </row>
    <row r="3834" spans="2:16" ht="20.100000000000001" customHeight="1" x14ac:dyDescent="0.3">
      <c r="B3834" s="101">
        <v>3824</v>
      </c>
      <c r="C3834" s="102" t="s">
        <v>39440</v>
      </c>
      <c r="D3834" s="159" t="s">
        <v>2779</v>
      </c>
      <c r="E3834" s="36" t="s">
        <v>14115</v>
      </c>
      <c r="F3834" s="104">
        <v>6.3</v>
      </c>
      <c r="G3834" s="101"/>
      <c r="H3834" s="101" t="s">
        <v>3739</v>
      </c>
      <c r="I3834" s="101">
        <v>1971</v>
      </c>
      <c r="J3834" s="101"/>
      <c r="K3834" s="90">
        <v>2664487191</v>
      </c>
      <c r="L3834" s="90">
        <f>IF(K3834/1024 &gt;1,K3834/1024," ")</f>
        <v>2602038.2724609375</v>
      </c>
      <c r="M3834" s="90">
        <f>IF(K3834/1048576 &gt;1,K3834/1048576," ")</f>
        <v>2541.0530004501343</v>
      </c>
      <c r="N3834" s="91">
        <f>IF(K3834&gt;999999999,K3834/1073741824," ")</f>
        <v>2.4814970707520843</v>
      </c>
      <c r="O3834" s="194" t="s">
        <v>24389</v>
      </c>
      <c r="P3834" s="197" t="s">
        <v>24390</v>
      </c>
    </row>
    <row r="3835" spans="2:16" ht="20.100000000000001" customHeight="1" x14ac:dyDescent="0.3">
      <c r="B3835" s="101">
        <v>3825</v>
      </c>
      <c r="C3835" s="102" t="s">
        <v>39441</v>
      </c>
      <c r="D3835" s="159" t="s">
        <v>5285</v>
      </c>
      <c r="E3835" s="36" t="s">
        <v>14117</v>
      </c>
      <c r="F3835" s="104">
        <v>4.5</v>
      </c>
      <c r="G3835" s="101" t="s">
        <v>704</v>
      </c>
      <c r="H3835" s="101" t="s">
        <v>3740</v>
      </c>
      <c r="I3835" s="101">
        <v>1981</v>
      </c>
      <c r="J3835" s="101"/>
      <c r="K3835" s="90">
        <v>2982451293</v>
      </c>
      <c r="L3835" s="90">
        <f>IF(K3835/1024 &gt;1,K3835/1024," ")</f>
        <v>2912550.0908203125</v>
      </c>
      <c r="M3835" s="90">
        <f>IF(K3835/1048576 &gt;1,K3835/1048576," ")</f>
        <v>2844.2871980667114</v>
      </c>
      <c r="N3835" s="91">
        <f>IF(K3835&gt;999999999,K3835/1073741824," ")</f>
        <v>2.7776242168620229</v>
      </c>
      <c r="O3835" s="194" t="s">
        <v>24393</v>
      </c>
      <c r="P3835" s="197" t="s">
        <v>24394</v>
      </c>
    </row>
    <row r="3836" spans="2:16" ht="20.100000000000001" customHeight="1" x14ac:dyDescent="0.3">
      <c r="B3836" s="101">
        <v>3826</v>
      </c>
      <c r="C3836" s="102" t="s">
        <v>39442</v>
      </c>
      <c r="D3836" s="159" t="s">
        <v>3647</v>
      </c>
      <c r="E3836" s="36" t="s">
        <v>14118</v>
      </c>
      <c r="F3836" s="104">
        <v>8.1</v>
      </c>
      <c r="G3836" s="13" t="s">
        <v>704</v>
      </c>
      <c r="H3836" s="13" t="s">
        <v>5892</v>
      </c>
      <c r="I3836" s="101">
        <v>1958</v>
      </c>
      <c r="J3836" s="101"/>
      <c r="K3836" s="73">
        <v>2365901417</v>
      </c>
      <c r="L3836" s="90">
        <f>IF(K3836/1024 &gt;1,K3836/1024," ")</f>
        <v>2310450.6025390625</v>
      </c>
      <c r="M3836" s="90">
        <f>IF(K3836/1048576 &gt;1,K3836/1048576," ")</f>
        <v>2256.2994165420532</v>
      </c>
      <c r="N3836" s="91">
        <f>IF(K3836&gt;999999999,K3836/1073741824," ")</f>
        <v>2.2034173989668489</v>
      </c>
      <c r="O3836" s="194" t="s">
        <v>24395</v>
      </c>
      <c r="P3836" s="197" t="s">
        <v>24396</v>
      </c>
    </row>
    <row r="3837" spans="2:16" ht="20.100000000000001" customHeight="1" x14ac:dyDescent="0.3">
      <c r="B3837" s="101">
        <v>3827</v>
      </c>
      <c r="C3837" s="28" t="s">
        <v>39443</v>
      </c>
      <c r="D3837" s="157" t="s">
        <v>8597</v>
      </c>
      <c r="E3837" s="36" t="s">
        <v>14119</v>
      </c>
      <c r="F3837" s="81">
        <v>6</v>
      </c>
      <c r="G3837" s="13" t="s">
        <v>704</v>
      </c>
      <c r="H3837" s="13" t="s">
        <v>5878</v>
      </c>
      <c r="I3837" s="79">
        <v>2018</v>
      </c>
      <c r="J3837" s="79"/>
      <c r="K3837" s="73">
        <v>4722495488</v>
      </c>
      <c r="L3837" s="90">
        <f>IF(K3837/1024 &gt;1,K3837/1024," ")</f>
        <v>4611812</v>
      </c>
      <c r="M3837" s="90">
        <f>IF(K3837/1048576 &gt;1,K3837/1048576," ")</f>
        <v>4503.72265625</v>
      </c>
      <c r="N3837" s="91">
        <f>IF(K3837&gt;999999999,K3837/1073741824," ")</f>
        <v>4.3981666564941406</v>
      </c>
      <c r="O3837" s="194" t="s">
        <v>21414</v>
      </c>
      <c r="P3837" s="197" t="s">
        <v>24397</v>
      </c>
    </row>
    <row r="3838" spans="2:16" ht="20.100000000000001" customHeight="1" x14ac:dyDescent="0.3">
      <c r="B3838" s="101">
        <v>3828</v>
      </c>
      <c r="C3838" s="112" t="s">
        <v>41822</v>
      </c>
      <c r="D3838" s="168" t="s">
        <v>6545</v>
      </c>
      <c r="E3838" s="36" t="s">
        <v>16699</v>
      </c>
      <c r="F3838" s="99">
        <v>6.7</v>
      </c>
      <c r="G3838" s="99" t="s">
        <v>704</v>
      </c>
      <c r="H3838" s="101" t="s">
        <v>4081</v>
      </c>
      <c r="I3838" s="101">
        <v>2015</v>
      </c>
      <c r="J3838" s="112"/>
      <c r="K3838" s="90">
        <v>4827089765</v>
      </c>
      <c r="L3838" s="90">
        <f>IF(K3838/1024 &gt;1,K3838/1024," ")</f>
        <v>4713954.8486328125</v>
      </c>
      <c r="M3838" s="90">
        <f>IF(K3838/1048576 &gt;1,K3838/1048576," ")</f>
        <v>4603.471531867981</v>
      </c>
      <c r="N3838" s="91">
        <f>IF(K3838&gt;999999999,K3838/1073741824," ")</f>
        <v>4.4955776678398252</v>
      </c>
      <c r="O3838" s="194" t="s">
        <v>28629</v>
      </c>
      <c r="P3838" s="197" t="s">
        <v>28630</v>
      </c>
    </row>
    <row r="3839" spans="2:16" ht="20.100000000000001" customHeight="1" x14ac:dyDescent="0.3">
      <c r="B3839" s="101">
        <v>3829</v>
      </c>
      <c r="C3839" s="107" t="s">
        <v>39444</v>
      </c>
      <c r="D3839" s="159" t="s">
        <v>4051</v>
      </c>
      <c r="E3839" s="36" t="s">
        <v>14122</v>
      </c>
      <c r="F3839" s="104">
        <v>7.4</v>
      </c>
      <c r="G3839" s="101"/>
      <c r="H3839" s="101" t="s">
        <v>3739</v>
      </c>
      <c r="I3839" s="101">
        <v>2013</v>
      </c>
      <c r="J3839" s="101"/>
      <c r="K3839" s="90">
        <v>4569181806</v>
      </c>
      <c r="L3839" s="90">
        <f>IF(K3839/1024 &gt;1,K3839/1024," ")</f>
        <v>4462091.607421875</v>
      </c>
      <c r="M3839" s="90">
        <f>IF(K3839/1048576 &gt;1,K3839/1048576," ")</f>
        <v>4357.5113353729248</v>
      </c>
      <c r="N3839" s="91">
        <f>IF(K3839&gt;999999999,K3839/1073741824," ")</f>
        <v>4.2553821634501219</v>
      </c>
      <c r="O3839" s="194" t="s">
        <v>24402</v>
      </c>
      <c r="P3839" s="197" t="s">
        <v>24403</v>
      </c>
    </row>
    <row r="3840" spans="2:16" ht="20.100000000000001" customHeight="1" x14ac:dyDescent="0.3">
      <c r="B3840" s="101">
        <v>3830</v>
      </c>
      <c r="C3840" s="109" t="s">
        <v>39445</v>
      </c>
      <c r="D3840" s="160" t="s">
        <v>3444</v>
      </c>
      <c r="E3840" s="36" t="s">
        <v>14123</v>
      </c>
      <c r="F3840" s="104">
        <v>4.4000000000000004</v>
      </c>
      <c r="G3840" s="101" t="s">
        <v>704</v>
      </c>
      <c r="H3840" s="101" t="s">
        <v>3744</v>
      </c>
      <c r="I3840" s="101">
        <v>2013</v>
      </c>
      <c r="J3840" s="101"/>
      <c r="K3840" s="90">
        <v>3460065635</v>
      </c>
      <c r="L3840" s="90">
        <f>IF(K3840/1024 &gt;1,K3840/1024," ")</f>
        <v>3378970.3466796875</v>
      </c>
      <c r="M3840" s="90">
        <f>IF(K3840/1048576 &gt;1,K3840/1048576," ")</f>
        <v>3299.7757291793823</v>
      </c>
      <c r="N3840" s="91">
        <f>IF(K3840&gt;999999999,K3840/1073741824," ")</f>
        <v>3.2224372355267406</v>
      </c>
      <c r="O3840" s="194" t="s">
        <v>24404</v>
      </c>
      <c r="P3840" s="197" t="s">
        <v>24405</v>
      </c>
    </row>
    <row r="3841" spans="2:16" ht="20.100000000000001" customHeight="1" x14ac:dyDescent="0.3">
      <c r="B3841" s="101">
        <v>3831</v>
      </c>
      <c r="C3841" s="20" t="s">
        <v>39446</v>
      </c>
      <c r="D3841" s="167" t="s">
        <v>7961</v>
      </c>
      <c r="E3841" s="36" t="s">
        <v>14124</v>
      </c>
      <c r="F3841" s="81">
        <v>6.6</v>
      </c>
      <c r="G3841" s="13" t="s">
        <v>704</v>
      </c>
      <c r="H3841" s="13" t="s">
        <v>5871</v>
      </c>
      <c r="I3841" s="79">
        <v>2017</v>
      </c>
      <c r="J3841" s="79"/>
      <c r="K3841" s="73">
        <v>6039549528</v>
      </c>
      <c r="L3841" s="90">
        <f>IF(K3841/1024 &gt;1,K3841/1024," ")</f>
        <v>5897997.5859375</v>
      </c>
      <c r="M3841" s="90">
        <f>IF(K3841/1048576 &gt;1,K3841/1048576," ")</f>
        <v>5759.7632675170898</v>
      </c>
      <c r="N3841" s="91">
        <f>IF(K3841&gt;999999999,K3841/1073741824," ")</f>
        <v>5.6247688159346581</v>
      </c>
      <c r="O3841" s="194" t="s">
        <v>24406</v>
      </c>
      <c r="P3841" s="197" t="s">
        <v>31262</v>
      </c>
    </row>
    <row r="3842" spans="2:16" ht="20.100000000000001" customHeight="1" x14ac:dyDescent="0.3">
      <c r="B3842" s="101">
        <v>3832</v>
      </c>
      <c r="C3842" s="12" t="s">
        <v>39190</v>
      </c>
      <c r="D3842" s="160" t="s">
        <v>2287</v>
      </c>
      <c r="E3842" s="36" t="s">
        <v>14126</v>
      </c>
      <c r="F3842" s="104">
        <v>5.7</v>
      </c>
      <c r="G3842" s="94"/>
      <c r="H3842" s="94" t="s">
        <v>4184</v>
      </c>
      <c r="I3842" s="101">
        <v>2006</v>
      </c>
      <c r="J3842" s="101"/>
      <c r="K3842" s="90">
        <v>1260111872</v>
      </c>
      <c r="L3842" s="90">
        <f>IF(K3842/1024 &gt;1,K3842/1024," ")</f>
        <v>1230578</v>
      </c>
      <c r="M3842" s="90">
        <f>IF(K3842/1048576 &gt;1,K3842/1048576," ")</f>
        <v>1201.736328125</v>
      </c>
      <c r="N3842" s="91">
        <f>IF(K3842&gt;999999999,K3842/1073741824," ")</f>
        <v>1.1735706329345703</v>
      </c>
      <c r="O3842" s="194" t="s">
        <v>24409</v>
      </c>
      <c r="P3842" s="197" t="s">
        <v>24410</v>
      </c>
    </row>
    <row r="3843" spans="2:16" ht="20.100000000000001" customHeight="1" x14ac:dyDescent="0.3">
      <c r="B3843" s="101">
        <v>3833</v>
      </c>
      <c r="C3843" s="109" t="s">
        <v>39447</v>
      </c>
      <c r="D3843" s="160" t="s">
        <v>4479</v>
      </c>
      <c r="E3843" s="36" t="s">
        <v>14125</v>
      </c>
      <c r="F3843" s="104">
        <v>6.4</v>
      </c>
      <c r="G3843" s="101" t="s">
        <v>704</v>
      </c>
      <c r="H3843" s="101" t="s">
        <v>3744</v>
      </c>
      <c r="I3843" s="101">
        <v>2013</v>
      </c>
      <c r="J3843" s="101"/>
      <c r="K3843" s="90">
        <v>6393730185</v>
      </c>
      <c r="L3843" s="90">
        <f>IF(K3843/1024 &gt;1,K3843/1024," ")</f>
        <v>6243877.1337890625</v>
      </c>
      <c r="M3843" s="90">
        <f>IF(K3843/1048576 &gt;1,K3843/1048576," ")</f>
        <v>6097.5362634658813</v>
      </c>
      <c r="N3843" s="91">
        <f>IF(K3843&gt;999999999,K3843/1073741824," ")</f>
        <v>5.9546252572908998</v>
      </c>
      <c r="O3843" s="194" t="s">
        <v>24407</v>
      </c>
      <c r="P3843" s="197" t="s">
        <v>24408</v>
      </c>
    </row>
    <row r="3844" spans="2:16" ht="20.100000000000001" customHeight="1" x14ac:dyDescent="0.3">
      <c r="B3844" s="101">
        <v>3834</v>
      </c>
      <c r="C3844" s="102" t="s">
        <v>39448</v>
      </c>
      <c r="D3844" s="159" t="s">
        <v>2288</v>
      </c>
      <c r="E3844" s="36" t="s">
        <v>14127</v>
      </c>
      <c r="F3844" s="104">
        <v>8.1999999999999993</v>
      </c>
      <c r="G3844" s="13" t="s">
        <v>704</v>
      </c>
      <c r="H3844" s="13" t="s">
        <v>5878</v>
      </c>
      <c r="I3844" s="101">
        <v>1963</v>
      </c>
      <c r="J3844" s="116"/>
      <c r="K3844" s="73">
        <v>4591364163</v>
      </c>
      <c r="L3844" s="90">
        <f>IF(K3844/1024 &gt;1,K3844/1024," ")</f>
        <v>4483754.0654296875</v>
      </c>
      <c r="M3844" s="90">
        <f>IF(K3844/1048576 &gt;1,K3844/1048576," ")</f>
        <v>4378.6660795211792</v>
      </c>
      <c r="N3844" s="91">
        <f>IF(K3844&gt;999999999,K3844/1073741824," ")</f>
        <v>4.2760410932824016</v>
      </c>
      <c r="O3844" s="194" t="s">
        <v>24411</v>
      </c>
      <c r="P3844" s="197" t="s">
        <v>24412</v>
      </c>
    </row>
    <row r="3845" spans="2:16" ht="20.100000000000001" customHeight="1" x14ac:dyDescent="0.3">
      <c r="B3845" s="101">
        <v>3835</v>
      </c>
      <c r="C3845" s="107" t="s">
        <v>39449</v>
      </c>
      <c r="D3845" s="159" t="s">
        <v>3866</v>
      </c>
      <c r="E3845" s="36" t="s">
        <v>14128</v>
      </c>
      <c r="F3845" s="104">
        <v>5.7</v>
      </c>
      <c r="G3845" s="101"/>
      <c r="H3845" s="101" t="s">
        <v>3777</v>
      </c>
      <c r="I3845" s="101">
        <v>2013</v>
      </c>
      <c r="J3845" s="101"/>
      <c r="K3845" s="90">
        <v>3916423862</v>
      </c>
      <c r="L3845" s="90">
        <f>IF(K3845/1024 &gt;1,K3845/1024," ")</f>
        <v>3824632.677734375</v>
      </c>
      <c r="M3845" s="90">
        <f>IF(K3845/1048576 &gt;1,K3845/1048576," ")</f>
        <v>3734.9928493499756</v>
      </c>
      <c r="N3845" s="91">
        <f>IF(K3845&gt;999999999,K3845/1073741824," ")</f>
        <v>3.6474539544433355</v>
      </c>
      <c r="O3845" s="194" t="s">
        <v>30107</v>
      </c>
      <c r="P3845" s="197" t="s">
        <v>24413</v>
      </c>
    </row>
    <row r="3846" spans="2:16" ht="20.100000000000001" customHeight="1" x14ac:dyDescent="0.3">
      <c r="B3846" s="101">
        <v>3836</v>
      </c>
      <c r="C3846" s="111" t="s">
        <v>41866</v>
      </c>
      <c r="D3846" s="168" t="s">
        <v>7325</v>
      </c>
      <c r="E3846" s="36" t="s">
        <v>16751</v>
      </c>
      <c r="F3846" s="99">
        <v>5.3</v>
      </c>
      <c r="G3846" s="99" t="s">
        <v>704</v>
      </c>
      <c r="H3846" s="105" t="s">
        <v>4081</v>
      </c>
      <c r="I3846" s="101">
        <v>2015</v>
      </c>
      <c r="J3846" s="101"/>
      <c r="K3846" s="90">
        <v>4956155175</v>
      </c>
      <c r="L3846" s="90">
        <f>IF(K3846/1024 &gt;1,K3846/1024," ")</f>
        <v>4839995.2880859375</v>
      </c>
      <c r="M3846" s="90">
        <f>IF(K3846/1048576 &gt;1,K3846/1048576," ")</f>
        <v>4726.5578985214233</v>
      </c>
      <c r="N3846" s="91">
        <f>IF(K3846&gt;999999999,K3846/1073741824," ")</f>
        <v>4.6157791977748275</v>
      </c>
      <c r="O3846" s="194" t="s">
        <v>22152</v>
      </c>
      <c r="P3846" s="197" t="s">
        <v>28717</v>
      </c>
    </row>
    <row r="3847" spans="2:16" ht="20.100000000000001" customHeight="1" x14ac:dyDescent="0.3">
      <c r="B3847" s="101">
        <v>3837</v>
      </c>
      <c r="C3847" s="28" t="s">
        <v>34893</v>
      </c>
      <c r="D3847" s="157" t="s">
        <v>8593</v>
      </c>
      <c r="E3847" s="36" t="s">
        <v>9912</v>
      </c>
      <c r="F3847" s="81">
        <v>6.2</v>
      </c>
      <c r="G3847" s="13" t="s">
        <v>704</v>
      </c>
      <c r="H3847" s="13" t="s">
        <v>5878</v>
      </c>
      <c r="I3847" s="79">
        <v>2018</v>
      </c>
      <c r="J3847" s="72"/>
      <c r="K3847" s="73">
        <v>5083979776</v>
      </c>
      <c r="L3847" s="90">
        <f>IF(K3847/1024 &gt;1,K3847/1024," ")</f>
        <v>4964824</v>
      </c>
      <c r="M3847" s="90">
        <f>IF(K3847/1048576 &gt;1,K3847/1048576," ")</f>
        <v>4848.4609375</v>
      </c>
      <c r="N3847" s="91">
        <f>IF(K3847&gt;999999999,K3847/1073741824," ")</f>
        <v>4.7348251342773438</v>
      </c>
      <c r="O3847" s="194" t="s">
        <v>18132</v>
      </c>
      <c r="P3847" s="197" t="s">
        <v>19115</v>
      </c>
    </row>
    <row r="3848" spans="2:16" ht="20.100000000000001" customHeight="1" x14ac:dyDescent="0.3">
      <c r="B3848" s="101">
        <v>3838</v>
      </c>
      <c r="C3848" s="84" t="s">
        <v>39450</v>
      </c>
      <c r="D3848" s="157" t="s">
        <v>7727</v>
      </c>
      <c r="E3848" s="36" t="s">
        <v>14130</v>
      </c>
      <c r="F3848" s="81">
        <v>5.6</v>
      </c>
      <c r="G3848" s="81" t="s">
        <v>704</v>
      </c>
      <c r="H3848" s="82" t="s">
        <v>5892</v>
      </c>
      <c r="I3848" s="79">
        <v>1984</v>
      </c>
      <c r="J3848" s="79"/>
      <c r="K3848" s="73">
        <v>8258101926</v>
      </c>
      <c r="L3848" s="90">
        <f>IF(K3848/1024 &gt;1,K3848/1024," ")</f>
        <v>8064552.662109375</v>
      </c>
      <c r="M3848" s="90">
        <f>IF(K3848/1048576 &gt;1,K3848/1048576," ")</f>
        <v>7875.5397090911865</v>
      </c>
      <c r="N3848" s="91">
        <f>IF(K3848&gt;999999999,K3848/1073741824," ")</f>
        <v>7.6909567471593618</v>
      </c>
      <c r="O3848" s="194" t="s">
        <v>24416</v>
      </c>
      <c r="P3848" s="197" t="s">
        <v>24417</v>
      </c>
    </row>
    <row r="3849" spans="2:16" ht="20.100000000000001" customHeight="1" x14ac:dyDescent="0.3">
      <c r="B3849" s="101">
        <v>3839</v>
      </c>
      <c r="C3849" s="107" t="s">
        <v>39451</v>
      </c>
      <c r="D3849" s="161" t="s">
        <v>6462</v>
      </c>
      <c r="E3849" s="36" t="s">
        <v>14131</v>
      </c>
      <c r="F3849" s="99">
        <v>8</v>
      </c>
      <c r="G3849" s="99"/>
      <c r="H3849" s="101" t="s">
        <v>5910</v>
      </c>
      <c r="I3849" s="101">
        <v>1937</v>
      </c>
      <c r="J3849" s="101"/>
      <c r="K3849" s="90">
        <v>2570113356</v>
      </c>
      <c r="L3849" s="90">
        <f>IF(K3849/1024 &gt;1,K3849/1024," ")</f>
        <v>2509876.32421875</v>
      </c>
      <c r="M3849" s="90">
        <f>IF(K3849/1048576 &gt;1,K3849/1048576," ")</f>
        <v>2451.051097869873</v>
      </c>
      <c r="N3849" s="91">
        <f>IF(K3849&gt;999999999,K3849/1073741824," ")</f>
        <v>2.3936045877635479</v>
      </c>
      <c r="O3849" s="194" t="s">
        <v>24418</v>
      </c>
      <c r="P3849" s="197" t="s">
        <v>24419</v>
      </c>
    </row>
    <row r="3850" spans="2:16" ht="20.100000000000001" customHeight="1" x14ac:dyDescent="0.3">
      <c r="B3850" s="101">
        <v>3840</v>
      </c>
      <c r="C3850" s="29" t="s">
        <v>39452</v>
      </c>
      <c r="D3850" s="157" t="s">
        <v>8125</v>
      </c>
      <c r="E3850" s="36" t="s">
        <v>14132</v>
      </c>
      <c r="F3850" s="131">
        <v>6.7</v>
      </c>
      <c r="G3850" s="13"/>
      <c r="H3850" s="13" t="s">
        <v>5878</v>
      </c>
      <c r="I3850" s="133">
        <v>1966</v>
      </c>
      <c r="J3850" s="137"/>
      <c r="K3850" s="73">
        <v>4758376176</v>
      </c>
      <c r="L3850" s="90">
        <f>IF(K3850/1024 &gt;1,K3850/1024," ")</f>
        <v>4646851.734375</v>
      </c>
      <c r="M3850" s="90">
        <f>IF(K3850/1048576 &gt;1,K3850/1048576," ")</f>
        <v>4537.9411468505859</v>
      </c>
      <c r="N3850" s="91">
        <f>IF(K3850&gt;999999999,K3850/1073741824," ")</f>
        <v>4.4315831512212753</v>
      </c>
      <c r="O3850" s="194" t="s">
        <v>24420</v>
      </c>
      <c r="P3850" s="197" t="s">
        <v>24421</v>
      </c>
    </row>
    <row r="3851" spans="2:16" ht="20.100000000000001" customHeight="1" x14ac:dyDescent="0.3">
      <c r="B3851" s="101">
        <v>3841</v>
      </c>
      <c r="C3851" s="7" t="s">
        <v>39453</v>
      </c>
      <c r="D3851" s="168" t="s">
        <v>8851</v>
      </c>
      <c r="E3851" s="36" t="s">
        <v>14133</v>
      </c>
      <c r="F3851" s="99">
        <v>5.9</v>
      </c>
      <c r="G3851" s="13" t="s">
        <v>704</v>
      </c>
      <c r="H3851" s="13" t="s">
        <v>3757</v>
      </c>
      <c r="I3851" s="101">
        <v>2019</v>
      </c>
      <c r="J3851" s="79"/>
      <c r="K3851" s="73">
        <v>4986183680</v>
      </c>
      <c r="L3851" s="90">
        <f>IF(K3851/1024 &gt;1,K3851/1024," ")</f>
        <v>4869320</v>
      </c>
      <c r="M3851" s="90">
        <f>IF(K3851/1048576 &gt;1,K3851/1048576," ")</f>
        <v>4755.1953125</v>
      </c>
      <c r="N3851" s="91">
        <f>IF(K3851&gt;999999999,K3851/1073741824," ")</f>
        <v>4.6437454223632813</v>
      </c>
      <c r="O3851" s="194" t="s">
        <v>24422</v>
      </c>
      <c r="P3851" s="197" t="s">
        <v>24423</v>
      </c>
    </row>
    <row r="3852" spans="2:16" ht="20.100000000000001" customHeight="1" x14ac:dyDescent="0.3">
      <c r="B3852" s="101">
        <v>3842</v>
      </c>
      <c r="C3852" s="111" t="s">
        <v>39454</v>
      </c>
      <c r="D3852" s="160" t="s">
        <v>7403</v>
      </c>
      <c r="E3852" s="36" t="s">
        <v>14134</v>
      </c>
      <c r="F3852" s="99">
        <v>4.7</v>
      </c>
      <c r="G3852" s="99" t="s">
        <v>704</v>
      </c>
      <c r="H3852" s="105" t="s">
        <v>5878</v>
      </c>
      <c r="I3852" s="101">
        <v>2016</v>
      </c>
      <c r="J3852" s="101"/>
      <c r="K3852" s="90">
        <v>5213625545</v>
      </c>
      <c r="L3852" s="90">
        <f>IF(K3852/1024 &gt;1,K3852/1024," ")</f>
        <v>5091431.1962890625</v>
      </c>
      <c r="M3852" s="90">
        <f>IF(K3852/1048576 &gt;1,K3852/1048576," ")</f>
        <v>4972.1007776260376</v>
      </c>
      <c r="N3852" s="91">
        <f>IF(K3852&gt;999999999,K3852/1073741824," ")</f>
        <v>4.8555671656504273</v>
      </c>
      <c r="O3852" s="194" t="s">
        <v>24424</v>
      </c>
      <c r="P3852" s="197" t="s">
        <v>24425</v>
      </c>
    </row>
    <row r="3853" spans="2:16" ht="20.100000000000001" customHeight="1" x14ac:dyDescent="0.3">
      <c r="B3853" s="101">
        <v>3843</v>
      </c>
      <c r="C3853" s="12" t="s">
        <v>39455</v>
      </c>
      <c r="D3853" s="160" t="s">
        <v>1009</v>
      </c>
      <c r="E3853" s="36" t="s">
        <v>14135</v>
      </c>
      <c r="F3853" s="104">
        <v>6</v>
      </c>
      <c r="G3853" s="13" t="s">
        <v>704</v>
      </c>
      <c r="H3853" s="13" t="s">
        <v>3737</v>
      </c>
      <c r="I3853" s="101">
        <v>2006</v>
      </c>
      <c r="J3853" s="101"/>
      <c r="K3853" s="73">
        <v>3820576768</v>
      </c>
      <c r="L3853" s="90">
        <f>IF(K3853/1024 &gt;1,K3853/1024," ")</f>
        <v>3731032</v>
      </c>
      <c r="M3853" s="90">
        <f>IF(K3853/1048576 &gt;1,K3853/1048576," ")</f>
        <v>3643.5859375</v>
      </c>
      <c r="N3853" s="91">
        <f>IF(K3853&gt;999999999,K3853/1073741824," ")</f>
        <v>3.5581893920898438</v>
      </c>
      <c r="O3853" s="194" t="s">
        <v>24426</v>
      </c>
      <c r="P3853" s="197" t="s">
        <v>24427</v>
      </c>
    </row>
    <row r="3854" spans="2:16" ht="20.100000000000001" customHeight="1" x14ac:dyDescent="0.3">
      <c r="B3854" s="101">
        <v>3844</v>
      </c>
      <c r="C3854" s="20" t="s">
        <v>39456</v>
      </c>
      <c r="D3854" s="157" t="s">
        <v>8395</v>
      </c>
      <c r="E3854" s="36" t="s">
        <v>14136</v>
      </c>
      <c r="F3854" s="81">
        <v>5.8</v>
      </c>
      <c r="G3854" s="13" t="s">
        <v>704</v>
      </c>
      <c r="H3854" s="13" t="s">
        <v>5981</v>
      </c>
      <c r="I3854" s="79">
        <v>1985</v>
      </c>
      <c r="J3854" s="79"/>
      <c r="K3854" s="73">
        <v>3118297088</v>
      </c>
      <c r="L3854" s="90">
        <f>IF(K3854/1024 &gt;1,K3854/1024," ")</f>
        <v>3045212</v>
      </c>
      <c r="M3854" s="90">
        <f>IF(K3854/1048576 &gt;1,K3854/1048576," ")</f>
        <v>2973.83984375</v>
      </c>
      <c r="N3854" s="91">
        <f>IF(K3854&gt;999999999,K3854/1073741824," ")</f>
        <v>2.9041404724121094</v>
      </c>
      <c r="O3854" s="194" t="s">
        <v>24428</v>
      </c>
      <c r="P3854" s="197" t="s">
        <v>24429</v>
      </c>
    </row>
    <row r="3855" spans="2:16" ht="20.100000000000001" customHeight="1" x14ac:dyDescent="0.3">
      <c r="B3855" s="101">
        <v>3845</v>
      </c>
      <c r="C3855" s="102" t="s">
        <v>39457</v>
      </c>
      <c r="D3855" s="159" t="s">
        <v>4200</v>
      </c>
      <c r="E3855" s="36" t="s">
        <v>14137</v>
      </c>
      <c r="F3855" s="104">
        <v>5.3</v>
      </c>
      <c r="G3855" s="101" t="s">
        <v>704</v>
      </c>
      <c r="H3855" s="101" t="s">
        <v>3740</v>
      </c>
      <c r="I3855" s="101">
        <v>2013</v>
      </c>
      <c r="J3855" s="101"/>
      <c r="K3855" s="90">
        <v>3820012224</v>
      </c>
      <c r="L3855" s="90">
        <f>IF(K3855/1024 &gt;1,K3855/1024," ")</f>
        <v>3730480.6875</v>
      </c>
      <c r="M3855" s="90">
        <f>IF(K3855/1048576 &gt;1,K3855/1048576," ")</f>
        <v>3643.0475463867188</v>
      </c>
      <c r="N3855" s="91">
        <f>IF(K3855&gt;999999999,K3855/1073741824," ")</f>
        <v>3.55766361951828</v>
      </c>
      <c r="O3855" s="194" t="s">
        <v>24430</v>
      </c>
      <c r="P3855" s="197" t="s">
        <v>24431</v>
      </c>
    </row>
    <row r="3856" spans="2:16" ht="20.100000000000001" customHeight="1" x14ac:dyDescent="0.3">
      <c r="B3856" s="101">
        <v>3846</v>
      </c>
      <c r="C3856" s="119" t="s">
        <v>39458</v>
      </c>
      <c r="D3856" s="160" t="s">
        <v>5419</v>
      </c>
      <c r="E3856" s="36" t="s">
        <v>14138</v>
      </c>
      <c r="F3856" s="104">
        <v>5.6</v>
      </c>
      <c r="G3856" s="101" t="s">
        <v>704</v>
      </c>
      <c r="H3856" s="101" t="s">
        <v>3745</v>
      </c>
      <c r="I3856" s="101">
        <v>1983</v>
      </c>
      <c r="J3856" s="116"/>
      <c r="K3856" s="90">
        <v>2836261895</v>
      </c>
      <c r="L3856" s="90">
        <f>IF(K3856/1024 &gt;1,K3856/1024," ")</f>
        <v>2769787.0068359375</v>
      </c>
      <c r="M3856" s="90">
        <f>IF(K3856/1048576 &gt;1,K3856/1048576," ")</f>
        <v>2704.8701238632202</v>
      </c>
      <c r="N3856" s="91">
        <f>IF(K3856&gt;999999999,K3856/1073741824," ")</f>
        <v>2.641474730335176</v>
      </c>
      <c r="O3856" s="194" t="s">
        <v>24432</v>
      </c>
      <c r="P3856" s="197" t="s">
        <v>24433</v>
      </c>
    </row>
    <row r="3857" spans="2:16" ht="20.100000000000001" customHeight="1" x14ac:dyDescent="0.3">
      <c r="B3857" s="101">
        <v>3847</v>
      </c>
      <c r="C3857" s="102" t="s">
        <v>39459</v>
      </c>
      <c r="D3857" s="159" t="s">
        <v>5188</v>
      </c>
      <c r="E3857" s="36" t="s">
        <v>14139</v>
      </c>
      <c r="F3857" s="104">
        <v>6.2</v>
      </c>
      <c r="G3857" s="101" t="s">
        <v>704</v>
      </c>
      <c r="H3857" s="101" t="s">
        <v>3756</v>
      </c>
      <c r="I3857" s="101">
        <v>2013</v>
      </c>
      <c r="J3857" s="101"/>
      <c r="K3857" s="90">
        <v>4980565020</v>
      </c>
      <c r="L3857" s="90">
        <f>IF(K3857/1024 &gt;1,K3857/1024," ")</f>
        <v>4863833.02734375</v>
      </c>
      <c r="M3857" s="90">
        <f>IF(K3857/1048576 &gt;1,K3857/1048576," ")</f>
        <v>4749.8369407653809</v>
      </c>
      <c r="N3857" s="91">
        <f>IF(K3857&gt;999999999,K3857/1073741824," ")</f>
        <v>4.6385126374661922</v>
      </c>
      <c r="O3857" s="194" t="s">
        <v>24434</v>
      </c>
      <c r="P3857" s="197" t="s">
        <v>24435</v>
      </c>
    </row>
    <row r="3858" spans="2:16" ht="20.100000000000001" customHeight="1" x14ac:dyDescent="0.3">
      <c r="B3858" s="101">
        <v>3848</v>
      </c>
      <c r="C3858" s="102" t="s">
        <v>39460</v>
      </c>
      <c r="D3858" s="160" t="s">
        <v>5532</v>
      </c>
      <c r="E3858" s="36" t="s">
        <v>14140</v>
      </c>
      <c r="F3858" s="104">
        <v>6.1</v>
      </c>
      <c r="G3858" s="101" t="s">
        <v>704</v>
      </c>
      <c r="H3858" s="101" t="s">
        <v>3739</v>
      </c>
      <c r="I3858" s="101">
        <v>1964</v>
      </c>
      <c r="J3858" s="101"/>
      <c r="K3858" s="90">
        <v>3784443922</v>
      </c>
      <c r="L3858" s="90">
        <f>IF(K3858/1024 &gt;1,K3858/1024," ")</f>
        <v>3695746.017578125</v>
      </c>
      <c r="M3858" s="90">
        <f>IF(K3858/1048576 &gt;1,K3858/1048576," ")</f>
        <v>3609.1269702911377</v>
      </c>
      <c r="N3858" s="91">
        <f>IF(K3858&gt;999999999,K3858/1073741824," ")</f>
        <v>3.5245380569249392</v>
      </c>
      <c r="O3858" s="194" t="s">
        <v>24436</v>
      </c>
      <c r="P3858" s="197" t="s">
        <v>24437</v>
      </c>
    </row>
    <row r="3859" spans="2:16" ht="20.100000000000001" customHeight="1" x14ac:dyDescent="0.3">
      <c r="B3859" s="101">
        <v>3849</v>
      </c>
      <c r="C3859" s="109" t="s">
        <v>39462</v>
      </c>
      <c r="D3859" s="160" t="s">
        <v>604</v>
      </c>
      <c r="E3859" s="36" t="s">
        <v>14142</v>
      </c>
      <c r="F3859" s="104">
        <v>6.2</v>
      </c>
      <c r="G3859" s="94" t="s">
        <v>704</v>
      </c>
      <c r="H3859" s="94" t="s">
        <v>3756</v>
      </c>
      <c r="I3859" s="101">
        <v>2007</v>
      </c>
      <c r="J3859" s="101"/>
      <c r="K3859" s="90">
        <v>4509108557</v>
      </c>
      <c r="L3859" s="90">
        <f>IF(K3859/1024 &gt;1,K3859/1024," ")</f>
        <v>4403426.3251953125</v>
      </c>
      <c r="M3859" s="90">
        <f>IF(K3859/1048576 &gt;1,K3859/1048576," ")</f>
        <v>4300.2210206985474</v>
      </c>
      <c r="N3859" s="91">
        <f>IF(K3859&gt;999999999,K3859/1073741824," ")</f>
        <v>4.1994345905259252</v>
      </c>
      <c r="O3859" s="194" t="s">
        <v>30108</v>
      </c>
      <c r="P3859" s="197" t="s">
        <v>24439</v>
      </c>
    </row>
    <row r="3860" spans="2:16" ht="20.100000000000001" customHeight="1" x14ac:dyDescent="0.3">
      <c r="B3860" s="101">
        <v>3850</v>
      </c>
      <c r="C3860" s="109" t="s">
        <v>39463</v>
      </c>
      <c r="D3860" s="160" t="s">
        <v>605</v>
      </c>
      <c r="E3860" s="36" t="s">
        <v>14143</v>
      </c>
      <c r="F3860" s="104">
        <v>6</v>
      </c>
      <c r="G3860" s="101" t="s">
        <v>704</v>
      </c>
      <c r="H3860" s="101" t="s">
        <v>3741</v>
      </c>
      <c r="I3860" s="101">
        <v>2002</v>
      </c>
      <c r="J3860" s="116"/>
      <c r="K3860" s="90">
        <v>4139282454</v>
      </c>
      <c r="L3860" s="90">
        <f>IF(K3860/1024 &gt;1,K3860/1024," ")</f>
        <v>4042268.021484375</v>
      </c>
      <c r="M3860" s="90">
        <f>IF(K3860/1048576 &gt;1,K3860/1048576," ")</f>
        <v>3947.527364730835</v>
      </c>
      <c r="N3860" s="91">
        <f>IF(K3860&gt;999999999,K3860/1073741824," ")</f>
        <v>3.855007192119956</v>
      </c>
      <c r="O3860" s="194" t="s">
        <v>30109</v>
      </c>
      <c r="P3860" s="197" t="s">
        <v>24440</v>
      </c>
    </row>
    <row r="3861" spans="2:16" ht="20.100000000000001" customHeight="1" x14ac:dyDescent="0.3">
      <c r="B3861" s="101">
        <v>3851</v>
      </c>
      <c r="C3861" s="20" t="s">
        <v>39464</v>
      </c>
      <c r="D3861" s="177" t="s">
        <v>8909</v>
      </c>
      <c r="E3861" s="36" t="s">
        <v>14144</v>
      </c>
      <c r="F3861" s="81">
        <v>5.7</v>
      </c>
      <c r="G3861" s="13" t="s">
        <v>704</v>
      </c>
      <c r="H3861" s="13" t="s">
        <v>3744</v>
      </c>
      <c r="I3861" s="79">
        <v>2017</v>
      </c>
      <c r="J3861" s="79"/>
      <c r="K3861" s="73">
        <v>4753698816</v>
      </c>
      <c r="L3861" s="90">
        <f>IF(K3861/1024 &gt;1,K3861/1024," ")</f>
        <v>4642284</v>
      </c>
      <c r="M3861" s="90">
        <f>IF(K3861/1048576 &gt;1,K3861/1048576," ")</f>
        <v>4533.48046875</v>
      </c>
      <c r="N3861" s="91">
        <f>IF(K3861&gt;999999999,K3861/1073741824," ")</f>
        <v>4.4272270202636719</v>
      </c>
      <c r="O3861" s="194" t="s">
        <v>24441</v>
      </c>
      <c r="P3861" s="197" t="s">
        <v>24442</v>
      </c>
    </row>
    <row r="3862" spans="2:16" ht="20.100000000000001" customHeight="1" x14ac:dyDescent="0.3">
      <c r="B3862" s="101">
        <v>3852</v>
      </c>
      <c r="C3862" s="109" t="s">
        <v>39465</v>
      </c>
      <c r="D3862" s="159" t="s">
        <v>2833</v>
      </c>
      <c r="E3862" s="36" t="s">
        <v>14145</v>
      </c>
      <c r="F3862" s="104">
        <v>6.2</v>
      </c>
      <c r="G3862" s="101"/>
      <c r="H3862" s="105" t="s">
        <v>4081</v>
      </c>
      <c r="I3862" s="101">
        <v>2011</v>
      </c>
      <c r="J3862" s="101"/>
      <c r="K3862" s="90">
        <v>3264569211</v>
      </c>
      <c r="L3862" s="90">
        <f>IF(K3862/1024 &gt;1,K3862/1024," ")</f>
        <v>3188055.8701171875</v>
      </c>
      <c r="M3862" s="90">
        <f>IF(K3862/1048576 &gt;1,K3862/1048576," ")</f>
        <v>3113.3358106613159</v>
      </c>
      <c r="N3862" s="91">
        <f>IF(K3862&gt;999999999,K3862/1073741824," ")</f>
        <v>3.0403670025989413</v>
      </c>
      <c r="O3862" s="194" t="s">
        <v>24443</v>
      </c>
      <c r="P3862" s="197" t="s">
        <v>24444</v>
      </c>
    </row>
    <row r="3863" spans="2:16" ht="20.100000000000001" customHeight="1" x14ac:dyDescent="0.3">
      <c r="B3863" s="101">
        <v>3853</v>
      </c>
      <c r="C3863" s="7" t="s">
        <v>39466</v>
      </c>
      <c r="D3863" s="159" t="s">
        <v>2290</v>
      </c>
      <c r="E3863" s="36" t="s">
        <v>14146</v>
      </c>
      <c r="F3863" s="104">
        <v>6.6</v>
      </c>
      <c r="G3863" s="81" t="s">
        <v>704</v>
      </c>
      <c r="H3863" s="13" t="s">
        <v>5874</v>
      </c>
      <c r="I3863" s="101">
        <v>1953</v>
      </c>
      <c r="J3863" s="101"/>
      <c r="K3863" s="73">
        <v>3810500876</v>
      </c>
      <c r="L3863" s="90">
        <f>IF(K3863/1024 &gt;1,K3863/1024," ")</f>
        <v>3721192.26171875</v>
      </c>
      <c r="M3863" s="90">
        <f>IF(K3863/1048576 &gt;1,K3863/1048576," ")</f>
        <v>3633.9768180847168</v>
      </c>
      <c r="N3863" s="91">
        <f>IF(K3863&gt;999999999,K3863/1073741824," ")</f>
        <v>3.5488054864108562</v>
      </c>
      <c r="O3863" s="194" t="s">
        <v>24445</v>
      </c>
      <c r="P3863" s="197" t="s">
        <v>24446</v>
      </c>
    </row>
    <row r="3864" spans="2:16" ht="20.100000000000001" customHeight="1" x14ac:dyDescent="0.3">
      <c r="B3864" s="101">
        <v>3854</v>
      </c>
      <c r="C3864" s="109" t="s">
        <v>39467</v>
      </c>
      <c r="D3864" s="160" t="s">
        <v>2291</v>
      </c>
      <c r="E3864" s="36" t="s">
        <v>14147</v>
      </c>
      <c r="F3864" s="104">
        <v>5.7</v>
      </c>
      <c r="G3864" s="94" t="s">
        <v>704</v>
      </c>
      <c r="H3864" s="94" t="s">
        <v>3774</v>
      </c>
      <c r="I3864" s="101">
        <v>2005</v>
      </c>
      <c r="J3864" s="101"/>
      <c r="K3864" s="90">
        <v>4053219800</v>
      </c>
      <c r="L3864" s="90">
        <f>IF(K3864/1024 &gt;1,K3864/1024," ")</f>
        <v>3958222.4609375</v>
      </c>
      <c r="M3864" s="90">
        <f>IF(K3864/1048576 &gt;1,K3864/1048576," ")</f>
        <v>3865.4516220092773</v>
      </c>
      <c r="N3864" s="91">
        <f>IF(K3864&gt;999999999,K3864/1073741824," ")</f>
        <v>3.7748550996184349</v>
      </c>
      <c r="O3864" s="194" t="s">
        <v>24447</v>
      </c>
      <c r="P3864" s="197" t="s">
        <v>24448</v>
      </c>
    </row>
    <row r="3865" spans="2:16" ht="20.100000000000001" customHeight="1" x14ac:dyDescent="0.3">
      <c r="B3865" s="101">
        <v>3855</v>
      </c>
      <c r="C3865" s="109" t="s">
        <v>39468</v>
      </c>
      <c r="D3865" s="159" t="s">
        <v>1709</v>
      </c>
      <c r="E3865" s="36" t="s">
        <v>14148</v>
      </c>
      <c r="F3865" s="104">
        <v>6.5</v>
      </c>
      <c r="G3865" s="101" t="s">
        <v>704</v>
      </c>
      <c r="H3865" s="101" t="s">
        <v>3789</v>
      </c>
      <c r="I3865" s="94">
        <v>1989</v>
      </c>
      <c r="J3865" s="94"/>
      <c r="K3865" s="108">
        <v>3921438868</v>
      </c>
      <c r="L3865" s="90">
        <f>IF(K3865/1024 &gt;1,K3865/1024," ")</f>
        <v>3829530.14453125</v>
      </c>
      <c r="M3865" s="90">
        <f>IF(K3865/1048576 &gt;1,K3865/1048576," ")</f>
        <v>3739.7755317687988</v>
      </c>
      <c r="N3865" s="91">
        <f>IF(K3865&gt;999999999,K3865/1073741824," ")</f>
        <v>3.6521245427429676</v>
      </c>
      <c r="O3865" s="194" t="s">
        <v>17620</v>
      </c>
      <c r="P3865" s="197" t="s">
        <v>24449</v>
      </c>
    </row>
    <row r="3866" spans="2:16" ht="20.100000000000001" customHeight="1" x14ac:dyDescent="0.3">
      <c r="B3866" s="101">
        <v>3856</v>
      </c>
      <c r="C3866" s="20" t="s">
        <v>39469</v>
      </c>
      <c r="D3866" s="157" t="s">
        <v>8467</v>
      </c>
      <c r="E3866" s="36" t="s">
        <v>14149</v>
      </c>
      <c r="F3866" s="81">
        <v>6.1</v>
      </c>
      <c r="G3866" s="13" t="s">
        <v>704</v>
      </c>
      <c r="H3866" s="13" t="s">
        <v>5878</v>
      </c>
      <c r="I3866" s="79">
        <v>1971</v>
      </c>
      <c r="J3866" s="187"/>
      <c r="K3866" s="73">
        <v>3914706944</v>
      </c>
      <c r="L3866" s="90">
        <f>IF(K3866/1024 &gt;1,K3866/1024," ")</f>
        <v>3822956</v>
      </c>
      <c r="M3866" s="90">
        <f>IF(K3866/1048576 &gt;1,K3866/1048576," ")</f>
        <v>3733.35546875</v>
      </c>
      <c r="N3866" s="91">
        <f>IF(K3866&gt;999999999,K3866/1073741824," ")</f>
        <v>3.6458549499511719</v>
      </c>
      <c r="O3866" s="194" t="s">
        <v>17664</v>
      </c>
      <c r="P3866" s="197" t="s">
        <v>31264</v>
      </c>
    </row>
    <row r="3867" spans="2:16" ht="20.100000000000001" customHeight="1" x14ac:dyDescent="0.3">
      <c r="B3867" s="101">
        <v>3857</v>
      </c>
      <c r="C3867" s="12" t="s">
        <v>39470</v>
      </c>
      <c r="D3867" s="157" t="s">
        <v>32512</v>
      </c>
      <c r="E3867" s="36" t="s">
        <v>32513</v>
      </c>
      <c r="F3867" s="131">
        <v>5.4</v>
      </c>
      <c r="G3867" s="13" t="s">
        <v>704</v>
      </c>
      <c r="H3867" s="13" t="s">
        <v>3744</v>
      </c>
      <c r="I3867" s="133">
        <v>2021</v>
      </c>
      <c r="J3867" s="74"/>
      <c r="K3867" s="73">
        <v>5668769792</v>
      </c>
      <c r="L3867" s="90">
        <f>IF(K3867/1024 &gt;1,K3867/1024," ")</f>
        <v>5535908</v>
      </c>
      <c r="M3867" s="90">
        <f>IF(K3867/1048576 &gt;1,K3867/1048576," ")</f>
        <v>5406.16015625</v>
      </c>
      <c r="N3867" s="91">
        <f>IF(K3867&gt;999999999,K3867/1073741824," ")</f>
        <v>5.2794532775878906</v>
      </c>
      <c r="O3867" s="194" t="s">
        <v>32514</v>
      </c>
      <c r="P3867" s="197" t="s">
        <v>33005</v>
      </c>
    </row>
    <row r="3868" spans="2:16" ht="20.100000000000001" customHeight="1" x14ac:dyDescent="0.3">
      <c r="B3868" s="101">
        <v>3858</v>
      </c>
      <c r="C3868" s="111" t="s">
        <v>39474</v>
      </c>
      <c r="D3868" s="168" t="s">
        <v>6692</v>
      </c>
      <c r="E3868" s="36" t="s">
        <v>14153</v>
      </c>
      <c r="F3868" s="99">
        <v>7.8</v>
      </c>
      <c r="G3868" s="99" t="s">
        <v>704</v>
      </c>
      <c r="H3868" s="101" t="s">
        <v>4081</v>
      </c>
      <c r="I3868" s="101">
        <v>2015</v>
      </c>
      <c r="K3868" s="90">
        <v>4509993457</v>
      </c>
      <c r="L3868" s="90">
        <f>IF(K3868/1024 &gt;1,K3868/1024," ")</f>
        <v>4404290.4853515625</v>
      </c>
      <c r="M3868" s="90">
        <f>IF(K3868/1048576 &gt;1,K3868/1048576," ")</f>
        <v>4301.0649271011353</v>
      </c>
      <c r="N3868" s="91">
        <f>IF(K3868&gt;999999999,K3868/1073741824," ")</f>
        <v>4.2002587178722024</v>
      </c>
      <c r="O3868" s="194" t="s">
        <v>24456</v>
      </c>
      <c r="P3868" s="197" t="s">
        <v>31265</v>
      </c>
    </row>
    <row r="3869" spans="2:16" ht="20.100000000000001" customHeight="1" x14ac:dyDescent="0.3">
      <c r="B3869" s="101">
        <v>3859</v>
      </c>
      <c r="C3869" s="7" t="s">
        <v>39471</v>
      </c>
      <c r="D3869" s="159" t="s">
        <v>2292</v>
      </c>
      <c r="E3869" s="36" t="s">
        <v>14150</v>
      </c>
      <c r="F3869" s="104">
        <v>6.3</v>
      </c>
      <c r="G3869" s="94"/>
      <c r="H3869" s="13" t="s">
        <v>5871</v>
      </c>
      <c r="I3869" s="101">
        <v>2007</v>
      </c>
      <c r="J3869" s="101"/>
      <c r="K3869" s="73">
        <v>4723021517</v>
      </c>
      <c r="L3869" s="90">
        <f>IF(K3869/1024 &gt;1,K3869/1024," ")</f>
        <v>4612325.7001953125</v>
      </c>
      <c r="M3869" s="90">
        <f>IF(K3869/1048576 &gt;1,K3869/1048576," ")</f>
        <v>4504.2243165969849</v>
      </c>
      <c r="N3869" s="91">
        <f>IF(K3869&gt;999999999,K3869/1073741824," ")</f>
        <v>4.398656559176743</v>
      </c>
      <c r="O3869" s="194" t="s">
        <v>24450</v>
      </c>
      <c r="P3869" s="197" t="s">
        <v>24451</v>
      </c>
    </row>
    <row r="3870" spans="2:16" ht="20.100000000000001" customHeight="1" x14ac:dyDescent="0.3">
      <c r="B3870" s="101">
        <v>3860</v>
      </c>
      <c r="C3870" s="103" t="s">
        <v>39472</v>
      </c>
      <c r="D3870" s="161" t="s">
        <v>6712</v>
      </c>
      <c r="E3870" s="36" t="s">
        <v>14151</v>
      </c>
      <c r="F3870" s="99">
        <v>4.3</v>
      </c>
      <c r="G3870" s="99" t="s">
        <v>704</v>
      </c>
      <c r="H3870" s="105" t="s">
        <v>5878</v>
      </c>
      <c r="I3870" s="101">
        <v>2012</v>
      </c>
      <c r="J3870" s="101"/>
      <c r="K3870" s="90">
        <v>3888271593</v>
      </c>
      <c r="L3870" s="90">
        <f>IF(K3870/1024 &gt;1,K3870/1024," ")</f>
        <v>3797140.2275390625</v>
      </c>
      <c r="M3870" s="90">
        <f>IF(K3870/1048576 &gt;1,K3870/1048576," ")</f>
        <v>3708.1447534561157</v>
      </c>
      <c r="N3870" s="91">
        <f>IF(K3870&gt;999999999,K3870/1073741824," ")</f>
        <v>3.621235110796988</v>
      </c>
      <c r="O3870" s="194" t="s">
        <v>24452</v>
      </c>
      <c r="P3870" s="197" t="s">
        <v>24453</v>
      </c>
    </row>
    <row r="3871" spans="2:16" ht="20.100000000000001" customHeight="1" x14ac:dyDescent="0.3">
      <c r="B3871" s="101">
        <v>3861</v>
      </c>
      <c r="C3871" s="109" t="s">
        <v>39473</v>
      </c>
      <c r="D3871" s="160" t="s">
        <v>3883</v>
      </c>
      <c r="E3871" s="36" t="s">
        <v>14152</v>
      </c>
      <c r="F3871" s="104">
        <v>6</v>
      </c>
      <c r="G3871" s="101" t="s">
        <v>704</v>
      </c>
      <c r="H3871" s="101" t="s">
        <v>3773</v>
      </c>
      <c r="I3871" s="101">
        <v>2002</v>
      </c>
      <c r="J3871" s="101"/>
      <c r="K3871" s="90">
        <v>4082434928</v>
      </c>
      <c r="L3871" s="90">
        <f>IF(K3871/1024 &gt;1,K3871/1024," ")</f>
        <v>3986752.859375</v>
      </c>
      <c r="M3871" s="90">
        <f>IF(K3871/1048576 &gt;1,K3871/1048576," ")</f>
        <v>3893.3133392333984</v>
      </c>
      <c r="N3871" s="91">
        <f>IF(K3871&gt;999999999,K3871/1073741824," ")</f>
        <v>3.8020638078451157</v>
      </c>
      <c r="O3871" s="194" t="s">
        <v>24454</v>
      </c>
      <c r="P3871" s="197" t="s">
        <v>24455</v>
      </c>
    </row>
    <row r="3872" spans="2:16" ht="20.100000000000001" customHeight="1" x14ac:dyDescent="0.3">
      <c r="B3872" s="101">
        <v>3862</v>
      </c>
      <c r="C3872" s="48" t="s">
        <v>39475</v>
      </c>
      <c r="D3872" s="157" t="s">
        <v>8042</v>
      </c>
      <c r="E3872" s="36" t="s">
        <v>14154</v>
      </c>
      <c r="F3872" s="81">
        <v>6.2</v>
      </c>
      <c r="G3872" s="13"/>
      <c r="H3872" s="13" t="s">
        <v>3937</v>
      </c>
      <c r="I3872" s="79">
        <v>2017</v>
      </c>
      <c r="J3872" s="79"/>
      <c r="K3872" s="73">
        <v>2098375646</v>
      </c>
      <c r="L3872" s="90">
        <f>IF(K3872/1024 &gt;1,K3872/1024," ")</f>
        <v>2049194.966796875</v>
      </c>
      <c r="M3872" s="90">
        <f>IF(K3872/1048576 &gt;1,K3872/1048576," ")</f>
        <v>2001.1669597625732</v>
      </c>
      <c r="N3872" s="91">
        <f>IF(K3872&gt;999999999,K3872/1073741824," ")</f>
        <v>1.9542646091431379</v>
      </c>
      <c r="O3872" s="194" t="s">
        <v>20952</v>
      </c>
      <c r="P3872" s="197" t="s">
        <v>24457</v>
      </c>
    </row>
    <row r="3873" spans="2:16" ht="20.100000000000001" customHeight="1" x14ac:dyDescent="0.3">
      <c r="B3873" s="101">
        <v>3863</v>
      </c>
      <c r="C3873" s="7" t="s">
        <v>34094</v>
      </c>
      <c r="D3873" s="261" t="s">
        <v>33837</v>
      </c>
      <c r="E3873" s="36" t="s">
        <v>33838</v>
      </c>
      <c r="F3873" s="81">
        <v>6.2</v>
      </c>
      <c r="G3873" s="13"/>
      <c r="H3873" s="13" t="s">
        <v>3744</v>
      </c>
      <c r="I3873" s="79">
        <v>2021</v>
      </c>
      <c r="J3873" s="79"/>
      <c r="K3873" s="73">
        <v>4940165120</v>
      </c>
      <c r="L3873" s="90">
        <f>IF(K3873/1024 &gt;1,K3873/1024," ")</f>
        <v>4824380</v>
      </c>
      <c r="M3873" s="90">
        <f>IF(K3873/1048576 &gt;1,K3873/1048576," ")</f>
        <v>4711.30859375</v>
      </c>
      <c r="N3873" s="91">
        <f>IF(K3873&gt;999999999,K3873/1073741824," ")</f>
        <v>4.6008872985839844</v>
      </c>
      <c r="O3873" s="194" t="s">
        <v>33839</v>
      </c>
      <c r="P3873" s="197" t="s">
        <v>33840</v>
      </c>
    </row>
    <row r="3874" spans="2:16" ht="20.100000000000001" customHeight="1" x14ac:dyDescent="0.3">
      <c r="B3874" s="101">
        <v>3864</v>
      </c>
      <c r="C3874" s="109" t="s">
        <v>39476</v>
      </c>
      <c r="D3874" s="159" t="s">
        <v>3298</v>
      </c>
      <c r="E3874" s="36" t="s">
        <v>14155</v>
      </c>
      <c r="F3874" s="104">
        <v>4.5</v>
      </c>
      <c r="G3874" s="101" t="s">
        <v>704</v>
      </c>
      <c r="H3874" s="101" t="s">
        <v>3956</v>
      </c>
      <c r="I3874" s="101">
        <v>2011</v>
      </c>
      <c r="J3874" s="101"/>
      <c r="K3874" s="90">
        <v>3650496147</v>
      </c>
      <c r="L3874" s="90">
        <f>IF(K3874/1024 &gt;1,K3874/1024," ")</f>
        <v>3564937.6435546875</v>
      </c>
      <c r="M3874" s="90">
        <f>IF(K3874/1048576 &gt;1,K3874/1048576," ")</f>
        <v>3481.3844175338745</v>
      </c>
      <c r="N3874" s="91">
        <f>IF(K3874&gt;999999999,K3874/1073741824," ")</f>
        <v>3.3997894702479243</v>
      </c>
      <c r="O3874" s="194" t="s">
        <v>24458</v>
      </c>
      <c r="P3874" s="197" t="s">
        <v>24459</v>
      </c>
    </row>
    <row r="3875" spans="2:16" ht="20.100000000000001" customHeight="1" x14ac:dyDescent="0.3">
      <c r="B3875" s="101">
        <v>3865</v>
      </c>
      <c r="C3875" s="111" t="s">
        <v>39477</v>
      </c>
      <c r="D3875" s="161" t="s">
        <v>6092</v>
      </c>
      <c r="E3875" s="36" t="s">
        <v>14156</v>
      </c>
      <c r="F3875" s="99">
        <v>7.8</v>
      </c>
      <c r="G3875" s="101"/>
      <c r="H3875" s="101" t="s">
        <v>6052</v>
      </c>
      <c r="I3875" s="101">
        <v>1970</v>
      </c>
      <c r="J3875" s="101"/>
      <c r="K3875" s="90">
        <v>6572934598</v>
      </c>
      <c r="L3875" s="90">
        <f>IF(K3875/1024 &gt;1,K3875/1024," ")</f>
        <v>6418881.443359375</v>
      </c>
      <c r="M3875" s="90">
        <f>IF(K3875/1048576 &gt;1,K3875/1048576," ")</f>
        <v>6268.4389095306396</v>
      </c>
      <c r="N3875" s="91">
        <f>IF(K3875&gt;999999999,K3875/1073741824," ")</f>
        <v>6.1215223725885153</v>
      </c>
      <c r="O3875" s="194" t="s">
        <v>24460</v>
      </c>
      <c r="P3875" s="197" t="s">
        <v>24461</v>
      </c>
    </row>
    <row r="3876" spans="2:16" ht="20.100000000000001" customHeight="1" x14ac:dyDescent="0.3">
      <c r="B3876" s="101">
        <v>3866</v>
      </c>
      <c r="C3876" s="20" t="s">
        <v>39478</v>
      </c>
      <c r="D3876" s="157" t="s">
        <v>8870</v>
      </c>
      <c r="E3876" s="36" t="s">
        <v>14157</v>
      </c>
      <c r="F3876" s="81">
        <v>6.1</v>
      </c>
      <c r="G3876" s="13"/>
      <c r="H3876" s="13" t="s">
        <v>4372</v>
      </c>
      <c r="I3876" s="79">
        <v>2019</v>
      </c>
      <c r="J3876" s="139"/>
      <c r="K3876" s="73">
        <v>4412600320</v>
      </c>
      <c r="L3876" s="90">
        <f>IF(K3876/1024 &gt;1,K3876/1024," ")</f>
        <v>4309180</v>
      </c>
      <c r="M3876" s="90">
        <f>IF(K3876/1048576 &gt;1,K3876/1048576," ")</f>
        <v>4208.18359375</v>
      </c>
      <c r="N3876" s="91">
        <f>IF(K3876&gt;999999999,K3876/1073741824," ")</f>
        <v>4.1095542907714844</v>
      </c>
      <c r="O3876" s="194" t="s">
        <v>24462</v>
      </c>
      <c r="P3876" s="197" t="s">
        <v>24463</v>
      </c>
    </row>
    <row r="3877" spans="2:16" ht="20.100000000000001" customHeight="1" x14ac:dyDescent="0.3">
      <c r="B3877" s="101">
        <v>3867</v>
      </c>
      <c r="C3877" s="7" t="s">
        <v>39191</v>
      </c>
      <c r="D3877" s="159" t="s">
        <v>2293</v>
      </c>
      <c r="E3877" s="36" t="s">
        <v>14158</v>
      </c>
      <c r="F3877" s="104">
        <v>5.2</v>
      </c>
      <c r="G3877" s="94"/>
      <c r="H3877" s="94" t="s">
        <v>3770</v>
      </c>
      <c r="I3877" s="94">
        <v>1956</v>
      </c>
      <c r="J3877" s="94"/>
      <c r="K3877" s="108">
        <v>713885696</v>
      </c>
      <c r="L3877" s="90">
        <f>IF(K3877/1024 &gt;1,K3877/1024," ")</f>
        <v>697154</v>
      </c>
      <c r="M3877" s="90">
        <f>IF(K3877/1048576 &gt;1,K3877/1048576," ")</f>
        <v>680.814453125</v>
      </c>
      <c r="N3877" s="91" t="str">
        <f>IF(K3877&gt;999999999,K3877/1073741824," ")</f>
        <v xml:space="preserve"> </v>
      </c>
      <c r="O3877" s="194" t="s">
        <v>17776</v>
      </c>
      <c r="P3877" s="197" t="s">
        <v>24464</v>
      </c>
    </row>
    <row r="3878" spans="2:16" ht="20.100000000000001" customHeight="1" x14ac:dyDescent="0.3">
      <c r="B3878" s="101">
        <v>3868</v>
      </c>
      <c r="C3878" s="109" t="s">
        <v>39479</v>
      </c>
      <c r="D3878" s="159" t="s">
        <v>3545</v>
      </c>
      <c r="E3878" s="36" t="s">
        <v>14159</v>
      </c>
      <c r="F3878" s="104">
        <v>5.7</v>
      </c>
      <c r="G3878" s="101" t="s">
        <v>704</v>
      </c>
      <c r="H3878" s="101" t="s">
        <v>3764</v>
      </c>
      <c r="I3878" s="101">
        <v>1999</v>
      </c>
      <c r="J3878" s="101"/>
      <c r="K3878" s="90">
        <v>4208758666</v>
      </c>
      <c r="L3878" s="90">
        <f>IF(K3878/1024 &gt;1,K3878/1024," ")</f>
        <v>4110115.884765625</v>
      </c>
      <c r="M3878" s="90">
        <f>IF(K3878/1048576 &gt;1,K3878/1048576," ")</f>
        <v>4013.7850437164307</v>
      </c>
      <c r="N3878" s="91">
        <f>IF(K3878&gt;999999999,K3878/1073741824," ")</f>
        <v>3.9197119567543268</v>
      </c>
      <c r="O3878" s="194" t="s">
        <v>24465</v>
      </c>
      <c r="P3878" s="197" t="s">
        <v>24466</v>
      </c>
    </row>
    <row r="3879" spans="2:16" ht="20.100000000000001" customHeight="1" x14ac:dyDescent="0.3">
      <c r="B3879" s="101">
        <v>3869</v>
      </c>
      <c r="C3879" s="20" t="s">
        <v>39481</v>
      </c>
      <c r="D3879" s="261" t="s">
        <v>33549</v>
      </c>
      <c r="E3879" s="36" t="s">
        <v>33550</v>
      </c>
      <c r="F3879" s="81">
        <v>6.5</v>
      </c>
      <c r="G3879" s="13" t="s">
        <v>704</v>
      </c>
      <c r="H3879" s="13" t="s">
        <v>3740</v>
      </c>
      <c r="I3879" s="79">
        <v>2021</v>
      </c>
      <c r="J3879" s="79"/>
      <c r="K3879" s="73">
        <v>7109660672</v>
      </c>
      <c r="L3879" s="90">
        <f>IF(K3879/1024 &gt;1,K3879/1024," ")</f>
        <v>6943028</v>
      </c>
      <c r="M3879" s="90">
        <f>IF(K3879/1048576 &gt;1,K3879/1048576," ")</f>
        <v>6780.30078125</v>
      </c>
      <c r="N3879" s="91">
        <f>IF(K3879&gt;999999999,K3879/1073741824," ")</f>
        <v>6.6213874816894531</v>
      </c>
      <c r="O3879" s="223" t="s">
        <v>33551</v>
      </c>
      <c r="P3879" s="198" t="s">
        <v>33552</v>
      </c>
    </row>
    <row r="3880" spans="2:16" ht="20.100000000000001" customHeight="1" x14ac:dyDescent="0.3">
      <c r="B3880" s="101">
        <v>3870</v>
      </c>
      <c r="C3880" s="12" t="s">
        <v>39192</v>
      </c>
      <c r="D3880" s="160" t="s">
        <v>2294</v>
      </c>
      <c r="E3880" s="36" t="s">
        <v>14161</v>
      </c>
      <c r="F3880" s="104">
        <v>5.3</v>
      </c>
      <c r="G3880" s="94"/>
      <c r="H3880" s="94" t="s">
        <v>4094</v>
      </c>
      <c r="I3880" s="101">
        <v>2008</v>
      </c>
      <c r="J3880" s="101"/>
      <c r="K3880" s="90">
        <v>734208000</v>
      </c>
      <c r="L3880" s="90">
        <f>IF(K3880/1024 &gt;1,K3880/1024," ")</f>
        <v>717000</v>
      </c>
      <c r="M3880" s="90">
        <f>IF(K3880/1048576 &gt;1,K3880/1048576," ")</f>
        <v>700.1953125</v>
      </c>
      <c r="N3880" s="91" t="str">
        <f>IF(K3880&gt;999999999,K3880/1073741824," ")</f>
        <v xml:space="preserve"> </v>
      </c>
      <c r="O3880" s="194" t="s">
        <v>24468</v>
      </c>
      <c r="P3880" s="197" t="s">
        <v>24469</v>
      </c>
    </row>
    <row r="3881" spans="2:16" ht="20.100000000000001" customHeight="1" x14ac:dyDescent="0.3">
      <c r="B3881" s="101">
        <v>3871</v>
      </c>
      <c r="C3881" s="7" t="s">
        <v>39193</v>
      </c>
      <c r="D3881" s="159" t="s">
        <v>2295</v>
      </c>
      <c r="E3881" s="36" t="s">
        <v>14162</v>
      </c>
      <c r="F3881" s="104">
        <v>6.4</v>
      </c>
      <c r="G3881" s="121"/>
      <c r="H3881" s="121" t="s">
        <v>3942</v>
      </c>
      <c r="I3881" s="101">
        <v>1956</v>
      </c>
      <c r="J3881" s="101"/>
      <c r="K3881" s="90">
        <v>1651363840</v>
      </c>
      <c r="L3881" s="90">
        <f>IF(K3881/1024 &gt;1,K3881/1024," ")</f>
        <v>1612660</v>
      </c>
      <c r="M3881" s="90">
        <f>IF(K3881/1048576 &gt;1,K3881/1048576," ")</f>
        <v>1574.86328125</v>
      </c>
      <c r="N3881" s="91">
        <f>IF(K3881&gt;999999999,K3881/1073741824," ")</f>
        <v>1.5379524230957031</v>
      </c>
      <c r="O3881" s="194" t="s">
        <v>24470</v>
      </c>
      <c r="P3881" s="197" t="s">
        <v>24471</v>
      </c>
    </row>
    <row r="3882" spans="2:16" ht="20.100000000000001" customHeight="1" x14ac:dyDescent="0.3">
      <c r="B3882" s="101">
        <v>3872</v>
      </c>
      <c r="C3882" s="112" t="s">
        <v>39482</v>
      </c>
      <c r="D3882" s="160" t="s">
        <v>5774</v>
      </c>
      <c r="E3882" s="36" t="s">
        <v>14163</v>
      </c>
      <c r="F3882" s="104">
        <v>6.8</v>
      </c>
      <c r="G3882" s="101"/>
      <c r="H3882" s="101" t="s">
        <v>3756</v>
      </c>
      <c r="I3882" s="101">
        <v>2014</v>
      </c>
      <c r="J3882" s="101"/>
      <c r="K3882" s="90">
        <v>3419656177</v>
      </c>
      <c r="L3882" s="90">
        <f>IF(K3882/1024 &gt;1,K3882/1024," ")</f>
        <v>3339507.9853515625</v>
      </c>
      <c r="M3882" s="90">
        <f>IF(K3882/1048576 &gt;1,K3882/1048576," ")</f>
        <v>3261.2382669448853</v>
      </c>
      <c r="N3882" s="91">
        <f>IF(K3882&gt;999999999,K3882/1073741824," ")</f>
        <v>3.1848029950633645</v>
      </c>
      <c r="O3882" s="194" t="s">
        <v>30110</v>
      </c>
      <c r="P3882" s="197" t="s">
        <v>24472</v>
      </c>
    </row>
    <row r="3883" spans="2:16" ht="20.100000000000001" customHeight="1" x14ac:dyDescent="0.3">
      <c r="B3883" s="101">
        <v>3873</v>
      </c>
      <c r="C3883" s="20" t="s">
        <v>34095</v>
      </c>
      <c r="D3883" s="261" t="s">
        <v>33553</v>
      </c>
      <c r="E3883" s="36" t="s">
        <v>33554</v>
      </c>
      <c r="F3883" s="81">
        <v>5.6</v>
      </c>
      <c r="G3883" s="13" t="s">
        <v>704</v>
      </c>
      <c r="H3883" s="13" t="s">
        <v>3756</v>
      </c>
      <c r="I3883" s="79">
        <v>2021</v>
      </c>
      <c r="J3883" s="79"/>
      <c r="K3883" s="73">
        <v>6233604096</v>
      </c>
      <c r="L3883" s="90">
        <f>IF(K3883/1024 &gt;1,K3883/1024," ")</f>
        <v>6087504</v>
      </c>
      <c r="M3883" s="90">
        <f>IF(K3883/1048576 &gt;1,K3883/1048576," ")</f>
        <v>5944.828125</v>
      </c>
      <c r="N3883" s="91">
        <f>IF(K3883&gt;999999999,K3883/1073741824," ")</f>
        <v>5.8054962158203125</v>
      </c>
      <c r="O3883" s="194" t="s">
        <v>33555</v>
      </c>
      <c r="P3883" s="197" t="s">
        <v>33556</v>
      </c>
    </row>
    <row r="3884" spans="2:16" ht="20.100000000000001" customHeight="1" x14ac:dyDescent="0.3">
      <c r="B3884" s="101">
        <v>3874</v>
      </c>
      <c r="C3884" s="29" t="s">
        <v>39483</v>
      </c>
      <c r="D3884" s="157" t="s">
        <v>8043</v>
      </c>
      <c r="E3884" s="36" t="s">
        <v>14164</v>
      </c>
      <c r="F3884" s="131">
        <v>5.5</v>
      </c>
      <c r="G3884" s="13" t="s">
        <v>704</v>
      </c>
      <c r="H3884" s="13" t="s">
        <v>4081</v>
      </c>
      <c r="I3884" s="133">
        <v>2016</v>
      </c>
      <c r="J3884" s="74"/>
      <c r="K3884" s="73">
        <v>5396801436</v>
      </c>
      <c r="L3884" s="90">
        <f>IF(K3884/1024 &gt;1,K3884/1024," ")</f>
        <v>5270313.90234375</v>
      </c>
      <c r="M3884" s="90">
        <f>IF(K3884/1048576 &gt;1,K3884/1048576," ")</f>
        <v>5146.7909202575684</v>
      </c>
      <c r="N3884" s="91">
        <f>IF(K3884&gt;999999999,K3884/1073741824," ")</f>
        <v>5.0261630080640316</v>
      </c>
      <c r="O3884" s="194" t="s">
        <v>24473</v>
      </c>
      <c r="P3884" s="197" t="s">
        <v>24474</v>
      </c>
    </row>
    <row r="3885" spans="2:16" ht="20.100000000000001" customHeight="1" x14ac:dyDescent="0.3">
      <c r="B3885" s="101">
        <v>3875</v>
      </c>
      <c r="C3885" s="109" t="s">
        <v>39484</v>
      </c>
      <c r="D3885" s="159" t="s">
        <v>4302</v>
      </c>
      <c r="E3885" s="36" t="s">
        <v>14165</v>
      </c>
      <c r="F3885" s="104">
        <v>6</v>
      </c>
      <c r="G3885" s="101" t="s">
        <v>704</v>
      </c>
      <c r="H3885" s="101" t="s">
        <v>4301</v>
      </c>
      <c r="I3885" s="101">
        <v>1965</v>
      </c>
      <c r="J3885" s="101"/>
      <c r="K3885" s="90">
        <v>4091787119</v>
      </c>
      <c r="L3885" s="90">
        <f>IF(K3885/1024 &gt;1,K3885/1024," ")</f>
        <v>3995885.8583984375</v>
      </c>
      <c r="M3885" s="90">
        <f>IF(K3885/1048576 &gt;1,K3885/1048576," ")</f>
        <v>3902.2322835922241</v>
      </c>
      <c r="N3885" s="91">
        <f>IF(K3885&gt;999999999,K3885/1073741824," ")</f>
        <v>3.8107737144455314</v>
      </c>
      <c r="O3885" s="194" t="s">
        <v>24475</v>
      </c>
      <c r="P3885" s="197" t="s">
        <v>24476</v>
      </c>
    </row>
    <row r="3886" spans="2:16" ht="20.100000000000001" customHeight="1" x14ac:dyDescent="0.3">
      <c r="B3886" s="101">
        <v>3876</v>
      </c>
      <c r="C3886" s="109" t="s">
        <v>39485</v>
      </c>
      <c r="D3886" s="159" t="s">
        <v>3265</v>
      </c>
      <c r="E3886" s="36" t="s">
        <v>14166</v>
      </c>
      <c r="F3886" s="104">
        <v>5.5</v>
      </c>
      <c r="G3886" s="101" t="s">
        <v>704</v>
      </c>
      <c r="H3886" s="101" t="s">
        <v>3745</v>
      </c>
      <c r="I3886" s="101">
        <v>1990</v>
      </c>
      <c r="J3886" s="101"/>
      <c r="K3886" s="90">
        <v>3424756409</v>
      </c>
      <c r="L3886" s="90">
        <f>IF(K3886/1024 &gt;1,K3886/1024," ")</f>
        <v>3344488.6806640625</v>
      </c>
      <c r="M3886" s="90">
        <f>IF(K3886/1048576 &gt;1,K3886/1048576," ")</f>
        <v>3266.1022272109985</v>
      </c>
      <c r="N3886" s="91">
        <f>IF(K3886&gt;999999999,K3886/1073741824," ")</f>
        <v>3.1895529562607408</v>
      </c>
      <c r="O3886" s="194" t="s">
        <v>24477</v>
      </c>
      <c r="P3886" s="197" t="s">
        <v>24478</v>
      </c>
    </row>
    <row r="3887" spans="2:16" ht="20.100000000000001" customHeight="1" x14ac:dyDescent="0.3">
      <c r="B3887" s="101">
        <v>3877</v>
      </c>
      <c r="C3887" s="109" t="s">
        <v>39486</v>
      </c>
      <c r="D3887" s="159" t="s">
        <v>2737</v>
      </c>
      <c r="E3887" s="36" t="s">
        <v>14167</v>
      </c>
      <c r="F3887" s="104">
        <v>5.6</v>
      </c>
      <c r="G3887" s="101" t="s">
        <v>704</v>
      </c>
      <c r="H3887" s="101" t="s">
        <v>4336</v>
      </c>
      <c r="I3887" s="101">
        <v>2001</v>
      </c>
      <c r="J3887" s="101"/>
      <c r="K3887" s="90">
        <v>4316297080</v>
      </c>
      <c r="L3887" s="90">
        <f>IF(K3887/1024 &gt;1,K3887/1024," ")</f>
        <v>4215133.8671875</v>
      </c>
      <c r="M3887" s="90">
        <f>IF(K3887/1048576 &gt;1,K3887/1048576," ")</f>
        <v>4116.341667175293</v>
      </c>
      <c r="N3887" s="91">
        <f>IF(K3887&gt;999999999,K3887/1073741824," ")</f>
        <v>4.019864909350872</v>
      </c>
      <c r="O3887" s="194" t="s">
        <v>24479</v>
      </c>
      <c r="P3887" s="197" t="s">
        <v>31266</v>
      </c>
    </row>
    <row r="3888" spans="2:16" ht="20.100000000000001" customHeight="1" x14ac:dyDescent="0.3">
      <c r="B3888" s="101">
        <v>3878</v>
      </c>
      <c r="C3888" s="112" t="s">
        <v>39487</v>
      </c>
      <c r="D3888" s="161" t="s">
        <v>7492</v>
      </c>
      <c r="E3888" s="36" t="s">
        <v>14168</v>
      </c>
      <c r="F3888" s="99">
        <v>3.8</v>
      </c>
      <c r="G3888" s="99" t="s">
        <v>704</v>
      </c>
      <c r="H3888" s="105" t="s">
        <v>5871</v>
      </c>
      <c r="I3888" s="101">
        <v>2017</v>
      </c>
      <c r="J3888" s="101"/>
      <c r="K3888" s="90">
        <v>4590482785</v>
      </c>
      <c r="L3888" s="90">
        <f>IF(K3888/1024 &gt;1,K3888/1024," ")</f>
        <v>4482893.3447265625</v>
      </c>
      <c r="M3888" s="90">
        <f>IF(K3888/1048576 &gt;1,K3888/1048576," ")</f>
        <v>4377.8255319595337</v>
      </c>
      <c r="N3888" s="91">
        <f>IF(K3888&gt;999999999,K3888/1073741824," ")</f>
        <v>4.2752202460542321</v>
      </c>
      <c r="O3888" s="194" t="s">
        <v>24480</v>
      </c>
      <c r="P3888" s="197" t="s">
        <v>31267</v>
      </c>
    </row>
    <row r="3889" spans="2:16" ht="20.100000000000001" customHeight="1" x14ac:dyDescent="0.3">
      <c r="B3889" s="101">
        <v>3879</v>
      </c>
      <c r="C3889" s="102" t="s">
        <v>39488</v>
      </c>
      <c r="D3889" s="183" t="s">
        <v>5801</v>
      </c>
      <c r="E3889" s="36" t="s">
        <v>14169</v>
      </c>
      <c r="F3889" s="104">
        <v>5.8</v>
      </c>
      <c r="G3889" s="101" t="s">
        <v>704</v>
      </c>
      <c r="H3889" s="101" t="s">
        <v>3762</v>
      </c>
      <c r="I3889" s="101">
        <v>1967</v>
      </c>
      <c r="J3889" s="101"/>
      <c r="K3889" s="90">
        <v>4248472954</v>
      </c>
      <c r="L3889" s="90">
        <f>IF(K3889/1024 &gt;1,K3889/1024," ")</f>
        <v>4148899.369140625</v>
      </c>
      <c r="M3889" s="90">
        <f>IF(K3889/1048576 &gt;1,K3889/1048576," ")</f>
        <v>4051.6595401763916</v>
      </c>
      <c r="N3889" s="91">
        <f>IF(K3889&gt;999999999,K3889/1073741824," ")</f>
        <v>3.9566987697035074</v>
      </c>
      <c r="O3889" s="194" t="s">
        <v>24481</v>
      </c>
      <c r="P3889" s="197" t="s">
        <v>24482</v>
      </c>
    </row>
    <row r="3890" spans="2:16" ht="20.100000000000001" customHeight="1" x14ac:dyDescent="0.3">
      <c r="B3890" s="101">
        <v>3880</v>
      </c>
      <c r="C3890" s="107" t="s">
        <v>39489</v>
      </c>
      <c r="D3890" s="168" t="s">
        <v>6693</v>
      </c>
      <c r="E3890" s="36" t="s">
        <v>14170</v>
      </c>
      <c r="F3890" s="99">
        <v>5.6</v>
      </c>
      <c r="G3890" s="99" t="s">
        <v>704</v>
      </c>
      <c r="H3890" s="101" t="s">
        <v>4081</v>
      </c>
      <c r="I3890" s="101">
        <v>2016</v>
      </c>
      <c r="J3890" s="101"/>
      <c r="K3890" s="90">
        <v>5188215680</v>
      </c>
      <c r="L3890" s="90">
        <f>IF(K3890/1024 &gt;1,K3890/1024," ")</f>
        <v>5066616.875</v>
      </c>
      <c r="M3890" s="90">
        <f>IF(K3890/1048576 &gt;1,K3890/1048576," ")</f>
        <v>4947.8680419921875</v>
      </c>
      <c r="N3890" s="91">
        <f>IF(K3890&gt;999999999,K3890/1073741824," ")</f>
        <v>4.8319023847579956</v>
      </c>
      <c r="O3890" s="194" t="s">
        <v>24483</v>
      </c>
      <c r="P3890" s="197" t="s">
        <v>24484</v>
      </c>
    </row>
    <row r="3891" spans="2:16" ht="20.100000000000001" customHeight="1" x14ac:dyDescent="0.3">
      <c r="B3891" s="101">
        <v>3881</v>
      </c>
      <c r="C3891" s="20" t="s">
        <v>39490</v>
      </c>
      <c r="D3891" s="157" t="s">
        <v>7889</v>
      </c>
      <c r="E3891" s="36" t="s">
        <v>14171</v>
      </c>
      <c r="F3891" s="81">
        <v>5.0999999999999996</v>
      </c>
      <c r="G3891" s="81"/>
      <c r="H3891" s="13" t="s">
        <v>5878</v>
      </c>
      <c r="I3891" s="79">
        <v>2017</v>
      </c>
      <c r="J3891" s="79"/>
      <c r="K3891" s="73">
        <v>3725280345</v>
      </c>
      <c r="L3891" s="90">
        <f>IF(K3891/1024 &gt;1,K3891/1024," ")</f>
        <v>3637969.0869140625</v>
      </c>
      <c r="M3891" s="90">
        <f>IF(K3891/1048576 &gt;1,K3891/1048576," ")</f>
        <v>3552.7041864395142</v>
      </c>
      <c r="N3891" s="91">
        <f>IF(K3891&gt;999999999,K3891/1073741824," ")</f>
        <v>3.469437682069838</v>
      </c>
      <c r="O3891" s="194" t="s">
        <v>24485</v>
      </c>
      <c r="P3891" s="197" t="s">
        <v>24486</v>
      </c>
    </row>
    <row r="3892" spans="2:16" ht="20.100000000000001" customHeight="1" x14ac:dyDescent="0.3">
      <c r="B3892" s="101">
        <v>3882</v>
      </c>
      <c r="C3892" s="20" t="s">
        <v>39491</v>
      </c>
      <c r="D3892" s="157" t="s">
        <v>8852</v>
      </c>
      <c r="E3892" s="36" t="s">
        <v>14172</v>
      </c>
      <c r="F3892" s="81">
        <v>4.5</v>
      </c>
      <c r="G3892" s="13" t="s">
        <v>704</v>
      </c>
      <c r="H3892" s="13" t="s">
        <v>4642</v>
      </c>
      <c r="I3892" s="79">
        <v>2019</v>
      </c>
      <c r="J3892" s="79"/>
      <c r="K3892" s="73">
        <v>2640953344</v>
      </c>
      <c r="L3892" s="90">
        <f>IF(K3892/1024 &gt;1,K3892/1024," ")</f>
        <v>2579056</v>
      </c>
      <c r="M3892" s="90">
        <f>IF(K3892/1048576 &gt;1,K3892/1048576," ")</f>
        <v>2518.609375</v>
      </c>
      <c r="N3892" s="91">
        <f>IF(K3892&gt;999999999,K3892/1073741824," ")</f>
        <v>2.4595794677734375</v>
      </c>
      <c r="O3892" s="194" t="s">
        <v>24487</v>
      </c>
      <c r="P3892" s="197" t="s">
        <v>24488</v>
      </c>
    </row>
    <row r="3893" spans="2:16" ht="20.100000000000001" customHeight="1" x14ac:dyDescent="0.3">
      <c r="B3893" s="101">
        <v>3883</v>
      </c>
      <c r="C3893" s="102" t="s">
        <v>39492</v>
      </c>
      <c r="D3893" s="162" t="s">
        <v>2296</v>
      </c>
      <c r="E3893" s="36" t="s">
        <v>14173</v>
      </c>
      <c r="F3893" s="104">
        <v>6.8</v>
      </c>
      <c r="G3893" s="99" t="s">
        <v>704</v>
      </c>
      <c r="H3893" s="101" t="s">
        <v>6850</v>
      </c>
      <c r="I3893" s="94">
        <v>1959</v>
      </c>
      <c r="J3893" s="94"/>
      <c r="K3893" s="90">
        <v>3363784995</v>
      </c>
      <c r="L3893" s="90">
        <f>IF(K3893/1024 &gt;1,K3893/1024," ")</f>
        <v>3284946.2841796875</v>
      </c>
      <c r="M3893" s="90">
        <f>IF(K3893/1048576 &gt;1,K3893/1048576," ")</f>
        <v>3207.9553556442261</v>
      </c>
      <c r="N3893" s="91">
        <f>IF(K3893&gt;999999999,K3893/1073741824," ")</f>
        <v>3.1327689019963145</v>
      </c>
      <c r="O3893" s="194" t="s">
        <v>24489</v>
      </c>
      <c r="P3893" s="197" t="s">
        <v>24490</v>
      </c>
    </row>
    <row r="3894" spans="2:16" ht="20.100000000000001" customHeight="1" x14ac:dyDescent="0.3">
      <c r="B3894" s="101">
        <v>3884</v>
      </c>
      <c r="C3894" s="109" t="s">
        <v>39493</v>
      </c>
      <c r="D3894" s="159" t="s">
        <v>2878</v>
      </c>
      <c r="E3894" s="36" t="s">
        <v>14174</v>
      </c>
      <c r="F3894" s="104">
        <v>4.0999999999999996</v>
      </c>
      <c r="G3894" s="101" t="s">
        <v>704</v>
      </c>
      <c r="H3894" s="101" t="s">
        <v>3744</v>
      </c>
      <c r="I3894" s="94">
        <v>2011</v>
      </c>
      <c r="J3894" s="94"/>
      <c r="K3894" s="90">
        <v>4316066247</v>
      </c>
      <c r="L3894" s="90">
        <f>IF(K3894/1024 &gt;1,K3894/1024," ")</f>
        <v>4214908.4443359375</v>
      </c>
      <c r="M3894" s="90">
        <f>IF(K3894/1048576 &gt;1,K3894/1048576," ")</f>
        <v>4116.121527671814</v>
      </c>
      <c r="N3894" s="91">
        <f>IF(K3894&gt;999999999,K3894/1073741824," ")</f>
        <v>4.0196499293670058</v>
      </c>
      <c r="O3894" s="194" t="s">
        <v>24491</v>
      </c>
      <c r="P3894" s="197" t="s">
        <v>31268</v>
      </c>
    </row>
    <row r="3895" spans="2:16" ht="20.100000000000001" customHeight="1" x14ac:dyDescent="0.3">
      <c r="B3895" s="101">
        <v>3885</v>
      </c>
      <c r="C3895" s="111" t="s">
        <v>6971</v>
      </c>
      <c r="D3895" s="161" t="s">
        <v>606</v>
      </c>
      <c r="E3895" s="36" t="s">
        <v>14175</v>
      </c>
      <c r="F3895" s="99">
        <v>8.1999999999999993</v>
      </c>
      <c r="G3895" s="99" t="s">
        <v>704</v>
      </c>
      <c r="H3895" s="105" t="s">
        <v>5877</v>
      </c>
      <c r="I3895" s="101">
        <v>1972</v>
      </c>
      <c r="K3895" s="90">
        <v>5120562512</v>
      </c>
      <c r="L3895" s="90">
        <f>IF(K3895/1024 &gt;1,K3895/1024," ")</f>
        <v>5000549.328125</v>
      </c>
      <c r="M3895" s="90">
        <f>IF(K3895/1048576 &gt;1,K3895/1048576," ")</f>
        <v>4883.3489532470703</v>
      </c>
      <c r="N3895" s="91">
        <f>IF(K3895&gt;999999999,K3895/1073741824," ")</f>
        <v>4.7688954621553421</v>
      </c>
      <c r="O3895" s="194" t="s">
        <v>24492</v>
      </c>
      <c r="P3895" s="197" t="s">
        <v>24493</v>
      </c>
    </row>
    <row r="3896" spans="2:16" ht="20.100000000000001" customHeight="1" x14ac:dyDescent="0.3">
      <c r="B3896" s="101">
        <v>3886</v>
      </c>
      <c r="C3896" s="12" t="s">
        <v>33319</v>
      </c>
      <c r="D3896" s="160" t="s">
        <v>606</v>
      </c>
      <c r="E3896" s="36" t="s">
        <v>14178</v>
      </c>
      <c r="F3896" s="104">
        <v>5.2</v>
      </c>
      <c r="G3896" s="94"/>
      <c r="H3896" s="94" t="s">
        <v>3737</v>
      </c>
      <c r="I3896" s="101">
        <v>2007</v>
      </c>
      <c r="J3896" s="101"/>
      <c r="K3896" s="90">
        <v>4515402824</v>
      </c>
      <c r="L3896" s="90">
        <f>IF(K3896/1024 &gt;1,K3896/1024," ")</f>
        <v>4409573.0703125</v>
      </c>
      <c r="M3896" s="90">
        <f>IF(K3896/1048576 &gt;1,K3896/1048576," ")</f>
        <v>4306.2237014770508</v>
      </c>
      <c r="N3896" s="91">
        <f>IF(K3896&gt;999999999,K3896/1073741824," ")</f>
        <v>4.2052965834736824</v>
      </c>
      <c r="O3896" s="194" t="s">
        <v>24498</v>
      </c>
      <c r="P3896" s="197" t="s">
        <v>24499</v>
      </c>
    </row>
    <row r="3897" spans="2:16" ht="20.100000000000001" customHeight="1" x14ac:dyDescent="0.3">
      <c r="B3897" s="101">
        <v>3887</v>
      </c>
      <c r="C3897" s="75" t="s">
        <v>39495</v>
      </c>
      <c r="D3897" s="157" t="s">
        <v>7747</v>
      </c>
      <c r="E3897" s="36" t="s">
        <v>14177</v>
      </c>
      <c r="F3897" s="81">
        <v>6.8</v>
      </c>
      <c r="G3897" s="99" t="s">
        <v>704</v>
      </c>
      <c r="H3897" s="13" t="s">
        <v>5916</v>
      </c>
      <c r="I3897" s="79">
        <v>1946</v>
      </c>
      <c r="J3897" s="79"/>
      <c r="K3897" s="73">
        <v>2177262529</v>
      </c>
      <c r="L3897" s="90">
        <f>IF(K3897/1024 &gt;1,K3897/1024," ")</f>
        <v>2126232.9384765625</v>
      </c>
      <c r="M3897" s="90">
        <f>IF(K3897/1048576 &gt;1,K3897/1048576," ")</f>
        <v>2076.3993539810181</v>
      </c>
      <c r="N3897" s="91">
        <f>IF(K3897&gt;999999999,K3897/1073741824," ")</f>
        <v>2.027733744122088</v>
      </c>
      <c r="O3897" s="194" t="s">
        <v>24496</v>
      </c>
      <c r="P3897" s="197" t="s">
        <v>24497</v>
      </c>
    </row>
    <row r="3898" spans="2:16" ht="20.100000000000001" customHeight="1" x14ac:dyDescent="0.3">
      <c r="B3898" s="101">
        <v>3888</v>
      </c>
      <c r="C3898" s="109" t="s">
        <v>39496</v>
      </c>
      <c r="D3898" s="159" t="s">
        <v>3168</v>
      </c>
      <c r="E3898" s="36" t="s">
        <v>14179</v>
      </c>
      <c r="F3898" s="104">
        <v>6.2</v>
      </c>
      <c r="G3898" s="101" t="s">
        <v>704</v>
      </c>
      <c r="H3898" s="101" t="s">
        <v>3740</v>
      </c>
      <c r="I3898" s="101">
        <v>2009</v>
      </c>
      <c r="J3898" s="101"/>
      <c r="K3898" s="108">
        <v>4656374693</v>
      </c>
      <c r="L3898" s="90">
        <f>IF(K3898/1024 &gt;1,K3898/1024," ")</f>
        <v>4547240.9111328125</v>
      </c>
      <c r="M3898" s="90">
        <f>IF(K3898/1048576 &gt;1,K3898/1048576," ")</f>
        <v>4440.6649522781372</v>
      </c>
      <c r="N3898" s="91">
        <f>IF(K3898&gt;999999999,K3898/1073741824," ")</f>
        <v>4.3365868674591184</v>
      </c>
      <c r="O3898" s="194" t="s">
        <v>24500</v>
      </c>
      <c r="P3898" s="197" t="s">
        <v>31269</v>
      </c>
    </row>
    <row r="3899" spans="2:16" ht="20.100000000000001" customHeight="1" x14ac:dyDescent="0.3">
      <c r="B3899" s="101">
        <v>3889</v>
      </c>
      <c r="C3899" s="109" t="s">
        <v>41877</v>
      </c>
      <c r="D3899" s="159" t="s">
        <v>3395</v>
      </c>
      <c r="E3899" s="36" t="s">
        <v>16763</v>
      </c>
      <c r="F3899" s="104">
        <v>4.9000000000000004</v>
      </c>
      <c r="G3899" s="101" t="s">
        <v>704</v>
      </c>
      <c r="H3899" s="101" t="s">
        <v>3739</v>
      </c>
      <c r="I3899" s="101">
        <v>2013</v>
      </c>
      <c r="J3899" s="101"/>
      <c r="K3899" s="90">
        <v>5364446463</v>
      </c>
      <c r="L3899" s="90">
        <f>IF(K3899/1024 &gt;1,K3899/1024," ")</f>
        <v>5238717.2490234375</v>
      </c>
      <c r="M3899" s="90">
        <f>IF(K3899/1048576 &gt;1,K3899/1048576," ")</f>
        <v>5115.9348134994507</v>
      </c>
      <c r="N3899" s="91">
        <f>IF(K3899&gt;999999999,K3899/1073741824," ")</f>
        <v>4.9960300913080573</v>
      </c>
      <c r="O3899" s="194" t="s">
        <v>28736</v>
      </c>
      <c r="P3899" s="197" t="s">
        <v>28737</v>
      </c>
    </row>
    <row r="3900" spans="2:16" ht="20.100000000000001" customHeight="1" x14ac:dyDescent="0.3">
      <c r="B3900" s="101">
        <v>3890</v>
      </c>
      <c r="C3900" s="7" t="s">
        <v>33307</v>
      </c>
      <c r="D3900" s="159" t="s">
        <v>2297</v>
      </c>
      <c r="E3900" s="36" t="s">
        <v>14181</v>
      </c>
      <c r="F3900" s="104">
        <v>7.5</v>
      </c>
      <c r="G3900" s="101" t="s">
        <v>704</v>
      </c>
      <c r="H3900" s="105" t="s">
        <v>3744</v>
      </c>
      <c r="I3900" s="101">
        <v>1972</v>
      </c>
      <c r="J3900" s="101"/>
      <c r="K3900" s="90">
        <v>4553482428</v>
      </c>
      <c r="L3900" s="90">
        <f>IF(K3900/1024 &gt;1,K3900/1024," ")</f>
        <v>4446760.18359375</v>
      </c>
      <c r="M3900" s="90">
        <f>IF(K3900/1048576 &gt;1,K3900/1048576," ")</f>
        <v>4342.5392417907715</v>
      </c>
      <c r="N3900" s="91">
        <f>IF(K3900&gt;999999999,K3900/1073741824," ")</f>
        <v>4.2407609783113003</v>
      </c>
      <c r="O3900" s="194" t="s">
        <v>24503</v>
      </c>
      <c r="P3900" s="197" t="s">
        <v>31270</v>
      </c>
    </row>
    <row r="3901" spans="2:16" ht="20.100000000000001" customHeight="1" x14ac:dyDescent="0.3">
      <c r="B3901" s="101">
        <v>3891</v>
      </c>
      <c r="C3901" s="109" t="s">
        <v>3964</v>
      </c>
      <c r="D3901" s="160" t="s">
        <v>3965</v>
      </c>
      <c r="E3901" s="36" t="s">
        <v>14180</v>
      </c>
      <c r="F3901" s="104">
        <v>5.2</v>
      </c>
      <c r="G3901" s="101" t="s">
        <v>704</v>
      </c>
      <c r="H3901" s="101" t="s">
        <v>3739</v>
      </c>
      <c r="I3901" s="101">
        <v>2012</v>
      </c>
      <c r="J3901" s="101"/>
      <c r="K3901" s="90">
        <v>4819533772</v>
      </c>
      <c r="L3901" s="90">
        <f>IF(K3901/1024 &gt;1,K3901/1024," ")</f>
        <v>4706575.94921875</v>
      </c>
      <c r="M3901" s="90">
        <f>IF(K3901/1048576 &gt;1,K3901/1048576," ")</f>
        <v>4596.2655754089355</v>
      </c>
      <c r="N3901" s="91">
        <f>IF(K3901&gt;999999999,K3901/1073741824," ")</f>
        <v>4.4885406009852886</v>
      </c>
      <c r="O3901" s="194" t="s">
        <v>24501</v>
      </c>
      <c r="P3901" s="197" t="s">
        <v>24502</v>
      </c>
    </row>
    <row r="3902" spans="2:16" ht="20.100000000000001" customHeight="1" x14ac:dyDescent="0.3">
      <c r="B3902" s="101">
        <v>3892</v>
      </c>
      <c r="C3902" s="107" t="s">
        <v>39497</v>
      </c>
      <c r="D3902" s="161" t="s">
        <v>6156</v>
      </c>
      <c r="E3902" s="36" t="s">
        <v>14182</v>
      </c>
      <c r="F3902" s="99">
        <v>6.9</v>
      </c>
      <c r="G3902" s="101" t="s">
        <v>704</v>
      </c>
      <c r="H3902" s="101" t="s">
        <v>5892</v>
      </c>
      <c r="I3902" s="101">
        <v>1954</v>
      </c>
      <c r="J3902" s="101"/>
      <c r="K3902" s="90">
        <v>3984827349</v>
      </c>
      <c r="L3902" s="90">
        <f>IF(K3902/1024 &gt;1,K3902/1024," ")</f>
        <v>3891432.9580078125</v>
      </c>
      <c r="M3902" s="90">
        <f>IF(K3902/1048576 &gt;1,K3902/1048576," ")</f>
        <v>3800.2274980545044</v>
      </c>
      <c r="N3902" s="91">
        <f>IF(K3902&gt;999999999,K3902/1073741824," ")</f>
        <v>3.7111596660688519</v>
      </c>
      <c r="O3902" s="194" t="s">
        <v>24504</v>
      </c>
      <c r="P3902" s="197" t="s">
        <v>24505</v>
      </c>
    </row>
    <row r="3903" spans="2:16" ht="20.100000000000001" customHeight="1" x14ac:dyDescent="0.3">
      <c r="B3903" s="101">
        <v>3893</v>
      </c>
      <c r="C3903" s="12" t="s">
        <v>39498</v>
      </c>
      <c r="D3903" s="157" t="s">
        <v>8574</v>
      </c>
      <c r="E3903" s="36" t="s">
        <v>14183</v>
      </c>
      <c r="F3903" s="131">
        <v>6.1</v>
      </c>
      <c r="G3903" s="13" t="s">
        <v>704</v>
      </c>
      <c r="H3903" s="13" t="s">
        <v>3937</v>
      </c>
      <c r="I3903" s="133">
        <v>2002</v>
      </c>
      <c r="J3903" s="74"/>
      <c r="K3903" s="73">
        <v>5000544256</v>
      </c>
      <c r="L3903" s="90">
        <f>IF(K3903/1024 &gt;1,K3903/1024," ")</f>
        <v>4883344</v>
      </c>
      <c r="M3903" s="90">
        <f>IF(K3903/1048576 &gt;1,K3903/1048576," ")</f>
        <v>4768.890625</v>
      </c>
      <c r="N3903" s="91">
        <f>IF(K3903&gt;999999999,K3903/1073741824," ")</f>
        <v>4.6571197509765625</v>
      </c>
      <c r="O3903" s="194" t="s">
        <v>24506</v>
      </c>
      <c r="P3903" s="197" t="s">
        <v>24507</v>
      </c>
    </row>
    <row r="3904" spans="2:16" ht="20.100000000000001" customHeight="1" x14ac:dyDescent="0.3">
      <c r="B3904" s="101">
        <v>3894</v>
      </c>
      <c r="C3904" s="20" t="s">
        <v>39499</v>
      </c>
      <c r="D3904" s="157" t="s">
        <v>8712</v>
      </c>
      <c r="E3904" s="36" t="s">
        <v>14184</v>
      </c>
      <c r="F3904" s="81">
        <v>5.7</v>
      </c>
      <c r="G3904" s="13" t="s">
        <v>704</v>
      </c>
      <c r="H3904" s="13" t="s">
        <v>3757</v>
      </c>
      <c r="I3904" s="79">
        <v>2018</v>
      </c>
      <c r="J3904" s="79"/>
      <c r="K3904" s="73">
        <v>4903763968</v>
      </c>
      <c r="L3904" s="90">
        <f>IF(K3904/1024 &gt;1,K3904/1024," ")</f>
        <v>4788832</v>
      </c>
      <c r="M3904" s="90">
        <f>IF(K3904/1048576 &gt;1,K3904/1048576," ")</f>
        <v>4676.59375</v>
      </c>
      <c r="N3904" s="91">
        <f>IF(K3904&gt;999999999,K3904/1073741824," ")</f>
        <v>4.566986083984375</v>
      </c>
      <c r="O3904" s="194" t="s">
        <v>24508</v>
      </c>
      <c r="P3904" s="197" t="s">
        <v>31271</v>
      </c>
    </row>
    <row r="3905" spans="2:16" ht="20.100000000000001" customHeight="1" x14ac:dyDescent="0.3">
      <c r="B3905" s="101">
        <v>3895</v>
      </c>
      <c r="C3905" s="20" t="s">
        <v>39500</v>
      </c>
      <c r="D3905" s="157" t="s">
        <v>9060</v>
      </c>
      <c r="E3905" s="36" t="s">
        <v>14185</v>
      </c>
      <c r="F3905" s="81">
        <v>5.3</v>
      </c>
      <c r="G3905" s="13" t="s">
        <v>704</v>
      </c>
      <c r="H3905" s="13" t="s">
        <v>3757</v>
      </c>
      <c r="I3905" s="79">
        <v>2019</v>
      </c>
      <c r="J3905" s="79"/>
      <c r="K3905" s="73">
        <v>5146243072</v>
      </c>
      <c r="L3905" s="90">
        <f>IF(K3905/1024 &gt;1,K3905/1024," ")</f>
        <v>5025628</v>
      </c>
      <c r="M3905" s="90">
        <f>IF(K3905/1048576 &gt;1,K3905/1048576," ")</f>
        <v>4907.83984375</v>
      </c>
      <c r="N3905" s="91">
        <f>IF(K3905&gt;999999999,K3905/1073741824," ")</f>
        <v>4.7928123474121094</v>
      </c>
      <c r="O3905" s="194" t="s">
        <v>24509</v>
      </c>
      <c r="P3905" s="197" t="s">
        <v>31272</v>
      </c>
    </row>
    <row r="3906" spans="2:16" ht="20.100000000000001" customHeight="1" x14ac:dyDescent="0.3">
      <c r="B3906" s="101">
        <v>3896</v>
      </c>
      <c r="C3906" s="109" t="s">
        <v>39501</v>
      </c>
      <c r="D3906" s="168" t="s">
        <v>7554</v>
      </c>
      <c r="E3906" s="36" t="s">
        <v>14186</v>
      </c>
      <c r="F3906" s="99">
        <v>5.5</v>
      </c>
      <c r="G3906" s="99" t="s">
        <v>704</v>
      </c>
      <c r="H3906" s="105" t="s">
        <v>5892</v>
      </c>
      <c r="I3906" s="101">
        <v>2017</v>
      </c>
      <c r="J3906" s="101"/>
      <c r="K3906" s="90">
        <v>3578073582</v>
      </c>
      <c r="L3906" s="90">
        <f>IF(K3906/1024 &gt;1,K3906/1024," ")</f>
        <v>3494212.482421875</v>
      </c>
      <c r="M3906" s="90">
        <f>IF(K3906/1048576 &gt;1,K3906/1048576," ")</f>
        <v>3412.3168773651123</v>
      </c>
      <c r="N3906" s="91">
        <f>IF(K3906&gt;999999999,K3906/1073741824," ")</f>
        <v>3.3323407005518675</v>
      </c>
      <c r="O3906" s="194" t="s">
        <v>18313</v>
      </c>
      <c r="P3906" s="197" t="s">
        <v>24510</v>
      </c>
    </row>
    <row r="3907" spans="2:16" ht="20.100000000000001" customHeight="1" x14ac:dyDescent="0.3">
      <c r="B3907" s="101">
        <v>3897</v>
      </c>
      <c r="C3907" s="111" t="s">
        <v>39502</v>
      </c>
      <c r="D3907" s="159" t="s">
        <v>6063</v>
      </c>
      <c r="E3907" s="36" t="s">
        <v>14187</v>
      </c>
      <c r="F3907" s="99">
        <v>5.8</v>
      </c>
      <c r="G3907" s="99" t="s">
        <v>704</v>
      </c>
      <c r="H3907" s="105" t="s">
        <v>5871</v>
      </c>
      <c r="I3907" s="101">
        <v>1965</v>
      </c>
      <c r="J3907" s="101"/>
      <c r="K3907" s="73">
        <v>2126054214</v>
      </c>
      <c r="L3907" s="90">
        <f>IF(K3907/1024 &gt;1,K3907/1024," ")</f>
        <v>2076224.818359375</v>
      </c>
      <c r="M3907" s="90">
        <f>IF(K3907/1048576 &gt;1,K3907/1048576," ")</f>
        <v>2027.5632991790771</v>
      </c>
      <c r="N3907" s="91">
        <f>IF(K3907&gt;999999999,K3907/1073741824," ")</f>
        <v>1.9800422843545675</v>
      </c>
      <c r="O3907" s="194" t="s">
        <v>17919</v>
      </c>
      <c r="P3907" s="197" t="s">
        <v>24511</v>
      </c>
    </row>
    <row r="3908" spans="2:16" ht="20.100000000000001" customHeight="1" x14ac:dyDescent="0.3">
      <c r="B3908" s="101">
        <v>3898</v>
      </c>
      <c r="C3908" s="112" t="s">
        <v>39503</v>
      </c>
      <c r="D3908" s="168" t="s">
        <v>6770</v>
      </c>
      <c r="E3908" s="36" t="s">
        <v>14188</v>
      </c>
      <c r="F3908" s="99">
        <v>6.6</v>
      </c>
      <c r="G3908" s="99" t="s">
        <v>704</v>
      </c>
      <c r="H3908" s="101" t="s">
        <v>5981</v>
      </c>
      <c r="I3908" s="101">
        <v>1987</v>
      </c>
      <c r="J3908" s="101"/>
      <c r="K3908" s="90">
        <v>3170635350</v>
      </c>
      <c r="L3908" s="90">
        <f>IF(K3908/1024 &gt;1,K3908/1024," ")</f>
        <v>3096323.583984375</v>
      </c>
      <c r="M3908" s="90">
        <f>IF(K3908/1048576 &gt;1,K3908/1048576," ")</f>
        <v>3023.7534999847412</v>
      </c>
      <c r="N3908" s="91">
        <f>IF(K3908&gt;999999999,K3908/1073741824," ")</f>
        <v>2.9528842773288488</v>
      </c>
      <c r="O3908" s="194" t="s">
        <v>24512</v>
      </c>
      <c r="P3908" s="197" t="s">
        <v>24513</v>
      </c>
    </row>
    <row r="3909" spans="2:16" ht="20.100000000000001" customHeight="1" x14ac:dyDescent="0.3">
      <c r="B3909" s="101">
        <v>3899</v>
      </c>
      <c r="C3909" s="20" t="s">
        <v>39504</v>
      </c>
      <c r="D3909" s="157" t="s">
        <v>32770</v>
      </c>
      <c r="E3909" s="36" t="s">
        <v>32771</v>
      </c>
      <c r="F3909" s="81">
        <v>5.5</v>
      </c>
      <c r="G3909" s="13" t="s">
        <v>704</v>
      </c>
      <c r="H3909" s="13" t="s">
        <v>3744</v>
      </c>
      <c r="I3909" s="79">
        <v>2019</v>
      </c>
      <c r="J3909" s="79"/>
      <c r="K3909" s="73">
        <v>4070256640</v>
      </c>
      <c r="L3909" s="90">
        <f>IF(K3909/1024 &gt;1,K3909/1024," ")</f>
        <v>3974860</v>
      </c>
      <c r="M3909" s="90">
        <f>IF(K3909/1048576 &gt;1,K3909/1048576," ")</f>
        <v>3881.69921875</v>
      </c>
      <c r="N3909" s="91">
        <f>IF(K3909&gt;999999999,K3909/1073741824," ")</f>
        <v>3.7907218933105469</v>
      </c>
      <c r="O3909" s="194" t="s">
        <v>27864</v>
      </c>
      <c r="P3909" s="197" t="s">
        <v>32772</v>
      </c>
    </row>
    <row r="3910" spans="2:16" ht="20.100000000000001" customHeight="1" x14ac:dyDescent="0.3">
      <c r="B3910" s="101">
        <v>3900</v>
      </c>
      <c r="C3910" s="102" t="s">
        <v>39505</v>
      </c>
      <c r="D3910" s="159" t="s">
        <v>2298</v>
      </c>
      <c r="E3910" s="36" t="s">
        <v>14189</v>
      </c>
      <c r="F3910" s="104">
        <v>6.1</v>
      </c>
      <c r="G3910" s="94" t="s">
        <v>704</v>
      </c>
      <c r="H3910" s="94" t="s">
        <v>3737</v>
      </c>
      <c r="I3910" s="101">
        <v>2005</v>
      </c>
      <c r="J3910" s="101"/>
      <c r="K3910" s="90">
        <v>3324532846</v>
      </c>
      <c r="L3910" s="90">
        <f>IF(K3910/1024 &gt;1,K3910/1024," ")</f>
        <v>3246614.107421875</v>
      </c>
      <c r="M3910" s="90">
        <f>IF(K3910/1048576 &gt;1,K3910/1048576," ")</f>
        <v>3170.5215892791748</v>
      </c>
      <c r="N3910" s="91">
        <f>IF(K3910&gt;999999999,K3910/1073741824," ")</f>
        <v>3.0962124895304441</v>
      </c>
      <c r="O3910" s="194" t="s">
        <v>24514</v>
      </c>
      <c r="P3910" s="197" t="s">
        <v>31273</v>
      </c>
    </row>
    <row r="3911" spans="2:16" ht="20.100000000000001" customHeight="1" x14ac:dyDescent="0.3">
      <c r="B3911" s="101">
        <v>3901</v>
      </c>
      <c r="C3911" s="7" t="s">
        <v>39506</v>
      </c>
      <c r="D3911" s="159" t="s">
        <v>2299</v>
      </c>
      <c r="E3911" s="36" t="s">
        <v>14190</v>
      </c>
      <c r="F3911" s="104">
        <v>7.7</v>
      </c>
      <c r="G3911" s="13" t="s">
        <v>704</v>
      </c>
      <c r="H3911" s="13" t="s">
        <v>5936</v>
      </c>
      <c r="I3911" s="94">
        <v>1956</v>
      </c>
      <c r="J3911" s="94"/>
      <c r="K3911" s="73">
        <v>1804278744</v>
      </c>
      <c r="L3911" s="90">
        <f>IF(K3911/1024 &gt;1,K3911/1024," ")</f>
        <v>1761990.9609375</v>
      </c>
      <c r="M3911" s="90">
        <f>IF(K3911/1048576 &gt;1,K3911/1048576," ")</f>
        <v>1720.6942977905273</v>
      </c>
      <c r="N3911" s="91">
        <f>IF(K3911&gt;999999999,K3911/1073741824," ")</f>
        <v>1.6803655251860619</v>
      </c>
      <c r="O3911" s="194" t="s">
        <v>30111</v>
      </c>
      <c r="P3911" s="197" t="s">
        <v>24515</v>
      </c>
    </row>
    <row r="3912" spans="2:16" ht="20.100000000000001" customHeight="1" x14ac:dyDescent="0.3">
      <c r="B3912" s="101">
        <v>3902</v>
      </c>
      <c r="C3912" s="102" t="s">
        <v>39507</v>
      </c>
      <c r="D3912" s="159" t="s">
        <v>2299</v>
      </c>
      <c r="E3912" s="36" t="s">
        <v>14191</v>
      </c>
      <c r="F3912" s="104">
        <v>7.1</v>
      </c>
      <c r="G3912" s="101" t="s">
        <v>704</v>
      </c>
      <c r="H3912" s="101" t="s">
        <v>3756</v>
      </c>
      <c r="I3912" s="101">
        <v>1978</v>
      </c>
      <c r="J3912" s="101"/>
      <c r="K3912" s="90">
        <v>4288792712</v>
      </c>
      <c r="L3912" s="90">
        <f>IF(K3912/1024 &gt;1,K3912/1024," ")</f>
        <v>4188274.1328125</v>
      </c>
      <c r="M3912" s="90">
        <f>IF(K3912/1048576 &gt;1,K3912/1048576," ")</f>
        <v>4090.111457824707</v>
      </c>
      <c r="N3912" s="91">
        <f>IF(K3912&gt;999999999,K3912/1073741824," ")</f>
        <v>3.9942494705319405</v>
      </c>
      <c r="O3912" s="194" t="s">
        <v>24516</v>
      </c>
      <c r="P3912" s="197" t="s">
        <v>24517</v>
      </c>
    </row>
    <row r="3913" spans="2:16" ht="20.100000000000001" customHeight="1" x14ac:dyDescent="0.3">
      <c r="B3913" s="101">
        <v>3903</v>
      </c>
      <c r="C3913" s="111" t="s">
        <v>39508</v>
      </c>
      <c r="D3913" s="168" t="s">
        <v>6726</v>
      </c>
      <c r="E3913" s="36" t="s">
        <v>14193</v>
      </c>
      <c r="F3913" s="99">
        <v>6.3</v>
      </c>
      <c r="G3913" s="99" t="s">
        <v>704</v>
      </c>
      <c r="H3913" s="101" t="s">
        <v>5878</v>
      </c>
      <c r="I3913" s="101">
        <v>2015</v>
      </c>
      <c r="J3913" s="101"/>
      <c r="K3913" s="90">
        <v>4954546139</v>
      </c>
      <c r="L3913" s="90">
        <f>IF(K3913/1024 &gt;1,K3913/1024," ")</f>
        <v>4838423.9638671875</v>
      </c>
      <c r="M3913" s="90">
        <f>IF(K3913/1048576 &gt;1,K3913/1048576," ")</f>
        <v>4725.0234022140503</v>
      </c>
      <c r="N3913" s="91">
        <f>IF(K3913&gt;999999999,K3913/1073741824," ")</f>
        <v>4.6142806662246585</v>
      </c>
      <c r="O3913" s="194" t="s">
        <v>24519</v>
      </c>
      <c r="P3913" s="197" t="s">
        <v>31275</v>
      </c>
    </row>
    <row r="3914" spans="2:16" ht="20.100000000000001" customHeight="1" x14ac:dyDescent="0.3">
      <c r="B3914" s="101">
        <v>3904</v>
      </c>
      <c r="C3914" s="102" t="s">
        <v>5057</v>
      </c>
      <c r="D3914" s="159" t="s">
        <v>2301</v>
      </c>
      <c r="E3914" s="36" t="s">
        <v>14194</v>
      </c>
      <c r="F3914" s="104">
        <v>5.2</v>
      </c>
      <c r="G3914" s="104" t="s">
        <v>704</v>
      </c>
      <c r="H3914" s="101" t="s">
        <v>4422</v>
      </c>
      <c r="I3914" s="101">
        <v>1980</v>
      </c>
      <c r="J3914" s="101"/>
      <c r="K3914" s="90">
        <v>4389954087</v>
      </c>
      <c r="L3914" s="90">
        <f>IF(K3914/1024 &gt;1,K3914/1024," ")</f>
        <v>4287064.5380859375</v>
      </c>
      <c r="M3914" s="90">
        <f>IF(K3914/1048576 &gt;1,K3914/1048576," ")</f>
        <v>4186.5864629745483</v>
      </c>
      <c r="N3914" s="91">
        <f>IF(K3914&gt;999999999,K3914/1073741824," ")</f>
        <v>4.0884633427485824</v>
      </c>
      <c r="O3914" s="194" t="s">
        <v>24520</v>
      </c>
      <c r="P3914" s="197" t="s">
        <v>24521</v>
      </c>
    </row>
    <row r="3915" spans="2:16" ht="20.100000000000001" customHeight="1" x14ac:dyDescent="0.3">
      <c r="B3915" s="101">
        <v>3905</v>
      </c>
      <c r="C3915" s="109" t="s">
        <v>39516</v>
      </c>
      <c r="D3915" s="159" t="s">
        <v>2301</v>
      </c>
      <c r="E3915" s="36" t="s">
        <v>14205</v>
      </c>
      <c r="F3915" s="104">
        <v>6.3</v>
      </c>
      <c r="G3915" s="101" t="s">
        <v>704</v>
      </c>
      <c r="H3915" s="101" t="s">
        <v>3744</v>
      </c>
      <c r="I3915" s="101">
        <v>2005</v>
      </c>
      <c r="J3915" s="101"/>
      <c r="K3915" s="90">
        <v>2591026939</v>
      </c>
      <c r="L3915" s="90">
        <f>IF(K3915/1024 &gt;1,K3915/1024," ")</f>
        <v>2530299.7451171875</v>
      </c>
      <c r="M3915" s="90">
        <f>IF(K3915/1048576 &gt;1,K3915/1048576," ")</f>
        <v>2470.9958448410034</v>
      </c>
      <c r="N3915" s="91">
        <f>IF(K3915&gt;999999999,K3915/1073741824," ")</f>
        <v>2.4130818797275424</v>
      </c>
      <c r="O3915" s="194" t="s">
        <v>24537</v>
      </c>
      <c r="P3915" s="197" t="s">
        <v>24538</v>
      </c>
    </row>
    <row r="3916" spans="2:16" ht="20.100000000000001" customHeight="1" x14ac:dyDescent="0.3">
      <c r="B3916" s="101">
        <v>3906</v>
      </c>
      <c r="C3916" s="20" t="s">
        <v>42795</v>
      </c>
      <c r="D3916" s="263" t="s">
        <v>42782</v>
      </c>
      <c r="E3916" s="36" t="s">
        <v>42783</v>
      </c>
      <c r="F3916" s="81">
        <v>6.4</v>
      </c>
      <c r="G3916" s="13" t="s">
        <v>704</v>
      </c>
      <c r="H3916" s="13" t="s">
        <v>3744</v>
      </c>
      <c r="I3916" s="79">
        <v>2021</v>
      </c>
      <c r="J3916" s="79"/>
      <c r="K3916" s="73">
        <v>4829237248</v>
      </c>
      <c r="L3916" s="90">
        <f>IF(K3916/1024 &gt;1,K3916/1024," ")</f>
        <v>4716052</v>
      </c>
      <c r="M3916" s="90">
        <f>IF(K3916/1048576 &gt;1,K3916/1048576," ")</f>
        <v>4605.51953125</v>
      </c>
      <c r="N3916" s="91">
        <f>IF(K3916&gt;999999999,K3916/1073741824," ")</f>
        <v>4.4975776672363281</v>
      </c>
      <c r="O3916" s="223" t="s">
        <v>18056</v>
      </c>
      <c r="P3916" s="198" t="s">
        <v>42784</v>
      </c>
    </row>
    <row r="3917" spans="2:16" ht="20.100000000000001" customHeight="1" x14ac:dyDescent="0.3">
      <c r="B3917" s="101">
        <v>3907</v>
      </c>
      <c r="C3917" s="109" t="s">
        <v>39509</v>
      </c>
      <c r="D3917" s="160" t="s">
        <v>993</v>
      </c>
      <c r="E3917" s="36" t="s">
        <v>14195</v>
      </c>
      <c r="F3917" s="104">
        <v>5.3</v>
      </c>
      <c r="G3917" s="94" t="s">
        <v>704</v>
      </c>
      <c r="H3917" s="94" t="s">
        <v>3737</v>
      </c>
      <c r="I3917" s="101">
        <v>1995</v>
      </c>
      <c r="J3917" s="101"/>
      <c r="K3917" s="90">
        <v>3259213288</v>
      </c>
      <c r="L3917" s="90">
        <f>IF(K3917/1024 &gt;1,K3917/1024," ")</f>
        <v>3182825.4765625</v>
      </c>
      <c r="M3917" s="90">
        <f>IF(K3917/1048576 &gt;1,K3917/1048576," ")</f>
        <v>3108.2280044555664</v>
      </c>
      <c r="N3917" s="91">
        <f>IF(K3917&gt;999999999,K3917/1073741824," ")</f>
        <v>3.0353789106011391</v>
      </c>
      <c r="O3917" s="194" t="s">
        <v>24522</v>
      </c>
      <c r="P3917" s="197" t="s">
        <v>31276</v>
      </c>
    </row>
    <row r="3918" spans="2:16" ht="20.100000000000001" customHeight="1" x14ac:dyDescent="0.3">
      <c r="B3918" s="101">
        <v>3908</v>
      </c>
      <c r="C3918" s="12" t="s">
        <v>39194</v>
      </c>
      <c r="D3918" s="160" t="s">
        <v>860</v>
      </c>
      <c r="E3918" s="36" t="s">
        <v>14196</v>
      </c>
      <c r="F3918" s="104">
        <v>4.7</v>
      </c>
      <c r="G3918" s="94"/>
      <c r="H3918" s="94" t="s">
        <v>3742</v>
      </c>
      <c r="I3918" s="101">
        <v>2007</v>
      </c>
      <c r="J3918" s="101"/>
      <c r="K3918" s="90">
        <v>2040834048</v>
      </c>
      <c r="L3918" s="90">
        <f>IF(K3918/1024 &gt;1,K3918/1024," ")</f>
        <v>1993002</v>
      </c>
      <c r="M3918" s="90">
        <f>IF(K3918/1048576 &gt;1,K3918/1048576," ")</f>
        <v>1946.291015625</v>
      </c>
      <c r="N3918" s="91">
        <f>IF(K3918&gt;999999999,K3918/1073741824," ")</f>
        <v>1.9006748199462891</v>
      </c>
      <c r="O3918" s="194" t="s">
        <v>24523</v>
      </c>
      <c r="P3918" s="197" t="s">
        <v>24524</v>
      </c>
    </row>
    <row r="3919" spans="2:16" ht="20.100000000000001" customHeight="1" x14ac:dyDescent="0.3">
      <c r="B3919" s="101">
        <v>3909</v>
      </c>
      <c r="C3919" s="109" t="s">
        <v>39510</v>
      </c>
      <c r="D3919" s="160" t="s">
        <v>4480</v>
      </c>
      <c r="E3919" s="36" t="s">
        <v>14197</v>
      </c>
      <c r="F3919" s="104">
        <v>6.2</v>
      </c>
      <c r="G3919" s="101" t="s">
        <v>704</v>
      </c>
      <c r="H3919" s="101" t="s">
        <v>3927</v>
      </c>
      <c r="I3919" s="101">
        <v>1952</v>
      </c>
      <c r="J3919" s="101"/>
      <c r="K3919" s="90">
        <v>2596125231</v>
      </c>
      <c r="L3919" s="90">
        <f>IF(K3919/1024 &gt;1,K3919/1024," ")</f>
        <v>2535278.5458984375</v>
      </c>
      <c r="M3919" s="90">
        <f>IF(K3919/1048576 &gt;1,K3919/1048576," ")</f>
        <v>2475.8579549789429</v>
      </c>
      <c r="N3919" s="91">
        <f>IF(K3919&gt;999999999,K3919/1073741824," ")</f>
        <v>2.4178300341591239</v>
      </c>
      <c r="O3919" s="194" t="s">
        <v>24525</v>
      </c>
      <c r="P3919" s="197" t="s">
        <v>24526</v>
      </c>
    </row>
    <row r="3920" spans="2:16" ht="20.100000000000001" customHeight="1" x14ac:dyDescent="0.3">
      <c r="B3920" s="101">
        <v>3910</v>
      </c>
      <c r="C3920" s="102" t="s">
        <v>39511</v>
      </c>
      <c r="D3920" s="159" t="s">
        <v>3208</v>
      </c>
      <c r="E3920" s="36" t="s">
        <v>14198</v>
      </c>
      <c r="F3920" s="104">
        <v>6.7</v>
      </c>
      <c r="G3920" s="101"/>
      <c r="H3920" s="101" t="s">
        <v>3739</v>
      </c>
      <c r="I3920" s="101">
        <v>2010</v>
      </c>
      <c r="J3920" s="101"/>
      <c r="K3920" s="90">
        <v>4346249469</v>
      </c>
      <c r="L3920" s="90">
        <f>IF(K3920/1024 &gt;1,K3920/1024," ")</f>
        <v>4244384.2470703125</v>
      </c>
      <c r="M3920" s="90">
        <f>IF(K3920/1048576 &gt;1,K3920/1048576," ")</f>
        <v>4144.9064912796021</v>
      </c>
      <c r="N3920" s="91">
        <f>IF(K3920&gt;999999999,K3920/1073741824," ")</f>
        <v>4.0477602453902364</v>
      </c>
      <c r="O3920" s="194" t="s">
        <v>24527</v>
      </c>
      <c r="P3920" s="197" t="s">
        <v>24528</v>
      </c>
    </row>
    <row r="3921" spans="2:16" ht="20.100000000000001" customHeight="1" x14ac:dyDescent="0.3">
      <c r="B3921" s="101">
        <v>3911</v>
      </c>
      <c r="C3921" s="111" t="s">
        <v>39512</v>
      </c>
      <c r="D3921" s="161" t="s">
        <v>6161</v>
      </c>
      <c r="E3921" s="36" t="s">
        <v>14200</v>
      </c>
      <c r="F3921" s="99">
        <v>4.0999999999999996</v>
      </c>
      <c r="G3921" s="101" t="s">
        <v>704</v>
      </c>
      <c r="H3921" s="101" t="s">
        <v>3744</v>
      </c>
      <c r="I3921" s="101">
        <v>1996</v>
      </c>
      <c r="J3921" s="101"/>
      <c r="K3921" s="90">
        <v>5448684677</v>
      </c>
      <c r="L3921" s="90">
        <f>IF(K3921/1024 &gt;1,K3921/1024," ")</f>
        <v>5320981.1298828125</v>
      </c>
      <c r="M3921" s="90">
        <f>IF(K3921/1048576 &gt;1,K3921/1048576," ")</f>
        <v>5196.2706346511841</v>
      </c>
      <c r="N3921" s="91">
        <f>IF(K3921&gt;999999999,K3921/1073741824," ")</f>
        <v>5.074483041651547</v>
      </c>
      <c r="O3921" s="194" t="s">
        <v>24530</v>
      </c>
      <c r="P3921" s="197" t="s">
        <v>31277</v>
      </c>
    </row>
    <row r="3922" spans="2:16" ht="20.100000000000001" customHeight="1" x14ac:dyDescent="0.3">
      <c r="B3922" s="101">
        <v>3912</v>
      </c>
      <c r="C3922" s="102" t="s">
        <v>39514</v>
      </c>
      <c r="D3922" s="159" t="s">
        <v>5189</v>
      </c>
      <c r="E3922" s="36" t="s">
        <v>14203</v>
      </c>
      <c r="F3922" s="104">
        <v>7.2</v>
      </c>
      <c r="G3922" s="101"/>
      <c r="H3922" s="101" t="s">
        <v>3740</v>
      </c>
      <c r="I3922" s="101">
        <v>2014</v>
      </c>
      <c r="J3922" s="101"/>
      <c r="K3922" s="90">
        <v>4484360778</v>
      </c>
      <c r="L3922" s="90">
        <f>IF(K3922/1024 &gt;1,K3922/1024," ")</f>
        <v>4379258.572265625</v>
      </c>
      <c r="M3922" s="90">
        <f>IF(K3922/1048576 &gt;1,K3922/1048576," ")</f>
        <v>4276.6196994781494</v>
      </c>
      <c r="N3922" s="91">
        <f>IF(K3922&gt;999999999,K3922/1073741824," ")</f>
        <v>4.1763864252716303</v>
      </c>
      <c r="O3922" s="194" t="s">
        <v>30112</v>
      </c>
      <c r="P3922" s="197" t="s">
        <v>24534</v>
      </c>
    </row>
    <row r="3923" spans="2:16" ht="20.100000000000001" customHeight="1" x14ac:dyDescent="0.3">
      <c r="B3923" s="101">
        <v>3913</v>
      </c>
      <c r="C3923" s="109" t="s">
        <v>39515</v>
      </c>
      <c r="D3923" s="159" t="s">
        <v>2892</v>
      </c>
      <c r="E3923" s="36" t="s">
        <v>14204</v>
      </c>
      <c r="F3923" s="104">
        <v>6.1</v>
      </c>
      <c r="G3923" s="101" t="s">
        <v>704</v>
      </c>
      <c r="H3923" s="101" t="s">
        <v>4338</v>
      </c>
      <c r="I3923" s="94">
        <v>1961</v>
      </c>
      <c r="J3923" s="94"/>
      <c r="K3923" s="108">
        <v>3670338258</v>
      </c>
      <c r="L3923" s="90">
        <f>IF(K3923/1024 &gt;1,K3923/1024," ")</f>
        <v>3584314.705078125</v>
      </c>
      <c r="M3923" s="90">
        <f>IF(K3923/1048576 &gt;1,K3923/1048576," ")</f>
        <v>3500.3073291778564</v>
      </c>
      <c r="N3923" s="91">
        <f>IF(K3923&gt;999999999,K3923/1073741824," ")</f>
        <v>3.4182688761502504</v>
      </c>
      <c r="O3923" s="194" t="s">
        <v>24535</v>
      </c>
      <c r="P3923" s="197" t="s">
        <v>24536</v>
      </c>
    </row>
    <row r="3924" spans="2:16" ht="20.100000000000001" customHeight="1" x14ac:dyDescent="0.3">
      <c r="B3924" s="101">
        <v>3914</v>
      </c>
      <c r="C3924" s="20" t="s">
        <v>39517</v>
      </c>
      <c r="D3924" s="157" t="s">
        <v>8327</v>
      </c>
      <c r="E3924" s="36" t="s">
        <v>14206</v>
      </c>
      <c r="F3924" s="81">
        <v>6.5</v>
      </c>
      <c r="G3924" s="13" t="s">
        <v>704</v>
      </c>
      <c r="H3924" s="13" t="s">
        <v>5892</v>
      </c>
      <c r="I3924" s="79">
        <v>1931</v>
      </c>
      <c r="J3924" s="79"/>
      <c r="K3924" s="73">
        <v>3367297024</v>
      </c>
      <c r="L3924" s="90">
        <f>IF(K3924/1024 &gt;1,K3924/1024," ")</f>
        <v>3288376</v>
      </c>
      <c r="M3924" s="90">
        <f>IF(K3924/1048576 &gt;1,K3924/1048576," ")</f>
        <v>3211.3046875</v>
      </c>
      <c r="N3924" s="91">
        <f>IF(K3924&gt;999999999,K3924/1073741824," ")</f>
        <v>3.1360397338867188</v>
      </c>
      <c r="O3924" s="194" t="s">
        <v>24539</v>
      </c>
      <c r="P3924" s="197" t="s">
        <v>24540</v>
      </c>
    </row>
    <row r="3925" spans="2:16" ht="20.100000000000001" customHeight="1" x14ac:dyDescent="0.3">
      <c r="B3925" s="101">
        <v>3915</v>
      </c>
      <c r="C3925" s="102" t="s">
        <v>39518</v>
      </c>
      <c r="D3925" s="160" t="s">
        <v>5457</v>
      </c>
      <c r="E3925" s="36" t="s">
        <v>14207</v>
      </c>
      <c r="F3925" s="104">
        <v>6.1</v>
      </c>
      <c r="G3925" s="101" t="s">
        <v>704</v>
      </c>
      <c r="H3925" s="101" t="s">
        <v>3756</v>
      </c>
      <c r="I3925" s="101">
        <v>2013</v>
      </c>
      <c r="J3925" s="101"/>
      <c r="K3925" s="90">
        <v>3970038051</v>
      </c>
      <c r="L3925" s="90">
        <f>IF(K3925/1024 &gt;1,K3925/1024," ")</f>
        <v>3876990.2841796875</v>
      </c>
      <c r="M3925" s="90">
        <f>IF(K3925/1048576 &gt;1,K3925/1048576," ")</f>
        <v>3786.1233243942261</v>
      </c>
      <c r="N3925" s="91">
        <f>IF(K3925&gt;999999999,K3925/1073741824," ")</f>
        <v>3.6973860589787364</v>
      </c>
      <c r="O3925" s="194" t="s">
        <v>24541</v>
      </c>
      <c r="P3925" s="197" t="s">
        <v>31278</v>
      </c>
    </row>
    <row r="3926" spans="2:16" ht="20.100000000000001" customHeight="1" x14ac:dyDescent="0.3">
      <c r="B3926" s="101">
        <v>3916</v>
      </c>
      <c r="C3926" s="102" t="s">
        <v>39519</v>
      </c>
      <c r="D3926" s="159" t="s">
        <v>3572</v>
      </c>
      <c r="E3926" s="36" t="s">
        <v>14208</v>
      </c>
      <c r="F3926" s="104">
        <v>8</v>
      </c>
      <c r="G3926" s="101" t="s">
        <v>704</v>
      </c>
      <c r="H3926" s="101" t="s">
        <v>3737</v>
      </c>
      <c r="I3926" s="101">
        <v>1966</v>
      </c>
      <c r="J3926" s="101"/>
      <c r="K3926" s="90">
        <v>3314955706</v>
      </c>
      <c r="L3926" s="90">
        <f>IF(K3926/1024 &gt;1,K3926/1024," ")</f>
        <v>3237261.431640625</v>
      </c>
      <c r="M3926" s="90">
        <f>IF(K3926/1048576 &gt;1,K3926/1048576," ")</f>
        <v>3161.3881168365479</v>
      </c>
      <c r="N3926" s="91">
        <f>IF(K3926&gt;999999999,K3926/1073741824," ")</f>
        <v>3.0872930828481913</v>
      </c>
      <c r="O3926" s="194" t="s">
        <v>24542</v>
      </c>
      <c r="P3926" s="197" t="s">
        <v>24543</v>
      </c>
    </row>
    <row r="3927" spans="2:16" ht="20.100000000000001" customHeight="1" x14ac:dyDescent="0.3">
      <c r="B3927" s="101">
        <v>3917</v>
      </c>
      <c r="C3927" s="102" t="s">
        <v>39520</v>
      </c>
      <c r="D3927" s="159" t="s">
        <v>1710</v>
      </c>
      <c r="E3927" s="36" t="s">
        <v>14209</v>
      </c>
      <c r="F3927" s="104">
        <v>6.3</v>
      </c>
      <c r="G3927" s="101" t="s">
        <v>704</v>
      </c>
      <c r="H3927" s="101" t="s">
        <v>3737</v>
      </c>
      <c r="I3927" s="101">
        <v>2007</v>
      </c>
      <c r="J3927" s="101"/>
      <c r="K3927" s="90">
        <v>2166965925</v>
      </c>
      <c r="L3927" s="90">
        <f>IF(K3927/1024 &gt;1,K3927/1024," ")</f>
        <v>2116177.6611328125</v>
      </c>
      <c r="M3927" s="90">
        <f>IF(K3927/1048576 &gt;1,K3927/1048576," ")</f>
        <v>2066.5797472000122</v>
      </c>
      <c r="N3927" s="91">
        <f>IF(K3927&gt;999999999,K3927/1073741824," ")</f>
        <v>2.0181442843750119</v>
      </c>
      <c r="O3927" s="194" t="s">
        <v>24544</v>
      </c>
      <c r="P3927" s="197" t="s">
        <v>31279</v>
      </c>
    </row>
    <row r="3928" spans="2:16" ht="20.100000000000001" customHeight="1" x14ac:dyDescent="0.3">
      <c r="B3928" s="101">
        <v>3918</v>
      </c>
      <c r="C3928" s="102" t="s">
        <v>39521</v>
      </c>
      <c r="D3928" s="159" t="s">
        <v>2893</v>
      </c>
      <c r="E3928" s="36" t="s">
        <v>14210</v>
      </c>
      <c r="F3928" s="104">
        <v>5.7</v>
      </c>
      <c r="G3928" s="101" t="s">
        <v>704</v>
      </c>
      <c r="H3928" s="101" t="s">
        <v>3777</v>
      </c>
      <c r="I3928" s="94">
        <v>1985</v>
      </c>
      <c r="J3928" s="94"/>
      <c r="K3928" s="108">
        <v>4441132796</v>
      </c>
      <c r="L3928" s="90">
        <f>IF(K3928/1024 &gt;1,K3928/1024," ")</f>
        <v>4337043.74609375</v>
      </c>
      <c r="M3928" s="90">
        <f>IF(K3928/1048576 &gt;1,K3928/1048576," ")</f>
        <v>4235.3942832946777</v>
      </c>
      <c r="N3928" s="91">
        <f>IF(K3928&gt;999999999,K3928/1073741824," ")</f>
        <v>4.1361272297799587</v>
      </c>
      <c r="O3928" s="194" t="s">
        <v>24545</v>
      </c>
      <c r="P3928" s="197" t="s">
        <v>24546</v>
      </c>
    </row>
    <row r="3929" spans="2:16" ht="20.100000000000001" customHeight="1" x14ac:dyDescent="0.3">
      <c r="B3929" s="101">
        <v>3919</v>
      </c>
      <c r="C3929" s="20" t="s">
        <v>39524</v>
      </c>
      <c r="D3929" s="182" t="s">
        <v>7934</v>
      </c>
      <c r="E3929" s="36" t="s">
        <v>14213</v>
      </c>
      <c r="F3929" s="81">
        <v>5.7</v>
      </c>
      <c r="G3929" s="13" t="s">
        <v>704</v>
      </c>
      <c r="H3929" s="13" t="s">
        <v>4081</v>
      </c>
      <c r="I3929" s="79">
        <v>2017</v>
      </c>
      <c r="J3929" s="79"/>
      <c r="K3929" s="73">
        <v>4806341908</v>
      </c>
      <c r="L3929" s="90">
        <f>IF(K3929/1024 &gt;1,K3929/1024," ")</f>
        <v>4693693.26953125</v>
      </c>
      <c r="M3929" s="90">
        <f>IF(K3929/1048576 &gt;1,K3929/1048576," ")</f>
        <v>4583.6848335266113</v>
      </c>
      <c r="N3929" s="91">
        <f>IF(K3929&gt;999999999,K3929/1073741824," ")</f>
        <v>4.4762547202408314</v>
      </c>
      <c r="O3929" s="194" t="s">
        <v>24550</v>
      </c>
      <c r="P3929" s="197" t="s">
        <v>24551</v>
      </c>
    </row>
    <row r="3930" spans="2:16" ht="20.100000000000001" customHeight="1" x14ac:dyDescent="0.3">
      <c r="B3930" s="101">
        <v>3920</v>
      </c>
      <c r="C3930" s="7" t="s">
        <v>39522</v>
      </c>
      <c r="D3930" s="159" t="s">
        <v>2302</v>
      </c>
      <c r="E3930" s="36" t="s">
        <v>14211</v>
      </c>
      <c r="F3930" s="104">
        <v>8.1999999999999993</v>
      </c>
      <c r="G3930" s="79" t="s">
        <v>704</v>
      </c>
      <c r="H3930" s="82" t="s">
        <v>6079</v>
      </c>
      <c r="I3930" s="94">
        <v>1950</v>
      </c>
      <c r="J3930" s="94"/>
      <c r="K3930" s="73">
        <v>3960626751</v>
      </c>
      <c r="L3930" s="90">
        <f>IF(K3930/1024 &gt;1,K3930/1024," ")</f>
        <v>3867799.5615234375</v>
      </c>
      <c r="M3930" s="90">
        <f>IF(K3930/1048576 &gt;1,K3930/1048576," ")</f>
        <v>3777.1480093002319</v>
      </c>
      <c r="N3930" s="91">
        <f>IF(K3930&gt;999999999,K3930/1073741824," ")</f>
        <v>3.6886211028322577</v>
      </c>
      <c r="O3930" s="194" t="s">
        <v>24547</v>
      </c>
      <c r="P3930" s="197" t="s">
        <v>24548</v>
      </c>
    </row>
    <row r="3931" spans="2:16" ht="20.100000000000001" customHeight="1" x14ac:dyDescent="0.3">
      <c r="B3931" s="101">
        <v>3921</v>
      </c>
      <c r="C3931" s="102" t="s">
        <v>39523</v>
      </c>
      <c r="D3931" s="159" t="s">
        <v>2750</v>
      </c>
      <c r="E3931" s="36" t="s">
        <v>14212</v>
      </c>
      <c r="F3931" s="104">
        <v>5.9</v>
      </c>
      <c r="G3931" s="101" t="s">
        <v>704</v>
      </c>
      <c r="H3931" s="101" t="s">
        <v>5120</v>
      </c>
      <c r="I3931" s="101">
        <v>1968</v>
      </c>
      <c r="J3931" s="101"/>
      <c r="K3931" s="90">
        <v>7564285712</v>
      </c>
      <c r="L3931" s="90">
        <f>IF(K3931/1024 &gt;1,K3931/1024," ")</f>
        <v>7386997.765625</v>
      </c>
      <c r="M3931" s="90">
        <f>IF(K3931/1048576 &gt;1,K3931/1048576," ")</f>
        <v>7213.8650054931641</v>
      </c>
      <c r="N3931" s="91">
        <f>IF(K3931&gt;999999999,K3931/1073741824," ")</f>
        <v>7.044790044426918</v>
      </c>
      <c r="O3931" s="194" t="s">
        <v>17624</v>
      </c>
      <c r="P3931" s="197" t="s">
        <v>24549</v>
      </c>
    </row>
    <row r="3932" spans="2:16" ht="20.100000000000001" customHeight="1" x14ac:dyDescent="0.3">
      <c r="B3932" s="101">
        <v>3922</v>
      </c>
      <c r="C3932" s="107" t="s">
        <v>39525</v>
      </c>
      <c r="D3932" s="161" t="s">
        <v>6640</v>
      </c>
      <c r="E3932" s="36" t="s">
        <v>14214</v>
      </c>
      <c r="F3932" s="99">
        <v>7</v>
      </c>
      <c r="G3932" s="99" t="s">
        <v>704</v>
      </c>
      <c r="H3932" s="101" t="s">
        <v>5878</v>
      </c>
      <c r="I3932" s="101">
        <v>2015</v>
      </c>
      <c r="J3932" s="101"/>
      <c r="K3932" s="90">
        <v>5465767895</v>
      </c>
      <c r="L3932" s="90">
        <f>IF(K3932/1024 &gt;1,K3932/1024," ")</f>
        <v>5337663.9599609375</v>
      </c>
      <c r="M3932" s="90">
        <f>IF(K3932/1048576 &gt;1,K3932/1048576," ")</f>
        <v>5212.562460899353</v>
      </c>
      <c r="N3932" s="91">
        <f>IF(K3932&gt;999999999,K3932/1073741824," ")</f>
        <v>5.0903930282220244</v>
      </c>
      <c r="O3932" s="194" t="s">
        <v>24552</v>
      </c>
      <c r="P3932" s="197" t="s">
        <v>24553</v>
      </c>
    </row>
    <row r="3933" spans="2:16" ht="20.100000000000001" customHeight="1" x14ac:dyDescent="0.3">
      <c r="B3933" s="101">
        <v>3923</v>
      </c>
      <c r="C3933" s="112" t="s">
        <v>39526</v>
      </c>
      <c r="D3933" s="159" t="s">
        <v>4296</v>
      </c>
      <c r="E3933" s="36" t="s">
        <v>14215</v>
      </c>
      <c r="F3933" s="104">
        <v>6.7</v>
      </c>
      <c r="G3933" s="101" t="s">
        <v>704</v>
      </c>
      <c r="H3933" s="101" t="s">
        <v>3744</v>
      </c>
      <c r="I3933" s="101">
        <v>2013</v>
      </c>
      <c r="J3933" s="101"/>
      <c r="K3933" s="90">
        <v>4736668772</v>
      </c>
      <c r="L3933" s="90">
        <f>IF(K3933/1024 &gt;1,K3933/1024," ")</f>
        <v>4625653.09765625</v>
      </c>
      <c r="M3933" s="90">
        <f>IF(K3933/1048576 &gt;1,K3933/1048576," ")</f>
        <v>4517.2393531799316</v>
      </c>
      <c r="N3933" s="91">
        <f>IF(K3933&gt;999999999,K3933/1073741824," ")</f>
        <v>4.411366555839777</v>
      </c>
      <c r="O3933" s="194" t="s">
        <v>24554</v>
      </c>
      <c r="P3933" s="197" t="s">
        <v>24555</v>
      </c>
    </row>
    <row r="3934" spans="2:16" ht="20.100000000000001" customHeight="1" x14ac:dyDescent="0.3">
      <c r="B3934" s="101">
        <v>3924</v>
      </c>
      <c r="C3934" s="29" t="s">
        <v>39527</v>
      </c>
      <c r="D3934" s="167" t="s">
        <v>32400</v>
      </c>
      <c r="E3934" s="36" t="s">
        <v>32401</v>
      </c>
      <c r="F3934" s="131">
        <v>6.6</v>
      </c>
      <c r="G3934" s="13"/>
      <c r="H3934" s="13" t="s">
        <v>3756</v>
      </c>
      <c r="I3934" s="133">
        <v>2019</v>
      </c>
      <c r="J3934" s="74"/>
      <c r="K3934" s="73">
        <v>4152762368</v>
      </c>
      <c r="L3934" s="90">
        <f>IF(K3934/1024 &gt;1,K3934/1024," ")</f>
        <v>4055432</v>
      </c>
      <c r="M3934" s="90">
        <f>IF(K3934/1048576 &gt;1,K3934/1048576," ")</f>
        <v>3960.3828125</v>
      </c>
      <c r="N3934" s="91">
        <f>IF(K3934&gt;999999999,K3934/1073741824," ")</f>
        <v>3.8675613403320313</v>
      </c>
      <c r="O3934" s="223" t="s">
        <v>32402</v>
      </c>
      <c r="P3934" s="198" t="s">
        <v>32403</v>
      </c>
    </row>
    <row r="3935" spans="2:16" ht="20.100000000000001" customHeight="1" x14ac:dyDescent="0.3">
      <c r="B3935" s="101">
        <v>3925</v>
      </c>
      <c r="C3935" s="102" t="s">
        <v>39528</v>
      </c>
      <c r="D3935" s="159" t="s">
        <v>5565</v>
      </c>
      <c r="E3935" s="36" t="s">
        <v>14216</v>
      </c>
      <c r="F3935" s="104">
        <v>6.4</v>
      </c>
      <c r="G3935" s="101" t="s">
        <v>704</v>
      </c>
      <c r="H3935" s="101" t="s">
        <v>5564</v>
      </c>
      <c r="I3935" s="101">
        <v>1932</v>
      </c>
      <c r="J3935" s="101"/>
      <c r="K3935" s="90">
        <v>3556138658</v>
      </c>
      <c r="L3935" s="90">
        <f>IF(K3935/1024 &gt;1,K3935/1024," ")</f>
        <v>3472791.658203125</v>
      </c>
      <c r="M3935" s="90">
        <f>IF(K3935/1048576 &gt;1,K3935/1048576," ")</f>
        <v>3391.3981037139893</v>
      </c>
      <c r="N3935" s="91">
        <f>IF(K3935&gt;999999999,K3935/1073741824," ")</f>
        <v>3.3119122106581926</v>
      </c>
      <c r="O3935" s="194" t="s">
        <v>24556</v>
      </c>
      <c r="P3935" s="197" t="s">
        <v>24557</v>
      </c>
    </row>
    <row r="3936" spans="2:16" ht="20.100000000000001" customHeight="1" x14ac:dyDescent="0.3">
      <c r="B3936" s="101">
        <v>3926</v>
      </c>
      <c r="C3936" s="102" t="s">
        <v>39529</v>
      </c>
      <c r="D3936" s="159" t="s">
        <v>2303</v>
      </c>
      <c r="E3936" s="36" t="s">
        <v>14217</v>
      </c>
      <c r="F3936" s="104">
        <v>5.6</v>
      </c>
      <c r="G3936" s="101" t="s">
        <v>704</v>
      </c>
      <c r="H3936" s="101" t="s">
        <v>3739</v>
      </c>
      <c r="I3936" s="94">
        <v>2011</v>
      </c>
      <c r="J3936" s="120"/>
      <c r="K3936" s="90">
        <v>5962795516</v>
      </c>
      <c r="L3936" s="90">
        <f>IF(K3936/1024 &gt;1,K3936/1024," ")</f>
        <v>5823042.49609375</v>
      </c>
      <c r="M3936" s="90">
        <f>IF(K3936/1048576 &gt;1,K3936/1048576," ")</f>
        <v>5686.5649375915527</v>
      </c>
      <c r="N3936" s="91">
        <f>IF(K3936&gt;999999999,K3936/1073741824," ")</f>
        <v>5.5532860718667507</v>
      </c>
      <c r="O3936" s="194" t="s">
        <v>18093</v>
      </c>
      <c r="P3936" s="197" t="s">
        <v>24558</v>
      </c>
    </row>
    <row r="3937" spans="2:16" ht="20.100000000000001" customHeight="1" x14ac:dyDescent="0.3">
      <c r="B3937" s="101">
        <v>3927</v>
      </c>
      <c r="C3937" s="107" t="s">
        <v>39530</v>
      </c>
      <c r="D3937" s="161" t="s">
        <v>6736</v>
      </c>
      <c r="E3937" s="36" t="s">
        <v>14218</v>
      </c>
      <c r="F3937" s="99">
        <v>7.6</v>
      </c>
      <c r="G3937" s="99" t="s">
        <v>704</v>
      </c>
      <c r="H3937" s="101" t="s">
        <v>5881</v>
      </c>
      <c r="I3937" s="101">
        <v>1949</v>
      </c>
      <c r="J3937" s="101"/>
      <c r="K3937" s="90">
        <v>3457819594</v>
      </c>
      <c r="L3937" s="90">
        <f>IF(K3937/1024 &gt;1,K3937/1024," ")</f>
        <v>3376776.947265625</v>
      </c>
      <c r="M3937" s="90">
        <f>IF(K3937/1048576 &gt;1,K3937/1048576," ")</f>
        <v>3297.6337375640869</v>
      </c>
      <c r="N3937" s="91">
        <f>IF(K3937&gt;999999999,K3937/1073741824," ")</f>
        <v>3.2203454468399286</v>
      </c>
      <c r="O3937" s="194" t="s">
        <v>24559</v>
      </c>
      <c r="P3937" s="197" t="s">
        <v>24560</v>
      </c>
    </row>
    <row r="3938" spans="2:16" ht="20.100000000000001" customHeight="1" x14ac:dyDescent="0.3">
      <c r="B3938" s="101">
        <v>3928</v>
      </c>
      <c r="C3938" s="84" t="s">
        <v>39531</v>
      </c>
      <c r="D3938" s="167" t="s">
        <v>7694</v>
      </c>
      <c r="E3938" s="36" t="s">
        <v>14219</v>
      </c>
      <c r="F3938" s="81">
        <v>6.1</v>
      </c>
      <c r="G3938" s="81"/>
      <c r="H3938" s="82" t="s">
        <v>4081</v>
      </c>
      <c r="I3938" s="79">
        <v>2016</v>
      </c>
      <c r="J3938" s="79"/>
      <c r="K3938" s="73">
        <v>4899361373</v>
      </c>
      <c r="L3938" s="90">
        <f>IF(K3938/1024 &gt;1,K3938/1024," ")</f>
        <v>4784532.5908203125</v>
      </c>
      <c r="M3938" s="90">
        <f>IF(K3938/1048576 &gt;1,K3938/1048576," ")</f>
        <v>4672.3951082229614</v>
      </c>
      <c r="N3938" s="91">
        <f>IF(K3938&gt;999999999,K3938/1073741824," ")</f>
        <v>4.5628858478739858</v>
      </c>
      <c r="O3938" s="194" t="s">
        <v>24561</v>
      </c>
      <c r="P3938" s="197" t="s">
        <v>24562</v>
      </c>
    </row>
    <row r="3939" spans="2:16" ht="20.100000000000001" customHeight="1" x14ac:dyDescent="0.3">
      <c r="B3939" s="101">
        <v>3929</v>
      </c>
      <c r="C3939" s="102" t="s">
        <v>39532</v>
      </c>
      <c r="D3939" s="159" t="s">
        <v>1772</v>
      </c>
      <c r="E3939" s="36" t="s">
        <v>14220</v>
      </c>
      <c r="F3939" s="104">
        <v>5.2</v>
      </c>
      <c r="G3939" s="101" t="s">
        <v>704</v>
      </c>
      <c r="H3939" s="101" t="s">
        <v>4277</v>
      </c>
      <c r="I3939" s="94">
        <v>1995</v>
      </c>
      <c r="J3939" s="94"/>
      <c r="K3939" s="108">
        <v>3107495013</v>
      </c>
      <c r="L3939" s="90">
        <f>IF(K3939/1024 &gt;1,K3939/1024," ")</f>
        <v>3034663.0986328125</v>
      </c>
      <c r="M3939" s="90">
        <f>IF(K3939/1048576 &gt;1,K3939/1048576," ")</f>
        <v>2963.538182258606</v>
      </c>
      <c r="N3939" s="91">
        <f>IF(K3939&gt;999999999,K3939/1073741824," ")</f>
        <v>2.8940802561119199</v>
      </c>
      <c r="O3939" s="194" t="s">
        <v>24563</v>
      </c>
      <c r="P3939" s="197" t="s">
        <v>24564</v>
      </c>
    </row>
    <row r="3940" spans="2:16" ht="20.100000000000001" customHeight="1" x14ac:dyDescent="0.3">
      <c r="B3940" s="101">
        <v>3930</v>
      </c>
      <c r="C3940" s="107" t="s">
        <v>39533</v>
      </c>
      <c r="D3940" s="160" t="s">
        <v>5369</v>
      </c>
      <c r="E3940" s="36" t="s">
        <v>14221</v>
      </c>
      <c r="F3940" s="104">
        <v>5.6</v>
      </c>
      <c r="G3940" s="101" t="s">
        <v>704</v>
      </c>
      <c r="H3940" s="101" t="s">
        <v>3740</v>
      </c>
      <c r="I3940" s="101">
        <v>2007</v>
      </c>
      <c r="J3940" s="101"/>
      <c r="K3940" s="90">
        <v>4251345003</v>
      </c>
      <c r="L3940" s="90">
        <f>IF(K3940/1024 &gt;1,K3940/1024," ")</f>
        <v>4151704.1044921875</v>
      </c>
      <c r="M3940" s="90">
        <f>IF(K3940/1048576 &gt;1,K3940/1048576," ")</f>
        <v>4054.3985395431519</v>
      </c>
      <c r="N3940" s="91">
        <f>IF(K3940&gt;999999999,K3940/1073741824," ")</f>
        <v>3.9593735737726092</v>
      </c>
      <c r="O3940" s="194" t="s">
        <v>24565</v>
      </c>
      <c r="P3940" s="197" t="s">
        <v>24566</v>
      </c>
    </row>
    <row r="3941" spans="2:16" ht="20.100000000000001" customHeight="1" x14ac:dyDescent="0.3">
      <c r="B3941" s="101">
        <v>3931</v>
      </c>
      <c r="C3941" s="102" t="s">
        <v>39534</v>
      </c>
      <c r="D3941" s="159" t="s">
        <v>2304</v>
      </c>
      <c r="E3941" s="36" t="s">
        <v>14222</v>
      </c>
      <c r="F3941" s="104">
        <v>7.3</v>
      </c>
      <c r="G3941" s="94" t="s">
        <v>704</v>
      </c>
      <c r="H3941" s="101" t="s">
        <v>3756</v>
      </c>
      <c r="I3941" s="94">
        <v>1983</v>
      </c>
      <c r="J3941" s="94"/>
      <c r="K3941" s="90">
        <v>3211292515</v>
      </c>
      <c r="L3941" s="90">
        <f>IF(K3941/1024 &gt;1,K3941/1024," ")</f>
        <v>3136027.8466796875</v>
      </c>
      <c r="M3941" s="90">
        <f>IF(K3941/1048576 &gt;1,K3941/1048576," ")</f>
        <v>3062.5271940231323</v>
      </c>
      <c r="N3941" s="91">
        <f>IF(K3941&gt;999999999,K3941/1073741824," ")</f>
        <v>2.9907492129132152</v>
      </c>
      <c r="O3941" s="194" t="s">
        <v>24567</v>
      </c>
      <c r="P3941" s="197" t="s">
        <v>24568</v>
      </c>
    </row>
    <row r="3942" spans="2:16" ht="20.100000000000001" customHeight="1" x14ac:dyDescent="0.3">
      <c r="B3942" s="101">
        <v>3932</v>
      </c>
      <c r="C3942" s="102" t="s">
        <v>39535</v>
      </c>
      <c r="D3942" s="159" t="s">
        <v>5262</v>
      </c>
      <c r="E3942" s="36" t="s">
        <v>14223</v>
      </c>
      <c r="F3942" s="104">
        <v>6.7</v>
      </c>
      <c r="G3942" s="101"/>
      <c r="H3942" s="101" t="s">
        <v>5247</v>
      </c>
      <c r="I3942" s="101">
        <v>1987</v>
      </c>
      <c r="J3942" s="101"/>
      <c r="K3942" s="90">
        <v>5348596307</v>
      </c>
      <c r="L3942" s="90">
        <f>IF(K3942/1024 &gt;1,K3942/1024," ")</f>
        <v>5223238.5810546875</v>
      </c>
      <c r="M3942" s="90">
        <f>IF(K3942/1048576 &gt;1,K3942/1048576," ")</f>
        <v>5100.8189268112183</v>
      </c>
      <c r="N3942" s="91">
        <f>IF(K3942&gt;999999999,K3942/1073741824," ")</f>
        <v>4.9812684832140803</v>
      </c>
      <c r="O3942" s="194" t="s">
        <v>24569</v>
      </c>
      <c r="P3942" s="197" t="s">
        <v>24570</v>
      </c>
    </row>
    <row r="3943" spans="2:16" ht="20.100000000000001" customHeight="1" x14ac:dyDescent="0.3">
      <c r="B3943" s="101">
        <v>3933</v>
      </c>
      <c r="C3943" s="74" t="s">
        <v>39536</v>
      </c>
      <c r="D3943" s="157" t="s">
        <v>7665</v>
      </c>
      <c r="E3943" s="36" t="s">
        <v>14224</v>
      </c>
      <c r="F3943" s="81">
        <v>6.5</v>
      </c>
      <c r="G3943" s="81" t="s">
        <v>704</v>
      </c>
      <c r="H3943" s="82" t="s">
        <v>4081</v>
      </c>
      <c r="I3943" s="79">
        <v>2013</v>
      </c>
      <c r="J3943" s="79"/>
      <c r="K3943" s="73">
        <v>4252876188</v>
      </c>
      <c r="L3943" s="90">
        <f>IF(K3943/1024 &gt;1,K3943/1024," ")</f>
        <v>4153199.40234375</v>
      </c>
      <c r="M3943" s="90">
        <f>IF(K3943/1048576 &gt;1,K3943/1048576," ")</f>
        <v>4055.8587913513184</v>
      </c>
      <c r="N3943" s="91">
        <f>IF(K3943&gt;999999999,K3943/1073741824," ")</f>
        <v>3.9607996009290218</v>
      </c>
      <c r="O3943" s="194" t="s">
        <v>24571</v>
      </c>
      <c r="P3943" s="197" t="s">
        <v>24572</v>
      </c>
    </row>
    <row r="3944" spans="2:16" ht="20.100000000000001" customHeight="1" x14ac:dyDescent="0.3">
      <c r="B3944" s="101">
        <v>3934</v>
      </c>
      <c r="C3944" s="112" t="s">
        <v>39537</v>
      </c>
      <c r="D3944" s="176" t="s">
        <v>6771</v>
      </c>
      <c r="E3944" s="36" t="s">
        <v>14225</v>
      </c>
      <c r="F3944" s="99">
        <v>5.9</v>
      </c>
      <c r="G3944" s="99"/>
      <c r="H3944" s="105" t="s">
        <v>4081</v>
      </c>
      <c r="I3944" s="101">
        <v>2015</v>
      </c>
      <c r="J3944" s="101"/>
      <c r="K3944" s="90">
        <v>3666486284</v>
      </c>
      <c r="L3944" s="90">
        <f>IF(K3944/1024 &gt;1,K3944/1024," ")</f>
        <v>3580553.01171875</v>
      </c>
      <c r="M3944" s="90">
        <f>IF(K3944/1048576 &gt;1,K3944/1048576," ")</f>
        <v>3496.6338005065918</v>
      </c>
      <c r="N3944" s="91">
        <f>IF(K3944&gt;999999999,K3944/1073741824," ")</f>
        <v>3.4146814458072186</v>
      </c>
      <c r="O3944" s="194" t="s">
        <v>24573</v>
      </c>
      <c r="P3944" s="197" t="s">
        <v>24574</v>
      </c>
    </row>
    <row r="3945" spans="2:16" ht="20.100000000000001" customHeight="1" x14ac:dyDescent="0.3">
      <c r="B3945" s="101">
        <v>3935</v>
      </c>
      <c r="C3945" s="107" t="s">
        <v>39538</v>
      </c>
      <c r="D3945" s="159" t="s">
        <v>3720</v>
      </c>
      <c r="E3945" s="36" t="s">
        <v>14226</v>
      </c>
      <c r="F3945" s="104">
        <v>8.1</v>
      </c>
      <c r="G3945" s="101" t="s">
        <v>704</v>
      </c>
      <c r="H3945" s="101" t="s">
        <v>4083</v>
      </c>
      <c r="I3945" s="101">
        <v>1954</v>
      </c>
      <c r="J3945" s="101"/>
      <c r="K3945" s="90">
        <v>2838457766</v>
      </c>
      <c r="L3945" s="90">
        <f>IF(K3945/1024 &gt;1,K3945/1024," ")</f>
        <v>2771931.412109375</v>
      </c>
      <c r="M3945" s="90">
        <f>IF(K3945/1048576 &gt;1,K3945/1048576," ")</f>
        <v>2706.9642696380615</v>
      </c>
      <c r="N3945" s="91">
        <f>IF(K3945&gt;999999999,K3945/1073741824," ")</f>
        <v>2.6435197945684195</v>
      </c>
      <c r="O3945" s="194" t="s">
        <v>19450</v>
      </c>
      <c r="P3945" s="197" t="s">
        <v>24575</v>
      </c>
    </row>
    <row r="3946" spans="2:16" ht="20.100000000000001" customHeight="1" x14ac:dyDescent="0.3">
      <c r="B3946" s="101">
        <v>3936</v>
      </c>
      <c r="C3946" s="12" t="s">
        <v>39539</v>
      </c>
      <c r="D3946" s="160" t="s">
        <v>2305</v>
      </c>
      <c r="E3946" s="36" t="s">
        <v>14227</v>
      </c>
      <c r="F3946" s="104">
        <v>7.1</v>
      </c>
      <c r="G3946" s="13" t="s">
        <v>704</v>
      </c>
      <c r="H3946" s="13" t="s">
        <v>5878</v>
      </c>
      <c r="I3946" s="101">
        <v>1956</v>
      </c>
      <c r="J3946" s="101"/>
      <c r="K3946" s="73">
        <v>2434842624</v>
      </c>
      <c r="L3946" s="90">
        <f>IF(K3946/1024 &gt;1,K3946/1024," ")</f>
        <v>2377776</v>
      </c>
      <c r="M3946" s="90">
        <f>IF(K3946/1048576 &gt;1,K3946/1048576," ")</f>
        <v>2322.046875</v>
      </c>
      <c r="N3946" s="91">
        <f>IF(K3946&gt;999999999,K3946/1073741824," ")</f>
        <v>2.2676239013671875</v>
      </c>
      <c r="O3946" s="194" t="s">
        <v>24576</v>
      </c>
      <c r="P3946" s="197" t="s">
        <v>24577</v>
      </c>
    </row>
    <row r="3947" spans="2:16" ht="20.100000000000001" customHeight="1" x14ac:dyDescent="0.3">
      <c r="B3947" s="101">
        <v>3937</v>
      </c>
      <c r="C3947" s="102" t="s">
        <v>39540</v>
      </c>
      <c r="D3947" s="159" t="s">
        <v>1675</v>
      </c>
      <c r="E3947" s="36" t="s">
        <v>14228</v>
      </c>
      <c r="F3947" s="104">
        <v>6.1</v>
      </c>
      <c r="G3947" s="101" t="s">
        <v>704</v>
      </c>
      <c r="H3947" s="101" t="s">
        <v>5892</v>
      </c>
      <c r="I3947" s="101">
        <v>2000</v>
      </c>
      <c r="J3947" s="101"/>
      <c r="K3947" s="90">
        <v>4775705136</v>
      </c>
      <c r="L3947" s="90">
        <f>IF(K3947/1024 &gt;1,K3947/1024," ")</f>
        <v>4663774.546875</v>
      </c>
      <c r="M3947" s="90">
        <f>IF(K3947/1048576 &gt;1,K3947/1048576," ")</f>
        <v>4554.4673309326172</v>
      </c>
      <c r="N3947" s="91">
        <f>IF(K3947&gt;999999999,K3947/1073741824," ")</f>
        <v>4.447722002863884</v>
      </c>
      <c r="O3947" s="194" t="s">
        <v>24578</v>
      </c>
      <c r="P3947" s="197" t="s">
        <v>24579</v>
      </c>
    </row>
    <row r="3948" spans="2:16" ht="20.100000000000001" customHeight="1" x14ac:dyDescent="0.3">
      <c r="B3948" s="101">
        <v>3938</v>
      </c>
      <c r="C3948" s="112" t="s">
        <v>39541</v>
      </c>
      <c r="D3948" s="168" t="s">
        <v>6784</v>
      </c>
      <c r="E3948" s="36" t="s">
        <v>14229</v>
      </c>
      <c r="F3948" s="99">
        <v>5.4</v>
      </c>
      <c r="G3948" s="99" t="s">
        <v>704</v>
      </c>
      <c r="H3948" s="105" t="s">
        <v>5878</v>
      </c>
      <c r="I3948" s="101">
        <v>2015</v>
      </c>
      <c r="J3948" s="101"/>
      <c r="K3948" s="90">
        <v>3817451767</v>
      </c>
      <c r="L3948" s="90">
        <f>IF(K3948/1024 &gt;1,K3948/1024," ")</f>
        <v>3727980.2412109375</v>
      </c>
      <c r="M3948" s="90">
        <f>IF(K3948/1048576 &gt;1,K3948/1048576," ")</f>
        <v>3640.6057043075562</v>
      </c>
      <c r="N3948" s="91">
        <f>IF(K3948&gt;999999999,K3948/1073741824," ")</f>
        <v>3.5552790081128478</v>
      </c>
      <c r="O3948" s="194" t="s">
        <v>24580</v>
      </c>
      <c r="P3948" s="197" t="s">
        <v>31280</v>
      </c>
    </row>
    <row r="3949" spans="2:16" ht="20.100000000000001" customHeight="1" x14ac:dyDescent="0.3">
      <c r="B3949" s="101">
        <v>3939</v>
      </c>
      <c r="C3949" s="20" t="s">
        <v>39542</v>
      </c>
      <c r="D3949" s="157" t="s">
        <v>7935</v>
      </c>
      <c r="E3949" s="36" t="s">
        <v>14230</v>
      </c>
      <c r="F3949" s="81">
        <v>4.8</v>
      </c>
      <c r="G3949" s="13"/>
      <c r="H3949" s="13" t="s">
        <v>4081</v>
      </c>
      <c r="I3949" s="79">
        <v>2017</v>
      </c>
      <c r="J3949" s="83"/>
      <c r="K3949" s="73">
        <v>4742590928</v>
      </c>
      <c r="L3949" s="90">
        <f>IF(K3949/1024 &gt;1,K3949/1024," ")</f>
        <v>4631436.453125</v>
      </c>
      <c r="M3949" s="90">
        <f>IF(K3949/1048576 &gt;1,K3949/1048576," ")</f>
        <v>4522.8871612548828</v>
      </c>
      <c r="N3949" s="91">
        <f>IF(K3949&gt;999999999,K3949/1073741824," ")</f>
        <v>4.4168819934129715</v>
      </c>
      <c r="O3949" s="194" t="s">
        <v>24581</v>
      </c>
      <c r="P3949" s="197" t="s">
        <v>24582</v>
      </c>
    </row>
    <row r="3950" spans="2:16" ht="20.100000000000001" customHeight="1" x14ac:dyDescent="0.3">
      <c r="B3950" s="101">
        <v>3940</v>
      </c>
      <c r="C3950" s="109" t="s">
        <v>39543</v>
      </c>
      <c r="D3950" s="160" t="s">
        <v>5420</v>
      </c>
      <c r="E3950" s="36" t="s">
        <v>14231</v>
      </c>
      <c r="F3950" s="104">
        <v>5.5</v>
      </c>
      <c r="G3950" s="101" t="s">
        <v>704</v>
      </c>
      <c r="H3950" s="101" t="s">
        <v>3740</v>
      </c>
      <c r="I3950" s="101">
        <v>1985</v>
      </c>
      <c r="J3950" s="101"/>
      <c r="K3950" s="90">
        <v>3466680457</v>
      </c>
      <c r="L3950" s="90">
        <f>IF(K3950/1024 &gt;1,K3950/1024," ")</f>
        <v>3385430.1337890625</v>
      </c>
      <c r="M3950" s="90">
        <f>IF(K3950/1048576 &gt;1,K3950/1048576," ")</f>
        <v>3306.0841150283813</v>
      </c>
      <c r="N3950" s="91">
        <f>IF(K3950&gt;999999999,K3950/1073741824," ")</f>
        <v>3.2285977685824037</v>
      </c>
      <c r="O3950" s="194" t="s">
        <v>24583</v>
      </c>
      <c r="P3950" s="197" t="s">
        <v>24584</v>
      </c>
    </row>
    <row r="3951" spans="2:16" ht="20.100000000000001" customHeight="1" x14ac:dyDescent="0.3">
      <c r="B3951" s="101">
        <v>3941</v>
      </c>
      <c r="C3951" s="107" t="s">
        <v>39544</v>
      </c>
      <c r="D3951" s="159" t="s">
        <v>4052</v>
      </c>
      <c r="E3951" s="36" t="s">
        <v>14232</v>
      </c>
      <c r="F3951" s="104">
        <v>6.2</v>
      </c>
      <c r="G3951" s="101" t="s">
        <v>704</v>
      </c>
      <c r="H3951" s="101" t="s">
        <v>3756</v>
      </c>
      <c r="I3951" s="101">
        <v>1973</v>
      </c>
      <c r="J3951" s="101"/>
      <c r="K3951" s="90">
        <v>4693993307</v>
      </c>
      <c r="L3951" s="90">
        <f>IF(K3951/1024 &gt;1,K3951/1024," ")</f>
        <v>4583977.8388671875</v>
      </c>
      <c r="M3951" s="90">
        <f>IF(K3951/1048576 &gt;1,K3951/1048576," ")</f>
        <v>4476.5408582687378</v>
      </c>
      <c r="N3951" s="91">
        <f>IF(K3951&gt;999999999,K3951/1073741824," ")</f>
        <v>4.3716219319030643</v>
      </c>
      <c r="O3951" s="194" t="s">
        <v>24585</v>
      </c>
      <c r="P3951" s="197" t="s">
        <v>24586</v>
      </c>
    </row>
    <row r="3952" spans="2:16" ht="20.100000000000001" customHeight="1" x14ac:dyDescent="0.3">
      <c r="B3952" s="101">
        <v>3942</v>
      </c>
      <c r="C3952" s="12" t="s">
        <v>39545</v>
      </c>
      <c r="D3952" s="160" t="s">
        <v>608</v>
      </c>
      <c r="E3952" s="36" t="s">
        <v>14233</v>
      </c>
      <c r="F3952" s="104">
        <v>7.6</v>
      </c>
      <c r="G3952" s="81" t="s">
        <v>704</v>
      </c>
      <c r="H3952" s="13" t="s">
        <v>3937</v>
      </c>
      <c r="I3952" s="101">
        <v>1969</v>
      </c>
      <c r="J3952" s="101"/>
      <c r="K3952" s="73">
        <v>4870437801</v>
      </c>
      <c r="L3952" s="90">
        <f>IF(K3952/1024 &gt;1,K3952/1024," ")</f>
        <v>4756286.9150390625</v>
      </c>
      <c r="M3952" s="90">
        <f>IF(K3952/1048576 &gt;1,K3952/1048576," ")</f>
        <v>4644.8114404678345</v>
      </c>
      <c r="N3952" s="91">
        <f>IF(K3952&gt;999999999,K3952/1073741824," ")</f>
        <v>4.5359486723318696</v>
      </c>
      <c r="O3952" s="194" t="s">
        <v>24587</v>
      </c>
      <c r="P3952" s="197" t="s">
        <v>24588</v>
      </c>
    </row>
    <row r="3953" spans="2:16" ht="20.100000000000001" customHeight="1" x14ac:dyDescent="0.3">
      <c r="B3953" s="101">
        <v>3943</v>
      </c>
      <c r="C3953" s="20" t="s">
        <v>39546</v>
      </c>
      <c r="D3953" s="157" t="s">
        <v>8452</v>
      </c>
      <c r="E3953" s="36" t="s">
        <v>14234</v>
      </c>
      <c r="F3953" s="81">
        <v>4.5999999999999996</v>
      </c>
      <c r="G3953" s="13"/>
      <c r="H3953" s="13" t="s">
        <v>4081</v>
      </c>
      <c r="I3953" s="79">
        <v>2018</v>
      </c>
      <c r="J3953" s="79"/>
      <c r="K3953" s="73">
        <v>6685845296</v>
      </c>
      <c r="L3953" s="90">
        <f>IF(K3953/1024 &gt;1,K3953/1024," ")</f>
        <v>6529145.796875</v>
      </c>
      <c r="M3953" s="90">
        <f>IF(K3953/1048576 &gt;1,K3953/1048576," ")</f>
        <v>6376.1189422607422</v>
      </c>
      <c r="N3953" s="91">
        <f>IF(K3953&gt;999999999,K3953/1073741824," ")</f>
        <v>6.226678654551506</v>
      </c>
      <c r="O3953" s="199" t="s">
        <v>18467</v>
      </c>
      <c r="P3953" s="197" t="s">
        <v>31281</v>
      </c>
    </row>
    <row r="3954" spans="2:16" ht="20.100000000000001" customHeight="1" x14ac:dyDescent="0.3">
      <c r="B3954" s="101">
        <v>3944</v>
      </c>
      <c r="C3954" s="102" t="s">
        <v>39547</v>
      </c>
      <c r="D3954" s="159" t="s">
        <v>5487</v>
      </c>
      <c r="E3954" s="36" t="s">
        <v>14236</v>
      </c>
      <c r="F3954" s="104">
        <v>6.5</v>
      </c>
      <c r="G3954" s="101" t="s">
        <v>704</v>
      </c>
      <c r="H3954" s="101" t="s">
        <v>3809</v>
      </c>
      <c r="I3954" s="101">
        <v>1964</v>
      </c>
      <c r="J3954" s="101"/>
      <c r="K3954" s="90">
        <v>2853548019</v>
      </c>
      <c r="L3954" s="90">
        <f>IF(K3954/1024 &gt;1,K3954/1024," ")</f>
        <v>2786667.9873046875</v>
      </c>
      <c r="M3954" s="90">
        <f>IF(K3954/1048576 &gt;1,K3954/1048576," ")</f>
        <v>2721.3554563522339</v>
      </c>
      <c r="N3954" s="91">
        <f>IF(K3954&gt;999999999,K3954/1073741824," ")</f>
        <v>2.6575736878439784</v>
      </c>
      <c r="O3954" s="194" t="s">
        <v>24591</v>
      </c>
      <c r="P3954" s="197" t="s">
        <v>24592</v>
      </c>
    </row>
    <row r="3955" spans="2:16" ht="20.100000000000001" customHeight="1" x14ac:dyDescent="0.3">
      <c r="B3955" s="101">
        <v>3945</v>
      </c>
      <c r="C3955" s="12" t="s">
        <v>39548</v>
      </c>
      <c r="D3955" s="157" t="s">
        <v>7920</v>
      </c>
      <c r="E3955" s="36" t="s">
        <v>14237</v>
      </c>
      <c r="F3955" s="131">
        <v>5</v>
      </c>
      <c r="G3955" s="13"/>
      <c r="H3955" s="13" t="s">
        <v>5878</v>
      </c>
      <c r="I3955" s="133">
        <v>2017</v>
      </c>
      <c r="J3955" s="74"/>
      <c r="K3955" s="73">
        <v>4342559014</v>
      </c>
      <c r="L3955" s="90">
        <f>IF(K3955/1024 &gt;1,K3955/1024," ")</f>
        <v>4240780.287109375</v>
      </c>
      <c r="M3955" s="90">
        <f>IF(K3955/1048576 &gt;1,K3955/1048576," ")</f>
        <v>4141.386999130249</v>
      </c>
      <c r="N3955" s="91">
        <f>IF(K3955&gt;999999999,K3955/1073741824," ")</f>
        <v>4.0443232413381338</v>
      </c>
      <c r="O3955" s="194" t="s">
        <v>17777</v>
      </c>
      <c r="P3955" s="197" t="s">
        <v>31282</v>
      </c>
    </row>
    <row r="3956" spans="2:16" ht="20.100000000000001" customHeight="1" x14ac:dyDescent="0.3">
      <c r="B3956" s="101">
        <v>3946</v>
      </c>
      <c r="C3956" s="109" t="s">
        <v>39549</v>
      </c>
      <c r="D3956" s="159" t="s">
        <v>2306</v>
      </c>
      <c r="E3956" s="36" t="s">
        <v>14238</v>
      </c>
      <c r="F3956" s="104">
        <v>8</v>
      </c>
      <c r="G3956" s="94" t="s">
        <v>704</v>
      </c>
      <c r="H3956" s="94" t="s">
        <v>3743</v>
      </c>
      <c r="I3956" s="101">
        <v>1967</v>
      </c>
      <c r="J3956" s="101"/>
      <c r="K3956" s="90">
        <v>3229631724</v>
      </c>
      <c r="L3956" s="90">
        <f>IF(K3956/1024 &gt;1,K3956/1024," ")</f>
        <v>3153937.23046875</v>
      </c>
      <c r="M3956" s="90">
        <f>IF(K3956/1048576 &gt;1,K3956/1048576," ")</f>
        <v>3080.0168266296387</v>
      </c>
      <c r="N3956" s="91">
        <f>IF(K3956&gt;999999999,K3956/1073741824," ")</f>
        <v>3.0078289322555065</v>
      </c>
      <c r="O3956" s="194" t="s">
        <v>19707</v>
      </c>
      <c r="P3956" s="197" t="s">
        <v>24593</v>
      </c>
    </row>
    <row r="3957" spans="2:16" ht="20.100000000000001" customHeight="1" x14ac:dyDescent="0.3">
      <c r="B3957" s="101">
        <v>3947</v>
      </c>
      <c r="C3957" s="12" t="s">
        <v>39550</v>
      </c>
      <c r="D3957" s="159" t="s">
        <v>2936</v>
      </c>
      <c r="E3957" s="36" t="s">
        <v>14240</v>
      </c>
      <c r="F3957" s="104">
        <v>7.4</v>
      </c>
      <c r="G3957" s="101" t="s">
        <v>704</v>
      </c>
      <c r="H3957" s="101" t="s">
        <v>4278</v>
      </c>
      <c r="I3957" s="101">
        <v>1998</v>
      </c>
      <c r="J3957" s="101"/>
      <c r="K3957" s="90">
        <v>3356889442</v>
      </c>
      <c r="L3957" s="90">
        <f>IF(K3957/1024 &gt;1,K3957/1024," ")</f>
        <v>3278212.345703125</v>
      </c>
      <c r="M3957" s="90">
        <f>IF(K3957/1048576 &gt;1,K3957/1048576," ")</f>
        <v>3201.379243850708</v>
      </c>
      <c r="N3957" s="91">
        <f>IF(K3957&gt;999999999,K3957/1073741824," ")</f>
        <v>3.126346917822957</v>
      </c>
      <c r="O3957" s="194" t="s">
        <v>24595</v>
      </c>
      <c r="P3957" s="197" t="s">
        <v>24596</v>
      </c>
    </row>
    <row r="3958" spans="2:16" ht="20.100000000000001" customHeight="1" x14ac:dyDescent="0.3">
      <c r="B3958" s="101">
        <v>3948</v>
      </c>
      <c r="C3958" s="109" t="s">
        <v>39551</v>
      </c>
      <c r="D3958" s="159" t="s">
        <v>4144</v>
      </c>
      <c r="E3958" s="36" t="s">
        <v>14241</v>
      </c>
      <c r="F3958" s="104">
        <v>5.3</v>
      </c>
      <c r="G3958" s="101" t="s">
        <v>704</v>
      </c>
      <c r="H3958" s="101" t="s">
        <v>3744</v>
      </c>
      <c r="I3958" s="101">
        <v>2013</v>
      </c>
      <c r="J3958" s="101"/>
      <c r="K3958" s="90">
        <v>4578736694</v>
      </c>
      <c r="L3958" s="90">
        <f>IF(K3958/1024 &gt;1,K3958/1024," ")</f>
        <v>4471422.552734375</v>
      </c>
      <c r="M3958" s="90">
        <f>IF(K3958/1048576 &gt;1,K3958/1048576," ")</f>
        <v>4366.6235866546631</v>
      </c>
      <c r="N3958" s="91">
        <f>IF(K3958&gt;999999999,K3958/1073741824," ")</f>
        <v>4.2642808463424444</v>
      </c>
      <c r="O3958" s="194" t="s">
        <v>24597</v>
      </c>
      <c r="P3958" s="197" t="s">
        <v>31283</v>
      </c>
    </row>
    <row r="3959" spans="2:16" ht="20.100000000000001" customHeight="1" x14ac:dyDescent="0.3">
      <c r="B3959" s="101">
        <v>3949</v>
      </c>
      <c r="C3959" s="102" t="s">
        <v>39552</v>
      </c>
      <c r="D3959" s="159" t="s">
        <v>2879</v>
      </c>
      <c r="E3959" s="36" t="s">
        <v>14242</v>
      </c>
      <c r="F3959" s="104">
        <v>5.2</v>
      </c>
      <c r="G3959" s="101" t="s">
        <v>704</v>
      </c>
      <c r="H3959" s="101" t="s">
        <v>3737</v>
      </c>
      <c r="I3959" s="94">
        <v>2005</v>
      </c>
      <c r="J3959" s="94"/>
      <c r="K3959" s="90">
        <v>2927386446</v>
      </c>
      <c r="L3959" s="90">
        <f>IF(K3959/1024 &gt;1,K3959/1024," ")</f>
        <v>2858775.826171875</v>
      </c>
      <c r="M3959" s="90">
        <f>IF(K3959/1048576 &gt;1,K3959/1048576," ")</f>
        <v>2791.7732677459717</v>
      </c>
      <c r="N3959" s="91">
        <f>IF(K3959&gt;999999999,K3959/1073741824," ")</f>
        <v>2.7263410817831755</v>
      </c>
      <c r="O3959" s="194" t="s">
        <v>24598</v>
      </c>
      <c r="P3959" s="197" t="s">
        <v>31284</v>
      </c>
    </row>
    <row r="3960" spans="2:16" ht="20.100000000000001" customHeight="1" x14ac:dyDescent="0.3">
      <c r="B3960" s="101">
        <v>3950</v>
      </c>
      <c r="C3960" s="29" t="s">
        <v>39553</v>
      </c>
      <c r="D3960" s="157" t="s">
        <v>8126</v>
      </c>
      <c r="E3960" s="36" t="s">
        <v>14243</v>
      </c>
      <c r="F3960" s="131">
        <v>6.2</v>
      </c>
      <c r="G3960" s="13" t="s">
        <v>704</v>
      </c>
      <c r="H3960" s="13" t="s">
        <v>5871</v>
      </c>
      <c r="I3960" s="133">
        <v>2017</v>
      </c>
      <c r="J3960" s="74"/>
      <c r="K3960" s="73">
        <v>5811148774</v>
      </c>
      <c r="L3960" s="90">
        <f>IF(K3960/1024 &gt;1,K3960/1024," ")</f>
        <v>5674949.974609375</v>
      </c>
      <c r="M3960" s="90">
        <f>IF(K3960/1048576 &gt;1,K3960/1048576," ")</f>
        <v>5541.9433345794678</v>
      </c>
      <c r="N3960" s="91">
        <f>IF(K3960&gt;999999999,K3960/1073741824," ")</f>
        <v>5.4120540376752615</v>
      </c>
      <c r="O3960" s="194" t="s">
        <v>24599</v>
      </c>
      <c r="P3960" s="197" t="s">
        <v>31285</v>
      </c>
    </row>
    <row r="3961" spans="2:16" ht="20.100000000000001" customHeight="1" x14ac:dyDescent="0.3">
      <c r="B3961" s="101">
        <v>3951</v>
      </c>
      <c r="C3961" s="7" t="s">
        <v>39554</v>
      </c>
      <c r="D3961" s="160" t="s">
        <v>3103</v>
      </c>
      <c r="E3961" s="36" t="s">
        <v>14245</v>
      </c>
      <c r="F3961" s="104">
        <v>4.3</v>
      </c>
      <c r="G3961" s="101" t="s">
        <v>704</v>
      </c>
      <c r="H3961" s="101" t="s">
        <v>3737</v>
      </c>
      <c r="I3961" s="101">
        <v>2009</v>
      </c>
      <c r="J3961" s="101"/>
      <c r="K3961" s="90">
        <v>2606298102</v>
      </c>
      <c r="L3961" s="90">
        <f>IF(K3961/1024 &gt;1,K3961/1024," ")</f>
        <v>2545212.990234375</v>
      </c>
      <c r="M3961" s="90">
        <f>IF(K3961/1048576 &gt;1,K3961/1048576," ")</f>
        <v>2485.5595607757568</v>
      </c>
      <c r="N3961" s="91">
        <f>IF(K3961&gt;999999999,K3961/1073741824," ")</f>
        <v>2.427304258570075</v>
      </c>
      <c r="O3961" s="194" t="s">
        <v>20283</v>
      </c>
      <c r="P3961" s="197" t="s">
        <v>31286</v>
      </c>
    </row>
    <row r="3962" spans="2:16" ht="20.100000000000001" customHeight="1" x14ac:dyDescent="0.3">
      <c r="B3962" s="101">
        <v>3952</v>
      </c>
      <c r="C3962" s="102" t="s">
        <v>39556</v>
      </c>
      <c r="D3962" s="159" t="s">
        <v>1142</v>
      </c>
      <c r="E3962" s="36" t="s">
        <v>14247</v>
      </c>
      <c r="F3962" s="104">
        <v>5.3</v>
      </c>
      <c r="G3962" s="101" t="s">
        <v>704</v>
      </c>
      <c r="H3962" s="101" t="s">
        <v>3773</v>
      </c>
      <c r="I3962" s="101">
        <v>2008</v>
      </c>
      <c r="J3962" s="101"/>
      <c r="K3962" s="90">
        <v>2316686344</v>
      </c>
      <c r="L3962" s="90">
        <f>IF(K3962/1024 &gt;1,K3962/1024," ")</f>
        <v>2262389.0078125</v>
      </c>
      <c r="M3962" s="90">
        <f>IF(K3962/1048576 &gt;1,K3962/1048576," ")</f>
        <v>2209.3642654418945</v>
      </c>
      <c r="N3962" s="91">
        <f>IF(K3962&gt;999999999,K3962/1073741824," ")</f>
        <v>2.1575822904706001</v>
      </c>
      <c r="O3962" s="194" t="s">
        <v>17673</v>
      </c>
      <c r="P3962" s="197" t="s">
        <v>24604</v>
      </c>
    </row>
    <row r="3963" spans="2:16" ht="20.100000000000001" customHeight="1" x14ac:dyDescent="0.3">
      <c r="B3963" s="101">
        <v>3953</v>
      </c>
      <c r="C3963" s="20" t="s">
        <v>42976</v>
      </c>
      <c r="D3963" s="261" t="s">
        <v>42972</v>
      </c>
      <c r="E3963" s="36" t="s">
        <v>42973</v>
      </c>
      <c r="F3963" s="81">
        <v>5</v>
      </c>
      <c r="G3963" s="13" t="s">
        <v>704</v>
      </c>
      <c r="H3963" s="13" t="s">
        <v>3744</v>
      </c>
      <c r="I3963" s="79">
        <v>2022</v>
      </c>
      <c r="J3963" s="79"/>
      <c r="K3963" s="73">
        <v>2737664000</v>
      </c>
      <c r="L3963" s="90">
        <f>IF(K3963/1024 &gt;1,K3963/1024," ")</f>
        <v>2673500</v>
      </c>
      <c r="M3963" s="90">
        <f>IF(K3963/1048576 &gt;1,K3963/1048576," ")</f>
        <v>2610.83984375</v>
      </c>
      <c r="N3963" s="91">
        <f>IF(K3963&gt;999999999,K3963/1073741824," ")</f>
        <v>2.5496482849121094</v>
      </c>
      <c r="O3963" s="194" t="s">
        <v>42974</v>
      </c>
      <c r="P3963" s="197" t="s">
        <v>42975</v>
      </c>
    </row>
    <row r="3964" spans="2:16" ht="20.100000000000001" customHeight="1" x14ac:dyDescent="0.3">
      <c r="B3964" s="101">
        <v>3954</v>
      </c>
      <c r="C3964" s="102" t="s">
        <v>39555</v>
      </c>
      <c r="D3964" s="159" t="s">
        <v>2308</v>
      </c>
      <c r="E3964" s="36" t="s">
        <v>14246</v>
      </c>
      <c r="F3964" s="104">
        <v>8.6</v>
      </c>
      <c r="G3964" s="101" t="s">
        <v>704</v>
      </c>
      <c r="H3964" s="101" t="s">
        <v>3756</v>
      </c>
      <c r="I3964" s="101">
        <v>1993</v>
      </c>
      <c r="J3964" s="101"/>
      <c r="K3964" s="90">
        <v>4107221418</v>
      </c>
      <c r="L3964" s="90">
        <f>IF(K3964/1024 &gt;1,K3964/1024," ")</f>
        <v>4010958.416015625</v>
      </c>
      <c r="M3964" s="90">
        <f>IF(K3964/1048576 &gt;1,K3964/1048576," ")</f>
        <v>3916.9515781402588</v>
      </c>
      <c r="N3964" s="91">
        <f>IF(K3964&gt;999999999,K3964/1073741824," ")</f>
        <v>3.8251480255275965</v>
      </c>
      <c r="O3964" s="194" t="s">
        <v>24602</v>
      </c>
      <c r="P3964" s="197" t="s">
        <v>24603</v>
      </c>
    </row>
    <row r="3965" spans="2:16" ht="20.100000000000001" customHeight="1" x14ac:dyDescent="0.3">
      <c r="B3965" s="101">
        <v>3955</v>
      </c>
      <c r="C3965" s="103" t="s">
        <v>41827</v>
      </c>
      <c r="D3965" s="159" t="s">
        <v>4849</v>
      </c>
      <c r="E3965" s="36" t="s">
        <v>16706</v>
      </c>
      <c r="F3965" s="104">
        <v>5.0999999999999996</v>
      </c>
      <c r="G3965" s="101" t="s">
        <v>704</v>
      </c>
      <c r="H3965" s="101" t="s">
        <v>3744</v>
      </c>
      <c r="I3965" s="101">
        <v>2014</v>
      </c>
      <c r="J3965" s="101"/>
      <c r="K3965" s="90">
        <v>4234851728</v>
      </c>
      <c r="L3965" s="90">
        <f>IF(K3965/1024 &gt;1,K3965/1024," ")</f>
        <v>4135597.390625</v>
      </c>
      <c r="M3965" s="90">
        <f>IF(K3965/1048576 &gt;1,K3965/1048576," ")</f>
        <v>4038.6693267822266</v>
      </c>
      <c r="N3965" s="91">
        <f>IF(K3965&gt;999999999,K3965/1073741824," ")</f>
        <v>3.9440130144357681</v>
      </c>
      <c r="O3965" s="194" t="s">
        <v>24452</v>
      </c>
      <c r="P3965" s="197" t="s">
        <v>28642</v>
      </c>
    </row>
    <row r="3966" spans="2:16" ht="20.100000000000001" customHeight="1" x14ac:dyDescent="0.3">
      <c r="B3966" s="101">
        <v>3956</v>
      </c>
      <c r="C3966" s="20" t="s">
        <v>33327</v>
      </c>
      <c r="D3966" s="167" t="s">
        <v>7881</v>
      </c>
      <c r="E3966" s="36" t="s">
        <v>14249</v>
      </c>
      <c r="F3966" s="81">
        <v>5.7</v>
      </c>
      <c r="G3966" s="81"/>
      <c r="H3966" s="105" t="s">
        <v>5871</v>
      </c>
      <c r="I3966" s="79">
        <v>2017</v>
      </c>
      <c r="J3966" s="79"/>
      <c r="K3966" s="73">
        <v>4019891206</v>
      </c>
      <c r="L3966" s="90">
        <f>IF(K3966/1024 &gt;1,K3966/1024," ")</f>
        <v>3925675.005859375</v>
      </c>
      <c r="M3966" s="90">
        <f>IF(K3966/1048576 &gt;1,K3966/1048576," ")</f>
        <v>3833.6669979095459</v>
      </c>
      <c r="N3966" s="91">
        <f>IF(K3966&gt;999999999,K3966/1073741824," ")</f>
        <v>3.7438154276460409</v>
      </c>
      <c r="O3966" s="194" t="s">
        <v>24606</v>
      </c>
      <c r="P3966" s="197" t="s">
        <v>24607</v>
      </c>
    </row>
    <row r="3967" spans="2:16" ht="20.100000000000001" customHeight="1" x14ac:dyDescent="0.3">
      <c r="B3967" s="101">
        <v>3957</v>
      </c>
      <c r="C3967" s="20" t="s">
        <v>33330</v>
      </c>
      <c r="D3967" s="168" t="s">
        <v>7116</v>
      </c>
      <c r="E3967" s="36" t="s">
        <v>14252</v>
      </c>
      <c r="F3967" s="99">
        <v>6.1</v>
      </c>
      <c r="G3967" s="99" t="s">
        <v>704</v>
      </c>
      <c r="H3967" s="105" t="s">
        <v>5892</v>
      </c>
      <c r="I3967" s="101">
        <v>1958</v>
      </c>
      <c r="J3967" s="101"/>
      <c r="K3967" s="90">
        <v>3135871317</v>
      </c>
      <c r="L3967" s="90">
        <f>IF(K3967/1024 &gt;1,K3967/1024," ")</f>
        <v>3062374.3330078125</v>
      </c>
      <c r="M3967" s="90">
        <f>IF(K3967/1048576 &gt;1,K3967/1048576," ")</f>
        <v>2990.5999345779419</v>
      </c>
      <c r="N3967" s="91">
        <f>IF(K3967&gt;999999999,K3967/1073741824," ")</f>
        <v>2.9205077486112714</v>
      </c>
      <c r="O3967" s="194" t="s">
        <v>24612</v>
      </c>
      <c r="P3967" s="197" t="s">
        <v>24613</v>
      </c>
    </row>
    <row r="3968" spans="2:16" ht="20.100000000000001" customHeight="1" x14ac:dyDescent="0.3">
      <c r="B3968" s="101">
        <v>3958</v>
      </c>
      <c r="C3968" s="102" t="s">
        <v>39557</v>
      </c>
      <c r="D3968" s="159" t="s">
        <v>3054</v>
      </c>
      <c r="E3968" s="36" t="s">
        <v>14250</v>
      </c>
      <c r="F3968" s="104">
        <v>6.9</v>
      </c>
      <c r="G3968" s="101"/>
      <c r="H3968" s="101" t="s">
        <v>3739</v>
      </c>
      <c r="I3968" s="101">
        <v>2010</v>
      </c>
      <c r="J3968" s="101"/>
      <c r="K3968" s="90">
        <v>2894740017</v>
      </c>
      <c r="L3968" s="90">
        <f>IF(K3968/1024 &gt;1,K3968/1024," ")</f>
        <v>2826894.5478515625</v>
      </c>
      <c r="M3968" s="90">
        <f>IF(K3968/1048576 &gt;1,K3968/1048576," ")</f>
        <v>2760.6392068862915</v>
      </c>
      <c r="N3968" s="91">
        <f>IF(K3968&gt;999999999,K3968/1073741824," ")</f>
        <v>2.695936725474894</v>
      </c>
      <c r="O3968" s="194" t="s">
        <v>24608</v>
      </c>
      <c r="P3968" s="197" t="s">
        <v>24609</v>
      </c>
    </row>
    <row r="3969" spans="2:16" ht="20.100000000000001" customHeight="1" x14ac:dyDescent="0.3">
      <c r="B3969" s="101">
        <v>3959</v>
      </c>
      <c r="C3969" s="109" t="s">
        <v>39558</v>
      </c>
      <c r="D3969" s="160" t="s">
        <v>3348</v>
      </c>
      <c r="E3969" s="36" t="s">
        <v>14251</v>
      </c>
      <c r="F3969" s="104">
        <v>5.7</v>
      </c>
      <c r="G3969" s="101" t="s">
        <v>704</v>
      </c>
      <c r="H3969" s="101" t="s">
        <v>3739</v>
      </c>
      <c r="I3969" s="101">
        <v>2005</v>
      </c>
      <c r="J3969" s="101"/>
      <c r="K3969" s="90">
        <v>5184624883</v>
      </c>
      <c r="L3969" s="90">
        <f>IF(K3969/1024 &gt;1,K3969/1024," ")</f>
        <v>5063110.2373046875</v>
      </c>
      <c r="M3969" s="90">
        <f>IF(K3969/1048576 &gt;1,K3969/1048576," ")</f>
        <v>4944.4435911178589</v>
      </c>
      <c r="N3969" s="91">
        <f>IF(K3969&gt;999999999,K3969/1073741824," ")</f>
        <v>4.8285581944510341</v>
      </c>
      <c r="O3969" s="194" t="s">
        <v>24610</v>
      </c>
      <c r="P3969" s="197" t="s">
        <v>24611</v>
      </c>
    </row>
    <row r="3970" spans="2:16" ht="20.100000000000001" customHeight="1" x14ac:dyDescent="0.3">
      <c r="B3970" s="101">
        <v>3960</v>
      </c>
      <c r="C3970" s="112" t="s">
        <v>39559</v>
      </c>
      <c r="D3970" s="161" t="s">
        <v>7247</v>
      </c>
      <c r="E3970" s="36" t="s">
        <v>14253</v>
      </c>
      <c r="F3970" s="99">
        <v>7.3</v>
      </c>
      <c r="G3970" s="101" t="s">
        <v>704</v>
      </c>
      <c r="H3970" s="105" t="s">
        <v>5878</v>
      </c>
      <c r="I3970" s="101">
        <v>2016</v>
      </c>
      <c r="J3970" s="101"/>
      <c r="K3970" s="90">
        <v>4766700276</v>
      </c>
      <c r="L3970" s="90">
        <f>IF(K3970/1024 &gt;1,K3970/1024," ")</f>
        <v>4654980.73828125</v>
      </c>
      <c r="M3970" s="90">
        <f>IF(K3970/1048576 &gt;1,K3970/1048576," ")</f>
        <v>4545.8796272277832</v>
      </c>
      <c r="N3970" s="91">
        <f>IF(K3970&gt;999999999,K3970/1073741824," ")</f>
        <v>4.439335573464632</v>
      </c>
      <c r="O3970" s="194" t="s">
        <v>24614</v>
      </c>
      <c r="P3970" s="197" t="s">
        <v>31288</v>
      </c>
    </row>
    <row r="3971" spans="2:16" ht="20.100000000000001" customHeight="1" x14ac:dyDescent="0.3">
      <c r="B3971" s="101">
        <v>3961</v>
      </c>
      <c r="C3971" s="102" t="s">
        <v>39560</v>
      </c>
      <c r="D3971" s="159" t="s">
        <v>5662</v>
      </c>
      <c r="E3971" s="36" t="s">
        <v>14254</v>
      </c>
      <c r="F3971" s="104">
        <v>8.1999999999999993</v>
      </c>
      <c r="G3971" s="101" t="s">
        <v>704</v>
      </c>
      <c r="H3971" s="101" t="s">
        <v>3927</v>
      </c>
      <c r="I3971" s="101">
        <v>1941</v>
      </c>
      <c r="J3971" s="101"/>
      <c r="K3971" s="90">
        <v>3791923885</v>
      </c>
      <c r="L3971" s="90">
        <f>IF(K3971/1024 &gt;1,K3971/1024," ")</f>
        <v>3703050.6689453125</v>
      </c>
      <c r="M3971" s="90">
        <f>IF(K3971/1048576 &gt;1,K3971/1048576," ")</f>
        <v>3616.2604188919067</v>
      </c>
      <c r="N3971" s="91">
        <f>IF(K3971&gt;999999999,K3971/1073741824," ")</f>
        <v>3.5315043153241277</v>
      </c>
      <c r="O3971" s="194" t="s">
        <v>24615</v>
      </c>
      <c r="P3971" s="197" t="s">
        <v>24616</v>
      </c>
    </row>
    <row r="3972" spans="2:16" ht="20.100000000000001" customHeight="1" x14ac:dyDescent="0.3">
      <c r="B3972" s="101">
        <v>3962</v>
      </c>
      <c r="C3972" s="109" t="s">
        <v>39561</v>
      </c>
      <c r="D3972" s="159" t="s">
        <v>865</v>
      </c>
      <c r="E3972" s="36" t="s">
        <v>14255</v>
      </c>
      <c r="F3972" s="104">
        <v>5.8</v>
      </c>
      <c r="G3972" s="99" t="s">
        <v>704</v>
      </c>
      <c r="H3972" s="101" t="s">
        <v>5871</v>
      </c>
      <c r="I3972" s="101">
        <v>1987</v>
      </c>
      <c r="J3972" s="101"/>
      <c r="K3972" s="90">
        <v>4535073714</v>
      </c>
      <c r="L3972" s="90">
        <f>IF(K3972/1024 &gt;1,K3972/1024," ")</f>
        <v>4428782.923828125</v>
      </c>
      <c r="M3972" s="90">
        <f>IF(K3972/1048576 &gt;1,K3972/1048576," ")</f>
        <v>4324.9833240509033</v>
      </c>
      <c r="N3972" s="91">
        <f>IF(K3972&gt;999999999,K3972/1073741824," ")</f>
        <v>4.2236165273934603</v>
      </c>
      <c r="O3972" s="194" t="s">
        <v>24617</v>
      </c>
      <c r="P3972" s="197" t="s">
        <v>24618</v>
      </c>
    </row>
    <row r="3973" spans="2:16" ht="20.100000000000001" customHeight="1" x14ac:dyDescent="0.3">
      <c r="B3973" s="101">
        <v>3963</v>
      </c>
      <c r="C3973" s="109" t="s">
        <v>39562</v>
      </c>
      <c r="D3973" s="160" t="s">
        <v>609</v>
      </c>
      <c r="E3973" s="36" t="s">
        <v>14256</v>
      </c>
      <c r="F3973" s="104">
        <v>5.7</v>
      </c>
      <c r="G3973" s="94" t="s">
        <v>704</v>
      </c>
      <c r="H3973" s="101" t="s">
        <v>3739</v>
      </c>
      <c r="I3973" s="101">
        <v>1981</v>
      </c>
      <c r="J3973" s="101"/>
      <c r="K3973" s="90">
        <v>5824559598</v>
      </c>
      <c r="L3973" s="90">
        <f>IF(K3973/1024 &gt;1,K3973/1024," ")</f>
        <v>5688046.482421875</v>
      </c>
      <c r="M3973" s="90">
        <f>IF(K3973/1048576 &gt;1,K3973/1048576," ")</f>
        <v>5554.7328929901123</v>
      </c>
      <c r="N3973" s="91">
        <f>IF(K3973&gt;999999999,K3973/1073741824," ")</f>
        <v>5.4245438408106565</v>
      </c>
      <c r="O3973" s="194" t="s">
        <v>24619</v>
      </c>
      <c r="P3973" s="197" t="s">
        <v>24620</v>
      </c>
    </row>
    <row r="3974" spans="2:16" ht="20.100000000000001" customHeight="1" x14ac:dyDescent="0.3">
      <c r="B3974" s="101">
        <v>3964</v>
      </c>
      <c r="C3974" s="20" t="s">
        <v>39563</v>
      </c>
      <c r="D3974" s="177" t="s">
        <v>8770</v>
      </c>
      <c r="E3974" s="36" t="s">
        <v>14257</v>
      </c>
      <c r="F3974" s="81">
        <v>6</v>
      </c>
      <c r="G3974" s="13" t="s">
        <v>704</v>
      </c>
      <c r="H3974" s="13" t="s">
        <v>4114</v>
      </c>
      <c r="I3974" s="79">
        <v>2019</v>
      </c>
      <c r="J3974" s="79"/>
      <c r="K3974" s="73">
        <v>6241841152</v>
      </c>
      <c r="L3974" s="90">
        <f>IF(K3974/1024 &gt;1,K3974/1024," ")</f>
        <v>6095548</v>
      </c>
      <c r="M3974" s="90">
        <f>IF(K3974/1048576 &gt;1,K3974/1048576," ")</f>
        <v>5952.68359375</v>
      </c>
      <c r="N3974" s="91">
        <f>IF(K3974&gt;999999999,K3974/1073741824," ")</f>
        <v>5.8131675720214844</v>
      </c>
      <c r="O3974" s="194" t="s">
        <v>24621</v>
      </c>
      <c r="P3974" s="197" t="s">
        <v>24622</v>
      </c>
    </row>
    <row r="3975" spans="2:16" ht="20.100000000000001" customHeight="1" x14ac:dyDescent="0.3">
      <c r="B3975" s="101">
        <v>3965</v>
      </c>
      <c r="C3975" s="111" t="s">
        <v>39564</v>
      </c>
      <c r="D3975" s="161" t="s">
        <v>7392</v>
      </c>
      <c r="E3975" s="36" t="s">
        <v>14258</v>
      </c>
      <c r="F3975" s="99">
        <v>6.2</v>
      </c>
      <c r="G3975" s="99" t="s">
        <v>704</v>
      </c>
      <c r="H3975" s="105" t="s">
        <v>4081</v>
      </c>
      <c r="I3975" s="101">
        <v>2016</v>
      </c>
      <c r="J3975" s="101"/>
      <c r="K3975" s="90">
        <v>5133960989</v>
      </c>
      <c r="L3975" s="90">
        <f>IF(K3975/1024 &gt;1,K3975/1024," ")</f>
        <v>5013633.7783203125</v>
      </c>
      <c r="M3975" s="90">
        <f>IF(K3975/1048576 &gt;1,K3975/1048576," ")</f>
        <v>4896.1267366409302</v>
      </c>
      <c r="N3975" s="91">
        <f>IF(K3975&gt;999999999,K3975/1073741824," ")</f>
        <v>4.7813737662509084</v>
      </c>
      <c r="O3975" s="194" t="s">
        <v>24623</v>
      </c>
      <c r="P3975" s="197" t="s">
        <v>24624</v>
      </c>
    </row>
    <row r="3976" spans="2:16" ht="20.100000000000001" customHeight="1" x14ac:dyDescent="0.3">
      <c r="B3976" s="101">
        <v>3966</v>
      </c>
      <c r="C3976" s="12" t="s">
        <v>33329</v>
      </c>
      <c r="D3976" s="177" t="s">
        <v>7815</v>
      </c>
      <c r="E3976" s="36" t="s">
        <v>14261</v>
      </c>
      <c r="F3976" s="131">
        <v>5.4</v>
      </c>
      <c r="G3976" s="13"/>
      <c r="H3976" s="13" t="s">
        <v>5878</v>
      </c>
      <c r="I3976" s="133">
        <v>2016</v>
      </c>
      <c r="J3976" s="74"/>
      <c r="K3976" s="73">
        <v>4026197823</v>
      </c>
      <c r="L3976" s="90">
        <f>IF(K3976/1024 &gt;1,K3976/1024," ")</f>
        <v>3931833.8115234375</v>
      </c>
      <c r="M3976" s="90">
        <f>IF(K3976/1048576 &gt;1,K3976/1048576," ")</f>
        <v>3839.6814565658569</v>
      </c>
      <c r="N3976" s="91">
        <f>IF(K3976&gt;999999999,K3976/1073741824," ")</f>
        <v>3.7496889224275947</v>
      </c>
      <c r="O3976" s="194" t="s">
        <v>24462</v>
      </c>
      <c r="P3976" s="197" t="s">
        <v>24628</v>
      </c>
    </row>
    <row r="3977" spans="2:16" ht="20.100000000000001" customHeight="1" x14ac:dyDescent="0.3">
      <c r="B3977" s="101">
        <v>3967</v>
      </c>
      <c r="C3977" s="20" t="s">
        <v>39565</v>
      </c>
      <c r="D3977" s="177" t="s">
        <v>9061</v>
      </c>
      <c r="E3977" s="36" t="s">
        <v>14259</v>
      </c>
      <c r="F3977" s="81">
        <v>5.8</v>
      </c>
      <c r="G3977" s="13" t="s">
        <v>704</v>
      </c>
      <c r="H3977" s="13" t="s">
        <v>3740</v>
      </c>
      <c r="I3977" s="79">
        <v>2020</v>
      </c>
      <c r="J3977" s="79"/>
      <c r="K3977" s="73">
        <v>3589771264</v>
      </c>
      <c r="L3977" s="90">
        <f>IF(K3977/1024 &gt;1,K3977/1024," ")</f>
        <v>3505636</v>
      </c>
      <c r="M3977" s="90">
        <f>IF(K3977/1048576 &gt;1,K3977/1048576," ")</f>
        <v>3423.47265625</v>
      </c>
      <c r="N3977" s="91">
        <f>IF(K3977&gt;999999999,K3977/1073741824," ")</f>
        <v>3.3432350158691406</v>
      </c>
      <c r="O3977" s="194" t="s">
        <v>24625</v>
      </c>
      <c r="P3977" s="197" t="s">
        <v>24626</v>
      </c>
    </row>
    <row r="3978" spans="2:16" ht="20.100000000000001" customHeight="1" x14ac:dyDescent="0.3">
      <c r="B3978" s="101">
        <v>3968</v>
      </c>
      <c r="C3978" s="109" t="s">
        <v>39566</v>
      </c>
      <c r="D3978" s="160" t="s">
        <v>610</v>
      </c>
      <c r="E3978" s="36" t="s">
        <v>14260</v>
      </c>
      <c r="F3978" s="104">
        <v>4.4000000000000004</v>
      </c>
      <c r="G3978" s="94" t="s">
        <v>704</v>
      </c>
      <c r="H3978" s="94" t="s">
        <v>3737</v>
      </c>
      <c r="I3978" s="101">
        <v>2005</v>
      </c>
      <c r="J3978" s="101"/>
      <c r="K3978" s="90">
        <v>2477535019</v>
      </c>
      <c r="L3978" s="90">
        <f>IF(K3978/1024 &gt;1,K3978/1024," ")</f>
        <v>2419467.7919921875</v>
      </c>
      <c r="M3978" s="90">
        <f>IF(K3978/1048576 &gt;1,K3978/1048576," ")</f>
        <v>2362.7615156173706</v>
      </c>
      <c r="N3978" s="91">
        <f>IF(K3978&gt;999999999,K3978/1073741824," ")</f>
        <v>2.3073842925950885</v>
      </c>
      <c r="O3978" s="194" t="s">
        <v>17564</v>
      </c>
      <c r="P3978" s="197" t="s">
        <v>24627</v>
      </c>
    </row>
    <row r="3979" spans="2:16" ht="20.100000000000001" customHeight="1" x14ac:dyDescent="0.3">
      <c r="B3979" s="101">
        <v>3969</v>
      </c>
      <c r="C3979" s="20" t="s">
        <v>42794</v>
      </c>
      <c r="D3979" s="177" t="s">
        <v>42785</v>
      </c>
      <c r="E3979" s="36" t="s">
        <v>42786</v>
      </c>
      <c r="F3979" s="49">
        <v>5.5</v>
      </c>
      <c r="G3979" s="13" t="s">
        <v>704</v>
      </c>
      <c r="H3979" s="13" t="s">
        <v>3744</v>
      </c>
      <c r="I3979" s="9">
        <v>2021</v>
      </c>
      <c r="J3979" s="9"/>
      <c r="K3979" s="45">
        <v>5492068352</v>
      </c>
      <c r="L3979" s="90">
        <f>IF(K3979/1024 &gt;1,K3979/1024," ")</f>
        <v>5363348</v>
      </c>
      <c r="M3979" s="90">
        <f>IF(K3979/1048576 &gt;1,K3979/1048576," ")</f>
        <v>5237.64453125</v>
      </c>
      <c r="N3979" s="91">
        <f>IF(K3979&gt;999999999,K3979/1073741824," ")</f>
        <v>5.1148872375488281</v>
      </c>
      <c r="O3979" s="194" t="s">
        <v>17597</v>
      </c>
      <c r="P3979" s="197" t="s">
        <v>42787</v>
      </c>
    </row>
    <row r="3980" spans="2:16" ht="20.100000000000001" customHeight="1" x14ac:dyDescent="0.3">
      <c r="B3980" s="101">
        <v>3970</v>
      </c>
      <c r="C3980" s="107" t="s">
        <v>39567</v>
      </c>
      <c r="D3980" s="159" t="s">
        <v>5400</v>
      </c>
      <c r="E3980" s="36" t="s">
        <v>14262</v>
      </c>
      <c r="F3980" s="104">
        <v>6</v>
      </c>
      <c r="G3980" s="101"/>
      <c r="H3980" s="101" t="s">
        <v>3739</v>
      </c>
      <c r="I3980" s="101">
        <v>2004</v>
      </c>
      <c r="J3980" s="101"/>
      <c r="K3980" s="90">
        <v>4251271160</v>
      </c>
      <c r="L3980" s="90">
        <f>IF(K3980/1024 &gt;1,K3980/1024," ")</f>
        <v>4151631.9921875</v>
      </c>
      <c r="M3980" s="90">
        <f>IF(K3980/1048576 &gt;1,K3980/1048576," ")</f>
        <v>4054.3281173706055</v>
      </c>
      <c r="N3980" s="91">
        <f>IF(K3980&gt;999999999,K3980/1073741824," ")</f>
        <v>3.9593048021197319</v>
      </c>
      <c r="O3980" s="194" t="s">
        <v>24629</v>
      </c>
      <c r="P3980" s="197" t="s">
        <v>24630</v>
      </c>
    </row>
    <row r="3981" spans="2:16" ht="20.100000000000001" customHeight="1" x14ac:dyDescent="0.3">
      <c r="B3981" s="101">
        <v>3971</v>
      </c>
      <c r="C3981" s="102" t="s">
        <v>39569</v>
      </c>
      <c r="D3981" s="159" t="s">
        <v>4451</v>
      </c>
      <c r="E3981" s="36" t="s">
        <v>14264</v>
      </c>
      <c r="F3981" s="104">
        <v>5.6</v>
      </c>
      <c r="G3981" s="101" t="s">
        <v>704</v>
      </c>
      <c r="H3981" s="101" t="s">
        <v>3740</v>
      </c>
      <c r="I3981" s="101">
        <v>1965</v>
      </c>
      <c r="J3981" s="101"/>
      <c r="K3981" s="90">
        <v>3956735482</v>
      </c>
      <c r="L3981" s="90">
        <f>IF(K3981/1024 &gt;1,K3981/1024," ")</f>
        <v>3863999.494140625</v>
      </c>
      <c r="M3981" s="90">
        <f>IF(K3981/1048576 &gt;1,K3981/1048576," ")</f>
        <v>3773.4370059967041</v>
      </c>
      <c r="N3981" s="91">
        <f>IF(K3981&gt;999999999,K3981/1073741824," ")</f>
        <v>3.6849970761686563</v>
      </c>
      <c r="O3981" s="199" t="s">
        <v>17727</v>
      </c>
      <c r="P3981" s="197" t="s">
        <v>24632</v>
      </c>
    </row>
    <row r="3982" spans="2:16" ht="20.100000000000001" customHeight="1" x14ac:dyDescent="0.3">
      <c r="B3982" s="101">
        <v>3972</v>
      </c>
      <c r="C3982" s="107" t="s">
        <v>39570</v>
      </c>
      <c r="D3982" s="159" t="s">
        <v>6023</v>
      </c>
      <c r="E3982" s="36" t="s">
        <v>14265</v>
      </c>
      <c r="F3982" s="99">
        <v>6.4</v>
      </c>
      <c r="G3982" s="101" t="s">
        <v>704</v>
      </c>
      <c r="H3982" s="101" t="s">
        <v>5878</v>
      </c>
      <c r="I3982" s="101">
        <v>2006</v>
      </c>
      <c r="J3982" s="101"/>
      <c r="K3982" s="90">
        <v>6559434064</v>
      </c>
      <c r="L3982" s="90">
        <f>IF(K3982/1024 &gt;1,K3982/1024," ")</f>
        <v>6405697.328125</v>
      </c>
      <c r="M3982" s="90">
        <f>IF(K3982/1048576 &gt;1,K3982/1048576," ")</f>
        <v>6255.5637969970703</v>
      </c>
      <c r="N3982" s="91">
        <f>IF(K3982&gt;999999999,K3982/1073741824," ")</f>
        <v>6.1089490205049515</v>
      </c>
      <c r="O3982" s="194" t="s">
        <v>24633</v>
      </c>
      <c r="P3982" s="197" t="s">
        <v>24634</v>
      </c>
    </row>
    <row r="3983" spans="2:16" ht="20.100000000000001" customHeight="1" x14ac:dyDescent="0.3">
      <c r="B3983" s="101">
        <v>3973</v>
      </c>
      <c r="C3983" s="20" t="s">
        <v>39572</v>
      </c>
      <c r="D3983" s="157" t="s">
        <v>8175</v>
      </c>
      <c r="E3983" s="36" t="s">
        <v>14267</v>
      </c>
      <c r="F3983" s="81">
        <v>5.6</v>
      </c>
      <c r="G3983" s="13" t="s">
        <v>704</v>
      </c>
      <c r="H3983" s="13" t="s">
        <v>3782</v>
      </c>
      <c r="I3983" s="79">
        <v>2003</v>
      </c>
      <c r="J3983" s="79"/>
      <c r="K3983" s="73">
        <v>5568643072</v>
      </c>
      <c r="L3983" s="90">
        <f>IF(K3983/1024 &gt;1,K3983/1024," ")</f>
        <v>5438128</v>
      </c>
      <c r="M3983" s="90">
        <f>IF(K3983/1048576 &gt;1,K3983/1048576," ")</f>
        <v>5310.671875</v>
      </c>
      <c r="N3983" s="91">
        <f>IF(K3983&gt;999999999,K3983/1073741824," ")</f>
        <v>5.1862030029296875</v>
      </c>
      <c r="O3983" s="194" t="s">
        <v>24637</v>
      </c>
      <c r="P3983" s="197" t="s">
        <v>31290</v>
      </c>
    </row>
    <row r="3984" spans="2:16" ht="20.100000000000001" customHeight="1" x14ac:dyDescent="0.3">
      <c r="B3984" s="101">
        <v>3974</v>
      </c>
      <c r="C3984" s="102" t="s">
        <v>39573</v>
      </c>
      <c r="D3984" s="159" t="s">
        <v>3026</v>
      </c>
      <c r="E3984" s="36" t="s">
        <v>14268</v>
      </c>
      <c r="F3984" s="104">
        <v>5.3</v>
      </c>
      <c r="G3984" s="101" t="s">
        <v>704</v>
      </c>
      <c r="H3984" s="101" t="s">
        <v>3739</v>
      </c>
      <c r="I3984" s="101">
        <v>2011</v>
      </c>
      <c r="J3984" s="101"/>
      <c r="K3984" s="90">
        <v>4736979372</v>
      </c>
      <c r="L3984" s="90">
        <f>IF(K3984/1024 &gt;1,K3984/1024," ")</f>
        <v>4625956.41796875</v>
      </c>
      <c r="M3984" s="90">
        <f>IF(K3984/1048576 &gt;1,K3984/1048576," ")</f>
        <v>4517.5355644226074</v>
      </c>
      <c r="N3984" s="91">
        <f>IF(K3984&gt;999999999,K3984/1073741824," ")</f>
        <v>4.4116558246314526</v>
      </c>
      <c r="O3984" s="194" t="s">
        <v>24638</v>
      </c>
      <c r="P3984" s="197" t="s">
        <v>24639</v>
      </c>
    </row>
    <row r="3985" spans="1:16" ht="20.100000000000001" customHeight="1" x14ac:dyDescent="0.3">
      <c r="B3985" s="101">
        <v>3975</v>
      </c>
      <c r="C3985" s="103" t="s">
        <v>39574</v>
      </c>
      <c r="D3985" s="159" t="s">
        <v>4854</v>
      </c>
      <c r="E3985" s="36" t="s">
        <v>14269</v>
      </c>
      <c r="F3985" s="104">
        <v>6.3</v>
      </c>
      <c r="G3985" s="101" t="s">
        <v>704</v>
      </c>
      <c r="H3985" s="101" t="s">
        <v>3747</v>
      </c>
      <c r="I3985" s="101">
        <v>1961</v>
      </c>
      <c r="J3985" s="101"/>
      <c r="K3985" s="90">
        <v>2940521413</v>
      </c>
      <c r="L3985" s="90">
        <f>IF(K3985/1024 &gt;1,K3985/1024," ")</f>
        <v>2871602.9423828125</v>
      </c>
      <c r="M3985" s="90">
        <f>IF(K3985/1048576 &gt;1,K3985/1048576," ")</f>
        <v>2804.2997484207153</v>
      </c>
      <c r="N3985" s="91">
        <f>IF(K3985&gt;999999999,K3985/1073741824," ")</f>
        <v>2.7385739730671048</v>
      </c>
      <c r="O3985" s="194" t="s">
        <v>24640</v>
      </c>
      <c r="P3985" s="197" t="s">
        <v>24641</v>
      </c>
    </row>
    <row r="3986" spans="1:16" ht="20.100000000000001" customHeight="1" x14ac:dyDescent="0.3">
      <c r="B3986" s="101">
        <v>3976</v>
      </c>
      <c r="C3986" s="7" t="s">
        <v>39196</v>
      </c>
      <c r="D3986" s="159" t="s">
        <v>349</v>
      </c>
      <c r="E3986" s="36" t="s">
        <v>14270</v>
      </c>
      <c r="F3986" s="104">
        <v>4.7</v>
      </c>
      <c r="G3986" s="121"/>
      <c r="H3986" s="121" t="s">
        <v>4312</v>
      </c>
      <c r="I3986" s="101">
        <v>2006</v>
      </c>
      <c r="J3986" s="101"/>
      <c r="K3986" s="90">
        <v>1462419456</v>
      </c>
      <c r="L3986" s="90">
        <f>IF(K3986/1024 &gt;1,K3986/1024," ")</f>
        <v>1428144</v>
      </c>
      <c r="M3986" s="90">
        <f>IF(K3986/1048576 &gt;1,K3986/1048576," ")</f>
        <v>1394.671875</v>
      </c>
      <c r="N3986" s="91">
        <f>IF(K3986&gt;999999999,K3986/1073741824," ")</f>
        <v>1.3619842529296875</v>
      </c>
      <c r="O3986" s="194" t="s">
        <v>24642</v>
      </c>
      <c r="P3986" s="197" t="s">
        <v>24643</v>
      </c>
    </row>
    <row r="3987" spans="1:16" ht="20.100000000000001" customHeight="1" x14ac:dyDescent="0.3">
      <c r="B3987" s="101">
        <v>3977</v>
      </c>
      <c r="C3987" s="102" t="s">
        <v>39575</v>
      </c>
      <c r="D3987" s="161" t="s">
        <v>7517</v>
      </c>
      <c r="E3987" s="36" t="s">
        <v>14271</v>
      </c>
      <c r="F3987" s="99">
        <v>5.4</v>
      </c>
      <c r="G3987" s="99" t="s">
        <v>704</v>
      </c>
      <c r="H3987" s="105" t="s">
        <v>5878</v>
      </c>
      <c r="I3987" s="101">
        <v>2003</v>
      </c>
      <c r="J3987" s="101"/>
      <c r="K3987" s="90">
        <v>4258291246</v>
      </c>
      <c r="L3987" s="90">
        <f>IF(K3987/1024 &gt;1,K3987/1024," ")</f>
        <v>4158487.544921875</v>
      </c>
      <c r="M3987" s="90">
        <f>IF(K3987/1048576 &gt;1,K3987/1048576," ")</f>
        <v>4061.0229930877686</v>
      </c>
      <c r="N3987" s="91">
        <f>IF(K3987&gt;999999999,K3987/1073741824," ")</f>
        <v>3.965842766687274</v>
      </c>
      <c r="O3987" s="194" t="s">
        <v>24644</v>
      </c>
      <c r="P3987" s="197" t="s">
        <v>24645</v>
      </c>
    </row>
    <row r="3988" spans="1:16" ht="20.100000000000001" customHeight="1" x14ac:dyDescent="0.3">
      <c r="B3988" s="101">
        <v>3978</v>
      </c>
      <c r="C3988" s="29" t="s">
        <v>39576</v>
      </c>
      <c r="D3988" s="167" t="s">
        <v>8107</v>
      </c>
      <c r="E3988" s="36" t="s">
        <v>14272</v>
      </c>
      <c r="F3988" s="131">
        <v>6</v>
      </c>
      <c r="G3988" s="13"/>
      <c r="H3988" s="13" t="s">
        <v>4081</v>
      </c>
      <c r="I3988" s="133">
        <v>2016</v>
      </c>
      <c r="J3988" s="74"/>
      <c r="K3988" s="73">
        <v>3278141824</v>
      </c>
      <c r="L3988" s="90">
        <f>IF(K3988/1024 &gt;1,K3988/1024," ")</f>
        <v>3201310.375</v>
      </c>
      <c r="M3988" s="90">
        <f>IF(K3988/1048576 &gt;1,K3988/1048576," ")</f>
        <v>3126.2796630859375</v>
      </c>
      <c r="N3988" s="91">
        <f>IF(K3988&gt;999999999,K3988/1073741824," ")</f>
        <v>3.0530074834823608</v>
      </c>
      <c r="O3988" s="194" t="s">
        <v>24646</v>
      </c>
      <c r="P3988" s="197" t="s">
        <v>24647</v>
      </c>
    </row>
    <row r="3989" spans="1:16" ht="20.100000000000001" customHeight="1" x14ac:dyDescent="0.3">
      <c r="B3989" s="101">
        <v>3979</v>
      </c>
      <c r="C3989" s="109" t="s">
        <v>39577</v>
      </c>
      <c r="D3989" s="159" t="s">
        <v>1742</v>
      </c>
      <c r="E3989" s="36" t="s">
        <v>14273</v>
      </c>
      <c r="F3989" s="104">
        <v>6.3</v>
      </c>
      <c r="G3989" s="101" t="s">
        <v>704</v>
      </c>
      <c r="H3989" s="101" t="s">
        <v>3761</v>
      </c>
      <c r="I3989" s="101">
        <v>1992</v>
      </c>
      <c r="J3989" s="101"/>
      <c r="K3989" s="108">
        <v>2898870370</v>
      </c>
      <c r="L3989" s="90">
        <f>IF(K3989/1024 &gt;1,K3989/1024," ")</f>
        <v>2830928.095703125</v>
      </c>
      <c r="M3989" s="90">
        <f>IF(K3989/1048576 &gt;1,K3989/1048576," ")</f>
        <v>2764.578218460083</v>
      </c>
      <c r="N3989" s="91">
        <f>IF(K3989&gt;999999999,K3989/1073741824," ")</f>
        <v>2.6997834164649248</v>
      </c>
      <c r="O3989" s="194" t="s">
        <v>24648</v>
      </c>
      <c r="P3989" s="197" t="s">
        <v>24649</v>
      </c>
    </row>
    <row r="3990" spans="1:16" ht="20.100000000000001" customHeight="1" x14ac:dyDescent="0.3">
      <c r="B3990" s="101">
        <v>3980</v>
      </c>
      <c r="C3990" s="102" t="s">
        <v>39578</v>
      </c>
      <c r="D3990" s="159" t="s">
        <v>5111</v>
      </c>
      <c r="E3990" s="36" t="s">
        <v>14274</v>
      </c>
      <c r="F3990" s="104">
        <v>6.1</v>
      </c>
      <c r="G3990" s="101" t="s">
        <v>704</v>
      </c>
      <c r="H3990" s="101" t="s">
        <v>3745</v>
      </c>
      <c r="I3990" s="101">
        <v>1959</v>
      </c>
      <c r="J3990" s="101"/>
      <c r="K3990" s="90">
        <v>2885902057</v>
      </c>
      <c r="L3990" s="90">
        <f>IF(K3990/1024 &gt;1,K3990/1024," ")</f>
        <v>2818263.7275390625</v>
      </c>
      <c r="M3990" s="90">
        <f>IF(K3990/1048576 &gt;1,K3990/1048576," ")</f>
        <v>2752.2106714248657</v>
      </c>
      <c r="N3990" s="91">
        <f>IF(K3990&gt;999999999,K3990/1073741824," ")</f>
        <v>2.6877057338133454</v>
      </c>
      <c r="O3990" s="194" t="s">
        <v>24650</v>
      </c>
      <c r="P3990" s="197" t="s">
        <v>31291</v>
      </c>
    </row>
    <row r="3991" spans="1:16" ht="20.100000000000001" customHeight="1" x14ac:dyDescent="0.3">
      <c r="B3991" s="101">
        <v>3981</v>
      </c>
      <c r="C3991" s="111" t="s">
        <v>39579</v>
      </c>
      <c r="D3991" s="161" t="s">
        <v>6091</v>
      </c>
      <c r="E3991" s="36" t="s">
        <v>14275</v>
      </c>
      <c r="F3991" s="99">
        <v>6.3</v>
      </c>
      <c r="G3991" s="101" t="s">
        <v>704</v>
      </c>
      <c r="H3991" s="101" t="s">
        <v>3937</v>
      </c>
      <c r="I3991" s="101">
        <v>1963</v>
      </c>
      <c r="J3991" s="101"/>
      <c r="K3991" s="90">
        <v>3304423198</v>
      </c>
      <c r="L3991" s="90">
        <f>IF(K3991/1024 &gt;1,K3991/1024," ")</f>
        <v>3226975.779296875</v>
      </c>
      <c r="M3991" s="90">
        <f>IF(K3991/1048576 &gt;1,K3991/1048576," ")</f>
        <v>3151.3435344696045</v>
      </c>
      <c r="N3991" s="91">
        <f>IF(K3991&gt;999999999,K3991/1073741824," ")</f>
        <v>3.0774839203804731</v>
      </c>
      <c r="O3991" s="194" t="s">
        <v>24651</v>
      </c>
      <c r="P3991" s="197" t="s">
        <v>24652</v>
      </c>
    </row>
    <row r="3992" spans="1:16" ht="20.100000000000001" customHeight="1" x14ac:dyDescent="0.3">
      <c r="B3992" s="101">
        <v>3982</v>
      </c>
      <c r="C3992" s="102" t="s">
        <v>39580</v>
      </c>
      <c r="D3992" s="159" t="s">
        <v>2310</v>
      </c>
      <c r="E3992" s="36" t="s">
        <v>14277</v>
      </c>
      <c r="F3992" s="104">
        <v>5.0999999999999996</v>
      </c>
      <c r="G3992" s="94" t="s">
        <v>704</v>
      </c>
      <c r="H3992" s="94" t="s">
        <v>3744</v>
      </c>
      <c r="I3992" s="101">
        <v>2002</v>
      </c>
      <c r="J3992" s="101"/>
      <c r="K3992" s="90">
        <v>3101440952</v>
      </c>
      <c r="L3992" s="90">
        <f>IF(K3992/1024 &gt;1,K3992/1024," ")</f>
        <v>3028750.9296875</v>
      </c>
      <c r="M3992" s="90">
        <f>IF(K3992/1048576 &gt;1,K3992/1048576," ")</f>
        <v>2957.7645797729492</v>
      </c>
      <c r="N3992" s="91">
        <f>IF(K3992&gt;999999999,K3992/1073741824," ")</f>
        <v>2.8884419724345207</v>
      </c>
      <c r="O3992" s="194" t="s">
        <v>24655</v>
      </c>
      <c r="P3992" s="197" t="s">
        <v>24656</v>
      </c>
    </row>
    <row r="3993" spans="1:16" ht="20.100000000000001" customHeight="1" x14ac:dyDescent="0.3">
      <c r="B3993" s="101">
        <v>3983</v>
      </c>
      <c r="C3993" s="12" t="s">
        <v>39197</v>
      </c>
      <c r="D3993" s="160" t="s">
        <v>2311</v>
      </c>
      <c r="E3993" s="36" t="s">
        <v>14278</v>
      </c>
      <c r="F3993" s="104">
        <v>5.7</v>
      </c>
      <c r="G3993" s="94"/>
      <c r="H3993" s="94" t="s">
        <v>3929</v>
      </c>
      <c r="I3993" s="101">
        <v>2007</v>
      </c>
      <c r="J3993" s="116"/>
      <c r="K3993" s="90">
        <v>733792256</v>
      </c>
      <c r="L3993" s="90">
        <f>IF(K3993/1024 &gt;1,K3993/1024," ")</f>
        <v>716594</v>
      </c>
      <c r="M3993" s="90">
        <f>IF(K3993/1048576 &gt;1,K3993/1048576," ")</f>
        <v>699.798828125</v>
      </c>
      <c r="N3993" s="91" t="str">
        <f>IF(K3993&gt;999999999,K3993/1073741824," ")</f>
        <v xml:space="preserve"> </v>
      </c>
      <c r="O3993" s="194" t="s">
        <v>18333</v>
      </c>
      <c r="P3993" s="197" t="s">
        <v>24657</v>
      </c>
    </row>
    <row r="3994" spans="1:16" ht="20.100000000000001" customHeight="1" x14ac:dyDescent="0.3">
      <c r="B3994" s="101">
        <v>3984</v>
      </c>
      <c r="C3994" s="102" t="s">
        <v>39581</v>
      </c>
      <c r="D3994" s="159" t="s">
        <v>4463</v>
      </c>
      <c r="E3994" s="36" t="s">
        <v>14279</v>
      </c>
      <c r="F3994" s="104">
        <v>4.0999999999999996</v>
      </c>
      <c r="G3994" s="101" t="s">
        <v>704</v>
      </c>
      <c r="H3994" s="101" t="s">
        <v>3745</v>
      </c>
      <c r="I3994" s="101">
        <v>2009</v>
      </c>
      <c r="J3994" s="101"/>
      <c r="K3994" s="90">
        <v>2841271124</v>
      </c>
      <c r="L3994" s="90">
        <f>IF(K3994/1024 &gt;1,K3994/1024," ")</f>
        <v>2774678.83203125</v>
      </c>
      <c r="M3994" s="90">
        <f>IF(K3994/1048576 &gt;1,K3994/1048576," ")</f>
        <v>2709.6472969055176</v>
      </c>
      <c r="N3994" s="91">
        <f>IF(K3994&gt;999999999,K3994/1073741824," ")</f>
        <v>2.6461399383842945</v>
      </c>
      <c r="O3994" s="194" t="s">
        <v>24658</v>
      </c>
      <c r="P3994" s="197" t="s">
        <v>24659</v>
      </c>
    </row>
    <row r="3995" spans="1:16" ht="20.100000000000001" customHeight="1" x14ac:dyDescent="0.3">
      <c r="B3995" s="101">
        <v>3985</v>
      </c>
      <c r="C3995" s="109" t="s">
        <v>39585</v>
      </c>
      <c r="D3995" s="160" t="s">
        <v>994</v>
      </c>
      <c r="E3995" s="36" t="s">
        <v>14283</v>
      </c>
      <c r="F3995" s="104">
        <v>5.9</v>
      </c>
      <c r="G3995" s="94" t="s">
        <v>704</v>
      </c>
      <c r="H3995" s="94" t="s">
        <v>3740</v>
      </c>
      <c r="I3995" s="101">
        <v>1994</v>
      </c>
      <c r="J3995" s="101"/>
      <c r="K3995" s="90">
        <v>4256776685</v>
      </c>
      <c r="L3995" s="90">
        <f>IF(K3995/1024 &gt;1,K3995/1024," ")</f>
        <v>4157008.4814453125</v>
      </c>
      <c r="M3995" s="90">
        <f>IF(K3995/1048576 &gt;1,K3995/1048576," ")</f>
        <v>4059.578595161438</v>
      </c>
      <c r="N3995" s="91">
        <f>IF(K3995&gt;999999999,K3995/1073741824," ")</f>
        <v>3.9644322218373418</v>
      </c>
      <c r="O3995" s="194" t="s">
        <v>24666</v>
      </c>
      <c r="P3995" s="197" t="s">
        <v>24667</v>
      </c>
    </row>
    <row r="3996" spans="1:16" ht="20.100000000000001" customHeight="1" x14ac:dyDescent="0.3">
      <c r="B3996" s="101">
        <v>3986</v>
      </c>
      <c r="C3996" s="28" t="s">
        <v>39582</v>
      </c>
      <c r="D3996" s="159" t="s">
        <v>4800</v>
      </c>
      <c r="E3996" s="36" t="s">
        <v>14280</v>
      </c>
      <c r="F3996" s="104">
        <v>5.8</v>
      </c>
      <c r="G3996" s="101" t="s">
        <v>704</v>
      </c>
      <c r="H3996" s="101" t="s">
        <v>3745</v>
      </c>
      <c r="I3996" s="101">
        <v>1977</v>
      </c>
      <c r="J3996" s="101"/>
      <c r="K3996" s="90">
        <v>2925373812</v>
      </c>
      <c r="L3996" s="90">
        <f>IF(K3996/1024 &gt;1,K3996/1024," ")</f>
        <v>2856810.36328125</v>
      </c>
      <c r="M3996" s="90">
        <f>IF(K3996/1048576 &gt;1,K3996/1048576," ")</f>
        <v>2789.8538703918457</v>
      </c>
      <c r="N3996" s="91">
        <f>IF(K3996&gt;999999999,K3996/1073741824," ")</f>
        <v>2.7244666703045368</v>
      </c>
      <c r="O3996" s="194" t="s">
        <v>24660</v>
      </c>
      <c r="P3996" s="197" t="s">
        <v>24661</v>
      </c>
    </row>
    <row r="3997" spans="1:16" ht="20.100000000000001" customHeight="1" x14ac:dyDescent="0.3">
      <c r="B3997" s="101">
        <v>3987</v>
      </c>
      <c r="C3997" s="111" t="s">
        <v>39583</v>
      </c>
      <c r="D3997" s="174" t="s">
        <v>6094</v>
      </c>
      <c r="E3997" s="36" t="s">
        <v>14281</v>
      </c>
      <c r="F3997" s="99">
        <v>6.8</v>
      </c>
      <c r="G3997" s="101" t="s">
        <v>704</v>
      </c>
      <c r="H3997" s="101" t="s">
        <v>6093</v>
      </c>
      <c r="I3997" s="101">
        <v>1960</v>
      </c>
      <c r="J3997" s="101"/>
      <c r="K3997" s="90">
        <v>2573289696</v>
      </c>
      <c r="L3997" s="90">
        <f>IF(K3997/1024 &gt;1,K3997/1024," ")</f>
        <v>2512978.21875</v>
      </c>
      <c r="M3997" s="90">
        <f>IF(K3997/1048576 &gt;1,K3997/1048576," ")</f>
        <v>2454.0802917480469</v>
      </c>
      <c r="N3997" s="91">
        <f>IF(K3997&gt;999999999,K3997/1073741824," ")</f>
        <v>2.396562784910202</v>
      </c>
      <c r="O3997" s="194" t="s">
        <v>24662</v>
      </c>
      <c r="P3997" s="197" t="s">
        <v>24663</v>
      </c>
    </row>
    <row r="3998" spans="1:16" ht="20.100000000000001" customHeight="1" x14ac:dyDescent="0.3">
      <c r="A3998" s="299"/>
      <c r="B3998" s="101">
        <v>3988</v>
      </c>
      <c r="C3998" s="102" t="s">
        <v>39584</v>
      </c>
      <c r="D3998" s="159" t="s">
        <v>2312</v>
      </c>
      <c r="E3998" s="36" t="s">
        <v>14282</v>
      </c>
      <c r="F3998" s="104">
        <v>5.8</v>
      </c>
      <c r="G3998" s="94" t="s">
        <v>704</v>
      </c>
      <c r="H3998" s="94" t="s">
        <v>3739</v>
      </c>
      <c r="I3998" s="101">
        <v>1998</v>
      </c>
      <c r="J3998" s="101"/>
      <c r="K3998" s="90">
        <v>5893238407</v>
      </c>
      <c r="L3998" s="90">
        <f>IF(K3998/1024 &gt;1,K3998/1024," ")</f>
        <v>5755115.6318359375</v>
      </c>
      <c r="M3998" s="90">
        <f>IF(K3998/1048576 &gt;1,K3998/1048576," ")</f>
        <v>5620.2301092147827</v>
      </c>
      <c r="N3998" s="91">
        <f>IF(K3998&gt;999999999,K3998/1073741824," ")</f>
        <v>5.4885059660300612</v>
      </c>
      <c r="O3998" s="194" t="s">
        <v>24664</v>
      </c>
      <c r="P3998" s="197" t="s">
        <v>24665</v>
      </c>
    </row>
    <row r="3999" spans="1:16" ht="20.100000000000001" customHeight="1" x14ac:dyDescent="0.3">
      <c r="B3999" s="101">
        <v>3989</v>
      </c>
      <c r="C3999" s="7" t="s">
        <v>39586</v>
      </c>
      <c r="D3999" s="159" t="s">
        <v>3573</v>
      </c>
      <c r="E3999" s="36" t="s">
        <v>14284</v>
      </c>
      <c r="F3999" s="104">
        <v>6.6</v>
      </c>
      <c r="G3999" s="99" t="s">
        <v>704</v>
      </c>
      <c r="H3999" s="101" t="s">
        <v>5892</v>
      </c>
      <c r="I3999" s="101">
        <v>1974</v>
      </c>
      <c r="J3999" s="101"/>
      <c r="K3999" s="90">
        <v>4541692912</v>
      </c>
      <c r="L3999" s="90">
        <f>IF(K3999/1024 &gt;1,K3999/1024," ")</f>
        <v>4435246.984375</v>
      </c>
      <c r="M3999" s="90">
        <f>IF(K3999/1048576 &gt;1,K3999/1048576," ")</f>
        <v>4331.2958831787109</v>
      </c>
      <c r="N3999" s="91">
        <f>IF(K3999&gt;999999999,K3999/1073741824," ")</f>
        <v>4.2297811359167099</v>
      </c>
      <c r="O3999" s="194" t="s">
        <v>24668</v>
      </c>
      <c r="P3999" s="197" t="s">
        <v>24669</v>
      </c>
    </row>
    <row r="4000" spans="1:16" ht="20.100000000000001" customHeight="1" x14ac:dyDescent="0.3">
      <c r="B4000" s="101">
        <v>3990</v>
      </c>
      <c r="C4000" s="20" t="s">
        <v>39587</v>
      </c>
      <c r="D4000" s="167" t="s">
        <v>8781</v>
      </c>
      <c r="E4000" s="36" t="s">
        <v>14286</v>
      </c>
      <c r="F4000" s="81">
        <v>5.9</v>
      </c>
      <c r="G4000" s="13" t="s">
        <v>704</v>
      </c>
      <c r="H4000" s="13" t="s">
        <v>3782</v>
      </c>
      <c r="I4000" s="79">
        <v>2019</v>
      </c>
      <c r="J4000" s="79"/>
      <c r="K4000" s="73">
        <v>4981616640</v>
      </c>
      <c r="L4000" s="90">
        <f>IF(K4000/1024 &gt;1,K4000/1024," ")</f>
        <v>4864860</v>
      </c>
      <c r="M4000" s="90">
        <f>IF(K4000/1048576 &gt;1,K4000/1048576," ")</f>
        <v>4750.83984375</v>
      </c>
      <c r="N4000" s="91">
        <f>IF(K4000&gt;999999999,K4000/1073741824," ")</f>
        <v>4.6394920349121094</v>
      </c>
      <c r="O4000" s="194" t="s">
        <v>24671</v>
      </c>
      <c r="P4000" s="197" t="s">
        <v>24672</v>
      </c>
    </row>
    <row r="4001" spans="2:16" ht="20.100000000000001" customHeight="1" x14ac:dyDescent="0.3">
      <c r="B4001" s="101">
        <v>3991</v>
      </c>
      <c r="C4001" s="7" t="s">
        <v>39588</v>
      </c>
      <c r="D4001" s="159" t="s">
        <v>5489</v>
      </c>
      <c r="E4001" s="36" t="s">
        <v>14287</v>
      </c>
      <c r="F4001" s="104">
        <v>3.9</v>
      </c>
      <c r="G4001" s="101" t="s">
        <v>704</v>
      </c>
      <c r="H4001" s="101" t="s">
        <v>3889</v>
      </c>
      <c r="I4001" s="101">
        <v>1984</v>
      </c>
      <c r="J4001" s="101"/>
      <c r="K4001" s="90">
        <v>3185084830</v>
      </c>
      <c r="L4001" s="90">
        <f>IF(K4001/1024 &gt;1,K4001/1024," ")</f>
        <v>3110434.404296875</v>
      </c>
      <c r="M4001" s="90">
        <f>IF(K4001/1048576 &gt;1,K4001/1048576," ")</f>
        <v>3037.533597946167</v>
      </c>
      <c r="N4001" s="91">
        <f>IF(K4001&gt;999999999,K4001/1073741824," ")</f>
        <v>2.9663414042443037</v>
      </c>
      <c r="O4001" s="194" t="s">
        <v>24673</v>
      </c>
      <c r="P4001" s="197" t="s">
        <v>24674</v>
      </c>
    </row>
    <row r="4002" spans="2:16" ht="20.100000000000001" customHeight="1" x14ac:dyDescent="0.3">
      <c r="B4002" s="101">
        <v>3992</v>
      </c>
      <c r="C4002" s="109" t="s">
        <v>39589</v>
      </c>
      <c r="D4002" s="160" t="s">
        <v>3555</v>
      </c>
      <c r="E4002" s="36" t="s">
        <v>14288</v>
      </c>
      <c r="F4002" s="104">
        <v>7.1</v>
      </c>
      <c r="G4002" s="13" t="s">
        <v>704</v>
      </c>
      <c r="H4002" s="13" t="s">
        <v>4081</v>
      </c>
      <c r="I4002" s="101">
        <v>2013</v>
      </c>
      <c r="J4002" s="101"/>
      <c r="K4002" s="73">
        <v>5766184960</v>
      </c>
      <c r="L4002" s="90">
        <f>IF(K4002/1024 &gt;1,K4002/1024," ")</f>
        <v>5631040</v>
      </c>
      <c r="M4002" s="90">
        <f>IF(K4002/1048576 &gt;1,K4002/1048576," ")</f>
        <v>5499.0625</v>
      </c>
      <c r="N4002" s="91">
        <f>IF(K4002&gt;999999999,K4002/1073741824," ")</f>
        <v>5.37017822265625</v>
      </c>
      <c r="O4002" s="194" t="s">
        <v>24675</v>
      </c>
      <c r="P4002" s="197" t="s">
        <v>24676</v>
      </c>
    </row>
    <row r="4003" spans="2:16" ht="20.100000000000001" customHeight="1" x14ac:dyDescent="0.3">
      <c r="B4003" s="101">
        <v>3993</v>
      </c>
      <c r="C4003" s="7" t="s">
        <v>39590</v>
      </c>
      <c r="D4003" s="167" t="s">
        <v>8015</v>
      </c>
      <c r="E4003" s="36" t="s">
        <v>14289</v>
      </c>
      <c r="F4003" s="81">
        <v>5.3</v>
      </c>
      <c r="G4003" s="13" t="s">
        <v>704</v>
      </c>
      <c r="H4003" s="13" t="s">
        <v>5878</v>
      </c>
      <c r="I4003" s="79">
        <v>2015</v>
      </c>
      <c r="J4003" s="79"/>
      <c r="K4003" s="73">
        <v>4157400934</v>
      </c>
      <c r="L4003" s="90">
        <f>IF(K4003/1024 &gt;1,K4003/1024," ")</f>
        <v>4059961.849609375</v>
      </c>
      <c r="M4003" s="90">
        <f>IF(K4003/1048576 &gt;1,K4003/1048576," ")</f>
        <v>3964.8064937591553</v>
      </c>
      <c r="N4003" s="91">
        <f>IF(K4003&gt;999999999,K4003/1073741824," ")</f>
        <v>3.8718813415616751</v>
      </c>
      <c r="O4003" s="194" t="s">
        <v>22152</v>
      </c>
      <c r="P4003" s="197" t="s">
        <v>24677</v>
      </c>
    </row>
    <row r="4004" spans="2:16" ht="20.100000000000001" customHeight="1" x14ac:dyDescent="0.3">
      <c r="B4004" s="101">
        <v>3994</v>
      </c>
      <c r="C4004" s="109" t="s">
        <v>39591</v>
      </c>
      <c r="D4004" s="159" t="s">
        <v>2313</v>
      </c>
      <c r="E4004" s="36" t="s">
        <v>14290</v>
      </c>
      <c r="F4004" s="104">
        <v>5.5</v>
      </c>
      <c r="G4004" s="101" t="s">
        <v>704</v>
      </c>
      <c r="H4004" s="101" t="s">
        <v>4710</v>
      </c>
      <c r="I4004" s="94">
        <v>2004</v>
      </c>
      <c r="J4004" s="94"/>
      <c r="K4004" s="90">
        <v>3730936863</v>
      </c>
      <c r="L4004" s="90">
        <f>IF(K4004/1024 &gt;1,K4004/1024," ")</f>
        <v>3643493.0302734375</v>
      </c>
      <c r="M4004" s="90">
        <f>IF(K4004/1048576 &gt;1,K4004/1048576," ")</f>
        <v>3558.0986623764038</v>
      </c>
      <c r="N4004" s="91">
        <f>IF(K4004&gt;999999999,K4004/1073741824," ")</f>
        <v>3.4747057249769568</v>
      </c>
      <c r="O4004" s="194" t="s">
        <v>17695</v>
      </c>
      <c r="P4004" s="197" t="s">
        <v>31292</v>
      </c>
    </row>
    <row r="4005" spans="2:16" ht="20.100000000000001" customHeight="1" x14ac:dyDescent="0.3">
      <c r="B4005" s="101">
        <v>3995</v>
      </c>
      <c r="C4005" s="102" t="s">
        <v>39592</v>
      </c>
      <c r="D4005" s="161" t="s">
        <v>6804</v>
      </c>
      <c r="E4005" s="36" t="s">
        <v>14291</v>
      </c>
      <c r="F4005" s="99">
        <v>5.5</v>
      </c>
      <c r="G4005" s="99"/>
      <c r="H4005" s="101" t="s">
        <v>5981</v>
      </c>
      <c r="I4005" s="101">
        <v>2015</v>
      </c>
      <c r="J4005" s="115"/>
      <c r="K4005" s="90">
        <v>2594824645</v>
      </c>
      <c r="L4005" s="90">
        <f>IF(K4005/1024 &gt;1,K4005/1024," ")</f>
        <v>2534008.4423828125</v>
      </c>
      <c r="M4005" s="90">
        <f>IF(K4005/1048576 &gt;1,K4005/1048576," ")</f>
        <v>2474.6176195144653</v>
      </c>
      <c r="N4005" s="91">
        <f>IF(K4005&gt;999999999,K4005/1073741824," ")</f>
        <v>2.4166187690570951</v>
      </c>
      <c r="O4005" s="194" t="s">
        <v>19724</v>
      </c>
      <c r="P4005" s="197" t="s">
        <v>24678</v>
      </c>
    </row>
    <row r="4006" spans="2:16" ht="20.100000000000001" customHeight="1" x14ac:dyDescent="0.3">
      <c r="B4006" s="101">
        <v>3996</v>
      </c>
      <c r="C4006" s="109" t="s">
        <v>39593</v>
      </c>
      <c r="D4006" s="160" t="s">
        <v>611</v>
      </c>
      <c r="E4006" s="36" t="s">
        <v>14292</v>
      </c>
      <c r="F4006" s="104">
        <v>7.9</v>
      </c>
      <c r="G4006" s="99" t="s">
        <v>704</v>
      </c>
      <c r="H4006" s="101" t="s">
        <v>5892</v>
      </c>
      <c r="I4006" s="101">
        <v>1999</v>
      </c>
      <c r="J4006" s="101"/>
      <c r="K4006" s="90">
        <v>3636273955</v>
      </c>
      <c r="L4006" s="90">
        <f>IF(K4006/1024 &gt;1,K4006/1024," ")</f>
        <v>3551048.7841796875</v>
      </c>
      <c r="M4006" s="90">
        <f>IF(K4006/1048576 &gt;1,K4006/1048576," ")</f>
        <v>3467.8210783004761</v>
      </c>
      <c r="N4006" s="91">
        <f>IF(K4006&gt;999999999,K4006/1073741824," ")</f>
        <v>3.3865440217778087</v>
      </c>
      <c r="O4006" s="194" t="s">
        <v>24679</v>
      </c>
      <c r="P4006" s="197" t="s">
        <v>24680</v>
      </c>
    </row>
    <row r="4007" spans="2:16" ht="20.100000000000001" customHeight="1" x14ac:dyDescent="0.3">
      <c r="B4007" s="101">
        <v>3997</v>
      </c>
      <c r="C4007" s="109" t="s">
        <v>39594</v>
      </c>
      <c r="D4007" s="168" t="s">
        <v>6903</v>
      </c>
      <c r="E4007" s="36" t="s">
        <v>14293</v>
      </c>
      <c r="F4007" s="99">
        <v>4.7</v>
      </c>
      <c r="G4007" s="99" t="s">
        <v>704</v>
      </c>
      <c r="H4007" s="101" t="s">
        <v>3937</v>
      </c>
      <c r="I4007" s="101">
        <v>1960</v>
      </c>
      <c r="J4007" s="101"/>
      <c r="K4007" s="90">
        <v>3634378575</v>
      </c>
      <c r="L4007" s="90">
        <f>IF(K4007/1024 &gt;1,K4007/1024," ")</f>
        <v>3549197.8271484375</v>
      </c>
      <c r="M4007" s="90">
        <f>IF(K4007/1048576 &gt;1,K4007/1048576," ")</f>
        <v>3466.013503074646</v>
      </c>
      <c r="N4007" s="91">
        <f>IF(K4007&gt;999999999,K4007/1073741824," ")</f>
        <v>3.384778811596334</v>
      </c>
      <c r="O4007" s="194" t="s">
        <v>17965</v>
      </c>
      <c r="P4007" s="197" t="s">
        <v>24681</v>
      </c>
    </row>
    <row r="4008" spans="2:16" ht="20.100000000000001" customHeight="1" x14ac:dyDescent="0.3">
      <c r="B4008" s="101">
        <v>3998</v>
      </c>
      <c r="C4008" s="107" t="s">
        <v>39595</v>
      </c>
      <c r="D4008" s="159" t="s">
        <v>4615</v>
      </c>
      <c r="E4008" s="36" t="s">
        <v>14294</v>
      </c>
      <c r="F4008" s="104">
        <v>5.2</v>
      </c>
      <c r="G4008" s="101" t="s">
        <v>704</v>
      </c>
      <c r="H4008" s="101" t="s">
        <v>3761</v>
      </c>
      <c r="I4008" s="101">
        <v>2013</v>
      </c>
      <c r="J4008" s="101"/>
      <c r="K4008" s="90">
        <v>2426807581</v>
      </c>
      <c r="L4008" s="90">
        <f>IF(K4008/1024 &gt;1,K4008/1024," ")</f>
        <v>2369929.2783203125</v>
      </c>
      <c r="M4008" s="90">
        <f>IF(K4008/1048576 &gt;1,K4008/1048576," ")</f>
        <v>2314.3840608596802</v>
      </c>
      <c r="N4008" s="91">
        <f>IF(K4008&gt;999999999,K4008/1073741824," ")</f>
        <v>2.2601406844332814</v>
      </c>
      <c r="O4008" s="194" t="s">
        <v>19619</v>
      </c>
      <c r="P4008" s="197" t="s">
        <v>24682</v>
      </c>
    </row>
    <row r="4009" spans="2:16" ht="20.100000000000001" customHeight="1" x14ac:dyDescent="0.3">
      <c r="B4009" s="101">
        <v>3999</v>
      </c>
      <c r="C4009" s="12" t="s">
        <v>40237</v>
      </c>
      <c r="D4009" s="160" t="s">
        <v>4895</v>
      </c>
      <c r="E4009" s="36" t="s">
        <v>15023</v>
      </c>
      <c r="F4009" s="104">
        <v>6.7</v>
      </c>
      <c r="G4009" s="101"/>
      <c r="H4009" s="101" t="s">
        <v>3739</v>
      </c>
      <c r="I4009" s="101">
        <v>2013</v>
      </c>
      <c r="J4009" s="101"/>
      <c r="K4009" s="90">
        <v>3923131883</v>
      </c>
      <c r="L4009" s="90">
        <f>IF(K4009/1024 &gt;1,K4009/1024," ")</f>
        <v>3831183.4794921875</v>
      </c>
      <c r="M4009" s="90">
        <f>IF(K4009/1048576 &gt;1,K4009/1048576," ")</f>
        <v>3741.3901166915894</v>
      </c>
      <c r="N4009" s="91">
        <f>IF(K4009&gt;999999999,K4009/1073741824," ")</f>
        <v>3.6537012858316302</v>
      </c>
      <c r="O4009" s="194" t="s">
        <v>25848</v>
      </c>
      <c r="P4009" s="197" t="s">
        <v>31428</v>
      </c>
    </row>
    <row r="4010" spans="2:16" ht="20.100000000000001" customHeight="1" x14ac:dyDescent="0.3">
      <c r="B4010" s="101">
        <v>4000</v>
      </c>
      <c r="C4010" s="102" t="s">
        <v>39596</v>
      </c>
      <c r="D4010" s="159" t="s">
        <v>2314</v>
      </c>
      <c r="E4010" s="36" t="s">
        <v>14295</v>
      </c>
      <c r="F4010" s="104">
        <v>7.7</v>
      </c>
      <c r="G4010" s="94" t="s">
        <v>704</v>
      </c>
      <c r="H4010" s="94" t="s">
        <v>4339</v>
      </c>
      <c r="I4010" s="101">
        <v>1986</v>
      </c>
      <c r="J4010" s="101"/>
      <c r="K4010" s="90">
        <v>2749470821</v>
      </c>
      <c r="L4010" s="90">
        <f>IF(K4010/1024 &gt;1,K4010/1024," ")</f>
        <v>2685030.0986328125</v>
      </c>
      <c r="M4010" s="90">
        <f>IF(K4010/1048576 &gt;1,K4010/1048576," ")</f>
        <v>2622.099705696106</v>
      </c>
      <c r="N4010" s="91">
        <f>IF(K4010&gt;999999999,K4010/1073741824," ")</f>
        <v>2.5606442438438535</v>
      </c>
      <c r="O4010" s="194" t="s">
        <v>24683</v>
      </c>
      <c r="P4010" s="197" t="s">
        <v>24684</v>
      </c>
    </row>
    <row r="4011" spans="2:16" ht="20.100000000000001" customHeight="1" x14ac:dyDescent="0.3">
      <c r="B4011" s="101">
        <v>4001</v>
      </c>
      <c r="C4011" s="7" t="s">
        <v>39199</v>
      </c>
      <c r="D4011" s="162" t="s">
        <v>2315</v>
      </c>
      <c r="E4011" s="36" t="s">
        <v>14296</v>
      </c>
      <c r="F4011" s="104">
        <v>6.7</v>
      </c>
      <c r="G4011" s="94" t="s">
        <v>704</v>
      </c>
      <c r="H4011" s="94" t="s">
        <v>3930</v>
      </c>
      <c r="I4011" s="94">
        <v>1962</v>
      </c>
      <c r="J4011" s="94"/>
      <c r="K4011" s="108">
        <v>1571670016</v>
      </c>
      <c r="L4011" s="90">
        <f>IF(K4011/1024 &gt;1,K4011/1024," ")</f>
        <v>1534834</v>
      </c>
      <c r="M4011" s="90">
        <f>IF(K4011/1048576 &gt;1,K4011/1048576," ")</f>
        <v>1498.861328125</v>
      </c>
      <c r="N4011" s="91">
        <f>IF(K4011&gt;999999999,K4011/1073741824," ")</f>
        <v>1.4637317657470703</v>
      </c>
      <c r="O4011" s="194" t="s">
        <v>23904</v>
      </c>
      <c r="P4011" s="197" t="s">
        <v>24685</v>
      </c>
    </row>
    <row r="4012" spans="2:16" ht="20.100000000000001" customHeight="1" x14ac:dyDescent="0.3">
      <c r="B4012" s="101">
        <v>4002</v>
      </c>
      <c r="C4012" s="109" t="s">
        <v>39597</v>
      </c>
      <c r="D4012" s="160" t="s">
        <v>5263</v>
      </c>
      <c r="E4012" s="36" t="s">
        <v>14297</v>
      </c>
      <c r="F4012" s="104">
        <v>5.4</v>
      </c>
      <c r="G4012" s="101" t="s">
        <v>704</v>
      </c>
      <c r="H4012" s="101" t="s">
        <v>3772</v>
      </c>
      <c r="I4012" s="101">
        <v>1993</v>
      </c>
      <c r="J4012" s="101"/>
      <c r="K4012" s="90">
        <v>4681772394</v>
      </c>
      <c r="L4012" s="90">
        <f>IF(K4012/1024 &gt;1,K4012/1024," ")</f>
        <v>4572043.353515625</v>
      </c>
      <c r="M4012" s="90">
        <f>IF(K4012/1048576 &gt;1,K4012/1048576," ")</f>
        <v>4464.8860874176025</v>
      </c>
      <c r="N4012" s="91">
        <f>IF(K4012&gt;999999999,K4012/1073741824," ")</f>
        <v>4.3602403197437525</v>
      </c>
      <c r="O4012" s="194" t="s">
        <v>24686</v>
      </c>
      <c r="P4012" s="197" t="s">
        <v>24687</v>
      </c>
    </row>
    <row r="4013" spans="2:16" ht="20.100000000000001" customHeight="1" x14ac:dyDescent="0.3">
      <c r="B4013" s="101">
        <v>4003</v>
      </c>
      <c r="C4013" s="112" t="s">
        <v>39598</v>
      </c>
      <c r="D4013" s="161" t="s">
        <v>6751</v>
      </c>
      <c r="E4013" s="36" t="s">
        <v>14298</v>
      </c>
      <c r="F4013" s="99">
        <v>5.9</v>
      </c>
      <c r="G4013" s="99" t="s">
        <v>704</v>
      </c>
      <c r="H4013" s="105" t="s">
        <v>5878</v>
      </c>
      <c r="I4013" s="101">
        <v>2015</v>
      </c>
      <c r="J4013" s="115"/>
      <c r="K4013" s="90">
        <v>3340787779</v>
      </c>
      <c r="L4013" s="90">
        <f>IF(K4013/1024 &gt;1,K4013/1024," ")</f>
        <v>3262488.0654296875</v>
      </c>
      <c r="M4013" s="90">
        <f>IF(K4013/1048576 &gt;1,K4013/1048576," ")</f>
        <v>3186.0235013961792</v>
      </c>
      <c r="N4013" s="91">
        <f>IF(K4013&gt;999999999,K4013/1073741824," ")</f>
        <v>3.1113510755822062</v>
      </c>
      <c r="O4013" s="194" t="s">
        <v>24688</v>
      </c>
      <c r="P4013" s="197" t="s">
        <v>24689</v>
      </c>
    </row>
    <row r="4014" spans="2:16" ht="20.100000000000001" customHeight="1" x14ac:dyDescent="0.3">
      <c r="B4014" s="101">
        <v>4004</v>
      </c>
      <c r="C4014" s="20" t="s">
        <v>39600</v>
      </c>
      <c r="D4014" s="167" t="s">
        <v>7877</v>
      </c>
      <c r="E4014" s="36" t="s">
        <v>14301</v>
      </c>
      <c r="F4014" s="81">
        <v>5.5</v>
      </c>
      <c r="G4014" s="13" t="s">
        <v>704</v>
      </c>
      <c r="H4014" s="13" t="s">
        <v>4081</v>
      </c>
      <c r="I4014" s="79">
        <v>2017</v>
      </c>
      <c r="J4014" s="79"/>
      <c r="K4014" s="73">
        <v>5096132352</v>
      </c>
      <c r="L4014" s="90">
        <f>IF(K4014/1024 &gt;1,K4014/1024," ")</f>
        <v>4976691.75</v>
      </c>
      <c r="M4014" s="90">
        <f>IF(K4014/1048576 &gt;1,K4014/1048576," ")</f>
        <v>4860.050537109375</v>
      </c>
      <c r="N4014" s="91">
        <f>IF(K4014&gt;999999999,K4014/1073741824," ")</f>
        <v>4.746143102645874</v>
      </c>
      <c r="O4014" s="194" t="s">
        <v>24694</v>
      </c>
      <c r="P4014" s="197" t="s">
        <v>31293</v>
      </c>
    </row>
    <row r="4015" spans="2:16" ht="20.100000000000001" customHeight="1" x14ac:dyDescent="0.3">
      <c r="B4015" s="101">
        <v>4005</v>
      </c>
      <c r="C4015" s="103" t="s">
        <v>39601</v>
      </c>
      <c r="D4015" s="168" t="s">
        <v>6142</v>
      </c>
      <c r="E4015" s="36" t="s">
        <v>14302</v>
      </c>
      <c r="F4015" s="99">
        <v>6.4</v>
      </c>
      <c r="G4015" s="101" t="s">
        <v>704</v>
      </c>
      <c r="H4015" s="101" t="s">
        <v>5892</v>
      </c>
      <c r="I4015" s="101">
        <v>1956</v>
      </c>
      <c r="J4015" s="101"/>
      <c r="K4015" s="90">
        <v>2465473107</v>
      </c>
      <c r="L4015" s="90">
        <f>IF(K4015/1024 &gt;1,K4015/1024," ")</f>
        <v>2407688.5810546875</v>
      </c>
      <c r="M4015" s="90">
        <f>IF(K4015/1048576 &gt;1,K4015/1048576," ")</f>
        <v>2351.2583799362183</v>
      </c>
      <c r="N4015" s="91">
        <f>IF(K4015&gt;999999999,K4015/1073741824," ")</f>
        <v>2.2961507616564631</v>
      </c>
      <c r="O4015" s="194" t="s">
        <v>24695</v>
      </c>
      <c r="P4015" s="197" t="s">
        <v>24696</v>
      </c>
    </row>
    <row r="4016" spans="2:16" ht="20.100000000000001" customHeight="1" x14ac:dyDescent="0.3">
      <c r="B4016" s="101">
        <v>4006</v>
      </c>
      <c r="C4016" s="118" t="s">
        <v>39602</v>
      </c>
      <c r="D4016" s="159" t="s">
        <v>4583</v>
      </c>
      <c r="E4016" s="36" t="s">
        <v>14303</v>
      </c>
      <c r="F4016" s="104">
        <v>5.2</v>
      </c>
      <c r="G4016" s="101" t="s">
        <v>704</v>
      </c>
      <c r="H4016" s="101" t="s">
        <v>3740</v>
      </c>
      <c r="I4016" s="101">
        <v>2005</v>
      </c>
      <c r="J4016" s="101"/>
      <c r="K4016" s="90">
        <v>4664073610</v>
      </c>
      <c r="L4016" s="90">
        <f>IF(K4016/1024 &gt;1,K4016/1024," ")</f>
        <v>4554759.384765625</v>
      </c>
      <c r="M4016" s="90">
        <f>IF(K4016/1048576 &gt;1,K4016/1048576," ")</f>
        <v>4448.0072116851807</v>
      </c>
      <c r="N4016" s="91">
        <f>IF(K4016&gt;999999999,K4016/1073741824," ")</f>
        <v>4.3437570426613092</v>
      </c>
      <c r="O4016" s="194" t="s">
        <v>24697</v>
      </c>
      <c r="P4016" s="197" t="s">
        <v>24698</v>
      </c>
    </row>
    <row r="4017" spans="2:16" ht="20.100000000000001" customHeight="1" x14ac:dyDescent="0.3">
      <c r="B4017" s="101">
        <v>4007</v>
      </c>
      <c r="C4017" s="109" t="s">
        <v>39603</v>
      </c>
      <c r="D4017" s="159" t="s">
        <v>5610</v>
      </c>
      <c r="E4017" s="36" t="s">
        <v>14307</v>
      </c>
      <c r="F4017" s="104">
        <v>6.3</v>
      </c>
      <c r="G4017" s="101"/>
      <c r="H4017" s="101" t="s">
        <v>5608</v>
      </c>
      <c r="I4017" s="101">
        <v>1962</v>
      </c>
      <c r="J4017" s="101"/>
      <c r="K4017" s="90">
        <v>4810531910</v>
      </c>
      <c r="L4017" s="90">
        <f>IF(K4017/1024 &gt;1,K4017/1024," ")</f>
        <v>4697785.068359375</v>
      </c>
      <c r="M4017" s="90">
        <f>IF(K4017/1048576 &gt;1,K4017/1048576," ")</f>
        <v>4587.6807308197021</v>
      </c>
      <c r="N4017" s="91">
        <f>IF(K4017&gt;999999999,K4017/1073741824," ")</f>
        <v>4.4801569636911154</v>
      </c>
      <c r="O4017" s="194" t="s">
        <v>24705</v>
      </c>
      <c r="P4017" s="197" t="s">
        <v>24706</v>
      </c>
    </row>
    <row r="4018" spans="2:16" ht="20.100000000000001" customHeight="1" x14ac:dyDescent="0.3">
      <c r="B4018" s="101">
        <v>4008</v>
      </c>
      <c r="C4018" s="7" t="s">
        <v>39604</v>
      </c>
      <c r="D4018" s="157" t="s">
        <v>8174</v>
      </c>
      <c r="E4018" s="36" t="s">
        <v>14308</v>
      </c>
      <c r="F4018" s="81">
        <v>6.2</v>
      </c>
      <c r="G4018" s="13" t="s">
        <v>704</v>
      </c>
      <c r="H4018" s="13" t="s">
        <v>3782</v>
      </c>
      <c r="I4018" s="79">
        <v>2017</v>
      </c>
      <c r="J4018" s="79"/>
      <c r="K4018" s="73">
        <v>4736073728</v>
      </c>
      <c r="L4018" s="90">
        <f>IF(K4018/1024 &gt;1,K4018/1024," ")</f>
        <v>4625072</v>
      </c>
      <c r="M4018" s="90">
        <f>IF(K4018/1048576 &gt;1,K4018/1048576," ")</f>
        <v>4516.671875</v>
      </c>
      <c r="N4018" s="91">
        <f>IF(K4018&gt;999999999,K4018/1073741824," ")</f>
        <v>4.4108123779296875</v>
      </c>
      <c r="O4018" s="194" t="s">
        <v>24707</v>
      </c>
      <c r="P4018" s="197" t="s">
        <v>24708</v>
      </c>
    </row>
    <row r="4019" spans="2:16" ht="20.100000000000001" customHeight="1" x14ac:dyDescent="0.3">
      <c r="B4019" s="101">
        <v>4009</v>
      </c>
      <c r="C4019" s="102" t="s">
        <v>39605</v>
      </c>
      <c r="D4019" s="159" t="s">
        <v>2738</v>
      </c>
      <c r="E4019" s="36" t="s">
        <v>14309</v>
      </c>
      <c r="F4019" s="104">
        <v>5.6</v>
      </c>
      <c r="G4019" s="101" t="s">
        <v>704</v>
      </c>
      <c r="H4019" s="101" t="s">
        <v>3756</v>
      </c>
      <c r="I4019" s="101">
        <v>1992</v>
      </c>
      <c r="J4019" s="101"/>
      <c r="K4019" s="90">
        <v>4690932141</v>
      </c>
      <c r="L4019" s="90">
        <f>IF(K4019/1024 &gt;1,K4019/1024," ")</f>
        <v>4580988.4189453125</v>
      </c>
      <c r="M4019" s="90">
        <f>IF(K4019/1048576 &gt;1,K4019/1048576," ")</f>
        <v>4473.6215028762817</v>
      </c>
      <c r="N4019" s="91">
        <f>IF(K4019&gt;999999999,K4019/1073741824," ")</f>
        <v>4.3687709989026189</v>
      </c>
      <c r="O4019" s="194" t="s">
        <v>24709</v>
      </c>
      <c r="P4019" s="197" t="s">
        <v>24710</v>
      </c>
    </row>
    <row r="4020" spans="2:16" ht="20.100000000000001" customHeight="1" x14ac:dyDescent="0.3">
      <c r="B4020" s="101">
        <v>4010</v>
      </c>
      <c r="C4020" s="102" t="s">
        <v>39606</v>
      </c>
      <c r="D4020" s="159" t="s">
        <v>5967</v>
      </c>
      <c r="E4020" s="36" t="s">
        <v>14310</v>
      </c>
      <c r="F4020" s="104">
        <v>8.1</v>
      </c>
      <c r="G4020" s="94" t="s">
        <v>704</v>
      </c>
      <c r="H4020" s="94" t="s">
        <v>4340</v>
      </c>
      <c r="I4020" s="101">
        <v>1965</v>
      </c>
      <c r="J4020" s="101"/>
      <c r="K4020" s="90">
        <v>4724095614</v>
      </c>
      <c r="L4020" s="90">
        <f>IF(K4020/1024 &gt;1,K4020/1024," ")</f>
        <v>4613374.623046875</v>
      </c>
      <c r="M4020" s="90">
        <f>IF(K4020/1048576 &gt;1,K4020/1048576," ")</f>
        <v>4505.2486553192139</v>
      </c>
      <c r="N4020" s="91">
        <f>IF(K4020&gt;999999999,K4020/1073741824," ")</f>
        <v>4.3996568899601698</v>
      </c>
      <c r="O4020" s="194" t="s">
        <v>20318</v>
      </c>
      <c r="P4020" s="197" t="s">
        <v>31294</v>
      </c>
    </row>
    <row r="4021" spans="2:16" ht="20.100000000000001" customHeight="1" x14ac:dyDescent="0.3">
      <c r="B4021" s="101">
        <v>4011</v>
      </c>
      <c r="C4021" s="109" t="s">
        <v>39607</v>
      </c>
      <c r="D4021" s="159" t="s">
        <v>3558</v>
      </c>
      <c r="E4021" s="36" t="s">
        <v>14311</v>
      </c>
      <c r="F4021" s="104">
        <v>7.3</v>
      </c>
      <c r="G4021" s="101" t="s">
        <v>704</v>
      </c>
      <c r="H4021" s="101" t="s">
        <v>3774</v>
      </c>
      <c r="I4021" s="101">
        <v>1994</v>
      </c>
      <c r="J4021" s="101"/>
      <c r="K4021" s="90">
        <v>3412141154</v>
      </c>
      <c r="L4021" s="90">
        <f>IF(K4021/1024 &gt;1,K4021/1024," ")</f>
        <v>3332169.095703125</v>
      </c>
      <c r="M4021" s="90">
        <f>IF(K4021/1048576 &gt;1,K4021/1048576," ")</f>
        <v>3254.071382522583</v>
      </c>
      <c r="N4021" s="91">
        <f>IF(K4021&gt;999999999,K4021/1073741824," ")</f>
        <v>3.17780408449471</v>
      </c>
      <c r="O4021" s="194" t="s">
        <v>24711</v>
      </c>
      <c r="P4021" s="197" t="s">
        <v>31295</v>
      </c>
    </row>
    <row r="4022" spans="2:16" ht="20.100000000000001" customHeight="1" x14ac:dyDescent="0.3">
      <c r="B4022" s="101">
        <v>4012</v>
      </c>
      <c r="C4022" s="111" t="s">
        <v>39608</v>
      </c>
      <c r="D4022" s="161" t="s">
        <v>7323</v>
      </c>
      <c r="E4022" s="36" t="s">
        <v>14312</v>
      </c>
      <c r="F4022" s="99">
        <v>5.2</v>
      </c>
      <c r="G4022" s="99" t="s">
        <v>704</v>
      </c>
      <c r="H4022" s="105" t="s">
        <v>5878</v>
      </c>
      <c r="I4022" s="101">
        <v>1968</v>
      </c>
      <c r="J4022" s="101"/>
      <c r="K4022" s="90">
        <v>2093593694</v>
      </c>
      <c r="L4022" s="90">
        <f>IF(K4022/1024 &gt;1,K4022/1024," ")</f>
        <v>2044525.091796875</v>
      </c>
      <c r="M4022" s="90">
        <f>IF(K4022/1048576 &gt;1,K4022/1048576," ")</f>
        <v>1996.6065349578857</v>
      </c>
      <c r="N4022" s="91">
        <f>IF(K4022&gt;999999999,K4022/1073741824," ")</f>
        <v>1.9498110692948103</v>
      </c>
      <c r="O4022" s="194" t="s">
        <v>24712</v>
      </c>
      <c r="P4022" s="197" t="s">
        <v>24713</v>
      </c>
    </row>
    <row r="4023" spans="2:16" ht="20.100000000000001" customHeight="1" x14ac:dyDescent="0.3">
      <c r="B4023" s="101">
        <v>4013</v>
      </c>
      <c r="C4023" s="109" t="s">
        <v>39609</v>
      </c>
      <c r="D4023" s="159" t="s">
        <v>5712</v>
      </c>
      <c r="E4023" s="36" t="s">
        <v>14315</v>
      </c>
      <c r="F4023" s="104">
        <v>6.6</v>
      </c>
      <c r="G4023" s="101" t="s">
        <v>704</v>
      </c>
      <c r="H4023" s="101" t="s">
        <v>3745</v>
      </c>
      <c r="I4023" s="101">
        <v>1964</v>
      </c>
      <c r="J4023" s="101"/>
      <c r="K4023" s="90">
        <v>2894120143</v>
      </c>
      <c r="L4023" s="90">
        <f>IF(K4023/1024 &gt;1,K4023/1024," ")</f>
        <v>2826289.2021484375</v>
      </c>
      <c r="M4023" s="90">
        <f>IF(K4023/1048576 &gt;1,K4023/1048576," ")</f>
        <v>2760.0480489730835</v>
      </c>
      <c r="N4023" s="91">
        <f>IF(K4023&gt;999999999,K4023/1073741824," ")</f>
        <v>2.6953594228252769</v>
      </c>
      <c r="O4023" s="194" t="s">
        <v>17773</v>
      </c>
      <c r="P4023" s="197" t="s">
        <v>24717</v>
      </c>
    </row>
    <row r="4024" spans="2:16" ht="20.100000000000001" customHeight="1" x14ac:dyDescent="0.3">
      <c r="B4024" s="101">
        <v>4014</v>
      </c>
      <c r="C4024" s="109" t="s">
        <v>39610</v>
      </c>
      <c r="D4024" s="159" t="s">
        <v>2317</v>
      </c>
      <c r="E4024" s="36" t="s">
        <v>14316</v>
      </c>
      <c r="F4024" s="104">
        <v>5.3</v>
      </c>
      <c r="G4024" s="99" t="s">
        <v>704</v>
      </c>
      <c r="H4024" s="101" t="s">
        <v>5871</v>
      </c>
      <c r="I4024" s="94">
        <v>1984</v>
      </c>
      <c r="J4024" s="94"/>
      <c r="K4024" s="90">
        <v>3730973009</v>
      </c>
      <c r="L4024" s="90">
        <f>IF(K4024/1024 &gt;1,K4024/1024," ")</f>
        <v>3643528.3291015625</v>
      </c>
      <c r="M4024" s="90">
        <f>IF(K4024/1048576 &gt;1,K4024/1048576," ")</f>
        <v>3558.1331338882446</v>
      </c>
      <c r="N4024" s="91">
        <f>IF(K4024&gt;999999999,K4024/1073741824," ")</f>
        <v>3.4747393885627389</v>
      </c>
      <c r="O4024" s="194" t="s">
        <v>17911</v>
      </c>
      <c r="P4024" s="197" t="s">
        <v>24718</v>
      </c>
    </row>
    <row r="4025" spans="2:16" ht="20.100000000000001" customHeight="1" x14ac:dyDescent="0.3">
      <c r="B4025" s="101">
        <v>4015</v>
      </c>
      <c r="C4025" s="103" t="s">
        <v>39611</v>
      </c>
      <c r="D4025" s="159" t="s">
        <v>5488</v>
      </c>
      <c r="E4025" s="36" t="s">
        <v>14317</v>
      </c>
      <c r="F4025" s="104">
        <v>8.1999999999999993</v>
      </c>
      <c r="G4025" s="101" t="s">
        <v>704</v>
      </c>
      <c r="H4025" s="101" t="s">
        <v>3933</v>
      </c>
      <c r="I4025" s="101">
        <v>1944</v>
      </c>
      <c r="J4025" s="101"/>
      <c r="K4025" s="90">
        <v>2515355378</v>
      </c>
      <c r="L4025" s="90">
        <f>IF(K4025/1024 &gt;1,K4025/1024," ")</f>
        <v>2456401.736328125</v>
      </c>
      <c r="M4025" s="90">
        <f>IF(K4025/1048576 &gt;1,K4025/1048576," ")</f>
        <v>2398.8298206329346</v>
      </c>
      <c r="N4025" s="91">
        <f>IF(K4025&gt;999999999,K4025/1073741824," ")</f>
        <v>2.3426072467118502</v>
      </c>
      <c r="O4025" s="194" t="s">
        <v>24719</v>
      </c>
      <c r="P4025" s="197" t="s">
        <v>24720</v>
      </c>
    </row>
    <row r="4026" spans="2:16" ht="20.100000000000001" customHeight="1" x14ac:dyDescent="0.3">
      <c r="B4026" s="101">
        <v>4016</v>
      </c>
      <c r="C4026" s="20" t="s">
        <v>39612</v>
      </c>
      <c r="D4026" s="157" t="s">
        <v>32812</v>
      </c>
      <c r="E4026" s="36" t="s">
        <v>32813</v>
      </c>
      <c r="F4026" s="81">
        <v>6.2</v>
      </c>
      <c r="G4026" s="13"/>
      <c r="H4026" s="13" t="s">
        <v>3756</v>
      </c>
      <c r="I4026" s="79">
        <v>2020</v>
      </c>
      <c r="J4026" s="79"/>
      <c r="K4026" s="73">
        <v>4909342720</v>
      </c>
      <c r="L4026" s="90">
        <f>IF(K4026/1024 &gt;1,K4026/1024," ")</f>
        <v>4794280</v>
      </c>
      <c r="M4026" s="90">
        <f>IF(K4026/1048576 &gt;1,K4026/1048576," ")</f>
        <v>4681.9140625</v>
      </c>
      <c r="N4026" s="91">
        <f>IF(K4026&gt;999999999,K4026/1073741824," ")</f>
        <v>4.5721817016601563</v>
      </c>
      <c r="O4026" s="223" t="s">
        <v>32814</v>
      </c>
      <c r="P4026" s="198" t="s">
        <v>32815</v>
      </c>
    </row>
    <row r="4027" spans="2:16" ht="20.100000000000001" customHeight="1" x14ac:dyDescent="0.3">
      <c r="B4027" s="101">
        <v>4017</v>
      </c>
      <c r="C4027" s="109" t="s">
        <v>39613</v>
      </c>
      <c r="D4027" s="160" t="s">
        <v>3211</v>
      </c>
      <c r="E4027" s="36" t="s">
        <v>14318</v>
      </c>
      <c r="F4027" s="104">
        <v>5</v>
      </c>
      <c r="G4027" s="101" t="s">
        <v>704</v>
      </c>
      <c r="H4027" s="101" t="s">
        <v>3806</v>
      </c>
      <c r="I4027" s="101">
        <v>1985</v>
      </c>
      <c r="J4027" s="101"/>
      <c r="K4027" s="90">
        <v>4148022472</v>
      </c>
      <c r="L4027" s="90">
        <f>IF(K4027/1024 &gt;1,K4027/1024," ")</f>
        <v>4050803.1953125</v>
      </c>
      <c r="M4027" s="90">
        <f>IF(K4027/1048576 &gt;1,K4027/1048576," ")</f>
        <v>3955.8624954223633</v>
      </c>
      <c r="N4027" s="91">
        <f>IF(K4027&gt;999999999,K4027/1073741824," ")</f>
        <v>3.8631469681859016</v>
      </c>
      <c r="O4027" s="194" t="s">
        <v>24721</v>
      </c>
      <c r="P4027" s="197" t="s">
        <v>24722</v>
      </c>
    </row>
    <row r="4028" spans="2:16" ht="20.100000000000001" customHeight="1" x14ac:dyDescent="0.3">
      <c r="B4028" s="101">
        <v>4018</v>
      </c>
      <c r="C4028" s="20" t="s">
        <v>39615</v>
      </c>
      <c r="D4028" s="157" t="s">
        <v>8272</v>
      </c>
      <c r="E4028" s="36" t="s">
        <v>14320</v>
      </c>
      <c r="F4028" s="81">
        <v>4.5</v>
      </c>
      <c r="G4028" s="13"/>
      <c r="H4028" s="13" t="s">
        <v>5892</v>
      </c>
      <c r="I4028" s="79">
        <v>2018</v>
      </c>
      <c r="J4028" s="79"/>
      <c r="K4028" s="73">
        <v>2132164608</v>
      </c>
      <c r="L4028" s="90">
        <f>IF(K4028/1024 &gt;1,K4028/1024," ")</f>
        <v>2082192</v>
      </c>
      <c r="M4028" s="90">
        <f>IF(K4028/1048576 &gt;1,K4028/1048576," ")</f>
        <v>2033.390625</v>
      </c>
      <c r="N4028" s="91">
        <f>IF(K4028&gt;999999999,K4028/1073741824," ")</f>
        <v>1.9857330322265625</v>
      </c>
      <c r="O4028" s="194" t="s">
        <v>24725</v>
      </c>
      <c r="P4028" s="197" t="s">
        <v>31297</v>
      </c>
    </row>
    <row r="4029" spans="2:16" ht="20.100000000000001" customHeight="1" x14ac:dyDescent="0.3">
      <c r="B4029" s="101">
        <v>4019</v>
      </c>
      <c r="C4029" s="48" t="s">
        <v>39616</v>
      </c>
      <c r="D4029" s="161" t="s">
        <v>7296</v>
      </c>
      <c r="E4029" s="36" t="s">
        <v>14321</v>
      </c>
      <c r="F4029" s="99">
        <v>5.3</v>
      </c>
      <c r="G4029" s="99" t="s">
        <v>704</v>
      </c>
      <c r="H4029" s="105" t="s">
        <v>4081</v>
      </c>
      <c r="I4029" s="101">
        <v>2017</v>
      </c>
      <c r="J4029" s="101"/>
      <c r="K4029" s="90">
        <v>4741646628</v>
      </c>
      <c r="L4029" s="90">
        <f>IF(K4029/1024 &gt;1,K4029/1024," ")</f>
        <v>4630514.28515625</v>
      </c>
      <c r="M4029" s="90">
        <f>IF(K4029/1048576 &gt;1,K4029/1048576," ")</f>
        <v>4521.9866065979004</v>
      </c>
      <c r="N4029" s="91">
        <f>IF(K4029&gt;999999999,K4029/1073741824," ")</f>
        <v>4.4160025455057621</v>
      </c>
      <c r="O4029" s="194" t="s">
        <v>24726</v>
      </c>
      <c r="P4029" s="197" t="s">
        <v>24727</v>
      </c>
    </row>
    <row r="4030" spans="2:16" ht="20.100000000000001" customHeight="1" x14ac:dyDescent="0.3">
      <c r="B4030" s="101">
        <v>4020</v>
      </c>
      <c r="C4030" s="12" t="s">
        <v>39617</v>
      </c>
      <c r="D4030" s="157" t="s">
        <v>8969</v>
      </c>
      <c r="E4030" s="36" t="s">
        <v>14322</v>
      </c>
      <c r="F4030" s="131">
        <v>6</v>
      </c>
      <c r="G4030" s="13" t="s">
        <v>704</v>
      </c>
      <c r="H4030" s="13" t="s">
        <v>3757</v>
      </c>
      <c r="I4030" s="133">
        <v>2017</v>
      </c>
      <c r="J4030" s="74"/>
      <c r="K4030" s="73">
        <v>4576972800</v>
      </c>
      <c r="L4030" s="90">
        <f>IF(K4030/1024 &gt;1,K4030/1024," ")</f>
        <v>4469700</v>
      </c>
      <c r="M4030" s="90">
        <f>IF(K4030/1048576 &gt;1,K4030/1048576," ")</f>
        <v>4364.94140625</v>
      </c>
      <c r="N4030" s="91">
        <f>IF(K4030&gt;999999999,K4030/1073741824," ")</f>
        <v>4.2626380920410156</v>
      </c>
      <c r="O4030" s="194" t="s">
        <v>24728</v>
      </c>
      <c r="P4030" s="197" t="s">
        <v>24729</v>
      </c>
    </row>
    <row r="4031" spans="2:16" ht="20.100000000000001" customHeight="1" x14ac:dyDescent="0.3">
      <c r="B4031" s="101">
        <v>4021</v>
      </c>
      <c r="C4031" s="12" t="s">
        <v>39618</v>
      </c>
      <c r="D4031" s="157" t="s">
        <v>8282</v>
      </c>
      <c r="E4031" s="36" t="s">
        <v>14323</v>
      </c>
      <c r="F4031" s="131">
        <v>5.8</v>
      </c>
      <c r="G4031" s="13"/>
      <c r="H4031" s="13" t="s">
        <v>5881</v>
      </c>
      <c r="I4031" s="133">
        <v>2017</v>
      </c>
      <c r="J4031" s="74"/>
      <c r="K4031" s="73">
        <v>3756171264</v>
      </c>
      <c r="L4031" s="90">
        <f>IF(K4031/1024 &gt;1,K4031/1024," ")</f>
        <v>3668136</v>
      </c>
      <c r="M4031" s="90">
        <f>IF(K4031/1048576 &gt;1,K4031/1048576," ")</f>
        <v>3582.1640625</v>
      </c>
      <c r="N4031" s="91">
        <f>IF(K4031&gt;999999999,K4031/1073741824," ")</f>
        <v>3.4982070922851563</v>
      </c>
      <c r="O4031" s="194" t="s">
        <v>24730</v>
      </c>
      <c r="P4031" s="197" t="s">
        <v>24731</v>
      </c>
    </row>
    <row r="4032" spans="2:16" ht="20.100000000000001" customHeight="1" x14ac:dyDescent="0.3">
      <c r="B4032" s="101">
        <v>4022</v>
      </c>
      <c r="C4032" s="20" t="s">
        <v>42961</v>
      </c>
      <c r="D4032" s="261" t="s">
        <v>42957</v>
      </c>
      <c r="E4032" s="36" t="s">
        <v>42958</v>
      </c>
      <c r="F4032" s="131">
        <v>6</v>
      </c>
      <c r="G4032" s="13" t="s">
        <v>704</v>
      </c>
      <c r="H4032" s="13" t="s">
        <v>3744</v>
      </c>
      <c r="I4032" s="79">
        <v>2022</v>
      </c>
      <c r="J4032" s="79"/>
      <c r="K4032" s="73">
        <v>3059486720</v>
      </c>
      <c r="L4032" s="90">
        <f>IF(K4032/1024 &gt;1,K4032/1024," ")</f>
        <v>2987780</v>
      </c>
      <c r="M4032" s="90">
        <f>IF(K4032/1048576 &gt;1,K4032/1048576," ")</f>
        <v>2917.75390625</v>
      </c>
      <c r="N4032" s="91">
        <f>IF(K4032&gt;999999999,K4032/1073741824," ")</f>
        <v>2.8493690490722656</v>
      </c>
      <c r="O4032" s="223" t="s">
        <v>42959</v>
      </c>
      <c r="P4032" s="198" t="s">
        <v>42960</v>
      </c>
    </row>
    <row r="4033" spans="2:16" ht="20.100000000000001" customHeight="1" x14ac:dyDescent="0.3">
      <c r="B4033" s="101">
        <v>4023</v>
      </c>
      <c r="C4033" s="102" t="s">
        <v>39619</v>
      </c>
      <c r="D4033" s="159" t="s">
        <v>4118</v>
      </c>
      <c r="E4033" s="36" t="s">
        <v>14324</v>
      </c>
      <c r="F4033" s="104">
        <v>6.5</v>
      </c>
      <c r="G4033" s="101"/>
      <c r="H4033" s="101" t="s">
        <v>3740</v>
      </c>
      <c r="I4033" s="101">
        <v>1954</v>
      </c>
      <c r="J4033" s="101"/>
      <c r="K4033" s="90">
        <v>4071495388</v>
      </c>
      <c r="L4033" s="90">
        <f>IF(K4033/1024 &gt;1,K4033/1024," ")</f>
        <v>3976069.71484375</v>
      </c>
      <c r="M4033" s="90">
        <f>IF(K4033/1048576 &gt;1,K4033/1048576," ")</f>
        <v>3882.8805809020996</v>
      </c>
      <c r="N4033" s="91">
        <f>IF(K4033&gt;999999999,K4033/1073741824," ")</f>
        <v>3.7918755672872066</v>
      </c>
      <c r="O4033" s="194" t="s">
        <v>24732</v>
      </c>
      <c r="P4033" s="197" t="s">
        <v>24733</v>
      </c>
    </row>
    <row r="4034" spans="2:16" ht="20.100000000000001" customHeight="1" x14ac:dyDescent="0.3">
      <c r="B4034" s="101">
        <v>4024</v>
      </c>
      <c r="C4034" s="102" t="s">
        <v>39620</v>
      </c>
      <c r="D4034" s="160" t="s">
        <v>4464</v>
      </c>
      <c r="E4034" s="36" t="s">
        <v>14325</v>
      </c>
      <c r="F4034" s="104">
        <v>6.8</v>
      </c>
      <c r="G4034" s="101" t="s">
        <v>704</v>
      </c>
      <c r="H4034" s="101" t="s">
        <v>3744</v>
      </c>
      <c r="I4034" s="101">
        <v>2011</v>
      </c>
      <c r="J4034" s="101"/>
      <c r="K4034" s="90">
        <v>3357183588</v>
      </c>
      <c r="L4034" s="90">
        <f>IF(K4034/1024 &gt;1,K4034/1024," ")</f>
        <v>3278499.59765625</v>
      </c>
      <c r="M4034" s="90">
        <f>IF(K4034/1048576 &gt;1,K4034/1048576," ")</f>
        <v>3201.6597633361816</v>
      </c>
      <c r="N4034" s="91">
        <f>IF(K4034&gt;999999999,K4034/1073741824," ")</f>
        <v>3.1266208626329899</v>
      </c>
      <c r="O4034" s="194" t="s">
        <v>24734</v>
      </c>
      <c r="P4034" s="197" t="s">
        <v>24735</v>
      </c>
    </row>
    <row r="4035" spans="2:16" ht="20.100000000000001" customHeight="1" x14ac:dyDescent="0.3">
      <c r="B4035" s="101">
        <v>4025</v>
      </c>
      <c r="C4035" s="102" t="s">
        <v>39621</v>
      </c>
      <c r="D4035" s="159" t="s">
        <v>2318</v>
      </c>
      <c r="E4035" s="36" t="s">
        <v>14326</v>
      </c>
      <c r="F4035" s="104">
        <v>8.1999999999999993</v>
      </c>
      <c r="G4035" s="94" t="s">
        <v>704</v>
      </c>
      <c r="H4035" s="94" t="s">
        <v>4341</v>
      </c>
      <c r="I4035" s="101">
        <v>1971</v>
      </c>
      <c r="J4035" s="101"/>
      <c r="K4035" s="90">
        <v>5720672728</v>
      </c>
      <c r="L4035" s="90">
        <f>IF(K4035/1024 &gt;1,K4035/1024," ")</f>
        <v>5586594.4609375</v>
      </c>
      <c r="M4035" s="90">
        <f>IF(K4035/1048576 &gt;1,K4035/1048576," ")</f>
        <v>5455.6586532592773</v>
      </c>
      <c r="N4035" s="91">
        <f>IF(K4035&gt;999999999,K4035/1073741824," ")</f>
        <v>5.327791653573513</v>
      </c>
      <c r="O4035" s="194" t="s">
        <v>24736</v>
      </c>
      <c r="P4035" s="197" t="s">
        <v>31298</v>
      </c>
    </row>
    <row r="4036" spans="2:16" ht="20.100000000000001" customHeight="1" x14ac:dyDescent="0.3">
      <c r="B4036" s="101">
        <v>4026</v>
      </c>
      <c r="C4036" s="7" t="s">
        <v>39622</v>
      </c>
      <c r="D4036" s="157" t="s">
        <v>9037</v>
      </c>
      <c r="E4036" s="36" t="s">
        <v>14327</v>
      </c>
      <c r="F4036" s="81">
        <v>5.2</v>
      </c>
      <c r="G4036" s="13" t="s">
        <v>704</v>
      </c>
      <c r="H4036" s="13" t="s">
        <v>3740</v>
      </c>
      <c r="I4036" s="79">
        <v>2020</v>
      </c>
      <c r="J4036" s="79"/>
      <c r="K4036" s="73">
        <v>5313236992</v>
      </c>
      <c r="L4036" s="90">
        <f>IF(K4036/1024 &gt;1,K4036/1024," ")</f>
        <v>5188708</v>
      </c>
      <c r="M4036" s="90">
        <f>IF(K4036/1048576 &gt;1,K4036/1048576," ")</f>
        <v>5067.09765625</v>
      </c>
      <c r="N4036" s="91">
        <f>IF(K4036&gt;999999999,K4036/1073741824," ")</f>
        <v>4.9483375549316406</v>
      </c>
      <c r="O4036" s="194" t="s">
        <v>24737</v>
      </c>
      <c r="P4036" s="197" t="s">
        <v>31299</v>
      </c>
    </row>
    <row r="4037" spans="2:16" ht="20.100000000000001" customHeight="1" x14ac:dyDescent="0.3">
      <c r="B4037" s="101">
        <v>4027</v>
      </c>
      <c r="C4037" s="109" t="s">
        <v>4595</v>
      </c>
      <c r="D4037" s="159" t="s">
        <v>4594</v>
      </c>
      <c r="E4037" s="36" t="s">
        <v>14328</v>
      </c>
      <c r="F4037" s="104">
        <v>6.3</v>
      </c>
      <c r="G4037" s="101" t="s">
        <v>704</v>
      </c>
      <c r="H4037" s="101" t="s">
        <v>3739</v>
      </c>
      <c r="I4037" s="101">
        <v>1980</v>
      </c>
      <c r="J4037" s="101"/>
      <c r="K4037" s="90">
        <v>4686512173</v>
      </c>
      <c r="L4037" s="90">
        <f>IF(K4037/1024 &gt;1,K4037/1024," ")</f>
        <v>4576672.0439453125</v>
      </c>
      <c r="M4037" s="90">
        <f>IF(K4037/1048576 &gt;1,K4037/1048576," ")</f>
        <v>4469.4062929153442</v>
      </c>
      <c r="N4037" s="91">
        <f>IF(K4037&gt;999999999,K4037/1073741824," ")</f>
        <v>4.3646545829251409</v>
      </c>
      <c r="O4037" s="194" t="s">
        <v>24738</v>
      </c>
      <c r="P4037" s="197" t="s">
        <v>24739</v>
      </c>
    </row>
    <row r="4038" spans="2:16" ht="20.100000000000001" customHeight="1" x14ac:dyDescent="0.3">
      <c r="B4038" s="101">
        <v>4028</v>
      </c>
      <c r="C4038" s="12" t="s">
        <v>33334</v>
      </c>
      <c r="D4038" s="160" t="s">
        <v>612</v>
      </c>
      <c r="E4038" s="36" t="s">
        <v>14330</v>
      </c>
      <c r="F4038" s="104">
        <v>6.5</v>
      </c>
      <c r="G4038" s="99" t="s">
        <v>704</v>
      </c>
      <c r="H4038" s="101" t="s">
        <v>5871</v>
      </c>
      <c r="I4038" s="101">
        <v>2007</v>
      </c>
      <c r="J4038" s="101"/>
      <c r="K4038" s="90">
        <v>4684369151</v>
      </c>
      <c r="L4038" s="90">
        <f>IF(K4038/1024 &gt;1,K4038/1024," ")</f>
        <v>4574579.2490234375</v>
      </c>
      <c r="M4038" s="90">
        <f>IF(K4038/1048576 &gt;1,K4038/1048576," ")</f>
        <v>4467.3625478744507</v>
      </c>
      <c r="N4038" s="91">
        <f>IF(K4038&gt;999999999,K4038/1073741824," ")</f>
        <v>4.3626587381586432</v>
      </c>
      <c r="O4038" s="194" t="s">
        <v>24741</v>
      </c>
      <c r="P4038" s="197" t="s">
        <v>24742</v>
      </c>
    </row>
    <row r="4039" spans="2:16" ht="20.100000000000001" customHeight="1" x14ac:dyDescent="0.3">
      <c r="B4039" s="101">
        <v>4029</v>
      </c>
      <c r="C4039" s="20" t="s">
        <v>39623</v>
      </c>
      <c r="D4039" s="157" t="s">
        <v>7888</v>
      </c>
      <c r="E4039" s="36" t="s">
        <v>14329</v>
      </c>
      <c r="F4039" s="81">
        <v>4.8</v>
      </c>
      <c r="G4039" s="81"/>
      <c r="H4039" s="13" t="s">
        <v>5878</v>
      </c>
      <c r="I4039" s="79">
        <v>2017</v>
      </c>
      <c r="J4039" s="79"/>
      <c r="K4039" s="73">
        <v>4699699960</v>
      </c>
      <c r="L4039" s="90">
        <f>IF(K4039/1024 &gt;1,K4039/1024," ")</f>
        <v>4589550.7421875</v>
      </c>
      <c r="M4039" s="90">
        <f>IF(K4039/1048576 &gt;1,K4039/1048576," ")</f>
        <v>4481.9831466674805</v>
      </c>
      <c r="N4039" s="91">
        <f>IF(K4039&gt;999999999,K4039/1073741824," ")</f>
        <v>4.3769366666674614</v>
      </c>
      <c r="O4039" s="194" t="s">
        <v>19466</v>
      </c>
      <c r="P4039" s="197" t="s">
        <v>24740</v>
      </c>
    </row>
    <row r="4040" spans="2:16" ht="20.100000000000001" customHeight="1" x14ac:dyDescent="0.3">
      <c r="B4040" s="101">
        <v>4030</v>
      </c>
      <c r="C4040" s="111" t="s">
        <v>39624</v>
      </c>
      <c r="D4040" s="168" t="s">
        <v>6382</v>
      </c>
      <c r="E4040" s="36" t="s">
        <v>14331</v>
      </c>
      <c r="F4040" s="99">
        <v>7.7</v>
      </c>
      <c r="G4040" s="99"/>
      <c r="H4040" s="101" t="s">
        <v>5981</v>
      </c>
      <c r="I4040" s="101">
        <v>1973</v>
      </c>
      <c r="J4040" s="101"/>
      <c r="K4040" s="90">
        <v>2513220934</v>
      </c>
      <c r="L4040" s="90">
        <f>IF(K4040/1024 &gt;1,K4040/1024," ")</f>
        <v>2454317.318359375</v>
      </c>
      <c r="M4040" s="90">
        <f>IF(K4040/1048576 &gt;1,K4040/1048576," ")</f>
        <v>2396.7942562103271</v>
      </c>
      <c r="N4040" s="91">
        <f>IF(K4040&gt;999999999,K4040/1073741824," ")</f>
        <v>2.3406193908303976</v>
      </c>
      <c r="O4040" s="194" t="s">
        <v>24743</v>
      </c>
      <c r="P4040" s="197" t="s">
        <v>24744</v>
      </c>
    </row>
    <row r="4041" spans="2:16" ht="20.100000000000001" customHeight="1" x14ac:dyDescent="0.3">
      <c r="B4041" s="101">
        <v>4031</v>
      </c>
      <c r="C4041" s="7" t="s">
        <v>39625</v>
      </c>
      <c r="D4041" s="157" t="s">
        <v>8445</v>
      </c>
      <c r="E4041" s="36" t="s">
        <v>14332</v>
      </c>
      <c r="F4041" s="81">
        <v>7</v>
      </c>
      <c r="G4041" s="13"/>
      <c r="H4041" s="13" t="s">
        <v>5892</v>
      </c>
      <c r="I4041" s="79">
        <v>2018</v>
      </c>
      <c r="J4041" s="79"/>
      <c r="K4041" s="73">
        <v>3564222946</v>
      </c>
      <c r="L4041" s="90">
        <f>IF(K4041/1024 &gt;1,K4041/1024," ")</f>
        <v>3480686.470703125</v>
      </c>
      <c r="M4041" s="90">
        <f>IF(K4041/1048576 &gt;1,K4041/1048576," ")</f>
        <v>3399.1078815460205</v>
      </c>
      <c r="N4041" s="91">
        <f>IF(K4041&gt;999999999,K4041/1073741824," ")</f>
        <v>3.3194412905722857</v>
      </c>
      <c r="O4041" s="194" t="s">
        <v>24745</v>
      </c>
      <c r="P4041" s="197" t="s">
        <v>24746</v>
      </c>
    </row>
    <row r="4042" spans="2:16" ht="20.100000000000001" customHeight="1" x14ac:dyDescent="0.3">
      <c r="B4042" s="101">
        <v>4032</v>
      </c>
      <c r="C4042" s="109" t="s">
        <v>39626</v>
      </c>
      <c r="D4042" s="159" t="s">
        <v>2859</v>
      </c>
      <c r="E4042" s="36" t="s">
        <v>14333</v>
      </c>
      <c r="F4042" s="104">
        <v>6.4</v>
      </c>
      <c r="G4042" s="101" t="s">
        <v>704</v>
      </c>
      <c r="H4042" s="101" t="s">
        <v>3745</v>
      </c>
      <c r="I4042" s="101">
        <v>1991</v>
      </c>
      <c r="J4042" s="101"/>
      <c r="K4042" s="90">
        <v>2480683915</v>
      </c>
      <c r="L4042" s="90">
        <f>IF(K4042/1024 &gt;1,K4042/1024," ")</f>
        <v>2422542.8857421875</v>
      </c>
      <c r="M4042" s="90">
        <f>IF(K4042/1048576 &gt;1,K4042/1048576," ")</f>
        <v>2365.764536857605</v>
      </c>
      <c r="N4042" s="91">
        <f>IF(K4042&gt;999999999,K4042/1073741824," ")</f>
        <v>2.3103169305250049</v>
      </c>
      <c r="O4042" s="194" t="s">
        <v>18020</v>
      </c>
      <c r="P4042" s="197" t="s">
        <v>24747</v>
      </c>
    </row>
    <row r="4043" spans="2:16" ht="20.100000000000001" customHeight="1" x14ac:dyDescent="0.3">
      <c r="B4043" s="101">
        <v>4033</v>
      </c>
      <c r="C4043" s="109" t="s">
        <v>39627</v>
      </c>
      <c r="D4043" s="159" t="s">
        <v>4871</v>
      </c>
      <c r="E4043" s="36" t="s">
        <v>14334</v>
      </c>
      <c r="F4043" s="104">
        <v>7.1</v>
      </c>
      <c r="G4043" s="99" t="s">
        <v>704</v>
      </c>
      <c r="H4043" s="105" t="s">
        <v>5878</v>
      </c>
      <c r="I4043" s="101">
        <v>1966</v>
      </c>
      <c r="J4043" s="116"/>
      <c r="K4043" s="90">
        <v>5605178011</v>
      </c>
      <c r="L4043" s="90">
        <f>IF(K4043/1024 &gt;1,K4043/1024," ")</f>
        <v>5473806.6513671875</v>
      </c>
      <c r="M4043" s="90">
        <f>IF(K4043/1048576 &gt;1,K4043/1048576," ")</f>
        <v>5345.514307975769</v>
      </c>
      <c r="N4043" s="91">
        <f>IF(K4043&gt;999999999,K4043/1073741824," ")</f>
        <v>5.220228816382587</v>
      </c>
      <c r="O4043" s="194" t="s">
        <v>24748</v>
      </c>
      <c r="P4043" s="197" t="s">
        <v>24749</v>
      </c>
    </row>
    <row r="4044" spans="2:16" ht="20.100000000000001" customHeight="1" x14ac:dyDescent="0.3">
      <c r="B4044" s="101">
        <v>4034</v>
      </c>
      <c r="C4044" s="12" t="s">
        <v>39200</v>
      </c>
      <c r="D4044" s="160" t="s">
        <v>2319</v>
      </c>
      <c r="E4044" s="36" t="s">
        <v>14335</v>
      </c>
      <c r="F4044" s="104">
        <v>7</v>
      </c>
      <c r="G4044" s="94" t="s">
        <v>704</v>
      </c>
      <c r="H4044" s="94" t="s">
        <v>3738</v>
      </c>
      <c r="I4044" s="94">
        <v>1968</v>
      </c>
      <c r="J4044" s="94"/>
      <c r="K4044" s="108">
        <v>1565405184</v>
      </c>
      <c r="L4044" s="90">
        <f>IF(K4044/1024 &gt;1,K4044/1024," ")</f>
        <v>1528716</v>
      </c>
      <c r="M4044" s="90">
        <f>IF(K4044/1048576 &gt;1,K4044/1048576," ")</f>
        <v>1492.88671875</v>
      </c>
      <c r="N4044" s="91">
        <f>IF(K4044&gt;999999999,K4044/1073741824," ")</f>
        <v>1.4578971862792969</v>
      </c>
      <c r="O4044" s="199" t="s">
        <v>17522</v>
      </c>
      <c r="P4044" s="197" t="s">
        <v>24750</v>
      </c>
    </row>
    <row r="4045" spans="2:16" ht="20.100000000000001" customHeight="1" x14ac:dyDescent="0.3">
      <c r="B4045" s="101">
        <v>4035</v>
      </c>
      <c r="C4045" s="102" t="s">
        <v>39628</v>
      </c>
      <c r="D4045" s="160" t="s">
        <v>3033</v>
      </c>
      <c r="E4045" s="36" t="s">
        <v>14337</v>
      </c>
      <c r="F4045" s="104">
        <v>7.1</v>
      </c>
      <c r="G4045" s="101" t="s">
        <v>704</v>
      </c>
      <c r="H4045" s="101" t="s">
        <v>4342</v>
      </c>
      <c r="I4045" s="101">
        <v>1968</v>
      </c>
      <c r="J4045" s="101"/>
      <c r="K4045" s="90">
        <v>3708987783</v>
      </c>
      <c r="L4045" s="90">
        <f>IF(K4045/1024 &gt;1,K4045/1024," ")</f>
        <v>3622058.3818359375</v>
      </c>
      <c r="M4045" s="90">
        <f>IF(K4045/1048576 &gt;1,K4045/1048576," ")</f>
        <v>3537.1663885116577</v>
      </c>
      <c r="N4045" s="91">
        <f>IF(K4045&gt;999999999,K4045/1073741824," ")</f>
        <v>3.4542640512809157</v>
      </c>
      <c r="O4045" s="194" t="s">
        <v>24753</v>
      </c>
      <c r="P4045" s="197" t="s">
        <v>24754</v>
      </c>
    </row>
    <row r="4046" spans="2:16" ht="20.100000000000001" customHeight="1" x14ac:dyDescent="0.3">
      <c r="B4046" s="101">
        <v>4036</v>
      </c>
      <c r="C4046" s="109" t="s">
        <v>5677</v>
      </c>
      <c r="D4046" s="160" t="s">
        <v>3033</v>
      </c>
      <c r="E4046" s="36" t="s">
        <v>14336</v>
      </c>
      <c r="F4046" s="104">
        <v>6.2</v>
      </c>
      <c r="G4046" s="101" t="s">
        <v>704</v>
      </c>
      <c r="H4046" s="101" t="s">
        <v>3747</v>
      </c>
      <c r="I4046" s="101">
        <v>1990</v>
      </c>
      <c r="J4046" s="101"/>
      <c r="K4046" s="90">
        <v>2638391416</v>
      </c>
      <c r="L4046" s="90">
        <f>IF(K4046/1024 &gt;1,K4046/1024," ")</f>
        <v>2576554.1171875</v>
      </c>
      <c r="M4046" s="90">
        <f>IF(K4046/1048576 &gt;1,K4046/1048576," ")</f>
        <v>2516.166130065918</v>
      </c>
      <c r="N4046" s="91">
        <f>IF(K4046&gt;999999999,K4046/1073741824," ")</f>
        <v>2.457193486392498</v>
      </c>
      <c r="O4046" s="194" t="s">
        <v>24751</v>
      </c>
      <c r="P4046" s="197" t="s">
        <v>24752</v>
      </c>
    </row>
    <row r="4047" spans="2:16" ht="20.100000000000001" customHeight="1" x14ac:dyDescent="0.3">
      <c r="B4047" s="101">
        <v>4037</v>
      </c>
      <c r="C4047" s="109" t="s">
        <v>39629</v>
      </c>
      <c r="D4047" s="159" t="s">
        <v>5190</v>
      </c>
      <c r="E4047" s="36" t="s">
        <v>14338</v>
      </c>
      <c r="F4047" s="104">
        <v>5</v>
      </c>
      <c r="G4047" s="101"/>
      <c r="H4047" s="101" t="s">
        <v>3783</v>
      </c>
      <c r="I4047" s="101">
        <v>1971</v>
      </c>
      <c r="J4047" s="101"/>
      <c r="K4047" s="90">
        <v>3168797210</v>
      </c>
      <c r="L4047" s="90">
        <f>IF(K4047/1024 &gt;1,K4047/1024," ")</f>
        <v>3094528.525390625</v>
      </c>
      <c r="M4047" s="90">
        <f>IF(K4047/1048576 &gt;1,K4047/1048576," ")</f>
        <v>3022.0005130767822</v>
      </c>
      <c r="N4047" s="91">
        <f>IF(K4047&gt;999999999,K4047/1073741824," ")</f>
        <v>2.9511723760515451</v>
      </c>
      <c r="O4047" s="194" t="s">
        <v>24755</v>
      </c>
      <c r="P4047" s="197" t="s">
        <v>31300</v>
      </c>
    </row>
    <row r="4048" spans="2:16" ht="20.100000000000001" customHeight="1" x14ac:dyDescent="0.3">
      <c r="B4048" s="101">
        <v>4038</v>
      </c>
      <c r="C4048" s="102" t="s">
        <v>39630</v>
      </c>
      <c r="D4048" s="159" t="s">
        <v>2320</v>
      </c>
      <c r="E4048" s="36" t="s">
        <v>14339</v>
      </c>
      <c r="F4048" s="104">
        <v>8.1999999999999993</v>
      </c>
      <c r="G4048" s="99" t="s">
        <v>704</v>
      </c>
      <c r="H4048" s="101" t="s">
        <v>6249</v>
      </c>
      <c r="I4048" s="94">
        <v>1955</v>
      </c>
      <c r="J4048" s="94"/>
      <c r="K4048" s="90">
        <v>4258593637</v>
      </c>
      <c r="L4048" s="90">
        <f>IF(K4048/1024 &gt;1,K4048/1024," ")</f>
        <v>4158782.8486328125</v>
      </c>
      <c r="M4048" s="90">
        <f>IF(K4048/1048576 &gt;1,K4048/1048576," ")</f>
        <v>4061.311375617981</v>
      </c>
      <c r="N4048" s="91">
        <f>IF(K4048&gt;999999999,K4048/1073741824," ")</f>
        <v>3.9661243902519345</v>
      </c>
      <c r="O4048" s="194" t="s">
        <v>24756</v>
      </c>
      <c r="P4048" s="197" t="s">
        <v>24757</v>
      </c>
    </row>
    <row r="4049" spans="2:16" ht="20.100000000000001" customHeight="1" x14ac:dyDescent="0.3">
      <c r="B4049" s="101">
        <v>4039</v>
      </c>
      <c r="C4049" s="109" t="s">
        <v>39631</v>
      </c>
      <c r="D4049" s="159" t="s">
        <v>3324</v>
      </c>
      <c r="E4049" s="36" t="s">
        <v>14340</v>
      </c>
      <c r="F4049" s="104">
        <v>4.5999999999999996</v>
      </c>
      <c r="G4049" s="101" t="s">
        <v>704</v>
      </c>
      <c r="H4049" s="101" t="s">
        <v>4343</v>
      </c>
      <c r="I4049" s="101">
        <v>1984</v>
      </c>
      <c r="J4049" s="101"/>
      <c r="K4049" s="90">
        <v>3372540027</v>
      </c>
      <c r="L4049" s="90">
        <f>IF(K4049/1024 &gt;1,K4049/1024," ")</f>
        <v>3293496.1201171875</v>
      </c>
      <c r="M4049" s="90">
        <f>IF(K4049/1048576 &gt;1,K4049/1048576," ")</f>
        <v>3216.3048048019409</v>
      </c>
      <c r="N4049" s="91">
        <f>IF(K4049&gt;999999999,K4049/1073741824," ")</f>
        <v>3.1409226609393954</v>
      </c>
      <c r="O4049" s="194" t="s">
        <v>30113</v>
      </c>
      <c r="P4049" s="197" t="s">
        <v>24758</v>
      </c>
    </row>
    <row r="4050" spans="2:16" ht="20.100000000000001" customHeight="1" x14ac:dyDescent="0.3">
      <c r="B4050" s="101">
        <v>4040</v>
      </c>
      <c r="C4050" s="102" t="s">
        <v>39632</v>
      </c>
      <c r="D4050" s="160" t="s">
        <v>5845</v>
      </c>
      <c r="E4050" s="36" t="s">
        <v>14341</v>
      </c>
      <c r="F4050" s="104">
        <v>6.5</v>
      </c>
      <c r="G4050" s="101" t="s">
        <v>704</v>
      </c>
      <c r="H4050" s="101" t="s">
        <v>3937</v>
      </c>
      <c r="I4050" s="101">
        <v>1967</v>
      </c>
      <c r="J4050" s="101"/>
      <c r="K4050" s="90">
        <v>5950549655</v>
      </c>
      <c r="L4050" s="90">
        <f>IF(K4050/1024 &gt;1,K4050/1024," ")</f>
        <v>5811083.6474609375</v>
      </c>
      <c r="M4050" s="90">
        <f>IF(K4050/1048576 &gt;1,K4050/1048576," ")</f>
        <v>5674.8863744735718</v>
      </c>
      <c r="N4050" s="91">
        <f>IF(K4050&gt;999999999,K4050/1073741824," ")</f>
        <v>5.5418812250718474</v>
      </c>
      <c r="O4050" s="194" t="s">
        <v>20140</v>
      </c>
      <c r="P4050" s="197" t="s">
        <v>24759</v>
      </c>
    </row>
    <row r="4051" spans="2:16" ht="20.100000000000001" customHeight="1" x14ac:dyDescent="0.3">
      <c r="B4051" s="101">
        <v>4041</v>
      </c>
      <c r="C4051" s="28" t="s">
        <v>39633</v>
      </c>
      <c r="D4051" s="158" t="s">
        <v>8634</v>
      </c>
      <c r="E4051" s="36" t="s">
        <v>14342</v>
      </c>
      <c r="F4051" s="81">
        <v>5.4</v>
      </c>
      <c r="G4051" s="13" t="s">
        <v>704</v>
      </c>
      <c r="H4051" s="13" t="s">
        <v>3782</v>
      </c>
      <c r="I4051" s="79">
        <v>2018</v>
      </c>
      <c r="J4051" s="79"/>
      <c r="K4051" s="73">
        <v>4454140778</v>
      </c>
      <c r="L4051" s="90">
        <f>IF(K4051/1024 &gt;1,K4051/1024," ")</f>
        <v>4349746.853515625</v>
      </c>
      <c r="M4051" s="90">
        <f>IF(K4051/1048576 &gt;1,K4051/1048576," ")</f>
        <v>4247.7996616363525</v>
      </c>
      <c r="N4051" s="91">
        <f>IF(K4051&gt;999999999,K4051/1073741824," ")</f>
        <v>4.1482418570667505</v>
      </c>
      <c r="O4051" s="194" t="s">
        <v>24760</v>
      </c>
      <c r="P4051" s="197" t="s">
        <v>24761</v>
      </c>
    </row>
    <row r="4052" spans="2:16" ht="20.100000000000001" customHeight="1" x14ac:dyDescent="0.3">
      <c r="B4052" s="101">
        <v>4042</v>
      </c>
      <c r="C4052" s="102" t="s">
        <v>39634</v>
      </c>
      <c r="D4052" s="159" t="s">
        <v>2321</v>
      </c>
      <c r="E4052" s="36" t="s">
        <v>14343</v>
      </c>
      <c r="F4052" s="104">
        <v>6.7</v>
      </c>
      <c r="G4052" s="101" t="s">
        <v>704</v>
      </c>
      <c r="H4052" s="101" t="s">
        <v>3756</v>
      </c>
      <c r="I4052" s="101">
        <v>2007</v>
      </c>
      <c r="J4052" s="101"/>
      <c r="K4052" s="90">
        <v>6109605441</v>
      </c>
      <c r="L4052" s="90">
        <f>IF(K4052/1024 &gt;1,K4052/1024," ")</f>
        <v>5966411.5634765625</v>
      </c>
      <c r="M4052" s="90">
        <f>IF(K4052/1048576 &gt;1,K4052/1048576," ")</f>
        <v>5826.5737924575806</v>
      </c>
      <c r="N4052" s="91">
        <f>IF(K4052&gt;999999999,K4052/1073741824," ")</f>
        <v>5.690013469196856</v>
      </c>
      <c r="O4052" s="194" t="s">
        <v>24762</v>
      </c>
      <c r="P4052" s="197" t="s">
        <v>31301</v>
      </c>
    </row>
    <row r="4053" spans="2:16" ht="20.100000000000001" customHeight="1" x14ac:dyDescent="0.3">
      <c r="B4053" s="101">
        <v>4043</v>
      </c>
      <c r="C4053" s="109" t="s">
        <v>39635</v>
      </c>
      <c r="D4053" s="160" t="s">
        <v>3326</v>
      </c>
      <c r="E4053" s="36" t="s">
        <v>14344</v>
      </c>
      <c r="F4053" s="104">
        <v>6.8</v>
      </c>
      <c r="G4053" s="101" t="s">
        <v>704</v>
      </c>
      <c r="H4053" s="101" t="s">
        <v>3756</v>
      </c>
      <c r="I4053" s="101">
        <v>2012</v>
      </c>
      <c r="J4053" s="101"/>
      <c r="K4053" s="90">
        <v>5219050969</v>
      </c>
      <c r="L4053" s="90">
        <f>IF(K4053/1024 &gt;1,K4053/1024," ")</f>
        <v>5096729.4619140625</v>
      </c>
      <c r="M4053" s="90">
        <f>IF(K4053/1048576 &gt;1,K4053/1048576," ")</f>
        <v>4977.2748651504517</v>
      </c>
      <c r="N4053" s="91">
        <f>IF(K4053&gt;999999999,K4053/1073741824," ")</f>
        <v>4.8606199854984879</v>
      </c>
      <c r="O4053" s="194" t="s">
        <v>24763</v>
      </c>
      <c r="P4053" s="197" t="s">
        <v>24764</v>
      </c>
    </row>
    <row r="4054" spans="2:16" ht="20.100000000000001" customHeight="1" x14ac:dyDescent="0.3">
      <c r="B4054" s="101">
        <v>4044</v>
      </c>
      <c r="C4054" s="125" t="s">
        <v>39636</v>
      </c>
      <c r="D4054" s="161" t="s">
        <v>7066</v>
      </c>
      <c r="E4054" s="36" t="s">
        <v>14345</v>
      </c>
      <c r="F4054" s="99">
        <v>5.0999999999999996</v>
      </c>
      <c r="G4054" s="99" t="s">
        <v>704</v>
      </c>
      <c r="H4054" s="105" t="s">
        <v>5878</v>
      </c>
      <c r="I4054" s="101">
        <v>1971</v>
      </c>
      <c r="J4054" s="101"/>
      <c r="K4054" s="90">
        <v>4163321143</v>
      </c>
      <c r="L4054" s="90">
        <f>IF(K4054/1024 &gt;1,K4054/1024," ")</f>
        <v>4065743.3037109375</v>
      </c>
      <c r="M4054" s="90">
        <f>IF(K4054/1048576 &gt;1,K4054/1048576," ")</f>
        <v>3970.4524450302124</v>
      </c>
      <c r="N4054" s="91">
        <f>IF(K4054&gt;999999999,K4054/1073741824," ")</f>
        <v>3.8773949658498168</v>
      </c>
      <c r="O4054" s="194" t="s">
        <v>24765</v>
      </c>
      <c r="P4054" s="197" t="s">
        <v>31302</v>
      </c>
    </row>
    <row r="4055" spans="2:16" ht="20.100000000000001" customHeight="1" x14ac:dyDescent="0.3">
      <c r="B4055" s="101">
        <v>4045</v>
      </c>
      <c r="C4055" s="112" t="s">
        <v>39637</v>
      </c>
      <c r="D4055" s="168" t="s">
        <v>6889</v>
      </c>
      <c r="E4055" s="36" t="s">
        <v>14346</v>
      </c>
      <c r="F4055" s="99">
        <v>5.7</v>
      </c>
      <c r="G4055" s="99"/>
      <c r="H4055" s="105" t="s">
        <v>5878</v>
      </c>
      <c r="I4055" s="101">
        <v>2016</v>
      </c>
      <c r="J4055" s="101"/>
      <c r="K4055" s="90">
        <v>4554507703</v>
      </c>
      <c r="L4055" s="90">
        <f>IF(K4055/1024 &gt;1,K4055/1024," ")</f>
        <v>4447761.4287109375</v>
      </c>
      <c r="M4055" s="90">
        <f>IF(K4055/1048576 &gt;1,K4055/1048576," ")</f>
        <v>4343.5170202255249</v>
      </c>
      <c r="N4055" s="91">
        <f>IF(K4055&gt;999999999,K4055/1073741824," ")</f>
        <v>4.2417158400639892</v>
      </c>
      <c r="O4055" s="194" t="s">
        <v>24766</v>
      </c>
      <c r="P4055" s="197" t="s">
        <v>24767</v>
      </c>
    </row>
    <row r="4056" spans="2:16" ht="20.100000000000001" customHeight="1" x14ac:dyDescent="0.3">
      <c r="B4056" s="101">
        <v>4046</v>
      </c>
      <c r="C4056" s="102" t="s">
        <v>39638</v>
      </c>
      <c r="D4056" s="159" t="s">
        <v>2334</v>
      </c>
      <c r="E4056" s="36" t="s">
        <v>14347</v>
      </c>
      <c r="F4056" s="104">
        <v>5.8</v>
      </c>
      <c r="G4056" s="13" t="s">
        <v>704</v>
      </c>
      <c r="H4056" s="13" t="s">
        <v>5878</v>
      </c>
      <c r="I4056" s="101">
        <v>1999</v>
      </c>
      <c r="J4056" s="101"/>
      <c r="K4056" s="73">
        <v>4390912588</v>
      </c>
      <c r="L4056" s="90">
        <f>IF(K4056/1024 &gt;1,K4056/1024," ")</f>
        <v>4288000.57421875</v>
      </c>
      <c r="M4056" s="90">
        <f>IF(K4056/1048576 &gt;1,K4056/1048576," ")</f>
        <v>4187.500560760498</v>
      </c>
      <c r="N4056" s="91">
        <f>IF(K4056&gt;999999999,K4056/1073741824," ")</f>
        <v>4.0893560163676739</v>
      </c>
      <c r="O4056" s="194" t="s">
        <v>24768</v>
      </c>
      <c r="P4056" s="197" t="s">
        <v>24769</v>
      </c>
    </row>
    <row r="4057" spans="2:16" ht="20.100000000000001" customHeight="1" x14ac:dyDescent="0.3">
      <c r="B4057" s="101">
        <v>4047</v>
      </c>
      <c r="C4057" s="102" t="s">
        <v>39639</v>
      </c>
      <c r="D4057" s="159" t="s">
        <v>4434</v>
      </c>
      <c r="E4057" s="36" t="s">
        <v>14349</v>
      </c>
      <c r="F4057" s="104">
        <v>4.8</v>
      </c>
      <c r="G4057" s="101" t="s">
        <v>704</v>
      </c>
      <c r="H4057" s="101" t="s">
        <v>3740</v>
      </c>
      <c r="I4057" s="101">
        <v>1990</v>
      </c>
      <c r="J4057" s="101"/>
      <c r="K4057" s="90">
        <v>4511937127</v>
      </c>
      <c r="L4057" s="90">
        <f>IF(K4057/1024 &gt;1,K4057/1024," ")</f>
        <v>4406188.6005859375</v>
      </c>
      <c r="M4057" s="90">
        <f>IF(K4057/1048576 &gt;1,K4057/1048576," ")</f>
        <v>4302.9185552597046</v>
      </c>
      <c r="N4057" s="91">
        <f>IF(K4057&gt;999999999,K4057/1073741824," ")</f>
        <v>4.2020689016208053</v>
      </c>
      <c r="O4057" s="194" t="s">
        <v>24772</v>
      </c>
      <c r="P4057" s="197" t="s">
        <v>24773</v>
      </c>
    </row>
    <row r="4058" spans="2:16" ht="20.100000000000001" customHeight="1" x14ac:dyDescent="0.3">
      <c r="B4058" s="101">
        <v>4048</v>
      </c>
      <c r="C4058" s="109" t="s">
        <v>39640</v>
      </c>
      <c r="D4058" s="160" t="s">
        <v>5264</v>
      </c>
      <c r="E4058" s="36" t="s">
        <v>14350</v>
      </c>
      <c r="F4058" s="104">
        <v>7.1</v>
      </c>
      <c r="G4058" s="101" t="s">
        <v>704</v>
      </c>
      <c r="H4058" s="101" t="s">
        <v>5244</v>
      </c>
      <c r="I4058" s="101">
        <v>1949</v>
      </c>
      <c r="J4058" s="101"/>
      <c r="K4058" s="90">
        <v>3596721586</v>
      </c>
      <c r="L4058" s="90">
        <f>IF(K4058/1024 &gt;1,K4058/1024," ")</f>
        <v>3512423.423828125</v>
      </c>
      <c r="M4058" s="90">
        <f>IF(K4058/1048576 &gt;1,K4058/1048576," ")</f>
        <v>3430.1009998321533</v>
      </c>
      <c r="N4058" s="91">
        <f>IF(K4058&gt;999999999,K4058/1073741824," ")</f>
        <v>3.3497080076485872</v>
      </c>
      <c r="O4058" s="194" t="s">
        <v>24774</v>
      </c>
      <c r="P4058" s="197" t="s">
        <v>24775</v>
      </c>
    </row>
    <row r="4059" spans="2:16" ht="20.100000000000001" customHeight="1" x14ac:dyDescent="0.3">
      <c r="B4059" s="101">
        <v>4049</v>
      </c>
      <c r="C4059" s="12" t="s">
        <v>35014</v>
      </c>
      <c r="D4059" s="160" t="s">
        <v>1934</v>
      </c>
      <c r="E4059" s="36" t="s">
        <v>11094</v>
      </c>
      <c r="F4059" s="104">
        <v>4.9000000000000004</v>
      </c>
      <c r="G4059" s="94"/>
      <c r="H4059" s="94" t="s">
        <v>4094</v>
      </c>
      <c r="I4059" s="101">
        <v>2006</v>
      </c>
      <c r="J4059" s="101"/>
      <c r="K4059" s="90">
        <v>733640704</v>
      </c>
      <c r="L4059" s="90">
        <f>IF(K4059/1024 &gt;1,K4059/1024," ")</f>
        <v>716446</v>
      </c>
      <c r="M4059" s="90">
        <f>IF(K4059/1048576 &gt;1,K4059/1048576," ")</f>
        <v>699.654296875</v>
      </c>
      <c r="N4059" s="91" t="str">
        <f>IF(K4059&gt;999999999,K4059/1073741824," ")</f>
        <v xml:space="preserve"> </v>
      </c>
      <c r="O4059" s="194" t="s">
        <v>18263</v>
      </c>
      <c r="P4059" s="197" t="s">
        <v>19258</v>
      </c>
    </row>
    <row r="4060" spans="2:16" ht="20.100000000000001" customHeight="1" x14ac:dyDescent="0.3">
      <c r="B4060" s="101">
        <v>4050</v>
      </c>
      <c r="C4060" s="20" t="s">
        <v>39641</v>
      </c>
      <c r="D4060" s="157" t="s">
        <v>8446</v>
      </c>
      <c r="E4060" s="36" t="s">
        <v>14351</v>
      </c>
      <c r="F4060" s="81">
        <v>6.7</v>
      </c>
      <c r="G4060" s="13" t="s">
        <v>704</v>
      </c>
      <c r="H4060" s="13" t="s">
        <v>5878</v>
      </c>
      <c r="I4060" s="79">
        <v>1962</v>
      </c>
      <c r="J4060" s="79"/>
      <c r="K4060" s="73">
        <v>1668348141</v>
      </c>
      <c r="L4060" s="90">
        <f>IF(K4060/1024 &gt;1,K4060/1024," ")</f>
        <v>1629246.2314453125</v>
      </c>
      <c r="M4060" s="90">
        <f>IF(K4060/1048576 &gt;1,K4060/1048576," ")</f>
        <v>1591.060772895813</v>
      </c>
      <c r="N4060" s="91">
        <f>IF(K4060&gt;999999999,K4060/1073741824," ")</f>
        <v>1.5537702860310674</v>
      </c>
      <c r="O4060" s="194" t="s">
        <v>24776</v>
      </c>
      <c r="P4060" s="197" t="s">
        <v>24777</v>
      </c>
    </row>
    <row r="4061" spans="2:16" ht="20.100000000000001" customHeight="1" x14ac:dyDescent="0.3">
      <c r="B4061" s="101">
        <v>4051</v>
      </c>
      <c r="C4061" s="109" t="s">
        <v>39642</v>
      </c>
      <c r="D4061" s="160" t="s">
        <v>613</v>
      </c>
      <c r="E4061" s="36" t="s">
        <v>14353</v>
      </c>
      <c r="F4061" s="104">
        <v>7.4</v>
      </c>
      <c r="G4061" s="101" t="s">
        <v>704</v>
      </c>
      <c r="H4061" s="101" t="s">
        <v>5878</v>
      </c>
      <c r="I4061" s="101">
        <v>2008</v>
      </c>
      <c r="J4061" s="101"/>
      <c r="K4061" s="90">
        <v>6185972559</v>
      </c>
      <c r="L4061" s="90">
        <f>IF(K4061/1024 &gt;1,K4061/1024," ")</f>
        <v>6040988.8271484375</v>
      </c>
      <c r="M4061" s="90">
        <f>IF(K4061/1048576 &gt;1,K4061/1048576," ")</f>
        <v>5899.403151512146</v>
      </c>
      <c r="N4061" s="91">
        <f>IF(K4061&gt;999999999,K4061/1073741824," ")</f>
        <v>5.7611358901485801</v>
      </c>
      <c r="O4061" s="194" t="s">
        <v>24779</v>
      </c>
      <c r="P4061" s="197" t="s">
        <v>24780</v>
      </c>
    </row>
    <row r="4062" spans="2:16" ht="20.100000000000001" customHeight="1" x14ac:dyDescent="0.3">
      <c r="B4062" s="101">
        <v>4052</v>
      </c>
      <c r="C4062" s="102" t="s">
        <v>6525</v>
      </c>
      <c r="D4062" s="168" t="s">
        <v>6524</v>
      </c>
      <c r="E4062" s="36" t="s">
        <v>14352</v>
      </c>
      <c r="F4062" s="99">
        <v>5.4</v>
      </c>
      <c r="G4062" s="99"/>
      <c r="H4062" s="105" t="s">
        <v>3736</v>
      </c>
      <c r="I4062" s="101">
        <v>2015</v>
      </c>
      <c r="J4062" s="101"/>
      <c r="K4062" s="90">
        <v>3840803973</v>
      </c>
      <c r="L4062" s="90">
        <f>IF(K4062/1024 &gt;1,K4062/1024," ")</f>
        <v>3750785.1298828125</v>
      </c>
      <c r="M4062" s="90">
        <f>IF(K4062/1048576 &gt;1,K4062/1048576," ")</f>
        <v>3662.8761034011841</v>
      </c>
      <c r="N4062" s="91">
        <f>IF(K4062&gt;999999999,K4062/1073741824," ")</f>
        <v>3.5770274447277188</v>
      </c>
      <c r="O4062" s="194" t="s">
        <v>24778</v>
      </c>
      <c r="P4062" s="197" t="s">
        <v>31303</v>
      </c>
    </row>
    <row r="4063" spans="2:16" ht="20.100000000000001" customHeight="1" x14ac:dyDescent="0.3">
      <c r="B4063" s="101">
        <v>4053</v>
      </c>
      <c r="C4063" s="109" t="s">
        <v>39643</v>
      </c>
      <c r="D4063" s="160" t="s">
        <v>4204</v>
      </c>
      <c r="E4063" s="36" t="s">
        <v>14354</v>
      </c>
      <c r="F4063" s="104">
        <v>4.2</v>
      </c>
      <c r="G4063" s="101" t="s">
        <v>704</v>
      </c>
      <c r="H4063" s="101" t="s">
        <v>3739</v>
      </c>
      <c r="I4063" s="101">
        <v>2009</v>
      </c>
      <c r="J4063" s="101"/>
      <c r="K4063" s="90">
        <v>6926448120</v>
      </c>
      <c r="L4063" s="90">
        <f>IF(K4063/1024 &gt;1,K4063/1024," ")</f>
        <v>6764109.4921875</v>
      </c>
      <c r="M4063" s="90">
        <f>IF(K4063/1048576 &gt;1,K4063/1048576," ")</f>
        <v>6605.5756759643555</v>
      </c>
      <c r="N4063" s="91">
        <f>IF(K4063&gt;999999999,K4063/1073741824," ")</f>
        <v>6.4507574960589409</v>
      </c>
      <c r="O4063" s="194" t="s">
        <v>20015</v>
      </c>
      <c r="P4063" s="197" t="s">
        <v>31304</v>
      </c>
    </row>
    <row r="4064" spans="2:16" ht="20.100000000000001" customHeight="1" x14ac:dyDescent="0.3">
      <c r="B4064" s="101">
        <v>4054</v>
      </c>
      <c r="C4064" s="29" t="s">
        <v>39644</v>
      </c>
      <c r="D4064" s="157" t="s">
        <v>8090</v>
      </c>
      <c r="E4064" s="36" t="s">
        <v>14355</v>
      </c>
      <c r="F4064" s="131">
        <v>5.2</v>
      </c>
      <c r="G4064" s="13"/>
      <c r="H4064" s="13" t="s">
        <v>8091</v>
      </c>
      <c r="I4064" s="133">
        <v>1963</v>
      </c>
      <c r="J4064" s="74"/>
      <c r="K4064" s="73">
        <v>1540185710</v>
      </c>
      <c r="L4064" s="90">
        <f>IF(K4064/1024 &gt;1,K4064/1024," ")</f>
        <v>1504087.607421875</v>
      </c>
      <c r="M4064" s="90">
        <f>IF(K4064/1048576 &gt;1,K4064/1048576," ")</f>
        <v>1468.8355541229248</v>
      </c>
      <c r="N4064" s="91">
        <f>IF(K4064&gt;999999999,K4064/1073741824," ")</f>
        <v>1.4344097208231688</v>
      </c>
      <c r="O4064" s="194" t="s">
        <v>24781</v>
      </c>
      <c r="P4064" s="197" t="s">
        <v>24782</v>
      </c>
    </row>
    <row r="4065" spans="2:16" ht="20.100000000000001" customHeight="1" x14ac:dyDescent="0.3">
      <c r="B4065" s="101">
        <v>4055</v>
      </c>
      <c r="C4065" s="12" t="s">
        <v>39201</v>
      </c>
      <c r="D4065" s="160" t="s">
        <v>3266</v>
      </c>
      <c r="E4065" s="36" t="s">
        <v>14357</v>
      </c>
      <c r="F4065" s="104">
        <v>6.7</v>
      </c>
      <c r="G4065" s="101"/>
      <c r="H4065" s="101" t="s">
        <v>3750</v>
      </c>
      <c r="I4065" s="101">
        <v>2012</v>
      </c>
      <c r="J4065" s="101"/>
      <c r="K4065" s="90">
        <v>1738381312</v>
      </c>
      <c r="L4065" s="90">
        <f>IF(K4065/1024 &gt;1,K4065/1024," ")</f>
        <v>1697638</v>
      </c>
      <c r="M4065" s="90">
        <f>IF(K4065/1048576 &gt;1,K4065/1048576," ")</f>
        <v>1657.849609375</v>
      </c>
      <c r="N4065" s="91">
        <f>IF(K4065&gt;999999999,K4065/1073741824," ")</f>
        <v>1.6189937591552734</v>
      </c>
      <c r="O4065" s="194" t="s">
        <v>24785</v>
      </c>
      <c r="P4065" s="197" t="s">
        <v>24786</v>
      </c>
    </row>
    <row r="4066" spans="2:16" ht="20.100000000000001" customHeight="1" x14ac:dyDescent="0.3">
      <c r="B4066" s="101">
        <v>4056</v>
      </c>
      <c r="C4066" s="109" t="s">
        <v>39645</v>
      </c>
      <c r="D4066" s="159" t="s">
        <v>2322</v>
      </c>
      <c r="E4066" s="36" t="s">
        <v>14358</v>
      </c>
      <c r="F4066" s="104">
        <v>6.3</v>
      </c>
      <c r="G4066" s="99"/>
      <c r="H4066" s="101" t="s">
        <v>4081</v>
      </c>
      <c r="I4066" s="101">
        <v>2004</v>
      </c>
      <c r="J4066" s="101"/>
      <c r="K4066" s="90">
        <v>4808648098</v>
      </c>
      <c r="L4066" s="90">
        <f>IF(K4066/1024 &gt;1,K4066/1024," ")</f>
        <v>4695945.408203125</v>
      </c>
      <c r="M4066" s="90">
        <f>IF(K4066/1048576 &gt;1,K4066/1048576," ")</f>
        <v>4585.8841876983643</v>
      </c>
      <c r="N4066" s="91">
        <f>IF(K4066&gt;999999999,K4066/1073741824," ")</f>
        <v>4.4784025270491838</v>
      </c>
      <c r="O4066" s="194" t="s">
        <v>24787</v>
      </c>
      <c r="P4066" s="197" t="s">
        <v>24788</v>
      </c>
    </row>
    <row r="4067" spans="2:16" ht="20.100000000000001" customHeight="1" x14ac:dyDescent="0.3">
      <c r="B4067" s="101">
        <v>4057</v>
      </c>
      <c r="C4067" s="111" t="s">
        <v>39646</v>
      </c>
      <c r="D4067" s="161" t="s">
        <v>7406</v>
      </c>
      <c r="E4067" s="36" t="s">
        <v>14359</v>
      </c>
      <c r="F4067" s="99">
        <v>4.5999999999999996</v>
      </c>
      <c r="G4067" s="99"/>
      <c r="H4067" s="105" t="s">
        <v>5892</v>
      </c>
      <c r="I4067" s="101">
        <v>1994</v>
      </c>
      <c r="J4067" s="101"/>
      <c r="K4067" s="90">
        <v>4969634684</v>
      </c>
      <c r="L4067" s="90">
        <f>IF(K4067/1024 &gt;1,K4067/1024," ")</f>
        <v>4853158.87109375</v>
      </c>
      <c r="M4067" s="90">
        <f>IF(K4067/1048576 &gt;1,K4067/1048576," ")</f>
        <v>4739.4129600524902</v>
      </c>
      <c r="N4067" s="91">
        <f>IF(K4067&gt;999999999,K4067/1073741824," ")</f>
        <v>4.62833296880126</v>
      </c>
      <c r="O4067" s="194" t="s">
        <v>17831</v>
      </c>
      <c r="P4067" s="197" t="s">
        <v>24789</v>
      </c>
    </row>
    <row r="4068" spans="2:16" ht="20.100000000000001" customHeight="1" x14ac:dyDescent="0.3">
      <c r="B4068" s="101">
        <v>4058</v>
      </c>
      <c r="C4068" s="12" t="s">
        <v>39647</v>
      </c>
      <c r="D4068" s="160" t="s">
        <v>2323</v>
      </c>
      <c r="E4068" s="36" t="s">
        <v>14360</v>
      </c>
      <c r="F4068" s="104">
        <v>5.5</v>
      </c>
      <c r="G4068" s="99" t="s">
        <v>704</v>
      </c>
      <c r="H4068" s="101" t="s">
        <v>5892</v>
      </c>
      <c r="I4068" s="101">
        <v>1978</v>
      </c>
      <c r="J4068" s="116"/>
      <c r="K4068" s="90">
        <v>2724828319</v>
      </c>
      <c r="L4068" s="90">
        <f>IF(K4068/1024 &gt;1,K4068/1024," ")</f>
        <v>2660965.1552734375</v>
      </c>
      <c r="M4068" s="90">
        <f>IF(K4068/1048576 &gt;1,K4068/1048576," ")</f>
        <v>2598.5987844467163</v>
      </c>
      <c r="N4068" s="91">
        <f>IF(K4068&gt;999999999,K4068/1073741824," ")</f>
        <v>2.5376941254362464</v>
      </c>
      <c r="O4068" s="194" t="s">
        <v>24790</v>
      </c>
      <c r="P4068" s="197" t="s">
        <v>24791</v>
      </c>
    </row>
    <row r="4069" spans="2:16" ht="20.100000000000001" customHeight="1" x14ac:dyDescent="0.3">
      <c r="B4069" s="101">
        <v>4059</v>
      </c>
      <c r="C4069" s="7" t="s">
        <v>39648</v>
      </c>
      <c r="D4069" s="261" t="s">
        <v>33884</v>
      </c>
      <c r="E4069" s="36" t="s">
        <v>33885</v>
      </c>
      <c r="F4069" s="81">
        <v>7.4</v>
      </c>
      <c r="G4069" s="13"/>
      <c r="H4069" s="13" t="s">
        <v>3756</v>
      </c>
      <c r="I4069" s="79">
        <v>2021</v>
      </c>
      <c r="J4069" s="79"/>
      <c r="K4069" s="73">
        <v>4777185280</v>
      </c>
      <c r="L4069" s="90">
        <f>IF(K4069/1024 &gt;1,K4069/1024," ")</f>
        <v>4665220</v>
      </c>
      <c r="M4069" s="90">
        <f>IF(K4069/1048576 &gt;1,K4069/1048576," ")</f>
        <v>4555.87890625</v>
      </c>
      <c r="N4069" s="91">
        <f>IF(K4069&gt;999999999,K4069/1073741824," ")</f>
        <v>4.4491004943847656</v>
      </c>
      <c r="O4069" s="223" t="s">
        <v>17965</v>
      </c>
      <c r="P4069" s="198" t="s">
        <v>33886</v>
      </c>
    </row>
    <row r="4070" spans="2:16" ht="20.100000000000001" customHeight="1" x14ac:dyDescent="0.3">
      <c r="B4070" s="101">
        <v>4060</v>
      </c>
      <c r="C4070" s="12" t="s">
        <v>39738</v>
      </c>
      <c r="D4070" s="159" t="s">
        <v>2847</v>
      </c>
      <c r="E4070" s="36" t="s">
        <v>14471</v>
      </c>
      <c r="F4070" s="104">
        <v>6.8</v>
      </c>
      <c r="G4070" s="101" t="s">
        <v>704</v>
      </c>
      <c r="H4070" s="101" t="s">
        <v>3927</v>
      </c>
      <c r="I4070" s="101">
        <v>1960</v>
      </c>
      <c r="J4070" s="101"/>
      <c r="K4070" s="108">
        <v>3016442448</v>
      </c>
      <c r="L4070" s="90">
        <f>IF(K4070/1024 &gt;1,K4070/1024," ")</f>
        <v>2945744.578125</v>
      </c>
      <c r="M4070" s="90">
        <f>IF(K4070/1048576 &gt;1,K4070/1048576," ")</f>
        <v>2876.7036895751953</v>
      </c>
      <c r="N4070" s="91">
        <f>IF(K4070&gt;999999999,K4070/1073741824," ")</f>
        <v>2.8092809468507767</v>
      </c>
      <c r="O4070" s="194" t="s">
        <v>24963</v>
      </c>
      <c r="P4070" s="197" t="s">
        <v>24964</v>
      </c>
    </row>
    <row r="4071" spans="2:16" ht="20.100000000000001" customHeight="1" x14ac:dyDescent="0.3">
      <c r="B4071" s="101">
        <v>4061</v>
      </c>
      <c r="C4071" s="102" t="s">
        <v>39650</v>
      </c>
      <c r="D4071" s="160" t="s">
        <v>5585</v>
      </c>
      <c r="E4071" s="36" t="s">
        <v>14363</v>
      </c>
      <c r="F4071" s="104">
        <v>6.7</v>
      </c>
      <c r="G4071" s="101" t="s">
        <v>704</v>
      </c>
      <c r="H4071" s="101" t="s">
        <v>3745</v>
      </c>
      <c r="I4071" s="101">
        <v>1958</v>
      </c>
      <c r="J4071" s="101"/>
      <c r="K4071" s="90">
        <v>3227356577</v>
      </c>
      <c r="L4071" s="90">
        <f>IF(K4071/1024 &gt;1,K4071/1024," ")</f>
        <v>3151715.4072265625</v>
      </c>
      <c r="M4071" s="90">
        <f>IF(K4071/1048576 &gt;1,K4071/1048576," ")</f>
        <v>3077.8470773696899</v>
      </c>
      <c r="N4071" s="91">
        <f>IF(K4071&gt;999999999,K4071/1073741824," ")</f>
        <v>3.0057100364938378</v>
      </c>
      <c r="O4071" s="199" t="s">
        <v>17525</v>
      </c>
      <c r="P4071" s="197" t="s">
        <v>31305</v>
      </c>
    </row>
    <row r="4072" spans="2:16" ht="20.100000000000001" customHeight="1" x14ac:dyDescent="0.3">
      <c r="B4072" s="101">
        <v>4062</v>
      </c>
      <c r="C4072" s="48" t="s">
        <v>39651</v>
      </c>
      <c r="D4072" s="157" t="s">
        <v>8629</v>
      </c>
      <c r="E4072" s="36" t="s">
        <v>14364</v>
      </c>
      <c r="F4072" s="81">
        <v>5.6</v>
      </c>
      <c r="G4072" s="13" t="s">
        <v>704</v>
      </c>
      <c r="H4072" s="13" t="s">
        <v>5892</v>
      </c>
      <c r="I4072" s="79">
        <v>2018</v>
      </c>
      <c r="J4072" s="79"/>
      <c r="K4072" s="73">
        <v>3332108288</v>
      </c>
      <c r="L4072" s="90">
        <f>IF(K4072/1024 &gt;1,K4072/1024," ")</f>
        <v>3254012</v>
      </c>
      <c r="M4072" s="90">
        <f>IF(K4072/1048576 &gt;1,K4072/1048576," ")</f>
        <v>3177.74609375</v>
      </c>
      <c r="N4072" s="91">
        <f>IF(K4072&gt;999999999,K4072/1073741824," ")</f>
        <v>3.1032676696777344</v>
      </c>
      <c r="O4072" s="194" t="s">
        <v>24796</v>
      </c>
      <c r="P4072" s="197" t="s">
        <v>24797</v>
      </c>
    </row>
    <row r="4073" spans="2:16" ht="20.100000000000001" customHeight="1" x14ac:dyDescent="0.3">
      <c r="B4073" s="101">
        <v>4063</v>
      </c>
      <c r="C4073" s="109" t="s">
        <v>39652</v>
      </c>
      <c r="D4073" s="159" t="s">
        <v>3017</v>
      </c>
      <c r="E4073" s="36" t="s">
        <v>14365</v>
      </c>
      <c r="F4073" s="104">
        <v>5.9</v>
      </c>
      <c r="G4073" s="13" t="s">
        <v>704</v>
      </c>
      <c r="H4073" s="13" t="s">
        <v>4081</v>
      </c>
      <c r="I4073" s="94">
        <v>2011</v>
      </c>
      <c r="J4073" s="94"/>
      <c r="K4073" s="73">
        <v>3481780224</v>
      </c>
      <c r="L4073" s="90">
        <f>IF(K4073/1024 &gt;1,K4073/1024," ")</f>
        <v>3400176</v>
      </c>
      <c r="M4073" s="90">
        <f>IF(K4073/1048576 &gt;1,K4073/1048576," ")</f>
        <v>3320.484375</v>
      </c>
      <c r="N4073" s="91">
        <f>IF(K4073&gt;999999999,K4073/1073741824," ")</f>
        <v>3.2426605224609375</v>
      </c>
      <c r="O4073" s="194" t="s">
        <v>24798</v>
      </c>
      <c r="P4073" s="197" t="s">
        <v>24799</v>
      </c>
    </row>
    <row r="4074" spans="2:16" ht="20.100000000000001" customHeight="1" x14ac:dyDescent="0.3">
      <c r="B4074" s="101">
        <v>4064</v>
      </c>
      <c r="C4074" s="12" t="s">
        <v>39202</v>
      </c>
      <c r="D4074" s="160" t="s">
        <v>614</v>
      </c>
      <c r="E4074" s="36" t="s">
        <v>14366</v>
      </c>
      <c r="F4074" s="104">
        <v>7.4</v>
      </c>
      <c r="G4074" s="94"/>
      <c r="H4074" s="94" t="s">
        <v>4344</v>
      </c>
      <c r="I4074" s="101">
        <v>1937</v>
      </c>
      <c r="J4074" s="101"/>
      <c r="K4074" s="90">
        <v>1366372352</v>
      </c>
      <c r="L4074" s="90">
        <f>IF(K4074/1024 &gt;1,K4074/1024," ")</f>
        <v>1334348</v>
      </c>
      <c r="M4074" s="90">
        <f>IF(K4074/1048576 &gt;1,K4074/1048576," ")</f>
        <v>1303.07421875</v>
      </c>
      <c r="N4074" s="91">
        <f>IF(K4074&gt;999999999,K4074/1073741824," ")</f>
        <v>1.2725334167480469</v>
      </c>
      <c r="O4074" s="194" t="s">
        <v>30114</v>
      </c>
      <c r="P4074" s="197" t="s">
        <v>24800</v>
      </c>
    </row>
    <row r="4075" spans="2:16" ht="20.100000000000001" customHeight="1" x14ac:dyDescent="0.3">
      <c r="B4075" s="101">
        <v>4065</v>
      </c>
      <c r="C4075" s="20" t="s">
        <v>39653</v>
      </c>
      <c r="D4075" s="157" t="s">
        <v>7909</v>
      </c>
      <c r="E4075" s="36" t="s">
        <v>14367</v>
      </c>
      <c r="F4075" s="81">
        <v>5.4</v>
      </c>
      <c r="G4075" s="81"/>
      <c r="H4075" s="13" t="s">
        <v>4081</v>
      </c>
      <c r="I4075" s="79">
        <v>2017</v>
      </c>
      <c r="J4075" s="79"/>
      <c r="K4075" s="73">
        <v>5278487164</v>
      </c>
      <c r="L4075" s="90">
        <f>IF(K4075/1024 &gt;1,K4075/1024," ")</f>
        <v>5154772.62109375</v>
      </c>
      <c r="M4075" s="90">
        <f>IF(K4075/1048576 &gt;1,K4075/1048576," ")</f>
        <v>5033.9576377868652</v>
      </c>
      <c r="N4075" s="91">
        <f>IF(K4075&gt;999999999,K4075/1073741824," ")</f>
        <v>4.9159742556512356</v>
      </c>
      <c r="O4075" s="194" t="s">
        <v>24801</v>
      </c>
      <c r="P4075" s="197" t="s">
        <v>24802</v>
      </c>
    </row>
    <row r="4076" spans="2:16" ht="20.100000000000001" customHeight="1" x14ac:dyDescent="0.3">
      <c r="B4076" s="101">
        <v>4066</v>
      </c>
      <c r="C4076" s="109" t="s">
        <v>39654</v>
      </c>
      <c r="D4076" s="160" t="s">
        <v>2811</v>
      </c>
      <c r="E4076" s="36" t="s">
        <v>14368</v>
      </c>
      <c r="F4076" s="104">
        <v>6.7</v>
      </c>
      <c r="G4076" s="99" t="s">
        <v>704</v>
      </c>
      <c r="H4076" s="101" t="s">
        <v>5871</v>
      </c>
      <c r="I4076" s="101">
        <v>2011</v>
      </c>
      <c r="J4076" s="101"/>
      <c r="K4076" s="90">
        <v>5283218889</v>
      </c>
      <c r="L4076" s="90">
        <f>IF(K4076/1024 &gt;1,K4076/1024," ")</f>
        <v>5159393.4462890625</v>
      </c>
      <c r="M4076" s="90">
        <f>IF(K4076/1048576 &gt;1,K4076/1048576," ")</f>
        <v>5038.4701623916626</v>
      </c>
      <c r="N4076" s="91">
        <f>IF(K4076&gt;999999999,K4076/1073741824," ")</f>
        <v>4.920381017960608</v>
      </c>
      <c r="O4076" s="194" t="s">
        <v>24803</v>
      </c>
      <c r="P4076" s="197" t="s">
        <v>24804</v>
      </c>
    </row>
    <row r="4077" spans="2:16" ht="20.100000000000001" customHeight="1" x14ac:dyDescent="0.3">
      <c r="B4077" s="101">
        <v>4067</v>
      </c>
      <c r="C4077" s="112" t="s">
        <v>39655</v>
      </c>
      <c r="D4077" s="163" t="s">
        <v>2324</v>
      </c>
      <c r="E4077" s="36" t="s">
        <v>14369</v>
      </c>
      <c r="F4077" s="104">
        <v>5.6</v>
      </c>
      <c r="G4077" s="94" t="s">
        <v>704</v>
      </c>
      <c r="H4077" s="94" t="s">
        <v>3743</v>
      </c>
      <c r="I4077" s="101">
        <v>2000</v>
      </c>
      <c r="J4077" s="101"/>
      <c r="K4077" s="108">
        <v>2486051365</v>
      </c>
      <c r="L4077" s="90">
        <f>IF(K4077/1024 &gt;1,K4077/1024," ")</f>
        <v>2427784.5361328125</v>
      </c>
      <c r="M4077" s="90">
        <f>IF(K4077/1048576 &gt;1,K4077/1048576," ")</f>
        <v>2370.8833360671997</v>
      </c>
      <c r="N4077" s="91">
        <f>IF(K4077&gt;999999999,K4077/1073741824," ")</f>
        <v>2.3153157578781247</v>
      </c>
      <c r="O4077" s="194" t="s">
        <v>24805</v>
      </c>
      <c r="P4077" s="197" t="s">
        <v>24806</v>
      </c>
    </row>
    <row r="4078" spans="2:16" ht="20.100000000000001" customHeight="1" x14ac:dyDescent="0.3">
      <c r="B4078" s="101">
        <v>4068</v>
      </c>
      <c r="C4078" s="109" t="s">
        <v>36127</v>
      </c>
      <c r="D4078" s="162" t="s">
        <v>5013</v>
      </c>
      <c r="E4078" s="36" t="s">
        <v>12265</v>
      </c>
      <c r="F4078" s="104">
        <v>6.5</v>
      </c>
      <c r="G4078" s="101"/>
      <c r="H4078" s="101" t="s">
        <v>5001</v>
      </c>
      <c r="I4078" s="101">
        <v>1955</v>
      </c>
      <c r="J4078" s="101"/>
      <c r="K4078" s="90">
        <v>2296697909</v>
      </c>
      <c r="L4078" s="90">
        <f>IF(K4078/1024 &gt;1,K4078/1024," ")</f>
        <v>2242869.0517578125</v>
      </c>
      <c r="M4078" s="90">
        <f>IF(K4078/1048576 &gt;1,K4078/1048576," ")</f>
        <v>2190.3018083572388</v>
      </c>
      <c r="N4078" s="91">
        <f>IF(K4078&gt;999999999,K4078/1073741824," ")</f>
        <v>2.138966609723866</v>
      </c>
      <c r="O4078" s="194" t="s">
        <v>18056</v>
      </c>
      <c r="P4078" s="197" t="s">
        <v>21170</v>
      </c>
    </row>
    <row r="4079" spans="2:16" ht="20.100000000000001" customHeight="1" x14ac:dyDescent="0.3">
      <c r="B4079" s="101">
        <v>4069</v>
      </c>
      <c r="C4079" s="111" t="s">
        <v>39656</v>
      </c>
      <c r="D4079" s="168" t="s">
        <v>6147</v>
      </c>
      <c r="E4079" s="36" t="s">
        <v>14370</v>
      </c>
      <c r="F4079" s="99">
        <v>7.2</v>
      </c>
      <c r="G4079" s="101" t="s">
        <v>704</v>
      </c>
      <c r="H4079" s="101" t="s">
        <v>5936</v>
      </c>
      <c r="I4079" s="101">
        <v>1955</v>
      </c>
      <c r="J4079" s="101"/>
      <c r="K4079" s="90">
        <v>3003927131</v>
      </c>
      <c r="L4079" s="90">
        <f>IF(K4079/1024 &gt;1,K4079/1024," ")</f>
        <v>2933522.5888671875</v>
      </c>
      <c r="M4079" s="90">
        <f>IF(K4079/1048576 &gt;1,K4079/1048576," ")</f>
        <v>2864.7681531906128</v>
      </c>
      <c r="N4079" s="91">
        <f>IF(K4079&gt;999999999,K4079/1073741824," ")</f>
        <v>2.7976251496002078</v>
      </c>
      <c r="O4079" s="199" t="s">
        <v>17522</v>
      </c>
      <c r="P4079" s="197" t="s">
        <v>31306</v>
      </c>
    </row>
    <row r="4080" spans="2:16" ht="20.100000000000001" customHeight="1" x14ac:dyDescent="0.3">
      <c r="B4080" s="101">
        <v>4070</v>
      </c>
      <c r="C4080" s="7" t="s">
        <v>33323</v>
      </c>
      <c r="D4080" s="159" t="s">
        <v>5640</v>
      </c>
      <c r="E4080" s="36" t="s">
        <v>14372</v>
      </c>
      <c r="F4080" s="104">
        <v>6.6</v>
      </c>
      <c r="G4080" s="101" t="s">
        <v>704</v>
      </c>
      <c r="H4080" s="101" t="s">
        <v>3761</v>
      </c>
      <c r="I4080" s="101">
        <v>1981</v>
      </c>
      <c r="J4080" s="101"/>
      <c r="K4080" s="90">
        <v>4890283069</v>
      </c>
      <c r="L4080" s="90">
        <f>IF(K4080/1024 &gt;1,K4080/1024," ")</f>
        <v>4775667.0595703125</v>
      </c>
      <c r="M4080" s="90">
        <f>IF(K4080/1048576 &gt;1,K4080/1048576," ")</f>
        <v>4663.7373628616333</v>
      </c>
      <c r="N4080" s="91">
        <f>IF(K4080&gt;999999999,K4080/1073741824," ")</f>
        <v>4.5544310184195638</v>
      </c>
      <c r="O4080" s="194" t="s">
        <v>24809</v>
      </c>
      <c r="P4080" s="197" t="s">
        <v>24810</v>
      </c>
    </row>
    <row r="4081" spans="2:16" ht="20.100000000000001" customHeight="1" x14ac:dyDescent="0.3">
      <c r="B4081" s="101">
        <v>4071</v>
      </c>
      <c r="C4081" s="12" t="s">
        <v>39666</v>
      </c>
      <c r="D4081" s="159" t="s">
        <v>4465</v>
      </c>
      <c r="E4081" s="36" t="s">
        <v>14383</v>
      </c>
      <c r="F4081" s="104">
        <v>5.8</v>
      </c>
      <c r="G4081" s="101" t="s">
        <v>704</v>
      </c>
      <c r="H4081" s="101" t="s">
        <v>3737</v>
      </c>
      <c r="I4081" s="101">
        <v>2011</v>
      </c>
      <c r="J4081" s="101"/>
      <c r="K4081" s="90">
        <v>2515676148</v>
      </c>
      <c r="L4081" s="90">
        <f>IF(K4081/1024 &gt;1,K4081/1024," ")</f>
        <v>2456714.98828125</v>
      </c>
      <c r="M4081" s="90">
        <f>IF(K4081/1048576 &gt;1,K4081/1048576," ")</f>
        <v>2399.1357307434082</v>
      </c>
      <c r="N4081" s="91">
        <f>IF(K4081&gt;999999999,K4081/1073741824," ")</f>
        <v>2.3429059870541096</v>
      </c>
      <c r="O4081" s="194" t="s">
        <v>20487</v>
      </c>
      <c r="P4081" s="197" t="s">
        <v>24827</v>
      </c>
    </row>
    <row r="4082" spans="2:16" ht="20.100000000000001" customHeight="1" x14ac:dyDescent="0.3">
      <c r="B4082" s="101">
        <v>4072</v>
      </c>
      <c r="C4082" s="103" t="s">
        <v>39657</v>
      </c>
      <c r="D4082" s="168" t="s">
        <v>6463</v>
      </c>
      <c r="E4082" s="36" t="s">
        <v>14371</v>
      </c>
      <c r="F4082" s="99">
        <v>6.5</v>
      </c>
      <c r="G4082" s="99" t="s">
        <v>704</v>
      </c>
      <c r="H4082" s="101" t="s">
        <v>3937</v>
      </c>
      <c r="I4082" s="101">
        <v>1966</v>
      </c>
      <c r="J4082" s="101"/>
      <c r="K4082" s="90">
        <v>2061887313</v>
      </c>
      <c r="L4082" s="90">
        <f>IF(K4082/1024 &gt;1,K4082/1024," ")</f>
        <v>2013561.8291015625</v>
      </c>
      <c r="M4082" s="90">
        <f>IF(K4082/1048576 &gt;1,K4082/1048576," ")</f>
        <v>1966.3689737319946</v>
      </c>
      <c r="N4082" s="91">
        <f>IF(K4082&gt;999999999,K4082/1073741824," ")</f>
        <v>1.920282200910151</v>
      </c>
      <c r="O4082" s="194" t="s">
        <v>24807</v>
      </c>
      <c r="P4082" s="197" t="s">
        <v>24808</v>
      </c>
    </row>
    <row r="4083" spans="2:16" ht="20.100000000000001" customHeight="1" x14ac:dyDescent="0.3">
      <c r="B4083" s="101">
        <v>4073</v>
      </c>
      <c r="C4083" s="112" t="s">
        <v>39658</v>
      </c>
      <c r="D4083" s="168" t="s">
        <v>7238</v>
      </c>
      <c r="E4083" s="36" t="s">
        <v>14373</v>
      </c>
      <c r="F4083" s="99">
        <v>5</v>
      </c>
      <c r="G4083" s="99"/>
      <c r="H4083" s="105" t="s">
        <v>5878</v>
      </c>
      <c r="I4083" s="101">
        <v>2016</v>
      </c>
      <c r="J4083" s="112"/>
      <c r="K4083" s="90">
        <v>4219167434</v>
      </c>
      <c r="L4083" s="90">
        <f>IF(K4083/1024 &gt;1,K4083/1024," ")</f>
        <v>4120280.697265625</v>
      </c>
      <c r="M4083" s="90">
        <f>IF(K4083/1048576 &gt;1,K4083/1048576," ")</f>
        <v>4023.7116184234619</v>
      </c>
      <c r="N4083" s="91">
        <f>IF(K4083&gt;999999999,K4083/1073741824," ")</f>
        <v>3.929405877366662</v>
      </c>
      <c r="O4083" s="194" t="s">
        <v>22134</v>
      </c>
      <c r="P4083" s="197" t="s">
        <v>24811</v>
      </c>
    </row>
    <row r="4084" spans="2:16" ht="20.100000000000001" customHeight="1" x14ac:dyDescent="0.3">
      <c r="B4084" s="101">
        <v>4074</v>
      </c>
      <c r="C4084" s="20" t="s">
        <v>39659</v>
      </c>
      <c r="D4084" s="157" t="s">
        <v>8756</v>
      </c>
      <c r="E4084" s="36" t="s">
        <v>14374</v>
      </c>
      <c r="F4084" s="81">
        <v>5.6</v>
      </c>
      <c r="G4084" s="13"/>
      <c r="H4084" s="13" t="s">
        <v>8757</v>
      </c>
      <c r="I4084" s="79">
        <v>2018</v>
      </c>
      <c r="J4084" s="79"/>
      <c r="K4084" s="73">
        <v>2528092160</v>
      </c>
      <c r="L4084" s="90">
        <f>IF(K4084/1024 &gt;1,K4084/1024," ")</f>
        <v>2468840</v>
      </c>
      <c r="M4084" s="90">
        <f>IF(K4084/1048576 &gt;1,K4084/1048576," ")</f>
        <v>2410.9765625</v>
      </c>
      <c r="N4084" s="91">
        <f>IF(K4084&gt;999999999,K4084/1073741824," ")</f>
        <v>2.3544692993164063</v>
      </c>
      <c r="O4084" s="194" t="s">
        <v>24812</v>
      </c>
      <c r="P4084" s="197" t="s">
        <v>24813</v>
      </c>
    </row>
    <row r="4085" spans="2:16" ht="20.100000000000001" customHeight="1" x14ac:dyDescent="0.3">
      <c r="B4085" s="101">
        <v>4075</v>
      </c>
      <c r="C4085" s="7" t="s">
        <v>39660</v>
      </c>
      <c r="D4085" s="168" t="s">
        <v>8354</v>
      </c>
      <c r="E4085" s="36" t="s">
        <v>14375</v>
      </c>
      <c r="F4085" s="81">
        <v>4.5</v>
      </c>
      <c r="G4085" s="13" t="s">
        <v>704</v>
      </c>
      <c r="H4085" s="13" t="s">
        <v>5878</v>
      </c>
      <c r="I4085" s="79">
        <v>2018</v>
      </c>
      <c r="J4085" s="79"/>
      <c r="K4085" s="73">
        <v>4478345216</v>
      </c>
      <c r="L4085" s="90">
        <f>IF(K4085/1024 &gt;1,K4085/1024," ")</f>
        <v>4373384</v>
      </c>
      <c r="M4085" s="90">
        <f>IF(K4085/1048576 &gt;1,K4085/1048576," ")</f>
        <v>4270.8828125</v>
      </c>
      <c r="N4085" s="91">
        <f>IF(K4085&gt;999999999,K4085/1073741824," ")</f>
        <v>4.1707839965820313</v>
      </c>
      <c r="O4085" s="194" t="s">
        <v>24814</v>
      </c>
      <c r="P4085" s="197" t="s">
        <v>24815</v>
      </c>
    </row>
    <row r="4086" spans="2:16" ht="20.100000000000001" customHeight="1" x14ac:dyDescent="0.3">
      <c r="B4086" s="101">
        <v>4076</v>
      </c>
      <c r="C4086" s="20" t="s">
        <v>39661</v>
      </c>
      <c r="D4086" s="157" t="s">
        <v>32691</v>
      </c>
      <c r="E4086" s="36" t="s">
        <v>32692</v>
      </c>
      <c r="F4086" s="81">
        <v>5.7</v>
      </c>
      <c r="G4086" s="13" t="s">
        <v>704</v>
      </c>
      <c r="H4086" s="13" t="s">
        <v>3913</v>
      </c>
      <c r="I4086" s="79">
        <v>2019</v>
      </c>
      <c r="J4086" s="79"/>
      <c r="K4086" s="73">
        <v>3560325120</v>
      </c>
      <c r="L4086" s="90">
        <f>IF(K4086/1024 &gt;1,K4086/1024," ")</f>
        <v>3476880</v>
      </c>
      <c r="M4086" s="90">
        <f>IF(K4086/1048576 &gt;1,K4086/1048576," ")</f>
        <v>3395.390625</v>
      </c>
      <c r="N4086" s="91">
        <f>IF(K4086&gt;999999999,K4086/1073741824," ")</f>
        <v>3.3158111572265625</v>
      </c>
      <c r="O4086" s="223" t="s">
        <v>17581</v>
      </c>
      <c r="P4086" s="198" t="s">
        <v>32693</v>
      </c>
    </row>
    <row r="4087" spans="2:16" ht="20.100000000000001" customHeight="1" x14ac:dyDescent="0.3">
      <c r="B4087" s="101">
        <v>4077</v>
      </c>
      <c r="C4087" s="12" t="s">
        <v>34096</v>
      </c>
      <c r="D4087" s="261" t="s">
        <v>33693</v>
      </c>
      <c r="E4087" s="36" t="s">
        <v>33694</v>
      </c>
      <c r="F4087" s="131">
        <v>4.3</v>
      </c>
      <c r="G4087" s="13" t="s">
        <v>704</v>
      </c>
      <c r="H4087" s="13" t="s">
        <v>3744</v>
      </c>
      <c r="I4087" s="133">
        <v>2021</v>
      </c>
      <c r="J4087" s="74"/>
      <c r="K4087" s="73">
        <v>4999974912</v>
      </c>
      <c r="L4087" s="90">
        <f>IF(K4087/1024 &gt;1,K4087/1024," ")</f>
        <v>4882788</v>
      </c>
      <c r="M4087" s="90">
        <f>IF(K4087/1048576 &gt;1,K4087/1048576," ")</f>
        <v>4768.34765625</v>
      </c>
      <c r="N4087" s="91">
        <f>IF(K4087&gt;999999999,K4087/1073741824," ")</f>
        <v>4.6565895080566406</v>
      </c>
      <c r="O4087" s="223" t="s">
        <v>17524</v>
      </c>
      <c r="P4087" s="198" t="s">
        <v>33695</v>
      </c>
    </row>
    <row r="4088" spans="2:16" ht="20.100000000000001" customHeight="1" x14ac:dyDescent="0.3">
      <c r="B4088" s="101">
        <v>4078</v>
      </c>
      <c r="C4088" s="12" t="s">
        <v>39203</v>
      </c>
      <c r="D4088" s="159" t="s">
        <v>4999</v>
      </c>
      <c r="E4088" s="36" t="s">
        <v>14378</v>
      </c>
      <c r="F4088" s="104">
        <v>5.0999999999999996</v>
      </c>
      <c r="G4088" s="94"/>
      <c r="H4088" s="94" t="s">
        <v>3750</v>
      </c>
      <c r="I4088" s="94">
        <v>2006</v>
      </c>
      <c r="J4088" s="94"/>
      <c r="K4088" s="108">
        <v>2080040960</v>
      </c>
      <c r="L4088" s="90">
        <f>IF(K4088/1024 &gt;1,K4088/1024," ")</f>
        <v>2031290</v>
      </c>
      <c r="M4088" s="90">
        <f>IF(K4088/1048576 &gt;1,K4088/1048576," ")</f>
        <v>1983.681640625</v>
      </c>
      <c r="N4088" s="91">
        <f>IF(K4088&gt;999999999,K4088/1073741824," ")</f>
        <v>1.9371891021728516</v>
      </c>
      <c r="O4088" s="194" t="s">
        <v>24818</v>
      </c>
      <c r="P4088" s="197" t="s">
        <v>24819</v>
      </c>
    </row>
    <row r="4089" spans="2:16" ht="20.100000000000001" customHeight="1" x14ac:dyDescent="0.3">
      <c r="B4089" s="101">
        <v>4079</v>
      </c>
      <c r="C4089" s="112" t="s">
        <v>39665</v>
      </c>
      <c r="D4089" s="168" t="s">
        <v>7555</v>
      </c>
      <c r="E4089" s="36" t="s">
        <v>14382</v>
      </c>
      <c r="F4089" s="99">
        <v>6.4</v>
      </c>
      <c r="G4089" s="99"/>
      <c r="H4089" s="105" t="s">
        <v>5892</v>
      </c>
      <c r="I4089" s="101">
        <v>2016</v>
      </c>
      <c r="J4089" s="101"/>
      <c r="K4089" s="90">
        <v>4626783905</v>
      </c>
      <c r="L4089" s="90">
        <f>IF(K4089/1024 &gt;1,K4089/1024," ")</f>
        <v>4518343.6572265625</v>
      </c>
      <c r="M4089" s="90">
        <f>IF(K4089/1048576 &gt;1,K4089/1048576," ")</f>
        <v>4412.4449777603149</v>
      </c>
      <c r="N4089" s="91">
        <f>IF(K4089&gt;999999999,K4089/1073741824," ")</f>
        <v>4.3090282985940576</v>
      </c>
      <c r="O4089" s="194" t="s">
        <v>24825</v>
      </c>
      <c r="P4089" s="197" t="s">
        <v>24826</v>
      </c>
    </row>
    <row r="4090" spans="2:16" ht="20.100000000000001" customHeight="1" x14ac:dyDescent="0.3">
      <c r="B4090" s="101">
        <v>4080</v>
      </c>
      <c r="C4090" s="102" t="s">
        <v>39663</v>
      </c>
      <c r="D4090" s="163" t="s">
        <v>5950</v>
      </c>
      <c r="E4090" s="36" t="s">
        <v>14379</v>
      </c>
      <c r="F4090" s="99">
        <v>6.4</v>
      </c>
      <c r="G4090" s="101"/>
      <c r="H4090" s="101" t="s">
        <v>4081</v>
      </c>
      <c r="I4090" s="101">
        <v>2014</v>
      </c>
      <c r="J4090" s="101"/>
      <c r="K4090" s="90">
        <v>4456029517</v>
      </c>
      <c r="L4090" s="90">
        <f>IF(K4090/1024 &gt;1,K4090/1024," ")</f>
        <v>4351591.3251953125</v>
      </c>
      <c r="M4090" s="90">
        <f>IF(K4090/1048576 &gt;1,K4090/1048576," ")</f>
        <v>4249.6009035110474</v>
      </c>
      <c r="N4090" s="91">
        <f>IF(K4090&gt;999999999,K4090/1073741824," ")</f>
        <v>4.1500008823350072</v>
      </c>
      <c r="O4090" s="194" t="s">
        <v>24820</v>
      </c>
      <c r="P4090" s="197" t="s">
        <v>24821</v>
      </c>
    </row>
    <row r="4091" spans="2:16" ht="20.100000000000001" customHeight="1" x14ac:dyDescent="0.3">
      <c r="B4091" s="101">
        <v>4081</v>
      </c>
      <c r="C4091" s="48" t="s">
        <v>39664</v>
      </c>
      <c r="D4091" s="157" t="s">
        <v>8675</v>
      </c>
      <c r="E4091" s="36" t="s">
        <v>14380</v>
      </c>
      <c r="F4091" s="81">
        <v>6.2</v>
      </c>
      <c r="G4091" s="13" t="s">
        <v>704</v>
      </c>
      <c r="H4091" s="13" t="s">
        <v>3744</v>
      </c>
      <c r="I4091" s="79">
        <v>2018</v>
      </c>
      <c r="J4091" s="79"/>
      <c r="K4091" s="73">
        <v>5017112576</v>
      </c>
      <c r="L4091" s="90">
        <f>IF(K4091/1024 &gt;1,K4091/1024," ")</f>
        <v>4899524</v>
      </c>
      <c r="M4091" s="90">
        <f>IF(K4091/1048576 &gt;1,K4091/1048576," ")</f>
        <v>4784.69140625</v>
      </c>
      <c r="N4091" s="91">
        <f>IF(K4091&gt;999999999,K4091/1073741824," ")</f>
        <v>4.6725502014160156</v>
      </c>
      <c r="O4091" s="194" t="s">
        <v>24822</v>
      </c>
      <c r="P4091" s="197" t="s">
        <v>24823</v>
      </c>
    </row>
    <row r="4092" spans="2:16" ht="20.100000000000001" customHeight="1" x14ac:dyDescent="0.3">
      <c r="B4092" s="101">
        <v>4082</v>
      </c>
      <c r="C4092" s="7" t="s">
        <v>33335</v>
      </c>
      <c r="D4092" s="157" t="s">
        <v>9021</v>
      </c>
      <c r="E4092" s="36" t="s">
        <v>14381</v>
      </c>
      <c r="F4092" s="81">
        <v>6.3</v>
      </c>
      <c r="G4092" s="13" t="s">
        <v>704</v>
      </c>
      <c r="H4092" s="13" t="s">
        <v>3757</v>
      </c>
      <c r="I4092" s="79">
        <v>2019</v>
      </c>
      <c r="J4092" s="79"/>
      <c r="K4092" s="73">
        <v>4906999808</v>
      </c>
      <c r="L4092" s="90">
        <f>IF(K4092/1024 &gt;1,K4092/1024," ")</f>
        <v>4791992</v>
      </c>
      <c r="M4092" s="90">
        <f>IF(K4092/1048576 &gt;1,K4092/1048576," ")</f>
        <v>4679.6796875</v>
      </c>
      <c r="N4092" s="91">
        <f>IF(K4092&gt;999999999,K4092/1073741824," ")</f>
        <v>4.5699996948242188</v>
      </c>
      <c r="O4092" s="194" t="s">
        <v>18002</v>
      </c>
      <c r="P4092" s="197" t="s">
        <v>24824</v>
      </c>
    </row>
    <row r="4093" spans="2:16" ht="20.100000000000001" customHeight="1" x14ac:dyDescent="0.3">
      <c r="B4093" s="101">
        <v>4083</v>
      </c>
      <c r="C4093" s="109" t="s">
        <v>4872</v>
      </c>
      <c r="D4093" s="159" t="s">
        <v>4873</v>
      </c>
      <c r="E4093" s="36" t="s">
        <v>14384</v>
      </c>
      <c r="F4093" s="104">
        <v>7.3</v>
      </c>
      <c r="G4093" s="101"/>
      <c r="H4093" s="101" t="s">
        <v>3967</v>
      </c>
      <c r="I4093" s="101">
        <v>1996</v>
      </c>
      <c r="J4093" s="101"/>
      <c r="K4093" s="90">
        <v>3539938526</v>
      </c>
      <c r="L4093" s="90">
        <f>IF(K4093/1024 &gt;1,K4093/1024," ")</f>
        <v>3456971.216796875</v>
      </c>
      <c r="M4093" s="90">
        <f>IF(K4093/1048576 &gt;1,K4093/1048576," ")</f>
        <v>3375.9484539031982</v>
      </c>
      <c r="N4093" s="91">
        <f>IF(K4093&gt;999999999,K4093/1073741824," ")</f>
        <v>3.296824662014842</v>
      </c>
      <c r="O4093" s="194" t="s">
        <v>20219</v>
      </c>
      <c r="P4093" s="197" t="s">
        <v>31308</v>
      </c>
    </row>
    <row r="4094" spans="2:16" ht="20.100000000000001" customHeight="1" x14ac:dyDescent="0.3">
      <c r="B4094" s="101">
        <v>4084</v>
      </c>
      <c r="C4094" s="48" t="s">
        <v>33336</v>
      </c>
      <c r="D4094" s="161" t="s">
        <v>6410</v>
      </c>
      <c r="E4094" s="36" t="s">
        <v>14386</v>
      </c>
      <c r="F4094" s="99">
        <v>5.2</v>
      </c>
      <c r="G4094" s="99" t="s">
        <v>704</v>
      </c>
      <c r="H4094" s="101" t="s">
        <v>5878</v>
      </c>
      <c r="I4094" s="101">
        <v>2013</v>
      </c>
      <c r="J4094" s="101"/>
      <c r="K4094" s="90">
        <v>4071709820</v>
      </c>
      <c r="L4094" s="90">
        <f>IF(K4094/1024 &gt;1,K4094/1024," ")</f>
        <v>3976279.12109375</v>
      </c>
      <c r="M4094" s="90">
        <f>IF(K4094/1048576 &gt;1,K4094/1048576," ")</f>
        <v>3883.0850791931152</v>
      </c>
      <c r="N4094" s="91">
        <f>IF(K4094&gt;999999999,K4094/1073741824," ")</f>
        <v>3.7920752726495266</v>
      </c>
      <c r="O4094" s="194" t="s">
        <v>24830</v>
      </c>
      <c r="P4094" s="197" t="s">
        <v>24831</v>
      </c>
    </row>
    <row r="4095" spans="2:16" ht="20.100000000000001" customHeight="1" x14ac:dyDescent="0.3">
      <c r="B4095" s="101">
        <v>4085</v>
      </c>
      <c r="C4095" s="20" t="s">
        <v>7792</v>
      </c>
      <c r="D4095" s="157" t="s">
        <v>7677</v>
      </c>
      <c r="E4095" s="36" t="s">
        <v>14385</v>
      </c>
      <c r="F4095" s="81">
        <v>6.3</v>
      </c>
      <c r="G4095" s="81" t="s">
        <v>704</v>
      </c>
      <c r="H4095" s="82" t="s">
        <v>5878</v>
      </c>
      <c r="I4095" s="79">
        <v>2016</v>
      </c>
      <c r="J4095" s="79"/>
      <c r="K4095" s="73">
        <v>5122164974</v>
      </c>
      <c r="L4095" s="90">
        <f>IF(K4095/1024 &gt;1,K4095/1024," ")</f>
        <v>5002114.232421875</v>
      </c>
      <c r="M4095" s="90">
        <f>IF(K4095/1048576 &gt;1,K4095/1048576," ")</f>
        <v>4884.8771800994873</v>
      </c>
      <c r="N4095" s="91">
        <f>IF(K4095&gt;999999999,K4095/1073741824," ")</f>
        <v>4.7703878711909056</v>
      </c>
      <c r="O4095" s="194" t="s">
        <v>24828</v>
      </c>
      <c r="P4095" s="197" t="s">
        <v>24829</v>
      </c>
    </row>
    <row r="4096" spans="2:16" ht="20.100000000000001" customHeight="1" x14ac:dyDescent="0.3">
      <c r="B4096" s="101">
        <v>4086</v>
      </c>
      <c r="C4096" s="7" t="s">
        <v>33337</v>
      </c>
      <c r="D4096" s="159" t="s">
        <v>2325</v>
      </c>
      <c r="E4096" s="36" t="s">
        <v>14387</v>
      </c>
      <c r="F4096" s="104">
        <v>5.5</v>
      </c>
      <c r="G4096" s="94"/>
      <c r="H4096" s="13" t="s">
        <v>3937</v>
      </c>
      <c r="I4096" s="101">
        <v>2009</v>
      </c>
      <c r="J4096" s="101"/>
      <c r="K4096" s="73">
        <v>2360692736</v>
      </c>
      <c r="L4096" s="90">
        <f>IF(K4096/1024 &gt;1,K4096/1024," ")</f>
        <v>2305364</v>
      </c>
      <c r="M4096" s="90">
        <f>IF(K4096/1048576 &gt;1,K4096/1048576," ")</f>
        <v>2251.33203125</v>
      </c>
      <c r="N4096" s="91">
        <f>IF(K4096&gt;999999999,K4096/1073741824," ")</f>
        <v>2.1985664367675781</v>
      </c>
      <c r="O4096" s="194" t="s">
        <v>17564</v>
      </c>
      <c r="P4096" s="197" t="s">
        <v>24832</v>
      </c>
    </row>
    <row r="4097" spans="2:16" ht="20.100000000000001" customHeight="1" x14ac:dyDescent="0.3">
      <c r="B4097" s="101">
        <v>4087</v>
      </c>
      <c r="C4097" s="12" t="s">
        <v>33338</v>
      </c>
      <c r="D4097" s="160" t="s">
        <v>2326</v>
      </c>
      <c r="E4097" s="36" t="s">
        <v>14388</v>
      </c>
      <c r="F4097" s="104">
        <v>6.6</v>
      </c>
      <c r="G4097" s="94" t="s">
        <v>704</v>
      </c>
      <c r="H4097" s="94" t="s">
        <v>3743</v>
      </c>
      <c r="I4097" s="101">
        <v>2005</v>
      </c>
      <c r="J4097" s="101"/>
      <c r="K4097" s="90">
        <v>2992559897</v>
      </c>
      <c r="L4097" s="90">
        <f>IF(K4097/1024 &gt;1,K4097/1024," ")</f>
        <v>2922421.7744140625</v>
      </c>
      <c r="M4097" s="90">
        <f>IF(K4097/1048576 &gt;1,K4097/1048576," ")</f>
        <v>2853.9275140762329</v>
      </c>
      <c r="N4097" s="91">
        <f>IF(K4097&gt;999999999,K4097/1073741824," ")</f>
        <v>2.7870385879650712</v>
      </c>
      <c r="O4097" s="194" t="s">
        <v>24833</v>
      </c>
      <c r="P4097" s="197" t="s">
        <v>24834</v>
      </c>
    </row>
    <row r="4098" spans="2:16" ht="20.100000000000001" customHeight="1" x14ac:dyDescent="0.3">
      <c r="B4098" s="101">
        <v>4088</v>
      </c>
      <c r="C4098" s="112" t="s">
        <v>39667</v>
      </c>
      <c r="D4098" s="161" t="s">
        <v>7276</v>
      </c>
      <c r="E4098" s="36" t="s">
        <v>14389</v>
      </c>
      <c r="F4098" s="99">
        <v>5.9</v>
      </c>
      <c r="G4098" s="101"/>
      <c r="H4098" s="105" t="s">
        <v>5892</v>
      </c>
      <c r="I4098" s="101">
        <v>2016</v>
      </c>
      <c r="J4098" s="101"/>
      <c r="K4098" s="90">
        <v>3490706229</v>
      </c>
      <c r="L4098" s="90">
        <f>IF(K4098/1024 &gt;1,K4098/1024," ")</f>
        <v>3408892.8017578125</v>
      </c>
      <c r="M4098" s="90">
        <f>IF(K4098/1048576 &gt;1,K4098/1048576," ")</f>
        <v>3328.9968767166138</v>
      </c>
      <c r="N4098" s="91">
        <f>IF(K4098&gt;999999999,K4098/1073741824," ")</f>
        <v>3.2509735124185681</v>
      </c>
      <c r="O4098" s="194" t="s">
        <v>17581</v>
      </c>
      <c r="P4098" s="197" t="s">
        <v>24835</v>
      </c>
    </row>
    <row r="4099" spans="2:16" ht="20.100000000000001" customHeight="1" x14ac:dyDescent="0.3">
      <c r="B4099" s="101">
        <v>4089</v>
      </c>
      <c r="C4099" s="107" t="s">
        <v>39668</v>
      </c>
      <c r="D4099" s="161" t="s">
        <v>6560</v>
      </c>
      <c r="E4099" s="36" t="s">
        <v>14390</v>
      </c>
      <c r="F4099" s="99">
        <v>5.8</v>
      </c>
      <c r="G4099" s="99"/>
      <c r="H4099" s="101" t="s">
        <v>4081</v>
      </c>
      <c r="I4099" s="101">
        <v>2014</v>
      </c>
      <c r="J4099" s="101"/>
      <c r="K4099" s="90">
        <v>4128544653</v>
      </c>
      <c r="L4099" s="90">
        <f>IF(K4099/1024 &gt;1,K4099/1024," ")</f>
        <v>4031781.8876953125</v>
      </c>
      <c r="M4099" s="90">
        <f>IF(K4099/1048576 &gt;1,K4099/1048576," ")</f>
        <v>3937.2869997024536</v>
      </c>
      <c r="N4099" s="91">
        <f>IF(K4099&gt;999999999,K4099/1073741824," ")</f>
        <v>3.8450068356469274</v>
      </c>
      <c r="O4099" s="194" t="s">
        <v>24836</v>
      </c>
      <c r="P4099" s="197" t="s">
        <v>24837</v>
      </c>
    </row>
    <row r="4100" spans="2:16" ht="20.100000000000001" customHeight="1" x14ac:dyDescent="0.3">
      <c r="B4100" s="101">
        <v>4090</v>
      </c>
      <c r="C4100" s="12" t="s">
        <v>39670</v>
      </c>
      <c r="D4100" s="160" t="s">
        <v>2327</v>
      </c>
      <c r="E4100" s="36" t="s">
        <v>14392</v>
      </c>
      <c r="F4100" s="104">
        <v>6.3</v>
      </c>
      <c r="G4100" s="13" t="s">
        <v>704</v>
      </c>
      <c r="H4100" s="13" t="s">
        <v>5878</v>
      </c>
      <c r="I4100" s="101">
        <v>2003</v>
      </c>
      <c r="J4100" s="101"/>
      <c r="K4100" s="73">
        <v>4702744576</v>
      </c>
      <c r="L4100" s="90">
        <f>IF(K4100/1024 &gt;1,K4100/1024," ")</f>
        <v>4592524</v>
      </c>
      <c r="M4100" s="90">
        <f>IF(K4100/1048576 &gt;1,K4100/1048576," ")</f>
        <v>4484.88671875</v>
      </c>
      <c r="N4100" s="91">
        <f>IF(K4100&gt;999999999,K4100/1073741824," ")</f>
        <v>4.3797721862792969</v>
      </c>
      <c r="O4100" s="194" t="s">
        <v>18345</v>
      </c>
      <c r="P4100" s="197" t="s">
        <v>24840</v>
      </c>
    </row>
    <row r="4101" spans="2:16" ht="20.100000000000001" customHeight="1" x14ac:dyDescent="0.3">
      <c r="B4101" s="101">
        <v>4091</v>
      </c>
      <c r="C4101" s="102" t="s">
        <v>39669</v>
      </c>
      <c r="D4101" s="159" t="s">
        <v>3645</v>
      </c>
      <c r="E4101" s="36" t="s">
        <v>14391</v>
      </c>
      <c r="F4101" s="104">
        <v>6.6</v>
      </c>
      <c r="G4101" s="101" t="s">
        <v>704</v>
      </c>
      <c r="H4101" s="101" t="s">
        <v>3737</v>
      </c>
      <c r="I4101" s="101">
        <v>2006</v>
      </c>
      <c r="J4101" s="101"/>
      <c r="K4101" s="90">
        <v>2372626856</v>
      </c>
      <c r="L4101" s="90">
        <f>IF(K4101/1024 &gt;1,K4101/1024," ")</f>
        <v>2317018.4140625</v>
      </c>
      <c r="M4101" s="90">
        <f>IF(K4101/1048576 &gt;1,K4101/1048576," ")</f>
        <v>2262.7132949829102</v>
      </c>
      <c r="N4101" s="91">
        <f>IF(K4101&gt;999999999,K4101/1073741824," ")</f>
        <v>2.2096809521317482</v>
      </c>
      <c r="O4101" s="194" t="s">
        <v>24838</v>
      </c>
      <c r="P4101" s="197" t="s">
        <v>24839</v>
      </c>
    </row>
    <row r="4102" spans="2:16" ht="20.100000000000001" customHeight="1" x14ac:dyDescent="0.3">
      <c r="B4102" s="101">
        <v>4092</v>
      </c>
      <c r="C4102" s="112" t="s">
        <v>39671</v>
      </c>
      <c r="D4102" s="161" t="s">
        <v>7248</v>
      </c>
      <c r="E4102" s="36" t="s">
        <v>14393</v>
      </c>
      <c r="F4102" s="99">
        <v>6.3</v>
      </c>
      <c r="G4102" s="101"/>
      <c r="H4102" s="105" t="s">
        <v>5878</v>
      </c>
      <c r="I4102" s="101">
        <v>2016</v>
      </c>
      <c r="J4102" s="101"/>
      <c r="K4102" s="90">
        <v>3468297883</v>
      </c>
      <c r="L4102" s="90">
        <f>IF(K4102/1024 &gt;1,K4102/1024," ")</f>
        <v>3387009.6513671875</v>
      </c>
      <c r="M4102" s="90">
        <f>IF(K4102/1048576 &gt;1,K4102/1048576," ")</f>
        <v>3307.626612663269</v>
      </c>
      <c r="N4102" s="91">
        <f>IF(K4102&gt;999999999,K4102/1073741824," ")</f>
        <v>3.2301041139289737</v>
      </c>
      <c r="O4102" s="194" t="s">
        <v>24841</v>
      </c>
      <c r="P4102" s="197" t="s">
        <v>24842</v>
      </c>
    </row>
    <row r="4103" spans="2:16" ht="20.100000000000001" customHeight="1" x14ac:dyDescent="0.3">
      <c r="B4103" s="101">
        <v>4093</v>
      </c>
      <c r="C4103" s="12" t="s">
        <v>39672</v>
      </c>
      <c r="D4103" s="261" t="s">
        <v>33673</v>
      </c>
      <c r="E4103" s="36" t="s">
        <v>33674</v>
      </c>
      <c r="F4103" s="81">
        <v>6.1</v>
      </c>
      <c r="G4103" s="13"/>
      <c r="H4103" s="13" t="s">
        <v>3744</v>
      </c>
      <c r="I4103" s="79">
        <v>2021</v>
      </c>
      <c r="J4103" s="79"/>
      <c r="K4103" s="73">
        <v>5325668352</v>
      </c>
      <c r="L4103" s="90">
        <f>IF(K4103/1024 &gt;1,K4103/1024," ")</f>
        <v>5200848</v>
      </c>
      <c r="M4103" s="90">
        <f>IF(K4103/1048576 &gt;1,K4103/1048576," ")</f>
        <v>5078.953125</v>
      </c>
      <c r="N4103" s="91">
        <f>IF(K4103&gt;999999999,K4103/1073741824," ")</f>
        <v>4.9599151611328125</v>
      </c>
      <c r="O4103" s="194" t="s">
        <v>33675</v>
      </c>
      <c r="P4103" s="197" t="s">
        <v>33676</v>
      </c>
    </row>
    <row r="4104" spans="2:16" ht="20.100000000000001" customHeight="1" x14ac:dyDescent="0.3">
      <c r="B4104" s="101">
        <v>4094</v>
      </c>
      <c r="C4104" s="12" t="s">
        <v>39673</v>
      </c>
      <c r="D4104" s="160" t="s">
        <v>615</v>
      </c>
      <c r="E4104" s="36" t="s">
        <v>14394</v>
      </c>
      <c r="F4104" s="104">
        <v>6.8</v>
      </c>
      <c r="G4104" s="13" t="s">
        <v>704</v>
      </c>
      <c r="H4104" s="13" t="s">
        <v>3758</v>
      </c>
      <c r="I4104" s="101">
        <v>1980</v>
      </c>
      <c r="J4104" s="101"/>
      <c r="K4104" s="73">
        <v>4749377536</v>
      </c>
      <c r="L4104" s="90">
        <f>IF(K4104/1024 &gt;1,K4104/1024," ")</f>
        <v>4638064</v>
      </c>
      <c r="M4104" s="90">
        <f>IF(K4104/1048576 &gt;1,K4104/1048576," ")</f>
        <v>4529.359375</v>
      </c>
      <c r="N4104" s="91">
        <f>IF(K4104&gt;999999999,K4104/1073741824," ")</f>
        <v>4.4232025146484375</v>
      </c>
      <c r="O4104" s="194" t="s">
        <v>21278</v>
      </c>
      <c r="P4104" s="197" t="s">
        <v>31309</v>
      </c>
    </row>
    <row r="4105" spans="2:16" ht="20.100000000000001" customHeight="1" x14ac:dyDescent="0.3">
      <c r="B4105" s="101">
        <v>4095</v>
      </c>
      <c r="C4105" s="112" t="s">
        <v>39674</v>
      </c>
      <c r="D4105" s="168" t="s">
        <v>6904</v>
      </c>
      <c r="E4105" s="36" t="s">
        <v>14395</v>
      </c>
      <c r="F4105" s="104">
        <v>5.5</v>
      </c>
      <c r="G4105" s="99"/>
      <c r="H4105" s="105" t="s">
        <v>5878</v>
      </c>
      <c r="I4105" s="101">
        <v>2016</v>
      </c>
      <c r="J4105" s="101"/>
      <c r="K4105" s="90">
        <v>4233529326</v>
      </c>
      <c r="L4105" s="90">
        <f>IF(K4105/1024 &gt;1,K4105/1024," ")</f>
        <v>4134305.982421875</v>
      </c>
      <c r="M4105" s="90">
        <f>IF(K4105/1048576 &gt;1,K4105/1048576," ")</f>
        <v>4037.4081859588623</v>
      </c>
      <c r="N4105" s="91">
        <f>IF(K4105&gt;999999999,K4105/1073741824," ")</f>
        <v>3.9427814316004515</v>
      </c>
      <c r="O4105" s="194" t="s">
        <v>24843</v>
      </c>
      <c r="P4105" s="197" t="s">
        <v>24844</v>
      </c>
    </row>
    <row r="4106" spans="2:16" ht="20.100000000000001" customHeight="1" x14ac:dyDescent="0.3">
      <c r="B4106" s="101">
        <v>4096</v>
      </c>
      <c r="C4106" s="12" t="s">
        <v>39204</v>
      </c>
      <c r="D4106" s="160" t="s">
        <v>616</v>
      </c>
      <c r="E4106" s="36" t="s">
        <v>14398</v>
      </c>
      <c r="F4106" s="104">
        <v>3.8</v>
      </c>
      <c r="G4106" s="94"/>
      <c r="H4106" s="94" t="s">
        <v>4345</v>
      </c>
      <c r="I4106" s="101">
        <v>1980</v>
      </c>
      <c r="J4106" s="101"/>
      <c r="K4106" s="90">
        <v>873670656</v>
      </c>
      <c r="L4106" s="90">
        <f>IF(K4106/1024 &gt;1,K4106/1024," ")</f>
        <v>853194</v>
      </c>
      <c r="M4106" s="90">
        <f>IF(K4106/1048576 &gt;1,K4106/1048576," ")</f>
        <v>833.197265625</v>
      </c>
      <c r="N4106" s="91" t="str">
        <f>IF(K4106&gt;999999999,K4106/1073741824," ")</f>
        <v xml:space="preserve"> </v>
      </c>
      <c r="O4106" s="194" t="s">
        <v>21940</v>
      </c>
      <c r="P4106" s="197" t="s">
        <v>24848</v>
      </c>
    </row>
    <row r="4107" spans="2:16" ht="20.100000000000001" customHeight="1" x14ac:dyDescent="0.3">
      <c r="B4107" s="101">
        <v>4097</v>
      </c>
      <c r="C4107" s="111" t="s">
        <v>39677</v>
      </c>
      <c r="D4107" s="161" t="s">
        <v>6566</v>
      </c>
      <c r="E4107" s="36" t="s">
        <v>14399</v>
      </c>
      <c r="F4107" s="99">
        <v>4</v>
      </c>
      <c r="G4107" s="99" t="s">
        <v>704</v>
      </c>
      <c r="H4107" s="99" t="s">
        <v>5878</v>
      </c>
      <c r="I4107" s="101">
        <v>2016</v>
      </c>
      <c r="J4107" s="101"/>
      <c r="K4107" s="90">
        <v>5375652524</v>
      </c>
      <c r="L4107" s="90">
        <f>IF(K4107/1024 &gt;1,K4107/1024," ")</f>
        <v>5249660.66796875</v>
      </c>
      <c r="M4107" s="90">
        <f>IF(K4107/1048576 &gt;1,K4107/1048576," ")</f>
        <v>5126.6217460632324</v>
      </c>
      <c r="N4107" s="91">
        <f>IF(K4107&gt;999999999,K4107/1073741824," ")</f>
        <v>5.0064665488898754</v>
      </c>
      <c r="O4107" s="194" t="s">
        <v>24849</v>
      </c>
      <c r="P4107" s="197" t="s">
        <v>31310</v>
      </c>
    </row>
    <row r="4108" spans="2:16" ht="20.100000000000001" customHeight="1" x14ac:dyDescent="0.3">
      <c r="B4108" s="101">
        <v>4098</v>
      </c>
      <c r="C4108" s="102" t="s">
        <v>39678</v>
      </c>
      <c r="D4108" s="159" t="s">
        <v>2329</v>
      </c>
      <c r="E4108" s="36" t="s">
        <v>14400</v>
      </c>
      <c r="F4108" s="104">
        <v>4.8</v>
      </c>
      <c r="G4108" s="101" t="s">
        <v>704</v>
      </c>
      <c r="H4108" s="101" t="s">
        <v>3777</v>
      </c>
      <c r="I4108" s="101">
        <v>1986</v>
      </c>
      <c r="J4108" s="101"/>
      <c r="K4108" s="90">
        <v>4522784707</v>
      </c>
      <c r="L4108" s="90">
        <f>IF(K4108/1024 &gt;1,K4108/1024," ")</f>
        <v>4416781.9404296875</v>
      </c>
      <c r="M4108" s="90">
        <f>IF(K4108/1048576 &gt;1,K4108/1048576," ")</f>
        <v>4313.2636137008667</v>
      </c>
      <c r="N4108" s="91">
        <f>IF(K4108&gt;999999999,K4108/1073741824," ")</f>
        <v>4.2121714977547526</v>
      </c>
      <c r="O4108" s="194" t="s">
        <v>24850</v>
      </c>
      <c r="P4108" s="197" t="s">
        <v>24851</v>
      </c>
    </row>
    <row r="4109" spans="2:16" ht="20.100000000000001" customHeight="1" x14ac:dyDescent="0.3">
      <c r="B4109" s="101">
        <v>4099</v>
      </c>
      <c r="C4109" s="103" t="s">
        <v>39679</v>
      </c>
      <c r="D4109" s="168" t="s">
        <v>6475</v>
      </c>
      <c r="E4109" s="36" t="s">
        <v>14401</v>
      </c>
      <c r="F4109" s="99">
        <v>4.5999999999999996</v>
      </c>
      <c r="G4109" s="99" t="s">
        <v>704</v>
      </c>
      <c r="H4109" s="101" t="s">
        <v>5981</v>
      </c>
      <c r="I4109" s="101">
        <v>1980</v>
      </c>
      <c r="J4109" s="101"/>
      <c r="K4109" s="90">
        <v>4160686928</v>
      </c>
      <c r="L4109" s="90">
        <f>IF(K4109/1024 &gt;1,K4109/1024," ")</f>
        <v>4063170.828125</v>
      </c>
      <c r="M4109" s="90">
        <f>IF(K4109/1048576 &gt;1,K4109/1048576," ")</f>
        <v>3967.9402618408203</v>
      </c>
      <c r="N4109" s="91">
        <f>IF(K4109&gt;999999999,K4109/1073741824," ")</f>
        <v>3.8749416619539261</v>
      </c>
      <c r="O4109" s="194" t="s">
        <v>21940</v>
      </c>
      <c r="P4109" s="197" t="s">
        <v>24852</v>
      </c>
    </row>
    <row r="4110" spans="2:16" ht="20.100000000000001" customHeight="1" x14ac:dyDescent="0.3">
      <c r="B4110" s="101">
        <v>4100</v>
      </c>
      <c r="C4110" s="48" t="s">
        <v>39680</v>
      </c>
      <c r="D4110" s="167" t="s">
        <v>8108</v>
      </c>
      <c r="E4110" s="36" t="s">
        <v>14402</v>
      </c>
      <c r="F4110" s="81">
        <v>6.4</v>
      </c>
      <c r="G4110" s="81"/>
      <c r="H4110" s="13" t="s">
        <v>5892</v>
      </c>
      <c r="I4110" s="79">
        <v>2016</v>
      </c>
      <c r="J4110" s="79"/>
      <c r="K4110" s="73">
        <v>4915976182</v>
      </c>
      <c r="L4110" s="90">
        <f>IF(K4110/1024 &gt;1,K4110/1024," ")</f>
        <v>4800757.990234375</v>
      </c>
      <c r="M4110" s="90">
        <f>IF(K4110/1048576 &gt;1,K4110/1048576," ")</f>
        <v>4688.2402248382568</v>
      </c>
      <c r="N4110" s="91">
        <f>IF(K4110&gt;999999999,K4110/1073741824," ")</f>
        <v>4.5783595945686102</v>
      </c>
      <c r="O4110" s="199" t="s">
        <v>17525</v>
      </c>
      <c r="P4110" s="197" t="s">
        <v>24853</v>
      </c>
    </row>
    <row r="4111" spans="2:16" ht="20.100000000000001" customHeight="1" x14ac:dyDescent="0.3">
      <c r="B4111" s="101">
        <v>4101</v>
      </c>
      <c r="C4111" s="109" t="s">
        <v>39682</v>
      </c>
      <c r="D4111" s="160" t="s">
        <v>617</v>
      </c>
      <c r="E4111" s="36" t="s">
        <v>14404</v>
      </c>
      <c r="F4111" s="104">
        <v>5.2</v>
      </c>
      <c r="G4111" s="101" t="s">
        <v>704</v>
      </c>
      <c r="H4111" s="101" t="s">
        <v>3756</v>
      </c>
      <c r="I4111" s="101">
        <v>1995</v>
      </c>
      <c r="J4111" s="101"/>
      <c r="K4111" s="90">
        <v>2661870413</v>
      </c>
      <c r="L4111" s="90">
        <f>IF(K4111/1024 &gt;1,K4111/1024," ")</f>
        <v>2599482.8251953125</v>
      </c>
      <c r="M4111" s="90">
        <f>IF(K4111/1048576 &gt;1,K4111/1048576," ")</f>
        <v>2538.5574464797974</v>
      </c>
      <c r="N4111" s="91">
        <f>IF(K4111&gt;999999999,K4111/1073741824," ")</f>
        <v>2.4790600063279271</v>
      </c>
      <c r="O4111" s="194" t="s">
        <v>24856</v>
      </c>
      <c r="P4111" s="197" t="s">
        <v>24857</v>
      </c>
    </row>
    <row r="4112" spans="2:16" ht="20.100000000000001" customHeight="1" x14ac:dyDescent="0.3">
      <c r="B4112" s="101">
        <v>4102</v>
      </c>
      <c r="C4112" s="109" t="s">
        <v>39681</v>
      </c>
      <c r="D4112" s="160" t="s">
        <v>2330</v>
      </c>
      <c r="E4112" s="36" t="s">
        <v>14403</v>
      </c>
      <c r="F4112" s="104">
        <v>6.8</v>
      </c>
      <c r="G4112" s="13" t="s">
        <v>704</v>
      </c>
      <c r="H4112" s="13" t="s">
        <v>4081</v>
      </c>
      <c r="I4112" s="94">
        <v>2010</v>
      </c>
      <c r="J4112" s="94"/>
      <c r="K4112" s="73">
        <v>3379916800</v>
      </c>
      <c r="L4112" s="90">
        <f>IF(K4112/1024 &gt;1,K4112/1024," ")</f>
        <v>3300700</v>
      </c>
      <c r="M4112" s="90">
        <f>IF(K4112/1048576 &gt;1,K4112/1048576," ")</f>
        <v>3223.33984375</v>
      </c>
      <c r="N4112" s="91">
        <f>IF(K4112&gt;999999999,K4112/1073741824," ")</f>
        <v>3.1477928161621094</v>
      </c>
      <c r="O4112" s="194" t="s">
        <v>24854</v>
      </c>
      <c r="P4112" s="197" t="s">
        <v>24855</v>
      </c>
    </row>
    <row r="4113" spans="2:16" ht="20.100000000000001" customHeight="1" x14ac:dyDescent="0.3">
      <c r="B4113" s="101">
        <v>4103</v>
      </c>
      <c r="C4113" s="12" t="s">
        <v>33328</v>
      </c>
      <c r="D4113" s="159" t="s">
        <v>4893</v>
      </c>
      <c r="E4113" s="36" t="s">
        <v>14405</v>
      </c>
      <c r="F4113" s="104">
        <v>6.6</v>
      </c>
      <c r="G4113" s="101"/>
      <c r="H4113" s="101" t="s">
        <v>3739</v>
      </c>
      <c r="I4113" s="101">
        <v>2010</v>
      </c>
      <c r="J4113" s="101"/>
      <c r="K4113" s="90">
        <v>4597238555</v>
      </c>
      <c r="L4113" s="90">
        <f>IF(K4113/1024 &gt;1,K4113/1024," ")</f>
        <v>4489490.7763671875</v>
      </c>
      <c r="M4113" s="90">
        <f>IF(K4113/1048576 &gt;1,K4113/1048576," ")</f>
        <v>4384.2683362960815</v>
      </c>
      <c r="N4113" s="91">
        <f>IF(K4113&gt;999999999,K4113/1073741824," ")</f>
        <v>4.2815120471641421</v>
      </c>
      <c r="O4113" s="194" t="s">
        <v>19789</v>
      </c>
      <c r="P4113" s="197" t="s">
        <v>24858</v>
      </c>
    </row>
    <row r="4114" spans="2:16" ht="20.100000000000001" customHeight="1" x14ac:dyDescent="0.3">
      <c r="B4114" s="101">
        <v>4104</v>
      </c>
      <c r="C4114" s="111" t="s">
        <v>39683</v>
      </c>
      <c r="D4114" s="168" t="s">
        <v>6651</v>
      </c>
      <c r="E4114" s="36" t="s">
        <v>14406</v>
      </c>
      <c r="F4114" s="99">
        <v>4.2</v>
      </c>
      <c r="G4114" s="99" t="s">
        <v>704</v>
      </c>
      <c r="H4114" s="101" t="s">
        <v>4081</v>
      </c>
      <c r="I4114" s="101">
        <v>2015</v>
      </c>
      <c r="J4114" s="101"/>
      <c r="K4114" s="90">
        <v>4228704264</v>
      </c>
      <c r="L4114" s="90">
        <f>IF(K4114/1024 &gt;1,K4114/1024," ")</f>
        <v>4129594.0078125</v>
      </c>
      <c r="M4114" s="90">
        <f>IF(K4114/1048576 &gt;1,K4114/1048576," ")</f>
        <v>4032.8066482543945</v>
      </c>
      <c r="N4114" s="91">
        <f>IF(K4114&gt;999999999,K4114/1073741824," ")</f>
        <v>3.9382877424359322</v>
      </c>
      <c r="O4114" s="194" t="s">
        <v>22334</v>
      </c>
      <c r="P4114" s="197" t="s">
        <v>31311</v>
      </c>
    </row>
    <row r="4115" spans="2:16" ht="20.100000000000001" customHeight="1" x14ac:dyDescent="0.3">
      <c r="B4115" s="101">
        <v>4105</v>
      </c>
      <c r="C4115" s="102" t="s">
        <v>39684</v>
      </c>
      <c r="D4115" s="159" t="s">
        <v>4874</v>
      </c>
      <c r="E4115" s="36" t="s">
        <v>14407</v>
      </c>
      <c r="F4115" s="104">
        <v>8.1</v>
      </c>
      <c r="G4115" s="101"/>
      <c r="H4115" s="101" t="s">
        <v>3927</v>
      </c>
      <c r="I4115" s="101">
        <v>1939</v>
      </c>
      <c r="J4115" s="101"/>
      <c r="K4115" s="90">
        <v>7393090651</v>
      </c>
      <c r="L4115" s="90">
        <f>IF(K4115/1024 &gt;1,K4115/1024," ")</f>
        <v>7219815.0888671875</v>
      </c>
      <c r="M4115" s="90">
        <f>IF(K4115/1048576 &gt;1,K4115/1048576," ")</f>
        <v>7050.6006727218628</v>
      </c>
      <c r="N4115" s="91">
        <f>IF(K4115&gt;999999999,K4115/1073741824," ")</f>
        <v>6.8853522194549441</v>
      </c>
      <c r="O4115" s="194" t="s">
        <v>24859</v>
      </c>
      <c r="P4115" s="197" t="s">
        <v>24860</v>
      </c>
    </row>
    <row r="4116" spans="2:16" ht="20.100000000000001" customHeight="1" x14ac:dyDescent="0.3">
      <c r="B4116" s="101">
        <v>4106</v>
      </c>
      <c r="C4116" s="7" t="s">
        <v>39685</v>
      </c>
      <c r="D4116" s="160" t="s">
        <v>525</v>
      </c>
      <c r="E4116" s="36" t="s">
        <v>14408</v>
      </c>
      <c r="F4116" s="104">
        <v>7.7</v>
      </c>
      <c r="G4116" s="13" t="s">
        <v>704</v>
      </c>
      <c r="H4116" s="13" t="s">
        <v>7903</v>
      </c>
      <c r="I4116" s="94">
        <v>1933</v>
      </c>
      <c r="J4116" s="94"/>
      <c r="K4116" s="73">
        <v>6928257960</v>
      </c>
      <c r="L4116" s="90">
        <f>IF(K4116/1024 &gt;1,K4116/1024," ")</f>
        <v>6765876.9140625</v>
      </c>
      <c r="M4116" s="90">
        <f>IF(K4116/1048576 &gt;1,K4116/1048576," ")</f>
        <v>6607.3016738891602</v>
      </c>
      <c r="N4116" s="91">
        <f>IF(K4116&gt;999999999,K4116/1073741824," ")</f>
        <v>6.452443040907383</v>
      </c>
      <c r="O4116" s="194" t="s">
        <v>24861</v>
      </c>
      <c r="P4116" s="197" t="s">
        <v>24862</v>
      </c>
    </row>
    <row r="4117" spans="2:16" ht="20.100000000000001" customHeight="1" x14ac:dyDescent="0.3">
      <c r="B4117" s="101">
        <v>4107</v>
      </c>
      <c r="C4117" s="102" t="s">
        <v>39686</v>
      </c>
      <c r="D4117" s="159" t="s">
        <v>2331</v>
      </c>
      <c r="E4117" s="36" t="s">
        <v>14409</v>
      </c>
      <c r="F4117" s="104">
        <v>8</v>
      </c>
      <c r="G4117" s="94" t="s">
        <v>704</v>
      </c>
      <c r="H4117" s="94" t="s">
        <v>4279</v>
      </c>
      <c r="I4117" s="94">
        <v>1951</v>
      </c>
      <c r="J4117" s="94"/>
      <c r="K4117" s="90">
        <v>3392921232</v>
      </c>
      <c r="L4117" s="90">
        <f>IF(K4117/1024 &gt;1,K4117/1024," ")</f>
        <v>3313399.640625</v>
      </c>
      <c r="M4117" s="90">
        <f>IF(K4117/1048576 &gt;1,K4117/1048576," ")</f>
        <v>3235.7418365478516</v>
      </c>
      <c r="N4117" s="91">
        <f>IF(K4117&gt;999999999,K4117/1073741824," ")</f>
        <v>3.1599041372537613</v>
      </c>
      <c r="O4117" s="194" t="s">
        <v>24863</v>
      </c>
      <c r="P4117" s="197" t="s">
        <v>31312</v>
      </c>
    </row>
    <row r="4118" spans="2:16" ht="20.100000000000001" customHeight="1" x14ac:dyDescent="0.3">
      <c r="B4118" s="101">
        <v>4108</v>
      </c>
      <c r="C4118" s="111" t="s">
        <v>39687</v>
      </c>
      <c r="D4118" s="161" t="s">
        <v>7297</v>
      </c>
      <c r="E4118" s="36" t="s">
        <v>14410</v>
      </c>
      <c r="F4118" s="99">
        <v>4.5999999999999996</v>
      </c>
      <c r="G4118" s="99"/>
      <c r="H4118" s="105" t="s">
        <v>5878</v>
      </c>
      <c r="I4118" s="101">
        <v>2016</v>
      </c>
      <c r="J4118" s="101"/>
      <c r="K4118" s="90">
        <v>4707224242</v>
      </c>
      <c r="L4118" s="90">
        <f>IF(K4118/1024 &gt;1,K4118/1024," ")</f>
        <v>4596898.673828125</v>
      </c>
      <c r="M4118" s="90">
        <f>IF(K4118/1048576 &gt;1,K4118/1048576," ")</f>
        <v>4489.1588611602783</v>
      </c>
      <c r="N4118" s="91">
        <f>IF(K4118&gt;999999999,K4118/1073741824," ")</f>
        <v>4.3839442003518343</v>
      </c>
      <c r="O4118" s="194" t="s">
        <v>24864</v>
      </c>
      <c r="P4118" s="197" t="s">
        <v>31313</v>
      </c>
    </row>
    <row r="4119" spans="2:16" ht="20.100000000000001" customHeight="1" x14ac:dyDescent="0.3">
      <c r="B4119" s="101">
        <v>4109</v>
      </c>
      <c r="C4119" s="111" t="s">
        <v>41216</v>
      </c>
      <c r="D4119" s="161" t="s">
        <v>7331</v>
      </c>
      <c r="E4119" s="36" t="s">
        <v>15967</v>
      </c>
      <c r="F4119" s="99">
        <v>6.6</v>
      </c>
      <c r="G4119" s="99" t="s">
        <v>704</v>
      </c>
      <c r="H4119" s="105" t="s">
        <v>5878</v>
      </c>
      <c r="I4119" s="101">
        <v>2016</v>
      </c>
      <c r="J4119" s="101"/>
      <c r="K4119" s="90">
        <v>5857860459</v>
      </c>
      <c r="L4119" s="90">
        <f>IF(K4119/1024 &gt;1,K4119/1024," ")</f>
        <v>5720566.8544921875</v>
      </c>
      <c r="M4119" s="90">
        <f>IF(K4119/1048576 &gt;1,K4119/1048576," ")</f>
        <v>5586.4910688400269</v>
      </c>
      <c r="N4119" s="91">
        <f>IF(K4119&gt;999999999,K4119/1073741824," ")</f>
        <v>5.4555576844140887</v>
      </c>
      <c r="O4119" s="194" t="s">
        <v>27384</v>
      </c>
      <c r="P4119" s="197" t="s">
        <v>27385</v>
      </c>
    </row>
    <row r="4120" spans="2:16" ht="20.100000000000001" customHeight="1" x14ac:dyDescent="0.3">
      <c r="B4120" s="101">
        <v>4110</v>
      </c>
      <c r="C4120" s="102" t="s">
        <v>39688</v>
      </c>
      <c r="D4120" s="159" t="s">
        <v>5212</v>
      </c>
      <c r="E4120" s="36" t="s">
        <v>14411</v>
      </c>
      <c r="F4120" s="104">
        <v>6.7</v>
      </c>
      <c r="G4120" s="101" t="s">
        <v>704</v>
      </c>
      <c r="H4120" s="101" t="s">
        <v>3927</v>
      </c>
      <c r="I4120" s="101">
        <v>1937</v>
      </c>
      <c r="J4120" s="101"/>
      <c r="K4120" s="90">
        <v>3052922193</v>
      </c>
      <c r="L4120" s="90">
        <f>IF(K4120/1024 &gt;1,K4120/1024," ")</f>
        <v>2981369.3291015625</v>
      </c>
      <c r="M4120" s="90">
        <f>IF(K4120/1048576 &gt;1,K4120/1048576," ")</f>
        <v>2911.4934854507446</v>
      </c>
      <c r="N4120" s="91">
        <f>IF(K4120&gt;999999999,K4120/1073741824," ")</f>
        <v>2.8432553568854928</v>
      </c>
      <c r="O4120" s="194" t="s">
        <v>30116</v>
      </c>
      <c r="P4120" s="197" t="s">
        <v>31314</v>
      </c>
    </row>
    <row r="4121" spans="2:16" ht="20.100000000000001" customHeight="1" x14ac:dyDescent="0.3">
      <c r="B4121" s="101">
        <v>4111</v>
      </c>
      <c r="C4121" s="107" t="s">
        <v>39689</v>
      </c>
      <c r="D4121" s="161" t="s">
        <v>6727</v>
      </c>
      <c r="E4121" s="36" t="s">
        <v>14412</v>
      </c>
      <c r="F4121" s="99">
        <v>4.5999999999999996</v>
      </c>
      <c r="G4121" s="99" t="s">
        <v>704</v>
      </c>
      <c r="H4121" s="101" t="s">
        <v>5878</v>
      </c>
      <c r="I4121" s="101">
        <v>2015</v>
      </c>
      <c r="J4121" s="101"/>
      <c r="K4121" s="90">
        <v>5671751105</v>
      </c>
      <c r="L4121" s="90">
        <f>IF(K4121/1024 &gt;1,K4121/1024," ")</f>
        <v>5538819.4384765625</v>
      </c>
      <c r="M4121" s="90">
        <f>IF(K4121/1048576 &gt;1,K4121/1048576," ")</f>
        <v>5409.0033578872681</v>
      </c>
      <c r="N4121" s="91">
        <f>IF(K4121&gt;999999999,K4121/1073741824," ")</f>
        <v>5.2822298416867852</v>
      </c>
      <c r="O4121" s="194" t="s">
        <v>24865</v>
      </c>
      <c r="P4121" s="197" t="s">
        <v>24866</v>
      </c>
    </row>
    <row r="4122" spans="2:16" ht="20.100000000000001" customHeight="1" x14ac:dyDescent="0.3">
      <c r="B4122" s="101">
        <v>4112</v>
      </c>
      <c r="C4122" s="7" t="s">
        <v>39691</v>
      </c>
      <c r="D4122" s="159" t="s">
        <v>2332</v>
      </c>
      <c r="E4122" s="36" t="s">
        <v>14414</v>
      </c>
      <c r="F4122" s="104">
        <v>6.4</v>
      </c>
      <c r="G4122" s="13" t="s">
        <v>704</v>
      </c>
      <c r="H4122" s="13" t="s">
        <v>3739</v>
      </c>
      <c r="I4122" s="101">
        <v>2009</v>
      </c>
      <c r="J4122" s="101"/>
      <c r="K4122" s="73">
        <v>2641879040</v>
      </c>
      <c r="L4122" s="90">
        <f>IF(K4122/1024 &gt;1,K4122/1024," ")</f>
        <v>2579960</v>
      </c>
      <c r="M4122" s="90">
        <f>IF(K4122/1048576 &gt;1,K4122/1048576," ")</f>
        <v>2519.4921875</v>
      </c>
      <c r="N4122" s="91">
        <f>IF(K4122&gt;999999999,K4122/1073741824," ")</f>
        <v>2.4604415893554688</v>
      </c>
      <c r="O4122" s="194" t="s">
        <v>24869</v>
      </c>
      <c r="P4122" s="197" t="s">
        <v>24870</v>
      </c>
    </row>
    <row r="4123" spans="2:16" ht="20.100000000000001" customHeight="1" x14ac:dyDescent="0.3">
      <c r="B4123" s="101">
        <v>4113</v>
      </c>
      <c r="C4123" s="12" t="s">
        <v>39690</v>
      </c>
      <c r="D4123" s="167" t="s">
        <v>7863</v>
      </c>
      <c r="E4123" s="36" t="s">
        <v>14413</v>
      </c>
      <c r="F4123" s="81">
        <v>6.1</v>
      </c>
      <c r="G4123" s="13" t="s">
        <v>704</v>
      </c>
      <c r="H4123" s="13" t="s">
        <v>5878</v>
      </c>
      <c r="I4123" s="79">
        <v>2017</v>
      </c>
      <c r="J4123" s="79"/>
      <c r="K4123" s="73">
        <v>4577413110</v>
      </c>
      <c r="L4123" s="90">
        <f>IF(K4123/1024 &gt;1,K4123/1024," ")</f>
        <v>4470129.990234375</v>
      </c>
      <c r="M4123" s="90">
        <f>IF(K4123/1048576 &gt;1,K4123/1048576," ")</f>
        <v>4365.3613185882568</v>
      </c>
      <c r="N4123" s="91">
        <f>IF(K4123&gt;999999999,K4123/1073741824," ")</f>
        <v>4.2630481626838446</v>
      </c>
      <c r="O4123" s="194" t="s">
        <v>24867</v>
      </c>
      <c r="P4123" s="197" t="s">
        <v>24868</v>
      </c>
    </row>
    <row r="4124" spans="2:16" ht="20.100000000000001" customHeight="1" x14ac:dyDescent="0.3">
      <c r="B4124" s="101">
        <v>4114</v>
      </c>
      <c r="C4124" s="12" t="s">
        <v>39692</v>
      </c>
      <c r="D4124" s="168" t="s">
        <v>6825</v>
      </c>
      <c r="E4124" s="36" t="s">
        <v>14415</v>
      </c>
      <c r="F4124" s="99">
        <v>6</v>
      </c>
      <c r="G4124" s="99"/>
      <c r="H4124" s="101" t="s">
        <v>5871</v>
      </c>
      <c r="I4124" s="101">
        <v>2013</v>
      </c>
      <c r="J4124" s="101"/>
      <c r="K4124" s="90">
        <v>4560750952</v>
      </c>
      <c r="L4124" s="90">
        <f>IF(K4124/1024 &gt;1,K4124/1024," ")</f>
        <v>4453858.3515625</v>
      </c>
      <c r="M4124" s="90">
        <f>IF(K4124/1048576 &gt;1,K4124/1048576," ")</f>
        <v>4349.4710464477539</v>
      </c>
      <c r="N4124" s="91">
        <f>IF(K4124&gt;999999999,K4124/1073741824," ")</f>
        <v>4.2475303187966347</v>
      </c>
      <c r="O4124" s="194" t="s">
        <v>24871</v>
      </c>
      <c r="P4124" s="197" t="s">
        <v>24872</v>
      </c>
    </row>
    <row r="4125" spans="2:16" ht="20.100000000000001" customHeight="1" x14ac:dyDescent="0.3">
      <c r="B4125" s="101">
        <v>4115</v>
      </c>
      <c r="C4125" s="109" t="s">
        <v>39693</v>
      </c>
      <c r="D4125" s="160" t="s">
        <v>995</v>
      </c>
      <c r="E4125" s="36" t="s">
        <v>14440</v>
      </c>
      <c r="F4125" s="104">
        <v>6.7</v>
      </c>
      <c r="G4125" s="99"/>
      <c r="H4125" s="101" t="s">
        <v>3937</v>
      </c>
      <c r="I4125" s="101">
        <v>1969</v>
      </c>
      <c r="J4125" s="101"/>
      <c r="K4125" s="73">
        <v>3609536115</v>
      </c>
      <c r="L4125" s="90">
        <f>IF(K4125/1024 &gt;1,K4125/1024," ")</f>
        <v>3524937.6123046875</v>
      </c>
      <c r="M4125" s="90">
        <f>IF(K4125/1048576 &gt;1,K4125/1048576," ")</f>
        <v>3442.3218870162964</v>
      </c>
      <c r="N4125" s="91">
        <f>IF(K4125&gt;999999999,K4125/1073741824," ")</f>
        <v>3.3616424677893519</v>
      </c>
      <c r="O4125" s="194" t="s">
        <v>24873</v>
      </c>
      <c r="P4125" s="197" t="s">
        <v>24874</v>
      </c>
    </row>
    <row r="4126" spans="2:16" ht="20.100000000000001" customHeight="1" x14ac:dyDescent="0.3">
      <c r="B4126" s="101">
        <v>4116</v>
      </c>
      <c r="C4126" s="7" t="s">
        <v>39892</v>
      </c>
      <c r="D4126" s="168" t="s">
        <v>7163</v>
      </c>
      <c r="E4126" s="36" t="s">
        <v>14670</v>
      </c>
      <c r="F4126" s="99">
        <v>5.5</v>
      </c>
      <c r="G4126" s="99" t="s">
        <v>704</v>
      </c>
      <c r="H4126" s="105" t="s">
        <v>5878</v>
      </c>
      <c r="I4126" s="101">
        <v>2016</v>
      </c>
      <c r="J4126" s="101"/>
      <c r="K4126" s="90">
        <v>4520531933</v>
      </c>
      <c r="L4126" s="90">
        <f>IF(K4126/1024 &gt;1,K4126/1024," ")</f>
        <v>4414581.9658203125</v>
      </c>
      <c r="M4126" s="90">
        <f>IF(K4126/1048576 &gt;1,K4126/1048576," ")</f>
        <v>4311.1152009963989</v>
      </c>
      <c r="N4126" s="91">
        <f>IF(K4126&gt;999999999,K4126/1073741824," ")</f>
        <v>4.2100734384730458</v>
      </c>
      <c r="O4126" s="194" t="s">
        <v>20650</v>
      </c>
      <c r="P4126" s="197" t="s">
        <v>25273</v>
      </c>
    </row>
    <row r="4127" spans="2:16" ht="20.100000000000001" customHeight="1" x14ac:dyDescent="0.3">
      <c r="B4127" s="101">
        <v>4117</v>
      </c>
      <c r="C4127" s="12" t="s">
        <v>39205</v>
      </c>
      <c r="D4127" s="160" t="s">
        <v>2333</v>
      </c>
      <c r="E4127" s="36" t="s">
        <v>14416</v>
      </c>
      <c r="F4127" s="104">
        <v>5.7</v>
      </c>
      <c r="G4127" s="94"/>
      <c r="H4127" s="94" t="s">
        <v>4094</v>
      </c>
      <c r="I4127" s="101">
        <v>2007</v>
      </c>
      <c r="J4127" s="101"/>
      <c r="K4127" s="90">
        <v>730007552</v>
      </c>
      <c r="L4127" s="90">
        <f>IF(K4127/1024 &gt;1,K4127/1024," ")</f>
        <v>712898</v>
      </c>
      <c r="M4127" s="90">
        <f>IF(K4127/1048576 &gt;1,K4127/1048576," ")</f>
        <v>696.189453125</v>
      </c>
      <c r="N4127" s="91" t="str">
        <f>IF(K4127&gt;999999999,K4127/1073741824," ")</f>
        <v xml:space="preserve"> </v>
      </c>
      <c r="O4127" s="199" t="s">
        <v>17521</v>
      </c>
      <c r="P4127" s="197" t="s">
        <v>24875</v>
      </c>
    </row>
    <row r="4128" spans="2:16" ht="20.100000000000001" customHeight="1" x14ac:dyDescent="0.3">
      <c r="B4128" s="101">
        <v>4118</v>
      </c>
      <c r="C4128" s="7" t="s">
        <v>39694</v>
      </c>
      <c r="D4128" s="168" t="s">
        <v>8410</v>
      </c>
      <c r="E4128" s="36" t="s">
        <v>14417</v>
      </c>
      <c r="F4128" s="81">
        <v>6.7</v>
      </c>
      <c r="G4128" s="13" t="s">
        <v>704</v>
      </c>
      <c r="H4128" s="13" t="s">
        <v>5878</v>
      </c>
      <c r="I4128" s="79">
        <v>2018</v>
      </c>
      <c r="J4128" s="79"/>
      <c r="K4128" s="73">
        <v>4586442752</v>
      </c>
      <c r="L4128" s="90">
        <f>IF(K4128/1024 &gt;1,K4128/1024," ")</f>
        <v>4478948</v>
      </c>
      <c r="M4128" s="90">
        <f>IF(K4128/1048576 &gt;1,K4128/1048576," ")</f>
        <v>4373.97265625</v>
      </c>
      <c r="N4128" s="91">
        <f>IF(K4128&gt;999999999,K4128/1073741824," ")</f>
        <v>4.2714576721191406</v>
      </c>
      <c r="O4128" s="194" t="s">
        <v>24876</v>
      </c>
      <c r="P4128" s="197" t="s">
        <v>31315</v>
      </c>
    </row>
    <row r="4129" spans="2:16" ht="20.100000000000001" customHeight="1" x14ac:dyDescent="0.3">
      <c r="B4129" s="101">
        <v>4119</v>
      </c>
      <c r="C4129" s="109" t="s">
        <v>39695</v>
      </c>
      <c r="D4129" s="160" t="s">
        <v>618</v>
      </c>
      <c r="E4129" s="36" t="s">
        <v>14418</v>
      </c>
      <c r="F4129" s="104">
        <v>6.9</v>
      </c>
      <c r="G4129" s="94" t="s">
        <v>704</v>
      </c>
      <c r="H4129" s="94" t="s">
        <v>3739</v>
      </c>
      <c r="I4129" s="101">
        <v>1996</v>
      </c>
      <c r="J4129" s="101"/>
      <c r="K4129" s="90">
        <v>3987423374</v>
      </c>
      <c r="L4129" s="90">
        <f>IF(K4129/1024 &gt;1,K4129/1024," ")</f>
        <v>3893968.138671875</v>
      </c>
      <c r="M4129" s="90">
        <f>IF(K4129/1048576 &gt;1,K4129/1048576," ")</f>
        <v>3802.7032604217529</v>
      </c>
      <c r="N4129" s="91">
        <f>IF(K4129&gt;999999999,K4129/1073741824," ")</f>
        <v>3.7135774027556181</v>
      </c>
      <c r="O4129" s="194" t="s">
        <v>18468</v>
      </c>
      <c r="P4129" s="197" t="s">
        <v>24877</v>
      </c>
    </row>
    <row r="4130" spans="2:16" ht="20.100000000000001" customHeight="1" x14ac:dyDescent="0.3">
      <c r="B4130" s="101">
        <v>4120</v>
      </c>
      <c r="C4130" s="12" t="s">
        <v>39206</v>
      </c>
      <c r="D4130" s="160" t="s">
        <v>619</v>
      </c>
      <c r="E4130" s="36" t="s">
        <v>14419</v>
      </c>
      <c r="F4130" s="104">
        <v>5.5</v>
      </c>
      <c r="G4130" s="94"/>
      <c r="H4130" s="94" t="s">
        <v>3775</v>
      </c>
      <c r="I4130" s="101">
        <v>2007</v>
      </c>
      <c r="J4130" s="101"/>
      <c r="K4130" s="90">
        <v>1471492096</v>
      </c>
      <c r="L4130" s="90">
        <f>IF(K4130/1024 &gt;1,K4130/1024," ")</f>
        <v>1437004</v>
      </c>
      <c r="M4130" s="90">
        <f>IF(K4130/1048576 &gt;1,K4130/1048576," ")</f>
        <v>1403.32421875</v>
      </c>
      <c r="N4130" s="91">
        <f>IF(K4130&gt;999999999,K4130/1073741824," ")</f>
        <v>1.3704338073730469</v>
      </c>
      <c r="O4130" s="194" t="s">
        <v>24878</v>
      </c>
      <c r="P4130" s="197" t="s">
        <v>24879</v>
      </c>
    </row>
    <row r="4131" spans="2:16" ht="20.100000000000001" customHeight="1" x14ac:dyDescent="0.3">
      <c r="B4131" s="101">
        <v>4121</v>
      </c>
      <c r="C4131" s="12" t="s">
        <v>39696</v>
      </c>
      <c r="D4131" s="157" t="s">
        <v>8477</v>
      </c>
      <c r="E4131" s="36" t="s">
        <v>14420</v>
      </c>
      <c r="F4131" s="81">
        <v>7.6</v>
      </c>
      <c r="G4131" s="13" t="s">
        <v>704</v>
      </c>
      <c r="H4131" s="13" t="s">
        <v>5871</v>
      </c>
      <c r="I4131" s="79">
        <v>1985</v>
      </c>
      <c r="J4131" s="79"/>
      <c r="K4131" s="73">
        <v>1869017088</v>
      </c>
      <c r="L4131" s="90">
        <f>IF(K4131/1024 &gt;1,K4131/1024," ")</f>
        <v>1825212</v>
      </c>
      <c r="M4131" s="90">
        <f>IF(K4131/1048576 &gt;1,K4131/1048576," ")</f>
        <v>1782.43359375</v>
      </c>
      <c r="N4131" s="91">
        <f>IF(K4131&gt;999999999,K4131/1073741824," ")</f>
        <v>1.7406578063964844</v>
      </c>
      <c r="O4131" s="194" t="s">
        <v>24880</v>
      </c>
      <c r="P4131" s="197" t="s">
        <v>24880</v>
      </c>
    </row>
    <row r="4132" spans="2:16" ht="20.100000000000001" customHeight="1" x14ac:dyDescent="0.3">
      <c r="B4132" s="101">
        <v>4122</v>
      </c>
      <c r="C4132" s="20" t="s">
        <v>39697</v>
      </c>
      <c r="D4132" s="263" t="s">
        <v>33557</v>
      </c>
      <c r="E4132" s="36" t="s">
        <v>33558</v>
      </c>
      <c r="F4132" s="81">
        <v>7.1</v>
      </c>
      <c r="G4132" s="13"/>
      <c r="H4132" s="13" t="s">
        <v>3740</v>
      </c>
      <c r="I4132" s="79">
        <v>2021</v>
      </c>
      <c r="J4132" s="79"/>
      <c r="K4132" s="73">
        <v>4945305600</v>
      </c>
      <c r="L4132" s="90">
        <f>IF(K4132/1024 &gt;1,K4132/1024," ")</f>
        <v>4829400</v>
      </c>
      <c r="M4132" s="90">
        <f>IF(K4132/1048576 &gt;1,K4132/1048576," ")</f>
        <v>4716.2109375</v>
      </c>
      <c r="N4132" s="91">
        <f>IF(K4132&gt;999999999,K4132/1073741824," ")</f>
        <v>4.6056747436523438</v>
      </c>
      <c r="O4132" s="194" t="s">
        <v>33559</v>
      </c>
      <c r="P4132" s="197" t="s">
        <v>33560</v>
      </c>
    </row>
    <row r="4133" spans="2:16" ht="20.100000000000001" customHeight="1" x14ac:dyDescent="0.3">
      <c r="B4133" s="101">
        <v>4123</v>
      </c>
      <c r="C4133" s="7" t="s">
        <v>39207</v>
      </c>
      <c r="D4133" s="159" t="s">
        <v>2336</v>
      </c>
      <c r="E4133" s="36" t="s">
        <v>14421</v>
      </c>
      <c r="F4133" s="104">
        <v>7.1</v>
      </c>
      <c r="G4133" s="94"/>
      <c r="H4133" s="94" t="s">
        <v>4097</v>
      </c>
      <c r="I4133" s="101">
        <v>1941</v>
      </c>
      <c r="J4133" s="101"/>
      <c r="K4133" s="90">
        <v>1137747968</v>
      </c>
      <c r="L4133" s="90">
        <f>IF(K4133/1024 &gt;1,K4133/1024," ")</f>
        <v>1111082</v>
      </c>
      <c r="M4133" s="90">
        <f>IF(K4133/1048576 &gt;1,K4133/1048576," ")</f>
        <v>1085.041015625</v>
      </c>
      <c r="N4133" s="91">
        <f>IF(K4133&gt;999999999,K4133/1073741824," ")</f>
        <v>1.0596103668212891</v>
      </c>
      <c r="O4133" s="199" t="s">
        <v>17525</v>
      </c>
      <c r="P4133" s="197" t="s">
        <v>24881</v>
      </c>
    </row>
    <row r="4134" spans="2:16" ht="20.100000000000001" customHeight="1" x14ac:dyDescent="0.3">
      <c r="B4134" s="101">
        <v>4124</v>
      </c>
      <c r="C4134" s="84" t="s">
        <v>39698</v>
      </c>
      <c r="D4134" s="167" t="s">
        <v>4952</v>
      </c>
      <c r="E4134" s="36" t="s">
        <v>14422</v>
      </c>
      <c r="F4134" s="81">
        <v>5.9</v>
      </c>
      <c r="G4134" s="81" t="s">
        <v>704</v>
      </c>
      <c r="H4134" s="13" t="s">
        <v>5925</v>
      </c>
      <c r="I4134" s="79">
        <v>2017</v>
      </c>
      <c r="J4134" s="79"/>
      <c r="K4134" s="73">
        <v>3910904245</v>
      </c>
      <c r="L4134" s="90">
        <f>IF(K4134/1024 &gt;1,K4134/1024," ")</f>
        <v>3819242.4267578125</v>
      </c>
      <c r="M4134" s="90">
        <f>IF(K4134/1048576 &gt;1,K4134/1048576," ")</f>
        <v>3729.7289323806763</v>
      </c>
      <c r="N4134" s="91">
        <f>IF(K4134&gt;999999999,K4134/1073741824," ")</f>
        <v>3.6423134105280042</v>
      </c>
      <c r="O4134" s="194" t="s">
        <v>24882</v>
      </c>
      <c r="P4134" s="197" t="s">
        <v>24883</v>
      </c>
    </row>
    <row r="4135" spans="2:16" ht="20.100000000000001" customHeight="1" x14ac:dyDescent="0.3">
      <c r="B4135" s="101">
        <v>4125</v>
      </c>
      <c r="C4135" s="7" t="s">
        <v>39699</v>
      </c>
      <c r="D4135" s="159" t="s">
        <v>2337</v>
      </c>
      <c r="E4135" s="36" t="s">
        <v>14423</v>
      </c>
      <c r="F4135" s="104">
        <v>6.7</v>
      </c>
      <c r="G4135" s="94"/>
      <c r="H4135" s="13" t="s">
        <v>3937</v>
      </c>
      <c r="I4135" s="101">
        <v>1985</v>
      </c>
      <c r="J4135" s="101"/>
      <c r="K4135" s="73">
        <v>2573979648</v>
      </c>
      <c r="L4135" s="90">
        <f>IF(K4135/1024 &gt;1,K4135/1024," ")</f>
        <v>2513652</v>
      </c>
      <c r="M4135" s="90">
        <f>IF(K4135/1048576 &gt;1,K4135/1048576," ")</f>
        <v>2454.73828125</v>
      </c>
      <c r="N4135" s="91">
        <f>IF(K4135&gt;999999999,K4135/1073741824," ")</f>
        <v>2.3972053527832031</v>
      </c>
      <c r="O4135" s="194" t="s">
        <v>24884</v>
      </c>
      <c r="P4135" s="197" t="s">
        <v>24885</v>
      </c>
    </row>
    <row r="4136" spans="2:16" ht="20.100000000000001" customHeight="1" x14ac:dyDescent="0.3">
      <c r="B4136" s="101">
        <v>4126</v>
      </c>
      <c r="C4136" s="102" t="s">
        <v>39700</v>
      </c>
      <c r="D4136" s="160" t="s">
        <v>5600</v>
      </c>
      <c r="E4136" s="36" t="s">
        <v>14424</v>
      </c>
      <c r="F4136" s="104">
        <v>6.2</v>
      </c>
      <c r="G4136" s="101"/>
      <c r="H4136" s="101" t="s">
        <v>4372</v>
      </c>
      <c r="I4136" s="101">
        <v>1972</v>
      </c>
      <c r="J4136" s="101"/>
      <c r="K4136" s="90">
        <v>3460781608</v>
      </c>
      <c r="L4136" s="90">
        <f>IF(K4136/1024 &gt;1,K4136/1024," ")</f>
        <v>3379669.5390625</v>
      </c>
      <c r="M4136" s="90">
        <f>IF(K4136/1048576 &gt;1,K4136/1048576," ")</f>
        <v>3300.4585342407227</v>
      </c>
      <c r="N4136" s="91">
        <f>IF(K4136&gt;999999999,K4136/1073741824," ")</f>
        <v>3.2231040373444557</v>
      </c>
      <c r="O4136" s="194" t="s">
        <v>24886</v>
      </c>
      <c r="P4136" s="197" t="s">
        <v>24887</v>
      </c>
    </row>
    <row r="4137" spans="2:16" ht="20.100000000000001" customHeight="1" x14ac:dyDescent="0.3">
      <c r="B4137" s="101">
        <v>4127</v>
      </c>
      <c r="C4137" s="102" t="s">
        <v>39701</v>
      </c>
      <c r="D4137" s="159" t="s">
        <v>1345</v>
      </c>
      <c r="E4137" s="36" t="s">
        <v>14425</v>
      </c>
      <c r="F4137" s="104">
        <v>7.8</v>
      </c>
      <c r="G4137" s="99" t="s">
        <v>704</v>
      </c>
      <c r="H4137" s="105" t="s">
        <v>5871</v>
      </c>
      <c r="I4137" s="94">
        <v>1968</v>
      </c>
      <c r="J4137" s="94"/>
      <c r="K4137" s="90">
        <v>5216660485</v>
      </c>
      <c r="L4137" s="90">
        <f>IF(K4137/1024 &gt;1,K4137/1024," ")</f>
        <v>5094395.0048828125</v>
      </c>
      <c r="M4137" s="90">
        <f>IF(K4137/1048576 &gt;1,K4137/1048576," ")</f>
        <v>4974.9951219558716</v>
      </c>
      <c r="N4137" s="91">
        <f>IF(K4137&gt;999999999,K4137/1073741824," ")</f>
        <v>4.8583936737850308</v>
      </c>
      <c r="O4137" s="194" t="s">
        <v>24888</v>
      </c>
      <c r="P4137" s="197" t="s">
        <v>24889</v>
      </c>
    </row>
    <row r="4138" spans="2:16" ht="20.100000000000001" customHeight="1" x14ac:dyDescent="0.3">
      <c r="B4138" s="101">
        <v>4128</v>
      </c>
      <c r="C4138" s="109" t="s">
        <v>39702</v>
      </c>
      <c r="D4138" s="160" t="s">
        <v>5713</v>
      </c>
      <c r="E4138" s="36" t="s">
        <v>14426</v>
      </c>
      <c r="F4138" s="104">
        <v>7.5</v>
      </c>
      <c r="G4138" s="101" t="s">
        <v>704</v>
      </c>
      <c r="H4138" s="101" t="s">
        <v>4931</v>
      </c>
      <c r="I4138" s="101">
        <v>1947</v>
      </c>
      <c r="J4138" s="101"/>
      <c r="K4138" s="90">
        <v>5029847291</v>
      </c>
      <c r="L4138" s="90">
        <f>IF(K4138/1024 &gt;1,K4138/1024," ")</f>
        <v>4911960.2451171875</v>
      </c>
      <c r="M4138" s="90">
        <f>IF(K4138/1048576 &gt;1,K4138/1048576," ")</f>
        <v>4796.8361768722534</v>
      </c>
      <c r="N4138" s="91">
        <f>IF(K4138&gt;999999999,K4138/1073741824," ")</f>
        <v>4.68441032897681</v>
      </c>
      <c r="O4138" s="194" t="s">
        <v>24890</v>
      </c>
      <c r="P4138" s="197" t="s">
        <v>31316</v>
      </c>
    </row>
    <row r="4139" spans="2:16" ht="20.100000000000001" customHeight="1" x14ac:dyDescent="0.3">
      <c r="B4139" s="101">
        <v>4129</v>
      </c>
      <c r="C4139" s="102" t="s">
        <v>5645</v>
      </c>
      <c r="D4139" s="159" t="s">
        <v>5644</v>
      </c>
      <c r="E4139" s="36" t="s">
        <v>14427</v>
      </c>
      <c r="F4139" s="104">
        <v>5.2</v>
      </c>
      <c r="G4139" s="101" t="s">
        <v>704</v>
      </c>
      <c r="H4139" s="101" t="s">
        <v>3744</v>
      </c>
      <c r="I4139" s="101">
        <v>2014</v>
      </c>
      <c r="J4139" s="101"/>
      <c r="K4139" s="90">
        <v>4294513643</v>
      </c>
      <c r="L4139" s="90">
        <f>IF(K4139/1024 &gt;1,K4139/1024," ")</f>
        <v>4193860.9794921875</v>
      </c>
      <c r="M4139" s="90">
        <f>IF(K4139/1048576 &gt;1,K4139/1048576," ")</f>
        <v>4095.5673627853394</v>
      </c>
      <c r="N4139" s="91">
        <f>IF(K4139&gt;999999999,K4139/1073741824," ")</f>
        <v>3.999577502720058</v>
      </c>
      <c r="O4139" s="194" t="s">
        <v>24891</v>
      </c>
      <c r="P4139" s="197" t="s">
        <v>24892</v>
      </c>
    </row>
    <row r="4140" spans="2:16" ht="20.100000000000001" customHeight="1" x14ac:dyDescent="0.3">
      <c r="B4140" s="101">
        <v>4130</v>
      </c>
      <c r="C4140" s="48" t="s">
        <v>39704</v>
      </c>
      <c r="D4140" s="177" t="s">
        <v>8620</v>
      </c>
      <c r="E4140" s="36" t="s">
        <v>14429</v>
      </c>
      <c r="F4140" s="81">
        <v>7.2</v>
      </c>
      <c r="G4140" s="13" t="s">
        <v>704</v>
      </c>
      <c r="H4140" s="13" t="s">
        <v>5910</v>
      </c>
      <c r="I4140" s="79">
        <v>1942</v>
      </c>
      <c r="J4140" s="79"/>
      <c r="K4140" s="73">
        <v>5379567616</v>
      </c>
      <c r="L4140" s="90">
        <f>IF(K4140/1024 &gt;1,K4140/1024," ")</f>
        <v>5253484</v>
      </c>
      <c r="M4140" s="90">
        <f>IF(K4140/1048576 &gt;1,K4140/1048576," ")</f>
        <v>5130.35546875</v>
      </c>
      <c r="N4140" s="91">
        <f>IF(K4140&gt;999999999,K4140/1073741824," ")</f>
        <v>5.0101127624511719</v>
      </c>
      <c r="O4140" s="194" t="s">
        <v>24895</v>
      </c>
      <c r="P4140" s="197" t="s">
        <v>31317</v>
      </c>
    </row>
    <row r="4141" spans="2:16" ht="20.100000000000001" customHeight="1" x14ac:dyDescent="0.3">
      <c r="B4141" s="101">
        <v>4131</v>
      </c>
      <c r="C4141" s="12" t="s">
        <v>39208</v>
      </c>
      <c r="D4141" s="160" t="s">
        <v>2338</v>
      </c>
      <c r="E4141" s="36" t="s">
        <v>14430</v>
      </c>
      <c r="F4141" s="104">
        <v>4.8</v>
      </c>
      <c r="G4141" s="94"/>
      <c r="H4141" s="94" t="s">
        <v>4159</v>
      </c>
      <c r="I4141" s="101">
        <v>1999</v>
      </c>
      <c r="J4141" s="101"/>
      <c r="K4141" s="90">
        <v>1159159808</v>
      </c>
      <c r="L4141" s="90">
        <f>IF(K4141/1024 &gt;1,K4141/1024," ")</f>
        <v>1131992</v>
      </c>
      <c r="M4141" s="90">
        <f>IF(K4141/1048576 &gt;1,K4141/1048576," ")</f>
        <v>1105.4609375</v>
      </c>
      <c r="N4141" s="91">
        <f>IF(K4141&gt;999999999,K4141/1073741824," ")</f>
        <v>1.0795516967773438</v>
      </c>
      <c r="O4141" s="194" t="s">
        <v>24896</v>
      </c>
      <c r="P4141" s="197" t="s">
        <v>24897</v>
      </c>
    </row>
    <row r="4142" spans="2:16" ht="20.100000000000001" customHeight="1" x14ac:dyDescent="0.3">
      <c r="B4142" s="101">
        <v>4132</v>
      </c>
      <c r="C4142" s="102" t="s">
        <v>39705</v>
      </c>
      <c r="D4142" s="159" t="s">
        <v>5550</v>
      </c>
      <c r="E4142" s="36" t="s">
        <v>14431</v>
      </c>
      <c r="F4142" s="104">
        <v>5.4</v>
      </c>
      <c r="G4142" s="101" t="s">
        <v>704</v>
      </c>
      <c r="H4142" s="101" t="s">
        <v>3851</v>
      </c>
      <c r="I4142" s="101">
        <v>2014</v>
      </c>
      <c r="J4142" s="101"/>
      <c r="K4142" s="90">
        <v>3189366921</v>
      </c>
      <c r="L4142" s="90">
        <f>IF(K4142/1024 &gt;1,K4142/1024," ")</f>
        <v>3114616.1337890625</v>
      </c>
      <c r="M4142" s="90">
        <f>IF(K4142/1048576 &gt;1,K4142/1048576," ")</f>
        <v>3041.6173181533813</v>
      </c>
      <c r="N4142" s="91">
        <f>IF(K4142&gt;999999999,K4142/1073741824," ")</f>
        <v>2.9703294122591615</v>
      </c>
      <c r="O4142" s="194" t="s">
        <v>17880</v>
      </c>
      <c r="P4142" s="197" t="s">
        <v>24898</v>
      </c>
    </row>
    <row r="4143" spans="2:16" ht="20.100000000000001" customHeight="1" x14ac:dyDescent="0.3">
      <c r="B4143" s="101">
        <v>4133</v>
      </c>
      <c r="C4143" s="111" t="s">
        <v>39706</v>
      </c>
      <c r="D4143" s="168" t="s">
        <v>7324</v>
      </c>
      <c r="E4143" s="36" t="s">
        <v>14432</v>
      </c>
      <c r="F4143" s="99">
        <v>5.5</v>
      </c>
      <c r="G4143" s="99" t="s">
        <v>704</v>
      </c>
      <c r="H4143" s="105" t="s">
        <v>5878</v>
      </c>
      <c r="I4143" s="101">
        <v>1988</v>
      </c>
      <c r="J4143" s="101"/>
      <c r="K4143" s="90">
        <v>4790912669</v>
      </c>
      <c r="L4143" s="90">
        <f>IF(K4143/1024 &gt;1,K4143/1024," ")</f>
        <v>4678625.6533203125</v>
      </c>
      <c r="M4143" s="90">
        <f>IF(K4143/1048576 &gt;1,K4143/1048576," ")</f>
        <v>4568.9703645706177</v>
      </c>
      <c r="N4143" s="91">
        <f>IF(K4143&gt;999999999,K4143/1073741824," ")</f>
        <v>4.4618851216509938</v>
      </c>
      <c r="O4143" s="194" t="s">
        <v>24899</v>
      </c>
      <c r="P4143" s="197" t="s">
        <v>24900</v>
      </c>
    </row>
    <row r="4144" spans="2:16" ht="20.100000000000001" customHeight="1" x14ac:dyDescent="0.3">
      <c r="B4144" s="101">
        <v>4134</v>
      </c>
      <c r="C4144" s="109" t="s">
        <v>39707</v>
      </c>
      <c r="D4144" s="159" t="s">
        <v>3993</v>
      </c>
      <c r="E4144" s="36" t="s">
        <v>14434</v>
      </c>
      <c r="F4144" s="104">
        <v>5.9</v>
      </c>
      <c r="G4144" s="101" t="s">
        <v>704</v>
      </c>
      <c r="H4144" s="101" t="s">
        <v>3745</v>
      </c>
      <c r="I4144" s="101">
        <v>1988</v>
      </c>
      <c r="J4144" s="101"/>
      <c r="K4144" s="109">
        <v>4656709645</v>
      </c>
      <c r="L4144" s="90">
        <f>IF(K4144/1024 &gt;1,K4144/1024," ")</f>
        <v>4547568.0126953125</v>
      </c>
      <c r="M4144" s="90">
        <f>IF(K4144/1048576 &gt;1,K4144/1048576," ")</f>
        <v>4440.9843873977661</v>
      </c>
      <c r="N4144" s="91">
        <f>IF(K4144&gt;999999999,K4144/1073741824," ")</f>
        <v>4.336898815818131</v>
      </c>
      <c r="O4144" s="194" t="s">
        <v>24902</v>
      </c>
      <c r="P4144" s="197" t="s">
        <v>24903</v>
      </c>
    </row>
    <row r="4145" spans="2:16" ht="20.100000000000001" customHeight="1" x14ac:dyDescent="0.3">
      <c r="B4145" s="101">
        <v>4135</v>
      </c>
      <c r="C4145" s="20" t="s">
        <v>39708</v>
      </c>
      <c r="D4145" s="157" t="s">
        <v>8016</v>
      </c>
      <c r="E4145" s="36" t="s">
        <v>14435</v>
      </c>
      <c r="F4145" s="81">
        <v>5.6</v>
      </c>
      <c r="G4145" s="13" t="s">
        <v>704</v>
      </c>
      <c r="H4145" s="13" t="s">
        <v>5878</v>
      </c>
      <c r="I4145" s="79">
        <v>1957</v>
      </c>
      <c r="J4145" s="79"/>
      <c r="K4145" s="73">
        <v>4526787949</v>
      </c>
      <c r="L4145" s="90">
        <f>IF(K4145/1024 &gt;1,K4145/1024," ")</f>
        <v>4420691.3564453125</v>
      </c>
      <c r="M4145" s="90">
        <f>IF(K4145/1048576 &gt;1,K4145/1048576," ")</f>
        <v>4317.0814027786255</v>
      </c>
      <c r="N4145" s="91">
        <f>IF(K4145&gt;999999999,K4145/1073741824," ")</f>
        <v>4.2158998074010015</v>
      </c>
      <c r="O4145" s="194" t="s">
        <v>24904</v>
      </c>
      <c r="P4145" s="197" t="s">
        <v>24905</v>
      </c>
    </row>
    <row r="4146" spans="2:16" ht="20.100000000000001" customHeight="1" x14ac:dyDescent="0.3">
      <c r="B4146" s="101">
        <v>4136</v>
      </c>
      <c r="C4146" s="20" t="s">
        <v>39709</v>
      </c>
      <c r="D4146" s="157" t="s">
        <v>8953</v>
      </c>
      <c r="E4146" s="36" t="s">
        <v>14436</v>
      </c>
      <c r="F4146" s="81">
        <v>6.4</v>
      </c>
      <c r="G4146" s="13" t="s">
        <v>704</v>
      </c>
      <c r="H4146" s="13" t="s">
        <v>3782</v>
      </c>
      <c r="I4146" s="79">
        <v>2018</v>
      </c>
      <c r="J4146" s="79"/>
      <c r="K4146" s="73">
        <v>5355614208</v>
      </c>
      <c r="L4146" s="90">
        <f>IF(K4146/1024 &gt;1,K4146/1024," ")</f>
        <v>5230092</v>
      </c>
      <c r="M4146" s="90">
        <f>IF(K4146/1048576 &gt;1,K4146/1048576," ")</f>
        <v>5107.51171875</v>
      </c>
      <c r="N4146" s="91">
        <f>IF(K4146&gt;999999999,K4146/1073741824," ")</f>
        <v>4.9878044128417969</v>
      </c>
      <c r="O4146" s="194" t="s">
        <v>24906</v>
      </c>
      <c r="P4146" s="197" t="s">
        <v>24907</v>
      </c>
    </row>
    <row r="4147" spans="2:16" ht="20.100000000000001" customHeight="1" x14ac:dyDescent="0.3">
      <c r="B4147" s="101">
        <v>4137</v>
      </c>
      <c r="C4147" s="109" t="s">
        <v>39711</v>
      </c>
      <c r="D4147" s="160" t="s">
        <v>1154</v>
      </c>
      <c r="E4147" s="36" t="s">
        <v>14438</v>
      </c>
      <c r="F4147" s="104">
        <v>8.1999999999999993</v>
      </c>
      <c r="G4147" s="101" t="s">
        <v>704</v>
      </c>
      <c r="H4147" s="101" t="s">
        <v>3740</v>
      </c>
      <c r="I4147" s="101">
        <v>1948</v>
      </c>
      <c r="J4147" s="101"/>
      <c r="K4147" s="90">
        <v>3266954866</v>
      </c>
      <c r="L4147" s="90">
        <f>IF(K4147/1024 &gt;1,K4147/1024," ")</f>
        <v>3190385.611328125</v>
      </c>
      <c r="M4147" s="90">
        <f>IF(K4147/1048576 &gt;1,K4147/1048576," ")</f>
        <v>3115.6109485626221</v>
      </c>
      <c r="N4147" s="91">
        <f>IF(K4147&gt;999999999,K4147/1073741824," ")</f>
        <v>3.0425888169556856</v>
      </c>
      <c r="O4147" s="194" t="s">
        <v>24909</v>
      </c>
      <c r="P4147" s="197" t="s">
        <v>24910</v>
      </c>
    </row>
    <row r="4148" spans="2:16" ht="20.100000000000001" customHeight="1" x14ac:dyDescent="0.3">
      <c r="B4148" s="101">
        <v>4138</v>
      </c>
      <c r="C4148" s="112" t="s">
        <v>39710</v>
      </c>
      <c r="D4148" s="160" t="s">
        <v>5829</v>
      </c>
      <c r="E4148" s="36" t="s">
        <v>14437</v>
      </c>
      <c r="F4148" s="104">
        <v>5.8</v>
      </c>
      <c r="G4148" s="101" t="s">
        <v>704</v>
      </c>
      <c r="H4148" s="101" t="s">
        <v>3744</v>
      </c>
      <c r="I4148" s="101">
        <v>1973</v>
      </c>
      <c r="J4148" s="101"/>
      <c r="K4148" s="90">
        <v>3035597629</v>
      </c>
      <c r="L4148" s="90">
        <f>IF(K4148/1024 &gt;1,K4148/1024," ")</f>
        <v>2964450.8095703125</v>
      </c>
      <c r="M4148" s="90">
        <f>IF(K4148/1048576 &gt;1,K4148/1048576," ")</f>
        <v>2894.9714937210083</v>
      </c>
      <c r="N4148" s="91">
        <f>IF(K4148&gt;999999999,K4148/1073741824," ")</f>
        <v>2.8271205993369222</v>
      </c>
      <c r="O4148" s="199" t="s">
        <v>17522</v>
      </c>
      <c r="P4148" s="197" t="s">
        <v>24908</v>
      </c>
    </row>
    <row r="4149" spans="2:16" ht="20.100000000000001" customHeight="1" x14ac:dyDescent="0.3">
      <c r="B4149" s="101">
        <v>4139</v>
      </c>
      <c r="C4149" s="102" t="s">
        <v>39712</v>
      </c>
      <c r="D4149" s="159" t="s">
        <v>3418</v>
      </c>
      <c r="E4149" s="36" t="s">
        <v>14439</v>
      </c>
      <c r="F4149" s="104">
        <v>4.8</v>
      </c>
      <c r="G4149" s="101"/>
      <c r="H4149" s="101" t="s">
        <v>3777</v>
      </c>
      <c r="I4149" s="101">
        <v>2010</v>
      </c>
      <c r="J4149" s="101"/>
      <c r="K4149" s="90">
        <v>5089820491</v>
      </c>
      <c r="L4149" s="90">
        <f>IF(K4149/1024 &gt;1,K4149/1024," ")</f>
        <v>4970527.8232421875</v>
      </c>
      <c r="M4149" s="90">
        <f>IF(K4149/1048576 &gt;1,K4149/1048576," ")</f>
        <v>4854.0310773849487</v>
      </c>
      <c r="N4149" s="91">
        <f>IF(K4149&gt;999999999,K4149/1073741824," ")</f>
        <v>4.740264724008739</v>
      </c>
      <c r="O4149" s="194" t="s">
        <v>24911</v>
      </c>
      <c r="P4149" s="197" t="s">
        <v>24912</v>
      </c>
    </row>
    <row r="4150" spans="2:16" ht="20.100000000000001" customHeight="1" x14ac:dyDescent="0.3">
      <c r="B4150" s="101">
        <v>4140</v>
      </c>
      <c r="C4150" s="109" t="s">
        <v>39713</v>
      </c>
      <c r="D4150" s="160" t="s">
        <v>2349</v>
      </c>
      <c r="E4150" s="36" t="s">
        <v>14441</v>
      </c>
      <c r="F4150" s="104">
        <v>7.6</v>
      </c>
      <c r="G4150" s="101" t="s">
        <v>704</v>
      </c>
      <c r="H4150" s="101" t="s">
        <v>5224</v>
      </c>
      <c r="I4150" s="101">
        <v>1962</v>
      </c>
      <c r="J4150" s="101"/>
      <c r="K4150" s="90">
        <v>5069967798</v>
      </c>
      <c r="L4150" s="90">
        <f>IF(K4150/1024 &gt;1,K4150/1024," ")</f>
        <v>4951140.427734375</v>
      </c>
      <c r="M4150" s="90">
        <f>IF(K4150/1048576 &gt;1,K4150/1048576," ")</f>
        <v>4835.0980739593506</v>
      </c>
      <c r="N4150" s="91">
        <f>IF(K4150&gt;999999999,K4150/1073741824," ")</f>
        <v>4.7217754628509283</v>
      </c>
      <c r="O4150" s="194" t="s">
        <v>24913</v>
      </c>
      <c r="P4150" s="197" t="s">
        <v>24914</v>
      </c>
    </row>
    <row r="4151" spans="2:16" ht="20.100000000000001" customHeight="1" x14ac:dyDescent="0.3">
      <c r="B4151" s="101">
        <v>4141</v>
      </c>
      <c r="C4151" s="28" t="s">
        <v>39714</v>
      </c>
      <c r="D4151" s="161" t="s">
        <v>672</v>
      </c>
      <c r="E4151" s="36" t="s">
        <v>14442</v>
      </c>
      <c r="F4151" s="99">
        <v>6.8</v>
      </c>
      <c r="G4151" s="99" t="s">
        <v>704</v>
      </c>
      <c r="H4151" s="101" t="s">
        <v>5981</v>
      </c>
      <c r="I4151" s="101">
        <v>2001</v>
      </c>
      <c r="J4151" s="101"/>
      <c r="K4151" s="90">
        <v>3246133367</v>
      </c>
      <c r="L4151" s="90">
        <f>IF(K4151/1024 &gt;1,K4151/1024," ")</f>
        <v>3170052.1162109375</v>
      </c>
      <c r="M4151" s="90">
        <f>IF(K4151/1048576 &gt;1,K4151/1048576," ")</f>
        <v>3095.7540197372437</v>
      </c>
      <c r="N4151" s="91">
        <f>IF(K4151&gt;999999999,K4151/1073741824," ")</f>
        <v>3.023197284899652</v>
      </c>
      <c r="O4151" s="194" t="s">
        <v>24915</v>
      </c>
      <c r="P4151" s="197" t="s">
        <v>24916</v>
      </c>
    </row>
    <row r="4152" spans="2:16" ht="20.100000000000001" customHeight="1" x14ac:dyDescent="0.3">
      <c r="B4152" s="101">
        <v>4142</v>
      </c>
      <c r="C4152" s="20" t="s">
        <v>39715</v>
      </c>
      <c r="D4152" s="167" t="s">
        <v>8361</v>
      </c>
      <c r="E4152" s="36" t="s">
        <v>14443</v>
      </c>
      <c r="F4152" s="81">
        <v>5.8</v>
      </c>
      <c r="G4152" s="13"/>
      <c r="H4152" s="13" t="s">
        <v>5892</v>
      </c>
      <c r="I4152" s="79">
        <v>2018</v>
      </c>
      <c r="J4152" s="79"/>
      <c r="K4152" s="73">
        <v>4573347840</v>
      </c>
      <c r="L4152" s="90">
        <f>IF(K4152/1024 &gt;1,K4152/1024," ")</f>
        <v>4466160</v>
      </c>
      <c r="M4152" s="90">
        <f>IF(K4152/1048576 &gt;1,K4152/1048576," ")</f>
        <v>4361.484375</v>
      </c>
      <c r="N4152" s="91">
        <f>IF(K4152&gt;999999999,K4152/1073741824," ")</f>
        <v>4.2592620849609375</v>
      </c>
      <c r="O4152" s="194" t="s">
        <v>24917</v>
      </c>
      <c r="P4152" s="197" t="s">
        <v>24918</v>
      </c>
    </row>
    <row r="4153" spans="2:16" ht="20.100000000000001" customHeight="1" x14ac:dyDescent="0.3">
      <c r="B4153" s="101">
        <v>4143</v>
      </c>
      <c r="C4153" s="102" t="s">
        <v>39717</v>
      </c>
      <c r="D4153" s="159" t="s">
        <v>2925</v>
      </c>
      <c r="E4153" s="36" t="s">
        <v>14445</v>
      </c>
      <c r="F4153" s="104">
        <v>6</v>
      </c>
      <c r="G4153" s="101" t="s">
        <v>704</v>
      </c>
      <c r="H4153" s="101" t="s">
        <v>3813</v>
      </c>
      <c r="I4153" s="101">
        <v>1997</v>
      </c>
      <c r="J4153" s="101"/>
      <c r="K4153" s="90">
        <v>4585263170</v>
      </c>
      <c r="L4153" s="90">
        <f>IF(K4153/1024 &gt;1,K4153/1024," ")</f>
        <v>4477796.064453125</v>
      </c>
      <c r="M4153" s="90">
        <f>IF(K4153/1048576 &gt;1,K4153/1048576," ")</f>
        <v>4372.8477191925049</v>
      </c>
      <c r="N4153" s="91">
        <f>IF(K4153&gt;999999999,K4153/1073741824," ")</f>
        <v>4.2703591007739305</v>
      </c>
      <c r="O4153" s="194" t="s">
        <v>24920</v>
      </c>
      <c r="P4153" s="197" t="s">
        <v>24921</v>
      </c>
    </row>
    <row r="4154" spans="2:16" ht="20.100000000000001" customHeight="1" x14ac:dyDescent="0.3">
      <c r="B4154" s="101">
        <v>4144</v>
      </c>
      <c r="C4154" s="109" t="s">
        <v>39718</v>
      </c>
      <c r="D4154" s="159" t="s">
        <v>2931</v>
      </c>
      <c r="E4154" s="36" t="s">
        <v>14446</v>
      </c>
      <c r="F4154" s="104">
        <v>5.5</v>
      </c>
      <c r="G4154" s="101" t="s">
        <v>704</v>
      </c>
      <c r="H4154" s="101" t="s">
        <v>3744</v>
      </c>
      <c r="I4154" s="101">
        <v>2006</v>
      </c>
      <c r="J4154" s="101"/>
      <c r="K4154" s="90">
        <v>4232176782</v>
      </c>
      <c r="L4154" s="90">
        <f>IF(K4154/1024 &gt;1,K4154/1024," ")</f>
        <v>4132985.138671875</v>
      </c>
      <c r="M4154" s="90">
        <f>IF(K4154/1048576 &gt;1,K4154/1048576," ")</f>
        <v>4036.1182994842529</v>
      </c>
      <c r="N4154" s="91">
        <f>IF(K4154&gt;999999999,K4154/1073741824," ")</f>
        <v>3.9415217768400908</v>
      </c>
      <c r="O4154" s="194" t="s">
        <v>18041</v>
      </c>
      <c r="P4154" s="197" t="s">
        <v>24922</v>
      </c>
    </row>
    <row r="4155" spans="2:16" ht="20.100000000000001" customHeight="1" x14ac:dyDescent="0.3">
      <c r="B4155" s="101">
        <v>4145</v>
      </c>
      <c r="C4155" s="102" t="s">
        <v>39719</v>
      </c>
      <c r="D4155" s="159" t="s">
        <v>3046</v>
      </c>
      <c r="E4155" s="36" t="s">
        <v>14447</v>
      </c>
      <c r="F4155" s="104">
        <v>4.9000000000000004</v>
      </c>
      <c r="G4155" s="101" t="s">
        <v>704</v>
      </c>
      <c r="H4155" s="101" t="s">
        <v>3739</v>
      </c>
      <c r="I4155" s="94">
        <v>2011</v>
      </c>
      <c r="J4155" s="94"/>
      <c r="K4155" s="90">
        <v>4015911587</v>
      </c>
      <c r="L4155" s="90">
        <f>IF(K4155/1024 &gt;1,K4155/1024," ")</f>
        <v>3921788.6591796875</v>
      </c>
      <c r="M4155" s="90">
        <f>IF(K4155/1048576 &gt;1,K4155/1048576," ")</f>
        <v>3829.8717374801636</v>
      </c>
      <c r="N4155" s="91">
        <f>IF(K4155&gt;999999999,K4155/1073741824," ")</f>
        <v>3.7401091186329722</v>
      </c>
      <c r="O4155" s="194" t="s">
        <v>24923</v>
      </c>
      <c r="P4155" s="197" t="s">
        <v>24924</v>
      </c>
    </row>
    <row r="4156" spans="2:16" ht="20.100000000000001" customHeight="1" x14ac:dyDescent="0.3">
      <c r="B4156" s="101">
        <v>4146</v>
      </c>
      <c r="C4156" s="12" t="s">
        <v>33339</v>
      </c>
      <c r="D4156" s="160" t="s">
        <v>3069</v>
      </c>
      <c r="E4156" s="36" t="s">
        <v>14448</v>
      </c>
      <c r="F4156" s="104">
        <v>5</v>
      </c>
      <c r="G4156" s="101" t="s">
        <v>704</v>
      </c>
      <c r="H4156" s="101" t="s">
        <v>3739</v>
      </c>
      <c r="I4156" s="101">
        <v>2010</v>
      </c>
      <c r="J4156" s="101"/>
      <c r="K4156" s="90">
        <v>4373748520</v>
      </c>
      <c r="L4156" s="90">
        <f>IF(K4156/1024 &gt;1,K4156/1024," ")</f>
        <v>4271238.7890625</v>
      </c>
      <c r="M4156" s="90">
        <f>IF(K4156/1048576 &gt;1,K4156/1048576," ")</f>
        <v>4171.1316299438477</v>
      </c>
      <c r="N4156" s="91">
        <f>IF(K4156&gt;999999999,K4156/1073741824," ")</f>
        <v>4.0733707323670387</v>
      </c>
      <c r="O4156" s="194" t="s">
        <v>24925</v>
      </c>
      <c r="P4156" s="197" t="s">
        <v>24926</v>
      </c>
    </row>
    <row r="4157" spans="2:16" ht="20.100000000000001" customHeight="1" x14ac:dyDescent="0.3">
      <c r="B4157" s="101">
        <v>4147</v>
      </c>
      <c r="C4157" s="7" t="s">
        <v>39209</v>
      </c>
      <c r="D4157" s="159" t="s">
        <v>1745</v>
      </c>
      <c r="E4157" s="36" t="s">
        <v>14449</v>
      </c>
      <c r="F4157" s="104">
        <v>7.6</v>
      </c>
      <c r="G4157" s="101" t="s">
        <v>704</v>
      </c>
      <c r="H4157" s="101" t="s">
        <v>4079</v>
      </c>
      <c r="I4157" s="101">
        <v>1943</v>
      </c>
      <c r="J4157" s="101"/>
      <c r="K4157" s="90">
        <v>2426388480</v>
      </c>
      <c r="L4157" s="90">
        <f>IF(K4157/1024 &gt;1,K4157/1024," ")</f>
        <v>2369520</v>
      </c>
      <c r="M4157" s="90">
        <f>IF(K4157/1048576 &gt;1,K4157/1048576," ")</f>
        <v>2313.984375</v>
      </c>
      <c r="N4157" s="91">
        <f>IF(K4157&gt;999999999,K4157/1073741824," ")</f>
        <v>2.2597503662109375</v>
      </c>
      <c r="O4157" s="194" t="s">
        <v>24927</v>
      </c>
      <c r="P4157" s="197" t="s">
        <v>31319</v>
      </c>
    </row>
    <row r="4158" spans="2:16" ht="20.100000000000001" customHeight="1" x14ac:dyDescent="0.3">
      <c r="B4158" s="101">
        <v>4148</v>
      </c>
      <c r="C4158" s="112" t="s">
        <v>39720</v>
      </c>
      <c r="D4158" s="160" t="s">
        <v>5842</v>
      </c>
      <c r="E4158" s="36" t="s">
        <v>14450</v>
      </c>
      <c r="F4158" s="104">
        <v>5.5</v>
      </c>
      <c r="G4158" s="101" t="s">
        <v>704</v>
      </c>
      <c r="H4158" s="101" t="s">
        <v>3757</v>
      </c>
      <c r="I4158" s="101">
        <v>2014</v>
      </c>
      <c r="J4158" s="101"/>
      <c r="K4158" s="90">
        <v>4721519296</v>
      </c>
      <c r="L4158" s="90">
        <f>IF(K4158/1024 &gt;1,K4158/1024," ")</f>
        <v>4610858.6875</v>
      </c>
      <c r="M4158" s="90">
        <f>IF(K4158/1048576 &gt;1,K4158/1048576," ")</f>
        <v>4502.7916870117188</v>
      </c>
      <c r="N4158" s="91">
        <f>IF(K4158&gt;999999999,K4158/1073741824," ")</f>
        <v>4.3972575068473816</v>
      </c>
      <c r="O4158" s="194" t="s">
        <v>24928</v>
      </c>
      <c r="P4158" s="197" t="s">
        <v>24929</v>
      </c>
    </row>
    <row r="4159" spans="2:16" ht="20.100000000000001" customHeight="1" x14ac:dyDescent="0.3">
      <c r="B4159" s="101">
        <v>4149</v>
      </c>
      <c r="C4159" s="109" t="s">
        <v>39721</v>
      </c>
      <c r="D4159" s="160" t="s">
        <v>897</v>
      </c>
      <c r="E4159" s="36" t="s">
        <v>14451</v>
      </c>
      <c r="F4159" s="104">
        <v>6</v>
      </c>
      <c r="G4159" s="94" t="s">
        <v>704</v>
      </c>
      <c r="H4159" s="94" t="s">
        <v>3737</v>
      </c>
      <c r="I4159" s="101">
        <v>2007</v>
      </c>
      <c r="J4159" s="101"/>
      <c r="K4159" s="90">
        <v>5004394708</v>
      </c>
      <c r="L4159" s="90">
        <f>IF(K4159/1024 &gt;1,K4159/1024," ")</f>
        <v>4887104.20703125</v>
      </c>
      <c r="M4159" s="90">
        <f>IF(K4159/1048576 &gt;1,K4159/1048576," ")</f>
        <v>4772.5627021789551</v>
      </c>
      <c r="N4159" s="91">
        <f>IF(K4159&gt;999999999,K4159/1073741824," ")</f>
        <v>4.6607057638466358</v>
      </c>
      <c r="O4159" s="194" t="s">
        <v>24930</v>
      </c>
      <c r="P4159" s="197" t="s">
        <v>24931</v>
      </c>
    </row>
    <row r="4160" spans="2:16" ht="20.100000000000001" customHeight="1" x14ac:dyDescent="0.3">
      <c r="B4160" s="101">
        <v>4150</v>
      </c>
      <c r="C4160" s="109" t="s">
        <v>39722</v>
      </c>
      <c r="D4160" s="159" t="s">
        <v>2339</v>
      </c>
      <c r="E4160" s="36" t="s">
        <v>14452</v>
      </c>
      <c r="F4160" s="104">
        <v>5.9</v>
      </c>
      <c r="G4160" s="94" t="s">
        <v>704</v>
      </c>
      <c r="H4160" s="94" t="s">
        <v>3744</v>
      </c>
      <c r="I4160" s="94">
        <v>1997</v>
      </c>
      <c r="J4160" s="94"/>
      <c r="K4160" s="90">
        <v>3834515100</v>
      </c>
      <c r="L4160" s="90">
        <f>IF(K4160/1024 &gt;1,K4160/1024," ")</f>
        <v>3744643.65234375</v>
      </c>
      <c r="M4160" s="90">
        <f>IF(K4160/1048576 &gt;1,K4160/1048576," ")</f>
        <v>3656.8785667419434</v>
      </c>
      <c r="N4160" s="91">
        <f>IF(K4160&gt;999999999,K4160/1073741824," ")</f>
        <v>3.5711704753339291</v>
      </c>
      <c r="O4160" s="194" t="s">
        <v>24932</v>
      </c>
      <c r="P4160" s="197" t="s">
        <v>24933</v>
      </c>
    </row>
    <row r="4161" spans="2:16" ht="20.100000000000001" customHeight="1" x14ac:dyDescent="0.3">
      <c r="B4161" s="101">
        <v>4151</v>
      </c>
      <c r="C4161" s="7" t="s">
        <v>39210</v>
      </c>
      <c r="D4161" s="159" t="s">
        <v>350</v>
      </c>
      <c r="E4161" s="36" t="s">
        <v>14453</v>
      </c>
      <c r="F4161" s="104">
        <v>4.7</v>
      </c>
      <c r="G4161" s="121"/>
      <c r="H4161" s="121" t="s">
        <v>3742</v>
      </c>
      <c r="I4161" s="101">
        <v>2007</v>
      </c>
      <c r="J4161" s="101"/>
      <c r="K4161" s="90">
        <v>1467873280</v>
      </c>
      <c r="L4161" s="90">
        <f>IF(K4161/1024 &gt;1,K4161/1024," ")</f>
        <v>1433470</v>
      </c>
      <c r="M4161" s="90">
        <f>IF(K4161/1048576 &gt;1,K4161/1048576," ")</f>
        <v>1399.873046875</v>
      </c>
      <c r="N4161" s="91">
        <f>IF(K4161&gt;999999999,K4161/1073741824," ")</f>
        <v>1.3670635223388672</v>
      </c>
      <c r="O4161" s="194" t="s">
        <v>24934</v>
      </c>
      <c r="P4161" s="197" t="s">
        <v>24935</v>
      </c>
    </row>
    <row r="4162" spans="2:16" ht="20.100000000000001" customHeight="1" x14ac:dyDescent="0.3">
      <c r="B4162" s="101">
        <v>4152</v>
      </c>
      <c r="C4162" s="29" t="s">
        <v>39723</v>
      </c>
      <c r="D4162" s="157" t="s">
        <v>8676</v>
      </c>
      <c r="E4162" s="36" t="s">
        <v>14454</v>
      </c>
      <c r="F4162" s="131">
        <v>6.6</v>
      </c>
      <c r="G4162" s="13"/>
      <c r="H4162" s="13" t="s">
        <v>3782</v>
      </c>
      <c r="I4162" s="133">
        <v>2018</v>
      </c>
      <c r="J4162" s="74"/>
      <c r="K4162" s="73">
        <v>6509035520</v>
      </c>
      <c r="L4162" s="90">
        <f>IF(K4162/1024 &gt;1,K4162/1024," ")</f>
        <v>6356480</v>
      </c>
      <c r="M4162" s="90">
        <f>IF(K4162/1048576 &gt;1,K4162/1048576," ")</f>
        <v>6207.5</v>
      </c>
      <c r="N4162" s="91">
        <f>IF(K4162&gt;999999999,K4162/1073741824," ")</f>
        <v>6.06201171875</v>
      </c>
      <c r="O4162" s="194" t="s">
        <v>24936</v>
      </c>
      <c r="P4162" s="197" t="s">
        <v>24937</v>
      </c>
    </row>
    <row r="4163" spans="2:16" ht="20.100000000000001" customHeight="1" x14ac:dyDescent="0.3">
      <c r="B4163" s="101">
        <v>4153</v>
      </c>
      <c r="C4163" s="102" t="s">
        <v>39724</v>
      </c>
      <c r="D4163" s="159" t="s">
        <v>2340</v>
      </c>
      <c r="E4163" s="36" t="s">
        <v>14455</v>
      </c>
      <c r="F4163" s="104">
        <v>6.7</v>
      </c>
      <c r="G4163" s="94"/>
      <c r="H4163" s="94" t="s">
        <v>3737</v>
      </c>
      <c r="I4163" s="94">
        <v>2009</v>
      </c>
      <c r="J4163" s="94"/>
      <c r="K4163" s="108">
        <v>5695073171</v>
      </c>
      <c r="L4163" s="90">
        <f>IF(K4163/1024 &gt;1,K4163/1024," ")</f>
        <v>5561594.8935546875</v>
      </c>
      <c r="M4163" s="90">
        <f>IF(K4163/1048576 &gt;1,K4163/1048576," ")</f>
        <v>5431.2450132369995</v>
      </c>
      <c r="N4163" s="91">
        <f>IF(K4163&gt;999999999,K4163/1073741824," ")</f>
        <v>5.3039502082392573</v>
      </c>
      <c r="O4163" s="194" t="s">
        <v>24938</v>
      </c>
      <c r="P4163" s="197" t="s">
        <v>24939</v>
      </c>
    </row>
    <row r="4164" spans="2:16" ht="20.100000000000001" customHeight="1" x14ac:dyDescent="0.3">
      <c r="B4164" s="101">
        <v>4154</v>
      </c>
      <c r="C4164" s="109" t="s">
        <v>39725</v>
      </c>
      <c r="D4164" s="160" t="s">
        <v>2341</v>
      </c>
      <c r="E4164" s="36" t="s">
        <v>14456</v>
      </c>
      <c r="F4164" s="104">
        <v>6.3</v>
      </c>
      <c r="G4164" s="101" t="s">
        <v>704</v>
      </c>
      <c r="H4164" s="101" t="s">
        <v>3739</v>
      </c>
      <c r="I4164" s="101">
        <v>2007</v>
      </c>
      <c r="J4164" s="101"/>
      <c r="K4164" s="109">
        <v>5749866587</v>
      </c>
      <c r="L4164" s="90">
        <f>IF(K4164/1024 &gt;1,K4164/1024," ")</f>
        <v>5615104.0888671875</v>
      </c>
      <c r="M4164" s="90">
        <f>IF(K4164/1048576 &gt;1,K4164/1048576," ")</f>
        <v>5483.5000867843628</v>
      </c>
      <c r="N4164" s="91">
        <f>IF(K4164&gt;999999999,K4164/1073741824," ")</f>
        <v>5.3549805535003543</v>
      </c>
      <c r="O4164" s="194" t="s">
        <v>19507</v>
      </c>
      <c r="P4164" s="197" t="s">
        <v>24940</v>
      </c>
    </row>
    <row r="4165" spans="2:16" ht="20.100000000000001" customHeight="1" x14ac:dyDescent="0.3">
      <c r="B4165" s="101">
        <v>4155</v>
      </c>
      <c r="C4165" s="7" t="s">
        <v>39726</v>
      </c>
      <c r="D4165" s="159" t="s">
        <v>2342</v>
      </c>
      <c r="E4165" s="36" t="s">
        <v>14457</v>
      </c>
      <c r="F4165" s="104">
        <v>5.4</v>
      </c>
      <c r="G4165" s="13" t="s">
        <v>704</v>
      </c>
      <c r="H4165" s="13" t="s">
        <v>5871</v>
      </c>
      <c r="I4165" s="101">
        <v>2003</v>
      </c>
      <c r="J4165" s="101"/>
      <c r="K4165" s="73">
        <v>2841399296</v>
      </c>
      <c r="L4165" s="90">
        <f>IF(K4165/1024 &gt;1,K4165/1024," ")</f>
        <v>2774804</v>
      </c>
      <c r="M4165" s="90">
        <f>IF(K4165/1048576 &gt;1,K4165/1048576," ")</f>
        <v>2709.76953125</v>
      </c>
      <c r="N4165" s="91">
        <f>IF(K4165&gt;999999999,K4165/1073741824," ")</f>
        <v>2.6462593078613281</v>
      </c>
      <c r="O4165" s="194" t="s">
        <v>24941</v>
      </c>
      <c r="P4165" s="197" t="s">
        <v>31320</v>
      </c>
    </row>
    <row r="4166" spans="2:16" ht="20.100000000000001" customHeight="1" x14ac:dyDescent="0.3">
      <c r="B4166" s="101">
        <v>4156</v>
      </c>
      <c r="C4166" s="29" t="s">
        <v>39727</v>
      </c>
      <c r="D4166" s="177" t="s">
        <v>8614</v>
      </c>
      <c r="E4166" s="36" t="s">
        <v>14458</v>
      </c>
      <c r="F4166" s="81">
        <v>6.1</v>
      </c>
      <c r="G4166" s="13" t="s">
        <v>704</v>
      </c>
      <c r="H4166" s="13" t="s">
        <v>4081</v>
      </c>
      <c r="I4166" s="79">
        <v>2018</v>
      </c>
      <c r="J4166" s="79"/>
      <c r="K4166" s="73">
        <v>4923478016</v>
      </c>
      <c r="L4166" s="90">
        <f>IF(K4166/1024 &gt;1,K4166/1024," ")</f>
        <v>4808084</v>
      </c>
      <c r="M4166" s="90">
        <f>IF(K4166/1048576 &gt;1,K4166/1048576," ")</f>
        <v>4695.39453125</v>
      </c>
      <c r="N4166" s="91">
        <f>IF(K4166&gt;999999999,K4166/1073741824," ")</f>
        <v>4.5853462219238281</v>
      </c>
      <c r="O4166" s="194" t="s">
        <v>24942</v>
      </c>
      <c r="P4166" s="197" t="s">
        <v>24943</v>
      </c>
    </row>
    <row r="4167" spans="2:16" ht="20.100000000000001" customHeight="1" x14ac:dyDescent="0.3">
      <c r="B4167" s="101">
        <v>4157</v>
      </c>
      <c r="C4167" s="84" t="s">
        <v>39728</v>
      </c>
      <c r="D4167" s="157" t="s">
        <v>7702</v>
      </c>
      <c r="E4167" s="36" t="s">
        <v>14459</v>
      </c>
      <c r="F4167" s="81">
        <v>8.1999999999999993</v>
      </c>
      <c r="G4167" s="81" t="s">
        <v>704</v>
      </c>
      <c r="H4167" s="82" t="s">
        <v>5874</v>
      </c>
      <c r="I4167" s="79">
        <v>1954</v>
      </c>
      <c r="J4167" s="79"/>
      <c r="K4167" s="73">
        <v>4579182935</v>
      </c>
      <c r="L4167" s="90">
        <f>IF(K4167/1024 &gt;1,K4167/1024," ")</f>
        <v>4471858.3349609375</v>
      </c>
      <c r="M4167" s="90">
        <f>IF(K4167/1048576 &gt;1,K4167/1048576," ")</f>
        <v>4367.0491552352905</v>
      </c>
      <c r="N4167" s="91">
        <f>IF(K4167&gt;999999999,K4167/1073741824," ")</f>
        <v>4.2646964406594634</v>
      </c>
      <c r="O4167" s="194" t="s">
        <v>24944</v>
      </c>
      <c r="P4167" s="197" t="s">
        <v>24945</v>
      </c>
    </row>
    <row r="4168" spans="2:16" ht="20.100000000000001" customHeight="1" x14ac:dyDescent="0.3">
      <c r="B4168" s="101">
        <v>4158</v>
      </c>
      <c r="C4168" s="7" t="s">
        <v>39729</v>
      </c>
      <c r="D4168" s="157" t="s">
        <v>7936</v>
      </c>
      <c r="E4168" s="36" t="s">
        <v>14460</v>
      </c>
      <c r="F4168" s="81">
        <v>6.4</v>
      </c>
      <c r="G4168" s="13" t="s">
        <v>704</v>
      </c>
      <c r="H4168" s="13" t="s">
        <v>5878</v>
      </c>
      <c r="I4168" s="79">
        <v>2017</v>
      </c>
      <c r="J4168" s="79"/>
      <c r="K4168" s="73">
        <v>5364589853</v>
      </c>
      <c r="L4168" s="90">
        <f>IF(K4168/1024 &gt;1,K4168/1024," ")</f>
        <v>5238857.2783203125</v>
      </c>
      <c r="M4168" s="90">
        <f>IF(K4168/1048576 &gt;1,K4168/1048576," ")</f>
        <v>5116.0715608596802</v>
      </c>
      <c r="N4168" s="91">
        <f>IF(K4168&gt;999999999,K4168/1073741824," ")</f>
        <v>4.9961636336520314</v>
      </c>
      <c r="O4168" s="194" t="s">
        <v>17984</v>
      </c>
      <c r="P4168" s="197" t="s">
        <v>31321</v>
      </c>
    </row>
    <row r="4169" spans="2:16" ht="20.100000000000001" customHeight="1" x14ac:dyDescent="0.3">
      <c r="B4169" s="101">
        <v>4159</v>
      </c>
      <c r="C4169" s="12" t="s">
        <v>39211</v>
      </c>
      <c r="D4169" s="160" t="s">
        <v>1155</v>
      </c>
      <c r="E4169" s="36" t="s">
        <v>14462</v>
      </c>
      <c r="F4169" s="104">
        <v>4.4000000000000004</v>
      </c>
      <c r="G4169" s="94"/>
      <c r="H4169" s="94" t="s">
        <v>3738</v>
      </c>
      <c r="I4169" s="101">
        <v>2007</v>
      </c>
      <c r="J4169" s="101"/>
      <c r="K4169" s="90">
        <v>1468463104</v>
      </c>
      <c r="L4169" s="90">
        <f>IF(K4169/1024 &gt;1,K4169/1024," ")</f>
        <v>1434046</v>
      </c>
      <c r="M4169" s="90">
        <f>IF(K4169/1048576 &gt;1,K4169/1048576," ")</f>
        <v>1400.435546875</v>
      </c>
      <c r="N4169" s="91">
        <f>IF(K4169&gt;999999999,K4169/1073741824," ")</f>
        <v>1.3676128387451172</v>
      </c>
      <c r="O4169" s="194" t="s">
        <v>24947</v>
      </c>
      <c r="P4169" s="197" t="s">
        <v>24948</v>
      </c>
    </row>
    <row r="4170" spans="2:16" ht="20.100000000000001" customHeight="1" x14ac:dyDescent="0.3">
      <c r="B4170" s="101">
        <v>4160</v>
      </c>
      <c r="C4170" s="109" t="s">
        <v>39731</v>
      </c>
      <c r="D4170" s="160" t="s">
        <v>2350</v>
      </c>
      <c r="E4170" s="36" t="s">
        <v>14463</v>
      </c>
      <c r="F4170" s="104">
        <v>6.9</v>
      </c>
      <c r="G4170" s="99" t="s">
        <v>704</v>
      </c>
      <c r="H4170" s="101" t="s">
        <v>5892</v>
      </c>
      <c r="I4170" s="101">
        <v>1963</v>
      </c>
      <c r="J4170" s="101"/>
      <c r="K4170" s="90">
        <v>4384349239</v>
      </c>
      <c r="L4170" s="90">
        <f>IF(K4170/1024 &gt;1,K4170/1024," ")</f>
        <v>4281591.0537109375</v>
      </c>
      <c r="M4170" s="90">
        <f>IF(K4170/1048576 &gt;1,K4170/1048576," ")</f>
        <v>4181.2412633895874</v>
      </c>
      <c r="N4170" s="91">
        <f>IF(K4170&gt;999999999,K4170/1073741824," ")</f>
        <v>4.0832434212788939</v>
      </c>
      <c r="O4170" s="194" t="s">
        <v>24949</v>
      </c>
      <c r="P4170" s="197" t="s">
        <v>24950</v>
      </c>
    </row>
    <row r="4171" spans="2:16" ht="20.100000000000001" customHeight="1" x14ac:dyDescent="0.3">
      <c r="B4171" s="101">
        <v>4161</v>
      </c>
      <c r="C4171" s="109" t="s">
        <v>39732</v>
      </c>
      <c r="D4171" s="159" t="s">
        <v>3419</v>
      </c>
      <c r="E4171" s="36" t="s">
        <v>14464</v>
      </c>
      <c r="F4171" s="104">
        <v>6.6</v>
      </c>
      <c r="G4171" s="99" t="s">
        <v>704</v>
      </c>
      <c r="H4171" s="101" t="s">
        <v>5892</v>
      </c>
      <c r="I4171" s="101">
        <v>1993</v>
      </c>
      <c r="J4171" s="101"/>
      <c r="K4171" s="90">
        <v>3061711140</v>
      </c>
      <c r="L4171" s="90">
        <f>IF(K4171/1024 &gt;1,K4171/1024," ")</f>
        <v>2989952.28515625</v>
      </c>
      <c r="M4171" s="90">
        <f>IF(K4171/1048576 &gt;1,K4171/1048576," ")</f>
        <v>2919.8752784729004</v>
      </c>
      <c r="N4171" s="91">
        <f>IF(K4171&gt;999999999,K4171/1073741824," ")</f>
        <v>2.8514407016336918</v>
      </c>
      <c r="O4171" s="194" t="s">
        <v>24951</v>
      </c>
      <c r="P4171" s="197" t="s">
        <v>24952</v>
      </c>
    </row>
    <row r="4172" spans="2:16" ht="20.100000000000001" customHeight="1" x14ac:dyDescent="0.3">
      <c r="B4172" s="101">
        <v>4162</v>
      </c>
      <c r="C4172" s="7" t="s">
        <v>39733</v>
      </c>
      <c r="D4172" s="159" t="s">
        <v>193</v>
      </c>
      <c r="E4172" s="36" t="s">
        <v>14466</v>
      </c>
      <c r="F4172" s="104">
        <v>4.8</v>
      </c>
      <c r="G4172" s="13" t="s">
        <v>704</v>
      </c>
      <c r="H4172" s="13" t="s">
        <v>5878</v>
      </c>
      <c r="I4172" s="94">
        <v>1997</v>
      </c>
      <c r="J4172" s="120"/>
      <c r="K4172" s="73">
        <v>3667841024</v>
      </c>
      <c r="L4172" s="90">
        <f>IF(K4172/1024 &gt;1,K4172/1024," ")</f>
        <v>3581876</v>
      </c>
      <c r="M4172" s="90">
        <f>IF(K4172/1048576 &gt;1,K4172/1048576," ")</f>
        <v>3497.92578125</v>
      </c>
      <c r="N4172" s="91">
        <f>IF(K4172&gt;999999999,K4172/1073741824," ")</f>
        <v>3.4159431457519531</v>
      </c>
      <c r="O4172" s="194" t="s">
        <v>24955</v>
      </c>
      <c r="P4172" s="197" t="s">
        <v>31323</v>
      </c>
    </row>
    <row r="4173" spans="2:16" ht="20.100000000000001" customHeight="1" x14ac:dyDescent="0.3">
      <c r="B4173" s="101">
        <v>4163</v>
      </c>
      <c r="C4173" s="109" t="s">
        <v>39734</v>
      </c>
      <c r="D4173" s="160" t="s">
        <v>898</v>
      </c>
      <c r="E4173" s="36" t="s">
        <v>14467</v>
      </c>
      <c r="F4173" s="104">
        <v>7.2</v>
      </c>
      <c r="G4173" s="101" t="s">
        <v>704</v>
      </c>
      <c r="H4173" s="101" t="s">
        <v>4005</v>
      </c>
      <c r="I4173" s="101">
        <v>1955</v>
      </c>
      <c r="J4173" s="101"/>
      <c r="K4173" s="90">
        <v>3271194627</v>
      </c>
      <c r="L4173" s="90">
        <f>IF(K4173/1024 &gt;1,K4173/1024," ")</f>
        <v>3194526.0029296875</v>
      </c>
      <c r="M4173" s="90">
        <f>IF(K4173/1048576 &gt;1,K4173/1048576," ")</f>
        <v>3119.6542997360229</v>
      </c>
      <c r="N4173" s="91">
        <f>IF(K4173&gt;999999999,K4173/1073741824," ")</f>
        <v>3.0465374020859599</v>
      </c>
      <c r="O4173" s="199" t="s">
        <v>17521</v>
      </c>
      <c r="P4173" s="197" t="s">
        <v>24956</v>
      </c>
    </row>
    <row r="4174" spans="2:16" ht="20.100000000000001" customHeight="1" x14ac:dyDescent="0.3">
      <c r="B4174" s="101">
        <v>4164</v>
      </c>
      <c r="C4174" s="102" t="s">
        <v>39735</v>
      </c>
      <c r="D4174" s="160" t="s">
        <v>5507</v>
      </c>
      <c r="E4174" s="36" t="s">
        <v>14468</v>
      </c>
      <c r="F4174" s="104">
        <v>7.1</v>
      </c>
      <c r="G4174" s="101" t="s">
        <v>704</v>
      </c>
      <c r="H4174" s="101" t="s">
        <v>3744</v>
      </c>
      <c r="I4174" s="101">
        <v>2014</v>
      </c>
      <c r="J4174" s="101"/>
      <c r="K4174" s="90">
        <v>4545762026</v>
      </c>
      <c r="L4174" s="90">
        <f>IF(K4174/1024 &gt;1,K4174/1024," ")</f>
        <v>4439220.728515625</v>
      </c>
      <c r="M4174" s="90">
        <f>IF(K4174/1048576 &gt;1,K4174/1048576," ")</f>
        <v>4335.17649269104</v>
      </c>
      <c r="N4174" s="91">
        <f>IF(K4174&gt;999999999,K4174/1073741824," ")</f>
        <v>4.2335707936435938</v>
      </c>
      <c r="O4174" s="194" t="s">
        <v>24957</v>
      </c>
      <c r="P4174" s="197" t="s">
        <v>24958</v>
      </c>
    </row>
    <row r="4175" spans="2:16" ht="20.100000000000001" customHeight="1" x14ac:dyDescent="0.3">
      <c r="B4175" s="101">
        <v>4165</v>
      </c>
      <c r="C4175" s="12" t="s">
        <v>39736</v>
      </c>
      <c r="D4175" s="157" t="s">
        <v>8728</v>
      </c>
      <c r="E4175" s="36" t="s">
        <v>14469</v>
      </c>
      <c r="F4175" s="131">
        <v>6.1</v>
      </c>
      <c r="G4175" s="13"/>
      <c r="H4175" s="13" t="s">
        <v>8729</v>
      </c>
      <c r="I4175" s="133">
        <v>2018</v>
      </c>
      <c r="J4175" s="74"/>
      <c r="K4175" s="73">
        <v>1866743808</v>
      </c>
      <c r="L4175" s="90">
        <f>IF(K4175/1024 &gt;1,K4175/1024," ")</f>
        <v>1822992</v>
      </c>
      <c r="M4175" s="90">
        <f>IF(K4175/1048576 &gt;1,K4175/1048576," ")</f>
        <v>1780.265625</v>
      </c>
      <c r="N4175" s="91">
        <f>IF(K4175&gt;999999999,K4175/1073741824," ")</f>
        <v>1.7385406494140625</v>
      </c>
      <c r="O4175" s="194" t="s">
        <v>24959</v>
      </c>
      <c r="P4175" s="197" t="s">
        <v>24960</v>
      </c>
    </row>
    <row r="4176" spans="2:16" ht="20.100000000000001" customHeight="1" x14ac:dyDescent="0.3">
      <c r="B4176" s="101">
        <v>4166</v>
      </c>
      <c r="C4176" s="113" t="s">
        <v>39737</v>
      </c>
      <c r="D4176" s="162" t="s">
        <v>1220</v>
      </c>
      <c r="E4176" s="36" t="s">
        <v>14470</v>
      </c>
      <c r="F4176" s="104">
        <v>6.5</v>
      </c>
      <c r="G4176" s="101" t="s">
        <v>704</v>
      </c>
      <c r="H4176" s="101" t="s">
        <v>3810</v>
      </c>
      <c r="I4176" s="101">
        <v>2004</v>
      </c>
      <c r="J4176" s="101"/>
      <c r="K4176" s="90">
        <v>5413113415</v>
      </c>
      <c r="L4176" s="90">
        <f>IF(K4176/1024 &gt;1,K4176/1024," ")</f>
        <v>5286243.5693359375</v>
      </c>
      <c r="M4176" s="90">
        <f>IF(K4176/1048576 &gt;1,K4176/1048576," ")</f>
        <v>5162.3472356796265</v>
      </c>
      <c r="N4176" s="91">
        <f>IF(K4176&gt;999999999,K4176/1073741824," ")</f>
        <v>5.0413547223433852</v>
      </c>
      <c r="O4176" s="194" t="s">
        <v>24961</v>
      </c>
      <c r="P4176" s="197" t="s">
        <v>24962</v>
      </c>
    </row>
    <row r="4177" spans="2:16" ht="20.100000000000001" customHeight="1" x14ac:dyDescent="0.3">
      <c r="B4177" s="101">
        <v>4167</v>
      </c>
      <c r="C4177" s="48" t="s">
        <v>39739</v>
      </c>
      <c r="D4177" s="167" t="s">
        <v>8063</v>
      </c>
      <c r="E4177" s="36" t="s">
        <v>14472</v>
      </c>
      <c r="F4177" s="81">
        <v>5.5</v>
      </c>
      <c r="G4177" s="13" t="s">
        <v>704</v>
      </c>
      <c r="H4177" s="13" t="s">
        <v>5892</v>
      </c>
      <c r="I4177" s="79">
        <v>1993</v>
      </c>
      <c r="J4177" s="79"/>
      <c r="K4177" s="73">
        <v>2877887709</v>
      </c>
      <c r="L4177" s="90">
        <f>IF(K4177/1024 &gt;1,K4177/1024," ")</f>
        <v>2810437.2158203125</v>
      </c>
      <c r="M4177" s="90">
        <f>IF(K4177/1048576 &gt;1,K4177/1048576," ")</f>
        <v>2744.5675935745239</v>
      </c>
      <c r="N4177" s="91">
        <f>IF(K4177&gt;999999999,K4177/1073741824," ")</f>
        <v>2.680241790600121</v>
      </c>
      <c r="O4177" s="194" t="s">
        <v>24965</v>
      </c>
      <c r="P4177" s="197" t="s">
        <v>24966</v>
      </c>
    </row>
    <row r="4178" spans="2:16" ht="20.100000000000001" customHeight="1" x14ac:dyDescent="0.3">
      <c r="B4178" s="101">
        <v>4168</v>
      </c>
      <c r="C4178" s="7" t="s">
        <v>39649</v>
      </c>
      <c r="D4178" s="160" t="s">
        <v>3120</v>
      </c>
      <c r="E4178" s="36" t="s">
        <v>14362</v>
      </c>
      <c r="F4178" s="104">
        <v>6.6</v>
      </c>
      <c r="G4178" s="101" t="s">
        <v>704</v>
      </c>
      <c r="H4178" s="101" t="s">
        <v>3740</v>
      </c>
      <c r="I4178" s="101">
        <v>1986</v>
      </c>
      <c r="J4178" s="101"/>
      <c r="K4178" s="90">
        <v>4038479747</v>
      </c>
      <c r="L4178" s="90">
        <f>IF(K4178/1024 &gt;1,K4178/1024," ")</f>
        <v>3943827.8779296875</v>
      </c>
      <c r="M4178" s="90">
        <f>IF(K4178/1048576 &gt;1,K4178/1048576," ")</f>
        <v>3851.3944120407104</v>
      </c>
      <c r="N4178" s="91">
        <f>IF(K4178&gt;999999999,K4178/1073741824," ")</f>
        <v>3.7611273555085063</v>
      </c>
      <c r="O4178" s="194" t="s">
        <v>24794</v>
      </c>
      <c r="P4178" s="197" t="s">
        <v>24795</v>
      </c>
    </row>
    <row r="4179" spans="2:16" ht="20.100000000000001" customHeight="1" x14ac:dyDescent="0.3">
      <c r="B4179" s="101">
        <v>4169</v>
      </c>
      <c r="C4179" s="20" t="s">
        <v>39740</v>
      </c>
      <c r="D4179" s="157" t="s">
        <v>8287</v>
      </c>
      <c r="E4179" s="36" t="s">
        <v>14473</v>
      </c>
      <c r="F4179" s="81">
        <v>5.2</v>
      </c>
      <c r="G4179" s="13" t="s">
        <v>704</v>
      </c>
      <c r="H4179" s="13" t="s">
        <v>5892</v>
      </c>
      <c r="I4179" s="79">
        <v>2018</v>
      </c>
      <c r="J4179" s="79"/>
      <c r="K4179" s="73">
        <v>4041203712</v>
      </c>
      <c r="L4179" s="90">
        <f>IF(K4179/1024 &gt;1,K4179/1024," ")</f>
        <v>3946488</v>
      </c>
      <c r="M4179" s="90">
        <f>IF(K4179/1048576 &gt;1,K4179/1048576," ")</f>
        <v>3853.9921875</v>
      </c>
      <c r="N4179" s="91">
        <f>IF(K4179&gt;999999999,K4179/1073741824," ")</f>
        <v>3.7636642456054688</v>
      </c>
      <c r="O4179" s="199" t="s">
        <v>17525</v>
      </c>
      <c r="P4179" s="197" t="s">
        <v>31324</v>
      </c>
    </row>
    <row r="4180" spans="2:16" ht="20.100000000000001" customHeight="1" x14ac:dyDescent="0.3">
      <c r="B4180" s="101">
        <v>4170</v>
      </c>
      <c r="C4180" s="74" t="s">
        <v>39741</v>
      </c>
      <c r="D4180" s="157" t="s">
        <v>7834</v>
      </c>
      <c r="E4180" s="36" t="s">
        <v>14474</v>
      </c>
      <c r="F4180" s="131">
        <v>5.6</v>
      </c>
      <c r="G4180" s="13" t="s">
        <v>704</v>
      </c>
      <c r="H4180" s="13" t="s">
        <v>3739</v>
      </c>
      <c r="I4180" s="133">
        <v>2005</v>
      </c>
      <c r="J4180" s="74"/>
      <c r="K4180" s="73">
        <v>6306959360</v>
      </c>
      <c r="L4180" s="90">
        <f>IF(K4180/1024 &gt;1,K4180/1024," ")</f>
        <v>6159140</v>
      </c>
      <c r="M4180" s="90">
        <f>IF(K4180/1048576 &gt;1,K4180/1048576," ")</f>
        <v>6014.78515625</v>
      </c>
      <c r="N4180" s="91">
        <f>IF(K4180&gt;999999999,K4180/1073741824," ")</f>
        <v>5.8738136291503906</v>
      </c>
      <c r="O4180" s="194" t="s">
        <v>24967</v>
      </c>
      <c r="P4180" s="197" t="s">
        <v>24968</v>
      </c>
    </row>
    <row r="4181" spans="2:16" ht="20.100000000000001" customHeight="1" x14ac:dyDescent="0.3">
      <c r="B4181" s="101">
        <v>4171</v>
      </c>
      <c r="C4181" s="109" t="s">
        <v>39742</v>
      </c>
      <c r="D4181" s="159" t="s">
        <v>3209</v>
      </c>
      <c r="E4181" s="36" t="s">
        <v>14476</v>
      </c>
      <c r="F4181" s="104">
        <v>7.1</v>
      </c>
      <c r="G4181" s="101" t="s">
        <v>704</v>
      </c>
      <c r="H4181" s="101" t="s">
        <v>3747</v>
      </c>
      <c r="I4181" s="94">
        <v>1997</v>
      </c>
      <c r="J4181" s="94"/>
      <c r="K4181" s="90">
        <v>3105873031</v>
      </c>
      <c r="L4181" s="90">
        <f>IF(K4181/1024 &gt;1,K4181/1024," ")</f>
        <v>3033079.1318359375</v>
      </c>
      <c r="M4181" s="90">
        <f>IF(K4181/1048576 &gt;1,K4181/1048576," ")</f>
        <v>2961.9913396835327</v>
      </c>
      <c r="N4181" s="91">
        <f>IF(K4181&gt;999999999,K4181/1073741824," ")</f>
        <v>2.8925696676596999</v>
      </c>
      <c r="O4181" s="194" t="s">
        <v>24971</v>
      </c>
      <c r="P4181" s="197" t="s">
        <v>24972</v>
      </c>
    </row>
    <row r="4182" spans="2:16" ht="20.100000000000001" customHeight="1" x14ac:dyDescent="0.3">
      <c r="B4182" s="101">
        <v>4172</v>
      </c>
      <c r="C4182" s="102" t="s">
        <v>39743</v>
      </c>
      <c r="D4182" s="159" t="s">
        <v>2343</v>
      </c>
      <c r="E4182" s="36" t="s">
        <v>14477</v>
      </c>
      <c r="F4182" s="104">
        <v>5.5</v>
      </c>
      <c r="G4182" s="101" t="s">
        <v>704</v>
      </c>
      <c r="H4182" s="101" t="s">
        <v>3762</v>
      </c>
      <c r="I4182" s="101">
        <v>2000</v>
      </c>
      <c r="J4182" s="101"/>
      <c r="K4182" s="90">
        <v>5460316088</v>
      </c>
      <c r="L4182" s="90">
        <f>IF(K4182/1024 &gt;1,K4182/1024," ")</f>
        <v>5332339.9296875</v>
      </c>
      <c r="M4182" s="90">
        <f>IF(K4182/1048576 &gt;1,K4182/1048576," ")</f>
        <v>5207.3632125854492</v>
      </c>
      <c r="N4182" s="91">
        <f>IF(K4182&gt;999999999,K4182/1073741824," ")</f>
        <v>5.0853156372904778</v>
      </c>
      <c r="O4182" s="194" t="s">
        <v>24973</v>
      </c>
      <c r="P4182" s="197" t="s">
        <v>24974</v>
      </c>
    </row>
    <row r="4183" spans="2:16" ht="20.100000000000001" customHeight="1" x14ac:dyDescent="0.3">
      <c r="B4183" s="101">
        <v>4173</v>
      </c>
      <c r="C4183" s="20" t="s">
        <v>39744</v>
      </c>
      <c r="D4183" s="158" t="s">
        <v>7999</v>
      </c>
      <c r="E4183" s="36" t="s">
        <v>14478</v>
      </c>
      <c r="F4183" s="81">
        <v>6.7</v>
      </c>
      <c r="G4183" s="49" t="s">
        <v>704</v>
      </c>
      <c r="H4183" s="13" t="s">
        <v>7791</v>
      </c>
      <c r="I4183" s="79">
        <v>1954</v>
      </c>
      <c r="J4183" s="79"/>
      <c r="K4183" s="73">
        <v>2252124679</v>
      </c>
      <c r="L4183" s="90">
        <f>IF(K4183/1024 &gt;1,K4183/1024," ")</f>
        <v>2199340.5068359375</v>
      </c>
      <c r="M4183" s="90">
        <f>IF(K4183/1048576 &gt;1,K4183/1048576," ")</f>
        <v>2147.7934637069702</v>
      </c>
      <c r="N4183" s="91">
        <f>IF(K4183&gt;999999999,K4183/1073741824," ")</f>
        <v>2.0974545544013381</v>
      </c>
      <c r="O4183" s="194" t="s">
        <v>24975</v>
      </c>
      <c r="P4183" s="197" t="s">
        <v>24976</v>
      </c>
    </row>
    <row r="4184" spans="2:16" ht="20.100000000000001" customHeight="1" x14ac:dyDescent="0.3">
      <c r="B4184" s="101">
        <v>4174</v>
      </c>
      <c r="C4184" s="102" t="s">
        <v>39745</v>
      </c>
      <c r="D4184" s="159" t="s">
        <v>4541</v>
      </c>
      <c r="E4184" s="36" t="s">
        <v>14479</v>
      </c>
      <c r="F4184" s="104">
        <v>4.4000000000000004</v>
      </c>
      <c r="G4184" s="101"/>
      <c r="H4184" s="101" t="s">
        <v>3740</v>
      </c>
      <c r="I4184" s="101">
        <v>2013</v>
      </c>
      <c r="J4184" s="101"/>
      <c r="K4184" s="90">
        <v>3927806433</v>
      </c>
      <c r="L4184" s="90">
        <f>IF(K4184/1024 &gt;1,K4184/1024," ")</f>
        <v>3835748.4697265625</v>
      </c>
      <c r="M4184" s="90">
        <f>IF(K4184/1048576 &gt;1,K4184/1048576," ")</f>
        <v>3745.8481149673462</v>
      </c>
      <c r="N4184" s="91">
        <f>IF(K4184&gt;999999999,K4184/1073741824," ")</f>
        <v>3.658054799772799</v>
      </c>
      <c r="O4184" s="194" t="s">
        <v>24977</v>
      </c>
      <c r="P4184" s="197" t="s">
        <v>24978</v>
      </c>
    </row>
    <row r="4185" spans="2:16" ht="20.100000000000001" customHeight="1" x14ac:dyDescent="0.3">
      <c r="B4185" s="101">
        <v>4175</v>
      </c>
      <c r="C4185" s="84" t="s">
        <v>39746</v>
      </c>
      <c r="D4185" s="157" t="s">
        <v>7784</v>
      </c>
      <c r="E4185" s="36" t="s">
        <v>14480</v>
      </c>
      <c r="F4185" s="81">
        <v>4.7</v>
      </c>
      <c r="G4185" s="81" t="s">
        <v>704</v>
      </c>
      <c r="H4185" s="82" t="s">
        <v>4081</v>
      </c>
      <c r="I4185" s="79">
        <v>2017</v>
      </c>
      <c r="J4185" s="79"/>
      <c r="K4185" s="73">
        <v>5018135849</v>
      </c>
      <c r="L4185" s="90">
        <f>IF(K4185/1024 &gt;1,K4185/1024," ")</f>
        <v>4900523.2900390625</v>
      </c>
      <c r="M4185" s="90">
        <f>IF(K4185/1048576 &gt;1,K4185/1048576," ")</f>
        <v>4785.667275428772</v>
      </c>
      <c r="N4185" s="91">
        <f>IF(K4185&gt;999999999,K4185/1073741824," ")</f>
        <v>4.6735031986609101</v>
      </c>
      <c r="O4185" s="194" t="s">
        <v>24979</v>
      </c>
      <c r="P4185" s="197" t="s">
        <v>24980</v>
      </c>
    </row>
    <row r="4186" spans="2:16" ht="20.100000000000001" customHeight="1" x14ac:dyDescent="0.3">
      <c r="B4186" s="101">
        <v>4176</v>
      </c>
      <c r="C4186" s="112" t="s">
        <v>41256</v>
      </c>
      <c r="D4186" s="159" t="s">
        <v>2540</v>
      </c>
      <c r="E4186" s="36" t="s">
        <v>16017</v>
      </c>
      <c r="F4186" s="104">
        <v>7.6</v>
      </c>
      <c r="G4186" s="101" t="s">
        <v>704</v>
      </c>
      <c r="H4186" s="101" t="s">
        <v>4061</v>
      </c>
      <c r="I4186" s="101">
        <v>1935</v>
      </c>
      <c r="J4186" s="101"/>
      <c r="K4186" s="90">
        <v>3866902282</v>
      </c>
      <c r="L4186" s="90">
        <f>IF(K4186/1024 &gt;1,K4186/1024," ")</f>
        <v>3776271.759765625</v>
      </c>
      <c r="M4186" s="90">
        <f>IF(K4186/1048576 &gt;1,K4186/1048576," ")</f>
        <v>3687.7653903961182</v>
      </c>
      <c r="N4186" s="91">
        <f>IF(K4186&gt;999999999,K4186/1073741824," ")</f>
        <v>3.6013333890587091</v>
      </c>
      <c r="O4186" s="194" t="s">
        <v>27465</v>
      </c>
      <c r="P4186" s="197" t="s">
        <v>27466</v>
      </c>
    </row>
    <row r="4187" spans="2:16" ht="20.100000000000001" customHeight="1" x14ac:dyDescent="0.3">
      <c r="B4187" s="101">
        <v>4177</v>
      </c>
      <c r="C4187" s="20" t="s">
        <v>34097</v>
      </c>
      <c r="D4187" s="177" t="s">
        <v>33035</v>
      </c>
      <c r="E4187" s="36" t="s">
        <v>33036</v>
      </c>
      <c r="F4187" s="49">
        <v>6.9</v>
      </c>
      <c r="G4187" s="13" t="s">
        <v>704</v>
      </c>
      <c r="H4187" s="13" t="s">
        <v>4279</v>
      </c>
      <c r="I4187" s="9">
        <v>2021</v>
      </c>
      <c r="J4187" s="9"/>
      <c r="K4187" s="45">
        <v>4446212096</v>
      </c>
      <c r="L4187" s="90">
        <f>IF(K4187/1024 &gt;1,K4187/1024," ")</f>
        <v>4342004</v>
      </c>
      <c r="M4187" s="90">
        <f>IF(K4187/1048576 &gt;1,K4187/1048576," ")</f>
        <v>4240.23828125</v>
      </c>
      <c r="N4187" s="91">
        <f>IF(K4187&gt;999999999,K4187/1073741824," ")</f>
        <v>4.1408576965332031</v>
      </c>
      <c r="O4187" s="194" t="s">
        <v>25833</v>
      </c>
      <c r="P4187" s="197" t="s">
        <v>33037</v>
      </c>
    </row>
    <row r="4188" spans="2:16" ht="20.100000000000001" customHeight="1" x14ac:dyDescent="0.3">
      <c r="B4188" s="101">
        <v>4178</v>
      </c>
      <c r="C4188" s="12" t="s">
        <v>39747</v>
      </c>
      <c r="D4188" s="157" t="s">
        <v>8871</v>
      </c>
      <c r="E4188" s="36" t="s">
        <v>14481</v>
      </c>
      <c r="F4188" s="81">
        <v>6.2</v>
      </c>
      <c r="G4188" s="13"/>
      <c r="H4188" s="13" t="s">
        <v>3756</v>
      </c>
      <c r="I4188" s="79">
        <v>2018</v>
      </c>
      <c r="J4188" s="79"/>
      <c r="K4188" s="73">
        <v>5585661952</v>
      </c>
      <c r="L4188" s="90">
        <f>IF(K4188/1024 &gt;1,K4188/1024," ")</f>
        <v>5454748</v>
      </c>
      <c r="M4188" s="90">
        <f>IF(K4188/1048576 &gt;1,K4188/1048576," ")</f>
        <v>5326.90234375</v>
      </c>
      <c r="N4188" s="91">
        <f>IF(K4188&gt;999999999,K4188/1073741824," ")</f>
        <v>5.2020530700683594</v>
      </c>
      <c r="O4188" s="194" t="s">
        <v>24981</v>
      </c>
      <c r="P4188" s="197" t="s">
        <v>24982</v>
      </c>
    </row>
    <row r="4189" spans="2:16" ht="20.100000000000001" customHeight="1" x14ac:dyDescent="0.3">
      <c r="B4189" s="101">
        <v>4179</v>
      </c>
      <c r="C4189" s="12" t="s">
        <v>43119</v>
      </c>
      <c r="D4189" s="261" t="s">
        <v>43115</v>
      </c>
      <c r="E4189" s="36" t="s">
        <v>43116</v>
      </c>
      <c r="F4189" s="131">
        <v>6.3</v>
      </c>
      <c r="G4189" s="13"/>
      <c r="H4189" s="13" t="s">
        <v>3756</v>
      </c>
      <c r="I4189" s="133">
        <v>2021</v>
      </c>
      <c r="J4189" s="74"/>
      <c r="K4189" s="73">
        <v>2063175680</v>
      </c>
      <c r="L4189" s="90">
        <f>IF(K4189/1024 &gt;1,K4189/1024," ")</f>
        <v>2014820</v>
      </c>
      <c r="M4189" s="90">
        <f>IF(K4189/1048576 &gt;1,K4189/1048576," ")</f>
        <v>1967.59765625</v>
      </c>
      <c r="N4189" s="91">
        <f>IF(K4189&gt;999999999,K4189/1073741824," ")</f>
        <v>1.9214820861816406</v>
      </c>
      <c r="O4189" s="223" t="s">
        <v>43117</v>
      </c>
      <c r="P4189" s="197" t="s">
        <v>43118</v>
      </c>
    </row>
    <row r="4190" spans="2:16" ht="20.100000000000001" customHeight="1" x14ac:dyDescent="0.3">
      <c r="B4190" s="101">
        <v>4180</v>
      </c>
      <c r="C4190" s="7" t="s">
        <v>33340</v>
      </c>
      <c r="D4190" s="159" t="s">
        <v>1346</v>
      </c>
      <c r="E4190" s="36" t="s">
        <v>14483</v>
      </c>
      <c r="F4190" s="104">
        <v>6.9</v>
      </c>
      <c r="G4190" s="101" t="s">
        <v>704</v>
      </c>
      <c r="H4190" s="101" t="s">
        <v>4372</v>
      </c>
      <c r="I4190" s="94">
        <v>1976</v>
      </c>
      <c r="J4190" s="94"/>
      <c r="K4190" s="90">
        <v>5051868152</v>
      </c>
      <c r="L4190" s="90">
        <f>IF(K4190/1024 &gt;1,K4190/1024," ")</f>
        <v>4933464.9921875</v>
      </c>
      <c r="M4190" s="90">
        <f>IF(K4190/1048576 &gt;1,K4190/1048576," ")</f>
        <v>4817.8369064331055</v>
      </c>
      <c r="N4190" s="91">
        <f>IF(K4190&gt;999999999,K4190/1073741824," ")</f>
        <v>4.7049188539385796</v>
      </c>
      <c r="O4190" s="199" t="s">
        <v>18420</v>
      </c>
      <c r="P4190" s="197" t="s">
        <v>24984</v>
      </c>
    </row>
    <row r="4191" spans="2:16" ht="20.100000000000001" customHeight="1" x14ac:dyDescent="0.3">
      <c r="B4191" s="101">
        <v>4181</v>
      </c>
      <c r="C4191" s="103" t="s">
        <v>39748</v>
      </c>
      <c r="D4191" s="163" t="s">
        <v>5976</v>
      </c>
      <c r="E4191" s="36" t="s">
        <v>14482</v>
      </c>
      <c r="F4191" s="99">
        <v>5.3</v>
      </c>
      <c r="G4191" s="101" t="s">
        <v>704</v>
      </c>
      <c r="H4191" s="101" t="s">
        <v>4081</v>
      </c>
      <c r="I4191" s="101">
        <v>2013</v>
      </c>
      <c r="J4191" s="101"/>
      <c r="K4191" s="90">
        <v>5171133318</v>
      </c>
      <c r="L4191" s="90">
        <f>IF(K4191/1024 &gt;1,K4191/1024," ")</f>
        <v>5049934.880859375</v>
      </c>
      <c r="M4191" s="90">
        <f>IF(K4191/1048576 &gt;1,K4191/1048576," ")</f>
        <v>4931.5770320892334</v>
      </c>
      <c r="N4191" s="91">
        <f>IF(K4191&gt;999999999,K4191/1073741824," ")</f>
        <v>4.815993195399642</v>
      </c>
      <c r="O4191" s="194" t="s">
        <v>24983</v>
      </c>
      <c r="P4191" s="197" t="s">
        <v>31325</v>
      </c>
    </row>
    <row r="4192" spans="2:16" ht="20.100000000000001" customHeight="1" x14ac:dyDescent="0.3">
      <c r="B4192" s="101">
        <v>4182</v>
      </c>
      <c r="C4192" s="109" t="s">
        <v>39751</v>
      </c>
      <c r="D4192" s="159" t="s">
        <v>194</v>
      </c>
      <c r="E4192" s="36" t="s">
        <v>14486</v>
      </c>
      <c r="F4192" s="104">
        <v>5.6</v>
      </c>
      <c r="G4192" s="94" t="s">
        <v>704</v>
      </c>
      <c r="H4192" s="94" t="s">
        <v>3741</v>
      </c>
      <c r="I4192" s="94">
        <v>1999</v>
      </c>
      <c r="J4192" s="94"/>
      <c r="K4192" s="90">
        <v>4479046880</v>
      </c>
      <c r="L4192" s="90">
        <f>IF(K4192/1024 &gt;1,K4192/1024," ")</f>
        <v>4374069.21875</v>
      </c>
      <c r="M4192" s="90">
        <f>IF(K4192/1048576 &gt;1,K4192/1048576," ")</f>
        <v>4271.5519714355469</v>
      </c>
      <c r="N4192" s="91">
        <f>IF(K4192&gt;999999999,K4192/1073741824," ")</f>
        <v>4.1714374721050262</v>
      </c>
      <c r="O4192" s="194" t="s">
        <v>24987</v>
      </c>
      <c r="P4192" s="197" t="s">
        <v>24988</v>
      </c>
    </row>
    <row r="4193" spans="2:16" ht="20.100000000000001" customHeight="1" x14ac:dyDescent="0.3">
      <c r="B4193" s="101">
        <v>4183</v>
      </c>
      <c r="C4193" s="109" t="s">
        <v>39749</v>
      </c>
      <c r="D4193" s="160" t="s">
        <v>2344</v>
      </c>
      <c r="E4193" s="36" t="s">
        <v>14484</v>
      </c>
      <c r="F4193" s="104">
        <v>4.4000000000000004</v>
      </c>
      <c r="G4193" s="99" t="s">
        <v>704</v>
      </c>
      <c r="H4193" s="101" t="s">
        <v>5892</v>
      </c>
      <c r="I4193" s="101">
        <v>2007</v>
      </c>
      <c r="J4193" s="101"/>
      <c r="K4193" s="90">
        <v>4249796399</v>
      </c>
      <c r="L4193" s="90">
        <f>IF(K4193/1024 &gt;1,K4193/1024," ")</f>
        <v>4150191.7958984375</v>
      </c>
      <c r="M4193" s="90">
        <f>IF(K4193/1048576 &gt;1,K4193/1048576," ")</f>
        <v>4052.9216756820679</v>
      </c>
      <c r="N4193" s="91">
        <f>IF(K4193&gt;999999999,K4193/1073741824," ")</f>
        <v>3.9579313239082694</v>
      </c>
      <c r="O4193" s="194" t="s">
        <v>20283</v>
      </c>
      <c r="P4193" s="197" t="s">
        <v>24985</v>
      </c>
    </row>
    <row r="4194" spans="2:16" ht="20.100000000000001" customHeight="1" x14ac:dyDescent="0.3">
      <c r="B4194" s="101">
        <v>4184</v>
      </c>
      <c r="C4194" s="109" t="s">
        <v>39750</v>
      </c>
      <c r="D4194" s="159" t="s">
        <v>4151</v>
      </c>
      <c r="E4194" s="36" t="s">
        <v>14485</v>
      </c>
      <c r="F4194" s="104">
        <v>5.4</v>
      </c>
      <c r="G4194" s="99" t="s">
        <v>704</v>
      </c>
      <c r="H4194" s="105" t="s">
        <v>4081</v>
      </c>
      <c r="I4194" s="101">
        <v>2010</v>
      </c>
      <c r="J4194" s="101"/>
      <c r="K4194" s="90">
        <v>3573508882</v>
      </c>
      <c r="L4194" s="90">
        <f>IF(K4194/1024 &gt;1,K4194/1024," ")</f>
        <v>3489754.767578125</v>
      </c>
      <c r="M4194" s="90">
        <f>IF(K4194/1048576 &gt;1,K4194/1048576," ")</f>
        <v>3407.9636402130127</v>
      </c>
      <c r="N4194" s="91">
        <f>IF(K4194&gt;999999999,K4194/1073741824," ")</f>
        <v>3.3280894923955202</v>
      </c>
      <c r="O4194" s="194" t="s">
        <v>24986</v>
      </c>
      <c r="P4194" s="197" t="s">
        <v>31326</v>
      </c>
    </row>
    <row r="4195" spans="2:16" ht="20.100000000000001" customHeight="1" x14ac:dyDescent="0.3">
      <c r="B4195" s="101">
        <v>4185</v>
      </c>
      <c r="C4195" s="20" t="s">
        <v>39752</v>
      </c>
      <c r="D4195" s="263" t="s">
        <v>33739</v>
      </c>
      <c r="E4195" s="254" t="s">
        <v>33740</v>
      </c>
      <c r="F4195" s="49">
        <v>5.7</v>
      </c>
      <c r="G4195" s="13"/>
      <c r="H4195" s="13" t="s">
        <v>3744</v>
      </c>
      <c r="I4195" s="9">
        <v>2020</v>
      </c>
      <c r="J4195" s="9"/>
      <c r="K4195" s="45">
        <v>4279271424</v>
      </c>
      <c r="L4195" s="90">
        <f>IF(K4195/1024 &gt;1,K4195/1024," ")</f>
        <v>4178976</v>
      </c>
      <c r="M4195" s="90">
        <f>IF(K4195/1048576 &gt;1,K4195/1048576," ")</f>
        <v>4081.03125</v>
      </c>
      <c r="N4195" s="91">
        <f>IF(K4195&gt;999999999,K4195/1073741824," ")</f>
        <v>3.985382080078125</v>
      </c>
      <c r="O4195" s="194" t="s">
        <v>17915</v>
      </c>
      <c r="P4195" s="197" t="s">
        <v>33741</v>
      </c>
    </row>
    <row r="4196" spans="2:16" ht="20.100000000000001" customHeight="1" x14ac:dyDescent="0.3">
      <c r="B4196" s="101">
        <v>4186</v>
      </c>
      <c r="C4196" s="20" t="s">
        <v>39753</v>
      </c>
      <c r="D4196" s="157" t="s">
        <v>8185</v>
      </c>
      <c r="E4196" s="36" t="s">
        <v>14488</v>
      </c>
      <c r="F4196" s="81">
        <v>4.9000000000000004</v>
      </c>
      <c r="G4196" s="13"/>
      <c r="H4196" s="13" t="s">
        <v>3744</v>
      </c>
      <c r="I4196" s="79">
        <v>2018</v>
      </c>
      <c r="J4196" s="79"/>
      <c r="K4196" s="73">
        <v>4784336896</v>
      </c>
      <c r="L4196" s="90">
        <f>IF(K4196/1024 &gt;1,K4196/1024," ")</f>
        <v>4672204</v>
      </c>
      <c r="M4196" s="90">
        <f>IF(K4196/1048576 &gt;1,K4196/1048576," ")</f>
        <v>4562.69921875</v>
      </c>
      <c r="N4196" s="91">
        <f>IF(K4196&gt;999999999,K4196/1073741824," ")</f>
        <v>4.4557609558105469</v>
      </c>
      <c r="O4196" s="194" t="s">
        <v>24990</v>
      </c>
      <c r="P4196" s="197" t="s">
        <v>24991</v>
      </c>
    </row>
    <row r="4197" spans="2:16" ht="20.100000000000001" customHeight="1" x14ac:dyDescent="0.3">
      <c r="B4197" s="101">
        <v>4187</v>
      </c>
      <c r="C4197" s="20" t="s">
        <v>39754</v>
      </c>
      <c r="D4197" s="157" t="s">
        <v>8834</v>
      </c>
      <c r="E4197" s="36" t="s">
        <v>14489</v>
      </c>
      <c r="F4197" s="81">
        <v>7.3</v>
      </c>
      <c r="G4197" s="13"/>
      <c r="H4197" s="13" t="s">
        <v>3757</v>
      </c>
      <c r="I4197" s="79">
        <v>2019</v>
      </c>
      <c r="J4197" s="79"/>
      <c r="K4197" s="73">
        <v>5159165952</v>
      </c>
      <c r="L4197" s="90">
        <f>IF(K4197/1024 &gt;1,K4197/1024," ")</f>
        <v>5038248</v>
      </c>
      <c r="M4197" s="90">
        <f>IF(K4197/1048576 &gt;1,K4197/1048576," ")</f>
        <v>4920.1640625</v>
      </c>
      <c r="N4197" s="91">
        <f>IF(K4197&gt;999999999,K4197/1073741824," ")</f>
        <v>4.8048477172851563</v>
      </c>
      <c r="O4197" s="194" t="s">
        <v>30117</v>
      </c>
      <c r="P4197" s="197" t="s">
        <v>24992</v>
      </c>
    </row>
    <row r="4198" spans="2:16" ht="20.100000000000001" customHeight="1" x14ac:dyDescent="0.3">
      <c r="B4198" s="101">
        <v>4188</v>
      </c>
      <c r="C4198" s="111" t="s">
        <v>39756</v>
      </c>
      <c r="D4198" s="161" t="s">
        <v>6699</v>
      </c>
      <c r="E4198" s="36" t="s">
        <v>14492</v>
      </c>
      <c r="F4198" s="99">
        <v>5.3</v>
      </c>
      <c r="G4198" s="99" t="s">
        <v>704</v>
      </c>
      <c r="H4198" s="101" t="s">
        <v>4081</v>
      </c>
      <c r="I4198" s="101">
        <v>2015</v>
      </c>
      <c r="J4198" s="101"/>
      <c r="K4198" s="90">
        <v>4739619076</v>
      </c>
      <c r="L4198" s="90">
        <f>IF(K4198/1024 &gt;1,K4198/1024," ")</f>
        <v>4628534.25390625</v>
      </c>
      <c r="M4198" s="90">
        <f>IF(K4198/1048576 &gt;1,K4198/1048576," ")</f>
        <v>4520.0529823303223</v>
      </c>
      <c r="N4198" s="91">
        <f>IF(K4198&gt;999999999,K4198/1073741824," ")</f>
        <v>4.4141142405569553</v>
      </c>
      <c r="O4198" s="194" t="s">
        <v>24997</v>
      </c>
      <c r="P4198" s="197" t="s">
        <v>24998</v>
      </c>
    </row>
    <row r="4199" spans="2:16" ht="20.100000000000001" customHeight="1" x14ac:dyDescent="0.3">
      <c r="B4199" s="101">
        <v>4189</v>
      </c>
      <c r="C4199" s="20" t="s">
        <v>39755</v>
      </c>
      <c r="D4199" s="157" t="s">
        <v>7855</v>
      </c>
      <c r="E4199" s="36" t="s">
        <v>14491</v>
      </c>
      <c r="F4199" s="81">
        <v>4.7</v>
      </c>
      <c r="G4199" s="13" t="s">
        <v>704</v>
      </c>
      <c r="H4199" s="13" t="s">
        <v>4081</v>
      </c>
      <c r="I4199" s="79">
        <v>2016</v>
      </c>
      <c r="J4199" s="79"/>
      <c r="K4199" s="73">
        <v>4426074013</v>
      </c>
      <c r="L4199" s="90">
        <f>IF(K4199/1024 &gt;1,K4199/1024," ")</f>
        <v>4322337.9033203125</v>
      </c>
      <c r="M4199" s="90">
        <f>IF(K4199/1048576 &gt;1,K4199/1048576," ")</f>
        <v>4221.0331087112427</v>
      </c>
      <c r="N4199" s="91">
        <f>IF(K4199&gt;999999999,K4199/1073741824," ")</f>
        <v>4.1221026452258229</v>
      </c>
      <c r="O4199" s="194" t="s">
        <v>24995</v>
      </c>
      <c r="P4199" s="197" t="s">
        <v>24996</v>
      </c>
    </row>
    <row r="4200" spans="2:16" ht="20.100000000000001" customHeight="1" x14ac:dyDescent="0.3">
      <c r="B4200" s="101">
        <v>4190</v>
      </c>
      <c r="C4200" s="20" t="s">
        <v>43272</v>
      </c>
      <c r="D4200" s="261" t="s">
        <v>43263</v>
      </c>
      <c r="E4200" s="36" t="s">
        <v>43264</v>
      </c>
      <c r="F4200" s="131">
        <v>5.6</v>
      </c>
      <c r="G4200" s="13" t="s">
        <v>704</v>
      </c>
      <c r="H4200" s="13" t="s">
        <v>3744</v>
      </c>
      <c r="I4200" s="79">
        <v>2021</v>
      </c>
      <c r="J4200" s="79"/>
      <c r="K4200" s="73">
        <v>4452900864</v>
      </c>
      <c r="L4200" s="90">
        <f>IF(K4200/1024 &gt;1,K4200/1024," ")</f>
        <v>4348536</v>
      </c>
      <c r="M4200" s="90">
        <f>IF(K4200/1048576 &gt;1,K4200/1048576," ")</f>
        <v>4246.6171875</v>
      </c>
      <c r="N4200" s="91">
        <f>IF(K4200&gt;999999999,K4200/1073741824," ")</f>
        <v>4.1470870971679688</v>
      </c>
      <c r="O4200" s="223" t="s">
        <v>43265</v>
      </c>
      <c r="P4200" s="198" t="s">
        <v>43266</v>
      </c>
    </row>
    <row r="4201" spans="2:16" ht="20.100000000000001" customHeight="1" x14ac:dyDescent="0.3">
      <c r="B4201" s="101">
        <v>4191</v>
      </c>
      <c r="C4201" s="107" t="s">
        <v>39757</v>
      </c>
      <c r="D4201" s="160" t="s">
        <v>5386</v>
      </c>
      <c r="E4201" s="36" t="s">
        <v>14493</v>
      </c>
      <c r="F4201" s="104">
        <v>5.0999999999999996</v>
      </c>
      <c r="G4201" s="101" t="s">
        <v>704</v>
      </c>
      <c r="H4201" s="101" t="s">
        <v>3740</v>
      </c>
      <c r="I4201" s="101">
        <v>2013</v>
      </c>
      <c r="J4201" s="101"/>
      <c r="K4201" s="90">
        <v>3958523006</v>
      </c>
      <c r="L4201" s="90">
        <f>IF(K4201/1024 &gt;1,K4201/1024," ")</f>
        <v>3865745.123046875</v>
      </c>
      <c r="M4201" s="90">
        <f>IF(K4201/1048576 &gt;1,K4201/1048576," ")</f>
        <v>3775.1417217254639</v>
      </c>
      <c r="N4201" s="91">
        <f>IF(K4201&gt;999999999,K4201/1073741824," ")</f>
        <v>3.6866618376225233</v>
      </c>
      <c r="O4201" s="194" t="s">
        <v>18374</v>
      </c>
      <c r="P4201" s="197" t="s">
        <v>24999</v>
      </c>
    </row>
    <row r="4202" spans="2:16" ht="20.100000000000001" customHeight="1" x14ac:dyDescent="0.3">
      <c r="B4202" s="101">
        <v>4192</v>
      </c>
      <c r="C4202" s="84" t="s">
        <v>39758</v>
      </c>
      <c r="D4202" s="157" t="s">
        <v>7728</v>
      </c>
      <c r="E4202" s="36" t="s">
        <v>14494</v>
      </c>
      <c r="F4202" s="81">
        <v>6.2</v>
      </c>
      <c r="G4202" s="81" t="s">
        <v>704</v>
      </c>
      <c r="H4202" s="82" t="s">
        <v>5878</v>
      </c>
      <c r="I4202" s="79">
        <v>1957</v>
      </c>
      <c r="J4202" s="79"/>
      <c r="K4202" s="73">
        <v>3375855792</v>
      </c>
      <c r="L4202" s="90">
        <f>IF(K4202/1024 &gt;1,K4202/1024," ")</f>
        <v>3296734.171875</v>
      </c>
      <c r="M4202" s="90">
        <f>IF(K4202/1048576 &gt;1,K4202/1048576," ")</f>
        <v>3219.4669647216797</v>
      </c>
      <c r="N4202" s="91">
        <f>IF(K4202&gt;999999999,K4202/1073741824," ")</f>
        <v>3.1440107077360153</v>
      </c>
      <c r="O4202" s="199" t="s">
        <v>17522</v>
      </c>
      <c r="P4202" s="197" t="s">
        <v>31328</v>
      </c>
    </row>
    <row r="4203" spans="2:16" ht="20.100000000000001" customHeight="1" x14ac:dyDescent="0.3">
      <c r="B4203" s="101">
        <v>4193</v>
      </c>
      <c r="C4203" s="20" t="s">
        <v>39759</v>
      </c>
      <c r="D4203" s="157" t="s">
        <v>8186</v>
      </c>
      <c r="E4203" s="36" t="s">
        <v>14495</v>
      </c>
      <c r="F4203" s="81">
        <v>6.1</v>
      </c>
      <c r="G4203" s="13" t="s">
        <v>704</v>
      </c>
      <c r="H4203" s="13" t="s">
        <v>3756</v>
      </c>
      <c r="I4203" s="79">
        <v>2017</v>
      </c>
      <c r="J4203" s="79"/>
      <c r="K4203" s="73">
        <v>5369708544</v>
      </c>
      <c r="L4203" s="90">
        <f>IF(K4203/1024 &gt;1,K4203/1024," ")</f>
        <v>5243856</v>
      </c>
      <c r="M4203" s="90">
        <f>IF(K4203/1048576 &gt;1,K4203/1048576," ")</f>
        <v>5120.953125</v>
      </c>
      <c r="N4203" s="91">
        <f>IF(K4203&gt;999999999,K4203/1073741824," ")</f>
        <v>5.0009307861328125</v>
      </c>
      <c r="O4203" s="194" t="s">
        <v>25000</v>
      </c>
      <c r="P4203" s="197" t="s">
        <v>25001</v>
      </c>
    </row>
    <row r="4204" spans="2:16" ht="20.100000000000001" customHeight="1" x14ac:dyDescent="0.3">
      <c r="B4204" s="101">
        <v>4194</v>
      </c>
      <c r="C4204" s="111" t="s">
        <v>39760</v>
      </c>
      <c r="D4204" s="159" t="s">
        <v>2345</v>
      </c>
      <c r="E4204" s="36" t="s">
        <v>14497</v>
      </c>
      <c r="F4204" s="99">
        <v>5.4</v>
      </c>
      <c r="G4204" s="99" t="s">
        <v>704</v>
      </c>
      <c r="H4204" s="13" t="s">
        <v>3937</v>
      </c>
      <c r="I4204" s="101">
        <v>2010</v>
      </c>
      <c r="J4204" s="101"/>
      <c r="K4204" s="90">
        <v>5000585216</v>
      </c>
      <c r="L4204" s="90">
        <f>IF(K4204/1024 &gt;1,K4204/1024," ")</f>
        <v>4883384</v>
      </c>
      <c r="M4204" s="90">
        <f>IF(K4204/1048576 &gt;1,K4204/1048576," ")</f>
        <v>4768.9296875</v>
      </c>
      <c r="N4204" s="91">
        <f>IF(K4204&gt;999999999,K4204/1073741824," ")</f>
        <v>4.6571578979492188</v>
      </c>
      <c r="O4204" s="194" t="s">
        <v>17810</v>
      </c>
      <c r="P4204" s="197" t="s">
        <v>25004</v>
      </c>
    </row>
    <row r="4205" spans="2:16" ht="20.100000000000001" customHeight="1" x14ac:dyDescent="0.3">
      <c r="B4205" s="101">
        <v>4195</v>
      </c>
      <c r="C4205" s="102" t="s">
        <v>8370</v>
      </c>
      <c r="D4205" s="157" t="s">
        <v>7382</v>
      </c>
      <c r="E4205" s="36" t="s">
        <v>14496</v>
      </c>
      <c r="F4205" s="104">
        <v>5.2</v>
      </c>
      <c r="G4205" s="99" t="s">
        <v>704</v>
      </c>
      <c r="H4205" s="101" t="s">
        <v>4081</v>
      </c>
      <c r="I4205" s="101">
        <v>2015</v>
      </c>
      <c r="J4205" s="101"/>
      <c r="K4205" s="90">
        <v>4458672128</v>
      </c>
      <c r="L4205" s="90">
        <f>IF(K4205/1024 &gt;1,K4205/1024," ")</f>
        <v>4354172</v>
      </c>
      <c r="M4205" s="90">
        <f>IF(K4205/1048576 &gt;1,K4205/1048576," ")</f>
        <v>4252.12109375</v>
      </c>
      <c r="N4205" s="91">
        <f>IF(K4205&gt;999999999,K4205/1073741824," ")</f>
        <v>4.1524620056152344</v>
      </c>
      <c r="O4205" s="194" t="s">
        <v>25002</v>
      </c>
      <c r="P4205" s="197" t="s">
        <v>25003</v>
      </c>
    </row>
    <row r="4206" spans="2:16" ht="20.100000000000001" customHeight="1" x14ac:dyDescent="0.3">
      <c r="B4206" s="101">
        <v>4196</v>
      </c>
      <c r="C4206" s="20" t="s">
        <v>33326</v>
      </c>
      <c r="D4206" s="167" t="s">
        <v>8454</v>
      </c>
      <c r="E4206" s="36" t="s">
        <v>14498</v>
      </c>
      <c r="F4206" s="81">
        <v>4.3</v>
      </c>
      <c r="G4206" s="13" t="s">
        <v>704</v>
      </c>
      <c r="H4206" s="13" t="s">
        <v>5892</v>
      </c>
      <c r="I4206" s="79">
        <v>2019</v>
      </c>
      <c r="J4206" s="79"/>
      <c r="K4206" s="73">
        <v>4699904944</v>
      </c>
      <c r="L4206" s="90">
        <f>IF(K4206/1024 &gt;1,K4206/1024," ")</f>
        <v>4589750.921875</v>
      </c>
      <c r="M4206" s="90">
        <f>IF(K4206/1048576 &gt;1,K4206/1048576," ")</f>
        <v>4482.1786346435547</v>
      </c>
      <c r="N4206" s="91">
        <f>IF(K4206&gt;999999999,K4206/1073741824," ")</f>
        <v>4.3771275728940964</v>
      </c>
      <c r="O4206" s="194" t="s">
        <v>25005</v>
      </c>
      <c r="P4206" s="197" t="s">
        <v>25006</v>
      </c>
    </row>
    <row r="4207" spans="2:16" ht="20.100000000000001" customHeight="1" x14ac:dyDescent="0.3">
      <c r="B4207" s="101">
        <v>4197</v>
      </c>
      <c r="C4207" s="102" t="s">
        <v>39761</v>
      </c>
      <c r="D4207" s="159" t="s">
        <v>2351</v>
      </c>
      <c r="E4207" s="36" t="s">
        <v>14499</v>
      </c>
      <c r="F4207" s="104">
        <v>5.5</v>
      </c>
      <c r="G4207" s="94" t="s">
        <v>704</v>
      </c>
      <c r="H4207" s="94" t="s">
        <v>3756</v>
      </c>
      <c r="I4207" s="101">
        <v>2008</v>
      </c>
      <c r="J4207" s="101"/>
      <c r="K4207" s="90">
        <v>4760480652</v>
      </c>
      <c r="L4207" s="90">
        <f>IF(K4207/1024 &gt;1,K4207/1024," ")</f>
        <v>4648906.88671875</v>
      </c>
      <c r="M4207" s="90">
        <f>IF(K4207/1048576 &gt;1,K4207/1048576," ")</f>
        <v>4539.9481315612793</v>
      </c>
      <c r="N4207" s="91">
        <f>IF(K4207&gt;999999999,K4207/1073741824," ")</f>
        <v>4.4335430972278118</v>
      </c>
      <c r="O4207" s="194" t="s">
        <v>25007</v>
      </c>
      <c r="P4207" s="197" t="s">
        <v>31329</v>
      </c>
    </row>
    <row r="4208" spans="2:16" ht="20.100000000000001" customHeight="1" x14ac:dyDescent="0.3">
      <c r="B4208" s="101">
        <v>4198</v>
      </c>
      <c r="C4208" s="109" t="s">
        <v>39762</v>
      </c>
      <c r="D4208" s="159" t="s">
        <v>2785</v>
      </c>
      <c r="E4208" s="36" t="s">
        <v>14500</v>
      </c>
      <c r="F4208" s="104">
        <v>6.4</v>
      </c>
      <c r="G4208" s="101" t="s">
        <v>704</v>
      </c>
      <c r="H4208" s="101" t="s">
        <v>3737</v>
      </c>
      <c r="I4208" s="101">
        <v>2009</v>
      </c>
      <c r="J4208" s="101"/>
      <c r="K4208" s="90">
        <v>2542336258</v>
      </c>
      <c r="L4208" s="90">
        <f>IF(K4208/1024 &gt;1,K4208/1024," ")</f>
        <v>2482750.251953125</v>
      </c>
      <c r="M4208" s="90">
        <f>IF(K4208/1048576 &gt;1,K4208/1048576," ")</f>
        <v>2424.5607929229736</v>
      </c>
      <c r="N4208" s="91">
        <f>IF(K4208&gt;999999999,K4208/1073741824," ")</f>
        <v>2.3677351493388414</v>
      </c>
      <c r="O4208" s="194" t="s">
        <v>25008</v>
      </c>
      <c r="P4208" s="197" t="s">
        <v>25009</v>
      </c>
    </row>
    <row r="4209" spans="2:16" ht="20.100000000000001" customHeight="1" x14ac:dyDescent="0.3">
      <c r="B4209" s="101">
        <v>4199</v>
      </c>
      <c r="C4209" s="109" t="s">
        <v>39763</v>
      </c>
      <c r="D4209" s="163" t="s">
        <v>6039</v>
      </c>
      <c r="E4209" s="36" t="s">
        <v>14501</v>
      </c>
      <c r="F4209" s="99">
        <v>5.3</v>
      </c>
      <c r="G4209" s="101" t="s">
        <v>704</v>
      </c>
      <c r="H4209" s="101" t="s">
        <v>5874</v>
      </c>
      <c r="I4209" s="101">
        <v>1952</v>
      </c>
      <c r="J4209" s="101"/>
      <c r="K4209" s="90">
        <v>3634688179</v>
      </c>
      <c r="L4209" s="90">
        <f>IF(K4209/1024 &gt;1,K4209/1024," ")</f>
        <v>3549500.1748046875</v>
      </c>
      <c r="M4209" s="90">
        <f>IF(K4209/1048576 &gt;1,K4209/1048576," ")</f>
        <v>3466.3087644577026</v>
      </c>
      <c r="N4209" s="91">
        <f>IF(K4209&gt;999999999,K4209/1073741824," ")</f>
        <v>3.3850671527907252</v>
      </c>
      <c r="O4209" s="194" t="s">
        <v>23912</v>
      </c>
      <c r="P4209" s="197" t="s">
        <v>25010</v>
      </c>
    </row>
    <row r="4210" spans="2:16" ht="20.100000000000001" customHeight="1" x14ac:dyDescent="0.3">
      <c r="B4210" s="101">
        <v>4200</v>
      </c>
      <c r="C4210" s="109" t="s">
        <v>39764</v>
      </c>
      <c r="D4210" s="159" t="s">
        <v>2346</v>
      </c>
      <c r="E4210" s="36" t="s">
        <v>14502</v>
      </c>
      <c r="F4210" s="104">
        <v>6.3</v>
      </c>
      <c r="G4210" s="13" t="s">
        <v>704</v>
      </c>
      <c r="H4210" s="13" t="s">
        <v>4081</v>
      </c>
      <c r="I4210" s="94">
        <v>2001</v>
      </c>
      <c r="J4210" s="120"/>
      <c r="K4210" s="73">
        <v>6005649408</v>
      </c>
      <c r="L4210" s="90">
        <f>IF(K4210/1024 &gt;1,K4210/1024," ")</f>
        <v>5864892</v>
      </c>
      <c r="M4210" s="90">
        <f>IF(K4210/1048576 &gt;1,K4210/1048576," ")</f>
        <v>5727.43359375</v>
      </c>
      <c r="N4210" s="91">
        <f>IF(K4210&gt;999999999,K4210/1073741824," ")</f>
        <v>5.5931968688964844</v>
      </c>
      <c r="O4210" s="194" t="s">
        <v>25011</v>
      </c>
      <c r="P4210" s="197" t="s">
        <v>31330</v>
      </c>
    </row>
    <row r="4211" spans="2:16" ht="20.100000000000001" customHeight="1" x14ac:dyDescent="0.3">
      <c r="B4211" s="101">
        <v>4201</v>
      </c>
      <c r="C4211" s="103" t="s">
        <v>41896</v>
      </c>
      <c r="D4211" s="161" t="s">
        <v>6592</v>
      </c>
      <c r="E4211" s="36" t="s">
        <v>16782</v>
      </c>
      <c r="F4211" s="99">
        <v>4</v>
      </c>
      <c r="G4211" s="99" t="s">
        <v>704</v>
      </c>
      <c r="H4211" s="101" t="s">
        <v>4081</v>
      </c>
      <c r="I4211" s="101">
        <v>2014</v>
      </c>
      <c r="J4211" s="101"/>
      <c r="K4211" s="90">
        <v>3776004434</v>
      </c>
      <c r="L4211" s="90">
        <f>IF(K4211/1024 &gt;1,K4211/1024," ")</f>
        <v>3687504.330078125</v>
      </c>
      <c r="M4211" s="90">
        <f>IF(K4211/1048576 &gt;1,K4211/1048576," ")</f>
        <v>3601.0784473419189</v>
      </c>
      <c r="N4211" s="91">
        <f>IF(K4211&gt;999999999,K4211/1073741824," ")</f>
        <v>3.5166781712323427</v>
      </c>
      <c r="O4211" s="194" t="s">
        <v>28770</v>
      </c>
      <c r="P4211" s="197" t="s">
        <v>28771</v>
      </c>
    </row>
    <row r="4212" spans="2:16" ht="20.100000000000001" customHeight="1" x14ac:dyDescent="0.3">
      <c r="B4212" s="101">
        <v>4202</v>
      </c>
      <c r="C4212" s="20" t="s">
        <v>39765</v>
      </c>
      <c r="D4212" s="157" t="s">
        <v>8713</v>
      </c>
      <c r="E4212" s="36" t="s">
        <v>14503</v>
      </c>
      <c r="F4212" s="131">
        <v>6</v>
      </c>
      <c r="G4212" s="13" t="s">
        <v>704</v>
      </c>
      <c r="H4212" s="13" t="s">
        <v>4081</v>
      </c>
      <c r="I4212" s="133">
        <v>2018</v>
      </c>
      <c r="J4212" s="74"/>
      <c r="K4212" s="73">
        <v>3860905984</v>
      </c>
      <c r="L4212" s="90">
        <f>IF(K4212/1024 &gt;1,K4212/1024," ")</f>
        <v>3770416</v>
      </c>
      <c r="M4212" s="90">
        <f>IF(K4212/1048576 &gt;1,K4212/1048576," ")</f>
        <v>3682.046875</v>
      </c>
      <c r="N4212" s="91">
        <f>IF(K4212&gt;999999999,K4212/1073741824," ")</f>
        <v>3.5957489013671875</v>
      </c>
      <c r="O4212" s="194" t="s">
        <v>25012</v>
      </c>
      <c r="P4212" s="197" t="s">
        <v>25013</v>
      </c>
    </row>
    <row r="4213" spans="2:16" ht="20.100000000000001" customHeight="1" x14ac:dyDescent="0.3">
      <c r="B4213" s="101">
        <v>4203</v>
      </c>
      <c r="C4213" s="12" t="s">
        <v>42628</v>
      </c>
      <c r="D4213" s="160" t="s">
        <v>899</v>
      </c>
      <c r="E4213" s="36" t="s">
        <v>14504</v>
      </c>
      <c r="F4213" s="104">
        <v>4.5</v>
      </c>
      <c r="G4213" s="94"/>
      <c r="H4213" s="94" t="s">
        <v>3738</v>
      </c>
      <c r="I4213" s="101">
        <v>2007</v>
      </c>
      <c r="J4213" s="116"/>
      <c r="K4213" s="90">
        <v>1903947776</v>
      </c>
      <c r="L4213" s="90">
        <f>IF(K4213/1024 &gt;1,K4213/1024," ")</f>
        <v>1859324</v>
      </c>
      <c r="M4213" s="90">
        <f>IF(K4213/1048576 &gt;1,K4213/1048576," ")</f>
        <v>1815.74609375</v>
      </c>
      <c r="N4213" s="91">
        <f>IF(K4213&gt;999999999,K4213/1073741824," ")</f>
        <v>1.7731895446777344</v>
      </c>
      <c r="O4213" s="194" t="s">
        <v>25014</v>
      </c>
      <c r="P4213" s="197" t="s">
        <v>31331</v>
      </c>
    </row>
    <row r="4214" spans="2:16" ht="20.100000000000001" customHeight="1" x14ac:dyDescent="0.3">
      <c r="B4214" s="101">
        <v>4204</v>
      </c>
      <c r="C4214" s="109" t="s">
        <v>39766</v>
      </c>
      <c r="D4214" s="159" t="s">
        <v>3611</v>
      </c>
      <c r="E4214" s="36" t="s">
        <v>14505</v>
      </c>
      <c r="F4214" s="104">
        <v>5.9</v>
      </c>
      <c r="G4214" s="101" t="s">
        <v>704</v>
      </c>
      <c r="H4214" s="101" t="s">
        <v>3756</v>
      </c>
      <c r="I4214" s="101">
        <v>2013</v>
      </c>
      <c r="J4214" s="101"/>
      <c r="K4214" s="90">
        <v>3811494261</v>
      </c>
      <c r="L4214" s="90">
        <f>IF(K4214/1024 &gt;1,K4214/1024," ")</f>
        <v>3722162.3642578125</v>
      </c>
      <c r="M4214" s="90">
        <f>IF(K4214/1048576 &gt;1,K4214/1048576," ")</f>
        <v>3634.92418384552</v>
      </c>
      <c r="N4214" s="91">
        <f>IF(K4214&gt;999999999,K4214/1073741824," ")</f>
        <v>3.5497306482866406</v>
      </c>
      <c r="O4214" s="194" t="s">
        <v>25015</v>
      </c>
      <c r="P4214" s="197" t="s">
        <v>25016</v>
      </c>
    </row>
    <row r="4215" spans="2:16" ht="20.100000000000001" customHeight="1" x14ac:dyDescent="0.3">
      <c r="B4215" s="101">
        <v>4205</v>
      </c>
      <c r="C4215" s="109" t="s">
        <v>39768</v>
      </c>
      <c r="D4215" s="159" t="s">
        <v>2347</v>
      </c>
      <c r="E4215" s="36" t="s">
        <v>14506</v>
      </c>
      <c r="F4215" s="104">
        <v>7.6</v>
      </c>
      <c r="G4215" s="101" t="s">
        <v>704</v>
      </c>
      <c r="H4215" s="101" t="s">
        <v>3744</v>
      </c>
      <c r="I4215" s="101">
        <v>2002</v>
      </c>
      <c r="J4215" s="101"/>
      <c r="K4215" s="90">
        <v>5712391840</v>
      </c>
      <c r="L4215" s="90">
        <f>IF(K4215/1024 &gt;1,K4215/1024," ")</f>
        <v>5578507.65625</v>
      </c>
      <c r="M4215" s="90">
        <f>IF(K4215/1048576 &gt;1,K4215/1048576," ")</f>
        <v>5447.7613830566406</v>
      </c>
      <c r="N4215" s="91">
        <f>IF(K4215&gt;999999999,K4215/1073741824," ")</f>
        <v>5.3200794756412506</v>
      </c>
      <c r="O4215" s="194" t="s">
        <v>25017</v>
      </c>
      <c r="P4215" s="197" t="s">
        <v>25018</v>
      </c>
    </row>
    <row r="4216" spans="2:16" ht="20.100000000000001" customHeight="1" x14ac:dyDescent="0.3">
      <c r="B4216" s="101">
        <v>4206</v>
      </c>
      <c r="C4216" s="12" t="s">
        <v>40827</v>
      </c>
      <c r="D4216" s="160" t="s">
        <v>1324</v>
      </c>
      <c r="E4216" s="36" t="s">
        <v>16781</v>
      </c>
      <c r="F4216" s="104">
        <v>4.5</v>
      </c>
      <c r="G4216" s="94"/>
      <c r="H4216" s="94" t="s">
        <v>4337</v>
      </c>
      <c r="I4216" s="101">
        <v>1998</v>
      </c>
      <c r="J4216" s="101"/>
      <c r="K4216" s="90">
        <v>734840832</v>
      </c>
      <c r="L4216" s="90">
        <f>IF(K4216/1024 &gt;1,K4216/1024," ")</f>
        <v>717618</v>
      </c>
      <c r="M4216" s="90">
        <f>IF(K4216/1048576 &gt;1,K4216/1048576," ")</f>
        <v>700.798828125</v>
      </c>
      <c r="N4216" s="91" t="str">
        <f>IF(K4216&gt;999999999,K4216/1073741824," ")</f>
        <v xml:space="preserve"> </v>
      </c>
      <c r="O4216" s="194" t="s">
        <v>28768</v>
      </c>
      <c r="P4216" s="197" t="s">
        <v>28769</v>
      </c>
    </row>
    <row r="4217" spans="2:16" ht="20.100000000000001" customHeight="1" x14ac:dyDescent="0.3">
      <c r="B4217" s="101">
        <v>4207</v>
      </c>
      <c r="C4217" s="28" t="s">
        <v>39769</v>
      </c>
      <c r="D4217" s="160" t="s">
        <v>5370</v>
      </c>
      <c r="E4217" s="36" t="s">
        <v>14507</v>
      </c>
      <c r="F4217" s="104">
        <v>6.5</v>
      </c>
      <c r="G4217" s="101" t="s">
        <v>704</v>
      </c>
      <c r="H4217" s="101" t="s">
        <v>3745</v>
      </c>
      <c r="I4217" s="101">
        <v>1977</v>
      </c>
      <c r="J4217" s="101"/>
      <c r="K4217" s="90">
        <v>2548296929</v>
      </c>
      <c r="L4217" s="90">
        <f>IF(K4217/1024 &gt;1,K4217/1024," ")</f>
        <v>2488571.2197265625</v>
      </c>
      <c r="M4217" s="90">
        <f>IF(K4217/1048576 &gt;1,K4217/1048576," ")</f>
        <v>2430.2453317642212</v>
      </c>
      <c r="N4217" s="91">
        <f>IF(K4217&gt;999999999,K4217/1073741824," ")</f>
        <v>2.3732864568009973</v>
      </c>
      <c r="O4217" s="194" t="s">
        <v>25019</v>
      </c>
      <c r="P4217" s="197" t="s">
        <v>25020</v>
      </c>
    </row>
    <row r="4218" spans="2:16" ht="20.100000000000001" customHeight="1" x14ac:dyDescent="0.3">
      <c r="B4218" s="101">
        <v>4208</v>
      </c>
      <c r="C4218" s="109" t="s">
        <v>39771</v>
      </c>
      <c r="D4218" s="159" t="s">
        <v>5322</v>
      </c>
      <c r="E4218" s="36" t="s">
        <v>14508</v>
      </c>
      <c r="F4218" s="104">
        <v>7.9</v>
      </c>
      <c r="G4218" s="101" t="s">
        <v>704</v>
      </c>
      <c r="H4218" s="101" t="s">
        <v>3747</v>
      </c>
      <c r="I4218" s="101">
        <v>1971</v>
      </c>
      <c r="J4218" s="101"/>
      <c r="K4218" s="90">
        <v>3569506780</v>
      </c>
      <c r="L4218" s="90">
        <f>IF(K4218/1024 &gt;1,K4218/1024," ")</f>
        <v>3485846.46484375</v>
      </c>
      <c r="M4218" s="90">
        <f>IF(K4218/1048576 &gt;1,K4218/1048576," ")</f>
        <v>3404.1469383239746</v>
      </c>
      <c r="N4218" s="91">
        <f>IF(K4218&gt;999999999,K4218/1073741824," ")</f>
        <v>3.3243622444570065</v>
      </c>
      <c r="O4218" s="194" t="s">
        <v>25021</v>
      </c>
      <c r="P4218" s="197" t="s">
        <v>25022</v>
      </c>
    </row>
    <row r="4219" spans="2:16" ht="20.100000000000001" customHeight="1" x14ac:dyDescent="0.3">
      <c r="B4219" s="101">
        <v>4209</v>
      </c>
      <c r="C4219" s="12" t="s">
        <v>39770</v>
      </c>
      <c r="D4219" s="261" t="s">
        <v>33841</v>
      </c>
      <c r="E4219" s="36" t="s">
        <v>33842</v>
      </c>
      <c r="F4219" s="131">
        <v>6.6</v>
      </c>
      <c r="G4219" s="13"/>
      <c r="H4219" s="13" t="s">
        <v>3790</v>
      </c>
      <c r="I4219" s="133">
        <v>2021</v>
      </c>
      <c r="J4219" s="74"/>
      <c r="K4219" s="73">
        <v>5175222272</v>
      </c>
      <c r="L4219" s="90">
        <f>IF(K4219/1024 &gt;1,K4219/1024," ")</f>
        <v>5053928</v>
      </c>
      <c r="M4219" s="90">
        <f>IF(K4219/1048576 &gt;1,K4219/1048576," ")</f>
        <v>4935.4765625</v>
      </c>
      <c r="N4219" s="91">
        <f>IF(K4219&gt;999999999,K4219/1073741824," ")</f>
        <v>4.8198013305664063</v>
      </c>
      <c r="O4219" s="223" t="s">
        <v>33843</v>
      </c>
      <c r="P4219" s="197" t="s">
        <v>33844</v>
      </c>
    </row>
    <row r="4220" spans="2:16" ht="20.100000000000001" customHeight="1" x14ac:dyDescent="0.3">
      <c r="B4220" s="101">
        <v>4210</v>
      </c>
      <c r="C4220" s="109" t="s">
        <v>39772</v>
      </c>
      <c r="D4220" s="160" t="s">
        <v>5238</v>
      </c>
      <c r="E4220" s="36" t="s">
        <v>14509</v>
      </c>
      <c r="F4220" s="104">
        <v>6.5</v>
      </c>
      <c r="G4220" s="13" t="s">
        <v>704</v>
      </c>
      <c r="H4220" s="13" t="s">
        <v>5892</v>
      </c>
      <c r="I4220" s="101">
        <v>1994</v>
      </c>
      <c r="J4220" s="101"/>
      <c r="K4220" s="73">
        <v>4874715108</v>
      </c>
      <c r="L4220" s="90">
        <f>IF(K4220/1024 &gt;1,K4220/1024," ")</f>
        <v>4760463.97265625</v>
      </c>
      <c r="M4220" s="90">
        <f>IF(K4220/1048576 &gt;1,K4220/1048576," ")</f>
        <v>4648.8905982971191</v>
      </c>
      <c r="N4220" s="91">
        <f>IF(K4220&gt;999999999,K4220/1073741824," ")</f>
        <v>4.5399322248995304</v>
      </c>
      <c r="O4220" s="194" t="s">
        <v>25023</v>
      </c>
      <c r="P4220" s="197" t="s">
        <v>25024</v>
      </c>
    </row>
    <row r="4221" spans="2:16" ht="20.100000000000001" customHeight="1" x14ac:dyDescent="0.3">
      <c r="B4221" s="101">
        <v>4211</v>
      </c>
      <c r="C4221" s="109" t="s">
        <v>39773</v>
      </c>
      <c r="D4221" s="159" t="s">
        <v>2818</v>
      </c>
      <c r="E4221" s="36" t="s">
        <v>14510</v>
      </c>
      <c r="F4221" s="104">
        <v>7.1</v>
      </c>
      <c r="G4221" s="13" t="s">
        <v>704</v>
      </c>
      <c r="H4221" s="13" t="s">
        <v>5871</v>
      </c>
      <c r="I4221" s="101">
        <v>1988</v>
      </c>
      <c r="J4221" s="101"/>
      <c r="K4221" s="73">
        <v>6604970804</v>
      </c>
      <c r="L4221" s="90">
        <f>IF(K4221/1024 &gt;1,K4221/1024," ")</f>
        <v>6450166.80078125</v>
      </c>
      <c r="M4221" s="90">
        <f>IF(K4221/1048576 &gt;1,K4221/1048576," ")</f>
        <v>6298.9910163879395</v>
      </c>
      <c r="N4221" s="91">
        <f>IF(K4221&gt;999999999,K4221/1073741824," ")</f>
        <v>6.1513584144413471</v>
      </c>
      <c r="O4221" s="194" t="s">
        <v>24475</v>
      </c>
      <c r="P4221" s="197" t="s">
        <v>25025</v>
      </c>
    </row>
    <row r="4222" spans="2:16" ht="20.100000000000001" customHeight="1" x14ac:dyDescent="0.3">
      <c r="B4222" s="101">
        <v>4212</v>
      </c>
      <c r="C4222" s="112" t="s">
        <v>39775</v>
      </c>
      <c r="D4222" s="161" t="s">
        <v>7230</v>
      </c>
      <c r="E4222" s="36" t="s">
        <v>14512</v>
      </c>
      <c r="F4222" s="99">
        <v>5.8</v>
      </c>
      <c r="G4222" s="99"/>
      <c r="H4222" s="101" t="s">
        <v>5871</v>
      </c>
      <c r="I4222" s="101">
        <v>2015</v>
      </c>
      <c r="J4222" s="101"/>
      <c r="K4222" s="90">
        <v>4065866367</v>
      </c>
      <c r="L4222" s="90">
        <f>IF(K4222/1024 &gt;1,K4222/1024," ")</f>
        <v>3970572.6240234375</v>
      </c>
      <c r="M4222" s="90">
        <f>IF(K4222/1048576 &gt;1,K4222/1048576," ")</f>
        <v>3877.5123281478882</v>
      </c>
      <c r="N4222" s="91">
        <f>IF(K4222&gt;999999999,K4222/1073741824," ")</f>
        <v>3.7866331329569221</v>
      </c>
      <c r="O4222" s="194" t="s">
        <v>25028</v>
      </c>
      <c r="P4222" s="197" t="s">
        <v>25029</v>
      </c>
    </row>
    <row r="4223" spans="2:16" ht="20.100000000000001" customHeight="1" x14ac:dyDescent="0.3">
      <c r="B4223" s="101">
        <v>4213</v>
      </c>
      <c r="C4223" s="7" t="s">
        <v>39776</v>
      </c>
      <c r="D4223" s="157" t="s">
        <v>32637</v>
      </c>
      <c r="E4223" s="36" t="s">
        <v>32638</v>
      </c>
      <c r="F4223" s="131">
        <v>5.6</v>
      </c>
      <c r="G4223" s="13"/>
      <c r="H4223" s="13" t="s">
        <v>3744</v>
      </c>
      <c r="I4223" s="133">
        <v>2020</v>
      </c>
      <c r="J4223" s="79"/>
      <c r="K4223" s="73">
        <v>4688453632</v>
      </c>
      <c r="L4223" s="90">
        <f>IF(K4223/1024 &gt;1,K4223/1024," ")</f>
        <v>4578568</v>
      </c>
      <c r="M4223" s="90">
        <f>IF(K4223/1048576 &gt;1,K4223/1048576," ")</f>
        <v>4471.2578125</v>
      </c>
      <c r="N4223" s="91">
        <f>IF(K4223&gt;999999999,K4223/1073741824," ")</f>
        <v>4.3664627075195313</v>
      </c>
      <c r="O4223" s="194" t="s">
        <v>32639</v>
      </c>
      <c r="P4223" s="198" t="s">
        <v>32640</v>
      </c>
    </row>
    <row r="4224" spans="2:16" ht="20.100000000000001" customHeight="1" x14ac:dyDescent="0.3">
      <c r="B4224" s="101">
        <v>4214</v>
      </c>
      <c r="C4224" s="112" t="s">
        <v>39777</v>
      </c>
      <c r="D4224" s="160" t="s">
        <v>5962</v>
      </c>
      <c r="E4224" s="36" t="s">
        <v>14513</v>
      </c>
      <c r="F4224" s="99">
        <v>7.2</v>
      </c>
      <c r="G4224" s="101" t="s">
        <v>704</v>
      </c>
      <c r="H4224" s="101" t="s">
        <v>5925</v>
      </c>
      <c r="I4224" s="101">
        <v>1985</v>
      </c>
      <c r="J4224" s="101"/>
      <c r="K4224" s="90">
        <v>5822887763</v>
      </c>
      <c r="L4224" s="90">
        <f>IF(K4224/1024 &gt;1,K4224/1024," ")</f>
        <v>5686413.8310546875</v>
      </c>
      <c r="M4224" s="90">
        <f>IF(K4224/1048576 &gt;1,K4224/1048576," ")</f>
        <v>5553.1385068893433</v>
      </c>
      <c r="N4224" s="91">
        <f>IF(K4224&gt;999999999,K4224/1073741824," ")</f>
        <v>5.4229868231341243</v>
      </c>
      <c r="O4224" s="194" t="s">
        <v>25030</v>
      </c>
      <c r="P4224" s="197" t="s">
        <v>31332</v>
      </c>
    </row>
    <row r="4225" spans="2:16" ht="20.100000000000001" customHeight="1" x14ac:dyDescent="0.3">
      <c r="B4225" s="101">
        <v>4215</v>
      </c>
      <c r="C4225" s="109" t="s">
        <v>39778</v>
      </c>
      <c r="D4225" s="160" t="s">
        <v>2352</v>
      </c>
      <c r="E4225" s="36" t="s">
        <v>14514</v>
      </c>
      <c r="F4225" s="104">
        <v>5.2</v>
      </c>
      <c r="G4225" s="94" t="s">
        <v>704</v>
      </c>
      <c r="H4225" s="94" t="s">
        <v>3756</v>
      </c>
      <c r="I4225" s="94">
        <v>2004</v>
      </c>
      <c r="J4225" s="94"/>
      <c r="K4225" s="90">
        <v>4709362089</v>
      </c>
      <c r="L4225" s="90">
        <f>IF(K4225/1024 &gt;1,K4225/1024," ")</f>
        <v>4598986.4150390625</v>
      </c>
      <c r="M4225" s="90">
        <f>IF(K4225/1048576 &gt;1,K4225/1048576," ")</f>
        <v>4491.1976709365845</v>
      </c>
      <c r="N4225" s="91">
        <f>IF(K4225&gt;999999999,K4225/1073741824," ")</f>
        <v>4.3859352255240083</v>
      </c>
      <c r="O4225" s="194" t="s">
        <v>25031</v>
      </c>
      <c r="P4225" s="197" t="s">
        <v>31333</v>
      </c>
    </row>
    <row r="4226" spans="2:16" ht="20.100000000000001" customHeight="1" x14ac:dyDescent="0.3">
      <c r="B4226" s="101">
        <v>4216</v>
      </c>
      <c r="C4226" s="12" t="s">
        <v>39213</v>
      </c>
      <c r="D4226" s="160" t="s">
        <v>2348</v>
      </c>
      <c r="E4226" s="36" t="s">
        <v>14515</v>
      </c>
      <c r="F4226" s="104">
        <v>6.9</v>
      </c>
      <c r="G4226" s="94"/>
      <c r="H4226" s="94" t="s">
        <v>3921</v>
      </c>
      <c r="I4226" s="94">
        <v>1961</v>
      </c>
      <c r="J4226" s="94"/>
      <c r="K4226" s="108">
        <v>732020736</v>
      </c>
      <c r="L4226" s="90">
        <f>IF(K4226/1024 &gt;1,K4226/1024," ")</f>
        <v>714864</v>
      </c>
      <c r="M4226" s="90">
        <f>IF(K4226/1048576 &gt;1,K4226/1048576," ")</f>
        <v>698.109375</v>
      </c>
      <c r="N4226" s="91" t="str">
        <f>IF(K4226&gt;999999999,K4226/1073741824," ")</f>
        <v xml:space="preserve"> </v>
      </c>
      <c r="O4226" s="194" t="s">
        <v>25032</v>
      </c>
      <c r="P4226" s="197" t="s">
        <v>25033</v>
      </c>
    </row>
    <row r="4227" spans="2:16" ht="20.100000000000001" customHeight="1" x14ac:dyDescent="0.3">
      <c r="B4227" s="101">
        <v>4217</v>
      </c>
      <c r="C4227" s="111" t="s">
        <v>39779</v>
      </c>
      <c r="D4227" s="176" t="s">
        <v>6334</v>
      </c>
      <c r="E4227" s="36" t="s">
        <v>14516</v>
      </c>
      <c r="F4227" s="99">
        <v>6.9</v>
      </c>
      <c r="G4227" s="99" t="s">
        <v>704</v>
      </c>
      <c r="H4227" s="101" t="s">
        <v>5874</v>
      </c>
      <c r="I4227" s="101">
        <v>1940</v>
      </c>
      <c r="J4227" s="101"/>
      <c r="K4227" s="90">
        <v>3229180136</v>
      </c>
      <c r="L4227" s="90">
        <f>IF(K4227/1024 &gt;1,K4227/1024," ")</f>
        <v>3153496.2265625</v>
      </c>
      <c r="M4227" s="90">
        <f>IF(K4227/1048576 &gt;1,K4227/1048576," ")</f>
        <v>3079.5861587524414</v>
      </c>
      <c r="N4227" s="91">
        <f>IF(K4227&gt;999999999,K4227/1073741824," ")</f>
        <v>3.0074083581566811</v>
      </c>
      <c r="O4227" s="194" t="s">
        <v>25034</v>
      </c>
      <c r="P4227" s="197" t="s">
        <v>25035</v>
      </c>
    </row>
    <row r="4228" spans="2:16" ht="20.100000000000001" customHeight="1" x14ac:dyDescent="0.3">
      <c r="B4228" s="101">
        <v>4218</v>
      </c>
      <c r="C4228" s="12" t="s">
        <v>39214</v>
      </c>
      <c r="D4228" s="160" t="s">
        <v>2353</v>
      </c>
      <c r="E4228" s="36" t="s">
        <v>14517</v>
      </c>
      <c r="F4228" s="104">
        <v>5.0999999999999996</v>
      </c>
      <c r="G4228" s="94"/>
      <c r="H4228" s="94" t="s">
        <v>4155</v>
      </c>
      <c r="I4228" s="101">
        <v>1967</v>
      </c>
      <c r="J4228" s="101"/>
      <c r="K4228" s="90">
        <v>1170255872</v>
      </c>
      <c r="L4228" s="90">
        <f>IF(K4228/1024 &gt;1,K4228/1024," ")</f>
        <v>1142828</v>
      </c>
      <c r="M4228" s="90">
        <f>IF(K4228/1048576 &gt;1,K4228/1048576," ")</f>
        <v>1116.04296875</v>
      </c>
      <c r="N4228" s="91">
        <f>IF(K4228&gt;999999999,K4228/1073741824," ")</f>
        <v>1.0898857116699219</v>
      </c>
      <c r="O4228" s="194" t="s">
        <v>25036</v>
      </c>
      <c r="P4228" s="197" t="s">
        <v>25037</v>
      </c>
    </row>
    <row r="4229" spans="2:16" ht="20.100000000000001" customHeight="1" x14ac:dyDescent="0.3">
      <c r="B4229" s="101">
        <v>4219</v>
      </c>
      <c r="C4229" s="109" t="s">
        <v>39780</v>
      </c>
      <c r="D4229" s="161" t="s">
        <v>6851</v>
      </c>
      <c r="E4229" s="36" t="s">
        <v>14518</v>
      </c>
      <c r="F4229" s="99">
        <v>5.4</v>
      </c>
      <c r="G4229" s="99" t="s">
        <v>704</v>
      </c>
      <c r="H4229" s="105" t="s">
        <v>4081</v>
      </c>
      <c r="I4229" s="101">
        <v>2016</v>
      </c>
      <c r="J4229" s="101"/>
      <c r="K4229" s="90">
        <v>4333080749</v>
      </c>
      <c r="L4229" s="90">
        <f>IF(K4229/1024 &gt;1,K4229/1024," ")</f>
        <v>4231524.1689453125</v>
      </c>
      <c r="M4229" s="90">
        <f>IF(K4229/1048576 &gt;1,K4229/1048576," ")</f>
        <v>4132.3478212356567</v>
      </c>
      <c r="N4229" s="91">
        <f>IF(K4229&gt;999999999,K4229/1073741824," ")</f>
        <v>4.035495919175446</v>
      </c>
      <c r="O4229" s="194" t="s">
        <v>25038</v>
      </c>
      <c r="P4229" s="197" t="s">
        <v>31334</v>
      </c>
    </row>
    <row r="4230" spans="2:16" ht="20.100000000000001" customHeight="1" x14ac:dyDescent="0.3">
      <c r="B4230" s="101">
        <v>4220</v>
      </c>
      <c r="C4230" s="103" t="s">
        <v>39781</v>
      </c>
      <c r="D4230" s="163" t="s">
        <v>6022</v>
      </c>
      <c r="E4230" s="36" t="s">
        <v>14519</v>
      </c>
      <c r="F4230" s="99">
        <v>7.1</v>
      </c>
      <c r="G4230" s="101" t="s">
        <v>704</v>
      </c>
      <c r="H4230" s="101" t="s">
        <v>5981</v>
      </c>
      <c r="I4230" s="101">
        <v>1972</v>
      </c>
      <c r="J4230" s="101"/>
      <c r="K4230" s="90">
        <v>2239380326</v>
      </c>
      <c r="L4230" s="90">
        <f>IF(K4230/1024 &gt;1,K4230/1024," ")</f>
        <v>2186894.849609375</v>
      </c>
      <c r="M4230" s="90">
        <f>IF(K4230/1048576 &gt;1,K4230/1048576," ")</f>
        <v>2135.6395015716553</v>
      </c>
      <c r="N4230" s="91">
        <f>IF(K4230&gt;999999999,K4230/1073741824," ")</f>
        <v>2.0855854507535696</v>
      </c>
      <c r="O4230" s="194" t="s">
        <v>17522</v>
      </c>
      <c r="P4230" s="197" t="s">
        <v>25039</v>
      </c>
    </row>
    <row r="4231" spans="2:16" ht="20.100000000000001" customHeight="1" x14ac:dyDescent="0.3">
      <c r="B4231" s="101">
        <v>4221</v>
      </c>
      <c r="C4231" s="109" t="s">
        <v>39782</v>
      </c>
      <c r="D4231" s="160" t="s">
        <v>5265</v>
      </c>
      <c r="E4231" s="36" t="s">
        <v>14520</v>
      </c>
      <c r="F4231" s="104">
        <v>5.6</v>
      </c>
      <c r="G4231" s="101" t="s">
        <v>704</v>
      </c>
      <c r="H4231" s="101" t="s">
        <v>5248</v>
      </c>
      <c r="I4231" s="101">
        <v>1948</v>
      </c>
      <c r="J4231" s="101"/>
      <c r="K4231" s="90">
        <v>3390710734</v>
      </c>
      <c r="L4231" s="90">
        <f>IF(K4231/1024 &gt;1,K4231/1024," ")</f>
        <v>3311240.951171875</v>
      </c>
      <c r="M4231" s="90">
        <f>IF(K4231/1048576 &gt;1,K4231/1048576," ")</f>
        <v>3233.6337413787842</v>
      </c>
      <c r="N4231" s="91">
        <f>IF(K4231&gt;999999999,K4231/1073741824," ")</f>
        <v>3.1578454505652189</v>
      </c>
      <c r="O4231" s="194" t="s">
        <v>25040</v>
      </c>
      <c r="P4231" s="197" t="s">
        <v>31335</v>
      </c>
    </row>
    <row r="4232" spans="2:16" ht="20.100000000000001" customHeight="1" x14ac:dyDescent="0.3">
      <c r="B4232" s="101">
        <v>4222</v>
      </c>
      <c r="C4232" s="109" t="s">
        <v>39783</v>
      </c>
      <c r="D4232" s="159" t="s">
        <v>3669</v>
      </c>
      <c r="E4232" s="36" t="s">
        <v>14521</v>
      </c>
      <c r="F4232" s="104">
        <v>6.7</v>
      </c>
      <c r="G4232" s="101" t="s">
        <v>704</v>
      </c>
      <c r="H4232" s="101" t="s">
        <v>5871</v>
      </c>
      <c r="I4232" s="101">
        <v>2002</v>
      </c>
      <c r="J4232" s="101"/>
      <c r="K4232" s="90">
        <v>5248875493</v>
      </c>
      <c r="L4232" s="90">
        <f>IF(K4232/1024 &gt;1,K4232/1024," ")</f>
        <v>5125854.9736328125</v>
      </c>
      <c r="M4232" s="90">
        <f>IF(K4232/1048576 &gt;1,K4232/1048576," ")</f>
        <v>5005.7177476882935</v>
      </c>
      <c r="N4232" s="91">
        <f>IF(K4232&gt;999999999,K4232/1073741824," ")</f>
        <v>4.8883962379768491</v>
      </c>
      <c r="O4232" s="194" t="s">
        <v>25041</v>
      </c>
      <c r="P4232" s="197" t="s">
        <v>25042</v>
      </c>
    </row>
    <row r="4233" spans="2:16" ht="20.100000000000001" customHeight="1" x14ac:dyDescent="0.3">
      <c r="B4233" s="101">
        <v>4223</v>
      </c>
      <c r="C4233" s="109" t="s">
        <v>39784</v>
      </c>
      <c r="D4233" s="160" t="s">
        <v>3121</v>
      </c>
      <c r="E4233" s="36" t="s">
        <v>14522</v>
      </c>
      <c r="F4233" s="104">
        <v>5.6</v>
      </c>
      <c r="G4233" s="101"/>
      <c r="H4233" s="101" t="s">
        <v>3739</v>
      </c>
      <c r="I4233" s="101">
        <v>2009</v>
      </c>
      <c r="J4233" s="101"/>
      <c r="K4233" s="90">
        <v>4240170175</v>
      </c>
      <c r="L4233" s="90">
        <f>IF(K4233/1024 &gt;1,K4233/1024," ")</f>
        <v>4140791.1865234375</v>
      </c>
      <c r="M4233" s="90">
        <f>IF(K4233/1048576 &gt;1,K4233/1048576," ")</f>
        <v>4043.7413930892944</v>
      </c>
      <c r="N4233" s="91">
        <f>IF(K4233&gt;999999999,K4233/1073741824," ")</f>
        <v>3.9489662041887641</v>
      </c>
      <c r="O4233" s="194" t="s">
        <v>25043</v>
      </c>
      <c r="P4233" s="197" t="s">
        <v>25044</v>
      </c>
    </row>
    <row r="4234" spans="2:16" ht="20.100000000000001" customHeight="1" x14ac:dyDescent="0.3">
      <c r="B4234" s="101">
        <v>4224</v>
      </c>
      <c r="C4234" s="109" t="s">
        <v>35537</v>
      </c>
      <c r="D4234" s="159" t="s">
        <v>3483</v>
      </c>
      <c r="E4234" s="36" t="s">
        <v>11601</v>
      </c>
      <c r="F4234" s="104">
        <v>5.7</v>
      </c>
      <c r="G4234" s="101" t="s">
        <v>704</v>
      </c>
      <c r="H4234" s="101" t="s">
        <v>4170</v>
      </c>
      <c r="I4234" s="101">
        <v>2013</v>
      </c>
      <c r="J4234" s="101"/>
      <c r="K4234" s="109">
        <v>4287189535</v>
      </c>
      <c r="L4234" s="90">
        <f>IF(K4234/1024 &gt;1,K4234/1024," ")</f>
        <v>4186708.5302734375</v>
      </c>
      <c r="M4234" s="90">
        <f>IF(K4234/1048576 &gt;1,K4234/1048576," ")</f>
        <v>4088.5825490951538</v>
      </c>
      <c r="N4234" s="91">
        <f>IF(K4234&gt;999999999,K4234/1073741824," ")</f>
        <v>3.9927563956007361</v>
      </c>
      <c r="O4234" s="194" t="s">
        <v>20025</v>
      </c>
      <c r="P4234" s="197" t="s">
        <v>20026</v>
      </c>
    </row>
    <row r="4235" spans="2:16" ht="20.100000000000001" customHeight="1" x14ac:dyDescent="0.3">
      <c r="B4235" s="101">
        <v>4225</v>
      </c>
      <c r="C4235" s="102" t="s">
        <v>39785</v>
      </c>
      <c r="D4235" s="159" t="s">
        <v>5508</v>
      </c>
      <c r="E4235" s="36" t="s">
        <v>14523</v>
      </c>
      <c r="F4235" s="104">
        <v>6.8</v>
      </c>
      <c r="G4235" s="101"/>
      <c r="H4235" s="101" t="s">
        <v>3747</v>
      </c>
      <c r="I4235" s="101">
        <v>1979</v>
      </c>
      <c r="J4235" s="101"/>
      <c r="K4235" s="90">
        <v>2983146449</v>
      </c>
      <c r="L4235" s="90">
        <f>IF(K4235/1024 &gt;1,K4235/1024," ")</f>
        <v>2913228.9541015625</v>
      </c>
      <c r="M4235" s="90">
        <f>IF(K4235/1048576 &gt;1,K4235/1048576," ")</f>
        <v>2844.9501504898071</v>
      </c>
      <c r="N4235" s="91">
        <f>IF(K4235&gt;999999999,K4235/1073741824," ")</f>
        <v>2.7782716313377023</v>
      </c>
      <c r="O4235" s="194" t="s">
        <v>25045</v>
      </c>
      <c r="P4235" s="197" t="s">
        <v>25046</v>
      </c>
    </row>
    <row r="4236" spans="2:16" ht="20.100000000000001" customHeight="1" x14ac:dyDescent="0.3">
      <c r="B4236" s="101">
        <v>4226</v>
      </c>
      <c r="C4236" s="74" t="s">
        <v>39786</v>
      </c>
      <c r="D4236" s="157" t="s">
        <v>7804</v>
      </c>
      <c r="E4236" s="36" t="s">
        <v>14524</v>
      </c>
      <c r="F4236" s="131">
        <v>4.5999999999999996</v>
      </c>
      <c r="G4236" s="13" t="s">
        <v>704</v>
      </c>
      <c r="H4236" s="13" t="s">
        <v>5878</v>
      </c>
      <c r="I4236" s="133">
        <v>2017</v>
      </c>
      <c r="J4236" s="74"/>
      <c r="K4236" s="73">
        <v>3824255807</v>
      </c>
      <c r="L4236" s="90">
        <f>IF(K4236/1024 &gt;1,K4236/1024," ")</f>
        <v>3734624.8115234375</v>
      </c>
      <c r="M4236" s="90">
        <f>IF(K4236/1048576 &gt;1,K4236/1048576," ")</f>
        <v>3647.0945425033569</v>
      </c>
      <c r="N4236" s="91">
        <f>IF(K4236&gt;999999999,K4236/1073741824," ")</f>
        <v>3.5616157641634345</v>
      </c>
      <c r="O4236" s="199" t="s">
        <v>18469</v>
      </c>
      <c r="P4236" s="197" t="s">
        <v>25047</v>
      </c>
    </row>
    <row r="4237" spans="2:16" ht="20.100000000000001" customHeight="1" x14ac:dyDescent="0.3">
      <c r="B4237" s="101">
        <v>4227</v>
      </c>
      <c r="C4237" s="109" t="s">
        <v>39787</v>
      </c>
      <c r="D4237" s="160" t="s">
        <v>1042</v>
      </c>
      <c r="E4237" s="36" t="s">
        <v>14525</v>
      </c>
      <c r="F4237" s="104">
        <v>8.3000000000000007</v>
      </c>
      <c r="G4237" s="101" t="s">
        <v>704</v>
      </c>
      <c r="H4237" s="101" t="s">
        <v>3740</v>
      </c>
      <c r="I4237" s="101">
        <v>1954</v>
      </c>
      <c r="J4237" s="101"/>
      <c r="K4237" s="90">
        <v>4551330896</v>
      </c>
      <c r="L4237" s="90">
        <f>IF(K4237/1024 &gt;1,K4237/1024," ")</f>
        <v>4444659.078125</v>
      </c>
      <c r="M4237" s="90">
        <f>IF(K4237/1048576 &gt;1,K4237/1048576," ")</f>
        <v>4340.4873809814453</v>
      </c>
      <c r="N4237" s="91">
        <f>IF(K4237&gt;999999999,K4237/1073741824," ")</f>
        <v>4.2387572079896927</v>
      </c>
      <c r="O4237" s="194" t="s">
        <v>25048</v>
      </c>
      <c r="P4237" s="197" t="s">
        <v>31336</v>
      </c>
    </row>
    <row r="4238" spans="2:16" ht="20.100000000000001" customHeight="1" x14ac:dyDescent="0.3">
      <c r="B4238" s="101">
        <v>4228</v>
      </c>
      <c r="C4238" s="109" t="s">
        <v>39788</v>
      </c>
      <c r="D4238" s="159" t="s">
        <v>2705</v>
      </c>
      <c r="E4238" s="36" t="s">
        <v>14526</v>
      </c>
      <c r="F4238" s="104">
        <v>6</v>
      </c>
      <c r="G4238" s="101" t="s">
        <v>704</v>
      </c>
      <c r="H4238" s="101" t="s">
        <v>3744</v>
      </c>
      <c r="I4238" s="94">
        <v>2004</v>
      </c>
      <c r="J4238" s="94"/>
      <c r="K4238" s="90">
        <v>4014703098</v>
      </c>
      <c r="L4238" s="90">
        <f>IF(K4238/1024 &gt;1,K4238/1024," ")</f>
        <v>3920608.494140625</v>
      </c>
      <c r="M4238" s="90">
        <f>IF(K4238/1048576 &gt;1,K4238/1048576," ")</f>
        <v>3828.7192325592041</v>
      </c>
      <c r="N4238" s="91">
        <f>IF(K4238&gt;999999999,K4238/1073741824," ")</f>
        <v>3.7389836255460978</v>
      </c>
      <c r="O4238" s="194" t="s">
        <v>25049</v>
      </c>
      <c r="P4238" s="197" t="s">
        <v>25050</v>
      </c>
    </row>
    <row r="4239" spans="2:16" ht="20.100000000000001" customHeight="1" x14ac:dyDescent="0.3">
      <c r="B4239" s="101">
        <v>4229</v>
      </c>
      <c r="C4239" s="102" t="s">
        <v>42314</v>
      </c>
      <c r="D4239" s="159" t="s">
        <v>3272</v>
      </c>
      <c r="E4239" s="36" t="s">
        <v>17261</v>
      </c>
      <c r="F4239" s="104">
        <v>4.7</v>
      </c>
      <c r="G4239" s="101" t="s">
        <v>704</v>
      </c>
      <c r="H4239" s="101" t="s">
        <v>4423</v>
      </c>
      <c r="I4239" s="101">
        <v>2012</v>
      </c>
      <c r="J4239" s="101"/>
      <c r="K4239" s="90">
        <v>4607127798</v>
      </c>
      <c r="L4239" s="90">
        <f>IF(K4239/1024 &gt;1,K4239/1024," ")</f>
        <v>4499148.240234375</v>
      </c>
      <c r="M4239" s="90">
        <f>IF(K4239/1048576 &gt;1,K4239/1048576," ")</f>
        <v>4393.6994533538818</v>
      </c>
      <c r="N4239" s="91">
        <f>IF(K4239&gt;999999999,K4239/1073741824," ")</f>
        <v>4.2907221224159002</v>
      </c>
      <c r="O4239" s="194" t="s">
        <v>17624</v>
      </c>
      <c r="P4239" s="197" t="s">
        <v>29593</v>
      </c>
    </row>
    <row r="4240" spans="2:16" ht="20.100000000000001" customHeight="1" x14ac:dyDescent="0.3">
      <c r="B4240" s="101">
        <v>4230</v>
      </c>
      <c r="C4240" s="103" t="s">
        <v>39794</v>
      </c>
      <c r="D4240" s="168" t="s">
        <v>6412</v>
      </c>
      <c r="E4240" s="36" t="s">
        <v>14532</v>
      </c>
      <c r="F4240" s="99">
        <v>6.3</v>
      </c>
      <c r="G4240" s="99" t="s">
        <v>704</v>
      </c>
      <c r="H4240" s="101" t="s">
        <v>5878</v>
      </c>
      <c r="I4240" s="101">
        <v>2015</v>
      </c>
      <c r="J4240" s="101"/>
      <c r="K4240" s="90">
        <v>4523202576</v>
      </c>
      <c r="L4240" s="90">
        <f>IF(K4240/1024 &gt;1,K4240/1024," ")</f>
        <v>4417190.015625</v>
      </c>
      <c r="M4240" s="90">
        <f>IF(K4240/1048576 &gt;1,K4240/1048576," ")</f>
        <v>4313.6621246337891</v>
      </c>
      <c r="N4240" s="91">
        <f>IF(K4240&gt;999999999,K4240/1073741824," ")</f>
        <v>4.2125606685876846</v>
      </c>
      <c r="O4240" s="194" t="s">
        <v>25059</v>
      </c>
      <c r="P4240" s="197" t="s">
        <v>25060</v>
      </c>
    </row>
    <row r="4241" spans="2:16" ht="20.100000000000001" customHeight="1" x14ac:dyDescent="0.3">
      <c r="B4241" s="101">
        <v>4231</v>
      </c>
      <c r="C4241" s="20" t="s">
        <v>39789</v>
      </c>
      <c r="D4241" s="157" t="s">
        <v>8911</v>
      </c>
      <c r="E4241" s="36" t="s">
        <v>14527</v>
      </c>
      <c r="F4241" s="81">
        <v>6.1</v>
      </c>
      <c r="G4241" s="13"/>
      <c r="H4241" s="13" t="s">
        <v>3782</v>
      </c>
      <c r="I4241" s="79">
        <v>2019</v>
      </c>
      <c r="J4241" s="79"/>
      <c r="K4241" s="73">
        <v>5123215360</v>
      </c>
      <c r="L4241" s="90">
        <f>IF(K4241/1024 &gt;1,K4241/1024," ")</f>
        <v>5003140</v>
      </c>
      <c r="M4241" s="90">
        <f>IF(K4241/1048576 &gt;1,K4241/1048576," ")</f>
        <v>4885.87890625</v>
      </c>
      <c r="N4241" s="91">
        <f>IF(K4241&gt;999999999,K4241/1073741824," ")</f>
        <v>4.7713661193847656</v>
      </c>
      <c r="O4241" s="194" t="s">
        <v>25051</v>
      </c>
      <c r="P4241" s="197" t="s">
        <v>25052</v>
      </c>
    </row>
    <row r="4242" spans="2:16" ht="20.100000000000001" customHeight="1" x14ac:dyDescent="0.3">
      <c r="B4242" s="101">
        <v>4232</v>
      </c>
      <c r="C4242" s="28" t="s">
        <v>39790</v>
      </c>
      <c r="D4242" s="160" t="s">
        <v>6550</v>
      </c>
      <c r="E4242" s="36" t="s">
        <v>14528</v>
      </c>
      <c r="F4242" s="99">
        <v>6.2</v>
      </c>
      <c r="G4242" s="99" t="s">
        <v>704</v>
      </c>
      <c r="H4242" s="105" t="s">
        <v>5878</v>
      </c>
      <c r="I4242" s="101">
        <v>2015</v>
      </c>
      <c r="J4242" s="101"/>
      <c r="K4242" s="90">
        <v>5257058581</v>
      </c>
      <c r="L4242" s="90">
        <f>IF(K4242/1024 &gt;1,K4242/1024," ")</f>
        <v>5133846.2705078125</v>
      </c>
      <c r="M4242" s="90">
        <f>IF(K4242/1048576 &gt;1,K4242/1048576," ")</f>
        <v>5013.5217485427856</v>
      </c>
      <c r="N4242" s="91">
        <f>IF(K4242&gt;999999999,K4242/1073741824," ")</f>
        <v>4.8960173325613141</v>
      </c>
      <c r="O4242" s="194" t="s">
        <v>25053</v>
      </c>
      <c r="P4242" s="197" t="s">
        <v>25054</v>
      </c>
    </row>
    <row r="4243" spans="2:16" ht="20.100000000000001" customHeight="1" x14ac:dyDescent="0.3">
      <c r="B4243" s="101">
        <v>4233</v>
      </c>
      <c r="C4243" s="103" t="s">
        <v>39792</v>
      </c>
      <c r="D4243" s="159" t="s">
        <v>3827</v>
      </c>
      <c r="E4243" s="36" t="s">
        <v>14529</v>
      </c>
      <c r="F4243" s="104">
        <v>6.5</v>
      </c>
      <c r="G4243" s="101" t="s">
        <v>704</v>
      </c>
      <c r="H4243" s="101" t="s">
        <v>3739</v>
      </c>
      <c r="I4243" s="101">
        <v>2010</v>
      </c>
      <c r="J4243" s="101"/>
      <c r="K4243" s="90">
        <v>4803593794</v>
      </c>
      <c r="L4243" s="90">
        <f>IF(K4243/1024 &gt;1,K4243/1024," ")</f>
        <v>4691009.564453125</v>
      </c>
      <c r="M4243" s="90">
        <f>IF(K4243/1048576 &gt;1,K4243/1048576," ")</f>
        <v>4581.0640277862549</v>
      </c>
      <c r="N4243" s="91">
        <f>IF(K4243&gt;999999999,K4243/1073741824," ")</f>
        <v>4.4736953396350145</v>
      </c>
      <c r="O4243" s="194" t="s">
        <v>25055</v>
      </c>
      <c r="P4243" s="197" t="s">
        <v>25056</v>
      </c>
    </row>
    <row r="4244" spans="2:16" ht="20.100000000000001" customHeight="1" x14ac:dyDescent="0.3">
      <c r="B4244" s="101">
        <v>4234</v>
      </c>
      <c r="C4244" s="12" t="s">
        <v>39793</v>
      </c>
      <c r="D4244" s="160" t="s">
        <v>900</v>
      </c>
      <c r="E4244" s="36" t="s">
        <v>14531</v>
      </c>
      <c r="F4244" s="104">
        <v>4.3</v>
      </c>
      <c r="G4244" s="94"/>
      <c r="H4244" s="13" t="s">
        <v>3937</v>
      </c>
      <c r="I4244" s="101">
        <v>2002</v>
      </c>
      <c r="J4244" s="101"/>
      <c r="K4244" s="73">
        <v>3234951168</v>
      </c>
      <c r="L4244" s="90">
        <f>IF(K4244/1024 &gt;1,K4244/1024," ")</f>
        <v>3159132</v>
      </c>
      <c r="M4244" s="90">
        <f>IF(K4244/1048576 &gt;1,K4244/1048576," ")</f>
        <v>3085.08984375</v>
      </c>
      <c r="N4244" s="91">
        <f>IF(K4244&gt;999999999,K4244/1073741824," ")</f>
        <v>3.0127830505371094</v>
      </c>
      <c r="O4244" s="194" t="s">
        <v>24498</v>
      </c>
      <c r="P4244" s="197" t="s">
        <v>31337</v>
      </c>
    </row>
    <row r="4245" spans="2:16" ht="20.100000000000001" customHeight="1" x14ac:dyDescent="0.3">
      <c r="B4245" s="101">
        <v>4235</v>
      </c>
      <c r="C4245" s="12" t="s">
        <v>39795</v>
      </c>
      <c r="D4245" s="177" t="s">
        <v>8956</v>
      </c>
      <c r="E4245" s="36" t="s">
        <v>14533</v>
      </c>
      <c r="F4245" s="81">
        <v>5.3</v>
      </c>
      <c r="G4245" s="13" t="s">
        <v>704</v>
      </c>
      <c r="H4245" s="13" t="s">
        <v>3740</v>
      </c>
      <c r="I4245" s="79">
        <v>2019</v>
      </c>
      <c r="J4245" s="79"/>
      <c r="K4245" s="73">
        <v>4472049664</v>
      </c>
      <c r="L4245" s="90">
        <f>IF(K4245/1024 &gt;1,K4245/1024," ")</f>
        <v>4367236</v>
      </c>
      <c r="M4245" s="90">
        <f>IF(K4245/1048576 &gt;1,K4245/1048576," ")</f>
        <v>4264.87890625</v>
      </c>
      <c r="N4245" s="91">
        <f>IF(K4245&gt;999999999,K4245/1073741824," ")</f>
        <v>4.1649208068847656</v>
      </c>
      <c r="O4245" s="194" t="s">
        <v>25061</v>
      </c>
      <c r="P4245" s="197" t="s">
        <v>31338</v>
      </c>
    </row>
    <row r="4246" spans="2:16" ht="20.100000000000001" customHeight="1" x14ac:dyDescent="0.3">
      <c r="B4246" s="101">
        <v>4236</v>
      </c>
      <c r="C4246" s="109" t="s">
        <v>39796</v>
      </c>
      <c r="D4246" s="160" t="s">
        <v>3431</v>
      </c>
      <c r="E4246" s="36" t="s">
        <v>14534</v>
      </c>
      <c r="F4246" s="104">
        <v>7.6</v>
      </c>
      <c r="G4246" s="101" t="s">
        <v>704</v>
      </c>
      <c r="H4246" s="101" t="s">
        <v>4346</v>
      </c>
      <c r="I4246" s="101">
        <v>1951</v>
      </c>
      <c r="J4246" s="101"/>
      <c r="K4246" s="90">
        <v>2189054758</v>
      </c>
      <c r="L4246" s="90">
        <f>IF(K4246/1024 &gt;1,K4246/1024," ")</f>
        <v>2137748.787109375</v>
      </c>
      <c r="M4246" s="90">
        <f>IF(K4246/1048576 &gt;1,K4246/1048576," ")</f>
        <v>2087.645299911499</v>
      </c>
      <c r="N4246" s="91">
        <f>IF(K4246&gt;999999999,K4246/1073741824," ")</f>
        <v>2.0387161131948233</v>
      </c>
      <c r="O4246" s="194" t="s">
        <v>25062</v>
      </c>
      <c r="P4246" s="197" t="s">
        <v>25063</v>
      </c>
    </row>
    <row r="4247" spans="2:16" ht="20.100000000000001" customHeight="1" x14ac:dyDescent="0.3">
      <c r="B4247" s="101">
        <v>4237</v>
      </c>
      <c r="C4247" s="12" t="s">
        <v>33341</v>
      </c>
      <c r="D4247" s="160" t="s">
        <v>2354</v>
      </c>
      <c r="E4247" s="36" t="s">
        <v>14535</v>
      </c>
      <c r="F4247" s="104">
        <v>6.3</v>
      </c>
      <c r="G4247" s="94"/>
      <c r="H4247" s="94" t="s">
        <v>3938</v>
      </c>
      <c r="I4247" s="101">
        <v>1936</v>
      </c>
      <c r="J4247" s="101"/>
      <c r="K4247" s="90">
        <v>688433152</v>
      </c>
      <c r="L4247" s="90">
        <f>IF(K4247/1024 &gt;1,K4247/1024," ")</f>
        <v>672298</v>
      </c>
      <c r="M4247" s="90">
        <f>IF(K4247/1048576 &gt;1,K4247/1048576," ")</f>
        <v>656.541015625</v>
      </c>
      <c r="N4247" s="91" t="str">
        <f>IF(K4247&gt;999999999,K4247/1073741824," ")</f>
        <v xml:space="preserve"> </v>
      </c>
      <c r="O4247" s="194" t="s">
        <v>22094</v>
      </c>
      <c r="P4247" s="197" t="s">
        <v>25064</v>
      </c>
    </row>
    <row r="4248" spans="2:16" ht="20.100000000000001" customHeight="1" x14ac:dyDescent="0.3">
      <c r="B4248" s="101">
        <v>4238</v>
      </c>
      <c r="C4248" s="12" t="s">
        <v>39797</v>
      </c>
      <c r="D4248" s="159" t="s">
        <v>2739</v>
      </c>
      <c r="E4248" s="36" t="s">
        <v>14536</v>
      </c>
      <c r="F4248" s="104">
        <v>4.0999999999999996</v>
      </c>
      <c r="G4248" s="13" t="s">
        <v>704</v>
      </c>
      <c r="H4248" s="13" t="s">
        <v>3739</v>
      </c>
      <c r="I4248" s="101">
        <v>2011</v>
      </c>
      <c r="J4248" s="101"/>
      <c r="K4248" s="73">
        <v>2854944768</v>
      </c>
      <c r="L4248" s="90">
        <f>IF(K4248/1024 &gt;1,K4248/1024," ")</f>
        <v>2788032</v>
      </c>
      <c r="M4248" s="90">
        <f>IF(K4248/1048576 &gt;1,K4248/1048576," ")</f>
        <v>2722.6875</v>
      </c>
      <c r="N4248" s="91">
        <f>IF(K4248&gt;999999999,K4248/1073741824," ")</f>
        <v>2.65887451171875</v>
      </c>
      <c r="O4248" s="194" t="s">
        <v>25065</v>
      </c>
      <c r="P4248" s="197" t="s">
        <v>25066</v>
      </c>
    </row>
    <row r="4249" spans="2:16" ht="20.100000000000001" customHeight="1" x14ac:dyDescent="0.3">
      <c r="B4249" s="101">
        <v>4239</v>
      </c>
      <c r="C4249" s="109" t="s">
        <v>39798</v>
      </c>
      <c r="D4249" s="160" t="s">
        <v>4664</v>
      </c>
      <c r="E4249" s="36" t="s">
        <v>14537</v>
      </c>
      <c r="F4249" s="104">
        <v>5.3</v>
      </c>
      <c r="G4249" s="101" t="s">
        <v>704</v>
      </c>
      <c r="H4249" s="101" t="s">
        <v>3739</v>
      </c>
      <c r="I4249" s="101">
        <v>2007</v>
      </c>
      <c r="J4249" s="101"/>
      <c r="K4249" s="90">
        <v>3845207533</v>
      </c>
      <c r="L4249" s="90">
        <f>IF(K4249/1024 &gt;1,K4249/1024," ")</f>
        <v>3755085.4814453125</v>
      </c>
      <c r="M4249" s="90">
        <f>IF(K4249/1048576 &gt;1,K4249/1048576," ")</f>
        <v>3667.075665473938</v>
      </c>
      <c r="N4249" s="91">
        <f>IF(K4249&gt;999999999,K4249/1073741824," ")</f>
        <v>3.5811285795643926</v>
      </c>
      <c r="O4249" s="199" t="s">
        <v>17525</v>
      </c>
      <c r="P4249" s="197" t="s">
        <v>31339</v>
      </c>
    </row>
    <row r="4250" spans="2:16" ht="20.100000000000001" customHeight="1" x14ac:dyDescent="0.3">
      <c r="B4250" s="101">
        <v>4240</v>
      </c>
      <c r="C4250" s="109" t="s">
        <v>39799</v>
      </c>
      <c r="D4250" s="160" t="s">
        <v>3949</v>
      </c>
      <c r="E4250" s="36" t="s">
        <v>14538</v>
      </c>
      <c r="F4250" s="104">
        <v>7.4</v>
      </c>
      <c r="G4250" s="101"/>
      <c r="H4250" s="101" t="s">
        <v>3744</v>
      </c>
      <c r="I4250" s="101">
        <v>2013</v>
      </c>
      <c r="J4250" s="101"/>
      <c r="K4250" s="90">
        <v>4571917501</v>
      </c>
      <c r="L4250" s="90">
        <f>IF(K4250/1024 &gt;1,K4250/1024," ")</f>
        <v>4464763.1845703125</v>
      </c>
      <c r="M4250" s="90">
        <f>IF(K4250/1048576 &gt;1,K4250/1048576," ")</f>
        <v>4360.1202974319458</v>
      </c>
      <c r="N4250" s="91">
        <f>IF(K4250&gt;999999999,K4250/1073741824," ")</f>
        <v>4.2579299779608846</v>
      </c>
      <c r="O4250" s="194" t="s">
        <v>25067</v>
      </c>
      <c r="P4250" s="197" t="s">
        <v>25068</v>
      </c>
    </row>
    <row r="4251" spans="2:16" ht="20.100000000000001" customHeight="1" x14ac:dyDescent="0.3">
      <c r="B4251" s="101">
        <v>4241</v>
      </c>
      <c r="C4251" s="109" t="s">
        <v>39800</v>
      </c>
      <c r="D4251" s="160" t="s">
        <v>2364</v>
      </c>
      <c r="E4251" s="36" t="s">
        <v>14539</v>
      </c>
      <c r="F4251" s="104">
        <v>7.9</v>
      </c>
      <c r="G4251" s="13" t="s">
        <v>704</v>
      </c>
      <c r="H4251" s="13" t="s">
        <v>5871</v>
      </c>
      <c r="I4251" s="101">
        <v>1979</v>
      </c>
      <c r="J4251" s="101"/>
      <c r="K4251" s="73">
        <v>4280879087</v>
      </c>
      <c r="L4251" s="90">
        <f>IF(K4251/1024 &gt;1,K4251/1024," ")</f>
        <v>4180545.9833984375</v>
      </c>
      <c r="M4251" s="90">
        <f>IF(K4251/1048576 &gt;1,K4251/1048576," ")</f>
        <v>4082.5644369125366</v>
      </c>
      <c r="N4251" s="91">
        <f>IF(K4251&gt;999999999,K4251/1073741824," ")</f>
        <v>3.986879332922399</v>
      </c>
      <c r="O4251" s="194" t="s">
        <v>25069</v>
      </c>
      <c r="P4251" s="197" t="s">
        <v>31340</v>
      </c>
    </row>
    <row r="4252" spans="2:16" ht="20.100000000000001" customHeight="1" x14ac:dyDescent="0.3">
      <c r="B4252" s="101">
        <v>4242</v>
      </c>
      <c r="C4252" s="102" t="s">
        <v>39801</v>
      </c>
      <c r="D4252" s="159" t="s">
        <v>2355</v>
      </c>
      <c r="E4252" s="36" t="s">
        <v>14540</v>
      </c>
      <c r="F4252" s="104">
        <v>7.3</v>
      </c>
      <c r="G4252" s="101" t="s">
        <v>704</v>
      </c>
      <c r="H4252" s="101" t="s">
        <v>3736</v>
      </c>
      <c r="I4252" s="94">
        <v>2003</v>
      </c>
      <c r="J4252" s="94"/>
      <c r="K4252" s="90">
        <v>5608289984</v>
      </c>
      <c r="L4252" s="90">
        <f>IF(K4252/1024 &gt;1,K4252/1024," ")</f>
        <v>5476845.6875</v>
      </c>
      <c r="M4252" s="90">
        <f>IF(K4252/1048576 &gt;1,K4252/1048576," ")</f>
        <v>5348.4821166992188</v>
      </c>
      <c r="N4252" s="91">
        <f>IF(K4252&gt;999999999,K4252/1073741824," ")</f>
        <v>5.2231270670890808</v>
      </c>
      <c r="O4252" s="194" t="s">
        <v>25070</v>
      </c>
      <c r="P4252" s="197" t="s">
        <v>25071</v>
      </c>
    </row>
    <row r="4253" spans="2:16" ht="20.100000000000001" customHeight="1" x14ac:dyDescent="0.3">
      <c r="B4253" s="101">
        <v>4243</v>
      </c>
      <c r="C4253" s="109" t="s">
        <v>34840</v>
      </c>
      <c r="D4253" s="159" t="s">
        <v>3327</v>
      </c>
      <c r="E4253" s="36" t="s">
        <v>9855</v>
      </c>
      <c r="F4253" s="104">
        <v>5.9</v>
      </c>
      <c r="G4253" s="101" t="s">
        <v>704</v>
      </c>
      <c r="H4253" s="101" t="s">
        <v>3744</v>
      </c>
      <c r="I4253" s="101">
        <v>2012</v>
      </c>
      <c r="J4253" s="101"/>
      <c r="K4253" s="90">
        <v>4272000111</v>
      </c>
      <c r="L4253" s="90">
        <f>IF(K4253/1024 &gt;1,K4253/1024," ")</f>
        <v>4171875.1083984375</v>
      </c>
      <c r="M4253" s="90">
        <f>IF(K4253/1048576 &gt;1,K4253/1048576," ")</f>
        <v>4074.0967855453491</v>
      </c>
      <c r="N4253" s="91">
        <f>IF(K4253&gt;999999999,K4253/1073741824," ")</f>
        <v>3.97861014213413</v>
      </c>
      <c r="O4253" s="194" t="s">
        <v>18085</v>
      </c>
      <c r="P4253" s="197" t="s">
        <v>19066</v>
      </c>
    </row>
    <row r="4254" spans="2:16" ht="20.100000000000001" customHeight="1" x14ac:dyDescent="0.3">
      <c r="B4254" s="101">
        <v>4244</v>
      </c>
      <c r="C4254" s="102" t="s">
        <v>39802</v>
      </c>
      <c r="D4254" s="159" t="s">
        <v>1757</v>
      </c>
      <c r="E4254" s="36" t="s">
        <v>14541</v>
      </c>
      <c r="F4254" s="104">
        <v>8.1</v>
      </c>
      <c r="G4254" s="104" t="s">
        <v>704</v>
      </c>
      <c r="H4254" s="101" t="s">
        <v>3758</v>
      </c>
      <c r="I4254" s="101">
        <v>2006</v>
      </c>
      <c r="J4254" s="101"/>
      <c r="K4254" s="90">
        <v>2533976993</v>
      </c>
      <c r="L4254" s="90">
        <f>IF(K4254/1024 &gt;1,K4254/1024," ")</f>
        <v>2474586.9072265625</v>
      </c>
      <c r="M4254" s="90">
        <f>IF(K4254/1048576 &gt;1,K4254/1048576," ")</f>
        <v>2416.5887765884399</v>
      </c>
      <c r="N4254" s="91">
        <f>IF(K4254&gt;999999999,K4254/1073741824," ")</f>
        <v>2.3599499771371484</v>
      </c>
      <c r="O4254" s="194" t="s">
        <v>25072</v>
      </c>
      <c r="P4254" s="197" t="s">
        <v>25073</v>
      </c>
    </row>
    <row r="4255" spans="2:16" ht="20.100000000000001" customHeight="1" x14ac:dyDescent="0.3">
      <c r="B4255" s="101">
        <v>4245</v>
      </c>
      <c r="C4255" s="109" t="s">
        <v>39803</v>
      </c>
      <c r="D4255" s="160" t="s">
        <v>3267</v>
      </c>
      <c r="E4255" s="36" t="s">
        <v>14542</v>
      </c>
      <c r="F4255" s="104">
        <v>7.1</v>
      </c>
      <c r="G4255" s="101" t="s">
        <v>704</v>
      </c>
      <c r="H4255" s="101" t="s">
        <v>3756</v>
      </c>
      <c r="I4255" s="101">
        <v>2012</v>
      </c>
      <c r="J4255" s="101"/>
      <c r="K4255" s="90">
        <v>5035114682</v>
      </c>
      <c r="L4255" s="90">
        <f>IF(K4255/1024 &gt;1,K4255/1024," ")</f>
        <v>4917104.181640625</v>
      </c>
      <c r="M4255" s="90">
        <f>IF(K4255/1048576 &gt;1,K4255/1048576," ")</f>
        <v>4801.8595523834229</v>
      </c>
      <c r="N4255" s="91">
        <f>IF(K4255&gt;999999999,K4255/1073741824," ")</f>
        <v>4.6893159691244364</v>
      </c>
      <c r="O4255" s="194" t="s">
        <v>25074</v>
      </c>
      <c r="P4255" s="197" t="s">
        <v>25075</v>
      </c>
    </row>
    <row r="4256" spans="2:16" ht="20.100000000000001" customHeight="1" x14ac:dyDescent="0.3">
      <c r="B4256" s="101">
        <v>4246</v>
      </c>
      <c r="C4256" s="109" t="s">
        <v>39804</v>
      </c>
      <c r="D4256" s="160" t="s">
        <v>2356</v>
      </c>
      <c r="E4256" s="36" t="s">
        <v>14543</v>
      </c>
      <c r="F4256" s="104">
        <v>6.3</v>
      </c>
      <c r="G4256" s="94" t="s">
        <v>704</v>
      </c>
      <c r="H4256" s="94" t="s">
        <v>3764</v>
      </c>
      <c r="I4256" s="101">
        <v>2006</v>
      </c>
      <c r="J4256" s="101"/>
      <c r="K4256" s="90">
        <v>2412290275</v>
      </c>
      <c r="L4256" s="90">
        <f>IF(K4256/1024 &gt;1,K4256/1024," ")</f>
        <v>2355752.2216796875</v>
      </c>
      <c r="M4256" s="90">
        <f>IF(K4256/1048576 &gt;1,K4256/1048576," ")</f>
        <v>2300.5392789840698</v>
      </c>
      <c r="N4256" s="91">
        <f>IF(K4256&gt;999999999,K4256/1073741824," ")</f>
        <v>2.2466203896328807</v>
      </c>
      <c r="O4256" s="194" t="s">
        <v>25076</v>
      </c>
      <c r="P4256" s="197" t="s">
        <v>25077</v>
      </c>
    </row>
    <row r="4257" spans="2:16" ht="20.100000000000001" customHeight="1" x14ac:dyDescent="0.3">
      <c r="B4257" s="101">
        <v>4247</v>
      </c>
      <c r="C4257" s="12" t="s">
        <v>39215</v>
      </c>
      <c r="D4257" s="160" t="s">
        <v>901</v>
      </c>
      <c r="E4257" s="36" t="s">
        <v>14544</v>
      </c>
      <c r="F4257" s="104">
        <v>7.1</v>
      </c>
      <c r="G4257" s="94" t="s">
        <v>704</v>
      </c>
      <c r="H4257" s="94" t="s">
        <v>3738</v>
      </c>
      <c r="I4257" s="101">
        <v>2007</v>
      </c>
      <c r="J4257" s="101"/>
      <c r="K4257" s="108">
        <v>3986585600</v>
      </c>
      <c r="L4257" s="90">
        <f>IF(K4257/1024 &gt;1,K4257/1024," ")</f>
        <v>3893150</v>
      </c>
      <c r="M4257" s="90">
        <f>IF(K4257/1048576 &gt;1,K4257/1048576," ")</f>
        <v>3801.904296875</v>
      </c>
      <c r="N4257" s="91">
        <f>IF(K4257&gt;999999999,K4257/1073741824," ")</f>
        <v>3.7127971649169922</v>
      </c>
      <c r="O4257" s="194" t="s">
        <v>25078</v>
      </c>
      <c r="P4257" s="197" t="s">
        <v>25079</v>
      </c>
    </row>
    <row r="4258" spans="2:16" ht="20.100000000000001" customHeight="1" x14ac:dyDescent="0.3">
      <c r="B4258" s="101">
        <v>4248</v>
      </c>
      <c r="C4258" s="109" t="s">
        <v>39805</v>
      </c>
      <c r="D4258" s="160" t="s">
        <v>5843</v>
      </c>
      <c r="E4258" s="36" t="s">
        <v>14545</v>
      </c>
      <c r="F4258" s="104">
        <v>5.4</v>
      </c>
      <c r="G4258" s="101" t="s">
        <v>704</v>
      </c>
      <c r="H4258" s="101" t="s">
        <v>3782</v>
      </c>
      <c r="I4258" s="101">
        <v>2014</v>
      </c>
      <c r="J4258" s="101"/>
      <c r="K4258" s="90">
        <v>3771779137</v>
      </c>
      <c r="L4258" s="90">
        <f>IF(K4258/1024 &gt;1,K4258/1024," ")</f>
        <v>3683378.0634765625</v>
      </c>
      <c r="M4258" s="90">
        <f>IF(K4258/1048576 &gt;1,K4258/1048576," ")</f>
        <v>3597.0488901138306</v>
      </c>
      <c r="N4258" s="91">
        <f>IF(K4258&gt;999999999,K4258/1073741824," ")</f>
        <v>3.5127430567517877</v>
      </c>
      <c r="O4258" s="194" t="s">
        <v>18167</v>
      </c>
      <c r="P4258" s="197" t="s">
        <v>25080</v>
      </c>
    </row>
    <row r="4259" spans="2:16" ht="20.100000000000001" customHeight="1" x14ac:dyDescent="0.3">
      <c r="B4259" s="101">
        <v>4249</v>
      </c>
      <c r="C4259" s="12" t="s">
        <v>39216</v>
      </c>
      <c r="D4259" s="159" t="s">
        <v>2357</v>
      </c>
      <c r="E4259" s="36" t="s">
        <v>14546</v>
      </c>
      <c r="F4259" s="104">
        <v>6.4</v>
      </c>
      <c r="G4259" s="94" t="s">
        <v>704</v>
      </c>
      <c r="H4259" s="94" t="s">
        <v>4084</v>
      </c>
      <c r="I4259" s="94">
        <v>1942</v>
      </c>
      <c r="J4259" s="94"/>
      <c r="K4259" s="108">
        <v>1566547968</v>
      </c>
      <c r="L4259" s="90">
        <f>IF(K4259/1024 &gt;1,K4259/1024," ")</f>
        <v>1529832</v>
      </c>
      <c r="M4259" s="90">
        <f>IF(K4259/1048576 &gt;1,K4259/1048576," ")</f>
        <v>1493.9765625</v>
      </c>
      <c r="N4259" s="91">
        <f>IF(K4259&gt;999999999,K4259/1073741824," ")</f>
        <v>1.4589614868164063</v>
      </c>
      <c r="O4259" s="199" t="s">
        <v>17525</v>
      </c>
      <c r="P4259" s="197" t="s">
        <v>25081</v>
      </c>
    </row>
    <row r="4260" spans="2:16" ht="20.100000000000001" customHeight="1" x14ac:dyDescent="0.3">
      <c r="B4260" s="101">
        <v>4250</v>
      </c>
      <c r="C4260" s="12" t="s">
        <v>39217</v>
      </c>
      <c r="D4260" s="160" t="s">
        <v>902</v>
      </c>
      <c r="E4260" s="36" t="s">
        <v>14547</v>
      </c>
      <c r="F4260" s="104">
        <v>8.4</v>
      </c>
      <c r="G4260" s="94"/>
      <c r="H4260" s="94" t="s">
        <v>3742</v>
      </c>
      <c r="I4260" s="101">
        <v>1997</v>
      </c>
      <c r="J4260" s="116"/>
      <c r="K4260" s="108">
        <v>2125094912</v>
      </c>
      <c r="L4260" s="90">
        <f>IF(K4260/1024 &gt;1,K4260/1024," ")</f>
        <v>2075288</v>
      </c>
      <c r="M4260" s="90">
        <f>IF(K4260/1048576 &gt;1,K4260/1048576," ")</f>
        <v>2026.6484375</v>
      </c>
      <c r="N4260" s="91">
        <f>IF(K4260&gt;999999999,K4260/1073741824," ")</f>
        <v>1.9791488647460938</v>
      </c>
      <c r="O4260" s="194" t="s">
        <v>25082</v>
      </c>
      <c r="P4260" s="197" t="s">
        <v>25083</v>
      </c>
    </row>
    <row r="4261" spans="2:16" ht="20.100000000000001" customHeight="1" x14ac:dyDescent="0.3">
      <c r="B4261" s="101">
        <v>4251</v>
      </c>
      <c r="C4261" s="109" t="s">
        <v>39806</v>
      </c>
      <c r="D4261" s="160" t="s">
        <v>4715</v>
      </c>
      <c r="E4261" s="36" t="s">
        <v>14548</v>
      </c>
      <c r="F4261" s="104">
        <v>5.7</v>
      </c>
      <c r="G4261" s="101"/>
      <c r="H4261" s="101" t="s">
        <v>4714</v>
      </c>
      <c r="I4261" s="101">
        <v>2014</v>
      </c>
      <c r="J4261" s="101"/>
      <c r="K4261" s="90">
        <v>4493594764</v>
      </c>
      <c r="L4261" s="90">
        <f>IF(K4261/1024 &gt;1,K4261/1024," ")</f>
        <v>4388276.13671875</v>
      </c>
      <c r="M4261" s="90">
        <f>IF(K4261/1048576 &gt;1,K4261/1048576," ")</f>
        <v>4285.4259147644043</v>
      </c>
      <c r="N4261" s="91">
        <f>IF(K4261&gt;999999999,K4261/1073741824," ")</f>
        <v>4.1849862448871136</v>
      </c>
      <c r="O4261" s="194" t="s">
        <v>21550</v>
      </c>
      <c r="P4261" s="197" t="s">
        <v>25084</v>
      </c>
    </row>
    <row r="4262" spans="2:16" ht="20.100000000000001" customHeight="1" x14ac:dyDescent="0.3">
      <c r="B4262" s="101">
        <v>4252</v>
      </c>
      <c r="C4262" s="20" t="s">
        <v>39807</v>
      </c>
      <c r="D4262" s="177" t="s">
        <v>8957</v>
      </c>
      <c r="E4262" s="36" t="s">
        <v>14549</v>
      </c>
      <c r="F4262" s="81">
        <v>7.2</v>
      </c>
      <c r="G4262" s="13"/>
      <c r="H4262" s="13" t="s">
        <v>3744</v>
      </c>
      <c r="I4262" s="79">
        <v>2019</v>
      </c>
      <c r="J4262" s="79"/>
      <c r="K4262" s="73">
        <v>5488447488</v>
      </c>
      <c r="L4262" s="90">
        <f>IF(K4262/1024 &gt;1,K4262/1024," ")</f>
        <v>5359812</v>
      </c>
      <c r="M4262" s="90">
        <f>IF(K4262/1048576 &gt;1,K4262/1048576," ")</f>
        <v>5234.19140625</v>
      </c>
      <c r="N4262" s="91">
        <f>IF(K4262&gt;999999999,K4262/1073741824," ")</f>
        <v>5.1115150451660156</v>
      </c>
      <c r="O4262" s="194" t="s">
        <v>25085</v>
      </c>
      <c r="P4262" s="197" t="s">
        <v>25086</v>
      </c>
    </row>
    <row r="4263" spans="2:16" ht="20.100000000000001" customHeight="1" x14ac:dyDescent="0.3">
      <c r="B4263" s="101">
        <v>4253</v>
      </c>
      <c r="C4263" s="7" t="s">
        <v>43045</v>
      </c>
      <c r="D4263" s="177" t="s">
        <v>43041</v>
      </c>
      <c r="E4263" s="36" t="s">
        <v>43042</v>
      </c>
      <c r="F4263" s="49">
        <v>6</v>
      </c>
      <c r="G4263" s="13"/>
      <c r="H4263" s="13" t="s">
        <v>3744</v>
      </c>
      <c r="I4263" s="9">
        <v>2022</v>
      </c>
      <c r="J4263" s="9"/>
      <c r="K4263" s="45">
        <v>4776394752</v>
      </c>
      <c r="L4263" s="90">
        <f>IF(K4263/1024 &gt;1,K4263/1024," ")</f>
        <v>4664448</v>
      </c>
      <c r="M4263" s="90">
        <f>IF(K4263/1048576 &gt;1,K4263/1048576," ")</f>
        <v>4555.125</v>
      </c>
      <c r="N4263" s="91">
        <f>IF(K4263&gt;999999999,K4263/1073741824," ")</f>
        <v>4.4483642578125</v>
      </c>
      <c r="O4263" s="199" t="s">
        <v>43043</v>
      </c>
      <c r="P4263" s="198" t="s">
        <v>43044</v>
      </c>
    </row>
    <row r="4264" spans="2:16" ht="20.100000000000001" customHeight="1" x14ac:dyDescent="0.3">
      <c r="B4264" s="101">
        <v>4254</v>
      </c>
      <c r="C4264" s="20" t="s">
        <v>39808</v>
      </c>
      <c r="D4264" s="157" t="s">
        <v>9038</v>
      </c>
      <c r="E4264" s="36" t="s">
        <v>14550</v>
      </c>
      <c r="F4264" s="81">
        <v>6.1</v>
      </c>
      <c r="G4264" s="13"/>
      <c r="H4264" s="13" t="s">
        <v>3740</v>
      </c>
      <c r="I4264" s="79">
        <v>2020</v>
      </c>
      <c r="J4264" s="79"/>
      <c r="K4264" s="73">
        <v>2938765312</v>
      </c>
      <c r="L4264" s="90">
        <f>IF(K4264/1024 &gt;1,K4264/1024," ")</f>
        <v>2869888</v>
      </c>
      <c r="M4264" s="90">
        <f>IF(K4264/1048576 &gt;1,K4264/1048576," ")</f>
        <v>2802.625</v>
      </c>
      <c r="N4264" s="91">
        <f>IF(K4264&gt;999999999,K4264/1073741824," ")</f>
        <v>2.7369384765625</v>
      </c>
      <c r="O4264" s="194" t="s">
        <v>25087</v>
      </c>
      <c r="P4264" s="197" t="s">
        <v>25088</v>
      </c>
    </row>
    <row r="4265" spans="2:16" ht="20.100000000000001" customHeight="1" x14ac:dyDescent="0.3">
      <c r="B4265" s="101">
        <v>4255</v>
      </c>
      <c r="C4265" s="7" t="s">
        <v>39218</v>
      </c>
      <c r="D4265" s="159" t="s">
        <v>2365</v>
      </c>
      <c r="E4265" s="36" t="s">
        <v>14552</v>
      </c>
      <c r="F4265" s="104">
        <v>6.5</v>
      </c>
      <c r="G4265" s="94"/>
      <c r="H4265" s="94" t="s">
        <v>3738</v>
      </c>
      <c r="I4265" s="101">
        <v>2008</v>
      </c>
      <c r="J4265" s="101"/>
      <c r="K4265" s="90">
        <v>2295042048</v>
      </c>
      <c r="L4265" s="90">
        <f>IF(K4265/1024 &gt;1,K4265/1024," ")</f>
        <v>2241252</v>
      </c>
      <c r="M4265" s="90">
        <f>IF(K4265/1048576 &gt;1,K4265/1048576," ")</f>
        <v>2188.72265625</v>
      </c>
      <c r="N4265" s="91">
        <f>IF(K4265&gt;999999999,K4265/1073741824," ")</f>
        <v>2.1374244689941406</v>
      </c>
      <c r="O4265" s="194" t="s">
        <v>25091</v>
      </c>
      <c r="P4265" s="197" t="s">
        <v>25092</v>
      </c>
    </row>
    <row r="4266" spans="2:16" ht="20.100000000000001" customHeight="1" x14ac:dyDescent="0.3">
      <c r="B4266" s="101">
        <v>4256</v>
      </c>
      <c r="C4266" s="109" t="s">
        <v>39810</v>
      </c>
      <c r="D4266" s="159" t="s">
        <v>3210</v>
      </c>
      <c r="E4266" s="36" t="s">
        <v>14553</v>
      </c>
      <c r="F4266" s="104">
        <v>7.1</v>
      </c>
      <c r="G4266" s="101" t="s">
        <v>704</v>
      </c>
      <c r="H4266" s="101" t="s">
        <v>4093</v>
      </c>
      <c r="I4266" s="101">
        <v>2005</v>
      </c>
      <c r="J4266" s="101"/>
      <c r="K4266" s="90">
        <v>3258638316</v>
      </c>
      <c r="L4266" s="90">
        <f>IF(K4266/1024 &gt;1,K4266/1024," ")</f>
        <v>3182263.98046875</v>
      </c>
      <c r="M4266" s="90">
        <f>IF(K4266/1048576 &gt;1,K4266/1048576," ")</f>
        <v>3107.6796684265137</v>
      </c>
      <c r="N4266" s="91">
        <f>IF(K4266&gt;999999999,K4266/1073741824," ")</f>
        <v>3.0348434261977673</v>
      </c>
      <c r="O4266" s="194" t="s">
        <v>25093</v>
      </c>
      <c r="P4266" s="197" t="s">
        <v>25094</v>
      </c>
    </row>
    <row r="4267" spans="2:16" ht="20.100000000000001" customHeight="1" x14ac:dyDescent="0.3">
      <c r="B4267" s="101">
        <v>4257</v>
      </c>
      <c r="C4267" s="102" t="s">
        <v>39811</v>
      </c>
      <c r="D4267" s="159" t="s">
        <v>4064</v>
      </c>
      <c r="E4267" s="36" t="s">
        <v>14554</v>
      </c>
      <c r="F4267" s="104">
        <v>6.3</v>
      </c>
      <c r="G4267" s="101" t="s">
        <v>704</v>
      </c>
      <c r="H4267" s="101" t="s">
        <v>3744</v>
      </c>
      <c r="I4267" s="101">
        <v>2013</v>
      </c>
      <c r="J4267" s="101"/>
      <c r="K4267" s="90">
        <v>4875917867</v>
      </c>
      <c r="L4267" s="90">
        <f>IF(K4267/1024 &gt;1,K4267/1024," ")</f>
        <v>4761638.5419921875</v>
      </c>
      <c r="M4267" s="90">
        <f>IF(K4267/1048576 &gt;1,K4267/1048576," ")</f>
        <v>4650.0376386642456</v>
      </c>
      <c r="N4267" s="91">
        <f>IF(K4267&gt;999999999,K4267/1073741824," ")</f>
        <v>4.5410523815080523</v>
      </c>
      <c r="O4267" s="194" t="s">
        <v>25095</v>
      </c>
      <c r="P4267" s="197" t="s">
        <v>25096</v>
      </c>
    </row>
    <row r="4268" spans="2:16" ht="20.100000000000001" customHeight="1" x14ac:dyDescent="0.3">
      <c r="B4268" s="101">
        <v>4258</v>
      </c>
      <c r="C4268" s="12" t="s">
        <v>39219</v>
      </c>
      <c r="D4268" s="160" t="s">
        <v>2358</v>
      </c>
      <c r="E4268" s="36" t="s">
        <v>14555</v>
      </c>
      <c r="F4268" s="104">
        <v>5.9</v>
      </c>
      <c r="G4268" s="94"/>
      <c r="H4268" s="94" t="s">
        <v>4160</v>
      </c>
      <c r="I4268" s="101">
        <v>2007</v>
      </c>
      <c r="J4268" s="101"/>
      <c r="K4268" s="90">
        <v>1193074688</v>
      </c>
      <c r="L4268" s="90">
        <f>IF(K4268/1024 &gt;1,K4268/1024," ")</f>
        <v>1165112</v>
      </c>
      <c r="M4268" s="90">
        <f>IF(K4268/1048576 &gt;1,K4268/1048576," ")</f>
        <v>1137.8046875</v>
      </c>
      <c r="N4268" s="91">
        <f>IF(K4268&gt;999999999,K4268/1073741824," ")</f>
        <v>1.1111373901367188</v>
      </c>
      <c r="O4268" s="194" t="s">
        <v>25097</v>
      </c>
      <c r="P4268" s="197" t="s">
        <v>25098</v>
      </c>
    </row>
    <row r="4269" spans="2:16" ht="20.100000000000001" customHeight="1" x14ac:dyDescent="0.3">
      <c r="B4269" s="101">
        <v>4259</v>
      </c>
      <c r="C4269" s="109" t="s">
        <v>39812</v>
      </c>
      <c r="D4269" s="161" t="s">
        <v>6753</v>
      </c>
      <c r="E4269" s="36" t="s">
        <v>14557</v>
      </c>
      <c r="F4269" s="99">
        <v>7.1</v>
      </c>
      <c r="G4269" s="99"/>
      <c r="H4269" s="105" t="s">
        <v>3737</v>
      </c>
      <c r="I4269" s="101">
        <v>1989</v>
      </c>
      <c r="J4269" s="101"/>
      <c r="K4269" s="90">
        <v>3396022403</v>
      </c>
      <c r="L4269" s="90">
        <f>IF(K4269/1024 &gt;1,K4269/1024," ")</f>
        <v>3316428.1279296875</v>
      </c>
      <c r="M4269" s="90">
        <f>IF(K4269/1048576 &gt;1,K4269/1048576," ")</f>
        <v>3238.6993436813354</v>
      </c>
      <c r="N4269" s="91">
        <f>IF(K4269&gt;999999999,K4269/1073741824," ")</f>
        <v>3.1627923278138041</v>
      </c>
      <c r="O4269" s="194" t="s">
        <v>25100</v>
      </c>
      <c r="P4269" s="197" t="s">
        <v>25101</v>
      </c>
    </row>
    <row r="4270" spans="2:16" ht="20.100000000000001" customHeight="1" x14ac:dyDescent="0.3">
      <c r="B4270" s="101">
        <v>4260</v>
      </c>
      <c r="C4270" s="48" t="s">
        <v>8167</v>
      </c>
      <c r="D4270" s="181" t="s">
        <v>8044</v>
      </c>
      <c r="E4270" s="36" t="s">
        <v>14556</v>
      </c>
      <c r="F4270" s="81">
        <v>6</v>
      </c>
      <c r="G4270" s="13" t="s">
        <v>704</v>
      </c>
      <c r="H4270" s="13" t="s">
        <v>5981</v>
      </c>
      <c r="I4270" s="79">
        <v>2017</v>
      </c>
      <c r="J4270" s="79"/>
      <c r="K4270" s="73">
        <v>2707867892</v>
      </c>
      <c r="L4270" s="90">
        <f>IF(K4270/1024 &gt;1,K4270/1024," ")</f>
        <v>2644402.23828125</v>
      </c>
      <c r="M4270" s="90">
        <f>IF(K4270/1048576 &gt;1,K4270/1048576," ")</f>
        <v>2582.4240608215332</v>
      </c>
      <c r="N4270" s="91">
        <f>IF(K4270&gt;999999999,K4270/1073741824," ")</f>
        <v>2.5218984968960285</v>
      </c>
      <c r="O4270" s="194" t="s">
        <v>17525</v>
      </c>
      <c r="P4270" s="197" t="s">
        <v>25099</v>
      </c>
    </row>
    <row r="4271" spans="2:16" ht="20.100000000000001" customHeight="1" x14ac:dyDescent="0.3">
      <c r="B4271" s="101">
        <v>4261</v>
      </c>
      <c r="C4271" s="20" t="s">
        <v>39813</v>
      </c>
      <c r="D4271" s="157" t="s">
        <v>8958</v>
      </c>
      <c r="E4271" s="36" t="s">
        <v>14558</v>
      </c>
      <c r="F4271" s="81">
        <v>5.5</v>
      </c>
      <c r="G4271" s="13" t="s">
        <v>704</v>
      </c>
      <c r="H4271" s="13" t="s">
        <v>3740</v>
      </c>
      <c r="I4271" s="79">
        <v>2020</v>
      </c>
      <c r="J4271" s="79"/>
      <c r="K4271" s="73">
        <v>5293154304</v>
      </c>
      <c r="L4271" s="90">
        <f>IF(K4271/1024 &gt;1,K4271/1024," ")</f>
        <v>5169096</v>
      </c>
      <c r="M4271" s="90">
        <f>IF(K4271/1048576 &gt;1,K4271/1048576," ")</f>
        <v>5047.9453125</v>
      </c>
      <c r="N4271" s="91">
        <f>IF(K4271&gt;999999999,K4271/1073741824," ")</f>
        <v>4.9296340942382813</v>
      </c>
      <c r="O4271" s="194" t="s">
        <v>25102</v>
      </c>
      <c r="P4271" s="197" t="s">
        <v>25103</v>
      </c>
    </row>
    <row r="4272" spans="2:16" ht="20.100000000000001" customHeight="1" x14ac:dyDescent="0.3">
      <c r="B4272" s="101">
        <v>4262</v>
      </c>
      <c r="C4272" s="20" t="s">
        <v>39814</v>
      </c>
      <c r="D4272" s="157" t="s">
        <v>8283</v>
      </c>
      <c r="E4272" s="36" t="s">
        <v>14559</v>
      </c>
      <c r="F4272" s="81">
        <v>5.9</v>
      </c>
      <c r="G4272" s="101"/>
      <c r="H4272" s="13" t="s">
        <v>5878</v>
      </c>
      <c r="I4272" s="79">
        <v>2017</v>
      </c>
      <c r="J4272" s="79"/>
      <c r="K4272" s="73">
        <v>4847312896</v>
      </c>
      <c r="L4272" s="90">
        <f>IF(K4272/1024 &gt;1,K4272/1024," ")</f>
        <v>4733704</v>
      </c>
      <c r="M4272" s="90">
        <f>IF(K4272/1048576 &gt;1,K4272/1048576," ")</f>
        <v>4622.7578125</v>
      </c>
      <c r="N4272" s="91">
        <f>IF(K4272&gt;999999999,K4272/1073741824," ")</f>
        <v>4.5144119262695313</v>
      </c>
      <c r="O4272" s="194" t="s">
        <v>20025</v>
      </c>
      <c r="P4272" s="197" t="s">
        <v>25104</v>
      </c>
    </row>
    <row r="4273" spans="1:16" ht="20.100000000000001" customHeight="1" x14ac:dyDescent="0.3">
      <c r="B4273" s="101">
        <v>4263</v>
      </c>
      <c r="C4273" s="112" t="s">
        <v>39815</v>
      </c>
      <c r="D4273" s="159" t="s">
        <v>2740</v>
      </c>
      <c r="E4273" s="36" t="s">
        <v>14560</v>
      </c>
      <c r="F4273" s="104">
        <v>5.0999999999999996</v>
      </c>
      <c r="G4273" s="101" t="s">
        <v>704</v>
      </c>
      <c r="H4273" s="101" t="s">
        <v>3740</v>
      </c>
      <c r="I4273" s="101">
        <v>1978</v>
      </c>
      <c r="J4273" s="101"/>
      <c r="K4273" s="90">
        <v>3695913836</v>
      </c>
      <c r="L4273" s="90">
        <f>IF(K4273/1024 &gt;1,K4273/1024," ")</f>
        <v>3609290.85546875</v>
      </c>
      <c r="M4273" s="90">
        <f>IF(K4273/1048576 &gt;1,K4273/1048576," ")</f>
        <v>3524.6981010437012</v>
      </c>
      <c r="N4273" s="91">
        <f>IF(K4273&gt;999999999,K4273/1073741824," ")</f>
        <v>3.4420879893004894</v>
      </c>
      <c r="O4273" s="194" t="s">
        <v>25105</v>
      </c>
      <c r="P4273" s="197" t="s">
        <v>25106</v>
      </c>
    </row>
    <row r="4274" spans="1:16" ht="20.100000000000001" customHeight="1" x14ac:dyDescent="0.3">
      <c r="B4274" s="101">
        <v>4264</v>
      </c>
      <c r="C4274" s="111" t="s">
        <v>39816</v>
      </c>
      <c r="D4274" s="161" t="s">
        <v>6264</v>
      </c>
      <c r="E4274" s="36" t="s">
        <v>14561</v>
      </c>
      <c r="F4274" s="99">
        <v>5.9</v>
      </c>
      <c r="G4274" s="99" t="s">
        <v>704</v>
      </c>
      <c r="H4274" s="101" t="s">
        <v>5871</v>
      </c>
      <c r="I4274" s="101">
        <v>2015</v>
      </c>
      <c r="J4274" s="101"/>
      <c r="K4274" s="90">
        <v>4158442803</v>
      </c>
      <c r="L4274" s="90">
        <f>IF(K4274/1024 &gt;1,K4274/1024," ")</f>
        <v>4060979.2998046875</v>
      </c>
      <c r="M4274" s="90">
        <f>IF(K4274/1048576 &gt;1,K4274/1048576," ")</f>
        <v>3965.8000974655151</v>
      </c>
      <c r="N4274" s="91">
        <f>IF(K4274&gt;999999999,K4274/1073741824," ")</f>
        <v>3.8728516576811671</v>
      </c>
      <c r="O4274" s="194" t="s">
        <v>30118</v>
      </c>
      <c r="P4274" s="197" t="s">
        <v>25107</v>
      </c>
    </row>
    <row r="4275" spans="1:16" ht="20.100000000000001" customHeight="1" x14ac:dyDescent="0.3">
      <c r="B4275" s="101">
        <v>4265</v>
      </c>
      <c r="C4275" s="111" t="s">
        <v>39817</v>
      </c>
      <c r="D4275" s="161" t="s">
        <v>7067</v>
      </c>
      <c r="E4275" s="36" t="s">
        <v>14562</v>
      </c>
      <c r="F4275" s="99">
        <v>4.0999999999999996</v>
      </c>
      <c r="G4275" s="99" t="s">
        <v>704</v>
      </c>
      <c r="H4275" s="105" t="s">
        <v>5878</v>
      </c>
      <c r="I4275" s="101">
        <v>2013</v>
      </c>
      <c r="J4275" s="115"/>
      <c r="K4275" s="90">
        <v>4179804974</v>
      </c>
      <c r="L4275" s="90">
        <f>IF(K4275/1024 &gt;1,K4275/1024," ")</f>
        <v>4081840.794921875</v>
      </c>
      <c r="M4275" s="90">
        <f>IF(K4275/1048576 &gt;1,K4275/1048576," ")</f>
        <v>3986.1726512908936</v>
      </c>
      <c r="N4275" s="91">
        <f>IF(K4275&gt;999999999,K4275/1073741824," ")</f>
        <v>3.8927467297762632</v>
      </c>
      <c r="O4275" s="194" t="s">
        <v>25108</v>
      </c>
      <c r="P4275" s="197" t="s">
        <v>25109</v>
      </c>
    </row>
    <row r="4276" spans="1:16" ht="20.100000000000001" customHeight="1" x14ac:dyDescent="0.3">
      <c r="B4276" s="101">
        <v>4266</v>
      </c>
      <c r="C4276" s="107" t="s">
        <v>39818</v>
      </c>
      <c r="D4276" s="159" t="s">
        <v>3840</v>
      </c>
      <c r="E4276" s="36" t="s">
        <v>14563</v>
      </c>
      <c r="F4276" s="104">
        <v>5.8</v>
      </c>
      <c r="G4276" s="101" t="s">
        <v>704</v>
      </c>
      <c r="H4276" s="101" t="s">
        <v>3769</v>
      </c>
      <c r="I4276" s="101">
        <v>2013</v>
      </c>
      <c r="J4276" s="101"/>
      <c r="K4276" s="109">
        <v>2333010697</v>
      </c>
      <c r="L4276" s="90">
        <f>IF(K4276/1024 &gt;1,K4276/1024," ")</f>
        <v>2278330.7587890625</v>
      </c>
      <c r="M4276" s="90">
        <f>IF(K4276/1048576 &gt;1,K4276/1048576," ")</f>
        <v>2224.9323816299438</v>
      </c>
      <c r="N4276" s="91">
        <f>IF(K4276&gt;999999999,K4276/1073741824," ")</f>
        <v>2.172785528935492</v>
      </c>
      <c r="O4276" s="194" t="s">
        <v>25110</v>
      </c>
      <c r="P4276" s="197" t="s">
        <v>31341</v>
      </c>
    </row>
    <row r="4277" spans="1:16" ht="20.100000000000001" customHeight="1" x14ac:dyDescent="0.3">
      <c r="B4277" s="101">
        <v>4267</v>
      </c>
      <c r="C4277" s="7" t="s">
        <v>39220</v>
      </c>
      <c r="D4277" s="159" t="s">
        <v>2366</v>
      </c>
      <c r="E4277" s="36" t="s">
        <v>14564</v>
      </c>
      <c r="F4277" s="104">
        <v>6.2</v>
      </c>
      <c r="G4277" s="94"/>
      <c r="H4277" s="94" t="s">
        <v>4306</v>
      </c>
      <c r="I4277" s="101">
        <v>2007</v>
      </c>
      <c r="J4277" s="101"/>
      <c r="K4277" s="90">
        <v>1257988140</v>
      </c>
      <c r="L4277" s="90">
        <f>IF(K4277/1024 &gt;1,K4277/1024," ")</f>
        <v>1228504.04296875</v>
      </c>
      <c r="M4277" s="90">
        <f>IF(K4277/1048576 &gt;1,K4277/1048576," ")</f>
        <v>1199.7109794616699</v>
      </c>
      <c r="N4277" s="91">
        <f>IF(K4277&gt;999999999,K4277/1073741824," ")</f>
        <v>1.171592753380537</v>
      </c>
      <c r="O4277" s="194" t="s">
        <v>25111</v>
      </c>
      <c r="P4277" s="197" t="s">
        <v>31342</v>
      </c>
    </row>
    <row r="4278" spans="1:16" ht="20.100000000000001" customHeight="1" x14ac:dyDescent="0.3">
      <c r="B4278" s="101">
        <v>4268</v>
      </c>
      <c r="C4278" s="84" t="s">
        <v>39819</v>
      </c>
      <c r="D4278" s="157" t="s">
        <v>7696</v>
      </c>
      <c r="E4278" s="36" t="s">
        <v>14567</v>
      </c>
      <c r="F4278" s="81">
        <v>5</v>
      </c>
      <c r="G4278" s="81"/>
      <c r="H4278" s="82" t="s">
        <v>4081</v>
      </c>
      <c r="I4278" s="79">
        <v>2017</v>
      </c>
      <c r="J4278" s="79"/>
      <c r="K4278" s="73">
        <v>4508524622</v>
      </c>
      <c r="L4278" s="90">
        <f>IF(K4278/1024 &gt;1,K4278/1024," ")</f>
        <v>4402856.076171875</v>
      </c>
      <c r="M4278" s="90">
        <f>IF(K4278/1048576 &gt;1,K4278/1048576," ")</f>
        <v>4299.6641368865967</v>
      </c>
      <c r="N4278" s="91">
        <f>IF(K4278&gt;999999999,K4278/1073741824," ")</f>
        <v>4.1988907586783171</v>
      </c>
      <c r="O4278" s="194" t="s">
        <v>18368</v>
      </c>
      <c r="P4278" s="197" t="s">
        <v>25115</v>
      </c>
    </row>
    <row r="4279" spans="1:16" ht="20.100000000000001" customHeight="1" x14ac:dyDescent="0.3">
      <c r="B4279" s="101">
        <v>4269</v>
      </c>
      <c r="C4279" s="109" t="s">
        <v>39820</v>
      </c>
      <c r="D4279" s="160" t="s">
        <v>903</v>
      </c>
      <c r="E4279" s="36" t="s">
        <v>14568</v>
      </c>
      <c r="F4279" s="104">
        <v>6.7</v>
      </c>
      <c r="G4279" s="101" t="s">
        <v>704</v>
      </c>
      <c r="H4279" s="101" t="s">
        <v>3740</v>
      </c>
      <c r="I4279" s="101">
        <v>2001</v>
      </c>
      <c r="J4279" s="101"/>
      <c r="K4279" s="90">
        <v>4366574016</v>
      </c>
      <c r="L4279" s="90">
        <f>IF(K4279/1024 &gt;1,K4279/1024," ")</f>
        <v>4264232.4375</v>
      </c>
      <c r="M4279" s="90">
        <f>IF(K4279/1048576 &gt;1,K4279/1048576," ")</f>
        <v>4164.2894897460938</v>
      </c>
      <c r="N4279" s="91">
        <f>IF(K4279&gt;999999999,K4279/1073741824," ")</f>
        <v>4.0666889548301697</v>
      </c>
      <c r="O4279" s="194" t="s">
        <v>25116</v>
      </c>
      <c r="P4279" s="197" t="s">
        <v>25117</v>
      </c>
    </row>
    <row r="4280" spans="1:16" ht="20.100000000000001" customHeight="1" x14ac:dyDescent="0.3">
      <c r="A4280" s="299"/>
      <c r="B4280" s="101">
        <v>4270</v>
      </c>
      <c r="C4280" s="20" t="s">
        <v>39821</v>
      </c>
      <c r="D4280" s="157" t="s">
        <v>8693</v>
      </c>
      <c r="E4280" s="36" t="s">
        <v>14569</v>
      </c>
      <c r="F4280" s="81">
        <v>6.6</v>
      </c>
      <c r="G4280" s="13" t="s">
        <v>704</v>
      </c>
      <c r="H4280" s="13" t="s">
        <v>3740</v>
      </c>
      <c r="I4280" s="79">
        <v>1983</v>
      </c>
      <c r="J4280" s="79"/>
      <c r="K4280" s="73">
        <v>4542881792</v>
      </c>
      <c r="L4280" s="90">
        <f>IF(K4280/1024 &gt;1,K4280/1024," ")</f>
        <v>4436408</v>
      </c>
      <c r="M4280" s="90">
        <f>IF(K4280/1048576 &gt;1,K4280/1048576," ")</f>
        <v>4332.4296875</v>
      </c>
      <c r="N4280" s="91">
        <f>IF(K4280&gt;999999999,K4280/1073741824," ")</f>
        <v>4.2308883666992188</v>
      </c>
      <c r="O4280" s="194" t="s">
        <v>25118</v>
      </c>
      <c r="P4280" s="197" t="s">
        <v>25119</v>
      </c>
    </row>
    <row r="4281" spans="1:16" ht="20.100000000000001" customHeight="1" x14ac:dyDescent="0.3">
      <c r="B4281" s="101">
        <v>4271</v>
      </c>
      <c r="C4281" s="111" t="s">
        <v>39822</v>
      </c>
      <c r="D4281" s="176" t="s">
        <v>6576</v>
      </c>
      <c r="E4281" s="36" t="s">
        <v>14570</v>
      </c>
      <c r="F4281" s="99">
        <v>6.7</v>
      </c>
      <c r="G4281" s="99" t="s">
        <v>704</v>
      </c>
      <c r="H4281" s="101" t="s">
        <v>5877</v>
      </c>
      <c r="I4281" s="101">
        <v>1981</v>
      </c>
      <c r="J4281" s="101"/>
      <c r="K4281" s="90">
        <v>6464686026</v>
      </c>
      <c r="L4281" s="90">
        <f>IF(K4281/1024 &gt;1,K4281/1024," ")</f>
        <v>6313169.947265625</v>
      </c>
      <c r="M4281" s="90">
        <f>IF(K4281/1048576 &gt;1,K4281/1048576," ")</f>
        <v>6165.2050266265869</v>
      </c>
      <c r="N4281" s="91">
        <f>IF(K4281&gt;999999999,K4281/1073741824," ")</f>
        <v>6.0207080338150263</v>
      </c>
      <c r="O4281" s="194" t="s">
        <v>25120</v>
      </c>
      <c r="P4281" s="197" t="s">
        <v>25121</v>
      </c>
    </row>
    <row r="4282" spans="1:16" ht="20.100000000000001" customHeight="1" x14ac:dyDescent="0.3">
      <c r="B4282" s="101">
        <v>4272</v>
      </c>
      <c r="C4282" s="7" t="s">
        <v>39221</v>
      </c>
      <c r="D4282" s="159" t="s">
        <v>716</v>
      </c>
      <c r="E4282" s="36" t="s">
        <v>14573</v>
      </c>
      <c r="F4282" s="104">
        <v>5.6</v>
      </c>
      <c r="G4282" s="94" t="s">
        <v>704</v>
      </c>
      <c r="H4282" s="94" t="s">
        <v>3738</v>
      </c>
      <c r="I4282" s="94">
        <v>2010</v>
      </c>
      <c r="J4282" s="94"/>
      <c r="K4282" s="90">
        <v>2462625792</v>
      </c>
      <c r="L4282" s="90">
        <f>IF(K4282/1024 &gt;1,K4282/1024," ")</f>
        <v>2404908</v>
      </c>
      <c r="M4282" s="90">
        <f>IF(K4282/1048576 &gt;1,K4282/1048576," ")</f>
        <v>2348.54296875</v>
      </c>
      <c r="N4282" s="91">
        <f>IF(K4282&gt;999999999,K4282/1073741824," ")</f>
        <v>2.2934989929199219</v>
      </c>
      <c r="O4282" s="194" t="s">
        <v>25125</v>
      </c>
      <c r="P4282" s="197" t="s">
        <v>25126</v>
      </c>
    </row>
    <row r="4283" spans="1:16" ht="20.100000000000001" customHeight="1" x14ac:dyDescent="0.3">
      <c r="B4283" s="101">
        <v>4273</v>
      </c>
      <c r="C4283" s="109" t="s">
        <v>39823</v>
      </c>
      <c r="D4283" s="159" t="s">
        <v>4917</v>
      </c>
      <c r="E4283" s="36" t="s">
        <v>14571</v>
      </c>
      <c r="F4283" s="104">
        <v>4.3</v>
      </c>
      <c r="G4283" s="101" t="s">
        <v>704</v>
      </c>
      <c r="H4283" s="101" t="s">
        <v>3740</v>
      </c>
      <c r="I4283" s="101">
        <v>2004</v>
      </c>
      <c r="J4283" s="101"/>
      <c r="K4283" s="90">
        <v>1837750895</v>
      </c>
      <c r="L4283" s="90">
        <f>IF(K4283/1024 &gt;1,K4283/1024," ")</f>
        <v>1794678.6083984375</v>
      </c>
      <c r="M4283" s="90">
        <f>IF(K4283/1048576 &gt;1,K4283/1048576," ")</f>
        <v>1752.6158285140991</v>
      </c>
      <c r="N4283" s="91">
        <f>IF(K4283&gt;999999999,K4283/1073741824," ")</f>
        <v>1.7115388950332999</v>
      </c>
      <c r="O4283" s="194" t="s">
        <v>19692</v>
      </c>
      <c r="P4283" s="197" t="s">
        <v>25122</v>
      </c>
    </row>
    <row r="4284" spans="1:16" ht="20.100000000000001" customHeight="1" x14ac:dyDescent="0.3">
      <c r="B4284" s="101">
        <v>4274</v>
      </c>
      <c r="C4284" s="102" t="s">
        <v>39824</v>
      </c>
      <c r="D4284" s="159" t="s">
        <v>5641</v>
      </c>
      <c r="E4284" s="36" t="s">
        <v>14572</v>
      </c>
      <c r="F4284" s="104">
        <v>5.7</v>
      </c>
      <c r="G4284" s="101" t="s">
        <v>704</v>
      </c>
      <c r="H4284" s="101" t="s">
        <v>4081</v>
      </c>
      <c r="I4284" s="101">
        <v>1973</v>
      </c>
      <c r="J4284" s="101"/>
      <c r="K4284" s="90">
        <v>3720551085</v>
      </c>
      <c r="L4284" s="90">
        <f>IF(K4284/1024 &gt;1,K4284/1024," ")</f>
        <v>3633350.6689453125</v>
      </c>
      <c r="M4284" s="90">
        <f>IF(K4284/1048576 &gt;1,K4284/1048576," ")</f>
        <v>3548.1940126419067</v>
      </c>
      <c r="N4284" s="91">
        <f>IF(K4284&gt;999999999,K4284/1073741824," ")</f>
        <v>3.465033215470612</v>
      </c>
      <c r="O4284" s="194" t="s">
        <v>25123</v>
      </c>
      <c r="P4284" s="197" t="s">
        <v>25124</v>
      </c>
    </row>
    <row r="4285" spans="1:16" ht="20.100000000000001" customHeight="1" x14ac:dyDescent="0.3">
      <c r="B4285" s="101">
        <v>4275</v>
      </c>
      <c r="C4285" s="48" t="s">
        <v>39825</v>
      </c>
      <c r="D4285" s="157" t="s">
        <v>8162</v>
      </c>
      <c r="E4285" s="36" t="s">
        <v>14574</v>
      </c>
      <c r="F4285" s="81">
        <v>6.7</v>
      </c>
      <c r="G4285" s="13" t="s">
        <v>704</v>
      </c>
      <c r="H4285" s="13" t="s">
        <v>3756</v>
      </c>
      <c r="I4285" s="79">
        <v>2017</v>
      </c>
      <c r="J4285" s="79"/>
      <c r="K4285" s="73">
        <v>4640410435</v>
      </c>
      <c r="L4285" s="90">
        <f>IF(K4285/1024 &gt;1,K4285/1024," ")</f>
        <v>4531650.8154296875</v>
      </c>
      <c r="M4285" s="90">
        <f>IF(K4285/1048576 &gt;1,K4285/1048576," ")</f>
        <v>4425.4402494430542</v>
      </c>
      <c r="N4285" s="91">
        <f>IF(K4285&gt;999999999,K4285/1073741824," ")</f>
        <v>4.3217189935967326</v>
      </c>
      <c r="O4285" s="194" t="s">
        <v>25127</v>
      </c>
      <c r="P4285" s="197" t="s">
        <v>25128</v>
      </c>
    </row>
    <row r="4286" spans="1:16" ht="20.100000000000001" customHeight="1" x14ac:dyDescent="0.3">
      <c r="B4286" s="101">
        <v>4276</v>
      </c>
      <c r="C4286" s="12" t="s">
        <v>39222</v>
      </c>
      <c r="D4286" s="160" t="s">
        <v>125</v>
      </c>
      <c r="E4286" s="36" t="s">
        <v>14575</v>
      </c>
      <c r="F4286" s="104">
        <v>6.4</v>
      </c>
      <c r="G4286" s="94"/>
      <c r="H4286" s="94" t="s">
        <v>3920</v>
      </c>
      <c r="I4286" s="101">
        <v>2006</v>
      </c>
      <c r="J4286" s="101"/>
      <c r="K4286" s="90">
        <v>1465182296</v>
      </c>
      <c r="L4286" s="90">
        <f>IF(K4286/1024 &gt;1,K4286/1024," ")</f>
        <v>1430842.0859375</v>
      </c>
      <c r="M4286" s="90">
        <f>IF(K4286/1048576 &gt;1,K4286/1048576," ")</f>
        <v>1397.3067245483398</v>
      </c>
      <c r="N4286" s="91">
        <f>IF(K4286&gt;999999999,K4286/1073741824," ")</f>
        <v>1.3645573481917381</v>
      </c>
      <c r="O4286" s="194" t="s">
        <v>25129</v>
      </c>
      <c r="P4286" s="197" t="s">
        <v>25130</v>
      </c>
    </row>
    <row r="4287" spans="1:16" ht="20.100000000000001" customHeight="1" x14ac:dyDescent="0.3">
      <c r="B4287" s="101">
        <v>4277</v>
      </c>
      <c r="C4287" s="113" t="s">
        <v>39826</v>
      </c>
      <c r="D4287" s="159" t="s">
        <v>550</v>
      </c>
      <c r="E4287" s="36" t="s">
        <v>14576</v>
      </c>
      <c r="F4287" s="104">
        <v>6.8</v>
      </c>
      <c r="G4287" s="94" t="s">
        <v>704</v>
      </c>
      <c r="H4287" s="94" t="s">
        <v>3758</v>
      </c>
      <c r="I4287" s="94">
        <v>1985</v>
      </c>
      <c r="J4287" s="94"/>
      <c r="K4287" s="90">
        <v>4556707989</v>
      </c>
      <c r="L4287" s="90">
        <f>IF(K4287/1024 &gt;1,K4287/1024," ")</f>
        <v>4449910.1455078125</v>
      </c>
      <c r="M4287" s="90">
        <f>IF(K4287/1048576 &gt;1,K4287/1048576," ")</f>
        <v>4345.6153764724731</v>
      </c>
      <c r="N4287" s="91">
        <f>IF(K4287&gt;999999999,K4287/1073741824," ")</f>
        <v>4.2437650160863996</v>
      </c>
      <c r="O4287" s="194" t="s">
        <v>25131</v>
      </c>
      <c r="P4287" s="197" t="s">
        <v>25132</v>
      </c>
    </row>
    <row r="4288" spans="1:16" ht="20.100000000000001" customHeight="1" x14ac:dyDescent="0.3">
      <c r="B4288" s="101">
        <v>4278</v>
      </c>
      <c r="C4288" s="7" t="s">
        <v>39827</v>
      </c>
      <c r="D4288" s="157" t="s">
        <v>8527</v>
      </c>
      <c r="E4288" s="36" t="s">
        <v>14577</v>
      </c>
      <c r="F4288" s="81">
        <v>6.2</v>
      </c>
      <c r="G4288" s="13"/>
      <c r="H4288" s="13" t="s">
        <v>5892</v>
      </c>
      <c r="I4288" s="79">
        <v>2018</v>
      </c>
      <c r="J4288" s="83"/>
      <c r="K4288" s="73">
        <v>3650330624</v>
      </c>
      <c r="L4288" s="90">
        <f>IF(K4288/1024 &gt;1,K4288/1024," ")</f>
        <v>3564776</v>
      </c>
      <c r="M4288" s="90">
        <f>IF(K4288/1048576 &gt;1,K4288/1048576," ")</f>
        <v>3481.2265625</v>
      </c>
      <c r="N4288" s="91">
        <f>IF(K4288&gt;999999999,K4288/1073741824," ")</f>
        <v>3.3996353149414063</v>
      </c>
      <c r="O4288" s="194" t="s">
        <v>25133</v>
      </c>
      <c r="P4288" s="197" t="s">
        <v>25134</v>
      </c>
    </row>
    <row r="4289" spans="2:16" ht="20.100000000000001" customHeight="1" x14ac:dyDescent="0.3">
      <c r="B4289" s="101">
        <v>4279</v>
      </c>
      <c r="C4289" s="109" t="s">
        <v>39828</v>
      </c>
      <c r="D4289" s="168" t="s">
        <v>7590</v>
      </c>
      <c r="E4289" s="36" t="s">
        <v>14578</v>
      </c>
      <c r="F4289" s="99">
        <v>6.7</v>
      </c>
      <c r="G4289" s="99" t="s">
        <v>704</v>
      </c>
      <c r="H4289" s="105" t="s">
        <v>5878</v>
      </c>
      <c r="I4289" s="101">
        <v>2016</v>
      </c>
      <c r="J4289" s="101"/>
      <c r="K4289" s="90">
        <v>4934653547</v>
      </c>
      <c r="L4289" s="90">
        <f>IF(K4289/1024 &gt;1,K4289/1024," ")</f>
        <v>4818997.6044921875</v>
      </c>
      <c r="M4289" s="90">
        <f>IF(K4289/1048576 &gt;1,K4289/1048576," ")</f>
        <v>4706.0523481369019</v>
      </c>
      <c r="N4289" s="91">
        <f>IF(K4289&gt;999999999,K4289/1073741824," ")</f>
        <v>4.5957542462274432</v>
      </c>
      <c r="O4289" s="194" t="s">
        <v>21414</v>
      </c>
      <c r="P4289" s="197" t="s">
        <v>31344</v>
      </c>
    </row>
    <row r="4290" spans="2:16" ht="20.100000000000001" customHeight="1" x14ac:dyDescent="0.3">
      <c r="B4290" s="101">
        <v>4280</v>
      </c>
      <c r="C4290" s="109" t="s">
        <v>39829</v>
      </c>
      <c r="D4290" s="160" t="s">
        <v>1212</v>
      </c>
      <c r="E4290" s="36" t="s">
        <v>14579</v>
      </c>
      <c r="F4290" s="104">
        <v>5.9</v>
      </c>
      <c r="G4290" s="99" t="s">
        <v>704</v>
      </c>
      <c r="H4290" s="105" t="s">
        <v>5871</v>
      </c>
      <c r="I4290" s="94">
        <v>2004</v>
      </c>
      <c r="J4290" s="94"/>
      <c r="K4290" s="90">
        <v>4529138191</v>
      </c>
      <c r="L4290" s="90">
        <f>IF(K4290/1024 &gt;1,K4290/1024," ")</f>
        <v>4422986.5146484375</v>
      </c>
      <c r="M4290" s="90">
        <f>IF(K4290/1048576 &gt;1,K4290/1048576," ")</f>
        <v>4319.3227682113647</v>
      </c>
      <c r="N4290" s="91">
        <f>IF(K4290&gt;999999999,K4290/1073741824," ")</f>
        <v>4.2180886408314109</v>
      </c>
      <c r="O4290" s="194" t="s">
        <v>25135</v>
      </c>
      <c r="P4290" s="197" t="s">
        <v>25136</v>
      </c>
    </row>
    <row r="4291" spans="2:16" ht="20.100000000000001" customHeight="1" x14ac:dyDescent="0.3">
      <c r="B4291" s="101">
        <v>4281</v>
      </c>
      <c r="C4291" s="109" t="s">
        <v>39830</v>
      </c>
      <c r="D4291" s="176" t="s">
        <v>6230</v>
      </c>
      <c r="E4291" s="36" t="s">
        <v>14580</v>
      </c>
      <c r="F4291" s="99">
        <v>5.5</v>
      </c>
      <c r="G4291" s="101" t="s">
        <v>704</v>
      </c>
      <c r="H4291" s="101" t="s">
        <v>5871</v>
      </c>
      <c r="I4291" s="101">
        <v>2014</v>
      </c>
      <c r="J4291" s="101"/>
      <c r="K4291" s="90">
        <v>4399326170</v>
      </c>
      <c r="L4291" s="90">
        <f>IF(K4291/1024 &gt;1,K4291/1024," ")</f>
        <v>4296216.962890625</v>
      </c>
      <c r="M4291" s="90">
        <f>IF(K4291/1048576 &gt;1,K4291/1048576," ")</f>
        <v>4195.524377822876</v>
      </c>
      <c r="N4291" s="91">
        <f>IF(K4291&gt;999999999,K4291/1073741824," ")</f>
        <v>4.0971917752176523</v>
      </c>
      <c r="O4291" s="194" t="s">
        <v>17564</v>
      </c>
      <c r="P4291" s="197" t="s">
        <v>25137</v>
      </c>
    </row>
    <row r="4292" spans="2:16" ht="20.100000000000001" customHeight="1" x14ac:dyDescent="0.3">
      <c r="B4292" s="101">
        <v>4282</v>
      </c>
      <c r="C4292" s="112" t="s">
        <v>39831</v>
      </c>
      <c r="D4292" s="161" t="s">
        <v>7452</v>
      </c>
      <c r="E4292" s="36" t="s">
        <v>14581</v>
      </c>
      <c r="F4292" s="99">
        <v>5.4</v>
      </c>
      <c r="G4292" s="99" t="s">
        <v>704</v>
      </c>
      <c r="H4292" s="105" t="s">
        <v>4081</v>
      </c>
      <c r="I4292" s="101">
        <v>2017</v>
      </c>
      <c r="J4292" s="101"/>
      <c r="K4292" s="90">
        <v>3842505097</v>
      </c>
      <c r="L4292" s="90">
        <f>IF(K4292/1024 &gt;1,K4292/1024," ")</f>
        <v>3752446.3837890625</v>
      </c>
      <c r="M4292" s="90">
        <f>IF(K4292/1048576 &gt;1,K4292/1048576," ")</f>
        <v>3664.4984216690063</v>
      </c>
      <c r="N4292" s="91">
        <f>IF(K4292&gt;999999999,K4292/1073741824," ")</f>
        <v>3.578611739911139</v>
      </c>
      <c r="O4292" s="194" t="s">
        <v>25138</v>
      </c>
      <c r="P4292" s="197" t="s">
        <v>25139</v>
      </c>
    </row>
    <row r="4293" spans="2:16" ht="20.100000000000001" customHeight="1" x14ac:dyDescent="0.3">
      <c r="B4293" s="101">
        <v>4283</v>
      </c>
      <c r="C4293" s="109" t="s">
        <v>39832</v>
      </c>
      <c r="D4293" s="160" t="s">
        <v>419</v>
      </c>
      <c r="E4293" s="36" t="s">
        <v>14582</v>
      </c>
      <c r="F4293" s="104">
        <v>6.2</v>
      </c>
      <c r="G4293" s="94" t="s">
        <v>704</v>
      </c>
      <c r="H4293" s="101" t="s">
        <v>3739</v>
      </c>
      <c r="I4293" s="101">
        <v>2003</v>
      </c>
      <c r="J4293" s="116"/>
      <c r="K4293" s="90">
        <v>5190338128</v>
      </c>
      <c r="L4293" s="90">
        <f>IF(K4293/1024 &gt;1,K4293/1024," ")</f>
        <v>5068689.578125</v>
      </c>
      <c r="M4293" s="90">
        <f>IF(K4293/1048576 &gt;1,K4293/1048576," ")</f>
        <v>4949.8921661376953</v>
      </c>
      <c r="N4293" s="91">
        <f>IF(K4293&gt;999999999,K4293/1073741824," ")</f>
        <v>4.8338790684938431</v>
      </c>
      <c r="O4293" s="194" t="s">
        <v>25140</v>
      </c>
      <c r="P4293" s="197" t="s">
        <v>25141</v>
      </c>
    </row>
    <row r="4294" spans="2:16" ht="20.100000000000001" customHeight="1" x14ac:dyDescent="0.3">
      <c r="B4294" s="101">
        <v>4284</v>
      </c>
      <c r="C4294" s="102" t="s">
        <v>39833</v>
      </c>
      <c r="D4294" s="161" t="s">
        <v>7453</v>
      </c>
      <c r="E4294" s="36" t="s">
        <v>14583</v>
      </c>
      <c r="F4294" s="99">
        <v>4.3</v>
      </c>
      <c r="G4294" s="99"/>
      <c r="H4294" s="105" t="s">
        <v>5878</v>
      </c>
      <c r="I4294" s="101">
        <v>2016</v>
      </c>
      <c r="J4294" s="101"/>
      <c r="K4294" s="90">
        <v>3445679462</v>
      </c>
      <c r="L4294" s="90">
        <f>IF(K4294/1024 &gt;1,K4294/1024," ")</f>
        <v>3364921.349609375</v>
      </c>
      <c r="M4294" s="90">
        <f>IF(K4294/1048576 &gt;1,K4294/1048576," ")</f>
        <v>3286.0560054779053</v>
      </c>
      <c r="N4294" s="91">
        <f>IF(K4294&gt;999999999,K4294/1073741824," ")</f>
        <v>3.2090390678495169</v>
      </c>
      <c r="O4294" s="194" t="s">
        <v>25142</v>
      </c>
      <c r="P4294" s="197" t="s">
        <v>25143</v>
      </c>
    </row>
    <row r="4295" spans="2:16" ht="20.100000000000001" customHeight="1" x14ac:dyDescent="0.3">
      <c r="B4295" s="101">
        <v>4285</v>
      </c>
      <c r="C4295" s="20" t="s">
        <v>34098</v>
      </c>
      <c r="D4295" s="261" t="s">
        <v>33478</v>
      </c>
      <c r="E4295" s="36" t="s">
        <v>33479</v>
      </c>
      <c r="F4295" s="81">
        <v>6.2</v>
      </c>
      <c r="G4295" s="13"/>
      <c r="H4295" s="13" t="s">
        <v>3744</v>
      </c>
      <c r="I4295" s="79">
        <v>2021</v>
      </c>
      <c r="J4295" s="79"/>
      <c r="K4295" s="73">
        <v>4333674496</v>
      </c>
      <c r="L4295" s="90">
        <f>IF(K4295/1024 &gt;1,K4295/1024," ")</f>
        <v>4232104</v>
      </c>
      <c r="M4295" s="90">
        <f>IF(K4295/1048576 &gt;1,K4295/1048576," ")</f>
        <v>4132.9140625</v>
      </c>
      <c r="N4295" s="91">
        <f>IF(K4295&gt;999999999,K4295/1073741824," ")</f>
        <v>4.0360488891601563</v>
      </c>
      <c r="O4295" s="194" t="s">
        <v>33480</v>
      </c>
      <c r="P4295" s="197" t="s">
        <v>33481</v>
      </c>
    </row>
    <row r="4296" spans="2:16" ht="20.100000000000001" customHeight="1" x14ac:dyDescent="0.3">
      <c r="B4296" s="101">
        <v>4286</v>
      </c>
      <c r="C4296" s="20" t="s">
        <v>34800</v>
      </c>
      <c r="D4296" s="161" t="s">
        <v>7479</v>
      </c>
      <c r="E4296" s="36" t="s">
        <v>9804</v>
      </c>
      <c r="F4296" s="99">
        <v>7.2</v>
      </c>
      <c r="G4296" s="99"/>
      <c r="H4296" s="105" t="s">
        <v>5878</v>
      </c>
      <c r="I4296" s="101">
        <v>2015</v>
      </c>
      <c r="J4296" s="116"/>
      <c r="K4296" s="90">
        <v>4249188717</v>
      </c>
      <c r="L4296" s="90">
        <f>IF(K4296/1024 &gt;1,K4296/1024," ")</f>
        <v>4149598.3564453125</v>
      </c>
      <c r="M4296" s="90">
        <f>IF(K4296/1048576 &gt;1,K4296/1048576," ")</f>
        <v>4052.3421449661255</v>
      </c>
      <c r="N4296" s="91">
        <f>IF(K4296&gt;999999999,K4296/1073741824," ")</f>
        <v>3.9573653759434819</v>
      </c>
      <c r="O4296" s="194" t="s">
        <v>18037</v>
      </c>
      <c r="P4296" s="197" t="s">
        <v>19020</v>
      </c>
    </row>
    <row r="4297" spans="2:16" ht="20.100000000000001" customHeight="1" x14ac:dyDescent="0.3">
      <c r="B4297" s="101">
        <v>4287</v>
      </c>
      <c r="C4297" s="112" t="s">
        <v>39834</v>
      </c>
      <c r="D4297" s="168" t="s">
        <v>6539</v>
      </c>
      <c r="E4297" s="36" t="s">
        <v>14584</v>
      </c>
      <c r="F4297" s="99">
        <v>6.6</v>
      </c>
      <c r="G4297" s="99" t="s">
        <v>704</v>
      </c>
      <c r="H4297" s="101" t="s">
        <v>5871</v>
      </c>
      <c r="I4297" s="101">
        <v>2015</v>
      </c>
      <c r="J4297" s="115"/>
      <c r="K4297" s="90">
        <v>5750613802</v>
      </c>
      <c r="L4297" s="90">
        <f>IF(K4297/1024 &gt;1,K4297/1024," ")</f>
        <v>5615833.791015625</v>
      </c>
      <c r="M4297" s="90">
        <f>IF(K4297/1048576 &gt;1,K4297/1048576," ")</f>
        <v>5484.2126865386963</v>
      </c>
      <c r="N4297" s="91">
        <f>IF(K4297&gt;999999999,K4297/1073741824," ")</f>
        <v>5.3556764516979456</v>
      </c>
      <c r="O4297" s="194" t="s">
        <v>25144</v>
      </c>
      <c r="P4297" s="197" t="s">
        <v>25145</v>
      </c>
    </row>
    <row r="4298" spans="2:16" ht="20.100000000000001" customHeight="1" x14ac:dyDescent="0.3">
      <c r="B4298" s="101">
        <v>4288</v>
      </c>
      <c r="C4298" s="102" t="s">
        <v>39835</v>
      </c>
      <c r="D4298" s="159" t="s">
        <v>5642</v>
      </c>
      <c r="E4298" s="36" t="s">
        <v>14585</v>
      </c>
      <c r="F4298" s="104">
        <v>6.9</v>
      </c>
      <c r="G4298" s="13" t="s">
        <v>704</v>
      </c>
      <c r="H4298" s="13" t="s">
        <v>4005</v>
      </c>
      <c r="I4298" s="101">
        <v>1954</v>
      </c>
      <c r="J4298" s="101"/>
      <c r="K4298" s="73">
        <v>3971600384</v>
      </c>
      <c r="L4298" s="90">
        <f>IF(K4298/1024 &gt;1,K4298/1024," ")</f>
        <v>3878516</v>
      </c>
      <c r="M4298" s="90">
        <f>IF(K4298/1048576 &gt;1,K4298/1048576," ")</f>
        <v>3787.61328125</v>
      </c>
      <c r="N4298" s="91">
        <f>IF(K4298&gt;999999999,K4298/1073741824," ")</f>
        <v>3.6988410949707031</v>
      </c>
      <c r="O4298" s="194" t="s">
        <v>18402</v>
      </c>
      <c r="P4298" s="197" t="s">
        <v>25146</v>
      </c>
    </row>
    <row r="4299" spans="2:16" ht="20.100000000000001" customHeight="1" x14ac:dyDescent="0.3">
      <c r="B4299" s="101">
        <v>4289</v>
      </c>
      <c r="C4299" s="102" t="s">
        <v>39836</v>
      </c>
      <c r="D4299" s="159" t="s">
        <v>5477</v>
      </c>
      <c r="E4299" s="36" t="s">
        <v>14588</v>
      </c>
      <c r="F4299" s="104">
        <v>7.2</v>
      </c>
      <c r="G4299" s="101" t="s">
        <v>704</v>
      </c>
      <c r="H4299" s="101" t="s">
        <v>3898</v>
      </c>
      <c r="I4299" s="101">
        <v>1947</v>
      </c>
      <c r="J4299" s="101"/>
      <c r="K4299" s="90">
        <v>7047530716</v>
      </c>
      <c r="L4299" s="90">
        <f>IF(K4299/1024 &gt;1,K4299/1024," ")</f>
        <v>6882354.21484375</v>
      </c>
      <c r="M4299" s="90">
        <f>IF(K4299/1048576 &gt;1,K4299/1048576," ")</f>
        <v>6721.0490379333496</v>
      </c>
      <c r="N4299" s="91">
        <f>IF(K4299&gt;999999999,K4299/1073741824," ")</f>
        <v>6.5635244511067867</v>
      </c>
      <c r="O4299" s="194" t="s">
        <v>25151</v>
      </c>
      <c r="P4299" s="197" t="s">
        <v>31345</v>
      </c>
    </row>
    <row r="4300" spans="2:16" ht="20.100000000000001" customHeight="1" x14ac:dyDescent="0.3">
      <c r="B4300" s="101">
        <v>4290</v>
      </c>
      <c r="C4300" s="29" t="s">
        <v>39837</v>
      </c>
      <c r="D4300" s="157" t="s">
        <v>8598</v>
      </c>
      <c r="E4300" s="36" t="s">
        <v>14589</v>
      </c>
      <c r="F4300" s="131">
        <v>5.7</v>
      </c>
      <c r="G4300" s="13" t="s">
        <v>704</v>
      </c>
      <c r="H4300" s="13" t="s">
        <v>4081</v>
      </c>
      <c r="I4300" s="133">
        <v>2017</v>
      </c>
      <c r="J4300" s="74"/>
      <c r="K4300" s="73">
        <v>4975181824</v>
      </c>
      <c r="L4300" s="90">
        <f>IF(K4300/1024 &gt;1,K4300/1024," ")</f>
        <v>4858576</v>
      </c>
      <c r="M4300" s="90">
        <f>IF(K4300/1048576 &gt;1,K4300/1048576," ")</f>
        <v>4744.703125</v>
      </c>
      <c r="N4300" s="91">
        <f>IF(K4300&gt;999999999,K4300/1073741824," ")</f>
        <v>4.6334991455078125</v>
      </c>
      <c r="O4300" s="194" t="s">
        <v>25152</v>
      </c>
      <c r="P4300" s="197" t="s">
        <v>31346</v>
      </c>
    </row>
    <row r="4301" spans="2:16" ht="20.100000000000001" customHeight="1" x14ac:dyDescent="0.3">
      <c r="B4301" s="101">
        <v>4291</v>
      </c>
      <c r="C4301" s="109" t="s">
        <v>39838</v>
      </c>
      <c r="D4301" s="160" t="s">
        <v>126</v>
      </c>
      <c r="E4301" s="36" t="s">
        <v>14590</v>
      </c>
      <c r="F4301" s="104">
        <v>6.9</v>
      </c>
      <c r="G4301" s="101" t="s">
        <v>704</v>
      </c>
      <c r="H4301" s="101" t="s">
        <v>5878</v>
      </c>
      <c r="I4301" s="101">
        <v>2004</v>
      </c>
      <c r="J4301" s="101"/>
      <c r="K4301" s="90">
        <v>4571103697</v>
      </c>
      <c r="L4301" s="90">
        <f>IF(K4301/1024 &gt;1,K4301/1024," ")</f>
        <v>4463968.4541015625</v>
      </c>
      <c r="M4301" s="90">
        <f>IF(K4301/1048576 &gt;1,K4301/1048576," ")</f>
        <v>4359.3441934585571</v>
      </c>
      <c r="N4301" s="91">
        <f>IF(K4301&gt;999999999,K4301/1073741824," ")</f>
        <v>4.2571720639243722</v>
      </c>
      <c r="O4301" s="194" t="s">
        <v>25153</v>
      </c>
      <c r="P4301" s="197" t="s">
        <v>31347</v>
      </c>
    </row>
    <row r="4302" spans="2:16" ht="20.100000000000001" customHeight="1" x14ac:dyDescent="0.3">
      <c r="B4302" s="101">
        <v>4292</v>
      </c>
      <c r="C4302" s="20" t="s">
        <v>33342</v>
      </c>
      <c r="D4302" s="168" t="s">
        <v>7117</v>
      </c>
      <c r="E4302" s="36" t="s">
        <v>14591</v>
      </c>
      <c r="F4302" s="99">
        <v>5.9</v>
      </c>
      <c r="G4302" s="99" t="s">
        <v>704</v>
      </c>
      <c r="H4302" s="105" t="s">
        <v>4081</v>
      </c>
      <c r="I4302" s="101">
        <v>1978</v>
      </c>
      <c r="J4302" s="101"/>
      <c r="K4302" s="90">
        <v>4027176542</v>
      </c>
      <c r="L4302" s="90">
        <f>IF(K4302/1024 &gt;1,K4302/1024," ")</f>
        <v>3932789.591796875</v>
      </c>
      <c r="M4302" s="90">
        <f>IF(K4302/1048576 &gt;1,K4302/1048576," ")</f>
        <v>3840.6148357391357</v>
      </c>
      <c r="N4302" s="91">
        <f>IF(K4302&gt;999999999,K4302/1073741824," ")</f>
        <v>3.7506004255264997</v>
      </c>
      <c r="O4302" s="194" t="s">
        <v>25154</v>
      </c>
      <c r="P4302" s="197" t="s">
        <v>25155</v>
      </c>
    </row>
    <row r="4303" spans="2:16" ht="20.100000000000001" customHeight="1" x14ac:dyDescent="0.3">
      <c r="B4303" s="101">
        <v>4293</v>
      </c>
      <c r="C4303" s="109" t="s">
        <v>39839</v>
      </c>
      <c r="D4303" s="159" t="s">
        <v>2741</v>
      </c>
      <c r="E4303" s="36" t="s">
        <v>14594</v>
      </c>
      <c r="F4303" s="104">
        <v>4.8</v>
      </c>
      <c r="G4303" s="101" t="s">
        <v>704</v>
      </c>
      <c r="H4303" s="101" t="s">
        <v>3769</v>
      </c>
      <c r="I4303" s="101">
        <v>2011</v>
      </c>
      <c r="J4303" s="101"/>
      <c r="K4303" s="90">
        <v>2537839099</v>
      </c>
      <c r="L4303" s="90">
        <f>IF(K4303/1024 &gt;1,K4303/1024," ")</f>
        <v>2478358.4951171875</v>
      </c>
      <c r="M4303" s="90">
        <f>IF(K4303/1048576 &gt;1,K4303/1048576," ")</f>
        <v>2420.2719678878784</v>
      </c>
      <c r="N4303" s="91">
        <f>IF(K4303&gt;999999999,K4303/1073741824," ")</f>
        <v>2.3635468436405063</v>
      </c>
      <c r="O4303" s="194" t="s">
        <v>25160</v>
      </c>
      <c r="P4303" s="197" t="s">
        <v>31348</v>
      </c>
    </row>
    <row r="4304" spans="2:16" ht="20.100000000000001" customHeight="1" x14ac:dyDescent="0.3">
      <c r="B4304" s="101">
        <v>4294</v>
      </c>
      <c r="C4304" s="109" t="s">
        <v>39840</v>
      </c>
      <c r="D4304" s="160" t="s">
        <v>2359</v>
      </c>
      <c r="E4304" s="36" t="s">
        <v>14595</v>
      </c>
      <c r="F4304" s="104">
        <v>6.7</v>
      </c>
      <c r="G4304" s="94" t="s">
        <v>704</v>
      </c>
      <c r="H4304" s="94" t="s">
        <v>3747</v>
      </c>
      <c r="I4304" s="101">
        <v>2007</v>
      </c>
      <c r="J4304" s="101"/>
      <c r="K4304" s="108">
        <v>2154328477</v>
      </c>
      <c r="L4304" s="90">
        <f>IF(K4304/1024 &gt;1,K4304/1024," ")</f>
        <v>2103836.4033203125</v>
      </c>
      <c r="M4304" s="90">
        <f>IF(K4304/1048576 &gt;1,K4304/1048576," ")</f>
        <v>2054.5277376174927</v>
      </c>
      <c r="N4304" s="91">
        <f>IF(K4304&gt;999999999,K4304/1073741824," ")</f>
        <v>2.0063747437670827</v>
      </c>
      <c r="O4304" s="194" t="s">
        <v>25161</v>
      </c>
      <c r="P4304" s="197" t="s">
        <v>25162</v>
      </c>
    </row>
    <row r="4305" spans="2:16" ht="20.100000000000001" customHeight="1" x14ac:dyDescent="0.3">
      <c r="B4305" s="101">
        <v>4295</v>
      </c>
      <c r="C4305" s="109" t="s">
        <v>39841</v>
      </c>
      <c r="D4305" s="160" t="s">
        <v>997</v>
      </c>
      <c r="E4305" s="36" t="s">
        <v>14596</v>
      </c>
      <c r="F4305" s="104">
        <v>6.7</v>
      </c>
      <c r="G4305" s="94"/>
      <c r="H4305" s="105" t="s">
        <v>5878</v>
      </c>
      <c r="I4305" s="101">
        <v>2007</v>
      </c>
      <c r="J4305" s="101"/>
      <c r="K4305" s="90">
        <v>5828587352</v>
      </c>
      <c r="L4305" s="90">
        <f>IF(K4305/1024 &gt;1,K4305/1024," ")</f>
        <v>5691979.8359375</v>
      </c>
      <c r="M4305" s="90">
        <f>IF(K4305/1048576 &gt;1,K4305/1048576," ")</f>
        <v>5558.5740585327148</v>
      </c>
      <c r="N4305" s="91">
        <f>IF(K4305&gt;999999999,K4305/1073741824," ")</f>
        <v>5.4282949790358543</v>
      </c>
      <c r="O4305" s="194" t="s">
        <v>25163</v>
      </c>
      <c r="P4305" s="197" t="s">
        <v>25164</v>
      </c>
    </row>
    <row r="4306" spans="2:16" ht="20.100000000000001" customHeight="1" x14ac:dyDescent="0.3">
      <c r="B4306" s="101">
        <v>4296</v>
      </c>
      <c r="C4306" s="12" t="s">
        <v>39842</v>
      </c>
      <c r="D4306" s="159" t="s">
        <v>2360</v>
      </c>
      <c r="E4306" s="36" t="s">
        <v>14597</v>
      </c>
      <c r="F4306" s="104">
        <v>6.4</v>
      </c>
      <c r="G4306" s="13" t="s">
        <v>704</v>
      </c>
      <c r="H4306" s="13" t="s">
        <v>5878</v>
      </c>
      <c r="I4306" s="101">
        <v>1966</v>
      </c>
      <c r="J4306" s="116"/>
      <c r="K4306" s="73">
        <v>3706986496</v>
      </c>
      <c r="L4306" s="90">
        <f>IF(K4306/1024 &gt;1,K4306/1024," ")</f>
        <v>3620104</v>
      </c>
      <c r="M4306" s="90">
        <f>IF(K4306/1048576 &gt;1,K4306/1048576," ")</f>
        <v>3535.2578125</v>
      </c>
      <c r="N4306" s="91">
        <f>IF(K4306&gt;999999999,K4306/1073741824," ")</f>
        <v>3.4524002075195313</v>
      </c>
      <c r="O4306" s="194" t="s">
        <v>25165</v>
      </c>
      <c r="P4306" s="197" t="s">
        <v>25166</v>
      </c>
    </row>
    <row r="4307" spans="2:16" ht="20.100000000000001" customHeight="1" x14ac:dyDescent="0.3">
      <c r="B4307" s="101">
        <v>4297</v>
      </c>
      <c r="C4307" s="109" t="s">
        <v>39843</v>
      </c>
      <c r="D4307" s="159" t="s">
        <v>2983</v>
      </c>
      <c r="E4307" s="36" t="s">
        <v>14598</v>
      </c>
      <c r="F4307" s="104">
        <v>7.6</v>
      </c>
      <c r="G4307" s="101" t="s">
        <v>704</v>
      </c>
      <c r="H4307" s="101" t="s">
        <v>3740</v>
      </c>
      <c r="I4307" s="101">
        <v>1988</v>
      </c>
      <c r="J4307" s="101"/>
      <c r="K4307" s="90">
        <v>5690889229</v>
      </c>
      <c r="L4307" s="90">
        <f>IF(K4307/1024 &gt;1,K4307/1024," ")</f>
        <v>5557509.0126953125</v>
      </c>
      <c r="M4307" s="90">
        <f>IF(K4307/1048576 &gt;1,K4307/1048576," ")</f>
        <v>5427.2548952102661</v>
      </c>
      <c r="N4307" s="91">
        <f>IF(K4307&gt;999999999,K4307/1073741824," ")</f>
        <v>5.3000536086037755</v>
      </c>
      <c r="O4307" s="194" t="s">
        <v>25167</v>
      </c>
      <c r="P4307" s="197" t="s">
        <v>25168</v>
      </c>
    </row>
    <row r="4308" spans="2:16" ht="20.100000000000001" customHeight="1" x14ac:dyDescent="0.3">
      <c r="B4308" s="101">
        <v>4298</v>
      </c>
      <c r="C4308" s="112" t="s">
        <v>39844</v>
      </c>
      <c r="D4308" s="161" t="s">
        <v>7261</v>
      </c>
      <c r="E4308" s="36" t="s">
        <v>14599</v>
      </c>
      <c r="F4308" s="99">
        <v>4.7</v>
      </c>
      <c r="G4308" s="99" t="s">
        <v>704</v>
      </c>
      <c r="H4308" s="105" t="s">
        <v>4081</v>
      </c>
      <c r="I4308" s="101">
        <v>2016</v>
      </c>
      <c r="J4308" s="101"/>
      <c r="K4308" s="90">
        <v>4162450897</v>
      </c>
      <c r="L4308" s="90">
        <f>IF(K4308/1024 &gt;1,K4308/1024," ")</f>
        <v>4064893.4541015625</v>
      </c>
      <c r="M4308" s="90">
        <f>IF(K4308/1048576 &gt;1,K4308/1048576," ")</f>
        <v>3969.6225137710571</v>
      </c>
      <c r="N4308" s="91">
        <f>IF(K4308&gt;999999999,K4308/1073741824," ")</f>
        <v>3.876584486104548</v>
      </c>
      <c r="O4308" s="194" t="s">
        <v>21061</v>
      </c>
      <c r="P4308" s="197" t="s">
        <v>31349</v>
      </c>
    </row>
    <row r="4309" spans="2:16" ht="20.100000000000001" customHeight="1" x14ac:dyDescent="0.3">
      <c r="B4309" s="101">
        <v>4299</v>
      </c>
      <c r="C4309" s="102" t="s">
        <v>39845</v>
      </c>
      <c r="D4309" s="160" t="s">
        <v>4136</v>
      </c>
      <c r="E4309" s="254" t="s">
        <v>14600</v>
      </c>
      <c r="F4309" s="104">
        <v>4.8</v>
      </c>
      <c r="G4309" s="101" t="s">
        <v>704</v>
      </c>
      <c r="H4309" s="105" t="s">
        <v>3739</v>
      </c>
      <c r="I4309" s="101">
        <v>1984</v>
      </c>
      <c r="J4309" s="101"/>
      <c r="K4309" s="90">
        <v>4387496373</v>
      </c>
      <c r="L4309" s="90">
        <f>IF(K4309/1024 &gt;1,K4309/1024," ")</f>
        <v>4284664.4267578125</v>
      </c>
      <c r="M4309" s="90">
        <f>IF(K4309/1048576 &gt;1,K4309/1048576," ")</f>
        <v>4184.2426042556763</v>
      </c>
      <c r="N4309" s="91">
        <f>IF(K4309&gt;999999999,K4309/1073741824," ")</f>
        <v>4.0861744182184339</v>
      </c>
      <c r="O4309" s="194" t="s">
        <v>25169</v>
      </c>
      <c r="P4309" s="197" t="s">
        <v>25170</v>
      </c>
    </row>
    <row r="4310" spans="2:16" ht="20.100000000000001" customHeight="1" x14ac:dyDescent="0.3">
      <c r="B4310" s="101">
        <v>4300</v>
      </c>
      <c r="C4310" s="112" t="s">
        <v>39846</v>
      </c>
      <c r="D4310" s="168" t="s">
        <v>6785</v>
      </c>
      <c r="E4310" s="36" t="s">
        <v>14601</v>
      </c>
      <c r="F4310" s="99">
        <v>6</v>
      </c>
      <c r="G4310" s="99" t="s">
        <v>704</v>
      </c>
      <c r="H4310" s="101" t="s">
        <v>4336</v>
      </c>
      <c r="I4310" s="101">
        <v>1990</v>
      </c>
      <c r="J4310" s="101"/>
      <c r="K4310" s="90">
        <v>2187254892</v>
      </c>
      <c r="L4310" s="90">
        <f>IF(K4310/1024 &gt;1,K4310/1024," ")</f>
        <v>2135991.10546875</v>
      </c>
      <c r="M4310" s="90">
        <f>IF(K4310/1048576 &gt;1,K4310/1048576," ")</f>
        <v>2085.9288139343262</v>
      </c>
      <c r="N4310" s="91">
        <f>IF(K4310&gt;999999999,K4310/1073741824," ")</f>
        <v>2.0370398573577404</v>
      </c>
      <c r="O4310" s="194" t="s">
        <v>25171</v>
      </c>
      <c r="P4310" s="197" t="s">
        <v>25172</v>
      </c>
    </row>
    <row r="4311" spans="2:16" ht="20.100000000000001" customHeight="1" x14ac:dyDescent="0.3">
      <c r="B4311" s="101">
        <v>4301</v>
      </c>
      <c r="C4311" s="102" t="s">
        <v>39847</v>
      </c>
      <c r="D4311" s="159" t="s">
        <v>996</v>
      </c>
      <c r="E4311" s="36" t="s">
        <v>14602</v>
      </c>
      <c r="F4311" s="104">
        <v>7.7</v>
      </c>
      <c r="G4311" s="101" t="s">
        <v>704</v>
      </c>
      <c r="H4311" s="101" t="s">
        <v>3744</v>
      </c>
      <c r="I4311" s="94">
        <v>1972</v>
      </c>
      <c r="J4311" s="94"/>
      <c r="K4311" s="90">
        <v>3510361256</v>
      </c>
      <c r="L4311" s="90">
        <f>IF(K4311/1024 &gt;1,K4311/1024," ")</f>
        <v>3428087.1640625</v>
      </c>
      <c r="M4311" s="90">
        <f>IF(K4311/1048576 &gt;1,K4311/1048576," ")</f>
        <v>3347.7413711547852</v>
      </c>
      <c r="N4311" s="91">
        <f>IF(K4311&gt;999999999,K4311/1073741824," ")</f>
        <v>3.2692786827683449</v>
      </c>
      <c r="O4311" s="194" t="s">
        <v>25173</v>
      </c>
      <c r="P4311" s="197" t="s">
        <v>25174</v>
      </c>
    </row>
    <row r="4312" spans="2:16" ht="20.100000000000001" customHeight="1" x14ac:dyDescent="0.3">
      <c r="B4312" s="101">
        <v>4302</v>
      </c>
      <c r="C4312" s="102" t="s">
        <v>39848</v>
      </c>
      <c r="D4312" s="159" t="s">
        <v>4435</v>
      </c>
      <c r="E4312" s="36" t="s">
        <v>14603</v>
      </c>
      <c r="F4312" s="104">
        <v>6.7</v>
      </c>
      <c r="G4312" s="101" t="s">
        <v>704</v>
      </c>
      <c r="H4312" s="101" t="s">
        <v>3737</v>
      </c>
      <c r="I4312" s="101">
        <v>1994</v>
      </c>
      <c r="J4312" s="101"/>
      <c r="K4312" s="90">
        <v>3408121780</v>
      </c>
      <c r="L4312" s="90">
        <f>IF(K4312/1024 &gt;1,K4312/1024," ")</f>
        <v>3328243.92578125</v>
      </c>
      <c r="M4312" s="90">
        <f>IF(K4312/1048576 &gt;1,K4312/1048576," ")</f>
        <v>3250.238208770752</v>
      </c>
      <c r="N4312" s="91">
        <f>IF(K4312&gt;999999999,K4312/1073741824," ")</f>
        <v>3.1740607507526875</v>
      </c>
      <c r="O4312" s="194" t="s">
        <v>25175</v>
      </c>
      <c r="P4312" s="197" t="s">
        <v>25176</v>
      </c>
    </row>
    <row r="4313" spans="2:16" ht="20.100000000000001" customHeight="1" x14ac:dyDescent="0.3">
      <c r="B4313" s="101">
        <v>4303</v>
      </c>
      <c r="C4313" s="102" t="s">
        <v>39850</v>
      </c>
      <c r="D4313" s="159" t="s">
        <v>2362</v>
      </c>
      <c r="E4313" s="36" t="s">
        <v>14609</v>
      </c>
      <c r="F4313" s="104">
        <v>5.8</v>
      </c>
      <c r="G4313" s="94"/>
      <c r="H4313" s="101" t="s">
        <v>3744</v>
      </c>
      <c r="I4313" s="101">
        <v>1987</v>
      </c>
      <c r="J4313" s="101"/>
      <c r="K4313" s="90">
        <v>4251226740</v>
      </c>
      <c r="L4313" s="90">
        <f>IF(K4313/1024 &gt;1,K4313/1024," ")</f>
        <v>4151588.61328125</v>
      </c>
      <c r="M4313" s="90">
        <f>IF(K4313/1048576 &gt;1,K4313/1048576," ")</f>
        <v>4054.2857551574707</v>
      </c>
      <c r="N4313" s="91">
        <f>IF(K4313&gt;999999999,K4313/1073741824," ")</f>
        <v>3.9592634327709675</v>
      </c>
      <c r="O4313" s="194" t="s">
        <v>25184</v>
      </c>
      <c r="P4313" s="197" t="s">
        <v>25185</v>
      </c>
    </row>
    <row r="4314" spans="2:16" ht="20.100000000000001" customHeight="1" x14ac:dyDescent="0.3">
      <c r="B4314" s="101">
        <v>4304</v>
      </c>
      <c r="C4314" s="7" t="s">
        <v>33321</v>
      </c>
      <c r="D4314" s="159" t="s">
        <v>2363</v>
      </c>
      <c r="E4314" s="36" t="s">
        <v>14610</v>
      </c>
      <c r="F4314" s="104">
        <v>5.5</v>
      </c>
      <c r="G4314" s="94"/>
      <c r="H4314" s="94" t="s">
        <v>4092</v>
      </c>
      <c r="I4314" s="101">
        <v>2002</v>
      </c>
      <c r="J4314" s="101"/>
      <c r="K4314" s="90">
        <v>2443925504</v>
      </c>
      <c r="L4314" s="90">
        <f>IF(K4314/1024 &gt;1,K4314/1024," ")</f>
        <v>2386646</v>
      </c>
      <c r="M4314" s="90">
        <f>IF(K4314/1048576 &gt;1,K4314/1048576," ")</f>
        <v>2330.708984375</v>
      </c>
      <c r="N4314" s="91">
        <f>IF(K4314&gt;999999999,K4314/1073741824," ")</f>
        <v>2.2760829925537109</v>
      </c>
      <c r="O4314" s="194" t="s">
        <v>25186</v>
      </c>
      <c r="P4314" s="197" t="s">
        <v>31352</v>
      </c>
    </row>
    <row r="4315" spans="2:16" ht="20.100000000000001" customHeight="1" x14ac:dyDescent="0.3">
      <c r="B4315" s="101">
        <v>4305</v>
      </c>
      <c r="C4315" s="103" t="s">
        <v>39851</v>
      </c>
      <c r="D4315" s="159" t="s">
        <v>3867</v>
      </c>
      <c r="E4315" s="36" t="s">
        <v>14611</v>
      </c>
      <c r="F4315" s="104">
        <v>5.6</v>
      </c>
      <c r="G4315" s="101"/>
      <c r="H4315" s="101" t="s">
        <v>3739</v>
      </c>
      <c r="I4315" s="101">
        <v>2013</v>
      </c>
      <c r="J4315" s="101"/>
      <c r="K4315" s="90">
        <v>4209583768</v>
      </c>
      <c r="L4315" s="90">
        <f>IF(K4315/1024 &gt;1,K4315/1024," ")</f>
        <v>4110921.6484375</v>
      </c>
      <c r="M4315" s="90">
        <f>IF(K4315/1048576 &gt;1,K4315/1048576," ")</f>
        <v>4014.5719223022461</v>
      </c>
      <c r="N4315" s="91">
        <f>IF(K4315&gt;999999999,K4315/1073741824," ")</f>
        <v>3.9204803928732872</v>
      </c>
      <c r="O4315" s="194" t="s">
        <v>25187</v>
      </c>
      <c r="P4315" s="197" t="s">
        <v>25188</v>
      </c>
    </row>
    <row r="4316" spans="2:16" ht="20.100000000000001" customHeight="1" x14ac:dyDescent="0.3">
      <c r="B4316" s="101">
        <v>4306</v>
      </c>
      <c r="C4316" s="109" t="s">
        <v>39852</v>
      </c>
      <c r="D4316" s="159" t="s">
        <v>3091</v>
      </c>
      <c r="E4316" s="36" t="s">
        <v>14613</v>
      </c>
      <c r="F4316" s="104">
        <v>6</v>
      </c>
      <c r="G4316" s="101"/>
      <c r="H4316" s="101" t="s">
        <v>3756</v>
      </c>
      <c r="I4316" s="101">
        <v>2010</v>
      </c>
      <c r="J4316" s="101"/>
      <c r="K4316" s="90">
        <v>4008724132</v>
      </c>
      <c r="L4316" s="90">
        <f>IF(K4316/1024 &gt;1,K4316/1024," ")</f>
        <v>3914769.66015625</v>
      </c>
      <c r="M4316" s="90">
        <f>IF(K4316/1048576 &gt;1,K4316/1048576," ")</f>
        <v>3823.0172462463379</v>
      </c>
      <c r="N4316" s="91">
        <f>IF(K4316&gt;999999999,K4316/1073741824," ")</f>
        <v>3.7334152795374393</v>
      </c>
      <c r="O4316" s="194" t="s">
        <v>25191</v>
      </c>
      <c r="P4316" s="197" t="s">
        <v>25192</v>
      </c>
    </row>
    <row r="4317" spans="2:16" ht="20.100000000000001" customHeight="1" x14ac:dyDescent="0.3">
      <c r="B4317" s="101">
        <v>4307</v>
      </c>
      <c r="C4317" s="12" t="s">
        <v>39223</v>
      </c>
      <c r="D4317" s="160" t="s">
        <v>919</v>
      </c>
      <c r="E4317" s="36" t="s">
        <v>14612</v>
      </c>
      <c r="F4317" s="104">
        <v>6.2</v>
      </c>
      <c r="G4317" s="94"/>
      <c r="H4317" s="94" t="s">
        <v>3930</v>
      </c>
      <c r="I4317" s="101">
        <v>2006</v>
      </c>
      <c r="J4317" s="101"/>
      <c r="K4317" s="90">
        <v>734031872</v>
      </c>
      <c r="L4317" s="90">
        <f>IF(K4317/1024 &gt;1,K4317/1024," ")</f>
        <v>716828</v>
      </c>
      <c r="M4317" s="90">
        <f>IF(K4317/1048576 &gt;1,K4317/1048576," ")</f>
        <v>700.02734375</v>
      </c>
      <c r="N4317" s="91" t="str">
        <f>IF(K4317&gt;999999999,K4317/1073741824," ")</f>
        <v xml:space="preserve"> </v>
      </c>
      <c r="O4317" s="194" t="s">
        <v>25189</v>
      </c>
      <c r="P4317" s="197" t="s">
        <v>25190</v>
      </c>
    </row>
    <row r="4318" spans="2:16" ht="20.100000000000001" customHeight="1" x14ac:dyDescent="0.3">
      <c r="B4318" s="101">
        <v>4308</v>
      </c>
      <c r="C4318" s="7" t="s">
        <v>33343</v>
      </c>
      <c r="D4318" s="168" t="s">
        <v>7472</v>
      </c>
      <c r="E4318" s="36" t="s">
        <v>14614</v>
      </c>
      <c r="F4318" s="99">
        <v>5.5</v>
      </c>
      <c r="G4318" s="99" t="s">
        <v>704</v>
      </c>
      <c r="H4318" s="105" t="s">
        <v>6037</v>
      </c>
      <c r="I4318" s="101">
        <v>1948</v>
      </c>
      <c r="J4318" s="101"/>
      <c r="K4318" s="90">
        <v>1896590926</v>
      </c>
      <c r="L4318" s="90">
        <f>IF(K4318/1024 &gt;1,K4318/1024," ")</f>
        <v>1852139.576171875</v>
      </c>
      <c r="M4318" s="90">
        <f>IF(K4318/1048576 &gt;1,K4318/1048576," ")</f>
        <v>1808.7300548553467</v>
      </c>
      <c r="N4318" s="91">
        <f>IF(K4318&gt;999999999,K4318/1073741824," ")</f>
        <v>1.7663379441946745</v>
      </c>
      <c r="O4318" s="199" t="s">
        <v>18457</v>
      </c>
      <c r="P4318" s="197" t="s">
        <v>25193</v>
      </c>
    </row>
    <row r="4319" spans="2:16" ht="20.100000000000001" customHeight="1" x14ac:dyDescent="0.3">
      <c r="B4319" s="101">
        <v>4309</v>
      </c>
      <c r="C4319" s="20" t="s">
        <v>39853</v>
      </c>
      <c r="D4319" s="168" t="s">
        <v>6772</v>
      </c>
      <c r="E4319" s="36" t="s">
        <v>14618</v>
      </c>
      <c r="F4319" s="99">
        <v>5.0999999999999996</v>
      </c>
      <c r="G4319" s="99" t="s">
        <v>704</v>
      </c>
      <c r="H4319" s="105" t="s">
        <v>4081</v>
      </c>
      <c r="I4319" s="101">
        <v>2016</v>
      </c>
      <c r="J4319" s="101"/>
      <c r="K4319" s="90">
        <v>4601105246</v>
      </c>
      <c r="L4319" s="90">
        <f>IF(K4319/1024 &gt;1,K4319/1024," ")</f>
        <v>4493266.841796875</v>
      </c>
      <c r="M4319" s="90">
        <f>IF(K4319/1048576 &gt;1,K4319/1048576," ")</f>
        <v>4387.9559001922607</v>
      </c>
      <c r="N4319" s="91">
        <f>IF(K4319&gt;999999999,K4319/1073741824," ")</f>
        <v>4.2851131837815046</v>
      </c>
      <c r="O4319" s="194" t="s">
        <v>25198</v>
      </c>
      <c r="P4319" s="197" t="s">
        <v>25199</v>
      </c>
    </row>
    <row r="4320" spans="2:16" ht="20.100000000000001" customHeight="1" x14ac:dyDescent="0.3">
      <c r="B4320" s="101">
        <v>4310</v>
      </c>
      <c r="C4320" s="111" t="s">
        <v>39854</v>
      </c>
      <c r="D4320" s="161" t="s">
        <v>6372</v>
      </c>
      <c r="E4320" s="36" t="s">
        <v>14620</v>
      </c>
      <c r="F4320" s="99">
        <v>6.8</v>
      </c>
      <c r="G4320" s="99" t="s">
        <v>704</v>
      </c>
      <c r="H4320" s="101" t="s">
        <v>6079</v>
      </c>
      <c r="I4320" s="101">
        <v>1935</v>
      </c>
      <c r="J4320" s="101"/>
      <c r="K4320" s="90">
        <v>3448221594</v>
      </c>
      <c r="L4320" s="90">
        <f>IF(K4320/1024 &gt;1,K4320/1024," ")</f>
        <v>3367403.900390625</v>
      </c>
      <c r="M4320" s="90">
        <f>IF(K4320/1048576 &gt;1,K4320/1048576," ")</f>
        <v>3288.4803714752197</v>
      </c>
      <c r="N4320" s="91">
        <f>IF(K4320&gt;999999999,K4320/1073741824," ")</f>
        <v>3.2114066127687693</v>
      </c>
      <c r="O4320" s="194" t="s">
        <v>25202</v>
      </c>
      <c r="P4320" s="197" t="s">
        <v>31354</v>
      </c>
    </row>
    <row r="4321" spans="2:16" ht="20.100000000000001" customHeight="1" x14ac:dyDescent="0.3">
      <c r="B4321" s="101">
        <v>4311</v>
      </c>
      <c r="C4321" s="109" t="s">
        <v>2835</v>
      </c>
      <c r="D4321" s="159" t="s">
        <v>2742</v>
      </c>
      <c r="E4321" s="36" t="s">
        <v>14622</v>
      </c>
      <c r="F4321" s="104">
        <v>7</v>
      </c>
      <c r="G4321" s="101" t="s">
        <v>704</v>
      </c>
      <c r="H4321" s="101" t="s">
        <v>4061</v>
      </c>
      <c r="I4321" s="101">
        <v>1939</v>
      </c>
      <c r="J4321" s="101"/>
      <c r="K4321" s="90">
        <v>2776273585</v>
      </c>
      <c r="L4321" s="90">
        <f>IF(K4321/1024 &gt;1,K4321/1024," ")</f>
        <v>2711204.6728515625</v>
      </c>
      <c r="M4321" s="90">
        <f>IF(K4321/1048576 &gt;1,K4321/1048576," ")</f>
        <v>2647.660813331604</v>
      </c>
      <c r="N4321" s="91">
        <f>IF(K4321&gt;999999999,K4321/1073741824," ")</f>
        <v>2.5856062630191445</v>
      </c>
      <c r="O4321" s="194" t="s">
        <v>25205</v>
      </c>
      <c r="P4321" s="197" t="s">
        <v>25206</v>
      </c>
    </row>
    <row r="4322" spans="2:16" ht="20.100000000000001" customHeight="1" x14ac:dyDescent="0.3">
      <c r="B4322" s="101">
        <v>4312</v>
      </c>
      <c r="C4322" s="7" t="s">
        <v>39855</v>
      </c>
      <c r="D4322" s="159" t="s">
        <v>2742</v>
      </c>
      <c r="E4322" s="36" t="s">
        <v>14623</v>
      </c>
      <c r="F4322" s="104">
        <v>5.9</v>
      </c>
      <c r="G4322" s="101" t="s">
        <v>704</v>
      </c>
      <c r="H4322" s="101" t="s">
        <v>4823</v>
      </c>
      <c r="I4322" s="101">
        <v>2002</v>
      </c>
      <c r="J4322" s="101"/>
      <c r="K4322" s="90">
        <v>4735596566</v>
      </c>
      <c r="L4322" s="90">
        <f>IF(K4322/1024 &gt;1,K4322/1024," ")</f>
        <v>4624606.021484375</v>
      </c>
      <c r="M4322" s="90">
        <f>IF(K4322/1048576 &gt;1,K4322/1048576," ")</f>
        <v>4516.216817855835</v>
      </c>
      <c r="N4322" s="91">
        <f>IF(K4322&gt;999999999,K4322/1073741824," ")</f>
        <v>4.4103679861873388</v>
      </c>
      <c r="O4322" s="194" t="s">
        <v>25207</v>
      </c>
      <c r="P4322" s="197" t="s">
        <v>31355</v>
      </c>
    </row>
    <row r="4323" spans="2:16" ht="20.100000000000001" customHeight="1" x14ac:dyDescent="0.3">
      <c r="B4323" s="101">
        <v>4313</v>
      </c>
      <c r="C4323" s="102" t="s">
        <v>39856</v>
      </c>
      <c r="D4323" s="160" t="s">
        <v>5716</v>
      </c>
      <c r="E4323" s="36" t="s">
        <v>14624</v>
      </c>
      <c r="F4323" s="104">
        <v>8</v>
      </c>
      <c r="G4323" s="101" t="s">
        <v>704</v>
      </c>
      <c r="H4323" s="101" t="s">
        <v>3809</v>
      </c>
      <c r="I4323" s="101">
        <v>1955</v>
      </c>
      <c r="J4323" s="101"/>
      <c r="K4323" s="90">
        <v>4760915814</v>
      </c>
      <c r="L4323" s="90">
        <f>IF(K4323/1024 &gt;1,K4323/1024," ")</f>
        <v>4649331.849609375</v>
      </c>
      <c r="M4323" s="90">
        <f>IF(K4323/1048576 &gt;1,K4323/1048576," ")</f>
        <v>4540.3631343841553</v>
      </c>
      <c r="N4323" s="91">
        <f>IF(K4323&gt;999999999,K4323/1073741824," ")</f>
        <v>4.4339483734220266</v>
      </c>
      <c r="O4323" s="194" t="s">
        <v>25208</v>
      </c>
      <c r="P4323" s="197" t="s">
        <v>25209</v>
      </c>
    </row>
    <row r="4324" spans="2:16" ht="20.100000000000001" customHeight="1" x14ac:dyDescent="0.3">
      <c r="B4324" s="101">
        <v>4314</v>
      </c>
      <c r="C4324" s="20" t="s">
        <v>39857</v>
      </c>
      <c r="D4324" s="167" t="s">
        <v>8448</v>
      </c>
      <c r="E4324" s="36" t="s">
        <v>14625</v>
      </c>
      <c r="F4324" s="81">
        <v>6.3</v>
      </c>
      <c r="G4324" s="13"/>
      <c r="H4324" s="13" t="s">
        <v>5871</v>
      </c>
      <c r="I4324" s="79">
        <v>2018</v>
      </c>
      <c r="J4324" s="79"/>
      <c r="K4324" s="73">
        <v>4732945380</v>
      </c>
      <c r="L4324" s="90">
        <f>IF(K4324/1024 &gt;1,K4324/1024," ")</f>
        <v>4622016.97265625</v>
      </c>
      <c r="M4324" s="90">
        <f>IF(K4324/1048576 &gt;1,K4324/1048576," ")</f>
        <v>4513.6884498596191</v>
      </c>
      <c r="N4324" s="91">
        <f>IF(K4324&gt;999999999,K4324/1073741824," ")</f>
        <v>4.4078988768160343</v>
      </c>
      <c r="O4324" s="194" t="s">
        <v>17653</v>
      </c>
      <c r="P4324" s="197" t="s">
        <v>25210</v>
      </c>
    </row>
    <row r="4325" spans="2:16" ht="20.100000000000001" customHeight="1" x14ac:dyDescent="0.3">
      <c r="B4325" s="101">
        <v>4315</v>
      </c>
      <c r="C4325" s="119" t="s">
        <v>39858</v>
      </c>
      <c r="D4325" s="159" t="s">
        <v>4861</v>
      </c>
      <c r="E4325" s="36" t="s">
        <v>14626</v>
      </c>
      <c r="F4325" s="104">
        <v>5.6</v>
      </c>
      <c r="G4325" s="101" t="s">
        <v>704</v>
      </c>
      <c r="H4325" s="101" t="s">
        <v>3758</v>
      </c>
      <c r="I4325" s="101">
        <v>2014</v>
      </c>
      <c r="J4325" s="101"/>
      <c r="K4325" s="90">
        <v>4719441909</v>
      </c>
      <c r="L4325" s="90">
        <f>IF(K4325/1024 &gt;1,K4325/1024," ")</f>
        <v>4608829.9892578125</v>
      </c>
      <c r="M4325" s="90">
        <f>IF(K4325/1048576 &gt;1,K4325/1048576," ")</f>
        <v>4500.8105363845825</v>
      </c>
      <c r="N4325" s="91">
        <f>IF(K4325&gt;999999999,K4325/1073741824," ")</f>
        <v>4.3953227894380689</v>
      </c>
      <c r="O4325" s="194" t="s">
        <v>25211</v>
      </c>
      <c r="P4325" s="197" t="s">
        <v>25212</v>
      </c>
    </row>
    <row r="4326" spans="2:16" ht="20.100000000000001" customHeight="1" x14ac:dyDescent="0.3">
      <c r="B4326" s="101">
        <v>4316</v>
      </c>
      <c r="C4326" s="109" t="s">
        <v>39859</v>
      </c>
      <c r="D4326" s="160" t="s">
        <v>2372</v>
      </c>
      <c r="E4326" s="36" t="s">
        <v>14627</v>
      </c>
      <c r="F4326" s="104">
        <v>7.3</v>
      </c>
      <c r="G4326" s="94" t="s">
        <v>704</v>
      </c>
      <c r="H4326" s="94" t="s">
        <v>3745</v>
      </c>
      <c r="I4326" s="94">
        <v>1996</v>
      </c>
      <c r="J4326" s="94"/>
      <c r="K4326" s="90">
        <v>3490068683</v>
      </c>
      <c r="L4326" s="90">
        <f>IF(K4326/1024 &gt;1,K4326/1024," ")</f>
        <v>3408270.1982421875</v>
      </c>
      <c r="M4326" s="90">
        <f>IF(K4326/1048576 &gt;1,K4326/1048576," ")</f>
        <v>3328.3888654708862</v>
      </c>
      <c r="N4326" s="91">
        <f>IF(K4326&gt;999999999,K4326/1073741824," ")</f>
        <v>3.2503797514364123</v>
      </c>
      <c r="O4326" s="194" t="s">
        <v>24951</v>
      </c>
      <c r="P4326" s="197" t="s">
        <v>31356</v>
      </c>
    </row>
    <row r="4327" spans="2:16" ht="20.100000000000001" customHeight="1" x14ac:dyDescent="0.3">
      <c r="B4327" s="101">
        <v>4317</v>
      </c>
      <c r="C4327" s="12" t="s">
        <v>39861</v>
      </c>
      <c r="D4327" s="157" t="s">
        <v>8313</v>
      </c>
      <c r="E4327" s="36" t="s">
        <v>14628</v>
      </c>
      <c r="F4327" s="131">
        <v>6.5</v>
      </c>
      <c r="G4327" s="13" t="s">
        <v>704</v>
      </c>
      <c r="H4327" s="13" t="s">
        <v>5878</v>
      </c>
      <c r="I4327" s="133">
        <v>2017</v>
      </c>
      <c r="J4327" s="74"/>
      <c r="K4327" s="73">
        <v>4974837760</v>
      </c>
      <c r="L4327" s="90">
        <f>IF(K4327/1024 &gt;1,K4327/1024," ")</f>
        <v>4858240</v>
      </c>
      <c r="M4327" s="90">
        <f>IF(K4327/1048576 &gt;1,K4327/1048576," ")</f>
        <v>4744.375</v>
      </c>
      <c r="N4327" s="91">
        <f>IF(K4327&gt;999999999,K4327/1073741824," ")</f>
        <v>4.6331787109375</v>
      </c>
      <c r="O4327" s="194" t="s">
        <v>25213</v>
      </c>
      <c r="P4327" s="197" t="s">
        <v>25214</v>
      </c>
    </row>
    <row r="4328" spans="2:16" ht="20.100000000000001" customHeight="1" x14ac:dyDescent="0.3">
      <c r="B4328" s="101">
        <v>4318</v>
      </c>
      <c r="C4328" s="12" t="s">
        <v>34099</v>
      </c>
      <c r="D4328" s="261" t="s">
        <v>33482</v>
      </c>
      <c r="E4328" s="36" t="s">
        <v>33483</v>
      </c>
      <c r="F4328" s="131">
        <v>4.7</v>
      </c>
      <c r="G4328" s="13"/>
      <c r="H4328" s="13" t="s">
        <v>3756</v>
      </c>
      <c r="I4328" s="79">
        <v>2021</v>
      </c>
      <c r="J4328" s="79"/>
      <c r="K4328" s="73">
        <v>4837773312</v>
      </c>
      <c r="L4328" s="90">
        <f>IF(K4328/1024 &gt;1,K4328/1024," ")</f>
        <v>4724388</v>
      </c>
      <c r="M4328" s="90">
        <f>IF(K4328/1048576 &gt;1,K4328/1048576," ")</f>
        <v>4613.66015625</v>
      </c>
      <c r="N4328" s="91">
        <f>IF(K4328&gt;999999999,K4328/1073741824," ")</f>
        <v>4.5055274963378906</v>
      </c>
      <c r="O4328" s="199" t="s">
        <v>33484</v>
      </c>
      <c r="P4328" s="198" t="s">
        <v>33485</v>
      </c>
    </row>
    <row r="4329" spans="2:16" ht="20.100000000000001" customHeight="1" x14ac:dyDescent="0.3">
      <c r="B4329" s="101">
        <v>4319</v>
      </c>
      <c r="C4329" s="7" t="s">
        <v>39225</v>
      </c>
      <c r="D4329" s="159" t="s">
        <v>2373</v>
      </c>
      <c r="E4329" s="36" t="s">
        <v>14629</v>
      </c>
      <c r="F4329" s="104">
        <v>6.9</v>
      </c>
      <c r="G4329" s="94"/>
      <c r="H4329" s="94" t="s">
        <v>3775</v>
      </c>
      <c r="I4329" s="101">
        <v>2000</v>
      </c>
      <c r="J4329" s="101"/>
      <c r="K4329" s="90">
        <v>2758394642</v>
      </c>
      <c r="L4329" s="90">
        <f>IF(K4329/1024 &gt;1,K4329/1024," ")</f>
        <v>2693744.767578125</v>
      </c>
      <c r="M4329" s="90">
        <f>IF(K4329/1048576 &gt;1,K4329/1048576," ")</f>
        <v>2630.6101245880127</v>
      </c>
      <c r="N4329" s="91">
        <f>IF(K4329&gt;999999999,K4329/1073741824," ")</f>
        <v>2.5689551997929811</v>
      </c>
      <c r="O4329" s="194" t="s">
        <v>25215</v>
      </c>
      <c r="P4329" s="197" t="s">
        <v>31357</v>
      </c>
    </row>
    <row r="4330" spans="2:16" ht="20.100000000000001" customHeight="1" x14ac:dyDescent="0.3">
      <c r="B4330" s="101">
        <v>4320</v>
      </c>
      <c r="C4330" s="102" t="s">
        <v>39862</v>
      </c>
      <c r="D4330" s="159" t="s">
        <v>3610</v>
      </c>
      <c r="E4330" s="36" t="s">
        <v>14630</v>
      </c>
      <c r="F4330" s="104">
        <v>7.2</v>
      </c>
      <c r="G4330" s="101" t="s">
        <v>704</v>
      </c>
      <c r="H4330" s="101" t="s">
        <v>3739</v>
      </c>
      <c r="I4330" s="101">
        <v>2011</v>
      </c>
      <c r="J4330" s="116"/>
      <c r="K4330" s="90">
        <v>5096882935</v>
      </c>
      <c r="L4330" s="90">
        <f>IF(K4330/1024 &gt;1,K4330/1024," ")</f>
        <v>4977424.7412109375</v>
      </c>
      <c r="M4330" s="90">
        <f>IF(K4330/1048576 &gt;1,K4330/1048576," ")</f>
        <v>4860.7663488388062</v>
      </c>
      <c r="N4330" s="91">
        <f>IF(K4330&gt;999999999,K4330/1073741824," ")</f>
        <v>4.7468421375378966</v>
      </c>
      <c r="O4330" s="194" t="s">
        <v>30119</v>
      </c>
      <c r="P4330" s="197" t="s">
        <v>25216</v>
      </c>
    </row>
    <row r="4331" spans="2:16" ht="20.100000000000001" customHeight="1" x14ac:dyDescent="0.3">
      <c r="B4331" s="101">
        <v>4321</v>
      </c>
      <c r="C4331" s="12" t="s">
        <v>39226</v>
      </c>
      <c r="D4331" s="160" t="s">
        <v>2374</v>
      </c>
      <c r="E4331" s="36" t="s">
        <v>14631</v>
      </c>
      <c r="F4331" s="104">
        <v>4.3</v>
      </c>
      <c r="G4331" s="94"/>
      <c r="H4331" s="94" t="s">
        <v>4347</v>
      </c>
      <c r="I4331" s="101">
        <v>1999</v>
      </c>
      <c r="J4331" s="101"/>
      <c r="K4331" s="90">
        <v>734629888</v>
      </c>
      <c r="L4331" s="90">
        <f>IF(K4331/1024 &gt;1,K4331/1024," ")</f>
        <v>717412</v>
      </c>
      <c r="M4331" s="90">
        <f>IF(K4331/1048576 &gt;1,K4331/1048576," ")</f>
        <v>700.59765625</v>
      </c>
      <c r="N4331" s="91" t="str">
        <f>IF(K4331&gt;999999999,K4331/1073741824," ")</f>
        <v xml:space="preserve"> </v>
      </c>
      <c r="O4331" s="194" t="s">
        <v>25217</v>
      </c>
      <c r="P4331" s="197" t="s">
        <v>25218</v>
      </c>
    </row>
    <row r="4332" spans="2:16" ht="20.100000000000001" customHeight="1" x14ac:dyDescent="0.3">
      <c r="B4332" s="101">
        <v>4322</v>
      </c>
      <c r="C4332" s="12" t="s">
        <v>39863</v>
      </c>
      <c r="D4332" s="167" t="s">
        <v>8357</v>
      </c>
      <c r="E4332" s="36" t="s">
        <v>14632</v>
      </c>
      <c r="F4332" s="81">
        <v>6.1</v>
      </c>
      <c r="G4332" s="13"/>
      <c r="H4332" s="13" t="s">
        <v>4081</v>
      </c>
      <c r="I4332" s="79">
        <v>2017</v>
      </c>
      <c r="J4332" s="79"/>
      <c r="K4332" s="73">
        <v>5546678652</v>
      </c>
      <c r="L4332" s="90">
        <f>IF(K4332/1024 &gt;1,K4332/1024," ")</f>
        <v>5416678.37109375</v>
      </c>
      <c r="M4332" s="90">
        <f>IF(K4332/1048576 &gt;1,K4332/1048576," ")</f>
        <v>5289.7249717712402</v>
      </c>
      <c r="N4332" s="91">
        <f>IF(K4332&gt;999999999,K4332/1073741824," ")</f>
        <v>5.1657470427453518</v>
      </c>
      <c r="O4332" s="194" t="s">
        <v>25219</v>
      </c>
      <c r="P4332" s="197" t="s">
        <v>25220</v>
      </c>
    </row>
    <row r="4333" spans="2:16" ht="20.100000000000001" customHeight="1" x14ac:dyDescent="0.3">
      <c r="B4333" s="101">
        <v>4323</v>
      </c>
      <c r="C4333" s="28" t="s">
        <v>39227</v>
      </c>
      <c r="D4333" s="161" t="s">
        <v>6274</v>
      </c>
      <c r="E4333" s="36" t="s">
        <v>14646</v>
      </c>
      <c r="F4333" s="99">
        <v>6</v>
      </c>
      <c r="G4333" s="99" t="s">
        <v>704</v>
      </c>
      <c r="H4333" s="101" t="s">
        <v>4187</v>
      </c>
      <c r="I4333" s="101">
        <v>1938</v>
      </c>
      <c r="J4333" s="101"/>
      <c r="K4333" s="90">
        <v>1536452608</v>
      </c>
      <c r="L4333" s="90">
        <f>IF(K4333/1024 &gt;1,K4333/1024," ")</f>
        <v>1500442</v>
      </c>
      <c r="M4333" s="90">
        <f>IF(K4333/1048576 &gt;1,K4333/1048576," ")</f>
        <v>1465.275390625</v>
      </c>
      <c r="N4333" s="91">
        <f>IF(K4333&gt;999999999,K4333/1073741824," ")</f>
        <v>1.4309329986572266</v>
      </c>
      <c r="O4333" s="199" t="s">
        <v>17525</v>
      </c>
      <c r="P4333" s="197" t="s">
        <v>25222</v>
      </c>
    </row>
    <row r="4334" spans="2:16" ht="20.100000000000001" customHeight="1" x14ac:dyDescent="0.3">
      <c r="B4334" s="101">
        <v>4324</v>
      </c>
      <c r="C4334" s="109" t="s">
        <v>39864</v>
      </c>
      <c r="D4334" s="160" t="s">
        <v>2375</v>
      </c>
      <c r="E4334" s="36" t="s">
        <v>14633</v>
      </c>
      <c r="F4334" s="104">
        <v>6.2</v>
      </c>
      <c r="G4334" s="94" t="s">
        <v>704</v>
      </c>
      <c r="H4334" s="94" t="s">
        <v>3747</v>
      </c>
      <c r="I4334" s="101">
        <v>2008</v>
      </c>
      <c r="J4334" s="101"/>
      <c r="K4334" s="108">
        <v>3633198707</v>
      </c>
      <c r="L4334" s="90">
        <f>IF(K4334/1024 &gt;1,K4334/1024," ")</f>
        <v>3548045.6123046875</v>
      </c>
      <c r="M4334" s="90">
        <f>IF(K4334/1048576 &gt;1,K4334/1048576," ")</f>
        <v>3464.8882932662964</v>
      </c>
      <c r="N4334" s="91">
        <f>IF(K4334&gt;999999999,K4334/1073741824," ")</f>
        <v>3.3836799738928676</v>
      </c>
      <c r="O4334" s="194" t="s">
        <v>25221</v>
      </c>
      <c r="P4334" s="197" t="s">
        <v>31358</v>
      </c>
    </row>
    <row r="4335" spans="2:16" ht="20.100000000000001" customHeight="1" x14ac:dyDescent="0.3">
      <c r="B4335" s="101">
        <v>4325</v>
      </c>
      <c r="C4335" s="84" t="s">
        <v>39865</v>
      </c>
      <c r="D4335" s="157" t="s">
        <v>7714</v>
      </c>
      <c r="E4335" s="36" t="s">
        <v>14634</v>
      </c>
      <c r="F4335" s="81">
        <v>5.9</v>
      </c>
      <c r="G4335" s="81"/>
      <c r="H4335" s="82" t="s">
        <v>5871</v>
      </c>
      <c r="I4335" s="79">
        <v>2017</v>
      </c>
      <c r="J4335" s="79"/>
      <c r="K4335" s="73">
        <v>4501607166</v>
      </c>
      <c r="L4335" s="90">
        <f>IF(K4335/1024 &gt;1,K4335/1024," ")</f>
        <v>4396100.748046875</v>
      </c>
      <c r="M4335" s="90">
        <f>IF(K4335/1048576 &gt;1,K4335/1048576," ")</f>
        <v>4293.0671367645264</v>
      </c>
      <c r="N4335" s="91">
        <f>IF(K4335&gt;999999999,K4335/1073741824," ")</f>
        <v>4.1924483757466078</v>
      </c>
      <c r="O4335" s="194" t="s">
        <v>21723</v>
      </c>
      <c r="P4335" s="197" t="s">
        <v>25223</v>
      </c>
    </row>
    <row r="4336" spans="2:16" ht="20.100000000000001" customHeight="1" x14ac:dyDescent="0.3">
      <c r="B4336" s="101">
        <v>4326</v>
      </c>
      <c r="C4336" s="28" t="s">
        <v>39866</v>
      </c>
      <c r="D4336" s="157" t="s">
        <v>9100</v>
      </c>
      <c r="E4336" s="36" t="s">
        <v>9192</v>
      </c>
      <c r="F4336" s="81">
        <v>5.5</v>
      </c>
      <c r="G4336" s="13" t="s">
        <v>704</v>
      </c>
      <c r="H4336" s="13" t="s">
        <v>3757</v>
      </c>
      <c r="I4336" s="9">
        <v>2020</v>
      </c>
      <c r="J4336" s="72"/>
      <c r="K4336" s="73">
        <v>4834451456</v>
      </c>
      <c r="L4336" s="90">
        <f>IF(K4336/1024 &gt;1,K4336/1024," ")</f>
        <v>4721144</v>
      </c>
      <c r="M4336" s="90">
        <f>IF(K4336/1048576 &gt;1,K4336/1048576," ")</f>
        <v>4610.4921875</v>
      </c>
      <c r="N4336" s="91">
        <f>IF(K4336&gt;999999999,K4336/1073741824," ")</f>
        <v>4.5024337768554688</v>
      </c>
      <c r="O4336" s="194" t="s">
        <v>31708</v>
      </c>
      <c r="P4336" s="197" t="s">
        <v>31636</v>
      </c>
    </row>
    <row r="4337" spans="2:16" ht="20.100000000000001" customHeight="1" x14ac:dyDescent="0.3">
      <c r="B4337" s="101">
        <v>4327</v>
      </c>
      <c r="C4337" s="102" t="s">
        <v>39867</v>
      </c>
      <c r="D4337" s="159" t="s">
        <v>1259</v>
      </c>
      <c r="E4337" s="36" t="s">
        <v>14636</v>
      </c>
      <c r="F4337" s="104">
        <v>7.2</v>
      </c>
      <c r="G4337" s="94" t="s">
        <v>704</v>
      </c>
      <c r="H4337" s="94" t="s">
        <v>3747</v>
      </c>
      <c r="I4337" s="101">
        <v>2002</v>
      </c>
      <c r="J4337" s="101"/>
      <c r="K4337" s="108">
        <v>3006672838</v>
      </c>
      <c r="L4337" s="90">
        <f>IF(K4337/1024 &gt;1,K4337/1024," ")</f>
        <v>2936203.943359375</v>
      </c>
      <c r="M4337" s="90">
        <f>IF(K4337/1048576 &gt;1,K4337/1048576," ")</f>
        <v>2867.3866634368896</v>
      </c>
      <c r="N4337" s="91">
        <f>IF(K4337&gt;999999999,K4337/1073741824," ")</f>
        <v>2.8001822885125875</v>
      </c>
      <c r="O4337" s="194" t="s">
        <v>25225</v>
      </c>
      <c r="P4337" s="197" t="s">
        <v>25226</v>
      </c>
    </row>
    <row r="4338" spans="2:16" ht="20.100000000000001" customHeight="1" x14ac:dyDescent="0.3">
      <c r="B4338" s="101">
        <v>4328</v>
      </c>
      <c r="C4338" s="12" t="s">
        <v>39228</v>
      </c>
      <c r="D4338" s="160" t="s">
        <v>128</v>
      </c>
      <c r="E4338" s="36" t="s">
        <v>14635</v>
      </c>
      <c r="F4338" s="104">
        <v>6.4</v>
      </c>
      <c r="G4338" s="94"/>
      <c r="H4338" s="94" t="s">
        <v>4160</v>
      </c>
      <c r="I4338" s="101">
        <v>2008</v>
      </c>
      <c r="J4338" s="101"/>
      <c r="K4338" s="90">
        <v>1457176576</v>
      </c>
      <c r="L4338" s="90">
        <f>IF(K4338/1024 &gt;1,K4338/1024," ")</f>
        <v>1423024</v>
      </c>
      <c r="M4338" s="90">
        <f>IF(K4338/1048576 &gt;1,K4338/1048576," ")</f>
        <v>1389.671875</v>
      </c>
      <c r="N4338" s="91">
        <f>IF(K4338&gt;999999999,K4338/1073741824," ")</f>
        <v>1.3571014404296875</v>
      </c>
      <c r="O4338" s="194" t="s">
        <v>17581</v>
      </c>
      <c r="P4338" s="197" t="s">
        <v>25224</v>
      </c>
    </row>
    <row r="4339" spans="2:16" ht="20.100000000000001" customHeight="1" x14ac:dyDescent="0.3">
      <c r="B4339" s="101">
        <v>4329</v>
      </c>
      <c r="C4339" s="109" t="s">
        <v>39868</v>
      </c>
      <c r="D4339" s="160" t="s">
        <v>3598</v>
      </c>
      <c r="E4339" s="36" t="s">
        <v>14637</v>
      </c>
      <c r="F4339" s="104">
        <v>5.5</v>
      </c>
      <c r="G4339" s="101" t="s">
        <v>704</v>
      </c>
      <c r="H4339" s="101" t="s">
        <v>3757</v>
      </c>
      <c r="I4339" s="101">
        <v>2013</v>
      </c>
      <c r="J4339" s="101"/>
      <c r="K4339" s="90">
        <v>4693575565</v>
      </c>
      <c r="L4339" s="90">
        <f>IF(K4339/1024 &gt;1,K4339/1024," ")</f>
        <v>4583569.8876953125</v>
      </c>
      <c r="M4339" s="90">
        <f>IF(K4339/1048576 &gt;1,K4339/1048576," ")</f>
        <v>4476.1424684524536</v>
      </c>
      <c r="N4339" s="91">
        <f>IF(K4339&gt;999999999,K4339/1073741824," ")</f>
        <v>4.3712328793480992</v>
      </c>
      <c r="O4339" s="194" t="s">
        <v>18220</v>
      </c>
      <c r="P4339" s="197" t="s">
        <v>25227</v>
      </c>
    </row>
    <row r="4340" spans="2:16" ht="20.100000000000001" customHeight="1" x14ac:dyDescent="0.3">
      <c r="B4340" s="101">
        <v>4330</v>
      </c>
      <c r="C4340" s="20" t="s">
        <v>34100</v>
      </c>
      <c r="D4340" s="263" t="s">
        <v>33742</v>
      </c>
      <c r="E4340" s="36" t="s">
        <v>33743</v>
      </c>
      <c r="F4340" s="49">
        <v>7.2</v>
      </c>
      <c r="G4340" s="13"/>
      <c r="H4340" s="13" t="s">
        <v>3744</v>
      </c>
      <c r="I4340" s="9">
        <v>2021</v>
      </c>
      <c r="J4340" s="9"/>
      <c r="K4340" s="45">
        <v>6323265536</v>
      </c>
      <c r="L4340" s="90">
        <f>IF(K4340/1024 &gt;1,K4340/1024," ")</f>
        <v>6175064</v>
      </c>
      <c r="M4340" s="90">
        <f>IF(K4340/1048576 &gt;1,K4340/1048576," ")</f>
        <v>6030.3359375</v>
      </c>
      <c r="N4340" s="91">
        <f>IF(K4340&gt;999999999,K4340/1073741824," ")</f>
        <v>5.8889999389648438</v>
      </c>
      <c r="O4340" s="194" t="s">
        <v>33744</v>
      </c>
      <c r="P4340" s="197" t="s">
        <v>33745</v>
      </c>
    </row>
    <row r="4341" spans="2:16" ht="20.100000000000001" customHeight="1" x14ac:dyDescent="0.3">
      <c r="B4341" s="101">
        <v>4331</v>
      </c>
      <c r="C4341" s="110" t="s">
        <v>39869</v>
      </c>
      <c r="D4341" s="161" t="s">
        <v>7360</v>
      </c>
      <c r="E4341" s="36" t="s">
        <v>14638</v>
      </c>
      <c r="F4341" s="99">
        <v>6.5</v>
      </c>
      <c r="G4341" s="99"/>
      <c r="H4341" s="105" t="s">
        <v>5871</v>
      </c>
      <c r="I4341" s="101">
        <v>2016</v>
      </c>
      <c r="J4341" s="101"/>
      <c r="K4341" s="90">
        <v>4625418575</v>
      </c>
      <c r="L4341" s="90">
        <f>IF(K4341/1024 &gt;1,K4341/1024," ")</f>
        <v>4517010.3271484375</v>
      </c>
      <c r="M4341" s="90">
        <f>IF(K4341/1048576 &gt;1,K4341/1048576," ")</f>
        <v>4411.142897605896</v>
      </c>
      <c r="N4341" s="91">
        <f>IF(K4341&gt;999999999,K4341/1073741824," ")</f>
        <v>4.3077567359432578</v>
      </c>
      <c r="O4341" s="194" t="s">
        <v>25228</v>
      </c>
      <c r="P4341" s="197" t="s">
        <v>31359</v>
      </c>
    </row>
    <row r="4342" spans="2:16" ht="20.100000000000001" customHeight="1" x14ac:dyDescent="0.3">
      <c r="B4342" s="101">
        <v>4332</v>
      </c>
      <c r="C4342" s="102" t="s">
        <v>39870</v>
      </c>
      <c r="D4342" s="159" t="s">
        <v>516</v>
      </c>
      <c r="E4342" s="36" t="s">
        <v>14639</v>
      </c>
      <c r="F4342" s="104">
        <v>7.5</v>
      </c>
      <c r="G4342" s="101" t="s">
        <v>704</v>
      </c>
      <c r="H4342" s="101" t="s">
        <v>3739</v>
      </c>
      <c r="I4342" s="94">
        <v>2003</v>
      </c>
      <c r="J4342" s="94"/>
      <c r="K4342" s="90">
        <v>4689779681</v>
      </c>
      <c r="L4342" s="90">
        <f>IF(K4342/1024 &gt;1,K4342/1024," ")</f>
        <v>4579862.9697265625</v>
      </c>
      <c r="M4342" s="90">
        <f>IF(K4342/1048576 &gt;1,K4342/1048576," ")</f>
        <v>4472.5224313735962</v>
      </c>
      <c r="N4342" s="91">
        <f>IF(K4342&gt;999999999,K4342/1073741824," ")</f>
        <v>4.3676976868882775</v>
      </c>
      <c r="O4342" s="194" t="s">
        <v>25229</v>
      </c>
      <c r="P4342" s="197" t="s">
        <v>31360</v>
      </c>
    </row>
    <row r="4343" spans="2:16" ht="20.100000000000001" customHeight="1" x14ac:dyDescent="0.3">
      <c r="B4343" s="101">
        <v>4333</v>
      </c>
      <c r="C4343" s="20" t="s">
        <v>39871</v>
      </c>
      <c r="D4343" s="182" t="s">
        <v>32874</v>
      </c>
      <c r="E4343" s="36" t="s">
        <v>32875</v>
      </c>
      <c r="F4343" s="81">
        <v>6.9</v>
      </c>
      <c r="G4343" s="13" t="s">
        <v>704</v>
      </c>
      <c r="H4343" s="13" t="s">
        <v>3740</v>
      </c>
      <c r="I4343" s="79">
        <v>2021</v>
      </c>
      <c r="J4343" s="79"/>
      <c r="K4343" s="73">
        <v>5807046656</v>
      </c>
      <c r="L4343" s="90">
        <f>IF(K4343/1024 &gt;1,K4343/1024," ")</f>
        <v>5670944</v>
      </c>
      <c r="M4343" s="90">
        <f>IF(K4343/1048576 &gt;1,K4343/1048576," ")</f>
        <v>5538.03125</v>
      </c>
      <c r="N4343" s="91">
        <f>IF(K4343&gt;999999999,K4343/1073741824," ")</f>
        <v>5.408233642578125</v>
      </c>
      <c r="O4343" s="194" t="s">
        <v>32876</v>
      </c>
      <c r="P4343" s="197" t="s">
        <v>32877</v>
      </c>
    </row>
    <row r="4344" spans="2:16" ht="20.100000000000001" customHeight="1" x14ac:dyDescent="0.3">
      <c r="B4344" s="101">
        <v>4334</v>
      </c>
      <c r="C4344" s="20" t="s">
        <v>39872</v>
      </c>
      <c r="D4344" s="167" t="s">
        <v>8265</v>
      </c>
      <c r="E4344" s="36" t="s">
        <v>14640</v>
      </c>
      <c r="F4344" s="81">
        <v>4.8</v>
      </c>
      <c r="G4344" s="13"/>
      <c r="H4344" s="13" t="s">
        <v>5892</v>
      </c>
      <c r="I4344" s="79">
        <v>2018</v>
      </c>
      <c r="J4344" s="79"/>
      <c r="K4344" s="73">
        <v>5145051136</v>
      </c>
      <c r="L4344" s="90">
        <f>IF(K4344/1024 &gt;1,K4344/1024," ")</f>
        <v>5024464</v>
      </c>
      <c r="M4344" s="90">
        <f>IF(K4344/1048576 &gt;1,K4344/1048576," ")</f>
        <v>4906.703125</v>
      </c>
      <c r="N4344" s="91">
        <f>IF(K4344&gt;999999999,K4344/1073741824," ")</f>
        <v>4.7917022705078125</v>
      </c>
      <c r="O4344" s="194" t="s">
        <v>17564</v>
      </c>
      <c r="P4344" s="197" t="s">
        <v>25230</v>
      </c>
    </row>
    <row r="4345" spans="2:16" ht="20.100000000000001" customHeight="1" x14ac:dyDescent="0.3">
      <c r="B4345" s="101">
        <v>4335</v>
      </c>
      <c r="C4345" s="12" t="s">
        <v>39873</v>
      </c>
      <c r="D4345" s="157" t="s">
        <v>8244</v>
      </c>
      <c r="E4345" s="36" t="s">
        <v>14641</v>
      </c>
      <c r="F4345" s="131">
        <v>7.1</v>
      </c>
      <c r="G4345" s="13" t="s">
        <v>704</v>
      </c>
      <c r="H4345" s="13" t="s">
        <v>5916</v>
      </c>
      <c r="I4345" s="133">
        <v>1944</v>
      </c>
      <c r="J4345" s="74"/>
      <c r="K4345" s="73">
        <v>2528956416</v>
      </c>
      <c r="L4345" s="90">
        <f>IF(K4345/1024 &gt;1,K4345/1024," ")</f>
        <v>2469684</v>
      </c>
      <c r="M4345" s="90">
        <f>IF(K4345/1048576 &gt;1,K4345/1048576," ")</f>
        <v>2411.80078125</v>
      </c>
      <c r="N4345" s="91">
        <f>IF(K4345&gt;999999999,K4345/1073741824," ")</f>
        <v>2.3552742004394531</v>
      </c>
      <c r="O4345" s="194" t="s">
        <v>19574</v>
      </c>
      <c r="P4345" s="197" t="s">
        <v>25231</v>
      </c>
    </row>
    <row r="4346" spans="2:16" ht="20.100000000000001" customHeight="1" x14ac:dyDescent="0.3">
      <c r="B4346" s="101">
        <v>4336</v>
      </c>
      <c r="C4346" s="109" t="s">
        <v>39874</v>
      </c>
      <c r="D4346" s="161" t="s">
        <v>6852</v>
      </c>
      <c r="E4346" s="36" t="s">
        <v>14642</v>
      </c>
      <c r="F4346" s="99">
        <v>6.1</v>
      </c>
      <c r="G4346" s="99"/>
      <c r="H4346" s="101" t="s">
        <v>4481</v>
      </c>
      <c r="I4346" s="101">
        <v>1973</v>
      </c>
      <c r="J4346" s="101"/>
      <c r="K4346" s="90">
        <v>4687320159</v>
      </c>
      <c r="L4346" s="90">
        <f>IF(K4346/1024 &gt;1,K4346/1024," ")</f>
        <v>4577461.0927734375</v>
      </c>
      <c r="M4346" s="90">
        <f>IF(K4346/1048576 &gt;1,K4346/1048576," ")</f>
        <v>4470.1768484115601</v>
      </c>
      <c r="N4346" s="91">
        <f>IF(K4346&gt;999999999,K4346/1073741824," ")</f>
        <v>4.3654070785269141</v>
      </c>
      <c r="O4346" s="194" t="s">
        <v>25232</v>
      </c>
      <c r="P4346" s="197" t="s">
        <v>25233</v>
      </c>
    </row>
    <row r="4347" spans="2:16" ht="20.100000000000001" customHeight="1" x14ac:dyDescent="0.3">
      <c r="B4347" s="101">
        <v>4337</v>
      </c>
      <c r="C4347" s="7" t="s">
        <v>39229</v>
      </c>
      <c r="D4347" s="159" t="s">
        <v>2376</v>
      </c>
      <c r="E4347" s="36" t="s">
        <v>14644</v>
      </c>
      <c r="F4347" s="104">
        <v>5.4</v>
      </c>
      <c r="G4347" s="94"/>
      <c r="H4347" s="94" t="s">
        <v>4348</v>
      </c>
      <c r="I4347" s="94">
        <v>1993</v>
      </c>
      <c r="J4347" s="94"/>
      <c r="K4347" s="108">
        <v>724674560</v>
      </c>
      <c r="L4347" s="90">
        <f>IF(K4347/1024 &gt;1,K4347/1024," ")</f>
        <v>707690</v>
      </c>
      <c r="M4347" s="90">
        <f>IF(K4347/1048576 &gt;1,K4347/1048576," ")</f>
        <v>691.103515625</v>
      </c>
      <c r="N4347" s="91" t="str">
        <f>IF(K4347&gt;999999999,K4347/1073741824," ")</f>
        <v xml:space="preserve"> </v>
      </c>
      <c r="O4347" s="194" t="s">
        <v>25234</v>
      </c>
      <c r="P4347" s="197" t="s">
        <v>31362</v>
      </c>
    </row>
    <row r="4348" spans="2:16" ht="20.100000000000001" customHeight="1" x14ac:dyDescent="0.3">
      <c r="B4348" s="101">
        <v>4338</v>
      </c>
      <c r="C4348" s="12" t="s">
        <v>33344</v>
      </c>
      <c r="D4348" s="160" t="s">
        <v>5693</v>
      </c>
      <c r="E4348" s="36" t="s">
        <v>14645</v>
      </c>
      <c r="F4348" s="104">
        <v>5.9</v>
      </c>
      <c r="G4348" s="101" t="s">
        <v>704</v>
      </c>
      <c r="H4348" s="101" t="s">
        <v>4007</v>
      </c>
      <c r="I4348" s="101">
        <v>1942</v>
      </c>
      <c r="J4348" s="101"/>
      <c r="K4348" s="90">
        <v>4045046367</v>
      </c>
      <c r="L4348" s="90">
        <f>IF(K4348/1024 &gt;1,K4348/1024," ")</f>
        <v>3950240.5927734375</v>
      </c>
      <c r="M4348" s="90">
        <f>IF(K4348/1048576 &gt;1,K4348/1048576," ")</f>
        <v>3857.6568288803101</v>
      </c>
      <c r="N4348" s="91">
        <f>IF(K4348&gt;999999999,K4348/1073741824," ")</f>
        <v>3.7672429969534278</v>
      </c>
      <c r="O4348" s="194" t="s">
        <v>21553</v>
      </c>
      <c r="P4348" s="197" t="s">
        <v>25235</v>
      </c>
    </row>
    <row r="4349" spans="2:16" ht="20.100000000000001" customHeight="1" x14ac:dyDescent="0.3">
      <c r="B4349" s="101">
        <v>4339</v>
      </c>
      <c r="C4349" s="109" t="s">
        <v>39875</v>
      </c>
      <c r="D4349" s="159" t="s">
        <v>5647</v>
      </c>
      <c r="E4349" s="36" t="s">
        <v>14647</v>
      </c>
      <c r="F4349" s="104">
        <v>6.7</v>
      </c>
      <c r="G4349" s="101" t="s">
        <v>704</v>
      </c>
      <c r="H4349" s="101" t="s">
        <v>4524</v>
      </c>
      <c r="I4349" s="101">
        <v>1990</v>
      </c>
      <c r="J4349" s="101"/>
      <c r="K4349" s="90">
        <v>3963555480</v>
      </c>
      <c r="L4349" s="90">
        <f>IF(K4349/1024 &gt;1,K4349/1024," ")</f>
        <v>3870659.6484375</v>
      </c>
      <c r="M4349" s="90">
        <f>IF(K4349/1048576 &gt;1,K4349/1048576," ")</f>
        <v>3779.9410629272461</v>
      </c>
      <c r="N4349" s="91">
        <f>IF(K4349&gt;999999999,K4349/1073741824," ")</f>
        <v>3.6913486942648888</v>
      </c>
      <c r="O4349" s="194" t="s">
        <v>25236</v>
      </c>
      <c r="P4349" s="197" t="s">
        <v>25237</v>
      </c>
    </row>
    <row r="4350" spans="2:16" ht="20.100000000000001" customHeight="1" x14ac:dyDescent="0.3">
      <c r="B4350" s="101">
        <v>4340</v>
      </c>
      <c r="C4350" s="20" t="s">
        <v>39876</v>
      </c>
      <c r="D4350" s="167" t="s">
        <v>8429</v>
      </c>
      <c r="E4350" s="254" t="s">
        <v>14648</v>
      </c>
      <c r="F4350" s="81">
        <v>4.4000000000000004</v>
      </c>
      <c r="G4350" s="13" t="s">
        <v>704</v>
      </c>
      <c r="H4350" s="13" t="s">
        <v>5981</v>
      </c>
      <c r="I4350" s="79">
        <v>2004</v>
      </c>
      <c r="J4350" s="79"/>
      <c r="K4350" s="73">
        <v>4990853120</v>
      </c>
      <c r="L4350" s="90">
        <f>IF(K4350/1024 &gt;1,K4350/1024," ")</f>
        <v>4873880</v>
      </c>
      <c r="M4350" s="90">
        <f>IF(K4350/1048576 &gt;1,K4350/1048576," ")</f>
        <v>4759.6484375</v>
      </c>
      <c r="N4350" s="91">
        <f>IF(K4350&gt;999999999,K4350/1073741824," ")</f>
        <v>4.6480941772460938</v>
      </c>
      <c r="O4350" s="194" t="s">
        <v>25238</v>
      </c>
      <c r="P4350" s="197" t="s">
        <v>25239</v>
      </c>
    </row>
    <row r="4351" spans="2:16" ht="20.100000000000001" customHeight="1" x14ac:dyDescent="0.3">
      <c r="B4351" s="101">
        <v>4341</v>
      </c>
      <c r="C4351" s="103" t="s">
        <v>39877</v>
      </c>
      <c r="D4351" s="168" t="s">
        <v>6972</v>
      </c>
      <c r="E4351" s="36" t="s">
        <v>14649</v>
      </c>
      <c r="F4351" s="99">
        <v>6.2</v>
      </c>
      <c r="G4351" s="99" t="s">
        <v>704</v>
      </c>
      <c r="H4351" s="101" t="s">
        <v>5874</v>
      </c>
      <c r="I4351" s="101">
        <v>1952</v>
      </c>
      <c r="J4351" s="101"/>
      <c r="K4351" s="90">
        <v>3311997391</v>
      </c>
      <c r="L4351" s="90">
        <f>IF(K4351/1024 &gt;1,K4351/1024," ")</f>
        <v>3234372.4521484375</v>
      </c>
      <c r="M4351" s="90">
        <f>IF(K4351/1048576 &gt;1,K4351/1048576," ")</f>
        <v>3158.5668478012085</v>
      </c>
      <c r="N4351" s="91">
        <f>IF(K4351&gt;999999999,K4351/1073741824," ")</f>
        <v>3.0845379373058677</v>
      </c>
      <c r="O4351" s="194" t="s">
        <v>25240</v>
      </c>
      <c r="P4351" s="197" t="s">
        <v>31363</v>
      </c>
    </row>
    <row r="4352" spans="2:16" ht="20.100000000000001" customHeight="1" x14ac:dyDescent="0.3">
      <c r="B4352" s="101">
        <v>4342</v>
      </c>
      <c r="C4352" s="28" t="s">
        <v>33322</v>
      </c>
      <c r="D4352" s="167" t="s">
        <v>9101</v>
      </c>
      <c r="E4352" s="36" t="s">
        <v>9193</v>
      </c>
      <c r="F4352" s="81">
        <v>6.3</v>
      </c>
      <c r="G4352" s="13"/>
      <c r="H4352" s="13" t="s">
        <v>9102</v>
      </c>
      <c r="I4352" s="79">
        <v>2020</v>
      </c>
      <c r="J4352" s="79"/>
      <c r="K4352" s="73">
        <v>3987550208</v>
      </c>
      <c r="L4352" s="90">
        <f>IF(K4352/1024 &gt;1,K4352/1024," ")</f>
        <v>3894092</v>
      </c>
      <c r="M4352" s="90">
        <f>IF(K4352/1048576 &gt;1,K4352/1048576," ")</f>
        <v>3802.82421875</v>
      </c>
      <c r="N4352" s="91">
        <f>IF(K4352&gt;999999999,K4352/1073741824," ")</f>
        <v>3.7136955261230469</v>
      </c>
      <c r="O4352" s="194" t="s">
        <v>31709</v>
      </c>
      <c r="P4352" s="197" t="s">
        <v>31637</v>
      </c>
    </row>
    <row r="4353" spans="2:16" ht="20.100000000000001" customHeight="1" x14ac:dyDescent="0.3">
      <c r="B4353" s="101">
        <v>4343</v>
      </c>
      <c r="C4353" s="102" t="s">
        <v>39878</v>
      </c>
      <c r="D4353" s="159" t="s">
        <v>304</v>
      </c>
      <c r="E4353" s="36" t="s">
        <v>14650</v>
      </c>
      <c r="F4353" s="104">
        <v>7</v>
      </c>
      <c r="G4353" s="94" t="s">
        <v>704</v>
      </c>
      <c r="H4353" s="94" t="s">
        <v>3739</v>
      </c>
      <c r="I4353" s="94">
        <v>1999</v>
      </c>
      <c r="J4353" s="94"/>
      <c r="K4353" s="108">
        <v>4234876953</v>
      </c>
      <c r="L4353" s="90">
        <f>IF(K4353/1024 &gt;1,K4353/1024," ")</f>
        <v>4135622.0244140625</v>
      </c>
      <c r="M4353" s="90">
        <f>IF(K4353/1048576 &gt;1,K4353/1048576," ")</f>
        <v>4038.6933832168579</v>
      </c>
      <c r="N4353" s="91">
        <f>IF(K4353&gt;999999999,K4353/1073741824," ")</f>
        <v>3.9440365070477128</v>
      </c>
      <c r="O4353" s="194" t="s">
        <v>25241</v>
      </c>
      <c r="P4353" s="197" t="s">
        <v>25242</v>
      </c>
    </row>
    <row r="4354" spans="2:16" ht="20.100000000000001" customHeight="1" x14ac:dyDescent="0.3">
      <c r="B4354" s="101">
        <v>4344</v>
      </c>
      <c r="C4354" s="112" t="s">
        <v>39879</v>
      </c>
      <c r="D4354" s="160" t="s">
        <v>5740</v>
      </c>
      <c r="E4354" s="36" t="s">
        <v>14652</v>
      </c>
      <c r="F4354" s="104">
        <v>4.7</v>
      </c>
      <c r="G4354" s="101" t="s">
        <v>704</v>
      </c>
      <c r="H4354" s="101" t="s">
        <v>3744</v>
      </c>
      <c r="I4354" s="101">
        <v>2014</v>
      </c>
      <c r="J4354" s="101"/>
      <c r="K4354" s="90">
        <v>4109293039</v>
      </c>
      <c r="L4354" s="90">
        <f>IF(K4354/1024 &gt;1,K4354/1024," ")</f>
        <v>4012981.4833984375</v>
      </c>
      <c r="M4354" s="90">
        <f>IF(K4354/1048576 &gt;1,K4354/1048576," ")</f>
        <v>3918.9272298812866</v>
      </c>
      <c r="N4354" s="91">
        <f>IF(K4354&gt;999999999,K4354/1073741824," ")</f>
        <v>3.827077372930944</v>
      </c>
      <c r="O4354" s="194" t="s">
        <v>25244</v>
      </c>
      <c r="P4354" s="197" t="s">
        <v>25245</v>
      </c>
    </row>
    <row r="4355" spans="2:16" ht="20.100000000000001" customHeight="1" x14ac:dyDescent="0.3">
      <c r="B4355" s="101">
        <v>4345</v>
      </c>
      <c r="C4355" s="102" t="s">
        <v>39880</v>
      </c>
      <c r="D4355" s="159" t="s">
        <v>5611</v>
      </c>
      <c r="E4355" s="36" t="s">
        <v>14653</v>
      </c>
      <c r="F4355" s="104">
        <v>5.3</v>
      </c>
      <c r="G4355" s="101"/>
      <c r="H4355" s="101" t="s">
        <v>5099</v>
      </c>
      <c r="I4355" s="101">
        <v>2014</v>
      </c>
      <c r="J4355" s="101"/>
      <c r="K4355" s="90">
        <v>3703796212</v>
      </c>
      <c r="L4355" s="90">
        <f>IF(K4355/1024 &gt;1,K4355/1024," ")</f>
        <v>3616988.48828125</v>
      </c>
      <c r="M4355" s="90">
        <f>IF(K4355/1048576 &gt;1,K4355/1048576," ")</f>
        <v>3532.2153205871582</v>
      </c>
      <c r="N4355" s="91">
        <f>IF(K4355&gt;999999999,K4355/1073741824," ")</f>
        <v>3.4494290240108967</v>
      </c>
      <c r="O4355" s="194" t="s">
        <v>25246</v>
      </c>
      <c r="P4355" s="197" t="s">
        <v>25247</v>
      </c>
    </row>
    <row r="4356" spans="2:16" ht="20.100000000000001" customHeight="1" x14ac:dyDescent="0.3">
      <c r="B4356" s="101">
        <v>4346</v>
      </c>
      <c r="C4356" s="20" t="s">
        <v>39881</v>
      </c>
      <c r="D4356" s="177" t="s">
        <v>8901</v>
      </c>
      <c r="E4356" s="36" t="s">
        <v>14654</v>
      </c>
      <c r="F4356" s="81">
        <v>5.4</v>
      </c>
      <c r="G4356" s="13"/>
      <c r="H4356" s="13" t="s">
        <v>3739</v>
      </c>
      <c r="I4356" s="79">
        <v>2018</v>
      </c>
      <c r="J4356" s="79"/>
      <c r="K4356" s="73">
        <v>4305911808</v>
      </c>
      <c r="L4356" s="90">
        <f>IF(K4356/1024 &gt;1,K4356/1024," ")</f>
        <v>4204992</v>
      </c>
      <c r="M4356" s="90">
        <f>IF(K4356/1048576 &gt;1,K4356/1048576," ")</f>
        <v>4106.4375</v>
      </c>
      <c r="N4356" s="91">
        <f>IF(K4356&gt;999999999,K4356/1073741824," ")</f>
        <v>4.01019287109375</v>
      </c>
      <c r="O4356" s="194" t="s">
        <v>25248</v>
      </c>
      <c r="P4356" s="197" t="s">
        <v>31364</v>
      </c>
    </row>
    <row r="4357" spans="2:16" ht="20.100000000000001" customHeight="1" x14ac:dyDescent="0.3">
      <c r="B4357" s="101">
        <v>4347</v>
      </c>
      <c r="C4357" s="12" t="s">
        <v>39230</v>
      </c>
      <c r="D4357" s="159" t="s">
        <v>2377</v>
      </c>
      <c r="E4357" s="36" t="s">
        <v>14655</v>
      </c>
      <c r="F4357" s="104">
        <v>6.3</v>
      </c>
      <c r="G4357" s="94"/>
      <c r="H4357" s="94" t="s">
        <v>3795</v>
      </c>
      <c r="I4357" s="94">
        <v>1953</v>
      </c>
      <c r="J4357" s="120"/>
      <c r="K4357" s="108">
        <v>1992728576</v>
      </c>
      <c r="L4357" s="90">
        <f>IF(K4357/1024 &gt;1,K4357/1024," ")</f>
        <v>1946024</v>
      </c>
      <c r="M4357" s="90">
        <f>IF(K4357/1048576 &gt;1,K4357/1048576," ")</f>
        <v>1900.4140625</v>
      </c>
      <c r="N4357" s="91">
        <f>IF(K4357&gt;999999999,K4357/1073741824," ")</f>
        <v>1.8558731079101563</v>
      </c>
      <c r="O4357" s="194" t="s">
        <v>19565</v>
      </c>
      <c r="P4357" s="197" t="s">
        <v>25249</v>
      </c>
    </row>
    <row r="4358" spans="2:16" ht="20.100000000000001" customHeight="1" x14ac:dyDescent="0.3">
      <c r="B4358" s="101">
        <v>4348</v>
      </c>
      <c r="C4358" s="12" t="s">
        <v>33324</v>
      </c>
      <c r="D4358" s="160" t="s">
        <v>74</v>
      </c>
      <c r="E4358" s="36" t="s">
        <v>14656</v>
      </c>
      <c r="F4358" s="104">
        <v>6.2</v>
      </c>
      <c r="G4358" s="13" t="s">
        <v>704</v>
      </c>
      <c r="H4358" s="13" t="s">
        <v>5892</v>
      </c>
      <c r="I4358" s="101">
        <v>2002</v>
      </c>
      <c r="J4358" s="101"/>
      <c r="K4358" s="73">
        <v>4381564321</v>
      </c>
      <c r="L4358" s="90">
        <f>IF(K4358/1024 &gt;1,K4358/1024," ")</f>
        <v>4278871.4072265625</v>
      </c>
      <c r="M4358" s="90">
        <f>IF(K4358/1048576 &gt;1,K4358/1048576," ")</f>
        <v>4178.5853586196899</v>
      </c>
      <c r="N4358" s="91">
        <f>IF(K4358&gt;999999999,K4358/1073741824," ")</f>
        <v>4.080649764277041</v>
      </c>
      <c r="O4358" s="194" t="s">
        <v>25250</v>
      </c>
      <c r="P4358" s="197" t="s">
        <v>25251</v>
      </c>
    </row>
    <row r="4359" spans="2:16" ht="20.100000000000001" customHeight="1" x14ac:dyDescent="0.3">
      <c r="B4359" s="101">
        <v>4349</v>
      </c>
      <c r="C4359" s="20" t="s">
        <v>34101</v>
      </c>
      <c r="D4359" s="261" t="s">
        <v>33577</v>
      </c>
      <c r="E4359" s="36" t="s">
        <v>33578</v>
      </c>
      <c r="F4359" s="81">
        <v>5.4</v>
      </c>
      <c r="G4359" s="13" t="s">
        <v>704</v>
      </c>
      <c r="H4359" s="13" t="s">
        <v>3756</v>
      </c>
      <c r="I4359" s="9">
        <v>2021</v>
      </c>
      <c r="J4359" s="79"/>
      <c r="K4359" s="73">
        <v>5039992832</v>
      </c>
      <c r="L4359" s="90">
        <f>IF(K4359/1024 &gt;1,K4359/1024," ")</f>
        <v>4921868</v>
      </c>
      <c r="M4359" s="90">
        <f>IF(K4359/1048576 &gt;1,K4359/1048576," ")</f>
        <v>4806.51171875</v>
      </c>
      <c r="N4359" s="91">
        <f>IF(K4359&gt;999999999,K4359/1073741824," ")</f>
        <v>4.6938591003417969</v>
      </c>
      <c r="O4359" s="194" t="s">
        <v>17521</v>
      </c>
      <c r="P4359" s="197" t="s">
        <v>33579</v>
      </c>
    </row>
    <row r="4360" spans="2:16" ht="20.100000000000001" customHeight="1" x14ac:dyDescent="0.3">
      <c r="B4360" s="101">
        <v>4350</v>
      </c>
      <c r="C4360" s="7" t="s">
        <v>39231</v>
      </c>
      <c r="D4360" s="159" t="s">
        <v>2378</v>
      </c>
      <c r="E4360" s="36" t="s">
        <v>14657</v>
      </c>
      <c r="F4360" s="104">
        <v>6.8</v>
      </c>
      <c r="G4360" s="94"/>
      <c r="H4360" s="94" t="s">
        <v>3738</v>
      </c>
      <c r="I4360" s="94">
        <v>1968</v>
      </c>
      <c r="J4360" s="94"/>
      <c r="K4360" s="108">
        <v>1361350656</v>
      </c>
      <c r="L4360" s="90">
        <f>IF(K4360/1024 &gt;1,K4360/1024," ")</f>
        <v>1329444</v>
      </c>
      <c r="M4360" s="90">
        <f>IF(K4360/1048576 &gt;1,K4360/1048576," ")</f>
        <v>1298.28515625</v>
      </c>
      <c r="N4360" s="91">
        <f>IF(K4360&gt;999999999,K4360/1073741824," ")</f>
        <v>1.2678565979003906</v>
      </c>
      <c r="O4360" s="194" t="s">
        <v>25252</v>
      </c>
      <c r="P4360" s="197" t="s">
        <v>25253</v>
      </c>
    </row>
    <row r="4361" spans="2:16" ht="20.100000000000001" customHeight="1" x14ac:dyDescent="0.3">
      <c r="B4361" s="101">
        <v>4351</v>
      </c>
      <c r="C4361" s="109" t="s">
        <v>39882</v>
      </c>
      <c r="D4361" s="160" t="s">
        <v>3122</v>
      </c>
      <c r="E4361" s="36" t="s">
        <v>14658</v>
      </c>
      <c r="F4361" s="104">
        <v>4.9000000000000004</v>
      </c>
      <c r="G4361" s="101" t="s">
        <v>704</v>
      </c>
      <c r="H4361" s="101" t="s">
        <v>3737</v>
      </c>
      <c r="I4361" s="101">
        <v>2001</v>
      </c>
      <c r="J4361" s="101"/>
      <c r="K4361" s="90">
        <v>3026291140</v>
      </c>
      <c r="L4361" s="90">
        <f>IF(K4361/1024 &gt;1,K4361/1024," ")</f>
        <v>2955362.44140625</v>
      </c>
      <c r="M4361" s="90">
        <f>IF(K4361/1048576 &gt;1,K4361/1048576," ")</f>
        <v>2886.096134185791</v>
      </c>
      <c r="N4361" s="91">
        <f>IF(K4361&gt;999999999,K4361/1073741824," ")</f>
        <v>2.8184532560408115</v>
      </c>
      <c r="O4361" s="194" t="s">
        <v>17766</v>
      </c>
      <c r="P4361" s="197" t="s">
        <v>25254</v>
      </c>
    </row>
    <row r="4362" spans="2:16" ht="20.100000000000001" customHeight="1" x14ac:dyDescent="0.3">
      <c r="B4362" s="101">
        <v>4352</v>
      </c>
      <c r="C4362" s="109" t="s">
        <v>39883</v>
      </c>
      <c r="D4362" s="159" t="s">
        <v>3321</v>
      </c>
      <c r="E4362" s="36" t="s">
        <v>14659</v>
      </c>
      <c r="F4362" s="104">
        <v>6.9</v>
      </c>
      <c r="G4362" s="101" t="s">
        <v>704</v>
      </c>
      <c r="H4362" s="101" t="s">
        <v>3756</v>
      </c>
      <c r="I4362" s="101">
        <v>2012</v>
      </c>
      <c r="J4362" s="101"/>
      <c r="K4362" s="90">
        <v>4738544743</v>
      </c>
      <c r="L4362" s="90">
        <f>IF(K4362/1024 &gt;1,K4362/1024," ")</f>
        <v>4627485.1005859375</v>
      </c>
      <c r="M4362" s="90">
        <f>IF(K4362/1048576 &gt;1,K4362/1048576," ")</f>
        <v>4519.0284185409546</v>
      </c>
      <c r="N4362" s="91">
        <f>IF(K4362&gt;999999999,K4362/1073741824," ")</f>
        <v>4.413113689981401</v>
      </c>
      <c r="O4362" s="194" t="s">
        <v>30120</v>
      </c>
      <c r="P4362" s="197" t="s">
        <v>25255</v>
      </c>
    </row>
    <row r="4363" spans="2:16" ht="20.100000000000001" customHeight="1" x14ac:dyDescent="0.3">
      <c r="B4363" s="101">
        <v>4353</v>
      </c>
      <c r="C4363" s="102" t="s">
        <v>39884</v>
      </c>
      <c r="D4363" s="159" t="s">
        <v>5606</v>
      </c>
      <c r="E4363" s="36" t="s">
        <v>14662</v>
      </c>
      <c r="F4363" s="104">
        <v>6.7</v>
      </c>
      <c r="G4363" s="101" t="s">
        <v>704</v>
      </c>
      <c r="H4363" s="101" t="s">
        <v>3739</v>
      </c>
      <c r="I4363" s="101">
        <v>1957</v>
      </c>
      <c r="J4363" s="101"/>
      <c r="K4363" s="90">
        <v>4633792098</v>
      </c>
      <c r="L4363" s="90">
        <f>IF(K4363/1024 &gt;1,K4363/1024," ")</f>
        <v>4525187.595703125</v>
      </c>
      <c r="M4363" s="90">
        <f>IF(K4363/1048576 &gt;1,K4363/1048576," ")</f>
        <v>4419.128511428833</v>
      </c>
      <c r="N4363" s="91">
        <f>IF(K4363&gt;999999999,K4363/1073741824," ")</f>
        <v>4.3155551869422197</v>
      </c>
      <c r="O4363" s="194" t="s">
        <v>20563</v>
      </c>
      <c r="P4363" s="197" t="s">
        <v>31365</v>
      </c>
    </row>
    <row r="4364" spans="2:16" ht="20.100000000000001" customHeight="1" x14ac:dyDescent="0.3">
      <c r="B4364" s="101">
        <v>4354</v>
      </c>
      <c r="C4364" s="102" t="s">
        <v>39885</v>
      </c>
      <c r="D4364" s="159" t="s">
        <v>5072</v>
      </c>
      <c r="E4364" s="36" t="s">
        <v>14663</v>
      </c>
      <c r="F4364" s="104">
        <v>5.6</v>
      </c>
      <c r="G4364" s="104" t="s">
        <v>704</v>
      </c>
      <c r="H4364" s="101" t="s">
        <v>3743</v>
      </c>
      <c r="I4364" s="101">
        <v>2014</v>
      </c>
      <c r="J4364" s="101"/>
      <c r="K4364" s="90">
        <v>2647937966</v>
      </c>
      <c r="L4364" s="90">
        <f>IF(K4364/1024 &gt;1,K4364/1024," ")</f>
        <v>2585876.919921875</v>
      </c>
      <c r="M4364" s="90">
        <f>IF(K4364/1048576 &gt;1,K4364/1048576," ")</f>
        <v>2525.2704296112061</v>
      </c>
      <c r="N4364" s="91">
        <f>IF(K4364&gt;999999999,K4364/1073741824," ")</f>
        <v>2.4660844039171934</v>
      </c>
      <c r="O4364" s="194" t="s">
        <v>25260</v>
      </c>
      <c r="P4364" s="197" t="s">
        <v>25261</v>
      </c>
    </row>
    <row r="4365" spans="2:16" ht="20.100000000000001" customHeight="1" x14ac:dyDescent="0.3">
      <c r="B4365" s="101">
        <v>4355</v>
      </c>
      <c r="C4365" s="111" t="s">
        <v>39886</v>
      </c>
      <c r="D4365" s="161" t="s">
        <v>6095</v>
      </c>
      <c r="E4365" s="36" t="s">
        <v>14664</v>
      </c>
      <c r="F4365" s="99">
        <v>5.7</v>
      </c>
      <c r="G4365" s="101" t="s">
        <v>704</v>
      </c>
      <c r="H4365" s="101" t="s">
        <v>5878</v>
      </c>
      <c r="I4365" s="101">
        <v>2015</v>
      </c>
      <c r="J4365" s="101"/>
      <c r="K4365" s="90">
        <v>4074399421</v>
      </c>
      <c r="L4365" s="90">
        <f>IF(K4365/1024 &gt;1,K4365/1024," ")</f>
        <v>3978905.6845703125</v>
      </c>
      <c r="M4365" s="90">
        <f>IF(K4365/1048576 &gt;1,K4365/1048576," ")</f>
        <v>3885.6500825881958</v>
      </c>
      <c r="N4365" s="91">
        <f>IF(K4365&gt;999999999,K4365/1073741824," ")</f>
        <v>3.794580158777535</v>
      </c>
      <c r="O4365" s="194" t="s">
        <v>25262</v>
      </c>
      <c r="P4365" s="197" t="s">
        <v>25263</v>
      </c>
    </row>
    <row r="4366" spans="2:16" ht="20.100000000000001" customHeight="1" x14ac:dyDescent="0.3">
      <c r="B4366" s="101">
        <v>4356</v>
      </c>
      <c r="C4366" s="109" t="s">
        <v>39887</v>
      </c>
      <c r="D4366" s="160" t="s">
        <v>2379</v>
      </c>
      <c r="E4366" s="36" t="s">
        <v>14665</v>
      </c>
      <c r="F4366" s="104">
        <v>8.3000000000000007</v>
      </c>
      <c r="G4366" s="101" t="s">
        <v>704</v>
      </c>
      <c r="H4366" s="101" t="s">
        <v>5245</v>
      </c>
      <c r="I4366" s="101">
        <v>1940</v>
      </c>
      <c r="J4366" s="101"/>
      <c r="K4366" s="90">
        <v>5207606803</v>
      </c>
      <c r="L4366" s="90">
        <f>IF(K4366/1024 &gt;1,K4366/1024," ")</f>
        <v>5085553.5185546875</v>
      </c>
      <c r="M4366" s="90">
        <f>IF(K4366/1048576 &gt;1,K4366/1048576," ")</f>
        <v>4966.360857963562</v>
      </c>
      <c r="N4366" s="91">
        <f>IF(K4366&gt;999999999,K4366/1073741824," ")</f>
        <v>4.849961775355041</v>
      </c>
      <c r="O4366" s="194" t="s">
        <v>25264</v>
      </c>
      <c r="P4366" s="197" t="s">
        <v>31366</v>
      </c>
    </row>
    <row r="4367" spans="2:16" ht="20.100000000000001" customHeight="1" x14ac:dyDescent="0.3">
      <c r="B4367" s="101">
        <v>4357</v>
      </c>
      <c r="C4367" s="7" t="s">
        <v>40105</v>
      </c>
      <c r="D4367" s="159" t="s">
        <v>2478</v>
      </c>
      <c r="E4367" s="36" t="s">
        <v>15353</v>
      </c>
      <c r="F4367" s="104">
        <v>4.8</v>
      </c>
      <c r="G4367" s="101"/>
      <c r="H4367" s="101" t="s">
        <v>3750</v>
      </c>
      <c r="I4367" s="101">
        <v>2007</v>
      </c>
      <c r="J4367" s="101"/>
      <c r="K4367" s="90">
        <v>1712549888</v>
      </c>
      <c r="L4367" s="90">
        <f>IF(K4367/1024 &gt;1,K4367/1024," ")</f>
        <v>1672412</v>
      </c>
      <c r="M4367" s="90">
        <f>IF(K4367/1048576 &gt;1,K4367/1048576," ")</f>
        <v>1633.21484375</v>
      </c>
      <c r="N4367" s="91">
        <f>IF(K4367&gt;999999999,K4367/1073741824," ")</f>
        <v>1.5949363708496094</v>
      </c>
      <c r="O4367" s="194" t="s">
        <v>26359</v>
      </c>
      <c r="P4367" s="197" t="s">
        <v>31497</v>
      </c>
    </row>
    <row r="4368" spans="2:16" ht="20.100000000000001" customHeight="1" x14ac:dyDescent="0.3">
      <c r="B4368" s="101">
        <v>4358</v>
      </c>
      <c r="C4368" s="12" t="s">
        <v>42631</v>
      </c>
      <c r="D4368" s="159" t="s">
        <v>3980</v>
      </c>
      <c r="E4368" s="36" t="s">
        <v>14666</v>
      </c>
      <c r="F4368" s="104">
        <v>4.5999999999999996</v>
      </c>
      <c r="G4368" s="101"/>
      <c r="H4368" s="101" t="s">
        <v>3745</v>
      </c>
      <c r="I4368" s="101">
        <v>1971</v>
      </c>
      <c r="J4368" s="101"/>
      <c r="K4368" s="90">
        <v>1759569193</v>
      </c>
      <c r="L4368" s="90">
        <f>IF(K4368/1024 &gt;1,K4368/1024," ")</f>
        <v>1718329.2900390625</v>
      </c>
      <c r="M4368" s="90">
        <f>IF(K4368/1048576 &gt;1,K4368/1048576," ")</f>
        <v>1678.055947303772</v>
      </c>
      <c r="N4368" s="91">
        <f>IF(K4368&gt;999999999,K4368/1073741824," ")</f>
        <v>1.6387265110388398</v>
      </c>
      <c r="O4368" s="194" t="s">
        <v>25266</v>
      </c>
      <c r="P4368" s="197" t="s">
        <v>25267</v>
      </c>
    </row>
    <row r="4369" spans="2:16" ht="20.100000000000001" customHeight="1" x14ac:dyDescent="0.3">
      <c r="B4369" s="101">
        <v>4359</v>
      </c>
      <c r="C4369" s="7" t="s">
        <v>39889</v>
      </c>
      <c r="D4369" s="159" t="s">
        <v>1434</v>
      </c>
      <c r="E4369" s="36" t="s">
        <v>14667</v>
      </c>
      <c r="F4369" s="104">
        <v>5.9</v>
      </c>
      <c r="G4369" s="101" t="s">
        <v>704</v>
      </c>
      <c r="H4369" s="101" t="s">
        <v>3737</v>
      </c>
      <c r="I4369" s="94">
        <v>1971</v>
      </c>
      <c r="J4369" s="94"/>
      <c r="K4369" s="90">
        <v>4131489294</v>
      </c>
      <c r="L4369" s="90">
        <f>IF(K4369/1024 &gt;1,K4369/1024," ")</f>
        <v>4034657.513671875</v>
      </c>
      <c r="M4369" s="90">
        <f>IF(K4369/1048576 &gt;1,K4369/1048576," ")</f>
        <v>3940.0952281951904</v>
      </c>
      <c r="N4369" s="91">
        <f>IF(K4369&gt;999999999,K4369/1073741824," ")</f>
        <v>3.8477492462843657</v>
      </c>
      <c r="O4369" s="194" t="s">
        <v>25268</v>
      </c>
      <c r="P4369" s="197" t="s">
        <v>31368</v>
      </c>
    </row>
    <row r="4370" spans="2:16" ht="20.100000000000001" customHeight="1" x14ac:dyDescent="0.3">
      <c r="B4370" s="101">
        <v>4360</v>
      </c>
      <c r="C4370" s="109" t="s">
        <v>39890</v>
      </c>
      <c r="D4370" s="159" t="s">
        <v>3363</v>
      </c>
      <c r="E4370" s="36" t="s">
        <v>14668</v>
      </c>
      <c r="F4370" s="104">
        <v>7.1</v>
      </c>
      <c r="G4370" s="101" t="s">
        <v>704</v>
      </c>
      <c r="H4370" s="101" t="s">
        <v>3740</v>
      </c>
      <c r="I4370" s="101">
        <v>2012</v>
      </c>
      <c r="J4370" s="101"/>
      <c r="K4370" s="90">
        <v>4980860379</v>
      </c>
      <c r="L4370" s="90">
        <f>IF(K4370/1024 &gt;1,K4370/1024," ")</f>
        <v>4864121.4638671875</v>
      </c>
      <c r="M4370" s="90">
        <f>IF(K4370/1048576 &gt;1,K4370/1048576," ")</f>
        <v>4750.1186170578003</v>
      </c>
      <c r="N4370" s="91">
        <f>IF(K4370&gt;999999999,K4370/1073741824," ")</f>
        <v>4.6387877119705081</v>
      </c>
      <c r="O4370" s="194" t="s">
        <v>25269</v>
      </c>
      <c r="P4370" s="197" t="s">
        <v>25270</v>
      </c>
    </row>
    <row r="4371" spans="2:16" ht="20.100000000000001" customHeight="1" x14ac:dyDescent="0.3">
      <c r="B4371" s="101">
        <v>4361</v>
      </c>
      <c r="C4371" s="109" t="s">
        <v>39891</v>
      </c>
      <c r="D4371" s="160" t="s">
        <v>4993</v>
      </c>
      <c r="E4371" s="36" t="s">
        <v>14669</v>
      </c>
      <c r="F4371" s="104">
        <v>7.2</v>
      </c>
      <c r="G4371" s="101" t="s">
        <v>704</v>
      </c>
      <c r="H4371" s="101" t="s">
        <v>3792</v>
      </c>
      <c r="I4371" s="101">
        <v>2013</v>
      </c>
      <c r="J4371" s="101"/>
      <c r="K4371" s="90">
        <v>4043999125</v>
      </c>
      <c r="L4371" s="90">
        <f>IF(K4371/1024 &gt;1,K4371/1024," ")</f>
        <v>3949217.8955078125</v>
      </c>
      <c r="M4371" s="90">
        <f>IF(K4371/1048576 &gt;1,K4371/1048576," ")</f>
        <v>3856.6581010818481</v>
      </c>
      <c r="N4371" s="91">
        <f>IF(K4371&gt;999999999,K4371/1073741824," ")</f>
        <v>3.7662676768377423</v>
      </c>
      <c r="O4371" s="194" t="s">
        <v>25271</v>
      </c>
      <c r="P4371" s="197" t="s">
        <v>25272</v>
      </c>
    </row>
    <row r="4372" spans="2:16" ht="20.100000000000001" customHeight="1" x14ac:dyDescent="0.3">
      <c r="B4372" s="101">
        <v>4362</v>
      </c>
      <c r="C4372" s="102" t="s">
        <v>39893</v>
      </c>
      <c r="D4372" s="159" t="s">
        <v>3189</v>
      </c>
      <c r="E4372" s="36" t="s">
        <v>14671</v>
      </c>
      <c r="F4372" s="104">
        <v>7.2</v>
      </c>
      <c r="G4372" s="101" t="s">
        <v>704</v>
      </c>
      <c r="H4372" s="101" t="s">
        <v>3739</v>
      </c>
      <c r="I4372" s="101">
        <v>2009</v>
      </c>
      <c r="J4372" s="101"/>
      <c r="K4372" s="90">
        <v>4327536990</v>
      </c>
      <c r="L4372" s="90">
        <f>IF(K4372/1024 &gt;1,K4372/1024," ")</f>
        <v>4226110.341796875</v>
      </c>
      <c r="M4372" s="90">
        <f>IF(K4372/1048576 &gt;1,K4372/1048576," ")</f>
        <v>4127.0608806610107</v>
      </c>
      <c r="N4372" s="91">
        <f>IF(K4372&gt;999999999,K4372/1073741824," ")</f>
        <v>4.0303328912705183</v>
      </c>
      <c r="O4372" s="194" t="s">
        <v>25274</v>
      </c>
      <c r="P4372" s="197" t="s">
        <v>25275</v>
      </c>
    </row>
    <row r="4373" spans="2:16" ht="20.100000000000001" customHeight="1" x14ac:dyDescent="0.3">
      <c r="B4373" s="101">
        <v>4363</v>
      </c>
      <c r="C4373" s="112" t="s">
        <v>39894</v>
      </c>
      <c r="D4373" s="161" t="s">
        <v>7269</v>
      </c>
      <c r="E4373" s="36" t="s">
        <v>14672</v>
      </c>
      <c r="F4373" s="99">
        <v>6.7</v>
      </c>
      <c r="G4373" s="99" t="s">
        <v>704</v>
      </c>
      <c r="H4373" s="105" t="s">
        <v>5892</v>
      </c>
      <c r="I4373" s="101">
        <v>1999</v>
      </c>
      <c r="J4373" s="101"/>
      <c r="K4373" s="90">
        <v>4501025760</v>
      </c>
      <c r="L4373" s="90">
        <f>IF(K4373/1024 &gt;1,K4373/1024," ")</f>
        <v>4395532.96875</v>
      </c>
      <c r="M4373" s="90">
        <f>IF(K4373/1048576 &gt;1,K4373/1048576," ")</f>
        <v>4292.5126647949219</v>
      </c>
      <c r="N4373" s="91">
        <f>IF(K4373&gt;999999999,K4373/1073741824," ")</f>
        <v>4.1919068992137909</v>
      </c>
      <c r="O4373" s="194" t="s">
        <v>25276</v>
      </c>
      <c r="P4373" s="197" t="s">
        <v>25277</v>
      </c>
    </row>
    <row r="4374" spans="2:16" ht="20.100000000000001" customHeight="1" x14ac:dyDescent="0.3">
      <c r="B4374" s="101">
        <v>4364</v>
      </c>
      <c r="C4374" s="102" t="s">
        <v>39895</v>
      </c>
      <c r="D4374" s="160" t="s">
        <v>5715</v>
      </c>
      <c r="E4374" s="36" t="s">
        <v>14673</v>
      </c>
      <c r="F4374" s="104">
        <v>7.7</v>
      </c>
      <c r="G4374" s="101" t="s">
        <v>704</v>
      </c>
      <c r="H4374" s="101" t="s">
        <v>5714</v>
      </c>
      <c r="I4374" s="101">
        <v>1948</v>
      </c>
      <c r="J4374" s="101"/>
      <c r="K4374" s="90">
        <v>2418552718</v>
      </c>
      <c r="L4374" s="90">
        <f>IF(K4374/1024 &gt;1,K4374/1024," ")</f>
        <v>2361867.888671875</v>
      </c>
      <c r="M4374" s="90">
        <f>IF(K4374/1048576 &gt;1,K4374/1048576," ")</f>
        <v>2306.5116100311279</v>
      </c>
      <c r="N4374" s="91">
        <f>IF(K4374&gt;999999999,K4374/1073741824," ")</f>
        <v>2.2524527441710234</v>
      </c>
      <c r="O4374" s="194" t="s">
        <v>25278</v>
      </c>
      <c r="P4374" s="197" t="s">
        <v>25279</v>
      </c>
    </row>
    <row r="4375" spans="2:16" ht="20.100000000000001" customHeight="1" x14ac:dyDescent="0.3">
      <c r="B4375" s="101">
        <v>4365</v>
      </c>
      <c r="C4375" s="20" t="s">
        <v>39767</v>
      </c>
      <c r="D4375" s="261" t="s">
        <v>33911</v>
      </c>
      <c r="E4375" s="36" t="s">
        <v>42629</v>
      </c>
      <c r="F4375" s="131">
        <v>5</v>
      </c>
      <c r="G4375" s="13" t="s">
        <v>704</v>
      </c>
      <c r="H4375" s="13" t="s">
        <v>3744</v>
      </c>
      <c r="I4375" s="79">
        <v>2021</v>
      </c>
      <c r="J4375" s="79"/>
      <c r="K4375" s="73">
        <v>5179961344</v>
      </c>
      <c r="L4375" s="90">
        <f>IF(K4375/1024 &gt;1,K4375/1024," ")</f>
        <v>5058556</v>
      </c>
      <c r="M4375" s="90">
        <f>IF(K4375/1048576 &gt;1,K4375/1048576," ")</f>
        <v>4939.99609375</v>
      </c>
      <c r="N4375" s="91">
        <f>IF(K4375&gt;999999999,K4375/1073741824," ")</f>
        <v>4.8242149353027344</v>
      </c>
      <c r="O4375" s="223" t="s">
        <v>33912</v>
      </c>
      <c r="P4375" s="198" t="s">
        <v>33913</v>
      </c>
    </row>
    <row r="4376" spans="2:16" ht="20.100000000000001" customHeight="1" x14ac:dyDescent="0.3">
      <c r="B4376" s="101">
        <v>4366</v>
      </c>
      <c r="C4376" s="20" t="s">
        <v>39896</v>
      </c>
      <c r="D4376" s="157" t="s">
        <v>8910</v>
      </c>
      <c r="E4376" s="36" t="s">
        <v>14688</v>
      </c>
      <c r="F4376" s="81">
        <v>5.6</v>
      </c>
      <c r="G4376" s="13" t="s">
        <v>704</v>
      </c>
      <c r="H4376" s="13" t="s">
        <v>3740</v>
      </c>
      <c r="I4376" s="79">
        <v>2019</v>
      </c>
      <c r="J4376" s="79"/>
      <c r="K4376" s="73">
        <v>5073588224</v>
      </c>
      <c r="L4376" s="90">
        <f>IF(K4376/1024 &gt;1,K4376/1024," ")</f>
        <v>4954676</v>
      </c>
      <c r="M4376" s="90">
        <f>IF(K4376/1048576 &gt;1,K4376/1048576," ")</f>
        <v>4838.55078125</v>
      </c>
      <c r="N4376" s="91">
        <f>IF(K4376&gt;999999999,K4376/1073741824," ")</f>
        <v>4.7251472473144531</v>
      </c>
      <c r="O4376" s="194" t="s">
        <v>25280</v>
      </c>
      <c r="P4376" s="197" t="s">
        <v>25281</v>
      </c>
    </row>
    <row r="4377" spans="2:16" ht="20.100000000000001" customHeight="1" x14ac:dyDescent="0.3">
      <c r="B4377" s="101">
        <v>4367</v>
      </c>
      <c r="C4377" s="7" t="s">
        <v>39897</v>
      </c>
      <c r="D4377" s="167" t="s">
        <v>8872</v>
      </c>
      <c r="E4377" s="36" t="s">
        <v>14689</v>
      </c>
      <c r="F4377" s="81">
        <v>5.5</v>
      </c>
      <c r="G4377" s="13"/>
      <c r="H4377" s="13" t="s">
        <v>3757</v>
      </c>
      <c r="I4377" s="79">
        <v>2018</v>
      </c>
      <c r="J4377" s="141"/>
      <c r="K4377" s="73">
        <v>3927666688</v>
      </c>
      <c r="L4377" s="90">
        <f>IF(K4377/1024 &gt;1,K4377/1024," ")</f>
        <v>3835612</v>
      </c>
      <c r="M4377" s="90">
        <f>IF(K4377/1048576 &gt;1,K4377/1048576," ")</f>
        <v>3745.71484375</v>
      </c>
      <c r="N4377" s="91">
        <f>IF(K4377&gt;999999999,K4377/1073741824," ")</f>
        <v>3.6579246520996094</v>
      </c>
      <c r="O4377" s="194" t="s">
        <v>25282</v>
      </c>
      <c r="P4377" s="197" t="s">
        <v>25283</v>
      </c>
    </row>
    <row r="4378" spans="2:16" ht="20.100000000000001" customHeight="1" x14ac:dyDescent="0.3">
      <c r="B4378" s="101">
        <v>4368</v>
      </c>
      <c r="C4378" s="111" t="s">
        <v>39898</v>
      </c>
      <c r="D4378" s="161" t="s">
        <v>6240</v>
      </c>
      <c r="E4378" s="36" t="s">
        <v>14690</v>
      </c>
      <c r="F4378" s="99">
        <v>5.4</v>
      </c>
      <c r="G4378" s="99" t="s">
        <v>704</v>
      </c>
      <c r="H4378" s="101" t="s">
        <v>5877</v>
      </c>
      <c r="I4378" s="101">
        <v>1971</v>
      </c>
      <c r="J4378" s="101"/>
      <c r="K4378" s="90">
        <v>5188331532</v>
      </c>
      <c r="L4378" s="90">
        <f>IF(K4378/1024 &gt;1,K4378/1024," ")</f>
        <v>5066730.01171875</v>
      </c>
      <c r="M4378" s="90">
        <f>IF(K4378/1048576 &gt;1,K4378/1048576," ")</f>
        <v>4947.9785270690918</v>
      </c>
      <c r="N4378" s="91">
        <f>IF(K4378&gt;999999999,K4378/1073741824," ")</f>
        <v>4.83201028034091</v>
      </c>
      <c r="O4378" s="194" t="s">
        <v>25284</v>
      </c>
      <c r="P4378" s="197" t="s">
        <v>25285</v>
      </c>
    </row>
    <row r="4379" spans="2:16" ht="20.100000000000001" customHeight="1" x14ac:dyDescent="0.3">
      <c r="B4379" s="101">
        <v>4369</v>
      </c>
      <c r="C4379" s="28" t="s">
        <v>33333</v>
      </c>
      <c r="D4379" s="159" t="s">
        <v>5371</v>
      </c>
      <c r="E4379" s="36" t="s">
        <v>14691</v>
      </c>
      <c r="F4379" s="104">
        <v>8.1999999999999993</v>
      </c>
      <c r="G4379" s="13" t="s">
        <v>704</v>
      </c>
      <c r="H4379" s="13" t="s">
        <v>3809</v>
      </c>
      <c r="I4379" s="101">
        <v>1944</v>
      </c>
      <c r="J4379" s="101"/>
      <c r="K4379" s="73">
        <v>5696748557</v>
      </c>
      <c r="L4379" s="90">
        <f>IF(K4379/1024 &gt;1,K4379/1024," ")</f>
        <v>5563231.0126953125</v>
      </c>
      <c r="M4379" s="90">
        <f>IF(K4379/1048576 &gt;1,K4379/1048576," ")</f>
        <v>5432.8427858352661</v>
      </c>
      <c r="N4379" s="91">
        <f>IF(K4379&gt;999999999,K4379/1073741824," ")</f>
        <v>5.3055105330422521</v>
      </c>
      <c r="O4379" s="194" t="s">
        <v>25286</v>
      </c>
      <c r="P4379" s="197" t="s">
        <v>25287</v>
      </c>
    </row>
    <row r="4380" spans="2:16" ht="20.100000000000001" customHeight="1" x14ac:dyDescent="0.3">
      <c r="B4380" s="101">
        <v>4370</v>
      </c>
      <c r="C4380" s="102" t="s">
        <v>39901</v>
      </c>
      <c r="D4380" s="159" t="s">
        <v>680</v>
      </c>
      <c r="E4380" s="36" t="s">
        <v>14694</v>
      </c>
      <c r="F4380" s="104">
        <v>8</v>
      </c>
      <c r="G4380" s="99" t="s">
        <v>704</v>
      </c>
      <c r="H4380" s="101" t="s">
        <v>5928</v>
      </c>
      <c r="I4380" s="94">
        <v>1962</v>
      </c>
      <c r="J4380" s="120"/>
      <c r="K4380" s="90">
        <v>10765597966</v>
      </c>
      <c r="L4380" s="90">
        <f>IF(K4380/1024 &gt;1,K4380/1024," ")</f>
        <v>10513279.263671875</v>
      </c>
      <c r="M4380" s="90">
        <f>IF(K4380/1048576 &gt;1,K4380/1048576," ")</f>
        <v>10266.874280929565</v>
      </c>
      <c r="N4380" s="91">
        <f>IF(K4380&gt;999999999,K4380/1073741824," ")</f>
        <v>10.026244414970279</v>
      </c>
      <c r="O4380" s="194" t="s">
        <v>25288</v>
      </c>
      <c r="P4380" s="197" t="s">
        <v>25289</v>
      </c>
    </row>
    <row r="4381" spans="2:16" ht="20.100000000000001" customHeight="1" x14ac:dyDescent="0.3">
      <c r="B4381" s="101">
        <v>4371</v>
      </c>
      <c r="C4381" s="109" t="s">
        <v>35400</v>
      </c>
      <c r="D4381" s="161" t="s">
        <v>553</v>
      </c>
      <c r="E4381" s="36" t="s">
        <v>11476</v>
      </c>
      <c r="F4381" s="99">
        <v>6.8</v>
      </c>
      <c r="G4381" s="99" t="s">
        <v>704</v>
      </c>
      <c r="H4381" s="105" t="s">
        <v>4081</v>
      </c>
      <c r="I4381" s="101">
        <v>2004</v>
      </c>
      <c r="J4381" s="101"/>
      <c r="K4381" s="90">
        <v>4226853218</v>
      </c>
      <c r="L4381" s="90">
        <f>IF(K4381/1024 &gt;1,K4381/1024," ")</f>
        <v>4127786.345703125</v>
      </c>
      <c r="M4381" s="90">
        <f>IF(K4381/1048576 &gt;1,K4381/1048576," ")</f>
        <v>4031.041353225708</v>
      </c>
      <c r="N4381" s="91">
        <f>IF(K4381&gt;999999999,K4381/1073741824," ")</f>
        <v>3.9365638215094805</v>
      </c>
      <c r="O4381" s="194" t="s">
        <v>19803</v>
      </c>
      <c r="P4381" s="197" t="s">
        <v>19804</v>
      </c>
    </row>
    <row r="4382" spans="2:16" ht="20.100000000000001" customHeight="1" x14ac:dyDescent="0.3">
      <c r="B4382" s="101">
        <v>4372</v>
      </c>
      <c r="C4382" s="111" t="s">
        <v>39902</v>
      </c>
      <c r="D4382" s="159" t="s">
        <v>4802</v>
      </c>
      <c r="E4382" s="36" t="s">
        <v>14695</v>
      </c>
      <c r="F4382" s="104">
        <v>6.4</v>
      </c>
      <c r="G4382" s="101" t="s">
        <v>704</v>
      </c>
      <c r="H4382" s="101" t="s">
        <v>3756</v>
      </c>
      <c r="I4382" s="101">
        <v>1996</v>
      </c>
      <c r="J4382" s="101"/>
      <c r="K4382" s="90">
        <v>2259822166</v>
      </c>
      <c r="L4382" s="90">
        <f>IF(K4382/1024 &gt;1,K4382/1024," ")</f>
        <v>2206857.583984375</v>
      </c>
      <c r="M4382" s="90">
        <f>IF(K4382/1048576 &gt;1,K4382/1048576," ")</f>
        <v>2155.1343593597412</v>
      </c>
      <c r="N4382" s="91">
        <f>IF(K4382&gt;999999999,K4382/1073741824," ")</f>
        <v>2.1046233978122473</v>
      </c>
      <c r="O4382" s="194" t="s">
        <v>25290</v>
      </c>
      <c r="P4382" s="197" t="s">
        <v>25291</v>
      </c>
    </row>
    <row r="4383" spans="2:16" ht="20.100000000000001" customHeight="1" x14ac:dyDescent="0.3">
      <c r="B4383" s="101">
        <v>4373</v>
      </c>
      <c r="C4383" s="112" t="s">
        <v>39903</v>
      </c>
      <c r="D4383" s="159" t="s">
        <v>2937</v>
      </c>
      <c r="E4383" s="36" t="s">
        <v>14696</v>
      </c>
      <c r="F4383" s="104">
        <v>7.3</v>
      </c>
      <c r="G4383" s="101" t="s">
        <v>704</v>
      </c>
      <c r="H4383" s="101" t="s">
        <v>3739</v>
      </c>
      <c r="I4383" s="101">
        <v>2004</v>
      </c>
      <c r="J4383" s="116"/>
      <c r="K4383" s="90">
        <v>4614721616</v>
      </c>
      <c r="L4383" s="90">
        <f>IF(K4383/1024 &gt;1,K4383/1024," ")</f>
        <v>4506564.078125</v>
      </c>
      <c r="M4383" s="90">
        <f>IF(K4383/1048576 &gt;1,K4383/1048576," ")</f>
        <v>4400.9414825439453</v>
      </c>
      <c r="N4383" s="91">
        <f>IF(K4383&gt;999999999,K4383/1073741824," ")</f>
        <v>4.2977944165468216</v>
      </c>
      <c r="O4383" s="194" t="s">
        <v>21944</v>
      </c>
      <c r="P4383" s="197" t="s">
        <v>25292</v>
      </c>
    </row>
    <row r="4384" spans="2:16" ht="20.100000000000001" customHeight="1" x14ac:dyDescent="0.3">
      <c r="B4384" s="101">
        <v>4374</v>
      </c>
      <c r="C4384" s="20" t="s">
        <v>33325</v>
      </c>
      <c r="D4384" s="163" t="s">
        <v>5919</v>
      </c>
      <c r="E4384" s="36" t="s">
        <v>14674</v>
      </c>
      <c r="F4384" s="99">
        <v>5.9</v>
      </c>
      <c r="G4384" s="101" t="s">
        <v>704</v>
      </c>
      <c r="H4384" s="101" t="s">
        <v>5892</v>
      </c>
      <c r="I4384" s="101">
        <v>2013</v>
      </c>
      <c r="J4384" s="101"/>
      <c r="K4384" s="90">
        <v>5391111012</v>
      </c>
      <c r="L4384" s="90">
        <f>IF(K4384/1024 &gt;1,K4384/1024," ")</f>
        <v>5264756.84765625</v>
      </c>
      <c r="M4384" s="90">
        <f>IF(K4384/1048576 &gt;1,K4384/1048576," ")</f>
        <v>5141.3641090393066</v>
      </c>
      <c r="N4384" s="91">
        <f>IF(K4384&gt;999999999,K4384/1073741824," ")</f>
        <v>5.0208633877336979</v>
      </c>
      <c r="O4384" s="194" t="s">
        <v>25293</v>
      </c>
      <c r="P4384" s="197" t="s">
        <v>25294</v>
      </c>
    </row>
    <row r="4385" spans="2:16" ht="20.100000000000001" customHeight="1" x14ac:dyDescent="0.3">
      <c r="B4385" s="101">
        <v>4375</v>
      </c>
      <c r="C4385" s="102" t="s">
        <v>39906</v>
      </c>
      <c r="D4385" s="160" t="s">
        <v>7597</v>
      </c>
      <c r="E4385" s="36" t="s">
        <v>14676</v>
      </c>
      <c r="F4385" s="99">
        <v>5.8</v>
      </c>
      <c r="G4385" s="99" t="s">
        <v>704</v>
      </c>
      <c r="H4385" s="105" t="s">
        <v>5878</v>
      </c>
      <c r="I4385" s="101">
        <v>2015</v>
      </c>
      <c r="J4385" s="101"/>
      <c r="K4385" s="90">
        <v>4966076292</v>
      </c>
      <c r="L4385" s="90">
        <f>IF(K4385/1024 &gt;1,K4385/1024," ")</f>
        <v>4849683.87890625</v>
      </c>
      <c r="M4385" s="90">
        <f>IF(K4385/1048576 &gt;1,K4385/1048576," ")</f>
        <v>4736.0194129943848</v>
      </c>
      <c r="N4385" s="91">
        <f>IF(K4385&gt;999999999,K4385/1073741824," ")</f>
        <v>4.6250189580023289</v>
      </c>
      <c r="O4385" s="194" t="s">
        <v>25296</v>
      </c>
      <c r="P4385" s="197" t="s">
        <v>25297</v>
      </c>
    </row>
    <row r="4386" spans="2:16" ht="20.100000000000001" customHeight="1" x14ac:dyDescent="0.3">
      <c r="B4386" s="101">
        <v>4376</v>
      </c>
      <c r="C4386" s="102" t="s">
        <v>39907</v>
      </c>
      <c r="D4386" s="159" t="s">
        <v>1656</v>
      </c>
      <c r="E4386" s="36" t="s">
        <v>14678</v>
      </c>
      <c r="F4386" s="104">
        <v>6.2</v>
      </c>
      <c r="G4386" s="101" t="s">
        <v>704</v>
      </c>
      <c r="H4386" s="101" t="s">
        <v>3740</v>
      </c>
      <c r="I4386" s="101">
        <v>1991</v>
      </c>
      <c r="J4386" s="101"/>
      <c r="K4386" s="90">
        <v>5005742643</v>
      </c>
      <c r="L4386" s="90">
        <f>IF(K4386/1024 &gt;1,K4386/1024," ")</f>
        <v>4888420.5498046875</v>
      </c>
      <c r="M4386" s="90">
        <f>IF(K4386/1048576 &gt;1,K4386/1048576," ")</f>
        <v>4773.8481931686401</v>
      </c>
      <c r="N4386" s="91">
        <f>IF(K4386&gt;999999999,K4386/1073741824," ")</f>
        <v>4.6619611261412501</v>
      </c>
      <c r="O4386" s="194" t="s">
        <v>25300</v>
      </c>
      <c r="P4386" s="197" t="s">
        <v>25301</v>
      </c>
    </row>
    <row r="4387" spans="2:16" ht="20.100000000000001" customHeight="1" x14ac:dyDescent="0.3">
      <c r="B4387" s="101">
        <v>4377</v>
      </c>
      <c r="C4387" s="20" t="s">
        <v>39908</v>
      </c>
      <c r="D4387" s="157" t="s">
        <v>8835</v>
      </c>
      <c r="E4387" s="36" t="s">
        <v>14679</v>
      </c>
      <c r="F4387" s="81">
        <v>7.2</v>
      </c>
      <c r="G4387" s="13" t="s">
        <v>704</v>
      </c>
      <c r="H4387" s="13" t="s">
        <v>3757</v>
      </c>
      <c r="I4387" s="79">
        <v>2019</v>
      </c>
      <c r="J4387" s="79"/>
      <c r="K4387" s="73">
        <v>7059963904</v>
      </c>
      <c r="L4387" s="90">
        <f>IF(K4387/1024 &gt;1,K4387/1024," ")</f>
        <v>6894496</v>
      </c>
      <c r="M4387" s="90">
        <f>IF(K4387/1048576 &gt;1,K4387/1048576," ")</f>
        <v>6732.90625</v>
      </c>
      <c r="N4387" s="91">
        <f>IF(K4387&gt;999999999,K4387/1073741824," ")</f>
        <v>6.575103759765625</v>
      </c>
      <c r="O4387" s="194" t="s">
        <v>25302</v>
      </c>
      <c r="P4387" s="197" t="s">
        <v>25303</v>
      </c>
    </row>
    <row r="4388" spans="2:16" ht="20.100000000000001" customHeight="1" x14ac:dyDescent="0.3">
      <c r="B4388" s="101">
        <v>4378</v>
      </c>
      <c r="C4388" s="109" t="s">
        <v>39909</v>
      </c>
      <c r="D4388" s="159" t="s">
        <v>4199</v>
      </c>
      <c r="E4388" s="36" t="s">
        <v>14681</v>
      </c>
      <c r="F4388" s="104">
        <v>6</v>
      </c>
      <c r="G4388" s="101" t="s">
        <v>704</v>
      </c>
      <c r="H4388" s="105" t="s">
        <v>3739</v>
      </c>
      <c r="I4388" s="101">
        <v>2013</v>
      </c>
      <c r="J4388" s="101"/>
      <c r="K4388" s="90">
        <v>4463062592</v>
      </c>
      <c r="L4388" s="90">
        <f>IF(K4388/1024 &gt;1,K4388/1024," ")</f>
        <v>4358459.5625</v>
      </c>
      <c r="M4388" s="90">
        <f>IF(K4388/1048576 &gt;1,K4388/1048576," ")</f>
        <v>4256.3081665039063</v>
      </c>
      <c r="N4388" s="91">
        <f>IF(K4388&gt;999999999,K4388/1073741824," ")</f>
        <v>4.1565509438514709</v>
      </c>
      <c r="O4388" s="194" t="s">
        <v>25305</v>
      </c>
      <c r="P4388" s="197" t="s">
        <v>25306</v>
      </c>
    </row>
    <row r="4389" spans="2:16" ht="20.100000000000001" customHeight="1" x14ac:dyDescent="0.3">
      <c r="B4389" s="101">
        <v>4379</v>
      </c>
      <c r="C4389" s="20" t="s">
        <v>39910</v>
      </c>
      <c r="D4389" s="167" t="s">
        <v>8231</v>
      </c>
      <c r="E4389" s="36" t="s">
        <v>14682</v>
      </c>
      <c r="F4389" s="81">
        <v>6.7</v>
      </c>
      <c r="G4389" s="13" t="s">
        <v>704</v>
      </c>
      <c r="H4389" s="13" t="s">
        <v>5871</v>
      </c>
      <c r="I4389" s="79">
        <v>2017</v>
      </c>
      <c r="J4389" s="79"/>
      <c r="K4389" s="73">
        <v>5240565760</v>
      </c>
      <c r="L4389" s="90">
        <f>IF(K4389/1024 &gt;1,K4389/1024," ")</f>
        <v>5117740</v>
      </c>
      <c r="M4389" s="90">
        <f>IF(K4389/1048576 &gt;1,K4389/1048576," ")</f>
        <v>4997.79296875</v>
      </c>
      <c r="N4389" s="91">
        <f>IF(K4389&gt;999999999,K4389/1073741824," ")</f>
        <v>4.8806571960449219</v>
      </c>
      <c r="O4389" s="194" t="s">
        <v>25307</v>
      </c>
      <c r="P4389" s="197" t="s">
        <v>25308</v>
      </c>
    </row>
    <row r="4390" spans="2:16" ht="20.100000000000001" customHeight="1" x14ac:dyDescent="0.3">
      <c r="B4390" s="101">
        <v>4380</v>
      </c>
      <c r="C4390" s="48" t="s">
        <v>33332</v>
      </c>
      <c r="D4390" s="157" t="s">
        <v>8163</v>
      </c>
      <c r="E4390" s="36" t="s">
        <v>14683</v>
      </c>
      <c r="F4390" s="81">
        <v>4.5999999999999996</v>
      </c>
      <c r="G4390" s="13" t="s">
        <v>704</v>
      </c>
      <c r="H4390" s="13" t="s">
        <v>3758</v>
      </c>
      <c r="I4390" s="79">
        <v>2017</v>
      </c>
      <c r="J4390" s="79"/>
      <c r="K4390" s="73">
        <v>3914405394</v>
      </c>
      <c r="L4390" s="90">
        <f>IF(K4390/1024 &gt;1,K4390/1024," ")</f>
        <v>3822661.517578125</v>
      </c>
      <c r="M4390" s="90">
        <f>IF(K4390/1048576 &gt;1,K4390/1048576," ")</f>
        <v>3733.0678882598877</v>
      </c>
      <c r="N4390" s="91">
        <f>IF(K4390&gt;999999999,K4390/1073741824," ")</f>
        <v>3.6455741096287966</v>
      </c>
      <c r="O4390" s="194" t="s">
        <v>25309</v>
      </c>
      <c r="P4390" s="197" t="s">
        <v>25310</v>
      </c>
    </row>
    <row r="4391" spans="2:16" ht="20.100000000000001" customHeight="1" x14ac:dyDescent="0.3">
      <c r="B4391" s="101">
        <v>4381</v>
      </c>
      <c r="C4391" s="109" t="s">
        <v>39911</v>
      </c>
      <c r="D4391" s="160" t="s">
        <v>762</v>
      </c>
      <c r="E4391" s="36" t="s">
        <v>14684</v>
      </c>
      <c r="F4391" s="104">
        <v>7.3</v>
      </c>
      <c r="G4391" s="94" t="s">
        <v>704</v>
      </c>
      <c r="H4391" s="94" t="s">
        <v>4351</v>
      </c>
      <c r="I4391" s="101">
        <v>1995</v>
      </c>
      <c r="J4391" s="101"/>
      <c r="K4391" s="108">
        <v>3059928311</v>
      </c>
      <c r="L4391" s="90">
        <f>IF(K4391/1024 &gt;1,K4391/1024," ")</f>
        <v>2988211.2412109375</v>
      </c>
      <c r="M4391" s="90">
        <f>IF(K4391/1048576 &gt;1,K4391/1048576," ")</f>
        <v>2918.1750402450562</v>
      </c>
      <c r="N4391" s="91">
        <f>IF(K4391&gt;999999999,K4391/1073741824," ")</f>
        <v>2.8497803127393126</v>
      </c>
      <c r="O4391" s="194" t="s">
        <v>25311</v>
      </c>
      <c r="P4391" s="197" t="s">
        <v>25312</v>
      </c>
    </row>
    <row r="4392" spans="2:16" ht="20.100000000000001" customHeight="1" x14ac:dyDescent="0.3">
      <c r="B4392" s="101">
        <v>4382</v>
      </c>
      <c r="C4392" s="102" t="s">
        <v>39912</v>
      </c>
      <c r="D4392" s="160" t="s">
        <v>5890</v>
      </c>
      <c r="E4392" s="36" t="s">
        <v>14685</v>
      </c>
      <c r="F4392" s="99">
        <v>5.6</v>
      </c>
      <c r="G4392" s="101" t="s">
        <v>704</v>
      </c>
      <c r="H4392" s="101" t="s">
        <v>4081</v>
      </c>
      <c r="I4392" s="101">
        <v>2013</v>
      </c>
      <c r="J4392" s="101"/>
      <c r="K4392" s="90">
        <v>4557486952</v>
      </c>
      <c r="L4392" s="90">
        <f>IF(K4392/1024 &gt;1,K4392/1024," ")</f>
        <v>4450670.8515625</v>
      </c>
      <c r="M4392" s="90">
        <f>IF(K4392/1048576 &gt;1,K4392/1048576," ")</f>
        <v>4346.3582534790039</v>
      </c>
      <c r="N4392" s="91">
        <f>IF(K4392&gt;999999999,K4392/1073741824," ")</f>
        <v>4.2444904819130898</v>
      </c>
      <c r="O4392" s="194" t="s">
        <v>25313</v>
      </c>
      <c r="P4392" s="197" t="s">
        <v>25314</v>
      </c>
    </row>
    <row r="4393" spans="2:16" ht="20.100000000000001" customHeight="1" x14ac:dyDescent="0.3">
      <c r="B4393" s="101">
        <v>4383</v>
      </c>
      <c r="C4393" s="109" t="s">
        <v>39913</v>
      </c>
      <c r="D4393" s="159" t="s">
        <v>5694</v>
      </c>
      <c r="E4393" s="36" t="s">
        <v>14686</v>
      </c>
      <c r="F4393" s="104">
        <v>6.7</v>
      </c>
      <c r="G4393" s="101"/>
      <c r="H4393" s="101" t="s">
        <v>3774</v>
      </c>
      <c r="I4393" s="101">
        <v>2001</v>
      </c>
      <c r="J4393" s="101"/>
      <c r="K4393" s="90">
        <v>4919709078</v>
      </c>
      <c r="L4393" s="90">
        <f>IF(K4393/1024 &gt;1,K4393/1024," ")</f>
        <v>4804403.396484375</v>
      </c>
      <c r="M4393" s="90">
        <f>IF(K4393/1048576 &gt;1,K4393/1048576," ")</f>
        <v>4691.8001918792725</v>
      </c>
      <c r="N4393" s="91">
        <f>IF(K4393&gt;999999999,K4393/1073741824," ")</f>
        <v>4.581836124882102</v>
      </c>
      <c r="O4393" s="194" t="s">
        <v>25315</v>
      </c>
      <c r="P4393" s="197" t="s">
        <v>25316</v>
      </c>
    </row>
    <row r="4394" spans="2:16" ht="20.100000000000001" customHeight="1" x14ac:dyDescent="0.3">
      <c r="B4394" s="101">
        <v>4384</v>
      </c>
      <c r="C4394" s="20" t="s">
        <v>39914</v>
      </c>
      <c r="D4394" s="157" t="s">
        <v>8873</v>
      </c>
      <c r="E4394" s="36" t="s">
        <v>14687</v>
      </c>
      <c r="F4394" s="81">
        <v>5.8</v>
      </c>
      <c r="G4394" s="13"/>
      <c r="H4394" s="13" t="s">
        <v>3744</v>
      </c>
      <c r="I4394" s="79">
        <v>2019</v>
      </c>
      <c r="J4394" s="79"/>
      <c r="K4394" s="73">
        <v>4858568704</v>
      </c>
      <c r="L4394" s="90">
        <f>IF(K4394/1024 &gt;1,K4394/1024," ")</f>
        <v>4744696</v>
      </c>
      <c r="M4394" s="90">
        <f>IF(K4394/1048576 &gt;1,K4394/1048576," ")</f>
        <v>4633.4921875</v>
      </c>
      <c r="N4394" s="91">
        <f>IF(K4394&gt;999999999,K4394/1073741824," ")</f>
        <v>4.5248947143554688</v>
      </c>
      <c r="O4394" s="194" t="s">
        <v>21221</v>
      </c>
      <c r="P4394" s="197" t="s">
        <v>31372</v>
      </c>
    </row>
    <row r="4395" spans="2:16" ht="20.100000000000001" customHeight="1" x14ac:dyDescent="0.3">
      <c r="B4395" s="101">
        <v>4385</v>
      </c>
      <c r="C4395" s="12" t="s">
        <v>33346</v>
      </c>
      <c r="D4395" s="159" t="s">
        <v>3074</v>
      </c>
      <c r="E4395" s="36" t="s">
        <v>14698</v>
      </c>
      <c r="F4395" s="104">
        <v>5.8</v>
      </c>
      <c r="G4395" s="101" t="s">
        <v>704</v>
      </c>
      <c r="H4395" s="101" t="s">
        <v>3739</v>
      </c>
      <c r="I4395" s="101">
        <v>1985</v>
      </c>
      <c r="J4395" s="101"/>
      <c r="K4395" s="90">
        <v>7307123016</v>
      </c>
      <c r="L4395" s="90">
        <f>IF(K4395/1024 &gt;1,K4395/1024," ")</f>
        <v>7135862.3203125</v>
      </c>
      <c r="M4395" s="90">
        <f>IF(K4395/1048576 &gt;1,K4395/1048576," ")</f>
        <v>6968.6155471801758</v>
      </c>
      <c r="N4395" s="91">
        <f>IF(K4395&gt;999999999,K4395/1073741824," ")</f>
        <v>6.8052886202931404</v>
      </c>
      <c r="O4395" s="194" t="s">
        <v>25318</v>
      </c>
      <c r="P4395" s="197" t="s">
        <v>25319</v>
      </c>
    </row>
    <row r="4396" spans="2:16" ht="20.100000000000001" customHeight="1" x14ac:dyDescent="0.3">
      <c r="B4396" s="101">
        <v>4386</v>
      </c>
      <c r="C4396" s="111" t="s">
        <v>6621</v>
      </c>
      <c r="D4396" s="161" t="s">
        <v>3074</v>
      </c>
      <c r="E4396" s="36" t="s">
        <v>14697</v>
      </c>
      <c r="F4396" s="99">
        <v>6</v>
      </c>
      <c r="G4396" s="99" t="s">
        <v>704</v>
      </c>
      <c r="H4396" s="101" t="s">
        <v>5878</v>
      </c>
      <c r="I4396" s="101">
        <v>2015</v>
      </c>
      <c r="J4396" s="101"/>
      <c r="K4396" s="90">
        <v>6344878518</v>
      </c>
      <c r="L4396" s="90">
        <f>IF(K4396/1024 &gt;1,K4396/1024," ")</f>
        <v>6196170.427734375</v>
      </c>
      <c r="M4396" s="90">
        <f>IF(K4396/1048576 &gt;1,K4396/1048576," ")</f>
        <v>6050.9476833343506</v>
      </c>
      <c r="N4396" s="91">
        <f>IF(K4396&gt;999999999,K4396/1073741824," ")</f>
        <v>5.9091285970062017</v>
      </c>
      <c r="O4396" s="194" t="s">
        <v>25317</v>
      </c>
      <c r="P4396" s="197" t="s">
        <v>31373</v>
      </c>
    </row>
    <row r="4397" spans="2:16" ht="20.100000000000001" customHeight="1" x14ac:dyDescent="0.3">
      <c r="B4397" s="101">
        <v>4387</v>
      </c>
      <c r="C4397" s="109" t="s">
        <v>39915</v>
      </c>
      <c r="D4397" s="160" t="s">
        <v>1100</v>
      </c>
      <c r="E4397" s="36" t="s">
        <v>14699</v>
      </c>
      <c r="F4397" s="104">
        <v>4</v>
      </c>
      <c r="G4397" s="104" t="s">
        <v>704</v>
      </c>
      <c r="H4397" s="101" t="s">
        <v>3744</v>
      </c>
      <c r="I4397" s="94">
        <v>2010</v>
      </c>
      <c r="J4397" s="94"/>
      <c r="K4397" s="90">
        <v>5974282826</v>
      </c>
      <c r="L4397" s="90">
        <f>IF(K4397/1024 &gt;1,K4397/1024," ")</f>
        <v>5834260.572265625</v>
      </c>
      <c r="M4397" s="90">
        <f>IF(K4397/1048576 &gt;1,K4397/1048576," ")</f>
        <v>5697.5200901031494</v>
      </c>
      <c r="N4397" s="91">
        <f>IF(K4397&gt;999999999,K4397/1073741824," ")</f>
        <v>5.5639844629913568</v>
      </c>
      <c r="O4397" s="194" t="s">
        <v>25320</v>
      </c>
      <c r="P4397" s="197" t="s">
        <v>25321</v>
      </c>
    </row>
    <row r="4398" spans="2:16" ht="20.100000000000001" customHeight="1" x14ac:dyDescent="0.3">
      <c r="B4398" s="101">
        <v>4388</v>
      </c>
      <c r="C4398" s="84" t="s">
        <v>39916</v>
      </c>
      <c r="D4398" s="167" t="s">
        <v>5653</v>
      </c>
      <c r="E4398" s="36" t="s">
        <v>14700</v>
      </c>
      <c r="F4398" s="81">
        <v>6.5</v>
      </c>
      <c r="G4398" s="81" t="s">
        <v>704</v>
      </c>
      <c r="H4398" s="82" t="s">
        <v>5878</v>
      </c>
      <c r="I4398" s="79">
        <v>1997</v>
      </c>
      <c r="J4398" s="79"/>
      <c r="K4398" s="73">
        <v>5354938024</v>
      </c>
      <c r="L4398" s="90">
        <f>IF(K4398/1024 &gt;1,K4398/1024," ")</f>
        <v>5229431.6640625</v>
      </c>
      <c r="M4398" s="90">
        <f>IF(K4398/1048576 &gt;1,K4398/1048576," ")</f>
        <v>5106.8668594360352</v>
      </c>
      <c r="N4398" s="91">
        <f>IF(K4398&gt;999999999,K4398/1073741824," ")</f>
        <v>4.9871746674180031</v>
      </c>
      <c r="O4398" s="194" t="s">
        <v>24951</v>
      </c>
      <c r="P4398" s="197" t="s">
        <v>31374</v>
      </c>
    </row>
    <row r="4399" spans="2:16" ht="20.100000000000001" customHeight="1" x14ac:dyDescent="0.3">
      <c r="B4399" s="101">
        <v>4389</v>
      </c>
      <c r="C4399" s="7" t="s">
        <v>39917</v>
      </c>
      <c r="D4399" s="159" t="s">
        <v>2380</v>
      </c>
      <c r="E4399" s="36" t="s">
        <v>14701</v>
      </c>
      <c r="F4399" s="104">
        <v>6.4</v>
      </c>
      <c r="G4399" s="13" t="s">
        <v>704</v>
      </c>
      <c r="H4399" s="13" t="s">
        <v>3937</v>
      </c>
      <c r="I4399" s="101">
        <v>2008</v>
      </c>
      <c r="J4399" s="101"/>
      <c r="K4399" s="73">
        <v>5207617536</v>
      </c>
      <c r="L4399" s="90">
        <f>IF(K4399/1024 &gt;1,K4399/1024," ")</f>
        <v>5085564</v>
      </c>
      <c r="M4399" s="90">
        <f>IF(K4399/1048576 &gt;1,K4399/1048576," ")</f>
        <v>4966.37109375</v>
      </c>
      <c r="N4399" s="91">
        <f>IF(K4399&gt;999999999,K4399/1073741824," ")</f>
        <v>4.8499717712402344</v>
      </c>
      <c r="O4399" s="194" t="s">
        <v>25322</v>
      </c>
      <c r="P4399" s="197" t="s">
        <v>25323</v>
      </c>
    </row>
    <row r="4400" spans="2:16" ht="20.100000000000001" customHeight="1" x14ac:dyDescent="0.3">
      <c r="B4400" s="101">
        <v>4390</v>
      </c>
      <c r="C4400" s="103" t="s">
        <v>39918</v>
      </c>
      <c r="D4400" s="161" t="s">
        <v>6336</v>
      </c>
      <c r="E4400" s="36" t="s">
        <v>14702</v>
      </c>
      <c r="F4400" s="99">
        <v>6.4</v>
      </c>
      <c r="G4400" s="99"/>
      <c r="H4400" s="101" t="s">
        <v>4081</v>
      </c>
      <c r="I4400" s="101">
        <v>2014</v>
      </c>
      <c r="J4400" s="101"/>
      <c r="K4400" s="90">
        <v>4193423563</v>
      </c>
      <c r="L4400" s="90">
        <f>IF(K4400/1024 &gt;1,K4400/1024," ")</f>
        <v>4095140.1982421875</v>
      </c>
      <c r="M4400" s="90">
        <f>IF(K4400/1048576 &gt;1,K4400/1048576," ")</f>
        <v>3999.1603498458862</v>
      </c>
      <c r="N4400" s="91">
        <f>IF(K4400&gt;999999999,K4400/1073741824," ")</f>
        <v>3.9054300291463733</v>
      </c>
      <c r="O4400" s="194" t="s">
        <v>25324</v>
      </c>
      <c r="P4400" s="197" t="s">
        <v>31375</v>
      </c>
    </row>
    <row r="4401" spans="2:16" ht="20.100000000000001" customHeight="1" x14ac:dyDescent="0.3">
      <c r="B4401" s="101">
        <v>4391</v>
      </c>
      <c r="C4401" s="109" t="s">
        <v>39919</v>
      </c>
      <c r="D4401" s="160" t="s">
        <v>763</v>
      </c>
      <c r="E4401" s="36" t="s">
        <v>14703</v>
      </c>
      <c r="F4401" s="104">
        <v>7</v>
      </c>
      <c r="G4401" s="94" t="s">
        <v>704</v>
      </c>
      <c r="H4401" s="94" t="s">
        <v>3747</v>
      </c>
      <c r="I4401" s="101">
        <v>2002</v>
      </c>
      <c r="J4401" s="101"/>
      <c r="K4401" s="90">
        <v>3447580053</v>
      </c>
      <c r="L4401" s="90">
        <f>IF(K4401/1024 &gt;1,K4401/1024," ")</f>
        <v>3366777.3955078125</v>
      </c>
      <c r="M4401" s="90">
        <f>IF(K4401/1048576 &gt;1,K4401/1048576," ")</f>
        <v>3287.8685503005981</v>
      </c>
      <c r="N4401" s="91">
        <f>IF(K4401&gt;999999999,K4401/1073741824," ")</f>
        <v>3.2108091311529279</v>
      </c>
      <c r="O4401" s="194" t="s">
        <v>25325</v>
      </c>
      <c r="P4401" s="197" t="s">
        <v>31376</v>
      </c>
    </row>
    <row r="4402" spans="2:16" ht="20.100000000000001" customHeight="1" x14ac:dyDescent="0.3">
      <c r="B4402" s="101">
        <v>4392</v>
      </c>
      <c r="C4402" s="12" t="s">
        <v>33345</v>
      </c>
      <c r="D4402" s="159" t="s">
        <v>5478</v>
      </c>
      <c r="E4402" s="36" t="s">
        <v>14705</v>
      </c>
      <c r="F4402" s="104">
        <v>7</v>
      </c>
      <c r="G4402" s="101" t="s">
        <v>704</v>
      </c>
      <c r="H4402" s="101" t="s">
        <v>3773</v>
      </c>
      <c r="I4402" s="101">
        <v>1967</v>
      </c>
      <c r="J4402" s="101"/>
      <c r="K4402" s="90">
        <v>5632312973</v>
      </c>
      <c r="L4402" s="90">
        <f>IF(K4402/1024 &gt;1,K4402/1024," ")</f>
        <v>5500305.6376953125</v>
      </c>
      <c r="M4402" s="90">
        <f>IF(K4402/1048576 &gt;1,K4402/1048576," ")</f>
        <v>5371.3922243118286</v>
      </c>
      <c r="N4402" s="91">
        <f>IF(K4402&gt;999999999,K4402/1073741824," ")</f>
        <v>5.2455002190545201</v>
      </c>
      <c r="O4402" s="194" t="s">
        <v>25328</v>
      </c>
      <c r="P4402" s="197" t="s">
        <v>25329</v>
      </c>
    </row>
    <row r="4403" spans="2:16" ht="20.100000000000001" customHeight="1" x14ac:dyDescent="0.3">
      <c r="B4403" s="101">
        <v>4393</v>
      </c>
      <c r="C4403" s="112" t="s">
        <v>5921</v>
      </c>
      <c r="D4403" s="159" t="s">
        <v>5920</v>
      </c>
      <c r="E4403" s="36" t="s">
        <v>14704</v>
      </c>
      <c r="F4403" s="99">
        <v>6.5</v>
      </c>
      <c r="G4403" s="101" t="s">
        <v>704</v>
      </c>
      <c r="H4403" s="101" t="s">
        <v>3744</v>
      </c>
      <c r="I4403" s="101">
        <v>2015</v>
      </c>
      <c r="J4403" s="101"/>
      <c r="K4403" s="90">
        <v>5089150465</v>
      </c>
      <c r="L4403" s="90">
        <f>IF(K4403/1024 &gt;1,K4403/1024," ")</f>
        <v>4969873.5009765625</v>
      </c>
      <c r="M4403" s="90">
        <f>IF(K4403/1048576 &gt;1,K4403/1048576," ")</f>
        <v>4853.3920907974243</v>
      </c>
      <c r="N4403" s="91">
        <f>IF(K4403&gt;999999999,K4403/1073741824," ")</f>
        <v>4.7396407136693597</v>
      </c>
      <c r="O4403" s="194" t="s">
        <v>25326</v>
      </c>
      <c r="P4403" s="197" t="s">
        <v>25327</v>
      </c>
    </row>
    <row r="4404" spans="2:16" ht="20.100000000000001" customHeight="1" x14ac:dyDescent="0.3">
      <c r="B4404" s="101">
        <v>4394</v>
      </c>
      <c r="C4404" s="109" t="s">
        <v>39920</v>
      </c>
      <c r="D4404" s="159" t="s">
        <v>1824</v>
      </c>
      <c r="E4404" s="36" t="s">
        <v>14706</v>
      </c>
      <c r="F4404" s="104">
        <v>5.4</v>
      </c>
      <c r="G4404" s="94" t="s">
        <v>704</v>
      </c>
      <c r="H4404" s="94" t="s">
        <v>3737</v>
      </c>
      <c r="I4404" s="94">
        <v>2009</v>
      </c>
      <c r="J4404" s="120"/>
      <c r="K4404" s="108">
        <v>2519762222</v>
      </c>
      <c r="L4404" s="90">
        <f>IF(K4404/1024 &gt;1,K4404/1024," ")</f>
        <v>2460705.294921875</v>
      </c>
      <c r="M4404" s="90">
        <f>IF(K4404/1048576 &gt;1,K4404/1048576," ")</f>
        <v>2403.0325145721436</v>
      </c>
      <c r="N4404" s="91">
        <f>IF(K4404&gt;999999999,K4404/1073741824," ")</f>
        <v>2.3467114400118589</v>
      </c>
      <c r="O4404" s="194" t="s">
        <v>18050</v>
      </c>
      <c r="P4404" s="197" t="s">
        <v>25330</v>
      </c>
    </row>
    <row r="4405" spans="2:16" ht="20.100000000000001" customHeight="1" x14ac:dyDescent="0.3">
      <c r="B4405" s="101">
        <v>4395</v>
      </c>
      <c r="C4405" s="111" t="s">
        <v>39921</v>
      </c>
      <c r="D4405" s="161" t="s">
        <v>7413</v>
      </c>
      <c r="E4405" s="36" t="s">
        <v>14707</v>
      </c>
      <c r="F4405" s="99">
        <v>7.5</v>
      </c>
      <c r="G4405" s="99"/>
      <c r="H4405" s="105" t="s">
        <v>5877</v>
      </c>
      <c r="I4405" s="101">
        <v>1992</v>
      </c>
      <c r="J4405" s="101"/>
      <c r="K4405" s="90">
        <v>3393623297</v>
      </c>
      <c r="L4405" s="90">
        <f>IF(K4405/1024 &gt;1,K4405/1024," ")</f>
        <v>3314085.2509765625</v>
      </c>
      <c r="M4405" s="90">
        <f>IF(K4405/1048576 &gt;1,K4405/1048576," ")</f>
        <v>3236.4113779067993</v>
      </c>
      <c r="N4405" s="91">
        <f>IF(K4405&gt;999999999,K4405/1073741824," ")</f>
        <v>3.1605579862371087</v>
      </c>
      <c r="O4405" s="194" t="s">
        <v>25331</v>
      </c>
      <c r="P4405" s="197" t="s">
        <v>31377</v>
      </c>
    </row>
    <row r="4406" spans="2:16" ht="20.100000000000001" customHeight="1" x14ac:dyDescent="0.3">
      <c r="B4406" s="101">
        <v>4396</v>
      </c>
      <c r="C4406" s="12" t="s">
        <v>39232</v>
      </c>
      <c r="D4406" s="160" t="s">
        <v>2381</v>
      </c>
      <c r="E4406" s="36" t="s">
        <v>14709</v>
      </c>
      <c r="F4406" s="104">
        <v>5.9</v>
      </c>
      <c r="G4406" s="94" t="s">
        <v>704</v>
      </c>
      <c r="H4406" s="94" t="s">
        <v>3738</v>
      </c>
      <c r="I4406" s="101">
        <v>2007</v>
      </c>
      <c r="J4406" s="101"/>
      <c r="K4406" s="108">
        <v>2854049792</v>
      </c>
      <c r="L4406" s="90">
        <f>IF(K4406/1024 &gt;1,K4406/1024," ")</f>
        <v>2787158</v>
      </c>
      <c r="M4406" s="90">
        <f>IF(K4406/1048576 &gt;1,K4406/1048576," ")</f>
        <v>2721.833984375</v>
      </c>
      <c r="N4406" s="91">
        <f>IF(K4406&gt;999999999,K4406/1073741824," ")</f>
        <v>2.6580410003662109</v>
      </c>
      <c r="O4406" s="194" t="s">
        <v>25333</v>
      </c>
      <c r="P4406" s="197" t="s">
        <v>25334</v>
      </c>
    </row>
    <row r="4407" spans="2:16" ht="20.100000000000001" customHeight="1" x14ac:dyDescent="0.3">
      <c r="B4407" s="101">
        <v>4397</v>
      </c>
      <c r="C4407" s="112" t="s">
        <v>39923</v>
      </c>
      <c r="D4407" s="168" t="s">
        <v>6190</v>
      </c>
      <c r="E4407" s="36" t="s">
        <v>14710</v>
      </c>
      <c r="F4407" s="99">
        <v>6</v>
      </c>
      <c r="G4407" s="101"/>
      <c r="H4407" s="101" t="s">
        <v>5871</v>
      </c>
      <c r="I4407" s="101">
        <v>2014</v>
      </c>
      <c r="J4407" s="101"/>
      <c r="K4407" s="90">
        <v>4077640852</v>
      </c>
      <c r="L4407" s="90">
        <f>IF(K4407/1024 &gt;1,K4407/1024," ")</f>
        <v>3982071.14453125</v>
      </c>
      <c r="M4407" s="90">
        <f>IF(K4407/1048576 &gt;1,K4407/1048576," ")</f>
        <v>3888.7413520812988</v>
      </c>
      <c r="N4407" s="91">
        <f>IF(K4407&gt;999999999,K4407/1073741824," ")</f>
        <v>3.7975989766418934</v>
      </c>
      <c r="O4407" s="194" t="s">
        <v>25335</v>
      </c>
      <c r="P4407" s="197" t="s">
        <v>25336</v>
      </c>
    </row>
    <row r="4408" spans="2:16" ht="20.100000000000001" customHeight="1" x14ac:dyDescent="0.3">
      <c r="B4408" s="101">
        <v>4398</v>
      </c>
      <c r="C4408" s="102" t="s">
        <v>39924</v>
      </c>
      <c r="D4408" s="159" t="s">
        <v>5155</v>
      </c>
      <c r="E4408" s="36" t="s">
        <v>14711</v>
      </c>
      <c r="F4408" s="104">
        <v>4.9000000000000004</v>
      </c>
      <c r="G4408" s="101" t="s">
        <v>704</v>
      </c>
      <c r="H4408" s="101" t="s">
        <v>3744</v>
      </c>
      <c r="I4408" s="101">
        <v>2013</v>
      </c>
      <c r="J4408" s="101"/>
      <c r="K4408" s="90">
        <v>3940544146</v>
      </c>
      <c r="L4408" s="90">
        <f>IF(K4408/1024 &gt;1,K4408/1024," ")</f>
        <v>3848187.642578125</v>
      </c>
      <c r="M4408" s="90">
        <f>IF(K4408/1048576 &gt;1,K4408/1048576," ")</f>
        <v>3757.9957447052002</v>
      </c>
      <c r="N4408" s="91">
        <f>IF(K4408&gt;999999999,K4408/1073741824," ")</f>
        <v>3.6699177194386721</v>
      </c>
      <c r="O4408" s="194" t="s">
        <v>17564</v>
      </c>
      <c r="P4408" s="197" t="s">
        <v>25337</v>
      </c>
    </row>
    <row r="4409" spans="2:16" ht="20.100000000000001" customHeight="1" x14ac:dyDescent="0.3">
      <c r="B4409" s="101">
        <v>4399</v>
      </c>
      <c r="C4409" s="102" t="s">
        <v>39926</v>
      </c>
      <c r="D4409" s="159" t="s">
        <v>4568</v>
      </c>
      <c r="E4409" s="36" t="s">
        <v>14713</v>
      </c>
      <c r="F4409" s="104">
        <v>4.7</v>
      </c>
      <c r="G4409" s="101"/>
      <c r="H4409" s="101" t="s">
        <v>3745</v>
      </c>
      <c r="I4409" s="101">
        <v>1989</v>
      </c>
      <c r="J4409" s="101"/>
      <c r="K4409" s="90">
        <v>1615450329</v>
      </c>
      <c r="L4409" s="90">
        <f>IF(K4409/1024 &gt;1,K4409/1024," ")</f>
        <v>1577588.2119140625</v>
      </c>
      <c r="M4409" s="90">
        <f>IF(K4409/1048576 &gt;1,K4409/1048576," ")</f>
        <v>1540.6134881973267</v>
      </c>
      <c r="N4409" s="91">
        <f>IF(K4409&gt;999999999,K4409/1073741824," ")</f>
        <v>1.5045053595677018</v>
      </c>
      <c r="O4409" s="194" t="s">
        <v>25340</v>
      </c>
      <c r="P4409" s="197" t="s">
        <v>25341</v>
      </c>
    </row>
    <row r="4410" spans="2:16" ht="20.100000000000001" customHeight="1" x14ac:dyDescent="0.3">
      <c r="B4410" s="101">
        <v>4400</v>
      </c>
      <c r="C4410" s="102" t="s">
        <v>39927</v>
      </c>
      <c r="D4410" s="159" t="s">
        <v>3404</v>
      </c>
      <c r="E4410" s="36" t="s">
        <v>14714</v>
      </c>
      <c r="F4410" s="104">
        <v>4.5</v>
      </c>
      <c r="G4410" s="101" t="s">
        <v>704</v>
      </c>
      <c r="H4410" s="101" t="s">
        <v>3744</v>
      </c>
      <c r="I4410" s="101">
        <v>1998</v>
      </c>
      <c r="J4410" s="101"/>
      <c r="K4410" s="90">
        <v>4175957195</v>
      </c>
      <c r="L4410" s="90">
        <f>IF(K4410/1024 &gt;1,K4410/1024," ")</f>
        <v>4078083.1982421875</v>
      </c>
      <c r="M4410" s="90">
        <f>IF(K4410/1048576 &gt;1,K4410/1048576," ")</f>
        <v>3982.5031232833862</v>
      </c>
      <c r="N4410" s="91">
        <f>IF(K4410&gt;999999999,K4410/1073741824," ")</f>
        <v>3.8891632063314319</v>
      </c>
      <c r="O4410" s="194" t="s">
        <v>25342</v>
      </c>
      <c r="P4410" s="197" t="s">
        <v>25343</v>
      </c>
    </row>
    <row r="4411" spans="2:16" ht="20.100000000000001" customHeight="1" x14ac:dyDescent="0.3">
      <c r="B4411" s="101">
        <v>4401</v>
      </c>
      <c r="C4411" s="102" t="s">
        <v>39928</v>
      </c>
      <c r="D4411" s="159" t="s">
        <v>1716</v>
      </c>
      <c r="E4411" s="36" t="s">
        <v>14715</v>
      </c>
      <c r="F4411" s="104">
        <v>6.7</v>
      </c>
      <c r="G4411" s="99" t="s">
        <v>704</v>
      </c>
      <c r="H4411" s="105" t="s">
        <v>5892</v>
      </c>
      <c r="I4411" s="94">
        <v>1994</v>
      </c>
      <c r="J4411" s="94"/>
      <c r="K4411" s="90">
        <v>7432741516</v>
      </c>
      <c r="L4411" s="90">
        <f>IF(K4411/1024 &gt;1,K4411/1024," ")</f>
        <v>7258536.63671875</v>
      </c>
      <c r="M4411" s="90">
        <f>IF(K4411/1048576 &gt;1,K4411/1048576," ")</f>
        <v>7088.4146842956543</v>
      </c>
      <c r="N4411" s="91">
        <f>IF(K4411&gt;999999999,K4411/1073741824," ")</f>
        <v>6.9222799651324749</v>
      </c>
      <c r="O4411" s="194" t="s">
        <v>25344</v>
      </c>
      <c r="P4411" s="197" t="s">
        <v>25345</v>
      </c>
    </row>
    <row r="4412" spans="2:16" ht="20.100000000000001" customHeight="1" x14ac:dyDescent="0.3">
      <c r="B4412" s="101">
        <v>4402</v>
      </c>
      <c r="C4412" s="29" t="s">
        <v>39929</v>
      </c>
      <c r="D4412" s="157" t="s">
        <v>9128</v>
      </c>
      <c r="E4412" s="36" t="s">
        <v>9194</v>
      </c>
      <c r="F4412" s="131">
        <v>6.4</v>
      </c>
      <c r="G4412" s="13"/>
      <c r="H4412" s="13" t="s">
        <v>3744</v>
      </c>
      <c r="I4412" s="133">
        <v>2020</v>
      </c>
      <c r="J4412" s="74"/>
      <c r="K4412" s="73">
        <v>4686434304</v>
      </c>
      <c r="L4412" s="90">
        <f>IF(K4412/1024 &gt;1,K4412/1024," ")</f>
        <v>4576596</v>
      </c>
      <c r="M4412" s="90">
        <f>IF(K4412/1048576 &gt;1,K4412/1048576," ")</f>
        <v>4469.33203125</v>
      </c>
      <c r="N4412" s="91">
        <f>IF(K4412&gt;999999999,K4412/1073741824," ")</f>
        <v>4.3645820617675781</v>
      </c>
      <c r="O4412" s="194" t="s">
        <v>31710</v>
      </c>
      <c r="P4412" s="197" t="s">
        <v>31638</v>
      </c>
    </row>
    <row r="4413" spans="2:16" ht="20.100000000000001" customHeight="1" x14ac:dyDescent="0.3">
      <c r="B4413" s="101">
        <v>4403</v>
      </c>
      <c r="C4413" s="107" t="s">
        <v>39930</v>
      </c>
      <c r="D4413" s="168" t="s">
        <v>6728</v>
      </c>
      <c r="E4413" s="36" t="s">
        <v>14716</v>
      </c>
      <c r="F4413" s="99">
        <v>4.5999999999999996</v>
      </c>
      <c r="G4413" s="99" t="s">
        <v>704</v>
      </c>
      <c r="H4413" s="101" t="s">
        <v>5892</v>
      </c>
      <c r="I4413" s="101">
        <v>2014</v>
      </c>
      <c r="J4413" s="101"/>
      <c r="K4413" s="90">
        <v>4187423863</v>
      </c>
      <c r="L4413" s="90">
        <f>IF(K4413/1024 &gt;1,K4413/1024," ")</f>
        <v>4089281.1162109375</v>
      </c>
      <c r="M4413" s="90">
        <f>IF(K4413/1048576 &gt;1,K4413/1048576," ")</f>
        <v>3993.4385900497437</v>
      </c>
      <c r="N4413" s="91">
        <f>IF(K4413&gt;999999999,K4413/1073741824," ")</f>
        <v>3.8998423730954528</v>
      </c>
      <c r="O4413" s="194" t="s">
        <v>25346</v>
      </c>
      <c r="P4413" s="197" t="s">
        <v>25347</v>
      </c>
    </row>
    <row r="4414" spans="2:16" ht="20.100000000000001" customHeight="1" x14ac:dyDescent="0.3">
      <c r="B4414" s="101">
        <v>4404</v>
      </c>
      <c r="C4414" s="109" t="s">
        <v>39931</v>
      </c>
      <c r="D4414" s="159" t="s">
        <v>4920</v>
      </c>
      <c r="E4414" s="36" t="s">
        <v>14717</v>
      </c>
      <c r="F4414" s="104">
        <v>5.2</v>
      </c>
      <c r="G4414" s="101" t="s">
        <v>704</v>
      </c>
      <c r="H4414" s="101" t="s">
        <v>3744</v>
      </c>
      <c r="I4414" s="101">
        <v>2014</v>
      </c>
      <c r="J4414" s="101"/>
      <c r="K4414" s="90">
        <v>4939549710</v>
      </c>
      <c r="L4414" s="90">
        <f>IF(K4414/1024 &gt;1,K4414/1024," ")</f>
        <v>4823779.013671875</v>
      </c>
      <c r="M4414" s="90">
        <f>IF(K4414/1048576 &gt;1,K4414/1048576," ")</f>
        <v>4710.7216930389404</v>
      </c>
      <c r="N4414" s="91">
        <f>IF(K4414&gt;999999999,K4414/1073741824," ")</f>
        <v>4.6003141533583403</v>
      </c>
      <c r="O4414" s="194" t="s">
        <v>25348</v>
      </c>
      <c r="P4414" s="197" t="s">
        <v>25349</v>
      </c>
    </row>
    <row r="4415" spans="2:16" ht="20.100000000000001" customHeight="1" x14ac:dyDescent="0.3">
      <c r="B4415" s="101">
        <v>4405</v>
      </c>
      <c r="C4415" s="7" t="s">
        <v>33347</v>
      </c>
      <c r="D4415" s="159" t="s">
        <v>2386</v>
      </c>
      <c r="E4415" s="36" t="s">
        <v>14718</v>
      </c>
      <c r="F4415" s="104">
        <v>5.8</v>
      </c>
      <c r="G4415" s="101" t="s">
        <v>704</v>
      </c>
      <c r="H4415" s="101" t="s">
        <v>3739</v>
      </c>
      <c r="I4415" s="101">
        <v>1975</v>
      </c>
      <c r="J4415" s="101"/>
      <c r="K4415" s="90">
        <v>4912141034</v>
      </c>
      <c r="L4415" s="90">
        <f>IF(K4415/1024 &gt;1,K4415/1024," ")</f>
        <v>4797012.728515625</v>
      </c>
      <c r="M4415" s="90">
        <f>IF(K4415/1048576 &gt;1,K4415/1048576," ")</f>
        <v>4684.58274269104</v>
      </c>
      <c r="N4415" s="91">
        <f>IF(K4415&gt;999999999,K4415/1073741824," ")</f>
        <v>4.5747878346592188</v>
      </c>
      <c r="O4415" s="194" t="s">
        <v>25350</v>
      </c>
      <c r="P4415" s="197" t="s">
        <v>25351</v>
      </c>
    </row>
    <row r="4416" spans="2:16" ht="20.100000000000001" customHeight="1" x14ac:dyDescent="0.3">
      <c r="B4416" s="101">
        <v>4406</v>
      </c>
      <c r="C4416" s="7" t="s">
        <v>34102</v>
      </c>
      <c r="D4416" s="261" t="s">
        <v>33486</v>
      </c>
      <c r="E4416" s="36" t="s">
        <v>33487</v>
      </c>
      <c r="F4416" s="131">
        <v>6.9</v>
      </c>
      <c r="G4416" s="13" t="s">
        <v>704</v>
      </c>
      <c r="H4416" s="13" t="s">
        <v>3744</v>
      </c>
      <c r="I4416" s="133">
        <v>2021</v>
      </c>
      <c r="J4416" s="74"/>
      <c r="K4416" s="73">
        <v>5264543744</v>
      </c>
      <c r="L4416" s="90">
        <f>IF(K4416/1024 &gt;1,K4416/1024," ")</f>
        <v>5141156</v>
      </c>
      <c r="M4416" s="90">
        <f>IF(K4416/1048576 &gt;1,K4416/1048576," ")</f>
        <v>5020.66015625</v>
      </c>
      <c r="N4416" s="91">
        <f>IF(K4416&gt;999999999,K4416/1073741824," ")</f>
        <v>4.9029884338378906</v>
      </c>
      <c r="O4416" s="194" t="s">
        <v>33488</v>
      </c>
      <c r="P4416" s="197" t="s">
        <v>33489</v>
      </c>
    </row>
    <row r="4417" spans="1:16" ht="20.100000000000001" customHeight="1" x14ac:dyDescent="0.3">
      <c r="B4417" s="101">
        <v>4407</v>
      </c>
      <c r="C4417" s="66" t="s">
        <v>33348</v>
      </c>
      <c r="D4417" s="176" t="s">
        <v>1404</v>
      </c>
      <c r="E4417" s="36" t="s">
        <v>14721</v>
      </c>
      <c r="F4417" s="99">
        <v>5.3</v>
      </c>
      <c r="G4417" s="99" t="s">
        <v>704</v>
      </c>
      <c r="H4417" s="9" t="s">
        <v>3739</v>
      </c>
      <c r="I4417" s="101">
        <v>2015</v>
      </c>
      <c r="J4417" s="101"/>
      <c r="K4417" s="90">
        <v>4770669248</v>
      </c>
      <c r="L4417" s="90">
        <f>IF(K4417/1024 &gt;1,K4417/1024," ")</f>
        <v>4658856.6875</v>
      </c>
      <c r="M4417" s="90">
        <f>IF(K4417/1048576 &gt;1,K4417/1048576," ")</f>
        <v>4549.6647338867188</v>
      </c>
      <c r="N4417" s="91">
        <f>IF(K4417&gt;999999999,K4417/1073741824," ")</f>
        <v>4.4430319666862488</v>
      </c>
      <c r="O4417" s="194" t="s">
        <v>25356</v>
      </c>
      <c r="P4417" s="197" t="s">
        <v>25357</v>
      </c>
    </row>
    <row r="4418" spans="1:16" ht="20.100000000000001" customHeight="1" x14ac:dyDescent="0.3">
      <c r="B4418" s="101">
        <v>4408</v>
      </c>
      <c r="C4418" s="112" t="s">
        <v>42391</v>
      </c>
      <c r="D4418" s="161" t="s">
        <v>1404</v>
      </c>
      <c r="E4418" s="36" t="s">
        <v>17360</v>
      </c>
      <c r="F4418" s="99">
        <v>5.8</v>
      </c>
      <c r="G4418" s="99" t="s">
        <v>704</v>
      </c>
      <c r="H4418" s="105" t="s">
        <v>5878</v>
      </c>
      <c r="I4418" s="101">
        <v>2017</v>
      </c>
      <c r="J4418" s="101"/>
      <c r="K4418" s="90">
        <v>5073725812</v>
      </c>
      <c r="L4418" s="90">
        <f>IF(K4418/1024 &gt;1,K4418/1024," ")</f>
        <v>4954810.36328125</v>
      </c>
      <c r="M4418" s="90">
        <f>IF(K4418/1048576 &gt;1,K4418/1048576," ")</f>
        <v>4838.6819953918457</v>
      </c>
      <c r="N4418" s="91">
        <f>IF(K4418&gt;999999999,K4418/1073741824," ")</f>
        <v>4.7252753861248493</v>
      </c>
      <c r="O4418" s="194" t="s">
        <v>29767</v>
      </c>
      <c r="P4418" s="197" t="s">
        <v>29768</v>
      </c>
    </row>
    <row r="4419" spans="1:16" ht="20.100000000000001" customHeight="1" x14ac:dyDescent="0.3">
      <c r="B4419" s="101">
        <v>4409</v>
      </c>
      <c r="C4419" s="111" t="s">
        <v>39245</v>
      </c>
      <c r="D4419" s="174" t="s">
        <v>7002</v>
      </c>
      <c r="E4419" s="36" t="s">
        <v>13874</v>
      </c>
      <c r="F4419" s="99">
        <v>4.4000000000000004</v>
      </c>
      <c r="G4419" s="99" t="s">
        <v>704</v>
      </c>
      <c r="H4419" s="105" t="s">
        <v>4081</v>
      </c>
      <c r="I4419" s="101">
        <v>2011</v>
      </c>
      <c r="J4419" s="101"/>
      <c r="K4419" s="90">
        <v>4157067378</v>
      </c>
      <c r="L4419" s="90">
        <f>IF(K4419/1024 &gt;1,K4419/1024," ")</f>
        <v>4059636.111328125</v>
      </c>
      <c r="M4419" s="90">
        <f>IF(K4419/1048576 &gt;1,K4419/1048576," ")</f>
        <v>3964.4883899688721</v>
      </c>
      <c r="N4419" s="91">
        <f>IF(K4419&gt;999999999,K4419/1073741824," ")</f>
        <v>3.8715706933289766</v>
      </c>
      <c r="O4419" s="194" t="s">
        <v>18018</v>
      </c>
      <c r="P4419" s="197" t="s">
        <v>24003</v>
      </c>
    </row>
    <row r="4420" spans="1:16" ht="20.100000000000001" customHeight="1" x14ac:dyDescent="0.3">
      <c r="B4420" s="101">
        <v>4410</v>
      </c>
      <c r="C4420" s="102" t="s">
        <v>39933</v>
      </c>
      <c r="D4420" s="171" t="s">
        <v>5458</v>
      </c>
      <c r="E4420" s="36" t="s">
        <v>14719</v>
      </c>
      <c r="F4420" s="104">
        <v>5.6</v>
      </c>
      <c r="G4420" s="101" t="s">
        <v>704</v>
      </c>
      <c r="H4420" s="101" t="s">
        <v>3739</v>
      </c>
      <c r="I4420" s="101">
        <v>1985</v>
      </c>
      <c r="J4420" s="101"/>
      <c r="K4420" s="90">
        <v>3836293896</v>
      </c>
      <c r="L4420" s="90">
        <f>IF(K4420/1024 &gt;1,K4420/1024," ")</f>
        <v>3746380.7578125</v>
      </c>
      <c r="M4420" s="90">
        <f>IF(K4420/1048576 &gt;1,K4420/1048576," ")</f>
        <v>3658.5749588012695</v>
      </c>
      <c r="N4420" s="91">
        <f>IF(K4420&gt;999999999,K4420/1073741824," ")</f>
        <v>3.5728271082043648</v>
      </c>
      <c r="O4420" s="194" t="s">
        <v>25352</v>
      </c>
      <c r="P4420" s="197" t="s">
        <v>25353</v>
      </c>
    </row>
    <row r="4421" spans="1:16" ht="20.100000000000001" customHeight="1" x14ac:dyDescent="0.3">
      <c r="B4421" s="101">
        <v>4411</v>
      </c>
      <c r="C4421" s="29" t="s">
        <v>34307</v>
      </c>
      <c r="D4421" s="160" t="s">
        <v>3842</v>
      </c>
      <c r="E4421" s="36" t="s">
        <v>9293</v>
      </c>
      <c r="F4421" s="104">
        <v>4.0999999999999996</v>
      </c>
      <c r="G4421" s="101" t="s">
        <v>704</v>
      </c>
      <c r="H4421" s="101" t="s">
        <v>3756</v>
      </c>
      <c r="I4421" s="101">
        <v>2013</v>
      </c>
      <c r="J4421" s="101"/>
      <c r="K4421" s="90">
        <v>3888668476</v>
      </c>
      <c r="L4421" s="90">
        <f>IF(K4421/1024 &gt;1,K4421/1024," ")</f>
        <v>3797527.80859375</v>
      </c>
      <c r="M4421" s="90">
        <f>IF(K4421/1048576 &gt;1,K4421/1048576," ")</f>
        <v>3708.523250579834</v>
      </c>
      <c r="N4421" s="91">
        <f>IF(K4421&gt;999999999,K4421/1073741824," ")</f>
        <v>3.6216047368943691</v>
      </c>
      <c r="O4421" s="194" t="s">
        <v>17582</v>
      </c>
      <c r="P4421" s="197" t="s">
        <v>18538</v>
      </c>
    </row>
    <row r="4422" spans="1:16" ht="20.100000000000001" customHeight="1" x14ac:dyDescent="0.3">
      <c r="B4422" s="101">
        <v>4412</v>
      </c>
      <c r="C4422" s="107" t="s">
        <v>39935</v>
      </c>
      <c r="D4422" s="168" t="s">
        <v>6116</v>
      </c>
      <c r="E4422" s="36" t="s">
        <v>14724</v>
      </c>
      <c r="F4422" s="99">
        <v>6.7</v>
      </c>
      <c r="G4422" s="101"/>
      <c r="H4422" s="101" t="s">
        <v>5981</v>
      </c>
      <c r="I4422" s="101">
        <v>1981</v>
      </c>
      <c r="J4422" s="101"/>
      <c r="K4422" s="90">
        <v>2485637532</v>
      </c>
      <c r="L4422" s="90">
        <f>IF(K4422/1024 &gt;1,K4422/1024," ")</f>
        <v>2427380.40234375</v>
      </c>
      <c r="M4422" s="90">
        <f>IF(K4422/1048576 &gt;1,K4422/1048576," ")</f>
        <v>2370.4886741638184</v>
      </c>
      <c r="N4422" s="91">
        <f>IF(K4422&gt;999999999,K4422/1073741824," ")</f>
        <v>2.3149303458631039</v>
      </c>
      <c r="O4422" s="194" t="s">
        <v>17525</v>
      </c>
      <c r="P4422" s="197" t="s">
        <v>25361</v>
      </c>
    </row>
    <row r="4423" spans="1:16" ht="20.100000000000001" customHeight="1" x14ac:dyDescent="0.3">
      <c r="B4423" s="101">
        <v>4413</v>
      </c>
      <c r="C4423" s="109" t="s">
        <v>39937</v>
      </c>
      <c r="D4423" s="160" t="s">
        <v>2387</v>
      </c>
      <c r="E4423" s="36" t="s">
        <v>14726</v>
      </c>
      <c r="F4423" s="104">
        <v>5.2</v>
      </c>
      <c r="G4423" s="101" t="s">
        <v>704</v>
      </c>
      <c r="H4423" s="101" t="s">
        <v>3772</v>
      </c>
      <c r="I4423" s="101">
        <v>2000</v>
      </c>
      <c r="J4423" s="101"/>
      <c r="K4423" s="90">
        <v>5337662990</v>
      </c>
      <c r="L4423" s="90">
        <f>IF(K4423/1024 &gt;1,K4423/1024," ")</f>
        <v>5212561.513671875</v>
      </c>
      <c r="M4423" s="90">
        <f>IF(K4423/1048576 &gt;1,K4423/1048576," ")</f>
        <v>5090.3921031951904</v>
      </c>
      <c r="N4423" s="91">
        <f>IF(K4423&gt;999999999,K4423/1073741824," ")</f>
        <v>4.9710860382765532</v>
      </c>
      <c r="O4423" s="194" t="s">
        <v>25363</v>
      </c>
      <c r="P4423" s="197" t="s">
        <v>25364</v>
      </c>
    </row>
    <row r="4424" spans="1:16" ht="20.100000000000001" customHeight="1" x14ac:dyDescent="0.3">
      <c r="B4424" s="101">
        <v>4414</v>
      </c>
      <c r="C4424" s="12" t="s">
        <v>39936</v>
      </c>
      <c r="D4424" s="159" t="s">
        <v>3699</v>
      </c>
      <c r="E4424" s="36" t="s">
        <v>14725</v>
      </c>
      <c r="F4424" s="104">
        <v>6</v>
      </c>
      <c r="G4424" s="99" t="s">
        <v>704</v>
      </c>
      <c r="H4424" s="101" t="s">
        <v>5892</v>
      </c>
      <c r="I4424" s="101">
        <v>1982</v>
      </c>
      <c r="J4424" s="101"/>
      <c r="K4424" s="90">
        <v>4308393126</v>
      </c>
      <c r="L4424" s="90">
        <f>IF(K4424/1024 &gt;1,K4424/1024," ")</f>
        <v>4207415.162109375</v>
      </c>
      <c r="M4424" s="90">
        <f>IF(K4424/1048576 &gt;1,K4424/1048576," ")</f>
        <v>4108.8038692474365</v>
      </c>
      <c r="N4424" s="91">
        <f>IF(K4424&gt;999999999,K4424/1073741824," ")</f>
        <v>4.0125037785619497</v>
      </c>
      <c r="O4424" s="194" t="s">
        <v>23460</v>
      </c>
      <c r="P4424" s="197" t="s">
        <v>25362</v>
      </c>
    </row>
    <row r="4425" spans="1:16" ht="20.100000000000001" customHeight="1" x14ac:dyDescent="0.3">
      <c r="B4425" s="101">
        <v>4415</v>
      </c>
      <c r="C4425" s="109" t="s">
        <v>39938</v>
      </c>
      <c r="D4425" s="160" t="s">
        <v>3325</v>
      </c>
      <c r="E4425" s="36" t="s">
        <v>14727</v>
      </c>
      <c r="F4425" s="104">
        <v>6.3</v>
      </c>
      <c r="G4425" s="101" t="s">
        <v>704</v>
      </c>
      <c r="H4425" s="101" t="s">
        <v>3744</v>
      </c>
      <c r="I4425" s="101">
        <v>2012</v>
      </c>
      <c r="J4425" s="101"/>
      <c r="K4425" s="90">
        <v>5063165392</v>
      </c>
      <c r="L4425" s="90">
        <f>IF(K4425/1024 &gt;1,K4425/1024," ")</f>
        <v>4944497.453125</v>
      </c>
      <c r="M4425" s="90">
        <f>IF(K4425/1048576 &gt;1,K4425/1048576," ")</f>
        <v>4828.6107940673828</v>
      </c>
      <c r="N4425" s="91">
        <f>IF(K4425&gt;999999999,K4425/1073741824," ")</f>
        <v>4.7154402285814285</v>
      </c>
      <c r="O4425" s="194" t="s">
        <v>25365</v>
      </c>
      <c r="P4425" s="197" t="s">
        <v>25363</v>
      </c>
    </row>
    <row r="4426" spans="1:16" ht="20.100000000000001" customHeight="1" x14ac:dyDescent="0.3">
      <c r="B4426" s="101">
        <v>4416</v>
      </c>
      <c r="C4426" s="109" t="s">
        <v>39939</v>
      </c>
      <c r="D4426" s="159" t="s">
        <v>3912</v>
      </c>
      <c r="E4426" s="36" t="s">
        <v>14728</v>
      </c>
      <c r="F4426" s="104">
        <v>6</v>
      </c>
      <c r="G4426" s="101" t="s">
        <v>704</v>
      </c>
      <c r="H4426" s="101" t="s">
        <v>3736</v>
      </c>
      <c r="I4426" s="101">
        <v>1990</v>
      </c>
      <c r="J4426" s="101"/>
      <c r="K4426" s="90">
        <v>4900997866</v>
      </c>
      <c r="L4426" s="90">
        <f>IF(K4426/1024 &gt;1,K4426/1024," ")</f>
        <v>4786130.728515625</v>
      </c>
      <c r="M4426" s="90">
        <f>IF(K4426/1048576 &gt;1,K4426/1048576," ")</f>
        <v>4673.95578956604</v>
      </c>
      <c r="N4426" s="91">
        <f>IF(K4426&gt;999999999,K4426/1073741824," ")</f>
        <v>4.564409950748086</v>
      </c>
      <c r="O4426" s="194" t="s">
        <v>25366</v>
      </c>
      <c r="P4426" s="197" t="s">
        <v>25367</v>
      </c>
    </row>
    <row r="4427" spans="1:16" ht="20.100000000000001" customHeight="1" x14ac:dyDescent="0.3">
      <c r="B4427" s="101">
        <v>4417</v>
      </c>
      <c r="C4427" s="109" t="s">
        <v>39940</v>
      </c>
      <c r="D4427" s="160" t="s">
        <v>764</v>
      </c>
      <c r="E4427" s="36" t="s">
        <v>14730</v>
      </c>
      <c r="F4427" s="104">
        <v>5.5</v>
      </c>
      <c r="G4427" s="94" t="s">
        <v>704</v>
      </c>
      <c r="H4427" s="94" t="s">
        <v>3756</v>
      </c>
      <c r="I4427" s="101">
        <v>2007</v>
      </c>
      <c r="J4427" s="101"/>
      <c r="K4427" s="90">
        <v>5907565815</v>
      </c>
      <c r="L4427" s="90">
        <f>IF(K4427/1024 &gt;1,K4427/1024," ")</f>
        <v>5769107.2412109375</v>
      </c>
      <c r="M4427" s="90">
        <f>IF(K4427/1048576 &gt;1,K4427/1048576," ")</f>
        <v>5633.8937902450562</v>
      </c>
      <c r="N4427" s="91">
        <f>IF(K4427&gt;999999999,K4427/1073741824," ")</f>
        <v>5.5018494045361876</v>
      </c>
      <c r="O4427" s="194" t="s">
        <v>25370</v>
      </c>
      <c r="P4427" s="197" t="s">
        <v>25371</v>
      </c>
    </row>
    <row r="4428" spans="1:16" ht="20.100000000000001" customHeight="1" x14ac:dyDescent="0.3">
      <c r="B4428" s="101">
        <v>4418</v>
      </c>
      <c r="C4428" s="111" t="s">
        <v>39941</v>
      </c>
      <c r="D4428" s="168" t="s">
        <v>6117</v>
      </c>
      <c r="E4428" s="36" t="s">
        <v>14731</v>
      </c>
      <c r="F4428" s="99">
        <v>5.4</v>
      </c>
      <c r="G4428" s="101" t="s">
        <v>704</v>
      </c>
      <c r="H4428" s="101" t="s">
        <v>5871</v>
      </c>
      <c r="I4428" s="101">
        <v>2014</v>
      </c>
      <c r="J4428" s="101"/>
      <c r="K4428" s="90">
        <v>4077527100</v>
      </c>
      <c r="L4428" s="90">
        <f>IF(K4428/1024 &gt;1,K4428/1024," ")</f>
        <v>3981960.05859375</v>
      </c>
      <c r="M4428" s="90">
        <f>IF(K4428/1048576 &gt;1,K4428/1048576," ")</f>
        <v>3888.632869720459</v>
      </c>
      <c r="N4428" s="91">
        <f>IF(K4428&gt;999999999,K4428/1073741824," ")</f>
        <v>3.7974930368363857</v>
      </c>
      <c r="O4428" s="194" t="s">
        <v>25372</v>
      </c>
      <c r="P4428" s="197" t="s">
        <v>25373</v>
      </c>
    </row>
    <row r="4429" spans="1:16" ht="20.100000000000001" customHeight="1" x14ac:dyDescent="0.3">
      <c r="B4429" s="101">
        <v>4419</v>
      </c>
      <c r="C4429" s="111" t="s">
        <v>39942</v>
      </c>
      <c r="D4429" s="161" t="s">
        <v>7414</v>
      </c>
      <c r="E4429" s="36" t="s">
        <v>14732</v>
      </c>
      <c r="F4429" s="99">
        <v>7.2</v>
      </c>
      <c r="G4429" s="99" t="s">
        <v>704</v>
      </c>
      <c r="H4429" s="105" t="s">
        <v>5878</v>
      </c>
      <c r="I4429" s="101">
        <v>2016</v>
      </c>
      <c r="J4429" s="101"/>
      <c r="K4429" s="90">
        <v>5056942097</v>
      </c>
      <c r="L4429" s="90">
        <f>IF(K4429/1024 &gt;1,K4429/1024," ")</f>
        <v>4938420.0166015625</v>
      </c>
      <c r="M4429" s="90">
        <f>IF(K4429/1048576 &gt;1,K4429/1048576," ")</f>
        <v>4822.6757974624634</v>
      </c>
      <c r="N4429" s="91">
        <f>IF(K4429&gt;999999999,K4429/1073741824," ")</f>
        <v>4.7096443334594369</v>
      </c>
      <c r="O4429" s="194" t="s">
        <v>25374</v>
      </c>
      <c r="P4429" s="197" t="s">
        <v>25375</v>
      </c>
    </row>
    <row r="4430" spans="1:16" ht="20.100000000000001" customHeight="1" x14ac:dyDescent="0.3">
      <c r="B4430" s="101">
        <v>4420</v>
      </c>
      <c r="C4430" s="109" t="s">
        <v>39943</v>
      </c>
      <c r="D4430" s="160" t="s">
        <v>5266</v>
      </c>
      <c r="E4430" s="36" t="s">
        <v>14733</v>
      </c>
      <c r="F4430" s="104">
        <v>4.4000000000000004</v>
      </c>
      <c r="G4430" s="101" t="s">
        <v>704</v>
      </c>
      <c r="H4430" s="101" t="s">
        <v>3740</v>
      </c>
      <c r="I4430" s="101">
        <v>1990</v>
      </c>
      <c r="J4430" s="101"/>
      <c r="K4430" s="90">
        <v>5624822966</v>
      </c>
      <c r="L4430" s="90">
        <f>IF(K4430/1024 &gt;1,K4430/1024," ")</f>
        <v>5492991.177734375</v>
      </c>
      <c r="M4430" s="90">
        <f>IF(K4430/1048576 &gt;1,K4430/1048576," ")</f>
        <v>5364.2491970062256</v>
      </c>
      <c r="N4430" s="91">
        <f>IF(K4430&gt;999999999,K4430/1073741824," ")</f>
        <v>5.2385246064513922</v>
      </c>
      <c r="O4430" s="194" t="s">
        <v>25376</v>
      </c>
      <c r="P4430" s="197" t="s">
        <v>25377</v>
      </c>
    </row>
    <row r="4431" spans="1:16" ht="20.100000000000001" customHeight="1" x14ac:dyDescent="0.3">
      <c r="B4431" s="101">
        <v>4421</v>
      </c>
      <c r="C4431" s="103" t="s">
        <v>39944</v>
      </c>
      <c r="D4431" s="168" t="s">
        <v>6561</v>
      </c>
      <c r="E4431" s="36" t="s">
        <v>14734</v>
      </c>
      <c r="F4431" s="99">
        <v>6.4</v>
      </c>
      <c r="G4431" s="99" t="s">
        <v>704</v>
      </c>
      <c r="H4431" s="101" t="s">
        <v>4081</v>
      </c>
      <c r="I4431" s="101">
        <v>2015</v>
      </c>
      <c r="J4431" s="101"/>
      <c r="K4431" s="90">
        <v>4699023154</v>
      </c>
      <c r="L4431" s="90">
        <f>IF(K4431/1024 &gt;1,K4431/1024," ")</f>
        <v>4588889.798828125</v>
      </c>
      <c r="M4431" s="90">
        <f>IF(K4431/1048576 &gt;1,K4431/1048576," ")</f>
        <v>4481.3376941680908</v>
      </c>
      <c r="N4431" s="91">
        <f>IF(K4431&gt;999999999,K4431/1073741824," ")</f>
        <v>4.3763063419610262</v>
      </c>
      <c r="O4431" s="194" t="s">
        <v>25378</v>
      </c>
      <c r="P4431" s="197" t="s">
        <v>25379</v>
      </c>
    </row>
    <row r="4432" spans="1:16" ht="20.100000000000001" customHeight="1" x14ac:dyDescent="0.3">
      <c r="A4432" s="299"/>
      <c r="B4432" s="101">
        <v>4422</v>
      </c>
      <c r="C4432" s="20" t="s">
        <v>9074</v>
      </c>
      <c r="D4432" s="177" t="s">
        <v>9073</v>
      </c>
      <c r="E4432" s="36" t="s">
        <v>14735</v>
      </c>
      <c r="F4432" s="81">
        <v>5.8</v>
      </c>
      <c r="G4432" s="13" t="s">
        <v>704</v>
      </c>
      <c r="H4432" s="13" t="s">
        <v>3757</v>
      </c>
      <c r="I4432" s="79">
        <v>2019</v>
      </c>
      <c r="J4432" s="79"/>
      <c r="K4432" s="73">
        <v>4473835520</v>
      </c>
      <c r="L4432" s="90">
        <f>IF(K4432/1024 &gt;1,K4432/1024," ")</f>
        <v>4368980</v>
      </c>
      <c r="M4432" s="90">
        <f>IF(K4432/1048576 &gt;1,K4432/1048576," ")</f>
        <v>4266.58203125</v>
      </c>
      <c r="N4432" s="91">
        <f>IF(K4432&gt;999999999,K4432/1073741824," ")</f>
        <v>4.1665840148925781</v>
      </c>
      <c r="O4432" s="194" t="s">
        <v>25380</v>
      </c>
      <c r="P4432" s="197" t="s">
        <v>31379</v>
      </c>
    </row>
    <row r="4433" spans="2:16" ht="20.100000000000001" customHeight="1" x14ac:dyDescent="0.3">
      <c r="B4433" s="101">
        <v>4423</v>
      </c>
      <c r="C4433" s="113" t="s">
        <v>39946</v>
      </c>
      <c r="D4433" s="159" t="s">
        <v>5040</v>
      </c>
      <c r="E4433" s="36" t="s">
        <v>14737</v>
      </c>
      <c r="F4433" s="104">
        <v>5.4</v>
      </c>
      <c r="G4433" s="101" t="s">
        <v>704</v>
      </c>
      <c r="H4433" s="101" t="s">
        <v>4523</v>
      </c>
      <c r="I4433" s="101">
        <v>2000</v>
      </c>
      <c r="J4433" s="101"/>
      <c r="K4433" s="90">
        <v>4075994006</v>
      </c>
      <c r="L4433" s="90">
        <f>IF(K4433/1024 &gt;1,K4433/1024," ")</f>
        <v>3980462.896484375</v>
      </c>
      <c r="M4433" s="90">
        <f>IF(K4433/1048576 &gt;1,K4433/1048576," ")</f>
        <v>3887.1707973480225</v>
      </c>
      <c r="N4433" s="91">
        <f>IF(K4433&gt;999999999,K4433/1073741824," ")</f>
        <v>3.7960652317851782</v>
      </c>
      <c r="O4433" s="194" t="s">
        <v>25383</v>
      </c>
      <c r="P4433" s="197" t="s">
        <v>31380</v>
      </c>
    </row>
    <row r="4434" spans="2:16" ht="20.100000000000001" customHeight="1" x14ac:dyDescent="0.3">
      <c r="B4434" s="101">
        <v>4424</v>
      </c>
      <c r="C4434" s="12" t="s">
        <v>34105</v>
      </c>
      <c r="D4434" s="261" t="s">
        <v>33876</v>
      </c>
      <c r="E4434" s="36" t="s">
        <v>33877</v>
      </c>
      <c r="F4434" s="131">
        <v>6</v>
      </c>
      <c r="G4434" s="13"/>
      <c r="H4434" s="13" t="s">
        <v>3740</v>
      </c>
      <c r="I4434" s="133">
        <v>2021</v>
      </c>
      <c r="J4434" s="74"/>
      <c r="K4434" s="73">
        <v>3808223232</v>
      </c>
      <c r="L4434" s="90">
        <f>IF(K4434/1024 &gt;1,K4434/1024," ")</f>
        <v>3718968</v>
      </c>
      <c r="M4434" s="90">
        <f>IF(K4434/1048576 &gt;1,K4434/1048576," ")</f>
        <v>3631.8046875</v>
      </c>
      <c r="N4434" s="91">
        <f>IF(K4434&gt;999999999,K4434/1073741824," ")</f>
        <v>3.5466842651367188</v>
      </c>
      <c r="O4434" s="223" t="s">
        <v>33878</v>
      </c>
      <c r="P4434" s="198" t="s">
        <v>33879</v>
      </c>
    </row>
    <row r="4435" spans="2:16" ht="20.100000000000001" customHeight="1" x14ac:dyDescent="0.3">
      <c r="B4435" s="101">
        <v>4425</v>
      </c>
      <c r="C4435" s="48" t="s">
        <v>39860</v>
      </c>
      <c r="D4435" s="157" t="s">
        <v>9127</v>
      </c>
      <c r="E4435" s="36" t="s">
        <v>42630</v>
      </c>
      <c r="F4435" s="81">
        <v>5.3</v>
      </c>
      <c r="G4435" s="13" t="s">
        <v>704</v>
      </c>
      <c r="H4435" s="13" t="s">
        <v>3756</v>
      </c>
      <c r="I4435" s="79">
        <v>2019</v>
      </c>
      <c r="J4435" s="79"/>
      <c r="K4435" s="73">
        <v>6099632128</v>
      </c>
      <c r="L4435" s="90">
        <f>IF(K4435/1024 &gt;1,K4435/1024," ")</f>
        <v>5956672</v>
      </c>
      <c r="M4435" s="90">
        <f>IF(K4435/1048576 &gt;1,K4435/1048576," ")</f>
        <v>5817.0625</v>
      </c>
      <c r="N4435" s="91">
        <f>IF(K4435&gt;999999999,K4435/1073741824," ")</f>
        <v>5.68072509765625</v>
      </c>
      <c r="O4435" s="194" t="s">
        <v>31707</v>
      </c>
      <c r="P4435" s="197" t="s">
        <v>31635</v>
      </c>
    </row>
    <row r="4436" spans="2:16" ht="20.100000000000001" customHeight="1" x14ac:dyDescent="0.3">
      <c r="B4436" s="101">
        <v>4426</v>
      </c>
      <c r="C4436" s="102" t="s">
        <v>39948</v>
      </c>
      <c r="D4436" s="159" t="s">
        <v>3214</v>
      </c>
      <c r="E4436" s="36" t="s">
        <v>14739</v>
      </c>
      <c r="F4436" s="104">
        <v>6</v>
      </c>
      <c r="G4436" s="101" t="s">
        <v>704</v>
      </c>
      <c r="H4436" s="101" t="s">
        <v>4070</v>
      </c>
      <c r="I4436" s="101">
        <v>1991</v>
      </c>
      <c r="J4436" s="101"/>
      <c r="K4436" s="90">
        <v>5904708584</v>
      </c>
      <c r="L4436" s="90">
        <f>IF(K4436/1024 &gt;1,K4436/1024," ")</f>
        <v>5766316.9765625</v>
      </c>
      <c r="M4436" s="90">
        <f>IF(K4436/1048576 &gt;1,K4436/1048576," ")</f>
        <v>5631.1689224243164</v>
      </c>
      <c r="N4436" s="91">
        <f>IF(K4436&gt;999999999,K4436/1073741824," ")</f>
        <v>5.4991884008049965</v>
      </c>
      <c r="O4436" s="194" t="s">
        <v>25386</v>
      </c>
      <c r="P4436" s="197" t="s">
        <v>31381</v>
      </c>
    </row>
    <row r="4437" spans="2:16" ht="20.100000000000001" customHeight="1" x14ac:dyDescent="0.3">
      <c r="B4437" s="101">
        <v>4427</v>
      </c>
      <c r="C4437" s="109" t="s">
        <v>39949</v>
      </c>
      <c r="D4437" s="160" t="s">
        <v>2388</v>
      </c>
      <c r="E4437" s="36" t="s">
        <v>14740</v>
      </c>
      <c r="F4437" s="104">
        <v>5.7</v>
      </c>
      <c r="G4437" s="99" t="s">
        <v>704</v>
      </c>
      <c r="H4437" s="101" t="s">
        <v>5927</v>
      </c>
      <c r="I4437" s="101">
        <v>1954</v>
      </c>
      <c r="J4437" s="116"/>
      <c r="K4437" s="90">
        <v>2347138987</v>
      </c>
      <c r="L4437" s="90">
        <f>IF(K4437/1024 &gt;1,K4437/1024," ")</f>
        <v>2292127.9169921875</v>
      </c>
      <c r="M4437" s="90">
        <f>IF(K4437/1048576 &gt;1,K4437/1048576," ")</f>
        <v>2238.4061689376831</v>
      </c>
      <c r="N4437" s="91">
        <f>IF(K4437&gt;999999999,K4437/1073741824," ")</f>
        <v>2.1859435243532062</v>
      </c>
      <c r="O4437" s="194" t="s">
        <v>25387</v>
      </c>
      <c r="P4437" s="197" t="s">
        <v>25388</v>
      </c>
    </row>
    <row r="4438" spans="2:16" ht="20.100000000000001" customHeight="1" x14ac:dyDescent="0.3">
      <c r="B4438" s="101">
        <v>4428</v>
      </c>
      <c r="C4438" s="84" t="s">
        <v>39950</v>
      </c>
      <c r="D4438" s="157" t="s">
        <v>7715</v>
      </c>
      <c r="E4438" s="36" t="s">
        <v>14741</v>
      </c>
      <c r="F4438" s="81">
        <v>5.5</v>
      </c>
      <c r="G4438" s="81" t="s">
        <v>704</v>
      </c>
      <c r="H4438" s="82" t="s">
        <v>4081</v>
      </c>
      <c r="I4438" s="79">
        <v>2017</v>
      </c>
      <c r="J4438" s="79"/>
      <c r="K4438" s="73">
        <v>5103587519</v>
      </c>
      <c r="L4438" s="90">
        <f>IF(K4438/1024 &gt;1,K4438/1024," ")</f>
        <v>4983972.1865234375</v>
      </c>
      <c r="M4438" s="90">
        <f>IF(K4438/1048576 &gt;1,K4438/1048576," ")</f>
        <v>4867.1603384017944</v>
      </c>
      <c r="N4438" s="91">
        <f>IF(K4438&gt;999999999,K4438/1073741824," ")</f>
        <v>4.7530862679705024</v>
      </c>
      <c r="O4438" s="194" t="s">
        <v>25389</v>
      </c>
      <c r="P4438" s="197" t="s">
        <v>25390</v>
      </c>
    </row>
    <row r="4439" spans="2:16" ht="20.100000000000001" customHeight="1" x14ac:dyDescent="0.3">
      <c r="B4439" s="101">
        <v>4429</v>
      </c>
      <c r="C4439" s="12" t="s">
        <v>39951</v>
      </c>
      <c r="D4439" s="159" t="s">
        <v>4716</v>
      </c>
      <c r="E4439" s="36" t="s">
        <v>14742</v>
      </c>
      <c r="F4439" s="104">
        <v>4.3</v>
      </c>
      <c r="G4439" s="101" t="s">
        <v>704</v>
      </c>
      <c r="H4439" s="101" t="s">
        <v>3945</v>
      </c>
      <c r="I4439" s="101">
        <v>1980</v>
      </c>
      <c r="J4439" s="101"/>
      <c r="K4439" s="90">
        <v>3331905070</v>
      </c>
      <c r="L4439" s="90">
        <f>IF(K4439/1024 &gt;1,K4439/1024," ")</f>
        <v>3253813.544921875</v>
      </c>
      <c r="M4439" s="90">
        <f>IF(K4439/1048576 &gt;1,K4439/1048576," ")</f>
        <v>3177.5522899627686</v>
      </c>
      <c r="N4439" s="91">
        <f>IF(K4439&gt;999999999,K4439/1073741824," ")</f>
        <v>3.1030784081667662</v>
      </c>
      <c r="O4439" s="194" t="s">
        <v>25391</v>
      </c>
      <c r="P4439" s="197" t="s">
        <v>25392</v>
      </c>
    </row>
    <row r="4440" spans="2:16" ht="20.100000000000001" customHeight="1" x14ac:dyDescent="0.3">
      <c r="B4440" s="101">
        <v>4430</v>
      </c>
      <c r="C4440" s="7" t="s">
        <v>34116</v>
      </c>
      <c r="D4440" s="263" t="s">
        <v>33982</v>
      </c>
      <c r="E4440" s="36" t="s">
        <v>33983</v>
      </c>
      <c r="F4440" s="131">
        <v>6.3</v>
      </c>
      <c r="G4440" s="13"/>
      <c r="H4440" s="13" t="s">
        <v>3740</v>
      </c>
      <c r="I4440" s="79">
        <v>2022</v>
      </c>
      <c r="J4440" s="79"/>
      <c r="K4440" s="73">
        <v>3356721152</v>
      </c>
      <c r="L4440" s="90">
        <f>IF(K4440/1024 &gt;1,K4440/1024," ")</f>
        <v>3278048</v>
      </c>
      <c r="M4440" s="90">
        <f>IF(K4440/1048576 &gt;1,K4440/1048576," ")</f>
        <v>3201.21875</v>
      </c>
      <c r="N4440" s="91">
        <f>IF(K4440&gt;999999999,K4440/1073741824," ")</f>
        <v>3.126190185546875</v>
      </c>
      <c r="O4440" s="223" t="s">
        <v>33984</v>
      </c>
      <c r="P4440" s="198" t="s">
        <v>33985</v>
      </c>
    </row>
    <row r="4441" spans="2:16" ht="20.100000000000001" customHeight="1" x14ac:dyDescent="0.3">
      <c r="B4441" s="101">
        <v>4431</v>
      </c>
      <c r="C4441" s="20" t="s">
        <v>39953</v>
      </c>
      <c r="D4441" s="157" t="s">
        <v>32602</v>
      </c>
      <c r="E4441" s="36" t="s">
        <v>32603</v>
      </c>
      <c r="F4441" s="81">
        <v>6</v>
      </c>
      <c r="G4441" s="13"/>
      <c r="H4441" s="13" t="s">
        <v>3744</v>
      </c>
      <c r="I4441" s="79">
        <v>2019</v>
      </c>
      <c r="J4441" s="79"/>
      <c r="K4441" s="73">
        <v>4412563456</v>
      </c>
      <c r="L4441" s="90">
        <f>IF(K4441/1024 &gt;1,K4441/1024," ")</f>
        <v>4309144</v>
      </c>
      <c r="M4441" s="90">
        <f>IF(K4441/1048576 &gt;1,K4441/1048576," ")</f>
        <v>4208.1484375</v>
      </c>
      <c r="N4441" s="91">
        <f>IF(K4441&gt;999999999,K4441/1073741824," ")</f>
        <v>4.1095199584960938</v>
      </c>
      <c r="O4441" s="194" t="s">
        <v>32604</v>
      </c>
      <c r="P4441" s="198" t="s">
        <v>32605</v>
      </c>
    </row>
    <row r="4442" spans="2:16" ht="20.100000000000001" customHeight="1" x14ac:dyDescent="0.3">
      <c r="B4442" s="101">
        <v>4432</v>
      </c>
      <c r="C4442" s="103" t="s">
        <v>39952</v>
      </c>
      <c r="D4442" s="159" t="s">
        <v>4616</v>
      </c>
      <c r="E4442" s="36" t="s">
        <v>14743</v>
      </c>
      <c r="F4442" s="104">
        <v>5.2</v>
      </c>
      <c r="G4442" s="101" t="s">
        <v>704</v>
      </c>
      <c r="H4442" s="101" t="s">
        <v>3744</v>
      </c>
      <c r="I4442" s="101">
        <v>2011</v>
      </c>
      <c r="J4442" s="101"/>
      <c r="K4442" s="90">
        <v>5035374600</v>
      </c>
      <c r="L4442" s="90">
        <f>IF(K4442/1024 &gt;1,K4442/1024," ")</f>
        <v>4917358.0078125</v>
      </c>
      <c r="M4442" s="90">
        <f>IF(K4442/1048576 &gt;1,K4442/1048576," ")</f>
        <v>4802.1074295043945</v>
      </c>
      <c r="N4442" s="91">
        <f>IF(K4442&gt;999999999,K4442/1073741824," ")</f>
        <v>4.6895580366253853</v>
      </c>
      <c r="O4442" s="194" t="s">
        <v>25393</v>
      </c>
      <c r="P4442" s="197" t="s">
        <v>25394</v>
      </c>
    </row>
    <row r="4443" spans="2:16" ht="20.100000000000001" customHeight="1" x14ac:dyDescent="0.3">
      <c r="B4443" s="101">
        <v>4433</v>
      </c>
      <c r="C4443" s="109" t="s">
        <v>39954</v>
      </c>
      <c r="D4443" s="160" t="s">
        <v>3599</v>
      </c>
      <c r="E4443" s="36" t="s">
        <v>14748</v>
      </c>
      <c r="F4443" s="104">
        <v>5.4</v>
      </c>
      <c r="G4443" s="101"/>
      <c r="H4443" s="101" t="s">
        <v>3739</v>
      </c>
      <c r="I4443" s="101">
        <v>2012</v>
      </c>
      <c r="J4443" s="101"/>
      <c r="K4443" s="90">
        <v>3853576087</v>
      </c>
      <c r="L4443" s="90">
        <f>IF(K4443/1024 &gt;1,K4443/1024," ")</f>
        <v>3763257.8974609375</v>
      </c>
      <c r="M4443" s="90">
        <f>IF(K4443/1048576 &gt;1,K4443/1048576," ")</f>
        <v>3675.0565404891968</v>
      </c>
      <c r="N4443" s="91">
        <f>IF(K4443&gt;999999999,K4443/1073741824," ")</f>
        <v>3.5889224028214812</v>
      </c>
      <c r="O4443" s="194" t="s">
        <v>17564</v>
      </c>
      <c r="P4443" s="197" t="s">
        <v>25395</v>
      </c>
    </row>
    <row r="4444" spans="2:16" ht="20.100000000000001" customHeight="1" x14ac:dyDescent="0.3">
      <c r="B4444" s="101">
        <v>4434</v>
      </c>
      <c r="C4444" s="111" t="s">
        <v>39955</v>
      </c>
      <c r="D4444" s="176" t="s">
        <v>7427</v>
      </c>
      <c r="E4444" s="36" t="s">
        <v>14744</v>
      </c>
      <c r="F4444" s="99">
        <v>7.2</v>
      </c>
      <c r="G4444" s="99" t="s">
        <v>704</v>
      </c>
      <c r="H4444" s="105" t="s">
        <v>6249</v>
      </c>
      <c r="I4444" s="101">
        <v>1993</v>
      </c>
      <c r="J4444" s="101"/>
      <c r="K4444" s="90">
        <v>3322915223</v>
      </c>
      <c r="L4444" s="90">
        <f>IF(K4444/1024 &gt;1,K4444/1024," ")</f>
        <v>3245034.3974609375</v>
      </c>
      <c r="M4444" s="90">
        <f>IF(K4444/1048576 &gt;1,K4444/1048576," ")</f>
        <v>3168.9789037704468</v>
      </c>
      <c r="N4444" s="91">
        <f>IF(K4444&gt;999999999,K4444/1073741824," ")</f>
        <v>3.0947059607133269</v>
      </c>
      <c r="O4444" s="194" t="s">
        <v>25396</v>
      </c>
      <c r="P4444" s="197" t="s">
        <v>25397</v>
      </c>
    </row>
    <row r="4445" spans="2:16" ht="20.100000000000001" customHeight="1" x14ac:dyDescent="0.3">
      <c r="B4445" s="101">
        <v>4435</v>
      </c>
      <c r="C4445" s="12" t="s">
        <v>39956</v>
      </c>
      <c r="D4445" s="157" t="s">
        <v>8694</v>
      </c>
      <c r="E4445" s="36" t="s">
        <v>14745</v>
      </c>
      <c r="F4445" s="131">
        <v>5.2</v>
      </c>
      <c r="G4445" s="13"/>
      <c r="H4445" s="13" t="s">
        <v>3757</v>
      </c>
      <c r="I4445" s="133">
        <v>2019</v>
      </c>
      <c r="J4445" s="74"/>
      <c r="K4445" s="73">
        <v>5649953742</v>
      </c>
      <c r="L4445" s="90">
        <f>IF(K4445/1024 &gt;1,K4445/1024," ")</f>
        <v>5517532.951171875</v>
      </c>
      <c r="M4445" s="90">
        <f>IF(K4445/1048576 &gt;1,K4445/1048576," ")</f>
        <v>5388.2157726287842</v>
      </c>
      <c r="N4445" s="91">
        <f>IF(K4445&gt;999999999,K4445/1073741824," ")</f>
        <v>5.2619294654577971</v>
      </c>
      <c r="O4445" s="194" t="s">
        <v>25398</v>
      </c>
      <c r="P4445" s="197" t="s">
        <v>25399</v>
      </c>
    </row>
    <row r="4446" spans="2:16" ht="20.100000000000001" customHeight="1" x14ac:dyDescent="0.3">
      <c r="B4446" s="101">
        <v>4436</v>
      </c>
      <c r="C4446" s="12" t="s">
        <v>39957</v>
      </c>
      <c r="D4446" s="160" t="s">
        <v>2389</v>
      </c>
      <c r="E4446" s="36" t="s">
        <v>14746</v>
      </c>
      <c r="F4446" s="104">
        <v>5.0999999999999996</v>
      </c>
      <c r="G4446" s="13" t="s">
        <v>704</v>
      </c>
      <c r="H4446" s="13" t="s">
        <v>6008</v>
      </c>
      <c r="I4446" s="101">
        <v>2007</v>
      </c>
      <c r="J4446" s="101"/>
      <c r="K4446" s="73">
        <v>4253560832</v>
      </c>
      <c r="L4446" s="90">
        <f>IF(K4446/1024 &gt;1,K4446/1024," ")</f>
        <v>4153868</v>
      </c>
      <c r="M4446" s="90">
        <f>IF(K4446/1048576 &gt;1,K4446/1048576," ")</f>
        <v>4056.51171875</v>
      </c>
      <c r="N4446" s="91">
        <f>IF(K4446&gt;999999999,K4446/1073741824," ")</f>
        <v>3.9614372253417969</v>
      </c>
      <c r="O4446" s="194" t="s">
        <v>25400</v>
      </c>
      <c r="P4446" s="197" t="s">
        <v>31382</v>
      </c>
    </row>
    <row r="4447" spans="2:16" ht="20.100000000000001" customHeight="1" x14ac:dyDescent="0.3">
      <c r="B4447" s="101">
        <v>4437</v>
      </c>
      <c r="C4447" s="102" t="s">
        <v>39958</v>
      </c>
      <c r="D4447" s="159" t="s">
        <v>3240</v>
      </c>
      <c r="E4447" s="36" t="s">
        <v>14747</v>
      </c>
      <c r="F4447" s="104">
        <v>6.8</v>
      </c>
      <c r="G4447" s="101" t="s">
        <v>704</v>
      </c>
      <c r="H4447" s="101" t="s">
        <v>3741</v>
      </c>
      <c r="I4447" s="94">
        <v>2012</v>
      </c>
      <c r="J4447" s="94"/>
      <c r="K4447" s="108">
        <v>4630085582</v>
      </c>
      <c r="L4447" s="90">
        <f>IF(K4447/1024 &gt;1,K4447/1024," ")</f>
        <v>4521567.951171875</v>
      </c>
      <c r="M4447" s="90">
        <f>IF(K4447/1048576 &gt;1,K4447/1048576," ")</f>
        <v>4415.5937023162842</v>
      </c>
      <c r="N4447" s="91">
        <f>IF(K4447&gt;999999999,K4447/1073741824," ")</f>
        <v>4.3121032249182463</v>
      </c>
      <c r="O4447" s="194" t="s">
        <v>25401</v>
      </c>
      <c r="P4447" s="197" t="s">
        <v>25402</v>
      </c>
    </row>
    <row r="4448" spans="2:16" ht="20.100000000000001" customHeight="1" x14ac:dyDescent="0.3">
      <c r="B4448" s="101">
        <v>4438</v>
      </c>
      <c r="C4448" s="102" t="s">
        <v>39959</v>
      </c>
      <c r="D4448" s="163" t="s">
        <v>5891</v>
      </c>
      <c r="E4448" s="36" t="s">
        <v>14749</v>
      </c>
      <c r="F4448" s="99">
        <v>5.2</v>
      </c>
      <c r="G4448" s="101" t="s">
        <v>704</v>
      </c>
      <c r="H4448" s="101" t="s">
        <v>3744</v>
      </c>
      <c r="I4448" s="101">
        <v>2014</v>
      </c>
      <c r="J4448" s="101"/>
      <c r="K4448" s="90">
        <v>4664695811</v>
      </c>
      <c r="L4448" s="90">
        <f>IF(K4448/1024 &gt;1,K4448/1024," ")</f>
        <v>4555367.0029296875</v>
      </c>
      <c r="M4448" s="90">
        <f>IF(K4448/1048576 &gt;1,K4448/1048576," ")</f>
        <v>4448.6005887985229</v>
      </c>
      <c r="N4448" s="91">
        <f>IF(K4448&gt;999999999,K4448/1073741824," ")</f>
        <v>4.3443365124985576</v>
      </c>
      <c r="O4448" s="194" t="s">
        <v>17891</v>
      </c>
      <c r="P4448" s="197" t="s">
        <v>31383</v>
      </c>
    </row>
    <row r="4449" spans="2:16" ht="20.100000000000001" customHeight="1" x14ac:dyDescent="0.3">
      <c r="B4449" s="101">
        <v>4439</v>
      </c>
      <c r="C4449" s="7" t="s">
        <v>39960</v>
      </c>
      <c r="D4449" s="158" t="s">
        <v>8970</v>
      </c>
      <c r="E4449" s="36" t="s">
        <v>14750</v>
      </c>
      <c r="F4449" s="81">
        <v>6.1</v>
      </c>
      <c r="G4449" s="13"/>
      <c r="H4449" s="13" t="s">
        <v>3757</v>
      </c>
      <c r="I4449" s="79">
        <v>2019</v>
      </c>
      <c r="J4449" s="79"/>
      <c r="K4449" s="73">
        <v>5294444544</v>
      </c>
      <c r="L4449" s="90">
        <f>IF(K4449/1024 &gt;1,K4449/1024," ")</f>
        <v>5170356</v>
      </c>
      <c r="M4449" s="90">
        <f>IF(K4449/1048576 &gt;1,K4449/1048576," ")</f>
        <v>5049.17578125</v>
      </c>
      <c r="N4449" s="91">
        <f>IF(K4449&gt;999999999,K4449/1073741824," ")</f>
        <v>4.9308357238769531</v>
      </c>
      <c r="O4449" s="194" t="s">
        <v>22152</v>
      </c>
      <c r="P4449" s="197" t="s">
        <v>25403</v>
      </c>
    </row>
    <row r="4450" spans="2:16" ht="20.100000000000001" customHeight="1" x14ac:dyDescent="0.3">
      <c r="B4450" s="101">
        <v>4440</v>
      </c>
      <c r="C4450" s="112" t="s">
        <v>39961</v>
      </c>
      <c r="D4450" s="160" t="s">
        <v>5922</v>
      </c>
      <c r="E4450" s="36" t="s">
        <v>14751</v>
      </c>
      <c r="F4450" s="99">
        <v>5.4</v>
      </c>
      <c r="G4450" s="101" t="s">
        <v>704</v>
      </c>
      <c r="H4450" s="101" t="s">
        <v>4081</v>
      </c>
      <c r="I4450" s="101">
        <v>2014</v>
      </c>
      <c r="J4450" s="101"/>
      <c r="K4450" s="90">
        <v>5151875061</v>
      </c>
      <c r="L4450" s="90">
        <f>IF(K4450/1024 &gt;1,K4450/1024," ")</f>
        <v>5031127.9892578125</v>
      </c>
      <c r="M4450" s="90">
        <f>IF(K4450/1048576 &gt;1,K4450/1048576," ")</f>
        <v>4913.2109270095825</v>
      </c>
      <c r="N4450" s="91">
        <f>IF(K4450&gt;999999999,K4450/1073741824," ")</f>
        <v>4.7980575459077954</v>
      </c>
      <c r="O4450" s="194" t="s">
        <v>25404</v>
      </c>
      <c r="P4450" s="197" t="s">
        <v>25405</v>
      </c>
    </row>
    <row r="4451" spans="2:16" ht="20.100000000000001" customHeight="1" x14ac:dyDescent="0.3">
      <c r="B4451" s="101">
        <v>4441</v>
      </c>
      <c r="C4451" s="12" t="s">
        <v>39963</v>
      </c>
      <c r="D4451" s="157" t="s">
        <v>8925</v>
      </c>
      <c r="E4451" s="36" t="s">
        <v>14753</v>
      </c>
      <c r="F4451" s="131">
        <v>7</v>
      </c>
      <c r="G4451" s="13"/>
      <c r="H4451" s="13" t="s">
        <v>3745</v>
      </c>
      <c r="I4451" s="79">
        <v>2019</v>
      </c>
      <c r="J4451" s="79"/>
      <c r="K4451" s="73">
        <v>1805017088</v>
      </c>
      <c r="L4451" s="90">
        <f>IF(K4451/1024 &gt;1,K4451/1024," ")</f>
        <v>1762712</v>
      </c>
      <c r="M4451" s="90">
        <f>IF(K4451/1048576 &gt;1,K4451/1048576," ")</f>
        <v>1721.3984375</v>
      </c>
      <c r="N4451" s="91">
        <f>IF(K4451&gt;999999999,K4451/1073741824," ")</f>
        <v>1.6810531616210938</v>
      </c>
      <c r="O4451" s="194" t="s">
        <v>25408</v>
      </c>
      <c r="P4451" s="197" t="s">
        <v>25409</v>
      </c>
    </row>
    <row r="4452" spans="2:16" ht="20.100000000000001" customHeight="1" x14ac:dyDescent="0.3">
      <c r="B4452" s="101">
        <v>4442</v>
      </c>
      <c r="C4452" s="12" t="s">
        <v>39962</v>
      </c>
      <c r="D4452" s="167" t="s">
        <v>8912</v>
      </c>
      <c r="E4452" s="36" t="s">
        <v>14752</v>
      </c>
      <c r="F4452" s="131">
        <v>6.4</v>
      </c>
      <c r="G4452" s="13" t="s">
        <v>704</v>
      </c>
      <c r="H4452" s="13" t="s">
        <v>3740</v>
      </c>
      <c r="I4452" s="133">
        <v>2018</v>
      </c>
      <c r="J4452" s="74"/>
      <c r="K4452" s="73">
        <v>5239611392</v>
      </c>
      <c r="L4452" s="90">
        <f>IF(K4452/1024 &gt;1,K4452/1024," ")</f>
        <v>5116808</v>
      </c>
      <c r="M4452" s="90">
        <f>IF(K4452/1048576 &gt;1,K4452/1048576," ")</f>
        <v>4996.8828125</v>
      </c>
      <c r="N4452" s="91">
        <f>IF(K4452&gt;999999999,K4452/1073741824," ")</f>
        <v>4.8797683715820313</v>
      </c>
      <c r="O4452" s="194" t="s">
        <v>25406</v>
      </c>
      <c r="P4452" s="197" t="s">
        <v>25407</v>
      </c>
    </row>
    <row r="4453" spans="2:16" ht="20.100000000000001" customHeight="1" x14ac:dyDescent="0.3">
      <c r="B4453" s="101">
        <v>4443</v>
      </c>
      <c r="C4453" s="84" t="s">
        <v>39964</v>
      </c>
      <c r="D4453" s="167" t="s">
        <v>7738</v>
      </c>
      <c r="E4453" s="36" t="s">
        <v>14754</v>
      </c>
      <c r="F4453" s="81">
        <v>5.3</v>
      </c>
      <c r="G4453" s="81" t="s">
        <v>704</v>
      </c>
      <c r="H4453" s="82" t="s">
        <v>5878</v>
      </c>
      <c r="I4453" s="79">
        <v>2017</v>
      </c>
      <c r="J4453" s="84"/>
      <c r="K4453" s="73">
        <v>4999510797</v>
      </c>
      <c r="L4453" s="90">
        <f>IF(K4453/1024 &gt;1,K4453/1024," ")</f>
        <v>4882334.7626953125</v>
      </c>
      <c r="M4453" s="90">
        <f>IF(K4453/1048576 &gt;1,K4453/1048576," ")</f>
        <v>4767.9050416946411</v>
      </c>
      <c r="N4453" s="91">
        <f>IF(K4453&gt;999999999,K4453/1073741824," ")</f>
        <v>4.656157267279923</v>
      </c>
      <c r="O4453" s="194" t="s">
        <v>25410</v>
      </c>
      <c r="P4453" s="197" t="s">
        <v>25411</v>
      </c>
    </row>
    <row r="4454" spans="2:16" ht="20.100000000000001" customHeight="1" x14ac:dyDescent="0.3">
      <c r="B4454" s="101">
        <v>4444</v>
      </c>
      <c r="C4454" s="102" t="s">
        <v>39965</v>
      </c>
      <c r="D4454" s="159" t="s">
        <v>3649</v>
      </c>
      <c r="E4454" s="36" t="s">
        <v>14755</v>
      </c>
      <c r="F4454" s="104">
        <v>6.5</v>
      </c>
      <c r="G4454" s="101"/>
      <c r="H4454" s="101" t="s">
        <v>3739</v>
      </c>
      <c r="I4454" s="101">
        <v>2012</v>
      </c>
      <c r="J4454" s="101"/>
      <c r="K4454" s="90">
        <v>4444706281</v>
      </c>
      <c r="L4454" s="90">
        <f>IF(K4454/1024 &gt;1,K4454/1024," ")</f>
        <v>4340533.4775390625</v>
      </c>
      <c r="M4454" s="90">
        <f>IF(K4454/1048576 &gt;1,K4454/1048576," ")</f>
        <v>4238.8022241592407</v>
      </c>
      <c r="N4454" s="91">
        <f>IF(K4454&gt;999999999,K4454/1073741824," ")</f>
        <v>4.1394552970305085</v>
      </c>
      <c r="O4454" s="194" t="s">
        <v>25412</v>
      </c>
      <c r="P4454" s="197" t="s">
        <v>31384</v>
      </c>
    </row>
    <row r="4455" spans="2:16" ht="20.100000000000001" customHeight="1" x14ac:dyDescent="0.3">
      <c r="B4455" s="101">
        <v>4445</v>
      </c>
      <c r="C4455" s="109" t="s">
        <v>39966</v>
      </c>
      <c r="D4455" s="160" t="s">
        <v>2390</v>
      </c>
      <c r="E4455" s="36" t="s">
        <v>14756</v>
      </c>
      <c r="F4455" s="104">
        <v>7.8</v>
      </c>
      <c r="G4455" s="104" t="s">
        <v>704</v>
      </c>
      <c r="H4455" s="101" t="s">
        <v>4279</v>
      </c>
      <c r="I4455" s="101">
        <v>1939</v>
      </c>
      <c r="J4455" s="101"/>
      <c r="K4455" s="90">
        <v>7622047285</v>
      </c>
      <c r="L4455" s="90">
        <f>IF(K4455/1024 &gt;1,K4455/1024," ")</f>
        <v>7443405.5517578125</v>
      </c>
      <c r="M4455" s="90">
        <f>IF(K4455/1048576 &gt;1,K4455/1048576," ")</f>
        <v>7268.9507341384888</v>
      </c>
      <c r="N4455" s="91">
        <f>IF(K4455&gt;999999999,K4455/1073741824," ")</f>
        <v>7.0985847013071179</v>
      </c>
      <c r="O4455" s="194" t="s">
        <v>25413</v>
      </c>
      <c r="P4455" s="197" t="s">
        <v>25414</v>
      </c>
    </row>
    <row r="4456" spans="2:16" ht="20.100000000000001" customHeight="1" x14ac:dyDescent="0.3">
      <c r="B4456" s="101">
        <v>4446</v>
      </c>
      <c r="C4456" s="48" t="s">
        <v>39967</v>
      </c>
      <c r="D4456" s="157" t="s">
        <v>8599</v>
      </c>
      <c r="E4456" s="36" t="s">
        <v>14757</v>
      </c>
      <c r="F4456" s="81">
        <v>5.9</v>
      </c>
      <c r="G4456" s="13" t="s">
        <v>704</v>
      </c>
      <c r="H4456" s="13" t="s">
        <v>4081</v>
      </c>
      <c r="I4456" s="79">
        <v>2018</v>
      </c>
      <c r="J4456" s="79"/>
      <c r="K4456" s="73">
        <v>5784494080</v>
      </c>
      <c r="L4456" s="90">
        <f>IF(K4456/1024 &gt;1,K4456/1024," ")</f>
        <v>5648920</v>
      </c>
      <c r="M4456" s="90">
        <f>IF(K4456/1048576 &gt;1,K4456/1048576," ")</f>
        <v>5516.5234375</v>
      </c>
      <c r="N4456" s="91">
        <f>IF(K4456&gt;999999999,K4456/1073741824," ")</f>
        <v>5.3872299194335938</v>
      </c>
      <c r="O4456" s="194" t="s">
        <v>25415</v>
      </c>
      <c r="P4456" s="197" t="s">
        <v>25416</v>
      </c>
    </row>
    <row r="4457" spans="2:16" ht="20.100000000000001" customHeight="1" x14ac:dyDescent="0.3">
      <c r="B4457" s="101">
        <v>4447</v>
      </c>
      <c r="C4457" s="109" t="s">
        <v>39968</v>
      </c>
      <c r="D4457" s="160" t="s">
        <v>6040</v>
      </c>
      <c r="E4457" s="36" t="s">
        <v>14758</v>
      </c>
      <c r="F4457" s="99">
        <v>6.9</v>
      </c>
      <c r="G4457" s="101" t="s">
        <v>704</v>
      </c>
      <c r="H4457" s="101" t="s">
        <v>5871</v>
      </c>
      <c r="I4457" s="101">
        <v>2014</v>
      </c>
      <c r="J4457" s="101"/>
      <c r="K4457" s="90">
        <v>3902402651</v>
      </c>
      <c r="L4457" s="90">
        <f>IF(K4457/1024 &gt;1,K4457/1024," ")</f>
        <v>3810940.0888671875</v>
      </c>
      <c r="M4457" s="90">
        <f>IF(K4457/1048576 &gt;1,K4457/1048576," ")</f>
        <v>3721.6211805343628</v>
      </c>
      <c r="N4457" s="91">
        <f>IF(K4457&gt;999999999,K4457/1073741824," ")</f>
        <v>3.6343956841155887</v>
      </c>
      <c r="O4457" s="194" t="s">
        <v>25417</v>
      </c>
      <c r="P4457" s="197" t="s">
        <v>25418</v>
      </c>
    </row>
    <row r="4458" spans="2:16" ht="20.100000000000001" customHeight="1" x14ac:dyDescent="0.3">
      <c r="B4458" s="101">
        <v>4448</v>
      </c>
      <c r="C4458" s="109" t="s">
        <v>39969</v>
      </c>
      <c r="D4458" s="159" t="s">
        <v>3445</v>
      </c>
      <c r="E4458" s="36" t="s">
        <v>14759</v>
      </c>
      <c r="F4458" s="104">
        <v>6</v>
      </c>
      <c r="G4458" s="99" t="s">
        <v>704</v>
      </c>
      <c r="H4458" s="105" t="s">
        <v>5878</v>
      </c>
      <c r="I4458" s="101">
        <v>2000</v>
      </c>
      <c r="J4458" s="101"/>
      <c r="K4458" s="90">
        <v>5207148806</v>
      </c>
      <c r="L4458" s="90">
        <f>IF(K4458/1024 &gt;1,K4458/1024," ")</f>
        <v>5085106.255859375</v>
      </c>
      <c r="M4458" s="90">
        <f>IF(K4458/1048576 &gt;1,K4458/1048576," ")</f>
        <v>4965.9240779876709</v>
      </c>
      <c r="N4458" s="91">
        <f>IF(K4458&gt;999999999,K4458/1073741824," ")</f>
        <v>4.8495352324098349</v>
      </c>
      <c r="O4458" s="194" t="s">
        <v>25419</v>
      </c>
      <c r="P4458" s="197" t="s">
        <v>25420</v>
      </c>
    </row>
    <row r="4459" spans="2:16" ht="20.100000000000001" customHeight="1" x14ac:dyDescent="0.3">
      <c r="B4459" s="101">
        <v>4449</v>
      </c>
      <c r="C4459" s="28" t="s">
        <v>39970</v>
      </c>
      <c r="D4459" s="177" t="s">
        <v>32228</v>
      </c>
      <c r="E4459" s="36" t="s">
        <v>32229</v>
      </c>
      <c r="F4459" s="131">
        <v>5.5</v>
      </c>
      <c r="G4459" s="13" t="s">
        <v>704</v>
      </c>
      <c r="H4459" s="13" t="s">
        <v>3744</v>
      </c>
      <c r="I4459" s="133">
        <v>2019</v>
      </c>
      <c r="J4459" s="74"/>
      <c r="K4459" s="73">
        <v>3399680000</v>
      </c>
      <c r="L4459" s="90">
        <f>IF(K4459/1024 &gt;1,K4459/1024," ")</f>
        <v>3320000</v>
      </c>
      <c r="M4459" s="90">
        <f>IF(K4459/1048576 &gt;1,K4459/1048576," ")</f>
        <v>3242.1875</v>
      </c>
      <c r="N4459" s="91">
        <f>IF(K4459&gt;999999999,K4459/1073741824," ")</f>
        <v>3.16619873046875</v>
      </c>
      <c r="O4459" s="199" t="s">
        <v>17525</v>
      </c>
      <c r="P4459" s="197" t="s">
        <v>32245</v>
      </c>
    </row>
    <row r="4460" spans="2:16" ht="20.100000000000001" customHeight="1" x14ac:dyDescent="0.3">
      <c r="B4460" s="101">
        <v>4450</v>
      </c>
      <c r="C4460" s="102" t="s">
        <v>39971</v>
      </c>
      <c r="D4460" s="159" t="s">
        <v>2391</v>
      </c>
      <c r="E4460" s="36" t="s">
        <v>14760</v>
      </c>
      <c r="F4460" s="104">
        <v>7.6</v>
      </c>
      <c r="G4460" s="94" t="s">
        <v>704</v>
      </c>
      <c r="H4460" s="94" t="s">
        <v>3737</v>
      </c>
      <c r="I4460" s="94">
        <v>1993</v>
      </c>
      <c r="J4460" s="94"/>
      <c r="K4460" s="108">
        <v>3890260255</v>
      </c>
      <c r="L4460" s="90">
        <f>IF(K4460/1024 &gt;1,K4460/1024," ")</f>
        <v>3799082.2802734375</v>
      </c>
      <c r="M4460" s="90">
        <f>IF(K4460/1048576 &gt;1,K4460/1048576," ")</f>
        <v>3710.0412893295288</v>
      </c>
      <c r="N4460" s="91">
        <f>IF(K4460&gt;999999999,K4460/1073741824," ")</f>
        <v>3.623087196610868</v>
      </c>
      <c r="O4460" s="194" t="s">
        <v>25421</v>
      </c>
      <c r="P4460" s="197" t="s">
        <v>31385</v>
      </c>
    </row>
    <row r="4461" spans="2:16" ht="20.100000000000001" customHeight="1" x14ac:dyDescent="0.3">
      <c r="B4461" s="101">
        <v>4451</v>
      </c>
      <c r="C4461" s="12" t="s">
        <v>39233</v>
      </c>
      <c r="D4461" s="160" t="s">
        <v>765</v>
      </c>
      <c r="E4461" s="36" t="s">
        <v>14761</v>
      </c>
      <c r="F4461" s="104">
        <v>3.7</v>
      </c>
      <c r="G4461" s="94"/>
      <c r="H4461" s="94" t="s">
        <v>4113</v>
      </c>
      <c r="I4461" s="101">
        <v>1973</v>
      </c>
      <c r="J4461" s="101"/>
      <c r="K4461" s="90">
        <v>949025182</v>
      </c>
      <c r="L4461" s="90">
        <f>IF(K4461/1024 &gt;1,K4461/1024," ")</f>
        <v>926782.404296875</v>
      </c>
      <c r="M4461" s="90">
        <f>IF(K4461/1048576 &gt;1,K4461/1048576," ")</f>
        <v>905.06094169616699</v>
      </c>
      <c r="N4461" s="91" t="str">
        <f>IF(K4461&gt;999999999,K4461/1073741824," ")</f>
        <v xml:space="preserve"> </v>
      </c>
      <c r="O4461" s="199" t="s">
        <v>17521</v>
      </c>
      <c r="P4461" s="197" t="s">
        <v>25422</v>
      </c>
    </row>
    <row r="4462" spans="2:16" ht="20.100000000000001" customHeight="1" x14ac:dyDescent="0.3">
      <c r="B4462" s="101">
        <v>4452</v>
      </c>
      <c r="C4462" s="109" t="s">
        <v>39972</v>
      </c>
      <c r="D4462" s="159" t="s">
        <v>4654</v>
      </c>
      <c r="E4462" s="36" t="s">
        <v>14762</v>
      </c>
      <c r="F4462" s="104">
        <v>5.6</v>
      </c>
      <c r="G4462" s="101" t="s">
        <v>704</v>
      </c>
      <c r="H4462" s="101" t="s">
        <v>3756</v>
      </c>
      <c r="I4462" s="101">
        <v>1994</v>
      </c>
      <c r="J4462" s="101"/>
      <c r="K4462" s="90">
        <v>5454265023</v>
      </c>
      <c r="L4462" s="90">
        <f>IF(K4462/1024 &gt;1,K4462/1024," ")</f>
        <v>5326430.6865234375</v>
      </c>
      <c r="M4462" s="90">
        <f>IF(K4462/1048576 &gt;1,K4462/1048576," ")</f>
        <v>5201.5924673080444</v>
      </c>
      <c r="N4462" s="91">
        <f>IF(K4462&gt;999999999,K4462/1073741824," ")</f>
        <v>5.0796801438555121</v>
      </c>
      <c r="O4462" s="194" t="s">
        <v>25423</v>
      </c>
      <c r="P4462" s="197" t="s">
        <v>25424</v>
      </c>
    </row>
    <row r="4463" spans="2:16" ht="20.100000000000001" customHeight="1" x14ac:dyDescent="0.3">
      <c r="B4463" s="101">
        <v>4453</v>
      </c>
      <c r="C4463" s="102" t="s">
        <v>39973</v>
      </c>
      <c r="D4463" s="159" t="s">
        <v>5620</v>
      </c>
      <c r="E4463" s="36" t="s">
        <v>14763</v>
      </c>
      <c r="F4463" s="104">
        <v>5.9</v>
      </c>
      <c r="G4463" s="101" t="s">
        <v>704</v>
      </c>
      <c r="H4463" s="101" t="s">
        <v>3744</v>
      </c>
      <c r="I4463" s="101">
        <v>1981</v>
      </c>
      <c r="J4463" s="101"/>
      <c r="K4463" s="90">
        <v>4546415855</v>
      </c>
      <c r="L4463" s="90">
        <f>IF(K4463/1024 &gt;1,K4463/1024," ")</f>
        <v>4439859.2333984375</v>
      </c>
      <c r="M4463" s="90">
        <f>IF(K4463/1048576 &gt;1,K4463/1048576," ")</f>
        <v>4335.8000326156616</v>
      </c>
      <c r="N4463" s="91">
        <f>IF(K4463&gt;999999999,K4463/1073741824," ")</f>
        <v>4.2341797193512321</v>
      </c>
      <c r="O4463" s="194" t="s">
        <v>25425</v>
      </c>
      <c r="P4463" s="197" t="s">
        <v>25426</v>
      </c>
    </row>
    <row r="4464" spans="2:16" ht="20.100000000000001" customHeight="1" x14ac:dyDescent="0.3">
      <c r="B4464" s="101">
        <v>4454</v>
      </c>
      <c r="C4464" s="112" t="s">
        <v>39974</v>
      </c>
      <c r="D4464" s="160" t="s">
        <v>5830</v>
      </c>
      <c r="E4464" s="36" t="s">
        <v>14764</v>
      </c>
      <c r="F4464" s="104">
        <v>5.2</v>
      </c>
      <c r="G4464" s="101" t="s">
        <v>704</v>
      </c>
      <c r="H4464" s="101" t="s">
        <v>3745</v>
      </c>
      <c r="I4464" s="101">
        <v>1980</v>
      </c>
      <c r="J4464" s="116"/>
      <c r="K4464" s="90">
        <v>3221596771</v>
      </c>
      <c r="L4464" s="90">
        <f>IF(K4464/1024 &gt;1,K4464/1024," ")</f>
        <v>3146090.5966796875</v>
      </c>
      <c r="M4464" s="90">
        <f>IF(K4464/1048576 &gt;1,K4464/1048576," ")</f>
        <v>3072.3540983200073</v>
      </c>
      <c r="N4464" s="91">
        <f>IF(K4464&gt;999999999,K4464/1073741824," ")</f>
        <v>3.0003457991406322</v>
      </c>
      <c r="O4464" s="194" t="s">
        <v>25427</v>
      </c>
      <c r="P4464" s="197" t="s">
        <v>25428</v>
      </c>
    </row>
    <row r="4465" spans="2:16" ht="20.100000000000001" customHeight="1" x14ac:dyDescent="0.3">
      <c r="B4465" s="101">
        <v>4455</v>
      </c>
      <c r="C4465" s="111" t="s">
        <v>39975</v>
      </c>
      <c r="D4465" s="160" t="s">
        <v>6663</v>
      </c>
      <c r="E4465" s="36" t="s">
        <v>14765</v>
      </c>
      <c r="F4465" s="99">
        <v>5.5</v>
      </c>
      <c r="G4465" s="99" t="s">
        <v>704</v>
      </c>
      <c r="H4465" s="101" t="s">
        <v>3937</v>
      </c>
      <c r="I4465" s="101">
        <v>2015</v>
      </c>
      <c r="J4465" s="101"/>
      <c r="K4465" s="90">
        <v>2279830962</v>
      </c>
      <c r="L4465" s="90">
        <f>IF(K4465/1024 &gt;1,K4465/1024," ")</f>
        <v>2226397.423828125</v>
      </c>
      <c r="M4465" s="90">
        <f>IF(K4465/1048576 &gt;1,K4465/1048576," ")</f>
        <v>2174.2162342071533</v>
      </c>
      <c r="N4465" s="91">
        <f>IF(K4465&gt;999999999,K4465/1073741824," ")</f>
        <v>2.1232580412179232</v>
      </c>
      <c r="O4465" s="194" t="s">
        <v>25429</v>
      </c>
      <c r="P4465" s="197" t="s">
        <v>25430</v>
      </c>
    </row>
    <row r="4466" spans="2:16" ht="20.100000000000001" customHeight="1" x14ac:dyDescent="0.3">
      <c r="B4466" s="101">
        <v>4456</v>
      </c>
      <c r="C4466" s="111" t="s">
        <v>39976</v>
      </c>
      <c r="D4466" s="160" t="s">
        <v>2392</v>
      </c>
      <c r="E4466" s="36" t="s">
        <v>14766</v>
      </c>
      <c r="F4466" s="99">
        <v>5.7</v>
      </c>
      <c r="G4466" s="101" t="s">
        <v>704</v>
      </c>
      <c r="H4466" s="101" t="s">
        <v>3937</v>
      </c>
      <c r="I4466" s="101">
        <v>1974</v>
      </c>
      <c r="J4466" s="101"/>
      <c r="K4466" s="90">
        <v>3974854847</v>
      </c>
      <c r="L4466" s="90">
        <f>IF(K4466/1024 &gt;1,K4466/1024," ")</f>
        <v>3881694.1865234375</v>
      </c>
      <c r="M4466" s="90">
        <f>IF(K4466/1048576 &gt;1,K4466/1048576," ")</f>
        <v>3790.7169790267944</v>
      </c>
      <c r="N4466" s="91">
        <f>IF(K4466&gt;999999999,K4466/1073741824," ")</f>
        <v>3.7018720498308539</v>
      </c>
      <c r="O4466" s="194" t="s">
        <v>25431</v>
      </c>
      <c r="P4466" s="197" t="s">
        <v>25432</v>
      </c>
    </row>
    <row r="4467" spans="2:16" ht="20.100000000000001" customHeight="1" x14ac:dyDescent="0.3">
      <c r="B4467" s="101">
        <v>4457</v>
      </c>
      <c r="C4467" s="7" t="s">
        <v>39234</v>
      </c>
      <c r="D4467" s="159" t="s">
        <v>2394</v>
      </c>
      <c r="E4467" s="36" t="s">
        <v>14767</v>
      </c>
      <c r="F4467" s="104">
        <v>4.3</v>
      </c>
      <c r="G4467" s="94"/>
      <c r="H4467" s="94" t="s">
        <v>3766</v>
      </c>
      <c r="I4467" s="94">
        <v>1985</v>
      </c>
      <c r="J4467" s="94"/>
      <c r="K4467" s="108">
        <v>718082048</v>
      </c>
      <c r="L4467" s="90">
        <f>IF(K4467/1024 &gt;1,K4467/1024," ")</f>
        <v>701252</v>
      </c>
      <c r="M4467" s="90">
        <f>IF(K4467/1048576 &gt;1,K4467/1048576," ")</f>
        <v>684.81640625</v>
      </c>
      <c r="N4467" s="91" t="str">
        <f>IF(K4467&gt;999999999,K4467/1073741824," ")</f>
        <v xml:space="preserve"> </v>
      </c>
      <c r="O4467" s="194" t="s">
        <v>22907</v>
      </c>
      <c r="P4467" s="197" t="s">
        <v>25433</v>
      </c>
    </row>
    <row r="4468" spans="2:16" ht="20.100000000000001" customHeight="1" x14ac:dyDescent="0.3">
      <c r="B4468" s="101">
        <v>4458</v>
      </c>
      <c r="C4468" s="112" t="s">
        <v>39977</v>
      </c>
      <c r="D4468" s="168" t="s">
        <v>7493</v>
      </c>
      <c r="E4468" s="36" t="s">
        <v>14768</v>
      </c>
      <c r="F4468" s="99">
        <v>6.5</v>
      </c>
      <c r="G4468" s="99"/>
      <c r="H4468" s="105" t="s">
        <v>5878</v>
      </c>
      <c r="I4468" s="101">
        <v>2016</v>
      </c>
      <c r="J4468" s="101"/>
      <c r="K4468" s="90">
        <v>5661585050</v>
      </c>
      <c r="L4468" s="90">
        <f>IF(K4468/1024 &gt;1,K4468/1024," ")</f>
        <v>5528891.650390625</v>
      </c>
      <c r="M4468" s="90">
        <f>IF(K4468/1048576 &gt;1,K4468/1048576," ")</f>
        <v>5399.3082523345947</v>
      </c>
      <c r="N4468" s="91">
        <f>IF(K4468&gt;999999999,K4468/1073741824," ")</f>
        <v>5.2727619651705027</v>
      </c>
      <c r="O4468" s="194" t="s">
        <v>25434</v>
      </c>
      <c r="P4468" s="197" t="s">
        <v>25435</v>
      </c>
    </row>
    <row r="4469" spans="2:16" ht="20.100000000000001" customHeight="1" x14ac:dyDescent="0.3">
      <c r="B4469" s="101">
        <v>4459</v>
      </c>
      <c r="C4469" s="102" t="s">
        <v>39978</v>
      </c>
      <c r="D4469" s="159" t="s">
        <v>2401</v>
      </c>
      <c r="E4469" s="36" t="s">
        <v>14769</v>
      </c>
      <c r="F4469" s="104">
        <v>7.9</v>
      </c>
      <c r="G4469" s="94" t="s">
        <v>704</v>
      </c>
      <c r="H4469" s="94" t="s">
        <v>3747</v>
      </c>
      <c r="I4469" s="101">
        <v>1998</v>
      </c>
      <c r="J4469" s="101"/>
      <c r="K4469" s="90">
        <v>2762265642</v>
      </c>
      <c r="L4469" s="90">
        <f>IF(K4469/1024 &gt;1,K4469/1024," ")</f>
        <v>2697525.041015625</v>
      </c>
      <c r="M4469" s="90">
        <f>IF(K4469/1048576 &gt;1,K4469/1048576," ")</f>
        <v>2634.3017978668213</v>
      </c>
      <c r="N4469" s="91">
        <f>IF(K4469&gt;999999999,K4469/1073741824," ")</f>
        <v>2.5725603494793177</v>
      </c>
      <c r="O4469" s="194" t="s">
        <v>25436</v>
      </c>
      <c r="P4469" s="197" t="s">
        <v>25437</v>
      </c>
    </row>
    <row r="4470" spans="2:16" ht="20.100000000000001" customHeight="1" x14ac:dyDescent="0.3">
      <c r="B4470" s="101">
        <v>4460</v>
      </c>
      <c r="C4470" s="109" t="s">
        <v>39979</v>
      </c>
      <c r="D4470" s="159" t="s">
        <v>5073</v>
      </c>
      <c r="E4470" s="36" t="s">
        <v>14770</v>
      </c>
      <c r="F4470" s="104">
        <v>6.3</v>
      </c>
      <c r="G4470" s="104" t="s">
        <v>704</v>
      </c>
      <c r="H4470" s="101" t="s">
        <v>4642</v>
      </c>
      <c r="I4470" s="101">
        <v>2013</v>
      </c>
      <c r="J4470" s="101"/>
      <c r="K4470" s="90">
        <v>4516746373</v>
      </c>
      <c r="L4470" s="90">
        <f>IF(K4470/1024 &gt;1,K4470/1024," ")</f>
        <v>4410885.1298828125</v>
      </c>
      <c r="M4470" s="90">
        <f>IF(K4470/1048576 &gt;1,K4470/1048576," ")</f>
        <v>4307.5050096511841</v>
      </c>
      <c r="N4470" s="91">
        <f>IF(K4470&gt;999999999,K4470/1073741824," ")</f>
        <v>4.2065478609874845</v>
      </c>
      <c r="O4470" s="194" t="s">
        <v>25438</v>
      </c>
      <c r="P4470" s="197" t="s">
        <v>25439</v>
      </c>
    </row>
    <row r="4471" spans="2:16" ht="20.100000000000001" customHeight="1" x14ac:dyDescent="0.3">
      <c r="B4471" s="101">
        <v>4461</v>
      </c>
      <c r="C4471" s="109" t="s">
        <v>39980</v>
      </c>
      <c r="D4471" s="159" t="s">
        <v>5156</v>
      </c>
      <c r="E4471" s="36" t="s">
        <v>14771</v>
      </c>
      <c r="F4471" s="104">
        <v>5.6</v>
      </c>
      <c r="G4471" s="101" t="s">
        <v>704</v>
      </c>
      <c r="H4471" s="101" t="s">
        <v>3756</v>
      </c>
      <c r="I4471" s="101">
        <v>1980</v>
      </c>
      <c r="J4471" s="101"/>
      <c r="K4471" s="90">
        <v>4567157452</v>
      </c>
      <c r="L4471" s="90">
        <f>IF(K4471/1024 &gt;1,K4471/1024," ")</f>
        <v>4460114.69921875</v>
      </c>
      <c r="M4471" s="90">
        <f>IF(K4471/1048576 &gt;1,K4471/1048576," ")</f>
        <v>4355.5807609558105</v>
      </c>
      <c r="N4471" s="91">
        <f>IF(K4471&gt;999999999,K4471/1073741824," ")</f>
        <v>4.2534968368709087</v>
      </c>
      <c r="O4471" s="194" t="s">
        <v>17925</v>
      </c>
      <c r="P4471" s="197" t="s">
        <v>25440</v>
      </c>
    </row>
    <row r="4472" spans="2:16" ht="20.100000000000001" customHeight="1" x14ac:dyDescent="0.3">
      <c r="B4472" s="101">
        <v>4462</v>
      </c>
      <c r="C4472" s="102" t="s">
        <v>39981</v>
      </c>
      <c r="D4472" s="159" t="s">
        <v>5490</v>
      </c>
      <c r="E4472" s="36" t="s">
        <v>14772</v>
      </c>
      <c r="F4472" s="104">
        <v>6.9</v>
      </c>
      <c r="G4472" s="101" t="s">
        <v>704</v>
      </c>
      <c r="H4472" s="101" t="s">
        <v>3927</v>
      </c>
      <c r="I4472" s="101">
        <v>1955</v>
      </c>
      <c r="J4472" s="101"/>
      <c r="K4472" s="90">
        <v>5926469697</v>
      </c>
      <c r="L4472" s="90">
        <f>IF(K4472/1024 &gt;1,K4472/1024," ")</f>
        <v>5787568.0634765625</v>
      </c>
      <c r="M4472" s="90">
        <f>IF(K4472/1048576 &gt;1,K4472/1048576," ")</f>
        <v>5651.9219369888306</v>
      </c>
      <c r="N4472" s="91">
        <f>IF(K4472&gt;999999999,K4472/1073741824," ")</f>
        <v>5.5194550165906549</v>
      </c>
      <c r="O4472" s="194" t="s">
        <v>17857</v>
      </c>
      <c r="P4472" s="197" t="s">
        <v>25441</v>
      </c>
    </row>
    <row r="4473" spans="2:16" ht="20.100000000000001" customHeight="1" x14ac:dyDescent="0.3">
      <c r="B4473" s="101">
        <v>4463</v>
      </c>
      <c r="C4473" s="7" t="s">
        <v>39982</v>
      </c>
      <c r="D4473" s="168" t="s">
        <v>8380</v>
      </c>
      <c r="E4473" s="36" t="s">
        <v>14774</v>
      </c>
      <c r="F4473" s="99">
        <v>5.5</v>
      </c>
      <c r="G4473" s="13"/>
      <c r="H4473" s="13" t="s">
        <v>4081</v>
      </c>
      <c r="I4473" s="101">
        <v>2017</v>
      </c>
      <c r="J4473" s="79"/>
      <c r="K4473" s="73">
        <v>3418628096</v>
      </c>
      <c r="L4473" s="90">
        <f>IF(K4473/1024 &gt;1,K4473/1024," ")</f>
        <v>3338504</v>
      </c>
      <c r="M4473" s="90">
        <f>IF(K4473/1048576 &gt;1,K4473/1048576," ")</f>
        <v>3260.2578125</v>
      </c>
      <c r="N4473" s="91">
        <f>IF(K4473&gt;999999999,K4473/1073741824," ")</f>
        <v>3.1838455200195313</v>
      </c>
      <c r="O4473" s="194" t="s">
        <v>25444</v>
      </c>
      <c r="P4473" s="197" t="s">
        <v>25445</v>
      </c>
    </row>
    <row r="4474" spans="2:16" ht="20.100000000000001" customHeight="1" x14ac:dyDescent="0.3">
      <c r="B4474" s="101">
        <v>4464</v>
      </c>
      <c r="C4474" s="102" t="s">
        <v>39983</v>
      </c>
      <c r="D4474" s="159" t="s">
        <v>1667</v>
      </c>
      <c r="E4474" s="36" t="s">
        <v>14775</v>
      </c>
      <c r="F4474" s="104">
        <v>7.7</v>
      </c>
      <c r="G4474" s="101" t="s">
        <v>704</v>
      </c>
      <c r="H4474" s="101" t="s">
        <v>4114</v>
      </c>
      <c r="I4474" s="94">
        <v>1962</v>
      </c>
      <c r="J4474" s="94"/>
      <c r="K4474" s="108">
        <v>4998467871</v>
      </c>
      <c r="L4474" s="90">
        <f>IF(K4474/1024 &gt;1,K4474/1024," ")</f>
        <v>4881316.2802734375</v>
      </c>
      <c r="M4474" s="90">
        <f>IF(K4474/1048576 &gt;1,K4474/1048576," ")</f>
        <v>4766.9104299545288</v>
      </c>
      <c r="N4474" s="91">
        <f>IF(K4474&gt;999999999,K4474/1073741824," ")</f>
        <v>4.6551859667524695</v>
      </c>
      <c r="O4474" s="194" t="s">
        <v>19724</v>
      </c>
      <c r="P4474" s="197" t="s">
        <v>25446</v>
      </c>
    </row>
    <row r="4475" spans="2:16" ht="20.100000000000001" customHeight="1" x14ac:dyDescent="0.3">
      <c r="B4475" s="101">
        <v>4465</v>
      </c>
      <c r="C4475" s="103" t="s">
        <v>39984</v>
      </c>
      <c r="D4475" s="161" t="s">
        <v>7026</v>
      </c>
      <c r="E4475" s="36" t="s">
        <v>14776</v>
      </c>
      <c r="F4475" s="99">
        <v>5.0999999999999996</v>
      </c>
      <c r="G4475" s="99"/>
      <c r="H4475" s="105" t="s">
        <v>4081</v>
      </c>
      <c r="I4475" s="101">
        <v>2015</v>
      </c>
      <c r="J4475" s="101"/>
      <c r="K4475" s="90">
        <v>4002362681</v>
      </c>
      <c r="L4475" s="90">
        <f>IF(K4475/1024 &gt;1,K4475/1024," ")</f>
        <v>3908557.3056640625</v>
      </c>
      <c r="M4475" s="90">
        <f>IF(K4475/1048576 &gt;1,K4475/1048576," ")</f>
        <v>3816.950493812561</v>
      </c>
      <c r="N4475" s="91">
        <f>IF(K4475&gt;999999999,K4475/1073741824," ")</f>
        <v>3.7274907166138291</v>
      </c>
      <c r="O4475" s="199" t="s">
        <v>17521</v>
      </c>
      <c r="P4475" s="197" t="s">
        <v>25447</v>
      </c>
    </row>
    <row r="4476" spans="2:16" ht="20.100000000000001" customHeight="1" x14ac:dyDescent="0.3">
      <c r="B4476" s="101">
        <v>4466</v>
      </c>
      <c r="C4476" s="109" t="s">
        <v>39985</v>
      </c>
      <c r="D4476" s="160" t="s">
        <v>2836</v>
      </c>
      <c r="E4476" s="36" t="s">
        <v>14777</v>
      </c>
      <c r="F4476" s="104">
        <v>5.3</v>
      </c>
      <c r="G4476" s="101" t="s">
        <v>704</v>
      </c>
      <c r="H4476" s="101" t="s">
        <v>3747</v>
      </c>
      <c r="I4476" s="101">
        <v>2010</v>
      </c>
      <c r="J4476" s="101"/>
      <c r="K4476" s="90">
        <v>2349138451</v>
      </c>
      <c r="L4476" s="90">
        <f>IF(K4476/1024 &gt;1,K4476/1024," ")</f>
        <v>2294080.5185546875</v>
      </c>
      <c r="M4476" s="90">
        <f>IF(K4476/1048576 &gt;1,K4476/1048576," ")</f>
        <v>2240.313006401062</v>
      </c>
      <c r="N4476" s="91">
        <f>IF(K4476&gt;999999999,K4476/1073741824," ")</f>
        <v>2.1878056703135371</v>
      </c>
      <c r="O4476" s="194" t="s">
        <v>25448</v>
      </c>
      <c r="P4476" s="197" t="s">
        <v>25449</v>
      </c>
    </row>
    <row r="4477" spans="2:16" ht="20.100000000000001" customHeight="1" x14ac:dyDescent="0.3">
      <c r="B4477" s="101">
        <v>4467</v>
      </c>
      <c r="C4477" s="48" t="s">
        <v>39986</v>
      </c>
      <c r="D4477" s="168" t="s">
        <v>7027</v>
      </c>
      <c r="E4477" s="36" t="s">
        <v>14778</v>
      </c>
      <c r="F4477" s="99">
        <v>6.1</v>
      </c>
      <c r="G4477" s="99" t="s">
        <v>704</v>
      </c>
      <c r="H4477" s="105" t="s">
        <v>3937</v>
      </c>
      <c r="I4477" s="101">
        <v>2005</v>
      </c>
      <c r="J4477" s="101"/>
      <c r="K4477" s="90">
        <v>3267193292</v>
      </c>
      <c r="L4477" s="90">
        <f>IF(K4477/1024 &gt;1,K4477/1024," ")</f>
        <v>3190618.44921875</v>
      </c>
      <c r="M4477" s="90">
        <f>IF(K4477/1048576 &gt;1,K4477/1048576," ")</f>
        <v>3115.8383293151855</v>
      </c>
      <c r="N4477" s="91">
        <f>IF(K4477&gt;999999999,K4477/1073741824," ")</f>
        <v>3.0428108684718609</v>
      </c>
      <c r="O4477" s="199" t="s">
        <v>17525</v>
      </c>
      <c r="P4477" s="197" t="s">
        <v>31386</v>
      </c>
    </row>
    <row r="4478" spans="2:16" ht="20.100000000000001" customHeight="1" x14ac:dyDescent="0.3">
      <c r="B4478" s="101">
        <v>4468</v>
      </c>
      <c r="C4478" s="12" t="s">
        <v>39987</v>
      </c>
      <c r="D4478" s="159" t="s">
        <v>3674</v>
      </c>
      <c r="E4478" s="36" t="s">
        <v>14779</v>
      </c>
      <c r="F4478" s="104">
        <v>4.0999999999999996</v>
      </c>
      <c r="G4478" s="101"/>
      <c r="H4478" s="101" t="s">
        <v>3739</v>
      </c>
      <c r="I4478" s="101">
        <v>2013</v>
      </c>
      <c r="J4478" s="101"/>
      <c r="K4478" s="90">
        <v>3348753498</v>
      </c>
      <c r="L4478" s="90">
        <f>IF(K4478/1024 &gt;1,K4478/1024," ")</f>
        <v>3270267.087890625</v>
      </c>
      <c r="M4478" s="90">
        <f>IF(K4478/1048576 &gt;1,K4478/1048576," ")</f>
        <v>3193.6202030181885</v>
      </c>
      <c r="N4478" s="91">
        <f>IF(K4478&gt;999999999,K4478/1073741824," ")</f>
        <v>3.1187697295099497</v>
      </c>
      <c r="O4478" s="194" t="s">
        <v>25450</v>
      </c>
      <c r="P4478" s="197" t="s">
        <v>25451</v>
      </c>
    </row>
    <row r="4479" spans="2:16" ht="20.100000000000001" customHeight="1" x14ac:dyDescent="0.3">
      <c r="B4479" s="101">
        <v>4469</v>
      </c>
      <c r="C4479" s="12" t="s">
        <v>39235</v>
      </c>
      <c r="D4479" s="160" t="s">
        <v>533</v>
      </c>
      <c r="E4479" s="36" t="s">
        <v>14780</v>
      </c>
      <c r="F4479" s="104">
        <v>5.4</v>
      </c>
      <c r="G4479" s="94"/>
      <c r="H4479" s="94" t="s">
        <v>4159</v>
      </c>
      <c r="I4479" s="101">
        <v>2004</v>
      </c>
      <c r="J4479" s="101"/>
      <c r="K4479" s="90">
        <v>732987392</v>
      </c>
      <c r="L4479" s="90">
        <f>IF(K4479/1024 &gt;1,K4479/1024," ")</f>
        <v>715808</v>
      </c>
      <c r="M4479" s="90">
        <f>IF(K4479/1048576 &gt;1,K4479/1048576," ")</f>
        <v>699.03125</v>
      </c>
      <c r="N4479" s="91" t="str">
        <f>IF(K4479&gt;999999999,K4479/1073741824," ")</f>
        <v xml:space="preserve"> </v>
      </c>
      <c r="O4479" s="194" t="s">
        <v>17597</v>
      </c>
      <c r="P4479" s="197" t="s">
        <v>25452</v>
      </c>
    </row>
    <row r="4480" spans="2:16" ht="20.100000000000001" customHeight="1" x14ac:dyDescent="0.3">
      <c r="B4480" s="101">
        <v>4470</v>
      </c>
      <c r="C4480" s="109" t="s">
        <v>39988</v>
      </c>
      <c r="D4480" s="159" t="s">
        <v>3241</v>
      </c>
      <c r="E4480" s="36" t="s">
        <v>14782</v>
      </c>
      <c r="F4480" s="104">
        <v>6.6</v>
      </c>
      <c r="G4480" s="101" t="s">
        <v>704</v>
      </c>
      <c r="H4480" s="101" t="s">
        <v>3741</v>
      </c>
      <c r="I4480" s="101">
        <v>2012</v>
      </c>
      <c r="J4480" s="101"/>
      <c r="K4480" s="90">
        <v>4888553894</v>
      </c>
      <c r="L4480" s="90">
        <f>IF(K4480/1024 &gt;1,K4480/1024," ")</f>
        <v>4773978.412109375</v>
      </c>
      <c r="M4480" s="90">
        <f>IF(K4480/1048576 &gt;1,K4480/1048576," ")</f>
        <v>4662.0882930755615</v>
      </c>
      <c r="N4480" s="91">
        <f>IF(K4480&gt;999999999,K4480/1073741824," ")</f>
        <v>4.5528205987066031</v>
      </c>
      <c r="O4480" s="194" t="s">
        <v>25455</v>
      </c>
      <c r="P4480" s="197" t="s">
        <v>25456</v>
      </c>
    </row>
    <row r="4481" spans="2:16" ht="20.100000000000001" customHeight="1" x14ac:dyDescent="0.3">
      <c r="B4481" s="101">
        <v>4471</v>
      </c>
      <c r="C4481" s="12" t="s">
        <v>39236</v>
      </c>
      <c r="D4481" s="160" t="s">
        <v>2385</v>
      </c>
      <c r="E4481" s="36" t="s">
        <v>14783</v>
      </c>
      <c r="F4481" s="104">
        <v>5.7</v>
      </c>
      <c r="G4481" s="94"/>
      <c r="H4481" s="94" t="s">
        <v>3775</v>
      </c>
      <c r="I4481" s="94">
        <v>2010</v>
      </c>
      <c r="J4481" s="94"/>
      <c r="K4481" s="108">
        <v>1962469376</v>
      </c>
      <c r="L4481" s="90">
        <f>IF(K4481/1024 &gt;1,K4481/1024," ")</f>
        <v>1916474</v>
      </c>
      <c r="M4481" s="90">
        <f>IF(K4481/1048576 &gt;1,K4481/1048576," ")</f>
        <v>1871.556640625</v>
      </c>
      <c r="N4481" s="91">
        <f>IF(K4481&gt;999999999,K4481/1073741824," ")</f>
        <v>1.8276920318603516</v>
      </c>
      <c r="O4481" s="194" t="s">
        <v>25457</v>
      </c>
      <c r="P4481" s="197" t="s">
        <v>31387</v>
      </c>
    </row>
    <row r="4482" spans="2:16" ht="20.100000000000001" customHeight="1" x14ac:dyDescent="0.3">
      <c r="B4482" s="101">
        <v>4472</v>
      </c>
      <c r="C4482" s="112" t="s">
        <v>39989</v>
      </c>
      <c r="D4482" s="163" t="s">
        <v>5775</v>
      </c>
      <c r="E4482" s="36" t="s">
        <v>14784</v>
      </c>
      <c r="F4482" s="104">
        <v>6.7</v>
      </c>
      <c r="G4482" s="101" t="s">
        <v>704</v>
      </c>
      <c r="H4482" s="101" t="s">
        <v>4327</v>
      </c>
      <c r="I4482" s="101">
        <v>1965</v>
      </c>
      <c r="J4482" s="101"/>
      <c r="K4482" s="90">
        <v>2836085588</v>
      </c>
      <c r="L4482" s="90">
        <f>IF(K4482/1024 &gt;1,K4482/1024," ")</f>
        <v>2769614.83203125</v>
      </c>
      <c r="M4482" s="90">
        <f>IF(K4482/1048576 &gt;1,K4482/1048576," ")</f>
        <v>2704.7019844055176</v>
      </c>
      <c r="N4482" s="91">
        <f>IF(K4482&gt;999999999,K4482/1073741824," ")</f>
        <v>2.6413105316460133</v>
      </c>
      <c r="O4482" s="194" t="s">
        <v>25458</v>
      </c>
      <c r="P4482" s="197" t="s">
        <v>25459</v>
      </c>
    </row>
    <row r="4483" spans="2:16" ht="20.100000000000001" customHeight="1" x14ac:dyDescent="0.3">
      <c r="B4483" s="101">
        <v>4473</v>
      </c>
      <c r="C4483" s="109" t="s">
        <v>39990</v>
      </c>
      <c r="D4483" s="159" t="s">
        <v>3995</v>
      </c>
      <c r="E4483" s="36" t="s">
        <v>14785</v>
      </c>
      <c r="F4483" s="104">
        <v>6.4</v>
      </c>
      <c r="G4483" s="101"/>
      <c r="H4483" s="101" t="s">
        <v>3756</v>
      </c>
      <c r="I4483" s="101">
        <v>2012</v>
      </c>
      <c r="J4483" s="101"/>
      <c r="K4483" s="90">
        <v>3898272725</v>
      </c>
      <c r="L4483" s="90">
        <f>IF(K4483/1024 &gt;1,K4483/1024," ")</f>
        <v>3806906.9580078125</v>
      </c>
      <c r="M4483" s="90">
        <f>IF(K4483/1048576 &gt;1,K4483/1048576," ")</f>
        <v>3717.6825761795044</v>
      </c>
      <c r="N4483" s="91">
        <f>IF(K4483&gt;999999999,K4483/1073741824," ")</f>
        <v>3.6305493908002973</v>
      </c>
      <c r="O4483" s="194" t="s">
        <v>25460</v>
      </c>
      <c r="P4483" s="197" t="s">
        <v>25461</v>
      </c>
    </row>
    <row r="4484" spans="2:16" ht="20.100000000000001" customHeight="1" x14ac:dyDescent="0.3">
      <c r="B4484" s="101">
        <v>4474</v>
      </c>
      <c r="C4484" s="20" t="s">
        <v>39991</v>
      </c>
      <c r="D4484" s="157" t="s">
        <v>9006</v>
      </c>
      <c r="E4484" s="36" t="s">
        <v>14786</v>
      </c>
      <c r="F4484" s="81">
        <v>5.7</v>
      </c>
      <c r="G4484" s="13"/>
      <c r="H4484" s="13" t="s">
        <v>3757</v>
      </c>
      <c r="I4484" s="79">
        <v>2016</v>
      </c>
      <c r="J4484" s="187"/>
      <c r="K4484" s="73">
        <v>4415250432</v>
      </c>
      <c r="L4484" s="90">
        <f>IF(K4484/1024 &gt;1,K4484/1024," ")</f>
        <v>4311768</v>
      </c>
      <c r="M4484" s="90">
        <f>IF(K4484/1048576 &gt;1,K4484/1048576," ")</f>
        <v>4210.7109375</v>
      </c>
      <c r="N4484" s="91">
        <f>IF(K4484&gt;999999999,K4484/1073741824," ")</f>
        <v>4.1120223999023438</v>
      </c>
      <c r="O4484" s="194" t="s">
        <v>17917</v>
      </c>
      <c r="P4484" s="197" t="s">
        <v>25462</v>
      </c>
    </row>
    <row r="4485" spans="2:16" ht="20.100000000000001" customHeight="1" x14ac:dyDescent="0.3">
      <c r="B4485" s="101">
        <v>4475</v>
      </c>
      <c r="C4485" s="12" t="s">
        <v>39992</v>
      </c>
      <c r="D4485" s="159" t="s">
        <v>6882</v>
      </c>
      <c r="E4485" s="36" t="s">
        <v>14787</v>
      </c>
      <c r="F4485" s="99">
        <v>5.8</v>
      </c>
      <c r="G4485" s="99" t="s">
        <v>704</v>
      </c>
      <c r="H4485" s="105" t="s">
        <v>4081</v>
      </c>
      <c r="I4485" s="101">
        <v>2015</v>
      </c>
      <c r="J4485" s="101"/>
      <c r="K4485" s="90">
        <v>3565006454</v>
      </c>
      <c r="L4485" s="90">
        <f>IF(K4485/1024 &gt;1,K4485/1024," ")</f>
        <v>3481451.615234375</v>
      </c>
      <c r="M4485" s="90">
        <f>IF(K4485/1048576 &gt;1,K4485/1048576," ")</f>
        <v>3399.8550930023193</v>
      </c>
      <c r="N4485" s="91">
        <f>IF(K4485&gt;999999999,K4485/1073741824," ")</f>
        <v>3.3201709892600775</v>
      </c>
      <c r="O4485" s="194" t="s">
        <v>25463</v>
      </c>
      <c r="P4485" s="197" t="s">
        <v>31388</v>
      </c>
    </row>
    <row r="4486" spans="2:16" ht="20.100000000000001" customHeight="1" x14ac:dyDescent="0.3">
      <c r="B4486" s="101">
        <v>4476</v>
      </c>
      <c r="C4486" s="7" t="s">
        <v>39993</v>
      </c>
      <c r="D4486" s="157" t="s">
        <v>32641</v>
      </c>
      <c r="E4486" s="36" t="s">
        <v>32642</v>
      </c>
      <c r="F4486" s="81">
        <v>5.9</v>
      </c>
      <c r="G4486" s="13"/>
      <c r="H4486" s="13" t="s">
        <v>3744</v>
      </c>
      <c r="I4486" s="79">
        <v>2020</v>
      </c>
      <c r="J4486" s="79"/>
      <c r="K4486" s="73">
        <v>5533540352</v>
      </c>
      <c r="L4486" s="90">
        <f>IF(K4486/1024 &gt;1,K4486/1024," ")</f>
        <v>5403848</v>
      </c>
      <c r="M4486" s="90">
        <f>IF(K4486/1048576 &gt;1,K4486/1048576," ")</f>
        <v>5277.1953125</v>
      </c>
      <c r="N4486" s="91">
        <f>IF(K4486&gt;999999999,K4486/1073741824," ")</f>
        <v>5.1535110473632813</v>
      </c>
      <c r="O4486" s="223" t="s">
        <v>32643</v>
      </c>
      <c r="P4486" s="197" t="s">
        <v>32644</v>
      </c>
    </row>
    <row r="4487" spans="2:16" ht="20.100000000000001" customHeight="1" x14ac:dyDescent="0.3">
      <c r="B4487" s="101">
        <v>4477</v>
      </c>
      <c r="C4487" s="112" t="s">
        <v>39994</v>
      </c>
      <c r="D4487" s="161" t="s">
        <v>7139</v>
      </c>
      <c r="E4487" s="36" t="s">
        <v>14790</v>
      </c>
      <c r="F4487" s="99">
        <v>4.0999999999999996</v>
      </c>
      <c r="G4487" s="99"/>
      <c r="H4487" s="105" t="s">
        <v>5981</v>
      </c>
      <c r="I4487" s="101">
        <v>1984</v>
      </c>
      <c r="J4487" s="101"/>
      <c r="K4487" s="90">
        <v>1981842111</v>
      </c>
      <c r="L4487" s="90">
        <f>IF(K4487/1024 &gt;1,K4487/1024," ")</f>
        <v>1935392.6865234375</v>
      </c>
      <c r="M4487" s="90">
        <f>IF(K4487/1048576 &gt;1,K4487/1048576," ")</f>
        <v>1890.0319204330444</v>
      </c>
      <c r="N4487" s="91">
        <f>IF(K4487&gt;999999999,K4487/1073741824," ")</f>
        <v>1.845734297297895</v>
      </c>
      <c r="O4487" s="199" t="s">
        <v>17521</v>
      </c>
      <c r="P4487" s="197" t="s">
        <v>25468</v>
      </c>
    </row>
    <row r="4488" spans="2:16" ht="20.100000000000001" customHeight="1" x14ac:dyDescent="0.3">
      <c r="B4488" s="101">
        <v>4478</v>
      </c>
      <c r="C4488" s="29" t="s">
        <v>39237</v>
      </c>
      <c r="D4488" s="157" t="s">
        <v>8050</v>
      </c>
      <c r="E4488" s="36" t="s">
        <v>14791</v>
      </c>
      <c r="F4488" s="81">
        <v>7.4</v>
      </c>
      <c r="G4488" s="13" t="s">
        <v>704</v>
      </c>
      <c r="H4488" s="13" t="s">
        <v>3795</v>
      </c>
      <c r="I4488" s="79">
        <v>1948</v>
      </c>
      <c r="J4488" s="79"/>
      <c r="K4488" s="73">
        <v>2002909184</v>
      </c>
      <c r="L4488" s="90">
        <f>IF(K4488/1024 &gt;1,K4488/1024," ")</f>
        <v>1955966</v>
      </c>
      <c r="M4488" s="90">
        <f>IF(K4488/1048576 &gt;1,K4488/1048576," ")</f>
        <v>1910.123046875</v>
      </c>
      <c r="N4488" s="91">
        <f>IF(K4488&gt;999999999,K4488/1073741824," ")</f>
        <v>1.8653545379638672</v>
      </c>
      <c r="O4488" s="194" t="s">
        <v>25469</v>
      </c>
      <c r="P4488" s="197" t="s">
        <v>25470</v>
      </c>
    </row>
    <row r="4489" spans="2:16" ht="20.100000000000001" customHeight="1" x14ac:dyDescent="0.3">
      <c r="B4489" s="101">
        <v>4479</v>
      </c>
      <c r="C4489" s="12" t="s">
        <v>39238</v>
      </c>
      <c r="D4489" s="160" t="s">
        <v>2396</v>
      </c>
      <c r="E4489" s="36" t="s">
        <v>14792</v>
      </c>
      <c r="F4489" s="104">
        <v>5.8</v>
      </c>
      <c r="G4489" s="94"/>
      <c r="H4489" s="94" t="s">
        <v>4155</v>
      </c>
      <c r="I4489" s="101">
        <v>1984</v>
      </c>
      <c r="J4489" s="101"/>
      <c r="K4489" s="90">
        <v>1466595328</v>
      </c>
      <c r="L4489" s="90">
        <f>IF(K4489/1024 &gt;1,K4489/1024," ")</f>
        <v>1432222</v>
      </c>
      <c r="M4489" s="90">
        <f>IF(K4489/1048576 &gt;1,K4489/1048576," ")</f>
        <v>1398.654296875</v>
      </c>
      <c r="N4489" s="91">
        <f>IF(K4489&gt;999999999,K4489/1073741824," ")</f>
        <v>1.3658733367919922</v>
      </c>
      <c r="O4489" s="194" t="s">
        <v>17857</v>
      </c>
      <c r="P4489" s="197" t="s">
        <v>25471</v>
      </c>
    </row>
    <row r="4490" spans="2:16" ht="20.100000000000001" customHeight="1" x14ac:dyDescent="0.3">
      <c r="B4490" s="101">
        <v>4480</v>
      </c>
      <c r="C4490" s="20" t="s">
        <v>39995</v>
      </c>
      <c r="D4490" s="177" t="s">
        <v>8740</v>
      </c>
      <c r="E4490" s="36" t="s">
        <v>14793</v>
      </c>
      <c r="F4490" s="81">
        <v>4.3</v>
      </c>
      <c r="G4490" s="13"/>
      <c r="H4490" s="13" t="s">
        <v>3756</v>
      </c>
      <c r="I4490" s="79">
        <v>2013</v>
      </c>
      <c r="J4490" s="79"/>
      <c r="K4490" s="73">
        <v>4815441920</v>
      </c>
      <c r="L4490" s="90">
        <f>IF(K4490/1024 &gt;1,K4490/1024," ")</f>
        <v>4702580</v>
      </c>
      <c r="M4490" s="90">
        <f>IF(K4490/1048576 &gt;1,K4490/1048576," ")</f>
        <v>4592.36328125</v>
      </c>
      <c r="N4490" s="91">
        <f>IF(K4490&gt;999999999,K4490/1073741824," ")</f>
        <v>4.4847297668457031</v>
      </c>
      <c r="O4490" s="194" t="s">
        <v>25472</v>
      </c>
      <c r="P4490" s="197" t="s">
        <v>25473</v>
      </c>
    </row>
    <row r="4491" spans="2:16" ht="20.100000000000001" customHeight="1" x14ac:dyDescent="0.3">
      <c r="B4491" s="101">
        <v>4481</v>
      </c>
      <c r="C4491" s="20" t="s">
        <v>39996</v>
      </c>
      <c r="D4491" s="177" t="s">
        <v>8435</v>
      </c>
      <c r="E4491" s="36" t="s">
        <v>14794</v>
      </c>
      <c r="F4491" s="81">
        <v>5.3</v>
      </c>
      <c r="G4491" s="13"/>
      <c r="H4491" s="13" t="s">
        <v>5981</v>
      </c>
      <c r="I4491" s="79">
        <v>2017</v>
      </c>
      <c r="J4491" s="79"/>
      <c r="K4491" s="73">
        <v>2346311428</v>
      </c>
      <c r="L4491" s="90">
        <f>IF(K4491/1024 &gt;1,K4491/1024," ")</f>
        <v>2291319.75390625</v>
      </c>
      <c r="M4491" s="90">
        <f>IF(K4491/1048576 &gt;1,K4491/1048576," ")</f>
        <v>2237.6169471740723</v>
      </c>
      <c r="N4491" s="91">
        <f>IF(K4491&gt;999999999,K4491/1073741824," ")</f>
        <v>2.1851727999746799</v>
      </c>
      <c r="O4491" s="194" t="s">
        <v>25474</v>
      </c>
      <c r="P4491" s="197" t="s">
        <v>25475</v>
      </c>
    </row>
    <row r="4492" spans="2:16" ht="20.100000000000001" customHeight="1" x14ac:dyDescent="0.3">
      <c r="B4492" s="101">
        <v>4482</v>
      </c>
      <c r="C4492" s="109" t="s">
        <v>39997</v>
      </c>
      <c r="D4492" s="159" t="s">
        <v>2743</v>
      </c>
      <c r="E4492" s="36" t="s">
        <v>14795</v>
      </c>
      <c r="F4492" s="104">
        <v>6</v>
      </c>
      <c r="G4492" s="101" t="s">
        <v>704</v>
      </c>
      <c r="H4492" s="101" t="s">
        <v>3769</v>
      </c>
      <c r="I4492" s="101">
        <v>2009</v>
      </c>
      <c r="J4492" s="101"/>
      <c r="K4492" s="108">
        <v>3166764208</v>
      </c>
      <c r="L4492" s="90">
        <f>IF(K4492/1024 &gt;1,K4492/1024," ")</f>
        <v>3092543.171875</v>
      </c>
      <c r="M4492" s="90">
        <f>IF(K4492/1048576 &gt;1,K4492/1048576," ")</f>
        <v>3020.0616912841797</v>
      </c>
      <c r="N4492" s="91">
        <f>IF(K4492&gt;999999999,K4492/1073741824," ")</f>
        <v>2.9492789953947067</v>
      </c>
      <c r="O4492" s="194" t="s">
        <v>25476</v>
      </c>
      <c r="P4492" s="197" t="s">
        <v>25477</v>
      </c>
    </row>
    <row r="4493" spans="2:16" ht="20.100000000000001" customHeight="1" x14ac:dyDescent="0.3">
      <c r="B4493" s="101">
        <v>4483</v>
      </c>
      <c r="C4493" s="20" t="s">
        <v>39998</v>
      </c>
      <c r="D4493" s="157" t="s">
        <v>8565</v>
      </c>
      <c r="E4493" s="36" t="s">
        <v>14796</v>
      </c>
      <c r="F4493" s="81">
        <v>7</v>
      </c>
      <c r="G4493" s="13" t="s">
        <v>704</v>
      </c>
      <c r="H4493" s="13" t="s">
        <v>5892</v>
      </c>
      <c r="I4493" s="79">
        <v>1979</v>
      </c>
      <c r="J4493" s="79"/>
      <c r="K4493" s="73">
        <v>4321169408</v>
      </c>
      <c r="L4493" s="90">
        <f>IF(K4493/1024 &gt;1,K4493/1024," ")</f>
        <v>4219892</v>
      </c>
      <c r="M4493" s="90">
        <f>IF(K4493/1048576 &gt;1,K4493/1048576," ")</f>
        <v>4120.98828125</v>
      </c>
      <c r="N4493" s="91">
        <f>IF(K4493&gt;999999999,K4493/1073741824," ")</f>
        <v>4.0244026184082031</v>
      </c>
      <c r="O4493" s="194" t="s">
        <v>25478</v>
      </c>
      <c r="P4493" s="197" t="s">
        <v>25479</v>
      </c>
    </row>
    <row r="4494" spans="2:16" ht="20.100000000000001" customHeight="1" x14ac:dyDescent="0.3">
      <c r="B4494" s="101">
        <v>4484</v>
      </c>
      <c r="C4494" s="109" t="s">
        <v>39999</v>
      </c>
      <c r="D4494" s="159" t="s">
        <v>3172</v>
      </c>
      <c r="E4494" s="36" t="s">
        <v>14798</v>
      </c>
      <c r="F4494" s="104">
        <v>4.4000000000000004</v>
      </c>
      <c r="G4494" s="101" t="s">
        <v>704</v>
      </c>
      <c r="H4494" s="101" t="s">
        <v>3737</v>
      </c>
      <c r="I4494" s="101">
        <v>2012</v>
      </c>
      <c r="J4494" s="101"/>
      <c r="K4494" s="90">
        <v>3212167177</v>
      </c>
      <c r="L4494" s="90">
        <f>IF(K4494/1024 &gt;1,K4494/1024," ")</f>
        <v>3136882.0087890625</v>
      </c>
      <c r="M4494" s="90">
        <f>IF(K4494/1048576 &gt;1,K4494/1048576," ")</f>
        <v>3063.3613367080688</v>
      </c>
      <c r="N4494" s="91">
        <f>IF(K4494&gt;999999999,K4494/1073741824," ")</f>
        <v>2.9915638053789735</v>
      </c>
      <c r="O4494" s="194" t="s">
        <v>17658</v>
      </c>
      <c r="P4494" s="197" t="s">
        <v>25482</v>
      </c>
    </row>
    <row r="4495" spans="2:16" ht="20.100000000000001" customHeight="1" x14ac:dyDescent="0.3">
      <c r="B4495" s="101">
        <v>4485</v>
      </c>
      <c r="C4495" s="12" t="s">
        <v>40000</v>
      </c>
      <c r="D4495" s="157" t="s">
        <v>8002</v>
      </c>
      <c r="E4495" s="36" t="s">
        <v>14799</v>
      </c>
      <c r="F4495" s="131">
        <v>5.5</v>
      </c>
      <c r="G4495" s="13"/>
      <c r="H4495" s="13" t="s">
        <v>5892</v>
      </c>
      <c r="I4495" s="133">
        <v>2015</v>
      </c>
      <c r="J4495" s="74"/>
      <c r="K4495" s="73">
        <v>4233882777</v>
      </c>
      <c r="L4495" s="90">
        <f>IF(K4495/1024 &gt;1,K4495/1024," ")</f>
        <v>4134651.1494140625</v>
      </c>
      <c r="M4495" s="90">
        <f>IF(K4495/1048576 &gt;1,K4495/1048576," ")</f>
        <v>4037.7452630996704</v>
      </c>
      <c r="N4495" s="91">
        <f>IF(K4495&gt;999999999,K4495/1073741824," ")</f>
        <v>3.9431106084957719</v>
      </c>
      <c r="O4495" s="194" t="s">
        <v>25483</v>
      </c>
      <c r="P4495" s="197" t="s">
        <v>25484</v>
      </c>
    </row>
    <row r="4496" spans="2:16" ht="20.100000000000001" customHeight="1" x14ac:dyDescent="0.3">
      <c r="B4496" s="101">
        <v>4486</v>
      </c>
      <c r="C4496" s="48" t="s">
        <v>40001</v>
      </c>
      <c r="D4496" s="157" t="s">
        <v>9129</v>
      </c>
      <c r="E4496" s="36" t="s">
        <v>9195</v>
      </c>
      <c r="F4496" s="81">
        <v>5.9</v>
      </c>
      <c r="G4496" s="13"/>
      <c r="H4496" s="13" t="s">
        <v>3744</v>
      </c>
      <c r="I4496" s="79">
        <v>2019</v>
      </c>
      <c r="J4496" s="79"/>
      <c r="K4496" s="73">
        <v>5181882368</v>
      </c>
      <c r="L4496" s="90">
        <f>IF(K4496/1024 &gt;1,K4496/1024," ")</f>
        <v>5060432</v>
      </c>
      <c r="M4496" s="90">
        <f>IF(K4496/1048576 &gt;1,K4496/1048576," ")</f>
        <v>4941.828125</v>
      </c>
      <c r="N4496" s="91">
        <f>IF(K4496&gt;999999999,K4496/1073741824," ")</f>
        <v>4.8260040283203125</v>
      </c>
      <c r="O4496" s="194" t="s">
        <v>31711</v>
      </c>
      <c r="P4496" s="197" t="s">
        <v>31639</v>
      </c>
    </row>
    <row r="4497" spans="2:16" ht="20.100000000000001" customHeight="1" x14ac:dyDescent="0.3">
      <c r="B4497" s="101">
        <v>4487</v>
      </c>
      <c r="C4497" s="20" t="s">
        <v>34106</v>
      </c>
      <c r="D4497" s="261" t="s">
        <v>33746</v>
      </c>
      <c r="E4497" s="36" t="s">
        <v>33747</v>
      </c>
      <c r="F4497" s="81">
        <v>5.8</v>
      </c>
      <c r="G4497" s="13" t="s">
        <v>704</v>
      </c>
      <c r="H4497" s="13" t="s">
        <v>3740</v>
      </c>
      <c r="I4497" s="79">
        <v>2021</v>
      </c>
      <c r="J4497" s="79"/>
      <c r="K4497" s="73">
        <v>5936611328</v>
      </c>
      <c r="L4497" s="90">
        <f>IF(K4497/1024 &gt;1,K4497/1024," ")</f>
        <v>5797472</v>
      </c>
      <c r="M4497" s="90">
        <f>IF(K4497/1048576 &gt;1,K4497/1048576," ")</f>
        <v>5661.59375</v>
      </c>
      <c r="N4497" s="91">
        <f>IF(K4497&gt;999999999,K4497/1073741824," ")</f>
        <v>5.528900146484375</v>
      </c>
      <c r="O4497" s="194" t="s">
        <v>33748</v>
      </c>
      <c r="P4497" s="197" t="s">
        <v>33749</v>
      </c>
    </row>
    <row r="4498" spans="2:16" ht="20.100000000000001" customHeight="1" x14ac:dyDescent="0.3">
      <c r="B4498" s="101">
        <v>4488</v>
      </c>
      <c r="C4498" s="29" t="s">
        <v>40002</v>
      </c>
      <c r="D4498" s="167" t="s">
        <v>8127</v>
      </c>
      <c r="E4498" s="36" t="s">
        <v>14802</v>
      </c>
      <c r="F4498" s="81">
        <v>6.8</v>
      </c>
      <c r="G4498" s="13" t="s">
        <v>704</v>
      </c>
      <c r="H4498" s="13" t="s">
        <v>5892</v>
      </c>
      <c r="I4498" s="79">
        <v>2017</v>
      </c>
      <c r="J4498" s="79"/>
      <c r="K4498" s="73">
        <v>5786749258</v>
      </c>
      <c r="L4498" s="90">
        <f>IF(K4498/1024 &gt;1,K4498/1024," ")</f>
        <v>5651122.322265625</v>
      </c>
      <c r="M4498" s="90">
        <f>IF(K4498/1048576 &gt;1,K4498/1048576," ")</f>
        <v>5518.6741428375244</v>
      </c>
      <c r="N4498" s="91">
        <f>IF(K4498&gt;999999999,K4498/1073741824," ")</f>
        <v>5.3893302176147699</v>
      </c>
      <c r="O4498" s="194" t="s">
        <v>25489</v>
      </c>
      <c r="P4498" s="197" t="s">
        <v>25490</v>
      </c>
    </row>
    <row r="4499" spans="2:16" ht="20.100000000000001" customHeight="1" x14ac:dyDescent="0.3">
      <c r="B4499" s="101">
        <v>4489</v>
      </c>
      <c r="C4499" s="111" t="s">
        <v>40003</v>
      </c>
      <c r="D4499" s="161" t="s">
        <v>6464</v>
      </c>
      <c r="E4499" s="36" t="s">
        <v>14803</v>
      </c>
      <c r="F4499" s="99">
        <v>5.5</v>
      </c>
      <c r="G4499" s="99" t="s">
        <v>704</v>
      </c>
      <c r="H4499" s="101" t="s">
        <v>3937</v>
      </c>
      <c r="I4499" s="101">
        <v>1975</v>
      </c>
      <c r="J4499" s="115"/>
      <c r="K4499" s="90">
        <v>2671356770</v>
      </c>
      <c r="L4499" s="90">
        <f>IF(K4499/1024 &gt;1,K4499/1024," ")</f>
        <v>2608746.845703125</v>
      </c>
      <c r="M4499" s="90">
        <f>IF(K4499/1048576 &gt;1,K4499/1048576," ")</f>
        <v>2547.604341506958</v>
      </c>
      <c r="N4499" s="91">
        <f>IF(K4499&gt;999999999,K4499/1073741824," ")</f>
        <v>2.4878948647528887</v>
      </c>
      <c r="O4499" s="194" t="s">
        <v>25491</v>
      </c>
      <c r="P4499" s="197" t="s">
        <v>25492</v>
      </c>
    </row>
    <row r="4500" spans="2:16" ht="20.100000000000001" customHeight="1" x14ac:dyDescent="0.3">
      <c r="B4500" s="101">
        <v>4490</v>
      </c>
      <c r="C4500" s="109" t="s">
        <v>40004</v>
      </c>
      <c r="D4500" s="159" t="s">
        <v>3551</v>
      </c>
      <c r="E4500" s="36" t="s">
        <v>14805</v>
      </c>
      <c r="F4500" s="104">
        <v>5.0999999999999996</v>
      </c>
      <c r="G4500" s="101" t="s">
        <v>704</v>
      </c>
      <c r="H4500" s="101" t="s">
        <v>3739</v>
      </c>
      <c r="I4500" s="101">
        <v>2013</v>
      </c>
      <c r="J4500" s="101"/>
      <c r="K4500" s="90">
        <v>3968701591</v>
      </c>
      <c r="L4500" s="90">
        <f>IF(K4500/1024 &gt;1,K4500/1024," ")</f>
        <v>3875685.1474609375</v>
      </c>
      <c r="M4500" s="90">
        <f>IF(K4500/1048576 &gt;1,K4500/1048576," ")</f>
        <v>3784.8487768173218</v>
      </c>
      <c r="N4500" s="91">
        <f>IF(K4500&gt;999999999,K4500/1073741824," ")</f>
        <v>3.6961413836106658</v>
      </c>
      <c r="O4500" s="194" t="s">
        <v>25495</v>
      </c>
      <c r="P4500" s="197" t="s">
        <v>25496</v>
      </c>
    </row>
    <row r="4501" spans="2:16" ht="20.100000000000001" customHeight="1" x14ac:dyDescent="0.3">
      <c r="B4501" s="101">
        <v>4491</v>
      </c>
      <c r="C4501" s="102" t="s">
        <v>40005</v>
      </c>
      <c r="D4501" s="159" t="s">
        <v>5074</v>
      </c>
      <c r="E4501" s="36" t="s">
        <v>14806</v>
      </c>
      <c r="F4501" s="104">
        <v>5.0999999999999996</v>
      </c>
      <c r="G4501" s="104"/>
      <c r="H4501" s="101" t="s">
        <v>4109</v>
      </c>
      <c r="I4501" s="101">
        <v>2006</v>
      </c>
      <c r="J4501" s="101"/>
      <c r="K4501" s="90">
        <v>3444903238</v>
      </c>
      <c r="L4501" s="90">
        <f>IF(K4501/1024 &gt;1,K4501/1024," ")</f>
        <v>3364163.318359375</v>
      </c>
      <c r="M4501" s="90">
        <f>IF(K4501/1048576 &gt;1,K4501/1048576," ")</f>
        <v>3285.3157405853271</v>
      </c>
      <c r="N4501" s="91">
        <f>IF(K4501&gt;999999999,K4501/1073741824," ")</f>
        <v>3.2083161529153585</v>
      </c>
      <c r="O4501" s="194" t="s">
        <v>25497</v>
      </c>
      <c r="P4501" s="197" t="s">
        <v>31389</v>
      </c>
    </row>
    <row r="4502" spans="2:16" ht="20.100000000000001" customHeight="1" x14ac:dyDescent="0.3">
      <c r="B4502" s="101">
        <v>4492</v>
      </c>
      <c r="C4502" s="111" t="s">
        <v>40006</v>
      </c>
      <c r="D4502" s="168" t="s">
        <v>6365</v>
      </c>
      <c r="E4502" s="36" t="s">
        <v>14807</v>
      </c>
      <c r="F4502" s="99">
        <v>5.9</v>
      </c>
      <c r="G4502" s="99" t="s">
        <v>704</v>
      </c>
      <c r="H4502" s="101" t="s">
        <v>5981</v>
      </c>
      <c r="I4502" s="101">
        <v>1958</v>
      </c>
      <c r="J4502" s="101"/>
      <c r="K4502" s="90">
        <v>2439663020</v>
      </c>
      <c r="L4502" s="90">
        <f>IF(K4502/1024 &gt;1,K4502/1024," ")</f>
        <v>2382483.41796875</v>
      </c>
      <c r="M4502" s="90">
        <f>IF(K4502/1048576 &gt;1,K4502/1048576," ")</f>
        <v>2326.6439628601074</v>
      </c>
      <c r="N4502" s="91">
        <f>IF(K4502&gt;999999999,K4502/1073741824," ")</f>
        <v>2.2721132449805737</v>
      </c>
      <c r="O4502" s="194" t="s">
        <v>25498</v>
      </c>
      <c r="P4502" s="197" t="s">
        <v>25499</v>
      </c>
    </row>
    <row r="4503" spans="2:16" ht="20.100000000000001" customHeight="1" x14ac:dyDescent="0.3">
      <c r="B4503" s="101">
        <v>4493</v>
      </c>
      <c r="C4503" s="111" t="s">
        <v>40007</v>
      </c>
      <c r="D4503" s="161" t="s">
        <v>6694</v>
      </c>
      <c r="E4503" s="36" t="s">
        <v>14808</v>
      </c>
      <c r="F4503" s="99">
        <v>5.6</v>
      </c>
      <c r="G4503" s="99"/>
      <c r="H4503" s="101" t="s">
        <v>5877</v>
      </c>
      <c r="I4503" s="101">
        <v>1988</v>
      </c>
      <c r="J4503" s="101"/>
      <c r="K4503" s="90">
        <v>1444145723</v>
      </c>
      <c r="L4503" s="90">
        <f>IF(K4503/1024 &gt;1,K4503/1024," ")</f>
        <v>1410298.5576171875</v>
      </c>
      <c r="M4503" s="90">
        <f>IF(K4503/1048576 &gt;1,K4503/1048576," ")</f>
        <v>1377.2446851730347</v>
      </c>
      <c r="N4503" s="91">
        <f>IF(K4503&gt;999999999,K4503/1073741824," ")</f>
        <v>1.3449655128642917</v>
      </c>
      <c r="O4503" s="194" t="s">
        <v>25500</v>
      </c>
      <c r="P4503" s="197" t="s">
        <v>25501</v>
      </c>
    </row>
    <row r="4504" spans="2:16" ht="20.100000000000001" customHeight="1" x14ac:dyDescent="0.3">
      <c r="B4504" s="101">
        <v>4494</v>
      </c>
      <c r="C4504" s="109" t="s">
        <v>40008</v>
      </c>
      <c r="D4504" s="159" t="s">
        <v>3014</v>
      </c>
      <c r="E4504" s="36" t="s">
        <v>14809</v>
      </c>
      <c r="F4504" s="104">
        <v>7.4</v>
      </c>
      <c r="G4504" s="13" t="s">
        <v>704</v>
      </c>
      <c r="H4504" s="13" t="s">
        <v>5892</v>
      </c>
      <c r="I4504" s="101">
        <v>1975</v>
      </c>
      <c r="J4504" s="101"/>
      <c r="K4504" s="73">
        <v>4765521682</v>
      </c>
      <c r="L4504" s="90">
        <f>IF(K4504/1024 &gt;1,K4504/1024," ")</f>
        <v>4653829.767578125</v>
      </c>
      <c r="M4504" s="90">
        <f>IF(K4504/1048576 &gt;1,K4504/1048576," ")</f>
        <v>4544.7556324005127</v>
      </c>
      <c r="N4504" s="91">
        <f>IF(K4504&gt;999999999,K4504/1073741824," ")</f>
        <v>4.4382379222661257</v>
      </c>
      <c r="O4504" s="194" t="s">
        <v>25502</v>
      </c>
      <c r="P4504" s="197" t="s">
        <v>25503</v>
      </c>
    </row>
    <row r="4505" spans="2:16" ht="20.100000000000001" customHeight="1" x14ac:dyDescent="0.3">
      <c r="B4505" s="101">
        <v>4495</v>
      </c>
      <c r="C4505" s="111" t="s">
        <v>40009</v>
      </c>
      <c r="D4505" s="168" t="s">
        <v>6118</v>
      </c>
      <c r="E4505" s="36" t="s">
        <v>14810</v>
      </c>
      <c r="F4505" s="99">
        <v>6.5</v>
      </c>
      <c r="G4505" s="101" t="s">
        <v>704</v>
      </c>
      <c r="H4505" s="101" t="s">
        <v>5892</v>
      </c>
      <c r="I4505" s="101">
        <v>1953</v>
      </c>
      <c r="J4505" s="101"/>
      <c r="K4505" s="90">
        <v>3639100302</v>
      </c>
      <c r="L4505" s="90">
        <f>IF(K4505/1024 &gt;1,K4505/1024," ")</f>
        <v>3553808.888671875</v>
      </c>
      <c r="M4505" s="90">
        <f>IF(K4505/1048576 &gt;1,K4505/1048576," ")</f>
        <v>3470.5164928436279</v>
      </c>
      <c r="N4505" s="91">
        <f>IF(K4505&gt;999999999,K4505/1073741824," ")</f>
        <v>3.3891762625426054</v>
      </c>
      <c r="O4505" s="194" t="s">
        <v>25504</v>
      </c>
      <c r="P4505" s="197" t="s">
        <v>25505</v>
      </c>
    </row>
    <row r="4506" spans="2:16" ht="20.100000000000001" customHeight="1" x14ac:dyDescent="0.3">
      <c r="B4506" s="101">
        <v>4496</v>
      </c>
      <c r="C4506" s="102" t="s">
        <v>40010</v>
      </c>
      <c r="D4506" s="159" t="s">
        <v>2397</v>
      </c>
      <c r="E4506" s="36" t="s">
        <v>14811</v>
      </c>
      <c r="F4506" s="104">
        <v>6.9</v>
      </c>
      <c r="G4506" s="94" t="s">
        <v>704</v>
      </c>
      <c r="H4506" s="94" t="s">
        <v>4352</v>
      </c>
      <c r="I4506" s="94">
        <v>1953</v>
      </c>
      <c r="J4506" s="94"/>
      <c r="K4506" s="90">
        <v>2549107977</v>
      </c>
      <c r="L4506" s="90">
        <f>IF(K4506/1024 &gt;1,K4506/1024," ")</f>
        <v>2489363.2587890625</v>
      </c>
      <c r="M4506" s="90">
        <f>IF(K4506/1048576 &gt;1,K4506/1048576," ")</f>
        <v>2431.0188074111938</v>
      </c>
      <c r="N4506" s="91">
        <f>IF(K4506&gt;999999999,K4506/1073741824," ")</f>
        <v>2.374041804112494</v>
      </c>
      <c r="O4506" s="194" t="s">
        <v>25506</v>
      </c>
      <c r="P4506" s="197" t="s">
        <v>25507</v>
      </c>
    </row>
    <row r="4507" spans="2:16" ht="20.100000000000001" customHeight="1" x14ac:dyDescent="0.3">
      <c r="B4507" s="101">
        <v>4497</v>
      </c>
      <c r="C4507" s="107" t="s">
        <v>40011</v>
      </c>
      <c r="D4507" s="160" t="s">
        <v>6010</v>
      </c>
      <c r="E4507" s="36" t="s">
        <v>14812</v>
      </c>
      <c r="F4507" s="99">
        <v>7.8</v>
      </c>
      <c r="G4507" s="101"/>
      <c r="H4507" s="101" t="s">
        <v>3915</v>
      </c>
      <c r="I4507" s="101">
        <v>1960</v>
      </c>
      <c r="J4507" s="101"/>
      <c r="K4507" s="90">
        <v>4954535968</v>
      </c>
      <c r="L4507" s="90">
        <f>IF(K4507/1024 &gt;1,K4507/1024," ")</f>
        <v>4838414.03125</v>
      </c>
      <c r="M4507" s="90">
        <f>IF(K4507/1048576 &gt;1,K4507/1048576," ")</f>
        <v>4725.0137023925781</v>
      </c>
      <c r="N4507" s="91">
        <f>IF(K4507&gt;999999999,K4507/1073741824," ")</f>
        <v>4.6142711937427521</v>
      </c>
      <c r="O4507" s="194" t="s">
        <v>25508</v>
      </c>
      <c r="P4507" s="197" t="s">
        <v>25509</v>
      </c>
    </row>
    <row r="4508" spans="2:16" ht="20.100000000000001" customHeight="1" x14ac:dyDescent="0.3">
      <c r="B4508" s="101">
        <v>4498</v>
      </c>
      <c r="C4508" s="109" t="s">
        <v>40012</v>
      </c>
      <c r="D4508" s="159" t="s">
        <v>2398</v>
      </c>
      <c r="E4508" s="36" t="s">
        <v>14813</v>
      </c>
      <c r="F4508" s="104">
        <v>7.4</v>
      </c>
      <c r="G4508" s="94" t="s">
        <v>704</v>
      </c>
      <c r="H4508" s="101" t="s">
        <v>5878</v>
      </c>
      <c r="I4508" s="94">
        <v>1961</v>
      </c>
      <c r="J4508" s="120"/>
      <c r="K4508" s="90">
        <v>7217469154</v>
      </c>
      <c r="L4508" s="90">
        <f>IF(K4508/1024 &gt;1,K4508/1024," ")</f>
        <v>7048309.720703125</v>
      </c>
      <c r="M4508" s="90">
        <f>IF(K4508/1048576 &gt;1,K4508/1048576," ")</f>
        <v>6883.1149616241455</v>
      </c>
      <c r="N4508" s="91">
        <f>IF(K4508&gt;999999999,K4508/1073741824," ")</f>
        <v>6.7217919547110796</v>
      </c>
      <c r="O4508" s="194" t="s">
        <v>25510</v>
      </c>
      <c r="P4508" s="197" t="s">
        <v>25511</v>
      </c>
    </row>
    <row r="4509" spans="2:16" ht="20.100000000000001" customHeight="1" x14ac:dyDescent="0.3">
      <c r="B4509" s="101">
        <v>4499</v>
      </c>
      <c r="C4509" s="20" t="s">
        <v>40013</v>
      </c>
      <c r="D4509" s="157" t="s">
        <v>7856</v>
      </c>
      <c r="E4509" s="36" t="s">
        <v>14815</v>
      </c>
      <c r="F4509" s="81">
        <v>5.2</v>
      </c>
      <c r="G4509" s="81"/>
      <c r="H4509" s="13" t="s">
        <v>5878</v>
      </c>
      <c r="I4509" s="79">
        <v>2016</v>
      </c>
      <c r="J4509" s="79"/>
      <c r="K4509" s="73">
        <v>4493647625</v>
      </c>
      <c r="L4509" s="90">
        <f>IF(K4509/1024 &gt;1,K4509/1024," ")</f>
        <v>4388327.7587890625</v>
      </c>
      <c r="M4509" s="90">
        <f>IF(K4509/1048576 &gt;1,K4509/1048576," ")</f>
        <v>4285.4763269424438</v>
      </c>
      <c r="N4509" s="91">
        <f>IF(K4509&gt;999999999,K4509/1073741824," ")</f>
        <v>4.1850354755297303</v>
      </c>
      <c r="O4509" s="194" t="s">
        <v>17965</v>
      </c>
      <c r="P4509" s="197" t="s">
        <v>31390</v>
      </c>
    </row>
    <row r="4510" spans="2:16" ht="20.100000000000001" customHeight="1" x14ac:dyDescent="0.3">
      <c r="B4510" s="101">
        <v>4500</v>
      </c>
      <c r="C4510" s="103" t="s">
        <v>40014</v>
      </c>
      <c r="D4510" s="168" t="s">
        <v>6148</v>
      </c>
      <c r="E4510" s="36" t="s">
        <v>14816</v>
      </c>
      <c r="F4510" s="99">
        <v>6.9</v>
      </c>
      <c r="G4510" s="101" t="s">
        <v>704</v>
      </c>
      <c r="H4510" s="101" t="s">
        <v>5981</v>
      </c>
      <c r="I4510" s="101">
        <v>1957</v>
      </c>
      <c r="J4510" s="101"/>
      <c r="K4510" s="90">
        <v>3004689583</v>
      </c>
      <c r="L4510" s="90">
        <f>IF(K4510/1024 &gt;1,K4510/1024," ")</f>
        <v>2934267.1708984375</v>
      </c>
      <c r="M4510" s="90">
        <f>IF(K4510/1048576 &gt;1,K4510/1048576," ")</f>
        <v>2865.4952840805054</v>
      </c>
      <c r="N4510" s="91">
        <f>IF(K4510&gt;999999999,K4510/1073741824," ")</f>
        <v>2.7983352383598685</v>
      </c>
      <c r="O4510" s="194" t="s">
        <v>25514</v>
      </c>
      <c r="P4510" s="197" t="s">
        <v>31391</v>
      </c>
    </row>
    <row r="4511" spans="2:16" ht="20.100000000000001" customHeight="1" x14ac:dyDescent="0.3">
      <c r="B4511" s="101">
        <v>4501</v>
      </c>
      <c r="C4511" s="12" t="s">
        <v>39239</v>
      </c>
      <c r="D4511" s="160" t="s">
        <v>2399</v>
      </c>
      <c r="E4511" s="36" t="s">
        <v>14817</v>
      </c>
      <c r="F4511" s="104">
        <v>5.5</v>
      </c>
      <c r="G4511" s="94"/>
      <c r="H4511" s="94" t="s">
        <v>3765</v>
      </c>
      <c r="I4511" s="101">
        <v>2007</v>
      </c>
      <c r="J4511" s="101"/>
      <c r="K4511" s="90">
        <v>733999104</v>
      </c>
      <c r="L4511" s="90">
        <f>IF(K4511/1024 &gt;1,K4511/1024," ")</f>
        <v>716796</v>
      </c>
      <c r="M4511" s="90">
        <f>IF(K4511/1048576 &gt;1,K4511/1048576," ")</f>
        <v>699.99609375</v>
      </c>
      <c r="N4511" s="91" t="str">
        <f>IF(K4511&gt;999999999,K4511/1073741824," ")</f>
        <v xml:space="preserve"> </v>
      </c>
      <c r="O4511" s="194" t="s">
        <v>25515</v>
      </c>
      <c r="P4511" s="197" t="s">
        <v>25516</v>
      </c>
    </row>
    <row r="4512" spans="2:16" ht="20.100000000000001" customHeight="1" x14ac:dyDescent="0.3">
      <c r="B4512" s="101">
        <v>4502</v>
      </c>
      <c r="C4512" s="109" t="s">
        <v>40015</v>
      </c>
      <c r="D4512" s="160" t="s">
        <v>2400</v>
      </c>
      <c r="E4512" s="36" t="s">
        <v>14818</v>
      </c>
      <c r="F4512" s="104">
        <v>5.9</v>
      </c>
      <c r="G4512" s="94" t="s">
        <v>704</v>
      </c>
      <c r="H4512" s="94" t="s">
        <v>3937</v>
      </c>
      <c r="I4512" s="101">
        <v>1978</v>
      </c>
      <c r="J4512" s="116"/>
      <c r="K4512" s="108">
        <v>3144946161</v>
      </c>
      <c r="L4512" s="90">
        <f>IF(K4512/1024 &gt;1,K4512/1024," ")</f>
        <v>3071236.4853515625</v>
      </c>
      <c r="M4512" s="90">
        <f>IF(K4512/1048576 &gt;1,K4512/1048576," ")</f>
        <v>2999.2543802261353</v>
      </c>
      <c r="N4512" s="91">
        <f>IF(K4512&gt;999999999,K4512/1073741824," ")</f>
        <v>2.9289593556895852</v>
      </c>
      <c r="O4512" s="194" t="s">
        <v>25517</v>
      </c>
      <c r="P4512" s="197" t="s">
        <v>25518</v>
      </c>
    </row>
    <row r="4513" spans="1:16" ht="20.100000000000001" customHeight="1" x14ac:dyDescent="0.3">
      <c r="B4513" s="101">
        <v>4503</v>
      </c>
      <c r="C4513" s="109" t="s">
        <v>40016</v>
      </c>
      <c r="D4513" s="159" t="s">
        <v>3254</v>
      </c>
      <c r="E4513" s="36" t="s">
        <v>14819</v>
      </c>
      <c r="F4513" s="104">
        <v>7</v>
      </c>
      <c r="G4513" s="101" t="s">
        <v>704</v>
      </c>
      <c r="H4513" s="101" t="s">
        <v>3756</v>
      </c>
      <c r="I4513" s="101">
        <v>1991</v>
      </c>
      <c r="J4513" s="101"/>
      <c r="K4513" s="90">
        <v>4858497627</v>
      </c>
      <c r="L4513" s="90">
        <f>IF(K4513/1024 &gt;1,K4513/1024," ")</f>
        <v>4744626.5888671875</v>
      </c>
      <c r="M4513" s="90">
        <f>IF(K4513/1048576 &gt;1,K4513/1048576," ")</f>
        <v>4633.4244031906128</v>
      </c>
      <c r="N4513" s="91">
        <f>IF(K4513&gt;999999999,K4513/1073741824," ")</f>
        <v>4.5248285187408328</v>
      </c>
      <c r="O4513" s="194" t="s">
        <v>25519</v>
      </c>
      <c r="P4513" s="197" t="s">
        <v>25520</v>
      </c>
    </row>
    <row r="4514" spans="1:16" ht="20.100000000000001" customHeight="1" x14ac:dyDescent="0.3">
      <c r="B4514" s="101">
        <v>4504</v>
      </c>
      <c r="C4514" s="109" t="s">
        <v>40017</v>
      </c>
      <c r="D4514" s="160" t="s">
        <v>766</v>
      </c>
      <c r="E4514" s="36" t="s">
        <v>14820</v>
      </c>
      <c r="F4514" s="104">
        <v>7.6</v>
      </c>
      <c r="G4514" s="94"/>
      <c r="H4514" s="101" t="s">
        <v>3739</v>
      </c>
      <c r="I4514" s="101">
        <v>2004</v>
      </c>
      <c r="J4514" s="101"/>
      <c r="K4514" s="90">
        <v>4852245509</v>
      </c>
      <c r="L4514" s="90">
        <f>IF(K4514/1024 &gt;1,K4514/1024," ")</f>
        <v>4738521.0048828125</v>
      </c>
      <c r="M4514" s="90">
        <f>IF(K4514/1048576 &gt;1,K4514/1048576," ")</f>
        <v>4627.4619188308716</v>
      </c>
      <c r="N4514" s="91">
        <f>IF(K4514&gt;999999999,K4514/1073741824," ")</f>
        <v>4.519005780108273</v>
      </c>
      <c r="O4514" s="194" t="s">
        <v>25521</v>
      </c>
      <c r="P4514" s="197" t="s">
        <v>31392</v>
      </c>
    </row>
    <row r="4515" spans="1:16" ht="20.100000000000001" customHeight="1" x14ac:dyDescent="0.3">
      <c r="B4515" s="101">
        <v>4505</v>
      </c>
      <c r="C4515" s="109" t="s">
        <v>40018</v>
      </c>
      <c r="D4515" s="160" t="s">
        <v>5139</v>
      </c>
      <c r="E4515" s="36" t="s">
        <v>14821</v>
      </c>
      <c r="F4515" s="104">
        <v>5.3</v>
      </c>
      <c r="G4515" s="101" t="s">
        <v>704</v>
      </c>
      <c r="H4515" s="101" t="s">
        <v>3756</v>
      </c>
      <c r="I4515" s="101">
        <v>1984</v>
      </c>
      <c r="J4515" s="101"/>
      <c r="K4515" s="90">
        <v>3550655879</v>
      </c>
      <c r="L4515" s="90">
        <f>IF(K4515/1024 &gt;1,K4515/1024," ")</f>
        <v>3467437.3818359375</v>
      </c>
      <c r="M4515" s="90">
        <f>IF(K4515/1048576 &gt;1,K4515/1048576," ")</f>
        <v>3386.1693181991577</v>
      </c>
      <c r="N4515" s="91">
        <f>IF(K4515&gt;999999999,K4515/1073741824," ")</f>
        <v>3.306805974803865</v>
      </c>
      <c r="O4515" s="194" t="s">
        <v>25522</v>
      </c>
      <c r="P4515" s="197" t="s">
        <v>25523</v>
      </c>
    </row>
    <row r="4516" spans="1:16" ht="20.100000000000001" customHeight="1" x14ac:dyDescent="0.3">
      <c r="B4516" s="101">
        <v>4506</v>
      </c>
      <c r="C4516" s="7" t="s">
        <v>39240</v>
      </c>
      <c r="D4516" s="159" t="s">
        <v>2403</v>
      </c>
      <c r="E4516" s="36" t="s">
        <v>14822</v>
      </c>
      <c r="F4516" s="104">
        <v>6.5</v>
      </c>
      <c r="G4516" s="94"/>
      <c r="H4516" s="94" t="s">
        <v>3750</v>
      </c>
      <c r="I4516" s="94">
        <v>2010</v>
      </c>
      <c r="J4516" s="94"/>
      <c r="K4516" s="108">
        <v>1626611712</v>
      </c>
      <c r="L4516" s="90">
        <f>IF(K4516/1024 &gt;1,K4516/1024," ")</f>
        <v>1588488</v>
      </c>
      <c r="M4516" s="90">
        <f>IF(K4516/1048576 &gt;1,K4516/1048576," ")</f>
        <v>1551.2578125</v>
      </c>
      <c r="N4516" s="91">
        <f>IF(K4516&gt;999999999,K4516/1073741824," ")</f>
        <v>1.5149002075195313</v>
      </c>
      <c r="O4516" s="194" t="s">
        <v>25524</v>
      </c>
      <c r="P4516" s="197" t="s">
        <v>25525</v>
      </c>
    </row>
    <row r="4517" spans="1:16" ht="20.100000000000001" customHeight="1" x14ac:dyDescent="0.3">
      <c r="B4517" s="101">
        <v>4507</v>
      </c>
      <c r="C4517" s="102" t="s">
        <v>40019</v>
      </c>
      <c r="D4517" s="159" t="s">
        <v>818</v>
      </c>
      <c r="E4517" s="36" t="s">
        <v>14824</v>
      </c>
      <c r="F4517" s="104">
        <v>5.0999999999999996</v>
      </c>
      <c r="G4517" s="99" t="s">
        <v>704</v>
      </c>
      <c r="H4517" s="105" t="s">
        <v>5871</v>
      </c>
      <c r="I4517" s="94">
        <v>1994</v>
      </c>
      <c r="J4517" s="94"/>
      <c r="K4517" s="90">
        <v>1920569640</v>
      </c>
      <c r="L4517" s="90">
        <f>IF(K4517/1024 &gt;1,K4517/1024," ")</f>
        <v>1875556.2890625</v>
      </c>
      <c r="M4517" s="90">
        <f>IF(K4517/1048576 &gt;1,K4517/1048576," ")</f>
        <v>1831.5979385375977</v>
      </c>
      <c r="N4517" s="91">
        <f>IF(K4517&gt;999999999,K4517/1073741824," ")</f>
        <v>1.7886698618531227</v>
      </c>
      <c r="O4517" s="199" t="s">
        <v>17521</v>
      </c>
      <c r="P4517" s="197" t="s">
        <v>25528</v>
      </c>
    </row>
    <row r="4518" spans="1:16" ht="20.100000000000001" customHeight="1" x14ac:dyDescent="0.3">
      <c r="B4518" s="101">
        <v>4508</v>
      </c>
      <c r="C4518" s="109" t="s">
        <v>40020</v>
      </c>
      <c r="D4518" s="183" t="s">
        <v>5191</v>
      </c>
      <c r="E4518" s="36" t="s">
        <v>14825</v>
      </c>
      <c r="F4518" s="104">
        <v>6.6</v>
      </c>
      <c r="G4518" s="99" t="s">
        <v>704</v>
      </c>
      <c r="H4518" s="105" t="s">
        <v>5878</v>
      </c>
      <c r="I4518" s="101">
        <v>1961</v>
      </c>
      <c r="J4518" s="101"/>
      <c r="K4518" s="90">
        <v>3703403411</v>
      </c>
      <c r="L4518" s="90">
        <f>IF(K4518/1024 &gt;1,K4518/1024," ")</f>
        <v>3616604.8935546875</v>
      </c>
      <c r="M4518" s="90">
        <f>IF(K4518/1048576 &gt;1,K4518/1048576," ")</f>
        <v>3531.8407163619995</v>
      </c>
      <c r="N4518" s="91">
        <f>IF(K4518&gt;999999999,K4518/1073741824," ")</f>
        <v>3.4490631995722651</v>
      </c>
      <c r="O4518" s="194" t="s">
        <v>25529</v>
      </c>
      <c r="P4518" s="197" t="s">
        <v>25530</v>
      </c>
    </row>
    <row r="4519" spans="1:16" ht="20.100000000000001" customHeight="1" x14ac:dyDescent="0.3">
      <c r="B4519" s="101">
        <v>4509</v>
      </c>
      <c r="C4519" s="109" t="s">
        <v>40021</v>
      </c>
      <c r="D4519" s="159" t="s">
        <v>4786</v>
      </c>
      <c r="E4519" s="254" t="s">
        <v>14826</v>
      </c>
      <c r="F4519" s="104">
        <v>4.0999999999999996</v>
      </c>
      <c r="G4519" s="101" t="s">
        <v>704</v>
      </c>
      <c r="H4519" s="101" t="s">
        <v>3743</v>
      </c>
      <c r="I4519" s="101">
        <v>2009</v>
      </c>
      <c r="J4519" s="101"/>
      <c r="K4519" s="90">
        <v>2428123842</v>
      </c>
      <c r="L4519" s="90">
        <f>IF(K4519/1024 &gt;1,K4519/1024," ")</f>
        <v>2371214.689453125</v>
      </c>
      <c r="M4519" s="90">
        <f>IF(K4519/1048576 &gt;1,K4519/1048576," ")</f>
        <v>2315.6393451690674</v>
      </c>
      <c r="N4519" s="91">
        <f>IF(K4519&gt;999999999,K4519/1073741824," ")</f>
        <v>2.2613665480166674</v>
      </c>
      <c r="O4519" s="194" t="s">
        <v>25531</v>
      </c>
      <c r="P4519" s="197" t="s">
        <v>25532</v>
      </c>
    </row>
    <row r="4520" spans="1:16" ht="20.100000000000001" customHeight="1" x14ac:dyDescent="0.3">
      <c r="B4520" s="101">
        <v>4510</v>
      </c>
      <c r="C4520" s="12" t="s">
        <v>40022</v>
      </c>
      <c r="D4520" s="157" t="s">
        <v>8936</v>
      </c>
      <c r="E4520" s="36" t="s">
        <v>14827</v>
      </c>
      <c r="F4520" s="81">
        <v>5.8</v>
      </c>
      <c r="G4520" s="13"/>
      <c r="H4520" s="13" t="s">
        <v>3756</v>
      </c>
      <c r="I4520" s="79">
        <v>2019</v>
      </c>
      <c r="J4520" s="79"/>
      <c r="K4520" s="73">
        <v>4555304960</v>
      </c>
      <c r="L4520" s="90">
        <f>IF(K4520/1024 &gt;1,K4520/1024," ")</f>
        <v>4448540</v>
      </c>
      <c r="M4520" s="90">
        <f>IF(K4520/1048576 &gt;1,K4520/1048576," ")</f>
        <v>4344.27734375</v>
      </c>
      <c r="N4520" s="91">
        <f>IF(K4520&gt;999999999,K4520/1073741824," ")</f>
        <v>4.2424583435058594</v>
      </c>
      <c r="O4520" s="194" t="s">
        <v>25533</v>
      </c>
      <c r="P4520" s="197" t="s">
        <v>25534</v>
      </c>
    </row>
    <row r="4521" spans="1:16" ht="20.100000000000001" customHeight="1" x14ac:dyDescent="0.3">
      <c r="B4521" s="101">
        <v>4511</v>
      </c>
      <c r="C4521" s="102" t="s">
        <v>40023</v>
      </c>
      <c r="D4521" s="161" t="s">
        <v>6883</v>
      </c>
      <c r="E4521" s="36" t="s">
        <v>14828</v>
      </c>
      <c r="F4521" s="99">
        <v>4.3</v>
      </c>
      <c r="G4521" s="99" t="s">
        <v>704</v>
      </c>
      <c r="H4521" s="105" t="s">
        <v>5878</v>
      </c>
      <c r="I4521" s="101">
        <v>2016</v>
      </c>
      <c r="J4521" s="101"/>
      <c r="K4521" s="90">
        <v>4737369553</v>
      </c>
      <c r="L4521" s="90">
        <f>IF(K4521/1024 &gt;1,K4521/1024," ")</f>
        <v>4626337.4541015625</v>
      </c>
      <c r="M4521" s="90">
        <f>IF(K4521/1048576 &gt;1,K4521/1048576," ")</f>
        <v>4517.9076700210571</v>
      </c>
      <c r="N4521" s="91">
        <f>IF(K4521&gt;999999999,K4521/1073741824," ")</f>
        <v>4.4120192090049386</v>
      </c>
      <c r="O4521" s="194" t="s">
        <v>25535</v>
      </c>
      <c r="P4521" s="197" t="s">
        <v>25536</v>
      </c>
    </row>
    <row r="4522" spans="1:16" ht="20.100000000000001" customHeight="1" x14ac:dyDescent="0.3">
      <c r="A4522" s="299"/>
      <c r="B4522" s="101">
        <v>4512</v>
      </c>
      <c r="C4522" s="109" t="s">
        <v>40024</v>
      </c>
      <c r="D4522" s="168" t="s">
        <v>6225</v>
      </c>
      <c r="E4522" s="36" t="s">
        <v>14829</v>
      </c>
      <c r="F4522" s="99">
        <v>7.2</v>
      </c>
      <c r="G4522" s="101" t="s">
        <v>704</v>
      </c>
      <c r="H4522" s="101" t="s">
        <v>3737</v>
      </c>
      <c r="I4522" s="101">
        <v>1955</v>
      </c>
      <c r="J4522" s="101"/>
      <c r="K4522" s="90">
        <v>1551666057</v>
      </c>
      <c r="L4522" s="90">
        <f>IF(K4522/1024 &gt;1,K4522/1024," ")</f>
        <v>1515298.8837890625</v>
      </c>
      <c r="M4522" s="90">
        <f>IF(K4522/1048576 &gt;1,K4522/1048576," ")</f>
        <v>1479.7840662002563</v>
      </c>
      <c r="N4522" s="91">
        <f>IF(K4522&gt;999999999,K4522/1073741824," ")</f>
        <v>1.4451016271486878</v>
      </c>
      <c r="O4522" s="194" t="s">
        <v>25537</v>
      </c>
      <c r="P4522" s="197" t="s">
        <v>25538</v>
      </c>
    </row>
    <row r="4523" spans="1:16" ht="20.100000000000001" customHeight="1" x14ac:dyDescent="0.3">
      <c r="B4523" s="101">
        <v>4513</v>
      </c>
      <c r="C4523" s="111" t="s">
        <v>40025</v>
      </c>
      <c r="D4523" s="161" t="s">
        <v>6140</v>
      </c>
      <c r="E4523" s="36" t="s">
        <v>14830</v>
      </c>
      <c r="F4523" s="99">
        <v>6.1</v>
      </c>
      <c r="G4523" s="101" t="s">
        <v>704</v>
      </c>
      <c r="H4523" s="101" t="s">
        <v>5892</v>
      </c>
      <c r="I4523" s="101">
        <v>1972</v>
      </c>
      <c r="J4523" s="101"/>
      <c r="K4523" s="90">
        <v>3987360957</v>
      </c>
      <c r="L4523" s="90">
        <f>IF(K4523/1024 &gt;1,K4523/1024," ")</f>
        <v>3893907.1845703125</v>
      </c>
      <c r="M4523" s="90">
        <f>IF(K4523/1048576 &gt;1,K4523/1048576," ")</f>
        <v>3802.6437349319458</v>
      </c>
      <c r="N4523" s="91">
        <f>IF(K4523&gt;999999999,K4523/1073741824," ")</f>
        <v>3.7135192723944783</v>
      </c>
      <c r="O4523" s="199" t="s">
        <v>17522</v>
      </c>
      <c r="P4523" s="197" t="s">
        <v>25539</v>
      </c>
    </row>
    <row r="4524" spans="1:16" ht="20.100000000000001" customHeight="1" x14ac:dyDescent="0.3">
      <c r="B4524" s="101">
        <v>4514</v>
      </c>
      <c r="C4524" s="109" t="s">
        <v>40026</v>
      </c>
      <c r="D4524" s="160" t="s">
        <v>2404</v>
      </c>
      <c r="E4524" s="36" t="s">
        <v>14831</v>
      </c>
      <c r="F4524" s="104">
        <v>5.7</v>
      </c>
      <c r="G4524" s="94" t="s">
        <v>704</v>
      </c>
      <c r="H4524" s="94" t="s">
        <v>3737</v>
      </c>
      <c r="I4524" s="101">
        <v>2008</v>
      </c>
      <c r="J4524" s="101"/>
      <c r="K4524" s="90">
        <v>2777592857</v>
      </c>
      <c r="L4524" s="90">
        <f>IF(K4524/1024 &gt;1,K4524/1024," ")</f>
        <v>2712493.0244140625</v>
      </c>
      <c r="M4524" s="90">
        <f>IF(K4524/1048576 &gt;1,K4524/1048576," ")</f>
        <v>2648.9189691543579</v>
      </c>
      <c r="N4524" s="91">
        <f>IF(K4524&gt;999999999,K4524/1073741824," ")</f>
        <v>2.5868349308148026</v>
      </c>
      <c r="O4524" s="194" t="s">
        <v>25540</v>
      </c>
      <c r="P4524" s="197" t="s">
        <v>25541</v>
      </c>
    </row>
    <row r="4525" spans="1:16" ht="20.100000000000001" customHeight="1" x14ac:dyDescent="0.3">
      <c r="B4525" s="101">
        <v>4515</v>
      </c>
      <c r="C4525" s="103" t="s">
        <v>40027</v>
      </c>
      <c r="D4525" s="168" t="s">
        <v>6358</v>
      </c>
      <c r="E4525" s="36" t="s">
        <v>14832</v>
      </c>
      <c r="F4525" s="99">
        <v>6.6</v>
      </c>
      <c r="G4525" s="99" t="s">
        <v>704</v>
      </c>
      <c r="H4525" s="105" t="s">
        <v>5871</v>
      </c>
      <c r="I4525" s="101">
        <v>2007</v>
      </c>
      <c r="J4525" s="101"/>
      <c r="K4525" s="90">
        <v>4156495520</v>
      </c>
      <c r="L4525" s="90">
        <f>IF(K4525/1024 &gt;1,K4525/1024," ")</f>
        <v>4059077.65625</v>
      </c>
      <c r="M4525" s="90">
        <f>IF(K4525/1048576 &gt;1,K4525/1048576," ")</f>
        <v>3963.9430236816406</v>
      </c>
      <c r="N4525" s="91">
        <f>IF(K4525&gt;999999999,K4525/1073741824," ")</f>
        <v>3.8710381090641022</v>
      </c>
      <c r="O4525" s="194" t="s">
        <v>25542</v>
      </c>
      <c r="P4525" s="197" t="s">
        <v>25543</v>
      </c>
    </row>
    <row r="4526" spans="1:16" ht="20.100000000000001" customHeight="1" x14ac:dyDescent="0.3">
      <c r="B4526" s="101">
        <v>4516</v>
      </c>
      <c r="C4526" s="111" t="s">
        <v>40028</v>
      </c>
      <c r="D4526" s="168" t="s">
        <v>7327</v>
      </c>
      <c r="E4526" s="36" t="s">
        <v>14833</v>
      </c>
      <c r="F4526" s="99">
        <v>6.6</v>
      </c>
      <c r="G4526" s="99" t="s">
        <v>704</v>
      </c>
      <c r="H4526" s="105" t="s">
        <v>5881</v>
      </c>
      <c r="I4526" s="101">
        <v>1929</v>
      </c>
      <c r="J4526" s="101"/>
      <c r="K4526" s="90">
        <v>2677896073</v>
      </c>
      <c r="L4526" s="90">
        <f>IF(K4526/1024 &gt;1,K4526/1024," ")</f>
        <v>2615132.8837890625</v>
      </c>
      <c r="M4526" s="90">
        <f>IF(K4526/1048576 &gt;1,K4526/1048576," ")</f>
        <v>2553.8407068252563</v>
      </c>
      <c r="N4526" s="91">
        <f>IF(K4526&gt;999999999,K4526/1073741824," ")</f>
        <v>2.4939850652590394</v>
      </c>
      <c r="O4526" s="194" t="s">
        <v>17844</v>
      </c>
      <c r="P4526" s="197" t="s">
        <v>25544</v>
      </c>
    </row>
    <row r="4527" spans="1:16" ht="20.100000000000001" customHeight="1" x14ac:dyDescent="0.3">
      <c r="B4527" s="101">
        <v>4517</v>
      </c>
      <c r="C4527" s="102" t="s">
        <v>40029</v>
      </c>
      <c r="D4527" s="159" t="s">
        <v>5499</v>
      </c>
      <c r="E4527" s="36" t="s">
        <v>14835</v>
      </c>
      <c r="F4527" s="104">
        <v>7</v>
      </c>
      <c r="G4527" s="101" t="s">
        <v>704</v>
      </c>
      <c r="H4527" s="101" t="s">
        <v>3739</v>
      </c>
      <c r="I4527" s="101">
        <v>1965</v>
      </c>
      <c r="J4527" s="101"/>
      <c r="K4527" s="90">
        <v>4318757193</v>
      </c>
      <c r="L4527" s="90">
        <f>IF(K4527/1024 &gt;1,K4527/1024," ")</f>
        <v>4217536.3212890625</v>
      </c>
      <c r="M4527" s="90">
        <f>IF(K4527/1048576 &gt;1,K4527/1048576," ")</f>
        <v>4118.6878137588501</v>
      </c>
      <c r="N4527" s="91">
        <f>IF(K4527&gt;999999999,K4527/1073741824," ")</f>
        <v>4.022156068123877</v>
      </c>
      <c r="O4527" s="194" t="s">
        <v>25546</v>
      </c>
      <c r="P4527" s="197" t="s">
        <v>25547</v>
      </c>
    </row>
    <row r="4528" spans="1:16" ht="20.100000000000001" customHeight="1" x14ac:dyDescent="0.3">
      <c r="B4528" s="101">
        <v>4518</v>
      </c>
      <c r="C4528" s="12" t="s">
        <v>40030</v>
      </c>
      <c r="D4528" s="160" t="s">
        <v>767</v>
      </c>
      <c r="E4528" s="36" t="s">
        <v>14836</v>
      </c>
      <c r="F4528" s="104">
        <v>7.1</v>
      </c>
      <c r="G4528" s="13" t="s">
        <v>704</v>
      </c>
      <c r="H4528" s="13" t="s">
        <v>3937</v>
      </c>
      <c r="I4528" s="101">
        <v>1962</v>
      </c>
      <c r="J4528" s="101"/>
      <c r="K4528" s="73">
        <v>4142182400</v>
      </c>
      <c r="L4528" s="90">
        <f>IF(K4528/1024 &gt;1,K4528/1024," ")</f>
        <v>4045100</v>
      </c>
      <c r="M4528" s="90">
        <f>IF(K4528/1048576 &gt;1,K4528/1048576," ")</f>
        <v>3950.29296875</v>
      </c>
      <c r="N4528" s="91">
        <f>IF(K4528&gt;999999999,K4528/1073741824," ")</f>
        <v>3.8577079772949219</v>
      </c>
      <c r="O4528" s="194" t="s">
        <v>25548</v>
      </c>
      <c r="P4528" s="197" t="s">
        <v>31394</v>
      </c>
    </row>
    <row r="4529" spans="2:16" ht="20.100000000000001" customHeight="1" x14ac:dyDescent="0.3">
      <c r="B4529" s="101">
        <v>4519</v>
      </c>
      <c r="C4529" s="109" t="s">
        <v>40032</v>
      </c>
      <c r="D4529" s="160" t="s">
        <v>3159</v>
      </c>
      <c r="E4529" s="36" t="s">
        <v>38430</v>
      </c>
      <c r="F4529" s="104">
        <v>8.1999999999999993</v>
      </c>
      <c r="G4529" s="101"/>
      <c r="H4529" s="101" t="s">
        <v>3737</v>
      </c>
      <c r="I4529" s="101">
        <v>1959</v>
      </c>
      <c r="J4529" s="101"/>
      <c r="K4529" s="90">
        <v>2259434567</v>
      </c>
      <c r="L4529" s="90">
        <f>IF(K4529/1024 &gt;1,K4529/1024," ")</f>
        <v>2206479.0693359375</v>
      </c>
      <c r="M4529" s="90">
        <f>IF(K4529/1048576 &gt;1,K4529/1048576," ")</f>
        <v>2154.7647161483765</v>
      </c>
      <c r="N4529" s="91">
        <f>IF(K4529&gt;999999999,K4529/1073741824," ")</f>
        <v>2.1042624181136489</v>
      </c>
      <c r="O4529" s="194" t="s">
        <v>25551</v>
      </c>
      <c r="P4529" s="197" t="s">
        <v>25552</v>
      </c>
    </row>
    <row r="4530" spans="2:16" ht="20.100000000000001" customHeight="1" x14ac:dyDescent="0.3">
      <c r="B4530" s="101">
        <v>4520</v>
      </c>
      <c r="C4530" s="20" t="s">
        <v>34117</v>
      </c>
      <c r="D4530" s="261" t="s">
        <v>33845</v>
      </c>
      <c r="E4530" s="36" t="s">
        <v>33846</v>
      </c>
      <c r="F4530" s="81">
        <v>4.3</v>
      </c>
      <c r="G4530" s="13" t="s">
        <v>704</v>
      </c>
      <c r="H4530" s="13" t="s">
        <v>3744</v>
      </c>
      <c r="I4530" s="79">
        <v>2022</v>
      </c>
      <c r="J4530" s="79"/>
      <c r="K4530" s="73">
        <v>4580249600</v>
      </c>
      <c r="L4530" s="90">
        <f>IF(K4530/1024 &gt;1,K4530/1024," ")</f>
        <v>4472900</v>
      </c>
      <c r="M4530" s="90">
        <f>IF(K4530/1048576 &gt;1,K4530/1048576," ")</f>
        <v>4368.06640625</v>
      </c>
      <c r="N4530" s="91">
        <f>IF(K4530&gt;999999999,K4530/1073741824," ")</f>
        <v>4.2656898498535156</v>
      </c>
      <c r="O4530" s="223" t="s">
        <v>33847</v>
      </c>
      <c r="P4530" s="197" t="s">
        <v>33848</v>
      </c>
    </row>
    <row r="4531" spans="2:16" ht="20.100000000000001" customHeight="1" x14ac:dyDescent="0.3">
      <c r="B4531" s="101">
        <v>4521</v>
      </c>
      <c r="C4531" s="102" t="s">
        <v>40033</v>
      </c>
      <c r="D4531" s="159" t="s">
        <v>1199</v>
      </c>
      <c r="E4531" s="36" t="s">
        <v>14838</v>
      </c>
      <c r="F4531" s="104">
        <v>5.8</v>
      </c>
      <c r="G4531" s="101" t="s">
        <v>704</v>
      </c>
      <c r="H4531" s="101" t="s">
        <v>4790</v>
      </c>
      <c r="I4531" s="101">
        <v>1996</v>
      </c>
      <c r="J4531" s="101"/>
      <c r="K4531" s="90">
        <v>2829870711</v>
      </c>
      <c r="L4531" s="90">
        <f>IF(K4531/1024 &gt;1,K4531/1024," ")</f>
        <v>2763545.6162109375</v>
      </c>
      <c r="M4531" s="90">
        <f>IF(K4531/1048576 &gt;1,K4531/1048576," ")</f>
        <v>2698.7750158309937</v>
      </c>
      <c r="N4531" s="91">
        <f>IF(K4531&gt;999999999,K4531/1073741824," ")</f>
        <v>2.6355224763974547</v>
      </c>
      <c r="O4531" s="194" t="s">
        <v>25553</v>
      </c>
      <c r="P4531" s="197" t="s">
        <v>25554</v>
      </c>
    </row>
    <row r="4532" spans="2:16" ht="20.100000000000001" customHeight="1" x14ac:dyDescent="0.3">
      <c r="B4532" s="101">
        <v>4522</v>
      </c>
      <c r="C4532" s="109" t="s">
        <v>40034</v>
      </c>
      <c r="D4532" s="159" t="s">
        <v>2914</v>
      </c>
      <c r="E4532" s="36" t="s">
        <v>14839</v>
      </c>
      <c r="F4532" s="104">
        <v>6.6</v>
      </c>
      <c r="G4532" s="99" t="s">
        <v>704</v>
      </c>
      <c r="H4532" s="105" t="s">
        <v>4081</v>
      </c>
      <c r="I4532" s="101">
        <v>2011</v>
      </c>
      <c r="J4532" s="101"/>
      <c r="K4532" s="90">
        <v>4060542402</v>
      </c>
      <c r="L4532" s="90">
        <f>IF(K4532/1024 &gt;1,K4532/1024," ")</f>
        <v>3965373.439453125</v>
      </c>
      <c r="M4532" s="90">
        <f>IF(K4532/1048576 &gt;1,K4532/1048576," ")</f>
        <v>3872.4349994659424</v>
      </c>
      <c r="N4532" s="91">
        <f>IF(K4532&gt;999999999,K4532/1073741824," ")</f>
        <v>3.7816748041659594</v>
      </c>
      <c r="O4532" s="194" t="s">
        <v>25555</v>
      </c>
      <c r="P4532" s="197" t="s">
        <v>25556</v>
      </c>
    </row>
    <row r="4533" spans="2:16" ht="20.100000000000001" customHeight="1" x14ac:dyDescent="0.3">
      <c r="B4533" s="101">
        <v>4523</v>
      </c>
      <c r="C4533" s="7" t="s">
        <v>39241</v>
      </c>
      <c r="D4533" s="159" t="s">
        <v>1782</v>
      </c>
      <c r="E4533" s="36" t="s">
        <v>14840</v>
      </c>
      <c r="F4533" s="104">
        <v>4.8</v>
      </c>
      <c r="G4533" s="94"/>
      <c r="H4533" s="94" t="s">
        <v>3923</v>
      </c>
      <c r="I4533" s="94">
        <v>1983</v>
      </c>
      <c r="J4533" s="94"/>
      <c r="K4533" s="108">
        <v>811839488</v>
      </c>
      <c r="L4533" s="90">
        <f>IF(K4533/1024 &gt;1,K4533/1024," ")</f>
        <v>792812</v>
      </c>
      <c r="M4533" s="90">
        <f>IF(K4533/1048576 &gt;1,K4533/1048576," ")</f>
        <v>774.23046875</v>
      </c>
      <c r="N4533" s="91" t="str">
        <f>IF(K4533&gt;999999999,K4533/1073741824," ")</f>
        <v xml:space="preserve"> </v>
      </c>
      <c r="O4533" s="194" t="s">
        <v>25557</v>
      </c>
      <c r="P4533" s="197" t="s">
        <v>25558</v>
      </c>
    </row>
    <row r="4534" spans="2:16" ht="20.100000000000001" customHeight="1" x14ac:dyDescent="0.3">
      <c r="B4534" s="101">
        <v>4524</v>
      </c>
      <c r="C4534" s="112" t="s">
        <v>40035</v>
      </c>
      <c r="D4534" s="161" t="s">
        <v>7249</v>
      </c>
      <c r="E4534" s="36" t="s">
        <v>14841</v>
      </c>
      <c r="F4534" s="99">
        <v>5.9</v>
      </c>
      <c r="G4534" s="101" t="s">
        <v>704</v>
      </c>
      <c r="H4534" s="105" t="s">
        <v>3937</v>
      </c>
      <c r="I4534" s="101">
        <v>1956</v>
      </c>
      <c r="J4534" s="116"/>
      <c r="K4534" s="90">
        <v>3648781495</v>
      </c>
      <c r="L4534" s="90">
        <f>IF(K4534/1024 &gt;1,K4534/1024," ")</f>
        <v>3563263.1787109375</v>
      </c>
      <c r="M4534" s="90">
        <f>IF(K4534/1048576 &gt;1,K4534/1048576," ")</f>
        <v>3479.7491979598999</v>
      </c>
      <c r="N4534" s="91">
        <f>IF(K4534&gt;999999999,K4534/1073741824," ")</f>
        <v>3.3981925761327147</v>
      </c>
      <c r="O4534" s="194" t="s">
        <v>17917</v>
      </c>
      <c r="P4534" s="197" t="s">
        <v>25559</v>
      </c>
    </row>
    <row r="4535" spans="2:16" ht="20.100000000000001" customHeight="1" x14ac:dyDescent="0.3">
      <c r="B4535" s="101">
        <v>4525</v>
      </c>
      <c r="C4535" s="109" t="s">
        <v>40036</v>
      </c>
      <c r="D4535" s="159" t="s">
        <v>3027</v>
      </c>
      <c r="E4535" s="36" t="s">
        <v>14842</v>
      </c>
      <c r="F4535" s="104">
        <v>5.5</v>
      </c>
      <c r="G4535" s="101" t="s">
        <v>704</v>
      </c>
      <c r="H4535" s="101" t="s">
        <v>3761</v>
      </c>
      <c r="I4535" s="101">
        <v>2011</v>
      </c>
      <c r="J4535" s="101"/>
      <c r="K4535" s="90">
        <v>3195526154</v>
      </c>
      <c r="L4535" s="90">
        <f>IF(K4535/1024 &gt;1,K4535/1024," ")</f>
        <v>3120631.009765625</v>
      </c>
      <c r="M4535" s="90">
        <f>IF(K4535/1048576 &gt;1,K4535/1048576," ")</f>
        <v>3047.4912204742432</v>
      </c>
      <c r="N4535" s="91">
        <f>IF(K4535&gt;999999999,K4535/1073741824," ")</f>
        <v>2.9760656449943781</v>
      </c>
      <c r="O4535" s="194" t="s">
        <v>25560</v>
      </c>
      <c r="P4535" s="197" t="s">
        <v>25561</v>
      </c>
    </row>
    <row r="4536" spans="2:16" ht="20.100000000000001" customHeight="1" x14ac:dyDescent="0.3">
      <c r="B4536" s="101">
        <v>4526</v>
      </c>
      <c r="C4536" s="112" t="s">
        <v>40037</v>
      </c>
      <c r="D4536" s="161" t="s">
        <v>7628</v>
      </c>
      <c r="E4536" s="36" t="s">
        <v>14843</v>
      </c>
      <c r="F4536" s="99">
        <v>7.2</v>
      </c>
      <c r="G4536" s="99" t="s">
        <v>704</v>
      </c>
      <c r="H4536" s="105" t="s">
        <v>3937</v>
      </c>
      <c r="I4536" s="101">
        <v>1960</v>
      </c>
      <c r="J4536" s="101"/>
      <c r="K4536" s="90">
        <v>3059021351</v>
      </c>
      <c r="L4536" s="90">
        <f>IF(K4536/1024 &gt;1,K4536/1024," ")</f>
        <v>2987325.5380859375</v>
      </c>
      <c r="M4536" s="90">
        <f>IF(K4536/1048576 &gt;1,K4536/1048576," ")</f>
        <v>2917.3100957870483</v>
      </c>
      <c r="N4536" s="91">
        <f>IF(K4536&gt;999999999,K4536/1073741824," ")</f>
        <v>2.8489356404170394</v>
      </c>
      <c r="O4536" s="194" t="s">
        <v>22780</v>
      </c>
      <c r="P4536" s="197" t="s">
        <v>25562</v>
      </c>
    </row>
    <row r="4537" spans="2:16" ht="20.100000000000001" customHeight="1" x14ac:dyDescent="0.3">
      <c r="B4537" s="101">
        <v>4527</v>
      </c>
      <c r="C4537" s="12" t="s">
        <v>39242</v>
      </c>
      <c r="D4537" s="160" t="s">
        <v>768</v>
      </c>
      <c r="E4537" s="36" t="s">
        <v>14844</v>
      </c>
      <c r="F4537" s="104">
        <v>4.0999999999999996</v>
      </c>
      <c r="G4537" s="94"/>
      <c r="H4537" s="94" t="s">
        <v>4353</v>
      </c>
      <c r="I4537" s="101">
        <v>2007</v>
      </c>
      <c r="J4537" s="101"/>
      <c r="K4537" s="90">
        <v>1314703360</v>
      </c>
      <c r="L4537" s="90">
        <f>IF(K4537/1024 &gt;1,K4537/1024," ")</f>
        <v>1283890</v>
      </c>
      <c r="M4537" s="90">
        <f>IF(K4537/1048576 &gt;1,K4537/1048576," ")</f>
        <v>1253.798828125</v>
      </c>
      <c r="N4537" s="91">
        <f>IF(K4537&gt;999999999,K4537/1073741824," ")</f>
        <v>1.2244129180908203</v>
      </c>
      <c r="O4537" s="194" t="s">
        <v>25563</v>
      </c>
      <c r="P4537" s="197" t="s">
        <v>31395</v>
      </c>
    </row>
    <row r="4538" spans="2:16" ht="20.100000000000001" customHeight="1" x14ac:dyDescent="0.3">
      <c r="B4538" s="101">
        <v>4528</v>
      </c>
      <c r="C4538" s="102" t="s">
        <v>40038</v>
      </c>
      <c r="D4538" s="159" t="s">
        <v>2405</v>
      </c>
      <c r="E4538" s="36" t="s">
        <v>14845</v>
      </c>
      <c r="F4538" s="104">
        <v>7.3</v>
      </c>
      <c r="G4538" s="94" t="s">
        <v>704</v>
      </c>
      <c r="H4538" s="94" t="s">
        <v>3740</v>
      </c>
      <c r="I4538" s="94">
        <v>1956</v>
      </c>
      <c r="J4538" s="94"/>
      <c r="K4538" s="90">
        <v>8776943412</v>
      </c>
      <c r="L4538" s="90">
        <f>IF(K4538/1024 &gt;1,K4538/1024," ")</f>
        <v>8571233.80078125</v>
      </c>
      <c r="M4538" s="90">
        <f>IF(K4538/1048576 &gt;1,K4538/1048576," ")</f>
        <v>8370.3455085754395</v>
      </c>
      <c r="N4538" s="91">
        <f>IF(K4538&gt;999999999,K4538/1073741824," ")</f>
        <v>8.1741655357182026</v>
      </c>
      <c r="O4538" s="194" t="s">
        <v>25564</v>
      </c>
      <c r="P4538" s="197" t="s">
        <v>25565</v>
      </c>
    </row>
    <row r="4539" spans="2:16" ht="20.100000000000001" customHeight="1" x14ac:dyDescent="0.3">
      <c r="B4539" s="101">
        <v>4529</v>
      </c>
      <c r="C4539" s="102" t="s">
        <v>40039</v>
      </c>
      <c r="D4539" s="162" t="s">
        <v>2414</v>
      </c>
      <c r="E4539" s="36" t="s">
        <v>14846</v>
      </c>
      <c r="F4539" s="104">
        <v>6.6</v>
      </c>
      <c r="G4539" s="121"/>
      <c r="H4539" s="121" t="s">
        <v>4332</v>
      </c>
      <c r="I4539" s="94">
        <v>1964</v>
      </c>
      <c r="J4539" s="94"/>
      <c r="K4539" s="108">
        <v>1068519887</v>
      </c>
      <c r="L4539" s="90">
        <f>IF(K4539/1024 &gt;1,K4539/1024," ")</f>
        <v>1043476.4521484375</v>
      </c>
      <c r="M4539" s="90">
        <f>IF(K4539/1048576 &gt;1,K4539/1048576," ")</f>
        <v>1019.0199728012085</v>
      </c>
      <c r="N4539" s="91">
        <f>IF(K4539&gt;999999999,K4539/1073741824," ")</f>
        <v>0.99513669218868017</v>
      </c>
      <c r="O4539" s="194" t="s">
        <v>17984</v>
      </c>
      <c r="P4539" s="197" t="s">
        <v>25566</v>
      </c>
    </row>
    <row r="4540" spans="2:16" ht="20.100000000000001" customHeight="1" x14ac:dyDescent="0.3">
      <c r="B4540" s="101">
        <v>4530</v>
      </c>
      <c r="C4540" s="20" t="s">
        <v>40040</v>
      </c>
      <c r="D4540" s="157" t="s">
        <v>8783</v>
      </c>
      <c r="E4540" s="36" t="s">
        <v>14847</v>
      </c>
      <c r="F4540" s="81">
        <v>6.9</v>
      </c>
      <c r="G4540" s="13" t="s">
        <v>704</v>
      </c>
      <c r="H4540" s="13" t="s">
        <v>3740</v>
      </c>
      <c r="I4540" s="79">
        <v>2019</v>
      </c>
      <c r="J4540" s="79"/>
      <c r="K4540" s="73">
        <v>5219876864</v>
      </c>
      <c r="L4540" s="90">
        <f>IF(K4540/1024 &gt;1,K4540/1024," ")</f>
        <v>5097536</v>
      </c>
      <c r="M4540" s="90">
        <f>IF(K4540/1048576 &gt;1,K4540/1048576," ")</f>
        <v>4978.0625</v>
      </c>
      <c r="N4540" s="91">
        <f>IF(K4540&gt;999999999,K4540/1073741824," ")</f>
        <v>4.86138916015625</v>
      </c>
      <c r="O4540" s="194" t="s">
        <v>25567</v>
      </c>
      <c r="P4540" s="197" t="s">
        <v>25568</v>
      </c>
    </row>
    <row r="4541" spans="2:16" ht="20.100000000000001" customHeight="1" x14ac:dyDescent="0.3">
      <c r="B4541" s="101">
        <v>4531</v>
      </c>
      <c r="C4541" s="109" t="s">
        <v>40041</v>
      </c>
      <c r="D4541" s="160" t="s">
        <v>769</v>
      </c>
      <c r="E4541" s="36" t="s">
        <v>14848</v>
      </c>
      <c r="F4541" s="104">
        <v>7.3</v>
      </c>
      <c r="G4541" s="101" t="s">
        <v>704</v>
      </c>
      <c r="H4541" s="101" t="s">
        <v>3745</v>
      </c>
      <c r="I4541" s="101">
        <v>1977</v>
      </c>
      <c r="J4541" s="101"/>
      <c r="K4541" s="90">
        <v>2600416547</v>
      </c>
      <c r="L4541" s="90">
        <f>IF(K4541/1024 &gt;1,K4541/1024," ")</f>
        <v>2539469.2841796875</v>
      </c>
      <c r="M4541" s="90">
        <f>IF(K4541/1048576 &gt;1,K4541/1048576," ")</f>
        <v>2479.9504728317261</v>
      </c>
      <c r="N4541" s="91">
        <f>IF(K4541&gt;999999999,K4541/1073741824," ")</f>
        <v>2.4218266336247325</v>
      </c>
      <c r="O4541" s="194" t="s">
        <v>25569</v>
      </c>
      <c r="P4541" s="197" t="s">
        <v>25570</v>
      </c>
    </row>
    <row r="4542" spans="2:16" ht="20.100000000000001" customHeight="1" x14ac:dyDescent="0.3">
      <c r="B4542" s="101">
        <v>4532</v>
      </c>
      <c r="C4542" s="102" t="s">
        <v>40042</v>
      </c>
      <c r="D4542" s="159" t="s">
        <v>2406</v>
      </c>
      <c r="E4542" s="36" t="s">
        <v>14850</v>
      </c>
      <c r="F4542" s="104">
        <v>6.8</v>
      </c>
      <c r="G4542" s="94" t="s">
        <v>704</v>
      </c>
      <c r="H4542" s="94" t="s">
        <v>3739</v>
      </c>
      <c r="I4542" s="101">
        <v>1999</v>
      </c>
      <c r="J4542" s="101"/>
      <c r="K4542" s="90">
        <v>4212873045</v>
      </c>
      <c r="L4542" s="90">
        <f>IF(K4542/1024 &gt;1,K4542/1024," ")</f>
        <v>4114133.8330078125</v>
      </c>
      <c r="M4542" s="90">
        <f>IF(K4542/1048576 &gt;1,K4542/1048576," ")</f>
        <v>4017.7088212966919</v>
      </c>
      <c r="N4542" s="91">
        <f>IF(K4542&gt;999999999,K4542/1073741824," ")</f>
        <v>3.9235437707975507</v>
      </c>
      <c r="O4542" s="194" t="s">
        <v>25573</v>
      </c>
      <c r="P4542" s="197" t="s">
        <v>31396</v>
      </c>
    </row>
    <row r="4543" spans="2:16" ht="20.100000000000001" customHeight="1" x14ac:dyDescent="0.3">
      <c r="B4543" s="101">
        <v>4533</v>
      </c>
      <c r="C4543" s="107" t="s">
        <v>3728</v>
      </c>
      <c r="D4543" s="160" t="s">
        <v>3729</v>
      </c>
      <c r="E4543" s="36" t="s">
        <v>14849</v>
      </c>
      <c r="F4543" s="104">
        <v>5.5</v>
      </c>
      <c r="G4543" s="101" t="s">
        <v>704</v>
      </c>
      <c r="H4543" s="101" t="s">
        <v>3743</v>
      </c>
      <c r="I4543" s="101">
        <v>2013</v>
      </c>
      <c r="J4543" s="101"/>
      <c r="K4543" s="90">
        <v>2077509565</v>
      </c>
      <c r="L4543" s="90">
        <f>IF(K4543/1024 &gt;1,K4543/1024," ")</f>
        <v>2028817.9345703125</v>
      </c>
      <c r="M4543" s="90">
        <f>IF(K4543/1048576 &gt;1,K4543/1048576," ")</f>
        <v>1981.2675142288208</v>
      </c>
      <c r="N4543" s="91">
        <f>IF(K4543&gt;999999999,K4543/1073741824," ")</f>
        <v>1.9348315568640828</v>
      </c>
      <c r="O4543" s="194" t="s">
        <v>25571</v>
      </c>
      <c r="P4543" s="197" t="s">
        <v>25572</v>
      </c>
    </row>
    <row r="4544" spans="2:16" ht="20.100000000000001" customHeight="1" x14ac:dyDescent="0.3">
      <c r="B4544" s="101">
        <v>4534</v>
      </c>
      <c r="C4544" s="12" t="s">
        <v>40043</v>
      </c>
      <c r="D4544" s="157" t="s">
        <v>32515</v>
      </c>
      <c r="E4544" s="36" t="s">
        <v>32516</v>
      </c>
      <c r="F4544" s="131">
        <v>5.6</v>
      </c>
      <c r="G4544" s="13" t="s">
        <v>704</v>
      </c>
      <c r="H4544" s="13" t="s">
        <v>3744</v>
      </c>
      <c r="I4544" s="133">
        <v>2021</v>
      </c>
      <c r="J4544" s="74"/>
      <c r="K4544" s="73">
        <v>5161025536</v>
      </c>
      <c r="L4544" s="90">
        <f>IF(K4544/1024 &gt;1,K4544/1024," ")</f>
        <v>5040064</v>
      </c>
      <c r="M4544" s="90">
        <f>IF(K4544/1048576 &gt;1,K4544/1048576," ")</f>
        <v>4921.9375</v>
      </c>
      <c r="N4544" s="91">
        <f>IF(K4544&gt;999999999,K4544/1073741824," ")</f>
        <v>4.80657958984375</v>
      </c>
      <c r="O4544" s="194" t="s">
        <v>32517</v>
      </c>
      <c r="P4544" s="197" t="s">
        <v>32518</v>
      </c>
    </row>
    <row r="4545" spans="2:16" ht="20.100000000000001" customHeight="1" x14ac:dyDescent="0.3">
      <c r="B4545" s="101">
        <v>4535</v>
      </c>
      <c r="C4545" s="107" t="s">
        <v>40044</v>
      </c>
      <c r="D4545" s="168" t="s">
        <v>7298</v>
      </c>
      <c r="E4545" s="36" t="s">
        <v>14851</v>
      </c>
      <c r="F4545" s="99">
        <v>6.5</v>
      </c>
      <c r="G4545" s="99"/>
      <c r="H4545" s="105" t="s">
        <v>5878</v>
      </c>
      <c r="I4545" s="101">
        <v>2016</v>
      </c>
      <c r="J4545" s="101"/>
      <c r="K4545" s="90">
        <v>4523445550</v>
      </c>
      <c r="L4545" s="90">
        <f>IF(K4545/1024 &gt;1,K4545/1024," ")</f>
        <v>4417427.294921875</v>
      </c>
      <c r="M4545" s="90">
        <f>IF(K4545/1048576 &gt;1,K4545/1048576," ")</f>
        <v>4313.8938426971436</v>
      </c>
      <c r="N4545" s="91">
        <f>IF(K4545&gt;999999999,K4545/1073741824," ")</f>
        <v>4.2127869557589293</v>
      </c>
      <c r="O4545" s="194" t="s">
        <v>25574</v>
      </c>
      <c r="P4545" s="197" t="s">
        <v>25575</v>
      </c>
    </row>
    <row r="4546" spans="2:16" ht="20.100000000000001" customHeight="1" x14ac:dyDescent="0.3">
      <c r="B4546" s="101">
        <v>4536</v>
      </c>
      <c r="C4546" s="112" t="s">
        <v>40045</v>
      </c>
      <c r="D4546" s="161" t="s">
        <v>7544</v>
      </c>
      <c r="E4546" s="36" t="s">
        <v>14852</v>
      </c>
      <c r="F4546" s="99">
        <v>6</v>
      </c>
      <c r="G4546" s="99"/>
      <c r="H4546" s="105" t="s">
        <v>5871</v>
      </c>
      <c r="I4546" s="101">
        <v>2015</v>
      </c>
      <c r="J4546" s="101"/>
      <c r="K4546" s="90">
        <v>3494413857</v>
      </c>
      <c r="L4546" s="90">
        <f>IF(K4546/1024 &gt;1,K4546/1024," ")</f>
        <v>3412513.5322265625</v>
      </c>
      <c r="M4546" s="90">
        <f>IF(K4546/1048576 &gt;1,K4546/1048576," ")</f>
        <v>3332.5327463150024</v>
      </c>
      <c r="N4546" s="91">
        <f>IF(K4546&gt;999999999,K4546/1073741824," ")</f>
        <v>3.2544265100732446</v>
      </c>
      <c r="O4546" s="194" t="s">
        <v>25576</v>
      </c>
      <c r="P4546" s="197" t="s">
        <v>25577</v>
      </c>
    </row>
    <row r="4547" spans="2:16" ht="20.100000000000001" customHeight="1" x14ac:dyDescent="0.3">
      <c r="B4547" s="101">
        <v>4537</v>
      </c>
      <c r="C4547" s="103" t="s">
        <v>40046</v>
      </c>
      <c r="D4547" s="159" t="s">
        <v>4803</v>
      </c>
      <c r="E4547" s="36" t="s">
        <v>14853</v>
      </c>
      <c r="F4547" s="104">
        <v>6.5</v>
      </c>
      <c r="G4547" s="101" t="s">
        <v>704</v>
      </c>
      <c r="H4547" s="101" t="s">
        <v>4791</v>
      </c>
      <c r="I4547" s="101">
        <v>1989</v>
      </c>
      <c r="J4547" s="101"/>
      <c r="K4547" s="90">
        <v>2011540021</v>
      </c>
      <c r="L4547" s="90">
        <f>IF(K4547/1024 &gt;1,K4547/1024," ")</f>
        <v>1964394.5517578125</v>
      </c>
      <c r="M4547" s="90">
        <f>IF(K4547/1048576 &gt;1,K4547/1048576," ")</f>
        <v>1918.3540544509888</v>
      </c>
      <c r="N4547" s="91">
        <f>IF(K4547&gt;999999999,K4547/1073741824," ")</f>
        <v>1.8733926312997937</v>
      </c>
      <c r="O4547" s="194" t="s">
        <v>18002</v>
      </c>
      <c r="P4547" s="197" t="s">
        <v>25578</v>
      </c>
    </row>
    <row r="4548" spans="2:16" ht="20.100000000000001" customHeight="1" x14ac:dyDescent="0.3">
      <c r="B4548" s="101">
        <v>4538</v>
      </c>
      <c r="C4548" s="109" t="s">
        <v>40047</v>
      </c>
      <c r="D4548" s="160" t="s">
        <v>770</v>
      </c>
      <c r="E4548" s="36" t="s">
        <v>14854</v>
      </c>
      <c r="F4548" s="104">
        <v>7.2</v>
      </c>
      <c r="G4548" s="94"/>
      <c r="H4548" s="94" t="s">
        <v>3756</v>
      </c>
      <c r="I4548" s="101">
        <v>2007</v>
      </c>
      <c r="J4548" s="101"/>
      <c r="K4548" s="90">
        <v>2824205757</v>
      </c>
      <c r="L4548" s="90">
        <f>IF(K4548/1024 &gt;1,K4548/1024," ")</f>
        <v>2758013.4345703125</v>
      </c>
      <c r="M4548" s="90">
        <f>IF(K4548/1048576 &gt;1,K4548/1048576," ")</f>
        <v>2693.3724946975708</v>
      </c>
      <c r="N4548" s="91">
        <f>IF(K4548&gt;999999999,K4548/1073741824," ")</f>
        <v>2.6302465768530965</v>
      </c>
      <c r="O4548" s="194" t="s">
        <v>25579</v>
      </c>
      <c r="P4548" s="197" t="s">
        <v>25580</v>
      </c>
    </row>
    <row r="4549" spans="2:16" ht="20.100000000000001" customHeight="1" x14ac:dyDescent="0.3">
      <c r="B4549" s="101">
        <v>4539</v>
      </c>
      <c r="C4549" s="109" t="s">
        <v>40048</v>
      </c>
      <c r="D4549" s="159" t="s">
        <v>3997</v>
      </c>
      <c r="E4549" s="36" t="s">
        <v>14855</v>
      </c>
      <c r="F4549" s="104">
        <v>5.8</v>
      </c>
      <c r="G4549" s="101" t="s">
        <v>704</v>
      </c>
      <c r="H4549" s="101" t="s">
        <v>3740</v>
      </c>
      <c r="I4549" s="101">
        <v>1988</v>
      </c>
      <c r="J4549" s="101"/>
      <c r="K4549" s="90">
        <v>6095228373</v>
      </c>
      <c r="L4549" s="90">
        <f>IF(K4549/1024 &gt;1,K4549/1024," ")</f>
        <v>5952371.4580078125</v>
      </c>
      <c r="M4549" s="90">
        <f>IF(K4549/1048576 &gt;1,K4549/1048576," ")</f>
        <v>5812.8627519607544</v>
      </c>
      <c r="N4549" s="91">
        <f>IF(K4549&gt;999999999,K4549/1073741824," ")</f>
        <v>5.6766237812116742</v>
      </c>
      <c r="O4549" s="194" t="s">
        <v>25581</v>
      </c>
      <c r="P4549" s="197" t="s">
        <v>25582</v>
      </c>
    </row>
    <row r="4550" spans="2:16" ht="20.100000000000001" customHeight="1" x14ac:dyDescent="0.3">
      <c r="B4550" s="101">
        <v>4540</v>
      </c>
      <c r="C4550" s="102" t="s">
        <v>40049</v>
      </c>
      <c r="D4550" s="159" t="s">
        <v>4858</v>
      </c>
      <c r="E4550" s="36" t="s">
        <v>14856</v>
      </c>
      <c r="F4550" s="104">
        <v>5.8</v>
      </c>
      <c r="G4550" s="101" t="s">
        <v>704</v>
      </c>
      <c r="H4550" s="101" t="s">
        <v>3747</v>
      </c>
      <c r="I4550" s="101">
        <v>2006</v>
      </c>
      <c r="J4550" s="101"/>
      <c r="K4550" s="90">
        <v>3046180596</v>
      </c>
      <c r="L4550" s="90">
        <f>IF(K4550/1024 &gt;1,K4550/1024," ")</f>
        <v>2974785.73828125</v>
      </c>
      <c r="M4550" s="90">
        <f>IF(K4550/1048576 &gt;1,K4550/1048576," ")</f>
        <v>2905.0641975402832</v>
      </c>
      <c r="N4550" s="91">
        <f>IF(K4550&gt;999999999,K4550/1073741824," ")</f>
        <v>2.8369767554104328</v>
      </c>
      <c r="O4550" s="194" t="s">
        <v>17798</v>
      </c>
      <c r="P4550" s="197" t="s">
        <v>25583</v>
      </c>
    </row>
    <row r="4551" spans="2:16" ht="20.100000000000001" customHeight="1" x14ac:dyDescent="0.3">
      <c r="B4551" s="101">
        <v>4541</v>
      </c>
      <c r="C4551" s="7" t="s">
        <v>40050</v>
      </c>
      <c r="D4551" s="159" t="s">
        <v>1783</v>
      </c>
      <c r="E4551" s="36" t="s">
        <v>14857</v>
      </c>
      <c r="F4551" s="104">
        <v>4.4000000000000004</v>
      </c>
      <c r="G4551" s="13" t="s">
        <v>704</v>
      </c>
      <c r="H4551" s="13" t="s">
        <v>3744</v>
      </c>
      <c r="I4551" s="94">
        <v>2009</v>
      </c>
      <c r="J4551" s="94"/>
      <c r="K4551" s="73">
        <v>2539999232</v>
      </c>
      <c r="L4551" s="90">
        <f>IF(K4551/1024 &gt;1,K4551/1024," ")</f>
        <v>2480468</v>
      </c>
      <c r="M4551" s="90">
        <f>IF(K4551/1048576 &gt;1,K4551/1048576," ")</f>
        <v>2422.33203125</v>
      </c>
      <c r="N4551" s="91">
        <f>IF(K4551&gt;999999999,K4551/1073741824," ")</f>
        <v>2.3655586242675781</v>
      </c>
      <c r="O4551" s="194" t="s">
        <v>25584</v>
      </c>
      <c r="P4551" s="197" t="s">
        <v>25585</v>
      </c>
    </row>
    <row r="4552" spans="2:16" ht="20.100000000000001" customHeight="1" x14ac:dyDescent="0.3">
      <c r="B4552" s="101">
        <v>4542</v>
      </c>
      <c r="C4552" s="109" t="s">
        <v>40052</v>
      </c>
      <c r="D4552" s="159" t="s">
        <v>3662</v>
      </c>
      <c r="E4552" s="36" t="s">
        <v>14859</v>
      </c>
      <c r="F4552" s="104">
        <v>5.2</v>
      </c>
      <c r="G4552" s="101" t="s">
        <v>704</v>
      </c>
      <c r="H4552" s="101" t="s">
        <v>3744</v>
      </c>
      <c r="I4552" s="101">
        <v>2012</v>
      </c>
      <c r="J4552" s="101"/>
      <c r="K4552" s="109">
        <v>4277324786</v>
      </c>
      <c r="L4552" s="90">
        <f>IF(K4552/1024 &gt;1,K4552/1024," ")</f>
        <v>4177074.986328125</v>
      </c>
      <c r="M4552" s="90">
        <f>IF(K4552/1048576 &gt;1,K4552/1048576," ")</f>
        <v>4079.1747913360596</v>
      </c>
      <c r="N4552" s="91">
        <f>IF(K4552&gt;999999999,K4552/1073741824," ")</f>
        <v>3.9835691321641207</v>
      </c>
      <c r="O4552" s="194" t="s">
        <v>25588</v>
      </c>
      <c r="P4552" s="197" t="s">
        <v>25589</v>
      </c>
    </row>
    <row r="4553" spans="2:16" ht="20.100000000000001" customHeight="1" x14ac:dyDescent="0.3">
      <c r="B4553" s="101">
        <v>4543</v>
      </c>
      <c r="C4553" s="102" t="s">
        <v>40053</v>
      </c>
      <c r="D4553" s="160" t="s">
        <v>5603</v>
      </c>
      <c r="E4553" s="36" t="s">
        <v>14860</v>
      </c>
      <c r="F4553" s="104">
        <v>5.3</v>
      </c>
      <c r="G4553" s="101" t="s">
        <v>704</v>
      </c>
      <c r="H4553" s="101" t="s">
        <v>5602</v>
      </c>
      <c r="I4553" s="101">
        <v>1970</v>
      </c>
      <c r="J4553" s="101"/>
      <c r="K4553" s="90">
        <v>3818475396</v>
      </c>
      <c r="L4553" s="90">
        <f>IF(K4553/1024 &gt;1,K4553/1024," ")</f>
        <v>3728979.87890625</v>
      </c>
      <c r="M4553" s="90">
        <f>IF(K4553/1048576 &gt;1,K4553/1048576," ")</f>
        <v>3641.5819129943848</v>
      </c>
      <c r="N4553" s="91">
        <f>IF(K4553&gt;999999999,K4553/1073741824," ")</f>
        <v>3.5562323369085789</v>
      </c>
      <c r="O4553" s="199" t="s">
        <v>17522</v>
      </c>
      <c r="P4553" s="197" t="s">
        <v>25590</v>
      </c>
    </row>
    <row r="4554" spans="2:16" ht="20.100000000000001" customHeight="1" x14ac:dyDescent="0.3">
      <c r="B4554" s="101">
        <v>4544</v>
      </c>
      <c r="C4554" s="48" t="s">
        <v>40055</v>
      </c>
      <c r="D4554" s="157" t="s">
        <v>8068</v>
      </c>
      <c r="E4554" s="36" t="s">
        <v>14862</v>
      </c>
      <c r="F4554" s="81">
        <v>7.4</v>
      </c>
      <c r="G4554" s="13"/>
      <c r="H4554" s="13" t="s">
        <v>8067</v>
      </c>
      <c r="I4554" s="79">
        <v>1970</v>
      </c>
      <c r="J4554" s="79"/>
      <c r="K4554" s="73">
        <v>4851938719</v>
      </c>
      <c r="L4554" s="90">
        <f>IF(K4554/1024 &gt;1,K4554/1024," ")</f>
        <v>4738221.4052734375</v>
      </c>
      <c r="M4554" s="90">
        <f>IF(K4554/1048576 &gt;1,K4554/1048576," ")</f>
        <v>4627.1693410873413</v>
      </c>
      <c r="N4554" s="91">
        <f>IF(K4554&gt;999999999,K4554/1073741824," ")</f>
        <v>4.5187200596556067</v>
      </c>
      <c r="O4554" s="194" t="s">
        <v>22432</v>
      </c>
      <c r="P4554" s="197" t="s">
        <v>25592</v>
      </c>
    </row>
    <row r="4555" spans="2:16" ht="20.100000000000001" customHeight="1" x14ac:dyDescent="0.3">
      <c r="B4555" s="101">
        <v>4545</v>
      </c>
      <c r="C4555" s="12" t="s">
        <v>40057</v>
      </c>
      <c r="D4555" s="160" t="s">
        <v>771</v>
      </c>
      <c r="E4555" s="36" t="s">
        <v>14864</v>
      </c>
      <c r="F4555" s="104">
        <v>7.6</v>
      </c>
      <c r="G4555" s="13" t="s">
        <v>704</v>
      </c>
      <c r="H4555" s="13" t="s">
        <v>5981</v>
      </c>
      <c r="I4555" s="101">
        <v>1984</v>
      </c>
      <c r="J4555" s="101"/>
      <c r="K4555" s="73">
        <v>3602624512</v>
      </c>
      <c r="L4555" s="90">
        <f>IF(K4555/1024 &gt;1,K4555/1024," ")</f>
        <v>3518188</v>
      </c>
      <c r="M4555" s="90">
        <f>IF(K4555/1048576 &gt;1,K4555/1048576," ")</f>
        <v>3435.73046875</v>
      </c>
      <c r="N4555" s="91">
        <f>IF(K4555&gt;999999999,K4555/1073741824," ")</f>
        <v>3.3552055358886719</v>
      </c>
      <c r="O4555" s="194" t="s">
        <v>25595</v>
      </c>
      <c r="P4555" s="197" t="s">
        <v>25596</v>
      </c>
    </row>
    <row r="4556" spans="2:16" ht="20.100000000000001" customHeight="1" x14ac:dyDescent="0.3">
      <c r="B4556" s="101">
        <v>4546</v>
      </c>
      <c r="C4556" s="20" t="s">
        <v>40058</v>
      </c>
      <c r="D4556" s="157" t="s">
        <v>8176</v>
      </c>
      <c r="E4556" s="36" t="s">
        <v>14865</v>
      </c>
      <c r="F4556" s="81">
        <v>4.8</v>
      </c>
      <c r="G4556" s="13"/>
      <c r="H4556" s="13" t="s">
        <v>3740</v>
      </c>
      <c r="I4556" s="79">
        <v>2018</v>
      </c>
      <c r="J4556" s="79"/>
      <c r="K4556" s="73">
        <v>4281658361</v>
      </c>
      <c r="L4556" s="90">
        <f>IF(K4556/1024 &gt;1,K4556/1024," ")</f>
        <v>4181306.9931640625</v>
      </c>
      <c r="M4556" s="90">
        <f>IF(K4556/1048576 &gt;1,K4556/1048576," ")</f>
        <v>4083.3076105117798</v>
      </c>
      <c r="N4556" s="91">
        <f>IF(K4556&gt;999999999,K4556/1073741824," ")</f>
        <v>3.9876050883904099</v>
      </c>
      <c r="O4556" s="199" t="s">
        <v>17521</v>
      </c>
      <c r="P4556" s="197" t="s">
        <v>25597</v>
      </c>
    </row>
    <row r="4557" spans="2:16" ht="20.100000000000001" customHeight="1" x14ac:dyDescent="0.3">
      <c r="B4557" s="101">
        <v>4547</v>
      </c>
      <c r="C4557" s="29" t="s">
        <v>40059</v>
      </c>
      <c r="D4557" s="157" t="s">
        <v>8092</v>
      </c>
      <c r="E4557" s="36" t="s">
        <v>14866</v>
      </c>
      <c r="F4557" s="131">
        <v>4.8</v>
      </c>
      <c r="G4557" s="82"/>
      <c r="H4557" s="13" t="s">
        <v>6249</v>
      </c>
      <c r="I4557" s="133">
        <v>2017</v>
      </c>
      <c r="J4557" s="74"/>
      <c r="K4557" s="73">
        <v>4909260800</v>
      </c>
      <c r="L4557" s="90">
        <f>IF(K4557/1024 &gt;1,K4557/1024," ")</f>
        <v>4794200</v>
      </c>
      <c r="M4557" s="90">
        <f>IF(K4557/1048576 &gt;1,K4557/1048576," ")</f>
        <v>4681.8359375</v>
      </c>
      <c r="N4557" s="91">
        <f>IF(K4557&gt;999999999,K4557/1073741824," ")</f>
        <v>4.5721054077148438</v>
      </c>
      <c r="O4557" s="194" t="s">
        <v>25598</v>
      </c>
      <c r="P4557" s="197" t="s">
        <v>25599</v>
      </c>
    </row>
    <row r="4558" spans="2:16" ht="20.100000000000001" customHeight="1" x14ac:dyDescent="0.3">
      <c r="B4558" s="101">
        <v>4548</v>
      </c>
      <c r="C4558" s="109" t="s">
        <v>40060</v>
      </c>
      <c r="D4558" s="159" t="s">
        <v>4466</v>
      </c>
      <c r="E4558" s="36" t="s">
        <v>14867</v>
      </c>
      <c r="F4558" s="104">
        <v>5.7</v>
      </c>
      <c r="G4558" s="101" t="s">
        <v>704</v>
      </c>
      <c r="H4558" s="101" t="s">
        <v>3744</v>
      </c>
      <c r="I4558" s="94">
        <v>2008</v>
      </c>
      <c r="J4558" s="94"/>
      <c r="K4558" s="90">
        <v>4600617749</v>
      </c>
      <c r="L4558" s="90">
        <f>IF(K4558/1024 &gt;1,K4558/1024," ")</f>
        <v>4492790.7705078125</v>
      </c>
      <c r="M4558" s="90">
        <f>IF(K4558/1048576 &gt;1,K4558/1048576," ")</f>
        <v>4387.4909868240356</v>
      </c>
      <c r="N4558" s="91">
        <f>IF(K4558&gt;999999999,K4558/1073741824," ")</f>
        <v>4.2846591668203473</v>
      </c>
      <c r="O4558" s="194" t="s">
        <v>25600</v>
      </c>
      <c r="P4558" s="197" t="s">
        <v>25601</v>
      </c>
    </row>
    <row r="4559" spans="2:16" ht="20.100000000000001" customHeight="1" x14ac:dyDescent="0.3">
      <c r="B4559" s="101">
        <v>4549</v>
      </c>
      <c r="C4559" s="111" t="s">
        <v>40061</v>
      </c>
      <c r="D4559" s="159" t="s">
        <v>6064</v>
      </c>
      <c r="E4559" s="36" t="s">
        <v>14868</v>
      </c>
      <c r="F4559" s="99">
        <v>4.9000000000000004</v>
      </c>
      <c r="G4559" s="101" t="s">
        <v>704</v>
      </c>
      <c r="H4559" s="101" t="s">
        <v>5878</v>
      </c>
      <c r="I4559" s="101">
        <v>2013</v>
      </c>
      <c r="J4559" s="101"/>
      <c r="K4559" s="90">
        <v>4155100791</v>
      </c>
      <c r="L4559" s="90">
        <f>IF(K4559/1024 &gt;1,K4559/1024," ")</f>
        <v>4057715.6162109375</v>
      </c>
      <c r="M4559" s="90">
        <f>IF(K4559/1048576 &gt;1,K4559/1048576," ")</f>
        <v>3962.6129064559937</v>
      </c>
      <c r="N4559" s="91">
        <f>IF(K4559&gt;999999999,K4559/1073741824," ")</f>
        <v>3.8697391664609313</v>
      </c>
      <c r="O4559" s="194" t="s">
        <v>25602</v>
      </c>
      <c r="P4559" s="197" t="s">
        <v>25603</v>
      </c>
    </row>
    <row r="4560" spans="2:16" ht="20.100000000000001" customHeight="1" x14ac:dyDescent="0.3">
      <c r="B4560" s="101">
        <v>4550</v>
      </c>
      <c r="C4560" s="107" t="s">
        <v>40062</v>
      </c>
      <c r="D4560" s="176" t="s">
        <v>6715</v>
      </c>
      <c r="E4560" s="36" t="s">
        <v>14869</v>
      </c>
      <c r="F4560" s="99">
        <v>6.8</v>
      </c>
      <c r="G4560" s="99" t="s">
        <v>704</v>
      </c>
      <c r="H4560" s="101" t="s">
        <v>6714</v>
      </c>
      <c r="I4560" s="101">
        <v>1958</v>
      </c>
      <c r="J4560" s="101"/>
      <c r="K4560" s="90">
        <v>2769208204</v>
      </c>
      <c r="L4560" s="90">
        <f>IF(K4560/1024 &gt;1,K4560/1024," ")</f>
        <v>2704304.88671875</v>
      </c>
      <c r="M4560" s="90">
        <f>IF(K4560/1048576 &gt;1,K4560/1048576," ")</f>
        <v>2640.9227409362793</v>
      </c>
      <c r="N4560" s="91">
        <f>IF(K4560&gt;999999999,K4560/1073741824," ")</f>
        <v>2.5790261141955853</v>
      </c>
      <c r="O4560" s="194" t="s">
        <v>25604</v>
      </c>
      <c r="P4560" s="197" t="s">
        <v>25605</v>
      </c>
    </row>
    <row r="4561" spans="2:16" ht="20.100000000000001" customHeight="1" x14ac:dyDescent="0.3">
      <c r="B4561" s="101">
        <v>4551</v>
      </c>
      <c r="C4561" s="12" t="s">
        <v>40063</v>
      </c>
      <c r="D4561" s="157" t="s">
        <v>8695</v>
      </c>
      <c r="E4561" s="36" t="s">
        <v>14870</v>
      </c>
      <c r="F4561" s="81">
        <v>7</v>
      </c>
      <c r="G4561" s="13"/>
      <c r="H4561" s="13" t="s">
        <v>3744</v>
      </c>
      <c r="I4561" s="79">
        <v>2018</v>
      </c>
      <c r="J4561" s="79"/>
      <c r="K4561" s="73">
        <v>5828325376</v>
      </c>
      <c r="L4561" s="90">
        <f>IF(K4561/1024 &gt;1,K4561/1024," ")</f>
        <v>5691724</v>
      </c>
      <c r="M4561" s="90">
        <f>IF(K4561/1048576 &gt;1,K4561/1048576," ")</f>
        <v>5558.32421875</v>
      </c>
      <c r="N4561" s="91">
        <f>IF(K4561&gt;999999999,K4561/1073741824," ")</f>
        <v>5.4280509948730469</v>
      </c>
      <c r="O4561" s="194" t="s">
        <v>23912</v>
      </c>
      <c r="P4561" s="197" t="s">
        <v>25606</v>
      </c>
    </row>
    <row r="4562" spans="2:16" ht="20.100000000000001" customHeight="1" x14ac:dyDescent="0.3">
      <c r="B4562" s="101">
        <v>4552</v>
      </c>
      <c r="C4562" s="7" t="s">
        <v>39166</v>
      </c>
      <c r="D4562" s="159" t="s">
        <v>2407</v>
      </c>
      <c r="E4562" s="36" t="s">
        <v>14871</v>
      </c>
      <c r="F4562" s="104">
        <v>4.0999999999999996</v>
      </c>
      <c r="G4562" s="94" t="s">
        <v>704</v>
      </c>
      <c r="H4562" s="94" t="s">
        <v>3738</v>
      </c>
      <c r="I4562" s="94">
        <v>2009</v>
      </c>
      <c r="J4562" s="120"/>
      <c r="K4562" s="108">
        <v>2831878144</v>
      </c>
      <c r="L4562" s="90">
        <f>IF(K4562/1024 &gt;1,K4562/1024," ")</f>
        <v>2765506</v>
      </c>
      <c r="M4562" s="90">
        <f>IF(K4562/1048576 &gt;1,K4562/1048576," ")</f>
        <v>2700.689453125</v>
      </c>
      <c r="N4562" s="91">
        <f>IF(K4562&gt;999999999,K4562/1073741824," ")</f>
        <v>2.6373920440673828</v>
      </c>
      <c r="O4562" s="194" t="s">
        <v>22281</v>
      </c>
      <c r="P4562" s="197" t="s">
        <v>25607</v>
      </c>
    </row>
    <row r="4563" spans="2:16" ht="20.100000000000001" customHeight="1" x14ac:dyDescent="0.3">
      <c r="B4563" s="101">
        <v>4553</v>
      </c>
      <c r="C4563" s="48" t="s">
        <v>40064</v>
      </c>
      <c r="D4563" s="157" t="s">
        <v>8623</v>
      </c>
      <c r="E4563" s="36" t="s">
        <v>14872</v>
      </c>
      <c r="F4563" s="81">
        <v>6.3</v>
      </c>
      <c r="G4563" s="13" t="s">
        <v>704</v>
      </c>
      <c r="H4563" s="13" t="s">
        <v>5878</v>
      </c>
      <c r="I4563" s="79">
        <v>1965</v>
      </c>
      <c r="J4563" s="187"/>
      <c r="K4563" s="73">
        <v>4354461696</v>
      </c>
      <c r="L4563" s="90">
        <f>IF(K4563/1024 &gt;1,K4563/1024," ")</f>
        <v>4252404</v>
      </c>
      <c r="M4563" s="90">
        <f>IF(K4563/1048576 &gt;1,K4563/1048576," ")</f>
        <v>4152.73828125</v>
      </c>
      <c r="N4563" s="91">
        <f>IF(K4563&gt;999999999,K4563/1073741824," ")</f>
        <v>4.0554084777832031</v>
      </c>
      <c r="O4563" s="194" t="s">
        <v>25608</v>
      </c>
      <c r="P4563" s="197" t="s">
        <v>25609</v>
      </c>
    </row>
    <row r="4564" spans="2:16" ht="20.100000000000001" customHeight="1" x14ac:dyDescent="0.3">
      <c r="B4564" s="101">
        <v>4554</v>
      </c>
      <c r="C4564" s="111" t="s">
        <v>40065</v>
      </c>
      <c r="D4564" s="161" t="s">
        <v>6275</v>
      </c>
      <c r="E4564" s="36" t="s">
        <v>14873</v>
      </c>
      <c r="F4564" s="99">
        <v>5.3</v>
      </c>
      <c r="G4564" s="99" t="s">
        <v>704</v>
      </c>
      <c r="H4564" s="101" t="s">
        <v>4081</v>
      </c>
      <c r="I4564" s="101">
        <v>2015</v>
      </c>
      <c r="J4564" s="101"/>
      <c r="K4564" s="90">
        <v>3471173068</v>
      </c>
      <c r="L4564" s="90">
        <f>IF(K4564/1024 &gt;1,K4564/1024," ")</f>
        <v>3389817.44921875</v>
      </c>
      <c r="M4564" s="90">
        <f>IF(K4564/1048576 &gt;1,K4564/1048576," ")</f>
        <v>3310.3686027526855</v>
      </c>
      <c r="N4564" s="91">
        <f>IF(K4564&gt;999999999,K4564/1073741824," ")</f>
        <v>3.2327818386256695</v>
      </c>
      <c r="O4564" s="194" t="s">
        <v>25610</v>
      </c>
      <c r="P4564" s="197" t="s">
        <v>25611</v>
      </c>
    </row>
    <row r="4565" spans="2:16" ht="20.100000000000001" customHeight="1" x14ac:dyDescent="0.3">
      <c r="B4565" s="101">
        <v>4555</v>
      </c>
      <c r="C4565" s="102" t="s">
        <v>40066</v>
      </c>
      <c r="D4565" s="183" t="s">
        <v>5440</v>
      </c>
      <c r="E4565" s="36" t="s">
        <v>14874</v>
      </c>
      <c r="F4565" s="104">
        <v>6.3</v>
      </c>
      <c r="G4565" s="101" t="s">
        <v>704</v>
      </c>
      <c r="H4565" s="101" t="s">
        <v>3745</v>
      </c>
      <c r="I4565" s="101">
        <v>1981</v>
      </c>
      <c r="J4565" s="101"/>
      <c r="K4565" s="90">
        <v>3302032610</v>
      </c>
      <c r="L4565" s="90">
        <f>IF(K4565/1024 &gt;1,K4565/1024," ")</f>
        <v>3224641.220703125</v>
      </c>
      <c r="M4565" s="90">
        <f>IF(K4565/1048576 &gt;1,K4565/1048576," ")</f>
        <v>3149.0636920928955</v>
      </c>
      <c r="N4565" s="91">
        <f>IF(K4565&gt;999999999,K4565/1073741824," ")</f>
        <v>3.0752575118094683</v>
      </c>
      <c r="O4565" s="194" t="s">
        <v>25612</v>
      </c>
      <c r="P4565" s="197" t="s">
        <v>31397</v>
      </c>
    </row>
    <row r="4566" spans="2:16" ht="20.100000000000001" customHeight="1" x14ac:dyDescent="0.3">
      <c r="B4566" s="101">
        <v>4556</v>
      </c>
      <c r="C4566" s="111" t="s">
        <v>41875</v>
      </c>
      <c r="D4566" s="161" t="s">
        <v>7366</v>
      </c>
      <c r="E4566" s="36" t="s">
        <v>16761</v>
      </c>
      <c r="F4566" s="99">
        <v>5.8</v>
      </c>
      <c r="G4566" s="99" t="s">
        <v>704</v>
      </c>
      <c r="H4566" s="105" t="s">
        <v>5871</v>
      </c>
      <c r="I4566" s="101">
        <v>2016</v>
      </c>
      <c r="J4566" s="101"/>
      <c r="K4566" s="90">
        <v>3801687010</v>
      </c>
      <c r="L4566" s="90">
        <f>IF(K4566/1024 &gt;1,K4566/1024," ")</f>
        <v>3712584.970703125</v>
      </c>
      <c r="M4566" s="90">
        <f>IF(K4566/1048576 &gt;1,K4566/1048576," ")</f>
        <v>3625.5712604522705</v>
      </c>
      <c r="N4566" s="91">
        <f>IF(K4566&gt;999999999,K4566/1073741824," ")</f>
        <v>3.5405969340354204</v>
      </c>
      <c r="O4566" s="194" t="s">
        <v>18207</v>
      </c>
      <c r="P4566" s="197" t="s">
        <v>28733</v>
      </c>
    </row>
    <row r="4567" spans="2:16" ht="20.100000000000001" customHeight="1" x14ac:dyDescent="0.3">
      <c r="B4567" s="101">
        <v>4557</v>
      </c>
      <c r="C4567" s="102" t="s">
        <v>40067</v>
      </c>
      <c r="D4567" s="161" t="s">
        <v>7164</v>
      </c>
      <c r="E4567" s="36" t="s">
        <v>14875</v>
      </c>
      <c r="F4567" s="99">
        <v>6.4</v>
      </c>
      <c r="G4567" s="99" t="s">
        <v>704</v>
      </c>
      <c r="H4567" s="101" t="s">
        <v>5871</v>
      </c>
      <c r="I4567" s="101">
        <v>2016</v>
      </c>
      <c r="J4567" s="116"/>
      <c r="K4567" s="90">
        <v>4718228571</v>
      </c>
      <c r="L4567" s="90">
        <f>IF(K4567/1024 &gt;1,K4567/1024," ")</f>
        <v>4607645.0888671875</v>
      </c>
      <c r="M4567" s="90">
        <f>IF(K4567/1048576 &gt;1,K4567/1048576," ")</f>
        <v>4499.6534070968628</v>
      </c>
      <c r="N4567" s="91">
        <f>IF(K4567&gt;999999999,K4567/1073741824," ")</f>
        <v>4.3941927803680301</v>
      </c>
      <c r="O4567" s="194" t="s">
        <v>25613</v>
      </c>
      <c r="P4567" s="197" t="s">
        <v>25614</v>
      </c>
    </row>
    <row r="4568" spans="2:16" ht="20.100000000000001" customHeight="1" x14ac:dyDescent="0.3">
      <c r="B4568" s="101">
        <v>4558</v>
      </c>
      <c r="C4568" s="109" t="s">
        <v>40068</v>
      </c>
      <c r="D4568" s="159" t="s">
        <v>2415</v>
      </c>
      <c r="E4568" s="36" t="s">
        <v>14876</v>
      </c>
      <c r="F4568" s="104">
        <v>5.5</v>
      </c>
      <c r="G4568" s="99" t="s">
        <v>704</v>
      </c>
      <c r="H4568" s="105" t="s">
        <v>5878</v>
      </c>
      <c r="I4568" s="94">
        <v>2009</v>
      </c>
      <c r="J4568" s="94"/>
      <c r="K4568" s="90">
        <v>1665380830</v>
      </c>
      <c r="L4568" s="90">
        <f>IF(K4568/1024 &gt;1,K4568/1024," ")</f>
        <v>1626348.466796875</v>
      </c>
      <c r="M4568" s="90">
        <f>IF(K4568/1048576 &gt;1,K4568/1048576," ")</f>
        <v>1588.2309246063232</v>
      </c>
      <c r="N4568" s="91">
        <f>IF(K4568&gt;999999999,K4568/1073741824," ")</f>
        <v>1.5510067623108625</v>
      </c>
      <c r="O4568" s="194" t="s">
        <v>25615</v>
      </c>
      <c r="P4568" s="197" t="s">
        <v>31398</v>
      </c>
    </row>
    <row r="4569" spans="2:16" ht="20.100000000000001" customHeight="1" x14ac:dyDescent="0.3">
      <c r="B4569" s="101">
        <v>4559</v>
      </c>
      <c r="C4569" s="109" t="s">
        <v>40069</v>
      </c>
      <c r="D4569" s="159" t="s">
        <v>4382</v>
      </c>
      <c r="E4569" s="36" t="s">
        <v>14877</v>
      </c>
      <c r="F4569" s="104">
        <v>4.4000000000000004</v>
      </c>
      <c r="G4569" s="101" t="s">
        <v>704</v>
      </c>
      <c r="H4569" s="101" t="s">
        <v>3744</v>
      </c>
      <c r="I4569" s="101">
        <v>2011</v>
      </c>
      <c r="J4569" s="101"/>
      <c r="K4569" s="90">
        <v>4067076443</v>
      </c>
      <c r="L4569" s="90">
        <f>IF(K4569/1024 &gt;1,K4569/1024," ")</f>
        <v>3971754.3388671875</v>
      </c>
      <c r="M4569" s="90">
        <f>IF(K4569/1048576 &gt;1,K4569/1048576," ")</f>
        <v>3878.6663465499878</v>
      </c>
      <c r="N4569" s="91">
        <f>IF(K4569&gt;999999999,K4569/1073741824," ")</f>
        <v>3.7877601040527225</v>
      </c>
      <c r="O4569" s="194" t="s">
        <v>25616</v>
      </c>
      <c r="P4569" s="197" t="s">
        <v>25617</v>
      </c>
    </row>
    <row r="4570" spans="2:16" ht="20.100000000000001" customHeight="1" x14ac:dyDescent="0.3">
      <c r="B4570" s="101">
        <v>4560</v>
      </c>
      <c r="C4570" s="102" t="s">
        <v>40070</v>
      </c>
      <c r="D4570" s="159" t="s">
        <v>3005</v>
      </c>
      <c r="E4570" s="36" t="s">
        <v>14878</v>
      </c>
      <c r="F4570" s="104">
        <v>6.8</v>
      </c>
      <c r="G4570" s="101" t="s">
        <v>704</v>
      </c>
      <c r="H4570" s="101" t="s">
        <v>3744</v>
      </c>
      <c r="I4570" s="101">
        <v>2011</v>
      </c>
      <c r="J4570" s="101"/>
      <c r="K4570" s="90">
        <v>4287638058</v>
      </c>
      <c r="L4570" s="90">
        <f>IF(K4570/1024 &gt;1,K4570/1024," ")</f>
        <v>4187146.541015625</v>
      </c>
      <c r="M4570" s="90">
        <f>IF(K4570/1048576 &gt;1,K4570/1048576," ")</f>
        <v>4089.0102939605713</v>
      </c>
      <c r="N4570" s="91">
        <f>IF(K4570&gt;999999999,K4570/1073741824," ")</f>
        <v>3.9931741151958704</v>
      </c>
      <c r="O4570" s="194" t="s">
        <v>25618</v>
      </c>
      <c r="P4570" s="197" t="s">
        <v>25619</v>
      </c>
    </row>
    <row r="4571" spans="2:16" ht="20.100000000000001" customHeight="1" x14ac:dyDescent="0.3">
      <c r="B4571" s="101">
        <v>4561</v>
      </c>
      <c r="C4571" s="12" t="s">
        <v>39243</v>
      </c>
      <c r="D4571" s="160" t="s">
        <v>90</v>
      </c>
      <c r="E4571" s="36" t="s">
        <v>14880</v>
      </c>
      <c r="F4571" s="104">
        <v>5.7</v>
      </c>
      <c r="G4571" s="94"/>
      <c r="H4571" s="94" t="s">
        <v>3738</v>
      </c>
      <c r="I4571" s="101">
        <v>1998</v>
      </c>
      <c r="J4571" s="101"/>
      <c r="K4571" s="108">
        <v>1538029568</v>
      </c>
      <c r="L4571" s="90">
        <f>IF(K4571/1024 &gt;1,K4571/1024," ")</f>
        <v>1501982</v>
      </c>
      <c r="M4571" s="90">
        <f>IF(K4571/1048576 &gt;1,K4571/1048576," ")</f>
        <v>1466.779296875</v>
      </c>
      <c r="N4571" s="91">
        <f>IF(K4571&gt;999999999,K4571/1073741824," ")</f>
        <v>1.4324016571044922</v>
      </c>
      <c r="O4571" s="194" t="s">
        <v>25622</v>
      </c>
      <c r="P4571" s="197" t="s">
        <v>31399</v>
      </c>
    </row>
    <row r="4572" spans="2:16" ht="20.100000000000001" customHeight="1" x14ac:dyDescent="0.3">
      <c r="B4572" s="101">
        <v>4562</v>
      </c>
      <c r="C4572" s="107" t="s">
        <v>40071</v>
      </c>
      <c r="D4572" s="168" t="s">
        <v>7028</v>
      </c>
      <c r="E4572" s="36" t="s">
        <v>14879</v>
      </c>
      <c r="F4572" s="99">
        <v>6.4</v>
      </c>
      <c r="G4572" s="99" t="s">
        <v>704</v>
      </c>
      <c r="H4572" s="105" t="s">
        <v>4081</v>
      </c>
      <c r="I4572" s="101">
        <v>2003</v>
      </c>
      <c r="J4572" s="101"/>
      <c r="K4572" s="90">
        <v>4645316681</v>
      </c>
      <c r="L4572" s="90">
        <f>IF(K4572/1024 &gt;1,K4572/1024," ")</f>
        <v>4536442.0712890625</v>
      </c>
      <c r="M4572" s="90">
        <f>IF(K4572/1048576 &gt;1,K4572/1048576," ")</f>
        <v>4430.1192102432251</v>
      </c>
      <c r="N4572" s="91">
        <f>IF(K4572&gt;999999999,K4572/1073741824," ")</f>
        <v>4.3262882912531495</v>
      </c>
      <c r="O4572" s="194" t="s">
        <v>25620</v>
      </c>
      <c r="P4572" s="197" t="s">
        <v>25621</v>
      </c>
    </row>
    <row r="4573" spans="2:16" ht="20.100000000000001" customHeight="1" x14ac:dyDescent="0.3">
      <c r="B4573" s="101">
        <v>4563</v>
      </c>
      <c r="C4573" s="112" t="s">
        <v>39244</v>
      </c>
      <c r="D4573" s="160" t="s">
        <v>5767</v>
      </c>
      <c r="E4573" s="36" t="s">
        <v>14881</v>
      </c>
      <c r="F4573" s="104">
        <v>6.1</v>
      </c>
      <c r="G4573" s="101" t="s">
        <v>704</v>
      </c>
      <c r="H4573" s="101" t="s">
        <v>3739</v>
      </c>
      <c r="I4573" s="101">
        <v>2014</v>
      </c>
      <c r="J4573" s="101"/>
      <c r="K4573" s="90">
        <v>4165468157</v>
      </c>
      <c r="L4573" s="90">
        <f>IF(K4573/1024 &gt;1,K4573/1024," ")</f>
        <v>4067839.9970703125</v>
      </c>
      <c r="M4573" s="90">
        <f>IF(K4573/1048576 &gt;1,K4573/1048576," ")</f>
        <v>3972.4999971389771</v>
      </c>
      <c r="N4573" s="91">
        <f>IF(K4573&gt;999999999,K4573/1073741824," ")</f>
        <v>3.8793945284560323</v>
      </c>
      <c r="O4573" s="194" t="s">
        <v>19636</v>
      </c>
      <c r="P4573" s="197" t="s">
        <v>25623</v>
      </c>
    </row>
    <row r="4574" spans="2:16" ht="20.100000000000001" customHeight="1" x14ac:dyDescent="0.3">
      <c r="B4574" s="101">
        <v>4564</v>
      </c>
      <c r="C4574" s="12" t="s">
        <v>40072</v>
      </c>
      <c r="D4574" s="159" t="s">
        <v>695</v>
      </c>
      <c r="E4574" s="36" t="s">
        <v>14882</v>
      </c>
      <c r="F4574" s="104">
        <v>7.1</v>
      </c>
      <c r="G4574" s="13" t="s">
        <v>704</v>
      </c>
      <c r="H4574" s="13" t="s">
        <v>6079</v>
      </c>
      <c r="I4574" s="94">
        <v>1947</v>
      </c>
      <c r="J4574" s="94"/>
      <c r="K4574" s="73">
        <v>3323578679</v>
      </c>
      <c r="L4574" s="90">
        <f>IF(K4574/1024 &gt;1,K4574/1024," ")</f>
        <v>3245682.3037109375</v>
      </c>
      <c r="M4574" s="90">
        <f>IF(K4574/1048576 &gt;1,K4574/1048576," ")</f>
        <v>3169.6116247177124</v>
      </c>
      <c r="N4574" s="91">
        <f>IF(K4574&gt;999999999,K4574/1073741824," ")</f>
        <v>3.095323852263391</v>
      </c>
      <c r="O4574" s="194" t="s">
        <v>25624</v>
      </c>
      <c r="P4574" s="197" t="s">
        <v>25625</v>
      </c>
    </row>
    <row r="4575" spans="2:16" ht="20.100000000000001" customHeight="1" x14ac:dyDescent="0.3">
      <c r="B4575" s="101">
        <v>4565</v>
      </c>
      <c r="C4575" s="109" t="s">
        <v>40073</v>
      </c>
      <c r="D4575" s="160" t="s">
        <v>4627</v>
      </c>
      <c r="E4575" s="36" t="s">
        <v>14884</v>
      </c>
      <c r="F4575" s="104">
        <v>6.1</v>
      </c>
      <c r="G4575" s="101" t="s">
        <v>704</v>
      </c>
      <c r="H4575" s="101" t="s">
        <v>3758</v>
      </c>
      <c r="I4575" s="101">
        <v>1969</v>
      </c>
      <c r="J4575" s="101"/>
      <c r="K4575" s="90">
        <v>2234922078</v>
      </c>
      <c r="L4575" s="90">
        <f>IF(K4575/1024 &gt;1,K4575/1024," ")</f>
        <v>2182541.091796875</v>
      </c>
      <c r="M4575" s="90">
        <f>IF(K4575/1048576 &gt;1,K4575/1048576," ")</f>
        <v>2131.3877849578857</v>
      </c>
      <c r="N4575" s="91">
        <f>IF(K4575&gt;999999999,K4575/1073741824," ")</f>
        <v>2.0814333837479353</v>
      </c>
      <c r="O4575" s="194" t="s">
        <v>17522</v>
      </c>
      <c r="P4575" s="197" t="s">
        <v>31400</v>
      </c>
    </row>
    <row r="4576" spans="2:16" ht="20.100000000000001" customHeight="1" x14ac:dyDescent="0.3">
      <c r="B4576" s="101">
        <v>4566</v>
      </c>
      <c r="C4576" s="102" t="s">
        <v>40131</v>
      </c>
      <c r="D4576" s="159" t="s">
        <v>433</v>
      </c>
      <c r="E4576" s="36" t="s">
        <v>14885</v>
      </c>
      <c r="F4576" s="104">
        <v>6.9</v>
      </c>
      <c r="G4576" s="99" t="s">
        <v>704</v>
      </c>
      <c r="H4576" s="105" t="s">
        <v>5871</v>
      </c>
      <c r="I4576" s="101">
        <v>1986</v>
      </c>
      <c r="J4576" s="101"/>
      <c r="K4576" s="90">
        <v>5441394156</v>
      </c>
      <c r="L4576" s="90">
        <f>IF(K4576/1024 &gt;1,K4576/1024," ")</f>
        <v>5313861.48046875</v>
      </c>
      <c r="M4576" s="90">
        <f>IF(K4576/1048576 &gt;1,K4576/1048576," ")</f>
        <v>5189.3178520202637</v>
      </c>
      <c r="N4576" s="91">
        <f>IF(K4576&gt;999999999,K4576/1073741824," ")</f>
        <v>5.0676932148635387</v>
      </c>
      <c r="O4576" s="194" t="s">
        <v>25628</v>
      </c>
      <c r="P4576" s="197" t="s">
        <v>25629</v>
      </c>
    </row>
    <row r="4577" spans="2:16" ht="20.100000000000001" customHeight="1" x14ac:dyDescent="0.3">
      <c r="B4577" s="101">
        <v>4567</v>
      </c>
      <c r="C4577" s="111" t="s">
        <v>40132</v>
      </c>
      <c r="D4577" s="168" t="s">
        <v>6673</v>
      </c>
      <c r="E4577" s="36" t="s">
        <v>14886</v>
      </c>
      <c r="F4577" s="104">
        <v>6.2</v>
      </c>
      <c r="G4577" s="99" t="s">
        <v>704</v>
      </c>
      <c r="H4577" s="101" t="s">
        <v>5871</v>
      </c>
      <c r="I4577" s="101">
        <v>2013</v>
      </c>
      <c r="J4577" s="101"/>
      <c r="K4577" s="90">
        <v>3707184506</v>
      </c>
      <c r="L4577" s="90">
        <f>IF(K4577/1024 &gt;1,K4577/1024," ")</f>
        <v>3620297.369140625</v>
      </c>
      <c r="M4577" s="90">
        <f>IF(K4577/1048576 &gt;1,K4577/1048576," ")</f>
        <v>3535.4466495513916</v>
      </c>
      <c r="N4577" s="91">
        <f>IF(K4577&gt;999999999,K4577/1073741824," ")</f>
        <v>3.4525846187025309</v>
      </c>
      <c r="O4577" s="194" t="s">
        <v>25630</v>
      </c>
      <c r="P4577" s="197" t="s">
        <v>25631</v>
      </c>
    </row>
    <row r="4578" spans="2:16" ht="20.100000000000001" customHeight="1" x14ac:dyDescent="0.3">
      <c r="B4578" s="101">
        <v>4568</v>
      </c>
      <c r="C4578" s="109" t="s">
        <v>40133</v>
      </c>
      <c r="D4578" s="160" t="s">
        <v>91</v>
      </c>
      <c r="E4578" s="36" t="s">
        <v>14887</v>
      </c>
      <c r="F4578" s="104">
        <v>7.8</v>
      </c>
      <c r="G4578" s="101" t="s">
        <v>704</v>
      </c>
      <c r="H4578" s="101" t="s">
        <v>3739</v>
      </c>
      <c r="I4578" s="101">
        <v>1987</v>
      </c>
      <c r="J4578" s="101"/>
      <c r="K4578" s="90">
        <v>5706989019</v>
      </c>
      <c r="L4578" s="90">
        <f>IF(K4578/1024 &gt;1,K4578/1024," ")</f>
        <v>5573231.4638671875</v>
      </c>
      <c r="M4578" s="90">
        <f>IF(K4578/1048576 &gt;1,K4578/1048576," ")</f>
        <v>5442.6088514328003</v>
      </c>
      <c r="N4578" s="91">
        <f>IF(K4578&gt;999999999,K4578/1073741824," ")</f>
        <v>5.315047706477344</v>
      </c>
      <c r="O4578" s="194" t="s">
        <v>25632</v>
      </c>
      <c r="P4578" s="197" t="s">
        <v>25633</v>
      </c>
    </row>
    <row r="4579" spans="2:16" ht="20.100000000000001" customHeight="1" x14ac:dyDescent="0.3">
      <c r="B4579" s="101">
        <v>4569</v>
      </c>
      <c r="C4579" s="20" t="s">
        <v>40134</v>
      </c>
      <c r="D4579" s="157" t="s">
        <v>8742</v>
      </c>
      <c r="E4579" s="36" t="s">
        <v>14888</v>
      </c>
      <c r="F4579" s="81">
        <v>2.7</v>
      </c>
      <c r="G4579" s="13"/>
      <c r="H4579" s="13" t="s">
        <v>3744</v>
      </c>
      <c r="I4579" s="79">
        <v>2019</v>
      </c>
      <c r="J4579" s="79"/>
      <c r="K4579" s="73">
        <v>3587633152</v>
      </c>
      <c r="L4579" s="90">
        <f>IF(K4579/1024 &gt;1,K4579/1024," ")</f>
        <v>3503548</v>
      </c>
      <c r="M4579" s="90">
        <f>IF(K4579/1048576 &gt;1,K4579/1048576," ")</f>
        <v>3421.43359375</v>
      </c>
      <c r="N4579" s="91">
        <f>IF(K4579&gt;999999999,K4579/1073741824," ")</f>
        <v>3.3412437438964844</v>
      </c>
      <c r="O4579" s="199" t="s">
        <v>17521</v>
      </c>
      <c r="P4579" s="197" t="s">
        <v>25634</v>
      </c>
    </row>
    <row r="4580" spans="2:16" ht="20.100000000000001" customHeight="1" x14ac:dyDescent="0.3">
      <c r="B4580" s="101">
        <v>4570</v>
      </c>
      <c r="C4580" s="102" t="s">
        <v>40135</v>
      </c>
      <c r="D4580" s="159" t="s">
        <v>2416</v>
      </c>
      <c r="E4580" s="36" t="s">
        <v>14889</v>
      </c>
      <c r="F4580" s="104">
        <v>4.8</v>
      </c>
      <c r="G4580" s="94" t="s">
        <v>704</v>
      </c>
      <c r="H4580" s="94" t="s">
        <v>3745</v>
      </c>
      <c r="I4580" s="101">
        <v>2009</v>
      </c>
      <c r="J4580" s="101"/>
      <c r="K4580" s="90">
        <v>2127317338</v>
      </c>
      <c r="L4580" s="90">
        <f>IF(K4580/1024 &gt;1,K4580/1024," ")</f>
        <v>2077458.337890625</v>
      </c>
      <c r="M4580" s="90">
        <f>IF(K4580/1048576 &gt;1,K4580/1048576," ")</f>
        <v>2028.7679080963135</v>
      </c>
      <c r="N4580" s="91">
        <f>IF(K4580&gt;999999999,K4580/1073741824," ")</f>
        <v>1.9812186602503061</v>
      </c>
      <c r="O4580" s="194" t="s">
        <v>24128</v>
      </c>
      <c r="P4580" s="197" t="s">
        <v>31401</v>
      </c>
    </row>
    <row r="4581" spans="2:16" ht="20.100000000000001" customHeight="1" x14ac:dyDescent="0.3">
      <c r="B4581" s="101">
        <v>4571</v>
      </c>
      <c r="C4581" s="20" t="s">
        <v>42790</v>
      </c>
      <c r="D4581" s="260" t="s">
        <v>42788</v>
      </c>
      <c r="E4581" s="36" t="s">
        <v>42789</v>
      </c>
      <c r="F4581" s="81">
        <v>6</v>
      </c>
      <c r="G4581" s="72"/>
      <c r="H4581" s="13" t="s">
        <v>3744</v>
      </c>
      <c r="I4581" s="79">
        <v>2021</v>
      </c>
      <c r="J4581" s="72"/>
      <c r="K4581" s="73">
        <v>6382010368</v>
      </c>
      <c r="L4581" s="90">
        <f>IF(K4581/1024 &gt;1,K4581/1024," ")</f>
        <v>6232432</v>
      </c>
      <c r="M4581" s="90">
        <f>IF(K4581/1048576 &gt;1,K4581/1048576," ")</f>
        <v>6086.359375</v>
      </c>
      <c r="N4581" s="91">
        <f>IF(K4581&gt;999999999,K4581/1073741824," ")</f>
        <v>5.9437103271484375</v>
      </c>
      <c r="O4581" s="223" t="s">
        <v>42798</v>
      </c>
      <c r="P4581" s="198" t="s">
        <v>42799</v>
      </c>
    </row>
    <row r="4582" spans="2:16" ht="20.100000000000001" customHeight="1" x14ac:dyDescent="0.3">
      <c r="B4582" s="101">
        <v>4572</v>
      </c>
      <c r="C4582" s="102" t="s">
        <v>40136</v>
      </c>
      <c r="D4582" s="161" t="s">
        <v>6191</v>
      </c>
      <c r="E4582" s="36" t="s">
        <v>14890</v>
      </c>
      <c r="F4582" s="99">
        <v>6.8</v>
      </c>
      <c r="G4582" s="101" t="s">
        <v>704</v>
      </c>
      <c r="H4582" s="101" t="s">
        <v>5988</v>
      </c>
      <c r="I4582" s="101">
        <v>1961</v>
      </c>
      <c r="J4582" s="101"/>
      <c r="K4582" s="90">
        <v>1916213596</v>
      </c>
      <c r="L4582" s="90">
        <f>IF(K4582/1024 &gt;1,K4582/1024," ")</f>
        <v>1871302.33984375</v>
      </c>
      <c r="M4582" s="90">
        <f>IF(K4582/1048576 &gt;1,K4582/1048576," ")</f>
        <v>1827.4436912536621</v>
      </c>
      <c r="N4582" s="91">
        <f>IF(K4582&gt;999999999,K4582/1073741824," ")</f>
        <v>1.7846129797399044</v>
      </c>
      <c r="O4582" s="194" t="s">
        <v>25635</v>
      </c>
      <c r="P4582" s="197" t="s">
        <v>31402</v>
      </c>
    </row>
    <row r="4583" spans="2:16" ht="20.100000000000001" customHeight="1" x14ac:dyDescent="0.3">
      <c r="B4583" s="101">
        <v>4573</v>
      </c>
      <c r="C4583" s="118" t="s">
        <v>40137</v>
      </c>
      <c r="D4583" s="159" t="s">
        <v>4655</v>
      </c>
      <c r="E4583" s="36" t="s">
        <v>14891</v>
      </c>
      <c r="F4583" s="104">
        <v>5.0999999999999996</v>
      </c>
      <c r="G4583" s="101" t="s">
        <v>704</v>
      </c>
      <c r="H4583" s="101" t="s">
        <v>3756</v>
      </c>
      <c r="I4583" s="101">
        <v>2013</v>
      </c>
      <c r="J4583" s="101"/>
      <c r="K4583" s="90">
        <v>3805510746</v>
      </c>
      <c r="L4583" s="90">
        <f>IF(K4583/1024 &gt;1,K4583/1024," ")</f>
        <v>3716319.087890625</v>
      </c>
      <c r="M4583" s="90">
        <f>IF(K4583/1048576 &gt;1,K4583/1048576," ")</f>
        <v>3629.2178592681885</v>
      </c>
      <c r="N4583" s="91">
        <f>IF(K4583&gt;999999999,K4583/1073741824," ")</f>
        <v>3.5441580656915903</v>
      </c>
      <c r="O4583" s="194" t="s">
        <v>25636</v>
      </c>
      <c r="P4583" s="197" t="s">
        <v>25637</v>
      </c>
    </row>
    <row r="4584" spans="2:16" ht="20.100000000000001" customHeight="1" x14ac:dyDescent="0.3">
      <c r="B4584" s="101">
        <v>4574</v>
      </c>
      <c r="C4584" s="112" t="s">
        <v>39925</v>
      </c>
      <c r="D4584" s="159" t="s">
        <v>3141</v>
      </c>
      <c r="E4584" s="36" t="s">
        <v>14712</v>
      </c>
      <c r="F4584" s="104">
        <v>6.9</v>
      </c>
      <c r="G4584" s="101"/>
      <c r="H4584" s="101" t="s">
        <v>3737</v>
      </c>
      <c r="I4584" s="101">
        <v>2011</v>
      </c>
      <c r="J4584" s="101"/>
      <c r="K4584" s="90">
        <v>2707650984</v>
      </c>
      <c r="L4584" s="90">
        <f>IF(K4584/1024 &gt;1,K4584/1024," ")</f>
        <v>2644190.4140625</v>
      </c>
      <c r="M4584" s="90">
        <f>IF(K4584/1048576 &gt;1,K4584/1048576," ")</f>
        <v>2582.2172012329102</v>
      </c>
      <c r="N4584" s="91">
        <f>IF(K4584&gt;999999999,K4584/1073741824," ")</f>
        <v>2.5216964855790138</v>
      </c>
      <c r="O4584" s="194" t="s">
        <v>25338</v>
      </c>
      <c r="P4584" s="197" t="s">
        <v>25339</v>
      </c>
    </row>
    <row r="4585" spans="2:16" ht="20.100000000000001" customHeight="1" x14ac:dyDescent="0.3">
      <c r="B4585" s="101">
        <v>4575</v>
      </c>
      <c r="C4585" s="12" t="s">
        <v>40075</v>
      </c>
      <c r="D4585" s="159" t="s">
        <v>2408</v>
      </c>
      <c r="E4585" s="36" t="s">
        <v>14892</v>
      </c>
      <c r="F4585" s="104">
        <v>4.8</v>
      </c>
      <c r="G4585" s="121"/>
      <c r="H4585" s="121" t="s">
        <v>4153</v>
      </c>
      <c r="I4585" s="101">
        <v>2006</v>
      </c>
      <c r="J4585" s="101"/>
      <c r="K4585" s="90">
        <v>675610624</v>
      </c>
      <c r="L4585" s="90">
        <f>IF(K4585/1024 &gt;1,K4585/1024," ")</f>
        <v>659776</v>
      </c>
      <c r="M4585" s="90">
        <f>IF(K4585/1048576 &gt;1,K4585/1048576," ")</f>
        <v>644.3125</v>
      </c>
      <c r="N4585" s="91" t="str">
        <f>IF(K4585&gt;999999999,K4585/1073741824," ")</f>
        <v xml:space="preserve"> </v>
      </c>
      <c r="O4585" s="194" t="s">
        <v>25638</v>
      </c>
      <c r="P4585" s="197" t="s">
        <v>25639</v>
      </c>
    </row>
    <row r="4586" spans="2:16" ht="20.100000000000001" customHeight="1" x14ac:dyDescent="0.3">
      <c r="B4586" s="101">
        <v>4576</v>
      </c>
      <c r="C4586" s="12" t="s">
        <v>40076</v>
      </c>
      <c r="D4586" s="159" t="s">
        <v>1411</v>
      </c>
      <c r="E4586" s="36" t="s">
        <v>14893</v>
      </c>
      <c r="F4586" s="104">
        <v>5.7</v>
      </c>
      <c r="G4586" s="121" t="s">
        <v>704</v>
      </c>
      <c r="H4586" s="121" t="s">
        <v>3742</v>
      </c>
      <c r="I4586" s="94">
        <v>2009</v>
      </c>
      <c r="J4586" s="94"/>
      <c r="K4586" s="108">
        <v>2202712064</v>
      </c>
      <c r="L4586" s="90">
        <f>IF(K4586/1024 &gt;1,K4586/1024," ")</f>
        <v>2151086</v>
      </c>
      <c r="M4586" s="90">
        <f>IF(K4586/1048576 &gt;1,K4586/1048576," ")</f>
        <v>2100.669921875</v>
      </c>
      <c r="N4586" s="91">
        <f>IF(K4586&gt;999999999,K4586/1073741824," ")</f>
        <v>2.0514354705810547</v>
      </c>
      <c r="O4586" s="199" t="s">
        <v>17525</v>
      </c>
      <c r="P4586" s="197" t="s">
        <v>25640</v>
      </c>
    </row>
    <row r="4587" spans="2:16" ht="20.100000000000001" customHeight="1" x14ac:dyDescent="0.3">
      <c r="B4587" s="101">
        <v>4577</v>
      </c>
      <c r="C4587" s="112" t="s">
        <v>40129</v>
      </c>
      <c r="D4587" s="161" t="s">
        <v>7474</v>
      </c>
      <c r="E4587" s="36" t="s">
        <v>14896</v>
      </c>
      <c r="F4587" s="99">
        <v>6.5</v>
      </c>
      <c r="G4587" s="99" t="s">
        <v>704</v>
      </c>
      <c r="H4587" s="105" t="s">
        <v>3937</v>
      </c>
      <c r="I4587" s="101">
        <v>1968</v>
      </c>
      <c r="J4587" s="101"/>
      <c r="K4587" s="90">
        <v>3491232414</v>
      </c>
      <c r="L4587" s="90">
        <f>IF(K4587/1024 &gt;1,K4587/1024," ")</f>
        <v>3409406.654296875</v>
      </c>
      <c r="M4587" s="90">
        <f>IF(K4587/1048576 &gt;1,K4587/1048576," ")</f>
        <v>3329.498685836792</v>
      </c>
      <c r="N4587" s="91">
        <f>IF(K4587&gt;999999999,K4587/1073741824," ")</f>
        <v>3.2514635603874922</v>
      </c>
      <c r="O4587" s="199" t="s">
        <v>17522</v>
      </c>
      <c r="P4587" s="197" t="s">
        <v>25645</v>
      </c>
    </row>
    <row r="4588" spans="2:16" ht="20.100000000000001" customHeight="1" x14ac:dyDescent="0.3">
      <c r="B4588" s="101">
        <v>4578</v>
      </c>
      <c r="C4588" s="109" t="s">
        <v>40130</v>
      </c>
      <c r="D4588" s="159" t="s">
        <v>2417</v>
      </c>
      <c r="E4588" s="36" t="s">
        <v>14897</v>
      </c>
      <c r="F4588" s="104">
        <v>8.3000000000000007</v>
      </c>
      <c r="G4588" s="13" t="s">
        <v>704</v>
      </c>
      <c r="H4588" s="13" t="s">
        <v>5927</v>
      </c>
      <c r="I4588" s="94">
        <v>1946</v>
      </c>
      <c r="J4588" s="94"/>
      <c r="K4588" s="73">
        <v>6519226368</v>
      </c>
      <c r="L4588" s="90">
        <f>IF(K4588/1024 &gt;1,K4588/1024," ")</f>
        <v>6366432</v>
      </c>
      <c r="M4588" s="90">
        <f>IF(K4588/1048576 &gt;1,K4588/1048576," ")</f>
        <v>6217.21875</v>
      </c>
      <c r="N4588" s="91">
        <f>IF(K4588&gt;999999999,K4588/1073741824," ")</f>
        <v>6.071502685546875</v>
      </c>
      <c r="O4588" s="194" t="s">
        <v>25646</v>
      </c>
      <c r="P4588" s="197" t="s">
        <v>31403</v>
      </c>
    </row>
    <row r="4589" spans="2:16" ht="20.100000000000001" customHeight="1" x14ac:dyDescent="0.3">
      <c r="B4589" s="101">
        <v>4579</v>
      </c>
      <c r="C4589" s="111" t="s">
        <v>40138</v>
      </c>
      <c r="D4589" s="174" t="s">
        <v>6395</v>
      </c>
      <c r="E4589" s="36" t="s">
        <v>14898</v>
      </c>
      <c r="F4589" s="99">
        <v>5.2</v>
      </c>
      <c r="G4589" s="99"/>
      <c r="H4589" s="105" t="s">
        <v>4081</v>
      </c>
      <c r="I4589" s="101">
        <v>2015</v>
      </c>
      <c r="J4589" s="101"/>
      <c r="K4589" s="90">
        <v>4664511761</v>
      </c>
      <c r="L4589" s="90">
        <f>IF(K4589/1024 &gt;1,K4589/1024," ")</f>
        <v>4555187.2666015625</v>
      </c>
      <c r="M4589" s="90">
        <f>IF(K4589/1048576 &gt;1,K4589/1048576," ")</f>
        <v>4448.4250650405884</v>
      </c>
      <c r="N4589" s="91">
        <f>IF(K4589&gt;999999999,K4589/1073741824," ")</f>
        <v>4.3441651025786996</v>
      </c>
      <c r="O4589" s="194" t="s">
        <v>25647</v>
      </c>
      <c r="P4589" s="197" t="s">
        <v>25648</v>
      </c>
    </row>
    <row r="4590" spans="2:16" ht="20.100000000000001" customHeight="1" x14ac:dyDescent="0.3">
      <c r="B4590" s="101">
        <v>4580</v>
      </c>
      <c r="C4590" s="84" t="s">
        <v>40140</v>
      </c>
      <c r="D4590" s="157" t="s">
        <v>7678</v>
      </c>
      <c r="E4590" s="36" t="s">
        <v>14902</v>
      </c>
      <c r="F4590" s="81">
        <v>5.2</v>
      </c>
      <c r="G4590" s="81" t="s">
        <v>704</v>
      </c>
      <c r="H4590" s="82" t="s">
        <v>4081</v>
      </c>
      <c r="I4590" s="79">
        <v>2016</v>
      </c>
      <c r="J4590" s="79"/>
      <c r="K4590" s="73">
        <v>5322904439</v>
      </c>
      <c r="L4590" s="90">
        <f>IF(K4590/1024 &gt;1,K4590/1024," ")</f>
        <v>5198148.8662109375</v>
      </c>
      <c r="M4590" s="90">
        <f>IF(K4590/1048576 &gt;1,K4590/1048576," ")</f>
        <v>5076.3172521591187</v>
      </c>
      <c r="N4590" s="91">
        <f>IF(K4590&gt;999999999,K4590/1073741824," ")</f>
        <v>4.9573410665616393</v>
      </c>
      <c r="O4590" s="194" t="s">
        <v>22085</v>
      </c>
      <c r="P4590" s="197" t="s">
        <v>25654</v>
      </c>
    </row>
    <row r="4591" spans="2:16" ht="20.100000000000001" customHeight="1" x14ac:dyDescent="0.3">
      <c r="B4591" s="101">
        <v>4581</v>
      </c>
      <c r="C4591" s="20" t="s">
        <v>40931</v>
      </c>
      <c r="D4591" s="157" t="s">
        <v>7859</v>
      </c>
      <c r="E4591" s="36" t="s">
        <v>15615</v>
      </c>
      <c r="F4591" s="81">
        <v>4.2</v>
      </c>
      <c r="G4591" s="13" t="s">
        <v>704</v>
      </c>
      <c r="H4591" s="13" t="s">
        <v>5892</v>
      </c>
      <c r="I4591" s="79">
        <v>2010</v>
      </c>
      <c r="J4591" s="79"/>
      <c r="K4591" s="73">
        <v>4091473654</v>
      </c>
      <c r="L4591" s="90">
        <f>IF(K4591/1024 &gt;1,K4591/1024," ")</f>
        <v>3995579.740234375</v>
      </c>
      <c r="M4591" s="90">
        <f>IF(K4591/1048576 &gt;1,K4591/1048576," ")</f>
        <v>3901.9333400726318</v>
      </c>
      <c r="N4591" s="91">
        <f>IF(K4591&gt;999999999,K4591/1073741824," ")</f>
        <v>3.8104817774146795</v>
      </c>
      <c r="O4591" s="194" t="s">
        <v>18220</v>
      </c>
      <c r="P4591" s="197" t="s">
        <v>26791</v>
      </c>
    </row>
    <row r="4592" spans="2:16" ht="20.100000000000001" customHeight="1" x14ac:dyDescent="0.3">
      <c r="B4592" s="101">
        <v>4582</v>
      </c>
      <c r="C4592" s="112" t="s">
        <v>40141</v>
      </c>
      <c r="D4592" s="161" t="s">
        <v>6754</v>
      </c>
      <c r="E4592" s="36" t="s">
        <v>14904</v>
      </c>
      <c r="F4592" s="99">
        <v>4.3</v>
      </c>
      <c r="G4592" s="99" t="s">
        <v>704</v>
      </c>
      <c r="H4592" s="105" t="s">
        <v>5892</v>
      </c>
      <c r="I4592" s="101">
        <v>2010</v>
      </c>
      <c r="J4592" s="101"/>
      <c r="K4592" s="90">
        <v>4457512066</v>
      </c>
      <c r="L4592" s="90">
        <f>IF(K4592/1024 &gt;1,K4592/1024," ")</f>
        <v>4353039.126953125</v>
      </c>
      <c r="M4592" s="90">
        <f>IF(K4592/1048576 &gt;1,K4592/1048576," ")</f>
        <v>4251.0147724151611</v>
      </c>
      <c r="N4592" s="91">
        <f>IF(K4592&gt;999999999,K4592/1073741824," ")</f>
        <v>4.1513816136866808</v>
      </c>
      <c r="O4592" s="194" t="s">
        <v>23016</v>
      </c>
      <c r="P4592" s="197" t="s">
        <v>25657</v>
      </c>
    </row>
    <row r="4593" spans="2:16" ht="20.100000000000001" customHeight="1" x14ac:dyDescent="0.3">
      <c r="B4593" s="101">
        <v>4583</v>
      </c>
      <c r="C4593" s="12" t="s">
        <v>40077</v>
      </c>
      <c r="D4593" s="160" t="s">
        <v>3010</v>
      </c>
      <c r="E4593" s="36" t="s">
        <v>14903</v>
      </c>
      <c r="F4593" s="104">
        <v>5.4</v>
      </c>
      <c r="G4593" s="101"/>
      <c r="H4593" s="101" t="s">
        <v>4354</v>
      </c>
      <c r="I4593" s="101">
        <v>2011</v>
      </c>
      <c r="J4593" s="101"/>
      <c r="K4593" s="90">
        <v>1458132992</v>
      </c>
      <c r="L4593" s="90">
        <f>IF(K4593/1024 &gt;1,K4593/1024," ")</f>
        <v>1423958</v>
      </c>
      <c r="M4593" s="90">
        <f>IF(K4593/1048576 &gt;1,K4593/1048576," ")</f>
        <v>1390.583984375</v>
      </c>
      <c r="N4593" s="91">
        <f>IF(K4593&gt;999999999,K4593/1073741824," ")</f>
        <v>1.3579921722412109</v>
      </c>
      <c r="O4593" s="194" t="s">
        <v>25655</v>
      </c>
      <c r="P4593" s="197" t="s">
        <v>25656</v>
      </c>
    </row>
    <row r="4594" spans="2:16" ht="20.100000000000001" customHeight="1" x14ac:dyDescent="0.3">
      <c r="B4594" s="101">
        <v>4584</v>
      </c>
      <c r="C4594" s="103" t="s">
        <v>40142</v>
      </c>
      <c r="D4594" s="160" t="s">
        <v>3828</v>
      </c>
      <c r="E4594" s="36" t="s">
        <v>14905</v>
      </c>
      <c r="F4594" s="104">
        <v>7.7</v>
      </c>
      <c r="G4594" s="101"/>
      <c r="H4594" s="101" t="s">
        <v>3809</v>
      </c>
      <c r="I4594" s="101">
        <v>1953</v>
      </c>
      <c r="J4594" s="101"/>
      <c r="K4594" s="90">
        <v>4203881115</v>
      </c>
      <c r="L4594" s="90">
        <f>IF(K4594/1024 &gt;1,K4594/1024," ")</f>
        <v>4105352.6513671875</v>
      </c>
      <c r="M4594" s="90">
        <f>IF(K4594/1048576 &gt;1,K4594/1048576," ")</f>
        <v>4009.133448600769</v>
      </c>
      <c r="N4594" s="91">
        <f>IF(K4594&gt;999999999,K4594/1073741824," ")</f>
        <v>3.9151693833991885</v>
      </c>
      <c r="O4594" s="194" t="s">
        <v>18087</v>
      </c>
      <c r="P4594" s="197" t="s">
        <v>25658</v>
      </c>
    </row>
    <row r="4595" spans="2:16" ht="20.100000000000001" customHeight="1" x14ac:dyDescent="0.3">
      <c r="B4595" s="101">
        <v>4585</v>
      </c>
      <c r="C4595" s="109" t="s">
        <v>40143</v>
      </c>
      <c r="D4595" s="160" t="s">
        <v>92</v>
      </c>
      <c r="E4595" s="36" t="s">
        <v>14906</v>
      </c>
      <c r="F4595" s="104">
        <v>6.5</v>
      </c>
      <c r="G4595" s="13" t="s">
        <v>704</v>
      </c>
      <c r="H4595" s="13" t="s">
        <v>3739</v>
      </c>
      <c r="I4595" s="101">
        <v>2008</v>
      </c>
      <c r="J4595" s="101"/>
      <c r="K4595" s="73">
        <v>2912771099</v>
      </c>
      <c r="L4595" s="90">
        <f>IF(K4595/1024 &gt;1,K4595/1024," ")</f>
        <v>2844503.0263671875</v>
      </c>
      <c r="M4595" s="90">
        <f>IF(K4595/1048576 &gt;1,K4595/1048576," ")</f>
        <v>2777.8349866867065</v>
      </c>
      <c r="N4595" s="91">
        <f>IF(K4595&gt;999999999,K4595/1073741824," ")</f>
        <v>2.7127294791862369</v>
      </c>
      <c r="O4595" s="194" t="s">
        <v>25659</v>
      </c>
      <c r="P4595" s="197" t="s">
        <v>25660</v>
      </c>
    </row>
    <row r="4596" spans="2:16" ht="20.100000000000001" customHeight="1" x14ac:dyDescent="0.3">
      <c r="B4596" s="101">
        <v>4586</v>
      </c>
      <c r="C4596" s="20" t="s">
        <v>40144</v>
      </c>
      <c r="D4596" s="157" t="s">
        <v>8990</v>
      </c>
      <c r="E4596" s="36" t="s">
        <v>14907</v>
      </c>
      <c r="F4596" s="81">
        <v>6.1</v>
      </c>
      <c r="G4596" s="13" t="s">
        <v>704</v>
      </c>
      <c r="H4596" s="13" t="s">
        <v>4349</v>
      </c>
      <c r="I4596" s="79">
        <v>2020</v>
      </c>
      <c r="J4596" s="79"/>
      <c r="K4596" s="73">
        <v>4788400128</v>
      </c>
      <c r="L4596" s="90">
        <f>IF(K4596/1024 &gt;1,K4596/1024," ")</f>
        <v>4676172</v>
      </c>
      <c r="M4596" s="90">
        <f>IF(K4596/1048576 &gt;1,K4596/1048576," ")</f>
        <v>4566.57421875</v>
      </c>
      <c r="N4596" s="91">
        <f>IF(K4596&gt;999999999,K4596/1073741824," ")</f>
        <v>4.4595451354980469</v>
      </c>
      <c r="O4596" s="194" t="s">
        <v>25661</v>
      </c>
      <c r="P4596" s="197" t="s">
        <v>25662</v>
      </c>
    </row>
    <row r="4597" spans="2:16" ht="20.100000000000001" customHeight="1" x14ac:dyDescent="0.3">
      <c r="B4597" s="101">
        <v>4587</v>
      </c>
      <c r="C4597" s="48" t="s">
        <v>40145</v>
      </c>
      <c r="D4597" s="157" t="s">
        <v>8047</v>
      </c>
      <c r="E4597" s="36" t="s">
        <v>14908</v>
      </c>
      <c r="F4597" s="81">
        <v>6.8</v>
      </c>
      <c r="G4597" s="13"/>
      <c r="H4597" s="13" t="s">
        <v>5981</v>
      </c>
      <c r="I4597" s="79">
        <v>1978</v>
      </c>
      <c r="J4597" s="79"/>
      <c r="K4597" s="73">
        <v>5247550315</v>
      </c>
      <c r="L4597" s="90">
        <f>IF(K4597/1024 &gt;1,K4597/1024," ")</f>
        <v>5124560.8544921875</v>
      </c>
      <c r="M4597" s="90">
        <f>IF(K4597/1048576 &gt;1,K4597/1048576," ")</f>
        <v>5004.4539594650269</v>
      </c>
      <c r="N4597" s="91">
        <f>IF(K4597&gt;999999999,K4597/1073741824," ")</f>
        <v>4.8871620697900653</v>
      </c>
      <c r="O4597" s="194" t="s">
        <v>25663</v>
      </c>
      <c r="P4597" s="197" t="s">
        <v>25664</v>
      </c>
    </row>
    <row r="4598" spans="2:16" ht="20.100000000000001" customHeight="1" x14ac:dyDescent="0.3">
      <c r="B4598" s="101">
        <v>4588</v>
      </c>
      <c r="C4598" s="103" t="s">
        <v>40146</v>
      </c>
      <c r="D4598" s="168" t="s">
        <v>6440</v>
      </c>
      <c r="E4598" s="36" t="s">
        <v>14909</v>
      </c>
      <c r="F4598" s="99">
        <v>7.3</v>
      </c>
      <c r="G4598" s="99" t="s">
        <v>704</v>
      </c>
      <c r="H4598" s="101" t="s">
        <v>6629</v>
      </c>
      <c r="I4598" s="101">
        <v>2015</v>
      </c>
      <c r="J4598" s="101"/>
      <c r="K4598" s="90">
        <v>6288377005</v>
      </c>
      <c r="L4598" s="90">
        <f>IF(K4598/1024 &gt;1,K4598/1024," ")</f>
        <v>6140993.1689453125</v>
      </c>
      <c r="M4598" s="90">
        <f>IF(K4598/1048576 &gt;1,K4598/1048576," ")</f>
        <v>5997.0636415481567</v>
      </c>
      <c r="N4598" s="91">
        <f>IF(K4598&gt;999999999,K4598/1073741824," ")</f>
        <v>5.8565074624493718</v>
      </c>
      <c r="O4598" s="194" t="s">
        <v>25665</v>
      </c>
      <c r="P4598" s="197" t="s">
        <v>25666</v>
      </c>
    </row>
    <row r="4599" spans="2:16" ht="20.100000000000001" customHeight="1" x14ac:dyDescent="0.3">
      <c r="B4599" s="101">
        <v>4589</v>
      </c>
      <c r="C4599" s="102" t="s">
        <v>40147</v>
      </c>
      <c r="D4599" s="159" t="s">
        <v>5466</v>
      </c>
      <c r="E4599" s="36" t="s">
        <v>14910</v>
      </c>
      <c r="F4599" s="104">
        <v>5.6</v>
      </c>
      <c r="G4599" s="101" t="s">
        <v>704</v>
      </c>
      <c r="H4599" s="101" t="s">
        <v>3756</v>
      </c>
      <c r="I4599" s="101">
        <v>2014</v>
      </c>
      <c r="J4599" s="101"/>
      <c r="K4599" s="90">
        <v>4976936939</v>
      </c>
      <c r="L4599" s="90">
        <f>IF(K4599/1024 &gt;1,K4599/1024," ")</f>
        <v>4860289.9794921875</v>
      </c>
      <c r="M4599" s="90">
        <f>IF(K4599/1048576 &gt;1,K4599/1048576," ")</f>
        <v>4746.3769330978394</v>
      </c>
      <c r="N4599" s="91">
        <f>IF(K4599&gt;999999999,K4599/1073741824," ")</f>
        <v>4.6351337237283587</v>
      </c>
      <c r="O4599" s="194" t="s">
        <v>25667</v>
      </c>
      <c r="P4599" s="197" t="s">
        <v>25668</v>
      </c>
    </row>
    <row r="4600" spans="2:16" ht="20.100000000000001" customHeight="1" x14ac:dyDescent="0.3">
      <c r="B4600" s="101">
        <v>4590</v>
      </c>
      <c r="C4600" s="7" t="s">
        <v>34107</v>
      </c>
      <c r="D4600" s="177" t="s">
        <v>33212</v>
      </c>
      <c r="E4600" s="36" t="s">
        <v>33213</v>
      </c>
      <c r="F4600" s="49">
        <v>5</v>
      </c>
      <c r="G4600" s="13" t="s">
        <v>704</v>
      </c>
      <c r="H4600" s="13" t="s">
        <v>3756</v>
      </c>
      <c r="I4600" s="9">
        <v>2021</v>
      </c>
      <c r="J4600" s="9"/>
      <c r="K4600" s="45">
        <v>5359886336</v>
      </c>
      <c r="L4600" s="90">
        <f>IF(K4600/1024 &gt;1,K4600/1024," ")</f>
        <v>5234264</v>
      </c>
      <c r="M4600" s="90">
        <f>IF(K4600/1048576 &gt;1,K4600/1048576," ")</f>
        <v>5111.5859375</v>
      </c>
      <c r="N4600" s="91">
        <f>IF(K4600&gt;999999999,K4600/1073741824," ")</f>
        <v>4.9917831420898438</v>
      </c>
      <c r="O4600" s="223" t="s">
        <v>33214</v>
      </c>
      <c r="P4600" s="198" t="s">
        <v>33215</v>
      </c>
    </row>
    <row r="4601" spans="2:16" ht="20.100000000000001" customHeight="1" x14ac:dyDescent="0.3">
      <c r="B4601" s="101">
        <v>4591</v>
      </c>
      <c r="C4601" s="102" t="s">
        <v>40148</v>
      </c>
      <c r="D4601" s="160" t="s">
        <v>4668</v>
      </c>
      <c r="E4601" s="36" t="s">
        <v>14911</v>
      </c>
      <c r="F4601" s="104">
        <v>6</v>
      </c>
      <c r="G4601" s="101" t="s">
        <v>704</v>
      </c>
      <c r="H4601" s="101" t="s">
        <v>3800</v>
      </c>
      <c r="I4601" s="101">
        <v>1985</v>
      </c>
      <c r="J4601" s="101"/>
      <c r="K4601" s="90">
        <v>3230062477</v>
      </c>
      <c r="L4601" s="90">
        <f>IF(K4601/1024 &gt;1,K4601/1024," ")</f>
        <v>3154357.8876953125</v>
      </c>
      <c r="M4601" s="90">
        <f>IF(K4601/1048576 &gt;1,K4601/1048576," ")</f>
        <v>3080.4276247024536</v>
      </c>
      <c r="N4601" s="91">
        <f>IF(K4601&gt;999999999,K4601/1073741824," ")</f>
        <v>3.0082301022484899</v>
      </c>
      <c r="O4601" s="194" t="s">
        <v>25669</v>
      </c>
      <c r="P4601" s="197" t="s">
        <v>25670</v>
      </c>
    </row>
    <row r="4602" spans="2:16" ht="20.100000000000001" customHeight="1" x14ac:dyDescent="0.3">
      <c r="B4602" s="101">
        <v>4592</v>
      </c>
      <c r="C4602" s="102" t="s">
        <v>40149</v>
      </c>
      <c r="D4602" s="159" t="s">
        <v>5112</v>
      </c>
      <c r="E4602" s="36" t="s">
        <v>14912</v>
      </c>
      <c r="F4602" s="104">
        <v>4.3</v>
      </c>
      <c r="G4602" s="101" t="s">
        <v>704</v>
      </c>
      <c r="H4602" s="101" t="s">
        <v>3740</v>
      </c>
      <c r="I4602" s="101">
        <v>2006</v>
      </c>
      <c r="J4602" s="101"/>
      <c r="K4602" s="90">
        <v>3499367853</v>
      </c>
      <c r="L4602" s="90">
        <f>IF(K4602/1024 &gt;1,K4602/1024," ")</f>
        <v>3417351.4189453125</v>
      </c>
      <c r="M4602" s="90">
        <f>IF(K4602/1048576 &gt;1,K4602/1048576," ")</f>
        <v>3337.2572450637817</v>
      </c>
      <c r="N4602" s="91">
        <f>IF(K4602&gt;999999999,K4602/1073741824," ")</f>
        <v>3.2590402783825994</v>
      </c>
      <c r="O4602" s="194" t="s">
        <v>25671</v>
      </c>
      <c r="P4602" s="197" t="s">
        <v>31404</v>
      </c>
    </row>
    <row r="4603" spans="2:16" ht="20.100000000000001" customHeight="1" x14ac:dyDescent="0.3">
      <c r="B4603" s="101">
        <v>4593</v>
      </c>
      <c r="C4603" s="7" t="s">
        <v>37292</v>
      </c>
      <c r="D4603" s="159" t="s">
        <v>4046</v>
      </c>
      <c r="E4603" s="36" t="s">
        <v>13142</v>
      </c>
      <c r="F4603" s="104">
        <v>3.9</v>
      </c>
      <c r="G4603" s="101" t="s">
        <v>704</v>
      </c>
      <c r="H4603" s="101" t="s">
        <v>3776</v>
      </c>
      <c r="I4603" s="101">
        <v>2011</v>
      </c>
      <c r="J4603" s="101"/>
      <c r="K4603" s="90">
        <v>3695292793</v>
      </c>
      <c r="L4603" s="90">
        <f>IF(K4603/1024 &gt;1,K4603/1024," ")</f>
        <v>3608684.3681640625</v>
      </c>
      <c r="M4603" s="90">
        <f>IF(K4603/1048576 &gt;1,K4603/1048576," ")</f>
        <v>3524.1058282852173</v>
      </c>
      <c r="N4603" s="91">
        <f>IF(K4603&gt;999999999,K4603/1073741824," ")</f>
        <v>3.4415095979347825</v>
      </c>
      <c r="O4603" s="194" t="s">
        <v>22723</v>
      </c>
      <c r="P4603" s="197" t="s">
        <v>22724</v>
      </c>
    </row>
    <row r="4604" spans="2:16" ht="20.100000000000001" customHeight="1" x14ac:dyDescent="0.3">
      <c r="B4604" s="101">
        <v>4594</v>
      </c>
      <c r="C4604" s="109" t="s">
        <v>40151</v>
      </c>
      <c r="D4604" s="159" t="s">
        <v>2410</v>
      </c>
      <c r="E4604" s="36" t="s">
        <v>14914</v>
      </c>
      <c r="F4604" s="104">
        <v>7.5</v>
      </c>
      <c r="G4604" s="94" t="s">
        <v>704</v>
      </c>
      <c r="H4604" s="94" t="s">
        <v>3740</v>
      </c>
      <c r="I4604" s="101">
        <v>2001</v>
      </c>
      <c r="J4604" s="101"/>
      <c r="K4604" s="90">
        <v>5902103597</v>
      </c>
      <c r="L4604" s="90">
        <f>IF(K4604/1024 &gt;1,K4604/1024," ")</f>
        <v>5763773.0439453125</v>
      </c>
      <c r="M4604" s="90">
        <f>IF(K4604/1048576 &gt;1,K4604/1048576," ")</f>
        <v>5628.6846132278442</v>
      </c>
      <c r="N4604" s="91">
        <f>IF(K4604&gt;999999999,K4604/1073741824," ")</f>
        <v>5.4967623176053166</v>
      </c>
      <c r="O4604" s="194" t="s">
        <v>25674</v>
      </c>
      <c r="P4604" s="197" t="s">
        <v>25675</v>
      </c>
    </row>
    <row r="4605" spans="2:16" ht="20.100000000000001" customHeight="1" x14ac:dyDescent="0.3">
      <c r="B4605" s="101">
        <v>4595</v>
      </c>
      <c r="C4605" s="102" t="s">
        <v>40150</v>
      </c>
      <c r="D4605" s="159" t="s">
        <v>2409</v>
      </c>
      <c r="E4605" s="36" t="s">
        <v>14913</v>
      </c>
      <c r="F4605" s="104">
        <v>5</v>
      </c>
      <c r="G4605" s="13" t="s">
        <v>704</v>
      </c>
      <c r="H4605" s="13" t="s">
        <v>3744</v>
      </c>
      <c r="I4605" s="94">
        <v>2010</v>
      </c>
      <c r="J4605" s="94"/>
      <c r="K4605" s="73">
        <v>3654083772</v>
      </c>
      <c r="L4605" s="90">
        <f>IF(K4605/1024 &gt;1,K4605/1024," ")</f>
        <v>3568441.18359375</v>
      </c>
      <c r="M4605" s="90">
        <f>IF(K4605/1048576 &gt;1,K4605/1048576," ")</f>
        <v>3484.8058433532715</v>
      </c>
      <c r="N4605" s="91">
        <f>IF(K4605&gt;999999999,K4605/1073741824," ")</f>
        <v>3.4031307063996792</v>
      </c>
      <c r="O4605" s="194" t="s">
        <v>25672</v>
      </c>
      <c r="P4605" s="197" t="s">
        <v>25673</v>
      </c>
    </row>
    <row r="4606" spans="2:16" ht="20.100000000000001" customHeight="1" x14ac:dyDescent="0.3">
      <c r="B4606" s="101">
        <v>4596</v>
      </c>
      <c r="C4606" s="109" t="s">
        <v>40152</v>
      </c>
      <c r="D4606" s="160" t="s">
        <v>93</v>
      </c>
      <c r="E4606" s="36" t="s">
        <v>14915</v>
      </c>
      <c r="F4606" s="104">
        <v>7.9</v>
      </c>
      <c r="G4606" s="101" t="s">
        <v>704</v>
      </c>
      <c r="H4606" s="101" t="s">
        <v>3740</v>
      </c>
      <c r="I4606" s="101">
        <v>1963</v>
      </c>
      <c r="J4606" s="101"/>
      <c r="K4606" s="90">
        <v>4836641480</v>
      </c>
      <c r="L4606" s="90">
        <f>IF(K4606/1024 &gt;1,K4606/1024," ")</f>
        <v>4723282.6953125</v>
      </c>
      <c r="M4606" s="90">
        <f>IF(K4606/1048576 &gt;1,K4606/1048576," ")</f>
        <v>4612.5807571411133</v>
      </c>
      <c r="N4606" s="91">
        <f>IF(K4606&gt;999999999,K4606/1073741824," ")</f>
        <v>4.5044733956456184</v>
      </c>
      <c r="O4606" s="194" t="s">
        <v>25676</v>
      </c>
      <c r="P4606" s="197" t="s">
        <v>25677</v>
      </c>
    </row>
    <row r="4607" spans="2:16" ht="20.100000000000001" customHeight="1" x14ac:dyDescent="0.3">
      <c r="B4607" s="101">
        <v>4597</v>
      </c>
      <c r="C4607" s="102" t="s">
        <v>40153</v>
      </c>
      <c r="D4607" s="160" t="s">
        <v>5695</v>
      </c>
      <c r="E4607" s="36" t="s">
        <v>14916</v>
      </c>
      <c r="F4607" s="104">
        <v>5.2</v>
      </c>
      <c r="G4607" s="101"/>
      <c r="H4607" s="101" t="s">
        <v>3745</v>
      </c>
      <c r="I4607" s="101">
        <v>1987</v>
      </c>
      <c r="J4607" s="116"/>
      <c r="K4607" s="90">
        <v>2853533508</v>
      </c>
      <c r="L4607" s="90">
        <f>IF(K4607/1024 &gt;1,K4607/1024," ")</f>
        <v>2786653.81640625</v>
      </c>
      <c r="M4607" s="90">
        <f>IF(K4607/1048576 &gt;1,K4607/1048576," ")</f>
        <v>2721.3416175842285</v>
      </c>
      <c r="N4607" s="91">
        <f>IF(K4607&gt;999999999,K4607/1073741824," ")</f>
        <v>2.6575601734220982</v>
      </c>
      <c r="O4607" s="194" t="s">
        <v>17917</v>
      </c>
      <c r="P4607" s="197" t="s">
        <v>25678</v>
      </c>
    </row>
    <row r="4608" spans="2:16" ht="20.100000000000001" customHeight="1" x14ac:dyDescent="0.3">
      <c r="B4608" s="101">
        <v>4598</v>
      </c>
      <c r="C4608" s="112" t="s">
        <v>40154</v>
      </c>
      <c r="D4608" s="161" t="s">
        <v>7271</v>
      </c>
      <c r="E4608" s="36" t="s">
        <v>14917</v>
      </c>
      <c r="F4608" s="99">
        <v>6.5</v>
      </c>
      <c r="G4608" s="99" t="s">
        <v>704</v>
      </c>
      <c r="H4608" s="105" t="s">
        <v>4081</v>
      </c>
      <c r="I4608" s="101">
        <v>1979</v>
      </c>
      <c r="J4608" s="101"/>
      <c r="K4608" s="90">
        <v>8836369182</v>
      </c>
      <c r="L4608" s="90">
        <f>IF(K4608/1024 &gt;1,K4608/1024," ")</f>
        <v>8629266.779296875</v>
      </c>
      <c r="M4608" s="90">
        <f>IF(K4608/1048576 &gt;1,K4608/1048576," ")</f>
        <v>8427.0183391571045</v>
      </c>
      <c r="N4608" s="91">
        <f>IF(K4608&gt;999999999,K4608/1073741824," ")</f>
        <v>8.2295100968331099</v>
      </c>
      <c r="O4608" s="194" t="s">
        <v>25679</v>
      </c>
      <c r="P4608" s="197" t="s">
        <v>25680</v>
      </c>
    </row>
    <row r="4609" spans="2:16" ht="20.100000000000001" customHeight="1" x14ac:dyDescent="0.3">
      <c r="B4609" s="101">
        <v>4599</v>
      </c>
      <c r="C4609" s="102" t="s">
        <v>40155</v>
      </c>
      <c r="D4609" s="159" t="s">
        <v>5021</v>
      </c>
      <c r="E4609" s="36" t="s">
        <v>14918</v>
      </c>
      <c r="F4609" s="104">
        <v>5.0999999999999996</v>
      </c>
      <c r="G4609" s="101" t="s">
        <v>704</v>
      </c>
      <c r="H4609" s="101" t="s">
        <v>3747</v>
      </c>
      <c r="I4609" s="101">
        <v>1988</v>
      </c>
      <c r="J4609" s="101"/>
      <c r="K4609" s="90">
        <v>2810387899</v>
      </c>
      <c r="L4609" s="90">
        <f>IF(K4609/1024 &gt;1,K4609/1024," ")</f>
        <v>2744519.4326171875</v>
      </c>
      <c r="M4609" s="90">
        <f>IF(K4609/1048576 &gt;1,K4609/1048576," ")</f>
        <v>2680.1947584152222</v>
      </c>
      <c r="N4609" s="91">
        <f>IF(K4609&gt;999999999,K4609/1073741824," ")</f>
        <v>2.6173776937648654</v>
      </c>
      <c r="O4609" s="194" t="s">
        <v>25681</v>
      </c>
      <c r="P4609" s="197" t="s">
        <v>25682</v>
      </c>
    </row>
    <row r="4610" spans="2:16" ht="20.100000000000001" customHeight="1" x14ac:dyDescent="0.3">
      <c r="B4610" s="101">
        <v>4600</v>
      </c>
      <c r="C4610" s="109" t="s">
        <v>41920</v>
      </c>
      <c r="D4610" s="159" t="s">
        <v>3058</v>
      </c>
      <c r="E4610" s="36" t="s">
        <v>16805</v>
      </c>
      <c r="F4610" s="104">
        <v>5</v>
      </c>
      <c r="G4610" s="101"/>
      <c r="H4610" s="101" t="s">
        <v>3744</v>
      </c>
      <c r="I4610" s="101">
        <v>2012</v>
      </c>
      <c r="J4610" s="101"/>
      <c r="K4610" s="90">
        <v>4409252749</v>
      </c>
      <c r="L4610" s="90">
        <f>IF(K4610/1024 &gt;1,K4610/1024," ")</f>
        <v>4305910.8876953125</v>
      </c>
      <c r="M4610" s="90">
        <f>IF(K4610/1048576 &gt;1,K4610/1048576," ")</f>
        <v>4204.9911012649536</v>
      </c>
      <c r="N4610" s="91">
        <f>IF(K4610&gt;999999999,K4610/1073741824," ")</f>
        <v>4.1064366223290563</v>
      </c>
      <c r="O4610" s="194" t="s">
        <v>28813</v>
      </c>
      <c r="P4610" s="197" t="s">
        <v>28814</v>
      </c>
    </row>
    <row r="4611" spans="2:16" ht="20.100000000000001" customHeight="1" x14ac:dyDescent="0.3">
      <c r="B4611" s="101">
        <v>4601</v>
      </c>
      <c r="C4611" s="112" t="s">
        <v>40156</v>
      </c>
      <c r="D4611" s="168" t="s">
        <v>7220</v>
      </c>
      <c r="E4611" s="36" t="s">
        <v>14919</v>
      </c>
      <c r="F4611" s="99">
        <v>4.8</v>
      </c>
      <c r="G4611" s="99" t="s">
        <v>704</v>
      </c>
      <c r="H4611" s="105" t="s">
        <v>4081</v>
      </c>
      <c r="I4611" s="101">
        <v>2016</v>
      </c>
      <c r="J4611" s="101"/>
      <c r="K4611" s="90">
        <v>3850414190</v>
      </c>
      <c r="L4611" s="90">
        <f>IF(K4611/1024 &gt;1,K4611/1024," ")</f>
        <v>3760170.107421875</v>
      </c>
      <c r="M4611" s="90">
        <f>IF(K4611/1048576 &gt;1,K4611/1048576," ")</f>
        <v>3672.0411205291748</v>
      </c>
      <c r="N4611" s="91">
        <f>IF(K4611&gt;999999999,K4611/1073741824," ")</f>
        <v>3.5859776567667723</v>
      </c>
      <c r="O4611" s="194" t="s">
        <v>25683</v>
      </c>
      <c r="P4611" s="197" t="s">
        <v>25684</v>
      </c>
    </row>
    <row r="4612" spans="2:16" ht="20.100000000000001" customHeight="1" x14ac:dyDescent="0.3">
      <c r="B4612" s="101">
        <v>4602</v>
      </c>
      <c r="C4612" s="12" t="s">
        <v>43054</v>
      </c>
      <c r="D4612" s="261" t="s">
        <v>43051</v>
      </c>
      <c r="E4612" s="36" t="s">
        <v>43052</v>
      </c>
      <c r="F4612" s="81">
        <v>5.8</v>
      </c>
      <c r="G4612" s="13" t="s">
        <v>704</v>
      </c>
      <c r="H4612" s="13" t="s">
        <v>3744</v>
      </c>
      <c r="I4612" s="79">
        <v>2021</v>
      </c>
      <c r="J4612" s="74"/>
      <c r="K4612" s="73">
        <v>5193723904</v>
      </c>
      <c r="L4612" s="90">
        <f>IF(K4612/1024 &gt;1,K4612/1024," ")</f>
        <v>5071996</v>
      </c>
      <c r="M4612" s="90">
        <f>IF(K4612/1048576 &gt;1,K4612/1048576," ")</f>
        <v>4953.12109375</v>
      </c>
      <c r="N4612" s="91">
        <f>IF(K4612&gt;999999999,K4612/1073741824," ")</f>
        <v>4.8370323181152344</v>
      </c>
      <c r="O4612" s="194" t="s">
        <v>33197</v>
      </c>
      <c r="P4612" s="197" t="s">
        <v>43053</v>
      </c>
    </row>
    <row r="4613" spans="2:16" ht="20.100000000000001" customHeight="1" x14ac:dyDescent="0.3">
      <c r="B4613" s="101">
        <v>4603</v>
      </c>
      <c r="C4613" s="111" t="s">
        <v>40157</v>
      </c>
      <c r="D4613" s="168" t="s">
        <v>6716</v>
      </c>
      <c r="E4613" s="36" t="s">
        <v>14924</v>
      </c>
      <c r="F4613" s="99">
        <v>6.4</v>
      </c>
      <c r="G4613" s="99" t="s">
        <v>704</v>
      </c>
      <c r="H4613" s="101" t="s">
        <v>4081</v>
      </c>
      <c r="I4613" s="101">
        <v>2016</v>
      </c>
      <c r="J4613" s="101"/>
      <c r="K4613" s="90">
        <v>4066574960</v>
      </c>
      <c r="L4613" s="90">
        <f>IF(K4613/1024 &gt;1,K4613/1024," ")</f>
        <v>3971264.609375</v>
      </c>
      <c r="M4613" s="90">
        <f>IF(K4613/1048576 &gt;1,K4613/1048576," ")</f>
        <v>3878.1880950927734</v>
      </c>
      <c r="N4613" s="91">
        <f>IF(K4613&gt;999999999,K4613/1073741824," ")</f>
        <v>3.7872930616140366</v>
      </c>
      <c r="O4613" s="194" t="s">
        <v>25693</v>
      </c>
      <c r="P4613" s="197" t="s">
        <v>25694</v>
      </c>
    </row>
    <row r="4614" spans="2:16" ht="20.100000000000001" customHeight="1" x14ac:dyDescent="0.3">
      <c r="B4614" s="101">
        <v>4604</v>
      </c>
      <c r="C4614" s="109" t="s">
        <v>40158</v>
      </c>
      <c r="D4614" s="159" t="s">
        <v>2413</v>
      </c>
      <c r="E4614" s="36" t="s">
        <v>14925</v>
      </c>
      <c r="F4614" s="104">
        <v>7.5</v>
      </c>
      <c r="G4614" s="101" t="s">
        <v>704</v>
      </c>
      <c r="H4614" s="101" t="s">
        <v>3777</v>
      </c>
      <c r="I4614" s="101">
        <v>1966</v>
      </c>
      <c r="J4614" s="101"/>
      <c r="K4614" s="90">
        <v>5549490348</v>
      </c>
      <c r="L4614" s="90">
        <f>IF(K4614/1024 &gt;1,K4614/1024," ")</f>
        <v>5419424.16796875</v>
      </c>
      <c r="M4614" s="90">
        <f>IF(K4614/1048576 &gt;1,K4614/1048576," ")</f>
        <v>5292.4064140319824</v>
      </c>
      <c r="N4614" s="91">
        <f>IF(K4614&gt;999999999,K4614/1073741824," ")</f>
        <v>5.1683656387031078</v>
      </c>
      <c r="O4614" s="194" t="s">
        <v>25695</v>
      </c>
      <c r="P4614" s="197" t="s">
        <v>25696</v>
      </c>
    </row>
    <row r="4615" spans="2:16" ht="20.100000000000001" customHeight="1" x14ac:dyDescent="0.3">
      <c r="B4615" s="101">
        <v>4605</v>
      </c>
      <c r="C4615" s="109" t="s">
        <v>40159</v>
      </c>
      <c r="D4615" s="160" t="s">
        <v>4450</v>
      </c>
      <c r="E4615" s="36" t="s">
        <v>14926</v>
      </c>
      <c r="F4615" s="104">
        <v>5.2</v>
      </c>
      <c r="G4615" s="101" t="s">
        <v>704</v>
      </c>
      <c r="H4615" s="101" t="s">
        <v>3757</v>
      </c>
      <c r="I4615" s="101">
        <v>2013</v>
      </c>
      <c r="J4615" s="101"/>
      <c r="K4615" s="90">
        <v>4567709975</v>
      </c>
      <c r="L4615" s="90">
        <f>IF(K4615/1024 &gt;1,K4615/1024," ")</f>
        <v>4460654.2724609375</v>
      </c>
      <c r="M4615" s="90">
        <f>IF(K4615/1048576 &gt;1,K4615/1048576," ")</f>
        <v>4356.1076879501343</v>
      </c>
      <c r="N4615" s="91">
        <f>IF(K4615&gt;999999999,K4615/1073741824," ")</f>
        <v>4.254011414013803</v>
      </c>
      <c r="O4615" s="194" t="s">
        <v>25697</v>
      </c>
      <c r="P4615" s="197" t="s">
        <v>25698</v>
      </c>
    </row>
    <row r="4616" spans="2:16" ht="20.100000000000001" customHeight="1" x14ac:dyDescent="0.3">
      <c r="B4616" s="101">
        <v>4606</v>
      </c>
      <c r="C4616" s="12" t="s">
        <v>40078</v>
      </c>
      <c r="D4616" s="159" t="s">
        <v>1785</v>
      </c>
      <c r="E4616" s="36" t="s">
        <v>14927</v>
      </c>
      <c r="F4616" s="104">
        <v>6.6</v>
      </c>
      <c r="G4616" s="94" t="s">
        <v>704</v>
      </c>
      <c r="H4616" s="94" t="s">
        <v>3738</v>
      </c>
      <c r="I4616" s="94">
        <v>2010</v>
      </c>
      <c r="J4616" s="94"/>
      <c r="K4616" s="108">
        <v>2790060032</v>
      </c>
      <c r="L4616" s="90">
        <f>IF(K4616/1024 &gt;1,K4616/1024," ")</f>
        <v>2724668</v>
      </c>
      <c r="M4616" s="90">
        <f>IF(K4616/1048576 &gt;1,K4616/1048576," ")</f>
        <v>2660.80859375</v>
      </c>
      <c r="N4616" s="91">
        <f>IF(K4616&gt;999999999,K4616/1073741824," ")</f>
        <v>2.5984458923339844</v>
      </c>
      <c r="O4616" s="194" t="s">
        <v>25699</v>
      </c>
      <c r="P4616" s="197" t="s">
        <v>31405</v>
      </c>
    </row>
    <row r="4617" spans="2:16" ht="20.100000000000001" customHeight="1" x14ac:dyDescent="0.3">
      <c r="B4617" s="101">
        <v>4607</v>
      </c>
      <c r="C4617" s="109" t="s">
        <v>40160</v>
      </c>
      <c r="D4617" s="159" t="s">
        <v>2419</v>
      </c>
      <c r="E4617" s="36" t="s">
        <v>14928</v>
      </c>
      <c r="F4617" s="104">
        <v>7.4</v>
      </c>
      <c r="G4617" s="94"/>
      <c r="H4617" s="13" t="s">
        <v>5892</v>
      </c>
      <c r="I4617" s="94">
        <v>1995</v>
      </c>
      <c r="J4617" s="94"/>
      <c r="K4617" s="73">
        <v>10132824064</v>
      </c>
      <c r="L4617" s="90">
        <f>IF(K4617/1024 &gt;1,K4617/1024," ")</f>
        <v>9895336</v>
      </c>
      <c r="M4617" s="90">
        <f>IF(K4617/1048576 &gt;1,K4617/1048576," ")</f>
        <v>9663.4140625</v>
      </c>
      <c r="N4617" s="91">
        <f>IF(K4617&gt;999999999,K4617/1073741824," ")</f>
        <v>9.4369277954101563</v>
      </c>
      <c r="O4617" s="194" t="s">
        <v>30121</v>
      </c>
      <c r="P4617" s="197" t="s">
        <v>25700</v>
      </c>
    </row>
    <row r="4618" spans="2:16" ht="20.100000000000001" customHeight="1" x14ac:dyDescent="0.3">
      <c r="B4618" s="101">
        <v>4608</v>
      </c>
      <c r="C4618" s="111" t="s">
        <v>40161</v>
      </c>
      <c r="D4618" s="168" t="s">
        <v>6285</v>
      </c>
      <c r="E4618" s="36" t="s">
        <v>14929</v>
      </c>
      <c r="F4618" s="99">
        <v>5.8</v>
      </c>
      <c r="G4618" s="99" t="s">
        <v>704</v>
      </c>
      <c r="H4618" s="101" t="s">
        <v>5874</v>
      </c>
      <c r="I4618" s="101">
        <v>1954</v>
      </c>
      <c r="J4618" s="116"/>
      <c r="K4618" s="90">
        <v>3432285858</v>
      </c>
      <c r="L4618" s="90">
        <f>IF(K4618/1024 &gt;1,K4618/1024," ")</f>
        <v>3351841.658203125</v>
      </c>
      <c r="M4618" s="90">
        <f>IF(K4618/1048576 &gt;1,K4618/1048576," ")</f>
        <v>3273.2828693389893</v>
      </c>
      <c r="N4618" s="91">
        <f>IF(K4618&gt;999999999,K4618/1073741824," ")</f>
        <v>3.1965653020888567</v>
      </c>
      <c r="O4618" s="194" t="s">
        <v>25701</v>
      </c>
      <c r="P4618" s="197" t="s">
        <v>25701</v>
      </c>
    </row>
    <row r="4619" spans="2:16" ht="20.100000000000001" customHeight="1" x14ac:dyDescent="0.3">
      <c r="B4619" s="101">
        <v>4609</v>
      </c>
      <c r="C4619" s="109" t="s">
        <v>40162</v>
      </c>
      <c r="D4619" s="159" t="s">
        <v>2806</v>
      </c>
      <c r="E4619" s="36" t="s">
        <v>14930</v>
      </c>
      <c r="F4619" s="104">
        <v>7.1</v>
      </c>
      <c r="G4619" s="101" t="s">
        <v>704</v>
      </c>
      <c r="H4619" s="101" t="s">
        <v>3737</v>
      </c>
      <c r="I4619" s="101">
        <v>1960</v>
      </c>
      <c r="J4619" s="101"/>
      <c r="K4619" s="90">
        <v>4858328387</v>
      </c>
      <c r="L4619" s="90">
        <f>IF(K4619/1024 &gt;1,K4619/1024," ")</f>
        <v>4744461.3154296875</v>
      </c>
      <c r="M4619" s="90">
        <f>IF(K4619/1048576 &gt;1,K4619/1048576," ")</f>
        <v>4633.2630033493042</v>
      </c>
      <c r="N4619" s="91">
        <f>IF(K4619&gt;999999999,K4619/1073741824," ")</f>
        <v>4.5246709017083049</v>
      </c>
      <c r="O4619" s="194" t="s">
        <v>25702</v>
      </c>
      <c r="P4619" s="197" t="s">
        <v>31406</v>
      </c>
    </row>
    <row r="4620" spans="2:16" ht="20.100000000000001" customHeight="1" x14ac:dyDescent="0.3">
      <c r="B4620" s="101">
        <v>4610</v>
      </c>
      <c r="C4620" s="102" t="s">
        <v>40163</v>
      </c>
      <c r="D4620" s="159" t="s">
        <v>2420</v>
      </c>
      <c r="E4620" s="36" t="s">
        <v>14931</v>
      </c>
      <c r="F4620" s="104">
        <v>6.2</v>
      </c>
      <c r="G4620" s="99" t="s">
        <v>704</v>
      </c>
      <c r="H4620" s="105" t="s">
        <v>5892</v>
      </c>
      <c r="I4620" s="94">
        <v>1970</v>
      </c>
      <c r="J4620" s="120"/>
      <c r="K4620" s="90">
        <v>4210684571</v>
      </c>
      <c r="L4620" s="90">
        <f>IF(K4620/1024 &gt;1,K4620/1024," ")</f>
        <v>4111996.6513671875</v>
      </c>
      <c r="M4620" s="90">
        <f>IF(K4620/1048576 &gt;1,K4620/1048576," ")</f>
        <v>4015.621729850769</v>
      </c>
      <c r="N4620" s="91">
        <f>IF(K4620&gt;999999999,K4620/1073741824," ")</f>
        <v>3.9215055955573916</v>
      </c>
      <c r="O4620" s="194" t="s">
        <v>20255</v>
      </c>
      <c r="P4620" s="197" t="s">
        <v>25703</v>
      </c>
    </row>
    <row r="4621" spans="2:16" ht="20.100000000000001" customHeight="1" x14ac:dyDescent="0.3">
      <c r="B4621" s="101">
        <v>4611</v>
      </c>
      <c r="C4621" s="7" t="s">
        <v>40164</v>
      </c>
      <c r="D4621" s="159" t="s">
        <v>1276</v>
      </c>
      <c r="E4621" s="36" t="s">
        <v>14932</v>
      </c>
      <c r="F4621" s="104">
        <v>4.8</v>
      </c>
      <c r="G4621" s="13" t="s">
        <v>704</v>
      </c>
      <c r="H4621" s="13" t="s">
        <v>5878</v>
      </c>
      <c r="I4621" s="101">
        <v>2003</v>
      </c>
      <c r="J4621" s="101"/>
      <c r="K4621" s="73">
        <v>5825056768</v>
      </c>
      <c r="L4621" s="90">
        <f>IF(K4621/1024 &gt;1,K4621/1024," ")</f>
        <v>5688532</v>
      </c>
      <c r="M4621" s="90">
        <f>IF(K4621/1048576 &gt;1,K4621/1048576," ")</f>
        <v>5555.20703125</v>
      </c>
      <c r="N4621" s="91">
        <f>IF(K4621&gt;999999999,K4621/1073741824," ")</f>
        <v>5.4250068664550781</v>
      </c>
      <c r="O4621" s="194" t="s">
        <v>25704</v>
      </c>
      <c r="P4621" s="197" t="s">
        <v>31407</v>
      </c>
    </row>
    <row r="4622" spans="2:16" ht="20.100000000000001" customHeight="1" x14ac:dyDescent="0.3">
      <c r="B4622" s="101">
        <v>4612</v>
      </c>
      <c r="C4622" s="102" t="s">
        <v>40165</v>
      </c>
      <c r="D4622" s="168" t="s">
        <v>6854</v>
      </c>
      <c r="E4622" s="36" t="s">
        <v>14933</v>
      </c>
      <c r="F4622" s="99">
        <v>6</v>
      </c>
      <c r="G4622" s="99"/>
      <c r="H4622" s="105" t="s">
        <v>4081</v>
      </c>
      <c r="I4622" s="101">
        <v>2014</v>
      </c>
      <c r="J4622" s="101"/>
      <c r="K4622" s="90">
        <v>3829372114</v>
      </c>
      <c r="L4622" s="90">
        <f>IF(K4622/1024 &gt;1,K4622/1024," ")</f>
        <v>3739621.205078125</v>
      </c>
      <c r="M4622" s="90">
        <f>IF(K4622/1048576 &gt;1,K4622/1048576," ")</f>
        <v>3651.9738330841064</v>
      </c>
      <c r="N4622" s="91">
        <f>IF(K4622&gt;999999999,K4622/1073741824," ")</f>
        <v>3.5663806963711977</v>
      </c>
      <c r="O4622" s="194" t="s">
        <v>22152</v>
      </c>
      <c r="P4622" s="197" t="s">
        <v>25705</v>
      </c>
    </row>
    <row r="4623" spans="2:16" ht="20.100000000000001" customHeight="1" x14ac:dyDescent="0.3">
      <c r="B4623" s="101">
        <v>4613</v>
      </c>
      <c r="C4623" s="20" t="s">
        <v>43114</v>
      </c>
      <c r="D4623" s="261" t="s">
        <v>43111</v>
      </c>
      <c r="E4623" s="36" t="s">
        <v>43112</v>
      </c>
      <c r="F4623" s="131">
        <v>6.8</v>
      </c>
      <c r="G4623" s="13"/>
      <c r="H4623" s="13" t="s">
        <v>3740</v>
      </c>
      <c r="I4623" s="79">
        <v>2022</v>
      </c>
      <c r="J4623" s="79"/>
      <c r="K4623" s="73">
        <v>7134011392</v>
      </c>
      <c r="L4623" s="90">
        <f>IF(K4623/1024 &gt;1,K4623/1024," ")</f>
        <v>6966808</v>
      </c>
      <c r="M4623" s="90">
        <f>IF(K4623/1048576 &gt;1,K4623/1048576," ")</f>
        <v>6803.5234375</v>
      </c>
      <c r="N4623" s="91">
        <f>IF(K4623&gt;999999999,K4623/1073741824," ")</f>
        <v>6.6440658569335938</v>
      </c>
      <c r="O4623" s="223" t="s">
        <v>28556</v>
      </c>
      <c r="P4623" s="198" t="s">
        <v>43113</v>
      </c>
    </row>
    <row r="4624" spans="2:16" ht="20.100000000000001" customHeight="1" x14ac:dyDescent="0.3">
      <c r="B4624" s="101">
        <v>4614</v>
      </c>
      <c r="C4624" s="109" t="s">
        <v>40166</v>
      </c>
      <c r="D4624" s="159" t="s">
        <v>5467</v>
      </c>
      <c r="E4624" s="36" t="s">
        <v>14934</v>
      </c>
      <c r="F4624" s="104">
        <v>5.2</v>
      </c>
      <c r="G4624" s="101" t="s">
        <v>704</v>
      </c>
      <c r="H4624" s="101" t="s">
        <v>5405</v>
      </c>
      <c r="I4624" s="101">
        <v>1990</v>
      </c>
      <c r="J4624" s="101"/>
      <c r="K4624" s="90">
        <v>4542372402</v>
      </c>
      <c r="L4624" s="90">
        <f>IF(K4624/1024 &gt;1,K4624/1024," ")</f>
        <v>4435910.548828125</v>
      </c>
      <c r="M4624" s="90">
        <f>IF(K4624/1048576 &gt;1,K4624/1048576," ")</f>
        <v>4331.9438953399658</v>
      </c>
      <c r="N4624" s="91">
        <f>IF(K4624&gt;999999999,K4624/1073741824," ")</f>
        <v>4.2304139602929354</v>
      </c>
      <c r="O4624" s="194" t="s">
        <v>25706</v>
      </c>
      <c r="P4624" s="197" t="s">
        <v>25707</v>
      </c>
    </row>
    <row r="4625" spans="2:16" ht="20.100000000000001" customHeight="1" x14ac:dyDescent="0.3">
      <c r="B4625" s="101">
        <v>4615</v>
      </c>
      <c r="C4625" s="12" t="s">
        <v>40079</v>
      </c>
      <c r="D4625" s="160" t="s">
        <v>752</v>
      </c>
      <c r="E4625" s="36" t="s">
        <v>14935</v>
      </c>
      <c r="F4625" s="104">
        <v>5.0999999999999996</v>
      </c>
      <c r="G4625" s="94"/>
      <c r="H4625" s="94" t="s">
        <v>3775</v>
      </c>
      <c r="I4625" s="101">
        <v>2001</v>
      </c>
      <c r="J4625" s="101"/>
      <c r="K4625" s="90">
        <v>2521350524</v>
      </c>
      <c r="L4625" s="90">
        <f>IF(K4625/1024 &gt;1,K4625/1024," ")</f>
        <v>2462256.37109375</v>
      </c>
      <c r="M4625" s="90">
        <f>IF(K4625/1048576 &gt;1,K4625/1048576," ")</f>
        <v>2404.5472373962402</v>
      </c>
      <c r="N4625" s="91">
        <f>IF(K4625&gt;999999999,K4625/1073741824," ")</f>
        <v>2.3481906615197659</v>
      </c>
      <c r="O4625" s="194" t="s">
        <v>19702</v>
      </c>
      <c r="P4625" s="197" t="s">
        <v>25708</v>
      </c>
    </row>
    <row r="4626" spans="2:16" ht="20.100000000000001" customHeight="1" x14ac:dyDescent="0.3">
      <c r="B4626" s="101">
        <v>4616</v>
      </c>
      <c r="C4626" s="119" t="s">
        <v>40167</v>
      </c>
      <c r="D4626" s="159" t="s">
        <v>4629</v>
      </c>
      <c r="E4626" s="36" t="s">
        <v>14936</v>
      </c>
      <c r="F4626" s="104">
        <v>5.5</v>
      </c>
      <c r="G4626" s="101" t="s">
        <v>704</v>
      </c>
      <c r="H4626" s="101" t="s">
        <v>5878</v>
      </c>
      <c r="I4626" s="101">
        <v>1963</v>
      </c>
      <c r="J4626" s="101"/>
      <c r="K4626" s="73">
        <v>2261214520</v>
      </c>
      <c r="L4626" s="90">
        <f>IF(K4626/1024 &gt;1,K4626/1024," ")</f>
        <v>2208217.3046875</v>
      </c>
      <c r="M4626" s="90">
        <f>IF(K4626/1048576 &gt;1,K4626/1048576," ")</f>
        <v>2156.4622116088867</v>
      </c>
      <c r="N4626" s="91">
        <f>IF(K4626&gt;999999999,K4626/1073741824," ")</f>
        <v>2.1059201285243034</v>
      </c>
      <c r="O4626" s="199" t="s">
        <v>18467</v>
      </c>
      <c r="P4626" s="197" t="s">
        <v>25709</v>
      </c>
    </row>
    <row r="4627" spans="2:16" ht="20.100000000000001" customHeight="1" x14ac:dyDescent="0.3">
      <c r="B4627" s="101">
        <v>4617</v>
      </c>
      <c r="C4627" s="102" t="s">
        <v>41892</v>
      </c>
      <c r="D4627" s="160" t="s">
        <v>4731</v>
      </c>
      <c r="E4627" s="36" t="s">
        <v>16777</v>
      </c>
      <c r="F4627" s="104">
        <v>6.2</v>
      </c>
      <c r="G4627" s="101" t="s">
        <v>704</v>
      </c>
      <c r="H4627" s="101" t="s">
        <v>3744</v>
      </c>
      <c r="I4627" s="101">
        <v>2013</v>
      </c>
      <c r="J4627" s="101"/>
      <c r="K4627" s="90">
        <v>3972713041</v>
      </c>
      <c r="L4627" s="90">
        <f>IF(K4627/1024 &gt;1,K4627/1024," ")</f>
        <v>3879602.5791015625</v>
      </c>
      <c r="M4627" s="90">
        <f>IF(K4627/1048576 &gt;1,K4627/1048576," ")</f>
        <v>3788.6743936538696</v>
      </c>
      <c r="N4627" s="91">
        <f>IF(K4627&gt;999999999,K4627/1073741824," ")</f>
        <v>3.6998773375526071</v>
      </c>
      <c r="O4627" s="194" t="s">
        <v>28761</v>
      </c>
      <c r="P4627" s="197" t="s">
        <v>28762</v>
      </c>
    </row>
    <row r="4628" spans="2:16" ht="20.100000000000001" customHeight="1" x14ac:dyDescent="0.3">
      <c r="B4628" s="101">
        <v>4618</v>
      </c>
      <c r="C4628" s="109" t="s">
        <v>40168</v>
      </c>
      <c r="D4628" s="159" t="s">
        <v>3334</v>
      </c>
      <c r="E4628" s="36" t="s">
        <v>14940</v>
      </c>
      <c r="F4628" s="104">
        <v>6.5</v>
      </c>
      <c r="G4628" s="99" t="s">
        <v>704</v>
      </c>
      <c r="H4628" s="101" t="s">
        <v>5892</v>
      </c>
      <c r="I4628" s="101">
        <v>2010</v>
      </c>
      <c r="J4628" s="101"/>
      <c r="K4628" s="90">
        <v>2923023903</v>
      </c>
      <c r="L4628" s="90">
        <f>IF(K4628/1024 &gt;1,K4628/1024," ")</f>
        <v>2854515.5302734375</v>
      </c>
      <c r="M4628" s="90">
        <f>IF(K4628/1048576 &gt;1,K4628/1048576," ")</f>
        <v>2787.6128225326538</v>
      </c>
      <c r="N4628" s="91">
        <f>IF(K4628&gt;999999999,K4628/1073741824," ")</f>
        <v>2.7222781470045447</v>
      </c>
      <c r="O4628" s="194" t="s">
        <v>17787</v>
      </c>
      <c r="P4628" s="197" t="s">
        <v>25714</v>
      </c>
    </row>
    <row r="4629" spans="2:16" ht="20.100000000000001" customHeight="1" x14ac:dyDescent="0.3">
      <c r="B4629" s="101">
        <v>4619</v>
      </c>
      <c r="C4629" s="111" t="s">
        <v>40169</v>
      </c>
      <c r="D4629" s="161" t="s">
        <v>7093</v>
      </c>
      <c r="E4629" s="36" t="s">
        <v>14941</v>
      </c>
      <c r="F4629" s="99">
        <v>5.8</v>
      </c>
      <c r="G4629" s="99"/>
      <c r="H4629" s="105" t="s">
        <v>5878</v>
      </c>
      <c r="I4629" s="101">
        <v>2010</v>
      </c>
      <c r="J4629" s="101"/>
      <c r="K4629" s="90">
        <v>3436776596</v>
      </c>
      <c r="L4629" s="90">
        <f>IF(K4629/1024 &gt;1,K4629/1024," ")</f>
        <v>3356227.14453125</v>
      </c>
      <c r="M4629" s="90">
        <f>IF(K4629/1048576 &gt;1,K4629/1048576," ")</f>
        <v>3277.5655708312988</v>
      </c>
      <c r="N4629" s="91">
        <f>IF(K4629&gt;999999999,K4629/1073741824," ")</f>
        <v>3.2007476277649403</v>
      </c>
      <c r="O4629" s="194" t="s">
        <v>17766</v>
      </c>
      <c r="P4629" s="197" t="s">
        <v>25715</v>
      </c>
    </row>
    <row r="4630" spans="2:16" ht="20.100000000000001" customHeight="1" x14ac:dyDescent="0.3">
      <c r="B4630" s="101">
        <v>4620</v>
      </c>
      <c r="C4630" s="109" t="s">
        <v>40170</v>
      </c>
      <c r="D4630" s="183" t="s">
        <v>5572</v>
      </c>
      <c r="E4630" s="36" t="s">
        <v>14943</v>
      </c>
      <c r="F4630" s="104">
        <v>4.5</v>
      </c>
      <c r="G4630" s="101" t="s">
        <v>704</v>
      </c>
      <c r="H4630" s="101" t="s">
        <v>3740</v>
      </c>
      <c r="I4630" s="101">
        <v>1980</v>
      </c>
      <c r="J4630" s="101"/>
      <c r="K4630" s="90">
        <v>5911384176</v>
      </c>
      <c r="L4630" s="90">
        <f>IF(K4630/1024 &gt;1,K4630/1024," ")</f>
        <v>5772836.109375</v>
      </c>
      <c r="M4630" s="90">
        <f>IF(K4630/1048576 &gt;1,K4630/1048576," ")</f>
        <v>5637.5352630615234</v>
      </c>
      <c r="N4630" s="91">
        <f>IF(K4630&gt;999999999,K4630/1073741824," ")</f>
        <v>5.505405530333519</v>
      </c>
      <c r="O4630" s="194" t="s">
        <v>25718</v>
      </c>
      <c r="P4630" s="197" t="s">
        <v>25719</v>
      </c>
    </row>
    <row r="4631" spans="2:16" ht="20.100000000000001" customHeight="1" x14ac:dyDescent="0.3">
      <c r="B4631" s="101">
        <v>4621</v>
      </c>
      <c r="C4631" s="102" t="s">
        <v>40171</v>
      </c>
      <c r="D4631" s="159" t="s">
        <v>2431</v>
      </c>
      <c r="E4631" s="36" t="s">
        <v>14945</v>
      </c>
      <c r="F4631" s="104">
        <v>8.5</v>
      </c>
      <c r="G4631" s="101"/>
      <c r="H4631" s="101" t="s">
        <v>5441</v>
      </c>
      <c r="I4631" s="94">
        <v>1954</v>
      </c>
      <c r="J4631" s="94"/>
      <c r="K4631" s="90">
        <v>8228308021</v>
      </c>
      <c r="L4631" s="90">
        <f>IF(K4631/1024 &gt;1,K4631/1024," ")</f>
        <v>8035457.0517578125</v>
      </c>
      <c r="M4631" s="90">
        <f>IF(K4631/1048576 &gt;1,K4631/1048576," ")</f>
        <v>7847.1260271072388</v>
      </c>
      <c r="N4631" s="91">
        <f>IF(K4631&gt;999999999,K4631/1073741824," ")</f>
        <v>7.6632090108469129</v>
      </c>
      <c r="O4631" s="194" t="s">
        <v>25722</v>
      </c>
      <c r="P4631" s="197" t="s">
        <v>25723</v>
      </c>
    </row>
    <row r="4632" spans="2:16" ht="20.100000000000001" customHeight="1" x14ac:dyDescent="0.3">
      <c r="B4632" s="101">
        <v>4622</v>
      </c>
      <c r="C4632" s="109" t="s">
        <v>40172</v>
      </c>
      <c r="D4632" s="160" t="s">
        <v>94</v>
      </c>
      <c r="E4632" s="36" t="s">
        <v>14946</v>
      </c>
      <c r="F4632" s="104">
        <v>8.3000000000000007</v>
      </c>
      <c r="G4632" s="101" t="s">
        <v>704</v>
      </c>
      <c r="H4632" s="101" t="s">
        <v>3927</v>
      </c>
      <c r="I4632" s="101">
        <v>1953</v>
      </c>
      <c r="J4632" s="101"/>
      <c r="K4632" s="90">
        <v>3939637525</v>
      </c>
      <c r="L4632" s="90">
        <f>IF(K4632/1024 &gt;1,K4632/1024," ")</f>
        <v>3847302.2705078125</v>
      </c>
      <c r="M4632" s="90">
        <f>IF(K4632/1048576 &gt;1,K4632/1048576," ")</f>
        <v>3757.1311235427856</v>
      </c>
      <c r="N4632" s="91">
        <f>IF(K4632&gt;999999999,K4632/1073741824," ")</f>
        <v>3.6690733628347516</v>
      </c>
      <c r="O4632" s="194" t="s">
        <v>25724</v>
      </c>
      <c r="P4632" s="197" t="s">
        <v>25725</v>
      </c>
    </row>
    <row r="4633" spans="2:16" ht="20.100000000000001" customHeight="1" x14ac:dyDescent="0.3">
      <c r="B4633" s="101">
        <v>4623</v>
      </c>
      <c r="C4633" s="112" t="s">
        <v>40173</v>
      </c>
      <c r="D4633" s="163" t="s">
        <v>5865</v>
      </c>
      <c r="E4633" s="36" t="s">
        <v>14947</v>
      </c>
      <c r="F4633" s="104">
        <v>5.5</v>
      </c>
      <c r="G4633" s="101"/>
      <c r="H4633" s="101" t="s">
        <v>5867</v>
      </c>
      <c r="I4633" s="101">
        <v>1984</v>
      </c>
      <c r="J4633" s="101"/>
      <c r="K4633" s="90">
        <v>7421650476</v>
      </c>
      <c r="L4633" s="90">
        <f>IF(K4633/1024 &gt;1,K4633/1024," ")</f>
        <v>7247705.54296875</v>
      </c>
      <c r="M4633" s="90">
        <f>IF(K4633/1048576 &gt;1,K4633/1048576," ")</f>
        <v>7077.8374443054199</v>
      </c>
      <c r="N4633" s="91">
        <f>IF(K4633&gt;999999999,K4633/1073741824," ")</f>
        <v>6.9119506292045116</v>
      </c>
      <c r="O4633" s="194" t="s">
        <v>17619</v>
      </c>
      <c r="P4633" s="197" t="s">
        <v>31409</v>
      </c>
    </row>
    <row r="4634" spans="2:16" ht="20.100000000000001" customHeight="1" x14ac:dyDescent="0.3">
      <c r="B4634" s="101">
        <v>4624</v>
      </c>
      <c r="C4634" s="102" t="s">
        <v>40174</v>
      </c>
      <c r="D4634" s="159" t="s">
        <v>434</v>
      </c>
      <c r="E4634" s="36" t="s">
        <v>14948</v>
      </c>
      <c r="F4634" s="104">
        <v>5.5</v>
      </c>
      <c r="G4634" s="94" t="s">
        <v>704</v>
      </c>
      <c r="H4634" s="94" t="s">
        <v>4356</v>
      </c>
      <c r="I4634" s="101">
        <v>2009</v>
      </c>
      <c r="J4634" s="101"/>
      <c r="K4634" s="108">
        <v>2419501075</v>
      </c>
      <c r="L4634" s="90">
        <f>IF(K4634/1024 &gt;1,K4634/1024," ")</f>
        <v>2362794.0185546875</v>
      </c>
      <c r="M4634" s="90">
        <f>IF(K4634/1048576 &gt;1,K4634/1048576," ")</f>
        <v>2307.416033744812</v>
      </c>
      <c r="N4634" s="91">
        <f>IF(K4634&gt;999999999,K4634/1073741824," ")</f>
        <v>2.253335970453918</v>
      </c>
      <c r="O4634" s="194" t="s">
        <v>25726</v>
      </c>
      <c r="P4634" s="197" t="s">
        <v>31410</v>
      </c>
    </row>
    <row r="4635" spans="2:16" ht="20.100000000000001" customHeight="1" x14ac:dyDescent="0.3">
      <c r="B4635" s="101">
        <v>4625</v>
      </c>
      <c r="C4635" s="112" t="s">
        <v>40175</v>
      </c>
      <c r="D4635" s="168" t="s">
        <v>6192</v>
      </c>
      <c r="E4635" s="36" t="s">
        <v>14949</v>
      </c>
      <c r="F4635" s="99">
        <v>6.4</v>
      </c>
      <c r="G4635" s="101" t="s">
        <v>704</v>
      </c>
      <c r="H4635" s="101" t="s">
        <v>5892</v>
      </c>
      <c r="I4635" s="101">
        <v>1969</v>
      </c>
      <c r="J4635" s="101"/>
      <c r="K4635" s="90">
        <v>3371846809</v>
      </c>
      <c r="L4635" s="90">
        <f>IF(K4635/1024 &gt;1,K4635/1024," ")</f>
        <v>3292819.1494140625</v>
      </c>
      <c r="M4635" s="90">
        <f>IF(K4635/1048576 &gt;1,K4635/1048576," ")</f>
        <v>3215.6437005996704</v>
      </c>
      <c r="N4635" s="91">
        <f>IF(K4635&gt;999999999,K4635/1073741824," ")</f>
        <v>3.1402770513668656</v>
      </c>
      <c r="O4635" s="194" t="s">
        <v>25727</v>
      </c>
      <c r="P4635" s="197" t="s">
        <v>25728</v>
      </c>
    </row>
    <row r="4636" spans="2:16" ht="20.100000000000001" customHeight="1" x14ac:dyDescent="0.3">
      <c r="B4636" s="101">
        <v>4626</v>
      </c>
      <c r="C4636" s="109" t="s">
        <v>40176</v>
      </c>
      <c r="D4636" s="160" t="s">
        <v>95</v>
      </c>
      <c r="E4636" s="36" t="s">
        <v>14950</v>
      </c>
      <c r="F4636" s="104">
        <v>6.8</v>
      </c>
      <c r="G4636" s="13" t="s">
        <v>704</v>
      </c>
      <c r="H4636" s="13" t="s">
        <v>3744</v>
      </c>
      <c r="I4636" s="101">
        <v>2001</v>
      </c>
      <c r="J4636" s="101"/>
      <c r="K4636" s="73">
        <v>7813251072</v>
      </c>
      <c r="L4636" s="90">
        <f>IF(K4636/1024 &gt;1,K4636/1024," ")</f>
        <v>7630128</v>
      </c>
      <c r="M4636" s="90">
        <f>IF(K4636/1048576 &gt;1,K4636/1048576," ")</f>
        <v>7451.296875</v>
      </c>
      <c r="N4636" s="91">
        <f>IF(K4636&gt;999999999,K4636/1073741824," ")</f>
        <v>7.2766571044921875</v>
      </c>
      <c r="O4636" s="194" t="s">
        <v>25729</v>
      </c>
      <c r="P4636" s="197" t="s">
        <v>25730</v>
      </c>
    </row>
    <row r="4637" spans="2:16" ht="20.100000000000001" customHeight="1" x14ac:dyDescent="0.3">
      <c r="B4637" s="101">
        <v>4627</v>
      </c>
      <c r="C4637" s="109" t="s">
        <v>40177</v>
      </c>
      <c r="D4637" s="160" t="s">
        <v>2421</v>
      </c>
      <c r="E4637" s="36" t="s">
        <v>14952</v>
      </c>
      <c r="F4637" s="104">
        <v>5.5</v>
      </c>
      <c r="G4637" s="94"/>
      <c r="H4637" s="94" t="s">
        <v>4190</v>
      </c>
      <c r="I4637" s="101">
        <v>1960</v>
      </c>
      <c r="J4637" s="116"/>
      <c r="K4637" s="90">
        <v>1422736108</v>
      </c>
      <c r="L4637" s="90">
        <f>IF(K4637/1024 &gt;1,K4637/1024," ")</f>
        <v>1389390.73046875</v>
      </c>
      <c r="M4637" s="90">
        <f>IF(K4637/1048576 &gt;1,K4637/1048576," ")</f>
        <v>1356.8268852233887</v>
      </c>
      <c r="N4637" s="91">
        <f>IF(K4637&gt;999999999,K4637/1073741824," ")</f>
        <v>1.3250262551009655</v>
      </c>
      <c r="O4637" s="194" t="s">
        <v>25733</v>
      </c>
      <c r="P4637" s="197" t="s">
        <v>25734</v>
      </c>
    </row>
    <row r="4638" spans="2:16" ht="20.100000000000001" customHeight="1" x14ac:dyDescent="0.3">
      <c r="B4638" s="101">
        <v>4628</v>
      </c>
      <c r="C4638" s="109" t="s">
        <v>41867</v>
      </c>
      <c r="D4638" s="159" t="s">
        <v>2940</v>
      </c>
      <c r="E4638" s="36" t="s">
        <v>16752</v>
      </c>
      <c r="F4638" s="104">
        <v>6.7</v>
      </c>
      <c r="G4638" s="101" t="s">
        <v>704</v>
      </c>
      <c r="H4638" s="101" t="s">
        <v>5877</v>
      </c>
      <c r="I4638" s="101">
        <v>1990</v>
      </c>
      <c r="J4638" s="101"/>
      <c r="K4638" s="90">
        <v>4291100103</v>
      </c>
      <c r="L4638" s="90">
        <f>IF(K4638/1024 &gt;1,K4638/1024," ")</f>
        <v>4190527.4443359375</v>
      </c>
      <c r="M4638" s="90">
        <f>IF(K4638/1048576 &gt;1,K4638/1048576," ")</f>
        <v>4092.311957359314</v>
      </c>
      <c r="N4638" s="91">
        <f>IF(K4638&gt;999999999,K4638/1073741824," ")</f>
        <v>3.996398395858705</v>
      </c>
      <c r="O4638" s="194" t="s">
        <v>28718</v>
      </c>
      <c r="P4638" s="197" t="s">
        <v>28719</v>
      </c>
    </row>
    <row r="4639" spans="2:16" ht="20.100000000000001" customHeight="1" x14ac:dyDescent="0.3">
      <c r="B4639" s="101">
        <v>4629</v>
      </c>
      <c r="C4639" s="12" t="s">
        <v>40178</v>
      </c>
      <c r="D4639" s="157" t="s">
        <v>32519</v>
      </c>
      <c r="E4639" s="36" t="s">
        <v>32520</v>
      </c>
      <c r="F4639" s="81">
        <v>5.6</v>
      </c>
      <c r="G4639" s="13" t="s">
        <v>704</v>
      </c>
      <c r="H4639" s="13" t="s">
        <v>3744</v>
      </c>
      <c r="I4639" s="79">
        <v>2019</v>
      </c>
      <c r="J4639" s="79"/>
      <c r="K4639" s="73">
        <v>4599795712</v>
      </c>
      <c r="L4639" s="90">
        <f>IF(K4639/1024 &gt;1,K4639/1024," ")</f>
        <v>4491988</v>
      </c>
      <c r="M4639" s="90">
        <f>IF(K4639/1048576 &gt;1,K4639/1048576," ")</f>
        <v>4386.70703125</v>
      </c>
      <c r="N4639" s="91">
        <f>IF(K4639&gt;999999999,K4639/1073741824," ")</f>
        <v>4.2838935852050781</v>
      </c>
      <c r="O4639" s="194" t="s">
        <v>32521</v>
      </c>
      <c r="P4639" s="197" t="s">
        <v>32522</v>
      </c>
    </row>
    <row r="4640" spans="2:16" ht="20.100000000000001" customHeight="1" x14ac:dyDescent="0.3">
      <c r="B4640" s="101">
        <v>4630</v>
      </c>
      <c r="C4640" s="20" t="s">
        <v>42704</v>
      </c>
      <c r="D4640" s="177" t="s">
        <v>42700</v>
      </c>
      <c r="E4640" s="36" t="s">
        <v>42701</v>
      </c>
      <c r="F4640" s="49">
        <v>4.5999999999999996</v>
      </c>
      <c r="G4640" s="13"/>
      <c r="H4640" s="13" t="s">
        <v>3740</v>
      </c>
      <c r="I4640" s="9">
        <v>2021</v>
      </c>
      <c r="J4640" s="9"/>
      <c r="K4640" s="45">
        <v>2582167552</v>
      </c>
      <c r="L4640" s="90">
        <f>IF(K4640/1024 &gt;1,K4640/1024," ")</f>
        <v>2521648</v>
      </c>
      <c r="M4640" s="90">
        <f>IF(K4640/1048576 &gt;1,K4640/1048576," ")</f>
        <v>2462.546875</v>
      </c>
      <c r="N4640" s="91">
        <f>IF(K4640&gt;999999999,K4640/1073741824," ")</f>
        <v>2.4048309326171875</v>
      </c>
      <c r="O4640" s="223" t="s">
        <v>42702</v>
      </c>
      <c r="P4640" s="198" t="s">
        <v>42703</v>
      </c>
    </row>
    <row r="4641" spans="2:16" ht="20.100000000000001" customHeight="1" x14ac:dyDescent="0.3">
      <c r="B4641" s="101">
        <v>4631</v>
      </c>
      <c r="C4641" s="102" t="s">
        <v>40180</v>
      </c>
      <c r="D4641" s="159" t="s">
        <v>999</v>
      </c>
      <c r="E4641" s="36" t="s">
        <v>14954</v>
      </c>
      <c r="F4641" s="104">
        <v>7.1</v>
      </c>
      <c r="G4641" s="101" t="s">
        <v>704</v>
      </c>
      <c r="H4641" s="101" t="s">
        <v>5777</v>
      </c>
      <c r="I4641" s="101">
        <v>1975</v>
      </c>
      <c r="J4641" s="101"/>
      <c r="K4641" s="90">
        <v>7844914095</v>
      </c>
      <c r="L4641" s="90">
        <f>IF(K4641/1024 &gt;1,K4641/1024," ")</f>
        <v>7661048.9208984375</v>
      </c>
      <c r="M4641" s="90">
        <f>IF(K4641/1048576 &gt;1,K4641/1048576," ")</f>
        <v>7481.4930868148804</v>
      </c>
      <c r="N4641" s="91">
        <f>IF(K4641&gt;999999999,K4641/1073741824," ")</f>
        <v>7.3061455925926566</v>
      </c>
      <c r="O4641" s="194" t="s">
        <v>21948</v>
      </c>
      <c r="P4641" s="197" t="s">
        <v>25736</v>
      </c>
    </row>
    <row r="4642" spans="2:16" ht="20.100000000000001" customHeight="1" x14ac:dyDescent="0.3">
      <c r="B4642" s="101">
        <v>4632</v>
      </c>
      <c r="C4642" s="109" t="s">
        <v>40183</v>
      </c>
      <c r="D4642" s="161" t="s">
        <v>6541</v>
      </c>
      <c r="E4642" s="36" t="s">
        <v>14958</v>
      </c>
      <c r="F4642" s="99">
        <v>5.2</v>
      </c>
      <c r="G4642" s="99" t="s">
        <v>704</v>
      </c>
      <c r="H4642" s="101" t="s">
        <v>5878</v>
      </c>
      <c r="I4642" s="101">
        <v>2015</v>
      </c>
      <c r="J4642" s="101"/>
      <c r="K4642" s="90">
        <v>4433985637</v>
      </c>
      <c r="L4642" s="90">
        <f>IF(K4642/1024 &gt;1,K4642/1024," ")</f>
        <v>4330064.0986328125</v>
      </c>
      <c r="M4642" s="90">
        <f>IF(K4642/1048576 &gt;1,K4642/1048576," ")</f>
        <v>4228.578221321106</v>
      </c>
      <c r="N4642" s="91">
        <f>IF(K4642&gt;999999999,K4642/1073741824," ")</f>
        <v>4.1294709192588925</v>
      </c>
      <c r="O4642" s="194" t="s">
        <v>25741</v>
      </c>
      <c r="P4642" s="197" t="s">
        <v>31413</v>
      </c>
    </row>
    <row r="4643" spans="2:16" ht="20.100000000000001" customHeight="1" x14ac:dyDescent="0.3">
      <c r="B4643" s="101">
        <v>4633</v>
      </c>
      <c r="C4643" s="47" t="s">
        <v>42538</v>
      </c>
      <c r="D4643" s="157" t="s">
        <v>7993</v>
      </c>
      <c r="E4643" s="36" t="s">
        <v>9425</v>
      </c>
      <c r="F4643" s="81">
        <v>6.4</v>
      </c>
      <c r="G4643" s="99"/>
      <c r="H4643" s="13" t="s">
        <v>5878</v>
      </c>
      <c r="I4643" s="79">
        <v>2016</v>
      </c>
      <c r="J4643" s="79"/>
      <c r="K4643" s="73">
        <v>3958640384</v>
      </c>
      <c r="L4643" s="90">
        <f>IF(K4643/1024 &gt;1,K4643/1024," ")</f>
        <v>3865859.75</v>
      </c>
      <c r="M4643" s="90">
        <f>IF(K4643/1048576 &gt;1,K4643/1048576," ")</f>
        <v>3775.253662109375</v>
      </c>
      <c r="N4643" s="91">
        <f>IF(K4643&gt;999999999,K4643/1073741824," ")</f>
        <v>3.6867711544036865</v>
      </c>
      <c r="O4643" s="194" t="s">
        <v>17696</v>
      </c>
      <c r="P4643" s="197" t="s">
        <v>18662</v>
      </c>
    </row>
    <row r="4644" spans="2:16" ht="20.100000000000001" customHeight="1" x14ac:dyDescent="0.3">
      <c r="B4644" s="101">
        <v>4634</v>
      </c>
      <c r="C4644" s="109" t="s">
        <v>40184</v>
      </c>
      <c r="D4644" s="160" t="s">
        <v>5729</v>
      </c>
      <c r="E4644" s="36" t="s">
        <v>14959</v>
      </c>
      <c r="F4644" s="104">
        <v>4.7</v>
      </c>
      <c r="G4644" s="101" t="s">
        <v>704</v>
      </c>
      <c r="H4644" s="101" t="s">
        <v>3744</v>
      </c>
      <c r="I4644" s="101">
        <v>2015</v>
      </c>
      <c r="J4644" s="101"/>
      <c r="K4644" s="90">
        <v>5098595691</v>
      </c>
      <c r="L4644" s="90">
        <f>IF(K4644/1024 &gt;1,K4644/1024," ")</f>
        <v>4979097.3544921875</v>
      </c>
      <c r="M4644" s="90">
        <f>IF(K4644/1048576 &gt;1,K4644/1048576," ")</f>
        <v>4862.3997602462769</v>
      </c>
      <c r="N4644" s="91">
        <f>IF(K4644&gt;999999999,K4644/1073741824," ")</f>
        <v>4.7484372658655047</v>
      </c>
      <c r="O4644" s="194" t="s">
        <v>25742</v>
      </c>
      <c r="P4644" s="197" t="s">
        <v>31414</v>
      </c>
    </row>
    <row r="4645" spans="2:16" ht="20.100000000000001" customHeight="1" x14ac:dyDescent="0.3">
      <c r="B4645" s="101">
        <v>4635</v>
      </c>
      <c r="C4645" s="102" t="s">
        <v>40185</v>
      </c>
      <c r="D4645" s="168" t="s">
        <v>6512</v>
      </c>
      <c r="E4645" s="36" t="s">
        <v>14960</v>
      </c>
      <c r="F4645" s="99">
        <v>4.9000000000000004</v>
      </c>
      <c r="G4645" s="99" t="s">
        <v>704</v>
      </c>
      <c r="H4645" s="101" t="s">
        <v>4081</v>
      </c>
      <c r="I4645" s="101">
        <v>2014</v>
      </c>
      <c r="J4645" s="101"/>
      <c r="K4645" s="90">
        <v>3983595870</v>
      </c>
      <c r="L4645" s="90">
        <f>IF(K4645/1024 &gt;1,K4645/1024," ")</f>
        <v>3890230.341796875</v>
      </c>
      <c r="M4645" s="90">
        <f>IF(K4645/1048576 &gt;1,K4645/1048576," ")</f>
        <v>3799.0530681610107</v>
      </c>
      <c r="N4645" s="91">
        <f>IF(K4645&gt;999999999,K4645/1073741824," ")</f>
        <v>3.7100127618759871</v>
      </c>
      <c r="O4645" s="194" t="s">
        <v>25743</v>
      </c>
      <c r="P4645" s="197" t="s">
        <v>25744</v>
      </c>
    </row>
    <row r="4646" spans="2:16" ht="20.100000000000001" customHeight="1" x14ac:dyDescent="0.3">
      <c r="B4646" s="101">
        <v>4636</v>
      </c>
      <c r="C4646" s="102" t="s">
        <v>40186</v>
      </c>
      <c r="D4646" s="159" t="s">
        <v>5034</v>
      </c>
      <c r="E4646" s="36" t="s">
        <v>14961</v>
      </c>
      <c r="F4646" s="104">
        <v>4.9000000000000004</v>
      </c>
      <c r="G4646" s="101" t="s">
        <v>704</v>
      </c>
      <c r="H4646" s="101" t="s">
        <v>3739</v>
      </c>
      <c r="I4646" s="101">
        <v>2013</v>
      </c>
      <c r="J4646" s="101"/>
      <c r="K4646" s="90">
        <v>4205372510</v>
      </c>
      <c r="L4646" s="90">
        <f>IF(K4646/1024 &gt;1,K4646/1024," ")</f>
        <v>4106809.091796875</v>
      </c>
      <c r="M4646" s="90">
        <f>IF(K4646/1048576 &gt;1,K4646/1048576," ")</f>
        <v>4010.5557537078857</v>
      </c>
      <c r="N4646" s="91">
        <f>IF(K4646&gt;999999999,K4646/1073741824," ")</f>
        <v>3.9165583532303572</v>
      </c>
      <c r="O4646" s="194" t="s">
        <v>25745</v>
      </c>
      <c r="P4646" s="197" t="s">
        <v>25746</v>
      </c>
    </row>
    <row r="4647" spans="2:16" ht="20.100000000000001" customHeight="1" x14ac:dyDescent="0.3">
      <c r="B4647" s="101">
        <v>4637</v>
      </c>
      <c r="C4647" s="12" t="s">
        <v>40080</v>
      </c>
      <c r="D4647" s="159" t="s">
        <v>2998</v>
      </c>
      <c r="E4647" s="36" t="s">
        <v>14962</v>
      </c>
      <c r="F4647" s="104">
        <v>6.1</v>
      </c>
      <c r="G4647" s="101" t="s">
        <v>704</v>
      </c>
      <c r="H4647" s="101" t="s">
        <v>4159</v>
      </c>
      <c r="I4647" s="94">
        <v>1994</v>
      </c>
      <c r="J4647" s="94"/>
      <c r="K4647" s="90">
        <v>1565573120</v>
      </c>
      <c r="L4647" s="90">
        <f>IF(K4647/1024 &gt;1,K4647/1024," ")</f>
        <v>1528880</v>
      </c>
      <c r="M4647" s="90">
        <f>IF(K4647/1048576 &gt;1,K4647/1048576," ")</f>
        <v>1493.046875</v>
      </c>
      <c r="N4647" s="91">
        <f>IF(K4647&gt;999999999,K4647/1073741824," ")</f>
        <v>1.4580535888671875</v>
      </c>
      <c r="O4647" s="194" t="s">
        <v>25747</v>
      </c>
      <c r="P4647" s="197" t="s">
        <v>31415</v>
      </c>
    </row>
    <row r="4648" spans="2:16" ht="20.100000000000001" customHeight="1" x14ac:dyDescent="0.3">
      <c r="B4648" s="101">
        <v>4638</v>
      </c>
      <c r="C4648" s="7" t="s">
        <v>40187</v>
      </c>
      <c r="D4648" s="157" t="s">
        <v>8314</v>
      </c>
      <c r="E4648" s="36" t="s">
        <v>14963</v>
      </c>
      <c r="F4648" s="81">
        <v>6.3</v>
      </c>
      <c r="G4648" s="13" t="s">
        <v>704</v>
      </c>
      <c r="H4648" s="13" t="s">
        <v>6037</v>
      </c>
      <c r="I4648" s="79">
        <v>1942</v>
      </c>
      <c r="J4648" s="79"/>
      <c r="K4648" s="73">
        <v>2905722880</v>
      </c>
      <c r="L4648" s="90">
        <f>IF(K4648/1024 &gt;1,K4648/1024," ")</f>
        <v>2837620</v>
      </c>
      <c r="M4648" s="90">
        <f>IF(K4648/1048576 &gt;1,K4648/1048576," ")</f>
        <v>2771.11328125</v>
      </c>
      <c r="N4648" s="91">
        <f>IF(K4648&gt;999999999,K4648/1073741824," ")</f>
        <v>2.7061653137207031</v>
      </c>
      <c r="O4648" s="199" t="s">
        <v>17522</v>
      </c>
      <c r="P4648" s="197" t="s">
        <v>25748</v>
      </c>
    </row>
    <row r="4649" spans="2:16" ht="20.100000000000001" customHeight="1" x14ac:dyDescent="0.3">
      <c r="B4649" s="101">
        <v>4639</v>
      </c>
      <c r="C4649" s="102" t="s">
        <v>40188</v>
      </c>
      <c r="D4649" s="163" t="s">
        <v>5831</v>
      </c>
      <c r="E4649" s="36" t="s">
        <v>14964</v>
      </c>
      <c r="F4649" s="104">
        <v>7.4</v>
      </c>
      <c r="G4649" s="101" t="s">
        <v>704</v>
      </c>
      <c r="H4649" s="101" t="s">
        <v>3737</v>
      </c>
      <c r="I4649" s="101">
        <v>1962</v>
      </c>
      <c r="J4649" s="101"/>
      <c r="K4649" s="90">
        <v>3976751961</v>
      </c>
      <c r="L4649" s="90">
        <f>IF(K4649/1024 &gt;1,K4649/1024," ")</f>
        <v>3883546.8369140625</v>
      </c>
      <c r="M4649" s="90">
        <f>IF(K4649/1048576 &gt;1,K4649/1048576," ")</f>
        <v>3792.5262079238892</v>
      </c>
      <c r="N4649" s="91">
        <f>IF(K4649&gt;999999999,K4649/1073741824," ")</f>
        <v>3.703638874925673</v>
      </c>
      <c r="O4649" s="194" t="s">
        <v>25749</v>
      </c>
      <c r="P4649" s="197" t="s">
        <v>25750</v>
      </c>
    </row>
    <row r="4650" spans="2:16" ht="20.100000000000001" customHeight="1" x14ac:dyDescent="0.3">
      <c r="B4650" s="101">
        <v>4640</v>
      </c>
      <c r="C4650" s="107" t="s">
        <v>6109</v>
      </c>
      <c r="D4650" s="161" t="s">
        <v>3013</v>
      </c>
      <c r="E4650" s="36" t="s">
        <v>14965</v>
      </c>
      <c r="F4650" s="104">
        <v>3</v>
      </c>
      <c r="G4650" s="101" t="s">
        <v>704</v>
      </c>
      <c r="H4650" s="101" t="s">
        <v>5892</v>
      </c>
      <c r="I4650" s="101">
        <v>1998</v>
      </c>
      <c r="J4650" s="101"/>
      <c r="K4650" s="90">
        <v>5617940408</v>
      </c>
      <c r="L4650" s="90">
        <f>IF(K4650/1024 &gt;1,K4650/1024," ")</f>
        <v>5486269.9296875</v>
      </c>
      <c r="M4650" s="90">
        <f>IF(K4650/1048576 &gt;1,K4650/1048576," ")</f>
        <v>5357.6854782104492</v>
      </c>
      <c r="N4650" s="91">
        <f>IF(K4650&gt;999999999,K4650/1073741824," ")</f>
        <v>5.2321147248148918</v>
      </c>
      <c r="O4650" s="194" t="s">
        <v>25751</v>
      </c>
      <c r="P4650" s="197" t="s">
        <v>25752</v>
      </c>
    </row>
    <row r="4651" spans="2:16" ht="20.100000000000001" customHeight="1" x14ac:dyDescent="0.3">
      <c r="B4651" s="101">
        <v>4641</v>
      </c>
      <c r="C4651" s="112" t="s">
        <v>40189</v>
      </c>
      <c r="D4651" s="168" t="s">
        <v>6797</v>
      </c>
      <c r="E4651" s="36" t="s">
        <v>14968</v>
      </c>
      <c r="F4651" s="99">
        <v>7.7</v>
      </c>
      <c r="G4651" s="99" t="s">
        <v>704</v>
      </c>
      <c r="H4651" s="101" t="s">
        <v>5910</v>
      </c>
      <c r="I4651" s="101">
        <v>1941</v>
      </c>
      <c r="J4651" s="115"/>
      <c r="K4651" s="90">
        <v>2981963672</v>
      </c>
      <c r="L4651" s="90">
        <f>IF(K4651/1024 &gt;1,K4651/1024," ")</f>
        <v>2912073.8984375</v>
      </c>
      <c r="M4651" s="90">
        <f>IF(K4651/1048576 &gt;1,K4651/1048576," ")</f>
        <v>2843.8221664428711</v>
      </c>
      <c r="N4651" s="91">
        <f>IF(K4651&gt;999999999,K4651/1073741824," ")</f>
        <v>2.7771700844168663</v>
      </c>
      <c r="O4651" s="194" t="s">
        <v>25756</v>
      </c>
      <c r="P4651" s="197" t="s">
        <v>25757</v>
      </c>
    </row>
    <row r="4652" spans="2:16" ht="20.100000000000001" customHeight="1" x14ac:dyDescent="0.3">
      <c r="B4652" s="101">
        <v>4642</v>
      </c>
      <c r="C4652" s="102" t="s">
        <v>40190</v>
      </c>
      <c r="D4652" s="159" t="s">
        <v>2423</v>
      </c>
      <c r="E4652" s="36" t="s">
        <v>14969</v>
      </c>
      <c r="F4652" s="104">
        <v>7.4</v>
      </c>
      <c r="G4652" s="101" t="s">
        <v>704</v>
      </c>
      <c r="H4652" s="101" t="s">
        <v>4364</v>
      </c>
      <c r="I4652" s="94">
        <v>1958</v>
      </c>
      <c r="J4652" s="94"/>
      <c r="K4652" s="90">
        <v>2323673944</v>
      </c>
      <c r="L4652" s="90">
        <f>IF(K4652/1024 &gt;1,K4652/1024," ")</f>
        <v>2269212.8359375</v>
      </c>
      <c r="M4652" s="90">
        <f>IF(K4652/1048576 &gt;1,K4652/1048576," ")</f>
        <v>2216.0281600952148</v>
      </c>
      <c r="N4652" s="91">
        <f>IF(K4652&gt;999999999,K4652/1073741824," ")</f>
        <v>2.1640900000929832</v>
      </c>
      <c r="O4652" s="194" t="s">
        <v>25758</v>
      </c>
      <c r="P4652" s="197" t="s">
        <v>25759</v>
      </c>
    </row>
    <row r="4653" spans="2:16" ht="20.100000000000001" customHeight="1" x14ac:dyDescent="0.3">
      <c r="B4653" s="101">
        <v>4643</v>
      </c>
      <c r="C4653" s="12" t="s">
        <v>40191</v>
      </c>
      <c r="D4653" s="177" t="s">
        <v>8207</v>
      </c>
      <c r="E4653" s="36" t="s">
        <v>14970</v>
      </c>
      <c r="F4653" s="131">
        <v>8</v>
      </c>
      <c r="G4653" s="13" t="s">
        <v>704</v>
      </c>
      <c r="H4653" s="13" t="s">
        <v>5910</v>
      </c>
      <c r="I4653" s="133">
        <v>1939</v>
      </c>
      <c r="J4653" s="74"/>
      <c r="K4653" s="73">
        <v>4308566016</v>
      </c>
      <c r="L4653" s="90">
        <f>IF(K4653/1024 &gt;1,K4653/1024," ")</f>
        <v>4207584</v>
      </c>
      <c r="M4653" s="90">
        <f>IF(K4653/1048576 &gt;1,K4653/1048576," ")</f>
        <v>4108.96875</v>
      </c>
      <c r="N4653" s="91">
        <f>IF(K4653&gt;999999999,K4653/1073741824," ")</f>
        <v>4.012664794921875</v>
      </c>
      <c r="O4653" s="194" t="s">
        <v>25760</v>
      </c>
      <c r="P4653" s="197" t="s">
        <v>31417</v>
      </c>
    </row>
    <row r="4654" spans="2:16" ht="20.100000000000001" customHeight="1" x14ac:dyDescent="0.3">
      <c r="B4654" s="101">
        <v>4644</v>
      </c>
      <c r="C4654" s="102" t="s">
        <v>40192</v>
      </c>
      <c r="D4654" s="159" t="s">
        <v>3061</v>
      </c>
      <c r="E4654" s="36" t="s">
        <v>14971</v>
      </c>
      <c r="F4654" s="104">
        <v>7.5</v>
      </c>
      <c r="G4654" s="104" t="s">
        <v>704</v>
      </c>
      <c r="H4654" s="101" t="s">
        <v>3744</v>
      </c>
      <c r="I4654" s="101">
        <v>1970</v>
      </c>
      <c r="J4654" s="116"/>
      <c r="K4654" s="90">
        <v>4862124151</v>
      </c>
      <c r="L4654" s="90">
        <f>IF(K4654/1024 &gt;1,K4654/1024," ")</f>
        <v>4748168.1162109375</v>
      </c>
      <c r="M4654" s="90">
        <f>IF(K4654/1048576 &gt;1,K4654/1048576," ")</f>
        <v>4636.8829259872437</v>
      </c>
      <c r="N4654" s="91">
        <f>IF(K4654&gt;999999999,K4654/1073741824," ")</f>
        <v>4.5282059824094176</v>
      </c>
      <c r="O4654" s="194" t="s">
        <v>25761</v>
      </c>
      <c r="P4654" s="197" t="s">
        <v>25762</v>
      </c>
    </row>
    <row r="4655" spans="2:16" ht="20.100000000000001" customHeight="1" x14ac:dyDescent="0.3">
      <c r="B4655" s="101">
        <v>4645</v>
      </c>
      <c r="C4655" s="102" t="s">
        <v>40193</v>
      </c>
      <c r="D4655" s="159" t="s">
        <v>2424</v>
      </c>
      <c r="E4655" s="36" t="s">
        <v>14975</v>
      </c>
      <c r="F4655" s="104">
        <v>7.2</v>
      </c>
      <c r="G4655" s="101" t="s">
        <v>704</v>
      </c>
      <c r="H4655" s="101" t="s">
        <v>3756</v>
      </c>
      <c r="I4655" s="101">
        <v>2003</v>
      </c>
      <c r="J4655" s="101"/>
      <c r="K4655" s="90">
        <v>5402065438</v>
      </c>
      <c r="L4655" s="90">
        <f>IF(K4655/1024 &gt;1,K4655/1024," ")</f>
        <v>5275454.529296875</v>
      </c>
      <c r="M4655" s="90">
        <f>IF(K4655/1048576 &gt;1,K4655/1048576," ")</f>
        <v>5151.8110637664795</v>
      </c>
      <c r="N4655" s="91">
        <f>IF(K4655&gt;999999999,K4655/1073741824," ")</f>
        <v>5.0310654919594526</v>
      </c>
      <c r="O4655" s="194" t="s">
        <v>25768</v>
      </c>
      <c r="P4655" s="197" t="s">
        <v>25769</v>
      </c>
    </row>
    <row r="4656" spans="2:16" ht="20.100000000000001" customHeight="1" x14ac:dyDescent="0.3">
      <c r="B4656" s="101">
        <v>4646</v>
      </c>
      <c r="C4656" s="102" t="s">
        <v>40194</v>
      </c>
      <c r="D4656" s="160" t="s">
        <v>5730</v>
      </c>
      <c r="E4656" s="36" t="s">
        <v>14976</v>
      </c>
      <c r="F4656" s="104">
        <v>5.4</v>
      </c>
      <c r="G4656" s="101" t="s">
        <v>704</v>
      </c>
      <c r="H4656" s="101" t="s">
        <v>3744</v>
      </c>
      <c r="I4656" s="101">
        <v>2014</v>
      </c>
      <c r="J4656" s="101"/>
      <c r="K4656" s="90">
        <v>4066365924</v>
      </c>
      <c r="L4656" s="90">
        <f>IF(K4656/1024 &gt;1,K4656/1024," ")</f>
        <v>3971060.47265625</v>
      </c>
      <c r="M4656" s="90">
        <f>IF(K4656/1048576 &gt;1,K4656/1048576," ")</f>
        <v>3877.9887428283691</v>
      </c>
      <c r="N4656" s="91">
        <f>IF(K4656&gt;999999999,K4656/1073741824," ")</f>
        <v>3.7870983816683292</v>
      </c>
      <c r="O4656" s="194" t="s">
        <v>25770</v>
      </c>
      <c r="P4656" s="197" t="s">
        <v>31419</v>
      </c>
    </row>
    <row r="4657" spans="2:16" ht="20.100000000000001" customHeight="1" x14ac:dyDescent="0.3">
      <c r="B4657" s="101">
        <v>4647</v>
      </c>
      <c r="C4657" s="20" t="s">
        <v>42709</v>
      </c>
      <c r="D4657" s="261" t="s">
        <v>42705</v>
      </c>
      <c r="E4657" s="36" t="s">
        <v>42706</v>
      </c>
      <c r="F4657" s="131">
        <v>5.0999999999999996</v>
      </c>
      <c r="G4657" s="13" t="s">
        <v>704</v>
      </c>
      <c r="H4657" s="13" t="s">
        <v>3740</v>
      </c>
      <c r="I4657" s="79">
        <v>2022</v>
      </c>
      <c r="J4657" s="79"/>
      <c r="K4657" s="73">
        <v>6375211008</v>
      </c>
      <c r="L4657" s="90">
        <f>IF(K4657/1024 &gt;1,K4657/1024," ")</f>
        <v>6225792</v>
      </c>
      <c r="M4657" s="90">
        <f>IF(K4657/1048576 &gt;1,K4657/1048576," ")</f>
        <v>6079.875</v>
      </c>
      <c r="N4657" s="91">
        <f>IF(K4657&gt;999999999,K4657/1073741824," ")</f>
        <v>5.9373779296875</v>
      </c>
      <c r="O4657" s="223" t="s">
        <v>42707</v>
      </c>
      <c r="P4657" s="198" t="s">
        <v>42708</v>
      </c>
    </row>
    <row r="4658" spans="2:16" ht="20.100000000000001" customHeight="1" x14ac:dyDescent="0.3">
      <c r="B4658" s="101">
        <v>4648</v>
      </c>
      <c r="C4658" s="20" t="s">
        <v>40195</v>
      </c>
      <c r="D4658" s="157" t="s">
        <v>8339</v>
      </c>
      <c r="E4658" s="36" t="s">
        <v>14977</v>
      </c>
      <c r="F4658" s="81">
        <v>5.7</v>
      </c>
      <c r="G4658" s="13"/>
      <c r="H4658" s="13" t="s">
        <v>5878</v>
      </c>
      <c r="I4658" s="79">
        <v>2016</v>
      </c>
      <c r="J4658" s="79"/>
      <c r="K4658" s="73">
        <v>3589140480</v>
      </c>
      <c r="L4658" s="90">
        <f>IF(K4658/1024 &gt;1,K4658/1024," ")</f>
        <v>3505020</v>
      </c>
      <c r="M4658" s="90">
        <f>IF(K4658/1048576 &gt;1,K4658/1048576," ")</f>
        <v>3422.87109375</v>
      </c>
      <c r="N4658" s="91">
        <f>IF(K4658&gt;999999999,K4658/1073741824," ")</f>
        <v>3.3426475524902344</v>
      </c>
      <c r="O4658" s="194" t="s">
        <v>25771</v>
      </c>
      <c r="P4658" s="197" t="s">
        <v>25772</v>
      </c>
    </row>
    <row r="4659" spans="2:16" ht="20.100000000000001" customHeight="1" x14ac:dyDescent="0.3">
      <c r="B4659" s="101">
        <v>4649</v>
      </c>
      <c r="C4659" s="103" t="s">
        <v>40196</v>
      </c>
      <c r="D4659" s="163" t="s">
        <v>6066</v>
      </c>
      <c r="E4659" s="36" t="s">
        <v>14978</v>
      </c>
      <c r="F4659" s="99">
        <v>6.7</v>
      </c>
      <c r="G4659" s="101" t="s">
        <v>704</v>
      </c>
      <c r="H4659" s="101" t="s">
        <v>5892</v>
      </c>
      <c r="I4659" s="101">
        <v>2014</v>
      </c>
      <c r="J4659" s="101"/>
      <c r="K4659" s="90">
        <v>5379990991</v>
      </c>
      <c r="L4659" s="90">
        <f>IF(K4659/1024 &gt;1,K4659/1024," ")</f>
        <v>5253897.4521484375</v>
      </c>
      <c r="M4659" s="90">
        <f>IF(K4659/1048576 &gt;1,K4659/1048576," ")</f>
        <v>5130.7592306137085</v>
      </c>
      <c r="N4659" s="91">
        <f>IF(K4659&gt;999999999,K4659/1073741824," ")</f>
        <v>5.0105070611461997</v>
      </c>
      <c r="O4659" s="194" t="s">
        <v>25773</v>
      </c>
      <c r="P4659" s="197" t="s">
        <v>31420</v>
      </c>
    </row>
    <row r="4660" spans="2:16" ht="20.100000000000001" customHeight="1" x14ac:dyDescent="0.3">
      <c r="B4660" s="101">
        <v>4650</v>
      </c>
      <c r="C4660" s="102" t="s">
        <v>40201</v>
      </c>
      <c r="D4660" s="168" t="s">
        <v>7494</v>
      </c>
      <c r="E4660" s="36" t="s">
        <v>14983</v>
      </c>
      <c r="F4660" s="99">
        <v>6.1</v>
      </c>
      <c r="G4660" s="99" t="s">
        <v>704</v>
      </c>
      <c r="H4660" s="105" t="s">
        <v>5878</v>
      </c>
      <c r="I4660" s="101">
        <v>2015</v>
      </c>
      <c r="J4660" s="101"/>
      <c r="K4660" s="90">
        <v>5664592520</v>
      </c>
      <c r="L4660" s="90">
        <f>IF(K4660/1024 &gt;1,K4660/1024," ")</f>
        <v>5531828.6328125</v>
      </c>
      <c r="M4660" s="90">
        <f>IF(K4660/1048576 &gt;1,K4660/1048576," ")</f>
        <v>5402.176399230957</v>
      </c>
      <c r="N4660" s="91">
        <f>IF(K4660&gt;999999999,K4660/1073741824," ")</f>
        <v>5.2755628898739815</v>
      </c>
      <c r="O4660" s="194" t="s">
        <v>25781</v>
      </c>
      <c r="P4660" s="197" t="s">
        <v>25782</v>
      </c>
    </row>
    <row r="4661" spans="2:16" ht="20.100000000000001" customHeight="1" x14ac:dyDescent="0.3">
      <c r="B4661" s="101">
        <v>4651</v>
      </c>
      <c r="C4661" s="109" t="s">
        <v>40197</v>
      </c>
      <c r="D4661" s="160" t="s">
        <v>1151</v>
      </c>
      <c r="E4661" s="36" t="s">
        <v>14979</v>
      </c>
      <c r="F4661" s="104">
        <v>6.8</v>
      </c>
      <c r="G4661" s="101" t="s">
        <v>704</v>
      </c>
      <c r="H4661" s="101" t="s">
        <v>3737</v>
      </c>
      <c r="I4661" s="101">
        <v>2003</v>
      </c>
      <c r="J4661" s="101"/>
      <c r="K4661" s="108">
        <v>3218571007</v>
      </c>
      <c r="L4661" s="90">
        <f>IF(K4661/1024 &gt;1,K4661/1024," ")</f>
        <v>3143135.7490234375</v>
      </c>
      <c r="M4661" s="90">
        <f>IF(K4661/1048576 &gt;1,K4661/1048576," ")</f>
        <v>3069.4685049057007</v>
      </c>
      <c r="N4661" s="91">
        <f>IF(K4661&gt;999999999,K4661/1073741824," ")</f>
        <v>2.9975278368219733</v>
      </c>
      <c r="O4661" s="194" t="s">
        <v>25774</v>
      </c>
      <c r="P4661" s="197" t="s">
        <v>31421</v>
      </c>
    </row>
    <row r="4662" spans="2:16" ht="20.100000000000001" customHeight="1" x14ac:dyDescent="0.3">
      <c r="B4662" s="101">
        <v>4652</v>
      </c>
      <c r="C4662" s="7" t="s">
        <v>40198</v>
      </c>
      <c r="D4662" s="157" t="s">
        <v>7990</v>
      </c>
      <c r="E4662" s="36" t="s">
        <v>14980</v>
      </c>
      <c r="F4662" s="81">
        <v>4.7</v>
      </c>
      <c r="G4662" s="99" t="s">
        <v>704</v>
      </c>
      <c r="H4662" s="105" t="s">
        <v>4081</v>
      </c>
      <c r="I4662" s="79">
        <v>2017</v>
      </c>
      <c r="J4662" s="79"/>
      <c r="K4662" s="73">
        <v>4277173341</v>
      </c>
      <c r="L4662" s="90">
        <f>IF(K4662/1024 &gt;1,K4662/1024," ")</f>
        <v>4176927.0908203125</v>
      </c>
      <c r="M4662" s="90">
        <f>IF(K4662/1048576 &gt;1,K4662/1048576," ")</f>
        <v>4079.0303621292114</v>
      </c>
      <c r="N4662" s="91">
        <f>IF(K4662&gt;999999999,K4662/1073741824," ")</f>
        <v>3.983428088016808</v>
      </c>
      <c r="O4662" s="194" t="s">
        <v>25775</v>
      </c>
      <c r="P4662" s="197" t="s">
        <v>25776</v>
      </c>
    </row>
    <row r="4663" spans="2:16" ht="20.100000000000001" customHeight="1" x14ac:dyDescent="0.3">
      <c r="B4663" s="101">
        <v>4653</v>
      </c>
      <c r="C4663" s="103" t="s">
        <v>40199</v>
      </c>
      <c r="D4663" s="159" t="s">
        <v>4850</v>
      </c>
      <c r="E4663" s="36" t="s">
        <v>14981</v>
      </c>
      <c r="F4663" s="104">
        <v>4.9000000000000004</v>
      </c>
      <c r="G4663" s="101" t="s">
        <v>704</v>
      </c>
      <c r="H4663" s="101" t="s">
        <v>3737</v>
      </c>
      <c r="I4663" s="101">
        <v>1956</v>
      </c>
      <c r="J4663" s="101"/>
      <c r="K4663" s="90">
        <v>3219601599</v>
      </c>
      <c r="L4663" s="90">
        <f>IF(K4663/1024 &gt;1,K4663/1024," ")</f>
        <v>3144142.1865234375</v>
      </c>
      <c r="M4663" s="90">
        <f>IF(K4663/1048576 &gt;1,K4663/1048576," ")</f>
        <v>3070.4513540267944</v>
      </c>
      <c r="N4663" s="91">
        <f>IF(K4663&gt;999999999,K4663/1073741824," ")</f>
        <v>2.9984876504167914</v>
      </c>
      <c r="O4663" s="194" t="s">
        <v>25777</v>
      </c>
      <c r="P4663" s="197" t="s">
        <v>25778</v>
      </c>
    </row>
    <row r="4664" spans="2:16" ht="20.100000000000001" customHeight="1" x14ac:dyDescent="0.3">
      <c r="B4664" s="101">
        <v>4654</v>
      </c>
      <c r="C4664" s="109" t="s">
        <v>40200</v>
      </c>
      <c r="D4664" s="160" t="s">
        <v>26</v>
      </c>
      <c r="E4664" s="36" t="s">
        <v>14982</v>
      </c>
      <c r="F4664" s="104">
        <v>6.4</v>
      </c>
      <c r="G4664" s="94" t="s">
        <v>704</v>
      </c>
      <c r="H4664" s="94" t="s">
        <v>3740</v>
      </c>
      <c r="I4664" s="101">
        <v>1970</v>
      </c>
      <c r="J4664" s="101"/>
      <c r="K4664" s="90">
        <v>4641554067</v>
      </c>
      <c r="L4664" s="90">
        <f>IF(K4664/1024 &gt;1,K4664/1024," ")</f>
        <v>4532767.6435546875</v>
      </c>
      <c r="M4664" s="90">
        <f>IF(K4664/1048576 &gt;1,K4664/1048576," ")</f>
        <v>4426.5309019088745</v>
      </c>
      <c r="N4664" s="91">
        <f>IF(K4664&gt;999999999,K4664/1073741824," ")</f>
        <v>4.3227840838953853</v>
      </c>
      <c r="O4664" s="194" t="s">
        <v>25779</v>
      </c>
      <c r="P4664" s="197" t="s">
        <v>25780</v>
      </c>
    </row>
    <row r="4665" spans="2:16" ht="20.100000000000001" customHeight="1" x14ac:dyDescent="0.3">
      <c r="B4665" s="101">
        <v>4655</v>
      </c>
      <c r="C4665" s="102" t="s">
        <v>40202</v>
      </c>
      <c r="D4665" s="159" t="s">
        <v>1786</v>
      </c>
      <c r="E4665" s="36" t="s">
        <v>14984</v>
      </c>
      <c r="F4665" s="104">
        <v>4.8</v>
      </c>
      <c r="G4665" s="94"/>
      <c r="H4665" s="94" t="s">
        <v>4175</v>
      </c>
      <c r="I4665" s="101">
        <v>1989</v>
      </c>
      <c r="J4665" s="101"/>
      <c r="K4665" s="90">
        <v>727700374</v>
      </c>
      <c r="L4665" s="90">
        <f>IF(K4665/1024 &gt;1,K4665/1024," ")</f>
        <v>710644.896484375</v>
      </c>
      <c r="M4665" s="90">
        <f>IF(K4665/1048576 &gt;1,K4665/1048576," ")</f>
        <v>693.98915672302246</v>
      </c>
      <c r="N4665" s="91" t="str">
        <f>IF(K4665&gt;999999999,K4665/1073741824," ")</f>
        <v xml:space="preserve"> </v>
      </c>
      <c r="O4665" s="194" t="s">
        <v>25783</v>
      </c>
      <c r="P4665" s="197" t="s">
        <v>25784</v>
      </c>
    </row>
    <row r="4666" spans="2:16" ht="20.100000000000001" customHeight="1" x14ac:dyDescent="0.3">
      <c r="B4666" s="101">
        <v>4656</v>
      </c>
      <c r="C4666" s="107" t="s">
        <v>40205</v>
      </c>
      <c r="D4666" s="161" t="s">
        <v>7415</v>
      </c>
      <c r="E4666" s="36" t="s">
        <v>14987</v>
      </c>
      <c r="F4666" s="99">
        <v>6.6</v>
      </c>
      <c r="G4666" s="99" t="s">
        <v>704</v>
      </c>
      <c r="H4666" s="105" t="s">
        <v>4081</v>
      </c>
      <c r="I4666" s="101">
        <v>2016</v>
      </c>
      <c r="J4666" s="101"/>
      <c r="K4666" s="90">
        <v>5448939138</v>
      </c>
      <c r="L4666" s="90">
        <f>IF(K4666/1024 &gt;1,K4666/1024," ")</f>
        <v>5321229.626953125</v>
      </c>
      <c r="M4666" s="90">
        <f>IF(K4666/1048576 &gt;1,K4666/1048576," ")</f>
        <v>5196.5133075714111</v>
      </c>
      <c r="N4666" s="91">
        <f>IF(K4666&gt;999999999,K4666/1073741824," ")</f>
        <v>5.0747200269252062</v>
      </c>
      <c r="O4666" s="194" t="s">
        <v>25789</v>
      </c>
      <c r="P4666" s="197" t="s">
        <v>25790</v>
      </c>
    </row>
    <row r="4667" spans="2:16" ht="20.100000000000001" customHeight="1" x14ac:dyDescent="0.3">
      <c r="B4667" s="101">
        <v>4657</v>
      </c>
      <c r="C4667" s="20" t="s">
        <v>40203</v>
      </c>
      <c r="D4667" s="157" t="s">
        <v>8177</v>
      </c>
      <c r="E4667" s="36" t="s">
        <v>14985</v>
      </c>
      <c r="F4667" s="81">
        <v>5.3</v>
      </c>
      <c r="G4667" s="13" t="s">
        <v>704</v>
      </c>
      <c r="H4667" s="13" t="s">
        <v>3780</v>
      </c>
      <c r="I4667" s="79">
        <v>2017</v>
      </c>
      <c r="J4667" s="79"/>
      <c r="K4667" s="73">
        <v>4936929280</v>
      </c>
      <c r="L4667" s="90">
        <f>IF(K4667/1024 &gt;1,K4667/1024," ")</f>
        <v>4821220</v>
      </c>
      <c r="M4667" s="90">
        <f>IF(K4667/1048576 &gt;1,K4667/1048576," ")</f>
        <v>4708.22265625</v>
      </c>
      <c r="N4667" s="91">
        <f>IF(K4667&gt;999999999,K4667/1073741824," ")</f>
        <v>4.5978736877441406</v>
      </c>
      <c r="O4667" s="194" t="s">
        <v>25785</v>
      </c>
      <c r="P4667" s="197" t="s">
        <v>25786</v>
      </c>
    </row>
    <row r="4668" spans="2:16" ht="20.100000000000001" customHeight="1" x14ac:dyDescent="0.3">
      <c r="B4668" s="101">
        <v>4658</v>
      </c>
      <c r="C4668" s="48" t="s">
        <v>40204</v>
      </c>
      <c r="D4668" s="157" t="s">
        <v>8135</v>
      </c>
      <c r="E4668" s="36" t="s">
        <v>14986</v>
      </c>
      <c r="F4668" s="81">
        <v>7.4</v>
      </c>
      <c r="G4668" s="13" t="s">
        <v>704</v>
      </c>
      <c r="H4668" s="13" t="s">
        <v>5927</v>
      </c>
      <c r="I4668" s="79">
        <v>2017</v>
      </c>
      <c r="J4668" s="79"/>
      <c r="K4668" s="73">
        <v>5262677060</v>
      </c>
      <c r="L4668" s="90">
        <f>IF(K4668/1024 &gt;1,K4668/1024," ")</f>
        <v>5139333.06640625</v>
      </c>
      <c r="M4668" s="90">
        <f>IF(K4668/1048576 &gt;1,K4668/1048576," ")</f>
        <v>5018.8799476623535</v>
      </c>
      <c r="N4668" s="91">
        <f>IF(K4668&gt;999999999,K4668/1073741824," ")</f>
        <v>4.9012499488890171</v>
      </c>
      <c r="O4668" s="194" t="s">
        <v>25787</v>
      </c>
      <c r="P4668" s="197" t="s">
        <v>25788</v>
      </c>
    </row>
    <row r="4669" spans="2:16" ht="20.100000000000001" customHeight="1" x14ac:dyDescent="0.3">
      <c r="B4669" s="101">
        <v>4659</v>
      </c>
      <c r="C4669" s="109" t="s">
        <v>40206</v>
      </c>
      <c r="D4669" s="163" t="s">
        <v>6041</v>
      </c>
      <c r="E4669" s="36" t="s">
        <v>14988</v>
      </c>
      <c r="F4669" s="99">
        <v>5.7</v>
      </c>
      <c r="G4669" s="101" t="s">
        <v>704</v>
      </c>
      <c r="H4669" s="101" t="s">
        <v>3937</v>
      </c>
      <c r="I4669" s="101">
        <v>2014</v>
      </c>
      <c r="J4669" s="101"/>
      <c r="K4669" s="90">
        <v>4079930304</v>
      </c>
      <c r="L4669" s="90">
        <f>IF(K4669/1024 &gt;1,K4669/1024," ")</f>
        <v>3984306.9375</v>
      </c>
      <c r="M4669" s="90">
        <f>IF(K4669/1048576 &gt;1,K4669/1048576," ")</f>
        <v>3890.9247436523438</v>
      </c>
      <c r="N4669" s="91">
        <f>IF(K4669&gt;999999999,K4669/1073741824," ")</f>
        <v>3.7997311949729919</v>
      </c>
      <c r="O4669" s="194" t="s">
        <v>25791</v>
      </c>
      <c r="P4669" s="197" t="s">
        <v>25792</v>
      </c>
    </row>
    <row r="4670" spans="2:16" ht="20.100000000000001" customHeight="1" x14ac:dyDescent="0.3">
      <c r="B4670" s="101">
        <v>4660</v>
      </c>
      <c r="C4670" s="107" t="s">
        <v>40207</v>
      </c>
      <c r="D4670" s="168" t="s">
        <v>6150</v>
      </c>
      <c r="E4670" s="36" t="s">
        <v>14989</v>
      </c>
      <c r="F4670" s="99">
        <v>6.1</v>
      </c>
      <c r="G4670" s="101" t="s">
        <v>704</v>
      </c>
      <c r="H4670" s="101" t="s">
        <v>6149</v>
      </c>
      <c r="I4670" s="101">
        <v>1954</v>
      </c>
      <c r="J4670" s="101"/>
      <c r="K4670" s="90">
        <v>5210541713</v>
      </c>
      <c r="L4670" s="90">
        <f>IF(K4670/1024 &gt;1,K4670/1024," ")</f>
        <v>5088419.6416015625</v>
      </c>
      <c r="M4670" s="90">
        <f>IF(K4670/1048576 &gt;1,K4670/1048576," ")</f>
        <v>4969.1598062515259</v>
      </c>
      <c r="N4670" s="91">
        <f>IF(K4670&gt;999999999,K4670/1073741824," ")</f>
        <v>4.8526951232925057</v>
      </c>
      <c r="O4670" s="199" t="s">
        <v>18457</v>
      </c>
      <c r="P4670" s="197" t="s">
        <v>25793</v>
      </c>
    </row>
    <row r="4671" spans="2:16" ht="20.100000000000001" customHeight="1" x14ac:dyDescent="0.3">
      <c r="B4671" s="101">
        <v>4661</v>
      </c>
      <c r="C4671" s="109" t="s">
        <v>40208</v>
      </c>
      <c r="D4671" s="160" t="s">
        <v>2425</v>
      </c>
      <c r="E4671" s="36" t="s">
        <v>14990</v>
      </c>
      <c r="F4671" s="104">
        <v>8.6999999999999993</v>
      </c>
      <c r="G4671" s="94"/>
      <c r="H4671" s="94" t="s">
        <v>3809</v>
      </c>
      <c r="I4671" s="94">
        <v>1931</v>
      </c>
      <c r="J4671" s="94"/>
      <c r="K4671" s="108">
        <v>2739943371</v>
      </c>
      <c r="L4671" s="90">
        <f>IF(K4671/1024 &gt;1,K4671/1024," ")</f>
        <v>2675725.9482421875</v>
      </c>
      <c r="M4671" s="90">
        <f>IF(K4671/1048576 &gt;1,K4671/1048576," ")</f>
        <v>2613.0136213302612</v>
      </c>
      <c r="N4671" s="91">
        <f>IF(K4671&gt;999999999,K4671/1073741824," ")</f>
        <v>2.5517711145803332</v>
      </c>
      <c r="O4671" s="194" t="s">
        <v>25794</v>
      </c>
      <c r="P4671" s="197" t="s">
        <v>25795</v>
      </c>
    </row>
    <row r="4672" spans="2:16" ht="20.100000000000001" customHeight="1" x14ac:dyDescent="0.3">
      <c r="B4672" s="101">
        <v>4662</v>
      </c>
      <c r="C4672" s="102" t="s">
        <v>40209</v>
      </c>
      <c r="D4672" s="161" t="s">
        <v>6755</v>
      </c>
      <c r="E4672" s="36" t="s">
        <v>14991</v>
      </c>
      <c r="F4672" s="99">
        <v>5.6</v>
      </c>
      <c r="G4672" s="99"/>
      <c r="H4672" s="101" t="s">
        <v>5871</v>
      </c>
      <c r="I4672" s="101">
        <v>2014</v>
      </c>
      <c r="J4672" s="101"/>
      <c r="K4672" s="90">
        <v>4364098742</v>
      </c>
      <c r="L4672" s="90">
        <f>IF(K4672/1024 &gt;1,K4672/1024," ")</f>
        <v>4261815.177734375</v>
      </c>
      <c r="M4672" s="90">
        <f>IF(K4672/1048576 &gt;1,K4672/1048576," ")</f>
        <v>4161.9288845062256</v>
      </c>
      <c r="N4672" s="91">
        <f>IF(K4672&gt;999999999,K4672/1073741824," ")</f>
        <v>4.0643836762756109</v>
      </c>
      <c r="O4672" s="194" t="s">
        <v>25796</v>
      </c>
      <c r="P4672" s="197" t="s">
        <v>25797</v>
      </c>
    </row>
    <row r="4673" spans="2:16" ht="20.100000000000001" customHeight="1" x14ac:dyDescent="0.3">
      <c r="B4673" s="101">
        <v>4663</v>
      </c>
      <c r="C4673" s="112" t="s">
        <v>40210</v>
      </c>
      <c r="D4673" s="159" t="s">
        <v>3047</v>
      </c>
      <c r="E4673" s="36" t="s">
        <v>14992</v>
      </c>
      <c r="F4673" s="104">
        <v>6.1</v>
      </c>
      <c r="G4673" s="101" t="s">
        <v>704</v>
      </c>
      <c r="H4673" s="101" t="s">
        <v>3739</v>
      </c>
      <c r="I4673" s="101">
        <v>2012</v>
      </c>
      <c r="J4673" s="101"/>
      <c r="K4673" s="90">
        <v>4755737959</v>
      </c>
      <c r="L4673" s="90">
        <f>IF(K4673/1024 &gt;1,K4673/1024," ")</f>
        <v>4644275.3505859375</v>
      </c>
      <c r="M4673" s="90">
        <f>IF(K4673/1048576 &gt;1,K4673/1048576," ")</f>
        <v>4535.4251470565796</v>
      </c>
      <c r="N4673" s="91">
        <f>IF(K4673&gt;999999999,K4673/1073741824," ")</f>
        <v>4.429126120172441</v>
      </c>
      <c r="O4673" s="194" t="s">
        <v>25798</v>
      </c>
      <c r="P4673" s="197" t="s">
        <v>25799</v>
      </c>
    </row>
    <row r="4674" spans="2:16" ht="20.100000000000001" customHeight="1" x14ac:dyDescent="0.3">
      <c r="B4674" s="101">
        <v>4664</v>
      </c>
      <c r="C4674" s="7" t="s">
        <v>40211</v>
      </c>
      <c r="D4674" s="157" t="s">
        <v>8926</v>
      </c>
      <c r="E4674" s="36" t="s">
        <v>14993</v>
      </c>
      <c r="F4674" s="131">
        <v>5.0999999999999996</v>
      </c>
      <c r="G4674" s="13"/>
      <c r="H4674" s="13" t="s">
        <v>3782</v>
      </c>
      <c r="I4674" s="79">
        <v>2019</v>
      </c>
      <c r="J4674" s="79"/>
      <c r="K4674" s="73">
        <v>5121323008</v>
      </c>
      <c r="L4674" s="90">
        <f>IF(K4674/1024 &gt;1,K4674/1024," ")</f>
        <v>5001292</v>
      </c>
      <c r="M4674" s="90">
        <f>IF(K4674/1048576 &gt;1,K4674/1048576," ")</f>
        <v>4884.07421875</v>
      </c>
      <c r="N4674" s="91">
        <f>IF(K4674&gt;999999999,K4674/1073741824," ")</f>
        <v>4.7696037292480469</v>
      </c>
      <c r="O4674" s="194" t="s">
        <v>25800</v>
      </c>
      <c r="P4674" s="197" t="s">
        <v>25801</v>
      </c>
    </row>
    <row r="4675" spans="2:16" ht="20.100000000000001" customHeight="1" x14ac:dyDescent="0.3">
      <c r="B4675" s="101">
        <v>4665</v>
      </c>
      <c r="C4675" s="107" t="s">
        <v>40212</v>
      </c>
      <c r="D4675" s="161" t="s">
        <v>7053</v>
      </c>
      <c r="E4675" s="36" t="s">
        <v>14995</v>
      </c>
      <c r="F4675" s="99">
        <v>6</v>
      </c>
      <c r="G4675" s="81" t="s">
        <v>704</v>
      </c>
      <c r="H4675" s="82" t="s">
        <v>5881</v>
      </c>
      <c r="I4675" s="101">
        <v>1951</v>
      </c>
      <c r="J4675" s="116"/>
      <c r="K4675" s="73">
        <v>2787190481</v>
      </c>
      <c r="L4675" s="90">
        <f>IF(K4675/1024 &gt;1,K4675/1024," ")</f>
        <v>2721865.7041015625</v>
      </c>
      <c r="M4675" s="90">
        <f>IF(K4675/1048576 &gt;1,K4675/1048576," ")</f>
        <v>2658.0719766616821</v>
      </c>
      <c r="N4675" s="91">
        <f>IF(K4675&gt;999999999,K4675/1073741824," ")</f>
        <v>2.595773414708674</v>
      </c>
      <c r="O4675" s="194" t="s">
        <v>25802</v>
      </c>
      <c r="P4675" s="197" t="s">
        <v>25803</v>
      </c>
    </row>
    <row r="4676" spans="2:16" ht="20.100000000000001" customHeight="1" x14ac:dyDescent="0.3">
      <c r="B4676" s="101">
        <v>4666</v>
      </c>
      <c r="C4676" s="109" t="s">
        <v>40213</v>
      </c>
      <c r="D4676" s="159" t="s">
        <v>3099</v>
      </c>
      <c r="E4676" s="36" t="s">
        <v>14996</v>
      </c>
      <c r="F4676" s="104">
        <v>6.4</v>
      </c>
      <c r="G4676" s="101"/>
      <c r="H4676" s="13" t="s">
        <v>3752</v>
      </c>
      <c r="I4676" s="101">
        <v>2001</v>
      </c>
      <c r="J4676" s="101"/>
      <c r="K4676" s="73">
        <v>4882409112</v>
      </c>
      <c r="L4676" s="90">
        <f>IF(K4676/1024 &gt;1,K4676/1024," ")</f>
        <v>4767977.6484375</v>
      </c>
      <c r="M4676" s="90">
        <f>IF(K4676/1048576 &gt;1,K4676/1048576," ")</f>
        <v>4656.2281723022461</v>
      </c>
      <c r="N4676" s="91">
        <f>IF(K4676&gt;999999999,K4676/1073741824," ")</f>
        <v>4.5470978245139122</v>
      </c>
      <c r="O4676" s="194" t="s">
        <v>17621</v>
      </c>
      <c r="P4676" s="197" t="s">
        <v>31423</v>
      </c>
    </row>
    <row r="4677" spans="2:16" ht="20.100000000000001" customHeight="1" x14ac:dyDescent="0.3">
      <c r="B4677" s="101">
        <v>4667</v>
      </c>
      <c r="C4677" s="7" t="s">
        <v>40082</v>
      </c>
      <c r="D4677" s="159" t="s">
        <v>2426</v>
      </c>
      <c r="E4677" s="36" t="s">
        <v>14997</v>
      </c>
      <c r="F4677" s="104">
        <v>5.5</v>
      </c>
      <c r="G4677" s="94" t="s">
        <v>704</v>
      </c>
      <c r="H4677" s="94" t="s">
        <v>3743</v>
      </c>
      <c r="I4677" s="94">
        <v>2008</v>
      </c>
      <c r="J4677" s="94"/>
      <c r="K4677" s="108">
        <v>1896975613</v>
      </c>
      <c r="L4677" s="90">
        <f>IF(K4677/1024 &gt;1,K4677/1024," ")</f>
        <v>1852515.2470703125</v>
      </c>
      <c r="M4677" s="90">
        <f>IF(K4677/1048576 &gt;1,K4677/1048576," ")</f>
        <v>1809.0969209671021</v>
      </c>
      <c r="N4677" s="91">
        <f>IF(K4677&gt;999999999,K4677/1073741824," ")</f>
        <v>1.7666962118819356</v>
      </c>
      <c r="O4677" s="194" t="s">
        <v>21565</v>
      </c>
      <c r="P4677" s="197" t="s">
        <v>25804</v>
      </c>
    </row>
    <row r="4678" spans="2:16" ht="20.100000000000001" customHeight="1" x14ac:dyDescent="0.3">
      <c r="B4678" s="101">
        <v>4668</v>
      </c>
      <c r="C4678" s="20" t="s">
        <v>40214</v>
      </c>
      <c r="D4678" s="177" t="s">
        <v>8255</v>
      </c>
      <c r="E4678" s="36" t="s">
        <v>14999</v>
      </c>
      <c r="F4678" s="81">
        <v>7.2</v>
      </c>
      <c r="G4678" s="13" t="s">
        <v>704</v>
      </c>
      <c r="H4678" s="13" t="s">
        <v>4081</v>
      </c>
      <c r="I4678" s="79">
        <v>2017</v>
      </c>
      <c r="J4678" s="79"/>
      <c r="K4678" s="73">
        <v>3800707072</v>
      </c>
      <c r="L4678" s="90">
        <f>IF(K4678/1024 &gt;1,K4678/1024," ")</f>
        <v>3711628</v>
      </c>
      <c r="M4678" s="90">
        <f>IF(K4678/1048576 &gt;1,K4678/1048576," ")</f>
        <v>3624.63671875</v>
      </c>
      <c r="N4678" s="91">
        <f>IF(K4678&gt;999999999,K4678/1073741824," ")</f>
        <v>3.5396842956542969</v>
      </c>
      <c r="O4678" s="194" t="s">
        <v>20234</v>
      </c>
      <c r="P4678" s="197" t="s">
        <v>25807</v>
      </c>
    </row>
    <row r="4679" spans="2:16" ht="20.100000000000001" customHeight="1" x14ac:dyDescent="0.3">
      <c r="B4679" s="101">
        <v>4669</v>
      </c>
      <c r="C4679" s="12" t="s">
        <v>40083</v>
      </c>
      <c r="D4679" s="160" t="s">
        <v>1152</v>
      </c>
      <c r="E4679" s="36" t="s">
        <v>14998</v>
      </c>
      <c r="F4679" s="104">
        <v>5.5</v>
      </c>
      <c r="G4679" s="94"/>
      <c r="H4679" s="94" t="s">
        <v>4071</v>
      </c>
      <c r="I4679" s="101">
        <v>2007</v>
      </c>
      <c r="J4679" s="101"/>
      <c r="K4679" s="90">
        <v>1463445504</v>
      </c>
      <c r="L4679" s="90">
        <f>IF(K4679/1024 &gt;1,K4679/1024," ")</f>
        <v>1429146</v>
      </c>
      <c r="M4679" s="90">
        <f>IF(K4679/1048576 &gt;1,K4679/1048576," ")</f>
        <v>1395.650390625</v>
      </c>
      <c r="N4679" s="91">
        <f>IF(K4679&gt;999999999,K4679/1073741824," ")</f>
        <v>1.3629398345947266</v>
      </c>
      <c r="O4679" s="194" t="s">
        <v>25805</v>
      </c>
      <c r="P4679" s="197" t="s">
        <v>25806</v>
      </c>
    </row>
    <row r="4680" spans="2:16" ht="20.100000000000001" customHeight="1" x14ac:dyDescent="0.3">
      <c r="B4680" s="101">
        <v>4670</v>
      </c>
      <c r="C4680" s="109" t="s">
        <v>40215</v>
      </c>
      <c r="D4680" s="162" t="s">
        <v>5075</v>
      </c>
      <c r="E4680" s="36" t="s">
        <v>15000</v>
      </c>
      <c r="F4680" s="104">
        <v>5.3</v>
      </c>
      <c r="G4680" s="104" t="s">
        <v>704</v>
      </c>
      <c r="H4680" s="101" t="s">
        <v>3744</v>
      </c>
      <c r="I4680" s="101">
        <v>2014</v>
      </c>
      <c r="J4680" s="101"/>
      <c r="K4680" s="90">
        <v>5001547773</v>
      </c>
      <c r="L4680" s="90">
        <f>IF(K4680/1024 &gt;1,K4680/1024," ")</f>
        <v>4884323.9970703125</v>
      </c>
      <c r="M4680" s="90">
        <f>IF(K4680/1048576 &gt;1,K4680/1048576," ")</f>
        <v>4769.8476533889771</v>
      </c>
      <c r="N4680" s="91">
        <f>IF(K4680&gt;999999999,K4680/1073741824," ")</f>
        <v>4.6580543490126729</v>
      </c>
      <c r="O4680" s="194" t="s">
        <v>25808</v>
      </c>
      <c r="P4680" s="197" t="s">
        <v>25809</v>
      </c>
    </row>
    <row r="4681" spans="2:16" ht="20.100000000000001" customHeight="1" x14ac:dyDescent="0.3">
      <c r="B4681" s="101">
        <v>4671</v>
      </c>
      <c r="C4681" s="102" t="s">
        <v>35507</v>
      </c>
      <c r="D4681" s="160" t="s">
        <v>5875</v>
      </c>
      <c r="E4681" s="36" t="s">
        <v>11566</v>
      </c>
      <c r="F4681" s="99">
        <v>5.4</v>
      </c>
      <c r="G4681" s="101" t="s">
        <v>704</v>
      </c>
      <c r="H4681" s="101" t="s">
        <v>4081</v>
      </c>
      <c r="I4681" s="101">
        <v>2015</v>
      </c>
      <c r="J4681" s="101"/>
      <c r="K4681" s="90">
        <v>4553896208</v>
      </c>
      <c r="L4681" s="90">
        <f>IF(K4681/1024 &gt;1,K4681/1024," ")</f>
        <v>4447164.265625</v>
      </c>
      <c r="M4681" s="90">
        <f>IF(K4681/1048576 &gt;1,K4681/1048576," ")</f>
        <v>4342.9338531494141</v>
      </c>
      <c r="N4681" s="91">
        <f>IF(K4681&gt;999999999,K4681/1073741824," ")</f>
        <v>4.2411463409662247</v>
      </c>
      <c r="O4681" s="194" t="s">
        <v>19965</v>
      </c>
      <c r="P4681" s="197" t="s">
        <v>19966</v>
      </c>
    </row>
    <row r="4682" spans="2:16" ht="20.100000000000001" customHeight="1" x14ac:dyDescent="0.3">
      <c r="B4682" s="101">
        <v>4672</v>
      </c>
      <c r="C4682" s="102" t="s">
        <v>40216</v>
      </c>
      <c r="D4682" s="160" t="s">
        <v>5491</v>
      </c>
      <c r="E4682" s="36" t="s">
        <v>15001</v>
      </c>
      <c r="F4682" s="104">
        <v>7.5</v>
      </c>
      <c r="G4682" s="101" t="s">
        <v>704</v>
      </c>
      <c r="H4682" s="105" t="s">
        <v>3737</v>
      </c>
      <c r="I4682" s="101">
        <v>1972</v>
      </c>
      <c r="J4682" s="101"/>
      <c r="K4682" s="90">
        <v>5799880353</v>
      </c>
      <c r="L4682" s="90">
        <f>IF(K4682/1024 &gt;1,K4682/1024," ")</f>
        <v>5663945.6572265625</v>
      </c>
      <c r="M4682" s="90">
        <f>IF(K4682/1048576 &gt;1,K4682/1048576," ")</f>
        <v>5531.1969308853149</v>
      </c>
      <c r="N4682" s="91">
        <f>IF(K4682&gt;999999999,K4682/1073741824," ")</f>
        <v>5.4015595028176904</v>
      </c>
      <c r="O4682" s="194" t="s">
        <v>25810</v>
      </c>
      <c r="P4682" s="197" t="s">
        <v>25811</v>
      </c>
    </row>
    <row r="4683" spans="2:16" ht="20.100000000000001" customHeight="1" x14ac:dyDescent="0.3">
      <c r="B4683" s="101">
        <v>4673</v>
      </c>
      <c r="C4683" s="102" t="s">
        <v>40217</v>
      </c>
      <c r="D4683" s="159" t="s">
        <v>5601</v>
      </c>
      <c r="E4683" s="36" t="s">
        <v>15002</v>
      </c>
      <c r="F4683" s="104">
        <v>7.6</v>
      </c>
      <c r="G4683" s="101" t="s">
        <v>704</v>
      </c>
      <c r="H4683" s="101" t="s">
        <v>3740</v>
      </c>
      <c r="I4683" s="101">
        <v>1973</v>
      </c>
      <c r="J4683" s="101"/>
      <c r="K4683" s="90">
        <v>4482429701</v>
      </c>
      <c r="L4683" s="90">
        <f>IF(K4683/1024 &gt;1,K4683/1024," ")</f>
        <v>4377372.7548828125</v>
      </c>
      <c r="M4683" s="90">
        <f>IF(K4683/1048576 &gt;1,K4683/1048576," ")</f>
        <v>4274.7780809402466</v>
      </c>
      <c r="N4683" s="91">
        <f>IF(K4683&gt;999999999,K4683/1073741824," ")</f>
        <v>4.1745879696682096</v>
      </c>
      <c r="O4683" s="194" t="s">
        <v>25812</v>
      </c>
      <c r="P4683" s="197" t="s">
        <v>25813</v>
      </c>
    </row>
    <row r="4684" spans="2:16" ht="20.100000000000001" customHeight="1" x14ac:dyDescent="0.3">
      <c r="B4684" s="101">
        <v>4674</v>
      </c>
      <c r="C4684" s="112" t="s">
        <v>40218</v>
      </c>
      <c r="D4684" s="160" t="s">
        <v>5741</v>
      </c>
      <c r="E4684" s="36" t="s">
        <v>15003</v>
      </c>
      <c r="F4684" s="104">
        <v>5.9</v>
      </c>
      <c r="G4684" s="101" t="s">
        <v>704</v>
      </c>
      <c r="H4684" s="101" t="s">
        <v>3744</v>
      </c>
      <c r="I4684" s="101">
        <v>2013</v>
      </c>
      <c r="J4684" s="101"/>
      <c r="K4684" s="90">
        <v>4655868560</v>
      </c>
      <c r="L4684" s="90">
        <f>IF(K4684/1024 &gt;1,K4684/1024," ")</f>
        <v>4546746.640625</v>
      </c>
      <c r="M4684" s="90">
        <f>IF(K4684/1048576 &gt;1,K4684/1048576," ")</f>
        <v>4440.1822662353516</v>
      </c>
      <c r="N4684" s="91">
        <f>IF(K4684&gt;999999999,K4684/1073741824," ")</f>
        <v>4.3361154943704605</v>
      </c>
      <c r="O4684" s="194" t="s">
        <v>25814</v>
      </c>
      <c r="P4684" s="197" t="s">
        <v>25815</v>
      </c>
    </row>
    <row r="4685" spans="2:16" ht="20.100000000000001" customHeight="1" x14ac:dyDescent="0.3">
      <c r="B4685" s="101">
        <v>4675</v>
      </c>
      <c r="C4685" s="102" t="s">
        <v>40219</v>
      </c>
      <c r="D4685" s="159" t="s">
        <v>5269</v>
      </c>
      <c r="E4685" s="36" t="s">
        <v>15004</v>
      </c>
      <c r="F4685" s="104">
        <v>4.5999999999999996</v>
      </c>
      <c r="G4685" s="101" t="s">
        <v>704</v>
      </c>
      <c r="H4685" s="101" t="s">
        <v>3740</v>
      </c>
      <c r="I4685" s="101">
        <v>1986</v>
      </c>
      <c r="J4685" s="101"/>
      <c r="K4685" s="90">
        <v>3816710724</v>
      </c>
      <c r="L4685" s="90">
        <f>IF(K4685/1024 &gt;1,K4685/1024," ")</f>
        <v>3727256.56640625</v>
      </c>
      <c r="M4685" s="90">
        <f>IF(K4685/1048576 &gt;1,K4685/1048576," ")</f>
        <v>3639.8989906311035</v>
      </c>
      <c r="N4685" s="91">
        <f>IF(K4685&gt;999999999,K4685/1073741824," ")</f>
        <v>3.554588858038187</v>
      </c>
      <c r="O4685" s="194" t="s">
        <v>25816</v>
      </c>
      <c r="P4685" s="197" t="s">
        <v>25817</v>
      </c>
    </row>
    <row r="4686" spans="2:16" ht="20.100000000000001" customHeight="1" x14ac:dyDescent="0.3">
      <c r="B4686" s="101">
        <v>4676</v>
      </c>
      <c r="C4686" s="29" t="s">
        <v>40220</v>
      </c>
      <c r="D4686" s="157" t="s">
        <v>8052</v>
      </c>
      <c r="E4686" s="36" t="s">
        <v>15005</v>
      </c>
      <c r="F4686" s="131">
        <v>8</v>
      </c>
      <c r="G4686" s="13" t="s">
        <v>704</v>
      </c>
      <c r="H4686" s="13" t="s">
        <v>6079</v>
      </c>
      <c r="I4686" s="133">
        <v>1940</v>
      </c>
      <c r="J4686" s="74"/>
      <c r="K4686" s="73">
        <v>2791870868</v>
      </c>
      <c r="L4686" s="90">
        <f>IF(K4686/1024 &gt;1,K4686/1024," ")</f>
        <v>2726436.39453125</v>
      </c>
      <c r="M4686" s="90">
        <f>IF(K4686/1048576 &gt;1,K4686/1048576," ")</f>
        <v>2662.5355415344238</v>
      </c>
      <c r="N4686" s="91">
        <f>IF(K4686&gt;999999999,K4686/1073741824," ")</f>
        <v>2.6001323647797108</v>
      </c>
      <c r="O4686" s="194" t="s">
        <v>25818</v>
      </c>
      <c r="P4686" s="197" t="s">
        <v>25819</v>
      </c>
    </row>
    <row r="4687" spans="2:16" ht="20.100000000000001" customHeight="1" x14ac:dyDescent="0.3">
      <c r="B4687" s="101">
        <v>4677</v>
      </c>
      <c r="C4687" s="12" t="s">
        <v>42980</v>
      </c>
      <c r="D4687" s="261" t="s">
        <v>42977</v>
      </c>
      <c r="E4687" s="36" t="s">
        <v>42978</v>
      </c>
      <c r="F4687" s="131">
        <v>6.9</v>
      </c>
      <c r="G4687" s="13"/>
      <c r="H4687" s="13" t="s">
        <v>3744</v>
      </c>
      <c r="I4687" s="133">
        <v>2019</v>
      </c>
      <c r="J4687" s="74"/>
      <c r="K4687" s="73">
        <v>2206384128</v>
      </c>
      <c r="L4687" s="90">
        <f>IF(K4687/1024 &gt;1,K4687/1024," ")</f>
        <v>2154672</v>
      </c>
      <c r="M4687" s="90">
        <f>IF(K4687/1048576 &gt;1,K4687/1048576," ")</f>
        <v>2104.171875</v>
      </c>
      <c r="N4687" s="91">
        <f>IF(K4687&gt;999999999,K4687/1073741824," ")</f>
        <v>2.0548553466796875</v>
      </c>
      <c r="O4687" s="194" t="s">
        <v>27271</v>
      </c>
      <c r="P4687" s="197" t="s">
        <v>42979</v>
      </c>
    </row>
    <row r="4688" spans="2:16" ht="20.100000000000001" customHeight="1" x14ac:dyDescent="0.3">
      <c r="B4688" s="101">
        <v>4678</v>
      </c>
      <c r="C4688" s="102" t="s">
        <v>40221</v>
      </c>
      <c r="D4688" s="159" t="s">
        <v>4928</v>
      </c>
      <c r="E4688" s="36" t="s">
        <v>15006</v>
      </c>
      <c r="F4688" s="104">
        <v>7.1</v>
      </c>
      <c r="G4688" s="101" t="s">
        <v>704</v>
      </c>
      <c r="H4688" s="101" t="s">
        <v>4930</v>
      </c>
      <c r="I4688" s="101">
        <v>1992</v>
      </c>
      <c r="J4688" s="101"/>
      <c r="K4688" s="90">
        <v>2507775118</v>
      </c>
      <c r="L4688" s="90">
        <f>IF(K4688/1024 &gt;1,K4688/1024," ")</f>
        <v>2448999.138671875</v>
      </c>
      <c r="M4688" s="90">
        <f>IF(K4688/1048576 &gt;1,K4688/1048576," ")</f>
        <v>2391.6007213592529</v>
      </c>
      <c r="N4688" s="91">
        <f>IF(K4688&gt;999999999,K4688/1073741824," ")</f>
        <v>2.3355475794523954</v>
      </c>
      <c r="O4688" s="194" t="s">
        <v>25820</v>
      </c>
      <c r="P4688" s="197" t="s">
        <v>25821</v>
      </c>
    </row>
    <row r="4689" spans="2:16" ht="20.100000000000001" customHeight="1" x14ac:dyDescent="0.3">
      <c r="B4689" s="101">
        <v>4679</v>
      </c>
      <c r="C4689" s="109" t="s">
        <v>40222</v>
      </c>
      <c r="D4689" s="159" t="s">
        <v>5270</v>
      </c>
      <c r="E4689" s="36" t="s">
        <v>15007</v>
      </c>
      <c r="F4689" s="104">
        <v>5.7</v>
      </c>
      <c r="G4689" s="101" t="s">
        <v>704</v>
      </c>
      <c r="H4689" s="101" t="s">
        <v>3756</v>
      </c>
      <c r="I4689" s="101">
        <v>1987</v>
      </c>
      <c r="J4689" s="101"/>
      <c r="K4689" s="90">
        <v>3265978837</v>
      </c>
      <c r="L4689" s="90">
        <f>IF(K4689/1024 &gt;1,K4689/1024," ")</f>
        <v>3189432.4580078125</v>
      </c>
      <c r="M4689" s="90">
        <f>IF(K4689/1048576 &gt;1,K4689/1048576," ")</f>
        <v>3114.6801347732544</v>
      </c>
      <c r="N4689" s="91">
        <f>IF(K4689&gt;999999999,K4689/1073741824," ")</f>
        <v>3.0416798191145062</v>
      </c>
      <c r="O4689" s="194" t="s">
        <v>24838</v>
      </c>
      <c r="P4689" s="197" t="s">
        <v>31424</v>
      </c>
    </row>
    <row r="4690" spans="2:16" ht="20.100000000000001" customHeight="1" x14ac:dyDescent="0.3">
      <c r="B4690" s="101">
        <v>4680</v>
      </c>
      <c r="C4690" s="109" t="s">
        <v>40223</v>
      </c>
      <c r="D4690" s="160" t="s">
        <v>1153</v>
      </c>
      <c r="E4690" s="36" t="s">
        <v>15008</v>
      </c>
      <c r="F4690" s="104">
        <v>6.1</v>
      </c>
      <c r="G4690" s="94" t="s">
        <v>704</v>
      </c>
      <c r="H4690" s="94" t="s">
        <v>3745</v>
      </c>
      <c r="I4690" s="101">
        <v>2003</v>
      </c>
      <c r="J4690" s="101"/>
      <c r="K4690" s="90">
        <v>2888090834</v>
      </c>
      <c r="L4690" s="90">
        <f>IF(K4690/1024 &gt;1,K4690/1024," ")</f>
        <v>2820401.205078125</v>
      </c>
      <c r="M4690" s="90">
        <f>IF(K4690/1048576 &gt;1,K4690/1048576," ")</f>
        <v>2754.2980518341064</v>
      </c>
      <c r="N4690" s="91">
        <f>IF(K4690&gt;999999999,K4690/1073741824," ")</f>
        <v>2.6897441912442446</v>
      </c>
      <c r="O4690" s="194" t="s">
        <v>25822</v>
      </c>
      <c r="P4690" s="197" t="s">
        <v>31425</v>
      </c>
    </row>
    <row r="4691" spans="2:16" ht="20.100000000000001" customHeight="1" x14ac:dyDescent="0.3">
      <c r="B4691" s="101">
        <v>4681</v>
      </c>
      <c r="C4691" s="109" t="s">
        <v>40224</v>
      </c>
      <c r="D4691" s="160" t="s">
        <v>4504</v>
      </c>
      <c r="E4691" s="36" t="s">
        <v>15009</v>
      </c>
      <c r="F4691" s="104">
        <v>7.4</v>
      </c>
      <c r="G4691" s="101" t="s">
        <v>704</v>
      </c>
      <c r="H4691" s="101" t="s">
        <v>3809</v>
      </c>
      <c r="I4691" s="101">
        <v>1940</v>
      </c>
      <c r="J4691" s="101"/>
      <c r="K4691" s="90">
        <v>4175904195</v>
      </c>
      <c r="L4691" s="90">
        <f>IF(K4691/1024 &gt;1,K4691/1024," ")</f>
        <v>4078031.4404296875</v>
      </c>
      <c r="M4691" s="90">
        <f>IF(K4691/1048576 &gt;1,K4691/1048576," ")</f>
        <v>3982.4525785446167</v>
      </c>
      <c r="N4691" s="91">
        <f>IF(K4691&gt;999999999,K4691/1073741824," ")</f>
        <v>3.8891138462349772</v>
      </c>
      <c r="O4691" s="194" t="s">
        <v>25823</v>
      </c>
      <c r="P4691" s="197" t="s">
        <v>25824</v>
      </c>
    </row>
    <row r="4692" spans="2:16" ht="20.100000000000001" customHeight="1" x14ac:dyDescent="0.3">
      <c r="B4692" s="101">
        <v>4682</v>
      </c>
      <c r="C4692" s="20" t="s">
        <v>34108</v>
      </c>
      <c r="D4692" s="263" t="s">
        <v>33616</v>
      </c>
      <c r="E4692" s="36" t="s">
        <v>33617</v>
      </c>
      <c r="F4692" s="49">
        <v>5.0999999999999996</v>
      </c>
      <c r="G4692" s="13"/>
      <c r="H4692" s="13" t="s">
        <v>3744</v>
      </c>
      <c r="I4692" s="9">
        <v>2021</v>
      </c>
      <c r="J4692" s="276"/>
      <c r="K4692" s="45">
        <v>5105369088</v>
      </c>
      <c r="L4692" s="90">
        <f>IF(K4692/1024 &gt;1,K4692/1024," ")</f>
        <v>4985712</v>
      </c>
      <c r="M4692" s="90">
        <f>IF(K4692/1048576 &gt;1,K4692/1048576," ")</f>
        <v>4868.859375</v>
      </c>
      <c r="N4692" s="91">
        <f>IF(K4692&gt;999999999,K4692/1073741824," ")</f>
        <v>4.7547454833984375</v>
      </c>
      <c r="O4692" s="194" t="s">
        <v>17630</v>
      </c>
      <c r="P4692" s="197" t="s">
        <v>33618</v>
      </c>
    </row>
    <row r="4693" spans="2:16" ht="20.100000000000001" customHeight="1" x14ac:dyDescent="0.3">
      <c r="B4693" s="101">
        <v>4683</v>
      </c>
      <c r="C4693" s="20" t="s">
        <v>34109</v>
      </c>
      <c r="D4693" s="261" t="s">
        <v>33986</v>
      </c>
      <c r="E4693" s="36" t="s">
        <v>33987</v>
      </c>
      <c r="F4693" s="131">
        <v>6.8</v>
      </c>
      <c r="G4693" s="13" t="s">
        <v>704</v>
      </c>
      <c r="H4693" s="13" t="s">
        <v>3756</v>
      </c>
      <c r="I4693" s="79">
        <v>2021</v>
      </c>
      <c r="J4693" s="79"/>
      <c r="K4693" s="73">
        <v>2197643264</v>
      </c>
      <c r="L4693" s="90">
        <f>IF(K4693/1024 &gt;1,K4693/1024," ")</f>
        <v>2146136</v>
      </c>
      <c r="M4693" s="90">
        <f>IF(K4693/1048576 &gt;1,K4693/1048576," ")</f>
        <v>2095.8359375</v>
      </c>
      <c r="N4693" s="91">
        <f>IF(K4693&gt;999999999,K4693/1073741824," ")</f>
        <v>2.0467147827148438</v>
      </c>
      <c r="O4693" s="223" t="s">
        <v>33988</v>
      </c>
      <c r="P4693" s="198" t="s">
        <v>33989</v>
      </c>
    </row>
    <row r="4694" spans="2:16" ht="20.100000000000001" customHeight="1" x14ac:dyDescent="0.3">
      <c r="B4694" s="101">
        <v>4684</v>
      </c>
      <c r="C4694" s="112" t="s">
        <v>40225</v>
      </c>
      <c r="D4694" s="168" t="s">
        <v>6194</v>
      </c>
      <c r="E4694" s="36" t="s">
        <v>15010</v>
      </c>
      <c r="F4694" s="99">
        <v>8.3000000000000007</v>
      </c>
      <c r="G4694" s="101" t="s">
        <v>704</v>
      </c>
      <c r="H4694" s="101" t="s">
        <v>6193</v>
      </c>
      <c r="I4694" s="101">
        <v>1931</v>
      </c>
      <c r="J4694" s="101"/>
      <c r="K4694" s="90">
        <v>2209236819</v>
      </c>
      <c r="L4694" s="90">
        <f>IF(K4694/1024 &gt;1,K4694/1024," ")</f>
        <v>2157457.8310546875</v>
      </c>
      <c r="M4694" s="90">
        <f>IF(K4694/1048576 &gt;1,K4694/1048576," ")</f>
        <v>2106.8924131393433</v>
      </c>
      <c r="N4694" s="91">
        <f>IF(K4694&gt;999999999,K4694/1073741824," ")</f>
        <v>2.0575121222063899</v>
      </c>
      <c r="O4694" s="194" t="s">
        <v>25825</v>
      </c>
      <c r="P4694" s="197" t="s">
        <v>25826</v>
      </c>
    </row>
    <row r="4695" spans="2:16" ht="20.100000000000001" customHeight="1" x14ac:dyDescent="0.3">
      <c r="B4695" s="101">
        <v>4685</v>
      </c>
      <c r="C4695" s="102" t="s">
        <v>40226</v>
      </c>
      <c r="D4695" s="159" t="s">
        <v>1423</v>
      </c>
      <c r="E4695" s="36" t="s">
        <v>15011</v>
      </c>
      <c r="F4695" s="104">
        <v>7.1</v>
      </c>
      <c r="G4695" s="94" t="s">
        <v>704</v>
      </c>
      <c r="H4695" s="94" t="s">
        <v>3737</v>
      </c>
      <c r="I4695" s="94">
        <v>1970</v>
      </c>
      <c r="J4695" s="120"/>
      <c r="K4695" s="90">
        <v>3948942034</v>
      </c>
      <c r="L4695" s="90">
        <f>IF(K4695/1024 &gt;1,K4695/1024," ")</f>
        <v>3856388.705078125</v>
      </c>
      <c r="M4695" s="90">
        <f>IF(K4695/1048576 &gt;1,K4695/1048576," ")</f>
        <v>3766.0045948028564</v>
      </c>
      <c r="N4695" s="91">
        <f>IF(K4695&gt;999999999,K4695/1073741824," ")</f>
        <v>3.6777388621121645</v>
      </c>
      <c r="O4695" s="194" t="s">
        <v>25827</v>
      </c>
      <c r="P4695" s="197" t="s">
        <v>25828</v>
      </c>
    </row>
    <row r="4696" spans="2:16" ht="20.100000000000001" customHeight="1" x14ac:dyDescent="0.3">
      <c r="B4696" s="101">
        <v>4686</v>
      </c>
      <c r="C4696" s="102" t="s">
        <v>40227</v>
      </c>
      <c r="D4696" s="161" t="s">
        <v>6884</v>
      </c>
      <c r="E4696" s="36" t="s">
        <v>15012</v>
      </c>
      <c r="F4696" s="99">
        <v>5.5</v>
      </c>
      <c r="G4696" s="99"/>
      <c r="H4696" s="105" t="s">
        <v>5878</v>
      </c>
      <c r="I4696" s="101">
        <v>2015</v>
      </c>
      <c r="J4696" s="101"/>
      <c r="K4696" s="90">
        <v>4534060639</v>
      </c>
      <c r="L4696" s="90">
        <f>IF(K4696/1024 &gt;1,K4696/1024," ")</f>
        <v>4427793.5927734375</v>
      </c>
      <c r="M4696" s="90">
        <f>IF(K4696/1048576 &gt;1,K4696/1048576," ")</f>
        <v>4324.0171804428101</v>
      </c>
      <c r="N4696" s="91">
        <f>IF(K4696&gt;999999999,K4696/1073741824," ")</f>
        <v>4.2226730277761817</v>
      </c>
      <c r="O4696" s="194" t="s">
        <v>25829</v>
      </c>
      <c r="P4696" s="197" t="s">
        <v>25830</v>
      </c>
    </row>
    <row r="4697" spans="2:16" ht="20.100000000000001" customHeight="1" x14ac:dyDescent="0.3">
      <c r="B4697" s="101">
        <v>4687</v>
      </c>
      <c r="C4697" s="111" t="s">
        <v>40228</v>
      </c>
      <c r="D4697" s="168" t="s">
        <v>7328</v>
      </c>
      <c r="E4697" s="36" t="s">
        <v>15013</v>
      </c>
      <c r="F4697" s="99">
        <v>6</v>
      </c>
      <c r="G4697" s="99" t="s">
        <v>704</v>
      </c>
      <c r="H4697" s="105" t="s">
        <v>5892</v>
      </c>
      <c r="I4697" s="101">
        <v>1977</v>
      </c>
      <c r="J4697" s="190"/>
      <c r="K4697" s="90">
        <v>3352515637</v>
      </c>
      <c r="L4697" s="90">
        <f>IF(K4697/1024 &gt;1,K4697/1024," ")</f>
        <v>3273941.0517578125</v>
      </c>
      <c r="M4697" s="90">
        <f>IF(K4697/1048576 &gt;1,K4697/1048576," ")</f>
        <v>3197.2080583572388</v>
      </c>
      <c r="N4697" s="91">
        <f>IF(K4697&gt;999999999,K4697/1073741824," ")</f>
        <v>3.122273494489491</v>
      </c>
      <c r="O4697" s="194" t="s">
        <v>25831</v>
      </c>
      <c r="P4697" s="197" t="s">
        <v>25832</v>
      </c>
    </row>
    <row r="4698" spans="2:16" ht="20.100000000000001" customHeight="1" x14ac:dyDescent="0.3">
      <c r="B4698" s="101">
        <v>4688</v>
      </c>
      <c r="C4698" s="111" t="s">
        <v>40229</v>
      </c>
      <c r="D4698" s="168" t="s">
        <v>6577</v>
      </c>
      <c r="E4698" s="36" t="s">
        <v>15014</v>
      </c>
      <c r="F4698" s="99">
        <v>6.2</v>
      </c>
      <c r="G4698" s="99" t="s">
        <v>704</v>
      </c>
      <c r="H4698" s="101" t="s">
        <v>5878</v>
      </c>
      <c r="I4698" s="101">
        <v>2015</v>
      </c>
      <c r="J4698" s="115"/>
      <c r="K4698" s="90">
        <v>4662700728</v>
      </c>
      <c r="L4698" s="90">
        <f>IF(K4698/1024 &gt;1,K4698/1024," ")</f>
        <v>4553418.6796875</v>
      </c>
      <c r="M4698" s="90">
        <f>IF(K4698/1048576 &gt;1,K4698/1048576," ")</f>
        <v>4446.6979293823242</v>
      </c>
      <c r="N4698" s="91">
        <f>IF(K4698&gt;999999999,K4698/1073741824," ")</f>
        <v>4.342478446662426</v>
      </c>
      <c r="O4698" s="194" t="s">
        <v>25833</v>
      </c>
      <c r="P4698" s="197" t="s">
        <v>25834</v>
      </c>
    </row>
    <row r="4699" spans="2:16" ht="20.100000000000001" customHeight="1" x14ac:dyDescent="0.3">
      <c r="B4699" s="101">
        <v>4689</v>
      </c>
      <c r="C4699" s="107" t="s">
        <v>40230</v>
      </c>
      <c r="D4699" s="163" t="s">
        <v>6067</v>
      </c>
      <c r="E4699" s="36" t="s">
        <v>15015</v>
      </c>
      <c r="F4699" s="99">
        <v>4.5999999999999996</v>
      </c>
      <c r="G4699" s="101" t="s">
        <v>704</v>
      </c>
      <c r="H4699" s="101" t="s">
        <v>4081</v>
      </c>
      <c r="I4699" s="101">
        <v>2010</v>
      </c>
      <c r="J4699" s="101"/>
      <c r="K4699" s="90">
        <v>3947530914</v>
      </c>
      <c r="L4699" s="90">
        <f>IF(K4699/1024 &gt;1,K4699/1024," ")</f>
        <v>3855010.658203125</v>
      </c>
      <c r="M4699" s="90">
        <f>IF(K4699/1048576 &gt;1,K4699/1048576," ")</f>
        <v>3764.6588459014893</v>
      </c>
      <c r="N4699" s="91">
        <f>IF(K4699&gt;999999999,K4699/1073741824," ")</f>
        <v>3.6764246542006731</v>
      </c>
      <c r="O4699" s="194" t="s">
        <v>25835</v>
      </c>
      <c r="P4699" s="197" t="s">
        <v>25836</v>
      </c>
    </row>
    <row r="4700" spans="2:16" ht="20.100000000000001" customHeight="1" x14ac:dyDescent="0.3">
      <c r="B4700" s="101">
        <v>4690</v>
      </c>
      <c r="C4700" s="109" t="s">
        <v>40231</v>
      </c>
      <c r="D4700" s="159" t="s">
        <v>3095</v>
      </c>
      <c r="E4700" s="36" t="s">
        <v>15018</v>
      </c>
      <c r="F4700" s="104">
        <v>7.1</v>
      </c>
      <c r="G4700" s="101"/>
      <c r="H4700" s="101" t="s">
        <v>3747</v>
      </c>
      <c r="I4700" s="94">
        <v>1993</v>
      </c>
      <c r="J4700" s="94"/>
      <c r="K4700" s="108">
        <v>3698109160</v>
      </c>
      <c r="L4700" s="90">
        <f>IF(K4700/1024 &gt;1,K4700/1024," ")</f>
        <v>3611434.7265625</v>
      </c>
      <c r="M4700" s="90">
        <f>IF(K4700/1048576 &gt;1,K4700/1048576," ")</f>
        <v>3526.7917251586914</v>
      </c>
      <c r="N4700" s="91">
        <f>IF(K4700&gt;999999999,K4700/1073741824," ")</f>
        <v>3.4441325441002846</v>
      </c>
      <c r="O4700" s="194" t="s">
        <v>25839</v>
      </c>
      <c r="P4700" s="197" t="s">
        <v>25840</v>
      </c>
    </row>
    <row r="4701" spans="2:16" ht="20.100000000000001" customHeight="1" x14ac:dyDescent="0.3">
      <c r="B4701" s="101">
        <v>4691</v>
      </c>
      <c r="C4701" s="20" t="s">
        <v>40235</v>
      </c>
      <c r="D4701" s="157" t="s">
        <v>8561</v>
      </c>
      <c r="E4701" s="36" t="s">
        <v>15021</v>
      </c>
      <c r="F4701" s="81">
        <v>5.2</v>
      </c>
      <c r="G4701" s="13" t="s">
        <v>704</v>
      </c>
      <c r="H4701" s="13" t="s">
        <v>5878</v>
      </c>
      <c r="I4701" s="79">
        <v>2017</v>
      </c>
      <c r="J4701" s="79"/>
      <c r="K4701" s="73">
        <v>3910385664</v>
      </c>
      <c r="L4701" s="90">
        <f>IF(K4701/1024 &gt;1,K4701/1024," ")</f>
        <v>3818736</v>
      </c>
      <c r="M4701" s="90">
        <f>IF(K4701/1048576 &gt;1,K4701/1048576," ")</f>
        <v>3729.234375</v>
      </c>
      <c r="N4701" s="91">
        <f>IF(K4701&gt;999999999,K4701/1073741824," ")</f>
        <v>3.6418304443359375</v>
      </c>
      <c r="O4701" s="194" t="s">
        <v>25845</v>
      </c>
      <c r="P4701" s="197" t="s">
        <v>25846</v>
      </c>
    </row>
    <row r="4702" spans="2:16" ht="20.100000000000001" customHeight="1" x14ac:dyDescent="0.3">
      <c r="B4702" s="101">
        <v>4692</v>
      </c>
      <c r="C4702" s="102" t="s">
        <v>40232</v>
      </c>
      <c r="D4702" s="176" t="s">
        <v>6886</v>
      </c>
      <c r="E4702" s="36" t="s">
        <v>15019</v>
      </c>
      <c r="F4702" s="99">
        <v>5.4</v>
      </c>
      <c r="G4702" s="99" t="s">
        <v>704</v>
      </c>
      <c r="H4702" s="105" t="s">
        <v>5878</v>
      </c>
      <c r="I4702" s="101">
        <v>2014</v>
      </c>
      <c r="J4702" s="101"/>
      <c r="K4702" s="90">
        <v>5841497570</v>
      </c>
      <c r="L4702" s="90">
        <f>IF(K4702/1024 &gt;1,K4702/1024," ")</f>
        <v>5704587.470703125</v>
      </c>
      <c r="M4702" s="90">
        <f>IF(K4702/1048576 &gt;1,K4702/1048576," ")</f>
        <v>5570.8862018585205</v>
      </c>
      <c r="N4702" s="91">
        <f>IF(K4702&gt;999999999,K4702/1073741824," ")</f>
        <v>5.4403185565024614</v>
      </c>
      <c r="O4702" s="194" t="s">
        <v>25841</v>
      </c>
      <c r="P4702" s="197" t="s">
        <v>25842</v>
      </c>
    </row>
    <row r="4703" spans="2:16" ht="20.100000000000001" customHeight="1" x14ac:dyDescent="0.3">
      <c r="B4703" s="101">
        <v>4693</v>
      </c>
      <c r="C4703" s="29" t="s">
        <v>40233</v>
      </c>
      <c r="D4703" s="157" t="s">
        <v>18441</v>
      </c>
      <c r="E4703" s="36" t="s">
        <v>18442</v>
      </c>
      <c r="F4703" s="131">
        <v>5.7</v>
      </c>
      <c r="G4703" s="13" t="s">
        <v>704</v>
      </c>
      <c r="H4703" s="13" t="s">
        <v>3744</v>
      </c>
      <c r="I4703" s="133">
        <v>2019</v>
      </c>
      <c r="J4703" s="74"/>
      <c r="K4703" s="73">
        <v>5105147904</v>
      </c>
      <c r="L4703" s="90">
        <f>IF(K4703/1024 &gt;1,K4703/1024," ")</f>
        <v>4985496</v>
      </c>
      <c r="M4703" s="90">
        <f>IF(K4703/1048576 &gt;1,K4703/1048576," ")</f>
        <v>4868.6484375</v>
      </c>
      <c r="N4703" s="91">
        <f>IF(K4703&gt;999999999,K4703/1073741824," ")</f>
        <v>4.7545394897460938</v>
      </c>
      <c r="O4703" s="223" t="s">
        <v>18440</v>
      </c>
      <c r="P4703" s="197" t="s">
        <v>31677</v>
      </c>
    </row>
    <row r="4704" spans="2:16" ht="20.100000000000001" customHeight="1" x14ac:dyDescent="0.3">
      <c r="B4704" s="101">
        <v>4694</v>
      </c>
      <c r="C4704" s="102" t="s">
        <v>40234</v>
      </c>
      <c r="D4704" s="161" t="s">
        <v>6856</v>
      </c>
      <c r="E4704" s="36" t="s">
        <v>15020</v>
      </c>
      <c r="F4704" s="99">
        <v>6.2</v>
      </c>
      <c r="G4704" s="99"/>
      <c r="H4704" s="105" t="s">
        <v>4081</v>
      </c>
      <c r="I4704" s="101">
        <v>2015</v>
      </c>
      <c r="J4704" s="101"/>
      <c r="K4704" s="90">
        <v>4490660747</v>
      </c>
      <c r="L4704" s="90">
        <f>IF(K4704/1024 &gt;1,K4704/1024," ")</f>
        <v>4385410.8857421875</v>
      </c>
      <c r="M4704" s="90">
        <f>IF(K4704/1048576 &gt;1,K4704/1048576," ")</f>
        <v>4282.627818107605</v>
      </c>
      <c r="N4704" s="91">
        <f>IF(K4704&gt;999999999,K4704/1073741824," ")</f>
        <v>4.182253728620708</v>
      </c>
      <c r="O4704" s="194" t="s">
        <v>25843</v>
      </c>
      <c r="P4704" s="197" t="s">
        <v>25844</v>
      </c>
    </row>
    <row r="4705" spans="2:16" ht="20.100000000000001" customHeight="1" x14ac:dyDescent="0.3">
      <c r="B4705" s="101">
        <v>4695</v>
      </c>
      <c r="C4705" s="102" t="s">
        <v>40236</v>
      </c>
      <c r="D4705" s="161" t="s">
        <v>7495</v>
      </c>
      <c r="E4705" s="36" t="s">
        <v>15022</v>
      </c>
      <c r="F4705" s="99">
        <v>3.8</v>
      </c>
      <c r="G4705" s="99"/>
      <c r="H4705" s="105" t="s">
        <v>5892</v>
      </c>
      <c r="I4705" s="101">
        <v>1993</v>
      </c>
      <c r="J4705" s="101"/>
      <c r="K4705" s="90">
        <v>2427300740</v>
      </c>
      <c r="L4705" s="90">
        <f>IF(K4705/1024 &gt;1,K4705/1024," ")</f>
        <v>2370410.87890625</v>
      </c>
      <c r="M4705" s="90">
        <f>IF(K4705/1048576 &gt;1,K4705/1048576," ")</f>
        <v>2314.8543739318848</v>
      </c>
      <c r="N4705" s="91">
        <f>IF(K4705&gt;999999999,K4705/1073741824," ")</f>
        <v>2.2605999745428562</v>
      </c>
      <c r="O4705" s="199" t="s">
        <v>17521</v>
      </c>
      <c r="P4705" s="197" t="s">
        <v>25847</v>
      </c>
    </row>
    <row r="4706" spans="2:16" ht="20.100000000000001" customHeight="1" x14ac:dyDescent="0.3">
      <c r="B4706" s="101">
        <v>4696</v>
      </c>
      <c r="C4706" s="20" t="s">
        <v>40238</v>
      </c>
      <c r="D4706" s="157" t="s">
        <v>7857</v>
      </c>
      <c r="E4706" s="36" t="s">
        <v>15024</v>
      </c>
      <c r="F4706" s="81">
        <v>6.3</v>
      </c>
      <c r="G4706" s="13" t="s">
        <v>704</v>
      </c>
      <c r="H4706" s="13" t="s">
        <v>5878</v>
      </c>
      <c r="I4706" s="79">
        <v>2017</v>
      </c>
      <c r="J4706" s="79"/>
      <c r="K4706" s="73">
        <v>5267767397</v>
      </c>
      <c r="L4706" s="90">
        <f>IF(K4706/1024 &gt;1,K4706/1024," ")</f>
        <v>5144304.0986328125</v>
      </c>
      <c r="M4706" s="90">
        <f>IF(K4706/1048576 &gt;1,K4706/1048576," ")</f>
        <v>5023.734471321106</v>
      </c>
      <c r="N4706" s="91">
        <f>IF(K4706&gt;999999999,K4706/1073741824," ")</f>
        <v>4.9059906946495175</v>
      </c>
      <c r="O4706" s="194" t="s">
        <v>25849</v>
      </c>
      <c r="P4706" s="197" t="s">
        <v>25850</v>
      </c>
    </row>
    <row r="4707" spans="2:16" ht="20.100000000000001" customHeight="1" x14ac:dyDescent="0.3">
      <c r="B4707" s="101">
        <v>4697</v>
      </c>
      <c r="C4707" s="20" t="s">
        <v>40239</v>
      </c>
      <c r="D4707" s="157" t="s">
        <v>32948</v>
      </c>
      <c r="E4707" s="36" t="s">
        <v>32949</v>
      </c>
      <c r="F4707" s="81">
        <v>6.1</v>
      </c>
      <c r="G4707" s="13"/>
      <c r="H4707" s="13" t="s">
        <v>3756</v>
      </c>
      <c r="I4707" s="79">
        <v>2021</v>
      </c>
      <c r="J4707" s="79"/>
      <c r="K4707" s="73">
        <v>4285931520</v>
      </c>
      <c r="L4707" s="90">
        <f>IF(K4707/1024 &gt;1,K4707/1024," ")</f>
        <v>4185480</v>
      </c>
      <c r="M4707" s="90">
        <f>IF(K4707/1048576 &gt;1,K4707/1048576," ")</f>
        <v>4087.3828125</v>
      </c>
      <c r="N4707" s="91">
        <f>IF(K4707&gt;999999999,K4707/1073741824," ")</f>
        <v>3.9915847778320313</v>
      </c>
      <c r="O4707" s="194" t="s">
        <v>32950</v>
      </c>
      <c r="P4707" s="197" t="s">
        <v>32951</v>
      </c>
    </row>
    <row r="4708" spans="2:16" ht="20.100000000000001" customHeight="1" x14ac:dyDescent="0.3">
      <c r="B4708" s="101">
        <v>4698</v>
      </c>
      <c r="C4708" s="20" t="s">
        <v>41518</v>
      </c>
      <c r="D4708" s="167" t="s">
        <v>7970</v>
      </c>
      <c r="E4708" s="36" t="s">
        <v>16335</v>
      </c>
      <c r="F4708" s="81">
        <v>6.3</v>
      </c>
      <c r="G4708" s="13" t="s">
        <v>704</v>
      </c>
      <c r="H4708" s="13" t="s">
        <v>4081</v>
      </c>
      <c r="I4708" s="79">
        <v>2017</v>
      </c>
      <c r="J4708" s="79"/>
      <c r="K4708" s="73">
        <v>5089553708</v>
      </c>
      <c r="L4708" s="90">
        <f>IF(K4708/1024 &gt;1,K4708/1024," ")</f>
        <v>4970267.29296875</v>
      </c>
      <c r="M4708" s="90">
        <f>IF(K4708/1048576 &gt;1,K4708/1048576," ")</f>
        <v>4853.7766532897949</v>
      </c>
      <c r="N4708" s="91">
        <f>IF(K4708&gt;999999999,K4708/1073741824," ")</f>
        <v>4.7400162629783154</v>
      </c>
      <c r="O4708" s="194" t="s">
        <v>28010</v>
      </c>
      <c r="P4708" s="197" t="s">
        <v>28011</v>
      </c>
    </row>
    <row r="4709" spans="2:16" ht="20.100000000000001" customHeight="1" x14ac:dyDescent="0.3">
      <c r="B4709" s="101">
        <v>4699</v>
      </c>
      <c r="C4709" s="103" t="s">
        <v>40240</v>
      </c>
      <c r="D4709" s="168" t="s">
        <v>6630</v>
      </c>
      <c r="E4709" s="36" t="s">
        <v>15025</v>
      </c>
      <c r="F4709" s="99">
        <v>5.2</v>
      </c>
      <c r="G4709" s="99" t="s">
        <v>704</v>
      </c>
      <c r="H4709" s="101" t="s">
        <v>5878</v>
      </c>
      <c r="I4709" s="101">
        <v>2015</v>
      </c>
      <c r="J4709" s="115"/>
      <c r="K4709" s="90">
        <v>4058041318</v>
      </c>
      <c r="L4709" s="90">
        <f>IF(K4709/1024 &gt;1,K4709/1024," ")</f>
        <v>3962930.974609375</v>
      </c>
      <c r="M4709" s="90">
        <f>IF(K4709/1048576 &gt;1,K4709/1048576," ")</f>
        <v>3870.0497798919678</v>
      </c>
      <c r="N4709" s="91">
        <f>IF(K4709&gt;999999999,K4709/1073741824," ")</f>
        <v>3.7793454881757498</v>
      </c>
      <c r="O4709" s="194" t="s">
        <v>25851</v>
      </c>
      <c r="P4709" s="197" t="s">
        <v>25852</v>
      </c>
    </row>
    <row r="4710" spans="2:16" ht="20.100000000000001" customHeight="1" x14ac:dyDescent="0.3">
      <c r="B4710" s="101">
        <v>4700</v>
      </c>
      <c r="C4710" s="109" t="s">
        <v>40242</v>
      </c>
      <c r="D4710" s="160" t="s">
        <v>5422</v>
      </c>
      <c r="E4710" s="36" t="s">
        <v>15027</v>
      </c>
      <c r="F4710" s="104">
        <v>6.1</v>
      </c>
      <c r="G4710" s="101" t="s">
        <v>704</v>
      </c>
      <c r="H4710" s="101" t="s">
        <v>3744</v>
      </c>
      <c r="I4710" s="101">
        <v>2014</v>
      </c>
      <c r="J4710" s="101"/>
      <c r="K4710" s="90">
        <v>4587482737</v>
      </c>
      <c r="L4710" s="90">
        <f>IF(K4710/1024 &gt;1,K4710/1024," ")</f>
        <v>4479963.6103515625</v>
      </c>
      <c r="M4710" s="90">
        <f>IF(K4710/1048576 &gt;1,K4710/1048576," ")</f>
        <v>4374.9644632339478</v>
      </c>
      <c r="N4710" s="91">
        <f>IF(K4710&gt;999999999,K4710/1073741824," ")</f>
        <v>4.2724262336269021</v>
      </c>
      <c r="O4710" s="194" t="s">
        <v>25854</v>
      </c>
      <c r="P4710" s="197" t="s">
        <v>31430</v>
      </c>
    </row>
    <row r="4711" spans="2:16" ht="20.100000000000001" customHeight="1" x14ac:dyDescent="0.3">
      <c r="B4711" s="101">
        <v>4701</v>
      </c>
      <c r="C4711" s="109" t="s">
        <v>40243</v>
      </c>
      <c r="D4711" s="160" t="s">
        <v>3242</v>
      </c>
      <c r="E4711" s="36" t="s">
        <v>15028</v>
      </c>
      <c r="F4711" s="104">
        <v>5.2</v>
      </c>
      <c r="G4711" s="101" t="s">
        <v>704</v>
      </c>
      <c r="H4711" s="101" t="s">
        <v>3758</v>
      </c>
      <c r="I4711" s="101">
        <v>2012</v>
      </c>
      <c r="J4711" s="101"/>
      <c r="K4711" s="90">
        <v>4578250982</v>
      </c>
      <c r="L4711" s="90">
        <f>IF(K4711/1024 &gt;1,K4711/1024," ")</f>
        <v>4470948.224609375</v>
      </c>
      <c r="M4711" s="90">
        <f>IF(K4711/1048576 &gt;1,K4711/1048576," ")</f>
        <v>4366.1603755950928</v>
      </c>
      <c r="N4711" s="91">
        <f>IF(K4711&gt;999999999,K4711/1073741824," ")</f>
        <v>4.2638284917920828</v>
      </c>
      <c r="O4711" s="194" t="s">
        <v>25855</v>
      </c>
      <c r="P4711" s="197" t="s">
        <v>25856</v>
      </c>
    </row>
    <row r="4712" spans="2:16" ht="20.100000000000001" customHeight="1" x14ac:dyDescent="0.3">
      <c r="B4712" s="101">
        <v>4702</v>
      </c>
      <c r="C4712" s="109" t="s">
        <v>40244</v>
      </c>
      <c r="D4712" s="160" t="s">
        <v>5334</v>
      </c>
      <c r="E4712" s="36" t="s">
        <v>15029</v>
      </c>
      <c r="F4712" s="104">
        <v>7.1</v>
      </c>
      <c r="H4712" s="101" t="s">
        <v>3758</v>
      </c>
      <c r="I4712" s="101">
        <v>2014</v>
      </c>
      <c r="J4712" s="101"/>
      <c r="K4712" s="90">
        <v>4971207843</v>
      </c>
      <c r="L4712" s="90">
        <f>IF(K4712/1024 &gt;1,K4712/1024," ")</f>
        <v>4854695.1591796875</v>
      </c>
      <c r="M4712" s="90">
        <f>IF(K4712/1048576 &gt;1,K4712/1048576," ")</f>
        <v>4740.9132413864136</v>
      </c>
      <c r="N4712" s="91">
        <f>IF(K4712&gt;999999999,K4712/1073741824," ")</f>
        <v>4.6297980872914195</v>
      </c>
      <c r="O4712" s="194" t="s">
        <v>25857</v>
      </c>
      <c r="P4712" s="197" t="s">
        <v>25858</v>
      </c>
    </row>
    <row r="4713" spans="2:16" ht="20.100000000000001" customHeight="1" x14ac:dyDescent="0.3">
      <c r="B4713" s="101">
        <v>4703</v>
      </c>
      <c r="C4713" s="102" t="s">
        <v>40245</v>
      </c>
      <c r="D4713" s="159" t="s">
        <v>4918</v>
      </c>
      <c r="E4713" s="36" t="s">
        <v>15030</v>
      </c>
      <c r="F4713" s="104">
        <v>7.6</v>
      </c>
      <c r="G4713" s="101" t="s">
        <v>704</v>
      </c>
      <c r="H4713" s="101" t="s">
        <v>3744</v>
      </c>
      <c r="I4713" s="101">
        <v>1999</v>
      </c>
      <c r="J4713" s="101"/>
      <c r="K4713" s="90">
        <v>6900173142</v>
      </c>
      <c r="L4713" s="90">
        <f>IF(K4713/1024 &gt;1,K4713/1024," ")</f>
        <v>6738450.333984375</v>
      </c>
      <c r="M4713" s="90">
        <f>IF(K4713/1048576 &gt;1,K4713/1048576," ")</f>
        <v>6580.5179042816162</v>
      </c>
      <c r="N4713" s="91">
        <f>IF(K4713&gt;999999999,K4713/1073741824," ")</f>
        <v>6.4262870159000158</v>
      </c>
      <c r="O4713" s="194" t="s">
        <v>25859</v>
      </c>
      <c r="P4713" s="197" t="s">
        <v>25860</v>
      </c>
    </row>
    <row r="4714" spans="2:16" ht="20.100000000000001" customHeight="1" x14ac:dyDescent="0.3">
      <c r="B4714" s="101">
        <v>4704</v>
      </c>
      <c r="C4714" s="109" t="s">
        <v>40246</v>
      </c>
      <c r="D4714" s="160" t="s">
        <v>2427</v>
      </c>
      <c r="E4714" s="36" t="s">
        <v>15031</v>
      </c>
      <c r="F4714" s="104">
        <v>6.4</v>
      </c>
      <c r="G4714" s="99" t="s">
        <v>704</v>
      </c>
      <c r="H4714" s="101" t="s">
        <v>5871</v>
      </c>
      <c r="I4714" s="101">
        <v>1989</v>
      </c>
      <c r="J4714" s="101"/>
      <c r="K4714" s="90">
        <v>6102751025</v>
      </c>
      <c r="L4714" s="90">
        <f>IF(K4714/1024 &gt;1,K4714/1024," ")</f>
        <v>5959717.7978515625</v>
      </c>
      <c r="M4714" s="90">
        <f>IF(K4714/1048576 &gt;1,K4714/1048576," ")</f>
        <v>5820.0369119644165</v>
      </c>
      <c r="N4714" s="91">
        <f>IF(K4714&gt;999999999,K4714/1073741824," ")</f>
        <v>5.6836297968402505</v>
      </c>
      <c r="O4714" s="194" t="s">
        <v>25861</v>
      </c>
      <c r="P4714" s="197" t="s">
        <v>25862</v>
      </c>
    </row>
    <row r="4715" spans="2:16" ht="20.100000000000001" customHeight="1" x14ac:dyDescent="0.3">
      <c r="B4715" s="101">
        <v>4705</v>
      </c>
      <c r="C4715" s="84" t="s">
        <v>40247</v>
      </c>
      <c r="D4715" s="157" t="s">
        <v>7703</v>
      </c>
      <c r="E4715" s="36" t="s">
        <v>15032</v>
      </c>
      <c r="F4715" s="81">
        <v>6.2</v>
      </c>
      <c r="G4715" s="81" t="s">
        <v>704</v>
      </c>
      <c r="H4715" s="82" t="s">
        <v>5892</v>
      </c>
      <c r="I4715" s="79">
        <v>1977</v>
      </c>
      <c r="J4715" s="84"/>
      <c r="K4715" s="73">
        <v>3772778630</v>
      </c>
      <c r="L4715" s="90">
        <f>IF(K4715/1024 &gt;1,K4715/1024," ")</f>
        <v>3684354.130859375</v>
      </c>
      <c r="M4715" s="90">
        <f>IF(K4715/1048576 &gt;1,K4715/1048576," ")</f>
        <v>3598.0020809173584</v>
      </c>
      <c r="N4715" s="91">
        <f>IF(K4715&gt;999999999,K4715/1073741824," ")</f>
        <v>3.5136739071458578</v>
      </c>
      <c r="O4715" s="194" t="s">
        <v>25863</v>
      </c>
      <c r="P4715" s="197" t="s">
        <v>31431</v>
      </c>
    </row>
    <row r="4716" spans="2:16" ht="20.100000000000001" customHeight="1" x14ac:dyDescent="0.3">
      <c r="B4716" s="101">
        <v>4706</v>
      </c>
      <c r="C4716" s="7" t="s">
        <v>34230</v>
      </c>
      <c r="D4716" s="177" t="s">
        <v>34226</v>
      </c>
      <c r="E4716" s="36" t="s">
        <v>34227</v>
      </c>
      <c r="F4716" s="49">
        <v>5.8</v>
      </c>
      <c r="G4716" s="13"/>
      <c r="H4716" s="13" t="s">
        <v>3744</v>
      </c>
      <c r="I4716" s="9">
        <v>2022</v>
      </c>
      <c r="J4716" s="275"/>
      <c r="K4716" s="45">
        <v>4690845696</v>
      </c>
      <c r="L4716" s="90">
        <f>IF(K4716/1024 &gt;1,K4716/1024," ")</f>
        <v>4580904</v>
      </c>
      <c r="M4716" s="90">
        <f>IF(K4716/1048576 &gt;1,K4716/1048576," ")</f>
        <v>4473.5390625</v>
      </c>
      <c r="N4716" s="91">
        <f>IF(K4716&gt;999999999,K4716/1073741824," ")</f>
        <v>4.3686904907226563</v>
      </c>
      <c r="O4716" s="223" t="s">
        <v>34228</v>
      </c>
      <c r="P4716" s="198" t="s">
        <v>34229</v>
      </c>
    </row>
    <row r="4717" spans="2:16" ht="20.100000000000001" customHeight="1" x14ac:dyDescent="0.3">
      <c r="B4717" s="101">
        <v>4707</v>
      </c>
      <c r="C4717" s="20" t="s">
        <v>34110</v>
      </c>
      <c r="D4717" s="177" t="s">
        <v>33183</v>
      </c>
      <c r="E4717" s="36" t="s">
        <v>33184</v>
      </c>
      <c r="F4717" s="49">
        <v>7.4</v>
      </c>
      <c r="G4717" s="13"/>
      <c r="H4717" s="13" t="s">
        <v>3744</v>
      </c>
      <c r="I4717" s="9">
        <v>2021</v>
      </c>
      <c r="J4717" s="20"/>
      <c r="K4717" s="45">
        <v>4820275200</v>
      </c>
      <c r="L4717" s="90">
        <f>IF(K4717/1024 &gt;1,K4717/1024," ")</f>
        <v>4707300</v>
      </c>
      <c r="M4717" s="90">
        <f>IF(K4717/1048576 &gt;1,K4717/1048576," ")</f>
        <v>4596.97265625</v>
      </c>
      <c r="N4717" s="91">
        <f>IF(K4717&gt;999999999,K4717/1073741824," ")</f>
        <v>4.4892311096191406</v>
      </c>
      <c r="O4717" s="194" t="s">
        <v>33185</v>
      </c>
      <c r="P4717" s="197" t="s">
        <v>33186</v>
      </c>
    </row>
    <row r="4718" spans="2:16" ht="20.100000000000001" customHeight="1" x14ac:dyDescent="0.3">
      <c r="B4718" s="101">
        <v>4708</v>
      </c>
      <c r="C4718" s="109" t="s">
        <v>40248</v>
      </c>
      <c r="D4718" s="159" t="s">
        <v>5468</v>
      </c>
      <c r="E4718" s="36" t="s">
        <v>15033</v>
      </c>
      <c r="F4718" s="104">
        <v>4.2</v>
      </c>
      <c r="G4718" s="101" t="s">
        <v>704</v>
      </c>
      <c r="H4718" s="101" t="s">
        <v>3789</v>
      </c>
      <c r="I4718" s="101">
        <v>1995</v>
      </c>
      <c r="J4718" s="101"/>
      <c r="K4718" s="90">
        <v>3360689452</v>
      </c>
      <c r="L4718" s="90">
        <f>IF(K4718/1024 &gt;1,K4718/1024," ")</f>
        <v>3281923.29296875</v>
      </c>
      <c r="M4718" s="90">
        <f>IF(K4718/1048576 &gt;1,K4718/1048576," ")</f>
        <v>3205.0032157897949</v>
      </c>
      <c r="N4718" s="91">
        <f>IF(K4718&gt;999999999,K4718/1073741824," ")</f>
        <v>3.1298859529197216</v>
      </c>
      <c r="O4718" s="194" t="s">
        <v>25864</v>
      </c>
      <c r="P4718" s="197" t="s">
        <v>25865</v>
      </c>
    </row>
    <row r="4719" spans="2:16" ht="20.100000000000001" customHeight="1" x14ac:dyDescent="0.3">
      <c r="B4719" s="101">
        <v>4709</v>
      </c>
      <c r="C4719" s="102" t="s">
        <v>40249</v>
      </c>
      <c r="D4719" s="159" t="s">
        <v>2428</v>
      </c>
      <c r="E4719" s="36" t="s">
        <v>15034</v>
      </c>
      <c r="F4719" s="104">
        <v>5.4</v>
      </c>
      <c r="G4719" s="13" t="s">
        <v>704</v>
      </c>
      <c r="H4719" s="13" t="s">
        <v>5871</v>
      </c>
      <c r="I4719" s="94">
        <v>2008</v>
      </c>
      <c r="J4719" s="94"/>
      <c r="K4719" s="73">
        <v>4462657536</v>
      </c>
      <c r="L4719" s="90">
        <f>IF(K4719/1024 &gt;1,K4719/1024," ")</f>
        <v>4358064</v>
      </c>
      <c r="M4719" s="90">
        <f>IF(K4719/1048576 &gt;1,K4719/1048576," ")</f>
        <v>4255.921875</v>
      </c>
      <c r="N4719" s="91">
        <f>IF(K4719&gt;999999999,K4719/1073741824," ")</f>
        <v>4.1561737060546875</v>
      </c>
      <c r="O4719" s="199" t="s">
        <v>17521</v>
      </c>
      <c r="P4719" s="197" t="s">
        <v>31432</v>
      </c>
    </row>
    <row r="4720" spans="2:16" ht="20.100000000000001" customHeight="1" x14ac:dyDescent="0.3">
      <c r="B4720" s="101">
        <v>4710</v>
      </c>
      <c r="C4720" s="20" t="s">
        <v>40250</v>
      </c>
      <c r="D4720" s="157" t="s">
        <v>7963</v>
      </c>
      <c r="E4720" s="36" t="s">
        <v>15035</v>
      </c>
      <c r="F4720" s="81">
        <v>5.9</v>
      </c>
      <c r="G4720" s="13"/>
      <c r="H4720" s="13" t="s">
        <v>5871</v>
      </c>
      <c r="I4720" s="79">
        <v>2017</v>
      </c>
      <c r="J4720" s="84"/>
      <c r="K4720" s="73">
        <v>5168867986</v>
      </c>
      <c r="L4720" s="90">
        <f>IF(K4720/1024 &gt;1,K4720/1024," ")</f>
        <v>5047722.642578125</v>
      </c>
      <c r="M4720" s="90">
        <f>IF(K4720/1048576 &gt;1,K4720/1048576," ")</f>
        <v>4929.4166431427002</v>
      </c>
      <c r="N4720" s="91">
        <f>IF(K4720&gt;999999999,K4720/1073741824," ")</f>
        <v>4.8138834405690432</v>
      </c>
      <c r="O4720" s="194" t="s">
        <v>25866</v>
      </c>
      <c r="P4720" s="197" t="s">
        <v>25867</v>
      </c>
    </row>
    <row r="4721" spans="2:16" ht="20.100000000000001" customHeight="1" x14ac:dyDescent="0.3">
      <c r="B4721" s="101">
        <v>4711</v>
      </c>
      <c r="C4721" s="7" t="s">
        <v>40251</v>
      </c>
      <c r="D4721" s="167" t="s">
        <v>8495</v>
      </c>
      <c r="E4721" s="36" t="s">
        <v>15036</v>
      </c>
      <c r="F4721" s="81">
        <v>6.7</v>
      </c>
      <c r="G4721" s="13"/>
      <c r="H4721" s="13" t="s">
        <v>5892</v>
      </c>
      <c r="I4721" s="79">
        <v>2018</v>
      </c>
      <c r="J4721" s="79"/>
      <c r="K4721" s="73">
        <v>3370897408</v>
      </c>
      <c r="L4721" s="90">
        <f>IF(K4721/1024 &gt;1,K4721/1024," ")</f>
        <v>3291892</v>
      </c>
      <c r="M4721" s="90">
        <f>IF(K4721/1048576 &gt;1,K4721/1048576," ")</f>
        <v>3214.73828125</v>
      </c>
      <c r="N4721" s="91">
        <f>IF(K4721&gt;999999999,K4721/1073741824," ")</f>
        <v>3.1393928527832031</v>
      </c>
      <c r="O4721" s="194" t="s">
        <v>25868</v>
      </c>
      <c r="P4721" s="197" t="s">
        <v>25869</v>
      </c>
    </row>
    <row r="4722" spans="2:16" ht="20.100000000000001" customHeight="1" x14ac:dyDescent="0.3">
      <c r="B4722" s="101">
        <v>4712</v>
      </c>
      <c r="C4722" s="103" t="s">
        <v>40252</v>
      </c>
      <c r="D4722" s="161" t="s">
        <v>7068</v>
      </c>
      <c r="E4722" s="36" t="s">
        <v>15037</v>
      </c>
      <c r="F4722" s="99">
        <v>5</v>
      </c>
      <c r="G4722" s="99" t="s">
        <v>704</v>
      </c>
      <c r="H4722" s="105" t="s">
        <v>4081</v>
      </c>
      <c r="I4722" s="101">
        <v>2016</v>
      </c>
      <c r="J4722" s="101"/>
      <c r="K4722" s="90">
        <v>4464052199</v>
      </c>
      <c r="L4722" s="90">
        <f>IF(K4722/1024 &gt;1,K4722/1024," ")</f>
        <v>4359425.9755859375</v>
      </c>
      <c r="M4722" s="90">
        <f>IF(K4722/1048576 &gt;1,K4722/1048576," ")</f>
        <v>4257.2519292831421</v>
      </c>
      <c r="N4722" s="91">
        <f>IF(K4722&gt;999999999,K4722/1073741824," ")</f>
        <v>4.1574725871905684</v>
      </c>
      <c r="O4722" s="194" t="s">
        <v>18018</v>
      </c>
      <c r="P4722" s="197" t="s">
        <v>31433</v>
      </c>
    </row>
    <row r="4723" spans="2:16" ht="20.100000000000001" customHeight="1" x14ac:dyDescent="0.3">
      <c r="B4723" s="101">
        <v>4713</v>
      </c>
      <c r="C4723" s="12" t="s">
        <v>40253</v>
      </c>
      <c r="D4723" s="159" t="s">
        <v>2825</v>
      </c>
      <c r="E4723" s="36" t="s">
        <v>15038</v>
      </c>
      <c r="F4723" s="104">
        <v>6.7</v>
      </c>
      <c r="G4723" s="101" t="s">
        <v>704</v>
      </c>
      <c r="H4723" s="101" t="s">
        <v>3776</v>
      </c>
      <c r="I4723" s="101">
        <v>2011</v>
      </c>
      <c r="J4723" s="101"/>
      <c r="K4723" s="90">
        <v>2995751911</v>
      </c>
      <c r="L4723" s="90">
        <f>IF(K4723/1024 &gt;1,K4723/1024," ")</f>
        <v>2925538.9755859375</v>
      </c>
      <c r="M4723" s="90">
        <f>IF(K4723/1048576 &gt;1,K4723/1048576," ")</f>
        <v>2856.9716558456421</v>
      </c>
      <c r="N4723" s="91">
        <f>IF(K4723&gt;999999999,K4723/1073741824," ")</f>
        <v>2.7900113826617599</v>
      </c>
      <c r="O4723" s="194" t="s">
        <v>25870</v>
      </c>
      <c r="P4723" s="197" t="s">
        <v>25871</v>
      </c>
    </row>
    <row r="4724" spans="2:16" ht="20.100000000000001" customHeight="1" x14ac:dyDescent="0.3">
      <c r="B4724" s="101">
        <v>4714</v>
      </c>
      <c r="C4724" s="102" t="s">
        <v>40254</v>
      </c>
      <c r="D4724" s="160" t="s">
        <v>4505</v>
      </c>
      <c r="E4724" s="36" t="s">
        <v>15039</v>
      </c>
      <c r="F4724" s="104">
        <v>7.4</v>
      </c>
      <c r="G4724" s="101" t="s">
        <v>704</v>
      </c>
      <c r="H4724" s="105" t="s">
        <v>3747</v>
      </c>
      <c r="I4724" s="101">
        <v>1973</v>
      </c>
      <c r="J4724" s="101"/>
      <c r="K4724" s="90">
        <v>3218999066</v>
      </c>
      <c r="L4724" s="90">
        <f>IF(K4724/1024 &gt;1,K4724/1024," ")</f>
        <v>3143553.775390625</v>
      </c>
      <c r="M4724" s="90">
        <f>IF(K4724/1048576 &gt;1,K4724/1048576," ")</f>
        <v>3069.8767337799072</v>
      </c>
      <c r="N4724" s="91">
        <f>IF(K4724&gt;999999999,K4724/1073741824," ")</f>
        <v>2.9979264978319407</v>
      </c>
      <c r="O4724" s="194" t="s">
        <v>25872</v>
      </c>
      <c r="P4724" s="197" t="s">
        <v>25873</v>
      </c>
    </row>
    <row r="4725" spans="2:16" ht="20.100000000000001" customHeight="1" x14ac:dyDescent="0.3">
      <c r="B4725" s="101">
        <v>4715</v>
      </c>
      <c r="C4725" s="102" t="s">
        <v>40255</v>
      </c>
      <c r="D4725" s="159" t="s">
        <v>3996</v>
      </c>
      <c r="E4725" s="36" t="s">
        <v>15040</v>
      </c>
      <c r="F4725" s="104">
        <v>5.3</v>
      </c>
      <c r="G4725" s="101" t="s">
        <v>704</v>
      </c>
      <c r="H4725" s="101" t="s">
        <v>3757</v>
      </c>
      <c r="I4725" s="101">
        <v>2013</v>
      </c>
      <c r="J4725" s="101"/>
      <c r="K4725" s="90">
        <v>4427427799</v>
      </c>
      <c r="L4725" s="90">
        <f>IF(K4725/1024 &gt;1,K4725/1024," ")</f>
        <v>4323659.9599609375</v>
      </c>
      <c r="M4725" s="90">
        <f>IF(K4725/1048576 &gt;1,K4725/1048576," ")</f>
        <v>4222.324179649353</v>
      </c>
      <c r="N4725" s="91">
        <f>IF(K4725&gt;999999999,K4725/1073741824," ")</f>
        <v>4.1233634566888213</v>
      </c>
      <c r="O4725" s="194" t="s">
        <v>25874</v>
      </c>
      <c r="P4725" s="197" t="s">
        <v>31434</v>
      </c>
    </row>
    <row r="4726" spans="2:16" ht="20.100000000000001" customHeight="1" x14ac:dyDescent="0.3">
      <c r="B4726" s="101">
        <v>4716</v>
      </c>
      <c r="C4726" s="48" t="s">
        <v>40256</v>
      </c>
      <c r="D4726" s="158" t="s">
        <v>9103</v>
      </c>
      <c r="E4726" s="36" t="s">
        <v>9196</v>
      </c>
      <c r="F4726" s="81">
        <v>6.4</v>
      </c>
      <c r="G4726" s="13" t="s">
        <v>704</v>
      </c>
      <c r="H4726" s="13" t="s">
        <v>3756</v>
      </c>
      <c r="I4726" s="79">
        <v>2021</v>
      </c>
      <c r="J4726" s="79"/>
      <c r="K4726" s="73">
        <v>4780683264</v>
      </c>
      <c r="L4726" s="90">
        <f>IF(K4726/1024 &gt;1,K4726/1024," ")</f>
        <v>4668636</v>
      </c>
      <c r="M4726" s="90">
        <f>IF(K4726/1048576 &gt;1,K4726/1048576," ")</f>
        <v>4559.21484375</v>
      </c>
      <c r="N4726" s="91">
        <f>IF(K4726&gt;999999999,K4726/1073741824," ")</f>
        <v>4.4523582458496094</v>
      </c>
      <c r="O4726" s="194" t="s">
        <v>17857</v>
      </c>
      <c r="P4726" s="197" t="s">
        <v>31640</v>
      </c>
    </row>
    <row r="4727" spans="2:16" ht="20.100000000000001" customHeight="1" x14ac:dyDescent="0.3">
      <c r="B4727" s="101">
        <v>4717</v>
      </c>
      <c r="C4727" s="109" t="s">
        <v>40257</v>
      </c>
      <c r="D4727" s="160" t="s">
        <v>1825</v>
      </c>
      <c r="E4727" s="254" t="s">
        <v>15041</v>
      </c>
      <c r="F4727" s="104">
        <v>6.9</v>
      </c>
      <c r="G4727" s="13" t="s">
        <v>704</v>
      </c>
      <c r="H4727" s="13" t="s">
        <v>5892</v>
      </c>
      <c r="I4727" s="101">
        <v>1992</v>
      </c>
      <c r="J4727" s="101"/>
      <c r="K4727" s="73">
        <v>4912685056</v>
      </c>
      <c r="L4727" s="90">
        <f>IF(K4727/1024 &gt;1,K4727/1024," ")</f>
        <v>4797544</v>
      </c>
      <c r="M4727" s="90">
        <f>IF(K4727/1048576 &gt;1,K4727/1048576," ")</f>
        <v>4685.1015625</v>
      </c>
      <c r="N4727" s="91">
        <f>IF(K4727&gt;999999999,K4727/1073741824," ")</f>
        <v>4.5752944946289063</v>
      </c>
      <c r="O4727" s="194" t="s">
        <v>25875</v>
      </c>
      <c r="P4727" s="197" t="s">
        <v>31435</v>
      </c>
    </row>
    <row r="4728" spans="2:16" ht="20.100000000000001" customHeight="1" x14ac:dyDescent="0.3">
      <c r="B4728" s="101">
        <v>4718</v>
      </c>
      <c r="C4728" s="102" t="s">
        <v>40258</v>
      </c>
      <c r="D4728" s="159" t="s">
        <v>2429</v>
      </c>
      <c r="E4728" s="36" t="s">
        <v>15042</v>
      </c>
      <c r="F4728" s="104">
        <v>7.7</v>
      </c>
      <c r="G4728" s="94" t="s">
        <v>704</v>
      </c>
      <c r="H4728" s="94" t="s">
        <v>3744</v>
      </c>
      <c r="I4728" s="94">
        <v>2009</v>
      </c>
      <c r="J4728" s="120"/>
      <c r="K4728" s="108">
        <v>5481858054</v>
      </c>
      <c r="L4728" s="90">
        <f>IF(K4728/1024 &gt;1,K4728/1024," ")</f>
        <v>5353377.005859375</v>
      </c>
      <c r="M4728" s="90">
        <f>IF(K4728/1048576 &gt;1,K4728/1048576," ")</f>
        <v>5227.9072322845459</v>
      </c>
      <c r="N4728" s="91">
        <f>IF(K4728&gt;999999999,K4728/1073741824," ")</f>
        <v>5.1053781565278769</v>
      </c>
      <c r="O4728" s="194" t="s">
        <v>25876</v>
      </c>
      <c r="P4728" s="197" t="s">
        <v>25877</v>
      </c>
    </row>
    <row r="4729" spans="2:16" ht="20.100000000000001" customHeight="1" x14ac:dyDescent="0.3">
      <c r="B4729" s="101">
        <v>4719</v>
      </c>
      <c r="C4729" s="112" t="s">
        <v>40259</v>
      </c>
      <c r="D4729" s="160" t="s">
        <v>5755</v>
      </c>
      <c r="E4729" s="36" t="s">
        <v>15047</v>
      </c>
      <c r="F4729" s="104">
        <v>4.7</v>
      </c>
      <c r="G4729" s="101" t="s">
        <v>704</v>
      </c>
      <c r="H4729" s="101" t="s">
        <v>5754</v>
      </c>
      <c r="I4729" s="101">
        <v>2006</v>
      </c>
      <c r="J4729" s="101"/>
      <c r="K4729" s="90">
        <v>6768284653</v>
      </c>
      <c r="L4729" s="90">
        <f>IF(K4729/1024 &gt;1,K4729/1024," ")</f>
        <v>6609652.9814453125</v>
      </c>
      <c r="M4729" s="90">
        <f>IF(K4729/1048576 &gt;1,K4729/1048576," ")</f>
        <v>6454.739239692688</v>
      </c>
      <c r="N4729" s="91">
        <f>IF(K4729&gt;999999999,K4729/1073741824," ")</f>
        <v>6.3034562887623906</v>
      </c>
      <c r="O4729" s="194" t="s">
        <v>25881</v>
      </c>
      <c r="P4729" s="197" t="s">
        <v>25882</v>
      </c>
    </row>
    <row r="4730" spans="2:16" ht="20.100000000000001" customHeight="1" x14ac:dyDescent="0.3">
      <c r="B4730" s="101">
        <v>4720</v>
      </c>
      <c r="C4730" s="102" t="s">
        <v>40260</v>
      </c>
      <c r="D4730" s="159" t="s">
        <v>4717</v>
      </c>
      <c r="E4730" s="36" t="s">
        <v>15048</v>
      </c>
      <c r="F4730" s="104">
        <v>5.2</v>
      </c>
      <c r="G4730" s="101" t="s">
        <v>704</v>
      </c>
      <c r="H4730" s="101" t="s">
        <v>3740</v>
      </c>
      <c r="I4730" s="101">
        <v>1996</v>
      </c>
      <c r="J4730" s="101"/>
      <c r="K4730" s="90">
        <v>3643893510</v>
      </c>
      <c r="L4730" s="90">
        <f>IF(K4730/1024 &gt;1,K4730/1024," ")</f>
        <v>3558489.755859375</v>
      </c>
      <c r="M4730" s="90">
        <f>IF(K4730/1048576 &gt;1,K4730/1048576," ")</f>
        <v>3475.0876522064209</v>
      </c>
      <c r="N4730" s="91">
        <f>IF(K4730&gt;999999999,K4730/1073741824," ")</f>
        <v>3.3936402853578329</v>
      </c>
      <c r="O4730" s="194" t="s">
        <v>25883</v>
      </c>
      <c r="P4730" s="197" t="s">
        <v>25884</v>
      </c>
    </row>
    <row r="4731" spans="2:16" ht="20.100000000000001" customHeight="1" x14ac:dyDescent="0.3">
      <c r="B4731" s="101">
        <v>4721</v>
      </c>
      <c r="C4731" s="109" t="s">
        <v>40261</v>
      </c>
      <c r="D4731" s="160" t="s">
        <v>2860</v>
      </c>
      <c r="E4731" s="36" t="s">
        <v>15049</v>
      </c>
      <c r="F4731" s="104">
        <v>6.6</v>
      </c>
      <c r="G4731" s="101"/>
      <c r="H4731" s="101" t="s">
        <v>3737</v>
      </c>
      <c r="I4731" s="101">
        <v>2000</v>
      </c>
      <c r="J4731" s="101"/>
      <c r="K4731" s="90">
        <v>3206947123</v>
      </c>
      <c r="L4731" s="90">
        <f>IF(K4731/1024 &gt;1,K4731/1024," ")</f>
        <v>3131784.2998046875</v>
      </c>
      <c r="M4731" s="90">
        <f>IF(K4731/1048576 &gt;1,K4731/1048576," ")</f>
        <v>3058.3831052780151</v>
      </c>
      <c r="N4731" s="91">
        <f>IF(K4731&gt;999999999,K4731/1073741824," ")</f>
        <v>2.9867022512480617</v>
      </c>
      <c r="O4731" s="194" t="s">
        <v>25885</v>
      </c>
      <c r="P4731" s="197" t="s">
        <v>31439</v>
      </c>
    </row>
    <row r="4732" spans="2:16" ht="20.100000000000001" customHeight="1" x14ac:dyDescent="0.3">
      <c r="B4732" s="101">
        <v>4722</v>
      </c>
      <c r="C4732" s="109" t="s">
        <v>40262</v>
      </c>
      <c r="D4732" s="160" t="s">
        <v>510</v>
      </c>
      <c r="E4732" s="36" t="s">
        <v>15050</v>
      </c>
      <c r="F4732" s="104">
        <v>5.7</v>
      </c>
      <c r="G4732" s="99" t="s">
        <v>704</v>
      </c>
      <c r="H4732" s="105" t="s">
        <v>5871</v>
      </c>
      <c r="I4732" s="101">
        <v>1993</v>
      </c>
      <c r="J4732" s="101"/>
      <c r="K4732" s="90">
        <v>4387731325</v>
      </c>
      <c r="L4732" s="90">
        <f>IF(K4732/1024 &gt;1,K4732/1024," ")</f>
        <v>4284893.8720703125</v>
      </c>
      <c r="M4732" s="90">
        <f>IF(K4732/1048576 &gt;1,K4732/1048576," ")</f>
        <v>4184.4666719436646</v>
      </c>
      <c r="N4732" s="91">
        <f>IF(K4732&gt;999999999,K4732/1073741824," ")</f>
        <v>4.0863932343199849</v>
      </c>
      <c r="O4732" s="194" t="s">
        <v>22150</v>
      </c>
      <c r="P4732" s="197" t="s">
        <v>25886</v>
      </c>
    </row>
    <row r="4733" spans="2:16" ht="20.100000000000001" customHeight="1" x14ac:dyDescent="0.3">
      <c r="B4733" s="101">
        <v>4723</v>
      </c>
      <c r="C4733" s="12" t="s">
        <v>40263</v>
      </c>
      <c r="D4733" s="157" t="s">
        <v>32773</v>
      </c>
      <c r="E4733" s="36" t="s">
        <v>32774</v>
      </c>
      <c r="F4733" s="131">
        <v>5.6</v>
      </c>
      <c r="G4733" s="13" t="s">
        <v>704</v>
      </c>
      <c r="H4733" s="13" t="s">
        <v>3744</v>
      </c>
      <c r="I4733" s="133">
        <v>2021</v>
      </c>
      <c r="J4733" s="74"/>
      <c r="K4733" s="73">
        <v>4333965312</v>
      </c>
      <c r="L4733" s="90">
        <f>IF(K4733/1024 &gt;1,K4733/1024," ")</f>
        <v>4232388</v>
      </c>
      <c r="M4733" s="90">
        <f>IF(K4733/1048576 &gt;1,K4733/1048576," ")</f>
        <v>4133.19140625</v>
      </c>
      <c r="N4733" s="91">
        <f>IF(K4733&gt;999999999,K4733/1073741824," ")</f>
        <v>4.0363197326660156</v>
      </c>
      <c r="O4733" s="194" t="s">
        <v>32775</v>
      </c>
      <c r="P4733" s="197" t="s">
        <v>32776</v>
      </c>
    </row>
    <row r="4734" spans="2:16" ht="20.100000000000001" customHeight="1" x14ac:dyDescent="0.3">
      <c r="B4734" s="101">
        <v>4724</v>
      </c>
      <c r="C4734" s="102" t="s">
        <v>40264</v>
      </c>
      <c r="D4734" s="159" t="s">
        <v>435</v>
      </c>
      <c r="E4734" s="36" t="s">
        <v>15051</v>
      </c>
      <c r="F4734" s="104">
        <v>6.8</v>
      </c>
      <c r="G4734" s="101" t="s">
        <v>704</v>
      </c>
      <c r="H4734" s="101" t="s">
        <v>3756</v>
      </c>
      <c r="I4734" s="101">
        <v>1995</v>
      </c>
      <c r="J4734" s="101"/>
      <c r="K4734" s="90">
        <v>6982455344</v>
      </c>
      <c r="L4734" s="90">
        <f>IF(K4734/1024 &gt;1,K4734/1024," ")</f>
        <v>6818804.046875</v>
      </c>
      <c r="M4734" s="90">
        <f>IF(K4734/1048576 &gt;1,K4734/1048576," ")</f>
        <v>6658.9883270263672</v>
      </c>
      <c r="N4734" s="91">
        <f>IF(K4734&gt;999999999,K4734/1073741824," ")</f>
        <v>6.5029182881116867</v>
      </c>
      <c r="O4734" s="194" t="s">
        <v>25887</v>
      </c>
      <c r="P4734" s="197" t="s">
        <v>25888</v>
      </c>
    </row>
    <row r="4735" spans="2:16" ht="20.100000000000001" customHeight="1" x14ac:dyDescent="0.3">
      <c r="B4735" s="101">
        <v>4725</v>
      </c>
      <c r="C4735" s="20" t="s">
        <v>40265</v>
      </c>
      <c r="D4735" s="157" t="s">
        <v>8483</v>
      </c>
      <c r="E4735" s="36" t="s">
        <v>15052</v>
      </c>
      <c r="F4735" s="81">
        <v>6.6</v>
      </c>
      <c r="G4735" s="13" t="s">
        <v>704</v>
      </c>
      <c r="H4735" s="13" t="s">
        <v>5878</v>
      </c>
      <c r="I4735" s="79">
        <v>2018</v>
      </c>
      <c r="J4735" s="79"/>
      <c r="K4735" s="73">
        <v>6612537344</v>
      </c>
      <c r="L4735" s="90">
        <f>IF(K4735/1024 &gt;1,K4735/1024," ")</f>
        <v>6457556</v>
      </c>
      <c r="M4735" s="90">
        <f>IF(K4735/1048576 &gt;1,K4735/1048576," ")</f>
        <v>6306.20703125</v>
      </c>
      <c r="N4735" s="91">
        <f>IF(K4735&gt;999999999,K4735/1073741824," ")</f>
        <v>6.1584053039550781</v>
      </c>
      <c r="O4735" s="194" t="s">
        <v>25889</v>
      </c>
      <c r="P4735" s="197" t="s">
        <v>25890</v>
      </c>
    </row>
    <row r="4736" spans="2:16" ht="20.100000000000001" customHeight="1" x14ac:dyDescent="0.3">
      <c r="B4736" s="101">
        <v>4726</v>
      </c>
      <c r="C4736" s="107" t="s">
        <v>40269</v>
      </c>
      <c r="D4736" s="161" t="s">
        <v>6398</v>
      </c>
      <c r="E4736" s="36" t="s">
        <v>15054</v>
      </c>
      <c r="F4736" s="99">
        <v>5.3</v>
      </c>
      <c r="G4736" s="99" t="s">
        <v>704</v>
      </c>
      <c r="H4736" s="105" t="s">
        <v>5892</v>
      </c>
      <c r="I4736" s="101">
        <v>2013</v>
      </c>
      <c r="J4736" s="101"/>
      <c r="K4736" s="90">
        <v>4456452559</v>
      </c>
      <c r="L4736" s="90">
        <f>IF(K4736/1024 &gt;1,K4736/1024," ")</f>
        <v>4352004.4521484375</v>
      </c>
      <c r="M4736" s="90">
        <f>IF(K4736/1048576 &gt;1,K4736/1048576," ")</f>
        <v>4250.0043478012085</v>
      </c>
      <c r="N4736" s="91">
        <f>IF(K4736&gt;999999999,K4736/1073741824," ")</f>
        <v>4.1503948708996177</v>
      </c>
      <c r="O4736" s="194" t="s">
        <v>25893</v>
      </c>
      <c r="P4736" s="197" t="s">
        <v>25894</v>
      </c>
    </row>
    <row r="4737" spans="2:16" ht="20.100000000000001" customHeight="1" x14ac:dyDescent="0.3">
      <c r="B4737" s="101">
        <v>4727</v>
      </c>
      <c r="C4737" s="20" t="s">
        <v>40266</v>
      </c>
      <c r="D4737" s="157" t="s">
        <v>32575</v>
      </c>
      <c r="E4737" s="36" t="s">
        <v>32576</v>
      </c>
      <c r="F4737" s="81">
        <v>5.8</v>
      </c>
      <c r="G4737" s="13"/>
      <c r="H4737" s="13" t="s">
        <v>3744</v>
      </c>
      <c r="I4737" s="79">
        <v>2020</v>
      </c>
      <c r="J4737" s="79"/>
      <c r="K4737" s="73">
        <v>4948799488</v>
      </c>
      <c r="L4737" s="90">
        <f>IF(K4737/1024 &gt;1,K4737/1024," ")</f>
        <v>4832812</v>
      </c>
      <c r="M4737" s="90">
        <f>IF(K4737/1048576 &gt;1,K4737/1048576," ")</f>
        <v>4719.54296875</v>
      </c>
      <c r="N4737" s="91">
        <f>IF(K4737&gt;999999999,K4737/1073741824," ")</f>
        <v>4.6089286804199219</v>
      </c>
      <c r="O4737" s="194" t="s">
        <v>32577</v>
      </c>
      <c r="P4737" s="197" t="s">
        <v>32578</v>
      </c>
    </row>
    <row r="4738" spans="2:16" ht="20.100000000000001" customHeight="1" x14ac:dyDescent="0.3">
      <c r="B4738" s="101">
        <v>4728</v>
      </c>
      <c r="C4738" s="48" t="s">
        <v>40267</v>
      </c>
      <c r="D4738" s="157" t="s">
        <v>9082</v>
      </c>
      <c r="E4738" s="36" t="s">
        <v>9197</v>
      </c>
      <c r="F4738" s="81">
        <v>6</v>
      </c>
      <c r="G4738" s="13" t="s">
        <v>704</v>
      </c>
      <c r="H4738" s="13" t="s">
        <v>3757</v>
      </c>
      <c r="I4738" s="79">
        <v>2020</v>
      </c>
      <c r="J4738" s="79"/>
      <c r="K4738" s="73">
        <v>4339089408</v>
      </c>
      <c r="L4738" s="90">
        <f>IF(K4738/1024 &gt;1,K4738/1024," ")</f>
        <v>4237392</v>
      </c>
      <c r="M4738" s="90">
        <f>IF(K4738/1048576 &gt;1,K4738/1048576," ")</f>
        <v>4138.078125</v>
      </c>
      <c r="N4738" s="91">
        <f>IF(K4738&gt;999999999,K4738/1073741824," ")</f>
        <v>4.0410919189453125</v>
      </c>
      <c r="O4738" s="194" t="s">
        <v>31712</v>
      </c>
      <c r="P4738" s="197" t="s">
        <v>31641</v>
      </c>
    </row>
    <row r="4739" spans="2:16" ht="20.100000000000001" customHeight="1" x14ac:dyDescent="0.3">
      <c r="B4739" s="101">
        <v>4729</v>
      </c>
      <c r="C4739" s="12" t="s">
        <v>40268</v>
      </c>
      <c r="D4739" s="157" t="s">
        <v>8447</v>
      </c>
      <c r="E4739" s="36" t="s">
        <v>15053</v>
      </c>
      <c r="F4739" s="131">
        <v>5.0999999999999996</v>
      </c>
      <c r="G4739" s="13" t="s">
        <v>704</v>
      </c>
      <c r="H4739" s="13" t="s">
        <v>4081</v>
      </c>
      <c r="I4739" s="133">
        <v>2017</v>
      </c>
      <c r="J4739" s="74"/>
      <c r="K4739" s="73">
        <v>5130059663</v>
      </c>
      <c r="L4739" s="90">
        <f>IF(K4739/1024 &gt;1,K4739/1024," ")</f>
        <v>5009823.8896484375</v>
      </c>
      <c r="M4739" s="90">
        <f>IF(K4739/1048576 &gt;1,K4739/1048576," ")</f>
        <v>4892.4061422348022</v>
      </c>
      <c r="N4739" s="91">
        <f>IF(K4739&gt;999999999,K4739/1073741824," ")</f>
        <v>4.7777403732761741</v>
      </c>
      <c r="O4739" s="194" t="s">
        <v>25891</v>
      </c>
      <c r="P4739" s="197" t="s">
        <v>25892</v>
      </c>
    </row>
    <row r="4740" spans="2:16" ht="20.100000000000001" customHeight="1" x14ac:dyDescent="0.3">
      <c r="B4740" s="101">
        <v>4730</v>
      </c>
      <c r="C4740" s="109" t="s">
        <v>40270</v>
      </c>
      <c r="D4740" s="160" t="s">
        <v>2445</v>
      </c>
      <c r="E4740" s="36" t="s">
        <v>40074</v>
      </c>
      <c r="F4740" s="104">
        <v>5.8</v>
      </c>
      <c r="G4740" s="101" t="s">
        <v>704</v>
      </c>
      <c r="H4740" s="101" t="s">
        <v>3740</v>
      </c>
      <c r="I4740" s="101">
        <v>2008</v>
      </c>
      <c r="J4740" s="101"/>
      <c r="K4740" s="90">
        <v>5432312969</v>
      </c>
      <c r="L4740" s="90">
        <f>IF(K4740/1024 &gt;1,K4740/1024," ")</f>
        <v>5304993.1337890625</v>
      </c>
      <c r="M4740" s="90">
        <f>IF(K4740/1048576 &gt;1,K4740/1048576," ")</f>
        <v>5180.6573572158813</v>
      </c>
      <c r="N4740" s="91">
        <f>IF(K4740&gt;999999999,K4740/1073741824," ")</f>
        <v>5.0592357004061341</v>
      </c>
      <c r="O4740" s="194" t="s">
        <v>25895</v>
      </c>
      <c r="P4740" s="197" t="s">
        <v>25896</v>
      </c>
    </row>
    <row r="4741" spans="2:16" ht="20.100000000000001" customHeight="1" x14ac:dyDescent="0.3">
      <c r="B4741" s="101">
        <v>4731</v>
      </c>
      <c r="C4741" s="102" t="s">
        <v>40271</v>
      </c>
      <c r="D4741" s="159" t="s">
        <v>2438</v>
      </c>
      <c r="E4741" s="36" t="s">
        <v>15055</v>
      </c>
      <c r="F4741" s="104">
        <v>6.8</v>
      </c>
      <c r="G4741" s="94" t="s">
        <v>704</v>
      </c>
      <c r="H4741" s="94" t="s">
        <v>3739</v>
      </c>
      <c r="I4741" s="94">
        <v>1999</v>
      </c>
      <c r="J4741" s="94"/>
      <c r="K4741" s="108">
        <v>4487955581</v>
      </c>
      <c r="L4741" s="90">
        <f>IF(K4741/1024 &gt;1,K4741/1024," ")</f>
        <v>4382769.1220703125</v>
      </c>
      <c r="M4741" s="90">
        <f>IF(K4741/1048576 &gt;1,K4741/1048576," ")</f>
        <v>4280.0479707717896</v>
      </c>
      <c r="N4741" s="91">
        <f>IF(K4741&gt;999999999,K4741/1073741824," ")</f>
        <v>4.1797343464568257</v>
      </c>
      <c r="O4741" s="194" t="s">
        <v>25897</v>
      </c>
      <c r="P4741" s="197" t="s">
        <v>25898</v>
      </c>
    </row>
    <row r="4742" spans="2:16" ht="20.100000000000001" customHeight="1" x14ac:dyDescent="0.3">
      <c r="B4742" s="101">
        <v>4732</v>
      </c>
      <c r="C4742" s="12" t="s">
        <v>40084</v>
      </c>
      <c r="D4742" s="160" t="s">
        <v>1378</v>
      </c>
      <c r="E4742" s="36" t="s">
        <v>15056</v>
      </c>
      <c r="F4742" s="104">
        <v>4.7</v>
      </c>
      <c r="G4742" s="94" t="s">
        <v>704</v>
      </c>
      <c r="H4742" s="94" t="s">
        <v>4152</v>
      </c>
      <c r="I4742" s="94">
        <v>2008</v>
      </c>
      <c r="J4742" s="94"/>
      <c r="K4742" s="90">
        <v>1671340032</v>
      </c>
      <c r="L4742" s="90">
        <f>IF(K4742/1024 &gt;1,K4742/1024," ")</f>
        <v>1632168</v>
      </c>
      <c r="M4742" s="90">
        <f>IF(K4742/1048576 &gt;1,K4742/1048576," ")</f>
        <v>1593.9140625</v>
      </c>
      <c r="N4742" s="91">
        <f>IF(K4742&gt;999999999,K4742/1073741824," ")</f>
        <v>1.5565567016601563</v>
      </c>
      <c r="O4742" s="194" t="s">
        <v>17564</v>
      </c>
      <c r="P4742" s="197" t="s">
        <v>25899</v>
      </c>
    </row>
    <row r="4743" spans="2:16" ht="20.100000000000001" customHeight="1" x14ac:dyDescent="0.3">
      <c r="B4743" s="101">
        <v>4733</v>
      </c>
      <c r="C4743" s="111" t="s">
        <v>40272</v>
      </c>
      <c r="D4743" s="161" t="s">
        <v>7362</v>
      </c>
      <c r="E4743" s="36" t="s">
        <v>15057</v>
      </c>
      <c r="F4743" s="99">
        <v>7.1</v>
      </c>
      <c r="G4743" s="99" t="s">
        <v>704</v>
      </c>
      <c r="H4743" s="105" t="s">
        <v>5871</v>
      </c>
      <c r="I4743" s="101">
        <v>2016</v>
      </c>
      <c r="J4743" s="101"/>
      <c r="K4743" s="90">
        <v>5113639346</v>
      </c>
      <c r="L4743" s="90">
        <f>IF(K4743/1024 &gt;1,K4743/1024," ")</f>
        <v>4993788.423828125</v>
      </c>
      <c r="M4743" s="90">
        <f>IF(K4743/1048576 &gt;1,K4743/1048576," ")</f>
        <v>4876.7465076446533</v>
      </c>
      <c r="N4743" s="91">
        <f>IF(K4743&gt;999999999,K4743/1073741824," ")</f>
        <v>4.7624477613717318</v>
      </c>
      <c r="O4743" s="194" t="s">
        <v>25900</v>
      </c>
      <c r="P4743" s="197" t="s">
        <v>31440</v>
      </c>
    </row>
    <row r="4744" spans="2:16" ht="20.100000000000001" customHeight="1" x14ac:dyDescent="0.3">
      <c r="B4744" s="101">
        <v>4734</v>
      </c>
      <c r="C4744" s="112" t="s">
        <v>40273</v>
      </c>
      <c r="D4744" s="160" t="s">
        <v>5951</v>
      </c>
      <c r="E4744" s="36" t="s">
        <v>15058</v>
      </c>
      <c r="F4744" s="99">
        <v>7.6</v>
      </c>
      <c r="G4744" s="101"/>
      <c r="H4744" s="101" t="s">
        <v>5878</v>
      </c>
      <c r="I4744" s="101">
        <v>2013</v>
      </c>
      <c r="J4744" s="116"/>
      <c r="K4744" s="90">
        <v>3507411903</v>
      </c>
      <c r="L4744" s="90">
        <f>IF(K4744/1024 &gt;1,K4744/1024," ")</f>
        <v>3425206.9365234375</v>
      </c>
      <c r="M4744" s="90">
        <f>IF(K4744/1048576 &gt;1,K4744/1048576," ")</f>
        <v>3344.9286489486694</v>
      </c>
      <c r="N4744" s="91">
        <f>IF(K4744&gt;999999999,K4744/1073741824," ")</f>
        <v>3.266531883738935</v>
      </c>
      <c r="O4744" s="194" t="s">
        <v>25901</v>
      </c>
      <c r="P4744" s="197" t="s">
        <v>25902</v>
      </c>
    </row>
    <row r="4745" spans="2:16" ht="20.100000000000001" customHeight="1" x14ac:dyDescent="0.3">
      <c r="B4745" s="101">
        <v>4735</v>
      </c>
      <c r="C4745" s="102" t="s">
        <v>40274</v>
      </c>
      <c r="D4745" s="159" t="s">
        <v>4383</v>
      </c>
      <c r="E4745" s="36" t="s">
        <v>15059</v>
      </c>
      <c r="F4745" s="104">
        <v>6.3</v>
      </c>
      <c r="G4745" s="101"/>
      <c r="H4745" s="101" t="s">
        <v>4081</v>
      </c>
      <c r="I4745" s="101">
        <v>2013</v>
      </c>
      <c r="J4745" s="101"/>
      <c r="K4745" s="90">
        <v>4663273173</v>
      </c>
      <c r="L4745" s="90">
        <f>IF(K4745/1024 &gt;1,K4745/1024," ")</f>
        <v>4553977.7080078125</v>
      </c>
      <c r="M4745" s="90">
        <f>IF(K4745/1048576 &gt;1,K4745/1048576," ")</f>
        <v>4447.2438554763794</v>
      </c>
      <c r="N4745" s="91">
        <f>IF(K4745&gt;999999999,K4745/1073741824," ")</f>
        <v>4.3430115776136518</v>
      </c>
      <c r="O4745" s="194" t="s">
        <v>25903</v>
      </c>
      <c r="P4745" s="197" t="s">
        <v>25904</v>
      </c>
    </row>
    <row r="4746" spans="2:16" ht="20.100000000000001" customHeight="1" x14ac:dyDescent="0.3">
      <c r="B4746" s="101">
        <v>4736</v>
      </c>
      <c r="C4746" s="12" t="s">
        <v>40275</v>
      </c>
      <c r="D4746" s="157" t="s">
        <v>32860</v>
      </c>
      <c r="E4746" s="36" t="s">
        <v>32861</v>
      </c>
      <c r="F4746" s="131">
        <v>6.3</v>
      </c>
      <c r="G4746" s="13"/>
      <c r="H4746" s="13" t="s">
        <v>3740</v>
      </c>
      <c r="I4746" s="133">
        <v>2020</v>
      </c>
      <c r="J4746" s="74"/>
      <c r="K4746" s="73">
        <v>3909869568</v>
      </c>
      <c r="L4746" s="90">
        <f>IF(K4746/1024 &gt;1,K4746/1024," ")</f>
        <v>3818232</v>
      </c>
      <c r="M4746" s="90">
        <f>IF(K4746/1048576 &gt;1,K4746/1048576," ")</f>
        <v>3728.7421875</v>
      </c>
      <c r="N4746" s="91">
        <f>IF(K4746&gt;999999999,K4746/1073741824," ")</f>
        <v>3.6413497924804688</v>
      </c>
      <c r="O4746" s="223" t="s">
        <v>32862</v>
      </c>
      <c r="P4746" s="198" t="s">
        <v>32863</v>
      </c>
    </row>
    <row r="4747" spans="2:16" ht="20.100000000000001" customHeight="1" x14ac:dyDescent="0.3">
      <c r="B4747" s="101">
        <v>4737</v>
      </c>
      <c r="C4747" s="7" t="s">
        <v>40276</v>
      </c>
      <c r="D4747" s="157" t="s">
        <v>8541</v>
      </c>
      <c r="E4747" s="36" t="s">
        <v>15081</v>
      </c>
      <c r="F4747" s="81">
        <v>5.7</v>
      </c>
      <c r="G4747" s="13" t="s">
        <v>704</v>
      </c>
      <c r="H4747" s="13" t="s">
        <v>4081</v>
      </c>
      <c r="I4747" s="79">
        <v>2018</v>
      </c>
      <c r="J4747" s="79"/>
      <c r="K4747" s="73">
        <v>7009476608</v>
      </c>
      <c r="L4747" s="90">
        <f>IF(K4747/1024 &gt;1,K4747/1024," ")</f>
        <v>6845192</v>
      </c>
      <c r="M4747" s="90">
        <f>IF(K4747/1048576 &gt;1,K4747/1048576," ")</f>
        <v>6684.7578125</v>
      </c>
      <c r="N4747" s="91">
        <f>IF(K4747&gt;999999999,K4747/1073741824," ")</f>
        <v>6.5280838012695313</v>
      </c>
      <c r="O4747" s="194" t="s">
        <v>25905</v>
      </c>
      <c r="P4747" s="197" t="s">
        <v>25906</v>
      </c>
    </row>
    <row r="4748" spans="2:16" ht="20.100000000000001" customHeight="1" x14ac:dyDescent="0.3">
      <c r="B4748" s="101">
        <v>4738</v>
      </c>
      <c r="C4748" s="12" t="s">
        <v>40085</v>
      </c>
      <c r="D4748" s="160" t="s">
        <v>2446</v>
      </c>
      <c r="E4748" s="36" t="s">
        <v>15060</v>
      </c>
      <c r="F4748" s="104">
        <v>5.8</v>
      </c>
      <c r="G4748" s="94"/>
      <c r="H4748" s="94" t="s">
        <v>3765</v>
      </c>
      <c r="I4748" s="101">
        <v>2005</v>
      </c>
      <c r="J4748" s="101"/>
      <c r="K4748" s="90">
        <v>1462233088</v>
      </c>
      <c r="L4748" s="90">
        <f>IF(K4748/1024 &gt;1,K4748/1024," ")</f>
        <v>1427962</v>
      </c>
      <c r="M4748" s="90">
        <f>IF(K4748/1048576 &gt;1,K4748/1048576," ")</f>
        <v>1394.494140625</v>
      </c>
      <c r="N4748" s="91">
        <f>IF(K4748&gt;999999999,K4748/1073741824," ")</f>
        <v>1.3618106842041016</v>
      </c>
      <c r="O4748" s="194" t="s">
        <v>25907</v>
      </c>
      <c r="P4748" s="197" t="s">
        <v>25908</v>
      </c>
    </row>
    <row r="4749" spans="2:16" ht="20.100000000000001" customHeight="1" x14ac:dyDescent="0.3">
      <c r="B4749" s="101">
        <v>4739</v>
      </c>
      <c r="C4749" s="113" t="s">
        <v>40279</v>
      </c>
      <c r="D4749" s="159" t="s">
        <v>1719</v>
      </c>
      <c r="E4749" s="36" t="s">
        <v>15063</v>
      </c>
      <c r="F4749" s="104">
        <v>8.1999999999999993</v>
      </c>
      <c r="G4749" s="101" t="s">
        <v>704</v>
      </c>
      <c r="H4749" s="101" t="s">
        <v>3737</v>
      </c>
      <c r="I4749" s="101">
        <v>1979</v>
      </c>
      <c r="J4749" s="101"/>
      <c r="K4749" s="90">
        <v>2239161275</v>
      </c>
      <c r="L4749" s="90">
        <f>IF(K4749/1024 &gt;1,K4749/1024," ")</f>
        <v>2186680.9326171875</v>
      </c>
      <c r="M4749" s="90">
        <f>IF(K4749/1048576 &gt;1,K4749/1048576," ")</f>
        <v>2135.4305982589722</v>
      </c>
      <c r="N4749" s="91">
        <f>IF(K4749&gt;999999999,K4749/1073741824," ")</f>
        <v>2.0853814436122775</v>
      </c>
      <c r="O4749" s="194" t="s">
        <v>19603</v>
      </c>
      <c r="P4749" s="197" t="s">
        <v>25913</v>
      </c>
    </row>
    <row r="4750" spans="2:16" ht="20.100000000000001" customHeight="1" x14ac:dyDescent="0.3">
      <c r="B4750" s="101">
        <v>4740</v>
      </c>
      <c r="C4750" s="112" t="s">
        <v>40277</v>
      </c>
      <c r="D4750" s="161" t="s">
        <v>7118</v>
      </c>
      <c r="E4750" s="36" t="s">
        <v>15061</v>
      </c>
      <c r="F4750" s="99">
        <v>5.5</v>
      </c>
      <c r="G4750" s="99" t="s">
        <v>704</v>
      </c>
      <c r="H4750" s="105" t="s">
        <v>4081</v>
      </c>
      <c r="I4750" s="101">
        <v>2016</v>
      </c>
      <c r="J4750" s="101"/>
      <c r="K4750" s="90">
        <v>4481525071</v>
      </c>
      <c r="L4750" s="90">
        <f>IF(K4750/1024 &gt;1,K4750/1024," ")</f>
        <v>4376489.3271484375</v>
      </c>
      <c r="M4750" s="90">
        <f>IF(K4750/1048576 &gt;1,K4750/1048576," ")</f>
        <v>4273.915358543396</v>
      </c>
      <c r="N4750" s="91">
        <f>IF(K4750&gt;999999999,K4750/1073741824," ")</f>
        <v>4.1737454673275352</v>
      </c>
      <c r="O4750" s="194" t="s">
        <v>25909</v>
      </c>
      <c r="P4750" s="197" t="s">
        <v>25910</v>
      </c>
    </row>
    <row r="4751" spans="2:16" ht="20.100000000000001" customHeight="1" x14ac:dyDescent="0.3">
      <c r="B4751" s="101">
        <v>4741</v>
      </c>
      <c r="C4751" s="12" t="s">
        <v>40278</v>
      </c>
      <c r="D4751" s="157" t="s">
        <v>8947</v>
      </c>
      <c r="E4751" s="36" t="s">
        <v>15062</v>
      </c>
      <c r="F4751" s="81">
        <v>5.9</v>
      </c>
      <c r="G4751" s="13" t="s">
        <v>704</v>
      </c>
      <c r="H4751" s="13" t="s">
        <v>3757</v>
      </c>
      <c r="I4751" s="79">
        <v>2019</v>
      </c>
      <c r="J4751" s="79"/>
      <c r="K4751" s="73">
        <v>5013438464</v>
      </c>
      <c r="L4751" s="90">
        <f>IF(K4751/1024 &gt;1,K4751/1024," ")</f>
        <v>4895936</v>
      </c>
      <c r="M4751" s="90">
        <f>IF(K4751/1048576 &gt;1,K4751/1048576," ")</f>
        <v>4781.1875</v>
      </c>
      <c r="N4751" s="91">
        <f>IF(K4751&gt;999999999,K4751/1073741824," ")</f>
        <v>4.66912841796875</v>
      </c>
      <c r="O4751" s="194" t="s">
        <v>25911</v>
      </c>
      <c r="P4751" s="197" t="s">
        <v>25912</v>
      </c>
    </row>
    <row r="4752" spans="2:16" ht="20.100000000000001" customHeight="1" x14ac:dyDescent="0.3">
      <c r="B4752" s="101">
        <v>4742</v>
      </c>
      <c r="C4752" s="102" t="s">
        <v>40280</v>
      </c>
      <c r="D4752" s="183" t="s">
        <v>4506</v>
      </c>
      <c r="E4752" s="36" t="s">
        <v>15064</v>
      </c>
      <c r="F4752" s="104">
        <v>5.4</v>
      </c>
      <c r="G4752" s="101" t="s">
        <v>704</v>
      </c>
      <c r="H4752" s="101" t="s">
        <v>3744</v>
      </c>
      <c r="I4752" s="101">
        <v>2012</v>
      </c>
      <c r="J4752" s="101"/>
      <c r="K4752" s="90">
        <v>3551267791</v>
      </c>
      <c r="L4752" s="90">
        <f>IF(K4752/1024 &gt;1,K4752/1024," ")</f>
        <v>3468034.9521484375</v>
      </c>
      <c r="M4752" s="90">
        <f>IF(K4752/1048576 &gt;1,K4752/1048576," ")</f>
        <v>3386.7528829574585</v>
      </c>
      <c r="N4752" s="91">
        <f>IF(K4752&gt;999999999,K4752/1073741824," ")</f>
        <v>3.3073758622631431</v>
      </c>
      <c r="O4752" s="194" t="s">
        <v>25914</v>
      </c>
      <c r="P4752" s="197" t="s">
        <v>25915</v>
      </c>
    </row>
    <row r="4753" spans="2:16" ht="20.100000000000001" customHeight="1" x14ac:dyDescent="0.3">
      <c r="B4753" s="101">
        <v>4743</v>
      </c>
      <c r="C4753" s="109" t="s">
        <v>40281</v>
      </c>
      <c r="D4753" s="159" t="s">
        <v>5533</v>
      </c>
      <c r="E4753" s="36" t="s">
        <v>15066</v>
      </c>
      <c r="F4753" s="104">
        <v>4.7</v>
      </c>
      <c r="G4753" s="101" t="s">
        <v>704</v>
      </c>
      <c r="H4753" s="101" t="s">
        <v>3740</v>
      </c>
      <c r="I4753" s="101">
        <v>1987</v>
      </c>
      <c r="J4753" s="101"/>
      <c r="K4753" s="90">
        <v>3153185617</v>
      </c>
      <c r="L4753" s="90">
        <f>IF(K4753/1024 &gt;1,K4753/1024," ")</f>
        <v>3079282.8291015625</v>
      </c>
      <c r="M4753" s="90">
        <f>IF(K4753/1048576 &gt;1,K4753/1048576," ")</f>
        <v>3007.1121377944946</v>
      </c>
      <c r="N4753" s="91">
        <f>IF(K4753&gt;999999999,K4753/1073741824," ")</f>
        <v>2.9366329470649362</v>
      </c>
      <c r="O4753" s="194" t="s">
        <v>25916</v>
      </c>
      <c r="P4753" s="197" t="s">
        <v>25917</v>
      </c>
    </row>
    <row r="4754" spans="2:16" ht="20.100000000000001" customHeight="1" x14ac:dyDescent="0.3">
      <c r="B4754" s="101">
        <v>4744</v>
      </c>
      <c r="C4754" s="20" t="s">
        <v>40282</v>
      </c>
      <c r="D4754" s="157" t="s">
        <v>9052</v>
      </c>
      <c r="E4754" s="36" t="s">
        <v>15067</v>
      </c>
      <c r="F4754" s="81">
        <v>6.6</v>
      </c>
      <c r="G4754" s="13" t="s">
        <v>704</v>
      </c>
      <c r="H4754" s="13" t="s">
        <v>3740</v>
      </c>
      <c r="I4754" s="79">
        <v>2020</v>
      </c>
      <c r="J4754" s="79"/>
      <c r="K4754" s="73">
        <v>7752601600</v>
      </c>
      <c r="L4754" s="90">
        <f>IF(K4754/1024 &gt;1,K4754/1024," ")</f>
        <v>7570900</v>
      </c>
      <c r="M4754" s="90">
        <f>IF(K4754/1048576 &gt;1,K4754/1048576," ")</f>
        <v>7393.45703125</v>
      </c>
      <c r="N4754" s="91">
        <f>IF(K4754&gt;999999999,K4754/1073741824," ")</f>
        <v>7.2201728820800781</v>
      </c>
      <c r="O4754" s="194" t="s">
        <v>25918</v>
      </c>
      <c r="P4754" s="197" t="s">
        <v>25919</v>
      </c>
    </row>
    <row r="4755" spans="2:16" ht="20.100000000000001" customHeight="1" x14ac:dyDescent="0.3">
      <c r="B4755" s="101">
        <v>4745</v>
      </c>
      <c r="C4755" s="109" t="s">
        <v>40283</v>
      </c>
      <c r="D4755" s="159" t="s">
        <v>2447</v>
      </c>
      <c r="E4755" s="36" t="s">
        <v>15068</v>
      </c>
      <c r="F4755" s="104">
        <v>3.4</v>
      </c>
      <c r="G4755" s="94" t="s">
        <v>704</v>
      </c>
      <c r="H4755" s="94" t="s">
        <v>4307</v>
      </c>
      <c r="I4755" s="94">
        <v>2008</v>
      </c>
      <c r="J4755" s="94"/>
      <c r="K4755" s="108">
        <v>2554461313</v>
      </c>
      <c r="L4755" s="90">
        <f>IF(K4755/1024 &gt;1,K4755/1024," ")</f>
        <v>2494591.1259765625</v>
      </c>
      <c r="M4755" s="90">
        <f>IF(K4755/1048576 &gt;1,K4755/1048576," ")</f>
        <v>2436.1241464614868</v>
      </c>
      <c r="N4755" s="91">
        <f>IF(K4755&gt;999999999,K4755/1073741824," ")</f>
        <v>2.3790274867787957</v>
      </c>
      <c r="O4755" s="194" t="s">
        <v>25920</v>
      </c>
      <c r="P4755" s="197" t="s">
        <v>25921</v>
      </c>
    </row>
    <row r="4756" spans="2:16" ht="20.100000000000001" customHeight="1" x14ac:dyDescent="0.3">
      <c r="B4756" s="101">
        <v>4746</v>
      </c>
      <c r="C4756" s="48" t="s">
        <v>40284</v>
      </c>
      <c r="D4756" s="157" t="s">
        <v>32341</v>
      </c>
      <c r="E4756" s="36" t="s">
        <v>32342</v>
      </c>
      <c r="F4756" s="81">
        <v>5.8</v>
      </c>
      <c r="G4756" s="13" t="s">
        <v>704</v>
      </c>
      <c r="H4756" s="13" t="s">
        <v>3744</v>
      </c>
      <c r="I4756" s="79">
        <v>2019</v>
      </c>
      <c r="J4756" s="79"/>
      <c r="K4756" s="73">
        <v>5050146816</v>
      </c>
      <c r="L4756" s="90">
        <f>IF(K4756/1024 &gt;1,K4756/1024," ")</f>
        <v>4931784</v>
      </c>
      <c r="M4756" s="90">
        <f>IF(K4756/1048576 &gt;1,K4756/1048576," ")</f>
        <v>4816.1953125</v>
      </c>
      <c r="N4756" s="91">
        <f>IF(K4756&gt;999999999,K4756/1073741824," ")</f>
        <v>4.7033157348632813</v>
      </c>
      <c r="O4756" s="223" t="s">
        <v>17525</v>
      </c>
      <c r="P4756" s="198" t="s">
        <v>32343</v>
      </c>
    </row>
    <row r="4757" spans="2:16" ht="20.100000000000001" customHeight="1" x14ac:dyDescent="0.3">
      <c r="B4757" s="101">
        <v>4747</v>
      </c>
      <c r="C4757" s="112" t="s">
        <v>40285</v>
      </c>
      <c r="D4757" s="161" t="s">
        <v>7454</v>
      </c>
      <c r="E4757" s="36" t="s">
        <v>15069</v>
      </c>
      <c r="F4757" s="99">
        <v>5.0999999999999996</v>
      </c>
      <c r="G4757" s="99"/>
      <c r="H4757" s="105" t="s">
        <v>5878</v>
      </c>
      <c r="I4757" s="101">
        <v>2016</v>
      </c>
      <c r="J4757" s="101"/>
      <c r="K4757" s="90">
        <v>5092189162</v>
      </c>
      <c r="L4757" s="90">
        <f>IF(K4757/1024 &gt;1,K4757/1024," ")</f>
        <v>4972840.978515625</v>
      </c>
      <c r="M4757" s="90">
        <f>IF(K4757/1048576 &gt;1,K4757/1048576," ")</f>
        <v>4856.290018081665</v>
      </c>
      <c r="N4757" s="91">
        <f>IF(K4757&gt;999999999,K4757/1073741824," ")</f>
        <v>4.742470720782876</v>
      </c>
      <c r="O4757" s="194" t="s">
        <v>21214</v>
      </c>
      <c r="P4757" s="197" t="s">
        <v>25922</v>
      </c>
    </row>
    <row r="4758" spans="2:16" ht="20.100000000000001" customHeight="1" x14ac:dyDescent="0.3">
      <c r="B4758" s="101">
        <v>4748</v>
      </c>
      <c r="C4758" s="112" t="s">
        <v>40286</v>
      </c>
      <c r="D4758" s="161" t="s">
        <v>7547</v>
      </c>
      <c r="E4758" s="36" t="s">
        <v>15070</v>
      </c>
      <c r="F4758" s="99">
        <v>6.3</v>
      </c>
      <c r="G4758" s="99"/>
      <c r="H4758" s="105" t="s">
        <v>4081</v>
      </c>
      <c r="I4758" s="101">
        <v>2016</v>
      </c>
      <c r="J4758" s="101"/>
      <c r="K4758" s="90">
        <v>4730288817</v>
      </c>
      <c r="L4758" s="90">
        <f>IF(K4758/1024 &gt;1,K4758/1024," ")</f>
        <v>4619422.6728515625</v>
      </c>
      <c r="M4758" s="90">
        <f>IF(K4758/1048576 &gt;1,K4758/1048576," ")</f>
        <v>4511.154953956604</v>
      </c>
      <c r="N4758" s="91">
        <f>IF(K4758&gt;999999999,K4758/1073741824," ")</f>
        <v>4.4054247597232461</v>
      </c>
      <c r="O4758" s="194" t="s">
        <v>25923</v>
      </c>
      <c r="P4758" s="197" t="s">
        <v>31442</v>
      </c>
    </row>
    <row r="4759" spans="2:16" ht="20.100000000000001" customHeight="1" x14ac:dyDescent="0.3">
      <c r="B4759" s="101">
        <v>4749</v>
      </c>
      <c r="C4759" s="102" t="s">
        <v>40287</v>
      </c>
      <c r="D4759" s="162" t="s">
        <v>2448</v>
      </c>
      <c r="E4759" s="36" t="s">
        <v>15071</v>
      </c>
      <c r="F4759" s="104">
        <v>4.4000000000000004</v>
      </c>
      <c r="G4759" s="101" t="s">
        <v>704</v>
      </c>
      <c r="H4759" s="101" t="s">
        <v>3743</v>
      </c>
      <c r="I4759" s="94">
        <v>2010</v>
      </c>
      <c r="J4759" s="94"/>
      <c r="K4759" s="90">
        <v>2539411263</v>
      </c>
      <c r="L4759" s="90">
        <f>IF(K4759/1024 &gt;1,K4759/1024," ")</f>
        <v>2479893.8115234375</v>
      </c>
      <c r="M4759" s="90">
        <f>IF(K4759/1048576 &gt;1,K4759/1048576," ")</f>
        <v>2421.7713003158569</v>
      </c>
      <c r="N4759" s="91">
        <f>IF(K4759&gt;999999999,K4759/1073741824," ")</f>
        <v>2.365011035464704</v>
      </c>
      <c r="O4759" s="194" t="s">
        <v>25924</v>
      </c>
      <c r="P4759" s="197" t="s">
        <v>25925</v>
      </c>
    </row>
    <row r="4760" spans="2:16" ht="20.100000000000001" customHeight="1" x14ac:dyDescent="0.3">
      <c r="B4760" s="101">
        <v>4750</v>
      </c>
      <c r="C4760" s="102" t="s">
        <v>40288</v>
      </c>
      <c r="D4760" s="159" t="s">
        <v>1787</v>
      </c>
      <c r="E4760" s="36" t="s">
        <v>15072</v>
      </c>
      <c r="F4760" s="104">
        <v>5.4</v>
      </c>
      <c r="G4760" s="99" t="s">
        <v>704</v>
      </c>
      <c r="H4760" s="101" t="s">
        <v>5871</v>
      </c>
      <c r="I4760" s="94">
        <v>2009</v>
      </c>
      <c r="J4760" s="94"/>
      <c r="K4760" s="90">
        <v>4865321288</v>
      </c>
      <c r="L4760" s="90">
        <f>IF(K4760/1024 &gt;1,K4760/1024," ")</f>
        <v>4751290.3203125</v>
      </c>
      <c r="M4760" s="90">
        <f>IF(K4760/1048576 &gt;1,K4760/1048576," ")</f>
        <v>4639.9319534301758</v>
      </c>
      <c r="N4760" s="91">
        <f>IF(K4760&gt;999999999,K4760/1073741824," ")</f>
        <v>4.531183548271656</v>
      </c>
      <c r="O4760" s="194" t="s">
        <v>25926</v>
      </c>
      <c r="P4760" s="197" t="s">
        <v>25927</v>
      </c>
    </row>
    <row r="4761" spans="2:16" ht="20.100000000000001" customHeight="1" x14ac:dyDescent="0.3">
      <c r="B4761" s="101">
        <v>4751</v>
      </c>
      <c r="C4761" s="109" t="s">
        <v>40289</v>
      </c>
      <c r="D4761" s="160" t="s">
        <v>5681</v>
      </c>
      <c r="E4761" s="36" t="s">
        <v>15073</v>
      </c>
      <c r="F4761" s="104">
        <v>6</v>
      </c>
      <c r="G4761" s="101" t="s">
        <v>704</v>
      </c>
      <c r="H4761" s="101" t="s">
        <v>3756</v>
      </c>
      <c r="I4761" s="101">
        <v>2014</v>
      </c>
      <c r="J4761" s="101"/>
      <c r="K4761" s="90">
        <v>4250276721</v>
      </c>
      <c r="L4761" s="90">
        <f>IF(K4761/1024 &gt;1,K4761/1024," ")</f>
        <v>4150660.8603515625</v>
      </c>
      <c r="M4761" s="90">
        <f>IF(K4761/1048576 &gt;1,K4761/1048576," ")</f>
        <v>4053.3797464370728</v>
      </c>
      <c r="N4761" s="91">
        <f>IF(K4761&gt;999999999,K4761/1073741824," ")</f>
        <v>3.9583786586299539</v>
      </c>
      <c r="O4761" s="194" t="s">
        <v>25928</v>
      </c>
      <c r="P4761" s="197" t="s">
        <v>25929</v>
      </c>
    </row>
    <row r="4762" spans="2:16" ht="20.100000000000001" customHeight="1" x14ac:dyDescent="0.3">
      <c r="B4762" s="101">
        <v>4752</v>
      </c>
      <c r="C4762" s="111" t="s">
        <v>40290</v>
      </c>
      <c r="D4762" s="161" t="s">
        <v>7428</v>
      </c>
      <c r="E4762" s="36" t="s">
        <v>15074</v>
      </c>
      <c r="F4762" s="99">
        <v>5</v>
      </c>
      <c r="G4762" s="99" t="s">
        <v>704</v>
      </c>
      <c r="H4762" s="105" t="s">
        <v>5878</v>
      </c>
      <c r="I4762" s="101">
        <v>2017</v>
      </c>
      <c r="J4762" s="101"/>
      <c r="K4762" s="90">
        <v>5154184005</v>
      </c>
      <c r="L4762" s="90">
        <f>IF(K4762/1024 &gt;1,K4762/1024," ")</f>
        <v>5033382.8173828125</v>
      </c>
      <c r="M4762" s="90">
        <f>IF(K4762/1048576 &gt;1,K4762/1048576," ")</f>
        <v>4915.4129076004028</v>
      </c>
      <c r="N4762" s="91">
        <f>IF(K4762&gt;999999999,K4762/1073741824," ")</f>
        <v>4.8002079175785184</v>
      </c>
      <c r="O4762" s="194" t="s">
        <v>25930</v>
      </c>
      <c r="P4762" s="197" t="s">
        <v>25931</v>
      </c>
    </row>
    <row r="4763" spans="2:16" ht="20.100000000000001" customHeight="1" x14ac:dyDescent="0.3">
      <c r="B4763" s="101">
        <v>4753</v>
      </c>
      <c r="C4763" s="102" t="s">
        <v>40291</v>
      </c>
      <c r="D4763" s="159" t="s">
        <v>1753</v>
      </c>
      <c r="E4763" s="36" t="s">
        <v>15075</v>
      </c>
      <c r="F4763" s="104">
        <v>7.3</v>
      </c>
      <c r="G4763" s="101"/>
      <c r="H4763" s="101" t="s">
        <v>3937</v>
      </c>
      <c r="I4763" s="94">
        <v>2004</v>
      </c>
      <c r="J4763" s="94"/>
      <c r="K4763" s="90">
        <v>4558340080</v>
      </c>
      <c r="L4763" s="90">
        <f>IF(K4763/1024 &gt;1,K4763/1024," ")</f>
        <v>4451503.984375</v>
      </c>
      <c r="M4763" s="90">
        <f>IF(K4763/1048576 &gt;1,K4763/1048576," ")</f>
        <v>4347.1718597412109</v>
      </c>
      <c r="N4763" s="91">
        <f>IF(K4763&gt;999999999,K4763/1073741824," ")</f>
        <v>4.2452850192785263</v>
      </c>
      <c r="O4763" s="194" t="s">
        <v>25932</v>
      </c>
      <c r="P4763" s="197" t="s">
        <v>25933</v>
      </c>
    </row>
    <row r="4764" spans="2:16" ht="20.100000000000001" customHeight="1" x14ac:dyDescent="0.3">
      <c r="B4764" s="101">
        <v>4754</v>
      </c>
      <c r="C4764" s="102" t="s">
        <v>40292</v>
      </c>
      <c r="D4764" s="159" t="s">
        <v>5271</v>
      </c>
      <c r="E4764" s="36" t="s">
        <v>15076</v>
      </c>
      <c r="F4764" s="104">
        <v>7.2</v>
      </c>
      <c r="G4764" s="99" t="s">
        <v>704</v>
      </c>
      <c r="H4764" s="101" t="s">
        <v>3740</v>
      </c>
      <c r="I4764" s="101">
        <v>1976</v>
      </c>
      <c r="J4764" s="101"/>
      <c r="K4764" s="90">
        <v>2287222979</v>
      </c>
      <c r="L4764" s="90">
        <f>IF(K4764/1024 &gt;1,K4764/1024," ")</f>
        <v>2233616.1904296875</v>
      </c>
      <c r="M4764" s="90">
        <f>IF(K4764/1048576 &gt;1,K4764/1048576," ")</f>
        <v>2181.2658109664917</v>
      </c>
      <c r="N4764" s="91">
        <f>IF(K4764&gt;999999999,K4764/1073741824," ")</f>
        <v>2.1301423935219646</v>
      </c>
      <c r="O4764" s="194" t="s">
        <v>25934</v>
      </c>
      <c r="P4764" s="197" t="s">
        <v>25935</v>
      </c>
    </row>
    <row r="4765" spans="2:16" ht="20.100000000000001" customHeight="1" x14ac:dyDescent="0.3">
      <c r="B4765" s="101">
        <v>4755</v>
      </c>
      <c r="C4765" s="84" t="s">
        <v>40293</v>
      </c>
      <c r="D4765" s="167" t="s">
        <v>7667</v>
      </c>
      <c r="E4765" s="36" t="s">
        <v>15077</v>
      </c>
      <c r="F4765" s="81">
        <v>5.5</v>
      </c>
      <c r="G4765" s="81"/>
      <c r="H4765" s="82" t="s">
        <v>5871</v>
      </c>
      <c r="I4765" s="79">
        <v>2016</v>
      </c>
      <c r="J4765" s="79"/>
      <c r="K4765" s="73">
        <v>4414682754</v>
      </c>
      <c r="L4765" s="90">
        <f>IF(K4765/1024 &gt;1,K4765/1024," ")</f>
        <v>4311213.626953125</v>
      </c>
      <c r="M4765" s="90">
        <f>IF(K4765/1048576 &gt;1,K4765/1048576," ")</f>
        <v>4210.1695575714111</v>
      </c>
      <c r="N4765" s="91">
        <f>IF(K4765&gt;999999999,K4765/1073741824," ")</f>
        <v>4.1114937085658312</v>
      </c>
      <c r="O4765" s="194" t="s">
        <v>17688</v>
      </c>
      <c r="P4765" s="197" t="s">
        <v>31443</v>
      </c>
    </row>
    <row r="4766" spans="2:16" ht="20.100000000000001" customHeight="1" x14ac:dyDescent="0.3">
      <c r="B4766" s="101">
        <v>4756</v>
      </c>
      <c r="C4766" s="102" t="s">
        <v>40294</v>
      </c>
      <c r="D4766" s="159" t="s">
        <v>2449</v>
      </c>
      <c r="E4766" s="36" t="s">
        <v>15078</v>
      </c>
      <c r="F4766" s="104">
        <v>7.8</v>
      </c>
      <c r="G4766" s="94" t="s">
        <v>704</v>
      </c>
      <c r="H4766" s="94" t="s">
        <v>3927</v>
      </c>
      <c r="I4766" s="101">
        <v>1956</v>
      </c>
      <c r="J4766" s="101"/>
      <c r="K4766" s="90">
        <v>2629393961</v>
      </c>
      <c r="L4766" s="90">
        <f>IF(K4766/1024 &gt;1,K4766/1024," ")</f>
        <v>2567767.5400390625</v>
      </c>
      <c r="M4766" s="90">
        <f>IF(K4766/1048576 &gt;1,K4766/1048576," ")</f>
        <v>2507.585488319397</v>
      </c>
      <c r="N4766" s="91">
        <f>IF(K4766&gt;999999999,K4766/1073741824," ")</f>
        <v>2.4488139534369111</v>
      </c>
      <c r="O4766" s="194" t="s">
        <v>25936</v>
      </c>
      <c r="P4766" s="197" t="s">
        <v>31444</v>
      </c>
    </row>
    <row r="4767" spans="2:16" ht="20.100000000000001" customHeight="1" x14ac:dyDescent="0.3">
      <c r="B4767" s="101">
        <v>4757</v>
      </c>
      <c r="C4767" s="109" t="s">
        <v>40295</v>
      </c>
      <c r="D4767" s="159" t="s">
        <v>2439</v>
      </c>
      <c r="E4767" s="36" t="s">
        <v>15079</v>
      </c>
      <c r="F4767" s="104">
        <v>4.3</v>
      </c>
      <c r="G4767" s="94" t="s">
        <v>704</v>
      </c>
      <c r="H4767" s="94" t="s">
        <v>3745</v>
      </c>
      <c r="I4767" s="94">
        <v>2011</v>
      </c>
      <c r="J4767" s="94"/>
      <c r="K4767" s="90">
        <v>2484396903</v>
      </c>
      <c r="L4767" s="90">
        <f>IF(K4767/1024 &gt;1,K4767/1024," ")</f>
        <v>2426168.8505859375</v>
      </c>
      <c r="M4767" s="90">
        <f>IF(K4767/1048576 &gt;1,K4767/1048576," ")</f>
        <v>2369.3055181503296</v>
      </c>
      <c r="N4767" s="91">
        <f>IF(K4767&gt;999999999,K4767/1073741824," ")</f>
        <v>2.3137749200686812</v>
      </c>
      <c r="O4767" s="194" t="s">
        <v>19692</v>
      </c>
      <c r="P4767" s="197" t="s">
        <v>25937</v>
      </c>
    </row>
    <row r="4768" spans="2:16" ht="20.100000000000001" customHeight="1" x14ac:dyDescent="0.3">
      <c r="B4768" s="101">
        <v>4758</v>
      </c>
      <c r="C4768" s="102" t="s">
        <v>40296</v>
      </c>
      <c r="D4768" s="159" t="s">
        <v>5272</v>
      </c>
      <c r="E4768" s="36" t="s">
        <v>15080</v>
      </c>
      <c r="F4768" s="104">
        <v>5.9</v>
      </c>
      <c r="G4768" s="101"/>
      <c r="H4768" s="101" t="s">
        <v>3927</v>
      </c>
      <c r="I4768" s="101">
        <v>1954</v>
      </c>
      <c r="J4768" s="101"/>
      <c r="K4768" s="90">
        <v>3645771020</v>
      </c>
      <c r="L4768" s="90">
        <f>IF(K4768/1024 &gt;1,K4768/1024," ")</f>
        <v>3560323.26171875</v>
      </c>
      <c r="M4768" s="90">
        <f>IF(K4768/1048576 &gt;1,K4768/1048576," ")</f>
        <v>3476.8781852722168</v>
      </c>
      <c r="N4768" s="91">
        <f>IF(K4768&gt;999999999,K4768/1073741824," ")</f>
        <v>3.3953888528048992</v>
      </c>
      <c r="O4768" s="194" t="s">
        <v>25938</v>
      </c>
      <c r="P4768" s="197" t="s">
        <v>25939</v>
      </c>
    </row>
    <row r="4769" spans="2:16" ht="20.100000000000001" customHeight="1" x14ac:dyDescent="0.3">
      <c r="B4769" s="101">
        <v>4759</v>
      </c>
      <c r="C4769" s="84" t="s">
        <v>40297</v>
      </c>
      <c r="D4769" s="157" t="s">
        <v>7756</v>
      </c>
      <c r="E4769" s="36" t="s">
        <v>15082</v>
      </c>
      <c r="F4769" s="81">
        <v>5.7</v>
      </c>
      <c r="G4769" s="81" t="s">
        <v>704</v>
      </c>
      <c r="H4769" s="82" t="s">
        <v>5892</v>
      </c>
      <c r="I4769" s="79">
        <v>1977</v>
      </c>
      <c r="J4769" s="79"/>
      <c r="K4769" s="73">
        <v>2240266659</v>
      </c>
      <c r="L4769" s="90">
        <f>IF(K4769/1024 &gt;1,K4769/1024," ")</f>
        <v>2187760.4091796875</v>
      </c>
      <c r="M4769" s="90">
        <f>IF(K4769/1048576 &gt;1,K4769/1048576," ")</f>
        <v>2136.4847745895386</v>
      </c>
      <c r="N4769" s="91">
        <f>IF(K4769&gt;999999999,K4769/1073741824," ")</f>
        <v>2.0864109126850963</v>
      </c>
      <c r="O4769" s="194" t="s">
        <v>25940</v>
      </c>
      <c r="P4769" s="197" t="s">
        <v>25941</v>
      </c>
    </row>
    <row r="4770" spans="2:16" ht="20.100000000000001" customHeight="1" x14ac:dyDescent="0.3">
      <c r="B4770" s="101">
        <v>4760</v>
      </c>
      <c r="C4770" s="12" t="s">
        <v>40087</v>
      </c>
      <c r="D4770" s="160" t="s">
        <v>511</v>
      </c>
      <c r="E4770" s="36" t="s">
        <v>15083</v>
      </c>
      <c r="F4770" s="104">
        <v>4.7</v>
      </c>
      <c r="G4770" s="94"/>
      <c r="H4770" s="94" t="s">
        <v>4238</v>
      </c>
      <c r="I4770" s="101">
        <v>2007</v>
      </c>
      <c r="J4770" s="101"/>
      <c r="K4770" s="90">
        <v>1461721088</v>
      </c>
      <c r="L4770" s="90">
        <f>IF(K4770/1024 &gt;1,K4770/1024," ")</f>
        <v>1427462</v>
      </c>
      <c r="M4770" s="90">
        <f>IF(K4770/1048576 &gt;1,K4770/1048576," ")</f>
        <v>1394.005859375</v>
      </c>
      <c r="N4770" s="91">
        <f>IF(K4770&gt;999999999,K4770/1073741824," ")</f>
        <v>1.3613338470458984</v>
      </c>
      <c r="O4770" s="194" t="s">
        <v>25942</v>
      </c>
      <c r="P4770" s="197" t="s">
        <v>25943</v>
      </c>
    </row>
    <row r="4771" spans="2:16" ht="20.100000000000001" customHeight="1" x14ac:dyDescent="0.3">
      <c r="B4771" s="101">
        <v>4761</v>
      </c>
      <c r="C4771" s="112" t="s">
        <v>40298</v>
      </c>
      <c r="D4771" s="161" t="s">
        <v>7277</v>
      </c>
      <c r="E4771" s="36" t="s">
        <v>15084</v>
      </c>
      <c r="F4771" s="99">
        <v>6</v>
      </c>
      <c r="G4771" s="99" t="s">
        <v>704</v>
      </c>
      <c r="H4771" s="105" t="s">
        <v>4081</v>
      </c>
      <c r="I4771" s="101">
        <v>2016</v>
      </c>
      <c r="J4771" s="101"/>
      <c r="K4771" s="90">
        <v>3756046835</v>
      </c>
      <c r="L4771" s="90">
        <f>IF(K4771/1024 &gt;1,K4771/1024," ")</f>
        <v>3668014.4873046875</v>
      </c>
      <c r="M4771" s="90">
        <f>IF(K4771/1048576 &gt;1,K4771/1048576," ")</f>
        <v>3582.0453977584839</v>
      </c>
      <c r="N4771" s="91">
        <f>IF(K4771&gt;999999999,K4771/1073741824," ")</f>
        <v>3.4980912087485194</v>
      </c>
      <c r="O4771" s="194" t="s">
        <v>25944</v>
      </c>
      <c r="P4771" s="197" t="s">
        <v>25945</v>
      </c>
    </row>
    <row r="4772" spans="2:16" ht="20.100000000000001" customHeight="1" x14ac:dyDescent="0.3">
      <c r="B4772" s="101">
        <v>4762</v>
      </c>
      <c r="C4772" s="102" t="s">
        <v>40299</v>
      </c>
      <c r="D4772" s="159" t="s">
        <v>2440</v>
      </c>
      <c r="E4772" s="36" t="s">
        <v>15085</v>
      </c>
      <c r="F4772" s="104">
        <v>6.6</v>
      </c>
      <c r="G4772" s="99" t="s">
        <v>704</v>
      </c>
      <c r="H4772" s="105" t="s">
        <v>4081</v>
      </c>
      <c r="I4772" s="94">
        <v>1995</v>
      </c>
      <c r="J4772" s="120"/>
      <c r="K4772" s="90">
        <v>5774511812</v>
      </c>
      <c r="L4772" s="90">
        <f>IF(K4772/1024 &gt;1,K4772/1024," ")</f>
        <v>5639171.69140625</v>
      </c>
      <c r="M4772" s="90">
        <f>IF(K4772/1048576 &gt;1,K4772/1048576," ")</f>
        <v>5507.003604888916</v>
      </c>
      <c r="N4772" s="91">
        <f>IF(K4772&gt;999999999,K4772/1073741824," ")</f>
        <v>5.377933207899332</v>
      </c>
      <c r="O4772" s="194" t="s">
        <v>25946</v>
      </c>
      <c r="P4772" s="197" t="s">
        <v>25947</v>
      </c>
    </row>
    <row r="4773" spans="2:16" ht="20.100000000000001" customHeight="1" x14ac:dyDescent="0.3">
      <c r="B4773" s="101">
        <v>4763</v>
      </c>
      <c r="C4773" s="109" t="s">
        <v>40300</v>
      </c>
      <c r="D4773" s="159" t="s">
        <v>3124</v>
      </c>
      <c r="E4773" s="36" t="s">
        <v>15086</v>
      </c>
      <c r="F4773" s="104">
        <v>5.9</v>
      </c>
      <c r="G4773" s="101" t="s">
        <v>704</v>
      </c>
      <c r="H4773" s="101" t="s">
        <v>3756</v>
      </c>
      <c r="I4773" s="101">
        <v>2011</v>
      </c>
      <c r="J4773" s="101"/>
      <c r="K4773" s="90">
        <v>4757358161</v>
      </c>
      <c r="L4773" s="90">
        <f>IF(K4773/1024 &gt;1,K4773/1024," ")</f>
        <v>4645857.5791015625</v>
      </c>
      <c r="M4773" s="90">
        <f>IF(K4773/1048576 &gt;1,K4773/1048576," ")</f>
        <v>4536.9702920913696</v>
      </c>
      <c r="N4773" s="91">
        <f>IF(K4773&gt;999999999,K4773/1073741824," ")</f>
        <v>4.4306350508704782</v>
      </c>
      <c r="O4773" s="194" t="s">
        <v>17787</v>
      </c>
      <c r="P4773" s="197" t="s">
        <v>25948</v>
      </c>
    </row>
    <row r="4774" spans="2:16" ht="20.100000000000001" customHeight="1" x14ac:dyDescent="0.3">
      <c r="B4774" s="101">
        <v>4764</v>
      </c>
      <c r="C4774" s="109" t="s">
        <v>40301</v>
      </c>
      <c r="D4774" s="160" t="s">
        <v>2780</v>
      </c>
      <c r="E4774" s="36" t="s">
        <v>15087</v>
      </c>
      <c r="F4774" s="104">
        <v>6.5</v>
      </c>
      <c r="G4774" s="101" t="s">
        <v>704</v>
      </c>
      <c r="H4774" s="101" t="s">
        <v>3740</v>
      </c>
      <c r="I4774" s="94">
        <v>2011</v>
      </c>
      <c r="J4774" s="94"/>
      <c r="K4774" s="108">
        <v>3354192463</v>
      </c>
      <c r="L4774" s="90">
        <f>IF(K4774/1024 &gt;1,K4774/1024," ")</f>
        <v>3275578.5771484375</v>
      </c>
      <c r="M4774" s="90">
        <f>IF(K4774/1048576 &gt;1,K4774/1048576," ")</f>
        <v>3198.807204246521</v>
      </c>
      <c r="N4774" s="91">
        <f>IF(K4774&gt;999999999,K4774/1073741824," ")</f>
        <v>3.1238351603969932</v>
      </c>
      <c r="O4774" s="194" t="s">
        <v>25949</v>
      </c>
      <c r="P4774" s="197" t="s">
        <v>25950</v>
      </c>
    </row>
    <row r="4775" spans="2:16" ht="20.100000000000001" customHeight="1" x14ac:dyDescent="0.3">
      <c r="B4775" s="101">
        <v>4765</v>
      </c>
      <c r="C4775" s="112" t="s">
        <v>40302</v>
      </c>
      <c r="D4775" s="161" t="s">
        <v>7581</v>
      </c>
      <c r="E4775" s="36" t="s">
        <v>15088</v>
      </c>
      <c r="F4775" s="99">
        <v>4.0999999999999996</v>
      </c>
      <c r="G4775" s="99" t="s">
        <v>704</v>
      </c>
      <c r="H4775" s="105" t="s">
        <v>5871</v>
      </c>
      <c r="I4775" s="101">
        <v>2017</v>
      </c>
      <c r="J4775" s="101"/>
      <c r="K4775" s="90">
        <v>4419668620</v>
      </c>
      <c r="L4775" s="90">
        <f>IF(K4775/1024 &gt;1,K4775/1024," ")</f>
        <v>4316082.63671875</v>
      </c>
      <c r="M4775" s="90">
        <f>IF(K4775/1048576 &gt;1,K4775/1048576," ")</f>
        <v>4214.9244499206543</v>
      </c>
      <c r="N4775" s="91">
        <f>IF(K4775&gt;999999999,K4775/1073741824," ")</f>
        <v>4.116137158125639</v>
      </c>
      <c r="O4775" s="194" t="s">
        <v>25951</v>
      </c>
      <c r="P4775" s="197" t="s">
        <v>25952</v>
      </c>
    </row>
    <row r="4776" spans="2:16" ht="20.100000000000001" customHeight="1" x14ac:dyDescent="0.3">
      <c r="B4776" s="101">
        <v>4766</v>
      </c>
      <c r="C4776" s="109" t="s">
        <v>40303</v>
      </c>
      <c r="D4776" s="160" t="s">
        <v>2441</v>
      </c>
      <c r="E4776" s="36" t="s">
        <v>15089</v>
      </c>
      <c r="F4776" s="104">
        <v>5.0999999999999996</v>
      </c>
      <c r="G4776" s="99" t="s">
        <v>704</v>
      </c>
      <c r="H4776" s="101" t="s">
        <v>5981</v>
      </c>
      <c r="I4776" s="101">
        <v>2007</v>
      </c>
      <c r="J4776" s="101"/>
      <c r="K4776" s="90">
        <v>3321094814</v>
      </c>
      <c r="L4776" s="90">
        <f>IF(K4776/1024 &gt;1,K4776/1024," ")</f>
        <v>3243256.654296875</v>
      </c>
      <c r="M4776" s="90">
        <f>IF(K4776/1048576 &gt;1,K4776/1048576," ")</f>
        <v>3167.242826461792</v>
      </c>
      <c r="N4776" s="91">
        <f>IF(K4776&gt;999999999,K4776/1073741824," ")</f>
        <v>3.0930105727165937</v>
      </c>
      <c r="O4776" s="194" t="s">
        <v>25953</v>
      </c>
      <c r="P4776" s="197" t="s">
        <v>25954</v>
      </c>
    </row>
    <row r="4777" spans="2:16" ht="20.100000000000001" customHeight="1" x14ac:dyDescent="0.3">
      <c r="B4777" s="101">
        <v>4767</v>
      </c>
      <c r="C4777" s="20" t="s">
        <v>40304</v>
      </c>
      <c r="D4777" s="157" t="s">
        <v>8315</v>
      </c>
      <c r="E4777" s="36" t="s">
        <v>15090</v>
      </c>
      <c r="F4777" s="81">
        <v>5.3</v>
      </c>
      <c r="G4777" s="13"/>
      <c r="H4777" s="13" t="s">
        <v>5871</v>
      </c>
      <c r="I4777" s="79">
        <v>2017</v>
      </c>
      <c r="J4777" s="79"/>
      <c r="K4777" s="73">
        <v>5135400960</v>
      </c>
      <c r="L4777" s="90">
        <f>IF(K4777/1024 &gt;1,K4777/1024," ")</f>
        <v>5015040</v>
      </c>
      <c r="M4777" s="90">
        <f>IF(K4777/1048576 &gt;1,K4777/1048576," ")</f>
        <v>4897.5</v>
      </c>
      <c r="N4777" s="91">
        <f>IF(K4777&gt;999999999,K4777/1073741824," ")</f>
        <v>4.78271484375</v>
      </c>
      <c r="O4777" s="194" t="s">
        <v>25955</v>
      </c>
      <c r="P4777" s="197" t="s">
        <v>25956</v>
      </c>
    </row>
    <row r="4778" spans="2:16" ht="20.100000000000001" customHeight="1" x14ac:dyDescent="0.3">
      <c r="B4778" s="101">
        <v>4768</v>
      </c>
      <c r="C4778" s="111" t="s">
        <v>40307</v>
      </c>
      <c r="D4778" s="161" t="s">
        <v>7300</v>
      </c>
      <c r="E4778" s="36" t="s">
        <v>15093</v>
      </c>
      <c r="F4778" s="99">
        <v>6.3</v>
      </c>
      <c r="G4778" s="101"/>
      <c r="H4778" s="105" t="s">
        <v>5871</v>
      </c>
      <c r="I4778" s="101">
        <v>2016</v>
      </c>
      <c r="J4778" s="101"/>
      <c r="K4778" s="90">
        <v>4088642322</v>
      </c>
      <c r="L4778" s="90">
        <f>IF(K4778/1024 &gt;1,K4778/1024," ")</f>
        <v>3992814.767578125</v>
      </c>
      <c r="M4778" s="90">
        <f>IF(K4778/1048576 &gt;1,K4778/1048576," ")</f>
        <v>3899.2331714630127</v>
      </c>
      <c r="N4778" s="91">
        <f>IF(K4778&gt;999999999,K4778/1073741824," ")</f>
        <v>3.8078448940068483</v>
      </c>
      <c r="O4778" s="194" t="s">
        <v>17888</v>
      </c>
      <c r="P4778" s="197" t="s">
        <v>25960</v>
      </c>
    </row>
    <row r="4779" spans="2:16" ht="20.100000000000001" customHeight="1" x14ac:dyDescent="0.3">
      <c r="B4779" s="101">
        <v>4769</v>
      </c>
      <c r="C4779" s="20" t="s">
        <v>40305</v>
      </c>
      <c r="D4779" s="157" t="s">
        <v>8232</v>
      </c>
      <c r="E4779" s="36" t="s">
        <v>15091</v>
      </c>
      <c r="F4779" s="81">
        <v>6</v>
      </c>
      <c r="G4779" s="13" t="s">
        <v>704</v>
      </c>
      <c r="H4779" s="13" t="s">
        <v>5892</v>
      </c>
      <c r="I4779" s="79">
        <v>2006</v>
      </c>
      <c r="J4779" s="79"/>
      <c r="K4779" s="73">
        <v>3094962176</v>
      </c>
      <c r="L4779" s="90">
        <f>IF(K4779/1024 &gt;1,K4779/1024," ")</f>
        <v>3022424</v>
      </c>
      <c r="M4779" s="90">
        <f>IF(K4779/1048576 &gt;1,K4779/1048576," ")</f>
        <v>2951.5859375</v>
      </c>
      <c r="N4779" s="91">
        <f>IF(K4779&gt;999999999,K4779/1073741824," ")</f>
        <v>2.8824081420898438</v>
      </c>
      <c r="O4779" s="194" t="s">
        <v>25957</v>
      </c>
      <c r="P4779" s="197" t="s">
        <v>25958</v>
      </c>
    </row>
    <row r="4780" spans="2:16" ht="20.100000000000001" customHeight="1" x14ac:dyDescent="0.3">
      <c r="B4780" s="101">
        <v>4770</v>
      </c>
      <c r="C4780" s="20" t="s">
        <v>42985</v>
      </c>
      <c r="D4780" s="263" t="s">
        <v>42981</v>
      </c>
      <c r="E4780" s="36" t="s">
        <v>42982</v>
      </c>
      <c r="F4780" s="131">
        <v>6.4</v>
      </c>
      <c r="G4780" s="13"/>
      <c r="H4780" s="13" t="s">
        <v>3756</v>
      </c>
      <c r="I4780" s="79">
        <v>2021</v>
      </c>
      <c r="J4780" s="79"/>
      <c r="K4780" s="73">
        <v>3605368832</v>
      </c>
      <c r="L4780" s="90">
        <f>IF(K4780/1024 &gt;1,K4780/1024," ")</f>
        <v>3520868</v>
      </c>
      <c r="M4780" s="90">
        <f>IF(K4780/1048576 &gt;1,K4780/1048576," ")</f>
        <v>3438.34765625</v>
      </c>
      <c r="N4780" s="91">
        <f>IF(K4780&gt;999999999,K4780/1073741824," ")</f>
        <v>3.3577613830566406</v>
      </c>
      <c r="O4780" s="194" t="s">
        <v>42983</v>
      </c>
      <c r="P4780" s="197" t="s">
        <v>42984</v>
      </c>
    </row>
    <row r="4781" spans="2:16" ht="20.100000000000001" customHeight="1" x14ac:dyDescent="0.3">
      <c r="B4781" s="101">
        <v>4771</v>
      </c>
      <c r="C4781" s="20" t="s">
        <v>40306</v>
      </c>
      <c r="D4781" s="175" t="s">
        <v>8179</v>
      </c>
      <c r="E4781" s="36" t="s">
        <v>15092</v>
      </c>
      <c r="F4781" s="81">
        <v>5.7</v>
      </c>
      <c r="G4781" s="13" t="s">
        <v>704</v>
      </c>
      <c r="H4781" s="13" t="s">
        <v>8178</v>
      </c>
      <c r="I4781" s="79">
        <v>2018</v>
      </c>
      <c r="J4781" s="79"/>
      <c r="K4781" s="73">
        <v>5200711680</v>
      </c>
      <c r="L4781" s="90">
        <f>IF(K4781/1024 &gt;1,K4781/1024," ")</f>
        <v>5078820</v>
      </c>
      <c r="M4781" s="90">
        <f>IF(K4781/1048576 &gt;1,K4781/1048576," ")</f>
        <v>4959.78515625</v>
      </c>
      <c r="N4781" s="91">
        <f>IF(K4781&gt;999999999,K4781/1073741824," ")</f>
        <v>4.8435401916503906</v>
      </c>
      <c r="O4781" s="194" t="s">
        <v>24475</v>
      </c>
      <c r="P4781" s="197" t="s">
        <v>25959</v>
      </c>
    </row>
    <row r="4782" spans="2:16" ht="20.100000000000001" customHeight="1" x14ac:dyDescent="0.3">
      <c r="B4782" s="101">
        <v>4772</v>
      </c>
      <c r="C4782" s="28" t="s">
        <v>40308</v>
      </c>
      <c r="D4782" s="157" t="s">
        <v>8606</v>
      </c>
      <c r="E4782" s="36" t="s">
        <v>15094</v>
      </c>
      <c r="F4782" s="131">
        <v>6.1</v>
      </c>
      <c r="G4782" s="13" t="s">
        <v>704</v>
      </c>
      <c r="H4782" s="13" t="s">
        <v>5878</v>
      </c>
      <c r="I4782" s="133">
        <v>2018</v>
      </c>
      <c r="J4782" s="79"/>
      <c r="K4782" s="73">
        <v>5969903616</v>
      </c>
      <c r="L4782" s="90">
        <f>IF(K4782/1024 &gt;1,K4782/1024," ")</f>
        <v>5829984</v>
      </c>
      <c r="M4782" s="90">
        <f>IF(K4782/1048576 &gt;1,K4782/1048576," ")</f>
        <v>5693.34375</v>
      </c>
      <c r="N4782" s="91">
        <f>IF(K4782&gt;999999999,K4782/1073741824," ")</f>
        <v>5.559906005859375</v>
      </c>
      <c r="O4782" s="194" t="s">
        <v>25961</v>
      </c>
      <c r="P4782" s="197" t="s">
        <v>25962</v>
      </c>
    </row>
    <row r="4783" spans="2:16" ht="20.100000000000001" customHeight="1" x14ac:dyDescent="0.3">
      <c r="B4783" s="101">
        <v>4773</v>
      </c>
      <c r="C4783" s="109" t="s">
        <v>40309</v>
      </c>
      <c r="D4783" s="159" t="s">
        <v>2956</v>
      </c>
      <c r="E4783" s="36" t="s">
        <v>15095</v>
      </c>
      <c r="F4783" s="104">
        <v>4.4000000000000004</v>
      </c>
      <c r="G4783" s="101" t="s">
        <v>704</v>
      </c>
      <c r="H4783" s="101" t="s">
        <v>3747</v>
      </c>
      <c r="I4783" s="101">
        <v>2008</v>
      </c>
      <c r="J4783" s="101"/>
      <c r="K4783" s="90">
        <v>2580471202</v>
      </c>
      <c r="L4783" s="90">
        <f>IF(K4783/1024 &gt;1,K4783/1024," ")</f>
        <v>2519991.408203125</v>
      </c>
      <c r="M4783" s="90">
        <f>IF(K4783/1048576 &gt;1,K4783/1048576," ")</f>
        <v>2460.9291095733643</v>
      </c>
      <c r="N4783" s="91">
        <f>IF(K4783&gt;999999999,K4783/1073741824," ")</f>
        <v>2.4032510835677385</v>
      </c>
      <c r="O4783" s="194" t="s">
        <v>17577</v>
      </c>
      <c r="P4783" s="197" t="s">
        <v>25963</v>
      </c>
    </row>
    <row r="4784" spans="2:16" ht="20.100000000000001" customHeight="1" x14ac:dyDescent="0.3">
      <c r="B4784" s="101">
        <v>4774</v>
      </c>
      <c r="C4784" s="71" t="s">
        <v>40310</v>
      </c>
      <c r="D4784" s="167" t="s">
        <v>7657</v>
      </c>
      <c r="E4784" s="36" t="s">
        <v>15096</v>
      </c>
      <c r="F4784" s="81">
        <v>5.2</v>
      </c>
      <c r="G4784" s="81"/>
      <c r="H4784" s="82" t="s">
        <v>5878</v>
      </c>
      <c r="I4784" s="79">
        <v>2016</v>
      </c>
      <c r="J4784" s="79"/>
      <c r="K4784" s="73">
        <v>4904977505</v>
      </c>
      <c r="L4784" s="90">
        <f>IF(K4784/1024 &gt;1,K4784/1024," ")</f>
        <v>4790017.0947265625</v>
      </c>
      <c r="M4784" s="90">
        <f>IF(K4784/1048576 &gt;1,K4784/1048576," ")</f>
        <v>4677.7510690689087</v>
      </c>
      <c r="N4784" s="91">
        <f>IF(K4784&gt;999999999,K4784/1073741824," ")</f>
        <v>4.5681162783876061</v>
      </c>
      <c r="O4784" s="194" t="s">
        <v>25964</v>
      </c>
      <c r="P4784" s="197" t="s">
        <v>31445</v>
      </c>
    </row>
    <row r="4785" spans="2:16" ht="20.100000000000001" customHeight="1" x14ac:dyDescent="0.3">
      <c r="B4785" s="101">
        <v>4775</v>
      </c>
      <c r="C4785" s="12" t="s">
        <v>34111</v>
      </c>
      <c r="D4785" s="263" t="s">
        <v>33490</v>
      </c>
      <c r="E4785" s="254" t="s">
        <v>33491</v>
      </c>
      <c r="F4785" s="131">
        <v>6</v>
      </c>
      <c r="G4785" s="13"/>
      <c r="H4785" s="13" t="s">
        <v>3740</v>
      </c>
      <c r="I4785" s="133">
        <v>2021</v>
      </c>
      <c r="J4785" s="74"/>
      <c r="K4785" s="73">
        <v>5104734208</v>
      </c>
      <c r="L4785" s="90">
        <f>IF(K4785/1024 &gt;1,K4785/1024," ")</f>
        <v>4985092</v>
      </c>
      <c r="M4785" s="90">
        <f>IF(K4785/1048576 &gt;1,K4785/1048576," ")</f>
        <v>4868.25390625</v>
      </c>
      <c r="N4785" s="91">
        <f>IF(K4785&gt;999999999,K4785/1073741824," ")</f>
        <v>4.7541542053222656</v>
      </c>
      <c r="O4785" s="194" t="s">
        <v>17597</v>
      </c>
      <c r="P4785" s="197" t="s">
        <v>33492</v>
      </c>
    </row>
    <row r="4786" spans="2:16" ht="20.100000000000001" customHeight="1" x14ac:dyDescent="0.3">
      <c r="B4786" s="101">
        <v>4776</v>
      </c>
      <c r="C4786" s="112" t="s">
        <v>40311</v>
      </c>
      <c r="D4786" s="168" t="s">
        <v>7546</v>
      </c>
      <c r="E4786" s="36" t="s">
        <v>15097</v>
      </c>
      <c r="F4786" s="104">
        <v>5.0999999999999996</v>
      </c>
      <c r="G4786" s="99" t="s">
        <v>704</v>
      </c>
      <c r="H4786" s="105" t="s">
        <v>5878</v>
      </c>
      <c r="I4786" s="94">
        <v>2017</v>
      </c>
      <c r="J4786" s="101"/>
      <c r="K4786" s="90">
        <v>4352888488</v>
      </c>
      <c r="L4786" s="90">
        <f>IF(K4786/1024 &gt;1,K4786/1024," ")</f>
        <v>4250867.6640625</v>
      </c>
      <c r="M4786" s="90">
        <f>IF(K4786/1048576 &gt;1,K4786/1048576," ")</f>
        <v>4151.2379531860352</v>
      </c>
      <c r="N4786" s="91">
        <f>IF(K4786&gt;999999999,K4786/1073741824," ")</f>
        <v>4.0539433136582375</v>
      </c>
      <c r="O4786" s="194" t="s">
        <v>25965</v>
      </c>
      <c r="P4786" s="197" t="s">
        <v>25966</v>
      </c>
    </row>
    <row r="4787" spans="2:16" ht="20.100000000000001" customHeight="1" x14ac:dyDescent="0.3">
      <c r="B4787" s="101">
        <v>4777</v>
      </c>
      <c r="C4787" s="20" t="s">
        <v>40312</v>
      </c>
      <c r="D4787" s="157" t="s">
        <v>8291</v>
      </c>
      <c r="E4787" s="36" t="s">
        <v>15098</v>
      </c>
      <c r="F4787" s="81">
        <v>5.6</v>
      </c>
      <c r="G4787" s="13" t="s">
        <v>704</v>
      </c>
      <c r="H4787" s="13" t="s">
        <v>5936</v>
      </c>
      <c r="I4787" s="79">
        <v>2017</v>
      </c>
      <c r="J4787" s="79"/>
      <c r="K4787" s="73">
        <v>4784114443</v>
      </c>
      <c r="L4787" s="90">
        <f>IF(K4787/1024 &gt;1,K4787/1024," ")</f>
        <v>4671986.7607421875</v>
      </c>
      <c r="M4787" s="90">
        <f>IF(K4787/1048576 &gt;1,K4787/1048576," ")</f>
        <v>4562.4870710372925</v>
      </c>
      <c r="N4787" s="91">
        <f>IF(K4787&gt;999999999,K4787/1073741824," ")</f>
        <v>4.4555537803098559</v>
      </c>
      <c r="O4787" s="194" t="s">
        <v>25967</v>
      </c>
      <c r="P4787" s="197" t="s">
        <v>31446</v>
      </c>
    </row>
    <row r="4788" spans="2:16" ht="20.100000000000001" customHeight="1" x14ac:dyDescent="0.3">
      <c r="B4788" s="101">
        <v>4778</v>
      </c>
      <c r="C4788" s="109" t="s">
        <v>40313</v>
      </c>
      <c r="D4788" s="159" t="s">
        <v>3142</v>
      </c>
      <c r="E4788" s="36" t="s">
        <v>15099</v>
      </c>
      <c r="F4788" s="104">
        <v>7.5</v>
      </c>
      <c r="G4788" s="101" t="s">
        <v>704</v>
      </c>
      <c r="H4788" s="101" t="s">
        <v>3747</v>
      </c>
      <c r="I4788" s="94">
        <v>1964</v>
      </c>
      <c r="J4788" s="94"/>
      <c r="K4788" s="108">
        <v>3302527652</v>
      </c>
      <c r="L4788" s="90">
        <f>IF(K4788/1024 &gt;1,K4788/1024," ")</f>
        <v>3225124.66015625</v>
      </c>
      <c r="M4788" s="90">
        <f>IF(K4788/1048576 &gt;1,K4788/1048576," ")</f>
        <v>3149.5358009338379</v>
      </c>
      <c r="N4788" s="91">
        <f>IF(K4788&gt;999999999,K4788/1073741824," ")</f>
        <v>3.0757185555994511</v>
      </c>
      <c r="O4788" s="194" t="s">
        <v>25968</v>
      </c>
      <c r="P4788" s="197" t="s">
        <v>25969</v>
      </c>
    </row>
    <row r="4789" spans="2:16" ht="20.100000000000001" customHeight="1" x14ac:dyDescent="0.3">
      <c r="B4789" s="101">
        <v>4779</v>
      </c>
      <c r="C4789" s="12" t="s">
        <v>42623</v>
      </c>
      <c r="D4789" s="160" t="s">
        <v>1035</v>
      </c>
      <c r="E4789" s="36" t="s">
        <v>32547</v>
      </c>
      <c r="F4789" s="104">
        <v>4.2</v>
      </c>
      <c r="G4789" s="94"/>
      <c r="H4789" s="94" t="s">
        <v>4321</v>
      </c>
      <c r="I4789" s="101">
        <v>1969</v>
      </c>
      <c r="J4789" s="101"/>
      <c r="K4789" s="90">
        <v>1368399872</v>
      </c>
      <c r="L4789" s="90">
        <f>IF(K4789/1024 &gt;1,K4789/1024," ")</f>
        <v>1336328</v>
      </c>
      <c r="M4789" s="90">
        <f>IF(K4789/1048576 &gt;1,K4789/1048576," ")</f>
        <v>1305.0078125</v>
      </c>
      <c r="N4789" s="91">
        <f>IF(K4789&gt;999999999,K4789/1073741824," ")</f>
        <v>1.2744216918945313</v>
      </c>
      <c r="O4789" s="199" t="s">
        <v>32548</v>
      </c>
      <c r="P4789" s="197" t="s">
        <v>32549</v>
      </c>
    </row>
    <row r="4790" spans="2:16" ht="20.100000000000001" customHeight="1" x14ac:dyDescent="0.3">
      <c r="B4790" s="101">
        <v>4780</v>
      </c>
      <c r="C4790" s="102" t="s">
        <v>40314</v>
      </c>
      <c r="D4790" s="159" t="s">
        <v>2442</v>
      </c>
      <c r="E4790" s="36" t="s">
        <v>15100</v>
      </c>
      <c r="F4790" s="104">
        <v>5.7</v>
      </c>
      <c r="G4790" s="101" t="s">
        <v>704</v>
      </c>
      <c r="H4790" s="101" t="s">
        <v>3787</v>
      </c>
      <c r="I4790" s="101">
        <v>1996</v>
      </c>
      <c r="J4790" s="101"/>
      <c r="K4790" s="90">
        <v>4149212488</v>
      </c>
      <c r="L4790" s="90">
        <f>IF(K4790/1024 &gt;1,K4790/1024," ")</f>
        <v>4051965.3203125</v>
      </c>
      <c r="M4790" s="90">
        <f>IF(K4790/1048576 &gt;1,K4790/1048576," ")</f>
        <v>3956.9973831176758</v>
      </c>
      <c r="N4790" s="91">
        <f>IF(K4790&gt;999999999,K4790/1073741824," ")</f>
        <v>3.8642552569508553</v>
      </c>
      <c r="O4790" s="194" t="s">
        <v>25970</v>
      </c>
      <c r="P4790" s="197" t="s">
        <v>31447</v>
      </c>
    </row>
    <row r="4791" spans="2:16" ht="20.100000000000001" customHeight="1" x14ac:dyDescent="0.3">
      <c r="B4791" s="101">
        <v>4781</v>
      </c>
      <c r="C4791" s="12" t="s">
        <v>40315</v>
      </c>
      <c r="D4791" s="157" t="s">
        <v>7921</v>
      </c>
      <c r="E4791" s="36" t="s">
        <v>15101</v>
      </c>
      <c r="F4791" s="81">
        <v>6.3</v>
      </c>
      <c r="G4791" s="13" t="s">
        <v>704</v>
      </c>
      <c r="H4791" s="13" t="s">
        <v>5936</v>
      </c>
      <c r="I4791" s="79">
        <v>2017</v>
      </c>
      <c r="J4791" s="79"/>
      <c r="K4791" s="73">
        <v>5307055275</v>
      </c>
      <c r="L4791" s="90">
        <f>IF(K4791/1024 &gt;1,K4791/1024," ")</f>
        <v>5182671.1669921875</v>
      </c>
      <c r="M4791" s="90">
        <f>IF(K4791/1048576 &gt;1,K4791/1048576," ")</f>
        <v>5061.2023115158081</v>
      </c>
      <c r="N4791" s="91">
        <f>IF(K4791&gt;999999999,K4791/1073741824," ")</f>
        <v>4.9425803823396564</v>
      </c>
      <c r="O4791" s="194" t="s">
        <v>17721</v>
      </c>
      <c r="P4791" s="197" t="s">
        <v>31448</v>
      </c>
    </row>
    <row r="4792" spans="2:16" ht="20.100000000000001" customHeight="1" x14ac:dyDescent="0.3">
      <c r="B4792" s="101">
        <v>4782</v>
      </c>
      <c r="C4792" s="111" t="s">
        <v>40316</v>
      </c>
      <c r="D4792" s="168" t="s">
        <v>6265</v>
      </c>
      <c r="E4792" s="36" t="s">
        <v>15102</v>
      </c>
      <c r="F4792" s="99">
        <v>7</v>
      </c>
      <c r="G4792" s="99" t="s">
        <v>704</v>
      </c>
      <c r="H4792" s="101" t="s">
        <v>4081</v>
      </c>
      <c r="I4792" s="101">
        <v>2015</v>
      </c>
      <c r="J4792" s="101"/>
      <c r="K4792" s="90">
        <v>5659924244</v>
      </c>
      <c r="L4792" s="90">
        <f>IF(K4792/1024 &gt;1,K4792/1024," ")</f>
        <v>5527269.76953125</v>
      </c>
      <c r="M4792" s="90">
        <f>IF(K4792/1048576 &gt;1,K4792/1048576," ")</f>
        <v>5397.7243843078613</v>
      </c>
      <c r="N4792" s="91">
        <f>IF(K4792&gt;999999999,K4792/1073741824," ")</f>
        <v>5.2712152190506458</v>
      </c>
      <c r="O4792" s="194" t="s">
        <v>25971</v>
      </c>
      <c r="P4792" s="200" t="s">
        <v>31449</v>
      </c>
    </row>
    <row r="4793" spans="2:16" ht="20.100000000000001" customHeight="1" x14ac:dyDescent="0.3">
      <c r="B4793" s="101">
        <v>4783</v>
      </c>
      <c r="C4793" s="48" t="s">
        <v>40317</v>
      </c>
      <c r="D4793" s="157" t="s">
        <v>32230</v>
      </c>
      <c r="E4793" s="36" t="s">
        <v>32231</v>
      </c>
      <c r="F4793" s="81">
        <v>7.1</v>
      </c>
      <c r="G4793" s="13"/>
      <c r="H4793" s="13" t="s">
        <v>4481</v>
      </c>
      <c r="I4793" s="79">
        <v>2019</v>
      </c>
      <c r="J4793" s="79"/>
      <c r="K4793" s="73">
        <v>4736888832</v>
      </c>
      <c r="L4793" s="90">
        <f>IF(K4793/1024 &gt;1,K4793/1024," ")</f>
        <v>4625868</v>
      </c>
      <c r="M4793" s="90">
        <f>IF(K4793/1048576 &gt;1,K4793/1048576," ")</f>
        <v>4517.44921875</v>
      </c>
      <c r="N4793" s="91">
        <f>IF(K4793&gt;999999999,K4793/1073741824," ")</f>
        <v>4.4115715026855469</v>
      </c>
      <c r="O4793" s="194" t="s">
        <v>32250</v>
      </c>
      <c r="P4793" s="197" t="s">
        <v>32246</v>
      </c>
    </row>
    <row r="4794" spans="2:16" ht="20.100000000000001" customHeight="1" x14ac:dyDescent="0.3">
      <c r="B4794" s="101">
        <v>4784</v>
      </c>
      <c r="C4794" s="20" t="s">
        <v>40318</v>
      </c>
      <c r="D4794" s="157" t="s">
        <v>8382</v>
      </c>
      <c r="E4794" s="36" t="s">
        <v>15104</v>
      </c>
      <c r="F4794" s="81">
        <v>6.3</v>
      </c>
      <c r="G4794" s="13" t="s">
        <v>704</v>
      </c>
      <c r="H4794" s="13" t="s">
        <v>5878</v>
      </c>
      <c r="I4794" s="79">
        <v>2017</v>
      </c>
      <c r="J4794" s="79"/>
      <c r="K4794" s="73">
        <v>5109702656</v>
      </c>
      <c r="L4794" s="90">
        <f>IF(K4794/1024 &gt;1,K4794/1024," ")</f>
        <v>4989944</v>
      </c>
      <c r="M4794" s="90">
        <f>IF(K4794/1048576 &gt;1,K4794/1048576," ")</f>
        <v>4872.9921875</v>
      </c>
      <c r="N4794" s="91">
        <f>IF(K4794&gt;999999999,K4794/1073741824," ")</f>
        <v>4.7587814331054688</v>
      </c>
      <c r="O4794" s="194" t="s">
        <v>25974</v>
      </c>
      <c r="P4794" s="197" t="s">
        <v>25975</v>
      </c>
    </row>
    <row r="4795" spans="2:16" ht="20.100000000000001" customHeight="1" x14ac:dyDescent="0.3">
      <c r="B4795" s="101">
        <v>4785</v>
      </c>
      <c r="C4795" s="7" t="s">
        <v>40088</v>
      </c>
      <c r="D4795" s="159" t="s">
        <v>1264</v>
      </c>
      <c r="E4795" s="36" t="s">
        <v>15105</v>
      </c>
      <c r="F4795" s="104">
        <v>7.1</v>
      </c>
      <c r="G4795" s="94" t="s">
        <v>704</v>
      </c>
      <c r="H4795" s="94" t="s">
        <v>4159</v>
      </c>
      <c r="I4795" s="94">
        <v>1956</v>
      </c>
      <c r="J4795" s="94"/>
      <c r="K4795" s="108">
        <v>1826650112</v>
      </c>
      <c r="L4795" s="90">
        <f>IF(K4795/1024 &gt;1,K4795/1024," ")</f>
        <v>1783838</v>
      </c>
      <c r="M4795" s="90">
        <f>IF(K4795/1048576 &gt;1,K4795/1048576," ")</f>
        <v>1742.029296875</v>
      </c>
      <c r="N4795" s="91">
        <f>IF(K4795&gt;999999999,K4795/1073741824," ")</f>
        <v>1.7012004852294922</v>
      </c>
      <c r="O4795" s="194" t="s">
        <v>25976</v>
      </c>
      <c r="P4795" s="197" t="s">
        <v>25977</v>
      </c>
    </row>
    <row r="4796" spans="2:16" ht="20.100000000000001" customHeight="1" x14ac:dyDescent="0.3">
      <c r="B4796" s="101">
        <v>4786</v>
      </c>
      <c r="C4796" s="102" t="s">
        <v>40319</v>
      </c>
      <c r="D4796" s="159" t="s">
        <v>1264</v>
      </c>
      <c r="E4796" s="36" t="s">
        <v>15106</v>
      </c>
      <c r="F4796" s="104">
        <v>5.5</v>
      </c>
      <c r="G4796" s="101" t="s">
        <v>704</v>
      </c>
      <c r="H4796" s="101" t="s">
        <v>5871</v>
      </c>
      <c r="I4796" s="94">
        <v>2009</v>
      </c>
      <c r="J4796" s="94"/>
      <c r="K4796" s="90">
        <v>2396391747</v>
      </c>
      <c r="L4796" s="90">
        <f>IF(K4796/1024 &gt;1,K4796/1024," ")</f>
        <v>2340226.3154296875</v>
      </c>
      <c r="M4796" s="90">
        <f>IF(K4796/1048576 &gt;1,K4796/1048576," ")</f>
        <v>2285.3772611618042</v>
      </c>
      <c r="N4796" s="91">
        <f>IF(K4796&gt;999999999,K4796/1073741824," ")</f>
        <v>2.2318137316033244</v>
      </c>
      <c r="O4796" s="194" t="s">
        <v>25978</v>
      </c>
      <c r="P4796" s="197" t="s">
        <v>25979</v>
      </c>
    </row>
    <row r="4797" spans="2:16" ht="20.100000000000001" customHeight="1" x14ac:dyDescent="0.3">
      <c r="B4797" s="101">
        <v>4787</v>
      </c>
      <c r="C4797" s="102" t="s">
        <v>40320</v>
      </c>
      <c r="D4797" s="159" t="s">
        <v>2826</v>
      </c>
      <c r="E4797" s="36" t="s">
        <v>15107</v>
      </c>
      <c r="F4797" s="104">
        <v>5.4</v>
      </c>
      <c r="G4797" s="101"/>
      <c r="H4797" s="101" t="s">
        <v>3737</v>
      </c>
      <c r="I4797" s="101">
        <v>2011</v>
      </c>
      <c r="J4797" s="116"/>
      <c r="K4797" s="90">
        <v>2317450807</v>
      </c>
      <c r="L4797" s="90">
        <f>IF(K4797/1024 &gt;1,K4797/1024," ")</f>
        <v>2263135.5537109375</v>
      </c>
      <c r="M4797" s="90">
        <f>IF(K4797/1048576 &gt;1,K4797/1048576," ")</f>
        <v>2210.0933141708374</v>
      </c>
      <c r="N4797" s="91">
        <f>IF(K4797&gt;999999999,K4797/1073741824," ")</f>
        <v>2.1582942521199584</v>
      </c>
      <c r="O4797" s="194" t="s">
        <v>25980</v>
      </c>
      <c r="P4797" s="197" t="s">
        <v>25981</v>
      </c>
    </row>
    <row r="4798" spans="2:16" ht="20.100000000000001" customHeight="1" x14ac:dyDescent="0.3">
      <c r="B4798" s="101">
        <v>4788</v>
      </c>
      <c r="C4798" s="109" t="s">
        <v>40322</v>
      </c>
      <c r="D4798" s="159" t="s">
        <v>1354</v>
      </c>
      <c r="E4798" s="36" t="s">
        <v>15109</v>
      </c>
      <c r="F4798" s="104">
        <v>6.2</v>
      </c>
      <c r="G4798" s="101" t="s">
        <v>704</v>
      </c>
      <c r="H4798" s="101" t="s">
        <v>3787</v>
      </c>
      <c r="I4798" s="94">
        <v>2010</v>
      </c>
      <c r="J4798" s="94"/>
      <c r="K4798" s="90">
        <v>7331333898</v>
      </c>
      <c r="L4798" s="90">
        <f>IF(K4798/1024 &gt;1,K4798/1024," ")</f>
        <v>7159505.759765625</v>
      </c>
      <c r="M4798" s="90">
        <f>IF(K4798/1048576 &gt;1,K4798/1048576," ")</f>
        <v>6991.7048435211182</v>
      </c>
      <c r="N4798" s="91">
        <f>IF(K4798&gt;999999999,K4798/1073741824," ")</f>
        <v>6.827836761251092</v>
      </c>
      <c r="O4798" s="194" t="s">
        <v>25984</v>
      </c>
      <c r="P4798" s="197" t="s">
        <v>25985</v>
      </c>
    </row>
    <row r="4799" spans="2:16" ht="20.100000000000001" customHeight="1" x14ac:dyDescent="0.3">
      <c r="B4799" s="101">
        <v>4789</v>
      </c>
      <c r="C4799" s="112" t="s">
        <v>40323</v>
      </c>
      <c r="D4799" s="174" t="s">
        <v>6905</v>
      </c>
      <c r="E4799" s="36" t="s">
        <v>15110</v>
      </c>
      <c r="F4799" s="99">
        <v>6.5</v>
      </c>
      <c r="G4799" s="99"/>
      <c r="H4799" s="105" t="s">
        <v>3782</v>
      </c>
      <c r="I4799" s="101">
        <v>2015</v>
      </c>
      <c r="J4799" s="101"/>
      <c r="K4799" s="90">
        <v>4967129446</v>
      </c>
      <c r="L4799" s="90">
        <f>IF(K4799/1024 &gt;1,K4799/1024," ")</f>
        <v>4850712.349609375</v>
      </c>
      <c r="M4799" s="90">
        <f>IF(K4799/1048576 &gt;1,K4799/1048576," ")</f>
        <v>4737.0237789154053</v>
      </c>
      <c r="N4799" s="91">
        <f>IF(K4799&gt;999999999,K4799/1073741824," ")</f>
        <v>4.6259997840970755</v>
      </c>
      <c r="O4799" s="194" t="s">
        <v>20140</v>
      </c>
      <c r="P4799" s="197" t="s">
        <v>25986</v>
      </c>
    </row>
    <row r="4800" spans="2:16" ht="20.100000000000001" customHeight="1" x14ac:dyDescent="0.3">
      <c r="B4800" s="101">
        <v>4790</v>
      </c>
      <c r="C4800" s="102" t="s">
        <v>40324</v>
      </c>
      <c r="D4800" s="159" t="s">
        <v>5543</v>
      </c>
      <c r="E4800" s="36" t="s">
        <v>15111</v>
      </c>
      <c r="F4800" s="104">
        <v>4.8</v>
      </c>
      <c r="G4800" s="101" t="s">
        <v>704</v>
      </c>
      <c r="H4800" s="105" t="s">
        <v>5542</v>
      </c>
      <c r="I4800" s="101">
        <v>2013</v>
      </c>
      <c r="J4800" s="101"/>
      <c r="K4800" s="90">
        <v>3221918008</v>
      </c>
      <c r="L4800" s="90">
        <f>IF(K4800/1024 &gt;1,K4800/1024," ")</f>
        <v>3146404.3046875</v>
      </c>
      <c r="M4800" s="90">
        <f>IF(K4800/1048576 &gt;1,K4800/1048576," ")</f>
        <v>3072.6604537963867</v>
      </c>
      <c r="N4800" s="91">
        <f>IF(K4800&gt;999999999,K4800/1073741824," ")</f>
        <v>3.0006449744105339</v>
      </c>
      <c r="O4800" s="194" t="s">
        <v>25987</v>
      </c>
      <c r="P4800" s="197" t="s">
        <v>25988</v>
      </c>
    </row>
    <row r="4801" spans="2:16" ht="20.100000000000001" customHeight="1" x14ac:dyDescent="0.3">
      <c r="B4801" s="101">
        <v>4791</v>
      </c>
      <c r="C4801" s="109" t="s">
        <v>40325</v>
      </c>
      <c r="D4801" s="160" t="s">
        <v>10</v>
      </c>
      <c r="E4801" s="36" t="s">
        <v>15112</v>
      </c>
      <c r="F4801" s="104">
        <v>6.4</v>
      </c>
      <c r="G4801" s="13" t="s">
        <v>704</v>
      </c>
      <c r="H4801" s="13" t="s">
        <v>5878</v>
      </c>
      <c r="I4801" s="101">
        <v>1998</v>
      </c>
      <c r="J4801" s="101"/>
      <c r="K4801" s="73">
        <v>4126789632</v>
      </c>
      <c r="L4801" s="90">
        <f>IF(K4801/1024 &gt;1,K4801/1024," ")</f>
        <v>4030068</v>
      </c>
      <c r="M4801" s="90">
        <f>IF(K4801/1048576 &gt;1,K4801/1048576," ")</f>
        <v>3935.61328125</v>
      </c>
      <c r="N4801" s="91">
        <f>IF(K4801&gt;999999999,K4801/1073741824," ")</f>
        <v>3.8433723449707031</v>
      </c>
      <c r="O4801" s="194" t="s">
        <v>17695</v>
      </c>
      <c r="P4801" s="197" t="s">
        <v>25989</v>
      </c>
    </row>
    <row r="4802" spans="2:16" ht="20.100000000000001" customHeight="1" x14ac:dyDescent="0.3">
      <c r="B4802" s="101">
        <v>4792</v>
      </c>
      <c r="C4802" s="102" t="s">
        <v>40326</v>
      </c>
      <c r="D4802" s="159" t="s">
        <v>5239</v>
      </c>
      <c r="E4802" s="36" t="s">
        <v>15113</v>
      </c>
      <c r="F4802" s="104">
        <v>6.2</v>
      </c>
      <c r="G4802" s="101" t="s">
        <v>704</v>
      </c>
      <c r="H4802" s="101" t="s">
        <v>3745</v>
      </c>
      <c r="I4802" s="101">
        <v>1959</v>
      </c>
      <c r="J4802" s="101"/>
      <c r="K4802" s="90">
        <v>1691978431</v>
      </c>
      <c r="L4802" s="90">
        <f>IF(K4802/1024 &gt;1,K4802/1024," ")</f>
        <v>1652322.6865234375</v>
      </c>
      <c r="M4802" s="90">
        <f>IF(K4802/1048576 &gt;1,K4802/1048576," ")</f>
        <v>1613.5963735580444</v>
      </c>
      <c r="N4802" s="91">
        <f>IF(K4802&gt;999999999,K4802/1073741824," ")</f>
        <v>1.5757777085527778</v>
      </c>
      <c r="O4802" s="199" t="s">
        <v>17522</v>
      </c>
      <c r="P4802" s="197" t="s">
        <v>25990</v>
      </c>
    </row>
    <row r="4803" spans="2:16" ht="20.100000000000001" customHeight="1" x14ac:dyDescent="0.3">
      <c r="B4803" s="101">
        <v>4793</v>
      </c>
      <c r="C4803" s="102" t="s">
        <v>40327</v>
      </c>
      <c r="D4803" s="159" t="s">
        <v>4507</v>
      </c>
      <c r="E4803" s="36" t="s">
        <v>15114</v>
      </c>
      <c r="F4803" s="104">
        <v>4.8</v>
      </c>
      <c r="G4803" s="101" t="s">
        <v>704</v>
      </c>
      <c r="H4803" s="101" t="s">
        <v>3739</v>
      </c>
      <c r="I4803" s="101">
        <v>2014</v>
      </c>
      <c r="J4803" s="101"/>
      <c r="K4803" s="90">
        <v>4234104328</v>
      </c>
      <c r="L4803" s="90">
        <f>IF(K4803/1024 &gt;1,K4803/1024," ")</f>
        <v>4134867.5078125</v>
      </c>
      <c r="M4803" s="90">
        <f>IF(K4803/1048576 &gt;1,K4803/1048576," ")</f>
        <v>4037.9565505981445</v>
      </c>
      <c r="N4803" s="91">
        <f>IF(K4803&gt;999999999,K4803/1073741824," ")</f>
        <v>3.9433169439435005</v>
      </c>
      <c r="O4803" s="194" t="s">
        <v>25991</v>
      </c>
      <c r="P4803" s="197" t="s">
        <v>25992</v>
      </c>
    </row>
    <row r="4804" spans="2:16" ht="20.100000000000001" customHeight="1" x14ac:dyDescent="0.3">
      <c r="B4804" s="101">
        <v>4794</v>
      </c>
      <c r="C4804" s="112" t="s">
        <v>40328</v>
      </c>
      <c r="D4804" s="159" t="s">
        <v>3465</v>
      </c>
      <c r="E4804" s="36" t="s">
        <v>15115</v>
      </c>
      <c r="F4804" s="104">
        <v>6.2</v>
      </c>
      <c r="G4804" s="101" t="s">
        <v>704</v>
      </c>
      <c r="H4804" s="101" t="s">
        <v>3744</v>
      </c>
      <c r="I4804" s="101">
        <v>2009</v>
      </c>
      <c r="J4804" s="101"/>
      <c r="K4804" s="90">
        <v>1873989543</v>
      </c>
      <c r="L4804" s="90">
        <f>IF(K4804/1024 &gt;1,K4804/1024," ")</f>
        <v>1830067.9130859375</v>
      </c>
      <c r="M4804" s="90">
        <f>IF(K4804/1048576 &gt;1,K4804/1048576," ")</f>
        <v>1787.1756963729858</v>
      </c>
      <c r="N4804" s="91">
        <f>IF(K4804&gt;999999999,K4804/1073741824," ")</f>
        <v>1.745288765989244</v>
      </c>
      <c r="O4804" s="194" t="s">
        <v>25993</v>
      </c>
      <c r="P4804" s="197" t="s">
        <v>25994</v>
      </c>
    </row>
    <row r="4805" spans="2:16" ht="20.100000000000001" customHeight="1" x14ac:dyDescent="0.3">
      <c r="B4805" s="101">
        <v>4795</v>
      </c>
      <c r="C4805" s="109" t="s">
        <v>40329</v>
      </c>
      <c r="D4805" s="159" t="s">
        <v>5664</v>
      </c>
      <c r="E4805" s="36" t="s">
        <v>15116</v>
      </c>
      <c r="F4805" s="104">
        <v>5.0999999999999996</v>
      </c>
      <c r="G4805" s="101" t="s">
        <v>704</v>
      </c>
      <c r="H4805" s="101" t="s">
        <v>3889</v>
      </c>
      <c r="I4805" s="101">
        <v>1983</v>
      </c>
      <c r="J4805" s="116"/>
      <c r="K4805" s="90">
        <v>3793767116</v>
      </c>
      <c r="L4805" s="90">
        <f>IF(K4805/1024 &gt;1,K4805/1024," ")</f>
        <v>3704850.69921875</v>
      </c>
      <c r="M4805" s="90">
        <f>IF(K4805/1048576 &gt;1,K4805/1048576," ")</f>
        <v>3618.0182609558105</v>
      </c>
      <c r="N4805" s="91">
        <f>IF(K4805&gt;999999999,K4805/1073741824," ")</f>
        <v>3.5332209579646587</v>
      </c>
      <c r="O4805" s="194" t="s">
        <v>25995</v>
      </c>
      <c r="P4805" s="197" t="s">
        <v>25996</v>
      </c>
    </row>
    <row r="4806" spans="2:16" ht="20.100000000000001" customHeight="1" x14ac:dyDescent="0.3">
      <c r="B4806" s="101">
        <v>4796</v>
      </c>
      <c r="C4806" s="107" t="s">
        <v>40330</v>
      </c>
      <c r="D4806" s="168" t="s">
        <v>6698</v>
      </c>
      <c r="E4806" s="36" t="s">
        <v>15117</v>
      </c>
      <c r="F4806" s="99">
        <v>7.6</v>
      </c>
      <c r="G4806" s="99" t="s">
        <v>704</v>
      </c>
      <c r="H4806" s="101" t="s">
        <v>5981</v>
      </c>
      <c r="I4806" s="101">
        <v>1956</v>
      </c>
      <c r="J4806" s="101"/>
      <c r="K4806" s="90">
        <v>3663107232</v>
      </c>
      <c r="L4806" s="90">
        <f>IF(K4806/1024 &gt;1,K4806/1024," ")</f>
        <v>3577253.15625</v>
      </c>
      <c r="M4806" s="90">
        <f>IF(K4806/1048576 &gt;1,K4806/1048576," ")</f>
        <v>3493.4112854003906</v>
      </c>
      <c r="N4806" s="91">
        <f>IF(K4806&gt;999999999,K4806/1073741824," ")</f>
        <v>3.411534458398819</v>
      </c>
      <c r="O4806" s="194" t="s">
        <v>25997</v>
      </c>
      <c r="P4806" s="197" t="s">
        <v>25998</v>
      </c>
    </row>
    <row r="4807" spans="2:16" ht="20.100000000000001" customHeight="1" x14ac:dyDescent="0.3">
      <c r="B4807" s="101">
        <v>4797</v>
      </c>
      <c r="C4807" s="20" t="s">
        <v>33006</v>
      </c>
      <c r="D4807" s="175" t="s">
        <v>6698</v>
      </c>
      <c r="E4807" s="36" t="s">
        <v>32864</v>
      </c>
      <c r="F4807" s="81">
        <v>5.4</v>
      </c>
      <c r="G4807" s="13" t="s">
        <v>704</v>
      </c>
      <c r="H4807" s="13" t="s">
        <v>3740</v>
      </c>
      <c r="I4807" s="79">
        <v>2021</v>
      </c>
      <c r="J4807" s="79"/>
      <c r="K4807" s="73">
        <v>8611815424</v>
      </c>
      <c r="L4807" s="90">
        <f>IF(K4807/1024 &gt;1,K4807/1024," ")</f>
        <v>8409976</v>
      </c>
      <c r="M4807" s="90">
        <f>IF(K4807/1048576 &gt;1,K4807/1048576," ")</f>
        <v>8212.8671875</v>
      </c>
      <c r="N4807" s="91">
        <f>IF(K4807&gt;999999999,K4807/1073741824," ")</f>
        <v>8.0203781127929688</v>
      </c>
      <c r="O4807" s="223" t="s">
        <v>25038</v>
      </c>
      <c r="P4807" s="198" t="s">
        <v>32865</v>
      </c>
    </row>
    <row r="4808" spans="2:16" ht="20.100000000000001" customHeight="1" x14ac:dyDescent="0.3">
      <c r="B4808" s="101">
        <v>4798</v>
      </c>
      <c r="C4808" s="102" t="s">
        <v>40331</v>
      </c>
      <c r="D4808" s="159" t="s">
        <v>2443</v>
      </c>
      <c r="E4808" s="36" t="s">
        <v>15118</v>
      </c>
      <c r="F4808" s="104">
        <v>7</v>
      </c>
      <c r="G4808" s="13" t="s">
        <v>704</v>
      </c>
      <c r="H4808" s="13" t="s">
        <v>5871</v>
      </c>
      <c r="I4808" s="94">
        <v>2006</v>
      </c>
      <c r="J4808" s="94"/>
      <c r="K4808" s="73">
        <v>5235621888</v>
      </c>
      <c r="L4808" s="90">
        <f>IF(K4808/1024 &gt;1,K4808/1024," ")</f>
        <v>5112912</v>
      </c>
      <c r="M4808" s="90">
        <f>IF(K4808/1048576 &gt;1,K4808/1048576," ")</f>
        <v>4993.078125</v>
      </c>
      <c r="N4808" s="91">
        <f>IF(K4808&gt;999999999,K4808/1073741824," ")</f>
        <v>4.8760528564453125</v>
      </c>
      <c r="O4808" s="194" t="s">
        <v>25999</v>
      </c>
      <c r="P4808" s="197" t="s">
        <v>31450</v>
      </c>
    </row>
    <row r="4809" spans="2:16" ht="20.100000000000001" customHeight="1" x14ac:dyDescent="0.3">
      <c r="B4809" s="101">
        <v>4799</v>
      </c>
      <c r="C4809" s="20" t="s">
        <v>41695</v>
      </c>
      <c r="D4809" s="157" t="s">
        <v>8502</v>
      </c>
      <c r="E4809" s="36" t="s">
        <v>16545</v>
      </c>
      <c r="F4809" s="81">
        <v>6</v>
      </c>
      <c r="G4809" s="13" t="s">
        <v>704</v>
      </c>
      <c r="H4809" s="13" t="s">
        <v>5878</v>
      </c>
      <c r="I4809" s="79">
        <v>2017</v>
      </c>
      <c r="J4809" s="79"/>
      <c r="K4809" s="73">
        <v>4865146880</v>
      </c>
      <c r="L4809" s="90">
        <f>IF(K4809/1024 &gt;1,K4809/1024," ")</f>
        <v>4751120</v>
      </c>
      <c r="M4809" s="90">
        <f>IF(K4809/1048576 &gt;1,K4809/1048576," ")</f>
        <v>4639.765625</v>
      </c>
      <c r="N4809" s="91">
        <f>IF(K4809&gt;999999999,K4809/1073741824," ")</f>
        <v>4.5310211181640625</v>
      </c>
      <c r="O4809" s="194" t="s">
        <v>20182</v>
      </c>
      <c r="P4809" s="197" t="s">
        <v>28373</v>
      </c>
    </row>
    <row r="4810" spans="2:16" ht="20.100000000000001" customHeight="1" x14ac:dyDescent="0.3">
      <c r="B4810" s="101">
        <v>4800</v>
      </c>
      <c r="C4810" s="7" t="s">
        <v>40089</v>
      </c>
      <c r="D4810" s="159" t="s">
        <v>2444</v>
      </c>
      <c r="E4810" s="36" t="s">
        <v>15120</v>
      </c>
      <c r="F4810" s="104">
        <v>5.3</v>
      </c>
      <c r="G4810" s="121" t="s">
        <v>704</v>
      </c>
      <c r="H4810" s="121" t="s">
        <v>4357</v>
      </c>
      <c r="I4810" s="94">
        <v>1988</v>
      </c>
      <c r="J4810" s="94"/>
      <c r="K4810" s="108">
        <v>1382111232</v>
      </c>
      <c r="L4810" s="90">
        <f>IF(K4810/1024 &gt;1,K4810/1024," ")</f>
        <v>1349718</v>
      </c>
      <c r="M4810" s="90">
        <f>IF(K4810/1048576 &gt;1,K4810/1048576," ")</f>
        <v>1318.083984375</v>
      </c>
      <c r="N4810" s="91">
        <f>IF(K4810&gt;999999999,K4810/1073741824," ")</f>
        <v>1.2871913909912109</v>
      </c>
      <c r="O4810" s="194" t="s">
        <v>26002</v>
      </c>
      <c r="P4810" s="197" t="s">
        <v>26003</v>
      </c>
    </row>
    <row r="4811" spans="2:16" ht="20.100000000000001" customHeight="1" x14ac:dyDescent="0.3">
      <c r="B4811" s="101">
        <v>4801</v>
      </c>
      <c r="C4811" s="48" t="s">
        <v>40332</v>
      </c>
      <c r="D4811" s="157" t="s">
        <v>9112</v>
      </c>
      <c r="E4811" s="36" t="s">
        <v>9198</v>
      </c>
      <c r="F4811" s="81">
        <v>6.3</v>
      </c>
      <c r="G4811" s="13" t="s">
        <v>704</v>
      </c>
      <c r="H4811" s="13" t="s">
        <v>3744</v>
      </c>
      <c r="I4811" s="79">
        <v>2018</v>
      </c>
      <c r="J4811" s="79"/>
      <c r="K4811" s="73">
        <v>4284162048</v>
      </c>
      <c r="L4811" s="90">
        <f>IF(K4811/1024 &gt;1,K4811/1024," ")</f>
        <v>4183752</v>
      </c>
      <c r="M4811" s="90">
        <f>IF(K4811/1048576 &gt;1,K4811/1048576," ")</f>
        <v>4085.6953125</v>
      </c>
      <c r="N4811" s="91">
        <f>IF(K4811&gt;999999999,K4811/1073741824," ")</f>
        <v>3.9899368286132813</v>
      </c>
      <c r="O4811" s="194" t="s">
        <v>31713</v>
      </c>
      <c r="P4811" s="197" t="s">
        <v>31642</v>
      </c>
    </row>
    <row r="4812" spans="2:16" ht="20.100000000000001" customHeight="1" x14ac:dyDescent="0.3">
      <c r="B4812" s="101">
        <v>4802</v>
      </c>
      <c r="C4812" s="111" t="s">
        <v>40333</v>
      </c>
      <c r="D4812" s="168" t="s">
        <v>6384</v>
      </c>
      <c r="E4812" s="36" t="s">
        <v>15121</v>
      </c>
      <c r="F4812" s="99">
        <v>4.4000000000000004</v>
      </c>
      <c r="G4812" s="99" t="s">
        <v>704</v>
      </c>
      <c r="H4812" s="101" t="s">
        <v>5877</v>
      </c>
      <c r="I4812" s="101">
        <v>1969</v>
      </c>
      <c r="J4812" s="101"/>
      <c r="K4812" s="90">
        <v>3142598983</v>
      </c>
      <c r="L4812" s="90">
        <f>IF(K4812/1024 &gt;1,K4812/1024," ")</f>
        <v>3068944.3193359375</v>
      </c>
      <c r="M4812" s="90">
        <f>IF(K4812/1048576 &gt;1,K4812/1048576," ")</f>
        <v>2997.0159368515015</v>
      </c>
      <c r="N4812" s="91">
        <f>IF(K4812&gt;999999999,K4812/1073741824," ")</f>
        <v>2.9267733758315444</v>
      </c>
      <c r="O4812" s="199" t="s">
        <v>17522</v>
      </c>
      <c r="P4812" s="197" t="s">
        <v>26004</v>
      </c>
    </row>
    <row r="4813" spans="2:16" ht="20.100000000000001" customHeight="1" x14ac:dyDescent="0.3">
      <c r="B4813" s="101">
        <v>4803</v>
      </c>
      <c r="C4813" s="12" t="s">
        <v>40090</v>
      </c>
      <c r="D4813" s="160" t="s">
        <v>11</v>
      </c>
      <c r="E4813" s="36" t="s">
        <v>15122</v>
      </c>
      <c r="F4813" s="104">
        <v>5.6</v>
      </c>
      <c r="G4813" s="94" t="s">
        <v>704</v>
      </c>
      <c r="H4813" s="94" t="s">
        <v>4243</v>
      </c>
      <c r="I4813" s="101">
        <v>2000</v>
      </c>
      <c r="J4813" s="101"/>
      <c r="K4813" s="90">
        <v>1376546816</v>
      </c>
      <c r="L4813" s="90">
        <f>IF(K4813/1024 &gt;1,K4813/1024," ")</f>
        <v>1344284</v>
      </c>
      <c r="M4813" s="90">
        <f>IF(K4813/1048576 &gt;1,K4813/1048576," ")</f>
        <v>1312.77734375</v>
      </c>
      <c r="N4813" s="91">
        <f>IF(K4813&gt;999999999,K4813/1073741824," ")</f>
        <v>1.2820091247558594</v>
      </c>
      <c r="O4813" s="194" t="s">
        <v>26005</v>
      </c>
      <c r="P4813" s="197" t="s">
        <v>26006</v>
      </c>
    </row>
    <row r="4814" spans="2:16" ht="20.100000000000001" customHeight="1" x14ac:dyDescent="0.3">
      <c r="B4814" s="101">
        <v>4804</v>
      </c>
      <c r="C4814" s="12" t="s">
        <v>40334</v>
      </c>
      <c r="D4814" s="159" t="s">
        <v>2451</v>
      </c>
      <c r="E4814" s="36" t="s">
        <v>15123</v>
      </c>
      <c r="F4814" s="104">
        <v>5.3</v>
      </c>
      <c r="G4814" s="13" t="s">
        <v>704</v>
      </c>
      <c r="H4814" s="13" t="s">
        <v>3937</v>
      </c>
      <c r="I4814" s="94">
        <v>2009</v>
      </c>
      <c r="J4814" s="94"/>
      <c r="K4814" s="73">
        <v>5205520384</v>
      </c>
      <c r="L4814" s="90">
        <f>IF(K4814/1024 &gt;1,K4814/1024," ")</f>
        <v>5083516</v>
      </c>
      <c r="M4814" s="90">
        <f>IF(K4814/1048576 &gt;1,K4814/1048576," ")</f>
        <v>4964.37109375</v>
      </c>
      <c r="N4814" s="91">
        <f>IF(K4814&gt;999999999,K4814/1073741824," ")</f>
        <v>4.8480186462402344</v>
      </c>
      <c r="O4814" s="194" t="s">
        <v>26007</v>
      </c>
      <c r="P4814" s="197" t="s">
        <v>26008</v>
      </c>
    </row>
    <row r="4815" spans="2:16" ht="20.100000000000001" customHeight="1" x14ac:dyDescent="0.3">
      <c r="B4815" s="101">
        <v>4805</v>
      </c>
      <c r="C4815" s="111" t="s">
        <v>40335</v>
      </c>
      <c r="D4815" s="161" t="s">
        <v>7416</v>
      </c>
      <c r="E4815" s="36" t="s">
        <v>15124</v>
      </c>
      <c r="F4815" s="99">
        <v>6.2</v>
      </c>
      <c r="G4815" s="101"/>
      <c r="H4815" s="105" t="s">
        <v>5871</v>
      </c>
      <c r="I4815" s="101">
        <v>2015</v>
      </c>
      <c r="J4815" s="101"/>
      <c r="K4815" s="90">
        <v>3846159055</v>
      </c>
      <c r="L4815" s="90">
        <f>IF(K4815/1024 &gt;1,K4815/1024," ")</f>
        <v>3756014.7021484375</v>
      </c>
      <c r="M4815" s="90">
        <f>IF(K4815/1048576 &gt;1,K4815/1048576," ")</f>
        <v>3667.9831075668335</v>
      </c>
      <c r="N4815" s="91">
        <f>IF(K4815&gt;999999999,K4815/1073741824," ")</f>
        <v>3.5820147534832358</v>
      </c>
      <c r="O4815" s="194" t="s">
        <v>17532</v>
      </c>
      <c r="P4815" s="197" t="s">
        <v>26009</v>
      </c>
    </row>
    <row r="4816" spans="2:16" ht="20.100000000000001" customHeight="1" x14ac:dyDescent="0.3">
      <c r="B4816" s="101">
        <v>4806</v>
      </c>
      <c r="C4816" s="7" t="s">
        <v>33331</v>
      </c>
      <c r="D4816" s="159" t="s">
        <v>3904</v>
      </c>
      <c r="E4816" s="36" t="s">
        <v>15125</v>
      </c>
      <c r="F4816" s="104">
        <v>6.2</v>
      </c>
      <c r="G4816" s="101" t="s">
        <v>704</v>
      </c>
      <c r="H4816" s="101" t="s">
        <v>3745</v>
      </c>
      <c r="I4816" s="101">
        <v>1985</v>
      </c>
      <c r="J4816" s="101"/>
      <c r="K4816" s="90">
        <v>2071526949</v>
      </c>
      <c r="L4816" s="90">
        <f>IF(K4816/1024 &gt;1,K4816/1024," ")</f>
        <v>2022975.5361328125</v>
      </c>
      <c r="M4816" s="90">
        <f>IF(K4816/1048576 &gt;1,K4816/1048576," ")</f>
        <v>1975.5620470046997</v>
      </c>
      <c r="N4816" s="91">
        <f>IF(K4816&gt;999999999,K4816/1073741824," ")</f>
        <v>1.9292598115280271</v>
      </c>
      <c r="O4816" s="194" t="s">
        <v>26010</v>
      </c>
      <c r="P4816" s="197" t="s">
        <v>31451</v>
      </c>
    </row>
    <row r="4817" spans="2:16" ht="20.100000000000001" customHeight="1" x14ac:dyDescent="0.3">
      <c r="B4817" s="101">
        <v>4807</v>
      </c>
      <c r="C4817" s="7" t="s">
        <v>34112</v>
      </c>
      <c r="D4817" s="261" t="s">
        <v>33949</v>
      </c>
      <c r="E4817" s="36" t="s">
        <v>33950</v>
      </c>
      <c r="F4817" s="131">
        <v>7.1</v>
      </c>
      <c r="G4817" s="13" t="s">
        <v>704</v>
      </c>
      <c r="H4817" s="13" t="s">
        <v>4349</v>
      </c>
      <c r="I4817" s="79">
        <v>2021</v>
      </c>
      <c r="J4817" s="148"/>
      <c r="K4817" s="73">
        <v>2647552000</v>
      </c>
      <c r="L4817" s="90">
        <f>IF(K4817/1024 &gt;1,K4817/1024," ")</f>
        <v>2585500</v>
      </c>
      <c r="M4817" s="90">
        <f>IF(K4817/1048576 &gt;1,K4817/1048576," ")</f>
        <v>2524.90234375</v>
      </c>
      <c r="N4817" s="91">
        <f>IF(K4817&gt;999999999,K4817/1073741824," ")</f>
        <v>2.4657249450683594</v>
      </c>
      <c r="O4817" s="223" t="s">
        <v>17525</v>
      </c>
      <c r="P4817" s="198" t="s">
        <v>33951</v>
      </c>
    </row>
    <row r="4818" spans="2:16" ht="20.100000000000001" customHeight="1" x14ac:dyDescent="0.3">
      <c r="B4818" s="101">
        <v>4808</v>
      </c>
      <c r="C4818" s="7" t="s">
        <v>40336</v>
      </c>
      <c r="D4818" s="159" t="s">
        <v>2452</v>
      </c>
      <c r="E4818" s="36" t="s">
        <v>15126</v>
      </c>
      <c r="F4818" s="104">
        <v>6.9</v>
      </c>
      <c r="G4818" s="99" t="s">
        <v>704</v>
      </c>
      <c r="H4818" s="105" t="s">
        <v>4081</v>
      </c>
      <c r="I4818" s="94">
        <v>2003</v>
      </c>
      <c r="J4818" s="120"/>
      <c r="K4818" s="90">
        <v>6646593567</v>
      </c>
      <c r="L4818" s="90">
        <f>IF(K4818/1024 &gt;1,K4818/1024," ")</f>
        <v>6490814.0302734375</v>
      </c>
      <c r="M4818" s="90">
        <f>IF(K4818/1048576 &gt;1,K4818/1048576," ")</f>
        <v>6338.6855764389038</v>
      </c>
      <c r="N4818" s="91">
        <f>IF(K4818&gt;999999999,K4818/1073741824," ")</f>
        <v>6.190122633241117</v>
      </c>
      <c r="O4818" s="194" t="s">
        <v>26011</v>
      </c>
      <c r="P4818" s="197" t="s">
        <v>26012</v>
      </c>
    </row>
    <row r="4819" spans="2:16" ht="20.100000000000001" customHeight="1" x14ac:dyDescent="0.3">
      <c r="B4819" s="101">
        <v>4809</v>
      </c>
      <c r="C4819" s="12" t="s">
        <v>40337</v>
      </c>
      <c r="D4819" s="157" t="s">
        <v>8496</v>
      </c>
      <c r="E4819" s="36" t="s">
        <v>15127</v>
      </c>
      <c r="F4819" s="131">
        <v>3.9</v>
      </c>
      <c r="G4819" s="13"/>
      <c r="H4819" s="13" t="s">
        <v>5892</v>
      </c>
      <c r="I4819" s="133">
        <v>2016</v>
      </c>
      <c r="J4819" s="74"/>
      <c r="K4819" s="73">
        <v>4389515264</v>
      </c>
      <c r="L4819" s="90">
        <f>IF(K4819/1024 &gt;1,K4819/1024," ")</f>
        <v>4286636</v>
      </c>
      <c r="M4819" s="90">
        <f>IF(K4819/1048576 &gt;1,K4819/1048576," ")</f>
        <v>4186.16796875</v>
      </c>
      <c r="N4819" s="91">
        <f>IF(K4819&gt;999999999,K4819/1073741824," ")</f>
        <v>4.0880546569824219</v>
      </c>
      <c r="O4819" s="194" t="s">
        <v>20325</v>
      </c>
      <c r="P4819" s="197" t="s">
        <v>26013</v>
      </c>
    </row>
    <row r="4820" spans="2:16" ht="20.100000000000001" customHeight="1" x14ac:dyDescent="0.3">
      <c r="B4820" s="101">
        <v>4810</v>
      </c>
      <c r="C4820" s="102" t="s">
        <v>37812</v>
      </c>
      <c r="D4820" s="168" t="s">
        <v>7200</v>
      </c>
      <c r="E4820" s="36" t="s">
        <v>13842</v>
      </c>
      <c r="F4820" s="99">
        <v>5.5</v>
      </c>
      <c r="G4820" s="99" t="s">
        <v>704</v>
      </c>
      <c r="H4820" s="105" t="s">
        <v>5878</v>
      </c>
      <c r="I4820" s="101">
        <v>2015</v>
      </c>
      <c r="J4820" s="101"/>
      <c r="K4820" s="90">
        <v>4213724531</v>
      </c>
      <c r="L4820" s="90">
        <f>IF(K4820/1024 &gt;1,K4820/1024," ")</f>
        <v>4114965.3623046875</v>
      </c>
      <c r="M4820" s="90">
        <f>IF(K4820/1048576 &gt;1,K4820/1048576," ")</f>
        <v>4018.5208616256714</v>
      </c>
      <c r="N4820" s="91">
        <f>IF(K4820&gt;999999999,K4820/1073741824," ")</f>
        <v>3.9243367789313197</v>
      </c>
      <c r="O4820" s="194" t="s">
        <v>23953</v>
      </c>
      <c r="P4820" s="197" t="s">
        <v>23954</v>
      </c>
    </row>
    <row r="4821" spans="2:16" ht="20.100000000000001" customHeight="1" x14ac:dyDescent="0.3">
      <c r="B4821" s="101">
        <v>4811</v>
      </c>
      <c r="C4821" s="102" t="s">
        <v>40338</v>
      </c>
      <c r="D4821" s="159" t="s">
        <v>1788</v>
      </c>
      <c r="E4821" s="36" t="s">
        <v>15129</v>
      </c>
      <c r="F4821" s="104">
        <v>6.4</v>
      </c>
      <c r="G4821" s="101" t="s">
        <v>704</v>
      </c>
      <c r="H4821" s="101" t="s">
        <v>3740</v>
      </c>
      <c r="I4821" s="94">
        <v>2011</v>
      </c>
      <c r="J4821" s="94"/>
      <c r="K4821" s="90">
        <v>5489457833</v>
      </c>
      <c r="L4821" s="90">
        <f>IF(K4821/1024 &gt;1,K4821/1024," ")</f>
        <v>5360798.6650390625</v>
      </c>
      <c r="M4821" s="90">
        <f>IF(K4821/1048576 &gt;1,K4821/1048576," ")</f>
        <v>5235.1549463272095</v>
      </c>
      <c r="N4821" s="91">
        <f>IF(K4821&gt;999999999,K4821/1073741824," ")</f>
        <v>5.1124560022726655</v>
      </c>
      <c r="O4821" s="194" t="s">
        <v>26016</v>
      </c>
      <c r="P4821" s="197" t="s">
        <v>31452</v>
      </c>
    </row>
    <row r="4822" spans="2:16" ht="20.100000000000001" customHeight="1" x14ac:dyDescent="0.3">
      <c r="B4822" s="101">
        <v>4812</v>
      </c>
      <c r="C4822" s="20" t="s">
        <v>40339</v>
      </c>
      <c r="D4822" s="157" t="s">
        <v>8316</v>
      </c>
      <c r="E4822" s="36" t="s">
        <v>15130</v>
      </c>
      <c r="F4822" s="81">
        <v>5.6</v>
      </c>
      <c r="G4822" s="13" t="s">
        <v>704</v>
      </c>
      <c r="H4822" s="13" t="s">
        <v>5878</v>
      </c>
      <c r="I4822" s="79">
        <v>2005</v>
      </c>
      <c r="J4822" s="79"/>
      <c r="K4822" s="73">
        <v>2818576384</v>
      </c>
      <c r="L4822" s="90">
        <f>IF(K4822/1024 &gt;1,K4822/1024," ")</f>
        <v>2752516</v>
      </c>
      <c r="M4822" s="90">
        <f>IF(K4822/1048576 &gt;1,K4822/1048576," ")</f>
        <v>2688.00390625</v>
      </c>
      <c r="N4822" s="91">
        <f>IF(K4822&gt;999999999,K4822/1073741824," ")</f>
        <v>2.6250038146972656</v>
      </c>
      <c r="O4822" s="194" t="s">
        <v>17738</v>
      </c>
      <c r="P4822" s="197" t="s">
        <v>31453</v>
      </c>
    </row>
    <row r="4823" spans="2:16" ht="20.100000000000001" customHeight="1" x14ac:dyDescent="0.3">
      <c r="B4823" s="101">
        <v>4813</v>
      </c>
      <c r="C4823" s="109" t="s">
        <v>40340</v>
      </c>
      <c r="D4823" s="159" t="s">
        <v>3215</v>
      </c>
      <c r="E4823" s="36" t="s">
        <v>15131</v>
      </c>
      <c r="F4823" s="104">
        <v>5.8</v>
      </c>
      <c r="G4823" s="101" t="s">
        <v>704</v>
      </c>
      <c r="H4823" s="101" t="s">
        <v>3744</v>
      </c>
      <c r="I4823" s="101">
        <v>2012</v>
      </c>
      <c r="J4823" s="101"/>
      <c r="K4823" s="90">
        <v>8308849972</v>
      </c>
      <c r="L4823" s="90">
        <f>IF(K4823/1024 &gt;1,K4823/1024," ")</f>
        <v>8114111.30078125</v>
      </c>
      <c r="M4823" s="90">
        <f>IF(K4823/1048576 &gt;1,K4823/1048576," ")</f>
        <v>7923.9368171691895</v>
      </c>
      <c r="N4823" s="91">
        <f>IF(K4823&gt;999999999,K4823/1073741824," ")</f>
        <v>7.7382195480167866</v>
      </c>
      <c r="O4823" s="194" t="s">
        <v>26017</v>
      </c>
      <c r="P4823" s="197" t="s">
        <v>26018</v>
      </c>
    </row>
    <row r="4824" spans="2:16" ht="20.100000000000001" customHeight="1" x14ac:dyDescent="0.3">
      <c r="B4824" s="101">
        <v>4814</v>
      </c>
      <c r="C4824" s="20" t="s">
        <v>40341</v>
      </c>
      <c r="D4824" s="157" t="s">
        <v>8497</v>
      </c>
      <c r="E4824" s="36" t="s">
        <v>15132</v>
      </c>
      <c r="F4824" s="81">
        <v>5.6</v>
      </c>
      <c r="G4824" s="13"/>
      <c r="H4824" s="13" t="s">
        <v>5878</v>
      </c>
      <c r="I4824" s="79">
        <v>2017</v>
      </c>
      <c r="J4824" s="79"/>
      <c r="K4824" s="73">
        <v>3359113216</v>
      </c>
      <c r="L4824" s="90">
        <f>IF(K4824/1024 &gt;1,K4824/1024," ")</f>
        <v>3280384</v>
      </c>
      <c r="M4824" s="90">
        <f>IF(K4824/1048576 &gt;1,K4824/1048576," ")</f>
        <v>3203.5</v>
      </c>
      <c r="N4824" s="91">
        <f>IF(K4824&gt;999999999,K4824/1073741824," ")</f>
        <v>3.12841796875</v>
      </c>
      <c r="O4824" s="194" t="s">
        <v>26019</v>
      </c>
      <c r="P4824" s="197" t="s">
        <v>26020</v>
      </c>
    </row>
    <row r="4825" spans="2:16" ht="20.100000000000001" customHeight="1" x14ac:dyDescent="0.3">
      <c r="B4825" s="101">
        <v>4815</v>
      </c>
      <c r="C4825" s="102" t="s">
        <v>40342</v>
      </c>
      <c r="D4825" s="159" t="s">
        <v>2761</v>
      </c>
      <c r="E4825" s="36" t="s">
        <v>15157</v>
      </c>
      <c r="F4825" s="104">
        <v>8.4</v>
      </c>
      <c r="G4825" s="101" t="s">
        <v>704</v>
      </c>
      <c r="H4825" s="101" t="s">
        <v>3740</v>
      </c>
      <c r="I4825" s="101">
        <v>1962</v>
      </c>
      <c r="J4825" s="101"/>
      <c r="K4825" s="90">
        <v>3717516354</v>
      </c>
      <c r="L4825" s="90">
        <f>IF(K4825/1024 &gt;1,K4825/1024," ")</f>
        <v>3630387.064453125</v>
      </c>
      <c r="M4825" s="90">
        <f>IF(K4825/1048576 &gt;1,K4825/1048576," ")</f>
        <v>3545.2998676300049</v>
      </c>
      <c r="N4825" s="91">
        <f>IF(K4825&gt;999999999,K4825/1073741824," ")</f>
        <v>3.4622069019824266</v>
      </c>
      <c r="O4825" s="194" t="s">
        <v>26021</v>
      </c>
      <c r="P4825" s="197" t="s">
        <v>26022</v>
      </c>
    </row>
    <row r="4826" spans="2:16" ht="20.100000000000001" customHeight="1" x14ac:dyDescent="0.3">
      <c r="B4826" s="101">
        <v>4816</v>
      </c>
      <c r="C4826" s="103" t="s">
        <v>40343</v>
      </c>
      <c r="D4826" s="160" t="s">
        <v>5401</v>
      </c>
      <c r="E4826" s="36" t="s">
        <v>15133</v>
      </c>
      <c r="F4826" s="104">
        <v>6.2</v>
      </c>
      <c r="G4826" s="101" t="s">
        <v>704</v>
      </c>
      <c r="H4826" s="105" t="s">
        <v>3744</v>
      </c>
      <c r="I4826" s="101">
        <v>2014</v>
      </c>
      <c r="J4826" s="101"/>
      <c r="K4826" s="90">
        <v>4980057590</v>
      </c>
      <c r="L4826" s="90">
        <f>IF(K4826/1024 &gt;1,K4826/1024," ")</f>
        <v>4863337.490234375</v>
      </c>
      <c r="M4826" s="90">
        <f>IF(K4826/1048576 &gt;1,K4826/1048576," ")</f>
        <v>4749.3530178070068</v>
      </c>
      <c r="N4826" s="91">
        <f>IF(K4826&gt;999999999,K4826/1073741824," ")</f>
        <v>4.6380400564521551</v>
      </c>
      <c r="O4826" s="194" t="s">
        <v>26023</v>
      </c>
      <c r="P4826" s="197" t="s">
        <v>26024</v>
      </c>
    </row>
    <row r="4827" spans="2:16" ht="20.100000000000001" customHeight="1" x14ac:dyDescent="0.3">
      <c r="B4827" s="101">
        <v>4817</v>
      </c>
      <c r="C4827" s="102" t="s">
        <v>40344</v>
      </c>
      <c r="D4827" s="159" t="s">
        <v>436</v>
      </c>
      <c r="E4827" s="36" t="s">
        <v>15134</v>
      </c>
      <c r="F4827" s="104">
        <v>7.7</v>
      </c>
      <c r="G4827" s="99" t="s">
        <v>704</v>
      </c>
      <c r="H4827" s="105" t="s">
        <v>5871</v>
      </c>
      <c r="I4827" s="101">
        <v>2005</v>
      </c>
      <c r="J4827" s="101"/>
      <c r="K4827" s="90">
        <v>4779135630</v>
      </c>
      <c r="L4827" s="90">
        <f>IF(K4827/1024 &gt;1,K4827/1024," ")</f>
        <v>4667124.638671875</v>
      </c>
      <c r="M4827" s="90">
        <f>IF(K4827/1048576 &gt;1,K4827/1048576," ")</f>
        <v>4557.7389049530029</v>
      </c>
      <c r="N4827" s="91">
        <f>IF(K4827&gt;999999999,K4827/1073741824," ")</f>
        <v>4.4509168993681669</v>
      </c>
      <c r="O4827" s="194" t="s">
        <v>26025</v>
      </c>
      <c r="P4827" s="197" t="s">
        <v>26026</v>
      </c>
    </row>
    <row r="4828" spans="2:16" ht="20.100000000000001" customHeight="1" x14ac:dyDescent="0.3">
      <c r="B4828" s="101">
        <v>4818</v>
      </c>
      <c r="C4828" s="103" t="s">
        <v>40345</v>
      </c>
      <c r="D4828" s="160" t="s">
        <v>4617</v>
      </c>
      <c r="E4828" s="36" t="s">
        <v>15135</v>
      </c>
      <c r="F4828" s="104">
        <v>5.9</v>
      </c>
      <c r="G4828" s="81" t="s">
        <v>704</v>
      </c>
      <c r="H4828" s="82" t="s">
        <v>5871</v>
      </c>
      <c r="I4828" s="101">
        <v>1993</v>
      </c>
      <c r="J4828" s="101"/>
      <c r="K4828" s="73">
        <v>6315929794</v>
      </c>
      <c r="L4828" s="90">
        <f>IF(K4828/1024 &gt;1,K4828/1024," ")</f>
        <v>6167900.189453125</v>
      </c>
      <c r="M4828" s="90">
        <f>IF(K4828/1048576 &gt;1,K4828/1048576," ")</f>
        <v>6023.3400287628174</v>
      </c>
      <c r="N4828" s="91">
        <f>IF(K4828&gt;999999999,K4828/1073741824," ")</f>
        <v>5.8821679968386889</v>
      </c>
      <c r="O4828" s="194" t="s">
        <v>26028</v>
      </c>
      <c r="P4828" s="197" t="s">
        <v>26029</v>
      </c>
    </row>
    <row r="4829" spans="2:16" ht="20.100000000000001" customHeight="1" x14ac:dyDescent="0.3">
      <c r="B4829" s="101">
        <v>4819</v>
      </c>
      <c r="C4829" s="20" t="s">
        <v>37815</v>
      </c>
      <c r="D4829" s="157" t="s">
        <v>7902</v>
      </c>
      <c r="E4829" s="36" t="s">
        <v>13846</v>
      </c>
      <c r="F4829" s="81">
        <v>5.9</v>
      </c>
      <c r="G4829" s="81"/>
      <c r="H4829" s="13" t="s">
        <v>5878</v>
      </c>
      <c r="I4829" s="79">
        <v>2016</v>
      </c>
      <c r="J4829" s="79"/>
      <c r="K4829" s="73">
        <v>4619004062</v>
      </c>
      <c r="L4829" s="90">
        <f>IF(K4829/1024 &gt;1,K4829/1024," ")</f>
        <v>4510746.154296875</v>
      </c>
      <c r="M4829" s="90">
        <f>IF(K4829/1048576 &gt;1,K4829/1048576," ")</f>
        <v>4405.025541305542</v>
      </c>
      <c r="N4829" s="91">
        <f>IF(K4829&gt;999999999,K4829/1073741824," ")</f>
        <v>4.3017827551811934</v>
      </c>
      <c r="O4829" s="194" t="s">
        <v>23959</v>
      </c>
      <c r="P4829" s="197" t="s">
        <v>31226</v>
      </c>
    </row>
    <row r="4830" spans="2:16" ht="20.100000000000001" customHeight="1" x14ac:dyDescent="0.3">
      <c r="B4830" s="101">
        <v>4820</v>
      </c>
      <c r="C4830" s="12" t="s">
        <v>40346</v>
      </c>
      <c r="D4830" s="160" t="s">
        <v>2453</v>
      </c>
      <c r="E4830" s="36" t="s">
        <v>15136</v>
      </c>
      <c r="F4830" s="104">
        <v>5.2</v>
      </c>
      <c r="G4830" s="94"/>
      <c r="H4830" s="13" t="s">
        <v>3937</v>
      </c>
      <c r="I4830" s="101">
        <v>2007</v>
      </c>
      <c r="J4830" s="101"/>
      <c r="K4830" s="73">
        <v>4679536640</v>
      </c>
      <c r="L4830" s="90">
        <f>IF(K4830/1024 &gt;1,K4830/1024," ")</f>
        <v>4569860</v>
      </c>
      <c r="M4830" s="90">
        <f>IF(K4830/1048576 &gt;1,K4830/1048576," ")</f>
        <v>4462.75390625</v>
      </c>
      <c r="N4830" s="91">
        <f>IF(K4830&gt;999999999,K4830/1073741824," ")</f>
        <v>4.3581581115722656</v>
      </c>
      <c r="O4830" s="194" t="s">
        <v>26030</v>
      </c>
      <c r="P4830" s="197" t="s">
        <v>26031</v>
      </c>
    </row>
    <row r="4831" spans="2:16" ht="20.100000000000001" customHeight="1" x14ac:dyDescent="0.3">
      <c r="B4831" s="101">
        <v>4821</v>
      </c>
      <c r="C4831" s="84" t="s">
        <v>40347</v>
      </c>
      <c r="D4831" s="157" t="s">
        <v>7734</v>
      </c>
      <c r="E4831" s="36" t="s">
        <v>15137</v>
      </c>
      <c r="F4831" s="81">
        <v>7</v>
      </c>
      <c r="G4831" s="81" t="s">
        <v>704</v>
      </c>
      <c r="H4831" s="82" t="s">
        <v>5871</v>
      </c>
      <c r="I4831" s="79">
        <v>2016</v>
      </c>
      <c r="J4831" s="79"/>
      <c r="K4831" s="73">
        <v>4307719807</v>
      </c>
      <c r="L4831" s="90">
        <f>IF(K4831/1024 &gt;1,K4831/1024," ")</f>
        <v>4206757.6240234375</v>
      </c>
      <c r="M4831" s="90">
        <f>IF(K4831/1048576 &gt;1,K4831/1048576," ")</f>
        <v>4108.1617422103882</v>
      </c>
      <c r="N4831" s="91">
        <f>IF(K4831&gt;999999999,K4831/1073741824," ")</f>
        <v>4.0118767013773322</v>
      </c>
      <c r="O4831" s="194" t="s">
        <v>26032</v>
      </c>
      <c r="P4831" s="197" t="s">
        <v>26033</v>
      </c>
    </row>
    <row r="4832" spans="2:16" ht="20.100000000000001" customHeight="1" x14ac:dyDescent="0.3">
      <c r="B4832" s="101">
        <v>4822</v>
      </c>
      <c r="C4832" s="109" t="s">
        <v>40348</v>
      </c>
      <c r="D4832" s="159" t="s">
        <v>879</v>
      </c>
      <c r="E4832" s="36" t="s">
        <v>15138</v>
      </c>
      <c r="F4832" s="104">
        <v>6.1</v>
      </c>
      <c r="G4832" s="81" t="s">
        <v>704</v>
      </c>
      <c r="H4832" s="82" t="s">
        <v>4081</v>
      </c>
      <c r="I4832" s="94">
        <v>1994</v>
      </c>
      <c r="J4832" s="94"/>
      <c r="K4832" s="73">
        <v>2771179548</v>
      </c>
      <c r="L4832" s="90">
        <f>IF(K4832/1024 &gt;1,K4832/1024," ")</f>
        <v>2706230.02734375</v>
      </c>
      <c r="M4832" s="90">
        <f>IF(K4832/1048576 &gt;1,K4832/1048576," ")</f>
        <v>2642.8027610778809</v>
      </c>
      <c r="N4832" s="91">
        <f>IF(K4832&gt;999999999,K4832/1073741824," ")</f>
        <v>2.580862071365118</v>
      </c>
      <c r="O4832" s="194" t="s">
        <v>26034</v>
      </c>
      <c r="P4832" s="197" t="s">
        <v>31455</v>
      </c>
    </row>
    <row r="4833" spans="2:16" ht="20.100000000000001" customHeight="1" x14ac:dyDescent="0.3">
      <c r="B4833" s="101">
        <v>4823</v>
      </c>
      <c r="C4833" s="109" t="s">
        <v>40351</v>
      </c>
      <c r="D4833" s="160" t="s">
        <v>512</v>
      </c>
      <c r="E4833" s="36" t="s">
        <v>15142</v>
      </c>
      <c r="F4833" s="104">
        <v>5.8</v>
      </c>
      <c r="G4833" s="101" t="s">
        <v>704</v>
      </c>
      <c r="H4833" s="101" t="s">
        <v>3745</v>
      </c>
      <c r="I4833" s="101">
        <v>2002</v>
      </c>
      <c r="J4833" s="101"/>
      <c r="K4833" s="90">
        <v>3629257976</v>
      </c>
      <c r="L4833" s="90">
        <f>IF(K4833/1024 &gt;1,K4833/1024," ")</f>
        <v>3544197.2421875</v>
      </c>
      <c r="M4833" s="90">
        <f>IF(K4833/1048576 &gt;1,K4833/1048576," ")</f>
        <v>3461.1301193237305</v>
      </c>
      <c r="N4833" s="91">
        <f>IF(K4833&gt;999999999,K4833/1073741824," ")</f>
        <v>3.3800098821520805</v>
      </c>
      <c r="O4833" s="194" t="s">
        <v>26041</v>
      </c>
      <c r="P4833" s="197" t="s">
        <v>26042</v>
      </c>
    </row>
    <row r="4834" spans="2:16" ht="20.100000000000001" customHeight="1" x14ac:dyDescent="0.3">
      <c r="B4834" s="101">
        <v>4824</v>
      </c>
      <c r="C4834" s="111" t="s">
        <v>6397</v>
      </c>
      <c r="D4834" s="161" t="s">
        <v>512</v>
      </c>
      <c r="E4834" s="36" t="s">
        <v>15139</v>
      </c>
      <c r="F4834" s="99">
        <v>5.5</v>
      </c>
      <c r="G4834" s="99" t="s">
        <v>704</v>
      </c>
      <c r="H4834" s="105" t="s">
        <v>4081</v>
      </c>
      <c r="I4834" s="101">
        <v>2015</v>
      </c>
      <c r="J4834" s="101"/>
      <c r="K4834" s="90">
        <v>4491418381</v>
      </c>
      <c r="L4834" s="90">
        <f>IF(K4834/1024 &gt;1,K4834/1024," ")</f>
        <v>4386150.7626953125</v>
      </c>
      <c r="M4834" s="90">
        <f>IF(K4834/1048576 &gt;1,K4834/1048576," ")</f>
        <v>4283.3503541946411</v>
      </c>
      <c r="N4834" s="91">
        <f>IF(K4834&gt;999999999,K4834/1073741824," ")</f>
        <v>4.1829593302682042</v>
      </c>
      <c r="O4834" s="194" t="s">
        <v>26035</v>
      </c>
      <c r="P4834" s="197" t="s">
        <v>26036</v>
      </c>
    </row>
    <row r="4835" spans="2:16" ht="20.100000000000001" customHeight="1" x14ac:dyDescent="0.3">
      <c r="B4835" s="101">
        <v>4825</v>
      </c>
      <c r="C4835" s="109" t="s">
        <v>40349</v>
      </c>
      <c r="D4835" s="160" t="s">
        <v>351</v>
      </c>
      <c r="E4835" s="36" t="s">
        <v>15140</v>
      </c>
      <c r="F4835" s="104">
        <v>4.3</v>
      </c>
      <c r="G4835" s="13" t="s">
        <v>704</v>
      </c>
      <c r="H4835" s="13" t="s">
        <v>3744</v>
      </c>
      <c r="I4835" s="101">
        <v>2008</v>
      </c>
      <c r="J4835" s="101"/>
      <c r="K4835" s="73">
        <v>2966000659</v>
      </c>
      <c r="L4835" s="90">
        <f>IF(K4835/1024 &gt;1,K4835/1024," ")</f>
        <v>2896485.0185546875</v>
      </c>
      <c r="M4835" s="90">
        <f>IF(K4835/1048576 &gt;1,K4835/1048576," ")</f>
        <v>2828.598650932312</v>
      </c>
      <c r="N4835" s="91">
        <f>IF(K4835&gt;999999999,K4835/1073741824," ")</f>
        <v>2.7623033700510859</v>
      </c>
      <c r="O4835" s="194" t="s">
        <v>26037</v>
      </c>
      <c r="P4835" s="197" t="s">
        <v>26038</v>
      </c>
    </row>
    <row r="4836" spans="2:16" ht="20.100000000000001" customHeight="1" x14ac:dyDescent="0.3">
      <c r="B4836" s="101">
        <v>4826</v>
      </c>
      <c r="C4836" s="74" t="s">
        <v>40350</v>
      </c>
      <c r="D4836" s="157" t="s">
        <v>7805</v>
      </c>
      <c r="E4836" s="36" t="s">
        <v>15141</v>
      </c>
      <c r="F4836" s="131">
        <v>3.4</v>
      </c>
      <c r="G4836" s="13" t="s">
        <v>704</v>
      </c>
      <c r="H4836" s="13" t="s">
        <v>4081</v>
      </c>
      <c r="I4836" s="133">
        <v>2016</v>
      </c>
      <c r="J4836" s="74"/>
      <c r="K4836" s="73">
        <v>4433753321</v>
      </c>
      <c r="L4836" s="90">
        <f>IF(K4836/1024 &gt;1,K4836/1024," ")</f>
        <v>4329837.2275390625</v>
      </c>
      <c r="M4836" s="90">
        <f>IF(K4836/1048576 &gt;1,K4836/1048576," ")</f>
        <v>4228.3566675186157</v>
      </c>
      <c r="N4836" s="91">
        <f>IF(K4836&gt;999999999,K4836/1073741824," ")</f>
        <v>4.1292545581236482</v>
      </c>
      <c r="O4836" s="194" t="s">
        <v>26039</v>
      </c>
      <c r="P4836" s="197" t="s">
        <v>26040</v>
      </c>
    </row>
    <row r="4837" spans="2:16" ht="20.100000000000001" customHeight="1" x14ac:dyDescent="0.3">
      <c r="B4837" s="101">
        <v>4827</v>
      </c>
      <c r="C4837" s="102" t="s">
        <v>40352</v>
      </c>
      <c r="D4837" s="159" t="s">
        <v>437</v>
      </c>
      <c r="E4837" s="36" t="s">
        <v>15143</v>
      </c>
      <c r="F4837" s="104">
        <v>5.3</v>
      </c>
      <c r="G4837" s="94" t="s">
        <v>704</v>
      </c>
      <c r="H4837" s="94" t="s">
        <v>3762</v>
      </c>
      <c r="I4837" s="101">
        <v>1993</v>
      </c>
      <c r="J4837" s="101"/>
      <c r="K4837" s="90">
        <v>4573262752</v>
      </c>
      <c r="L4837" s="90">
        <f>IF(K4837/1024 &gt;1,K4837/1024," ")</f>
        <v>4466076.90625</v>
      </c>
      <c r="M4837" s="90">
        <f>IF(K4837/1048576 &gt;1,K4837/1048576," ")</f>
        <v>4361.4032287597656</v>
      </c>
      <c r="N4837" s="91">
        <f>IF(K4837&gt;999999999,K4837/1073741824," ")</f>
        <v>4.2591828405857086</v>
      </c>
      <c r="O4837" s="194" t="s">
        <v>26043</v>
      </c>
      <c r="P4837" s="197" t="s">
        <v>31456</v>
      </c>
    </row>
    <row r="4838" spans="2:16" ht="20.100000000000001" customHeight="1" x14ac:dyDescent="0.3">
      <c r="B4838" s="101">
        <v>4828</v>
      </c>
      <c r="C4838" s="48" t="s">
        <v>40353</v>
      </c>
      <c r="D4838" s="157" t="s">
        <v>8159</v>
      </c>
      <c r="E4838" s="36" t="s">
        <v>15144</v>
      </c>
      <c r="F4838" s="81">
        <v>5.4</v>
      </c>
      <c r="G4838" s="13" t="s">
        <v>704</v>
      </c>
      <c r="H4838" s="13" t="s">
        <v>3757</v>
      </c>
      <c r="I4838" s="79">
        <v>2017</v>
      </c>
      <c r="J4838" s="79"/>
      <c r="K4838" s="73">
        <v>4334789295</v>
      </c>
      <c r="L4838" s="90">
        <f>IF(K4838/1024 &gt;1,K4838/1024," ")</f>
        <v>4233192.6708984375</v>
      </c>
      <c r="M4838" s="90">
        <f>IF(K4838/1048576 &gt;1,K4838/1048576," ")</f>
        <v>4133.9772176742554</v>
      </c>
      <c r="N4838" s="91">
        <f>IF(K4838&gt;999999999,K4838/1073741824," ")</f>
        <v>4.037087126635015</v>
      </c>
      <c r="O4838" s="199" t="s">
        <v>17723</v>
      </c>
      <c r="P4838" s="197" t="s">
        <v>31457</v>
      </c>
    </row>
    <row r="4839" spans="2:16" ht="20.100000000000001" customHeight="1" x14ac:dyDescent="0.3">
      <c r="B4839" s="101">
        <v>4829</v>
      </c>
      <c r="C4839" s="112" t="s">
        <v>40354</v>
      </c>
      <c r="D4839" s="161" t="s">
        <v>6858</v>
      </c>
      <c r="E4839" s="36" t="s">
        <v>15145</v>
      </c>
      <c r="F4839" s="99">
        <v>6.4</v>
      </c>
      <c r="G4839" s="99"/>
      <c r="H4839" s="105" t="s">
        <v>4081</v>
      </c>
      <c r="I4839" s="101">
        <v>2015</v>
      </c>
      <c r="J4839" s="101"/>
      <c r="K4839" s="90">
        <v>4350098070</v>
      </c>
      <c r="L4839" s="90">
        <f>IF(K4839/1024 &gt;1,K4839/1024," ")</f>
        <v>4248142.646484375</v>
      </c>
      <c r="M4839" s="90">
        <f>IF(K4839/1048576 &gt;1,K4839/1048576," ")</f>
        <v>4148.5768032073975</v>
      </c>
      <c r="N4839" s="91">
        <f>IF(K4839&gt;999999999,K4839/1073741824," ")</f>
        <v>4.0513445343822241</v>
      </c>
      <c r="O4839" s="194" t="s">
        <v>26044</v>
      </c>
      <c r="P4839" s="197" t="s">
        <v>26045</v>
      </c>
    </row>
    <row r="4840" spans="2:16" ht="20.100000000000001" customHeight="1" x14ac:dyDescent="0.3">
      <c r="B4840" s="101">
        <v>4830</v>
      </c>
      <c r="C4840" s="102" t="s">
        <v>40355</v>
      </c>
      <c r="D4840" s="159" t="s">
        <v>5659</v>
      </c>
      <c r="E4840" s="36" t="s">
        <v>15146</v>
      </c>
      <c r="F4840" s="104">
        <v>6.9</v>
      </c>
      <c r="G4840" s="101" t="s">
        <v>704</v>
      </c>
      <c r="H4840" s="105" t="s">
        <v>3737</v>
      </c>
      <c r="I4840" s="101">
        <v>1965</v>
      </c>
      <c r="J4840" s="101"/>
      <c r="K4840" s="90">
        <v>4324548209</v>
      </c>
      <c r="L4840" s="90">
        <f>IF(K4840/1024 &gt;1,K4840/1024," ")</f>
        <v>4223191.6103515625</v>
      </c>
      <c r="M4840" s="90">
        <f>IF(K4840/1048576 &gt;1,K4840/1048576," ")</f>
        <v>4124.2105569839478</v>
      </c>
      <c r="N4840" s="91">
        <f>IF(K4840&gt;999999999,K4840/1073741824," ")</f>
        <v>4.0275493720546365</v>
      </c>
      <c r="O4840" s="199" t="s">
        <v>17522</v>
      </c>
      <c r="P4840" s="197" t="s">
        <v>26046</v>
      </c>
    </row>
    <row r="4841" spans="2:16" ht="20.100000000000001" customHeight="1" x14ac:dyDescent="0.3">
      <c r="B4841" s="101">
        <v>4831</v>
      </c>
      <c r="C4841" s="102" t="s">
        <v>40356</v>
      </c>
      <c r="D4841" s="159" t="s">
        <v>5660</v>
      </c>
      <c r="E4841" s="36" t="s">
        <v>15147</v>
      </c>
      <c r="F4841" s="104">
        <v>6.4</v>
      </c>
      <c r="G4841" s="101" t="s">
        <v>704</v>
      </c>
      <c r="H4841" s="101" t="s">
        <v>3757</v>
      </c>
      <c r="I4841" s="101">
        <v>2015</v>
      </c>
      <c r="J4841" s="101"/>
      <c r="K4841" s="90">
        <v>5065940601</v>
      </c>
      <c r="L4841" s="90">
        <f>IF(K4841/1024 &gt;1,K4841/1024," ")</f>
        <v>4947207.6181640625</v>
      </c>
      <c r="M4841" s="90">
        <f>IF(K4841/1048576 &gt;1,K4841/1048576," ")</f>
        <v>4831.2574396133423</v>
      </c>
      <c r="N4841" s="91">
        <f>IF(K4841&gt;999999999,K4841/1073741824," ")</f>
        <v>4.7180248433724046</v>
      </c>
      <c r="O4841" s="194" t="s">
        <v>26047</v>
      </c>
      <c r="P4841" s="197" t="s">
        <v>31458</v>
      </c>
    </row>
    <row r="4842" spans="2:16" ht="20.100000000000001" customHeight="1" x14ac:dyDescent="0.3">
      <c r="B4842" s="101">
        <v>4832</v>
      </c>
      <c r="C4842" s="109" t="s">
        <v>40357</v>
      </c>
      <c r="D4842" s="159" t="s">
        <v>3600</v>
      </c>
      <c r="E4842" s="36" t="s">
        <v>15148</v>
      </c>
      <c r="F4842" s="104">
        <v>4.7</v>
      </c>
      <c r="G4842" s="101" t="s">
        <v>704</v>
      </c>
      <c r="H4842" s="101" t="s">
        <v>3756</v>
      </c>
      <c r="I4842" s="101">
        <v>1983</v>
      </c>
      <c r="J4842" s="101"/>
      <c r="K4842" s="90">
        <v>4029606467</v>
      </c>
      <c r="L4842" s="90">
        <f>IF(K4842/1024 &gt;1,K4842/1024," ")</f>
        <v>3935162.5654296875</v>
      </c>
      <c r="M4842" s="90">
        <f>IF(K4842/1048576 &gt;1,K4842/1048576," ")</f>
        <v>3842.9321928024292</v>
      </c>
      <c r="N4842" s="91">
        <f>IF(K4842&gt;999999999,K4842/1073741824," ")</f>
        <v>3.7528634695336223</v>
      </c>
      <c r="O4842" s="194" t="s">
        <v>26048</v>
      </c>
      <c r="P4842" s="197" t="s">
        <v>26049</v>
      </c>
    </row>
    <row r="4843" spans="2:16" ht="20.100000000000001" customHeight="1" x14ac:dyDescent="0.3">
      <c r="B4843" s="101">
        <v>4833</v>
      </c>
      <c r="C4843" s="112" t="s">
        <v>40358</v>
      </c>
      <c r="D4843" s="159" t="s">
        <v>3315</v>
      </c>
      <c r="E4843" s="36" t="s">
        <v>15149</v>
      </c>
      <c r="F4843" s="104">
        <v>5.8</v>
      </c>
      <c r="G4843" s="101" t="s">
        <v>704</v>
      </c>
      <c r="H4843" s="101" t="s">
        <v>3924</v>
      </c>
      <c r="I4843" s="101">
        <v>1980</v>
      </c>
      <c r="J4843" s="101"/>
      <c r="K4843" s="90">
        <v>4097652502</v>
      </c>
      <c r="L4843" s="90">
        <f>IF(K4843/1024 &gt;1,K4843/1024," ")</f>
        <v>4001613.771484375</v>
      </c>
      <c r="M4843" s="90">
        <f>IF(K4843/1048576 &gt;1,K4843/1048576," ")</f>
        <v>3907.82594871521</v>
      </c>
      <c r="N4843" s="91">
        <f>IF(K4843&gt;999999999,K4843/1073741824," ")</f>
        <v>3.8162362780421972</v>
      </c>
      <c r="O4843" s="194" t="s">
        <v>26050</v>
      </c>
      <c r="P4843" s="197" t="s">
        <v>26051</v>
      </c>
    </row>
    <row r="4844" spans="2:16" ht="20.100000000000001" customHeight="1" x14ac:dyDescent="0.3">
      <c r="B4844" s="101">
        <v>4834</v>
      </c>
      <c r="C4844" s="111" t="s">
        <v>40359</v>
      </c>
      <c r="D4844" s="161" t="s">
        <v>6973</v>
      </c>
      <c r="E4844" s="36" t="s">
        <v>15150</v>
      </c>
      <c r="F4844" s="99">
        <v>6.6</v>
      </c>
      <c r="G4844" s="99" t="s">
        <v>704</v>
      </c>
      <c r="H4844" s="105" t="s">
        <v>5881</v>
      </c>
      <c r="I4844" s="101">
        <v>1942</v>
      </c>
      <c r="J4844" s="101"/>
      <c r="K4844" s="90">
        <v>3055470873</v>
      </c>
      <c r="L4844" s="90">
        <f>IF(K4844/1024 &gt;1,K4844/1024," ")</f>
        <v>2983858.2744140625</v>
      </c>
      <c r="M4844" s="90">
        <f>IF(K4844/1048576 &gt;1,K4844/1048576," ")</f>
        <v>2913.9240961074829</v>
      </c>
      <c r="N4844" s="91">
        <f>IF(K4844&gt;999999999,K4844/1073741824," ")</f>
        <v>2.8456290001049638</v>
      </c>
      <c r="O4844" s="194" t="s">
        <v>26052</v>
      </c>
      <c r="P4844" s="197" t="s">
        <v>26053</v>
      </c>
    </row>
    <row r="4845" spans="2:16" ht="20.100000000000001" customHeight="1" x14ac:dyDescent="0.3">
      <c r="B4845" s="101">
        <v>4835</v>
      </c>
      <c r="C4845" s="111" t="s">
        <v>40360</v>
      </c>
      <c r="D4845" s="163" t="s">
        <v>6072</v>
      </c>
      <c r="E4845" s="36" t="s">
        <v>15151</v>
      </c>
      <c r="F4845" s="99">
        <v>6.5</v>
      </c>
      <c r="G4845" s="101" t="s">
        <v>704</v>
      </c>
      <c r="H4845" s="101" t="s">
        <v>5877</v>
      </c>
      <c r="I4845" s="101">
        <v>1958</v>
      </c>
      <c r="J4845" s="101"/>
      <c r="K4845" s="90">
        <v>5025316095</v>
      </c>
      <c r="L4845" s="90">
        <f>IF(K4845/1024 &gt;1,K4845/1024," ")</f>
        <v>4907535.2490234375</v>
      </c>
      <c r="M4845" s="90">
        <f>IF(K4845/1048576 &gt;1,K4845/1048576," ")</f>
        <v>4792.5148916244507</v>
      </c>
      <c r="N4845" s="91">
        <f>IF(K4845&gt;999999999,K4845/1073741824," ")</f>
        <v>4.6801903238520026</v>
      </c>
      <c r="O4845" s="194" t="s">
        <v>26054</v>
      </c>
      <c r="P4845" s="197" t="s">
        <v>31459</v>
      </c>
    </row>
    <row r="4846" spans="2:16" ht="20.100000000000001" customHeight="1" x14ac:dyDescent="0.3">
      <c r="B4846" s="101">
        <v>4836</v>
      </c>
      <c r="C4846" s="7" t="s">
        <v>40361</v>
      </c>
      <c r="D4846" s="159" t="s">
        <v>2463</v>
      </c>
      <c r="E4846" s="36" t="s">
        <v>15152</v>
      </c>
      <c r="F4846" s="104">
        <v>5.7</v>
      </c>
      <c r="G4846" s="94" t="s">
        <v>704</v>
      </c>
      <c r="H4846" s="94" t="s">
        <v>3750</v>
      </c>
      <c r="I4846" s="101">
        <v>2008</v>
      </c>
      <c r="J4846" s="101"/>
      <c r="K4846" s="90">
        <v>2375074050</v>
      </c>
      <c r="L4846" s="90">
        <f>IF(K4846/1024 &gt;1,K4846/1024," ")</f>
        <v>2319408.251953125</v>
      </c>
      <c r="M4846" s="90">
        <f>IF(K4846/1048576 &gt;1,K4846/1048576," ")</f>
        <v>2265.0471210479736</v>
      </c>
      <c r="N4846" s="91">
        <f>IF(K4846&gt;999999999,K4846/1073741824," ")</f>
        <v>2.2119600791484118</v>
      </c>
      <c r="O4846" s="194" t="s">
        <v>26055</v>
      </c>
      <c r="P4846" s="197" t="s">
        <v>26056</v>
      </c>
    </row>
    <row r="4847" spans="2:16" ht="20.100000000000001" customHeight="1" x14ac:dyDescent="0.3">
      <c r="B4847" s="101">
        <v>4837</v>
      </c>
      <c r="C4847" s="109" t="s">
        <v>40362</v>
      </c>
      <c r="D4847" s="161" t="s">
        <v>6486</v>
      </c>
      <c r="E4847" s="36" t="s">
        <v>15153</v>
      </c>
      <c r="F4847" s="99">
        <v>6.5</v>
      </c>
      <c r="G4847" s="99"/>
      <c r="H4847" s="101" t="s">
        <v>5892</v>
      </c>
      <c r="I4847" s="101">
        <v>2003</v>
      </c>
      <c r="J4847" s="101"/>
      <c r="K4847" s="90">
        <v>2681557404</v>
      </c>
      <c r="L4847" s="90">
        <f>IF(K4847/1024 &gt;1,K4847/1024," ")</f>
        <v>2618708.40234375</v>
      </c>
      <c r="M4847" s="90">
        <f>IF(K4847/1048576 &gt;1,K4847/1048576," ")</f>
        <v>2557.3324241638184</v>
      </c>
      <c r="N4847" s="91">
        <f>IF(K4847&gt;999999999,K4847/1073741824," ")</f>
        <v>2.4973949454724789</v>
      </c>
      <c r="O4847" s="194" t="s">
        <v>26057</v>
      </c>
      <c r="P4847" s="197" t="s">
        <v>26058</v>
      </c>
    </row>
    <row r="4848" spans="2:16" ht="20.100000000000001" customHeight="1" x14ac:dyDescent="0.3">
      <c r="B4848" s="101">
        <v>4838</v>
      </c>
      <c r="C4848" s="20" t="s">
        <v>40363</v>
      </c>
      <c r="D4848" s="157" t="s">
        <v>8714</v>
      </c>
      <c r="E4848" s="36" t="s">
        <v>15154</v>
      </c>
      <c r="F4848" s="81">
        <v>6</v>
      </c>
      <c r="G4848" s="13"/>
      <c r="H4848" s="13" t="s">
        <v>3737</v>
      </c>
      <c r="I4848" s="79">
        <v>2018</v>
      </c>
      <c r="J4848" s="79"/>
      <c r="K4848" s="73">
        <v>2181599232</v>
      </c>
      <c r="L4848" s="90">
        <f>IF(K4848/1024 &gt;1,K4848/1024," ")</f>
        <v>2130468</v>
      </c>
      <c r="M4848" s="90">
        <f>IF(K4848/1048576 &gt;1,K4848/1048576," ")</f>
        <v>2080.53515625</v>
      </c>
      <c r="N4848" s="91">
        <f>IF(K4848&gt;999999999,K4848/1073741824," ")</f>
        <v>2.0317726135253906</v>
      </c>
      <c r="O4848" s="194" t="s">
        <v>26059</v>
      </c>
      <c r="P4848" s="197" t="s">
        <v>26060</v>
      </c>
    </row>
    <row r="4849" spans="2:16" ht="20.100000000000001" customHeight="1" x14ac:dyDescent="0.3">
      <c r="B4849" s="101">
        <v>4839</v>
      </c>
      <c r="C4849" s="111" t="s">
        <v>40364</v>
      </c>
      <c r="D4849" s="168" t="s">
        <v>7080</v>
      </c>
      <c r="E4849" s="36" t="s">
        <v>15155</v>
      </c>
      <c r="F4849" s="99">
        <v>7.2</v>
      </c>
      <c r="G4849" s="99" t="s">
        <v>704</v>
      </c>
      <c r="H4849" s="101" t="s">
        <v>6138</v>
      </c>
      <c r="I4849" s="101">
        <v>1952</v>
      </c>
      <c r="J4849" s="101"/>
      <c r="K4849" s="90">
        <v>3203151167</v>
      </c>
      <c r="L4849" s="90">
        <f>IF(K4849/1024 &gt;1,K4849/1024," ")</f>
        <v>3128077.3115234375</v>
      </c>
      <c r="M4849" s="90">
        <f>IF(K4849/1048576 &gt;1,K4849/1048576," ")</f>
        <v>3054.7629995346069</v>
      </c>
      <c r="N4849" s="91">
        <f>IF(K4849&gt;999999999,K4849/1073741824," ")</f>
        <v>2.9831669917330146</v>
      </c>
      <c r="O4849" s="194" t="s">
        <v>20638</v>
      </c>
      <c r="P4849" s="197" t="s">
        <v>26061</v>
      </c>
    </row>
    <row r="4850" spans="2:16" ht="20.100000000000001" customHeight="1" x14ac:dyDescent="0.3">
      <c r="B4850" s="101">
        <v>4840</v>
      </c>
      <c r="C4850" s="102" t="s">
        <v>40365</v>
      </c>
      <c r="D4850" s="159" t="s">
        <v>5192</v>
      </c>
      <c r="E4850" s="36" t="s">
        <v>15156</v>
      </c>
      <c r="F4850" s="104">
        <v>5.4</v>
      </c>
      <c r="G4850" s="101"/>
      <c r="H4850" s="101" t="s">
        <v>3739</v>
      </c>
      <c r="I4850" s="101">
        <v>2014</v>
      </c>
      <c r="J4850" s="101"/>
      <c r="K4850" s="90">
        <v>3759751646</v>
      </c>
      <c r="L4850" s="90">
        <f>IF(K4850/1024 &gt;1,K4850/1024," ")</f>
        <v>3671632.466796875</v>
      </c>
      <c r="M4850" s="90">
        <f>IF(K4850/1048576 &gt;1,K4850/1048576," ")</f>
        <v>3585.5785808563232</v>
      </c>
      <c r="N4850" s="91">
        <f>IF(K4850&gt;999999999,K4850/1073741824," ")</f>
        <v>3.5015415828675032</v>
      </c>
      <c r="O4850" s="194" t="s">
        <v>26062</v>
      </c>
      <c r="P4850" s="197" t="s">
        <v>26063</v>
      </c>
    </row>
    <row r="4851" spans="2:16" ht="20.100000000000001" customHeight="1" x14ac:dyDescent="0.3">
      <c r="B4851" s="101">
        <v>4841</v>
      </c>
      <c r="C4851" s="111" t="s">
        <v>40367</v>
      </c>
      <c r="D4851" s="161" t="s">
        <v>6562</v>
      </c>
      <c r="E4851" s="36" t="s">
        <v>15160</v>
      </c>
      <c r="F4851" s="99">
        <v>7.9</v>
      </c>
      <c r="G4851" s="99" t="s">
        <v>704</v>
      </c>
      <c r="H4851" s="101" t="s">
        <v>5874</v>
      </c>
      <c r="I4851" s="101">
        <v>1939</v>
      </c>
      <c r="J4851" s="101"/>
      <c r="K4851" s="90">
        <v>3457415663</v>
      </c>
      <c r="L4851" s="90">
        <f>IF(K4851/1024 &gt;1,K4851/1024," ")</f>
        <v>3376382.4833984375</v>
      </c>
      <c r="M4851" s="90">
        <f>IF(K4851/1048576 &gt;1,K4851/1048576," ")</f>
        <v>3297.2485189437866</v>
      </c>
      <c r="N4851" s="91">
        <f>IF(K4851&gt;999999999,K4851/1073741824," ")</f>
        <v>3.2199692567810416</v>
      </c>
      <c r="O4851" s="194" t="s">
        <v>26067</v>
      </c>
      <c r="P4851" s="197" t="s">
        <v>26068</v>
      </c>
    </row>
    <row r="4852" spans="2:16" ht="20.100000000000001" customHeight="1" x14ac:dyDescent="0.3">
      <c r="B4852" s="101">
        <v>4842</v>
      </c>
      <c r="C4852" s="102" t="s">
        <v>40366</v>
      </c>
      <c r="D4852" s="159" t="s">
        <v>2910</v>
      </c>
      <c r="E4852" s="36" t="s">
        <v>15159</v>
      </c>
      <c r="F4852" s="104">
        <v>6.9</v>
      </c>
      <c r="G4852" s="101" t="s">
        <v>704</v>
      </c>
      <c r="H4852" s="101" t="s">
        <v>3776</v>
      </c>
      <c r="I4852" s="94">
        <v>1997</v>
      </c>
      <c r="J4852" s="94"/>
      <c r="K4852" s="90">
        <v>4524814578</v>
      </c>
      <c r="L4852" s="90">
        <f>IF(K4852/1024 &gt;1,K4852/1024," ")</f>
        <v>4418764.236328125</v>
      </c>
      <c r="M4852" s="90">
        <f>IF(K4852/1048576 &gt;1,K4852/1048576," ")</f>
        <v>4315.1994495391846</v>
      </c>
      <c r="N4852" s="91">
        <f>IF(K4852&gt;999999999,K4852/1073741824," ")</f>
        <v>4.2140619624406099</v>
      </c>
      <c r="O4852" s="194" t="s">
        <v>26065</v>
      </c>
      <c r="P4852" s="197" t="s">
        <v>26066</v>
      </c>
    </row>
    <row r="4853" spans="2:16" ht="20.100000000000001" customHeight="1" x14ac:dyDescent="0.3">
      <c r="B4853" s="101">
        <v>4843</v>
      </c>
      <c r="C4853" s="20" t="s">
        <v>40091</v>
      </c>
      <c r="D4853" s="159" t="s">
        <v>2454</v>
      </c>
      <c r="E4853" s="36" t="s">
        <v>15161</v>
      </c>
      <c r="F4853" s="104">
        <v>5.5</v>
      </c>
      <c r="G4853" s="94" t="s">
        <v>704</v>
      </c>
      <c r="H4853" s="94" t="s">
        <v>3750</v>
      </c>
      <c r="I4853" s="94">
        <v>2010</v>
      </c>
      <c r="J4853" s="94"/>
      <c r="K4853" s="108">
        <v>2255237120</v>
      </c>
      <c r="L4853" s="90">
        <f>IF(K4853/1024 &gt;1,K4853/1024," ")</f>
        <v>2202380</v>
      </c>
      <c r="M4853" s="90">
        <f>IF(K4853/1048576 &gt;1,K4853/1048576," ")</f>
        <v>2150.76171875</v>
      </c>
      <c r="N4853" s="91">
        <f>IF(K4853&gt;999999999,K4853/1073741824," ")</f>
        <v>2.1003532409667969</v>
      </c>
      <c r="O4853" s="194" t="s">
        <v>26069</v>
      </c>
      <c r="P4853" s="197" t="s">
        <v>31460</v>
      </c>
    </row>
    <row r="4854" spans="2:16" ht="20.100000000000001" customHeight="1" x14ac:dyDescent="0.3">
      <c r="B4854" s="101">
        <v>4844</v>
      </c>
      <c r="C4854" s="74" t="s">
        <v>40368</v>
      </c>
      <c r="D4854" s="157" t="s">
        <v>7818</v>
      </c>
      <c r="E4854" s="36" t="s">
        <v>15162</v>
      </c>
      <c r="F4854" s="131">
        <v>5.6</v>
      </c>
      <c r="G4854" s="82"/>
      <c r="H4854" s="13" t="s">
        <v>5878</v>
      </c>
      <c r="I4854" s="133">
        <v>2016</v>
      </c>
      <c r="J4854" s="74"/>
      <c r="K4854" s="73">
        <v>4711474119</v>
      </c>
      <c r="L4854" s="90">
        <f>IF(K4854/1024 &gt;1,K4854/1024," ")</f>
        <v>4601048.9443359375</v>
      </c>
      <c r="M4854" s="90">
        <f>IF(K4854/1048576 &gt;1,K4854/1048576," ")</f>
        <v>4493.211859703064</v>
      </c>
      <c r="N4854" s="91">
        <f>IF(K4854&gt;999999999,K4854/1073741824," ")</f>
        <v>4.3879022067412734</v>
      </c>
      <c r="O4854" s="194" t="s">
        <v>26070</v>
      </c>
      <c r="P4854" s="197" t="s">
        <v>31461</v>
      </c>
    </row>
    <row r="4855" spans="2:16" ht="20.100000000000001" customHeight="1" x14ac:dyDescent="0.3">
      <c r="B4855" s="101">
        <v>4845</v>
      </c>
      <c r="C4855" s="12" t="s">
        <v>40370</v>
      </c>
      <c r="D4855" s="157" t="s">
        <v>8383</v>
      </c>
      <c r="E4855" s="36" t="s">
        <v>15164</v>
      </c>
      <c r="F4855" s="131">
        <v>4.5</v>
      </c>
      <c r="G4855" s="13" t="s">
        <v>704</v>
      </c>
      <c r="H4855" s="13" t="s">
        <v>5878</v>
      </c>
      <c r="I4855" s="133">
        <v>2018</v>
      </c>
      <c r="J4855" s="74"/>
      <c r="K4855" s="73">
        <v>5237415936</v>
      </c>
      <c r="L4855" s="90">
        <f>IF(K4855/1024 &gt;1,K4855/1024," ")</f>
        <v>5114664</v>
      </c>
      <c r="M4855" s="90">
        <f>IF(K4855/1048576 &gt;1,K4855/1048576," ")</f>
        <v>4994.7890625</v>
      </c>
      <c r="N4855" s="91">
        <f>IF(K4855&gt;999999999,K4855/1073741824," ")</f>
        <v>4.8777236938476563</v>
      </c>
      <c r="O4855" s="194" t="s">
        <v>26072</v>
      </c>
      <c r="P4855" s="197" t="s">
        <v>26073</v>
      </c>
    </row>
    <row r="4856" spans="2:16" ht="20.100000000000001" customHeight="1" x14ac:dyDescent="0.3">
      <c r="B4856" s="101">
        <v>4846</v>
      </c>
      <c r="C4856" s="29" t="s">
        <v>40371</v>
      </c>
      <c r="D4856" s="157" t="s">
        <v>8069</v>
      </c>
      <c r="E4856" s="36" t="s">
        <v>15165</v>
      </c>
      <c r="F4856" s="131">
        <v>6</v>
      </c>
      <c r="G4856" s="13" t="s">
        <v>704</v>
      </c>
      <c r="H4856" s="13" t="s">
        <v>5878</v>
      </c>
      <c r="I4856" s="133">
        <v>2017</v>
      </c>
      <c r="J4856" s="74"/>
      <c r="K4856" s="73">
        <v>4624424017</v>
      </c>
      <c r="L4856" s="90">
        <f>IF(K4856/1024 &gt;1,K4856/1024," ")</f>
        <v>4516039.0791015625</v>
      </c>
      <c r="M4856" s="90">
        <f>IF(K4856/1048576 &gt;1,K4856/1048576," ")</f>
        <v>4410.1944131851196</v>
      </c>
      <c r="N4856" s="91">
        <f>IF(K4856&gt;999999999,K4856/1073741824," ")</f>
        <v>4.3068304816260934</v>
      </c>
      <c r="O4856" s="194" t="s">
        <v>26074</v>
      </c>
      <c r="P4856" s="197" t="s">
        <v>31462</v>
      </c>
    </row>
    <row r="4857" spans="2:16" ht="20.100000000000001" customHeight="1" x14ac:dyDescent="0.3">
      <c r="B4857" s="101">
        <v>4847</v>
      </c>
      <c r="C4857" s="12" t="s">
        <v>40092</v>
      </c>
      <c r="D4857" s="160" t="s">
        <v>12</v>
      </c>
      <c r="E4857" s="36" t="s">
        <v>15166</v>
      </c>
      <c r="F4857" s="104">
        <v>4.4000000000000004</v>
      </c>
      <c r="G4857" s="94"/>
      <c r="H4857" s="94" t="s">
        <v>3925</v>
      </c>
      <c r="I4857" s="101">
        <v>2008</v>
      </c>
      <c r="J4857" s="101"/>
      <c r="K4857" s="90">
        <v>1467770880</v>
      </c>
      <c r="L4857" s="90">
        <f>IF(K4857/1024 &gt;1,K4857/1024," ")</f>
        <v>1433370</v>
      </c>
      <c r="M4857" s="90">
        <f>IF(K4857/1048576 &gt;1,K4857/1048576," ")</f>
        <v>1399.775390625</v>
      </c>
      <c r="N4857" s="91">
        <f>IF(K4857&gt;999999999,K4857/1073741824," ")</f>
        <v>1.3669681549072266</v>
      </c>
      <c r="O4857" s="194" t="s">
        <v>26075</v>
      </c>
      <c r="P4857" s="197" t="s">
        <v>26076</v>
      </c>
    </row>
    <row r="4858" spans="2:16" ht="20.100000000000001" customHeight="1" x14ac:dyDescent="0.3">
      <c r="B4858" s="101">
        <v>4848</v>
      </c>
      <c r="C4858" s="7" t="s">
        <v>40093</v>
      </c>
      <c r="D4858" s="159" t="s">
        <v>798</v>
      </c>
      <c r="E4858" s="36" t="s">
        <v>15167</v>
      </c>
      <c r="F4858" s="104">
        <v>4.9000000000000004</v>
      </c>
      <c r="G4858" s="94"/>
      <c r="H4858" s="94" t="s">
        <v>3928</v>
      </c>
      <c r="I4858" s="94">
        <v>2007</v>
      </c>
      <c r="J4858" s="94"/>
      <c r="K4858" s="108">
        <v>1470309744</v>
      </c>
      <c r="L4858" s="90">
        <f>IF(K4858/1024 &gt;1,K4858/1024," ")</f>
        <v>1435849.359375</v>
      </c>
      <c r="M4858" s="90">
        <f>IF(K4858/1048576 &gt;1,K4858/1048576," ")</f>
        <v>1402.1966400146484</v>
      </c>
      <c r="N4858" s="91">
        <f>IF(K4858&gt;999999999,K4858/1073741824," ")</f>
        <v>1.3693326562643051</v>
      </c>
      <c r="O4858" s="194" t="s">
        <v>26077</v>
      </c>
      <c r="P4858" s="197" t="s">
        <v>26078</v>
      </c>
    </row>
    <row r="4859" spans="2:16" ht="20.100000000000001" customHeight="1" x14ac:dyDescent="0.3">
      <c r="B4859" s="101">
        <v>4849</v>
      </c>
      <c r="C4859" s="109" t="s">
        <v>40372</v>
      </c>
      <c r="D4859" s="160" t="s">
        <v>4751</v>
      </c>
      <c r="E4859" s="36" t="s">
        <v>15168</v>
      </c>
      <c r="F4859" s="104">
        <v>5.2</v>
      </c>
      <c r="G4859" s="101" t="s">
        <v>704</v>
      </c>
      <c r="H4859" s="101" t="s">
        <v>3744</v>
      </c>
      <c r="I4859" s="101">
        <v>2014</v>
      </c>
      <c r="J4859" s="101"/>
      <c r="K4859" s="90">
        <v>3875448928</v>
      </c>
      <c r="L4859" s="90">
        <f>IF(K4859/1024 &gt;1,K4859/1024," ")</f>
        <v>3784618.09375</v>
      </c>
      <c r="M4859" s="90">
        <f>IF(K4859/1048576 &gt;1,K4859/1048576," ")</f>
        <v>3695.9161071777344</v>
      </c>
      <c r="N4859" s="91">
        <f>IF(K4859&gt;999999999,K4859/1073741824," ")</f>
        <v>3.6092930734157562</v>
      </c>
      <c r="O4859" s="194" t="s">
        <v>22152</v>
      </c>
      <c r="P4859" s="197" t="s">
        <v>26079</v>
      </c>
    </row>
    <row r="4860" spans="2:16" ht="20.100000000000001" customHeight="1" x14ac:dyDescent="0.3">
      <c r="B4860" s="101">
        <v>4850</v>
      </c>
      <c r="C4860" s="109" t="s">
        <v>40373</v>
      </c>
      <c r="D4860" s="159" t="s">
        <v>3316</v>
      </c>
      <c r="E4860" s="36" t="s">
        <v>15169</v>
      </c>
      <c r="F4860" s="104">
        <v>5.9</v>
      </c>
      <c r="G4860" s="101" t="s">
        <v>704</v>
      </c>
      <c r="H4860" s="101" t="s">
        <v>3740</v>
      </c>
      <c r="I4860" s="101">
        <v>1987</v>
      </c>
      <c r="J4860" s="101"/>
      <c r="K4860" s="90">
        <v>3953803910</v>
      </c>
      <c r="L4860" s="90">
        <f>IF(K4860/1024 &gt;1,K4860/1024," ")</f>
        <v>3861136.630859375</v>
      </c>
      <c r="M4860" s="90">
        <f>IF(K4860/1048576 &gt;1,K4860/1048576," ")</f>
        <v>3770.6412410736084</v>
      </c>
      <c r="N4860" s="91">
        <f>IF(K4860&gt;999999999,K4860/1073741824," ")</f>
        <v>3.6822668369859457</v>
      </c>
      <c r="O4860" s="194" t="s">
        <v>26080</v>
      </c>
      <c r="P4860" s="197" t="s">
        <v>26081</v>
      </c>
    </row>
    <row r="4861" spans="2:16" ht="20.100000000000001" customHeight="1" x14ac:dyDescent="0.3">
      <c r="B4861" s="101">
        <v>4851</v>
      </c>
      <c r="C4861" s="102" t="s">
        <v>40374</v>
      </c>
      <c r="D4861" s="159" t="s">
        <v>2464</v>
      </c>
      <c r="E4861" s="36" t="s">
        <v>15170</v>
      </c>
      <c r="F4861" s="104">
        <v>7.6</v>
      </c>
      <c r="G4861" s="104" t="s">
        <v>704</v>
      </c>
      <c r="H4861" s="101" t="s">
        <v>3956</v>
      </c>
      <c r="I4861" s="94">
        <v>1997</v>
      </c>
      <c r="J4861" s="94"/>
      <c r="K4861" s="90">
        <v>5467469729</v>
      </c>
      <c r="L4861" s="90">
        <f>IF(K4861/1024 &gt;1,K4861/1024," ")</f>
        <v>5339325.9072265625</v>
      </c>
      <c r="M4861" s="90">
        <f>IF(K4861/1048576 &gt;1,K4861/1048576," ")</f>
        <v>5214.1854562759399</v>
      </c>
      <c r="N4861" s="91">
        <f>IF(K4861&gt;999999999,K4861/1073741824," ")</f>
        <v>5.0919779846444726</v>
      </c>
      <c r="O4861" s="194" t="s">
        <v>26082</v>
      </c>
      <c r="P4861" s="197" t="s">
        <v>31463</v>
      </c>
    </row>
    <row r="4862" spans="2:16" ht="20.100000000000001" customHeight="1" x14ac:dyDescent="0.3">
      <c r="B4862" s="101">
        <v>4852</v>
      </c>
      <c r="C4862" s="103" t="s">
        <v>40375</v>
      </c>
      <c r="D4862" s="161" t="s">
        <v>6682</v>
      </c>
      <c r="E4862" s="36" t="s">
        <v>15171</v>
      </c>
      <c r="F4862" s="99">
        <v>4.8</v>
      </c>
      <c r="G4862" s="99" t="s">
        <v>704</v>
      </c>
      <c r="H4862" s="101" t="s">
        <v>4081</v>
      </c>
      <c r="I4862" s="101">
        <v>2016</v>
      </c>
      <c r="J4862" s="101"/>
      <c r="K4862" s="90">
        <v>4604061947</v>
      </c>
      <c r="L4862" s="90">
        <f>IF(K4862/1024 &gt;1,K4862/1024," ")</f>
        <v>4496154.2451171875</v>
      </c>
      <c r="M4862" s="90">
        <f>IF(K4862/1048576 &gt;1,K4862/1048576," ")</f>
        <v>4390.7756299972534</v>
      </c>
      <c r="N4862" s="91">
        <f>IF(K4862&gt;999999999,K4862/1073741824," ")</f>
        <v>4.2878668261691928</v>
      </c>
      <c r="O4862" s="194" t="s">
        <v>17564</v>
      </c>
      <c r="P4862" s="197" t="s">
        <v>26083</v>
      </c>
    </row>
    <row r="4863" spans="2:16" ht="20.100000000000001" customHeight="1" x14ac:dyDescent="0.3">
      <c r="B4863" s="101">
        <v>4853</v>
      </c>
      <c r="C4863" s="109" t="s">
        <v>40376</v>
      </c>
      <c r="D4863" s="160" t="s">
        <v>2820</v>
      </c>
      <c r="E4863" s="36" t="s">
        <v>15172</v>
      </c>
      <c r="F4863" s="104">
        <v>6.9</v>
      </c>
      <c r="G4863" s="101" t="s">
        <v>704</v>
      </c>
      <c r="H4863" s="101" t="s">
        <v>3739</v>
      </c>
      <c r="I4863" s="94">
        <v>2011</v>
      </c>
      <c r="J4863" s="94"/>
      <c r="K4863" s="108">
        <v>3936862990</v>
      </c>
      <c r="L4863" s="90">
        <f>IF(K4863/1024 &gt;1,K4863/1024," ")</f>
        <v>3844592.763671875</v>
      </c>
      <c r="M4863" s="90">
        <f>IF(K4863/1048576 &gt;1,K4863/1048576," ")</f>
        <v>3754.4851207733154</v>
      </c>
      <c r="N4863" s="91">
        <f>IF(K4863&gt;999999999,K4863/1073741824," ")</f>
        <v>3.6664893757551908</v>
      </c>
      <c r="O4863" s="194" t="s">
        <v>26084</v>
      </c>
      <c r="P4863" s="197" t="s">
        <v>31464</v>
      </c>
    </row>
    <row r="4864" spans="2:16" ht="20.100000000000001" customHeight="1" x14ac:dyDescent="0.3">
      <c r="B4864" s="101">
        <v>4854</v>
      </c>
      <c r="C4864" s="112" t="s">
        <v>40377</v>
      </c>
      <c r="D4864" s="168" t="s">
        <v>7455</v>
      </c>
      <c r="E4864" s="36" t="s">
        <v>15173</v>
      </c>
      <c r="F4864" s="99">
        <v>6.1</v>
      </c>
      <c r="G4864" s="99" t="s">
        <v>704</v>
      </c>
      <c r="H4864" s="105" t="s">
        <v>5936</v>
      </c>
      <c r="I4864" s="101">
        <v>2016</v>
      </c>
      <c r="J4864" s="101"/>
      <c r="K4864" s="90">
        <v>4997263267</v>
      </c>
      <c r="L4864" s="90">
        <f>IF(K4864/1024 &gt;1,K4864/1024," ")</f>
        <v>4880139.9091796875</v>
      </c>
      <c r="M4864" s="90">
        <f>IF(K4864/1048576 &gt;1,K4864/1048576," ")</f>
        <v>4765.7616300582886</v>
      </c>
      <c r="N4864" s="91">
        <f>IF(K4864&gt;999999999,K4864/1073741824," ")</f>
        <v>4.6540640918537974</v>
      </c>
      <c r="O4864" s="194" t="s">
        <v>26085</v>
      </c>
      <c r="P4864" s="197" t="s">
        <v>26086</v>
      </c>
    </row>
    <row r="4865" spans="2:16" ht="20.100000000000001" customHeight="1" x14ac:dyDescent="0.3">
      <c r="B4865" s="101">
        <v>4855</v>
      </c>
      <c r="C4865" s="7" t="s">
        <v>40378</v>
      </c>
      <c r="D4865" s="159" t="s">
        <v>3512</v>
      </c>
      <c r="E4865" s="36" t="s">
        <v>15174</v>
      </c>
      <c r="F4865" s="104">
        <v>6.4</v>
      </c>
      <c r="G4865" s="101" t="s">
        <v>704</v>
      </c>
      <c r="H4865" s="101" t="s">
        <v>4343</v>
      </c>
      <c r="I4865" s="101">
        <v>1989</v>
      </c>
      <c r="J4865" s="101"/>
      <c r="K4865" s="90">
        <v>4888013546</v>
      </c>
      <c r="L4865" s="90">
        <f>IF(K4865/1024 &gt;1,K4865/1024," ")</f>
        <v>4773450.728515625</v>
      </c>
      <c r="M4865" s="90">
        <f>IF(K4865/1048576 &gt;1,K4865/1048576," ")</f>
        <v>4661.57297706604</v>
      </c>
      <c r="N4865" s="91">
        <f>IF(K4865&gt;999999999,K4865/1073741824," ")</f>
        <v>4.5523173604160547</v>
      </c>
      <c r="O4865" s="194" t="s">
        <v>26087</v>
      </c>
      <c r="P4865" s="197" t="s">
        <v>26088</v>
      </c>
    </row>
    <row r="4866" spans="2:16" ht="20.100000000000001" customHeight="1" x14ac:dyDescent="0.3">
      <c r="B4866" s="101">
        <v>4856</v>
      </c>
      <c r="C4866" s="102" t="s">
        <v>40379</v>
      </c>
      <c r="D4866" s="159" t="s">
        <v>5273</v>
      </c>
      <c r="E4866" s="36" t="s">
        <v>15175</v>
      </c>
      <c r="F4866" s="104">
        <v>7.8</v>
      </c>
      <c r="G4866" s="101" t="s">
        <v>704</v>
      </c>
      <c r="H4866" s="101" t="s">
        <v>4272</v>
      </c>
      <c r="I4866" s="101">
        <v>1953</v>
      </c>
      <c r="J4866" s="101"/>
      <c r="K4866" s="90">
        <v>3693788880</v>
      </c>
      <c r="L4866" s="90">
        <f>IF(K4866/1024 &gt;1,K4866/1024," ")</f>
        <v>3607215.703125</v>
      </c>
      <c r="M4866" s="90">
        <f>IF(K4866/1048576 &gt;1,K4866/1048576," ")</f>
        <v>3522.6715850830078</v>
      </c>
      <c r="N4866" s="91">
        <f>IF(K4866&gt;999999999,K4866/1073741824," ")</f>
        <v>3.4401089698076248</v>
      </c>
      <c r="O4866" s="194" t="s">
        <v>26089</v>
      </c>
      <c r="P4866" s="197" t="s">
        <v>26090</v>
      </c>
    </row>
    <row r="4867" spans="2:16" ht="20.100000000000001" customHeight="1" x14ac:dyDescent="0.3">
      <c r="B4867" s="101">
        <v>4857</v>
      </c>
      <c r="C4867" s="109" t="s">
        <v>40380</v>
      </c>
      <c r="D4867" s="186" t="s">
        <v>13</v>
      </c>
      <c r="E4867" s="36" t="s">
        <v>15176</v>
      </c>
      <c r="F4867" s="104">
        <v>7.9</v>
      </c>
      <c r="G4867" s="94" t="s">
        <v>704</v>
      </c>
      <c r="H4867" s="94" t="s">
        <v>3739</v>
      </c>
      <c r="I4867" s="101">
        <v>2000</v>
      </c>
      <c r="J4867" s="101"/>
      <c r="K4867" s="90">
        <v>3927134796</v>
      </c>
      <c r="L4867" s="90">
        <f>IF(K4867/1024 &gt;1,K4867/1024," ")</f>
        <v>3835092.57421875</v>
      </c>
      <c r="M4867" s="90">
        <f>IF(K4867/1048576 &gt;1,K4867/1048576," ")</f>
        <v>3745.207592010498</v>
      </c>
      <c r="N4867" s="91">
        <f>IF(K4867&gt;999999999,K4867/1073741824," ")</f>
        <v>3.657429289072752</v>
      </c>
      <c r="O4867" s="194" t="s">
        <v>26091</v>
      </c>
      <c r="P4867" s="197" t="s">
        <v>26092</v>
      </c>
    </row>
    <row r="4868" spans="2:16" ht="20.100000000000001" customHeight="1" x14ac:dyDescent="0.3">
      <c r="B4868" s="101">
        <v>4858</v>
      </c>
      <c r="C4868" s="109" t="s">
        <v>40381</v>
      </c>
      <c r="D4868" s="159" t="s">
        <v>4022</v>
      </c>
      <c r="E4868" s="36" t="s">
        <v>15177</v>
      </c>
      <c r="F4868" s="104">
        <v>4.5999999999999996</v>
      </c>
      <c r="G4868" s="101"/>
      <c r="H4868" s="101" t="s">
        <v>3740</v>
      </c>
      <c r="I4868" s="94">
        <v>2011</v>
      </c>
      <c r="J4868" s="94"/>
      <c r="K4868" s="108">
        <v>3846995226</v>
      </c>
      <c r="L4868" s="90">
        <f>IF(K4868/1024 &gt;1,K4868/1024," ")</f>
        <v>3756831.275390625</v>
      </c>
      <c r="M4868" s="90">
        <f>IF(K4868/1048576 &gt;1,K4868/1048576," ")</f>
        <v>3668.7805423736572</v>
      </c>
      <c r="N4868" s="91">
        <f>IF(K4868&gt;999999999,K4868/1073741824," ")</f>
        <v>3.5827934984117746</v>
      </c>
      <c r="O4868" s="194" t="s">
        <v>26093</v>
      </c>
      <c r="P4868" s="197" t="s">
        <v>31465</v>
      </c>
    </row>
    <row r="4869" spans="2:16" ht="20.100000000000001" customHeight="1" x14ac:dyDescent="0.3">
      <c r="B4869" s="101">
        <v>4859</v>
      </c>
      <c r="C4869" s="109" t="s">
        <v>40382</v>
      </c>
      <c r="D4869" s="159" t="s">
        <v>2751</v>
      </c>
      <c r="E4869" s="36" t="s">
        <v>15178</v>
      </c>
      <c r="F4869" s="104">
        <v>5</v>
      </c>
      <c r="G4869" s="101"/>
      <c r="H4869" s="101" t="s">
        <v>3743</v>
      </c>
      <c r="I4869" s="94">
        <v>1996</v>
      </c>
      <c r="J4869" s="94"/>
      <c r="K4869" s="108">
        <v>3351851493</v>
      </c>
      <c r="L4869" s="90">
        <f>IF(K4869/1024 &gt;1,K4869/1024," ")</f>
        <v>3273292.4736328125</v>
      </c>
      <c r="M4869" s="90">
        <f>IF(K4869/1048576 &gt;1,K4869/1048576," ")</f>
        <v>3196.5746812820435</v>
      </c>
      <c r="N4869" s="91">
        <f>IF(K4869&gt;999999999,K4869/1073741824," ")</f>
        <v>3.1216549621894956</v>
      </c>
      <c r="O4869" s="194" t="s">
        <v>17962</v>
      </c>
      <c r="P4869" s="197" t="s">
        <v>31466</v>
      </c>
    </row>
    <row r="4870" spans="2:16" ht="20.100000000000001" customHeight="1" x14ac:dyDescent="0.3">
      <c r="B4870" s="101">
        <v>4860</v>
      </c>
      <c r="C4870" s="102" t="s">
        <v>40383</v>
      </c>
      <c r="D4870" s="159" t="s">
        <v>1096</v>
      </c>
      <c r="E4870" s="36" t="s">
        <v>15179</v>
      </c>
      <c r="F4870" s="104">
        <v>7.4</v>
      </c>
      <c r="G4870" s="94" t="s">
        <v>704</v>
      </c>
      <c r="H4870" s="101" t="s">
        <v>5871</v>
      </c>
      <c r="I4870" s="94">
        <v>1985</v>
      </c>
      <c r="J4870" s="94"/>
      <c r="K4870" s="90">
        <v>8661073867</v>
      </c>
      <c r="L4870" s="90">
        <f>IF(K4870/1024 &gt;1,K4870/1024," ")</f>
        <v>8458079.9482421875</v>
      </c>
      <c r="M4870" s="90">
        <f>IF(K4870/1048576 &gt;1,K4870/1048576," ")</f>
        <v>8259.8436994552612</v>
      </c>
      <c r="N4870" s="91">
        <f>IF(K4870&gt;999999999,K4870/1073741824," ")</f>
        <v>8.0662536127492785</v>
      </c>
      <c r="O4870" s="194" t="s">
        <v>26094</v>
      </c>
      <c r="P4870" s="197" t="s">
        <v>31467</v>
      </c>
    </row>
    <row r="4871" spans="2:16" ht="20.100000000000001" customHeight="1" x14ac:dyDescent="0.3">
      <c r="B4871" s="101">
        <v>4861</v>
      </c>
      <c r="C4871" s="111" t="s">
        <v>40384</v>
      </c>
      <c r="D4871" s="161" t="s">
        <v>7030</v>
      </c>
      <c r="E4871" s="36" t="s">
        <v>15180</v>
      </c>
      <c r="F4871" s="99">
        <v>4.5</v>
      </c>
      <c r="G4871" s="99" t="s">
        <v>704</v>
      </c>
      <c r="H4871" s="105" t="s">
        <v>5878</v>
      </c>
      <c r="I4871" s="101">
        <v>2016</v>
      </c>
      <c r="J4871" s="101"/>
      <c r="K4871" s="90">
        <v>4622413409</v>
      </c>
      <c r="L4871" s="90">
        <f>IF(K4871/1024 &gt;1,K4871/1024," ")</f>
        <v>4514075.5947265625</v>
      </c>
      <c r="M4871" s="90">
        <f>IF(K4871/1048576 &gt;1,K4871/1048576," ")</f>
        <v>4408.2769479751587</v>
      </c>
      <c r="N4871" s="91">
        <f>IF(K4871&gt;999999999,K4871/1073741824," ")</f>
        <v>4.3049579570069909</v>
      </c>
      <c r="O4871" s="194" t="s">
        <v>26095</v>
      </c>
      <c r="P4871" s="197" t="s">
        <v>26096</v>
      </c>
    </row>
    <row r="4872" spans="2:16" ht="20.100000000000001" customHeight="1" x14ac:dyDescent="0.3">
      <c r="B4872" s="101">
        <v>4862</v>
      </c>
      <c r="C4872" s="109" t="s">
        <v>40385</v>
      </c>
      <c r="D4872" s="160" t="s">
        <v>2465</v>
      </c>
      <c r="E4872" s="36" t="s">
        <v>15181</v>
      </c>
      <c r="F4872" s="104">
        <v>6.9</v>
      </c>
      <c r="G4872" s="101" t="s">
        <v>704</v>
      </c>
      <c r="H4872" s="101" t="s">
        <v>3744</v>
      </c>
      <c r="I4872" s="94">
        <v>2005</v>
      </c>
      <c r="J4872" s="94"/>
      <c r="K4872" s="90">
        <v>5296868628</v>
      </c>
      <c r="L4872" s="90">
        <f>IF(K4872/1024 &gt;1,K4872/1024," ")</f>
        <v>5172723.26953125</v>
      </c>
      <c r="M4872" s="90">
        <f>IF(K4872/1048576 &gt;1,K4872/1048576," ")</f>
        <v>5051.4875679016113</v>
      </c>
      <c r="N4872" s="91">
        <f>IF(K4872&gt;999999999,K4872/1073741824," ")</f>
        <v>4.9330933280289173</v>
      </c>
      <c r="O4872" s="194" t="s">
        <v>17891</v>
      </c>
      <c r="P4872" s="197" t="s">
        <v>31468</v>
      </c>
    </row>
    <row r="4873" spans="2:16" ht="20.100000000000001" customHeight="1" x14ac:dyDescent="0.3">
      <c r="B4873" s="101">
        <v>4863</v>
      </c>
      <c r="C4873" s="109" t="s">
        <v>40386</v>
      </c>
      <c r="D4873" s="161" t="s">
        <v>6907</v>
      </c>
      <c r="E4873" s="36" t="s">
        <v>15182</v>
      </c>
      <c r="F4873" s="99">
        <v>7.6</v>
      </c>
      <c r="G4873" s="99"/>
      <c r="H4873" s="101" t="s">
        <v>5871</v>
      </c>
      <c r="I4873" s="101">
        <v>2003</v>
      </c>
      <c r="J4873" s="101"/>
      <c r="K4873" s="90">
        <v>2702026864</v>
      </c>
      <c r="L4873" s="90">
        <f>IF(K4873/1024 &gt;1,K4873/1024," ")</f>
        <v>2638698.109375</v>
      </c>
      <c r="M4873" s="90">
        <f>IF(K4873/1048576 &gt;1,K4873/1048576," ")</f>
        <v>2576.8536224365234</v>
      </c>
      <c r="N4873" s="91">
        <f>IF(K4873&gt;999999999,K4873/1073741824," ")</f>
        <v>2.5164586156606674</v>
      </c>
      <c r="O4873" s="194" t="s">
        <v>30122</v>
      </c>
      <c r="P4873" s="197" t="s">
        <v>26097</v>
      </c>
    </row>
    <row r="4874" spans="2:16" ht="20.100000000000001" customHeight="1" x14ac:dyDescent="0.3">
      <c r="B4874" s="101">
        <v>4864</v>
      </c>
      <c r="C4874" s="102" t="s">
        <v>40387</v>
      </c>
      <c r="D4874" s="159" t="s">
        <v>2911</v>
      </c>
      <c r="E4874" s="36" t="s">
        <v>15183</v>
      </c>
      <c r="F4874" s="104">
        <v>6.3</v>
      </c>
      <c r="G4874" s="13" t="s">
        <v>704</v>
      </c>
      <c r="H4874" s="13" t="s">
        <v>5892</v>
      </c>
      <c r="I4874" s="101">
        <v>1990</v>
      </c>
      <c r="J4874" s="116"/>
      <c r="K4874" s="73">
        <v>8856506368</v>
      </c>
      <c r="L4874" s="90">
        <f>IF(K4874/1024 &gt;1,K4874/1024," ")</f>
        <v>8648932</v>
      </c>
      <c r="M4874" s="90">
        <f>IF(K4874/1048576 &gt;1,K4874/1048576," ")</f>
        <v>8446.22265625</v>
      </c>
      <c r="N4874" s="91">
        <f>IF(K4874&gt;999999999,K4874/1073741824," ")</f>
        <v>8.2482643127441406</v>
      </c>
      <c r="O4874" s="194" t="s">
        <v>26098</v>
      </c>
      <c r="P4874" s="197" t="s">
        <v>26099</v>
      </c>
    </row>
    <row r="4875" spans="2:16" ht="20.100000000000001" customHeight="1" x14ac:dyDescent="0.3">
      <c r="B4875" s="101">
        <v>4865</v>
      </c>
      <c r="C4875" s="20" t="s">
        <v>42989</v>
      </c>
      <c r="D4875" s="263" t="s">
        <v>42986</v>
      </c>
      <c r="E4875" s="36" t="s">
        <v>42987</v>
      </c>
      <c r="F4875" s="81">
        <v>5.8</v>
      </c>
      <c r="G4875" s="13" t="s">
        <v>704</v>
      </c>
      <c r="H4875" s="13" t="s">
        <v>3756</v>
      </c>
      <c r="I4875" s="79">
        <v>2022</v>
      </c>
      <c r="J4875" s="79"/>
      <c r="K4875" s="73">
        <v>2550906880</v>
      </c>
      <c r="L4875" s="90">
        <f>IF(K4875/1024 &gt;1,K4875/1024," ")</f>
        <v>2491120</v>
      </c>
      <c r="M4875" s="90">
        <f>IF(K4875/1048576 &gt;1,K4875/1048576," ")</f>
        <v>2432.734375</v>
      </c>
      <c r="N4875" s="91">
        <f>IF(K4875&gt;999999999,K4875/1073741824," ")</f>
        <v>2.3757171630859375</v>
      </c>
      <c r="O4875" s="223" t="s">
        <v>42988</v>
      </c>
      <c r="P4875" s="198" t="s">
        <v>42988</v>
      </c>
    </row>
    <row r="4876" spans="2:16" ht="20.100000000000001" customHeight="1" x14ac:dyDescent="0.3">
      <c r="B4876" s="101">
        <v>4866</v>
      </c>
      <c r="C4876" s="109" t="s">
        <v>40388</v>
      </c>
      <c r="D4876" s="160" t="s">
        <v>2455</v>
      </c>
      <c r="E4876" s="36" t="s">
        <v>15184</v>
      </c>
      <c r="F4876" s="104">
        <v>5.2</v>
      </c>
      <c r="G4876" s="94" t="s">
        <v>704</v>
      </c>
      <c r="H4876" s="94" t="s">
        <v>3760</v>
      </c>
      <c r="I4876" s="101">
        <v>1999</v>
      </c>
      <c r="J4876" s="101"/>
      <c r="K4876" s="90">
        <v>3376743050</v>
      </c>
      <c r="L4876" s="90">
        <f>IF(K4876/1024 &gt;1,K4876/1024," ")</f>
        <v>3297600.634765625</v>
      </c>
      <c r="M4876" s="90">
        <f>IF(K4876/1048576 &gt;1,K4876/1048576," ")</f>
        <v>3220.3131198883057</v>
      </c>
      <c r="N4876" s="91">
        <f>IF(K4876&gt;999999999,K4876/1073741824," ")</f>
        <v>3.1448370311409235</v>
      </c>
      <c r="O4876" s="194" t="s">
        <v>26100</v>
      </c>
      <c r="P4876" s="197" t="s">
        <v>26101</v>
      </c>
    </row>
    <row r="4877" spans="2:16" ht="20.100000000000001" customHeight="1" x14ac:dyDescent="0.3">
      <c r="B4877" s="101">
        <v>4867</v>
      </c>
      <c r="C4877" s="109" t="s">
        <v>40389</v>
      </c>
      <c r="D4877" s="159" t="s">
        <v>2456</v>
      </c>
      <c r="E4877" s="36" t="s">
        <v>15185</v>
      </c>
      <c r="F4877" s="104">
        <v>4.5999999999999996</v>
      </c>
      <c r="G4877" s="101" t="s">
        <v>704</v>
      </c>
      <c r="H4877" s="101" t="s">
        <v>3744</v>
      </c>
      <c r="I4877" s="94">
        <v>1997</v>
      </c>
      <c r="J4877" s="94"/>
      <c r="K4877" s="90">
        <v>2857623147</v>
      </c>
      <c r="L4877" s="90">
        <f>IF(K4877/1024 &gt;1,K4877/1024," ")</f>
        <v>2790647.6044921875</v>
      </c>
      <c r="M4877" s="90">
        <f>IF(K4877/1048576 &gt;1,K4877/1048576," ")</f>
        <v>2725.2418012619019</v>
      </c>
      <c r="N4877" s="91">
        <f>IF(K4877&gt;999999999,K4877/1073741824," ")</f>
        <v>2.661368946544826</v>
      </c>
      <c r="O4877" s="194" t="s">
        <v>26102</v>
      </c>
      <c r="P4877" s="197" t="s">
        <v>31469</v>
      </c>
    </row>
    <row r="4878" spans="2:16" ht="20.100000000000001" customHeight="1" x14ac:dyDescent="0.3">
      <c r="B4878" s="101">
        <v>4868</v>
      </c>
      <c r="C4878" s="102" t="s">
        <v>40390</v>
      </c>
      <c r="D4878" s="159" t="s">
        <v>4980</v>
      </c>
      <c r="E4878" s="36" t="s">
        <v>15186</v>
      </c>
      <c r="F4878" s="104">
        <v>5.3</v>
      </c>
      <c r="G4878" s="101" t="s">
        <v>704</v>
      </c>
      <c r="H4878" s="101" t="s">
        <v>3744</v>
      </c>
      <c r="I4878" s="101">
        <v>2012</v>
      </c>
      <c r="J4878" s="101"/>
      <c r="K4878" s="90">
        <v>4388125956</v>
      </c>
      <c r="L4878" s="90">
        <f>IF(K4878/1024 &gt;1,K4878/1024," ")</f>
        <v>4285279.25390625</v>
      </c>
      <c r="M4878" s="90">
        <f>IF(K4878/1048576 &gt;1,K4878/1048576," ")</f>
        <v>4184.8430213928223</v>
      </c>
      <c r="N4878" s="91">
        <f>IF(K4878&gt;999999999,K4878/1073741824," ")</f>
        <v>4.086760763078928</v>
      </c>
      <c r="O4878" s="194" t="s">
        <v>17597</v>
      </c>
      <c r="P4878" s="197" t="s">
        <v>26103</v>
      </c>
    </row>
    <row r="4879" spans="2:16" ht="20.100000000000001" customHeight="1" x14ac:dyDescent="0.3">
      <c r="B4879" s="101">
        <v>4869</v>
      </c>
      <c r="C4879" s="12" t="s">
        <v>40391</v>
      </c>
      <c r="D4879" s="157" t="s">
        <v>8743</v>
      </c>
      <c r="E4879" s="36" t="s">
        <v>15187</v>
      </c>
      <c r="F4879" s="131">
        <v>5.8</v>
      </c>
      <c r="G4879" s="13"/>
      <c r="H4879" s="13" t="s">
        <v>3744</v>
      </c>
      <c r="I4879" s="133">
        <v>2018</v>
      </c>
      <c r="J4879" s="74"/>
      <c r="K4879" s="73">
        <v>4636880896</v>
      </c>
      <c r="L4879" s="90">
        <f>IF(K4879/1024 &gt;1,K4879/1024," ")</f>
        <v>4528204</v>
      </c>
      <c r="M4879" s="90">
        <f>IF(K4879/1048576 &gt;1,K4879/1048576," ")</f>
        <v>4422.07421875</v>
      </c>
      <c r="N4879" s="91">
        <f>IF(K4879&gt;999999999,K4879/1073741824," ")</f>
        <v>4.3184318542480469</v>
      </c>
      <c r="O4879" s="194" t="s">
        <v>26104</v>
      </c>
      <c r="P4879" s="197" t="s">
        <v>31470</v>
      </c>
    </row>
    <row r="4880" spans="2:16" ht="20.100000000000001" customHeight="1" x14ac:dyDescent="0.3">
      <c r="B4880" s="101">
        <v>4870</v>
      </c>
      <c r="C4880" s="12" t="s">
        <v>34190</v>
      </c>
      <c r="D4880" s="261" t="s">
        <v>34188</v>
      </c>
      <c r="E4880" s="36" t="s">
        <v>34189</v>
      </c>
      <c r="F4880" s="131">
        <v>6.6</v>
      </c>
      <c r="G4880" s="13"/>
      <c r="H4880" s="13" t="s">
        <v>3744</v>
      </c>
      <c r="I4880" s="79">
        <v>2021</v>
      </c>
      <c r="J4880" s="74"/>
      <c r="K4880" s="73">
        <v>4970622976</v>
      </c>
      <c r="L4880" s="90">
        <f>IF(K4880/1024 &gt;1,K4880/1024," ")</f>
        <v>4854124</v>
      </c>
      <c r="M4880" s="90">
        <f>IF(K4880/1048576 &gt;1,K4880/1048576," ")</f>
        <v>4740.35546875</v>
      </c>
      <c r="N4880" s="91">
        <f>IF(K4880&gt;999999999,K4880/1073741824," ")</f>
        <v>4.6292533874511719</v>
      </c>
      <c r="O4880" s="223" t="s">
        <v>34191</v>
      </c>
      <c r="P4880" s="198" t="s">
        <v>34192</v>
      </c>
    </row>
    <row r="4881" spans="2:16" ht="20.100000000000001" customHeight="1" x14ac:dyDescent="0.3">
      <c r="B4881" s="101">
        <v>4871</v>
      </c>
      <c r="C4881" s="109" t="s">
        <v>40392</v>
      </c>
      <c r="D4881" s="159" t="s">
        <v>3125</v>
      </c>
      <c r="E4881" s="36" t="s">
        <v>15188</v>
      </c>
      <c r="F4881" s="104">
        <v>5.9</v>
      </c>
      <c r="G4881" s="101" t="s">
        <v>704</v>
      </c>
      <c r="H4881" s="101" t="s">
        <v>3889</v>
      </c>
      <c r="I4881" s="101">
        <v>1995</v>
      </c>
      <c r="J4881" s="101"/>
      <c r="K4881" s="90">
        <v>4694719560</v>
      </c>
      <c r="L4881" s="90">
        <f>IF(K4881/1024 &gt;1,K4881/1024," ")</f>
        <v>4584687.0703125</v>
      </c>
      <c r="M4881" s="90">
        <f>IF(K4881/1048576 &gt;1,K4881/1048576," ")</f>
        <v>4477.2334671020508</v>
      </c>
      <c r="N4881" s="91">
        <f>IF(K4881&gt;999999999,K4881/1073741824," ")</f>
        <v>4.3722983077168465</v>
      </c>
      <c r="O4881" s="194" t="s">
        <v>26105</v>
      </c>
      <c r="P4881" s="197" t="s">
        <v>26106</v>
      </c>
    </row>
    <row r="4882" spans="2:16" ht="20.100000000000001" customHeight="1" x14ac:dyDescent="0.3">
      <c r="B4882" s="101">
        <v>4872</v>
      </c>
      <c r="C4882" s="102" t="s">
        <v>40393</v>
      </c>
      <c r="D4882" s="159" t="s">
        <v>2466</v>
      </c>
      <c r="E4882" s="36" t="s">
        <v>15189</v>
      </c>
      <c r="F4882" s="104">
        <v>6.3</v>
      </c>
      <c r="G4882" s="94" t="s">
        <v>704</v>
      </c>
      <c r="H4882" s="94" t="s">
        <v>4070</v>
      </c>
      <c r="I4882" s="101">
        <v>1994</v>
      </c>
      <c r="J4882" s="101"/>
      <c r="K4882" s="90">
        <v>6073099910</v>
      </c>
      <c r="L4882" s="90">
        <f>IF(K4882/1024 &gt;1,K4882/1024," ")</f>
        <v>5930761.630859375</v>
      </c>
      <c r="M4882" s="90">
        <f>IF(K4882/1048576 &gt;1,K4882/1048576," ")</f>
        <v>5791.7594051361084</v>
      </c>
      <c r="N4882" s="91">
        <f>IF(K4882&gt;999999999,K4882/1073741824," ")</f>
        <v>5.6560150440782309</v>
      </c>
      <c r="O4882" s="194" t="s">
        <v>26107</v>
      </c>
      <c r="P4882" s="197" t="s">
        <v>26108</v>
      </c>
    </row>
    <row r="4883" spans="2:16" ht="20.100000000000001" customHeight="1" x14ac:dyDescent="0.3">
      <c r="B4883" s="101">
        <v>4873</v>
      </c>
      <c r="C4883" s="12" t="s">
        <v>40394</v>
      </c>
      <c r="D4883" s="159" t="s">
        <v>4035</v>
      </c>
      <c r="E4883" s="36" t="s">
        <v>15191</v>
      </c>
      <c r="F4883" s="104">
        <v>5.0999999999999996</v>
      </c>
      <c r="G4883" s="101" t="s">
        <v>704</v>
      </c>
      <c r="H4883" s="101" t="s">
        <v>3753</v>
      </c>
      <c r="I4883" s="101">
        <v>2013</v>
      </c>
      <c r="J4883" s="101"/>
      <c r="K4883" s="90">
        <v>4197890939</v>
      </c>
      <c r="L4883" s="90">
        <f>IF(K4883/1024 &gt;1,K4883/1024," ")</f>
        <v>4099502.8701171875</v>
      </c>
      <c r="M4883" s="90">
        <f>IF(K4883/1048576 &gt;1,K4883/1048576," ")</f>
        <v>4003.4207715988159</v>
      </c>
      <c r="N4883" s="91">
        <f>IF(K4883&gt;999999999,K4883/1073741824," ")</f>
        <v>3.9095905972644687</v>
      </c>
      <c r="O4883" s="194" t="s">
        <v>21309</v>
      </c>
      <c r="P4883" s="197" t="s">
        <v>26111</v>
      </c>
    </row>
    <row r="4884" spans="2:16" ht="20.100000000000001" customHeight="1" x14ac:dyDescent="0.3">
      <c r="B4884" s="101">
        <v>4874</v>
      </c>
      <c r="C4884" s="109" t="s">
        <v>40395</v>
      </c>
      <c r="D4884" s="159" t="s">
        <v>5656</v>
      </c>
      <c r="E4884" s="36" t="s">
        <v>15192</v>
      </c>
      <c r="F4884" s="104">
        <v>6.2</v>
      </c>
      <c r="G4884" s="99" t="s">
        <v>704</v>
      </c>
      <c r="H4884" s="101" t="s">
        <v>5878</v>
      </c>
      <c r="I4884" s="101">
        <v>1968</v>
      </c>
      <c r="J4884" s="116"/>
      <c r="K4884" s="90">
        <v>2147656163</v>
      </c>
      <c r="L4884" s="90">
        <f>IF(K4884/1024 &gt;1,K4884/1024," ")</f>
        <v>2097320.4716796875</v>
      </c>
      <c r="M4884" s="90">
        <f>IF(K4884/1048576 &gt;1,K4884/1048576," ")</f>
        <v>2048.1645231246948</v>
      </c>
      <c r="N4884" s="91">
        <f>IF(K4884&gt;999999999,K4884/1073741824," ")</f>
        <v>2.0001606671139598</v>
      </c>
      <c r="O4884" s="194" t="s">
        <v>17917</v>
      </c>
      <c r="P4884" s="197" t="s">
        <v>26112</v>
      </c>
    </row>
    <row r="4885" spans="2:16" ht="20.100000000000001" customHeight="1" x14ac:dyDescent="0.3">
      <c r="B4885" s="101">
        <v>4875</v>
      </c>
      <c r="C4885" s="112" t="s">
        <v>40396</v>
      </c>
      <c r="D4885" s="161" t="s">
        <v>7119</v>
      </c>
      <c r="E4885" s="36" t="s">
        <v>15193</v>
      </c>
      <c r="F4885" s="99">
        <v>5.6</v>
      </c>
      <c r="G4885" s="99"/>
      <c r="H4885" s="105" t="s">
        <v>5981</v>
      </c>
      <c r="I4885" s="101">
        <v>2016</v>
      </c>
      <c r="J4885" s="101"/>
      <c r="K4885" s="90">
        <v>2062752188</v>
      </c>
      <c r="L4885" s="90">
        <f>IF(K4885/1024 &gt;1,K4885/1024," ")</f>
        <v>2014406.43359375</v>
      </c>
      <c r="M4885" s="90">
        <f>IF(K4885/1048576 &gt;1,K4885/1048576," ")</f>
        <v>1967.1937828063965</v>
      </c>
      <c r="N4885" s="91">
        <f>IF(K4885&gt;999999999,K4885/1073741824," ")</f>
        <v>1.9210876785218716</v>
      </c>
      <c r="O4885" s="194" t="s">
        <v>26113</v>
      </c>
      <c r="P4885" s="197" t="s">
        <v>26114</v>
      </c>
    </row>
    <row r="4886" spans="2:16" ht="20.100000000000001" customHeight="1" x14ac:dyDescent="0.3">
      <c r="B4886" s="101">
        <v>4876</v>
      </c>
      <c r="C4886" s="7" t="s">
        <v>34466</v>
      </c>
      <c r="D4886" s="159" t="s">
        <v>885</v>
      </c>
      <c r="E4886" s="36" t="s">
        <v>9469</v>
      </c>
      <c r="F4886" s="104">
        <v>5.6</v>
      </c>
      <c r="G4886" s="101" t="s">
        <v>704</v>
      </c>
      <c r="H4886" s="101" t="s">
        <v>3739</v>
      </c>
      <c r="I4886" s="101">
        <v>1998</v>
      </c>
      <c r="J4886" s="101"/>
      <c r="K4886" s="90">
        <v>4221501149</v>
      </c>
      <c r="L4886" s="90">
        <f>IF(K4886/1024 &gt;1,K4886/1024," ")</f>
        <v>4122559.7158203125</v>
      </c>
      <c r="M4886" s="90">
        <f>IF(K4886/1048576 &gt;1,K4886/1048576," ")</f>
        <v>4025.9372224807739</v>
      </c>
      <c r="N4886" s="91">
        <f>IF(K4886&gt;999999999,K4886/1073741824," ")</f>
        <v>3.9315793188288808</v>
      </c>
      <c r="O4886" s="194" t="s">
        <v>17744</v>
      </c>
      <c r="P4886" s="197" t="s">
        <v>18706</v>
      </c>
    </row>
    <row r="4887" spans="2:16" ht="20.100000000000001" customHeight="1" x14ac:dyDescent="0.3">
      <c r="B4887" s="101">
        <v>4877</v>
      </c>
      <c r="C4887" s="48" t="s">
        <v>33403</v>
      </c>
      <c r="D4887" s="161" t="s">
        <v>7069</v>
      </c>
      <c r="E4887" s="36" t="s">
        <v>15194</v>
      </c>
      <c r="F4887" s="99">
        <v>3.8</v>
      </c>
      <c r="G4887" s="99" t="s">
        <v>704</v>
      </c>
      <c r="H4887" s="105" t="s">
        <v>4081</v>
      </c>
      <c r="I4887" s="101">
        <v>2016</v>
      </c>
      <c r="J4887" s="101"/>
      <c r="K4887" s="90">
        <v>4054390393</v>
      </c>
      <c r="L4887" s="90">
        <f>IF(K4887/1024 &gt;1,K4887/1024," ")</f>
        <v>3959365.6181640625</v>
      </c>
      <c r="M4887" s="90">
        <f>IF(K4887/1048576 &gt;1,K4887/1048576," ")</f>
        <v>3866.5679864883423</v>
      </c>
      <c r="N4887" s="91">
        <f>IF(K4887&gt;999999999,K4887/1073741824," ")</f>
        <v>3.7759452993050218</v>
      </c>
      <c r="O4887" s="199" t="s">
        <v>17524</v>
      </c>
      <c r="P4887" s="197" t="s">
        <v>26115</v>
      </c>
    </row>
    <row r="4888" spans="2:16" ht="20.100000000000001" customHeight="1" x14ac:dyDescent="0.3">
      <c r="B4888" s="101">
        <v>4878</v>
      </c>
      <c r="C4888" s="74" t="s">
        <v>40397</v>
      </c>
      <c r="D4888" s="157" t="s">
        <v>7806</v>
      </c>
      <c r="E4888" s="36" t="s">
        <v>15195</v>
      </c>
      <c r="F4888" s="131">
        <v>4.3</v>
      </c>
      <c r="G4888" s="13" t="s">
        <v>704</v>
      </c>
      <c r="H4888" s="13" t="s">
        <v>5878</v>
      </c>
      <c r="I4888" s="133">
        <v>2017</v>
      </c>
      <c r="J4888" s="74"/>
      <c r="K4888" s="73">
        <v>4087715791</v>
      </c>
      <c r="L4888" s="90">
        <f>IF(K4888/1024 &gt;1,K4888/1024," ")</f>
        <v>3991909.9521484375</v>
      </c>
      <c r="M4888" s="90">
        <f>IF(K4888/1048576 &gt;1,K4888/1048576," ")</f>
        <v>3898.3495626449585</v>
      </c>
      <c r="N4888" s="91">
        <f>IF(K4888&gt;999999999,K4888/1073741824," ")</f>
        <v>3.8069819947704673</v>
      </c>
      <c r="O4888" s="194" t="s">
        <v>18368</v>
      </c>
      <c r="P4888" s="197" t="s">
        <v>26116</v>
      </c>
    </row>
    <row r="4889" spans="2:16" ht="20.100000000000001" customHeight="1" x14ac:dyDescent="0.3">
      <c r="B4889" s="101">
        <v>4879</v>
      </c>
      <c r="C4889" s="12" t="s">
        <v>40094</v>
      </c>
      <c r="D4889" s="159" t="s">
        <v>2457</v>
      </c>
      <c r="E4889" s="36" t="s">
        <v>15196</v>
      </c>
      <c r="F4889" s="104">
        <v>7.6</v>
      </c>
      <c r="G4889" s="94" t="s">
        <v>704</v>
      </c>
      <c r="H4889" s="94" t="s">
        <v>4237</v>
      </c>
      <c r="I4889" s="94">
        <v>1958</v>
      </c>
      <c r="J4889" s="94"/>
      <c r="K4889" s="108">
        <v>1467846656</v>
      </c>
      <c r="L4889" s="90">
        <f>IF(K4889/1024 &gt;1,K4889/1024," ")</f>
        <v>1433444</v>
      </c>
      <c r="M4889" s="90">
        <f>IF(K4889/1048576 &gt;1,K4889/1048576," ")</f>
        <v>1399.84765625</v>
      </c>
      <c r="N4889" s="91">
        <f>IF(K4889&gt;999999999,K4889/1073741824," ")</f>
        <v>1.3670387268066406</v>
      </c>
      <c r="O4889" s="194" t="s">
        <v>19724</v>
      </c>
      <c r="P4889" s="197" t="s">
        <v>26117</v>
      </c>
    </row>
    <row r="4890" spans="2:16" ht="20.100000000000001" customHeight="1" x14ac:dyDescent="0.3">
      <c r="B4890" s="101">
        <v>4880</v>
      </c>
      <c r="C4890" s="102" t="s">
        <v>40398</v>
      </c>
      <c r="D4890" s="159" t="s">
        <v>4441</v>
      </c>
      <c r="E4890" s="36" t="s">
        <v>15197</v>
      </c>
      <c r="F4890" s="104">
        <v>4.9000000000000004</v>
      </c>
      <c r="G4890" s="13" t="s">
        <v>704</v>
      </c>
      <c r="H4890" s="13" t="s">
        <v>5878</v>
      </c>
      <c r="I4890" s="101">
        <v>1979</v>
      </c>
      <c r="J4890" s="101"/>
      <c r="K4890" s="73">
        <v>8366111724</v>
      </c>
      <c r="L4890" s="90">
        <f>IF(K4890/1024 &gt;1,K4890/1024," ")</f>
        <v>8170030.98046875</v>
      </c>
      <c r="M4890" s="90">
        <f>IF(K4890/1048576 &gt;1,K4890/1048576," ")</f>
        <v>7978.5458793640137</v>
      </c>
      <c r="N4890" s="91">
        <f>IF(K4890&gt;999999999,K4890/1073741824," ")</f>
        <v>7.7915487103164196</v>
      </c>
      <c r="O4890" s="194" t="s">
        <v>26118</v>
      </c>
      <c r="P4890" s="197" t="s">
        <v>31471</v>
      </c>
    </row>
    <row r="4891" spans="2:16" ht="20.100000000000001" customHeight="1" x14ac:dyDescent="0.3">
      <c r="B4891" s="101">
        <v>4881</v>
      </c>
      <c r="C4891" s="7" t="s">
        <v>34243</v>
      </c>
      <c r="D4891" s="159" t="s">
        <v>236</v>
      </c>
      <c r="E4891" s="36" t="s">
        <v>15198</v>
      </c>
      <c r="F4891" s="104">
        <v>8.1999999999999993</v>
      </c>
      <c r="G4891" s="94" t="s">
        <v>704</v>
      </c>
      <c r="H4891" s="21" t="s">
        <v>3809</v>
      </c>
      <c r="I4891" s="94">
        <v>1927</v>
      </c>
      <c r="J4891" s="94"/>
      <c r="K4891" s="108">
        <v>2421919744</v>
      </c>
      <c r="L4891" s="90">
        <f>IF(K4891/1024 &gt;1,K4891/1024," ")</f>
        <v>2365156</v>
      </c>
      <c r="M4891" s="90">
        <f>IF(K4891/1048576 &gt;1,K4891/1048576," ")</f>
        <v>2309.72265625</v>
      </c>
      <c r="N4891" s="91">
        <f>IF(K4891&gt;999999999,K4891/1073741824," ")</f>
        <v>2.2555885314941406</v>
      </c>
      <c r="O4891" s="194" t="s">
        <v>26119</v>
      </c>
      <c r="P4891" s="197" t="s">
        <v>26120</v>
      </c>
    </row>
    <row r="4892" spans="2:16" ht="20.100000000000001" customHeight="1" x14ac:dyDescent="0.3">
      <c r="B4892" s="101">
        <v>4882</v>
      </c>
      <c r="C4892" s="102" t="s">
        <v>40399</v>
      </c>
      <c r="D4892" s="159" t="s">
        <v>5043</v>
      </c>
      <c r="E4892" s="36" t="s">
        <v>15200</v>
      </c>
      <c r="F4892" s="104">
        <v>5.7</v>
      </c>
      <c r="G4892" s="101" t="s">
        <v>704</v>
      </c>
      <c r="H4892" s="101" t="s">
        <v>3782</v>
      </c>
      <c r="I4892" s="101">
        <v>2013</v>
      </c>
      <c r="J4892" s="101"/>
      <c r="K4892" s="90">
        <v>4730139177</v>
      </c>
      <c r="L4892" s="90">
        <f>IF(K4892/1024 &gt;1,K4892/1024," ")</f>
        <v>4619276.5400390625</v>
      </c>
      <c r="M4892" s="90">
        <f>IF(K4892/1048576 &gt;1,K4892/1048576," ")</f>
        <v>4511.012246131897</v>
      </c>
      <c r="N4892" s="91">
        <f>IF(K4892&gt;999999999,K4892/1073741824," ")</f>
        <v>4.4052853966131806</v>
      </c>
      <c r="O4892" s="194" t="s">
        <v>17597</v>
      </c>
      <c r="P4892" s="197" t="s">
        <v>26123</v>
      </c>
    </row>
    <row r="4893" spans="2:16" ht="20.100000000000001" customHeight="1" x14ac:dyDescent="0.3">
      <c r="B4893" s="101">
        <v>4883</v>
      </c>
      <c r="C4893" s="112" t="s">
        <v>40400</v>
      </c>
      <c r="D4893" s="176" t="s">
        <v>6790</v>
      </c>
      <c r="E4893" s="36" t="s">
        <v>15202</v>
      </c>
      <c r="F4893" s="99">
        <v>6.5</v>
      </c>
      <c r="G4893" s="99"/>
      <c r="H4893" s="105" t="s">
        <v>4081</v>
      </c>
      <c r="I4893" s="101">
        <v>2015</v>
      </c>
      <c r="J4893" s="101"/>
      <c r="K4893" s="90">
        <v>3248409849</v>
      </c>
      <c r="L4893" s="90">
        <f>IF(K4893/1024 &gt;1,K4893/1024," ")</f>
        <v>3172275.2431640625</v>
      </c>
      <c r="M4893" s="90">
        <f>IF(K4893/1048576 &gt;1,K4893/1048576," ")</f>
        <v>3097.9250421524048</v>
      </c>
      <c r="N4893" s="91">
        <f>IF(K4893&gt;999999999,K4893/1073741824," ")</f>
        <v>3.0253174239769578</v>
      </c>
      <c r="O4893" s="194" t="s">
        <v>26125</v>
      </c>
      <c r="P4893" s="200" t="s">
        <v>31473</v>
      </c>
    </row>
    <row r="4894" spans="2:16" ht="20.100000000000001" customHeight="1" x14ac:dyDescent="0.3">
      <c r="B4894" s="101">
        <v>4884</v>
      </c>
      <c r="C4894" s="112" t="s">
        <v>40401</v>
      </c>
      <c r="D4894" s="168" t="s">
        <v>7591</v>
      </c>
      <c r="E4894" s="36" t="s">
        <v>15203</v>
      </c>
      <c r="F4894" s="99">
        <v>5.4</v>
      </c>
      <c r="G4894" s="99" t="s">
        <v>704</v>
      </c>
      <c r="H4894" s="105" t="s">
        <v>5871</v>
      </c>
      <c r="I4894" s="101">
        <v>1977</v>
      </c>
      <c r="J4894" s="101"/>
      <c r="K4894" s="90">
        <v>3271515480</v>
      </c>
      <c r="L4894" s="90">
        <f>IF(K4894/1024 &gt;1,K4894/1024," ")</f>
        <v>3194839.3359375</v>
      </c>
      <c r="M4894" s="90">
        <f>IF(K4894/1048576 &gt;1,K4894/1048576," ")</f>
        <v>3119.9602890014648</v>
      </c>
      <c r="N4894" s="91">
        <f>IF(K4894&gt;999999999,K4894/1073741824," ")</f>
        <v>3.046836219727993</v>
      </c>
      <c r="O4894" s="194" t="s">
        <v>26126</v>
      </c>
      <c r="P4894" s="197" t="s">
        <v>26127</v>
      </c>
    </row>
    <row r="4895" spans="2:16" ht="20.100000000000001" customHeight="1" x14ac:dyDescent="0.3">
      <c r="B4895" s="101">
        <v>4885</v>
      </c>
      <c r="C4895" s="102" t="s">
        <v>40402</v>
      </c>
      <c r="D4895" s="168" t="s">
        <v>6172</v>
      </c>
      <c r="E4895" s="36" t="s">
        <v>15204</v>
      </c>
      <c r="F4895" s="99">
        <v>5.7</v>
      </c>
      <c r="G4895" s="101" t="s">
        <v>704</v>
      </c>
      <c r="H4895" s="101" t="s">
        <v>4081</v>
      </c>
      <c r="I4895" s="101">
        <v>2014</v>
      </c>
      <c r="J4895" s="101"/>
      <c r="K4895" s="90">
        <v>4580998403</v>
      </c>
      <c r="L4895" s="90">
        <f>IF(K4895/1024 &gt;1,K4895/1024," ")</f>
        <v>4473631.2529296875</v>
      </c>
      <c r="M4895" s="90">
        <f>IF(K4895/1048576 &gt;1,K4895/1048576," ")</f>
        <v>4368.7805204391479</v>
      </c>
      <c r="N4895" s="91">
        <f>IF(K4895&gt;999999999,K4895/1073741824," ")</f>
        <v>4.2663872269913554</v>
      </c>
      <c r="O4895" s="194" t="s">
        <v>26128</v>
      </c>
      <c r="P4895" s="197" t="s">
        <v>26129</v>
      </c>
    </row>
    <row r="4896" spans="2:16" ht="20.100000000000001" customHeight="1" x14ac:dyDescent="0.3">
      <c r="B4896" s="101">
        <v>4886</v>
      </c>
      <c r="C4896" s="7" t="s">
        <v>40403</v>
      </c>
      <c r="D4896" s="177" t="s">
        <v>8384</v>
      </c>
      <c r="E4896" s="36" t="s">
        <v>15205</v>
      </c>
      <c r="F4896" s="81">
        <v>5.9</v>
      </c>
      <c r="G4896" s="13" t="s">
        <v>704</v>
      </c>
      <c r="H4896" s="13" t="s">
        <v>5892</v>
      </c>
      <c r="I4896" s="79">
        <v>2018</v>
      </c>
      <c r="J4896" s="79"/>
      <c r="K4896" s="73">
        <v>4991729664</v>
      </c>
      <c r="L4896" s="90">
        <f>IF(K4896/1024 &gt;1,K4896/1024," ")</f>
        <v>4874736</v>
      </c>
      <c r="M4896" s="90">
        <f>IF(K4896/1048576 &gt;1,K4896/1048576," ")</f>
        <v>4760.484375</v>
      </c>
      <c r="N4896" s="91">
        <f>IF(K4896&gt;999999999,K4896/1073741824," ")</f>
        <v>4.6489105224609375</v>
      </c>
      <c r="O4896" s="194" t="s">
        <v>20754</v>
      </c>
      <c r="P4896" s="197" t="s">
        <v>26130</v>
      </c>
    </row>
    <row r="4897" spans="2:16" ht="20.100000000000001" customHeight="1" x14ac:dyDescent="0.3">
      <c r="B4897" s="101">
        <v>4887</v>
      </c>
      <c r="C4897" s="102" t="s">
        <v>40404</v>
      </c>
      <c r="D4897" s="159" t="s">
        <v>2458</v>
      </c>
      <c r="E4897" s="36" t="s">
        <v>15208</v>
      </c>
      <c r="F4897" s="104">
        <v>7.2</v>
      </c>
      <c r="G4897" s="99" t="s">
        <v>704</v>
      </c>
      <c r="H4897" s="101" t="s">
        <v>3937</v>
      </c>
      <c r="I4897" s="94">
        <v>1957</v>
      </c>
      <c r="J4897" s="94"/>
      <c r="K4897" s="90">
        <v>3112567726</v>
      </c>
      <c r="L4897" s="90">
        <f>IF(K4897/1024 &gt;1,K4897/1024," ")</f>
        <v>3039616.919921875</v>
      </c>
      <c r="M4897" s="90">
        <f>IF(K4897/1048576 &gt;1,K4897/1048576," ")</f>
        <v>2968.3758983612061</v>
      </c>
      <c r="N4897" s="91">
        <f>IF(K4897&gt;999999999,K4897/1073741824," ")</f>
        <v>2.8988045882433653</v>
      </c>
      <c r="O4897" s="194" t="s">
        <v>17564</v>
      </c>
      <c r="P4897" s="197" t="s">
        <v>26135</v>
      </c>
    </row>
    <row r="4898" spans="2:16" ht="20.100000000000001" customHeight="1" x14ac:dyDescent="0.3">
      <c r="B4898" s="101">
        <v>4888</v>
      </c>
      <c r="C4898" s="20" t="s">
        <v>40405</v>
      </c>
      <c r="D4898" s="157" t="s">
        <v>8256</v>
      </c>
      <c r="E4898" s="36" t="s">
        <v>15209</v>
      </c>
      <c r="F4898" s="81">
        <v>4.9000000000000004</v>
      </c>
      <c r="G4898" s="13"/>
      <c r="H4898" s="13" t="s">
        <v>5878</v>
      </c>
      <c r="I4898" s="79">
        <v>2018</v>
      </c>
      <c r="J4898" s="79"/>
      <c r="K4898" s="73">
        <v>4106530816</v>
      </c>
      <c r="L4898" s="90">
        <f>IF(K4898/1024 &gt;1,K4898/1024," ")</f>
        <v>4010284</v>
      </c>
      <c r="M4898" s="90">
        <f>IF(K4898/1048576 &gt;1,K4898/1048576," ")</f>
        <v>3916.29296875</v>
      </c>
      <c r="N4898" s="91">
        <f>IF(K4898&gt;999999999,K4898/1073741824," ")</f>
        <v>3.8245048522949219</v>
      </c>
      <c r="O4898" s="194" t="s">
        <v>21214</v>
      </c>
      <c r="P4898" s="197" t="s">
        <v>26136</v>
      </c>
    </row>
    <row r="4899" spans="2:16" ht="20.100000000000001" customHeight="1" x14ac:dyDescent="0.3">
      <c r="B4899" s="101">
        <v>4889</v>
      </c>
      <c r="C4899" s="103" t="s">
        <v>40406</v>
      </c>
      <c r="D4899" s="168" t="s">
        <v>6129</v>
      </c>
      <c r="E4899" s="36" t="s">
        <v>15210</v>
      </c>
      <c r="F4899" s="99">
        <v>5.3</v>
      </c>
      <c r="G4899" s="101"/>
      <c r="H4899" s="101" t="s">
        <v>5878</v>
      </c>
      <c r="I4899" s="101">
        <v>2015</v>
      </c>
      <c r="J4899" s="101"/>
      <c r="K4899" s="90">
        <v>4515875965</v>
      </c>
      <c r="L4899" s="90">
        <f>IF(K4899/1024 &gt;1,K4899/1024," ")</f>
        <v>4410035.1220703125</v>
      </c>
      <c r="M4899" s="90">
        <f>IF(K4899/1048576 &gt;1,K4899/1048576," ")</f>
        <v>4306.6749238967896</v>
      </c>
      <c r="N4899" s="91">
        <f>IF(K4899&gt;999999999,K4899/1073741824," ")</f>
        <v>4.2057372303679585</v>
      </c>
      <c r="O4899" s="194" t="s">
        <v>21214</v>
      </c>
      <c r="P4899" s="197" t="s">
        <v>26137</v>
      </c>
    </row>
    <row r="4900" spans="2:16" ht="20.100000000000001" customHeight="1" x14ac:dyDescent="0.3">
      <c r="B4900" s="101">
        <v>4890</v>
      </c>
      <c r="C4900" s="109" t="s">
        <v>40407</v>
      </c>
      <c r="D4900" s="159" t="s">
        <v>3519</v>
      </c>
      <c r="E4900" s="36" t="s">
        <v>15211</v>
      </c>
      <c r="F4900" s="104">
        <v>5</v>
      </c>
      <c r="G4900" s="101" t="s">
        <v>704</v>
      </c>
      <c r="H4900" s="101" t="s">
        <v>3740</v>
      </c>
      <c r="I4900" s="101">
        <v>2012</v>
      </c>
      <c r="J4900" s="101"/>
      <c r="K4900" s="90">
        <v>4073131977</v>
      </c>
      <c r="L4900" s="90">
        <f>IF(K4900/1024 &gt;1,K4900/1024," ")</f>
        <v>3977667.9462890625</v>
      </c>
      <c r="M4900" s="90">
        <f>IF(K4900/1048576 &gt;1,K4900/1048576," ")</f>
        <v>3884.4413537979126</v>
      </c>
      <c r="N4900" s="91">
        <f>IF(K4900&gt;999999999,K4900/1073741824," ")</f>
        <v>3.793399759568274</v>
      </c>
      <c r="O4900" s="199" t="s">
        <v>17521</v>
      </c>
      <c r="P4900" s="197" t="s">
        <v>31474</v>
      </c>
    </row>
    <row r="4901" spans="2:16" ht="20.100000000000001" customHeight="1" x14ac:dyDescent="0.3">
      <c r="B4901" s="101">
        <v>4891</v>
      </c>
      <c r="C4901" s="48" t="s">
        <v>40408</v>
      </c>
      <c r="D4901" s="177" t="s">
        <v>8095</v>
      </c>
      <c r="E4901" s="36" t="s">
        <v>15214</v>
      </c>
      <c r="F4901" s="81">
        <v>6.4</v>
      </c>
      <c r="G4901" s="13" t="s">
        <v>704</v>
      </c>
      <c r="H4901" s="13" t="s">
        <v>8094</v>
      </c>
      <c r="I4901" s="79">
        <v>1955</v>
      </c>
      <c r="J4901" s="79"/>
      <c r="K4901" s="73">
        <v>1943703846</v>
      </c>
      <c r="L4901" s="90">
        <f>IF(K4901/1024 &gt;1,K4901/1024," ")</f>
        <v>1898148.287109375</v>
      </c>
      <c r="M4901" s="90">
        <f>IF(K4901/1048576 &gt;1,K4901/1048576," ")</f>
        <v>1853.660436630249</v>
      </c>
      <c r="N4901" s="91">
        <f>IF(K4901&gt;999999999,K4901/1073741824," ")</f>
        <v>1.8102152701467276</v>
      </c>
      <c r="O4901" s="194" t="s">
        <v>26141</v>
      </c>
      <c r="P4901" s="197" t="s">
        <v>26142</v>
      </c>
    </row>
    <row r="4902" spans="2:16" ht="20.100000000000001" customHeight="1" x14ac:dyDescent="0.3">
      <c r="B4902" s="101">
        <v>4892</v>
      </c>
      <c r="C4902" s="20" t="s">
        <v>40409</v>
      </c>
      <c r="D4902" s="157" t="s">
        <v>8246</v>
      </c>
      <c r="E4902" s="36" t="s">
        <v>15215</v>
      </c>
      <c r="F4902" s="81">
        <v>5.0999999999999996</v>
      </c>
      <c r="G4902" s="13" t="s">
        <v>704</v>
      </c>
      <c r="H4902" s="13" t="s">
        <v>4081</v>
      </c>
      <c r="I4902" s="79">
        <v>2016</v>
      </c>
      <c r="J4902" s="79"/>
      <c r="K4902" s="73">
        <v>3995725824</v>
      </c>
      <c r="L4902" s="90">
        <f>IF(K4902/1024 &gt;1,K4902/1024," ")</f>
        <v>3902076</v>
      </c>
      <c r="M4902" s="90">
        <f>IF(K4902/1048576 &gt;1,K4902/1048576," ")</f>
        <v>3810.62109375</v>
      </c>
      <c r="N4902" s="91">
        <f>IF(K4902&gt;999999999,K4902/1073741824," ")</f>
        <v>3.7213096618652344</v>
      </c>
      <c r="O4902" s="194" t="s">
        <v>26143</v>
      </c>
      <c r="P4902" s="197" t="s">
        <v>26144</v>
      </c>
    </row>
    <row r="4903" spans="2:16" ht="20.100000000000001" customHeight="1" x14ac:dyDescent="0.3">
      <c r="B4903" s="101">
        <v>4893</v>
      </c>
      <c r="C4903" s="29" t="s">
        <v>40410</v>
      </c>
      <c r="D4903" s="157" t="s">
        <v>9083</v>
      </c>
      <c r="E4903" s="36" t="s">
        <v>9199</v>
      </c>
      <c r="F4903" s="131">
        <v>5.6</v>
      </c>
      <c r="G4903" s="13"/>
      <c r="H4903" s="13" t="s">
        <v>3757</v>
      </c>
      <c r="I4903" s="133">
        <v>2019</v>
      </c>
      <c r="J4903" s="74"/>
      <c r="K4903" s="73">
        <v>4662452224</v>
      </c>
      <c r="L4903" s="90">
        <f>IF(K4903/1024 &gt;1,K4903/1024," ")</f>
        <v>4553176</v>
      </c>
      <c r="M4903" s="90">
        <f>IF(K4903/1048576 &gt;1,K4903/1048576," ")</f>
        <v>4446.4609375</v>
      </c>
      <c r="N4903" s="91">
        <f>IF(K4903&gt;999999999,K4903/1073741824," ")</f>
        <v>4.3422470092773438</v>
      </c>
      <c r="O4903" s="194" t="s">
        <v>31714</v>
      </c>
      <c r="P4903" s="197" t="s">
        <v>31643</v>
      </c>
    </row>
    <row r="4904" spans="2:16" ht="20.100000000000001" customHeight="1" x14ac:dyDescent="0.3">
      <c r="B4904" s="101">
        <v>4894</v>
      </c>
      <c r="C4904" s="111" t="s">
        <v>40411</v>
      </c>
      <c r="D4904" s="168" t="s">
        <v>6974</v>
      </c>
      <c r="E4904" s="36" t="s">
        <v>15216</v>
      </c>
      <c r="F4904" s="99">
        <v>6.3</v>
      </c>
      <c r="G4904" s="99"/>
      <c r="H4904" s="105" t="s">
        <v>4081</v>
      </c>
      <c r="I4904" s="101">
        <v>2015</v>
      </c>
      <c r="J4904" s="101"/>
      <c r="K4904" s="90">
        <v>5041668164</v>
      </c>
      <c r="L4904" s="90">
        <f>IF(K4904/1024 &gt;1,K4904/1024," ")</f>
        <v>4923504.06640625</v>
      </c>
      <c r="M4904" s="90">
        <f>IF(K4904/1048576 &gt;1,K4904/1048576," ")</f>
        <v>4808.1094398498535</v>
      </c>
      <c r="N4904" s="91">
        <f>IF(K4904&gt;999999999,K4904/1073741824," ")</f>
        <v>4.6954193748533726</v>
      </c>
      <c r="O4904" s="194" t="s">
        <v>26145</v>
      </c>
      <c r="P4904" s="197" t="s">
        <v>31475</v>
      </c>
    </row>
    <row r="4905" spans="2:16" ht="20.100000000000001" customHeight="1" x14ac:dyDescent="0.3">
      <c r="B4905" s="101">
        <v>4895</v>
      </c>
      <c r="C4905" s="112" t="s">
        <v>40412</v>
      </c>
      <c r="D4905" s="161" t="s">
        <v>7252</v>
      </c>
      <c r="E4905" s="36" t="s">
        <v>15217</v>
      </c>
      <c r="F4905" s="99">
        <v>4</v>
      </c>
      <c r="G4905" s="101"/>
      <c r="H4905" s="105" t="s">
        <v>4081</v>
      </c>
      <c r="I4905" s="101">
        <v>2015</v>
      </c>
      <c r="J4905" s="101"/>
      <c r="K4905" s="90">
        <v>4654812482</v>
      </c>
      <c r="L4905" s="90">
        <f>IF(K4905/1024 &gt;1,K4905/1024," ")</f>
        <v>4545715.314453125</v>
      </c>
      <c r="M4905" s="90">
        <f>IF(K4905/1048576 &gt;1,K4905/1048576," ")</f>
        <v>4439.1751117706299</v>
      </c>
      <c r="N4905" s="91">
        <f>IF(K4905&gt;999999999,K4905/1073741824," ")</f>
        <v>4.3351319450885057</v>
      </c>
      <c r="O4905" s="194" t="s">
        <v>22432</v>
      </c>
      <c r="P4905" s="197" t="s">
        <v>26146</v>
      </c>
    </row>
    <row r="4906" spans="2:16" ht="20.100000000000001" customHeight="1" x14ac:dyDescent="0.3">
      <c r="B4906" s="101">
        <v>4896</v>
      </c>
      <c r="C4906" s="102" t="s">
        <v>40413</v>
      </c>
      <c r="D4906" s="159" t="s">
        <v>3089</v>
      </c>
      <c r="E4906" s="36" t="s">
        <v>15218</v>
      </c>
      <c r="F4906" s="104">
        <v>6.8</v>
      </c>
      <c r="G4906" s="101" t="s">
        <v>704</v>
      </c>
      <c r="H4906" s="101" t="s">
        <v>3745</v>
      </c>
      <c r="I4906" s="101">
        <v>1991</v>
      </c>
      <c r="J4906" s="101"/>
      <c r="K4906" s="90">
        <v>3366799275</v>
      </c>
      <c r="L4906" s="90">
        <f>IF(K4906/1024 &gt;1,K4906/1024," ")</f>
        <v>3287889.9169921875</v>
      </c>
      <c r="M4906" s="90">
        <f>IF(K4906/1048576 &gt;1,K4906/1048576," ")</f>
        <v>3210.8299970626831</v>
      </c>
      <c r="N4906" s="91">
        <f>IF(K4906&gt;999999999,K4906/1073741824," ")</f>
        <v>3.1355761690065265</v>
      </c>
      <c r="O4906" s="194" t="s">
        <v>26147</v>
      </c>
      <c r="P4906" s="197" t="s">
        <v>26148</v>
      </c>
    </row>
    <row r="4907" spans="2:16" ht="20.100000000000001" customHeight="1" x14ac:dyDescent="0.3">
      <c r="B4907" s="101">
        <v>4897</v>
      </c>
      <c r="C4907" s="102" t="s">
        <v>40414</v>
      </c>
      <c r="D4907" s="168" t="s">
        <v>6859</v>
      </c>
      <c r="E4907" s="36" t="s">
        <v>15219</v>
      </c>
      <c r="F4907" s="99">
        <v>4.5999999999999996</v>
      </c>
      <c r="G4907" s="99" t="s">
        <v>704</v>
      </c>
      <c r="H4907" s="105" t="s">
        <v>5878</v>
      </c>
      <c r="I4907" s="101">
        <v>2014</v>
      </c>
      <c r="J4907" s="101"/>
      <c r="K4907" s="90">
        <v>4037377371</v>
      </c>
      <c r="L4907" s="90">
        <f>IF(K4907/1024 &gt;1,K4907/1024," ")</f>
        <v>3942751.3388671875</v>
      </c>
      <c r="M4907" s="90">
        <f>IF(K4907/1048576 &gt;1,K4907/1048576," ")</f>
        <v>3850.3431043624878</v>
      </c>
      <c r="N4907" s="91">
        <f>IF(K4907&gt;999999999,K4907/1073741824," ")</f>
        <v>3.760100687853992</v>
      </c>
      <c r="O4907" s="194" t="s">
        <v>26149</v>
      </c>
      <c r="P4907" s="197" t="s">
        <v>26150</v>
      </c>
    </row>
    <row r="4908" spans="2:16" ht="20.100000000000001" customHeight="1" x14ac:dyDescent="0.3">
      <c r="B4908" s="101">
        <v>4898</v>
      </c>
      <c r="C4908" s="48" t="s">
        <v>40415</v>
      </c>
      <c r="D4908" s="181" t="s">
        <v>32448</v>
      </c>
      <c r="E4908" s="36" t="s">
        <v>32449</v>
      </c>
      <c r="F4908" s="81">
        <v>5.8</v>
      </c>
      <c r="G4908" s="72"/>
      <c r="H4908" s="13" t="s">
        <v>3744</v>
      </c>
      <c r="I4908" s="79">
        <v>2019</v>
      </c>
      <c r="J4908" s="72"/>
      <c r="K4908" s="73">
        <v>4470349824</v>
      </c>
      <c r="L4908" s="90">
        <f>IF(K4908/1024 &gt;1,K4908/1024," ")</f>
        <v>4365576</v>
      </c>
      <c r="M4908" s="90">
        <f>IF(K4908/1048576 &gt;1,K4908/1048576," ")</f>
        <v>4263.2578125</v>
      </c>
      <c r="N4908" s="91">
        <f>IF(K4908&gt;999999999,K4908/1073741824," ")</f>
        <v>4.1633377075195313</v>
      </c>
      <c r="O4908" s="223" t="s">
        <v>32450</v>
      </c>
      <c r="P4908" s="198" t="s">
        <v>32451</v>
      </c>
    </row>
    <row r="4909" spans="2:16" ht="20.100000000000001" customHeight="1" x14ac:dyDescent="0.3">
      <c r="B4909" s="101">
        <v>4899</v>
      </c>
      <c r="C4909" s="12" t="s">
        <v>40095</v>
      </c>
      <c r="D4909" s="160" t="s">
        <v>15</v>
      </c>
      <c r="E4909" s="36" t="s">
        <v>15221</v>
      </c>
      <c r="F4909" s="104">
        <v>7.1</v>
      </c>
      <c r="G4909" s="94" t="s">
        <v>704</v>
      </c>
      <c r="H4909" s="94" t="s">
        <v>3925</v>
      </c>
      <c r="I4909" s="101">
        <v>2008</v>
      </c>
      <c r="J4909" s="101"/>
      <c r="K4909" s="108">
        <v>2123710464</v>
      </c>
      <c r="L4909" s="90">
        <f>IF(K4909/1024 &gt;1,K4909/1024," ")</f>
        <v>2073936</v>
      </c>
      <c r="M4909" s="90">
        <f>IF(K4909/1048576 &gt;1,K4909/1048576," ")</f>
        <v>2025.328125</v>
      </c>
      <c r="N4909" s="91">
        <f>IF(K4909&gt;999999999,K4909/1073741824," ")</f>
        <v>1.9778594970703125</v>
      </c>
      <c r="O4909" s="194" t="s">
        <v>26153</v>
      </c>
      <c r="P4909" s="197" t="s">
        <v>31476</v>
      </c>
    </row>
    <row r="4910" spans="2:16" ht="20.100000000000001" customHeight="1" x14ac:dyDescent="0.3">
      <c r="B4910" s="101">
        <v>4900</v>
      </c>
      <c r="C4910" s="102" t="s">
        <v>40416</v>
      </c>
      <c r="D4910" s="159" t="s">
        <v>2459</v>
      </c>
      <c r="E4910" s="36" t="s">
        <v>15222</v>
      </c>
      <c r="F4910" s="104">
        <v>7.1</v>
      </c>
      <c r="G4910" s="13" t="s">
        <v>704</v>
      </c>
      <c r="H4910" s="13" t="s">
        <v>5878</v>
      </c>
      <c r="I4910" s="94">
        <v>2010</v>
      </c>
      <c r="J4910" s="94"/>
      <c r="K4910" s="73">
        <v>6570139648</v>
      </c>
      <c r="L4910" s="90">
        <f>IF(K4910/1024 &gt;1,K4910/1024," ")</f>
        <v>6416152</v>
      </c>
      <c r="M4910" s="90">
        <f>IF(K4910/1048576 &gt;1,K4910/1048576," ")</f>
        <v>6265.7734375</v>
      </c>
      <c r="N4910" s="91">
        <f>IF(K4910&gt;999999999,K4910/1073741824," ")</f>
        <v>6.1189193725585938</v>
      </c>
      <c r="O4910" s="194" t="s">
        <v>26154</v>
      </c>
      <c r="P4910" s="197" t="s">
        <v>26155</v>
      </c>
    </row>
    <row r="4911" spans="2:16" ht="20.100000000000001" customHeight="1" x14ac:dyDescent="0.3">
      <c r="B4911" s="101">
        <v>4901</v>
      </c>
      <c r="C4911" s="103" t="s">
        <v>40417</v>
      </c>
      <c r="D4911" s="160" t="s">
        <v>5993</v>
      </c>
      <c r="E4911" s="36" t="s">
        <v>15223</v>
      </c>
      <c r="F4911" s="99">
        <v>6</v>
      </c>
      <c r="G4911" s="101" t="s">
        <v>704</v>
      </c>
      <c r="H4911" s="101" t="s">
        <v>3777</v>
      </c>
      <c r="I4911" s="101">
        <v>1973</v>
      </c>
      <c r="J4911" s="101"/>
      <c r="K4911" s="90">
        <v>4609439962</v>
      </c>
      <c r="L4911" s="90">
        <f>IF(K4911/1024 &gt;1,K4911/1024," ")</f>
        <v>4501406.212890625</v>
      </c>
      <c r="M4911" s="90">
        <f>IF(K4911/1048576 &gt;1,K4911/1048576," ")</f>
        <v>4395.904504776001</v>
      </c>
      <c r="N4911" s="91">
        <f>IF(K4911&gt;999999999,K4911/1073741824," ")</f>
        <v>4.2928754929453135</v>
      </c>
      <c r="O4911" s="194" t="s">
        <v>25298</v>
      </c>
      <c r="P4911" s="197" t="s">
        <v>31477</v>
      </c>
    </row>
    <row r="4912" spans="2:16" ht="20.100000000000001" customHeight="1" x14ac:dyDescent="0.3">
      <c r="B4912" s="101">
        <v>4902</v>
      </c>
      <c r="C4912" s="20" t="s">
        <v>40418</v>
      </c>
      <c r="D4912" s="157" t="s">
        <v>8284</v>
      </c>
      <c r="E4912" s="36" t="s">
        <v>15224</v>
      </c>
      <c r="F4912" s="81">
        <v>5.4</v>
      </c>
      <c r="G4912" s="13" t="s">
        <v>704</v>
      </c>
      <c r="H4912" s="13" t="s">
        <v>5878</v>
      </c>
      <c r="I4912" s="79">
        <v>2016</v>
      </c>
      <c r="J4912" s="79"/>
      <c r="K4912" s="73">
        <v>4940103680</v>
      </c>
      <c r="L4912" s="90">
        <f>IF(K4912/1024 &gt;1,K4912/1024," ")</f>
        <v>4824320</v>
      </c>
      <c r="M4912" s="90">
        <f>IF(K4912/1048576 &gt;1,K4912/1048576," ")</f>
        <v>4711.25</v>
      </c>
      <c r="N4912" s="91">
        <f>IF(K4912&gt;999999999,K4912/1073741824," ")</f>
        <v>4.600830078125</v>
      </c>
      <c r="O4912" s="194" t="s">
        <v>20182</v>
      </c>
      <c r="P4912" s="197" t="s">
        <v>26156</v>
      </c>
    </row>
    <row r="4913" spans="2:16" ht="20.100000000000001" customHeight="1" x14ac:dyDescent="0.3">
      <c r="B4913" s="101">
        <v>4903</v>
      </c>
      <c r="C4913" s="109" t="s">
        <v>40419</v>
      </c>
      <c r="D4913" s="160" t="s">
        <v>3526</v>
      </c>
      <c r="E4913" s="36" t="s">
        <v>15225</v>
      </c>
      <c r="F4913" s="104">
        <v>4.2</v>
      </c>
      <c r="G4913" s="101" t="s">
        <v>704</v>
      </c>
      <c r="H4913" s="101" t="s">
        <v>3889</v>
      </c>
      <c r="I4913" s="101">
        <v>1988</v>
      </c>
      <c r="J4913" s="101"/>
      <c r="K4913" s="90">
        <v>3525963524</v>
      </c>
      <c r="L4913" s="90">
        <f>IF(K4913/1024 &gt;1,K4913/1024," ")</f>
        <v>3443323.75390625</v>
      </c>
      <c r="M4913" s="90">
        <f>IF(K4913/1048576 &gt;1,K4913/1048576," ")</f>
        <v>3362.6208534240723</v>
      </c>
      <c r="N4913" s="91">
        <f>IF(K4913&gt;999999999,K4913/1073741824," ")</f>
        <v>3.2838094271719456</v>
      </c>
      <c r="O4913" s="194" t="s">
        <v>26157</v>
      </c>
      <c r="P4913" s="197" t="s">
        <v>31478</v>
      </c>
    </row>
    <row r="4914" spans="2:16" ht="20.100000000000001" customHeight="1" x14ac:dyDescent="0.3">
      <c r="B4914" s="101">
        <v>4904</v>
      </c>
      <c r="C4914" s="12" t="s">
        <v>40420</v>
      </c>
      <c r="D4914" s="160" t="s">
        <v>16</v>
      </c>
      <c r="E4914" s="36" t="s">
        <v>15226</v>
      </c>
      <c r="F4914" s="104">
        <v>4</v>
      </c>
      <c r="G4914" s="94"/>
      <c r="H4914" s="13" t="s">
        <v>3937</v>
      </c>
      <c r="I4914" s="101">
        <v>2008</v>
      </c>
      <c r="J4914" s="101"/>
      <c r="K4914" s="73">
        <v>4560334848</v>
      </c>
      <c r="L4914" s="90">
        <f>IF(K4914/1024 &gt;1,K4914/1024," ")</f>
        <v>4453452</v>
      </c>
      <c r="M4914" s="90">
        <f>IF(K4914/1048576 &gt;1,K4914/1048576," ")</f>
        <v>4349.07421875</v>
      </c>
      <c r="N4914" s="91">
        <f>IF(K4914&gt;999999999,K4914/1073741824," ")</f>
        <v>4.2471427917480469</v>
      </c>
      <c r="O4914" s="194" t="s">
        <v>26158</v>
      </c>
      <c r="P4914" s="197" t="s">
        <v>26159</v>
      </c>
    </row>
    <row r="4915" spans="2:16" ht="20.100000000000001" customHeight="1" x14ac:dyDescent="0.3">
      <c r="B4915" s="101">
        <v>4905</v>
      </c>
      <c r="C4915" s="109" t="s">
        <v>36047</v>
      </c>
      <c r="D4915" s="159" t="s">
        <v>3476</v>
      </c>
      <c r="E4915" s="36" t="s">
        <v>12176</v>
      </c>
      <c r="F4915" s="104">
        <v>5.4</v>
      </c>
      <c r="G4915" s="101"/>
      <c r="H4915" s="101" t="s">
        <v>3740</v>
      </c>
      <c r="I4915" s="101">
        <v>1995</v>
      </c>
      <c r="J4915" s="101"/>
      <c r="K4915" s="90">
        <v>3868841697</v>
      </c>
      <c r="L4915" s="90">
        <f>IF(K4915/1024 &gt;1,K4915/1024," ")</f>
        <v>3778165.7197265625</v>
      </c>
      <c r="M4915" s="90">
        <f>IF(K4915/1048576 &gt;1,K4915/1048576," ")</f>
        <v>3689.6149606704712</v>
      </c>
      <c r="N4915" s="91">
        <f>IF(K4915&gt;999999999,K4915/1073741824," ")</f>
        <v>3.603139610029757</v>
      </c>
      <c r="O4915" s="194" t="s">
        <v>21021</v>
      </c>
      <c r="P4915" s="197" t="s">
        <v>21022</v>
      </c>
    </row>
    <row r="4916" spans="2:16" ht="20.100000000000001" customHeight="1" x14ac:dyDescent="0.3">
      <c r="B4916" s="101">
        <v>4906</v>
      </c>
      <c r="C4916" s="107" t="s">
        <v>40421</v>
      </c>
      <c r="D4916" s="168" t="s">
        <v>6975</v>
      </c>
      <c r="E4916" s="36" t="s">
        <v>15227</v>
      </c>
      <c r="F4916" s="99">
        <v>6.2</v>
      </c>
      <c r="G4916" s="99"/>
      <c r="H4916" s="105" t="s">
        <v>4081</v>
      </c>
      <c r="I4916" s="101">
        <v>2015</v>
      </c>
      <c r="J4916" s="101"/>
      <c r="K4916" s="90">
        <v>3719071860</v>
      </c>
      <c r="L4916" s="90">
        <f>IF(K4916/1024 &gt;1,K4916/1024," ")</f>
        <v>3631906.11328125</v>
      </c>
      <c r="M4916" s="90">
        <f>IF(K4916/1048576 &gt;1,K4916/1048576," ")</f>
        <v>3546.7833137512207</v>
      </c>
      <c r="N4916" s="91">
        <f>IF(K4916&gt;999999999,K4916/1073741824," ")</f>
        <v>3.4636555798351765</v>
      </c>
      <c r="O4916" s="194" t="s">
        <v>26160</v>
      </c>
      <c r="P4916" s="197" t="s">
        <v>26161</v>
      </c>
    </row>
    <row r="4917" spans="2:16" ht="20.100000000000001" customHeight="1" x14ac:dyDescent="0.3">
      <c r="B4917" s="101">
        <v>4907</v>
      </c>
      <c r="C4917" s="102" t="s">
        <v>40422</v>
      </c>
      <c r="D4917" s="159" t="s">
        <v>5193</v>
      </c>
      <c r="E4917" s="36" t="s">
        <v>15228</v>
      </c>
      <c r="F4917" s="104">
        <v>7.6</v>
      </c>
      <c r="G4917" s="101" t="s">
        <v>704</v>
      </c>
      <c r="H4917" s="101" t="s">
        <v>4936</v>
      </c>
      <c r="I4917" s="101">
        <v>1989</v>
      </c>
      <c r="J4917" s="101"/>
      <c r="K4917" s="90">
        <v>3850833268</v>
      </c>
      <c r="L4917" s="90">
        <f>IF(K4917/1024 &gt;1,K4917/1024," ")</f>
        <v>3760579.36328125</v>
      </c>
      <c r="M4917" s="90">
        <f>IF(K4917/1048576 &gt;1,K4917/1048576," ")</f>
        <v>3672.4407844543457</v>
      </c>
      <c r="N4917" s="91">
        <f>IF(K4917&gt;999999999,K4917/1073741824," ")</f>
        <v>3.586367953568697</v>
      </c>
      <c r="O4917" s="194" t="s">
        <v>26162</v>
      </c>
      <c r="P4917" s="197" t="s">
        <v>26163</v>
      </c>
    </row>
    <row r="4918" spans="2:16" ht="20.100000000000001" customHeight="1" x14ac:dyDescent="0.3">
      <c r="B4918" s="101">
        <v>4908</v>
      </c>
      <c r="C4918" s="20" t="s">
        <v>40423</v>
      </c>
      <c r="D4918" s="157" t="s">
        <v>7843</v>
      </c>
      <c r="E4918" s="36" t="s">
        <v>15229</v>
      </c>
      <c r="F4918" s="81">
        <v>5.6</v>
      </c>
      <c r="G4918" s="13" t="s">
        <v>704</v>
      </c>
      <c r="H4918" s="13" t="s">
        <v>5878</v>
      </c>
      <c r="I4918" s="79">
        <v>2017</v>
      </c>
      <c r="J4918" s="79"/>
      <c r="K4918" s="73">
        <v>4252709664</v>
      </c>
      <c r="L4918" s="90">
        <f>IF(K4918/1024 &gt;1,K4918/1024," ")</f>
        <v>4153036.78125</v>
      </c>
      <c r="M4918" s="90">
        <f>IF(K4918/1048576 &gt;1,K4918/1048576," ")</f>
        <v>4055.6999816894531</v>
      </c>
      <c r="N4918" s="91">
        <f>IF(K4918&gt;999999999,K4918/1073741824," ")</f>
        <v>3.9606445133686066</v>
      </c>
      <c r="O4918" s="194" t="s">
        <v>26164</v>
      </c>
      <c r="P4918" s="197" t="s">
        <v>26165</v>
      </c>
    </row>
    <row r="4919" spans="2:16" ht="20.100000000000001" customHeight="1" x14ac:dyDescent="0.3">
      <c r="B4919" s="101">
        <v>4909</v>
      </c>
      <c r="C4919" s="12" t="s">
        <v>40424</v>
      </c>
      <c r="D4919" s="177" t="s">
        <v>8018</v>
      </c>
      <c r="E4919" s="36" t="s">
        <v>15230</v>
      </c>
      <c r="F4919" s="131">
        <v>5.6</v>
      </c>
      <c r="G4919" s="82" t="s">
        <v>704</v>
      </c>
      <c r="H4919" s="13" t="s">
        <v>5892</v>
      </c>
      <c r="I4919" s="133">
        <v>2018</v>
      </c>
      <c r="J4919" s="74"/>
      <c r="K4919" s="73">
        <v>3655413135</v>
      </c>
      <c r="L4919" s="90">
        <f>IF(K4919/1024 &gt;1,K4919/1024," ")</f>
        <v>3569739.3896484375</v>
      </c>
      <c r="M4919" s="90">
        <f>IF(K4919/1048576 &gt;1,K4919/1048576," ")</f>
        <v>3486.0736227035522</v>
      </c>
      <c r="N4919" s="91">
        <f>IF(K4919&gt;999999999,K4919/1073741824," ")</f>
        <v>3.4043687721714377</v>
      </c>
      <c r="O4919" s="194" t="s">
        <v>26166</v>
      </c>
      <c r="P4919" s="197" t="s">
        <v>26167</v>
      </c>
    </row>
    <row r="4920" spans="2:16" ht="20.100000000000001" customHeight="1" x14ac:dyDescent="0.3">
      <c r="B4920" s="101">
        <v>4910</v>
      </c>
      <c r="C4920" s="12" t="s">
        <v>40096</v>
      </c>
      <c r="D4920" s="159" t="s">
        <v>2460</v>
      </c>
      <c r="E4920" s="36" t="s">
        <v>15231</v>
      </c>
      <c r="F4920" s="104">
        <v>6</v>
      </c>
      <c r="G4920" s="94"/>
      <c r="H4920" s="94" t="s">
        <v>3930</v>
      </c>
      <c r="I4920" s="94">
        <v>1992</v>
      </c>
      <c r="J4920" s="94"/>
      <c r="K4920" s="108">
        <v>1258872832</v>
      </c>
      <c r="L4920" s="90">
        <f>IF(K4920/1024 &gt;1,K4920/1024," ")</f>
        <v>1229368</v>
      </c>
      <c r="M4920" s="90">
        <f>IF(K4920/1048576 &gt;1,K4920/1048576," ")</f>
        <v>1200.5546875</v>
      </c>
      <c r="N4920" s="91">
        <f>IF(K4920&gt;999999999,K4920/1073741824," ")</f>
        <v>1.1724166870117188</v>
      </c>
      <c r="O4920" s="194" t="s">
        <v>26168</v>
      </c>
      <c r="P4920" s="197" t="s">
        <v>26169</v>
      </c>
    </row>
    <row r="4921" spans="2:16" ht="20.100000000000001" customHeight="1" x14ac:dyDescent="0.3">
      <c r="B4921" s="101">
        <v>4911</v>
      </c>
      <c r="C4921" s="20" t="s">
        <v>40425</v>
      </c>
      <c r="D4921" s="177" t="s">
        <v>8292</v>
      </c>
      <c r="E4921" s="36" t="s">
        <v>15232</v>
      </c>
      <c r="F4921" s="81">
        <v>5.3</v>
      </c>
      <c r="G4921" s="13"/>
      <c r="H4921" s="13" t="s">
        <v>5878</v>
      </c>
      <c r="I4921" s="79">
        <v>2018</v>
      </c>
      <c r="J4921" s="79"/>
      <c r="K4921" s="73">
        <v>3310878720</v>
      </c>
      <c r="L4921" s="90">
        <f>IF(K4921/1024 &gt;1,K4921/1024," ")</f>
        <v>3233280</v>
      </c>
      <c r="M4921" s="90">
        <f>IF(K4921/1048576 &gt;1,K4921/1048576," ")</f>
        <v>3157.5</v>
      </c>
      <c r="N4921" s="91">
        <f>IF(K4921&gt;999999999,K4921/1073741824," ")</f>
        <v>3.08349609375</v>
      </c>
      <c r="O4921" s="194" t="s">
        <v>26170</v>
      </c>
      <c r="P4921" s="197" t="s">
        <v>26171</v>
      </c>
    </row>
    <row r="4922" spans="2:16" ht="20.100000000000001" customHeight="1" x14ac:dyDescent="0.3">
      <c r="B4922" s="101">
        <v>4912</v>
      </c>
      <c r="C4922" s="7" t="s">
        <v>40426</v>
      </c>
      <c r="D4922" s="159" t="s">
        <v>2461</v>
      </c>
      <c r="E4922" s="36" t="s">
        <v>15233</v>
      </c>
      <c r="F4922" s="104">
        <v>5</v>
      </c>
      <c r="G4922" s="13" t="s">
        <v>704</v>
      </c>
      <c r="H4922" s="13" t="s">
        <v>5878</v>
      </c>
      <c r="I4922" s="94">
        <v>2009</v>
      </c>
      <c r="J4922" s="94"/>
      <c r="K4922" s="73">
        <v>3880259584</v>
      </c>
      <c r="L4922" s="90">
        <f>IF(K4922/1024 &gt;1,K4922/1024," ")</f>
        <v>3789316</v>
      </c>
      <c r="M4922" s="90">
        <f>IF(K4922/1048576 &gt;1,K4922/1048576," ")</f>
        <v>3700.50390625</v>
      </c>
      <c r="N4922" s="91">
        <f>IF(K4922&gt;999999999,K4922/1073741824," ")</f>
        <v>3.6137733459472656</v>
      </c>
      <c r="O4922" s="194" t="s">
        <v>17564</v>
      </c>
      <c r="P4922" s="197" t="s">
        <v>31479</v>
      </c>
    </row>
    <row r="4923" spans="2:16" ht="20.100000000000001" customHeight="1" x14ac:dyDescent="0.3">
      <c r="B4923" s="101">
        <v>4913</v>
      </c>
      <c r="C4923" s="7" t="s">
        <v>40427</v>
      </c>
      <c r="D4923" s="177" t="s">
        <v>9047</v>
      </c>
      <c r="E4923" s="36" t="s">
        <v>15234</v>
      </c>
      <c r="F4923" s="81">
        <v>6.8</v>
      </c>
      <c r="G4923" s="13" t="s">
        <v>704</v>
      </c>
      <c r="H4923" s="13" t="s">
        <v>3744</v>
      </c>
      <c r="I4923" s="79">
        <v>2020</v>
      </c>
      <c r="J4923" s="79"/>
      <c r="K4923" s="73">
        <v>4217794560</v>
      </c>
      <c r="L4923" s="90">
        <f>IF(K4923/1024 &gt;1,K4923/1024," ")</f>
        <v>4118940</v>
      </c>
      <c r="M4923" s="90">
        <f>IF(K4923/1048576 &gt;1,K4923/1048576," ")</f>
        <v>4022.40234375</v>
      </c>
      <c r="N4923" s="91">
        <f>IF(K4923&gt;999999999,K4923/1073741824," ")</f>
        <v>3.9281272888183594</v>
      </c>
      <c r="O4923" s="194" t="s">
        <v>26172</v>
      </c>
      <c r="P4923" s="197" t="s">
        <v>26173</v>
      </c>
    </row>
    <row r="4924" spans="2:16" ht="20.100000000000001" customHeight="1" x14ac:dyDescent="0.3">
      <c r="B4924" s="101">
        <v>4914</v>
      </c>
      <c r="C4924" s="112" t="s">
        <v>40428</v>
      </c>
      <c r="D4924" s="168" t="s">
        <v>7475</v>
      </c>
      <c r="E4924" s="36" t="s">
        <v>15235</v>
      </c>
      <c r="F4924" s="99">
        <v>5.4</v>
      </c>
      <c r="G4924" s="99" t="s">
        <v>704</v>
      </c>
      <c r="H4924" s="105" t="s">
        <v>4081</v>
      </c>
      <c r="I4924" s="101">
        <v>2017</v>
      </c>
      <c r="J4924" s="101"/>
      <c r="K4924" s="90">
        <v>4299937633</v>
      </c>
      <c r="L4924" s="90">
        <f>IF(K4924/1024 &gt;1,K4924/1024," ")</f>
        <v>4199157.8447265625</v>
      </c>
      <c r="M4924" s="90">
        <f>IF(K4924/1048576 &gt;1,K4924/1048576," ")</f>
        <v>4100.7400827407837</v>
      </c>
      <c r="N4924" s="91">
        <f>IF(K4924&gt;999999999,K4924/1073741824," ")</f>
        <v>4.0046289870515466</v>
      </c>
      <c r="O4924" s="194" t="s">
        <v>18313</v>
      </c>
      <c r="P4924" s="197" t="s">
        <v>26174</v>
      </c>
    </row>
    <row r="4925" spans="2:16" ht="20.100000000000001" customHeight="1" x14ac:dyDescent="0.3">
      <c r="B4925" s="101">
        <v>4915</v>
      </c>
      <c r="C4925" s="109" t="s">
        <v>40431</v>
      </c>
      <c r="D4925" s="160" t="s">
        <v>2989</v>
      </c>
      <c r="E4925" s="36" t="s">
        <v>15239</v>
      </c>
      <c r="F4925" s="104">
        <v>5.9</v>
      </c>
      <c r="G4925" s="101"/>
      <c r="H4925" s="101" t="s">
        <v>5981</v>
      </c>
      <c r="I4925" s="94">
        <v>1993</v>
      </c>
      <c r="J4925" s="94"/>
      <c r="K4925" s="90">
        <v>1862720178</v>
      </c>
      <c r="L4925" s="90">
        <f>IF(K4925/1024 &gt;1,K4925/1024," ")</f>
        <v>1819062.673828125</v>
      </c>
      <c r="M4925" s="90">
        <f>IF(K4925/1048576 &gt;1,K4925/1048576," ")</f>
        <v>1776.4283924102783</v>
      </c>
      <c r="N4925" s="91">
        <f>IF(K4925&gt;999999999,K4925/1073741824," ")</f>
        <v>1.7347933519631624</v>
      </c>
      <c r="O4925" s="194" t="s">
        <v>26180</v>
      </c>
      <c r="P4925" s="197" t="s">
        <v>26181</v>
      </c>
    </row>
    <row r="4926" spans="2:16" ht="20.100000000000001" customHeight="1" x14ac:dyDescent="0.3">
      <c r="B4926" s="101">
        <v>4916</v>
      </c>
      <c r="C4926" s="109" t="s">
        <v>40429</v>
      </c>
      <c r="D4926" s="159" t="s">
        <v>5226</v>
      </c>
      <c r="E4926" s="36" t="s">
        <v>15236</v>
      </c>
      <c r="F4926" s="104">
        <v>5.4</v>
      </c>
      <c r="G4926" s="101" t="s">
        <v>704</v>
      </c>
      <c r="H4926" s="101" t="s">
        <v>3783</v>
      </c>
      <c r="I4926" s="101">
        <v>2013</v>
      </c>
      <c r="J4926" s="101"/>
      <c r="K4926" s="90">
        <v>3538415936</v>
      </c>
      <c r="L4926" s="90">
        <f>IF(K4926/1024 &gt;1,K4926/1024," ")</f>
        <v>3455484.3125</v>
      </c>
      <c r="M4926" s="90">
        <f>IF(K4926/1048576 &gt;1,K4926/1048576," ")</f>
        <v>3374.4963989257813</v>
      </c>
      <c r="N4926" s="91">
        <f>IF(K4926&gt;999999999,K4926/1073741824," ")</f>
        <v>3.2954066395759583</v>
      </c>
      <c r="O4926" s="194" t="s">
        <v>26175</v>
      </c>
      <c r="P4926" s="197" t="s">
        <v>26176</v>
      </c>
    </row>
    <row r="4927" spans="2:16" ht="20.100000000000001" customHeight="1" x14ac:dyDescent="0.3">
      <c r="B4927" s="101">
        <v>4917</v>
      </c>
      <c r="C4927" s="12" t="s">
        <v>40430</v>
      </c>
      <c r="D4927" s="157" t="s">
        <v>8937</v>
      </c>
      <c r="E4927" s="36" t="s">
        <v>15237</v>
      </c>
      <c r="F4927" s="131">
        <v>6.4</v>
      </c>
      <c r="G4927" s="13"/>
      <c r="H4927" s="13" t="s">
        <v>3756</v>
      </c>
      <c r="I4927" s="133">
        <v>2018</v>
      </c>
      <c r="J4927" s="74"/>
      <c r="K4927" s="73">
        <v>4653842432</v>
      </c>
      <c r="L4927" s="90">
        <f>IF(K4927/1024 &gt;1,K4927/1024," ")</f>
        <v>4544768</v>
      </c>
      <c r="M4927" s="90">
        <f>IF(K4927/1048576 &gt;1,K4927/1048576," ")</f>
        <v>4438.25</v>
      </c>
      <c r="N4927" s="91">
        <f>IF(K4927&gt;999999999,K4927/1073741824," ")</f>
        <v>4.334228515625</v>
      </c>
      <c r="O4927" s="194" t="s">
        <v>26177</v>
      </c>
      <c r="P4927" s="197" t="s">
        <v>26178</v>
      </c>
    </row>
    <row r="4928" spans="2:16" ht="20.100000000000001" customHeight="1" x14ac:dyDescent="0.3">
      <c r="B4928" s="101">
        <v>4918</v>
      </c>
      <c r="C4928" s="12" t="s">
        <v>41842</v>
      </c>
      <c r="D4928" s="177" t="s">
        <v>32653</v>
      </c>
      <c r="E4928" s="36" t="s">
        <v>40713</v>
      </c>
      <c r="F4928" s="81">
        <v>5.9</v>
      </c>
      <c r="G4928" s="13" t="s">
        <v>704</v>
      </c>
      <c r="H4928" s="13" t="s">
        <v>3744</v>
      </c>
      <c r="I4928" s="79">
        <v>2018</v>
      </c>
      <c r="J4928" s="79"/>
      <c r="K4928" s="73">
        <v>5315821568</v>
      </c>
      <c r="L4928" s="90">
        <f>IF(K4928/1024 &gt;1,K4928/1024," ")</f>
        <v>5191232</v>
      </c>
      <c r="M4928" s="90">
        <f>IF(K4928/1048576 &gt;1,K4928/1048576," ")</f>
        <v>5069.5625</v>
      </c>
      <c r="N4928" s="91">
        <f>IF(K4928&gt;999999999,K4928/1073741824," ")</f>
        <v>4.95074462890625</v>
      </c>
      <c r="O4928" s="194" t="s">
        <v>32654</v>
      </c>
      <c r="P4928" s="197" t="s">
        <v>32655</v>
      </c>
    </row>
    <row r="4929" spans="2:16" ht="20.100000000000001" customHeight="1" x14ac:dyDescent="0.3">
      <c r="B4929" s="101">
        <v>4919</v>
      </c>
      <c r="C4929" s="7" t="s">
        <v>40097</v>
      </c>
      <c r="D4929" s="159" t="s">
        <v>2462</v>
      </c>
      <c r="E4929" s="36" t="s">
        <v>15238</v>
      </c>
      <c r="F4929" s="104">
        <v>4.7</v>
      </c>
      <c r="G4929" s="94" t="s">
        <v>704</v>
      </c>
      <c r="H4929" s="94" t="s">
        <v>3750</v>
      </c>
      <c r="I4929" s="101">
        <v>2007</v>
      </c>
      <c r="J4929" s="101"/>
      <c r="K4929" s="90">
        <v>2083252224</v>
      </c>
      <c r="L4929" s="90">
        <f>IF(K4929/1024 &gt;1,K4929/1024," ")</f>
        <v>2034426</v>
      </c>
      <c r="M4929" s="90">
        <f>IF(K4929/1048576 &gt;1,K4929/1048576," ")</f>
        <v>1986.744140625</v>
      </c>
      <c r="N4929" s="91">
        <f>IF(K4929&gt;999999999,K4929/1073741824," ")</f>
        <v>1.9401798248291016</v>
      </c>
      <c r="O4929" s="194" t="s">
        <v>17597</v>
      </c>
      <c r="P4929" s="197" t="s">
        <v>26179</v>
      </c>
    </row>
    <row r="4930" spans="2:16" ht="20.100000000000001" customHeight="1" x14ac:dyDescent="0.3">
      <c r="B4930" s="101">
        <v>4920</v>
      </c>
      <c r="C4930" s="111" t="s">
        <v>40432</v>
      </c>
      <c r="D4930" s="161" t="s">
        <v>6641</v>
      </c>
      <c r="E4930" s="36" t="s">
        <v>15240</v>
      </c>
      <c r="F4930" s="99">
        <v>6.5</v>
      </c>
      <c r="G4930" s="99"/>
      <c r="H4930" s="101" t="s">
        <v>3756</v>
      </c>
      <c r="I4930" s="101">
        <v>2015</v>
      </c>
      <c r="J4930" s="115"/>
      <c r="K4930" s="90">
        <v>4741073334</v>
      </c>
      <c r="L4930" s="90">
        <f>IF(K4930/1024 &gt;1,K4930/1024," ")</f>
        <v>4629954.427734375</v>
      </c>
      <c r="M4930" s="90">
        <f>IF(K4930/1048576 &gt;1,K4930/1048576," ")</f>
        <v>4521.4398708343506</v>
      </c>
      <c r="N4930" s="91">
        <f>IF(K4930&gt;999999999,K4930/1073741824," ")</f>
        <v>4.4154686238616705</v>
      </c>
      <c r="O4930" s="194" t="s">
        <v>26182</v>
      </c>
      <c r="P4930" s="197" t="s">
        <v>26183</v>
      </c>
    </row>
    <row r="4931" spans="2:16" ht="20.100000000000001" customHeight="1" x14ac:dyDescent="0.3">
      <c r="B4931" s="101">
        <v>4921</v>
      </c>
      <c r="C4931" s="28" t="s">
        <v>40433</v>
      </c>
      <c r="D4931" s="157" t="s">
        <v>8677</v>
      </c>
      <c r="E4931" s="36" t="s">
        <v>15241</v>
      </c>
      <c r="F4931" s="81">
        <v>5.6</v>
      </c>
      <c r="G4931" s="13" t="s">
        <v>704</v>
      </c>
      <c r="H4931" s="13" t="s">
        <v>3757</v>
      </c>
      <c r="I4931" s="79">
        <v>2018</v>
      </c>
      <c r="J4931" s="79"/>
      <c r="K4931" s="73">
        <v>5292244992</v>
      </c>
      <c r="L4931" s="90">
        <f>IF(K4931/1024 &gt;1,K4931/1024," ")</f>
        <v>5168208</v>
      </c>
      <c r="M4931" s="90">
        <f>IF(K4931/1048576 &gt;1,K4931/1048576," ")</f>
        <v>5047.078125</v>
      </c>
      <c r="N4931" s="91">
        <f>IF(K4931&gt;999999999,K4931/1073741824," ")</f>
        <v>4.9287872314453125</v>
      </c>
      <c r="O4931" s="194" t="s">
        <v>26184</v>
      </c>
      <c r="P4931" s="197" t="s">
        <v>26185</v>
      </c>
    </row>
    <row r="4932" spans="2:16" ht="20.100000000000001" customHeight="1" x14ac:dyDescent="0.3">
      <c r="B4932" s="101">
        <v>4922</v>
      </c>
      <c r="C4932" s="7" t="s">
        <v>40434</v>
      </c>
      <c r="D4932" s="177" t="s">
        <v>8576</v>
      </c>
      <c r="E4932" s="36" t="s">
        <v>15242</v>
      </c>
      <c r="F4932" s="131">
        <v>4.5999999999999996</v>
      </c>
      <c r="G4932" s="13"/>
      <c r="H4932" s="13" t="s">
        <v>5878</v>
      </c>
      <c r="I4932" s="133">
        <v>2018</v>
      </c>
      <c r="J4932" s="74"/>
      <c r="K4932" s="73">
        <v>5303885824</v>
      </c>
      <c r="L4932" s="90">
        <f>IF(K4932/1024 &gt;1,K4932/1024," ")</f>
        <v>5179576</v>
      </c>
      <c r="M4932" s="90">
        <f>IF(K4932/1048576 &gt;1,K4932/1048576," ")</f>
        <v>5058.1796875</v>
      </c>
      <c r="N4932" s="91">
        <f>IF(K4932&gt;999999999,K4932/1073741824," ")</f>
        <v>4.9396286010742188</v>
      </c>
      <c r="O4932" s="194" t="s">
        <v>26186</v>
      </c>
      <c r="P4932" s="197" t="s">
        <v>26187</v>
      </c>
    </row>
    <row r="4933" spans="2:16" ht="20.100000000000001" customHeight="1" x14ac:dyDescent="0.3">
      <c r="B4933" s="101">
        <v>4923</v>
      </c>
      <c r="C4933" s="102" t="s">
        <v>40435</v>
      </c>
      <c r="D4933" s="159" t="s">
        <v>3092</v>
      </c>
      <c r="E4933" s="36" t="s">
        <v>15243</v>
      </c>
      <c r="F4933" s="104">
        <v>6.4</v>
      </c>
      <c r="G4933" s="101" t="s">
        <v>704</v>
      </c>
      <c r="H4933" s="101" t="s">
        <v>3743</v>
      </c>
      <c r="I4933" s="101">
        <v>2007</v>
      </c>
      <c r="J4933" s="101"/>
      <c r="K4933" s="90">
        <v>2726160471</v>
      </c>
      <c r="L4933" s="90">
        <f>IF(K4933/1024 &gt;1,K4933/1024," ")</f>
        <v>2662266.0849609375</v>
      </c>
      <c r="M4933" s="90">
        <f>IF(K4933/1048576 &gt;1,K4933/1048576," ")</f>
        <v>2599.8692235946655</v>
      </c>
      <c r="N4933" s="91">
        <f>IF(K4933&gt;999999999,K4933/1073741824," ")</f>
        <v>2.5389347886666656</v>
      </c>
      <c r="O4933" s="194" t="s">
        <v>17738</v>
      </c>
      <c r="P4933" s="197" t="s">
        <v>26188</v>
      </c>
    </row>
    <row r="4934" spans="2:16" ht="20.100000000000001" customHeight="1" x14ac:dyDescent="0.3">
      <c r="B4934" s="101">
        <v>4924</v>
      </c>
      <c r="C4934" s="102" t="s">
        <v>40436</v>
      </c>
      <c r="D4934" s="159" t="s">
        <v>1717</v>
      </c>
      <c r="E4934" s="36" t="s">
        <v>15244</v>
      </c>
      <c r="F4934" s="104">
        <v>6.7</v>
      </c>
      <c r="G4934" s="101" t="s">
        <v>704</v>
      </c>
      <c r="H4934" s="101" t="s">
        <v>3745</v>
      </c>
      <c r="I4934" s="94">
        <v>1996</v>
      </c>
      <c r="J4934" s="94"/>
      <c r="K4934" s="108">
        <v>3231797777</v>
      </c>
      <c r="L4934" s="90">
        <f>IF(K4934/1024 &gt;1,K4934/1024," ")</f>
        <v>3156052.5166015625</v>
      </c>
      <c r="M4934" s="90">
        <f>IF(K4934/1048576 &gt;1,K4934/1048576," ")</f>
        <v>3082.0825357437134</v>
      </c>
      <c r="N4934" s="91">
        <f>IF(K4934&gt;999999999,K4934/1073741824," ")</f>
        <v>3.0098462263122201</v>
      </c>
      <c r="O4934" s="194" t="s">
        <v>26189</v>
      </c>
      <c r="P4934" s="197" t="s">
        <v>26190</v>
      </c>
    </row>
    <row r="4935" spans="2:16" ht="20.100000000000001" customHeight="1" x14ac:dyDescent="0.3">
      <c r="B4935" s="101">
        <v>4925</v>
      </c>
      <c r="C4935" s="112" t="s">
        <v>40437</v>
      </c>
      <c r="D4935" s="168" t="s">
        <v>7202</v>
      </c>
      <c r="E4935" s="36" t="s">
        <v>15245</v>
      </c>
      <c r="F4935" s="99">
        <v>5.0999999999999996</v>
      </c>
      <c r="G4935" s="99" t="s">
        <v>704</v>
      </c>
      <c r="H4935" s="105" t="s">
        <v>5878</v>
      </c>
      <c r="I4935" s="101">
        <v>2016</v>
      </c>
      <c r="J4935" s="112"/>
      <c r="K4935" s="90">
        <v>3758539589</v>
      </c>
      <c r="L4935" s="90">
        <f>IF(K4935/1024 &gt;1,K4935/1024," ")</f>
        <v>3670448.8173828125</v>
      </c>
      <c r="M4935" s="90">
        <f>IF(K4935/1048576 &gt;1,K4935/1048576," ")</f>
        <v>3584.4226732254028</v>
      </c>
      <c r="N4935" s="91">
        <f>IF(K4935&gt;999999999,K4935/1073741824," ")</f>
        <v>3.5004127668216825</v>
      </c>
      <c r="O4935" s="194" t="s">
        <v>26191</v>
      </c>
      <c r="P4935" s="197" t="s">
        <v>26192</v>
      </c>
    </row>
    <row r="4936" spans="2:16" ht="20.100000000000001" customHeight="1" x14ac:dyDescent="0.3">
      <c r="B4936" s="101">
        <v>4926</v>
      </c>
      <c r="C4936" s="28" t="s">
        <v>40438</v>
      </c>
      <c r="D4936" s="168" t="s">
        <v>6665</v>
      </c>
      <c r="E4936" s="36" t="s">
        <v>15246</v>
      </c>
      <c r="F4936" s="99">
        <v>5.8</v>
      </c>
      <c r="G4936" s="99"/>
      <c r="H4936" s="101" t="s">
        <v>5878</v>
      </c>
      <c r="I4936" s="101">
        <v>2015</v>
      </c>
      <c r="J4936" s="115"/>
      <c r="K4936" s="90">
        <v>4761569717</v>
      </c>
      <c r="L4936" s="90">
        <f>IF(K4936/1024 &gt;1,K4936/1024," ")</f>
        <v>4649970.4267578125</v>
      </c>
      <c r="M4936" s="90">
        <f>IF(K4936/1048576 &gt;1,K4936/1048576," ")</f>
        <v>4540.9867448806763</v>
      </c>
      <c r="N4936" s="91">
        <f>IF(K4936&gt;999999999,K4936/1073741824," ")</f>
        <v>4.4345573680475354</v>
      </c>
      <c r="O4936" s="194" t="s">
        <v>26193</v>
      </c>
      <c r="P4936" s="197" t="s">
        <v>26194</v>
      </c>
    </row>
    <row r="4937" spans="2:16" ht="20.100000000000001" customHeight="1" x14ac:dyDescent="0.3">
      <c r="B4937" s="101">
        <v>4927</v>
      </c>
      <c r="C4937" s="12" t="s">
        <v>40098</v>
      </c>
      <c r="D4937" s="159" t="s">
        <v>1444</v>
      </c>
      <c r="E4937" s="36" t="s">
        <v>15247</v>
      </c>
      <c r="F4937" s="104">
        <v>6.5</v>
      </c>
      <c r="G4937" s="94"/>
      <c r="H4937" s="94" t="s">
        <v>3738</v>
      </c>
      <c r="I4937" s="94">
        <v>2009</v>
      </c>
      <c r="J4937" s="94"/>
      <c r="K4937" s="108">
        <v>1988182016</v>
      </c>
      <c r="L4937" s="90">
        <f>IF(K4937/1024 &gt;1,K4937/1024," ")</f>
        <v>1941584</v>
      </c>
      <c r="M4937" s="90">
        <f>IF(K4937/1048576 &gt;1,K4937/1048576," ")</f>
        <v>1896.078125</v>
      </c>
      <c r="N4937" s="91">
        <f>IF(K4937&gt;999999999,K4937/1073741824," ")</f>
        <v>1.8516387939453125</v>
      </c>
      <c r="O4937" s="194" t="s">
        <v>21619</v>
      </c>
      <c r="P4937" s="197" t="s">
        <v>26195</v>
      </c>
    </row>
    <row r="4938" spans="2:16" ht="20.100000000000001" customHeight="1" x14ac:dyDescent="0.3">
      <c r="B4938" s="101">
        <v>4928</v>
      </c>
      <c r="C4938" s="109" t="s">
        <v>40439</v>
      </c>
      <c r="D4938" s="159" t="s">
        <v>5924</v>
      </c>
      <c r="E4938" s="36" t="s">
        <v>15248</v>
      </c>
      <c r="F4938" s="99">
        <v>6.3</v>
      </c>
      <c r="G4938" s="101" t="s">
        <v>704</v>
      </c>
      <c r="H4938" s="101" t="s">
        <v>3743</v>
      </c>
      <c r="I4938" s="101">
        <v>2009</v>
      </c>
      <c r="J4938" s="101"/>
      <c r="K4938" s="90">
        <v>2637468946</v>
      </c>
      <c r="L4938" s="90">
        <f>IF(K4938/1024 &gt;1,K4938/1024," ")</f>
        <v>2575653.267578125</v>
      </c>
      <c r="M4938" s="90">
        <f>IF(K4938/1048576 &gt;1,K4938/1048576," ")</f>
        <v>2515.2863941192627</v>
      </c>
      <c r="N4938" s="91">
        <f>IF(K4938&gt;999999999,K4938/1073741824," ")</f>
        <v>2.4563343692570925</v>
      </c>
      <c r="O4938" s="194" t="s">
        <v>26196</v>
      </c>
      <c r="P4938" s="197" t="s">
        <v>26197</v>
      </c>
    </row>
    <row r="4939" spans="2:16" ht="20.100000000000001" customHeight="1" x14ac:dyDescent="0.3">
      <c r="B4939" s="101">
        <v>4929</v>
      </c>
      <c r="C4939" s="111" t="s">
        <v>40440</v>
      </c>
      <c r="D4939" s="168" t="s">
        <v>6618</v>
      </c>
      <c r="E4939" s="36" t="s">
        <v>15249</v>
      </c>
      <c r="F4939" s="99">
        <v>5.0999999999999996</v>
      </c>
      <c r="G4939" s="99"/>
      <c r="H4939" s="101" t="s">
        <v>5871</v>
      </c>
      <c r="I4939" s="101">
        <v>2012</v>
      </c>
      <c r="J4939" s="101"/>
      <c r="K4939" s="90">
        <v>4968452142</v>
      </c>
      <c r="L4939" s="90">
        <f>IF(K4939/1024 &gt;1,K4939/1024," ")</f>
        <v>4852004.044921875</v>
      </c>
      <c r="M4939" s="90">
        <f>IF(K4939/1048576 &gt;1,K4939/1048576," ")</f>
        <v>4738.2852001190186</v>
      </c>
      <c r="N4939" s="91">
        <f>IF(K4939&gt;999999999,K4939/1073741824," ")</f>
        <v>4.6272316407412291</v>
      </c>
      <c r="O4939" s="194" t="s">
        <v>24441</v>
      </c>
      <c r="P4939" s="197" t="s">
        <v>26198</v>
      </c>
    </row>
    <row r="4940" spans="2:16" ht="20.100000000000001" customHeight="1" x14ac:dyDescent="0.3">
      <c r="B4940" s="101">
        <v>4930</v>
      </c>
      <c r="C4940" s="109" t="s">
        <v>40441</v>
      </c>
      <c r="D4940" s="159" t="s">
        <v>3090</v>
      </c>
      <c r="E4940" s="36" t="s">
        <v>15250</v>
      </c>
      <c r="F4940" s="104">
        <v>7.4</v>
      </c>
      <c r="G4940" s="101" t="s">
        <v>704</v>
      </c>
      <c r="H4940" s="101" t="s">
        <v>3747</v>
      </c>
      <c r="I4940" s="101">
        <v>2011</v>
      </c>
      <c r="J4940" s="101"/>
      <c r="K4940" s="90">
        <v>2713299382</v>
      </c>
      <c r="L4940" s="90">
        <f>IF(K4940/1024 &gt;1,K4940/1024," ")</f>
        <v>2649706.427734375</v>
      </c>
      <c r="M4940" s="90">
        <f>IF(K4940/1048576 &gt;1,K4940/1048576," ")</f>
        <v>2587.6039333343506</v>
      </c>
      <c r="N4940" s="91">
        <f>IF(K4940&gt;999999999,K4940/1073741824," ")</f>
        <v>2.5269569661468267</v>
      </c>
      <c r="O4940" s="194" t="s">
        <v>26199</v>
      </c>
      <c r="P4940" s="197" t="s">
        <v>31480</v>
      </c>
    </row>
    <row r="4941" spans="2:16" ht="20.100000000000001" customHeight="1" x14ac:dyDescent="0.3">
      <c r="B4941" s="101">
        <v>4931</v>
      </c>
      <c r="C4941" s="112" t="s">
        <v>40442</v>
      </c>
      <c r="D4941" s="161" t="s">
        <v>6885</v>
      </c>
      <c r="E4941" s="36" t="s">
        <v>15251</v>
      </c>
      <c r="F4941" s="99">
        <v>5.8</v>
      </c>
      <c r="G4941" s="99" t="s">
        <v>704</v>
      </c>
      <c r="H4941" s="105" t="s">
        <v>4081</v>
      </c>
      <c r="I4941" s="101">
        <v>2016</v>
      </c>
      <c r="J4941" s="101"/>
      <c r="K4941" s="90">
        <v>4950593081</v>
      </c>
      <c r="L4941" s="90">
        <f>IF(K4941/1024 &gt;1,K4941/1024," ")</f>
        <v>4834563.5556640625</v>
      </c>
      <c r="M4941" s="90">
        <f>IF(K4941/1048576 &gt;1,K4941/1048576," ")</f>
        <v>4721.253472328186</v>
      </c>
      <c r="N4941" s="91">
        <f>IF(K4941&gt;999999999,K4941/1073741824," ")</f>
        <v>4.6105990940704942</v>
      </c>
      <c r="O4941" s="194" t="s">
        <v>26200</v>
      </c>
      <c r="P4941" s="197" t="s">
        <v>26201</v>
      </c>
    </row>
    <row r="4942" spans="2:16" ht="20.100000000000001" customHeight="1" x14ac:dyDescent="0.3">
      <c r="B4942" s="101">
        <v>4932</v>
      </c>
      <c r="C4942" s="7" t="s">
        <v>40443</v>
      </c>
      <c r="D4942" s="177" t="s">
        <v>671</v>
      </c>
      <c r="E4942" s="36" t="s">
        <v>15253</v>
      </c>
      <c r="F4942" s="131">
        <v>5.8</v>
      </c>
      <c r="G4942" s="13" t="s">
        <v>704</v>
      </c>
      <c r="H4942" s="13" t="s">
        <v>3757</v>
      </c>
      <c r="I4942" s="133">
        <v>2019</v>
      </c>
      <c r="J4942" s="137"/>
      <c r="K4942" s="73">
        <v>6055788544</v>
      </c>
      <c r="L4942" s="90">
        <f>IF(K4942/1024 &gt;1,K4942/1024," ")</f>
        <v>5913856</v>
      </c>
      <c r="M4942" s="90">
        <f>IF(K4942/1048576 &gt;1,K4942/1048576," ")</f>
        <v>5775.25</v>
      </c>
      <c r="N4942" s="91">
        <f>IF(K4942&gt;999999999,K4942/1073741824," ")</f>
        <v>5.639892578125</v>
      </c>
      <c r="O4942" s="194" t="s">
        <v>26204</v>
      </c>
      <c r="P4942" s="197" t="s">
        <v>31481</v>
      </c>
    </row>
    <row r="4943" spans="2:16" ht="20.100000000000001" customHeight="1" x14ac:dyDescent="0.3">
      <c r="B4943" s="101">
        <v>4933</v>
      </c>
      <c r="C4943" s="109" t="s">
        <v>40444</v>
      </c>
      <c r="D4943" s="159" t="s">
        <v>3191</v>
      </c>
      <c r="E4943" s="36" t="s">
        <v>15254</v>
      </c>
      <c r="F4943" s="104">
        <v>5.5</v>
      </c>
      <c r="G4943" s="101" t="s">
        <v>704</v>
      </c>
      <c r="H4943" s="101" t="s">
        <v>3756</v>
      </c>
      <c r="I4943" s="101">
        <v>1995</v>
      </c>
      <c r="J4943" s="101"/>
      <c r="K4943" s="90">
        <v>3576923737</v>
      </c>
      <c r="L4943" s="90">
        <f>IF(K4943/1024 &gt;1,K4943/1024," ")</f>
        <v>3493089.5869140625</v>
      </c>
      <c r="M4943" s="90">
        <f>IF(K4943/1048576 &gt;1,K4943/1048576," ")</f>
        <v>3411.2202997207642</v>
      </c>
      <c r="N4943" s="91">
        <f>IF(K4943&gt;999999999,K4943/1073741824," ")</f>
        <v>3.3312698239460588</v>
      </c>
      <c r="O4943" s="194" t="s">
        <v>26205</v>
      </c>
      <c r="P4943" s="197" t="s">
        <v>26206</v>
      </c>
    </row>
    <row r="4944" spans="2:16" ht="20.100000000000001" customHeight="1" x14ac:dyDescent="0.3">
      <c r="B4944" s="101">
        <v>4934</v>
      </c>
      <c r="C4944" s="12" t="s">
        <v>40445</v>
      </c>
      <c r="D4944" s="157" t="s">
        <v>8797</v>
      </c>
      <c r="E4944" s="36" t="s">
        <v>15255</v>
      </c>
      <c r="F4944" s="81">
        <v>6.8</v>
      </c>
      <c r="G4944" s="13"/>
      <c r="H4944" s="13" t="s">
        <v>3757</v>
      </c>
      <c r="I4944" s="79">
        <v>2019</v>
      </c>
      <c r="J4944" s="74"/>
      <c r="K4944" s="73">
        <v>5750509568</v>
      </c>
      <c r="L4944" s="90">
        <f>IF(K4944/1024 &gt;1,K4944/1024," ")</f>
        <v>5615732</v>
      </c>
      <c r="M4944" s="90">
        <f>IF(K4944/1048576 &gt;1,K4944/1048576," ")</f>
        <v>5484.11328125</v>
      </c>
      <c r="N4944" s="91">
        <f>IF(K4944&gt;999999999,K4944/1073741824," ")</f>
        <v>5.3555793762207031</v>
      </c>
      <c r="O4944" s="194" t="s">
        <v>23593</v>
      </c>
      <c r="P4944" s="197" t="s">
        <v>26207</v>
      </c>
    </row>
    <row r="4945" spans="2:16" ht="20.100000000000001" customHeight="1" x14ac:dyDescent="0.3">
      <c r="B4945" s="101">
        <v>4935</v>
      </c>
      <c r="C4945" s="112" t="s">
        <v>40446</v>
      </c>
      <c r="D4945" s="161" t="s">
        <v>7598</v>
      </c>
      <c r="E4945" s="36" t="s">
        <v>15256</v>
      </c>
      <c r="F4945" s="99">
        <v>4.7</v>
      </c>
      <c r="G4945" s="99"/>
      <c r="H4945" s="105" t="s">
        <v>5871</v>
      </c>
      <c r="I4945" s="101">
        <v>2016</v>
      </c>
      <c r="J4945" s="101"/>
      <c r="K4945" s="90">
        <v>5385835305</v>
      </c>
      <c r="L4945" s="90">
        <f>IF(K4945/1024 &gt;1,K4945/1024," ")</f>
        <v>5259604.7900390625</v>
      </c>
      <c r="M4945" s="90">
        <f>IF(K4945/1048576 &gt;1,K4945/1048576," ")</f>
        <v>5136.332802772522</v>
      </c>
      <c r="N4945" s="91">
        <f>IF(K4945&gt;999999999,K4945/1073741824," ")</f>
        <v>5.015950002707541</v>
      </c>
      <c r="O4945" s="199" t="s">
        <v>17525</v>
      </c>
      <c r="P4945" s="197" t="s">
        <v>26208</v>
      </c>
    </row>
    <row r="4946" spans="2:16" ht="20.100000000000001" customHeight="1" x14ac:dyDescent="0.3">
      <c r="B4946" s="101">
        <v>4936</v>
      </c>
      <c r="C4946" s="109" t="s">
        <v>40447</v>
      </c>
      <c r="D4946" s="159" t="s">
        <v>3216</v>
      </c>
      <c r="E4946" s="36" t="s">
        <v>15257</v>
      </c>
      <c r="F4946" s="104">
        <v>6.3</v>
      </c>
      <c r="G4946" s="101" t="s">
        <v>704</v>
      </c>
      <c r="H4946" s="101" t="s">
        <v>3737</v>
      </c>
      <c r="I4946" s="101">
        <v>1999</v>
      </c>
      <c r="J4946" s="101"/>
      <c r="K4946" s="90">
        <v>3514732561</v>
      </c>
      <c r="L4946" s="90">
        <f>IF(K4946/1024 &gt;1,K4946/1024," ")</f>
        <v>3432356.0166015625</v>
      </c>
      <c r="M4946" s="90">
        <f>IF(K4946/1048576 &gt;1,K4946/1048576," ")</f>
        <v>3351.9101724624634</v>
      </c>
      <c r="N4946" s="91">
        <f>IF(K4946&gt;999999999,K4946/1073741824," ")</f>
        <v>3.2733497777953744</v>
      </c>
      <c r="O4946" s="194" t="s">
        <v>22112</v>
      </c>
      <c r="P4946" s="197" t="s">
        <v>26209</v>
      </c>
    </row>
    <row r="4947" spans="2:16" ht="20.100000000000001" customHeight="1" x14ac:dyDescent="0.3">
      <c r="B4947" s="101">
        <v>4937</v>
      </c>
      <c r="C4947" s="107" t="s">
        <v>40448</v>
      </c>
      <c r="D4947" s="176" t="s">
        <v>6253</v>
      </c>
      <c r="E4947" s="36" t="s">
        <v>15258</v>
      </c>
      <c r="F4947" s="99">
        <v>5.8</v>
      </c>
      <c r="G4947" s="99" t="s">
        <v>704</v>
      </c>
      <c r="H4947" s="101" t="s">
        <v>5871</v>
      </c>
      <c r="I4947" s="101">
        <v>2014</v>
      </c>
      <c r="J4947" s="101"/>
      <c r="K4947" s="90">
        <v>4276742971</v>
      </c>
      <c r="L4947" s="90">
        <f>IF(K4947/1024 &gt;1,K4947/1024," ")</f>
        <v>4176506.8076171875</v>
      </c>
      <c r="M4947" s="90">
        <f>IF(K4947/1048576 &gt;1,K4947/1048576," ")</f>
        <v>4078.6199293136597</v>
      </c>
      <c r="N4947" s="91">
        <f>IF(K4947&gt;999999999,K4947/1073741824," ")</f>
        <v>3.9830272747203708</v>
      </c>
      <c r="O4947" s="194" t="s">
        <v>26210</v>
      </c>
      <c r="P4947" s="197" t="s">
        <v>26211</v>
      </c>
    </row>
    <row r="4948" spans="2:16" ht="20.100000000000001" customHeight="1" x14ac:dyDescent="0.3">
      <c r="B4948" s="101">
        <v>4938</v>
      </c>
      <c r="C4948" s="12" t="s">
        <v>42624</v>
      </c>
      <c r="D4948" s="159" t="s">
        <v>1070</v>
      </c>
      <c r="E4948" s="36" t="s">
        <v>15259</v>
      </c>
      <c r="F4948" s="104">
        <v>5.8</v>
      </c>
      <c r="G4948" s="94" t="s">
        <v>704</v>
      </c>
      <c r="H4948" s="94" t="s">
        <v>3942</v>
      </c>
      <c r="I4948" s="94">
        <v>1956</v>
      </c>
      <c r="J4948" s="94"/>
      <c r="K4948" s="108">
        <v>1677189120</v>
      </c>
      <c r="L4948" s="90">
        <f>IF(K4948/1024 &gt;1,K4948/1024," ")</f>
        <v>1637880</v>
      </c>
      <c r="M4948" s="90">
        <f>IF(K4948/1048576 &gt;1,K4948/1048576," ")</f>
        <v>1599.4921875</v>
      </c>
      <c r="N4948" s="91">
        <f>IF(K4948&gt;999999999,K4948/1073741824," ")</f>
        <v>1.5620040893554688</v>
      </c>
      <c r="O4948" s="194" t="s">
        <v>26212</v>
      </c>
      <c r="P4948" s="197" t="s">
        <v>26213</v>
      </c>
    </row>
    <row r="4949" spans="2:16" ht="20.100000000000001" customHeight="1" x14ac:dyDescent="0.3">
      <c r="B4949" s="101">
        <v>4939</v>
      </c>
      <c r="C4949" s="107" t="s">
        <v>40449</v>
      </c>
      <c r="D4949" s="161" t="s">
        <v>7032</v>
      </c>
      <c r="E4949" s="36" t="s">
        <v>15260</v>
      </c>
      <c r="F4949" s="99">
        <v>4.8</v>
      </c>
      <c r="G4949" s="99" t="s">
        <v>704</v>
      </c>
      <c r="H4949" s="105" t="s">
        <v>5878</v>
      </c>
      <c r="I4949" s="101">
        <v>2016</v>
      </c>
      <c r="J4949" s="101"/>
      <c r="K4949" s="90">
        <v>4238543624</v>
      </c>
      <c r="L4949" s="90">
        <f>IF(K4949/1024 &gt;1,K4949/1024," ")</f>
        <v>4139202.7578125</v>
      </c>
      <c r="M4949" s="90">
        <f>IF(K4949/1048576 &gt;1,K4949/1048576," ")</f>
        <v>4042.1901931762695</v>
      </c>
      <c r="N4949" s="91">
        <f>IF(K4949&gt;999999999,K4949/1073741824," ")</f>
        <v>3.9474513605237007</v>
      </c>
      <c r="O4949" s="194" t="s">
        <v>26214</v>
      </c>
      <c r="P4949" s="197" t="s">
        <v>26215</v>
      </c>
    </row>
    <row r="4950" spans="2:16" ht="20.100000000000001" customHeight="1" x14ac:dyDescent="0.3">
      <c r="B4950" s="101">
        <v>4940</v>
      </c>
      <c r="C4950" s="109" t="s">
        <v>40450</v>
      </c>
      <c r="D4950" s="159" t="s">
        <v>4855</v>
      </c>
      <c r="E4950" s="36" t="s">
        <v>15261</v>
      </c>
      <c r="F4950" s="104">
        <v>4.8</v>
      </c>
      <c r="G4950" s="101" t="s">
        <v>704</v>
      </c>
      <c r="H4950" s="101" t="s">
        <v>3737</v>
      </c>
      <c r="I4950" s="101">
        <v>2014</v>
      </c>
      <c r="J4950" s="101"/>
      <c r="K4950" s="109">
        <v>3593045296</v>
      </c>
      <c r="L4950" s="90">
        <f>IF(K4950/1024 &gt;1,K4950/1024," ")</f>
        <v>3508833.296875</v>
      </c>
      <c r="M4950" s="90">
        <f>IF(K4950/1048576 &gt;1,K4950/1048576," ")</f>
        <v>3426.5950164794922</v>
      </c>
      <c r="N4950" s="91">
        <f>IF(K4950&gt;999999999,K4950/1073741824," ")</f>
        <v>3.3462841957807541</v>
      </c>
      <c r="O4950" s="194" t="s">
        <v>26216</v>
      </c>
      <c r="P4950" s="197" t="s">
        <v>26217</v>
      </c>
    </row>
    <row r="4951" spans="2:16" ht="20.100000000000001" customHeight="1" x14ac:dyDescent="0.3">
      <c r="B4951" s="101">
        <v>4941</v>
      </c>
      <c r="C4951" s="109" t="s">
        <v>40451</v>
      </c>
      <c r="D4951" s="159" t="s">
        <v>5509</v>
      </c>
      <c r="E4951" s="36" t="s">
        <v>15262</v>
      </c>
      <c r="F4951" s="104">
        <v>5.8</v>
      </c>
      <c r="G4951" s="101"/>
      <c r="H4951" s="101" t="s">
        <v>3758</v>
      </c>
      <c r="I4951" s="101">
        <v>2014</v>
      </c>
      <c r="J4951" s="101"/>
      <c r="K4951" s="90">
        <v>3816529455</v>
      </c>
      <c r="L4951" s="90">
        <f>IF(K4951/1024 &gt;1,K4951/1024," ")</f>
        <v>3727079.5458984375</v>
      </c>
      <c r="M4951" s="90">
        <f>IF(K4951/1048576 &gt;1,K4951/1048576," ")</f>
        <v>3639.7261190414429</v>
      </c>
      <c r="N4951" s="91">
        <f>IF(K4951&gt;999999999,K4951/1073741824," ")</f>
        <v>3.5544200381264091</v>
      </c>
      <c r="O4951" s="194" t="s">
        <v>26218</v>
      </c>
      <c r="P4951" s="197" t="s">
        <v>26219</v>
      </c>
    </row>
    <row r="4952" spans="2:16" ht="20.100000000000001" customHeight="1" x14ac:dyDescent="0.3">
      <c r="B4952" s="101">
        <v>4942</v>
      </c>
      <c r="C4952" s="102" t="s">
        <v>40452</v>
      </c>
      <c r="D4952" s="159" t="s">
        <v>3002</v>
      </c>
      <c r="E4952" s="36" t="s">
        <v>15263</v>
      </c>
      <c r="F4952" s="104">
        <v>4.5</v>
      </c>
      <c r="G4952" s="101" t="s">
        <v>704</v>
      </c>
      <c r="H4952" s="101" t="s">
        <v>3764</v>
      </c>
      <c r="I4952" s="101">
        <v>2012</v>
      </c>
      <c r="J4952" s="101"/>
      <c r="K4952" s="90">
        <v>2883959673</v>
      </c>
      <c r="L4952" s="90">
        <f>IF(K4952/1024 &gt;1,K4952/1024," ")</f>
        <v>2816366.8681640625</v>
      </c>
      <c r="M4952" s="90">
        <f>IF(K4952/1048576 &gt;1,K4952/1048576," ")</f>
        <v>2750.3582696914673</v>
      </c>
      <c r="N4952" s="91">
        <f>IF(K4952&gt;999999999,K4952/1073741824," ")</f>
        <v>2.6858967477455735</v>
      </c>
      <c r="O4952" s="194" t="s">
        <v>26220</v>
      </c>
      <c r="P4952" s="197" t="s">
        <v>26221</v>
      </c>
    </row>
    <row r="4953" spans="2:16" ht="20.100000000000001" customHeight="1" x14ac:dyDescent="0.3">
      <c r="B4953" s="101">
        <v>4943</v>
      </c>
      <c r="C4953" s="28" t="s">
        <v>40099</v>
      </c>
      <c r="D4953" s="168" t="s">
        <v>6097</v>
      </c>
      <c r="E4953" s="36" t="s">
        <v>15264</v>
      </c>
      <c r="F4953" s="99">
        <v>5.3</v>
      </c>
      <c r="G4953" s="101"/>
      <c r="H4953" s="101" t="s">
        <v>6096</v>
      </c>
      <c r="I4953" s="101">
        <v>1986</v>
      </c>
      <c r="J4953" s="101"/>
      <c r="K4953" s="90">
        <v>1435816742</v>
      </c>
      <c r="L4953" s="90">
        <f>IF(K4953/1024 &gt;1,K4953/1024," ")</f>
        <v>1402164.787109375</v>
      </c>
      <c r="M4953" s="90">
        <f>IF(K4953/1048576 &gt;1,K4953/1048576," ")</f>
        <v>1369.301549911499</v>
      </c>
      <c r="N4953" s="91">
        <f>IF(K4953&gt;999999999,K4953/1073741824," ")</f>
        <v>1.3372085448354483</v>
      </c>
      <c r="O4953" s="194" t="s">
        <v>30123</v>
      </c>
      <c r="P4953" s="197" t="s">
        <v>31482</v>
      </c>
    </row>
    <row r="4954" spans="2:16" ht="20.100000000000001" customHeight="1" x14ac:dyDescent="0.3">
      <c r="B4954" s="101">
        <v>4944</v>
      </c>
      <c r="C4954" s="109" t="s">
        <v>40453</v>
      </c>
      <c r="D4954" s="159" t="s">
        <v>5076</v>
      </c>
      <c r="E4954" s="36" t="s">
        <v>15265</v>
      </c>
      <c r="F4954" s="104">
        <v>6.4</v>
      </c>
      <c r="G4954" s="104" t="s">
        <v>704</v>
      </c>
      <c r="H4954" s="101" t="s">
        <v>3919</v>
      </c>
      <c r="I4954" s="101">
        <v>2013</v>
      </c>
      <c r="J4954" s="101"/>
      <c r="K4954" s="90">
        <v>4268399267</v>
      </c>
      <c r="L4954" s="90">
        <f>IF(K4954/1024 &gt;1,K4954/1024," ")</f>
        <v>4168358.6591796875</v>
      </c>
      <c r="M4954" s="90">
        <f>IF(K4954/1048576 &gt;1,K4954/1048576," ")</f>
        <v>4070.6627531051636</v>
      </c>
      <c r="N4954" s="91">
        <f>IF(K4954&gt;999999999,K4954/1073741824," ")</f>
        <v>3.9752565948292613</v>
      </c>
      <c r="O4954" s="194" t="s">
        <v>26222</v>
      </c>
      <c r="P4954" s="197" t="s">
        <v>26223</v>
      </c>
    </row>
    <row r="4955" spans="2:16" ht="20.100000000000001" customHeight="1" x14ac:dyDescent="0.3">
      <c r="B4955" s="101">
        <v>4945</v>
      </c>
      <c r="C4955" s="12" t="s">
        <v>40454</v>
      </c>
      <c r="D4955" s="157" t="s">
        <v>7858</v>
      </c>
      <c r="E4955" s="36" t="s">
        <v>15266</v>
      </c>
      <c r="F4955" s="81">
        <v>5.8</v>
      </c>
      <c r="G4955" s="13" t="s">
        <v>704</v>
      </c>
      <c r="H4955" s="13" t="s">
        <v>5871</v>
      </c>
      <c r="I4955" s="79">
        <v>2017</v>
      </c>
      <c r="J4955" s="79"/>
      <c r="K4955" s="73">
        <v>5250461687</v>
      </c>
      <c r="L4955" s="90">
        <f>IF(K4955/1024 &gt;1,K4955/1024," ")</f>
        <v>5127403.9912109375</v>
      </c>
      <c r="M4955" s="90">
        <f>IF(K4955/1048576 &gt;1,K4955/1048576," ")</f>
        <v>5007.2304601669312</v>
      </c>
      <c r="N4955" s="91">
        <f>IF(K4955&gt;999999999,K4955/1073741824," ")</f>
        <v>4.8898734962567687</v>
      </c>
      <c r="O4955" s="194" t="s">
        <v>17721</v>
      </c>
      <c r="P4955" s="197" t="s">
        <v>26224</v>
      </c>
    </row>
    <row r="4956" spans="2:16" ht="20.100000000000001" customHeight="1" x14ac:dyDescent="0.3">
      <c r="B4956" s="101">
        <v>4946</v>
      </c>
      <c r="C4956" s="112" t="s">
        <v>40455</v>
      </c>
      <c r="D4956" s="160" t="s">
        <v>5939</v>
      </c>
      <c r="E4956" s="36" t="s">
        <v>15267</v>
      </c>
      <c r="F4956" s="99">
        <v>7.8</v>
      </c>
      <c r="G4956" s="101" t="s">
        <v>704</v>
      </c>
      <c r="H4956" s="101" t="s">
        <v>5874</v>
      </c>
      <c r="I4956" s="101">
        <v>1951</v>
      </c>
      <c r="J4956" s="101"/>
      <c r="K4956" s="90">
        <v>1953352250</v>
      </c>
      <c r="L4956" s="90">
        <f>IF(K4956/1024 &gt;1,K4956/1024," ")</f>
        <v>1907570.556640625</v>
      </c>
      <c r="M4956" s="90">
        <f>IF(K4956/1048576 &gt;1,K4956/1048576," ")</f>
        <v>1862.8618717193604</v>
      </c>
      <c r="N4956" s="91">
        <f>IF(K4956&gt;999999999,K4956/1073741824," ")</f>
        <v>1.8192010466009378</v>
      </c>
      <c r="O4956" s="194" t="s">
        <v>26225</v>
      </c>
      <c r="P4956" s="197" t="s">
        <v>26226</v>
      </c>
    </row>
    <row r="4957" spans="2:16" ht="20.100000000000001" customHeight="1" x14ac:dyDescent="0.3">
      <c r="B4957" s="101">
        <v>4947</v>
      </c>
      <c r="C4957" s="103" t="s">
        <v>40456</v>
      </c>
      <c r="D4957" s="161" t="s">
        <v>7054</v>
      </c>
      <c r="E4957" s="36" t="s">
        <v>15268</v>
      </c>
      <c r="F4957" s="99">
        <v>5.8</v>
      </c>
      <c r="G4957" s="99" t="s">
        <v>704</v>
      </c>
      <c r="H4957" s="105" t="s">
        <v>4081</v>
      </c>
      <c r="I4957" s="101">
        <v>2015</v>
      </c>
      <c r="J4957" s="115"/>
      <c r="K4957" s="90">
        <v>5186371579</v>
      </c>
      <c r="L4957" s="90">
        <f>IF(K4957/1024 &gt;1,K4957/1024," ")</f>
        <v>5064815.9951171875</v>
      </c>
      <c r="M4957" s="90">
        <f>IF(K4957/1048576 &gt;1,K4957/1048576," ")</f>
        <v>4946.1093702316284</v>
      </c>
      <c r="N4957" s="91">
        <f>IF(K4957&gt;999999999,K4957/1073741824," ")</f>
        <v>4.8301849318668246</v>
      </c>
      <c r="O4957" s="194" t="s">
        <v>26227</v>
      </c>
      <c r="P4957" s="197" t="s">
        <v>26228</v>
      </c>
    </row>
    <row r="4958" spans="2:16" ht="20.100000000000001" customHeight="1" x14ac:dyDescent="0.3">
      <c r="B4958" s="101">
        <v>4948</v>
      </c>
      <c r="C4958" s="20" t="s">
        <v>40457</v>
      </c>
      <c r="D4958" s="157" t="s">
        <v>8351</v>
      </c>
      <c r="E4958" s="36" t="s">
        <v>15269</v>
      </c>
      <c r="F4958" s="81">
        <v>5.4</v>
      </c>
      <c r="G4958" s="13" t="s">
        <v>704</v>
      </c>
      <c r="H4958" s="13" t="s">
        <v>4081</v>
      </c>
      <c r="I4958" s="79">
        <v>2018</v>
      </c>
      <c r="J4958" s="79"/>
      <c r="K4958" s="73">
        <v>4133629952</v>
      </c>
      <c r="L4958" s="90">
        <f>IF(K4958/1024 &gt;1,K4958/1024," ")</f>
        <v>4036748</v>
      </c>
      <c r="M4958" s="90">
        <f>IF(K4958/1048576 &gt;1,K4958/1048576," ")</f>
        <v>3942.13671875</v>
      </c>
      <c r="N4958" s="91">
        <f>IF(K4958&gt;999999999,K4958/1073741824," ")</f>
        <v>3.8497428894042969</v>
      </c>
      <c r="O4958" s="194" t="s">
        <v>19692</v>
      </c>
      <c r="P4958" s="197" t="s">
        <v>26229</v>
      </c>
    </row>
    <row r="4959" spans="2:16" ht="20.100000000000001" customHeight="1" x14ac:dyDescent="0.3">
      <c r="B4959" s="101">
        <v>4949</v>
      </c>
      <c r="C4959" s="109" t="s">
        <v>40458</v>
      </c>
      <c r="D4959" s="160" t="s">
        <v>17</v>
      </c>
      <c r="E4959" s="36" t="s">
        <v>15271</v>
      </c>
      <c r="F4959" s="104">
        <v>6.3</v>
      </c>
      <c r="G4959" s="94"/>
      <c r="H4959" s="94" t="s">
        <v>4358</v>
      </c>
      <c r="I4959" s="101">
        <v>1967</v>
      </c>
      <c r="J4959" s="101"/>
      <c r="K4959" s="90">
        <v>1445497868</v>
      </c>
      <c r="L4959" s="90">
        <f>IF(K4959/1024 &gt;1,K4959/1024," ")</f>
        <v>1411619.01171875</v>
      </c>
      <c r="M4959" s="90">
        <f>IF(K4959/1048576 &gt;1,K4959/1048576," ")</f>
        <v>1378.5341911315918</v>
      </c>
      <c r="N4959" s="91">
        <f>IF(K4959&gt;999999999,K4959/1073741824," ")</f>
        <v>1.3462247960269451</v>
      </c>
      <c r="O4959" s="194" t="s">
        <v>26232</v>
      </c>
      <c r="P4959" s="197" t="s">
        <v>26233</v>
      </c>
    </row>
    <row r="4960" spans="2:16" ht="20.100000000000001" customHeight="1" x14ac:dyDescent="0.3">
      <c r="B4960" s="101">
        <v>4950</v>
      </c>
      <c r="C4960" s="102" t="s">
        <v>40459</v>
      </c>
      <c r="D4960" s="159" t="s">
        <v>144</v>
      </c>
      <c r="E4960" s="36" t="s">
        <v>15272</v>
      </c>
      <c r="F4960" s="104">
        <v>8.1</v>
      </c>
      <c r="G4960" s="81" t="s">
        <v>704</v>
      </c>
      <c r="H4960" s="82" t="s">
        <v>4081</v>
      </c>
      <c r="I4960" s="101">
        <v>2004</v>
      </c>
      <c r="J4960" s="101"/>
      <c r="K4960" s="73">
        <v>5367907063</v>
      </c>
      <c r="L4960" s="90">
        <f>IF(K4960/1024 &gt;1,K4960/1024," ")</f>
        <v>5242096.7412109375</v>
      </c>
      <c r="M4960" s="90">
        <f>IF(K4960/1048576 &gt;1,K4960/1048576," ")</f>
        <v>5119.2350988388062</v>
      </c>
      <c r="N4960" s="91">
        <f>IF(K4960&gt;999999999,K4960/1073741824," ")</f>
        <v>4.9992530262097716</v>
      </c>
      <c r="O4960" s="194" t="s">
        <v>19895</v>
      </c>
      <c r="P4960" s="197" t="s">
        <v>26234</v>
      </c>
    </row>
    <row r="4961" spans="2:16" ht="20.100000000000001" customHeight="1" x14ac:dyDescent="0.3">
      <c r="B4961" s="101">
        <v>4951</v>
      </c>
      <c r="C4961" s="109" t="s">
        <v>40460</v>
      </c>
      <c r="D4961" s="160" t="s">
        <v>2468</v>
      </c>
      <c r="E4961" s="36" t="s">
        <v>15273</v>
      </c>
      <c r="F4961" s="104">
        <v>4.9000000000000004</v>
      </c>
      <c r="G4961" s="94"/>
      <c r="H4961" s="101" t="s">
        <v>5981</v>
      </c>
      <c r="I4961" s="101">
        <v>1990</v>
      </c>
      <c r="J4961" s="101"/>
      <c r="K4961" s="90">
        <v>3555735963</v>
      </c>
      <c r="L4961" s="90">
        <f>IF(K4961/1024 &gt;1,K4961/1024," ")</f>
        <v>3472398.4013671875</v>
      </c>
      <c r="M4961" s="90">
        <f>IF(K4961/1048576 &gt;1,K4961/1048576," ")</f>
        <v>3391.014063835144</v>
      </c>
      <c r="N4961" s="91">
        <f>IF(K4961&gt;999999999,K4961/1073741824," ")</f>
        <v>3.3115371717140079</v>
      </c>
      <c r="O4961" s="199" t="s">
        <v>17521</v>
      </c>
      <c r="P4961" s="197" t="s">
        <v>26235</v>
      </c>
    </row>
    <row r="4962" spans="2:16" ht="20.100000000000001" customHeight="1" x14ac:dyDescent="0.3">
      <c r="B4962" s="101">
        <v>4952</v>
      </c>
      <c r="C4962" s="102" t="s">
        <v>40461</v>
      </c>
      <c r="D4962" s="159" t="s">
        <v>3613</v>
      </c>
      <c r="E4962" s="36" t="s">
        <v>15274</v>
      </c>
      <c r="F4962" s="104">
        <v>5.2</v>
      </c>
      <c r="G4962" s="101" t="s">
        <v>704</v>
      </c>
      <c r="H4962" s="101" t="s">
        <v>3756</v>
      </c>
      <c r="I4962" s="101">
        <v>1997</v>
      </c>
      <c r="J4962" s="101"/>
      <c r="K4962" s="90">
        <v>4416729680</v>
      </c>
      <c r="L4962" s="90">
        <f>IF(K4962/1024 &gt;1,K4962/1024," ")</f>
        <v>4313212.578125</v>
      </c>
      <c r="M4962" s="90">
        <f>IF(K4962/1048576 &gt;1,K4962/1048576," ")</f>
        <v>4212.1216583251953</v>
      </c>
      <c r="N4962" s="91">
        <f>IF(K4962&gt;999999999,K4962/1073741824," ")</f>
        <v>4.1134000569581985</v>
      </c>
      <c r="O4962" s="194" t="s">
        <v>26236</v>
      </c>
      <c r="P4962" s="197" t="s">
        <v>26237</v>
      </c>
    </row>
    <row r="4963" spans="2:16" ht="20.100000000000001" customHeight="1" x14ac:dyDescent="0.3">
      <c r="B4963" s="101">
        <v>4953</v>
      </c>
      <c r="C4963" s="12" t="s">
        <v>40462</v>
      </c>
      <c r="D4963" s="175" t="s">
        <v>32526</v>
      </c>
      <c r="E4963" s="36" t="s">
        <v>32527</v>
      </c>
      <c r="F4963" s="131">
        <v>6.8</v>
      </c>
      <c r="G4963" s="13" t="s">
        <v>704</v>
      </c>
      <c r="H4963" s="13" t="s">
        <v>3744</v>
      </c>
      <c r="I4963" s="133">
        <v>2020</v>
      </c>
      <c r="J4963" s="74"/>
      <c r="K4963" s="73">
        <v>4903501824</v>
      </c>
      <c r="L4963" s="90">
        <f>IF(K4963/1024 &gt;1,K4963/1024," ")</f>
        <v>4788576</v>
      </c>
      <c r="M4963" s="90">
        <f>IF(K4963/1048576 &gt;1,K4963/1048576," ")</f>
        <v>4676.34375</v>
      </c>
      <c r="N4963" s="91">
        <f>IF(K4963&gt;999999999,K4963/1073741824," ")</f>
        <v>4.566741943359375</v>
      </c>
      <c r="O4963" s="223" t="s">
        <v>32528</v>
      </c>
      <c r="P4963" s="198" t="s">
        <v>32529</v>
      </c>
    </row>
    <row r="4964" spans="2:16" ht="20.100000000000001" customHeight="1" x14ac:dyDescent="0.3">
      <c r="B4964" s="101">
        <v>4954</v>
      </c>
      <c r="C4964" s="111" t="s">
        <v>40463</v>
      </c>
      <c r="D4964" s="161" t="s">
        <v>7404</v>
      </c>
      <c r="E4964" s="36" t="s">
        <v>15276</v>
      </c>
      <c r="F4964" s="99">
        <v>5</v>
      </c>
      <c r="G4964" s="99" t="s">
        <v>704</v>
      </c>
      <c r="H4964" s="105" t="s">
        <v>4081</v>
      </c>
      <c r="I4964" s="101">
        <v>2016</v>
      </c>
      <c r="J4964" s="101"/>
      <c r="K4964" s="90">
        <v>4851234206</v>
      </c>
      <c r="L4964" s="90">
        <f>IF(K4964/1024 &gt;1,K4964/1024," ")</f>
        <v>4737533.404296875</v>
      </c>
      <c r="M4964" s="90">
        <f>IF(K4964/1048576 &gt;1,K4964/1048576," ")</f>
        <v>4626.497465133667</v>
      </c>
      <c r="N4964" s="91">
        <f>IF(K4964&gt;999999999,K4964/1073741824," ")</f>
        <v>4.5180639307945967</v>
      </c>
      <c r="O4964" s="199" t="s">
        <v>17521</v>
      </c>
      <c r="P4964" s="197" t="s">
        <v>31483</v>
      </c>
    </row>
    <row r="4965" spans="2:16" ht="20.100000000000001" customHeight="1" x14ac:dyDescent="0.3">
      <c r="B4965" s="101">
        <v>4955</v>
      </c>
      <c r="C4965" s="102" t="s">
        <v>40464</v>
      </c>
      <c r="D4965" s="160" t="s">
        <v>4442</v>
      </c>
      <c r="E4965" s="36" t="s">
        <v>15277</v>
      </c>
      <c r="F4965" s="104">
        <v>5.9</v>
      </c>
      <c r="G4965" s="101" t="s">
        <v>704</v>
      </c>
      <c r="H4965" s="101" t="s">
        <v>4123</v>
      </c>
      <c r="I4965" s="101">
        <v>2013</v>
      </c>
      <c r="J4965" s="101"/>
      <c r="K4965" s="90">
        <v>3164614684</v>
      </c>
      <c r="L4965" s="90">
        <f>IF(K4965/1024 &gt;1,K4965/1024," ")</f>
        <v>3090444.02734375</v>
      </c>
      <c r="M4965" s="90">
        <f>IF(K4965/1048576 &gt;1,K4965/1048576," ")</f>
        <v>3018.0117454528809</v>
      </c>
      <c r="N4965" s="91">
        <f>IF(K4965&gt;999999999,K4965/1073741824," ")</f>
        <v>2.947277095168829</v>
      </c>
      <c r="O4965" s="194" t="s">
        <v>26240</v>
      </c>
      <c r="P4965" s="197" t="s">
        <v>26241</v>
      </c>
    </row>
    <row r="4966" spans="2:16" ht="20.100000000000001" customHeight="1" x14ac:dyDescent="0.3">
      <c r="B4966" s="101">
        <v>4956</v>
      </c>
      <c r="C4966" s="103" t="s">
        <v>40465</v>
      </c>
      <c r="D4966" s="161" t="s">
        <v>7363</v>
      </c>
      <c r="E4966" s="36" t="s">
        <v>15278</v>
      </c>
      <c r="F4966" s="99">
        <v>4.8</v>
      </c>
      <c r="G4966" s="99" t="s">
        <v>704</v>
      </c>
      <c r="H4966" s="105" t="s">
        <v>5878</v>
      </c>
      <c r="I4966" s="101">
        <v>2016</v>
      </c>
      <c r="J4966" s="101"/>
      <c r="K4966" s="90">
        <v>4369541301</v>
      </c>
      <c r="L4966" s="90">
        <f>IF(K4966/1024 &gt;1,K4966/1024," ")</f>
        <v>4267130.1767578125</v>
      </c>
      <c r="M4966" s="90">
        <f>IF(K4966/1048576 &gt;1,K4966/1048576," ")</f>
        <v>4167.1193132400513</v>
      </c>
      <c r="N4966" s="91">
        <f>IF(K4966&gt;999999999,K4966/1073741824," ")</f>
        <v>4.0694524543359876</v>
      </c>
      <c r="O4966" s="194" t="s">
        <v>26242</v>
      </c>
      <c r="P4966" s="197" t="s">
        <v>26243</v>
      </c>
    </row>
    <row r="4967" spans="2:16" ht="20.100000000000001" customHeight="1" x14ac:dyDescent="0.3">
      <c r="B4967" s="101">
        <v>4957</v>
      </c>
      <c r="C4967" s="12" t="s">
        <v>40466</v>
      </c>
      <c r="D4967" s="177" t="s">
        <v>8019</v>
      </c>
      <c r="E4967" s="36" t="s">
        <v>15279</v>
      </c>
      <c r="F4967" s="131">
        <v>5.2</v>
      </c>
      <c r="G4967" s="82"/>
      <c r="H4967" s="13" t="s">
        <v>5892</v>
      </c>
      <c r="I4967" s="133">
        <v>2016</v>
      </c>
      <c r="J4967" s="74"/>
      <c r="K4967" s="73">
        <v>3750357054</v>
      </c>
      <c r="L4967" s="90">
        <f>IF(K4967/1024 &gt;1,K4967/1024," ")</f>
        <v>3662458.060546875</v>
      </c>
      <c r="M4967" s="90">
        <f>IF(K4967/1048576 &gt;1,K4967/1048576," ")</f>
        <v>3576.6191997528076</v>
      </c>
      <c r="N4967" s="91">
        <f>IF(K4967&gt;999999999,K4967/1073741824," ")</f>
        <v>3.4927921872586012</v>
      </c>
      <c r="O4967" s="199" t="s">
        <v>17521</v>
      </c>
      <c r="P4967" s="197" t="s">
        <v>26244</v>
      </c>
    </row>
    <row r="4968" spans="2:16" ht="20.100000000000001" customHeight="1" x14ac:dyDescent="0.3">
      <c r="B4968" s="101">
        <v>4958</v>
      </c>
      <c r="C4968" s="102" t="s">
        <v>40467</v>
      </c>
      <c r="D4968" s="159" t="s">
        <v>2469</v>
      </c>
      <c r="E4968" s="36" t="s">
        <v>15280</v>
      </c>
      <c r="F4968" s="104">
        <v>6.9</v>
      </c>
      <c r="G4968" s="101" t="s">
        <v>704</v>
      </c>
      <c r="H4968" s="101" t="s">
        <v>3757</v>
      </c>
      <c r="I4968" s="101">
        <v>2002</v>
      </c>
      <c r="J4968" s="101"/>
      <c r="K4968" s="90">
        <v>7006829762</v>
      </c>
      <c r="L4968" s="90">
        <f>IF(K4968/1024 &gt;1,K4968/1024," ")</f>
        <v>6842607.189453125</v>
      </c>
      <c r="M4968" s="90">
        <f>IF(K4968/1048576 &gt;1,K4968/1048576," ")</f>
        <v>6682.2335834503174</v>
      </c>
      <c r="N4968" s="91">
        <f>IF(K4968&gt;999999999,K4968/1073741824," ")</f>
        <v>6.5256187338382006</v>
      </c>
      <c r="O4968" s="194" t="s">
        <v>26245</v>
      </c>
      <c r="P4968" s="197" t="s">
        <v>26246</v>
      </c>
    </row>
    <row r="4969" spans="2:16" ht="20.100000000000001" customHeight="1" x14ac:dyDescent="0.3">
      <c r="B4969" s="101">
        <v>4959</v>
      </c>
      <c r="C4969" s="12" t="s">
        <v>40469</v>
      </c>
      <c r="D4969" s="160" t="s">
        <v>2471</v>
      </c>
      <c r="E4969" s="36" t="s">
        <v>15286</v>
      </c>
      <c r="F4969" s="104">
        <v>4.7</v>
      </c>
      <c r="G4969" s="101" t="s">
        <v>704</v>
      </c>
      <c r="H4969" s="101" t="s">
        <v>5981</v>
      </c>
      <c r="I4969" s="101">
        <v>2001</v>
      </c>
      <c r="J4969" s="101"/>
      <c r="K4969" s="73">
        <v>3872915456</v>
      </c>
      <c r="L4969" s="90">
        <f>IF(K4969/1024 &gt;1,K4969/1024," ")</f>
        <v>3782144</v>
      </c>
      <c r="M4969" s="90">
        <f>IF(K4969/1048576 &gt;1,K4969/1048576," ")</f>
        <v>3693.5</v>
      </c>
      <c r="N4969" s="91">
        <f>IF(K4969&gt;999999999,K4969/1073741824," ")</f>
        <v>3.60693359375</v>
      </c>
      <c r="O4969" s="194" t="s">
        <v>26255</v>
      </c>
      <c r="P4969" s="197" t="s">
        <v>26256</v>
      </c>
    </row>
    <row r="4970" spans="2:16" ht="20.100000000000001" customHeight="1" x14ac:dyDescent="0.3">
      <c r="B4970" s="101">
        <v>4960</v>
      </c>
      <c r="C4970" s="28" t="s">
        <v>40470</v>
      </c>
      <c r="D4970" s="159" t="s">
        <v>4053</v>
      </c>
      <c r="E4970" s="36" t="s">
        <v>15287</v>
      </c>
      <c r="F4970" s="104">
        <v>5.7</v>
      </c>
      <c r="G4970" s="101" t="s">
        <v>704</v>
      </c>
      <c r="H4970" s="101" t="s">
        <v>3740</v>
      </c>
      <c r="I4970" s="101">
        <v>2013</v>
      </c>
      <c r="J4970" s="101"/>
      <c r="K4970" s="90">
        <v>4824897829</v>
      </c>
      <c r="L4970" s="90">
        <f>IF(K4970/1024 &gt;1,K4970/1024," ")</f>
        <v>4711814.2861328125</v>
      </c>
      <c r="M4970" s="90">
        <f>IF(K4970/1048576 &gt;1,K4970/1048576," ")</f>
        <v>4601.3811388015747</v>
      </c>
      <c r="N4970" s="91">
        <f>IF(K4970&gt;999999999,K4970/1073741824," ")</f>
        <v>4.4935362683609128</v>
      </c>
      <c r="O4970" s="194" t="s">
        <v>21077</v>
      </c>
      <c r="P4970" s="197" t="s">
        <v>26257</v>
      </c>
    </row>
    <row r="4971" spans="2:16" ht="20.100000000000001" customHeight="1" x14ac:dyDescent="0.3">
      <c r="B4971" s="101">
        <v>4961</v>
      </c>
      <c r="C4971" s="20" t="s">
        <v>34118</v>
      </c>
      <c r="D4971" s="261" t="s">
        <v>33990</v>
      </c>
      <c r="E4971" s="36" t="s">
        <v>33991</v>
      </c>
      <c r="F4971" s="131">
        <v>5.2</v>
      </c>
      <c r="G4971" s="13" t="s">
        <v>704</v>
      </c>
      <c r="H4971" s="13" t="s">
        <v>3740</v>
      </c>
      <c r="I4971" s="79">
        <v>2022</v>
      </c>
      <c r="J4971" s="79"/>
      <c r="K4971" s="73">
        <v>1911074816</v>
      </c>
      <c r="L4971" s="90">
        <f>IF(K4971/1024 &gt;1,K4971/1024," ")</f>
        <v>1866284</v>
      </c>
      <c r="M4971" s="90">
        <f>IF(K4971/1048576 &gt;1,K4971/1048576," ")</f>
        <v>1822.54296875</v>
      </c>
      <c r="N4971" s="91">
        <f>IF(K4971&gt;999999999,K4971/1073741824," ")</f>
        <v>1.7798271179199219</v>
      </c>
      <c r="O4971" s="223" t="s">
        <v>33992</v>
      </c>
      <c r="P4971" s="198" t="s">
        <v>33993</v>
      </c>
    </row>
    <row r="4972" spans="2:16" ht="20.100000000000001" customHeight="1" x14ac:dyDescent="0.3">
      <c r="B4972" s="101">
        <v>4962</v>
      </c>
      <c r="C4972" s="109" t="s">
        <v>40472</v>
      </c>
      <c r="D4972" s="159" t="s">
        <v>5194</v>
      </c>
      <c r="E4972" s="36" t="s">
        <v>15289</v>
      </c>
      <c r="F4972" s="104">
        <v>5.0999999999999996</v>
      </c>
      <c r="G4972" s="101" t="s">
        <v>704</v>
      </c>
      <c r="H4972" s="105" t="s">
        <v>3745</v>
      </c>
      <c r="I4972" s="101">
        <v>1996</v>
      </c>
      <c r="J4972" s="101"/>
      <c r="K4972" s="90">
        <v>4844277664</v>
      </c>
      <c r="L4972" s="90">
        <f>IF(K4972/1024 &gt;1,K4972/1024," ")</f>
        <v>4730739.90625</v>
      </c>
      <c r="M4972" s="90">
        <f>IF(K4972/1048576 &gt;1,K4972/1048576," ")</f>
        <v>4619.8631896972656</v>
      </c>
      <c r="N4972" s="91">
        <f>IF(K4972&gt;999999999,K4972/1073741824," ")</f>
        <v>4.511585146188736</v>
      </c>
      <c r="O4972" s="194" t="s">
        <v>26260</v>
      </c>
      <c r="P4972" s="197" t="s">
        <v>26261</v>
      </c>
    </row>
    <row r="4973" spans="2:16" ht="20.100000000000001" customHeight="1" x14ac:dyDescent="0.3">
      <c r="B4973" s="101">
        <v>4963</v>
      </c>
      <c r="C4973" s="109" t="s">
        <v>40473</v>
      </c>
      <c r="D4973" s="160" t="s">
        <v>3217</v>
      </c>
      <c r="E4973" s="36" t="s">
        <v>15290</v>
      </c>
      <c r="F4973" s="104">
        <v>6.6</v>
      </c>
      <c r="G4973" s="101"/>
      <c r="H4973" s="101" t="s">
        <v>3737</v>
      </c>
      <c r="I4973" s="101">
        <v>2010</v>
      </c>
      <c r="J4973" s="101"/>
      <c r="K4973" s="90">
        <v>2405442039</v>
      </c>
      <c r="L4973" s="90">
        <f>IF(K4973/1024 &gt;1,K4973/1024," ")</f>
        <v>2349064.4912109375</v>
      </c>
      <c r="M4973" s="90">
        <f>IF(K4973/1048576 &gt;1,K4973/1048576," ")</f>
        <v>2294.0082921981812</v>
      </c>
      <c r="N4973" s="91">
        <f>IF(K4973&gt;999999999,K4973/1073741824," ")</f>
        <v>2.2402424728497863</v>
      </c>
      <c r="O4973" s="194" t="s">
        <v>26262</v>
      </c>
      <c r="P4973" s="197" t="s">
        <v>31485</v>
      </c>
    </row>
    <row r="4974" spans="2:16" ht="20.100000000000001" customHeight="1" x14ac:dyDescent="0.3">
      <c r="B4974" s="101">
        <v>4964</v>
      </c>
      <c r="C4974" s="109" t="s">
        <v>40475</v>
      </c>
      <c r="D4974" s="160" t="s">
        <v>19</v>
      </c>
      <c r="E4974" s="36" t="s">
        <v>15293</v>
      </c>
      <c r="F4974" s="104">
        <v>7.5</v>
      </c>
      <c r="G4974" s="99" t="s">
        <v>704</v>
      </c>
      <c r="H4974" s="101" t="s">
        <v>5871</v>
      </c>
      <c r="I4974" s="101">
        <v>1990</v>
      </c>
      <c r="J4974" s="101"/>
      <c r="K4974" s="90">
        <v>4617690162</v>
      </c>
      <c r="L4974" s="90">
        <f>IF(K4974/1024 &gt;1,K4974/1024," ")</f>
        <v>4509463.048828125</v>
      </c>
      <c r="M4974" s="90">
        <f>IF(K4974/1048576 &gt;1,K4974/1048576," ")</f>
        <v>4403.7725086212158</v>
      </c>
      <c r="N4974" s="91">
        <f>IF(K4974&gt;999999999,K4974/1073741824," ")</f>
        <v>4.3005590904504061</v>
      </c>
      <c r="O4974" s="194" t="s">
        <v>26265</v>
      </c>
      <c r="P4974" s="197" t="s">
        <v>31487</v>
      </c>
    </row>
    <row r="4975" spans="2:16" ht="20.100000000000001" customHeight="1" x14ac:dyDescent="0.3">
      <c r="B4975" s="101">
        <v>4965</v>
      </c>
      <c r="C4975" s="29" t="s">
        <v>40476</v>
      </c>
      <c r="D4975" s="159" t="s">
        <v>4805</v>
      </c>
      <c r="E4975" s="36" t="s">
        <v>15294</v>
      </c>
      <c r="F4975" s="104">
        <v>6.9</v>
      </c>
      <c r="G4975" s="101"/>
      <c r="H4975" s="101" t="s">
        <v>3745</v>
      </c>
      <c r="I4975" s="101">
        <v>1985</v>
      </c>
      <c r="J4975" s="101"/>
      <c r="K4975" s="90">
        <v>3552128195</v>
      </c>
      <c r="L4975" s="90">
        <f>IF(K4975/1024 &gt;1,K4975/1024," ")</f>
        <v>3468875.1904296875</v>
      </c>
      <c r="M4975" s="90">
        <f>IF(K4975/1048576 &gt;1,K4975/1048576," ")</f>
        <v>3387.5734281539917</v>
      </c>
      <c r="N4975" s="91">
        <f>IF(K4975&gt;999999999,K4975/1073741824," ")</f>
        <v>3.3081771759316325</v>
      </c>
      <c r="O4975" s="194" t="s">
        <v>17721</v>
      </c>
      <c r="P4975" s="197" t="s">
        <v>26266</v>
      </c>
    </row>
    <row r="4976" spans="2:16" ht="20.100000000000001" customHeight="1" x14ac:dyDescent="0.3">
      <c r="B4976" s="101">
        <v>4966</v>
      </c>
      <c r="C4976" s="102" t="s">
        <v>40477</v>
      </c>
      <c r="D4976" s="159" t="s">
        <v>906</v>
      </c>
      <c r="E4976" s="36" t="s">
        <v>15295</v>
      </c>
      <c r="F4976" s="104">
        <v>5.3</v>
      </c>
      <c r="G4976" s="99" t="s">
        <v>704</v>
      </c>
      <c r="H4976" s="101" t="s">
        <v>5878</v>
      </c>
      <c r="I4976" s="101">
        <v>2000</v>
      </c>
      <c r="J4976" s="101"/>
      <c r="K4976" s="90">
        <v>4670624796</v>
      </c>
      <c r="L4976" s="90">
        <f>IF(K4976/1024 &gt;1,K4976/1024," ")</f>
        <v>4561157.02734375</v>
      </c>
      <c r="M4976" s="90">
        <f>IF(K4976/1048576 &gt;1,K4976/1048576," ")</f>
        <v>4454.2549095153809</v>
      </c>
      <c r="N4976" s="91">
        <f>IF(K4976&gt;999999999,K4976/1073741824," ")</f>
        <v>4.3498583100736141</v>
      </c>
      <c r="O4976" s="194" t="s">
        <v>26267</v>
      </c>
      <c r="P4976" s="197" t="s">
        <v>26268</v>
      </c>
    </row>
    <row r="4977" spans="2:16" ht="20.100000000000001" customHeight="1" x14ac:dyDescent="0.3">
      <c r="B4977" s="101">
        <v>4967</v>
      </c>
      <c r="C4977" s="109" t="s">
        <v>40478</v>
      </c>
      <c r="D4977" s="160" t="s">
        <v>2472</v>
      </c>
      <c r="E4977" s="36" t="s">
        <v>15296</v>
      </c>
      <c r="F4977" s="104">
        <v>7.7</v>
      </c>
      <c r="G4977" s="101" t="s">
        <v>704</v>
      </c>
      <c r="H4977" s="101" t="s">
        <v>3745</v>
      </c>
      <c r="I4977" s="101">
        <v>1959</v>
      </c>
      <c r="J4977" s="116"/>
      <c r="K4977" s="90">
        <v>3527677175</v>
      </c>
      <c r="L4977" s="90">
        <f>IF(K4977/1024 &gt;1,K4977/1024," ")</f>
        <v>3444997.2412109375</v>
      </c>
      <c r="M4977" s="90">
        <f>IF(K4977/1048576 &gt;1,K4977/1048576," ")</f>
        <v>3364.2551183700562</v>
      </c>
      <c r="N4977" s="91">
        <f>IF(K4977&gt;999999999,K4977/1073741824," ")</f>
        <v>3.285405389033258</v>
      </c>
      <c r="O4977" s="194" t="s">
        <v>26269</v>
      </c>
      <c r="P4977" s="197" t="s">
        <v>26270</v>
      </c>
    </row>
    <row r="4978" spans="2:16" ht="20.100000000000001" customHeight="1" x14ac:dyDescent="0.3">
      <c r="B4978" s="101">
        <v>4968</v>
      </c>
      <c r="C4978" s="109" t="s">
        <v>40479</v>
      </c>
      <c r="D4978" s="159" t="s">
        <v>1414</v>
      </c>
      <c r="E4978" s="36" t="s">
        <v>15297</v>
      </c>
      <c r="F4978" s="104">
        <v>3.4</v>
      </c>
      <c r="G4978" s="99" t="s">
        <v>704</v>
      </c>
      <c r="H4978" s="105" t="s">
        <v>5981</v>
      </c>
      <c r="I4978" s="94">
        <v>1994</v>
      </c>
      <c r="J4978" s="94"/>
      <c r="K4978" s="90">
        <v>3534892880</v>
      </c>
      <c r="L4978" s="90">
        <f>IF(K4978/1024 &gt;1,K4978/1024," ")</f>
        <v>3452043.828125</v>
      </c>
      <c r="M4978" s="90">
        <f>IF(K4978/1048576 &gt;1,K4978/1048576," ")</f>
        <v>3371.1365509033203</v>
      </c>
      <c r="N4978" s="91">
        <f>IF(K4978&gt;999999999,K4978/1073741824," ")</f>
        <v>3.2921255379915237</v>
      </c>
      <c r="O4978" s="194" t="s">
        <v>21940</v>
      </c>
      <c r="P4978" s="197" t="s">
        <v>26271</v>
      </c>
    </row>
    <row r="4979" spans="2:16" ht="20.100000000000001" customHeight="1" x14ac:dyDescent="0.3">
      <c r="B4979" s="101">
        <v>4969</v>
      </c>
      <c r="C4979" s="107" t="s">
        <v>40480</v>
      </c>
      <c r="D4979" s="168" t="s">
        <v>6098</v>
      </c>
      <c r="E4979" s="36" t="s">
        <v>15298</v>
      </c>
      <c r="F4979" s="99">
        <v>5</v>
      </c>
      <c r="G4979" s="101" t="s">
        <v>704</v>
      </c>
      <c r="H4979" s="101" t="s">
        <v>5892</v>
      </c>
      <c r="I4979" s="101">
        <v>1954</v>
      </c>
      <c r="J4979" s="116"/>
      <c r="K4979" s="90">
        <v>2481337603</v>
      </c>
      <c r="L4979" s="90">
        <f>IF(K4979/1024 &gt;1,K4979/1024," ")</f>
        <v>2423181.2529296875</v>
      </c>
      <c r="M4979" s="90">
        <f>IF(K4979/1048576 &gt;1,K4979/1048576," ")</f>
        <v>2366.3879423141479</v>
      </c>
      <c r="N4979" s="91">
        <f>IF(K4979&gt;999999999,K4979/1073741824," ")</f>
        <v>2.3109257249161601</v>
      </c>
      <c r="O4979" s="194" t="s">
        <v>17917</v>
      </c>
      <c r="P4979" s="197" t="s">
        <v>26272</v>
      </c>
    </row>
    <row r="4980" spans="2:16" ht="20.100000000000001" customHeight="1" x14ac:dyDescent="0.3">
      <c r="B4980" s="101">
        <v>4970</v>
      </c>
      <c r="C4980" s="7" t="s">
        <v>40481</v>
      </c>
      <c r="D4980" s="159" t="s">
        <v>967</v>
      </c>
      <c r="E4980" s="36" t="s">
        <v>15299</v>
      </c>
      <c r="F4980" s="104">
        <v>4.2</v>
      </c>
      <c r="G4980" s="13" t="s">
        <v>704</v>
      </c>
      <c r="H4980" s="13" t="s">
        <v>5981</v>
      </c>
      <c r="I4980" s="101">
        <v>2000</v>
      </c>
      <c r="J4980" s="101"/>
      <c r="K4980" s="73">
        <v>4589473792</v>
      </c>
      <c r="L4980" s="90">
        <f>IF(K4980/1024 &gt;1,K4980/1024," ")</f>
        <v>4481908</v>
      </c>
      <c r="M4980" s="90">
        <f>IF(K4980/1048576 &gt;1,K4980/1048576," ")</f>
        <v>4376.86328125</v>
      </c>
      <c r="N4980" s="91">
        <f>IF(K4980&gt;999999999,K4980/1073741824," ")</f>
        <v>4.2742805480957031</v>
      </c>
      <c r="O4980" s="194" t="s">
        <v>26273</v>
      </c>
      <c r="P4980" s="197" t="s">
        <v>26274</v>
      </c>
    </row>
    <row r="4981" spans="2:16" ht="20.100000000000001" customHeight="1" x14ac:dyDescent="0.3">
      <c r="B4981" s="101">
        <v>4971</v>
      </c>
      <c r="C4981" s="20" t="s">
        <v>42713</v>
      </c>
      <c r="D4981" s="261" t="s">
        <v>42710</v>
      </c>
      <c r="E4981" s="36" t="s">
        <v>42711</v>
      </c>
      <c r="F4981" s="131">
        <v>5.2</v>
      </c>
      <c r="G4981" s="13"/>
      <c r="H4981" s="13" t="s">
        <v>3740</v>
      </c>
      <c r="I4981" s="79">
        <v>2021</v>
      </c>
      <c r="J4981" s="79"/>
      <c r="K4981" s="73">
        <v>4076060672</v>
      </c>
      <c r="L4981" s="90">
        <f>IF(K4981/1024 &gt;1,K4981/1024," ")</f>
        <v>3980528</v>
      </c>
      <c r="M4981" s="90">
        <f>IF(K4981/1048576 &gt;1,K4981/1048576," ")</f>
        <v>3887.234375</v>
      </c>
      <c r="N4981" s="91">
        <f>IF(K4981&gt;999999999,K4981/1073741824," ")</f>
        <v>3.7961273193359375</v>
      </c>
      <c r="O4981" s="223" t="s">
        <v>17521</v>
      </c>
      <c r="P4981" s="198" t="s">
        <v>42712</v>
      </c>
    </row>
    <row r="4982" spans="2:16" ht="20.100000000000001" customHeight="1" x14ac:dyDescent="0.3">
      <c r="B4982" s="101">
        <v>4972</v>
      </c>
      <c r="C4982" s="48" t="s">
        <v>40482</v>
      </c>
      <c r="D4982" s="157" t="s">
        <v>32452</v>
      </c>
      <c r="E4982" s="36" t="s">
        <v>32453</v>
      </c>
      <c r="F4982" s="131">
        <v>5.4</v>
      </c>
      <c r="G4982" s="13" t="s">
        <v>704</v>
      </c>
      <c r="H4982" s="13" t="s">
        <v>3740</v>
      </c>
      <c r="I4982" s="133">
        <v>2020</v>
      </c>
      <c r="J4982" s="74"/>
      <c r="K4982" s="73">
        <v>5842923520</v>
      </c>
      <c r="L4982" s="90">
        <f>IF(K4982/1024 &gt;1,K4982/1024," ")</f>
        <v>5705980</v>
      </c>
      <c r="M4982" s="90">
        <f>IF(K4982/1048576 &gt;1,K4982/1048576," ")</f>
        <v>5572.24609375</v>
      </c>
      <c r="N4982" s="91">
        <f>IF(K4982&gt;999999999,K4982/1073741824," ")</f>
        <v>5.4416465759277344</v>
      </c>
      <c r="O4982" s="223" t="s">
        <v>17581</v>
      </c>
      <c r="P4982" s="198" t="s">
        <v>32454</v>
      </c>
    </row>
    <row r="4983" spans="2:16" ht="20.100000000000001" customHeight="1" x14ac:dyDescent="0.3">
      <c r="B4983" s="101">
        <v>4973</v>
      </c>
      <c r="C4983" s="109" t="s">
        <v>40483</v>
      </c>
      <c r="D4983" s="160" t="s">
        <v>3884</v>
      </c>
      <c r="E4983" s="36" t="s">
        <v>15300</v>
      </c>
      <c r="F4983" s="104">
        <v>4.9000000000000004</v>
      </c>
      <c r="G4983" s="101" t="s">
        <v>704</v>
      </c>
      <c r="H4983" s="101" t="s">
        <v>3744</v>
      </c>
      <c r="I4983" s="101">
        <v>2013</v>
      </c>
      <c r="J4983" s="101"/>
      <c r="K4983" s="90">
        <v>3648749738</v>
      </c>
      <c r="L4983" s="90">
        <f>IF(K4983/1024 &gt;1,K4983/1024," ")</f>
        <v>3563232.166015625</v>
      </c>
      <c r="M4983" s="90">
        <f>IF(K4983/1048576 &gt;1,K4983/1048576," ")</f>
        <v>3479.7189121246338</v>
      </c>
      <c r="N4983" s="91">
        <f>IF(K4983&gt;999999999,K4983/1073741824," ")</f>
        <v>3.3981630001217127</v>
      </c>
      <c r="O4983" s="194" t="s">
        <v>26275</v>
      </c>
      <c r="P4983" s="197" t="s">
        <v>26276</v>
      </c>
    </row>
    <row r="4984" spans="2:16" ht="20.100000000000001" customHeight="1" x14ac:dyDescent="0.3">
      <c r="B4984" s="101">
        <v>4974</v>
      </c>
      <c r="C4984" s="20" t="s">
        <v>34113</v>
      </c>
      <c r="D4984" s="261" t="s">
        <v>33751</v>
      </c>
      <c r="E4984" s="36" t="s">
        <v>33750</v>
      </c>
      <c r="F4984" s="81">
        <v>4.4000000000000004</v>
      </c>
      <c r="G4984" s="13" t="s">
        <v>704</v>
      </c>
      <c r="H4984" s="13" t="s">
        <v>3756</v>
      </c>
      <c r="I4984" s="79">
        <v>2021</v>
      </c>
      <c r="J4984" s="79"/>
      <c r="K4984" s="73">
        <v>5338009600</v>
      </c>
      <c r="L4984" s="90">
        <f>IF(K4984/1024 &gt;1,K4984/1024," ")</f>
        <v>5212900</v>
      </c>
      <c r="M4984" s="90">
        <f>IF(K4984/1048576 &gt;1,K4984/1048576," ")</f>
        <v>5090.72265625</v>
      </c>
      <c r="N4984" s="91">
        <f>IF(K4984&gt;999999999,K4984/1073741824," ")</f>
        <v>4.9714088439941406</v>
      </c>
      <c r="O4984" s="223" t="s">
        <v>33752</v>
      </c>
      <c r="P4984" s="197" t="s">
        <v>33753</v>
      </c>
    </row>
    <row r="4985" spans="2:16" ht="20.100000000000001" customHeight="1" x14ac:dyDescent="0.3">
      <c r="B4985" s="101">
        <v>4975</v>
      </c>
      <c r="C4985" s="107" t="s">
        <v>40484</v>
      </c>
      <c r="D4985" s="168" t="s">
        <v>6620</v>
      </c>
      <c r="E4985" s="36" t="s">
        <v>15301</v>
      </c>
      <c r="F4985" s="99">
        <v>6.1</v>
      </c>
      <c r="G4985" s="99" t="s">
        <v>704</v>
      </c>
      <c r="H4985" s="101" t="s">
        <v>5878</v>
      </c>
      <c r="I4985" s="101">
        <v>2015</v>
      </c>
      <c r="J4985" s="101"/>
      <c r="K4985" s="90">
        <v>4531379767</v>
      </c>
      <c r="L4985" s="90">
        <f>IF(K4985/1024 &gt;1,K4985/1024," ")</f>
        <v>4425175.5537109375</v>
      </c>
      <c r="M4985" s="90">
        <f>IF(K4985/1048576 &gt;1,K4985/1048576," ")</f>
        <v>4321.4605016708374</v>
      </c>
      <c r="N4985" s="91">
        <f>IF(K4985&gt;999999999,K4985/1073741824," ")</f>
        <v>4.2201762711629272</v>
      </c>
      <c r="O4985" s="194" t="s">
        <v>26277</v>
      </c>
      <c r="P4985" s="197" t="s">
        <v>26278</v>
      </c>
    </row>
    <row r="4986" spans="2:16" ht="20.100000000000001" customHeight="1" x14ac:dyDescent="0.3">
      <c r="B4986" s="101">
        <v>4976</v>
      </c>
      <c r="C4986" s="12" t="s">
        <v>40485</v>
      </c>
      <c r="D4986" s="159" t="s">
        <v>3520</v>
      </c>
      <c r="E4986" s="36" t="s">
        <v>15303</v>
      </c>
      <c r="F4986" s="104">
        <v>7.8</v>
      </c>
      <c r="G4986" s="99" t="s">
        <v>704</v>
      </c>
      <c r="H4986" s="101" t="s">
        <v>5871</v>
      </c>
      <c r="I4986" s="101">
        <v>1982</v>
      </c>
      <c r="J4986" s="101"/>
      <c r="K4986" s="90">
        <v>4865493193</v>
      </c>
      <c r="L4986" s="90">
        <f>IF(K4986/1024 &gt;1,K4986/1024," ")</f>
        <v>4751458.1962890625</v>
      </c>
      <c r="M4986" s="90">
        <f>IF(K4986/1048576 &gt;1,K4986/1048576," ")</f>
        <v>4640.0958948135376</v>
      </c>
      <c r="N4986" s="91">
        <f>IF(K4986&gt;999999999,K4986/1073741824," ")</f>
        <v>4.5313436472788453</v>
      </c>
      <c r="O4986" s="194" t="s">
        <v>26280</v>
      </c>
      <c r="P4986" s="197" t="s">
        <v>26281</v>
      </c>
    </row>
    <row r="4987" spans="2:16" ht="20.100000000000001" customHeight="1" x14ac:dyDescent="0.3">
      <c r="B4987" s="101">
        <v>4977</v>
      </c>
      <c r="C4987" s="12" t="s">
        <v>40100</v>
      </c>
      <c r="D4987" s="160" t="s">
        <v>20</v>
      </c>
      <c r="E4987" s="36" t="s">
        <v>15302</v>
      </c>
      <c r="F4987" s="104">
        <v>5.2</v>
      </c>
      <c r="G4987" s="94"/>
      <c r="H4987" s="94" t="s">
        <v>3742</v>
      </c>
      <c r="I4987" s="101">
        <v>2005</v>
      </c>
      <c r="J4987" s="101"/>
      <c r="K4987" s="108">
        <v>1708244992</v>
      </c>
      <c r="L4987" s="90">
        <f>IF(K4987/1024 &gt;1,K4987/1024," ")</f>
        <v>1668208</v>
      </c>
      <c r="M4987" s="90">
        <f>IF(K4987/1048576 &gt;1,K4987/1048576," ")</f>
        <v>1629.109375</v>
      </c>
      <c r="N4987" s="91">
        <f>IF(K4987&gt;999999999,K4987/1073741824," ")</f>
        <v>1.5909271240234375</v>
      </c>
      <c r="O4987" s="199" t="s">
        <v>17525</v>
      </c>
      <c r="P4987" s="197" t="s">
        <v>26279</v>
      </c>
    </row>
    <row r="4988" spans="2:16" ht="20.100000000000001" customHeight="1" x14ac:dyDescent="0.3">
      <c r="B4988" s="101">
        <v>4978</v>
      </c>
      <c r="C4988" s="102" t="s">
        <v>40486</v>
      </c>
      <c r="D4988" s="159" t="s">
        <v>4689</v>
      </c>
      <c r="E4988" s="36" t="s">
        <v>15304</v>
      </c>
      <c r="F4988" s="104">
        <v>4.7</v>
      </c>
      <c r="G4988" s="101" t="s">
        <v>704</v>
      </c>
      <c r="H4988" s="101" t="s">
        <v>4688</v>
      </c>
      <c r="I4988" s="101">
        <v>2008</v>
      </c>
      <c r="J4988" s="101"/>
      <c r="K4988" s="90">
        <v>4043362413</v>
      </c>
      <c r="L4988" s="90">
        <f>IF(K4988/1024 &gt;1,K4988/1024," ")</f>
        <v>3948596.1064453125</v>
      </c>
      <c r="M4988" s="90">
        <f>IF(K4988/1048576 &gt;1,K4988/1048576," ")</f>
        <v>3856.0508852005005</v>
      </c>
      <c r="N4988" s="91">
        <f>IF(K4988&gt;999999999,K4988/1073741824," ")</f>
        <v>3.7656746925786138</v>
      </c>
      <c r="O4988" s="194" t="s">
        <v>17787</v>
      </c>
      <c r="P4988" s="197" t="s">
        <v>26282</v>
      </c>
    </row>
    <row r="4989" spans="2:16" ht="20.100000000000001" customHeight="1" x14ac:dyDescent="0.3">
      <c r="B4989" s="101">
        <v>4979</v>
      </c>
      <c r="C4989" s="102" t="s">
        <v>40487</v>
      </c>
      <c r="D4989" s="159" t="s">
        <v>3574</v>
      </c>
      <c r="E4989" s="36" t="s">
        <v>15305</v>
      </c>
      <c r="F4989" s="104">
        <v>5.3</v>
      </c>
      <c r="G4989" s="101" t="s">
        <v>704</v>
      </c>
      <c r="H4989" s="101" t="s">
        <v>3889</v>
      </c>
      <c r="I4989" s="101">
        <v>2004</v>
      </c>
      <c r="J4989" s="101"/>
      <c r="K4989" s="90">
        <v>3156006956</v>
      </c>
      <c r="L4989" s="90">
        <f>IF(K4989/1024 &gt;1,K4989/1024," ")</f>
        <v>3082038.04296875</v>
      </c>
      <c r="M4989" s="90">
        <f>IF(K4989/1048576 &gt;1,K4989/1048576," ")</f>
        <v>3009.8027763366699</v>
      </c>
      <c r="N4989" s="91">
        <f>IF(K4989&gt;999999999,K4989/1073741824," ")</f>
        <v>2.9392605237662792</v>
      </c>
      <c r="O4989" s="194" t="s">
        <v>18145</v>
      </c>
      <c r="P4989" s="197" t="s">
        <v>26283</v>
      </c>
    </row>
    <row r="4990" spans="2:16" ht="20.100000000000001" customHeight="1" x14ac:dyDescent="0.3">
      <c r="B4990" s="101">
        <v>4980</v>
      </c>
      <c r="C4990" s="112" t="s">
        <v>40488</v>
      </c>
      <c r="D4990" s="161" t="s">
        <v>7456</v>
      </c>
      <c r="E4990" s="36" t="s">
        <v>15306</v>
      </c>
      <c r="F4990" s="99">
        <v>7.8</v>
      </c>
      <c r="G4990" s="99" t="s">
        <v>704</v>
      </c>
      <c r="H4990" s="105" t="s">
        <v>5981</v>
      </c>
      <c r="I4990" s="101">
        <v>1993</v>
      </c>
      <c r="J4990" s="101"/>
      <c r="K4990" s="90">
        <v>3878614222</v>
      </c>
      <c r="L4990" s="90">
        <f>IF(K4990/1024 &gt;1,K4990/1024," ")</f>
        <v>3787709.201171875</v>
      </c>
      <c r="M4990" s="90">
        <f>IF(K4990/1048576 &gt;1,K4990/1048576," ")</f>
        <v>3698.9347667694092</v>
      </c>
      <c r="N4990" s="91">
        <f>IF(K4990&gt;999999999,K4990/1073741824," ")</f>
        <v>3.6122409831732512</v>
      </c>
      <c r="O4990" s="194" t="s">
        <v>21445</v>
      </c>
      <c r="P4990" s="197" t="s">
        <v>26284</v>
      </c>
    </row>
    <row r="4991" spans="2:16" ht="20.100000000000001" customHeight="1" x14ac:dyDescent="0.3">
      <c r="B4991" s="101">
        <v>4981</v>
      </c>
      <c r="C4991" s="112" t="s">
        <v>40489</v>
      </c>
      <c r="D4991" s="161" t="s">
        <v>6487</v>
      </c>
      <c r="E4991" s="36" t="s">
        <v>15307</v>
      </c>
      <c r="F4991" s="99">
        <v>6.2</v>
      </c>
      <c r="G4991" s="99" t="s">
        <v>704</v>
      </c>
      <c r="H4991" s="101" t="s">
        <v>5871</v>
      </c>
      <c r="I4991" s="101">
        <v>2015</v>
      </c>
      <c r="J4991" s="101"/>
      <c r="K4991" s="90">
        <v>3680327996</v>
      </c>
      <c r="L4991" s="90">
        <f>IF(K4991/1024 &gt;1,K4991/1024," ")</f>
        <v>3594070.30859375</v>
      </c>
      <c r="M4991" s="90">
        <f>IF(K4991/1048576 &gt;1,K4991/1048576," ")</f>
        <v>3509.834285736084</v>
      </c>
      <c r="N4991" s="91">
        <f>IF(K4991&gt;999999999,K4991/1073741824," ")</f>
        <v>3.4275725446641445</v>
      </c>
      <c r="O4991" s="194" t="s">
        <v>26285</v>
      </c>
      <c r="P4991" s="197" t="s">
        <v>26286</v>
      </c>
    </row>
    <row r="4992" spans="2:16" ht="20.100000000000001" customHeight="1" x14ac:dyDescent="0.3">
      <c r="B4992" s="101">
        <v>4982</v>
      </c>
      <c r="C4992" s="102" t="s">
        <v>35431</v>
      </c>
      <c r="D4992" s="159" t="s">
        <v>3518</v>
      </c>
      <c r="E4992" s="36" t="s">
        <v>11511</v>
      </c>
      <c r="F4992" s="104">
        <v>6.7</v>
      </c>
      <c r="G4992" s="101" t="s">
        <v>704</v>
      </c>
      <c r="H4992" s="101" t="s">
        <v>3789</v>
      </c>
      <c r="I4992" s="101">
        <v>1990</v>
      </c>
      <c r="J4992" s="101"/>
      <c r="K4992" s="90">
        <v>4334513229</v>
      </c>
      <c r="L4992" s="90">
        <f>IF(K4992/1024 &gt;1,K4992/1024," ")</f>
        <v>4232923.0751953125</v>
      </c>
      <c r="M4992" s="90">
        <f>IF(K4992/1048576 &gt;1,K4992/1048576," ")</f>
        <v>4133.7139406204224</v>
      </c>
      <c r="N4992" s="91">
        <f>IF(K4992&gt;999999999,K4992/1073741824," ")</f>
        <v>4.0368300201371312</v>
      </c>
      <c r="O4992" s="194" t="s">
        <v>19863</v>
      </c>
      <c r="P4992" s="197" t="s">
        <v>19864</v>
      </c>
    </row>
    <row r="4993" spans="2:16" ht="20.100000000000001" customHeight="1" x14ac:dyDescent="0.3">
      <c r="B4993" s="101">
        <v>4983</v>
      </c>
      <c r="C4993" s="109" t="s">
        <v>40490</v>
      </c>
      <c r="D4993" s="160" t="s">
        <v>21</v>
      </c>
      <c r="E4993" s="36" t="s">
        <v>15308</v>
      </c>
      <c r="F4993" s="104">
        <v>7.3</v>
      </c>
      <c r="G4993" s="99" t="s">
        <v>704</v>
      </c>
      <c r="H4993" s="105" t="s">
        <v>5925</v>
      </c>
      <c r="I4993" s="101">
        <v>1956</v>
      </c>
      <c r="J4993" s="101"/>
      <c r="K4993" s="90">
        <v>4826269486</v>
      </c>
      <c r="L4993" s="90">
        <f>IF(K4993/1024 &gt;1,K4993/1024," ")</f>
        <v>4713153.794921875</v>
      </c>
      <c r="M4993" s="90">
        <f>IF(K4993/1048576 &gt;1,K4993/1048576," ")</f>
        <v>4602.6892528533936</v>
      </c>
      <c r="N4993" s="91">
        <f>IF(K4993&gt;999999999,K4993/1073741824," ")</f>
        <v>4.4948137234896421</v>
      </c>
      <c r="O4993" s="194" t="s">
        <v>26287</v>
      </c>
      <c r="P4993" s="197" t="s">
        <v>26288</v>
      </c>
    </row>
    <row r="4994" spans="2:16" ht="20.100000000000001" customHeight="1" x14ac:dyDescent="0.3">
      <c r="B4994" s="101">
        <v>4984</v>
      </c>
      <c r="C4994" s="12" t="s">
        <v>43271</v>
      </c>
      <c r="D4994" s="261" t="s">
        <v>43267</v>
      </c>
      <c r="E4994" s="36" t="s">
        <v>43268</v>
      </c>
      <c r="F4994" s="131">
        <v>7.2</v>
      </c>
      <c r="G4994" s="13"/>
      <c r="H4994" s="13" t="s">
        <v>3744</v>
      </c>
      <c r="I4994" s="79">
        <v>2022</v>
      </c>
      <c r="J4994" s="74"/>
      <c r="K4994" s="73">
        <v>4737138688</v>
      </c>
      <c r="L4994" s="90">
        <f>IF(K4994/1024 &gt;1,K4994/1024," ")</f>
        <v>4626112</v>
      </c>
      <c r="M4994" s="90">
        <f>IF(K4994/1048576 &gt;1,K4994/1048576," ")</f>
        <v>4517.6875</v>
      </c>
      <c r="N4994" s="91">
        <f>IF(K4994&gt;999999999,K4994/1073741824," ")</f>
        <v>4.41180419921875</v>
      </c>
      <c r="O4994" s="223" t="s">
        <v>43269</v>
      </c>
      <c r="P4994" s="198" t="s">
        <v>43270</v>
      </c>
    </row>
    <row r="4995" spans="2:16" ht="20.100000000000001" customHeight="1" x14ac:dyDescent="0.3">
      <c r="B4995" s="101">
        <v>4985</v>
      </c>
      <c r="C4995" s="109" t="s">
        <v>40491</v>
      </c>
      <c r="D4995" s="159" t="s">
        <v>4508</v>
      </c>
      <c r="E4995" s="36" t="s">
        <v>15309</v>
      </c>
      <c r="F4995" s="104">
        <v>7.2</v>
      </c>
      <c r="G4995" s="101" t="s">
        <v>704</v>
      </c>
      <c r="H4995" s="101" t="s">
        <v>3927</v>
      </c>
      <c r="I4995" s="101">
        <v>1953</v>
      </c>
      <c r="J4995" s="101"/>
      <c r="K4995" s="90">
        <v>2713720030</v>
      </c>
      <c r="L4995" s="90">
        <f>IF(K4995/1024 &gt;1,K4995/1024," ")</f>
        <v>2650117.216796875</v>
      </c>
      <c r="M4995" s="90">
        <f>IF(K4995/1048576 &gt;1,K4995/1048576," ")</f>
        <v>2588.0050945281982</v>
      </c>
      <c r="N4995" s="91">
        <f>IF(K4995&gt;999999999,K4995/1073741824," ")</f>
        <v>2.5273487251251936</v>
      </c>
      <c r="O4995" s="194" t="s">
        <v>26289</v>
      </c>
      <c r="P4995" s="197" t="s">
        <v>26290</v>
      </c>
    </row>
    <row r="4996" spans="2:16" ht="20.100000000000001" customHeight="1" x14ac:dyDescent="0.3">
      <c r="B4996" s="101">
        <v>4986</v>
      </c>
      <c r="C4996" s="109" t="s">
        <v>40492</v>
      </c>
      <c r="D4996" s="159" t="s">
        <v>4718</v>
      </c>
      <c r="E4996" s="36" t="s">
        <v>15310</v>
      </c>
      <c r="F4996" s="104">
        <v>6</v>
      </c>
      <c r="G4996" s="101" t="s">
        <v>704</v>
      </c>
      <c r="H4996" s="101" t="s">
        <v>3756</v>
      </c>
      <c r="I4996" s="101">
        <v>2013</v>
      </c>
      <c r="J4996" s="101"/>
      <c r="K4996" s="90">
        <v>4161847641</v>
      </c>
      <c r="L4996" s="90">
        <f>IF(K4996/1024 &gt;1,K4996/1024," ")</f>
        <v>4064304.3369140625</v>
      </c>
      <c r="M4996" s="90">
        <f>IF(K4996/1048576 &gt;1,K4996/1048576," ")</f>
        <v>3969.0472040176392</v>
      </c>
      <c r="N4996" s="91">
        <f>IF(K4996&gt;999999999,K4996/1073741824," ")</f>
        <v>3.8760226601734757</v>
      </c>
      <c r="O4996" s="194" t="s">
        <v>26291</v>
      </c>
      <c r="P4996" s="197" t="s">
        <v>26292</v>
      </c>
    </row>
    <row r="4997" spans="2:16" ht="20.100000000000001" customHeight="1" x14ac:dyDescent="0.3">
      <c r="B4997" s="101">
        <v>4987</v>
      </c>
      <c r="C4997" s="29" t="s">
        <v>40493</v>
      </c>
      <c r="D4997" s="157" t="s">
        <v>8093</v>
      </c>
      <c r="E4997" s="36" t="s">
        <v>15311</v>
      </c>
      <c r="F4997" s="81">
        <v>6.8</v>
      </c>
      <c r="G4997" s="13" t="s">
        <v>704</v>
      </c>
      <c r="H4997" s="13" t="s">
        <v>4081</v>
      </c>
      <c r="I4997" s="79">
        <v>2017</v>
      </c>
      <c r="J4997" s="79"/>
      <c r="K4997" s="73">
        <v>4764453480</v>
      </c>
      <c r="L4997" s="90">
        <f>IF(K4997/1024 &gt;1,K4997/1024," ")</f>
        <v>4652786.6015625</v>
      </c>
      <c r="M4997" s="90">
        <f>IF(K4997/1048576 &gt;1,K4997/1048576," ")</f>
        <v>4543.7369155883789</v>
      </c>
      <c r="N4997" s="91">
        <f>IF(K4997&gt;999999999,K4997/1073741824," ")</f>
        <v>4.4372430816292763</v>
      </c>
      <c r="O4997" s="194" t="s">
        <v>26293</v>
      </c>
      <c r="P4997" s="197" t="s">
        <v>26294</v>
      </c>
    </row>
    <row r="4998" spans="2:16" ht="20.100000000000001" customHeight="1" x14ac:dyDescent="0.3">
      <c r="B4998" s="101">
        <v>4988</v>
      </c>
      <c r="C4998" s="111" t="s">
        <v>40494</v>
      </c>
      <c r="D4998" s="168" t="s">
        <v>6099</v>
      </c>
      <c r="E4998" s="36" t="s">
        <v>15312</v>
      </c>
      <c r="F4998" s="99">
        <v>4.3</v>
      </c>
      <c r="G4998" s="101" t="s">
        <v>704</v>
      </c>
      <c r="H4998" s="101" t="s">
        <v>5878</v>
      </c>
      <c r="I4998" s="101">
        <v>2015</v>
      </c>
      <c r="J4998" s="101"/>
      <c r="K4998" s="90">
        <v>4400480473</v>
      </c>
      <c r="L4998" s="90">
        <f>IF(K4998/1024 &gt;1,K4998/1024," ")</f>
        <v>4297344.2119140625</v>
      </c>
      <c r="M4998" s="90">
        <f>IF(K4998/1048576 &gt;1,K4998/1048576," ")</f>
        <v>4196.6252069473267</v>
      </c>
      <c r="N4998" s="91">
        <f>IF(K4998&gt;999999999,K4998/1073741824," ")</f>
        <v>4.0982668036594987</v>
      </c>
      <c r="O4998" s="194" t="s">
        <v>17624</v>
      </c>
      <c r="P4998" s="197" t="s">
        <v>26295</v>
      </c>
    </row>
    <row r="4999" spans="2:16" ht="20.100000000000001" customHeight="1" x14ac:dyDescent="0.3">
      <c r="B4999" s="101">
        <v>4989</v>
      </c>
      <c r="C4999" s="109" t="s">
        <v>40495</v>
      </c>
      <c r="D4999" s="183" t="s">
        <v>5459</v>
      </c>
      <c r="E4999" s="36" t="s">
        <v>15313</v>
      </c>
      <c r="F4999" s="104">
        <v>7.4</v>
      </c>
      <c r="G4999" s="101" t="s">
        <v>704</v>
      </c>
      <c r="H4999" s="101" t="s">
        <v>3740</v>
      </c>
      <c r="I4999" s="101">
        <v>2014</v>
      </c>
      <c r="J4999" s="101"/>
      <c r="K4999" s="90">
        <v>5147708124</v>
      </c>
      <c r="L4999" s="90">
        <f>IF(K4999/1024 &gt;1,K4999/1024," ")</f>
        <v>5027058.71484375</v>
      </c>
      <c r="M4999" s="90">
        <f>IF(K4999/1048576 &gt;1,K4999/1048576," ")</f>
        <v>4909.2370262145996</v>
      </c>
      <c r="N4999" s="91">
        <f>IF(K4999&gt;999999999,K4999/1073741824," ")</f>
        <v>4.7941767834126949</v>
      </c>
      <c r="O4999" s="194" t="s">
        <v>26296</v>
      </c>
      <c r="P4999" s="197" t="s">
        <v>26297</v>
      </c>
    </row>
    <row r="5000" spans="2:16" ht="20.100000000000001" customHeight="1" x14ac:dyDescent="0.3">
      <c r="B5000" s="101">
        <v>4990</v>
      </c>
      <c r="C5000" s="107" t="s">
        <v>40496</v>
      </c>
      <c r="D5000" s="159" t="s">
        <v>3721</v>
      </c>
      <c r="E5000" s="36" t="s">
        <v>15314</v>
      </c>
      <c r="F5000" s="104">
        <v>5.7</v>
      </c>
      <c r="G5000" s="101" t="s">
        <v>704</v>
      </c>
      <c r="H5000" s="101" t="s">
        <v>3783</v>
      </c>
      <c r="I5000" s="101">
        <v>1986</v>
      </c>
      <c r="J5000" s="101"/>
      <c r="K5000" s="90">
        <v>7114706456</v>
      </c>
      <c r="L5000" s="90">
        <f>IF(K5000/1024 &gt;1,K5000/1024," ")</f>
        <v>6947955.5234375</v>
      </c>
      <c r="M5000" s="90">
        <f>IF(K5000/1048576 &gt;1,K5000/1048576," ")</f>
        <v>6785.1128158569336</v>
      </c>
      <c r="N5000" s="91">
        <f>IF(K5000&gt;999999999,K5000/1073741824," ")</f>
        <v>6.6260867342352867</v>
      </c>
      <c r="O5000" s="194" t="s">
        <v>19722</v>
      </c>
      <c r="P5000" s="197" t="s">
        <v>26298</v>
      </c>
    </row>
    <row r="5001" spans="2:16" ht="20.100000000000001" customHeight="1" x14ac:dyDescent="0.3">
      <c r="B5001" s="101">
        <v>4991</v>
      </c>
      <c r="C5001" s="109" t="s">
        <v>40497</v>
      </c>
      <c r="D5001" s="171" t="s">
        <v>3243</v>
      </c>
      <c r="E5001" s="36" t="s">
        <v>15315</v>
      </c>
      <c r="F5001" s="104">
        <v>4.5</v>
      </c>
      <c r="G5001" s="101"/>
      <c r="H5001" s="101" t="s">
        <v>3924</v>
      </c>
      <c r="I5001" s="101">
        <v>2005</v>
      </c>
      <c r="J5001" s="101"/>
      <c r="K5001" s="90">
        <v>3970912217</v>
      </c>
      <c r="L5001" s="90">
        <f>IF(K5001/1024 &gt;1,K5001/1024," ")</f>
        <v>3877843.9619140625</v>
      </c>
      <c r="M5001" s="90">
        <f>IF(K5001/1048576 &gt;1,K5001/1048576," ")</f>
        <v>3786.9569940567017</v>
      </c>
      <c r="N5001" s="91">
        <f>IF(K5001&gt;999999999,K5001/1073741824," ")</f>
        <v>3.6982001895084977</v>
      </c>
      <c r="O5001" s="194" t="s">
        <v>17831</v>
      </c>
      <c r="P5001" s="197" t="s">
        <v>26299</v>
      </c>
    </row>
    <row r="5002" spans="2:16" ht="20.100000000000001" customHeight="1" x14ac:dyDescent="0.3">
      <c r="B5002" s="101">
        <v>4992</v>
      </c>
      <c r="C5002" s="103" t="s">
        <v>40498</v>
      </c>
      <c r="D5002" s="161" t="s">
        <v>7004</v>
      </c>
      <c r="E5002" s="36" t="s">
        <v>15316</v>
      </c>
      <c r="F5002" s="99">
        <v>5.9</v>
      </c>
      <c r="G5002" s="99" t="s">
        <v>704</v>
      </c>
      <c r="H5002" s="105" t="s">
        <v>4081</v>
      </c>
      <c r="I5002" s="101">
        <v>2016</v>
      </c>
      <c r="J5002" s="101"/>
      <c r="K5002" s="90">
        <v>4876741128</v>
      </c>
      <c r="L5002" s="90">
        <f>IF(K5002/1024 &gt;1,K5002/1024," ")</f>
        <v>4762442.5078125</v>
      </c>
      <c r="M5002" s="90">
        <f>IF(K5002/1048576 &gt;1,K5002/1048576," ")</f>
        <v>4650.8227615356445</v>
      </c>
      <c r="N5002" s="91">
        <f>IF(K5002&gt;999999999,K5002/1073741824," ")</f>
        <v>4.5418191030621529</v>
      </c>
      <c r="O5002" s="194" t="s">
        <v>26300</v>
      </c>
      <c r="P5002" s="197" t="s">
        <v>31488</v>
      </c>
    </row>
    <row r="5003" spans="2:16" ht="20.100000000000001" customHeight="1" x14ac:dyDescent="0.3">
      <c r="B5003" s="101">
        <v>4993</v>
      </c>
      <c r="C5003" s="12" t="s">
        <v>40499</v>
      </c>
      <c r="D5003" s="159" t="s">
        <v>2926</v>
      </c>
      <c r="E5003" s="36" t="s">
        <v>15317</v>
      </c>
      <c r="F5003" s="104">
        <v>6.8</v>
      </c>
      <c r="G5003" s="101" t="s">
        <v>704</v>
      </c>
      <c r="H5003" s="101" t="s">
        <v>3756</v>
      </c>
      <c r="I5003" s="101">
        <v>2011</v>
      </c>
      <c r="J5003" s="101"/>
      <c r="K5003" s="90">
        <v>5622084803</v>
      </c>
      <c r="L5003" s="90">
        <f>IF(K5003/1024 &gt;1,K5003/1024," ")</f>
        <v>5490317.1904296875</v>
      </c>
      <c r="M5003" s="90">
        <f>IF(K5003/1048576 &gt;1,K5003/1048576," ")</f>
        <v>5361.6378812789917</v>
      </c>
      <c r="N5003" s="91">
        <f>IF(K5003&gt;999999999,K5003/1073741824," ")</f>
        <v>5.2359744934365153</v>
      </c>
      <c r="O5003" s="194" t="s">
        <v>26301</v>
      </c>
      <c r="P5003" s="197" t="s">
        <v>26302</v>
      </c>
    </row>
    <row r="5004" spans="2:16" ht="20.100000000000001" customHeight="1" x14ac:dyDescent="0.3">
      <c r="B5004" s="101">
        <v>4994</v>
      </c>
      <c r="C5004" s="12" t="s">
        <v>40101</v>
      </c>
      <c r="D5004" s="160" t="s">
        <v>360</v>
      </c>
      <c r="E5004" s="36" t="s">
        <v>15318</v>
      </c>
      <c r="F5004" s="104">
        <v>6.5</v>
      </c>
      <c r="G5004" s="94"/>
      <c r="H5004" s="94" t="s">
        <v>3930</v>
      </c>
      <c r="I5004" s="101">
        <v>2007</v>
      </c>
      <c r="J5004" s="116"/>
      <c r="K5004" s="90">
        <v>1403156480</v>
      </c>
      <c r="L5004" s="90">
        <f>IF(K5004/1024 &gt;1,K5004/1024," ")</f>
        <v>1370270</v>
      </c>
      <c r="M5004" s="90">
        <f>IF(K5004/1048576 &gt;1,K5004/1048576," ")</f>
        <v>1338.154296875</v>
      </c>
      <c r="N5004" s="91">
        <f>IF(K5004&gt;999999999,K5004/1073741824," ")</f>
        <v>1.3067913055419922</v>
      </c>
      <c r="O5004" s="194" t="s">
        <v>26303</v>
      </c>
      <c r="P5004" s="197" t="s">
        <v>26304</v>
      </c>
    </row>
    <row r="5005" spans="2:16" ht="20.100000000000001" customHeight="1" x14ac:dyDescent="0.3">
      <c r="B5005" s="101">
        <v>4995</v>
      </c>
      <c r="C5005" s="107" t="s">
        <v>40500</v>
      </c>
      <c r="D5005" s="161" t="s">
        <v>396</v>
      </c>
      <c r="E5005" s="36" t="s">
        <v>15319</v>
      </c>
      <c r="F5005" s="99">
        <v>6.3</v>
      </c>
      <c r="G5005" s="99"/>
      <c r="H5005" s="105" t="s">
        <v>5871</v>
      </c>
      <c r="I5005" s="101">
        <v>2016</v>
      </c>
      <c r="J5005" s="115"/>
      <c r="K5005" s="90">
        <v>4777514896</v>
      </c>
      <c r="L5005" s="90">
        <f>IF(K5005/1024 &gt;1,K5005/1024," ")</f>
        <v>4665541.890625</v>
      </c>
      <c r="M5005" s="90">
        <f>IF(K5005/1048576 &gt;1,K5005/1048576," ")</f>
        <v>4556.1932525634766</v>
      </c>
      <c r="N5005" s="91">
        <f>IF(K5005&gt;999999999,K5005/1073741824," ")</f>
        <v>4.4494074732065201</v>
      </c>
      <c r="O5005" s="194" t="s">
        <v>26305</v>
      </c>
      <c r="P5005" s="197" t="s">
        <v>26306</v>
      </c>
    </row>
    <row r="5006" spans="2:16" ht="20.100000000000001" customHeight="1" x14ac:dyDescent="0.3">
      <c r="B5006" s="101">
        <v>4996</v>
      </c>
      <c r="C5006" s="102" t="s">
        <v>40502</v>
      </c>
      <c r="D5006" s="159" t="s">
        <v>3421</v>
      </c>
      <c r="E5006" s="36" t="s">
        <v>15322</v>
      </c>
      <c r="F5006" s="104">
        <v>6.6</v>
      </c>
      <c r="G5006" s="99" t="s">
        <v>704</v>
      </c>
      <c r="H5006" s="101" t="s">
        <v>5871</v>
      </c>
      <c r="I5006" s="101">
        <v>2003</v>
      </c>
      <c r="J5006" s="101"/>
      <c r="K5006" s="90">
        <v>5031618812</v>
      </c>
      <c r="L5006" s="90">
        <f>IF(K5006/1024 &gt;1,K5006/1024," ")</f>
        <v>4913690.24609375</v>
      </c>
      <c r="M5006" s="90">
        <f>IF(K5006/1048576 &gt;1,K5006/1048576," ")</f>
        <v>4798.5256309509277</v>
      </c>
      <c r="N5006" s="91">
        <f>IF(K5006&gt;999999999,K5006/1073741824," ")</f>
        <v>4.6860601864755154</v>
      </c>
      <c r="O5006" s="194" t="s">
        <v>30124</v>
      </c>
      <c r="P5006" s="197" t="s">
        <v>31489</v>
      </c>
    </row>
    <row r="5007" spans="2:16" ht="20.100000000000001" customHeight="1" x14ac:dyDescent="0.3">
      <c r="B5007" s="101">
        <v>4997</v>
      </c>
      <c r="C5007" s="102" t="s">
        <v>40504</v>
      </c>
      <c r="D5007" s="159" t="s">
        <v>1348</v>
      </c>
      <c r="E5007" s="36" t="s">
        <v>15324</v>
      </c>
      <c r="F5007" s="104">
        <v>5.2</v>
      </c>
      <c r="G5007" s="121" t="s">
        <v>704</v>
      </c>
      <c r="H5007" s="121" t="s">
        <v>3739</v>
      </c>
      <c r="I5007" s="94">
        <v>2010</v>
      </c>
      <c r="J5007" s="94"/>
      <c r="K5007" s="90">
        <v>3869408902</v>
      </c>
      <c r="L5007" s="90">
        <f>IF(K5007/1024 &gt;1,K5007/1024," ")</f>
        <v>3778719.630859375</v>
      </c>
      <c r="M5007" s="90">
        <f>IF(K5007/1048576 &gt;1,K5007/1048576," ")</f>
        <v>3690.1558895111084</v>
      </c>
      <c r="N5007" s="91">
        <f>IF(K5007&gt;999999999,K5007/1073741824," ")</f>
        <v>3.6036678608506918</v>
      </c>
      <c r="O5007" s="194" t="s">
        <v>26311</v>
      </c>
      <c r="P5007" s="197" t="s">
        <v>26311</v>
      </c>
    </row>
    <row r="5008" spans="2:16" ht="20.100000000000001" customHeight="1" x14ac:dyDescent="0.3">
      <c r="B5008" s="101">
        <v>4998</v>
      </c>
      <c r="C5008" s="109" t="s">
        <v>40503</v>
      </c>
      <c r="D5008" s="159" t="s">
        <v>22</v>
      </c>
      <c r="E5008" s="36" t="s">
        <v>15323</v>
      </c>
      <c r="F5008" s="104">
        <v>6.9</v>
      </c>
      <c r="G5008" s="101" t="s">
        <v>704</v>
      </c>
      <c r="H5008" s="101" t="s">
        <v>3762</v>
      </c>
      <c r="I5008" s="94">
        <v>2001</v>
      </c>
      <c r="J5008" s="94"/>
      <c r="K5008" s="90">
        <v>4453480812</v>
      </c>
      <c r="L5008" s="90">
        <f>IF(K5008/1024 &gt;1,K5008/1024," ")</f>
        <v>4349102.35546875</v>
      </c>
      <c r="M5008" s="90">
        <f>IF(K5008/1048576 &gt;1,K5008/1048576," ")</f>
        <v>4247.1702690124512</v>
      </c>
      <c r="N5008" s="91">
        <f>IF(K5008&gt;999999999,K5008/1073741824," ")</f>
        <v>4.1476272158324718</v>
      </c>
      <c r="O5008" s="194" t="s">
        <v>18016</v>
      </c>
      <c r="P5008" s="197" t="s">
        <v>31490</v>
      </c>
    </row>
    <row r="5009" spans="2:16" ht="20.100000000000001" customHeight="1" x14ac:dyDescent="0.3">
      <c r="B5009" s="101">
        <v>4999</v>
      </c>
      <c r="C5009" s="20" t="s">
        <v>43124</v>
      </c>
      <c r="D5009" s="261" t="s">
        <v>43120</v>
      </c>
      <c r="E5009" s="36" t="s">
        <v>43121</v>
      </c>
      <c r="F5009" s="81">
        <v>4.4000000000000004</v>
      </c>
      <c r="G5009" s="13" t="s">
        <v>704</v>
      </c>
      <c r="H5009" s="13" t="s">
        <v>3744</v>
      </c>
      <c r="I5009" s="79">
        <v>2022</v>
      </c>
      <c r="J5009" s="79"/>
      <c r="K5009" s="73">
        <v>1927360512</v>
      </c>
      <c r="L5009" s="90">
        <f>IF(K5009/1024 &gt;1,K5009/1024," ")</f>
        <v>1882188</v>
      </c>
      <c r="M5009" s="90">
        <f>IF(K5009/1048576 &gt;1,K5009/1048576," ")</f>
        <v>1838.07421875</v>
      </c>
      <c r="N5009" s="91">
        <f>IF(K5009&gt;999999999,K5009/1073741824," ")</f>
        <v>1.7949943542480469</v>
      </c>
      <c r="O5009" s="194" t="s">
        <v>43122</v>
      </c>
      <c r="P5009" s="197" t="s">
        <v>43123</v>
      </c>
    </row>
    <row r="5010" spans="2:16" ht="20.100000000000001" customHeight="1" x14ac:dyDescent="0.3">
      <c r="B5010" s="101">
        <v>5000</v>
      </c>
      <c r="C5010" s="29" t="s">
        <v>40501</v>
      </c>
      <c r="D5010" s="182" t="s">
        <v>3421</v>
      </c>
      <c r="E5010" s="36" t="s">
        <v>32346</v>
      </c>
      <c r="F5010" s="86">
        <v>6</v>
      </c>
      <c r="G5010" s="13" t="s">
        <v>704</v>
      </c>
      <c r="H5010" s="13" t="s">
        <v>3740</v>
      </c>
      <c r="I5010" s="79">
        <v>2018</v>
      </c>
      <c r="J5010" s="79"/>
      <c r="K5010" s="73">
        <v>5719638016</v>
      </c>
      <c r="L5010" s="90">
        <f>IF(K5010/1024 &gt;1,K5010/1024," ")</f>
        <v>5585584</v>
      </c>
      <c r="M5010" s="90">
        <f>IF(K5010/1048576 &gt;1,K5010/1048576," ")</f>
        <v>5454.671875</v>
      </c>
      <c r="N5010" s="91">
        <f>IF(K5010&gt;999999999,K5010/1073741824," ")</f>
        <v>5.3268280029296875</v>
      </c>
      <c r="O5010" s="223" t="s">
        <v>32344</v>
      </c>
      <c r="P5010" s="198" t="s">
        <v>32345</v>
      </c>
    </row>
    <row r="5011" spans="2:16" ht="20.100000000000001" customHeight="1" x14ac:dyDescent="0.3">
      <c r="B5011" s="101">
        <v>5001</v>
      </c>
      <c r="C5011" s="109" t="s">
        <v>40505</v>
      </c>
      <c r="D5011" s="160" t="s">
        <v>23</v>
      </c>
      <c r="E5011" s="36" t="s">
        <v>15325</v>
      </c>
      <c r="F5011" s="104">
        <v>5.7</v>
      </c>
      <c r="G5011" s="94" t="s">
        <v>704</v>
      </c>
      <c r="H5011" s="94" t="s">
        <v>3751</v>
      </c>
      <c r="I5011" s="101">
        <v>2008</v>
      </c>
      <c r="J5011" s="101"/>
      <c r="K5011" s="108">
        <v>3437464285</v>
      </c>
      <c r="L5011" s="90">
        <f>IF(K5011/1024 &gt;1,K5011/1024," ")</f>
        <v>3356898.7158203125</v>
      </c>
      <c r="M5011" s="90">
        <f>IF(K5011/1048576 &gt;1,K5011/1048576," ")</f>
        <v>3278.2214021682739</v>
      </c>
      <c r="N5011" s="91">
        <f>IF(K5011&gt;999999999,K5011/1073741824," ")</f>
        <v>3.201388088054955</v>
      </c>
      <c r="O5011" s="194" t="s">
        <v>26312</v>
      </c>
      <c r="P5011" s="197" t="s">
        <v>26313</v>
      </c>
    </row>
    <row r="5012" spans="2:16" ht="20.100000000000001" customHeight="1" x14ac:dyDescent="0.3">
      <c r="B5012" s="101">
        <v>5002</v>
      </c>
      <c r="C5012" s="112" t="s">
        <v>40506</v>
      </c>
      <c r="D5012" s="160" t="s">
        <v>5756</v>
      </c>
      <c r="E5012" s="36" t="s">
        <v>15326</v>
      </c>
      <c r="F5012" s="104">
        <v>5.3</v>
      </c>
      <c r="G5012" s="101" t="s">
        <v>704</v>
      </c>
      <c r="H5012" s="101" t="s">
        <v>3737</v>
      </c>
      <c r="I5012" s="101">
        <v>1977</v>
      </c>
      <c r="J5012" s="101"/>
      <c r="K5012" s="90">
        <v>3758908086</v>
      </c>
      <c r="L5012" s="90">
        <f>IF(K5012/1024 &gt;1,K5012/1024," ")</f>
        <v>3670808.677734375</v>
      </c>
      <c r="M5012" s="90">
        <f>IF(K5012/1048576 &gt;1,K5012/1048576," ")</f>
        <v>3584.7740993499756</v>
      </c>
      <c r="N5012" s="91">
        <f>IF(K5012&gt;999999999,K5012/1073741824," ")</f>
        <v>3.5007559563964605</v>
      </c>
      <c r="O5012" s="194" t="s">
        <v>23277</v>
      </c>
      <c r="P5012" s="197" t="s">
        <v>26314</v>
      </c>
    </row>
    <row r="5013" spans="2:16" ht="20.100000000000001" customHeight="1" x14ac:dyDescent="0.3">
      <c r="B5013" s="101">
        <v>5003</v>
      </c>
      <c r="C5013" s="112" t="s">
        <v>40507</v>
      </c>
      <c r="D5013" s="160" t="s">
        <v>5768</v>
      </c>
      <c r="E5013" s="36" t="s">
        <v>15327</v>
      </c>
      <c r="F5013" s="104">
        <v>6.5</v>
      </c>
      <c r="G5013" s="101" t="s">
        <v>704</v>
      </c>
      <c r="H5013" s="101" t="s">
        <v>3800</v>
      </c>
      <c r="I5013" s="101">
        <v>1970</v>
      </c>
      <c r="J5013" s="101"/>
      <c r="K5013" s="90">
        <v>2891567022</v>
      </c>
      <c r="L5013" s="90">
        <f>IF(K5013/1024 &gt;1,K5013/1024," ")</f>
        <v>2823795.919921875</v>
      </c>
      <c r="M5013" s="90">
        <f>IF(K5013/1048576 &gt;1,K5013/1048576," ")</f>
        <v>2757.6132030487061</v>
      </c>
      <c r="N5013" s="91">
        <f>IF(K5013&gt;999999999,K5013/1073741824," ")</f>
        <v>2.692981643602252</v>
      </c>
      <c r="O5013" s="194" t="s">
        <v>26315</v>
      </c>
      <c r="P5013" s="197" t="s">
        <v>31491</v>
      </c>
    </row>
    <row r="5014" spans="2:16" ht="20.100000000000001" customHeight="1" x14ac:dyDescent="0.3">
      <c r="B5014" s="101">
        <v>5004</v>
      </c>
      <c r="C5014" s="102" t="s">
        <v>40509</v>
      </c>
      <c r="D5014" s="159" t="s">
        <v>636</v>
      </c>
      <c r="E5014" s="36" t="s">
        <v>15329</v>
      </c>
      <c r="F5014" s="104">
        <v>7.1</v>
      </c>
      <c r="G5014" s="94" t="s">
        <v>704</v>
      </c>
      <c r="H5014" s="94" t="s">
        <v>3744</v>
      </c>
      <c r="I5014" s="94">
        <v>2009</v>
      </c>
      <c r="J5014" s="94"/>
      <c r="K5014" s="90">
        <v>4394575224</v>
      </c>
      <c r="L5014" s="90">
        <f>IF(K5014/1024 &gt;1,K5014/1024," ")</f>
        <v>4291577.3671875</v>
      </c>
      <c r="M5014" s="90">
        <f>IF(K5014/1048576 &gt;1,K5014/1048576," ")</f>
        <v>4190.993522644043</v>
      </c>
      <c r="N5014" s="91">
        <f>IF(K5014&gt;999999999,K5014/1073741824," ")</f>
        <v>4.0927671119570732</v>
      </c>
      <c r="O5014" s="194" t="s">
        <v>26317</v>
      </c>
      <c r="P5014" s="197" t="s">
        <v>26318</v>
      </c>
    </row>
    <row r="5015" spans="2:16" ht="20.100000000000001" customHeight="1" x14ac:dyDescent="0.3">
      <c r="B5015" s="101">
        <v>5005</v>
      </c>
      <c r="C5015" s="20" t="s">
        <v>43277</v>
      </c>
      <c r="D5015" s="261" t="s">
        <v>43273</v>
      </c>
      <c r="E5015" s="36" t="s">
        <v>43274</v>
      </c>
      <c r="F5015" s="131">
        <v>4.3</v>
      </c>
      <c r="G5015" s="13" t="s">
        <v>704</v>
      </c>
      <c r="H5015" s="13" t="s">
        <v>3744</v>
      </c>
      <c r="I5015" s="133">
        <v>2022</v>
      </c>
      <c r="J5015" s="74"/>
      <c r="K5015" s="73">
        <v>2500648960</v>
      </c>
      <c r="L5015" s="90">
        <f>IF(K5015/1024 &gt;1,K5015/1024," ")</f>
        <v>2442040</v>
      </c>
      <c r="M5015" s="90">
        <f>IF(K5015/1048576 &gt;1,K5015/1048576," ")</f>
        <v>2384.8046875</v>
      </c>
      <c r="N5015" s="91">
        <f>IF(K5015&gt;999999999,K5015/1073741824," ")</f>
        <v>2.3289108276367188</v>
      </c>
      <c r="O5015" s="223" t="s">
        <v>43275</v>
      </c>
      <c r="P5015" s="198" t="s">
        <v>43276</v>
      </c>
    </row>
    <row r="5016" spans="2:16" ht="20.100000000000001" customHeight="1" x14ac:dyDescent="0.3">
      <c r="B5016" s="101">
        <v>5006</v>
      </c>
      <c r="C5016" s="112" t="s">
        <v>40510</v>
      </c>
      <c r="D5016" s="161" t="s">
        <v>7457</v>
      </c>
      <c r="E5016" s="36" t="s">
        <v>15330</v>
      </c>
      <c r="F5016" s="99">
        <v>6.9</v>
      </c>
      <c r="G5016" s="99" t="s">
        <v>704</v>
      </c>
      <c r="H5016" s="105" t="s">
        <v>5878</v>
      </c>
      <c r="I5016" s="101">
        <v>2016</v>
      </c>
      <c r="J5016" s="101"/>
      <c r="K5016" s="90">
        <v>5819217027</v>
      </c>
      <c r="L5016" s="90">
        <f>IF(K5016/1024 &gt;1,K5016/1024," ")</f>
        <v>5682829.1279296875</v>
      </c>
      <c r="M5016" s="90">
        <f>IF(K5016/1048576 &gt;1,K5016/1048576," ")</f>
        <v>5549.6378202438354</v>
      </c>
      <c r="N5016" s="91">
        <f>IF(K5016&gt;999999999,K5016/1073741824," ")</f>
        <v>5.4195681838318706</v>
      </c>
      <c r="O5016" s="194" t="s">
        <v>26319</v>
      </c>
      <c r="P5016" s="197" t="s">
        <v>26320</v>
      </c>
    </row>
    <row r="5017" spans="2:16" ht="20.100000000000001" customHeight="1" x14ac:dyDescent="0.3">
      <c r="B5017" s="101">
        <v>5007</v>
      </c>
      <c r="C5017" s="102" t="s">
        <v>40511</v>
      </c>
      <c r="D5017" s="159" t="s">
        <v>3161</v>
      </c>
      <c r="E5017" s="36" t="s">
        <v>15331</v>
      </c>
      <c r="F5017" s="104">
        <v>7.2</v>
      </c>
      <c r="G5017" s="101" t="s">
        <v>704</v>
      </c>
      <c r="H5017" s="101" t="s">
        <v>3756</v>
      </c>
      <c r="I5017" s="101">
        <v>2012</v>
      </c>
      <c r="J5017" s="101"/>
      <c r="K5017" s="90">
        <v>4346260283</v>
      </c>
      <c r="L5017" s="90">
        <f>IF(K5017/1024 &gt;1,K5017/1024," ")</f>
        <v>4244394.8076171875</v>
      </c>
      <c r="M5017" s="90">
        <f>IF(K5017/1048576 &gt;1,K5017/1048576," ")</f>
        <v>4144.9168043136597</v>
      </c>
      <c r="N5017" s="91">
        <f>IF(K5017&gt;999999999,K5017/1073741824," ")</f>
        <v>4.0477703167125583</v>
      </c>
      <c r="O5017" s="194" t="s">
        <v>26321</v>
      </c>
      <c r="P5017" s="197" t="s">
        <v>26322</v>
      </c>
    </row>
    <row r="5018" spans="2:16" ht="20.100000000000001" customHeight="1" x14ac:dyDescent="0.3">
      <c r="B5018" s="101">
        <v>5008</v>
      </c>
      <c r="C5018" s="109" t="s">
        <v>40513</v>
      </c>
      <c r="D5018" s="159" t="s">
        <v>3556</v>
      </c>
      <c r="E5018" s="36" t="s">
        <v>15333</v>
      </c>
      <c r="F5018" s="104">
        <v>4.7</v>
      </c>
      <c r="G5018" s="101" t="s">
        <v>704</v>
      </c>
      <c r="H5018" s="101" t="s">
        <v>3745</v>
      </c>
      <c r="I5018" s="101">
        <v>1988</v>
      </c>
      <c r="J5018" s="101"/>
      <c r="K5018" s="90">
        <v>4083783315</v>
      </c>
      <c r="L5018" s="90">
        <f>IF(K5018/1024 &gt;1,K5018/1024," ")</f>
        <v>3988069.6435546875</v>
      </c>
      <c r="M5018" s="90">
        <f>IF(K5018/1048576 &gt;1,K5018/1048576," ")</f>
        <v>3894.5992612838745</v>
      </c>
      <c r="N5018" s="91">
        <f>IF(K5018&gt;999999999,K5018/1073741824," ")</f>
        <v>3.8033195910975337</v>
      </c>
      <c r="O5018" s="194" t="s">
        <v>26325</v>
      </c>
      <c r="P5018" s="197" t="s">
        <v>26326</v>
      </c>
    </row>
    <row r="5019" spans="2:16" ht="20.100000000000001" customHeight="1" x14ac:dyDescent="0.3">
      <c r="B5019" s="101">
        <v>5009</v>
      </c>
      <c r="C5019" s="107" t="s">
        <v>40514</v>
      </c>
      <c r="D5019" s="161" t="s">
        <v>6989</v>
      </c>
      <c r="E5019" s="36" t="s">
        <v>15334</v>
      </c>
      <c r="F5019" s="99">
        <v>5.6</v>
      </c>
      <c r="G5019" s="99" t="s">
        <v>704</v>
      </c>
      <c r="H5019" s="105" t="s">
        <v>5878</v>
      </c>
      <c r="I5019" s="101">
        <v>2015</v>
      </c>
      <c r="J5019" s="101"/>
      <c r="K5019" s="90">
        <v>4376848275</v>
      </c>
      <c r="L5019" s="90">
        <f>IF(K5019/1024 &gt;1,K5019/1024," ")</f>
        <v>4274265.8935546875</v>
      </c>
      <c r="M5019" s="90">
        <f>IF(K5019/1048576 &gt;1,K5019/1048576," ")</f>
        <v>4174.0877866744995</v>
      </c>
      <c r="N5019" s="91">
        <f>IF(K5019&gt;999999999,K5019/1073741824," ")</f>
        <v>4.0762576041743159</v>
      </c>
      <c r="O5019" s="194" t="s">
        <v>26327</v>
      </c>
      <c r="P5019" s="197" t="s">
        <v>31492</v>
      </c>
    </row>
    <row r="5020" spans="2:16" ht="20.100000000000001" customHeight="1" x14ac:dyDescent="0.3">
      <c r="B5020" s="101">
        <v>5010</v>
      </c>
      <c r="C5020" s="102" t="s">
        <v>40515</v>
      </c>
      <c r="D5020" s="161" t="s">
        <v>7166</v>
      </c>
      <c r="E5020" s="36" t="s">
        <v>15336</v>
      </c>
      <c r="F5020" s="99">
        <v>5.2</v>
      </c>
      <c r="G5020" s="99" t="s">
        <v>704</v>
      </c>
      <c r="H5020" s="105" t="s">
        <v>4081</v>
      </c>
      <c r="I5020" s="101">
        <v>2016</v>
      </c>
      <c r="J5020" s="101"/>
      <c r="K5020" s="90">
        <v>4113546436</v>
      </c>
      <c r="L5020" s="90" t="e">
        <f>IF('Semestre actual'!#REF!/1024 &gt;1,'Semestre actual'!#REF!/1024," ")</f>
        <v>#REF!</v>
      </c>
      <c r="M5020" s="90" t="e">
        <f>IF('Semestre actual'!#REF!/1048576 &gt;1,'Semestre actual'!#REF!/1048576," ")</f>
        <v>#REF!</v>
      </c>
      <c r="N5020" s="91">
        <f>IF(K5020&gt;999999999,K5020/1073741824," ")</f>
        <v>3.8310386575758457</v>
      </c>
      <c r="O5020" s="194" t="s">
        <v>26330</v>
      </c>
      <c r="P5020" s="197" t="s">
        <v>31493</v>
      </c>
    </row>
    <row r="5021" spans="2:16" ht="20.100000000000001" customHeight="1" x14ac:dyDescent="0.3">
      <c r="B5021" s="101">
        <v>5011</v>
      </c>
      <c r="C5021" s="12" t="s">
        <v>40517</v>
      </c>
      <c r="D5021" s="157" t="s">
        <v>7922</v>
      </c>
      <c r="E5021" s="36" t="s">
        <v>15338</v>
      </c>
      <c r="F5021" s="131">
        <v>6</v>
      </c>
      <c r="G5021" s="13"/>
      <c r="H5021" s="13" t="s">
        <v>3937</v>
      </c>
      <c r="I5021" s="133">
        <v>2017</v>
      </c>
      <c r="J5021" s="74"/>
      <c r="K5021" s="73">
        <v>2494379621</v>
      </c>
      <c r="L5021" s="90">
        <f>IF(K5021/1024 &gt;1,K5021/1024," ")</f>
        <v>2435917.5986328125</v>
      </c>
      <c r="M5021" s="90">
        <f>IF(K5021/1048576 &gt;1,K5021/1048576," ")</f>
        <v>2378.825779914856</v>
      </c>
      <c r="N5021" s="91">
        <f>IF(K5021&gt;999999999,K5021/1073741824," ")</f>
        <v>2.3230720506981015</v>
      </c>
      <c r="O5021" s="194" t="s">
        <v>23350</v>
      </c>
      <c r="P5021" s="197" t="s">
        <v>26333</v>
      </c>
    </row>
    <row r="5022" spans="2:16" ht="20.100000000000001" customHeight="1" x14ac:dyDescent="0.3">
      <c r="B5022" s="101">
        <v>5012</v>
      </c>
      <c r="C5022" s="103" t="s">
        <v>40516</v>
      </c>
      <c r="D5022" s="159" t="s">
        <v>4807</v>
      </c>
      <c r="E5022" s="36" t="s">
        <v>15337</v>
      </c>
      <c r="F5022" s="104">
        <v>6.2</v>
      </c>
      <c r="G5022" s="101" t="s">
        <v>704</v>
      </c>
      <c r="H5022" s="101" t="s">
        <v>3745</v>
      </c>
      <c r="I5022" s="101">
        <v>1991</v>
      </c>
      <c r="J5022" s="101"/>
      <c r="K5022" s="90">
        <v>2383562152</v>
      </c>
      <c r="L5022" s="90">
        <f>IF(K5022/1024 &gt;1,K5022/1024," ")</f>
        <v>2327697.4140625</v>
      </c>
      <c r="M5022" s="90">
        <f>IF(K5022/1048576 &gt;1,K5022/1048576," ")</f>
        <v>2273.1420059204102</v>
      </c>
      <c r="N5022" s="91">
        <f>IF(K5022&gt;999999999,K5022/1073741824," ")</f>
        <v>2.2198652401566505</v>
      </c>
      <c r="O5022" s="194" t="s">
        <v>26331</v>
      </c>
      <c r="P5022" s="197" t="s">
        <v>26332</v>
      </c>
    </row>
    <row r="5023" spans="2:16" ht="20.100000000000001" customHeight="1" x14ac:dyDescent="0.3">
      <c r="B5023" s="101">
        <v>5013</v>
      </c>
      <c r="C5023" s="12" t="s">
        <v>40102</v>
      </c>
      <c r="D5023" s="160" t="s">
        <v>361</v>
      </c>
      <c r="E5023" s="36" t="s">
        <v>15339</v>
      </c>
      <c r="F5023" s="104">
        <v>6.9</v>
      </c>
      <c r="G5023" s="94"/>
      <c r="H5023" s="94" t="s">
        <v>3742</v>
      </c>
      <c r="I5023" s="101">
        <v>1965</v>
      </c>
      <c r="J5023" s="116"/>
      <c r="K5023" s="90">
        <v>2733201360</v>
      </c>
      <c r="L5023" s="90">
        <f>IF(K5023/1024 &gt;1,K5023/1024," ")</f>
        <v>2669141.953125</v>
      </c>
      <c r="M5023" s="90">
        <f>IF(K5023/1048576 &gt;1,K5023/1048576," ")</f>
        <v>2606.5839385986328</v>
      </c>
      <c r="N5023" s="91">
        <f>IF(K5023&gt;999999999,K5023/1073741824," ")</f>
        <v>2.5454921275377274</v>
      </c>
      <c r="O5023" s="194" t="s">
        <v>26334</v>
      </c>
      <c r="P5023" s="197" t="s">
        <v>26335</v>
      </c>
    </row>
    <row r="5024" spans="2:16" ht="20.100000000000001" customHeight="1" x14ac:dyDescent="0.3">
      <c r="B5024" s="101">
        <v>5014</v>
      </c>
      <c r="C5024" s="109" t="s">
        <v>40518</v>
      </c>
      <c r="D5024" s="159" t="s">
        <v>2473</v>
      </c>
      <c r="E5024" s="36" t="s">
        <v>15340</v>
      </c>
      <c r="F5024" s="104">
        <v>5.5</v>
      </c>
      <c r="G5024" s="13" t="s">
        <v>704</v>
      </c>
      <c r="H5024" s="13" t="s">
        <v>4081</v>
      </c>
      <c r="I5024" s="94">
        <v>2010</v>
      </c>
      <c r="J5024" s="94"/>
      <c r="K5024" s="73">
        <v>4894965760</v>
      </c>
      <c r="L5024" s="90">
        <f>IF(K5024/1024 &gt;1,K5024/1024," ")</f>
        <v>4780240</v>
      </c>
      <c r="M5024" s="90">
        <f>IF(K5024/1048576 &gt;1,K5024/1048576," ")</f>
        <v>4668.203125</v>
      </c>
      <c r="N5024" s="91">
        <f>IF(K5024&gt;999999999,K5024/1073741824," ")</f>
        <v>4.5587921142578125</v>
      </c>
      <c r="O5024" s="194" t="s">
        <v>26336</v>
      </c>
      <c r="P5024" s="197" t="s">
        <v>26337</v>
      </c>
    </row>
    <row r="5025" spans="2:16" ht="20.100000000000001" customHeight="1" x14ac:dyDescent="0.3">
      <c r="B5025" s="101">
        <v>5015</v>
      </c>
      <c r="C5025" s="20" t="s">
        <v>40519</v>
      </c>
      <c r="D5025" s="157" t="s">
        <v>8528</v>
      </c>
      <c r="E5025" s="36" t="s">
        <v>15342</v>
      </c>
      <c r="F5025" s="81">
        <v>4.9000000000000004</v>
      </c>
      <c r="G5025" s="13" t="s">
        <v>704</v>
      </c>
      <c r="H5025" s="13" t="s">
        <v>5878</v>
      </c>
      <c r="I5025" s="79">
        <v>2018</v>
      </c>
      <c r="J5025" s="79"/>
      <c r="K5025" s="73">
        <v>4875792384</v>
      </c>
      <c r="L5025" s="90">
        <f>IF(K5025/1024 &gt;1,K5025/1024," ")</f>
        <v>4761516</v>
      </c>
      <c r="M5025" s="90">
        <f>IF(K5025/1048576 &gt;1,K5025/1048576," ")</f>
        <v>4649.91796875</v>
      </c>
      <c r="N5025" s="91">
        <f>IF(K5025&gt;999999999,K5025/1073741824," ")</f>
        <v>4.5409355163574219</v>
      </c>
      <c r="O5025" s="194" t="s">
        <v>26340</v>
      </c>
      <c r="P5025" s="197" t="s">
        <v>26341</v>
      </c>
    </row>
    <row r="5026" spans="2:16" ht="20.100000000000001" customHeight="1" x14ac:dyDescent="0.3">
      <c r="B5026" s="101">
        <v>5016</v>
      </c>
      <c r="C5026" s="28" t="s">
        <v>40520</v>
      </c>
      <c r="D5026" s="157" t="s">
        <v>32347</v>
      </c>
      <c r="E5026" s="36" t="s">
        <v>32350</v>
      </c>
      <c r="F5026" s="81">
        <v>5.3</v>
      </c>
      <c r="G5026" s="13" t="s">
        <v>704</v>
      </c>
      <c r="H5026" s="13" t="s">
        <v>3744</v>
      </c>
      <c r="I5026" s="79">
        <v>2021</v>
      </c>
      <c r="J5026" s="79"/>
      <c r="K5026" s="73">
        <v>5701378048</v>
      </c>
      <c r="L5026" s="90">
        <f>IF(K5026/1024 &gt;1,K5026/1024," ")</f>
        <v>5567752</v>
      </c>
      <c r="M5026" s="90">
        <f>IF(K5026/1048576 &gt;1,K5026/1048576," ")</f>
        <v>5437.2578125</v>
      </c>
      <c r="N5026" s="91">
        <f>IF(K5026&gt;999999999,K5026/1073741824," ")</f>
        <v>5.3098220825195313</v>
      </c>
      <c r="O5026" s="223" t="s">
        <v>32348</v>
      </c>
      <c r="P5026" s="198" t="s">
        <v>32349</v>
      </c>
    </row>
    <row r="5027" spans="2:16" ht="20.100000000000001" customHeight="1" x14ac:dyDescent="0.3">
      <c r="B5027" s="101">
        <v>5017</v>
      </c>
      <c r="C5027" s="109" t="s">
        <v>40521</v>
      </c>
      <c r="D5027" s="160" t="s">
        <v>5803</v>
      </c>
      <c r="E5027" s="36" t="s">
        <v>15343</v>
      </c>
      <c r="F5027" s="104">
        <v>4.2</v>
      </c>
      <c r="G5027" s="101" t="s">
        <v>704</v>
      </c>
      <c r="H5027" s="101" t="s">
        <v>3744</v>
      </c>
      <c r="I5027" s="101">
        <v>2015</v>
      </c>
      <c r="J5027" s="101"/>
      <c r="K5027" s="90">
        <v>4628896347</v>
      </c>
      <c r="L5027" s="90">
        <f>IF(K5027/1024 &gt;1,K5027/1024," ")</f>
        <v>4520406.5888671875</v>
      </c>
      <c r="M5027" s="90">
        <f>IF(K5027/1048576 &gt;1,K5027/1048576," ")</f>
        <v>4414.4595594406128</v>
      </c>
      <c r="N5027" s="91">
        <f>IF(K5027&gt;999999999,K5027/1073741824," ")</f>
        <v>4.3109956635162234</v>
      </c>
      <c r="O5027" s="194" t="s">
        <v>26342</v>
      </c>
      <c r="P5027" s="197" t="s">
        <v>26343</v>
      </c>
    </row>
    <row r="5028" spans="2:16" ht="20.100000000000001" customHeight="1" x14ac:dyDescent="0.3">
      <c r="B5028" s="101">
        <v>5018</v>
      </c>
      <c r="C5028" s="12" t="s">
        <v>40522</v>
      </c>
      <c r="D5028" s="157" t="s">
        <v>9046</v>
      </c>
      <c r="E5028" s="36" t="s">
        <v>15344</v>
      </c>
      <c r="F5028" s="131">
        <v>5.9</v>
      </c>
      <c r="G5028" s="13"/>
      <c r="H5028" s="13" t="s">
        <v>3740</v>
      </c>
      <c r="I5028" s="133">
        <v>2019</v>
      </c>
      <c r="J5028" s="137"/>
      <c r="K5028" s="73">
        <v>3439116288</v>
      </c>
      <c r="L5028" s="90">
        <f>IF(K5028/1024 &gt;1,K5028/1024," ")</f>
        <v>3358512</v>
      </c>
      <c r="M5028" s="90">
        <f>IF(K5028/1048576 &gt;1,K5028/1048576," ")</f>
        <v>3279.796875</v>
      </c>
      <c r="N5028" s="91">
        <f>IF(K5028&gt;999999999,K5028/1073741824," ")</f>
        <v>3.2029266357421875</v>
      </c>
      <c r="O5028" s="194" t="s">
        <v>26344</v>
      </c>
      <c r="P5028" s="197" t="s">
        <v>26345</v>
      </c>
    </row>
    <row r="5029" spans="2:16" ht="20.100000000000001" customHeight="1" x14ac:dyDescent="0.3">
      <c r="B5029" s="101">
        <v>5019</v>
      </c>
      <c r="C5029" s="12" t="s">
        <v>40104</v>
      </c>
      <c r="D5029" s="159" t="s">
        <v>2474</v>
      </c>
      <c r="E5029" s="36" t="s">
        <v>15345</v>
      </c>
      <c r="F5029" s="104">
        <v>5.3</v>
      </c>
      <c r="G5029" s="121" t="s">
        <v>704</v>
      </c>
      <c r="H5029" s="121" t="s">
        <v>3738</v>
      </c>
      <c r="I5029" s="94">
        <v>2002</v>
      </c>
      <c r="J5029" s="94"/>
      <c r="K5029" s="108">
        <v>3613122560</v>
      </c>
      <c r="L5029" s="90">
        <f>IF(K5029/1024 &gt;1,K5029/1024," ")</f>
        <v>3528440</v>
      </c>
      <c r="M5029" s="90">
        <f>IF(K5029/1048576 &gt;1,K5029/1048576," ")</f>
        <v>3445.7421875</v>
      </c>
      <c r="N5029" s="91">
        <f>IF(K5029&gt;999999999,K5029/1073741824," ")</f>
        <v>3.3649826049804688</v>
      </c>
      <c r="O5029" s="194" t="s">
        <v>26346</v>
      </c>
      <c r="P5029" s="197" t="s">
        <v>26347</v>
      </c>
    </row>
    <row r="5030" spans="2:16" ht="20.100000000000001" customHeight="1" x14ac:dyDescent="0.3">
      <c r="B5030" s="101">
        <v>5020</v>
      </c>
      <c r="C5030" s="109" t="s">
        <v>40523</v>
      </c>
      <c r="D5030" s="160" t="s">
        <v>2475</v>
      </c>
      <c r="E5030" s="36" t="s">
        <v>15346</v>
      </c>
      <c r="F5030" s="104">
        <v>6.2</v>
      </c>
      <c r="G5030" s="101" t="s">
        <v>704</v>
      </c>
      <c r="H5030" s="101" t="s">
        <v>3737</v>
      </c>
      <c r="I5030" s="94">
        <v>1984</v>
      </c>
      <c r="J5030" s="94"/>
      <c r="K5030" s="90">
        <v>3295668877</v>
      </c>
      <c r="L5030" s="90">
        <f>IF(K5030/1024 &gt;1,K5030/1024," ")</f>
        <v>3218426.6376953125</v>
      </c>
      <c r="M5030" s="90">
        <f>IF(K5030/1048576 &gt;1,K5030/1048576," ")</f>
        <v>3142.9947633743286</v>
      </c>
      <c r="N5030" s="91">
        <f>IF(K5030&gt;999999999,K5030/1073741824," ")</f>
        <v>3.0693308236077428</v>
      </c>
      <c r="O5030" s="194" t="s">
        <v>26348</v>
      </c>
      <c r="P5030" s="197" t="s">
        <v>26349</v>
      </c>
    </row>
    <row r="5031" spans="2:16" ht="20.100000000000001" customHeight="1" x14ac:dyDescent="0.3">
      <c r="B5031" s="101">
        <v>5021</v>
      </c>
      <c r="C5031" s="71" t="s">
        <v>40524</v>
      </c>
      <c r="D5031" s="157" t="s">
        <v>7697</v>
      </c>
      <c r="E5031" s="36" t="s">
        <v>15347</v>
      </c>
      <c r="F5031" s="81">
        <v>6.6</v>
      </c>
      <c r="G5031" s="81" t="s">
        <v>704</v>
      </c>
      <c r="H5031" s="82" t="s">
        <v>5910</v>
      </c>
      <c r="I5031" s="79">
        <v>1954</v>
      </c>
      <c r="J5031" s="79"/>
      <c r="K5031" s="73">
        <v>2167284792</v>
      </c>
      <c r="L5031" s="90">
        <f>IF(K5031/1024 &gt;1,K5031/1024," ")</f>
        <v>2116489.0546875</v>
      </c>
      <c r="M5031" s="90">
        <f>IF(K5031/1048576 &gt;1,K5031/1048576," ")</f>
        <v>2066.8838424682617</v>
      </c>
      <c r="N5031" s="91">
        <f>IF(K5031&gt;999999999,K5031/1073741824," ")</f>
        <v>2.0184412524104118</v>
      </c>
      <c r="O5031" s="194" t="s">
        <v>19707</v>
      </c>
      <c r="P5031" s="197" t="s">
        <v>26350</v>
      </c>
    </row>
    <row r="5032" spans="2:16" ht="20.100000000000001" customHeight="1" x14ac:dyDescent="0.3">
      <c r="B5032" s="101">
        <v>5022</v>
      </c>
      <c r="C5032" s="107" t="s">
        <v>40525</v>
      </c>
      <c r="D5032" s="159" t="s">
        <v>4828</v>
      </c>
      <c r="E5032" s="36" t="s">
        <v>15348</v>
      </c>
      <c r="F5032" s="104">
        <v>5</v>
      </c>
      <c r="G5032" s="101"/>
      <c r="H5032" s="101" t="s">
        <v>3782</v>
      </c>
      <c r="I5032" s="101">
        <v>2012</v>
      </c>
      <c r="J5032" s="101"/>
      <c r="K5032" s="90">
        <v>3925454947</v>
      </c>
      <c r="L5032" s="90">
        <f>IF(K5032/1024 &gt;1,K5032/1024," ")</f>
        <v>3833452.0966796875</v>
      </c>
      <c r="M5032" s="90">
        <f>IF(K5032/1048576 &gt;1,K5032/1048576," ")</f>
        <v>3743.6055631637573</v>
      </c>
      <c r="N5032" s="91">
        <f>IF(K5032&gt;999999999,K5032/1073741824," ")</f>
        <v>3.6558648077771068</v>
      </c>
      <c r="O5032" s="194" t="s">
        <v>26351</v>
      </c>
      <c r="P5032" s="197" t="s">
        <v>26352</v>
      </c>
    </row>
    <row r="5033" spans="2:16" ht="20.100000000000001" customHeight="1" x14ac:dyDescent="0.3">
      <c r="B5033" s="101">
        <v>5023</v>
      </c>
      <c r="C5033" s="109" t="s">
        <v>40526</v>
      </c>
      <c r="D5033" s="160" t="s">
        <v>2477</v>
      </c>
      <c r="E5033" s="36" t="s">
        <v>15349</v>
      </c>
      <c r="F5033" s="104">
        <v>6.8</v>
      </c>
      <c r="G5033" s="99" t="s">
        <v>704</v>
      </c>
      <c r="H5033" s="105" t="s">
        <v>4081</v>
      </c>
      <c r="I5033" s="101">
        <v>2001</v>
      </c>
      <c r="J5033" s="101"/>
      <c r="K5033" s="90">
        <v>5662089259</v>
      </c>
      <c r="L5033" s="90">
        <f>IF(K5033/1024 &gt;1,K5033/1024," ")</f>
        <v>5529384.0419921875</v>
      </c>
      <c r="M5033" s="90">
        <f>IF(K5033/1048576 &gt;1,K5033/1048576," ")</f>
        <v>5399.7891035079956</v>
      </c>
      <c r="N5033" s="91">
        <f>IF(K5033&gt;999999999,K5033/1073741824," ")</f>
        <v>5.273231546394527</v>
      </c>
      <c r="O5033" s="194" t="s">
        <v>26353</v>
      </c>
      <c r="P5033" s="197" t="s">
        <v>31494</v>
      </c>
    </row>
    <row r="5034" spans="2:16" ht="20.100000000000001" customHeight="1" x14ac:dyDescent="0.3">
      <c r="B5034" s="101">
        <v>5024</v>
      </c>
      <c r="C5034" s="109" t="s">
        <v>40527</v>
      </c>
      <c r="D5034" s="159" t="s">
        <v>3335</v>
      </c>
      <c r="E5034" s="36" t="s">
        <v>15350</v>
      </c>
      <c r="F5034" s="104">
        <v>4.0999999999999996</v>
      </c>
      <c r="G5034" s="101" t="s">
        <v>704</v>
      </c>
      <c r="H5034" s="101" t="s">
        <v>3747</v>
      </c>
      <c r="I5034" s="101">
        <v>2013</v>
      </c>
      <c r="J5034" s="101"/>
      <c r="K5034" s="90">
        <v>2483803012</v>
      </c>
      <c r="L5034" s="90">
        <f>IF(K5034/1024 &gt;1,K5034/1024," ")</f>
        <v>2425588.87890625</v>
      </c>
      <c r="M5034" s="90">
        <f>IF(K5034/1048576 &gt;1,K5034/1048576," ")</f>
        <v>2368.7391395568848</v>
      </c>
      <c r="N5034" s="91">
        <f>IF(K5034&gt;999999999,K5034/1073741824," ")</f>
        <v>2.3132218159735203</v>
      </c>
      <c r="O5034" s="194" t="s">
        <v>26354</v>
      </c>
      <c r="P5034" s="197" t="s">
        <v>31495</v>
      </c>
    </row>
    <row r="5035" spans="2:16" ht="20.100000000000001" customHeight="1" x14ac:dyDescent="0.3">
      <c r="B5035" s="101">
        <v>5025</v>
      </c>
      <c r="C5035" s="20" t="s">
        <v>40528</v>
      </c>
      <c r="D5035" s="157" t="s">
        <v>8367</v>
      </c>
      <c r="E5035" s="36" t="s">
        <v>15351</v>
      </c>
      <c r="F5035" s="81">
        <v>6</v>
      </c>
      <c r="G5035" s="13"/>
      <c r="H5035" s="13" t="s">
        <v>3937</v>
      </c>
      <c r="I5035" s="79">
        <v>2008</v>
      </c>
      <c r="J5035" s="79"/>
      <c r="K5035" s="73">
        <v>3312185344</v>
      </c>
      <c r="L5035" s="90">
        <f>IF(K5035/1024 &gt;1,K5035/1024," ")</f>
        <v>3234556</v>
      </c>
      <c r="M5035" s="90">
        <f>IF(K5035/1048576 &gt;1,K5035/1048576," ")</f>
        <v>3158.74609375</v>
      </c>
      <c r="N5035" s="91">
        <f>IF(K5035&gt;999999999,K5035/1073741824," ")</f>
        <v>3.0847129821777344</v>
      </c>
      <c r="O5035" s="194" t="s">
        <v>18158</v>
      </c>
      <c r="P5035" s="197" t="s">
        <v>26355</v>
      </c>
    </row>
    <row r="5036" spans="2:16" ht="20.100000000000001" customHeight="1" x14ac:dyDescent="0.3">
      <c r="B5036" s="101">
        <v>5026</v>
      </c>
      <c r="C5036" s="109" t="s">
        <v>40529</v>
      </c>
      <c r="D5036" s="160" t="s">
        <v>24</v>
      </c>
      <c r="E5036" s="36" t="s">
        <v>15352</v>
      </c>
      <c r="F5036" s="104">
        <v>6.3</v>
      </c>
      <c r="G5036" s="13" t="s">
        <v>704</v>
      </c>
      <c r="H5036" s="13" t="s">
        <v>3756</v>
      </c>
      <c r="I5036" s="101">
        <v>2007</v>
      </c>
      <c r="J5036" s="101"/>
      <c r="K5036" s="73">
        <v>7149257790</v>
      </c>
      <c r="L5036" s="90">
        <f>IF(K5036/1024 &gt;1,K5036/1024," ")</f>
        <v>6981697.060546875</v>
      </c>
      <c r="M5036" s="90">
        <f>IF(K5036/1048576 &gt;1,K5036/1048576," ")</f>
        <v>6818.0635356903076</v>
      </c>
      <c r="N5036" s="91">
        <f>IF(K5036&gt;999999999,K5036/1073741824," ")</f>
        <v>6.658265171572566</v>
      </c>
      <c r="O5036" s="194" t="s">
        <v>26356</v>
      </c>
      <c r="P5036" s="197" t="s">
        <v>26357</v>
      </c>
    </row>
    <row r="5037" spans="2:16" ht="20.100000000000001" customHeight="1" x14ac:dyDescent="0.3">
      <c r="B5037" s="101">
        <v>5027</v>
      </c>
      <c r="C5037" s="12" t="s">
        <v>40106</v>
      </c>
      <c r="D5037" s="160" t="s">
        <v>25</v>
      </c>
      <c r="E5037" s="36" t="s">
        <v>15354</v>
      </c>
      <c r="F5037" s="104">
        <v>4.7</v>
      </c>
      <c r="G5037" s="94" t="s">
        <v>704</v>
      </c>
      <c r="H5037" s="94" t="s">
        <v>3750</v>
      </c>
      <c r="I5037" s="94">
        <v>2002</v>
      </c>
      <c r="J5037" s="94"/>
      <c r="K5037" s="108">
        <v>2161942528</v>
      </c>
      <c r="L5037" s="90">
        <f>IF(K5037/1024 &gt;1,K5037/1024," ")</f>
        <v>2111272</v>
      </c>
      <c r="M5037" s="90">
        <f>IF(K5037/1048576 &gt;1,K5037/1048576," ")</f>
        <v>2061.7890625</v>
      </c>
      <c r="N5037" s="91">
        <f>IF(K5037&gt;999999999,K5037/1073741824," ")</f>
        <v>2.0134658813476563</v>
      </c>
      <c r="O5037" s="194" t="s">
        <v>18060</v>
      </c>
      <c r="P5037" s="197" t="s">
        <v>26360</v>
      </c>
    </row>
    <row r="5038" spans="2:16" ht="20.100000000000001" customHeight="1" x14ac:dyDescent="0.3">
      <c r="B5038" s="101">
        <v>5028</v>
      </c>
      <c r="C5038" s="20" t="s">
        <v>40531</v>
      </c>
      <c r="D5038" s="157" t="s">
        <v>8980</v>
      </c>
      <c r="E5038" s="36" t="s">
        <v>15356</v>
      </c>
      <c r="F5038" s="81">
        <v>5.8</v>
      </c>
      <c r="G5038" s="13" t="s">
        <v>704</v>
      </c>
      <c r="H5038" s="13" t="s">
        <v>3740</v>
      </c>
      <c r="I5038" s="79">
        <v>2019</v>
      </c>
      <c r="J5038" s="79"/>
      <c r="K5038" s="73">
        <v>5925769216</v>
      </c>
      <c r="L5038" s="90">
        <f>IF(K5038/1024 &gt;1,K5038/1024," ")</f>
        <v>5786884</v>
      </c>
      <c r="M5038" s="90">
        <f>IF(K5038/1048576 &gt;1,K5038/1048576," ")</f>
        <v>5651.25390625</v>
      </c>
      <c r="N5038" s="91">
        <f>IF(K5038&gt;999999999,K5038/1073741824," ")</f>
        <v>5.5188026428222656</v>
      </c>
      <c r="O5038" s="194" t="s">
        <v>26363</v>
      </c>
      <c r="P5038" s="197" t="s">
        <v>26364</v>
      </c>
    </row>
    <row r="5039" spans="2:16" ht="20.100000000000001" customHeight="1" x14ac:dyDescent="0.3">
      <c r="B5039" s="101">
        <v>5029</v>
      </c>
      <c r="C5039" s="109" t="s">
        <v>40532</v>
      </c>
      <c r="D5039" s="160" t="s">
        <v>5424</v>
      </c>
      <c r="E5039" s="36" t="s">
        <v>15357</v>
      </c>
      <c r="F5039" s="104">
        <v>5.7</v>
      </c>
      <c r="G5039" s="101" t="s">
        <v>704</v>
      </c>
      <c r="H5039" s="101" t="s">
        <v>3739</v>
      </c>
      <c r="I5039" s="101">
        <v>2012</v>
      </c>
      <c r="J5039" s="101"/>
      <c r="K5039" s="90">
        <v>4056229383</v>
      </c>
      <c r="L5039" s="90">
        <f>IF(K5039/1024 &gt;1,K5039/1024," ")</f>
        <v>3961161.5068359375</v>
      </c>
      <c r="M5039" s="90">
        <f>IF(K5039/1048576 &gt;1,K5039/1048576," ")</f>
        <v>3868.3217840194702</v>
      </c>
      <c r="N5039" s="91">
        <f>IF(K5039&gt;999999999,K5039/1073741824," ")</f>
        <v>3.7776579922065139</v>
      </c>
      <c r="O5039" s="194" t="s">
        <v>26365</v>
      </c>
      <c r="P5039" s="197" t="s">
        <v>26366</v>
      </c>
    </row>
    <row r="5040" spans="2:16" ht="20.100000000000001" customHeight="1" x14ac:dyDescent="0.3">
      <c r="B5040" s="101">
        <v>5030</v>
      </c>
      <c r="C5040" s="111" t="s">
        <v>40533</v>
      </c>
      <c r="D5040" s="161" t="s">
        <v>6611</v>
      </c>
      <c r="E5040" s="36" t="s">
        <v>15358</v>
      </c>
      <c r="F5040" s="99">
        <v>5.2</v>
      </c>
      <c r="G5040" s="99" t="s">
        <v>704</v>
      </c>
      <c r="H5040" s="101" t="s">
        <v>4081</v>
      </c>
      <c r="I5040" s="101">
        <v>2015</v>
      </c>
      <c r="J5040" s="101"/>
      <c r="K5040" s="90">
        <v>4183671825</v>
      </c>
      <c r="L5040" s="90">
        <f>IF(K5040/1024 &gt;1,K5040/1024," ")</f>
        <v>4085617.0166015625</v>
      </c>
      <c r="M5040" s="90">
        <f>IF(K5040/1048576 &gt;1,K5040/1048576," ")</f>
        <v>3989.8603677749634</v>
      </c>
      <c r="N5040" s="91">
        <f>IF(K5040&gt;999999999,K5040/1073741824," ")</f>
        <v>3.8963480154052377</v>
      </c>
      <c r="O5040" s="194" t="s">
        <v>26367</v>
      </c>
      <c r="P5040" s="197" t="s">
        <v>26368</v>
      </c>
    </row>
    <row r="5041" spans="2:16" ht="20.100000000000001" customHeight="1" x14ac:dyDescent="0.3">
      <c r="B5041" s="101">
        <v>5031</v>
      </c>
      <c r="C5041" s="102" t="s">
        <v>40534</v>
      </c>
      <c r="D5041" s="159" t="s">
        <v>5492</v>
      </c>
      <c r="E5041" s="36" t="s">
        <v>15359</v>
      </c>
      <c r="F5041" s="104">
        <v>6.4</v>
      </c>
      <c r="G5041" s="101" t="s">
        <v>704</v>
      </c>
      <c r="H5041" s="101" t="s">
        <v>3744</v>
      </c>
      <c r="I5041" s="101">
        <v>2014</v>
      </c>
      <c r="J5041" s="101"/>
      <c r="K5041" s="90">
        <v>5214151734</v>
      </c>
      <c r="L5041" s="90">
        <f>IF(K5041/1024 &gt;1,K5041/1024," ")</f>
        <v>5091945.052734375</v>
      </c>
      <c r="M5041" s="90">
        <f>IF(K5041/1048576 &gt;1,K5041/1048576," ")</f>
        <v>4972.6025905609131</v>
      </c>
      <c r="N5041" s="91">
        <f>IF(K5041&gt;999999999,K5041/1073741824," ")</f>
        <v>4.8560572173446417</v>
      </c>
      <c r="O5041" s="194" t="s">
        <v>23008</v>
      </c>
      <c r="P5041" s="197" t="s">
        <v>26369</v>
      </c>
    </row>
    <row r="5042" spans="2:16" ht="20.100000000000001" customHeight="1" x14ac:dyDescent="0.3">
      <c r="B5042" s="101">
        <v>5032</v>
      </c>
      <c r="C5042" s="7" t="s">
        <v>42717</v>
      </c>
      <c r="D5042" s="261" t="s">
        <v>42714</v>
      </c>
      <c r="E5042" s="36" t="s">
        <v>42715</v>
      </c>
      <c r="F5042" s="131">
        <v>6</v>
      </c>
      <c r="G5042" s="13" t="s">
        <v>704</v>
      </c>
      <c r="H5042" s="13" t="s">
        <v>3740</v>
      </c>
      <c r="I5042" s="133">
        <v>2021</v>
      </c>
      <c r="J5042" s="79"/>
      <c r="K5042" s="73">
        <v>3534876672</v>
      </c>
      <c r="L5042" s="90">
        <f>IF(K5042/1024 &gt;1,K5042/1024," ")</f>
        <v>3452028</v>
      </c>
      <c r="M5042" s="90">
        <f>IF(K5042/1048576 &gt;1,K5042/1048576," ")</f>
        <v>3371.12109375</v>
      </c>
      <c r="N5042" s="91">
        <f>IF(K5042&gt;999999999,K5042/1073741824," ")</f>
        <v>3.2921104431152344</v>
      </c>
      <c r="O5042" s="194" t="s">
        <v>25008</v>
      </c>
      <c r="P5042" s="198" t="s">
        <v>42716</v>
      </c>
    </row>
    <row r="5043" spans="2:16" ht="20.100000000000001" customHeight="1" x14ac:dyDescent="0.3">
      <c r="B5043" s="101">
        <v>5033</v>
      </c>
      <c r="C5043" s="7" t="s">
        <v>40107</v>
      </c>
      <c r="D5043" s="159" t="s">
        <v>2479</v>
      </c>
      <c r="E5043" s="36" t="s">
        <v>15360</v>
      </c>
      <c r="F5043" s="104">
        <v>6.2</v>
      </c>
      <c r="G5043" s="94" t="s">
        <v>704</v>
      </c>
      <c r="H5043" s="94" t="s">
        <v>4067</v>
      </c>
      <c r="I5043" s="101">
        <v>2005</v>
      </c>
      <c r="J5043" s="101"/>
      <c r="K5043" s="90">
        <v>1502396416</v>
      </c>
      <c r="L5043" s="90">
        <f>IF(K5043/1024 &gt;1,K5043/1024," ")</f>
        <v>1467184</v>
      </c>
      <c r="M5043" s="90">
        <f>IF(K5043/1048576 &gt;1,K5043/1048576," ")</f>
        <v>1432.796875</v>
      </c>
      <c r="N5043" s="91">
        <f>IF(K5043&gt;999999999,K5043/1073741824," ")</f>
        <v>1.3992156982421875</v>
      </c>
      <c r="O5043" s="194" t="s">
        <v>26370</v>
      </c>
      <c r="P5043" s="197" t="s">
        <v>26371</v>
      </c>
    </row>
    <row r="5044" spans="2:16" ht="20.100000000000001" customHeight="1" x14ac:dyDescent="0.3">
      <c r="B5044" s="101">
        <v>5034</v>
      </c>
      <c r="C5044" s="7" t="s">
        <v>40108</v>
      </c>
      <c r="D5044" s="159" t="s">
        <v>3085</v>
      </c>
      <c r="E5044" s="36" t="s">
        <v>15361</v>
      </c>
      <c r="F5044" s="104">
        <v>4.7</v>
      </c>
      <c r="G5044" s="101" t="s">
        <v>704</v>
      </c>
      <c r="H5044" s="101" t="s">
        <v>3743</v>
      </c>
      <c r="I5044" s="101">
        <v>2012</v>
      </c>
      <c r="J5044" s="101"/>
      <c r="K5044" s="90">
        <v>3464157184</v>
      </c>
      <c r="L5044" s="90">
        <f>IF(K5044/1024 &gt;1,K5044/1024," ")</f>
        <v>3382966</v>
      </c>
      <c r="M5044" s="90">
        <f>IF(K5044/1048576 &gt;1,K5044/1048576," ")</f>
        <v>3303.677734375</v>
      </c>
      <c r="N5044" s="91">
        <f>IF(K5044&gt;999999999,K5044/1073741824," ")</f>
        <v>3.2262477874755859</v>
      </c>
      <c r="O5044" s="194" t="s">
        <v>26372</v>
      </c>
      <c r="P5044" s="197" t="s">
        <v>26373</v>
      </c>
    </row>
    <row r="5045" spans="2:16" ht="20.100000000000001" customHeight="1" x14ac:dyDescent="0.3">
      <c r="B5045" s="101">
        <v>5035</v>
      </c>
      <c r="C5045" s="7" t="s">
        <v>40535</v>
      </c>
      <c r="D5045" s="168" t="s">
        <v>8688</v>
      </c>
      <c r="E5045" s="36" t="s">
        <v>15362</v>
      </c>
      <c r="F5045" s="81">
        <v>6.9</v>
      </c>
      <c r="G5045" s="13" t="s">
        <v>704</v>
      </c>
      <c r="H5045" s="13" t="s">
        <v>3752</v>
      </c>
      <c r="I5045" s="79">
        <v>1970</v>
      </c>
      <c r="J5045" s="79"/>
      <c r="K5045" s="73">
        <v>2901573632</v>
      </c>
      <c r="L5045" s="90">
        <f>IF(K5045/1024 &gt;1,K5045/1024," ")</f>
        <v>2833568</v>
      </c>
      <c r="M5045" s="90">
        <f>IF(K5045/1048576 &gt;1,K5045/1048576," ")</f>
        <v>2767.15625</v>
      </c>
      <c r="N5045" s="91">
        <f>IF(K5045&gt;999999999,K5045/1073741824," ")</f>
        <v>2.702301025390625</v>
      </c>
      <c r="O5045" s="194" t="s">
        <v>26374</v>
      </c>
      <c r="P5045" s="197" t="s">
        <v>26375</v>
      </c>
    </row>
    <row r="5046" spans="2:16" ht="20.100000000000001" customHeight="1" x14ac:dyDescent="0.3">
      <c r="B5046" s="101">
        <v>5036</v>
      </c>
      <c r="C5046" s="109" t="s">
        <v>40536</v>
      </c>
      <c r="D5046" s="159" t="s">
        <v>2480</v>
      </c>
      <c r="E5046" s="36" t="s">
        <v>15363</v>
      </c>
      <c r="F5046" s="104">
        <v>7</v>
      </c>
      <c r="G5046" s="99" t="s">
        <v>704</v>
      </c>
      <c r="H5046" s="105" t="s">
        <v>5871</v>
      </c>
      <c r="I5046" s="94">
        <v>1993</v>
      </c>
      <c r="J5046" s="94"/>
      <c r="K5046" s="90">
        <v>4186314318</v>
      </c>
      <c r="L5046" s="90">
        <f>IF(K5046/1024 &gt;1,K5046/1024," ")</f>
        <v>4088197.576171875</v>
      </c>
      <c r="M5046" s="90">
        <f>IF(K5046/1048576 &gt;1,K5046/1048576," ")</f>
        <v>3992.3804454803467</v>
      </c>
      <c r="N5046" s="91">
        <f>IF(K5046&gt;999999999,K5046/1073741824," ")</f>
        <v>3.8988090287894011</v>
      </c>
      <c r="O5046" s="194" t="s">
        <v>26376</v>
      </c>
      <c r="P5046" s="197" t="s">
        <v>26377</v>
      </c>
    </row>
    <row r="5047" spans="2:16" ht="20.100000000000001" customHeight="1" x14ac:dyDescent="0.3">
      <c r="B5047" s="101">
        <v>5037</v>
      </c>
      <c r="C5047" s="109" t="s">
        <v>40537</v>
      </c>
      <c r="D5047" s="159" t="s">
        <v>3692</v>
      </c>
      <c r="E5047" s="36" t="s">
        <v>15364</v>
      </c>
      <c r="F5047" s="104">
        <v>6.9</v>
      </c>
      <c r="G5047" s="101" t="s">
        <v>704</v>
      </c>
      <c r="H5047" s="101" t="s">
        <v>3739</v>
      </c>
      <c r="I5047" s="101">
        <v>2012</v>
      </c>
      <c r="J5047" s="101"/>
      <c r="K5047" s="90">
        <v>4308204570</v>
      </c>
      <c r="L5047" s="90">
        <f>IF(K5047/1024 &gt;1,K5047/1024," ")</f>
        <v>4207231.025390625</v>
      </c>
      <c r="M5047" s="90">
        <f>IF(K5047/1048576 &gt;1,K5047/1048576," ")</f>
        <v>4108.6240482330322</v>
      </c>
      <c r="N5047" s="91">
        <f>IF(K5047&gt;999999999,K5047/1073741824," ")</f>
        <v>4.0123281721025705</v>
      </c>
      <c r="O5047" s="194" t="s">
        <v>26378</v>
      </c>
      <c r="P5047" s="197" t="s">
        <v>31498</v>
      </c>
    </row>
    <row r="5048" spans="2:16" ht="20.100000000000001" customHeight="1" x14ac:dyDescent="0.3">
      <c r="B5048" s="101">
        <v>5038</v>
      </c>
      <c r="C5048" s="74" t="s">
        <v>40538</v>
      </c>
      <c r="D5048" s="167" t="s">
        <v>7768</v>
      </c>
      <c r="E5048" s="36" t="s">
        <v>15365</v>
      </c>
      <c r="F5048" s="81">
        <v>6.7</v>
      </c>
      <c r="G5048" s="81" t="s">
        <v>704</v>
      </c>
      <c r="H5048" s="82" t="s">
        <v>5878</v>
      </c>
      <c r="I5048" s="79">
        <v>2017</v>
      </c>
      <c r="J5048" s="79"/>
      <c r="K5048" s="73">
        <v>5230089137</v>
      </c>
      <c r="L5048" s="90">
        <f>IF(K5048/1024 &gt;1,K5048/1024," ")</f>
        <v>5107508.9228515625</v>
      </c>
      <c r="M5048" s="90">
        <f>IF(K5048/1048576 &gt;1,K5048/1048576," ")</f>
        <v>4987.801682472229</v>
      </c>
      <c r="N5048" s="91">
        <f>IF(K5048&gt;999999999,K5048/1073741824," ")</f>
        <v>4.8709000805392861</v>
      </c>
      <c r="O5048" s="194" t="s">
        <v>26379</v>
      </c>
      <c r="P5048" s="197" t="s">
        <v>31499</v>
      </c>
    </row>
    <row r="5049" spans="2:16" ht="20.100000000000001" customHeight="1" x14ac:dyDescent="0.3">
      <c r="B5049" s="101">
        <v>5039</v>
      </c>
      <c r="C5049" s="12" t="s">
        <v>40539</v>
      </c>
      <c r="D5049" s="157" t="s">
        <v>7964</v>
      </c>
      <c r="E5049" s="36" t="s">
        <v>15366</v>
      </c>
      <c r="F5049" s="131">
        <v>4.7</v>
      </c>
      <c r="G5049" s="13" t="s">
        <v>704</v>
      </c>
      <c r="H5049" s="13" t="s">
        <v>5892</v>
      </c>
      <c r="I5049" s="133">
        <v>2018</v>
      </c>
      <c r="J5049" s="74"/>
      <c r="K5049" s="73">
        <v>4073413304</v>
      </c>
      <c r="L5049" s="90">
        <f>IF(K5049/1024 &gt;1,K5049/1024," ")</f>
        <v>3977942.6796875</v>
      </c>
      <c r="M5049" s="90">
        <f>IF(K5049/1048576 &gt;1,K5049/1048576," ")</f>
        <v>3884.7096481323242</v>
      </c>
      <c r="N5049" s="91">
        <f>IF(K5049&gt;999999999,K5049/1073741824," ")</f>
        <v>3.7936617657542229</v>
      </c>
      <c r="O5049" s="194" t="s">
        <v>26380</v>
      </c>
      <c r="P5049" s="197" t="s">
        <v>31500</v>
      </c>
    </row>
    <row r="5050" spans="2:16" ht="20.100000000000001" customHeight="1" x14ac:dyDescent="0.3">
      <c r="B5050" s="101">
        <v>5040</v>
      </c>
      <c r="C5050" s="109" t="s">
        <v>40540</v>
      </c>
      <c r="D5050" s="159" t="s">
        <v>5511</v>
      </c>
      <c r="E5050" s="36" t="s">
        <v>15367</v>
      </c>
      <c r="F5050" s="104">
        <v>6.7</v>
      </c>
      <c r="G5050" s="101" t="s">
        <v>704</v>
      </c>
      <c r="H5050" s="101" t="s">
        <v>3737</v>
      </c>
      <c r="I5050" s="101">
        <v>1975</v>
      </c>
      <c r="J5050" s="101"/>
      <c r="K5050" s="90">
        <v>5524350407</v>
      </c>
      <c r="L5050" s="90">
        <f>IF(K5050/1024 &gt;1,K5050/1024," ")</f>
        <v>5394873.4443359375</v>
      </c>
      <c r="M5050" s="90">
        <f>IF(K5050/1048576 &gt;1,K5050/1048576," ")</f>
        <v>5268.431097984314</v>
      </c>
      <c r="N5050" s="91">
        <f>IF(K5050&gt;999999999,K5050/1073741824," ")</f>
        <v>5.1449522441253066</v>
      </c>
      <c r="O5050" s="199" t="s">
        <v>17522</v>
      </c>
      <c r="P5050" s="197" t="s">
        <v>31501</v>
      </c>
    </row>
    <row r="5051" spans="2:16" ht="20.100000000000001" customHeight="1" x14ac:dyDescent="0.3">
      <c r="B5051" s="101">
        <v>5041</v>
      </c>
      <c r="C5051" s="20" t="s">
        <v>34945</v>
      </c>
      <c r="D5051" s="157" t="s">
        <v>32579</v>
      </c>
      <c r="E5051" s="36" t="s">
        <v>34773</v>
      </c>
      <c r="F5051" s="81">
        <v>5.9</v>
      </c>
      <c r="G5051" s="13" t="s">
        <v>704</v>
      </c>
      <c r="H5051" s="13" t="s">
        <v>3744</v>
      </c>
      <c r="I5051" s="79">
        <v>2021</v>
      </c>
      <c r="J5051" s="79"/>
      <c r="K5051" s="73">
        <v>4992221184</v>
      </c>
      <c r="L5051" s="90">
        <f>IF(K5051/1024 &gt;1,K5051/1024," ")</f>
        <v>4875216</v>
      </c>
      <c r="M5051" s="90">
        <f>IF(K5051/1048576 &gt;1,K5051/1048576," ")</f>
        <v>4760.953125</v>
      </c>
      <c r="N5051" s="91">
        <f>IF(K5051&gt;999999999,K5051/1073741824," ")</f>
        <v>4.6493682861328125</v>
      </c>
      <c r="O5051" s="194" t="s">
        <v>32996</v>
      </c>
      <c r="P5051" s="197" t="s">
        <v>32997</v>
      </c>
    </row>
    <row r="5052" spans="2:16" ht="20.100000000000001" customHeight="1" x14ac:dyDescent="0.3">
      <c r="B5052" s="101">
        <v>5042</v>
      </c>
      <c r="C5052" s="102" t="s">
        <v>40541</v>
      </c>
      <c r="D5052" s="159" t="s">
        <v>5344</v>
      </c>
      <c r="E5052" s="36" t="s">
        <v>15368</v>
      </c>
      <c r="F5052" s="104">
        <v>5</v>
      </c>
      <c r="G5052" s="101" t="s">
        <v>704</v>
      </c>
      <c r="H5052" s="101" t="s">
        <v>3740</v>
      </c>
      <c r="I5052" s="101">
        <v>1986</v>
      </c>
      <c r="J5052" s="101"/>
      <c r="K5052" s="90">
        <v>3540704021</v>
      </c>
      <c r="L5052" s="90">
        <f>IF(K5052/1024 &gt;1,K5052/1024," ")</f>
        <v>3457718.7705078125</v>
      </c>
      <c r="M5052" s="90">
        <f>IF(K5052/1048576 &gt;1,K5052/1048576," ")</f>
        <v>3376.6784868240356</v>
      </c>
      <c r="N5052" s="91">
        <f>IF(K5052&gt;999999999,K5052/1073741824," ")</f>
        <v>3.2975375847890973</v>
      </c>
      <c r="O5052" s="194" t="s">
        <v>26381</v>
      </c>
      <c r="P5052" s="197" t="s">
        <v>26382</v>
      </c>
    </row>
    <row r="5053" spans="2:16" ht="20.100000000000001" customHeight="1" x14ac:dyDescent="0.3">
      <c r="B5053" s="101">
        <v>5043</v>
      </c>
      <c r="C5053" s="12" t="s">
        <v>40109</v>
      </c>
      <c r="D5053" s="160" t="s">
        <v>2481</v>
      </c>
      <c r="E5053" s="36" t="s">
        <v>15369</v>
      </c>
      <c r="F5053" s="104">
        <v>4.5999999999999996</v>
      </c>
      <c r="G5053" s="94"/>
      <c r="H5053" s="94" t="s">
        <v>4101</v>
      </c>
      <c r="I5053" s="101">
        <v>2006</v>
      </c>
      <c r="J5053" s="101"/>
      <c r="K5053" s="90">
        <v>732502016</v>
      </c>
      <c r="L5053" s="90">
        <f>IF(K5053/1024 &gt;1,K5053/1024," ")</f>
        <v>715334</v>
      </c>
      <c r="M5053" s="90">
        <f>IF(K5053/1048576 &gt;1,K5053/1048576," ")</f>
        <v>698.568359375</v>
      </c>
      <c r="N5053" s="91" t="str">
        <f>IF(K5053&gt;999999999,K5053/1073741824," ")</f>
        <v xml:space="preserve"> </v>
      </c>
      <c r="O5053" s="194" t="s">
        <v>18266</v>
      </c>
      <c r="P5053" s="197" t="s">
        <v>26383</v>
      </c>
    </row>
    <row r="5054" spans="2:16" ht="20.100000000000001" customHeight="1" x14ac:dyDescent="0.3">
      <c r="B5054" s="101">
        <v>5044</v>
      </c>
      <c r="C5054" s="74" t="s">
        <v>40542</v>
      </c>
      <c r="D5054" s="157" t="s">
        <v>7819</v>
      </c>
      <c r="E5054" s="36" t="s">
        <v>15370</v>
      </c>
      <c r="F5054" s="131">
        <v>6.4</v>
      </c>
      <c r="G5054" s="13" t="s">
        <v>704</v>
      </c>
      <c r="H5054" s="13" t="s">
        <v>5871</v>
      </c>
      <c r="I5054" s="133">
        <v>1982</v>
      </c>
      <c r="J5054" s="74"/>
      <c r="K5054" s="73">
        <v>5320138232</v>
      </c>
      <c r="L5054" s="90">
        <f>IF(K5054/1024 &gt;1,K5054/1024," ")</f>
        <v>5195447.4921875</v>
      </c>
      <c r="M5054" s="90">
        <f>IF(K5054/1048576 &gt;1,K5054/1048576," ")</f>
        <v>5073.6791915893555</v>
      </c>
      <c r="N5054" s="91">
        <f>IF(K5054&gt;999999999,K5054/1073741824," ")</f>
        <v>4.9547648355364799</v>
      </c>
      <c r="O5054" s="194" t="s">
        <v>26384</v>
      </c>
      <c r="P5054" s="197" t="s">
        <v>26385</v>
      </c>
    </row>
    <row r="5055" spans="2:16" ht="20.100000000000001" customHeight="1" x14ac:dyDescent="0.3">
      <c r="B5055" s="101">
        <v>5045</v>
      </c>
      <c r="C5055" s="109" t="s">
        <v>40543</v>
      </c>
      <c r="D5055" s="161" t="s">
        <v>7522</v>
      </c>
      <c r="E5055" s="36" t="s">
        <v>15371</v>
      </c>
      <c r="F5055" s="99">
        <v>7.8</v>
      </c>
      <c r="G5055" s="99"/>
      <c r="H5055" s="105" t="s">
        <v>6037</v>
      </c>
      <c r="I5055" s="101">
        <v>1955</v>
      </c>
      <c r="J5055" s="101"/>
      <c r="K5055" s="90">
        <v>4787373797</v>
      </c>
      <c r="L5055" s="90">
        <f>IF(K5055/1024 &gt;1,K5055/1024," ")</f>
        <v>4675169.7236328125</v>
      </c>
      <c r="M5055" s="90">
        <f>IF(K5055/1048576 &gt;1,K5055/1048576," ")</f>
        <v>4565.5954332351685</v>
      </c>
      <c r="N5055" s="91">
        <f>IF(K5055&gt;999999999,K5055/1073741824," ")</f>
        <v>4.4585892902687192</v>
      </c>
      <c r="O5055" s="194" t="s">
        <v>26386</v>
      </c>
      <c r="P5055" s="197" t="s">
        <v>31502</v>
      </c>
    </row>
    <row r="5056" spans="2:16" ht="20.100000000000001" customHeight="1" x14ac:dyDescent="0.3">
      <c r="B5056" s="101">
        <v>5046</v>
      </c>
      <c r="C5056" s="102" t="s">
        <v>40544</v>
      </c>
      <c r="D5056" s="159" t="s">
        <v>5240</v>
      </c>
      <c r="E5056" s="36" t="s">
        <v>15372</v>
      </c>
      <c r="F5056" s="104">
        <v>6.4</v>
      </c>
      <c r="G5056" s="101"/>
      <c r="H5056" s="101" t="s">
        <v>3967</v>
      </c>
      <c r="I5056" s="101">
        <v>1977</v>
      </c>
      <c r="J5056" s="101"/>
      <c r="K5056" s="90">
        <v>5048340036</v>
      </c>
      <c r="L5056" s="90">
        <f>IF(K5056/1024 &gt;1,K5056/1024," ")</f>
        <v>4930019.56640625</v>
      </c>
      <c r="M5056" s="90">
        <f>IF(K5056/1048576 &gt;1,K5056/1048576," ")</f>
        <v>4814.4722328186035</v>
      </c>
      <c r="N5056" s="91">
        <f>IF(K5056&gt;999999999,K5056/1073741824," ")</f>
        <v>4.7016330398619175</v>
      </c>
      <c r="O5056" s="194" t="s">
        <v>26387</v>
      </c>
      <c r="P5056" s="197" t="s">
        <v>26388</v>
      </c>
    </row>
    <row r="5057" spans="2:16" ht="20.100000000000001" customHeight="1" x14ac:dyDescent="0.3">
      <c r="B5057" s="101">
        <v>5047</v>
      </c>
      <c r="C5057" s="102" t="s">
        <v>40545</v>
      </c>
      <c r="D5057" s="160" t="s">
        <v>5309</v>
      </c>
      <c r="E5057" s="36" t="s">
        <v>15373</v>
      </c>
      <c r="F5057" s="104">
        <v>6.8</v>
      </c>
      <c r="G5057" s="101" t="s">
        <v>704</v>
      </c>
      <c r="H5057" s="101" t="s">
        <v>3756</v>
      </c>
      <c r="I5057" s="101">
        <v>1978</v>
      </c>
      <c r="J5057" s="101"/>
      <c r="K5057" s="90">
        <v>5694234515</v>
      </c>
      <c r="L5057" s="90">
        <f>IF(K5057/1024 &gt;1,K5057/1024," ")</f>
        <v>5560775.8935546875</v>
      </c>
      <c r="M5057" s="90">
        <f>IF(K5057/1048576 &gt;1,K5057/1048576," ")</f>
        <v>5430.4452085494995</v>
      </c>
      <c r="N5057" s="91">
        <f>IF(K5057&gt;999999999,K5057/1073741824," ")</f>
        <v>5.3031691489741206</v>
      </c>
      <c r="O5057" s="194" t="s">
        <v>26389</v>
      </c>
      <c r="P5057" s="197" t="s">
        <v>26390</v>
      </c>
    </row>
    <row r="5058" spans="2:16" ht="20.100000000000001" customHeight="1" x14ac:dyDescent="0.3">
      <c r="B5058" s="101">
        <v>5048</v>
      </c>
      <c r="C5058" s="20" t="s">
        <v>33576</v>
      </c>
      <c r="D5058" s="261" t="s">
        <v>33572</v>
      </c>
      <c r="E5058" s="36" t="s">
        <v>33573</v>
      </c>
      <c r="F5058" s="81">
        <v>5.9</v>
      </c>
      <c r="G5058" s="13" t="s">
        <v>704</v>
      </c>
      <c r="H5058" s="13" t="s">
        <v>3744</v>
      </c>
      <c r="I5058" s="79">
        <v>2022</v>
      </c>
      <c r="J5058" s="79"/>
      <c r="K5058" s="73">
        <v>5774147584</v>
      </c>
      <c r="L5058" s="90">
        <f>IF(K5058/1024 &gt;1,K5058/1024," ")</f>
        <v>5638816</v>
      </c>
      <c r="M5058" s="90">
        <f>IF(K5058/1048576 &gt;1,K5058/1048576," ")</f>
        <v>5506.65625</v>
      </c>
      <c r="N5058" s="91">
        <f>IF(K5058&gt;999999999,K5058/1073741824," ")</f>
        <v>5.377593994140625</v>
      </c>
      <c r="O5058" s="223" t="s">
        <v>33574</v>
      </c>
      <c r="P5058" s="197" t="s">
        <v>33575</v>
      </c>
    </row>
    <row r="5059" spans="2:16" ht="20.100000000000001" customHeight="1" x14ac:dyDescent="0.3">
      <c r="B5059" s="101">
        <v>5049</v>
      </c>
      <c r="C5059" s="102" t="s">
        <v>35536</v>
      </c>
      <c r="D5059" s="159" t="s">
        <v>3475</v>
      </c>
      <c r="E5059" s="36" t="s">
        <v>11600</v>
      </c>
      <c r="F5059" s="104">
        <v>3.5</v>
      </c>
      <c r="G5059" s="101" t="s">
        <v>704</v>
      </c>
      <c r="H5059" s="101" t="s">
        <v>3956</v>
      </c>
      <c r="I5059" s="101">
        <v>2013</v>
      </c>
      <c r="J5059" s="101"/>
      <c r="K5059" s="90">
        <v>3996061834</v>
      </c>
      <c r="L5059" s="90">
        <f>IF(K5059/1024 &gt;1,K5059/1024," ")</f>
        <v>3902404.134765625</v>
      </c>
      <c r="M5059" s="90">
        <f>IF(K5059/1048576 &gt;1,K5059/1048576," ")</f>
        <v>3810.9415378570557</v>
      </c>
      <c r="N5059" s="91">
        <f>IF(K5059&gt;999999999,K5059/1073741824," ")</f>
        <v>3.7216225955635309</v>
      </c>
      <c r="O5059" s="194" t="s">
        <v>20023</v>
      </c>
      <c r="P5059" s="197" t="s">
        <v>20024</v>
      </c>
    </row>
    <row r="5060" spans="2:16" ht="20.100000000000001" customHeight="1" x14ac:dyDescent="0.3">
      <c r="B5060" s="101">
        <v>5050</v>
      </c>
      <c r="C5060" s="109" t="s">
        <v>40546</v>
      </c>
      <c r="D5060" s="159" t="s">
        <v>1711</v>
      </c>
      <c r="E5060" s="36" t="s">
        <v>15374</v>
      </c>
      <c r="F5060" s="104">
        <v>7.9</v>
      </c>
      <c r="G5060" s="101" t="s">
        <v>704</v>
      </c>
      <c r="H5060" s="101" t="s">
        <v>3756</v>
      </c>
      <c r="I5060" s="94">
        <v>1990</v>
      </c>
      <c r="J5060" s="94"/>
      <c r="K5060" s="90">
        <v>7970135293</v>
      </c>
      <c r="L5060" s="90">
        <f>IF(K5060/1024 &gt;1,K5060/1024," ")</f>
        <v>7783335.2470703125</v>
      </c>
      <c r="M5060" s="90">
        <f>IF(K5060/1048576 &gt;1,K5060/1048576," ")</f>
        <v>7600.9133272171021</v>
      </c>
      <c r="N5060" s="91">
        <f>IF(K5060&gt;999999999,K5060/1073741824," ")</f>
        <v>7.4227669211104512</v>
      </c>
      <c r="O5060" s="194" t="s">
        <v>26391</v>
      </c>
      <c r="P5060" s="197" t="s">
        <v>26392</v>
      </c>
    </row>
    <row r="5061" spans="2:16" ht="20.100000000000001" customHeight="1" x14ac:dyDescent="0.3">
      <c r="B5061" s="101">
        <v>5051</v>
      </c>
      <c r="C5061" s="109" t="s">
        <v>40547</v>
      </c>
      <c r="D5061" s="160" t="s">
        <v>3489</v>
      </c>
      <c r="E5061" s="36" t="s">
        <v>15375</v>
      </c>
      <c r="F5061" s="104">
        <v>4.3</v>
      </c>
      <c r="G5061" s="101" t="s">
        <v>704</v>
      </c>
      <c r="H5061" s="101" t="s">
        <v>3737</v>
      </c>
      <c r="I5061" s="101">
        <v>1995</v>
      </c>
      <c r="J5061" s="101"/>
      <c r="K5061" s="90">
        <v>3422396628</v>
      </c>
      <c r="L5061" s="90">
        <f>IF(K5061/1024 &gt;1,K5061/1024," ")</f>
        <v>3342184.20703125</v>
      </c>
      <c r="M5061" s="90">
        <f>IF(K5061/1048576 &gt;1,K5061/1048576," ")</f>
        <v>3263.8517646789551</v>
      </c>
      <c r="N5061" s="91">
        <f>IF(K5061&gt;999999999,K5061/1073741824," ")</f>
        <v>3.1873552389442921</v>
      </c>
      <c r="O5061" s="194" t="s">
        <v>18205</v>
      </c>
      <c r="P5061" s="197" t="s">
        <v>31503</v>
      </c>
    </row>
    <row r="5062" spans="2:16" ht="20.100000000000001" customHeight="1" x14ac:dyDescent="0.3">
      <c r="B5062" s="101">
        <v>5052</v>
      </c>
      <c r="C5062" s="12" t="s">
        <v>40548</v>
      </c>
      <c r="D5062" s="157" t="s">
        <v>8469</v>
      </c>
      <c r="E5062" s="36" t="s">
        <v>15376</v>
      </c>
      <c r="F5062" s="81">
        <v>5.3</v>
      </c>
      <c r="G5062" s="13" t="s">
        <v>704</v>
      </c>
      <c r="H5062" s="13" t="s">
        <v>5871</v>
      </c>
      <c r="I5062" s="79">
        <v>2018</v>
      </c>
      <c r="J5062" s="79"/>
      <c r="K5062" s="73">
        <v>5209755648</v>
      </c>
      <c r="L5062" s="90">
        <f>IF(K5062/1024 &gt;1,K5062/1024," ")</f>
        <v>5087652</v>
      </c>
      <c r="M5062" s="90">
        <f>IF(K5062/1048576 &gt;1,K5062/1048576," ")</f>
        <v>4968.41015625</v>
      </c>
      <c r="N5062" s="91">
        <f>IF(K5062&gt;999999999,K5062/1073741824," ")</f>
        <v>4.8519630432128906</v>
      </c>
      <c r="O5062" s="194" t="s">
        <v>26393</v>
      </c>
      <c r="P5062" s="197" t="s">
        <v>26394</v>
      </c>
    </row>
    <row r="5063" spans="2:16" ht="20.100000000000001" customHeight="1" x14ac:dyDescent="0.3">
      <c r="B5063" s="101">
        <v>5053</v>
      </c>
      <c r="C5063" s="112" t="s">
        <v>40549</v>
      </c>
      <c r="D5063" s="161" t="s">
        <v>7629</v>
      </c>
      <c r="E5063" s="36" t="s">
        <v>15377</v>
      </c>
      <c r="F5063" s="99">
        <v>6.2</v>
      </c>
      <c r="G5063" s="99" t="s">
        <v>704</v>
      </c>
      <c r="H5063" s="105" t="s">
        <v>5892</v>
      </c>
      <c r="I5063" s="101">
        <v>1981</v>
      </c>
      <c r="J5063" s="101"/>
      <c r="K5063" s="90">
        <v>2240538696</v>
      </c>
      <c r="L5063" s="90">
        <f>IF(K5063/1024 &gt;1,K5063/1024," ")</f>
        <v>2188026.0703125</v>
      </c>
      <c r="M5063" s="90">
        <f>IF(K5063/1048576 &gt;1,K5063/1048576," ")</f>
        <v>2136.7442092895508</v>
      </c>
      <c r="N5063" s="91">
        <f>IF(K5063&gt;999999999,K5063/1073741824," ")</f>
        <v>2.0866642668843269</v>
      </c>
      <c r="O5063" s="194" t="s">
        <v>26395</v>
      </c>
      <c r="P5063" s="197" t="s">
        <v>31504</v>
      </c>
    </row>
    <row r="5064" spans="2:16" ht="20.100000000000001" customHeight="1" x14ac:dyDescent="0.3">
      <c r="B5064" s="101">
        <v>5054</v>
      </c>
      <c r="C5064" s="7" t="s">
        <v>40550</v>
      </c>
      <c r="D5064" s="168" t="s">
        <v>8715</v>
      </c>
      <c r="E5064" s="36" t="s">
        <v>15378</v>
      </c>
      <c r="F5064" s="99">
        <v>5.8</v>
      </c>
      <c r="G5064" s="13"/>
      <c r="H5064" s="13" t="s">
        <v>3773</v>
      </c>
      <c r="I5064" s="101">
        <v>2018</v>
      </c>
      <c r="J5064" s="79"/>
      <c r="K5064" s="73">
        <v>2120425472</v>
      </c>
      <c r="L5064" s="90">
        <f>IF(K5064/1024 &gt;1,K5064/1024," ")</f>
        <v>2070728</v>
      </c>
      <c r="M5064" s="90">
        <f>IF(K5064/1048576 &gt;1,K5064/1048576," ")</f>
        <v>2022.1953125</v>
      </c>
      <c r="N5064" s="91">
        <f>IF(K5064&gt;999999999,K5064/1073741824," ")</f>
        <v>1.9748001098632813</v>
      </c>
      <c r="O5064" s="194" t="s">
        <v>17620</v>
      </c>
      <c r="P5064" s="197" t="s">
        <v>26396</v>
      </c>
    </row>
    <row r="5065" spans="2:16" ht="20.100000000000001" customHeight="1" x14ac:dyDescent="0.3">
      <c r="B5065" s="101">
        <v>5055</v>
      </c>
      <c r="C5065" s="112" t="s">
        <v>40551</v>
      </c>
      <c r="D5065" s="161" t="s">
        <v>7250</v>
      </c>
      <c r="E5065" s="36" t="s">
        <v>15379</v>
      </c>
      <c r="F5065" s="99">
        <v>5.9</v>
      </c>
      <c r="G5065" s="101" t="s">
        <v>704</v>
      </c>
      <c r="H5065" s="101" t="s">
        <v>5981</v>
      </c>
      <c r="I5065" s="101">
        <v>1992</v>
      </c>
      <c r="J5065" s="101"/>
      <c r="K5065" s="90">
        <v>3594729540</v>
      </c>
      <c r="L5065" s="90">
        <f>IF(K5065/1024 &gt;1,K5065/1024," ")</f>
        <v>3510478.06640625</v>
      </c>
      <c r="M5065" s="90">
        <f>IF(K5065/1048576 &gt;1,K5065/1048576," ")</f>
        <v>3428.2012367248535</v>
      </c>
      <c r="N5065" s="91">
        <f>IF(K5065&gt;999999999,K5065/1073741824," ")</f>
        <v>3.3478527702391148</v>
      </c>
      <c r="O5065" s="194" t="s">
        <v>21380</v>
      </c>
      <c r="P5065" s="197" t="s">
        <v>26397</v>
      </c>
    </row>
    <row r="5066" spans="2:16" ht="20.100000000000001" customHeight="1" x14ac:dyDescent="0.3">
      <c r="B5066" s="101">
        <v>5056</v>
      </c>
      <c r="C5066" s="107" t="s">
        <v>40552</v>
      </c>
      <c r="D5066" s="161" t="s">
        <v>6421</v>
      </c>
      <c r="E5066" s="36" t="s">
        <v>15383</v>
      </c>
      <c r="F5066" s="99">
        <v>7</v>
      </c>
      <c r="G5066" s="99"/>
      <c r="H5066" s="101" t="s">
        <v>5877</v>
      </c>
      <c r="I5066" s="101">
        <v>1988</v>
      </c>
      <c r="J5066" s="101"/>
      <c r="K5066" s="90">
        <v>5566356481</v>
      </c>
      <c r="L5066" s="90">
        <f>IF(K5066/1024 &gt;1,K5066/1024," ")</f>
        <v>5435895.0009765625</v>
      </c>
      <c r="M5066" s="90">
        <f>IF(K5066/1048576 &gt;1,K5066/1048576," ")</f>
        <v>5308.4912118911743</v>
      </c>
      <c r="N5066" s="91">
        <f>IF(K5066&gt;999999999,K5066/1073741824," ")</f>
        <v>5.1840734491124749</v>
      </c>
      <c r="O5066" s="194" t="s">
        <v>26402</v>
      </c>
      <c r="P5066" s="197" t="s">
        <v>26403</v>
      </c>
    </row>
    <row r="5067" spans="2:16" ht="20.100000000000001" customHeight="1" x14ac:dyDescent="0.3">
      <c r="B5067" s="101">
        <v>5057</v>
      </c>
      <c r="C5067" s="112" t="s">
        <v>40553</v>
      </c>
      <c r="D5067" s="161" t="s">
        <v>7607</v>
      </c>
      <c r="E5067" s="36" t="s">
        <v>15384</v>
      </c>
      <c r="F5067" s="99">
        <v>6.9</v>
      </c>
      <c r="G5067" s="99" t="s">
        <v>704</v>
      </c>
      <c r="H5067" s="105" t="s">
        <v>7010</v>
      </c>
      <c r="I5067" s="101">
        <v>2016</v>
      </c>
      <c r="J5067" s="112"/>
      <c r="K5067" s="90">
        <v>4838223826</v>
      </c>
      <c r="L5067" s="90">
        <f>IF(K5067/1024 &gt;1,K5067/1024," ")</f>
        <v>4724827.955078125</v>
      </c>
      <c r="M5067" s="90">
        <f>IF(K5067/1048576 &gt;1,K5067/1048576," ")</f>
        <v>4614.0897998809814</v>
      </c>
      <c r="N5067" s="91">
        <f>IF(K5067&gt;999999999,K5067/1073741824," ")</f>
        <v>4.5059470701962709</v>
      </c>
      <c r="O5067" s="194" t="s">
        <v>26404</v>
      </c>
      <c r="P5067" s="197" t="s">
        <v>26405</v>
      </c>
    </row>
    <row r="5068" spans="2:16" ht="20.100000000000001" customHeight="1" x14ac:dyDescent="0.3">
      <c r="B5068" s="101">
        <v>5058</v>
      </c>
      <c r="C5068" s="103" t="s">
        <v>40554</v>
      </c>
      <c r="D5068" s="168" t="s">
        <v>6306</v>
      </c>
      <c r="E5068" s="36" t="s">
        <v>15385</v>
      </c>
      <c r="F5068" s="99">
        <v>7.2</v>
      </c>
      <c r="G5068" s="99" t="s">
        <v>704</v>
      </c>
      <c r="H5068" s="101" t="s">
        <v>5877</v>
      </c>
      <c r="I5068" s="101">
        <v>1967</v>
      </c>
      <c r="J5068" s="101"/>
      <c r="K5068" s="90">
        <v>3372751349</v>
      </c>
      <c r="L5068" s="90">
        <f>IF(K5068/1024 &gt;1,K5068/1024," ")</f>
        <v>3293702.4892578125</v>
      </c>
      <c r="M5068" s="90">
        <f>IF(K5068/1048576 &gt;1,K5068/1048576," ")</f>
        <v>3216.5063371658325</v>
      </c>
      <c r="N5068" s="91">
        <f>IF(K5068&gt;999999999,K5068/1073741824," ")</f>
        <v>3.1411194698885083</v>
      </c>
      <c r="O5068" s="194" t="s">
        <v>26406</v>
      </c>
      <c r="P5068" s="197" t="s">
        <v>31506</v>
      </c>
    </row>
    <row r="5069" spans="2:16" ht="20.100000000000001" customHeight="1" x14ac:dyDescent="0.3">
      <c r="B5069" s="101">
        <v>5059</v>
      </c>
      <c r="C5069" s="28" t="s">
        <v>40555</v>
      </c>
      <c r="D5069" s="167" t="s">
        <v>8621</v>
      </c>
      <c r="E5069" s="36" t="s">
        <v>15386</v>
      </c>
      <c r="F5069" s="81">
        <v>6.7</v>
      </c>
      <c r="G5069" s="13" t="s">
        <v>704</v>
      </c>
      <c r="H5069" s="13" t="s">
        <v>5878</v>
      </c>
      <c r="I5069" s="79">
        <v>2018</v>
      </c>
      <c r="J5069" s="79"/>
      <c r="K5069" s="73">
        <v>4955578368</v>
      </c>
      <c r="L5069" s="90">
        <f>IF(K5069/1024 &gt;1,K5069/1024," ")</f>
        <v>4839432</v>
      </c>
      <c r="M5069" s="90">
        <f>IF(K5069/1048576 &gt;1,K5069/1048576," ")</f>
        <v>4726.0078125</v>
      </c>
      <c r="N5069" s="91">
        <f>IF(K5069&gt;999999999,K5069/1073741824," ")</f>
        <v>4.6152420043945313</v>
      </c>
      <c r="O5069" s="194" t="s">
        <v>26407</v>
      </c>
      <c r="P5069" s="197" t="s">
        <v>26408</v>
      </c>
    </row>
    <row r="5070" spans="2:16" ht="20.100000000000001" customHeight="1" x14ac:dyDescent="0.3">
      <c r="B5070" s="101">
        <v>5060</v>
      </c>
      <c r="C5070" s="109" t="s">
        <v>40556</v>
      </c>
      <c r="D5070" s="160" t="s">
        <v>1402</v>
      </c>
      <c r="E5070" s="36" t="s">
        <v>15388</v>
      </c>
      <c r="F5070" s="104">
        <v>7</v>
      </c>
      <c r="G5070" s="99" t="s">
        <v>704</v>
      </c>
      <c r="H5070" s="105" t="s">
        <v>5871</v>
      </c>
      <c r="I5070" s="94">
        <v>2001</v>
      </c>
      <c r="J5070" s="94"/>
      <c r="K5070" s="90">
        <v>5910670876</v>
      </c>
      <c r="L5070" s="90">
        <f>IF(K5070/1024 &gt;1,K5070/1024," ")</f>
        <v>5772139.52734375</v>
      </c>
      <c r="M5070" s="90">
        <f>IF(K5070/1048576 &gt;1,K5070/1048576," ")</f>
        <v>5636.8550071716309</v>
      </c>
      <c r="N5070" s="91">
        <f>IF(K5070&gt;999999999,K5070/1073741824," ")</f>
        <v>5.5047412179410458</v>
      </c>
      <c r="O5070" s="194" t="s">
        <v>26410</v>
      </c>
      <c r="P5070" s="197" t="s">
        <v>26411</v>
      </c>
    </row>
    <row r="5071" spans="2:16" ht="20.100000000000001" customHeight="1" x14ac:dyDescent="0.3">
      <c r="B5071" s="101">
        <v>5061</v>
      </c>
      <c r="C5071" s="7" t="s">
        <v>40111</v>
      </c>
      <c r="D5071" s="159" t="s">
        <v>957</v>
      </c>
      <c r="E5071" s="36" t="s">
        <v>15389</v>
      </c>
      <c r="F5071" s="104">
        <v>6</v>
      </c>
      <c r="G5071" s="94"/>
      <c r="H5071" s="94" t="s">
        <v>4092</v>
      </c>
      <c r="I5071" s="94">
        <v>1996</v>
      </c>
      <c r="J5071" s="94"/>
      <c r="K5071" s="108">
        <v>735799296</v>
      </c>
      <c r="L5071" s="90">
        <f>IF(K5071/1024 &gt;1,K5071/1024," ")</f>
        <v>718554</v>
      </c>
      <c r="M5071" s="90">
        <f>IF(K5071/1048576 &gt;1,K5071/1048576," ")</f>
        <v>701.712890625</v>
      </c>
      <c r="N5071" s="91" t="str">
        <f>IF(K5071&gt;999999999,K5071/1073741824," ")</f>
        <v xml:space="preserve"> </v>
      </c>
      <c r="O5071" s="194" t="s">
        <v>26412</v>
      </c>
      <c r="P5071" s="197" t="s">
        <v>26413</v>
      </c>
    </row>
    <row r="5072" spans="2:16" ht="20.100000000000001" customHeight="1" x14ac:dyDescent="0.3">
      <c r="B5072" s="101">
        <v>5062</v>
      </c>
      <c r="C5072" s="109" t="s">
        <v>40557</v>
      </c>
      <c r="D5072" s="160" t="s">
        <v>27</v>
      </c>
      <c r="E5072" s="36" t="s">
        <v>15391</v>
      </c>
      <c r="F5072" s="104">
        <v>7.2</v>
      </c>
      <c r="G5072" s="94" t="s">
        <v>704</v>
      </c>
      <c r="H5072" s="94" t="s">
        <v>3737</v>
      </c>
      <c r="I5072" s="101">
        <v>2005</v>
      </c>
      <c r="J5072" s="101"/>
      <c r="K5072" s="90">
        <v>4106442234</v>
      </c>
      <c r="L5072" s="90">
        <f>IF(K5072/1024 &gt;1,K5072/1024," ")</f>
        <v>4010197.494140625</v>
      </c>
      <c r="M5072" s="90">
        <f>IF(K5072/1048576 &gt;1,K5072/1048576," ")</f>
        <v>3916.2084903717041</v>
      </c>
      <c r="N5072" s="91">
        <f>IF(K5072&gt;999999999,K5072/1073741824," ")</f>
        <v>3.8244223538786173</v>
      </c>
      <c r="O5072" s="194" t="s">
        <v>30126</v>
      </c>
      <c r="P5072" s="197" t="s">
        <v>26415</v>
      </c>
    </row>
    <row r="5073" spans="2:16" ht="20.100000000000001" customHeight="1" x14ac:dyDescent="0.3">
      <c r="B5073" s="101">
        <v>5063</v>
      </c>
      <c r="C5073" s="20" t="s">
        <v>34114</v>
      </c>
      <c r="D5073" s="177" t="s">
        <v>33187</v>
      </c>
      <c r="E5073" s="36" t="s">
        <v>33188</v>
      </c>
      <c r="F5073" s="49">
        <v>6.3</v>
      </c>
      <c r="G5073" s="13" t="s">
        <v>704</v>
      </c>
      <c r="H5073" s="13" t="s">
        <v>3740</v>
      </c>
      <c r="I5073" s="9">
        <v>2021</v>
      </c>
      <c r="J5073" s="9"/>
      <c r="K5073" s="45">
        <v>3061784576</v>
      </c>
      <c r="L5073" s="90">
        <f>IF(K5073/1024 &gt;1,K5073/1024," ")</f>
        <v>2990024</v>
      </c>
      <c r="M5073" s="90">
        <f>IF(K5073/1048576 &gt;1,K5073/1048576," ")</f>
        <v>2919.9453125</v>
      </c>
      <c r="N5073" s="91">
        <f>IF(K5073&gt;999999999,K5073/1073741824," ")</f>
        <v>2.8515090942382813</v>
      </c>
      <c r="O5073" s="194" t="s">
        <v>33189</v>
      </c>
      <c r="P5073" s="197" t="s">
        <v>33190</v>
      </c>
    </row>
    <row r="5074" spans="2:16" ht="20.100000000000001" customHeight="1" x14ac:dyDescent="0.3">
      <c r="B5074" s="101">
        <v>5064</v>
      </c>
      <c r="C5074" s="102" t="s">
        <v>34697</v>
      </c>
      <c r="D5074" s="159" t="s">
        <v>178</v>
      </c>
      <c r="E5074" s="36" t="s">
        <v>9702</v>
      </c>
      <c r="F5074" s="104">
        <v>5.3</v>
      </c>
      <c r="G5074" s="101" t="s">
        <v>704</v>
      </c>
      <c r="H5074" s="101" t="s">
        <v>3745</v>
      </c>
      <c r="I5074" s="101">
        <v>1997</v>
      </c>
      <c r="J5074" s="101"/>
      <c r="K5074" s="90">
        <v>1608808670</v>
      </c>
      <c r="L5074" s="90">
        <f>IF(K5074/1024 &gt;1,K5074/1024," ")</f>
        <v>1571102.216796875</v>
      </c>
      <c r="M5074" s="90">
        <f>IF(K5074/1048576 &gt;1,K5074/1048576," ")</f>
        <v>1534.2795085906982</v>
      </c>
      <c r="N5074" s="91">
        <f>IF(K5074&gt;999999999,K5074/1073741824," ")</f>
        <v>1.4983198326081038</v>
      </c>
      <c r="O5074" s="194" t="s">
        <v>17951</v>
      </c>
      <c r="P5074" s="197" t="s">
        <v>18934</v>
      </c>
    </row>
    <row r="5075" spans="2:16" ht="20.100000000000001" customHeight="1" x14ac:dyDescent="0.3">
      <c r="B5075" s="101">
        <v>5065</v>
      </c>
      <c r="C5075" s="112" t="s">
        <v>40558</v>
      </c>
      <c r="D5075" s="160" t="s">
        <v>5847</v>
      </c>
      <c r="E5075" s="36" t="s">
        <v>15392</v>
      </c>
      <c r="F5075" s="104">
        <v>7.3</v>
      </c>
      <c r="G5075" s="101" t="s">
        <v>704</v>
      </c>
      <c r="H5075" s="101" t="s">
        <v>3984</v>
      </c>
      <c r="I5075" s="101">
        <v>1941</v>
      </c>
      <c r="J5075" s="116"/>
      <c r="K5075" s="90">
        <v>4602711106</v>
      </c>
      <c r="L5075" s="90">
        <f>IF(K5075/1024 &gt;1,K5075/1024," ")</f>
        <v>4494835.064453125</v>
      </c>
      <c r="M5075" s="90">
        <f>IF(K5075/1048576 &gt;1,K5075/1048576," ")</f>
        <v>4389.4873676300049</v>
      </c>
      <c r="N5075" s="91">
        <f>IF(K5075&gt;999999999,K5075/1073741824," ")</f>
        <v>4.2866087574511766</v>
      </c>
      <c r="O5075" s="194" t="s">
        <v>26416</v>
      </c>
      <c r="P5075" s="197" t="s">
        <v>26417</v>
      </c>
    </row>
    <row r="5076" spans="2:16" ht="20.100000000000001" customHeight="1" x14ac:dyDescent="0.3">
      <c r="B5076" s="101">
        <v>5066</v>
      </c>
      <c r="C5076" s="20" t="s">
        <v>40112</v>
      </c>
      <c r="D5076" s="162" t="s">
        <v>2482</v>
      </c>
      <c r="E5076" s="36" t="s">
        <v>15393</v>
      </c>
      <c r="F5076" s="104">
        <v>6.9</v>
      </c>
      <c r="G5076" s="121"/>
      <c r="H5076" s="121" t="s">
        <v>4227</v>
      </c>
      <c r="I5076" s="101">
        <v>1951</v>
      </c>
      <c r="J5076" s="101"/>
      <c r="K5076" s="90">
        <v>1627928576</v>
      </c>
      <c r="L5076" s="90">
        <f>IF(K5076/1024 &gt;1,K5076/1024," ")</f>
        <v>1589774</v>
      </c>
      <c r="M5076" s="90">
        <f>IF(K5076/1048576 &gt;1,K5076/1048576," ")</f>
        <v>1552.513671875</v>
      </c>
      <c r="N5076" s="91">
        <f>IF(K5076&gt;999999999,K5076/1073741824," ")</f>
        <v>1.5161266326904297</v>
      </c>
      <c r="O5076" s="194" t="s">
        <v>25667</v>
      </c>
      <c r="P5076" s="197" t="s">
        <v>26418</v>
      </c>
    </row>
    <row r="5077" spans="2:16" ht="20.100000000000001" customHeight="1" x14ac:dyDescent="0.3">
      <c r="B5077" s="101">
        <v>5067</v>
      </c>
      <c r="C5077" s="12" t="s">
        <v>33404</v>
      </c>
      <c r="D5077" s="157" t="s">
        <v>7965</v>
      </c>
      <c r="E5077" s="36" t="s">
        <v>15394</v>
      </c>
      <c r="F5077" s="131">
        <v>4.8</v>
      </c>
      <c r="G5077" s="13" t="s">
        <v>704</v>
      </c>
      <c r="H5077" s="13" t="s">
        <v>5878</v>
      </c>
      <c r="I5077" s="133">
        <v>2017</v>
      </c>
      <c r="J5077" s="74"/>
      <c r="K5077" s="73">
        <v>5182063044</v>
      </c>
      <c r="L5077" s="90">
        <f>IF(K5077/1024 &gt;1,K5077/1024," ")</f>
        <v>5060608.44140625</v>
      </c>
      <c r="M5077" s="90">
        <f>IF(K5077/1048576 &gt;1,K5077/1048576," ")</f>
        <v>4942.000431060791</v>
      </c>
      <c r="N5077" s="91">
        <f>IF(K5077&gt;999999999,K5077/1073741824," ")</f>
        <v>4.8261722959578037</v>
      </c>
      <c r="O5077" s="194" t="s">
        <v>21709</v>
      </c>
      <c r="P5077" s="197" t="s">
        <v>31509</v>
      </c>
    </row>
    <row r="5078" spans="2:16" ht="20.100000000000001" customHeight="1" x14ac:dyDescent="0.3">
      <c r="B5078" s="101">
        <v>5068</v>
      </c>
      <c r="C5078" s="112" t="s">
        <v>40559</v>
      </c>
      <c r="D5078" s="160" t="s">
        <v>5763</v>
      </c>
      <c r="E5078" s="36" t="s">
        <v>15395</v>
      </c>
      <c r="F5078" s="104">
        <v>6.2</v>
      </c>
      <c r="G5078" s="101" t="s">
        <v>704</v>
      </c>
      <c r="H5078" s="101" t="s">
        <v>3757</v>
      </c>
      <c r="I5078" s="101">
        <v>2014</v>
      </c>
      <c r="J5078" s="101"/>
      <c r="K5078" s="90">
        <v>3573300136</v>
      </c>
      <c r="L5078" s="90">
        <f>IF(K5078/1024 &gt;1,K5078/1024," ")</f>
        <v>3489550.9140625</v>
      </c>
      <c r="M5078" s="90">
        <f>IF(K5078/1048576 &gt;1,K5078/1048576," ")</f>
        <v>3407.7645645141602</v>
      </c>
      <c r="N5078" s="91">
        <f>IF(K5078&gt;999999999,K5078/1073741824," ")</f>
        <v>3.3278950825333595</v>
      </c>
      <c r="O5078" s="194" t="s">
        <v>26419</v>
      </c>
      <c r="P5078" s="197" t="s">
        <v>26420</v>
      </c>
    </row>
    <row r="5079" spans="2:16" ht="20.100000000000001" customHeight="1" x14ac:dyDescent="0.3">
      <c r="B5079" s="101">
        <v>5069</v>
      </c>
      <c r="C5079" s="20" t="s">
        <v>33405</v>
      </c>
      <c r="D5079" s="157" t="s">
        <v>7739</v>
      </c>
      <c r="E5079" s="36" t="s">
        <v>15396</v>
      </c>
      <c r="F5079" s="81">
        <v>5.5</v>
      </c>
      <c r="G5079" s="81"/>
      <c r="H5079" s="82" t="s">
        <v>5878</v>
      </c>
      <c r="I5079" s="79">
        <v>2016</v>
      </c>
      <c r="J5079" s="79"/>
      <c r="K5079" s="73">
        <v>5335653843</v>
      </c>
      <c r="L5079" s="90">
        <f>IF(K5079/1024 &gt;1,K5079/1024," ")</f>
        <v>5210599.4560546875</v>
      </c>
      <c r="M5079" s="90">
        <f>IF(K5079/1048576 &gt;1,K5079/1048576," ")</f>
        <v>5088.4760313034058</v>
      </c>
      <c r="N5079" s="91">
        <f>IF(K5079&gt;999999999,K5079/1073741824," ")</f>
        <v>4.9692148743197322</v>
      </c>
      <c r="O5079" s="194" t="s">
        <v>30127</v>
      </c>
      <c r="P5079" s="197" t="s">
        <v>26421</v>
      </c>
    </row>
    <row r="5080" spans="2:16" ht="20.100000000000001" customHeight="1" x14ac:dyDescent="0.3">
      <c r="B5080" s="101">
        <v>5070</v>
      </c>
      <c r="C5080" s="111" t="s">
        <v>40560</v>
      </c>
      <c r="D5080" s="161" t="s">
        <v>6319</v>
      </c>
      <c r="E5080" s="36" t="s">
        <v>15397</v>
      </c>
      <c r="F5080" s="99">
        <v>6.8</v>
      </c>
      <c r="G5080" s="99" t="s">
        <v>704</v>
      </c>
      <c r="H5080" s="101" t="s">
        <v>6138</v>
      </c>
      <c r="I5080" s="101">
        <v>1953</v>
      </c>
      <c r="J5080" s="101"/>
      <c r="K5080" s="90">
        <v>3433357322</v>
      </c>
      <c r="L5080" s="90">
        <f>IF(K5080/1024 &gt;1,K5080/1024," ")</f>
        <v>3352888.009765625</v>
      </c>
      <c r="M5080" s="90">
        <f>IF(K5080/1048576 &gt;1,K5080/1048576," ")</f>
        <v>3274.3046970367432</v>
      </c>
      <c r="N5080" s="91">
        <f>IF(K5080&gt;999999999,K5080/1073741824," ")</f>
        <v>3.1975631806999445</v>
      </c>
      <c r="O5080" s="194" t="s">
        <v>26422</v>
      </c>
      <c r="P5080" s="197" t="s">
        <v>26423</v>
      </c>
    </row>
    <row r="5081" spans="2:16" ht="20.100000000000001" customHeight="1" x14ac:dyDescent="0.3">
      <c r="B5081" s="101">
        <v>5071</v>
      </c>
      <c r="C5081" s="112" t="s">
        <v>40561</v>
      </c>
      <c r="D5081" s="161" t="s">
        <v>6756</v>
      </c>
      <c r="E5081" s="36" t="s">
        <v>15398</v>
      </c>
      <c r="F5081" s="99">
        <v>7.3</v>
      </c>
      <c r="G5081" s="99"/>
      <c r="H5081" s="105" t="s">
        <v>4081</v>
      </c>
      <c r="I5081" s="101">
        <v>2015</v>
      </c>
      <c r="J5081" s="115"/>
      <c r="K5081" s="90">
        <v>3965899683</v>
      </c>
      <c r="L5081" s="90">
        <f>IF(K5081/1024 &gt;1,K5081/1024," ")</f>
        <v>3872948.9091796875</v>
      </c>
      <c r="M5081" s="90">
        <f>IF(K5081/1048576 &gt;1,K5081/1048576," ")</f>
        <v>3782.1766691207886</v>
      </c>
      <c r="N5081" s="91">
        <f>IF(K5081&gt;999999999,K5081/1073741824," ")</f>
        <v>3.6935319034382701</v>
      </c>
      <c r="O5081" s="194" t="s">
        <v>26424</v>
      </c>
      <c r="P5081" s="197" t="s">
        <v>26425</v>
      </c>
    </row>
    <row r="5082" spans="2:16" ht="20.100000000000001" customHeight="1" x14ac:dyDescent="0.3">
      <c r="B5082" s="101">
        <v>5072</v>
      </c>
      <c r="C5082" s="109" t="s">
        <v>40562</v>
      </c>
      <c r="D5082" s="159" t="s">
        <v>4624</v>
      </c>
      <c r="E5082" s="36" t="s">
        <v>15399</v>
      </c>
      <c r="F5082" s="104">
        <v>4.5999999999999996</v>
      </c>
      <c r="G5082" s="101" t="s">
        <v>704</v>
      </c>
      <c r="H5082" s="105" t="s">
        <v>3756</v>
      </c>
      <c r="I5082" s="101">
        <v>1986</v>
      </c>
      <c r="J5082" s="101"/>
      <c r="K5082" s="90">
        <v>3015563413</v>
      </c>
      <c r="L5082" s="90">
        <f>IF(K5082/1024 &gt;1,K5082/1024," ")</f>
        <v>2944886.1455078125</v>
      </c>
      <c r="M5082" s="90">
        <f>IF(K5082/1048576 &gt;1,K5082/1048576," ")</f>
        <v>2875.8653764724731</v>
      </c>
      <c r="N5082" s="91">
        <f>IF(K5082&gt;999999999,K5082/1073741824," ")</f>
        <v>2.8084622817113996</v>
      </c>
      <c r="O5082" s="194" t="s">
        <v>26426</v>
      </c>
      <c r="P5082" s="197" t="s">
        <v>31510</v>
      </c>
    </row>
    <row r="5083" spans="2:16" ht="20.100000000000001" customHeight="1" x14ac:dyDescent="0.3">
      <c r="B5083" s="101">
        <v>5073</v>
      </c>
      <c r="C5083" s="7" t="s">
        <v>40113</v>
      </c>
      <c r="D5083" s="159" t="s">
        <v>158</v>
      </c>
      <c r="E5083" s="36" t="s">
        <v>15400</v>
      </c>
      <c r="F5083" s="104">
        <v>6.7</v>
      </c>
      <c r="G5083" s="94"/>
      <c r="H5083" s="94" t="s">
        <v>4362</v>
      </c>
      <c r="I5083" s="101">
        <v>2007</v>
      </c>
      <c r="J5083" s="101"/>
      <c r="K5083" s="90">
        <v>2032216548</v>
      </c>
      <c r="L5083" s="90">
        <f>IF(K5083/1024 &gt;1,K5083/1024," ")</f>
        <v>1984586.47265625</v>
      </c>
      <c r="M5083" s="90">
        <f>IF(K5083/1048576 &gt;1,K5083/1048576," ")</f>
        <v>1938.0727272033691</v>
      </c>
      <c r="N5083" s="91">
        <f>IF(K5083&gt;999999999,K5083/1073741824," ")</f>
        <v>1.8926491476595402</v>
      </c>
      <c r="O5083" s="194" t="s">
        <v>26427</v>
      </c>
      <c r="P5083" s="197" t="s">
        <v>26428</v>
      </c>
    </row>
    <row r="5084" spans="2:16" ht="20.100000000000001" customHeight="1" x14ac:dyDescent="0.3">
      <c r="B5084" s="101">
        <v>5074</v>
      </c>
      <c r="C5084" s="109" t="s">
        <v>40563</v>
      </c>
      <c r="D5084" s="159" t="s">
        <v>340</v>
      </c>
      <c r="E5084" s="36" t="s">
        <v>15401</v>
      </c>
      <c r="F5084" s="104">
        <v>7.7</v>
      </c>
      <c r="G5084" s="101" t="s">
        <v>704</v>
      </c>
      <c r="H5084" s="101" t="s">
        <v>3744</v>
      </c>
      <c r="I5084" s="94">
        <v>1964</v>
      </c>
      <c r="J5084" s="94"/>
      <c r="K5084" s="90">
        <v>3882684198</v>
      </c>
      <c r="L5084" s="90">
        <f>IF(K5084/1024 &gt;1,K5084/1024," ")</f>
        <v>3791683.787109375</v>
      </c>
      <c r="M5084" s="90">
        <f>IF(K5084/1048576 &gt;1,K5084/1048576," ")</f>
        <v>3702.816198348999</v>
      </c>
      <c r="N5084" s="91">
        <f>IF(K5084&gt;999999999,K5084/1073741824," ")</f>
        <v>3.6160314437001944</v>
      </c>
      <c r="O5084" s="194" t="s">
        <v>26429</v>
      </c>
      <c r="P5084" s="197" t="s">
        <v>26430</v>
      </c>
    </row>
    <row r="5085" spans="2:16" ht="20.100000000000001" customHeight="1" x14ac:dyDescent="0.3">
      <c r="B5085" s="101">
        <v>5075</v>
      </c>
      <c r="C5085" s="12" t="s">
        <v>40564</v>
      </c>
      <c r="D5085" s="177" t="s">
        <v>8020</v>
      </c>
      <c r="E5085" s="36" t="s">
        <v>15402</v>
      </c>
      <c r="F5085" s="131">
        <v>5.8</v>
      </c>
      <c r="G5085" s="82" t="s">
        <v>704</v>
      </c>
      <c r="H5085" s="13" t="s">
        <v>5871</v>
      </c>
      <c r="I5085" s="133">
        <v>2015</v>
      </c>
      <c r="J5085" s="74"/>
      <c r="K5085" s="73">
        <v>4756588609</v>
      </c>
      <c r="L5085" s="90">
        <f>IF(K5085/1024 &gt;1,K5085/1024," ")</f>
        <v>4645106.0634765625</v>
      </c>
      <c r="M5085" s="90">
        <f>IF(K5085/1048576 &gt;1,K5085/1048576," ")</f>
        <v>4536.2363901138306</v>
      </c>
      <c r="N5085" s="91">
        <f>IF(K5085&gt;999999999,K5085/1073741824," ")</f>
        <v>4.4299183497205377</v>
      </c>
      <c r="O5085" s="194" t="s">
        <v>17625</v>
      </c>
      <c r="P5085" s="197" t="s">
        <v>31511</v>
      </c>
    </row>
    <row r="5086" spans="2:16" ht="20.100000000000001" customHeight="1" x14ac:dyDescent="0.3">
      <c r="B5086" s="101">
        <v>5076</v>
      </c>
      <c r="C5086" s="109" t="s">
        <v>40565</v>
      </c>
      <c r="D5086" s="160" t="s">
        <v>773</v>
      </c>
      <c r="E5086" s="36" t="s">
        <v>15403</v>
      </c>
      <c r="F5086" s="104">
        <v>5.2</v>
      </c>
      <c r="G5086" s="13" t="s">
        <v>704</v>
      </c>
      <c r="H5086" s="13" t="s">
        <v>5877</v>
      </c>
      <c r="I5086" s="101">
        <v>1999</v>
      </c>
      <c r="J5086" s="101"/>
      <c r="K5086" s="73">
        <v>4351606784</v>
      </c>
      <c r="L5086" s="90">
        <f>IF(K5086/1024 &gt;1,K5086/1024," ")</f>
        <v>4249616</v>
      </c>
      <c r="M5086" s="90">
        <f>IF(K5086/1048576 &gt;1,K5086/1048576," ")</f>
        <v>4150.015625</v>
      </c>
      <c r="N5086" s="91">
        <f>IF(K5086&gt;999999999,K5086/1073741824," ")</f>
        <v>4.0527496337890625</v>
      </c>
      <c r="O5086" s="194" t="s">
        <v>26431</v>
      </c>
      <c r="P5086" s="197" t="s">
        <v>26432</v>
      </c>
    </row>
    <row r="5087" spans="2:16" ht="20.100000000000001" customHeight="1" x14ac:dyDescent="0.3">
      <c r="B5087" s="101">
        <v>5077</v>
      </c>
      <c r="C5087" s="109" t="s">
        <v>40566</v>
      </c>
      <c r="D5087" s="160" t="s">
        <v>774</v>
      </c>
      <c r="E5087" s="36" t="s">
        <v>15404</v>
      </c>
      <c r="F5087" s="104">
        <v>8</v>
      </c>
      <c r="G5087" s="101" t="s">
        <v>704</v>
      </c>
      <c r="H5087" s="101" t="s">
        <v>3744</v>
      </c>
      <c r="I5087" s="101">
        <v>2003</v>
      </c>
      <c r="J5087" s="101"/>
      <c r="K5087" s="108">
        <v>4554599804</v>
      </c>
      <c r="L5087" s="90">
        <f>IF(K5087/1024 &gt;1,K5087/1024," ")</f>
        <v>4447851.37109375</v>
      </c>
      <c r="M5087" s="90">
        <f>IF(K5087/1048576 &gt;1,K5087/1048576," ")</f>
        <v>4343.6048545837402</v>
      </c>
      <c r="N5087" s="91">
        <f>IF(K5087&gt;999999999,K5087/1073741824," ")</f>
        <v>4.2418016158044338</v>
      </c>
      <c r="O5087" s="194" t="s">
        <v>20530</v>
      </c>
      <c r="P5087" s="197" t="s">
        <v>26433</v>
      </c>
    </row>
    <row r="5088" spans="2:16" ht="20.100000000000001" customHeight="1" x14ac:dyDescent="0.3">
      <c r="B5088" s="101">
        <v>5078</v>
      </c>
      <c r="C5088" s="102" t="s">
        <v>40567</v>
      </c>
      <c r="D5088" s="159" t="s">
        <v>1861</v>
      </c>
      <c r="E5088" s="36" t="s">
        <v>15405</v>
      </c>
      <c r="F5088" s="104">
        <v>5.0999999999999996</v>
      </c>
      <c r="G5088" s="94" t="s">
        <v>704</v>
      </c>
      <c r="H5088" s="94" t="s">
        <v>3739</v>
      </c>
      <c r="I5088" s="101">
        <v>2003</v>
      </c>
      <c r="J5088" s="101"/>
      <c r="K5088" s="90">
        <v>4259621374</v>
      </c>
      <c r="L5088" s="90">
        <f>IF(K5088/1024 &gt;1,K5088/1024," ")</f>
        <v>4159786.498046875</v>
      </c>
      <c r="M5088" s="90">
        <f>IF(K5088/1048576 &gt;1,K5088/1048576," ")</f>
        <v>4062.2915019989014</v>
      </c>
      <c r="N5088" s="91">
        <f>IF(K5088&gt;999999999,K5088/1073741824," ")</f>
        <v>3.9670815449208021</v>
      </c>
      <c r="O5088" s="194" t="s">
        <v>26434</v>
      </c>
      <c r="P5088" s="197" t="s">
        <v>26435</v>
      </c>
    </row>
    <row r="5089" spans="2:16" ht="20.100000000000001" customHeight="1" x14ac:dyDescent="0.3">
      <c r="B5089" s="101">
        <v>5079</v>
      </c>
      <c r="C5089" s="102" t="s">
        <v>40568</v>
      </c>
      <c r="D5089" s="159" t="s">
        <v>5286</v>
      </c>
      <c r="E5089" s="36" t="s">
        <v>15406</v>
      </c>
      <c r="F5089" s="104">
        <v>7.2</v>
      </c>
      <c r="G5089" s="101" t="s">
        <v>704</v>
      </c>
      <c r="H5089" s="101" t="s">
        <v>4318</v>
      </c>
      <c r="I5089" s="101">
        <v>1950</v>
      </c>
      <c r="J5089" s="101"/>
      <c r="K5089" s="90">
        <v>2856140308</v>
      </c>
      <c r="L5089" s="90">
        <f>IF(K5089/1024 &gt;1,K5089/1024," ")</f>
        <v>2789199.51953125</v>
      </c>
      <c r="M5089" s="90">
        <f>IF(K5089/1048576 &gt;1,K5089/1048576," ")</f>
        <v>2723.8276557922363</v>
      </c>
      <c r="N5089" s="91">
        <f>IF(K5089&gt;999999999,K5089/1073741824," ")</f>
        <v>2.6599879451096058</v>
      </c>
      <c r="O5089" s="194" t="s">
        <v>24539</v>
      </c>
      <c r="P5089" s="197" t="s">
        <v>26436</v>
      </c>
    </row>
    <row r="5090" spans="2:16" ht="20.100000000000001" customHeight="1" x14ac:dyDescent="0.3">
      <c r="B5090" s="101">
        <v>5080</v>
      </c>
      <c r="C5090" s="109" t="s">
        <v>40569</v>
      </c>
      <c r="D5090" s="159" t="s">
        <v>3244</v>
      </c>
      <c r="E5090" s="36" t="s">
        <v>15407</v>
      </c>
      <c r="F5090" s="104">
        <v>6.7</v>
      </c>
      <c r="G5090" s="101" t="s">
        <v>704</v>
      </c>
      <c r="H5090" s="101" t="s">
        <v>3739</v>
      </c>
      <c r="I5090" s="94">
        <v>1989</v>
      </c>
      <c r="J5090" s="120"/>
      <c r="K5090" s="108">
        <v>5907814136</v>
      </c>
      <c r="L5090" s="90">
        <f>IF(K5090/1024 &gt;1,K5090/1024," ")</f>
        <v>5769349.7421875</v>
      </c>
      <c r="M5090" s="90">
        <f>IF(K5090/1048576 &gt;1,K5090/1048576," ")</f>
        <v>5634.1306076049805</v>
      </c>
      <c r="N5090" s="91">
        <f>IF(K5090&gt;999999999,K5090/1073741824," ")</f>
        <v>5.5020806714892387</v>
      </c>
      <c r="O5090" s="194" t="s">
        <v>30128</v>
      </c>
      <c r="P5090" s="197" t="s">
        <v>26437</v>
      </c>
    </row>
    <row r="5091" spans="2:16" ht="20.100000000000001" customHeight="1" x14ac:dyDescent="0.3">
      <c r="B5091" s="101">
        <v>5081</v>
      </c>
      <c r="C5091" s="48" t="s">
        <v>40570</v>
      </c>
      <c r="D5091" s="177" t="s">
        <v>9164</v>
      </c>
      <c r="E5091" s="36" t="s">
        <v>9165</v>
      </c>
      <c r="F5091" s="49">
        <v>5.2</v>
      </c>
      <c r="G5091" s="13" t="s">
        <v>704</v>
      </c>
      <c r="H5091" s="13" t="s">
        <v>3744</v>
      </c>
      <c r="I5091" s="9">
        <v>2019</v>
      </c>
      <c r="J5091" s="9"/>
      <c r="K5091" s="45">
        <v>5298176000</v>
      </c>
      <c r="L5091" s="90">
        <f>IF(K5091/1024 &gt;1,K5091/1024," ")</f>
        <v>5174000</v>
      </c>
      <c r="M5091" s="90">
        <f>IF(K5091/1048576 &gt;1,K5091/1048576," ")</f>
        <v>5052.734375</v>
      </c>
      <c r="N5091" s="91">
        <f>IF(K5091&gt;999999999,K5091/1073741824," ")</f>
        <v>4.9343109130859375</v>
      </c>
      <c r="O5091" s="194" t="s">
        <v>22701</v>
      </c>
      <c r="P5091" s="197" t="s">
        <v>31644</v>
      </c>
    </row>
    <row r="5092" spans="2:16" ht="20.100000000000001" customHeight="1" x14ac:dyDescent="0.3">
      <c r="B5092" s="101">
        <v>5082</v>
      </c>
      <c r="C5092" s="12" t="s">
        <v>40571</v>
      </c>
      <c r="D5092" s="175" t="s">
        <v>8542</v>
      </c>
      <c r="E5092" s="36" t="s">
        <v>15408</v>
      </c>
      <c r="F5092" s="131">
        <v>6.1</v>
      </c>
      <c r="G5092" s="13" t="s">
        <v>704</v>
      </c>
      <c r="H5092" s="13" t="s">
        <v>5878</v>
      </c>
      <c r="I5092" s="133">
        <v>2018</v>
      </c>
      <c r="J5092" s="74"/>
      <c r="K5092" s="73">
        <v>4621582336</v>
      </c>
      <c r="L5092" s="90">
        <f>IF(K5092/1024 &gt;1,K5092/1024," ")</f>
        <v>4513264</v>
      </c>
      <c r="M5092" s="90">
        <f>IF(K5092/1048576 &gt;1,K5092/1048576," ")</f>
        <v>4407.484375</v>
      </c>
      <c r="N5092" s="91">
        <f>IF(K5092&gt;999999999,K5092/1073741824," ")</f>
        <v>4.3041839599609375</v>
      </c>
      <c r="O5092" s="194" t="s">
        <v>26438</v>
      </c>
      <c r="P5092" s="197" t="s">
        <v>26439</v>
      </c>
    </row>
    <row r="5093" spans="2:16" ht="20.100000000000001" customHeight="1" x14ac:dyDescent="0.3">
      <c r="B5093" s="101">
        <v>5083</v>
      </c>
      <c r="C5093" s="102" t="s">
        <v>40572</v>
      </c>
      <c r="D5093" s="168" t="s">
        <v>7189</v>
      </c>
      <c r="E5093" s="36" t="s">
        <v>15409</v>
      </c>
      <c r="F5093" s="99">
        <v>6.6</v>
      </c>
      <c r="G5093" s="99" t="s">
        <v>704</v>
      </c>
      <c r="H5093" s="105" t="s">
        <v>4081</v>
      </c>
      <c r="I5093" s="101">
        <v>2008</v>
      </c>
      <c r="J5093" s="101"/>
      <c r="K5093" s="90">
        <v>4870497599</v>
      </c>
      <c r="L5093" s="90">
        <f>IF(K5093/1024 &gt;1,K5093/1024," ")</f>
        <v>4756345.3115234375</v>
      </c>
      <c r="M5093" s="90">
        <f>IF(K5093/1048576 &gt;1,K5093/1048576," ")</f>
        <v>4644.8684682846069</v>
      </c>
      <c r="N5093" s="91">
        <f>IF(K5093&gt;999999999,K5093/1073741824," ")</f>
        <v>4.5360043635591865</v>
      </c>
      <c r="O5093" s="194" t="s">
        <v>26440</v>
      </c>
      <c r="P5093" s="197" t="s">
        <v>26441</v>
      </c>
    </row>
    <row r="5094" spans="2:16" ht="20.100000000000001" customHeight="1" x14ac:dyDescent="0.3">
      <c r="B5094" s="101">
        <v>5084</v>
      </c>
      <c r="C5094" s="119" t="s">
        <v>40573</v>
      </c>
      <c r="D5094" s="184" t="s">
        <v>1371</v>
      </c>
      <c r="E5094" s="36" t="s">
        <v>15410</v>
      </c>
      <c r="F5094" s="104">
        <v>6.1</v>
      </c>
      <c r="G5094" s="94"/>
      <c r="H5094" s="101" t="s">
        <v>5878</v>
      </c>
      <c r="I5094" s="94">
        <v>2010</v>
      </c>
      <c r="J5094" s="94"/>
      <c r="K5094" s="90">
        <v>4627868758</v>
      </c>
      <c r="L5094" s="90">
        <f>IF(K5094/1024 &gt;1,K5094/1024," ")</f>
        <v>4519403.083984375</v>
      </c>
      <c r="M5094" s="90">
        <f>IF(K5094/1048576 &gt;1,K5094/1048576," ")</f>
        <v>4413.4795742034912</v>
      </c>
      <c r="N5094" s="91">
        <f>IF(K5094&gt;999999999,K5094/1073741824," ")</f>
        <v>4.3100386466830969</v>
      </c>
      <c r="O5094" s="194" t="s">
        <v>26442</v>
      </c>
      <c r="P5094" s="197" t="s">
        <v>26443</v>
      </c>
    </row>
    <row r="5095" spans="2:16" ht="20.100000000000001" customHeight="1" x14ac:dyDescent="0.3">
      <c r="B5095" s="101">
        <v>5085</v>
      </c>
      <c r="C5095" s="109" t="s">
        <v>40574</v>
      </c>
      <c r="D5095" s="160" t="s">
        <v>775</v>
      </c>
      <c r="E5095" s="36" t="s">
        <v>15411</v>
      </c>
      <c r="F5095" s="104">
        <v>5.7</v>
      </c>
      <c r="G5095" s="101" t="s">
        <v>704</v>
      </c>
      <c r="H5095" s="101" t="s">
        <v>5871</v>
      </c>
      <c r="I5095" s="101">
        <v>1997</v>
      </c>
      <c r="J5095" s="101"/>
      <c r="K5095" s="90">
        <v>3257714651</v>
      </c>
      <c r="L5095" s="90">
        <f>IF(K5095/1024 &gt;1,K5095/1024," ")</f>
        <v>3181361.9638671875</v>
      </c>
      <c r="M5095" s="90">
        <f>IF(K5095/1048576 &gt;1,K5095/1048576," ")</f>
        <v>3106.7987928390503</v>
      </c>
      <c r="N5095" s="91">
        <f>IF(K5095&gt;999999999,K5095/1073741824," ")</f>
        <v>3.0339831961318851</v>
      </c>
      <c r="O5095" s="194" t="s">
        <v>17984</v>
      </c>
      <c r="P5095" s="197" t="s">
        <v>26444</v>
      </c>
    </row>
    <row r="5096" spans="2:16" ht="20.100000000000001" customHeight="1" x14ac:dyDescent="0.3">
      <c r="B5096" s="101">
        <v>5086</v>
      </c>
      <c r="C5096" s="48" t="s">
        <v>40578</v>
      </c>
      <c r="D5096" s="157" t="s">
        <v>32455</v>
      </c>
      <c r="E5096" s="36" t="s">
        <v>32456</v>
      </c>
      <c r="F5096" s="81">
        <v>6.5</v>
      </c>
      <c r="G5096" s="13" t="s">
        <v>704</v>
      </c>
      <c r="H5096" s="13" t="s">
        <v>3744</v>
      </c>
      <c r="I5096" s="79">
        <v>2021</v>
      </c>
      <c r="J5096" s="79"/>
      <c r="K5096" s="73">
        <v>4630233088</v>
      </c>
      <c r="L5096" s="90">
        <f>IF(K5096/1024 &gt;1,K5096/1024," ")</f>
        <v>4521712</v>
      </c>
      <c r="M5096" s="90">
        <f>IF(K5096/1048576 &gt;1,K5096/1048576," ")</f>
        <v>4415.734375</v>
      </c>
      <c r="N5096" s="91">
        <f>IF(K5096&gt;999999999,K5096/1073741824," ")</f>
        <v>4.3122406005859375</v>
      </c>
      <c r="O5096" s="223" t="s">
        <v>32457</v>
      </c>
      <c r="P5096" s="198" t="s">
        <v>32458</v>
      </c>
    </row>
    <row r="5097" spans="2:16" ht="20.100000000000001" customHeight="1" x14ac:dyDescent="0.3">
      <c r="B5097" s="101">
        <v>5087</v>
      </c>
      <c r="C5097" s="7" t="s">
        <v>40114</v>
      </c>
      <c r="D5097" s="159" t="s">
        <v>904</v>
      </c>
      <c r="E5097" s="36" t="s">
        <v>15412</v>
      </c>
      <c r="F5097" s="104">
        <v>5.7</v>
      </c>
      <c r="G5097" s="94"/>
      <c r="H5097" s="94" t="s">
        <v>4155</v>
      </c>
      <c r="I5097" s="101">
        <v>1999</v>
      </c>
      <c r="J5097" s="101"/>
      <c r="K5097" s="90">
        <v>1631809536</v>
      </c>
      <c r="L5097" s="90">
        <f>IF(K5097/1024 &gt;1,K5097/1024," ")</f>
        <v>1593564</v>
      </c>
      <c r="M5097" s="90">
        <f>IF(K5097/1048576 &gt;1,K5097/1048576," ")</f>
        <v>1556.21484375</v>
      </c>
      <c r="N5097" s="91">
        <f>IF(K5097&gt;999999999,K5097/1073741824," ")</f>
        <v>1.5197410583496094</v>
      </c>
      <c r="O5097" s="194" t="s">
        <v>26445</v>
      </c>
      <c r="P5097" s="197" t="s">
        <v>26446</v>
      </c>
    </row>
    <row r="5098" spans="2:16" ht="20.100000000000001" customHeight="1" x14ac:dyDescent="0.3">
      <c r="B5098" s="101">
        <v>5088</v>
      </c>
      <c r="C5098" s="112" t="s">
        <v>40576</v>
      </c>
      <c r="D5098" s="161" t="s">
        <v>6488</v>
      </c>
      <c r="E5098" s="36" t="s">
        <v>15414</v>
      </c>
      <c r="F5098" s="99">
        <v>6.2</v>
      </c>
      <c r="G5098" s="99" t="s">
        <v>704</v>
      </c>
      <c r="H5098" s="105" t="s">
        <v>5878</v>
      </c>
      <c r="I5098" s="101">
        <v>2015</v>
      </c>
      <c r="J5098" s="101"/>
      <c r="K5098" s="90">
        <v>5003143208</v>
      </c>
      <c r="L5098" s="90">
        <f>IF(K5098/1024 &gt;1,K5098/1024," ")</f>
        <v>4885882.0390625</v>
      </c>
      <c r="M5098" s="90">
        <f>IF(K5098/1048576 &gt;1,K5098/1048576," ")</f>
        <v>4771.3691787719727</v>
      </c>
      <c r="N5098" s="91">
        <f>IF(K5098&gt;999999999,K5098/1073741824," ")</f>
        <v>4.6595402136445045</v>
      </c>
      <c r="O5098" s="194" t="s">
        <v>26449</v>
      </c>
      <c r="P5098" s="197" t="s">
        <v>26450</v>
      </c>
    </row>
    <row r="5099" spans="2:16" ht="20.100000000000001" customHeight="1" x14ac:dyDescent="0.3">
      <c r="B5099" s="101">
        <v>5089</v>
      </c>
      <c r="C5099" s="103" t="s">
        <v>40577</v>
      </c>
      <c r="D5099" s="159" t="s">
        <v>4820</v>
      </c>
      <c r="E5099" s="36" t="s">
        <v>15415</v>
      </c>
      <c r="F5099" s="104">
        <v>5.0999999999999996</v>
      </c>
      <c r="G5099" s="101" t="s">
        <v>704</v>
      </c>
      <c r="H5099" s="101" t="s">
        <v>3744</v>
      </c>
      <c r="I5099" s="101">
        <v>2012</v>
      </c>
      <c r="J5099" s="101"/>
      <c r="K5099" s="90">
        <v>3586405493</v>
      </c>
      <c r="L5099" s="90">
        <f>IF(K5099/1024 &gt;1,K5099/1024," ")</f>
        <v>3502349.1142578125</v>
      </c>
      <c r="M5099" s="90">
        <f>IF(K5099/1048576 &gt;1,K5099/1048576," ")</f>
        <v>3420.262806892395</v>
      </c>
      <c r="N5099" s="91">
        <f>IF(K5099&gt;999999999,K5099/1073741824," ")</f>
        <v>3.3401003973558545</v>
      </c>
      <c r="O5099" s="194" t="s">
        <v>26451</v>
      </c>
      <c r="P5099" s="197" t="s">
        <v>26452</v>
      </c>
    </row>
    <row r="5100" spans="2:16" ht="20.100000000000001" customHeight="1" x14ac:dyDescent="0.3">
      <c r="B5100" s="101">
        <v>5090</v>
      </c>
      <c r="C5100" s="20" t="s">
        <v>40579</v>
      </c>
      <c r="D5100" s="168" t="s">
        <v>7567</v>
      </c>
      <c r="E5100" s="36" t="s">
        <v>15416</v>
      </c>
      <c r="F5100" s="99">
        <v>6.1</v>
      </c>
      <c r="G5100" s="99"/>
      <c r="H5100" s="105" t="s">
        <v>5871</v>
      </c>
      <c r="I5100" s="101">
        <v>2015</v>
      </c>
      <c r="J5100" s="101"/>
      <c r="K5100" s="90">
        <v>4867147007</v>
      </c>
      <c r="L5100" s="90">
        <f>IF(K5100/1024 &gt;1,K5100/1024," ")</f>
        <v>4753073.2490234375</v>
      </c>
      <c r="M5100" s="90">
        <f>IF(K5100/1048576 &gt;1,K5100/1048576," ")</f>
        <v>4641.6730947494507</v>
      </c>
      <c r="N5100" s="91">
        <f>IF(K5100&gt;999999999,K5100/1073741824," ")</f>
        <v>4.5328838815912604</v>
      </c>
      <c r="O5100" s="194" t="s">
        <v>26453</v>
      </c>
      <c r="P5100" s="197" t="s">
        <v>26454</v>
      </c>
    </row>
    <row r="5101" spans="2:16" ht="20.100000000000001" customHeight="1" x14ac:dyDescent="0.3">
      <c r="B5101" s="101">
        <v>5091</v>
      </c>
      <c r="C5101" s="109" t="s">
        <v>40580</v>
      </c>
      <c r="D5101" s="159" t="s">
        <v>4923</v>
      </c>
      <c r="E5101" s="36" t="s">
        <v>15417</v>
      </c>
      <c r="F5101" s="104">
        <v>6.1</v>
      </c>
      <c r="G5101" s="101"/>
      <c r="H5101" s="101" t="s">
        <v>4374</v>
      </c>
      <c r="I5101" s="101">
        <v>2012</v>
      </c>
      <c r="J5101" s="101"/>
      <c r="K5101" s="90">
        <v>2044161968</v>
      </c>
      <c r="L5101" s="90">
        <f>IF(K5101/1024 &gt;1,K5101/1024," ")</f>
        <v>1996251.921875</v>
      </c>
      <c r="M5101" s="90">
        <f>IF(K5101/1048576 &gt;1,K5101/1048576," ")</f>
        <v>1949.4647674560547</v>
      </c>
      <c r="N5101" s="91">
        <f>IF(K5101&gt;999999999,K5101/1073741824," ")</f>
        <v>1.9037741869688034</v>
      </c>
      <c r="O5101" s="194" t="s">
        <v>26455</v>
      </c>
      <c r="P5101" s="197" t="s">
        <v>26456</v>
      </c>
    </row>
    <row r="5102" spans="2:16" ht="20.100000000000001" customHeight="1" x14ac:dyDescent="0.3">
      <c r="B5102" s="101">
        <v>5092</v>
      </c>
      <c r="C5102" s="48" t="s">
        <v>40581</v>
      </c>
      <c r="D5102" s="182" t="s">
        <v>8661</v>
      </c>
      <c r="E5102" s="36" t="s">
        <v>15418</v>
      </c>
      <c r="F5102" s="81">
        <v>4.5</v>
      </c>
      <c r="G5102" s="13" t="s">
        <v>704</v>
      </c>
      <c r="H5102" s="13" t="s">
        <v>3744</v>
      </c>
      <c r="I5102" s="79">
        <v>2019</v>
      </c>
      <c r="J5102" s="79"/>
      <c r="K5102" s="73">
        <v>4597358592</v>
      </c>
      <c r="L5102" s="90">
        <f>IF(K5102/1024 &gt;1,K5102/1024," ")</f>
        <v>4489608</v>
      </c>
      <c r="M5102" s="90">
        <f>IF(K5102/1048576 &gt;1,K5102/1048576," ")</f>
        <v>4384.3828125</v>
      </c>
      <c r="N5102" s="91">
        <f>IF(K5102&gt;999999999,K5102/1073741824," ")</f>
        <v>4.2816238403320313</v>
      </c>
      <c r="O5102" s="194" t="s">
        <v>20530</v>
      </c>
      <c r="P5102" s="197" t="s">
        <v>26457</v>
      </c>
    </row>
    <row r="5103" spans="2:16" ht="20.100000000000001" customHeight="1" x14ac:dyDescent="0.3">
      <c r="B5103" s="101">
        <v>5093</v>
      </c>
      <c r="C5103" s="12" t="s">
        <v>40115</v>
      </c>
      <c r="D5103" s="160" t="s">
        <v>776</v>
      </c>
      <c r="E5103" s="36" t="s">
        <v>15419</v>
      </c>
      <c r="F5103" s="104">
        <v>5</v>
      </c>
      <c r="G5103" s="94"/>
      <c r="H5103" s="94" t="s">
        <v>3943</v>
      </c>
      <c r="I5103" s="101">
        <v>2007</v>
      </c>
      <c r="J5103" s="101"/>
      <c r="K5103" s="90">
        <v>733757440</v>
      </c>
      <c r="L5103" s="90">
        <f>IF(K5103/1024 &gt;1,K5103/1024," ")</f>
        <v>716560</v>
      </c>
      <c r="M5103" s="90">
        <f>IF(K5103/1048576 &gt;1,K5103/1048576," ")</f>
        <v>699.765625</v>
      </c>
      <c r="N5103" s="91" t="str">
        <f>IF(K5103&gt;999999999,K5103/1073741824," ")</f>
        <v xml:space="preserve"> </v>
      </c>
      <c r="O5103" s="194" t="s">
        <v>26458</v>
      </c>
      <c r="P5103" s="197" t="s">
        <v>26459</v>
      </c>
    </row>
    <row r="5104" spans="2:16" ht="20.100000000000001" customHeight="1" x14ac:dyDescent="0.3">
      <c r="B5104" s="101">
        <v>5094</v>
      </c>
      <c r="C5104" s="109" t="s">
        <v>40582</v>
      </c>
      <c r="D5104" s="159" t="s">
        <v>2945</v>
      </c>
      <c r="E5104" s="36" t="s">
        <v>15420</v>
      </c>
      <c r="F5104" s="104">
        <v>5.7</v>
      </c>
      <c r="G5104" s="101"/>
      <c r="H5104" s="101" t="s">
        <v>3783</v>
      </c>
      <c r="I5104" s="94">
        <v>2010</v>
      </c>
      <c r="J5104" s="94"/>
      <c r="K5104" s="108">
        <v>4340645985</v>
      </c>
      <c r="L5104" s="90">
        <f>IF(K5104/1024 &gt;1,K5104/1024," ")</f>
        <v>4238912.0947265625</v>
      </c>
      <c r="M5104" s="90">
        <f>IF(K5104/1048576 &gt;1,K5104/1048576," ")</f>
        <v>4139.5625925064087</v>
      </c>
      <c r="N5104" s="91">
        <f>IF(K5104&gt;999999999,K5104/1073741824," ")</f>
        <v>4.0425415942445397</v>
      </c>
      <c r="O5104" s="194" t="s">
        <v>26460</v>
      </c>
      <c r="P5104" s="197" t="s">
        <v>26461</v>
      </c>
    </row>
    <row r="5105" spans="2:16" ht="20.100000000000001" customHeight="1" x14ac:dyDescent="0.3">
      <c r="B5105" s="101">
        <v>5095</v>
      </c>
      <c r="C5105" s="20" t="s">
        <v>43110</v>
      </c>
      <c r="D5105" s="263" t="s">
        <v>43106</v>
      </c>
      <c r="E5105" s="36" t="s">
        <v>43107</v>
      </c>
      <c r="F5105" s="49">
        <v>4.8</v>
      </c>
      <c r="G5105" s="13" t="s">
        <v>704</v>
      </c>
      <c r="H5105" s="13" t="s">
        <v>4349</v>
      </c>
      <c r="I5105" s="9">
        <v>2022</v>
      </c>
      <c r="J5105" s="9"/>
      <c r="K5105" s="45">
        <v>4219891712</v>
      </c>
      <c r="L5105" s="90">
        <f>IF(K5105/1024 &gt;1,K5105/1024," ")</f>
        <v>4120988</v>
      </c>
      <c r="M5105" s="90">
        <f>IF(K5105/1048576 &gt;1,K5105/1048576," ")</f>
        <v>4024.40234375</v>
      </c>
      <c r="N5105" s="91">
        <f>IF(K5105&gt;999999999,K5105/1073741824," ")</f>
        <v>3.9300804138183594</v>
      </c>
      <c r="O5105" s="194" t="s">
        <v>43108</v>
      </c>
      <c r="P5105" s="197" t="s">
        <v>43109</v>
      </c>
    </row>
    <row r="5106" spans="2:16" ht="20.100000000000001" customHeight="1" x14ac:dyDescent="0.3">
      <c r="B5106" s="101">
        <v>5096</v>
      </c>
      <c r="C5106" s="109" t="s">
        <v>40583</v>
      </c>
      <c r="D5106" s="159" t="s">
        <v>3976</v>
      </c>
      <c r="E5106" s="36" t="s">
        <v>15421</v>
      </c>
      <c r="F5106" s="104">
        <v>6.8</v>
      </c>
      <c r="G5106" s="101"/>
      <c r="H5106" s="101" t="s">
        <v>3937</v>
      </c>
      <c r="I5106" s="101">
        <v>2004</v>
      </c>
      <c r="J5106" s="101"/>
      <c r="K5106" s="90">
        <v>2670439348</v>
      </c>
      <c r="L5106" s="90">
        <f>IF(K5106/1024 &gt;1,K5106/1024," ")</f>
        <v>2607850.92578125</v>
      </c>
      <c r="M5106" s="90">
        <f>IF(K5106/1048576 &gt;1,K5106/1048576," ")</f>
        <v>2546.729419708252</v>
      </c>
      <c r="N5106" s="91">
        <f>IF(K5106&gt;999999999,K5106/1073741824," ")</f>
        <v>2.4870404489338398</v>
      </c>
      <c r="O5106" s="194" t="s">
        <v>26462</v>
      </c>
      <c r="P5106" s="197" t="s">
        <v>26463</v>
      </c>
    </row>
    <row r="5107" spans="2:16" ht="20.100000000000001" customHeight="1" x14ac:dyDescent="0.3">
      <c r="B5107" s="101">
        <v>5097</v>
      </c>
      <c r="C5107" s="12" t="s">
        <v>40584</v>
      </c>
      <c r="D5107" s="160" t="s">
        <v>777</v>
      </c>
      <c r="E5107" s="36" t="s">
        <v>15422</v>
      </c>
      <c r="F5107" s="104">
        <v>6.1</v>
      </c>
      <c r="G5107" s="13" t="s">
        <v>704</v>
      </c>
      <c r="H5107" s="13" t="s">
        <v>5871</v>
      </c>
      <c r="I5107" s="101">
        <v>2004</v>
      </c>
      <c r="J5107" s="101"/>
      <c r="K5107" s="73">
        <v>5241262080</v>
      </c>
      <c r="L5107" s="90">
        <f>IF(K5107/1024 &gt;1,K5107/1024," ")</f>
        <v>5118420</v>
      </c>
      <c r="M5107" s="90">
        <f>IF(K5107/1048576 &gt;1,K5107/1048576," ")</f>
        <v>4998.45703125</v>
      </c>
      <c r="N5107" s="91">
        <f>IF(K5107&gt;999999999,K5107/1073741824," ")</f>
        <v>4.8813056945800781</v>
      </c>
      <c r="O5107" s="194" t="s">
        <v>26464</v>
      </c>
      <c r="P5107" s="197" t="s">
        <v>26465</v>
      </c>
    </row>
    <row r="5108" spans="2:16" ht="20.100000000000001" customHeight="1" x14ac:dyDescent="0.3">
      <c r="B5108" s="101">
        <v>5098</v>
      </c>
      <c r="C5108" s="7" t="s">
        <v>40116</v>
      </c>
      <c r="D5108" s="159" t="s">
        <v>1789</v>
      </c>
      <c r="E5108" s="36" t="s">
        <v>15423</v>
      </c>
      <c r="F5108" s="104">
        <v>4.9000000000000004</v>
      </c>
      <c r="G5108" s="94"/>
      <c r="H5108" s="94" t="s">
        <v>3785</v>
      </c>
      <c r="I5108" s="94">
        <v>2006</v>
      </c>
      <c r="J5108" s="94"/>
      <c r="K5108" s="108">
        <v>1468538880</v>
      </c>
      <c r="L5108" s="90">
        <f>IF(K5108/1024 &gt;1,K5108/1024," ")</f>
        <v>1434120</v>
      </c>
      <c r="M5108" s="90">
        <f>IF(K5108/1048576 &gt;1,K5108/1048576," ")</f>
        <v>1400.5078125</v>
      </c>
      <c r="N5108" s="91">
        <f>IF(K5108&gt;999999999,K5108/1073741824," ")</f>
        <v>1.3676834106445313</v>
      </c>
      <c r="O5108" s="194" t="s">
        <v>26466</v>
      </c>
      <c r="P5108" s="197" t="s">
        <v>26467</v>
      </c>
    </row>
    <row r="5109" spans="2:16" ht="20.100000000000001" customHeight="1" x14ac:dyDescent="0.3">
      <c r="B5109" s="101">
        <v>5099</v>
      </c>
      <c r="C5109" s="102" t="s">
        <v>40585</v>
      </c>
      <c r="D5109" s="159" t="s">
        <v>159</v>
      </c>
      <c r="E5109" s="36" t="s">
        <v>15424</v>
      </c>
      <c r="F5109" s="104">
        <v>6.3</v>
      </c>
      <c r="G5109" s="101" t="s">
        <v>704</v>
      </c>
      <c r="H5109" s="101" t="s">
        <v>3810</v>
      </c>
      <c r="I5109" s="101">
        <v>2002</v>
      </c>
      <c r="J5109" s="101"/>
      <c r="K5109" s="90">
        <v>4470748989</v>
      </c>
      <c r="L5109" s="90">
        <f>IF(K5109/1024 &gt;1,K5109/1024," ")</f>
        <v>4365965.8095703125</v>
      </c>
      <c r="M5109" s="90">
        <f>IF(K5109/1048576 &gt;1,K5109/1048576," ")</f>
        <v>4263.6384859085083</v>
      </c>
      <c r="N5109" s="91">
        <f>IF(K5109&gt;999999999,K5109/1073741824," ")</f>
        <v>4.1637094588950276</v>
      </c>
      <c r="O5109" s="194" t="s">
        <v>26468</v>
      </c>
      <c r="P5109" s="197" t="s">
        <v>26469</v>
      </c>
    </row>
    <row r="5110" spans="2:16" ht="20.100000000000001" customHeight="1" x14ac:dyDescent="0.3">
      <c r="B5110" s="101">
        <v>5100</v>
      </c>
      <c r="C5110" s="48" t="s">
        <v>40586</v>
      </c>
      <c r="D5110" s="157" t="s">
        <v>9130</v>
      </c>
      <c r="E5110" s="36" t="s">
        <v>9200</v>
      </c>
      <c r="F5110" s="81">
        <v>6.2</v>
      </c>
      <c r="G5110" s="13"/>
      <c r="H5110" s="13" t="s">
        <v>3744</v>
      </c>
      <c r="I5110" s="79">
        <v>2020</v>
      </c>
      <c r="J5110" s="79"/>
      <c r="K5110" s="73">
        <v>4289720320</v>
      </c>
      <c r="L5110" s="90">
        <f>IF(K5110/1024 &gt;1,K5110/1024," ")</f>
        <v>4189180</v>
      </c>
      <c r="M5110" s="90">
        <f>IF(K5110/1048576 &gt;1,K5110/1048576," ")</f>
        <v>4090.99609375</v>
      </c>
      <c r="N5110" s="91">
        <f>IF(K5110&gt;999999999,K5110/1073741824," ")</f>
        <v>3.9951133728027344</v>
      </c>
      <c r="O5110" s="194" t="s">
        <v>31715</v>
      </c>
      <c r="P5110" s="197" t="s">
        <v>32241</v>
      </c>
    </row>
    <row r="5111" spans="2:16" ht="20.100000000000001" customHeight="1" x14ac:dyDescent="0.3">
      <c r="B5111" s="101">
        <v>5101</v>
      </c>
      <c r="C5111" s="20" t="s">
        <v>43281</v>
      </c>
      <c r="D5111" s="261" t="s">
        <v>43278</v>
      </c>
      <c r="E5111" s="36" t="s">
        <v>43279</v>
      </c>
      <c r="F5111" s="81">
        <v>6</v>
      </c>
      <c r="G5111" s="13"/>
      <c r="H5111" s="13" t="s">
        <v>4349</v>
      </c>
      <c r="I5111" s="79">
        <v>2022</v>
      </c>
      <c r="J5111" s="79"/>
      <c r="K5111" s="73">
        <v>2530209792</v>
      </c>
      <c r="L5111" s="90">
        <f>IF(K5111/1024 &gt;1,K5111/1024," ")</f>
        <v>2470908</v>
      </c>
      <c r="M5111" s="90">
        <f>IF(K5111/1048576 &gt;1,K5111/1048576," ")</f>
        <v>2412.99609375</v>
      </c>
      <c r="N5111" s="91">
        <f>IF(K5111&gt;999999999,K5111/1073741824," ")</f>
        <v>2.3564414978027344</v>
      </c>
      <c r="O5111" s="194" t="s">
        <v>17630</v>
      </c>
      <c r="P5111" s="197" t="s">
        <v>43280</v>
      </c>
    </row>
    <row r="5112" spans="2:16" ht="20.100000000000001" customHeight="1" x14ac:dyDescent="0.3">
      <c r="B5112" s="101">
        <v>5102</v>
      </c>
      <c r="C5112" s="102" t="s">
        <v>40587</v>
      </c>
      <c r="D5112" s="159" t="s">
        <v>2483</v>
      </c>
      <c r="E5112" s="36" t="s">
        <v>15425</v>
      </c>
      <c r="F5112" s="104">
        <v>7.1</v>
      </c>
      <c r="G5112" s="101" t="s">
        <v>704</v>
      </c>
      <c r="H5112" s="101" t="s">
        <v>3740</v>
      </c>
      <c r="I5112" s="101">
        <v>2000</v>
      </c>
      <c r="J5112" s="101"/>
      <c r="K5112" s="90">
        <v>6791552219</v>
      </c>
      <c r="L5112" s="90">
        <f>IF(K5112/1024 &gt;1,K5112/1024," ")</f>
        <v>6632375.2138671875</v>
      </c>
      <c r="M5112" s="90">
        <f>IF(K5112/1048576 &gt;1,K5112/1048576," ")</f>
        <v>6476.9289197921753</v>
      </c>
      <c r="N5112" s="91">
        <f>IF(K5112&gt;999999999,K5112/1073741824," ")</f>
        <v>6.3251258982345462</v>
      </c>
      <c r="O5112" s="194" t="s">
        <v>22255</v>
      </c>
      <c r="P5112" s="197" t="s">
        <v>26470</v>
      </c>
    </row>
    <row r="5113" spans="2:16" ht="20.100000000000001" customHeight="1" x14ac:dyDescent="0.3">
      <c r="B5113" s="101">
        <v>5103</v>
      </c>
      <c r="C5113" s="12" t="s">
        <v>40588</v>
      </c>
      <c r="D5113" s="157" t="s">
        <v>7940</v>
      </c>
      <c r="E5113" s="36" t="s">
        <v>15426</v>
      </c>
      <c r="F5113" s="81">
        <v>7.4</v>
      </c>
      <c r="G5113" s="13" t="s">
        <v>704</v>
      </c>
      <c r="H5113" s="13" t="s">
        <v>5874</v>
      </c>
      <c r="I5113" s="79">
        <v>1944</v>
      </c>
      <c r="J5113" s="79"/>
      <c r="K5113" s="73">
        <v>3613342079</v>
      </c>
      <c r="L5113" s="90">
        <f>IF(K5113/1024 &gt;1,K5113/1024," ")</f>
        <v>3528654.3740234375</v>
      </c>
      <c r="M5113" s="90">
        <f>IF(K5113/1048576 &gt;1,K5113/1048576," ")</f>
        <v>3445.9515371322632</v>
      </c>
      <c r="N5113" s="91">
        <f>IF(K5113&gt;999999999,K5113/1073741824," ")</f>
        <v>3.3651870479807258</v>
      </c>
      <c r="O5113" s="194" t="s">
        <v>26471</v>
      </c>
      <c r="P5113" s="197" t="s">
        <v>26472</v>
      </c>
    </row>
    <row r="5114" spans="2:16" ht="20.100000000000001" customHeight="1" x14ac:dyDescent="0.3">
      <c r="B5114" s="101">
        <v>5104</v>
      </c>
      <c r="C5114" s="109" t="s">
        <v>40589</v>
      </c>
      <c r="D5114" s="159" t="s">
        <v>2781</v>
      </c>
      <c r="E5114" s="36" t="s">
        <v>15427</v>
      </c>
      <c r="F5114" s="104">
        <v>6.2</v>
      </c>
      <c r="G5114" s="101" t="s">
        <v>704</v>
      </c>
      <c r="H5114" s="101" t="s">
        <v>3772</v>
      </c>
      <c r="I5114" s="101">
        <v>1972</v>
      </c>
      <c r="J5114" s="101"/>
      <c r="K5114" s="90">
        <v>3295606838</v>
      </c>
      <c r="L5114" s="90">
        <f>IF(K5114/1024 &gt;1,K5114/1024," ")</f>
        <v>3218366.052734375</v>
      </c>
      <c r="M5114" s="90">
        <f>IF(K5114/1048576 &gt;1,K5114/1048576," ")</f>
        <v>3142.9355983734131</v>
      </c>
      <c r="N5114" s="91">
        <f>IF(K5114&gt;999999999,K5114/1073741824," ")</f>
        <v>3.0692730452865362</v>
      </c>
      <c r="O5114" s="194" t="s">
        <v>26473</v>
      </c>
      <c r="P5114" s="197" t="s">
        <v>26474</v>
      </c>
    </row>
    <row r="5115" spans="2:16" ht="20.100000000000001" customHeight="1" x14ac:dyDescent="0.3">
      <c r="B5115" s="101">
        <v>5105</v>
      </c>
      <c r="C5115" s="7" t="s">
        <v>40590</v>
      </c>
      <c r="D5115" s="159" t="s">
        <v>5044</v>
      </c>
      <c r="E5115" s="36" t="s">
        <v>15428</v>
      </c>
      <c r="F5115" s="104">
        <v>4.8</v>
      </c>
      <c r="G5115" s="101" t="s">
        <v>704</v>
      </c>
      <c r="H5115" s="101" t="s">
        <v>3740</v>
      </c>
      <c r="I5115" s="101">
        <v>2013</v>
      </c>
      <c r="J5115" s="101"/>
      <c r="K5115" s="90">
        <v>4188342794</v>
      </c>
      <c r="L5115" s="90">
        <f>IF(K5115/1024 &gt;1,K5115/1024," ")</f>
        <v>4090178.509765625</v>
      </c>
      <c r="M5115" s="90">
        <f>IF(K5115/1048576 &gt;1,K5115/1048576," ")</f>
        <v>3994.3149509429932</v>
      </c>
      <c r="N5115" s="91">
        <f>IF(K5115&gt;999999999,K5115/1073741824," ")</f>
        <v>3.9006981942802668</v>
      </c>
      <c r="O5115" s="194" t="s">
        <v>26475</v>
      </c>
      <c r="P5115" s="197" t="s">
        <v>26476</v>
      </c>
    </row>
    <row r="5116" spans="2:16" ht="20.100000000000001" customHeight="1" x14ac:dyDescent="0.3">
      <c r="B5116" s="101">
        <v>5106</v>
      </c>
      <c r="C5116" s="107" t="s">
        <v>40592</v>
      </c>
      <c r="D5116" s="161" t="s">
        <v>6143</v>
      </c>
      <c r="E5116" s="36" t="s">
        <v>15430</v>
      </c>
      <c r="F5116" s="99">
        <v>4.4000000000000004</v>
      </c>
      <c r="G5116" s="101" t="s">
        <v>704</v>
      </c>
      <c r="H5116" s="101" t="s">
        <v>5892</v>
      </c>
      <c r="I5116" s="101">
        <v>2014</v>
      </c>
      <c r="J5116" s="101"/>
      <c r="K5116" s="90">
        <v>3753191445</v>
      </c>
      <c r="L5116" s="90">
        <f>IF(K5116/1024 &gt;1,K5116/1024," ")</f>
        <v>3665226.0205078125</v>
      </c>
      <c r="M5116" s="90">
        <f>IF(K5116/1048576 &gt;1,K5116/1048576," ")</f>
        <v>3579.3222856521606</v>
      </c>
      <c r="N5116" s="91">
        <f>IF(K5116&gt;999999999,K5116/1073741824," ")</f>
        <v>3.4954319195821881</v>
      </c>
      <c r="O5116" s="194" t="s">
        <v>26478</v>
      </c>
      <c r="P5116" s="197" t="s">
        <v>26479</v>
      </c>
    </row>
    <row r="5117" spans="2:16" ht="20.100000000000001" customHeight="1" x14ac:dyDescent="0.3">
      <c r="B5117" s="101">
        <v>5107</v>
      </c>
      <c r="C5117" s="74" t="s">
        <v>40591</v>
      </c>
      <c r="D5117" s="157" t="s">
        <v>7807</v>
      </c>
      <c r="E5117" s="36" t="s">
        <v>15429</v>
      </c>
      <c r="F5117" s="131">
        <v>4.9000000000000004</v>
      </c>
      <c r="G5117" s="13" t="s">
        <v>704</v>
      </c>
      <c r="H5117" s="13" t="s">
        <v>5878</v>
      </c>
      <c r="I5117" s="133">
        <v>2017</v>
      </c>
      <c r="J5117" s="74"/>
      <c r="K5117" s="73">
        <v>4981638215</v>
      </c>
      <c r="L5117" s="90">
        <f>IF(K5117/1024 &gt;1,K5117/1024," ")</f>
        <v>4864881.0693359375</v>
      </c>
      <c r="M5117" s="90">
        <f>IF(K5117/1048576 &gt;1,K5117/1048576," ")</f>
        <v>4750.8604192733765</v>
      </c>
      <c r="N5117" s="91">
        <f>IF(K5117&gt;999999999,K5117/1073741824," ")</f>
        <v>4.6395121281966567</v>
      </c>
      <c r="O5117" s="194" t="s">
        <v>19816</v>
      </c>
      <c r="P5117" s="197" t="s">
        <v>26477</v>
      </c>
    </row>
    <row r="5118" spans="2:16" ht="20.100000000000001" customHeight="1" x14ac:dyDescent="0.3">
      <c r="B5118" s="101">
        <v>5108</v>
      </c>
      <c r="C5118" s="109" t="s">
        <v>40593</v>
      </c>
      <c r="D5118" s="160" t="s">
        <v>4509</v>
      </c>
      <c r="E5118" s="36" t="s">
        <v>15432</v>
      </c>
      <c r="F5118" s="104">
        <v>7.5</v>
      </c>
      <c r="G5118" s="101" t="s">
        <v>704</v>
      </c>
      <c r="H5118" s="101" t="s">
        <v>3744</v>
      </c>
      <c r="I5118" s="101">
        <v>2013</v>
      </c>
      <c r="J5118" s="101"/>
      <c r="K5118" s="90">
        <v>4424050412</v>
      </c>
      <c r="L5118" s="90">
        <f>IF(K5118/1024 &gt;1,K5118/1024," ")</f>
        <v>4320361.73046875</v>
      </c>
      <c r="M5118" s="90">
        <f>IF(K5118/1048576 &gt;1,K5118/1048576," ")</f>
        <v>4219.1032524108887</v>
      </c>
      <c r="N5118" s="91">
        <f>IF(K5118&gt;999999999,K5118/1073741824," ")</f>
        <v>4.1202180199325085</v>
      </c>
      <c r="O5118" s="194" t="s">
        <v>26482</v>
      </c>
      <c r="P5118" s="197" t="s">
        <v>26483</v>
      </c>
    </row>
    <row r="5119" spans="2:16" ht="20.100000000000001" customHeight="1" x14ac:dyDescent="0.3">
      <c r="B5119" s="101">
        <v>5109</v>
      </c>
      <c r="C5119" s="12" t="s">
        <v>40117</v>
      </c>
      <c r="D5119" s="160" t="s">
        <v>778</v>
      </c>
      <c r="E5119" s="36" t="s">
        <v>15433</v>
      </c>
      <c r="F5119" s="104">
        <v>5.6</v>
      </c>
      <c r="G5119" s="94"/>
      <c r="H5119" s="94" t="s">
        <v>3771</v>
      </c>
      <c r="I5119" s="101">
        <v>2003</v>
      </c>
      <c r="J5119" s="101"/>
      <c r="K5119" s="90">
        <v>733556736</v>
      </c>
      <c r="L5119" s="90">
        <f>IF(K5119/1024 &gt;1,K5119/1024," ")</f>
        <v>716364</v>
      </c>
      <c r="M5119" s="90">
        <f>IF(K5119/1048576 &gt;1,K5119/1048576," ")</f>
        <v>699.57421875</v>
      </c>
      <c r="N5119" s="91" t="str">
        <f>IF(K5119&gt;999999999,K5119/1073741824," ")</f>
        <v xml:space="preserve"> </v>
      </c>
      <c r="O5119" s="194" t="s">
        <v>26484</v>
      </c>
      <c r="P5119" s="197" t="s">
        <v>26485</v>
      </c>
    </row>
    <row r="5120" spans="2:16" ht="20.100000000000001" customHeight="1" x14ac:dyDescent="0.3">
      <c r="B5120" s="101">
        <v>5110</v>
      </c>
      <c r="C5120" s="103" t="s">
        <v>40594</v>
      </c>
      <c r="D5120" s="159" t="s">
        <v>4618</v>
      </c>
      <c r="E5120" s="36" t="s">
        <v>15434</v>
      </c>
      <c r="F5120" s="104">
        <v>5</v>
      </c>
      <c r="G5120" s="101" t="s">
        <v>704</v>
      </c>
      <c r="H5120" s="101" t="s">
        <v>3757</v>
      </c>
      <c r="I5120" s="101">
        <v>2014</v>
      </c>
      <c r="J5120" s="101"/>
      <c r="K5120" s="90">
        <v>5228027899</v>
      </c>
      <c r="L5120" s="90">
        <f>IF(K5120/1024 &gt;1,K5120/1024," ")</f>
        <v>5105495.9951171875</v>
      </c>
      <c r="M5120" s="90">
        <f>IF(K5120/1048576 &gt;1,K5120/1048576," ")</f>
        <v>4985.8359327316284</v>
      </c>
      <c r="N5120" s="91">
        <f>IF(K5120&gt;999999999,K5120/1073741824," ")</f>
        <v>4.8689804030582309</v>
      </c>
      <c r="O5120" s="194" t="s">
        <v>26486</v>
      </c>
      <c r="P5120" s="197" t="s">
        <v>26487</v>
      </c>
    </row>
    <row r="5121" spans="2:16" ht="20.100000000000001" customHeight="1" x14ac:dyDescent="0.3">
      <c r="B5121" s="101">
        <v>5111</v>
      </c>
      <c r="C5121" s="109" t="s">
        <v>40595</v>
      </c>
      <c r="D5121" s="161" t="s">
        <v>793</v>
      </c>
      <c r="E5121" s="36" t="s">
        <v>15435</v>
      </c>
      <c r="F5121" s="99">
        <v>5.9</v>
      </c>
      <c r="G5121" s="99" t="s">
        <v>704</v>
      </c>
      <c r="H5121" s="105" t="s">
        <v>5878</v>
      </c>
      <c r="I5121" s="101">
        <v>2016</v>
      </c>
      <c r="J5121" s="101"/>
      <c r="K5121" s="90">
        <v>5159820861</v>
      </c>
      <c r="L5121" s="90">
        <f>IF(K5121/1024 &gt;1,K5121/1024," ")</f>
        <v>5038887.5595703125</v>
      </c>
      <c r="M5121" s="90">
        <f>IF(K5121/1048576 &gt;1,K5121/1048576," ")</f>
        <v>4920.7886323928833</v>
      </c>
      <c r="N5121" s="91">
        <f>IF(K5121&gt;999999999,K5121/1073741824," ")</f>
        <v>4.8054576488211751</v>
      </c>
      <c r="O5121" s="194" t="s">
        <v>26488</v>
      </c>
      <c r="P5121" s="197" t="s">
        <v>26489</v>
      </c>
    </row>
    <row r="5122" spans="2:16" ht="20.100000000000001" customHeight="1" x14ac:dyDescent="0.3">
      <c r="B5122" s="101">
        <v>5112</v>
      </c>
      <c r="C5122" s="109" t="s">
        <v>40596</v>
      </c>
      <c r="D5122" s="160" t="s">
        <v>2686</v>
      </c>
      <c r="E5122" s="36" t="s">
        <v>15437</v>
      </c>
      <c r="F5122" s="104">
        <v>6.5</v>
      </c>
      <c r="G5122" s="94" t="s">
        <v>704</v>
      </c>
      <c r="H5122" s="94" t="s">
        <v>3744</v>
      </c>
      <c r="I5122" s="101">
        <v>1998</v>
      </c>
      <c r="J5122" s="101"/>
      <c r="K5122" s="108">
        <v>5641406997</v>
      </c>
      <c r="L5122" s="90">
        <f>IF(K5122/1024 &gt;1,K5122/1024," ")</f>
        <v>5509186.5205078125</v>
      </c>
      <c r="M5122" s="90">
        <f>IF(K5122/1048576 &gt;1,K5122/1048576," ")</f>
        <v>5380.0649614334106</v>
      </c>
      <c r="N5122" s="91">
        <f>IF(K5122&gt;999999999,K5122/1073741824," ")</f>
        <v>5.2539696888998151</v>
      </c>
      <c r="O5122" s="194" t="s">
        <v>26492</v>
      </c>
      <c r="P5122" s="197" t="s">
        <v>26493</v>
      </c>
    </row>
    <row r="5123" spans="2:16" ht="20.100000000000001" customHeight="1" x14ac:dyDescent="0.3">
      <c r="B5123" s="101">
        <v>5113</v>
      </c>
      <c r="C5123" s="111" t="s">
        <v>7056</v>
      </c>
      <c r="D5123" s="161" t="s">
        <v>7055</v>
      </c>
      <c r="E5123" s="36" t="s">
        <v>15436</v>
      </c>
      <c r="F5123" s="99">
        <v>5.9</v>
      </c>
      <c r="G5123" s="99"/>
      <c r="H5123" s="105" t="s">
        <v>5878</v>
      </c>
      <c r="I5123" s="101">
        <v>2014</v>
      </c>
      <c r="J5123" s="115"/>
      <c r="K5123" s="90">
        <v>3230598404</v>
      </c>
      <c r="L5123" s="90">
        <f>IF(K5123/1024 &gt;1,K5123/1024," ")</f>
        <v>3154881.25390625</v>
      </c>
      <c r="M5123" s="90">
        <f>IF(K5123/1048576 &gt;1,K5123/1048576," ")</f>
        <v>3080.9387245178223</v>
      </c>
      <c r="N5123" s="91">
        <f>IF(K5123&gt;999999999,K5123/1073741824," ")</f>
        <v>3.0087292231619358</v>
      </c>
      <c r="O5123" s="194" t="s">
        <v>26490</v>
      </c>
      <c r="P5123" s="197" t="s">
        <v>26491</v>
      </c>
    </row>
    <row r="5124" spans="2:16" ht="20.100000000000001" customHeight="1" x14ac:dyDescent="0.3">
      <c r="B5124" s="101">
        <v>5114</v>
      </c>
      <c r="C5124" s="112" t="s">
        <v>40597</v>
      </c>
      <c r="D5124" s="160" t="s">
        <v>5940</v>
      </c>
      <c r="E5124" s="36" t="s">
        <v>15438</v>
      </c>
      <c r="F5124" s="99">
        <v>4.2</v>
      </c>
      <c r="G5124" s="101" t="s">
        <v>704</v>
      </c>
      <c r="H5124" s="101" t="s">
        <v>3744</v>
      </c>
      <c r="I5124" s="101">
        <v>2015</v>
      </c>
      <c r="J5124" s="101"/>
      <c r="K5124" s="90">
        <v>4506711277</v>
      </c>
      <c r="L5124" s="90">
        <f>IF(K5124/1024 &gt;1,K5124/1024," ")</f>
        <v>4401085.2314453125</v>
      </c>
      <c r="M5124" s="90">
        <f>IF(K5124/1048576 &gt;1,K5124/1048576," ")</f>
        <v>4297.934796333313</v>
      </c>
      <c r="N5124" s="91">
        <f>IF(K5124&gt;999999999,K5124/1073741824," ")</f>
        <v>4.197201949544251</v>
      </c>
      <c r="O5124" s="199" t="s">
        <v>17521</v>
      </c>
      <c r="P5124" s="197" t="s">
        <v>26494</v>
      </c>
    </row>
    <row r="5125" spans="2:16" ht="20.100000000000001" customHeight="1" x14ac:dyDescent="0.3">
      <c r="B5125" s="101">
        <v>5115</v>
      </c>
      <c r="C5125" s="103" t="s">
        <v>40598</v>
      </c>
      <c r="D5125" s="168" t="s">
        <v>7393</v>
      </c>
      <c r="E5125" s="36" t="s">
        <v>15439</v>
      </c>
      <c r="F5125" s="99">
        <v>5.6</v>
      </c>
      <c r="G5125" s="99"/>
      <c r="H5125" s="105" t="s">
        <v>5892</v>
      </c>
      <c r="I5125" s="101">
        <v>1989</v>
      </c>
      <c r="J5125" s="101"/>
      <c r="K5125" s="90">
        <v>2286824327</v>
      </c>
      <c r="L5125" s="90">
        <f>IF(K5125/1024 &gt;1,K5125/1024," ")</f>
        <v>2233226.8818359375</v>
      </c>
      <c r="M5125" s="90">
        <f>IF(K5125/1048576 &gt;1,K5125/1048576," ")</f>
        <v>2180.8856267929077</v>
      </c>
      <c r="N5125" s="91">
        <f>IF(K5125&gt;999999999,K5125/1073741824," ")</f>
        <v>2.1297711199149489</v>
      </c>
      <c r="O5125" s="194" t="s">
        <v>26495</v>
      </c>
      <c r="P5125" s="197" t="s">
        <v>26496</v>
      </c>
    </row>
    <row r="5126" spans="2:16" ht="20.100000000000001" customHeight="1" x14ac:dyDescent="0.3">
      <c r="B5126" s="101">
        <v>5116</v>
      </c>
      <c r="C5126" s="12" t="s">
        <v>40118</v>
      </c>
      <c r="D5126" s="160" t="s">
        <v>1293</v>
      </c>
      <c r="E5126" s="36" t="s">
        <v>15440</v>
      </c>
      <c r="F5126" s="104">
        <v>4.5999999999999996</v>
      </c>
      <c r="G5126" s="94"/>
      <c r="H5126" s="94" t="s">
        <v>3918</v>
      </c>
      <c r="I5126" s="101">
        <v>2008</v>
      </c>
      <c r="J5126" s="101"/>
      <c r="K5126" s="90">
        <v>1471059968</v>
      </c>
      <c r="L5126" s="90">
        <f>IF(K5126/1024 &gt;1,K5126/1024," ")</f>
        <v>1436582</v>
      </c>
      <c r="M5126" s="90">
        <f>IF(K5126/1048576 &gt;1,K5126/1048576," ")</f>
        <v>1402.912109375</v>
      </c>
      <c r="N5126" s="91">
        <f>IF(K5126&gt;999999999,K5126/1073741824," ")</f>
        <v>1.3700313568115234</v>
      </c>
      <c r="O5126" s="194" t="s">
        <v>26497</v>
      </c>
      <c r="P5126" s="197" t="s">
        <v>26498</v>
      </c>
    </row>
    <row r="5127" spans="2:16" ht="20.100000000000001" customHeight="1" x14ac:dyDescent="0.3">
      <c r="B5127" s="101">
        <v>5117</v>
      </c>
      <c r="C5127" s="102" t="s">
        <v>40599</v>
      </c>
      <c r="D5127" s="168" t="s">
        <v>6496</v>
      </c>
      <c r="E5127" s="36" t="s">
        <v>15441</v>
      </c>
      <c r="F5127" s="99">
        <v>6.6</v>
      </c>
      <c r="G5127" s="99" t="s">
        <v>704</v>
      </c>
      <c r="H5127" s="101" t="s">
        <v>6497</v>
      </c>
      <c r="I5127" s="101">
        <v>2002</v>
      </c>
      <c r="J5127" s="101"/>
      <c r="K5127" s="90">
        <v>3115541476</v>
      </c>
      <c r="L5127" s="90">
        <f>IF(K5127/1024 &gt;1,K5127/1024," ")</f>
        <v>3042520.97265625</v>
      </c>
      <c r="M5127" s="90">
        <f>IF(K5127/1048576 &gt;1,K5127/1048576," ")</f>
        <v>2971.2118873596191</v>
      </c>
      <c r="N5127" s="91">
        <f>IF(K5127&gt;999999999,K5127/1073741824," ")</f>
        <v>2.9015741087496281</v>
      </c>
      <c r="O5127" s="194" t="s">
        <v>26499</v>
      </c>
      <c r="P5127" s="197" t="s">
        <v>26500</v>
      </c>
    </row>
    <row r="5128" spans="2:16" ht="20.100000000000001" customHeight="1" x14ac:dyDescent="0.3">
      <c r="B5128" s="101">
        <v>5118</v>
      </c>
      <c r="C5128" s="102" t="s">
        <v>40600</v>
      </c>
      <c r="D5128" s="159" t="s">
        <v>1790</v>
      </c>
      <c r="E5128" s="36" t="s">
        <v>15442</v>
      </c>
      <c r="F5128" s="104">
        <v>5.8</v>
      </c>
      <c r="G5128" s="101" t="s">
        <v>704</v>
      </c>
      <c r="H5128" s="101" t="s">
        <v>3919</v>
      </c>
      <c r="I5128" s="101">
        <v>1994</v>
      </c>
      <c r="J5128" s="101"/>
      <c r="K5128" s="108">
        <v>2456503214</v>
      </c>
      <c r="L5128" s="90">
        <f>IF(K5128/1024 &gt;1,K5128/1024," ")</f>
        <v>2398928.919921875</v>
      </c>
      <c r="M5128" s="90">
        <f>IF(K5128/1048576 &gt;1,K5128/1048576," ")</f>
        <v>2342.7040233612061</v>
      </c>
      <c r="N5128" s="91">
        <f>IF(K5128&gt;999999999,K5128/1073741824," ")</f>
        <v>2.2877968978136778</v>
      </c>
      <c r="O5128" s="194" t="s">
        <v>26501</v>
      </c>
      <c r="P5128" s="197" t="s">
        <v>26502</v>
      </c>
    </row>
    <row r="5129" spans="2:16" ht="20.100000000000001" customHeight="1" x14ac:dyDescent="0.3">
      <c r="B5129" s="101">
        <v>5119</v>
      </c>
      <c r="C5129" s="112" t="s">
        <v>40601</v>
      </c>
      <c r="D5129" s="168" t="s">
        <v>7190</v>
      </c>
      <c r="E5129" s="36" t="s">
        <v>15443</v>
      </c>
      <c r="F5129" s="99">
        <v>6.2</v>
      </c>
      <c r="G5129" s="99"/>
      <c r="H5129" s="105" t="s">
        <v>5878</v>
      </c>
      <c r="I5129" s="101">
        <v>2016</v>
      </c>
      <c r="J5129" s="101"/>
      <c r="K5129" s="90">
        <v>4664347066</v>
      </c>
      <c r="L5129" s="90">
        <f>IF(K5129/1024 &gt;1,K5129/1024," ")</f>
        <v>4555026.431640625</v>
      </c>
      <c r="M5129" s="90">
        <f>IF(K5129/1048576 &gt;1,K5129/1048576," ")</f>
        <v>4448.2679996490479</v>
      </c>
      <c r="N5129" s="91">
        <f>IF(K5129&gt;999999999,K5129/1073741824," ")</f>
        <v>4.3440117184072733</v>
      </c>
      <c r="O5129" s="194" t="s">
        <v>26503</v>
      </c>
      <c r="P5129" s="197" t="s">
        <v>26504</v>
      </c>
    </row>
    <row r="5130" spans="2:16" ht="20.100000000000001" customHeight="1" x14ac:dyDescent="0.3">
      <c r="B5130" s="101">
        <v>5120</v>
      </c>
      <c r="C5130" s="109" t="s">
        <v>40602</v>
      </c>
      <c r="D5130" s="161" t="s">
        <v>7120</v>
      </c>
      <c r="E5130" s="36" t="s">
        <v>15444</v>
      </c>
      <c r="F5130" s="99">
        <v>5.4</v>
      </c>
      <c r="G5130" s="99" t="s">
        <v>704</v>
      </c>
      <c r="H5130" s="105" t="s">
        <v>5878</v>
      </c>
      <c r="I5130" s="101">
        <v>2016</v>
      </c>
      <c r="J5130" s="101"/>
      <c r="K5130" s="90">
        <v>4214179936</v>
      </c>
      <c r="L5130" s="90">
        <f>IF(K5130/1024 &gt;1,K5130/1024," ")</f>
        <v>4115410.09375</v>
      </c>
      <c r="M5130" s="90">
        <f>IF(K5130/1048576 &gt;1,K5130/1048576," ")</f>
        <v>4018.9551696777344</v>
      </c>
      <c r="N5130" s="91">
        <f>IF(K5130&gt;999999999,K5130/1073741824," ")</f>
        <v>3.9247609078884125</v>
      </c>
      <c r="O5130" s="194" t="s">
        <v>26505</v>
      </c>
      <c r="P5130" s="197" t="s">
        <v>31512</v>
      </c>
    </row>
    <row r="5131" spans="2:16" ht="20.100000000000001" customHeight="1" x14ac:dyDescent="0.3">
      <c r="B5131" s="101">
        <v>5121</v>
      </c>
      <c r="C5131" s="109" t="s">
        <v>40603</v>
      </c>
      <c r="D5131" s="159" t="s">
        <v>527</v>
      </c>
      <c r="E5131" s="36" t="s">
        <v>15445</v>
      </c>
      <c r="F5131" s="104">
        <v>7.5</v>
      </c>
      <c r="G5131" s="94" t="s">
        <v>704</v>
      </c>
      <c r="H5131" s="94" t="s">
        <v>3745</v>
      </c>
      <c r="I5131" s="94">
        <v>1976</v>
      </c>
      <c r="J5131" s="94"/>
      <c r="K5131" s="108">
        <v>3487633529</v>
      </c>
      <c r="L5131" s="90">
        <f>IF(K5131/1024 &gt;1,K5131/1024," ")</f>
        <v>3405892.1181640625</v>
      </c>
      <c r="M5131" s="90">
        <f>IF(K5131/1048576 &gt;1,K5131/1048576," ")</f>
        <v>3326.0665216445923</v>
      </c>
      <c r="N5131" s="91">
        <f>IF(K5131&gt;999999999,K5131/1073741824," ")</f>
        <v>3.2481118375435472</v>
      </c>
      <c r="O5131" s="194" t="s">
        <v>26506</v>
      </c>
      <c r="P5131" s="197" t="s">
        <v>26507</v>
      </c>
    </row>
    <row r="5132" spans="2:16" ht="20.100000000000001" customHeight="1" x14ac:dyDescent="0.3">
      <c r="B5132" s="101">
        <v>5122</v>
      </c>
      <c r="C5132" s="102" t="s">
        <v>40604</v>
      </c>
      <c r="D5132" s="159" t="s">
        <v>5551</v>
      </c>
      <c r="E5132" s="36" t="s">
        <v>15446</v>
      </c>
      <c r="F5132" s="104">
        <v>5.8</v>
      </c>
      <c r="G5132" s="101" t="s">
        <v>704</v>
      </c>
      <c r="H5132" s="101" t="s">
        <v>3756</v>
      </c>
      <c r="I5132" s="101">
        <v>1975</v>
      </c>
      <c r="J5132" s="101"/>
      <c r="K5132" s="90">
        <v>4528968469</v>
      </c>
      <c r="L5132" s="90">
        <f>IF(K5132/1024 &gt;1,K5132/1024," ")</f>
        <v>4422820.7705078125</v>
      </c>
      <c r="M5132" s="90">
        <f>IF(K5132/1048576 &gt;1,K5132/1048576," ")</f>
        <v>4319.1609086990356</v>
      </c>
      <c r="N5132" s="91">
        <f>IF(K5132&gt;999999999,K5132/1073741824," ")</f>
        <v>4.217930574901402</v>
      </c>
      <c r="O5132" s="194" t="s">
        <v>26508</v>
      </c>
      <c r="P5132" s="197" t="s">
        <v>26509</v>
      </c>
    </row>
    <row r="5133" spans="2:16" ht="20.100000000000001" customHeight="1" x14ac:dyDescent="0.3">
      <c r="B5133" s="101">
        <v>5123</v>
      </c>
      <c r="C5133" s="103" t="s">
        <v>40605</v>
      </c>
      <c r="D5133" s="161" t="s">
        <v>6100</v>
      </c>
      <c r="E5133" s="36" t="s">
        <v>15447</v>
      </c>
      <c r="F5133" s="99">
        <v>6.7</v>
      </c>
      <c r="G5133" s="101" t="s">
        <v>704</v>
      </c>
      <c r="H5133" s="101" t="s">
        <v>3740</v>
      </c>
      <c r="I5133" s="101">
        <v>1966</v>
      </c>
      <c r="J5133" s="101"/>
      <c r="K5133" s="90">
        <v>4093259097</v>
      </c>
      <c r="L5133" s="90">
        <f>IF(K5133/1024 &gt;1,K5133/1024," ")</f>
        <v>3997323.3369140625</v>
      </c>
      <c r="M5133" s="90">
        <f>IF(K5133/1048576 &gt;1,K5133/1048576," ")</f>
        <v>3903.6360712051392</v>
      </c>
      <c r="N5133" s="91">
        <f>IF(K5133&gt;999999999,K5133/1073741824," ")</f>
        <v>3.8121446007862687</v>
      </c>
      <c r="O5133" s="194" t="s">
        <v>22011</v>
      </c>
      <c r="P5133" s="200" t="s">
        <v>31513</v>
      </c>
    </row>
    <row r="5134" spans="2:16" ht="20.100000000000001" customHeight="1" x14ac:dyDescent="0.3">
      <c r="B5134" s="101">
        <v>5124</v>
      </c>
      <c r="C5134" s="109" t="s">
        <v>40606</v>
      </c>
      <c r="D5134" s="160" t="s">
        <v>3491</v>
      </c>
      <c r="E5134" s="36" t="s">
        <v>15448</v>
      </c>
      <c r="F5134" s="104">
        <v>5.6</v>
      </c>
      <c r="G5134" s="101" t="s">
        <v>704</v>
      </c>
      <c r="H5134" s="101" t="s">
        <v>3740</v>
      </c>
      <c r="I5134" s="101">
        <v>1991</v>
      </c>
      <c r="J5134" s="101"/>
      <c r="K5134" s="90">
        <v>2435521390</v>
      </c>
      <c r="L5134" s="90">
        <f>IF(K5134/1024 &gt;1,K5134/1024," ")</f>
        <v>2378438.857421875</v>
      </c>
      <c r="M5134" s="90">
        <f>IF(K5134/1048576 &gt;1,K5134/1048576," ")</f>
        <v>2322.6941967010498</v>
      </c>
      <c r="N5134" s="91">
        <f>IF(K5134&gt;999999999,K5134/1073741824," ")</f>
        <v>2.2682560514658689</v>
      </c>
      <c r="O5134" s="194" t="s">
        <v>26510</v>
      </c>
      <c r="P5134" s="197" t="s">
        <v>26511</v>
      </c>
    </row>
    <row r="5135" spans="2:16" ht="20.100000000000001" customHeight="1" x14ac:dyDescent="0.3">
      <c r="B5135" s="101">
        <v>5125</v>
      </c>
      <c r="C5135" s="109" t="s">
        <v>40607</v>
      </c>
      <c r="D5135" s="159" t="s">
        <v>4752</v>
      </c>
      <c r="E5135" s="36" t="s">
        <v>15449</v>
      </c>
      <c r="F5135" s="104">
        <v>7</v>
      </c>
      <c r="G5135" s="101"/>
      <c r="H5135" s="101" t="s">
        <v>3737</v>
      </c>
      <c r="I5135" s="101">
        <v>2013</v>
      </c>
      <c r="J5135" s="101"/>
      <c r="K5135" s="90">
        <v>3657602904</v>
      </c>
      <c r="L5135" s="90">
        <f>IF(K5135/1024 &gt;1,K5135/1024," ")</f>
        <v>3571877.8359375</v>
      </c>
      <c r="M5135" s="90">
        <f>IF(K5135/1048576 &gt;1,K5135/1048576," ")</f>
        <v>3488.1619491577148</v>
      </c>
      <c r="N5135" s="91">
        <f>IF(K5135&gt;999999999,K5135/1073741824," ")</f>
        <v>3.4064081534743309</v>
      </c>
      <c r="O5135" s="194" t="s">
        <v>26512</v>
      </c>
      <c r="P5135" s="197" t="s">
        <v>26513</v>
      </c>
    </row>
    <row r="5136" spans="2:16" ht="20.100000000000001" customHeight="1" x14ac:dyDescent="0.3">
      <c r="B5136" s="101">
        <v>5126</v>
      </c>
      <c r="C5136" s="20" t="s">
        <v>40608</v>
      </c>
      <c r="D5136" s="157" t="s">
        <v>7890</v>
      </c>
      <c r="E5136" s="36" t="s">
        <v>15450</v>
      </c>
      <c r="F5136" s="81">
        <v>5.6</v>
      </c>
      <c r="G5136" s="13" t="s">
        <v>704</v>
      </c>
      <c r="H5136" s="13" t="s">
        <v>4081</v>
      </c>
      <c r="I5136" s="79">
        <v>2017</v>
      </c>
      <c r="J5136" s="83"/>
      <c r="K5136" s="73">
        <v>4792606378</v>
      </c>
      <c r="L5136" s="90">
        <f>IF(K5136/1024 &gt;1,K5136/1024," ")</f>
        <v>4680279.666015625</v>
      </c>
      <c r="M5136" s="90">
        <f>IF(K5136/1048576 &gt;1,K5136/1048576," ")</f>
        <v>4570.5856113433838</v>
      </c>
      <c r="N5136" s="91">
        <f>IF(K5136&gt;999999999,K5136/1073741824," ")</f>
        <v>4.4634625110775232</v>
      </c>
      <c r="O5136" s="194" t="s">
        <v>26514</v>
      </c>
      <c r="P5136" s="197" t="s">
        <v>26515</v>
      </c>
    </row>
    <row r="5137" spans="2:16" ht="20.100000000000001" customHeight="1" x14ac:dyDescent="0.3">
      <c r="B5137" s="101">
        <v>5127</v>
      </c>
      <c r="C5137" s="12" t="s">
        <v>40609</v>
      </c>
      <c r="D5137" s="160" t="s">
        <v>28</v>
      </c>
      <c r="E5137" s="36" t="s">
        <v>15451</v>
      </c>
      <c r="F5137" s="104">
        <v>5.4</v>
      </c>
      <c r="G5137" s="13" t="s">
        <v>704</v>
      </c>
      <c r="H5137" s="13" t="s">
        <v>4081</v>
      </c>
      <c r="I5137" s="101">
        <v>2007</v>
      </c>
      <c r="J5137" s="101"/>
      <c r="K5137" s="73">
        <v>2423742464</v>
      </c>
      <c r="L5137" s="90">
        <f>IF(K5137/1024 &gt;1,K5137/1024," ")</f>
        <v>2366936</v>
      </c>
      <c r="M5137" s="90">
        <f>IF(K5137/1048576 &gt;1,K5137/1048576," ")</f>
        <v>2311.4609375</v>
      </c>
      <c r="N5137" s="91">
        <f>IF(K5137&gt;999999999,K5137/1073741824," ")</f>
        <v>2.2572860717773438</v>
      </c>
      <c r="O5137" s="194" t="s">
        <v>26516</v>
      </c>
      <c r="P5137" s="197" t="s">
        <v>26517</v>
      </c>
    </row>
    <row r="5138" spans="2:16" ht="20.100000000000001" customHeight="1" x14ac:dyDescent="0.3">
      <c r="B5138" s="101">
        <v>5128</v>
      </c>
      <c r="C5138" s="102" t="s">
        <v>40610</v>
      </c>
      <c r="D5138" s="159" t="s">
        <v>1791</v>
      </c>
      <c r="E5138" s="36" t="s">
        <v>15452</v>
      </c>
      <c r="F5138" s="104">
        <v>5.5</v>
      </c>
      <c r="G5138" s="94" t="s">
        <v>704</v>
      </c>
      <c r="H5138" s="94" t="s">
        <v>3737</v>
      </c>
      <c r="I5138" s="94">
        <v>2010</v>
      </c>
      <c r="J5138" s="94"/>
      <c r="K5138" s="108">
        <v>3023505767</v>
      </c>
      <c r="L5138" s="90">
        <f>IF(K5138/1024 &gt;1,K5138/1024," ")</f>
        <v>2952642.3505859375</v>
      </c>
      <c r="M5138" s="90">
        <f>IF(K5138/1048576 &gt;1,K5138/1048576," ")</f>
        <v>2883.4397954940796</v>
      </c>
      <c r="N5138" s="91">
        <f>IF(K5138&gt;999999999,K5138/1073741824," ")</f>
        <v>2.8158591752871871</v>
      </c>
      <c r="O5138" s="194" t="s">
        <v>17766</v>
      </c>
      <c r="P5138" s="197" t="s">
        <v>26518</v>
      </c>
    </row>
    <row r="5139" spans="2:16" ht="20.100000000000001" customHeight="1" x14ac:dyDescent="0.3">
      <c r="B5139" s="101">
        <v>5129</v>
      </c>
      <c r="C5139" s="7" t="s">
        <v>40119</v>
      </c>
      <c r="D5139" s="159" t="s">
        <v>2484</v>
      </c>
      <c r="E5139" s="36" t="s">
        <v>15453</v>
      </c>
      <c r="F5139" s="104">
        <v>6.5</v>
      </c>
      <c r="G5139" s="94"/>
      <c r="H5139" s="94" t="s">
        <v>4220</v>
      </c>
      <c r="I5139" s="94">
        <v>1994</v>
      </c>
      <c r="J5139" s="94"/>
      <c r="K5139" s="108">
        <v>727992320</v>
      </c>
      <c r="L5139" s="90">
        <f>IF(K5139/1024 &gt;1,K5139/1024," ")</f>
        <v>710930</v>
      </c>
      <c r="M5139" s="90">
        <f>IF(K5139/1048576 &gt;1,K5139/1048576," ")</f>
        <v>694.267578125</v>
      </c>
      <c r="N5139" s="91" t="str">
        <f>IF(K5139&gt;999999999,K5139/1073741824," ")</f>
        <v xml:space="preserve"> </v>
      </c>
      <c r="O5139" s="194" t="s">
        <v>26519</v>
      </c>
      <c r="P5139" s="197" t="s">
        <v>26520</v>
      </c>
    </row>
    <row r="5140" spans="2:16" ht="20.100000000000001" customHeight="1" x14ac:dyDescent="0.3">
      <c r="B5140" s="101">
        <v>5130</v>
      </c>
      <c r="C5140" s="109" t="s">
        <v>40611</v>
      </c>
      <c r="D5140" s="160" t="s">
        <v>2485</v>
      </c>
      <c r="E5140" s="36" t="s">
        <v>15454</v>
      </c>
      <c r="F5140" s="104">
        <v>5.8</v>
      </c>
      <c r="G5140" s="94" t="s">
        <v>704</v>
      </c>
      <c r="H5140" s="94" t="s">
        <v>3739</v>
      </c>
      <c r="I5140" s="101">
        <v>2001</v>
      </c>
      <c r="J5140" s="101"/>
      <c r="K5140" s="90">
        <v>4760489330</v>
      </c>
      <c r="L5140" s="90">
        <f>IF(K5140/1024 &gt;1,K5140/1024," ")</f>
        <v>4648915.361328125</v>
      </c>
      <c r="M5140" s="90">
        <f>IF(K5140/1048576 &gt;1,K5140/1048576," ")</f>
        <v>4539.9564075469971</v>
      </c>
      <c r="N5140" s="91">
        <f>IF(K5140&gt;999999999,K5140/1073741824," ")</f>
        <v>4.4335511792451143</v>
      </c>
      <c r="O5140" s="194" t="s">
        <v>26521</v>
      </c>
      <c r="P5140" s="197" t="s">
        <v>26522</v>
      </c>
    </row>
    <row r="5141" spans="2:16" ht="20.100000000000001" customHeight="1" x14ac:dyDescent="0.3">
      <c r="B5141" s="101">
        <v>5131</v>
      </c>
      <c r="C5141" s="102" t="s">
        <v>40612</v>
      </c>
      <c r="D5141" s="159" t="s">
        <v>4384</v>
      </c>
      <c r="E5141" s="36" t="s">
        <v>15455</v>
      </c>
      <c r="F5141" s="104">
        <v>7</v>
      </c>
      <c r="G5141" s="101" t="s">
        <v>704</v>
      </c>
      <c r="H5141" s="101" t="s">
        <v>4279</v>
      </c>
      <c r="I5141" s="101">
        <v>1953</v>
      </c>
      <c r="J5141" s="101"/>
      <c r="K5141" s="90">
        <v>5510856298</v>
      </c>
      <c r="L5141" s="90">
        <f>IF(K5141/1024 &gt;1,K5141/1024," ")</f>
        <v>5381695.603515625</v>
      </c>
      <c r="M5141" s="90">
        <f>IF(K5141/1048576 &gt;1,K5141/1048576," ")</f>
        <v>5255.5621128082275</v>
      </c>
      <c r="N5141" s="91">
        <f>IF(K5141&gt;999999999,K5141/1073741824," ")</f>
        <v>5.1323848757892847</v>
      </c>
      <c r="O5141" s="194" t="s">
        <v>26523</v>
      </c>
      <c r="P5141" s="197" t="s">
        <v>26524</v>
      </c>
    </row>
    <row r="5142" spans="2:16" ht="20.100000000000001" customHeight="1" x14ac:dyDescent="0.3">
      <c r="B5142" s="101">
        <v>5132</v>
      </c>
      <c r="C5142" s="29" t="s">
        <v>33406</v>
      </c>
      <c r="D5142" s="168" t="s">
        <v>6320</v>
      </c>
      <c r="E5142" s="36" t="s">
        <v>15456</v>
      </c>
      <c r="F5142" s="99">
        <v>5.0999999999999996</v>
      </c>
      <c r="G5142" s="99" t="s">
        <v>704</v>
      </c>
      <c r="H5142" s="101" t="s">
        <v>5871</v>
      </c>
      <c r="I5142" s="101">
        <v>1970</v>
      </c>
      <c r="J5142" s="116"/>
      <c r="K5142" s="90">
        <v>3913909555</v>
      </c>
      <c r="L5142" s="90">
        <f>IF(K5142/1024 &gt;1,K5142/1024," ")</f>
        <v>3822177.2998046875</v>
      </c>
      <c r="M5142" s="90">
        <f>IF(K5142/1048576 &gt;1,K5142/1048576," ")</f>
        <v>3732.5950193405151</v>
      </c>
      <c r="N5142" s="91">
        <f>IF(K5142&gt;999999999,K5142/1073741824," ")</f>
        <v>3.6451123235747218</v>
      </c>
      <c r="O5142" s="194" t="s">
        <v>26525</v>
      </c>
      <c r="P5142" s="197" t="s">
        <v>26526</v>
      </c>
    </row>
    <row r="5143" spans="2:16" ht="20.100000000000001" customHeight="1" x14ac:dyDescent="0.3">
      <c r="B5143" s="101">
        <v>5133</v>
      </c>
      <c r="C5143" s="20" t="s">
        <v>34104</v>
      </c>
      <c r="D5143" s="261" t="s">
        <v>33849</v>
      </c>
      <c r="E5143" s="36" t="s">
        <v>33850</v>
      </c>
      <c r="F5143" s="81">
        <v>6.5</v>
      </c>
      <c r="G5143" s="13"/>
      <c r="H5143" s="13" t="s">
        <v>3744</v>
      </c>
      <c r="I5143" s="79">
        <v>2020</v>
      </c>
      <c r="J5143" s="79"/>
      <c r="K5143" s="73">
        <v>4723675136</v>
      </c>
      <c r="L5143" s="90">
        <f>IF(K5143/1024 &gt;1,K5143/1024," ")</f>
        <v>4612964</v>
      </c>
      <c r="M5143" s="90">
        <f>IF(K5143/1048576 &gt;1,K5143/1048576," ")</f>
        <v>4504.84765625</v>
      </c>
      <c r="N5143" s="91">
        <f>IF(K5143&gt;999999999,K5143/1073741824," ")</f>
        <v>4.3992652893066406</v>
      </c>
      <c r="O5143" s="194" t="s">
        <v>18220</v>
      </c>
      <c r="P5143" s="197" t="s">
        <v>33851</v>
      </c>
    </row>
    <row r="5144" spans="2:16" ht="20.100000000000001" customHeight="1" x14ac:dyDescent="0.3">
      <c r="B5144" s="101">
        <v>5134</v>
      </c>
      <c r="C5144" s="48" t="s">
        <v>40613</v>
      </c>
      <c r="D5144" s="168" t="s">
        <v>6359</v>
      </c>
      <c r="E5144" s="36" t="s">
        <v>15458</v>
      </c>
      <c r="F5144" s="99">
        <v>6.2</v>
      </c>
      <c r="G5144" s="99" t="s">
        <v>704</v>
      </c>
      <c r="H5144" s="101" t="s">
        <v>4081</v>
      </c>
      <c r="I5144" s="101">
        <v>2014</v>
      </c>
      <c r="J5144" s="101"/>
      <c r="K5144" s="90">
        <v>4279506914</v>
      </c>
      <c r="L5144" s="90">
        <f>IF(K5144/1024 &gt;1,K5144/1024," ")</f>
        <v>4179205.970703125</v>
      </c>
      <c r="M5144" s="90">
        <f>IF(K5144/1048576 &gt;1,K5144/1048576," ")</f>
        <v>4081.2558307647705</v>
      </c>
      <c r="N5144" s="91">
        <f>IF(K5144&gt;999999999,K5144/1073741824," ")</f>
        <v>3.9856013972312212</v>
      </c>
      <c r="O5144" s="194" t="s">
        <v>26529</v>
      </c>
      <c r="P5144" s="197" t="s">
        <v>26530</v>
      </c>
    </row>
    <row r="5145" spans="2:16" ht="20.100000000000001" customHeight="1" x14ac:dyDescent="0.3">
      <c r="B5145" s="101">
        <v>5135</v>
      </c>
      <c r="C5145" s="12" t="s">
        <v>40614</v>
      </c>
      <c r="D5145" s="157" t="s">
        <v>8498</v>
      </c>
      <c r="E5145" s="36" t="s">
        <v>15457</v>
      </c>
      <c r="F5145" s="131">
        <v>6.5</v>
      </c>
      <c r="G5145" s="13"/>
      <c r="H5145" s="13" t="s">
        <v>5878</v>
      </c>
      <c r="I5145" s="133">
        <v>2016</v>
      </c>
      <c r="J5145" s="74"/>
      <c r="K5145" s="73">
        <v>3809058816</v>
      </c>
      <c r="L5145" s="90">
        <f>IF(K5145/1024 &gt;1,K5145/1024," ")</f>
        <v>3719784</v>
      </c>
      <c r="M5145" s="90">
        <f>IF(K5145/1048576 &gt;1,K5145/1048576," ")</f>
        <v>3632.6015625</v>
      </c>
      <c r="N5145" s="91">
        <f>IF(K5145&gt;999999999,K5145/1073741824," ")</f>
        <v>3.5474624633789063</v>
      </c>
      <c r="O5145" s="194" t="s">
        <v>26527</v>
      </c>
      <c r="P5145" s="197" t="s">
        <v>26528</v>
      </c>
    </row>
    <row r="5146" spans="2:16" ht="20.100000000000001" customHeight="1" x14ac:dyDescent="0.3">
      <c r="B5146" s="101">
        <v>5136</v>
      </c>
      <c r="C5146" s="71" t="s">
        <v>40615</v>
      </c>
      <c r="D5146" s="167" t="s">
        <v>7658</v>
      </c>
      <c r="E5146" s="36" t="s">
        <v>15459</v>
      </c>
      <c r="F5146" s="81">
        <v>5.5</v>
      </c>
      <c r="G5146" s="81"/>
      <c r="H5146" s="82" t="s">
        <v>6249</v>
      </c>
      <c r="I5146" s="79">
        <v>2017</v>
      </c>
      <c r="J5146" s="79"/>
      <c r="K5146" s="73">
        <v>4596078066</v>
      </c>
      <c r="L5146" s="90">
        <f>IF(K5146/1024 &gt;1,K5146/1024," ")</f>
        <v>4488357.486328125</v>
      </c>
      <c r="M5146" s="90">
        <f>IF(K5146/1048576 &gt;1,K5146/1048576," ")</f>
        <v>4383.1616077423096</v>
      </c>
      <c r="N5146" s="91">
        <f>IF(K5146&gt;999999999,K5146/1073741824," ")</f>
        <v>4.2804312575608492</v>
      </c>
      <c r="O5146" s="194" t="s">
        <v>26531</v>
      </c>
      <c r="P5146" s="197" t="s">
        <v>26532</v>
      </c>
    </row>
    <row r="5147" spans="2:16" ht="20.100000000000001" customHeight="1" x14ac:dyDescent="0.3">
      <c r="B5147" s="101">
        <v>5137</v>
      </c>
      <c r="C5147" s="20" t="s">
        <v>43348</v>
      </c>
      <c r="D5147" s="261" t="s">
        <v>43344</v>
      </c>
      <c r="E5147" s="36" t="s">
        <v>43345</v>
      </c>
      <c r="F5147" s="131">
        <v>4.2</v>
      </c>
      <c r="G5147" s="13" t="s">
        <v>704</v>
      </c>
      <c r="H5147" s="13" t="s">
        <v>3756</v>
      </c>
      <c r="I5147" s="79">
        <v>2021</v>
      </c>
      <c r="J5147" s="79"/>
      <c r="K5147" s="73">
        <v>4422885376</v>
      </c>
      <c r="L5147" s="90">
        <f>IF(K5147/1024 &gt;1,K5147/1024," ")</f>
        <v>4319224</v>
      </c>
      <c r="M5147" s="90">
        <f>IF(K5147/1048576 &gt;1,K5147/1048576," ")</f>
        <v>4217.9921875</v>
      </c>
      <c r="N5147" s="91">
        <f>IF(K5147&gt;999999999,K5147/1073741824," ")</f>
        <v>4.1191329956054688</v>
      </c>
      <c r="O5147" s="223" t="s">
        <v>43346</v>
      </c>
      <c r="P5147" s="198" t="s">
        <v>43347</v>
      </c>
    </row>
    <row r="5148" spans="2:16" ht="20.100000000000001" customHeight="1" x14ac:dyDescent="0.3">
      <c r="B5148" s="101">
        <v>5138</v>
      </c>
      <c r="C5148" s="109" t="s">
        <v>40616</v>
      </c>
      <c r="D5148" s="159" t="s">
        <v>5573</v>
      </c>
      <c r="E5148" s="36" t="s">
        <v>15460</v>
      </c>
      <c r="F5148" s="104">
        <v>7.3</v>
      </c>
      <c r="G5148" s="101" t="s">
        <v>704</v>
      </c>
      <c r="H5148" s="101" t="s">
        <v>3744</v>
      </c>
      <c r="I5148" s="101">
        <v>2014</v>
      </c>
      <c r="J5148" s="101"/>
      <c r="K5148" s="90">
        <v>5222939036</v>
      </c>
      <c r="L5148" s="90">
        <f>IF(K5148/1024 &gt;1,K5148/1024," ")</f>
        <v>5100526.40234375</v>
      </c>
      <c r="M5148" s="90">
        <f>IF(K5148/1048576 &gt;1,K5148/1048576," ")</f>
        <v>4980.9828147888184</v>
      </c>
      <c r="N5148" s="91">
        <f>IF(K5148&gt;999999999,K5148/1073741824," ")</f>
        <v>4.8642410300672054</v>
      </c>
      <c r="O5148" s="194" t="s">
        <v>26533</v>
      </c>
      <c r="P5148" s="200" t="s">
        <v>31514</v>
      </c>
    </row>
    <row r="5149" spans="2:16" ht="20.100000000000001" customHeight="1" x14ac:dyDescent="0.3">
      <c r="B5149" s="101">
        <v>5139</v>
      </c>
      <c r="C5149" s="28" t="s">
        <v>40617</v>
      </c>
      <c r="D5149" s="160" t="s">
        <v>6011</v>
      </c>
      <c r="E5149" s="36" t="s">
        <v>15461</v>
      </c>
      <c r="F5149" s="99">
        <v>5.2</v>
      </c>
      <c r="G5149" s="101" t="s">
        <v>704</v>
      </c>
      <c r="H5149" s="101" t="s">
        <v>5892</v>
      </c>
      <c r="I5149" s="101">
        <v>2014</v>
      </c>
      <c r="J5149" s="101"/>
      <c r="K5149" s="90">
        <v>3032433132</v>
      </c>
      <c r="L5149" s="90">
        <f>IF(K5149/1024 &gt;1,K5149/1024," ")</f>
        <v>2961360.48046875</v>
      </c>
      <c r="M5149" s="90">
        <f>IF(K5149/1048576 &gt;1,K5149/1048576," ")</f>
        <v>2891.9535942077637</v>
      </c>
      <c r="N5149" s="91">
        <f>IF(K5149&gt;999999999,K5149/1073741824," ")</f>
        <v>2.8241734318435192</v>
      </c>
      <c r="O5149" s="194" t="s">
        <v>26534</v>
      </c>
      <c r="P5149" s="197" t="s">
        <v>26535</v>
      </c>
    </row>
    <row r="5150" spans="2:16" ht="20.100000000000001" customHeight="1" x14ac:dyDescent="0.3">
      <c r="B5150" s="101">
        <v>5140</v>
      </c>
      <c r="C5150" s="7" t="s">
        <v>40618</v>
      </c>
      <c r="D5150" s="159" t="s">
        <v>1223</v>
      </c>
      <c r="E5150" s="36" t="s">
        <v>15462</v>
      </c>
      <c r="F5150" s="104">
        <v>6.3</v>
      </c>
      <c r="G5150" s="121"/>
      <c r="H5150" s="13" t="s">
        <v>3937</v>
      </c>
      <c r="I5150" s="101">
        <v>1990</v>
      </c>
      <c r="J5150" s="101"/>
      <c r="K5150" s="73">
        <v>3245416448</v>
      </c>
      <c r="L5150" s="90">
        <f>IF(K5150/1024 &gt;1,K5150/1024," ")</f>
        <v>3169352</v>
      </c>
      <c r="M5150" s="90">
        <f>IF(K5150/1048576 &gt;1,K5150/1048576," ")</f>
        <v>3095.0703125</v>
      </c>
      <c r="N5150" s="91">
        <f>IF(K5150&gt;999999999,K5150/1073741824," ")</f>
        <v>3.0225296020507813</v>
      </c>
      <c r="O5150" s="194" t="s">
        <v>26536</v>
      </c>
      <c r="P5150" s="197" t="s">
        <v>26537</v>
      </c>
    </row>
    <row r="5151" spans="2:16" ht="20.100000000000001" customHeight="1" x14ac:dyDescent="0.3">
      <c r="B5151" s="101">
        <v>5141</v>
      </c>
      <c r="C5151" s="7" t="s">
        <v>40120</v>
      </c>
      <c r="D5151" s="159" t="s">
        <v>1190</v>
      </c>
      <c r="E5151" s="36" t="s">
        <v>15463</v>
      </c>
      <c r="F5151" s="104">
        <v>5.2</v>
      </c>
      <c r="G5151" s="94"/>
      <c r="H5151" s="94" t="s">
        <v>3738</v>
      </c>
      <c r="I5151" s="94">
        <v>2009</v>
      </c>
      <c r="J5151" s="94"/>
      <c r="K5151" s="108">
        <v>2274555904</v>
      </c>
      <c r="L5151" s="90">
        <f>IF(K5151/1024 &gt;1,K5151/1024," ")</f>
        <v>2221246</v>
      </c>
      <c r="M5151" s="90">
        <f>IF(K5151/1048576 &gt;1,K5151/1048576," ")</f>
        <v>2169.185546875</v>
      </c>
      <c r="N5151" s="91">
        <f>IF(K5151&gt;999999999,K5151/1073741824," ")</f>
        <v>2.1183452606201172</v>
      </c>
      <c r="O5151" s="194" t="s">
        <v>26538</v>
      </c>
      <c r="P5151" s="197" t="s">
        <v>26539</v>
      </c>
    </row>
    <row r="5152" spans="2:16" ht="20.100000000000001" customHeight="1" x14ac:dyDescent="0.3">
      <c r="B5152" s="101">
        <v>5142</v>
      </c>
      <c r="C5152" s="48" t="s">
        <v>40619</v>
      </c>
      <c r="D5152" s="161" t="s">
        <v>6276</v>
      </c>
      <c r="E5152" s="36" t="s">
        <v>15464</v>
      </c>
      <c r="F5152" s="99">
        <v>5</v>
      </c>
      <c r="G5152" s="99" t="s">
        <v>704</v>
      </c>
      <c r="H5152" s="101" t="s">
        <v>5871</v>
      </c>
      <c r="I5152" s="101">
        <v>2013</v>
      </c>
      <c r="J5152" s="101"/>
      <c r="K5152" s="90">
        <v>4175971908</v>
      </c>
      <c r="L5152" s="90">
        <f>IF(K5152/1024 &gt;1,K5152/1024," ")</f>
        <v>4078097.56640625</v>
      </c>
      <c r="M5152" s="90">
        <f>IF(K5152/1048576 &gt;1,K5152/1048576," ")</f>
        <v>3982.5171546936035</v>
      </c>
      <c r="N5152" s="91">
        <f>IF(K5152&gt;999999999,K5152/1073741824," ")</f>
        <v>3.8891769088804722</v>
      </c>
      <c r="O5152" s="194" t="s">
        <v>26540</v>
      </c>
      <c r="P5152" s="197" t="s">
        <v>26541</v>
      </c>
    </row>
    <row r="5153" spans="2:16" ht="20.100000000000001" customHeight="1" x14ac:dyDescent="0.3">
      <c r="B5153" s="101">
        <v>5143</v>
      </c>
      <c r="C5153" s="12" t="s">
        <v>40620</v>
      </c>
      <c r="D5153" s="160" t="s">
        <v>958</v>
      </c>
      <c r="E5153" s="36" t="s">
        <v>15466</v>
      </c>
      <c r="F5153" s="104">
        <v>8.1</v>
      </c>
      <c r="G5153" s="13" t="s">
        <v>704</v>
      </c>
      <c r="H5153" s="13" t="s">
        <v>6138</v>
      </c>
      <c r="I5153" s="101">
        <v>1939</v>
      </c>
      <c r="J5153" s="101"/>
      <c r="K5153" s="73">
        <v>2326802432</v>
      </c>
      <c r="L5153" s="90">
        <f>IF(K5153/1024 &gt;1,K5153/1024," ")</f>
        <v>2272268</v>
      </c>
      <c r="M5153" s="90">
        <f>IF(K5153/1048576 &gt;1,K5153/1048576," ")</f>
        <v>2219.01171875</v>
      </c>
      <c r="N5153" s="91">
        <f>IF(K5153&gt;999999999,K5153/1073741824," ")</f>
        <v>2.1670036315917969</v>
      </c>
      <c r="O5153" s="194" t="s">
        <v>24364</v>
      </c>
      <c r="P5153" s="197" t="s">
        <v>26544</v>
      </c>
    </row>
    <row r="5154" spans="2:16" ht="20.100000000000001" customHeight="1" x14ac:dyDescent="0.3">
      <c r="B5154" s="101">
        <v>5144</v>
      </c>
      <c r="C5154" s="12" t="s">
        <v>40121</v>
      </c>
      <c r="D5154" s="159" t="s">
        <v>2486</v>
      </c>
      <c r="E5154" s="36" t="s">
        <v>15467</v>
      </c>
      <c r="F5154" s="104">
        <v>5</v>
      </c>
      <c r="G5154" s="94"/>
      <c r="H5154" s="94" t="s">
        <v>3766</v>
      </c>
      <c r="I5154" s="101">
        <v>2003</v>
      </c>
      <c r="J5154" s="101"/>
      <c r="K5154" s="90">
        <v>730155008</v>
      </c>
      <c r="L5154" s="90">
        <f>IF(K5154/1024 &gt;1,K5154/1024," ")</f>
        <v>713042</v>
      </c>
      <c r="M5154" s="90">
        <f>IF(K5154/1048576 &gt;1,K5154/1048576," ")</f>
        <v>696.330078125</v>
      </c>
      <c r="N5154" s="91" t="str">
        <f>IF(K5154&gt;999999999,K5154/1073741824," ")</f>
        <v xml:space="preserve"> </v>
      </c>
      <c r="O5154" s="194" t="s">
        <v>26545</v>
      </c>
      <c r="P5154" s="197" t="s">
        <v>31515</v>
      </c>
    </row>
    <row r="5155" spans="2:16" ht="20.100000000000001" customHeight="1" x14ac:dyDescent="0.3">
      <c r="B5155" s="101">
        <v>5145</v>
      </c>
      <c r="C5155" s="109" t="s">
        <v>40621</v>
      </c>
      <c r="D5155" s="160" t="s">
        <v>3577</v>
      </c>
      <c r="E5155" s="36" t="s">
        <v>15468</v>
      </c>
      <c r="F5155" s="104">
        <v>7.9</v>
      </c>
      <c r="G5155" s="101" t="s">
        <v>704</v>
      </c>
      <c r="H5155" s="101" t="s">
        <v>4252</v>
      </c>
      <c r="I5155" s="101">
        <v>1997</v>
      </c>
      <c r="J5155" s="101"/>
      <c r="K5155" s="90">
        <v>3131935621</v>
      </c>
      <c r="L5155" s="90">
        <f>IF(K5155/1024 &gt;1,K5155/1024," ")</f>
        <v>3058530.8798828125</v>
      </c>
      <c r="M5155" s="90">
        <f>IF(K5155/1048576 &gt;1,K5155/1048576," ")</f>
        <v>2986.8465623855591</v>
      </c>
      <c r="N5155" s="91">
        <f>IF(K5155&gt;999999999,K5155/1073741824," ")</f>
        <v>2.9168423460796475</v>
      </c>
      <c r="O5155" s="194" t="s">
        <v>26546</v>
      </c>
      <c r="P5155" s="197" t="s">
        <v>26547</v>
      </c>
    </row>
    <row r="5156" spans="2:16" ht="20.100000000000001" customHeight="1" x14ac:dyDescent="0.3">
      <c r="B5156" s="101">
        <v>5146</v>
      </c>
      <c r="C5156" s="12" t="s">
        <v>40622</v>
      </c>
      <c r="D5156" s="157" t="s">
        <v>7966</v>
      </c>
      <c r="E5156" s="36" t="s">
        <v>15469</v>
      </c>
      <c r="F5156" s="81">
        <v>4.7</v>
      </c>
      <c r="G5156" s="49" t="s">
        <v>704</v>
      </c>
      <c r="H5156" s="13" t="s">
        <v>5877</v>
      </c>
      <c r="I5156" s="79">
        <v>2017</v>
      </c>
      <c r="J5156" s="79"/>
      <c r="K5156" s="73">
        <v>2668072093</v>
      </c>
      <c r="L5156" s="90">
        <f>IF(K5156/1024 &gt;1,K5156/1024," ")</f>
        <v>2605539.1533203125</v>
      </c>
      <c r="M5156" s="90">
        <f>IF(K5156/1048576 &gt;1,K5156/1048576," ")</f>
        <v>2544.4718294143677</v>
      </c>
      <c r="N5156" s="91">
        <f>IF(K5156&gt;999999999,K5156/1073741824," ")</f>
        <v>2.4848357709124684</v>
      </c>
      <c r="O5156" s="194" t="s">
        <v>26548</v>
      </c>
      <c r="P5156" s="197" t="s">
        <v>26549</v>
      </c>
    </row>
    <row r="5157" spans="2:16" ht="20.100000000000001" customHeight="1" x14ac:dyDescent="0.3">
      <c r="B5157" s="101">
        <v>5147</v>
      </c>
      <c r="C5157" s="12" t="s">
        <v>40624</v>
      </c>
      <c r="D5157" s="159" t="s">
        <v>2487</v>
      </c>
      <c r="E5157" s="36" t="s">
        <v>15471</v>
      </c>
      <c r="F5157" s="104">
        <v>4.9000000000000004</v>
      </c>
      <c r="G5157" s="13" t="s">
        <v>704</v>
      </c>
      <c r="H5157" s="13" t="s">
        <v>5871</v>
      </c>
      <c r="I5157" s="94">
        <v>2010</v>
      </c>
      <c r="J5157" s="94"/>
      <c r="K5157" s="73">
        <v>3963707392</v>
      </c>
      <c r="L5157" s="90">
        <f>IF(K5157/1024 &gt;1,K5157/1024," ")</f>
        <v>3870808</v>
      </c>
      <c r="M5157" s="90">
        <f>IF(K5157/1048576 &gt;1,K5157/1048576," ")</f>
        <v>3780.0859375</v>
      </c>
      <c r="N5157" s="91">
        <f>IF(K5157&gt;999999999,K5157/1073741824," ")</f>
        <v>3.6914901733398438</v>
      </c>
      <c r="O5157" s="194" t="s">
        <v>21214</v>
      </c>
      <c r="P5157" s="197" t="s">
        <v>26552</v>
      </c>
    </row>
    <row r="5158" spans="2:16" ht="20.100000000000001" customHeight="1" x14ac:dyDescent="0.3">
      <c r="B5158" s="101">
        <v>5148</v>
      </c>
      <c r="C5158" s="109" t="s">
        <v>40623</v>
      </c>
      <c r="D5158" s="159" t="s">
        <v>3588</v>
      </c>
      <c r="E5158" s="36" t="s">
        <v>15470</v>
      </c>
      <c r="F5158" s="104">
        <v>4.2</v>
      </c>
      <c r="G5158" s="101" t="s">
        <v>704</v>
      </c>
      <c r="H5158" s="101" t="s">
        <v>3740</v>
      </c>
      <c r="I5158" s="101">
        <v>2013</v>
      </c>
      <c r="J5158" s="101"/>
      <c r="K5158" s="90">
        <v>3999091238</v>
      </c>
      <c r="L5158" s="90">
        <f>IF(K5158/1024 &gt;1,K5158/1024," ")</f>
        <v>3905362.537109375</v>
      </c>
      <c r="M5158" s="90">
        <f>IF(K5158/1048576 &gt;1,K5158/1048576," ")</f>
        <v>3813.830602645874</v>
      </c>
      <c r="N5158" s="91">
        <f>IF(K5158&gt;999999999,K5158/1073741824," ")</f>
        <v>3.7244439478963614</v>
      </c>
      <c r="O5158" s="194" t="s">
        <v>26550</v>
      </c>
      <c r="P5158" s="197" t="s">
        <v>26551</v>
      </c>
    </row>
    <row r="5159" spans="2:16" ht="20.100000000000001" customHeight="1" x14ac:dyDescent="0.3">
      <c r="B5159" s="101">
        <v>5149</v>
      </c>
      <c r="C5159" s="12" t="s">
        <v>42723</v>
      </c>
      <c r="D5159" s="264" t="s">
        <v>42718</v>
      </c>
      <c r="E5159" s="36" t="s">
        <v>42719</v>
      </c>
      <c r="F5159" s="131">
        <v>6.6</v>
      </c>
      <c r="G5159" s="13" t="s">
        <v>704</v>
      </c>
      <c r="H5159" s="13" t="s">
        <v>42722</v>
      </c>
      <c r="I5159" s="133">
        <v>2021</v>
      </c>
      <c r="J5159" s="74"/>
      <c r="K5159" s="73">
        <v>2319286272</v>
      </c>
      <c r="L5159" s="90">
        <f>IF(K5159/1024 &gt;1,K5159/1024," ")</f>
        <v>2264928</v>
      </c>
      <c r="M5159" s="90">
        <f>IF(K5159/1048576 &gt;1,K5159/1048576," ")</f>
        <v>2211.84375</v>
      </c>
      <c r="N5159" s="91">
        <f>IF(K5159&gt;999999999,K5159/1073741824," ")</f>
        <v>2.160003662109375</v>
      </c>
      <c r="O5159" s="194" t="s">
        <v>42720</v>
      </c>
      <c r="P5159" s="197" t="s">
        <v>42721</v>
      </c>
    </row>
    <row r="5160" spans="2:16" ht="20.100000000000001" customHeight="1" x14ac:dyDescent="0.3">
      <c r="B5160" s="101">
        <v>5150</v>
      </c>
      <c r="C5160" s="12" t="s">
        <v>40625</v>
      </c>
      <c r="D5160" s="159" t="s">
        <v>3284</v>
      </c>
      <c r="E5160" s="36" t="s">
        <v>15472</v>
      </c>
      <c r="F5160" s="104">
        <v>6.2</v>
      </c>
      <c r="G5160" s="101" t="s">
        <v>704</v>
      </c>
      <c r="H5160" s="101" t="s">
        <v>3956</v>
      </c>
      <c r="I5160" s="101">
        <v>2012</v>
      </c>
      <c r="J5160" s="101"/>
      <c r="K5160" s="90">
        <v>3532326495</v>
      </c>
      <c r="L5160" s="90">
        <f>IF(K5160/1024 &gt;1,K5160/1024," ")</f>
        <v>3449537.5927734375</v>
      </c>
      <c r="M5160" s="90">
        <f>IF(K5160/1048576 &gt;1,K5160/1048576," ")</f>
        <v>3368.6890554428101</v>
      </c>
      <c r="N5160" s="91">
        <f>IF(K5160&gt;999999999,K5160/1073741824," ")</f>
        <v>3.2897354057058692</v>
      </c>
      <c r="O5160" s="194" t="s">
        <v>26553</v>
      </c>
      <c r="P5160" s="197" t="s">
        <v>26554</v>
      </c>
    </row>
    <row r="5161" spans="2:16" ht="20.100000000000001" customHeight="1" x14ac:dyDescent="0.3">
      <c r="B5161" s="101">
        <v>5151</v>
      </c>
      <c r="C5161" s="102" t="s">
        <v>40626</v>
      </c>
      <c r="D5161" s="159" t="s">
        <v>2488</v>
      </c>
      <c r="E5161" s="36" t="s">
        <v>15473</v>
      </c>
      <c r="F5161" s="104">
        <v>6.7</v>
      </c>
      <c r="G5161" s="94" t="s">
        <v>704</v>
      </c>
      <c r="H5161" s="94" t="s">
        <v>3744</v>
      </c>
      <c r="I5161" s="101">
        <v>1999</v>
      </c>
      <c r="J5161" s="101"/>
      <c r="K5161" s="108">
        <v>4017796650</v>
      </c>
      <c r="L5161" s="90">
        <f>IF(K5161/1024 &gt;1,K5161/1024," ")</f>
        <v>3923629.541015625</v>
      </c>
      <c r="M5161" s="90">
        <f>IF(K5161/1048576 &gt;1,K5161/1048576," ")</f>
        <v>3831.6694736480713</v>
      </c>
      <c r="N5161" s="91">
        <f>IF(K5161&gt;999999999,K5161/1073741824," ")</f>
        <v>3.7418647203594446</v>
      </c>
      <c r="O5161" s="194" t="s">
        <v>26555</v>
      </c>
      <c r="P5161" s="197" t="s">
        <v>26556</v>
      </c>
    </row>
    <row r="5162" spans="2:16" ht="20.100000000000001" customHeight="1" x14ac:dyDescent="0.3">
      <c r="B5162" s="101">
        <v>5152</v>
      </c>
      <c r="C5162" s="102" t="s">
        <v>40627</v>
      </c>
      <c r="D5162" s="159" t="s">
        <v>5045</v>
      </c>
      <c r="E5162" s="36" t="s">
        <v>15474</v>
      </c>
      <c r="F5162" s="104">
        <v>6.3</v>
      </c>
      <c r="G5162" s="101" t="s">
        <v>704</v>
      </c>
      <c r="H5162" s="101" t="s">
        <v>5029</v>
      </c>
      <c r="I5162" s="101">
        <v>1995</v>
      </c>
      <c r="J5162" s="101"/>
      <c r="K5162" s="90">
        <v>5693971614</v>
      </c>
      <c r="L5162" s="90">
        <f>IF(K5162/1024 &gt;1,K5162/1024," ")</f>
        <v>5560519.154296875</v>
      </c>
      <c r="M5162" s="90">
        <f>IF(K5162/1048576 &gt;1,K5162/1048576," ")</f>
        <v>5430.194486618042</v>
      </c>
      <c r="N5162" s="91">
        <f>IF(K5162&gt;999999999,K5162/1073741824," ")</f>
        <v>5.3029243033379316</v>
      </c>
      <c r="O5162" s="194" t="s">
        <v>26557</v>
      </c>
      <c r="P5162" s="197" t="s">
        <v>26558</v>
      </c>
    </row>
    <row r="5163" spans="2:16" ht="20.100000000000001" customHeight="1" x14ac:dyDescent="0.3">
      <c r="B5163" s="101">
        <v>5153</v>
      </c>
      <c r="C5163" s="102" t="s">
        <v>40628</v>
      </c>
      <c r="D5163" s="159" t="s">
        <v>5621</v>
      </c>
      <c r="E5163" s="36" t="s">
        <v>15475</v>
      </c>
      <c r="F5163" s="104">
        <v>5.4</v>
      </c>
      <c r="G5163" s="101" t="s">
        <v>704</v>
      </c>
      <c r="H5163" s="101" t="s">
        <v>3739</v>
      </c>
      <c r="I5163" s="101">
        <v>2014</v>
      </c>
      <c r="J5163" s="101"/>
      <c r="K5163" s="90">
        <v>3991915153</v>
      </c>
      <c r="L5163" s="90">
        <f>IF(K5163/1024 &gt;1,K5163/1024," ")</f>
        <v>3898354.6416015625</v>
      </c>
      <c r="M5163" s="90">
        <f>IF(K5163/1048576 &gt;1,K5163/1048576," ")</f>
        <v>3806.9869546890259</v>
      </c>
      <c r="N5163" s="91">
        <f>IF(K5163&gt;999999999,K5163/1073741824," ")</f>
        <v>3.7177606979385018</v>
      </c>
      <c r="O5163" s="194" t="s">
        <v>18020</v>
      </c>
      <c r="P5163" s="197" t="s">
        <v>26559</v>
      </c>
    </row>
    <row r="5164" spans="2:16" ht="20.100000000000001" customHeight="1" x14ac:dyDescent="0.3">
      <c r="B5164" s="101">
        <v>5154</v>
      </c>
      <c r="C5164" s="112" t="s">
        <v>40629</v>
      </c>
      <c r="D5164" s="161" t="s">
        <v>7514</v>
      </c>
      <c r="E5164" s="36" t="s">
        <v>15476</v>
      </c>
      <c r="F5164" s="99">
        <v>4.5999999999999996</v>
      </c>
      <c r="G5164" s="99" t="s">
        <v>704</v>
      </c>
      <c r="H5164" s="105" t="s">
        <v>5878</v>
      </c>
      <c r="I5164" s="101">
        <v>2016</v>
      </c>
      <c r="J5164" s="101"/>
      <c r="K5164" s="90">
        <v>3489178925</v>
      </c>
      <c r="L5164" s="90">
        <f>IF(K5164/1024 &gt;1,K5164/1024," ")</f>
        <v>3407401.2939453125</v>
      </c>
      <c r="M5164" s="90">
        <f>IF(K5164/1048576 &gt;1,K5164/1048576," ")</f>
        <v>3327.5403261184692</v>
      </c>
      <c r="N5164" s="91">
        <f>IF(K5164&gt;999999999,K5164/1073741824," ")</f>
        <v>3.2495510997250676</v>
      </c>
      <c r="O5164" s="194" t="s">
        <v>24925</v>
      </c>
      <c r="P5164" s="197" t="s">
        <v>26560</v>
      </c>
    </row>
    <row r="5165" spans="2:16" ht="20.100000000000001" customHeight="1" x14ac:dyDescent="0.3">
      <c r="B5165" s="101">
        <v>5155</v>
      </c>
      <c r="C5165" s="112" t="s">
        <v>40630</v>
      </c>
      <c r="D5165" s="161" t="s">
        <v>7278</v>
      </c>
      <c r="E5165" s="36" t="s">
        <v>15477</v>
      </c>
      <c r="F5165" s="99">
        <v>4.0999999999999996</v>
      </c>
      <c r="G5165" s="101"/>
      <c r="H5165" s="101" t="s">
        <v>5878</v>
      </c>
      <c r="I5165" s="101">
        <v>2016</v>
      </c>
      <c r="J5165" s="101"/>
      <c r="K5165" s="90">
        <v>4578120778</v>
      </c>
      <c r="L5165" s="90">
        <f>IF(K5165/1024 &gt;1,K5165/1024," ")</f>
        <v>4470821.072265625</v>
      </c>
      <c r="M5165" s="90">
        <f>IF(K5165/1048576 &gt;1,K5165/1048576," ")</f>
        <v>4366.0362033843994</v>
      </c>
      <c r="N5165" s="91">
        <f>IF(K5165&gt;999999999,K5165/1073741824," ")</f>
        <v>4.2637072298675776</v>
      </c>
      <c r="O5165" s="194" t="s">
        <v>17766</v>
      </c>
      <c r="P5165" s="197" t="s">
        <v>26561</v>
      </c>
    </row>
    <row r="5166" spans="2:16" ht="20.100000000000001" customHeight="1" x14ac:dyDescent="0.3">
      <c r="B5166" s="101">
        <v>5156</v>
      </c>
      <c r="C5166" s="12" t="s">
        <v>40631</v>
      </c>
      <c r="D5166" s="177" t="s">
        <v>8404</v>
      </c>
      <c r="E5166" s="36" t="s">
        <v>15478</v>
      </c>
      <c r="F5166" s="131">
        <v>6.2</v>
      </c>
      <c r="G5166" s="13" t="s">
        <v>704</v>
      </c>
      <c r="H5166" s="13" t="s">
        <v>5892</v>
      </c>
      <c r="I5166" s="133">
        <v>2018</v>
      </c>
      <c r="J5166" s="74"/>
      <c r="K5166" s="73">
        <v>5338112000</v>
      </c>
      <c r="L5166" s="90">
        <f>IF(K5166/1024 &gt;1,K5166/1024," ")</f>
        <v>5213000</v>
      </c>
      <c r="M5166" s="90">
        <f>IF(K5166/1048576 &gt;1,K5166/1048576," ")</f>
        <v>5090.8203125</v>
      </c>
      <c r="N5166" s="91">
        <f>IF(K5166&gt;999999999,K5166/1073741824," ")</f>
        <v>4.9715042114257813</v>
      </c>
      <c r="O5166" s="194" t="s">
        <v>26562</v>
      </c>
      <c r="P5166" s="197" t="s">
        <v>26563</v>
      </c>
    </row>
    <row r="5167" spans="2:16" ht="20.100000000000001" customHeight="1" x14ac:dyDescent="0.3">
      <c r="B5167" s="101">
        <v>5157</v>
      </c>
      <c r="C5167" s="12" t="s">
        <v>40122</v>
      </c>
      <c r="D5167" s="160" t="s">
        <v>2489</v>
      </c>
      <c r="E5167" s="36" t="s">
        <v>15479</v>
      </c>
      <c r="F5167" s="104">
        <v>4.2</v>
      </c>
      <c r="G5167" s="94"/>
      <c r="H5167" s="94" t="s">
        <v>4363</v>
      </c>
      <c r="I5167" s="101">
        <v>1970</v>
      </c>
      <c r="J5167" s="101"/>
      <c r="K5167" s="90">
        <v>722696942</v>
      </c>
      <c r="L5167" s="90">
        <f>IF(K5167/1024 &gt;1,K5167/1024," ")</f>
        <v>705758.732421875</v>
      </c>
      <c r="M5167" s="90">
        <f>IF(K5167/1048576 &gt;1,K5167/1048576," ")</f>
        <v>689.2175121307373</v>
      </c>
      <c r="N5167" s="91" t="str">
        <f>IF(K5167&gt;999999999,K5167/1073741824," ")</f>
        <v xml:space="preserve"> </v>
      </c>
      <c r="O5167" s="199" t="s">
        <v>17521</v>
      </c>
      <c r="P5167" s="197" t="s">
        <v>26564</v>
      </c>
    </row>
    <row r="5168" spans="2:16" ht="20.100000000000001" customHeight="1" x14ac:dyDescent="0.3">
      <c r="B5168" s="101">
        <v>5158</v>
      </c>
      <c r="C5168" s="107" t="s">
        <v>40632</v>
      </c>
      <c r="D5168" s="168" t="s">
        <v>6631</v>
      </c>
      <c r="E5168" s="36" t="s">
        <v>15480</v>
      </c>
      <c r="F5168" s="99">
        <v>5.7</v>
      </c>
      <c r="G5168" s="99"/>
      <c r="H5168" s="105" t="s">
        <v>5878</v>
      </c>
      <c r="I5168" s="101">
        <v>2014</v>
      </c>
      <c r="J5168" s="101"/>
      <c r="K5168" s="90">
        <v>4049663351</v>
      </c>
      <c r="L5168" s="90">
        <f>IF(K5168/1024 &gt;1,K5168/1024," ")</f>
        <v>3954749.3662109375</v>
      </c>
      <c r="M5168" s="90">
        <f>IF(K5168/1048576 &gt;1,K5168/1048576," ")</f>
        <v>3862.0599279403687</v>
      </c>
      <c r="N5168" s="91">
        <f>IF(K5168&gt;999999999,K5168/1073741824," ")</f>
        <v>3.7715428983792663</v>
      </c>
      <c r="O5168" s="194" t="s">
        <v>17564</v>
      </c>
      <c r="P5168" s="197" t="s">
        <v>26565</v>
      </c>
    </row>
    <row r="5169" spans="2:16" ht="20.100000000000001" customHeight="1" x14ac:dyDescent="0.3">
      <c r="B5169" s="101">
        <v>5159</v>
      </c>
      <c r="C5169" s="109" t="s">
        <v>40633</v>
      </c>
      <c r="D5169" s="159" t="s">
        <v>4691</v>
      </c>
      <c r="E5169" s="36" t="s">
        <v>15481</v>
      </c>
      <c r="F5169" s="104">
        <v>5</v>
      </c>
      <c r="G5169" s="101" t="s">
        <v>704</v>
      </c>
      <c r="H5169" s="101" t="s">
        <v>3889</v>
      </c>
      <c r="I5169" s="101">
        <v>2001</v>
      </c>
      <c r="J5169" s="101"/>
      <c r="K5169" s="90">
        <v>3226695016</v>
      </c>
      <c r="L5169" s="90">
        <f>IF(K5169/1024 &gt;1,K5169/1024," ")</f>
        <v>3151069.3515625</v>
      </c>
      <c r="M5169" s="90">
        <f>IF(K5169/1048576 &gt;1,K5169/1048576," ")</f>
        <v>3077.2161636352539</v>
      </c>
      <c r="N5169" s="91">
        <f>IF(K5169&gt;999999999,K5169/1073741824," ")</f>
        <v>3.0050939098000526</v>
      </c>
      <c r="O5169" s="194" t="s">
        <v>26566</v>
      </c>
      <c r="P5169" s="197" t="s">
        <v>31516</v>
      </c>
    </row>
    <row r="5170" spans="2:16" ht="20.100000000000001" customHeight="1" x14ac:dyDescent="0.3">
      <c r="B5170" s="101">
        <v>5160</v>
      </c>
      <c r="C5170" s="109" t="s">
        <v>40634</v>
      </c>
      <c r="D5170" s="160" t="s">
        <v>29</v>
      </c>
      <c r="E5170" s="36" t="s">
        <v>15482</v>
      </c>
      <c r="F5170" s="104">
        <v>7.1</v>
      </c>
      <c r="G5170" s="94" t="s">
        <v>704</v>
      </c>
      <c r="H5170" s="94" t="s">
        <v>3736</v>
      </c>
      <c r="I5170" s="101">
        <v>2007</v>
      </c>
      <c r="J5170" s="101"/>
      <c r="K5170" s="90">
        <v>5132329815</v>
      </c>
      <c r="L5170" s="90">
        <f>IF(K5170/1024 &gt;1,K5170/1024," ")</f>
        <v>5012040.8349609375</v>
      </c>
      <c r="M5170" s="90">
        <f>IF(K5170/1048576 &gt;1,K5170/1048576," ")</f>
        <v>4894.5711278915405</v>
      </c>
      <c r="N5170" s="91">
        <f>IF(K5170&gt;999999999,K5170/1073741824," ")</f>
        <v>4.7798546170815825</v>
      </c>
      <c r="O5170" s="194" t="s">
        <v>26567</v>
      </c>
      <c r="P5170" s="197" t="s">
        <v>26568</v>
      </c>
    </row>
    <row r="5171" spans="2:16" ht="20.100000000000001" customHeight="1" x14ac:dyDescent="0.3">
      <c r="B5171" s="101">
        <v>5161</v>
      </c>
      <c r="C5171" s="209" t="s">
        <v>42619</v>
      </c>
      <c r="D5171" s="157" t="s">
        <v>8513</v>
      </c>
      <c r="E5171" s="36" t="s">
        <v>15483</v>
      </c>
      <c r="F5171" s="81">
        <v>4.7</v>
      </c>
      <c r="G5171" s="13" t="s">
        <v>704</v>
      </c>
      <c r="H5171" s="13" t="s">
        <v>5878</v>
      </c>
      <c r="I5171" s="79">
        <v>2019</v>
      </c>
      <c r="J5171" s="79"/>
      <c r="K5171" s="73">
        <v>4196384768</v>
      </c>
      <c r="L5171" s="90">
        <f>IF(K5171/1024 &gt;1,K5171/1024," ")</f>
        <v>4098032</v>
      </c>
      <c r="M5171" s="90">
        <f>IF(K5171/1048576 &gt;1,K5171/1048576," ")</f>
        <v>4001.984375</v>
      </c>
      <c r="N5171" s="91">
        <f>IF(K5171&gt;999999999,K5171/1073741824," ")</f>
        <v>3.9081878662109375</v>
      </c>
    </row>
    <row r="5172" spans="2:16" ht="20.100000000000001" customHeight="1" x14ac:dyDescent="0.3">
      <c r="B5172" s="101">
        <v>5162</v>
      </c>
      <c r="C5172" s="102" t="s">
        <v>40635</v>
      </c>
      <c r="D5172" s="159" t="s">
        <v>2490</v>
      </c>
      <c r="E5172" s="36" t="s">
        <v>15484</v>
      </c>
      <c r="F5172" s="104">
        <v>5.6</v>
      </c>
      <c r="G5172" s="94" t="s">
        <v>704</v>
      </c>
      <c r="H5172" s="94" t="s">
        <v>3747</v>
      </c>
      <c r="I5172" s="94">
        <v>2009</v>
      </c>
      <c r="J5172" s="94"/>
      <c r="K5172" s="90">
        <v>3032989325</v>
      </c>
      <c r="L5172" s="90">
        <f>IF(K5172/1024 &gt;1,K5172/1024," ")</f>
        <v>2961903.6376953125</v>
      </c>
      <c r="M5172" s="90">
        <f>IF(K5172/1048576 &gt;1,K5172/1048576," ")</f>
        <v>2892.4840211868286</v>
      </c>
      <c r="N5172" s="91">
        <f>IF(K5172&gt;999999999,K5172/1073741824," ")</f>
        <v>2.8246914269402623</v>
      </c>
      <c r="O5172" s="194" t="s">
        <v>17564</v>
      </c>
      <c r="P5172" s="197" t="s">
        <v>26569</v>
      </c>
    </row>
    <row r="5173" spans="2:16" ht="20.100000000000001" customHeight="1" x14ac:dyDescent="0.3">
      <c r="B5173" s="101">
        <v>5163</v>
      </c>
      <c r="C5173" s="102" t="s">
        <v>40636</v>
      </c>
      <c r="D5173" s="159" t="s">
        <v>2768</v>
      </c>
      <c r="E5173" s="36" t="s">
        <v>15485</v>
      </c>
      <c r="F5173" s="104">
        <v>6.1</v>
      </c>
      <c r="G5173" s="101"/>
      <c r="H5173" s="101" t="s">
        <v>3739</v>
      </c>
      <c r="I5173" s="101">
        <v>2011</v>
      </c>
      <c r="J5173" s="101"/>
      <c r="K5173" s="90">
        <v>3317765819</v>
      </c>
      <c r="L5173" s="90">
        <f>IF(K5173/1024 &gt;1,K5173/1024," ")</f>
        <v>3240005.6826171875</v>
      </c>
      <c r="M5173" s="90">
        <f>IF(K5173/1048576 &gt;1,K5173/1048576," ")</f>
        <v>3164.0680494308472</v>
      </c>
      <c r="N5173" s="91">
        <f>IF(K5173&gt;999999999,K5173/1073741824," ")</f>
        <v>3.0899102045223117</v>
      </c>
      <c r="O5173" s="194" t="s">
        <v>26570</v>
      </c>
      <c r="P5173" s="197" t="s">
        <v>26571</v>
      </c>
    </row>
    <row r="5174" spans="2:16" ht="20.100000000000001" customHeight="1" x14ac:dyDescent="0.3">
      <c r="B5174" s="101">
        <v>5164</v>
      </c>
      <c r="C5174" s="102" t="s">
        <v>40637</v>
      </c>
      <c r="D5174" s="160" t="s">
        <v>4719</v>
      </c>
      <c r="E5174" s="36" t="s">
        <v>15486</v>
      </c>
      <c r="F5174" s="104">
        <v>4.5999999999999996</v>
      </c>
      <c r="G5174" s="101" t="s">
        <v>704</v>
      </c>
      <c r="H5174" s="105" t="s">
        <v>3744</v>
      </c>
      <c r="I5174" s="101">
        <v>2014</v>
      </c>
      <c r="J5174" s="101"/>
      <c r="K5174" s="90">
        <v>4760156789</v>
      </c>
      <c r="L5174" s="90">
        <f>IF(K5174/1024 &gt;1,K5174/1024," ")</f>
        <v>4648590.6142578125</v>
      </c>
      <c r="M5174" s="90">
        <f>IF(K5174/1048576 &gt;1,K5174/1048576," ")</f>
        <v>4539.639271736145</v>
      </c>
      <c r="N5174" s="91">
        <f>IF(K5174&gt;999999999,K5174/1073741824," ")</f>
        <v>4.4332414763048291</v>
      </c>
      <c r="O5174" s="194" t="s">
        <v>26572</v>
      </c>
      <c r="P5174" s="197" t="s">
        <v>26573</v>
      </c>
    </row>
    <row r="5175" spans="2:16" ht="20.100000000000001" customHeight="1" x14ac:dyDescent="0.3">
      <c r="B5175" s="101">
        <v>5165</v>
      </c>
      <c r="C5175" s="109" t="s">
        <v>40638</v>
      </c>
      <c r="D5175" s="160" t="s">
        <v>2491</v>
      </c>
      <c r="E5175" s="36" t="s">
        <v>15487</v>
      </c>
      <c r="F5175" s="104">
        <v>6.5</v>
      </c>
      <c r="G5175" s="99" t="s">
        <v>704</v>
      </c>
      <c r="H5175" s="101" t="s">
        <v>5871</v>
      </c>
      <c r="I5175" s="94">
        <v>1987</v>
      </c>
      <c r="J5175" s="94"/>
      <c r="K5175" s="90">
        <v>5098638615</v>
      </c>
      <c r="L5175" s="90">
        <f>IF(K5175/1024 &gt;1,K5175/1024," ")</f>
        <v>4979139.2724609375</v>
      </c>
      <c r="M5175" s="90">
        <f>IF(K5175/1048576 &gt;1,K5175/1048576," ")</f>
        <v>4862.4406957626343</v>
      </c>
      <c r="N5175" s="91">
        <f>IF(K5175&gt;999999999,K5175/1073741824," ")</f>
        <v>4.7484772419556975</v>
      </c>
      <c r="O5175" s="194" t="s">
        <v>26574</v>
      </c>
      <c r="P5175" s="197" t="s">
        <v>26575</v>
      </c>
    </row>
    <row r="5176" spans="2:16" ht="20.100000000000001" customHeight="1" x14ac:dyDescent="0.3">
      <c r="B5176" s="101">
        <v>5166</v>
      </c>
      <c r="C5176" s="112" t="s">
        <v>40639</v>
      </c>
      <c r="D5176" s="160" t="s">
        <v>5805</v>
      </c>
      <c r="E5176" s="36" t="s">
        <v>15488</v>
      </c>
      <c r="F5176" s="104">
        <v>5.4</v>
      </c>
      <c r="G5176" s="101" t="s">
        <v>704</v>
      </c>
      <c r="H5176" s="101" t="s">
        <v>3758</v>
      </c>
      <c r="I5176" s="101">
        <v>2014</v>
      </c>
      <c r="J5176" s="101"/>
      <c r="K5176" s="90">
        <v>4548460144</v>
      </c>
      <c r="L5176" s="90">
        <f>IF(K5176/1024 &gt;1,K5176/1024," ")</f>
        <v>4441855.609375</v>
      </c>
      <c r="M5176" s="90">
        <f>IF(K5176/1048576 &gt;1,K5176/1048576," ")</f>
        <v>4337.7496185302734</v>
      </c>
      <c r="N5176" s="91">
        <f>IF(K5176&gt;999999999,K5176/1073741824," ")</f>
        <v>4.2360836118459702</v>
      </c>
      <c r="O5176" s="194" t="s">
        <v>17581</v>
      </c>
      <c r="P5176" s="197" t="s">
        <v>26576</v>
      </c>
    </row>
    <row r="5177" spans="2:16" ht="20.100000000000001" customHeight="1" x14ac:dyDescent="0.3">
      <c r="B5177" s="101">
        <v>5167</v>
      </c>
      <c r="C5177" s="48" t="s">
        <v>33407</v>
      </c>
      <c r="D5177" s="166" t="s">
        <v>9084</v>
      </c>
      <c r="E5177" s="36" t="s">
        <v>9201</v>
      </c>
      <c r="F5177" s="81">
        <v>6.3</v>
      </c>
      <c r="G5177" s="13"/>
      <c r="H5177" s="13" t="s">
        <v>4423</v>
      </c>
      <c r="I5177" s="79">
        <v>2020</v>
      </c>
      <c r="J5177" s="79"/>
      <c r="K5177" s="73">
        <v>3766972416</v>
      </c>
      <c r="L5177" s="90">
        <f>IF(K5177/1024 &gt;1,K5177/1024," ")</f>
        <v>3678684</v>
      </c>
      <c r="M5177" s="90">
        <f>IF(K5177/1048576 &gt;1,K5177/1048576," ")</f>
        <v>3592.46484375</v>
      </c>
      <c r="N5177" s="91">
        <f>IF(K5177&gt;999999999,K5177/1073741824," ")</f>
        <v>3.5082664489746094</v>
      </c>
      <c r="O5177" s="194" t="s">
        <v>18220</v>
      </c>
      <c r="P5177" s="197" t="s">
        <v>31645</v>
      </c>
    </row>
    <row r="5178" spans="2:16" ht="20.100000000000001" customHeight="1" x14ac:dyDescent="0.3">
      <c r="B5178" s="101">
        <v>5168</v>
      </c>
      <c r="C5178" s="109" t="s">
        <v>40640</v>
      </c>
      <c r="D5178" s="160" t="s">
        <v>3578</v>
      </c>
      <c r="E5178" s="36" t="s">
        <v>15489</v>
      </c>
      <c r="F5178" s="104">
        <v>5.8</v>
      </c>
      <c r="G5178" s="101" t="s">
        <v>704</v>
      </c>
      <c r="H5178" s="105" t="s">
        <v>3740</v>
      </c>
      <c r="I5178" s="101">
        <v>1989</v>
      </c>
      <c r="J5178" s="101"/>
      <c r="K5178" s="90">
        <v>4637169354</v>
      </c>
      <c r="L5178" s="90">
        <f>IF(K5178/1024 &gt;1,K5178/1024," ")</f>
        <v>4528485.697265625</v>
      </c>
      <c r="M5178" s="90">
        <f>IF(K5178/1048576 &gt;1,K5178/1048576," ")</f>
        <v>4422.3493137359619</v>
      </c>
      <c r="N5178" s="91">
        <f>IF(K5178&gt;999999999,K5178/1073741824," ")</f>
        <v>4.3187005016952753</v>
      </c>
      <c r="O5178" s="194" t="s">
        <v>26577</v>
      </c>
      <c r="P5178" s="197" t="s">
        <v>26578</v>
      </c>
    </row>
    <row r="5179" spans="2:16" ht="20.100000000000001" customHeight="1" x14ac:dyDescent="0.3">
      <c r="B5179" s="101">
        <v>5169</v>
      </c>
      <c r="C5179" s="109" t="s">
        <v>40641</v>
      </c>
      <c r="D5179" s="160" t="s">
        <v>2492</v>
      </c>
      <c r="E5179" s="36" t="s">
        <v>15490</v>
      </c>
      <c r="F5179" s="104">
        <v>5.5</v>
      </c>
      <c r="G5179" s="94" t="s">
        <v>704</v>
      </c>
      <c r="H5179" s="94" t="s">
        <v>3756</v>
      </c>
      <c r="I5179" s="101">
        <v>1989</v>
      </c>
      <c r="J5179" s="101"/>
      <c r="K5179" s="90">
        <v>3933255806</v>
      </c>
      <c r="L5179" s="90">
        <f>IF(K5179/1024 &gt;1,K5179/1024," ")</f>
        <v>3841070.123046875</v>
      </c>
      <c r="M5179" s="90">
        <f>IF(K5179/1048576 &gt;1,K5179/1048576," ")</f>
        <v>3751.0450420379639</v>
      </c>
      <c r="N5179" s="91">
        <f>IF(K5179&gt;999999999,K5179/1073741824," ")</f>
        <v>3.6631299238651991</v>
      </c>
      <c r="O5179" s="194" t="s">
        <v>26579</v>
      </c>
      <c r="P5179" s="197" t="s">
        <v>26580</v>
      </c>
    </row>
    <row r="5180" spans="2:16" ht="20.100000000000001" customHeight="1" x14ac:dyDescent="0.3">
      <c r="B5180" s="101">
        <v>5170</v>
      </c>
      <c r="C5180" s="20" t="s">
        <v>40642</v>
      </c>
      <c r="D5180" s="167" t="s">
        <v>32987</v>
      </c>
      <c r="E5180" s="36" t="s">
        <v>32988</v>
      </c>
      <c r="F5180" s="81">
        <v>6.7</v>
      </c>
      <c r="G5180" s="13" t="s">
        <v>704</v>
      </c>
      <c r="H5180" s="13" t="s">
        <v>3740</v>
      </c>
      <c r="I5180" s="79">
        <v>2021</v>
      </c>
      <c r="J5180" s="79"/>
      <c r="K5180" s="73">
        <v>8528203776</v>
      </c>
      <c r="L5180" s="90">
        <f>IF(K5180/1024 &gt;1,K5180/1024," ")</f>
        <v>8328324</v>
      </c>
      <c r="M5180" s="90">
        <f>IF(K5180/1048576 &gt;1,K5180/1048576," ")</f>
        <v>8133.12890625</v>
      </c>
      <c r="N5180" s="91">
        <f>IF(K5180&gt;999999999,K5180/1073741824," ")</f>
        <v>7.9425086975097656</v>
      </c>
      <c r="O5180" s="223" t="s">
        <v>32989</v>
      </c>
      <c r="P5180" s="198" t="s">
        <v>32990</v>
      </c>
    </row>
    <row r="5181" spans="2:16" ht="20.100000000000001" customHeight="1" x14ac:dyDescent="0.3">
      <c r="B5181" s="101">
        <v>5171</v>
      </c>
      <c r="C5181" s="103" t="s">
        <v>40643</v>
      </c>
      <c r="D5181" s="163" t="s">
        <v>6030</v>
      </c>
      <c r="E5181" s="36" t="s">
        <v>15491</v>
      </c>
      <c r="F5181" s="99">
        <v>5.2</v>
      </c>
      <c r="G5181" s="101"/>
      <c r="H5181" s="101" t="s">
        <v>4081</v>
      </c>
      <c r="I5181" s="101">
        <v>2014</v>
      </c>
      <c r="J5181" s="101"/>
      <c r="K5181" s="90">
        <v>2625369641</v>
      </c>
      <c r="L5181" s="90">
        <f>IF(K5181/1024 &gt;1,K5181/1024," ")</f>
        <v>2563837.5400390625</v>
      </c>
      <c r="M5181" s="90">
        <f>IF(K5181/1048576 &gt;1,K5181/1048576," ")</f>
        <v>2503.747597694397</v>
      </c>
      <c r="N5181" s="91">
        <f>IF(K5181&gt;999999999,K5181/1073741824," ")</f>
        <v>2.4450660133734345</v>
      </c>
      <c r="O5181" s="199" t="s">
        <v>17521</v>
      </c>
      <c r="P5181" s="197" t="s">
        <v>26581</v>
      </c>
    </row>
    <row r="5182" spans="2:16" ht="20.100000000000001" customHeight="1" x14ac:dyDescent="0.3">
      <c r="B5182" s="101">
        <v>5172</v>
      </c>
      <c r="C5182" s="102" t="s">
        <v>40644</v>
      </c>
      <c r="D5182" s="159" t="s">
        <v>4875</v>
      </c>
      <c r="E5182" s="36" t="s">
        <v>15492</v>
      </c>
      <c r="F5182" s="104">
        <v>5.6</v>
      </c>
      <c r="G5182" s="101" t="s">
        <v>704</v>
      </c>
      <c r="H5182" s="101" t="s">
        <v>3739</v>
      </c>
      <c r="I5182" s="101">
        <v>2012</v>
      </c>
      <c r="J5182" s="101"/>
      <c r="K5182" s="90">
        <v>4487356949</v>
      </c>
      <c r="L5182" s="90">
        <f>IF(K5182/1024 &gt;1,K5182/1024," ")</f>
        <v>4382184.5205078125</v>
      </c>
      <c r="M5182" s="90">
        <f>IF(K5182/1048576 &gt;1,K5182/1048576," ")</f>
        <v>4279.4770708084106</v>
      </c>
      <c r="N5182" s="91">
        <f>IF(K5182&gt;999999999,K5182/1073741824," ")</f>
        <v>4.1791768269613385</v>
      </c>
      <c r="O5182" s="194" t="s">
        <v>26582</v>
      </c>
      <c r="P5182" s="197" t="s">
        <v>26583</v>
      </c>
    </row>
    <row r="5183" spans="2:16" ht="20.100000000000001" customHeight="1" x14ac:dyDescent="0.3">
      <c r="B5183" s="101">
        <v>5173</v>
      </c>
      <c r="C5183" s="102" t="s">
        <v>40645</v>
      </c>
      <c r="D5183" s="159" t="s">
        <v>4981</v>
      </c>
      <c r="E5183" s="36" t="s">
        <v>15494</v>
      </c>
      <c r="F5183" s="104">
        <v>6.2</v>
      </c>
      <c r="G5183" s="101" t="s">
        <v>704</v>
      </c>
      <c r="H5183" s="101" t="s">
        <v>4163</v>
      </c>
      <c r="I5183" s="101">
        <v>1974</v>
      </c>
      <c r="J5183" s="101"/>
      <c r="K5183" s="90">
        <v>4690222941</v>
      </c>
      <c r="L5183" s="90">
        <f>IF(K5183/1024 &gt;1,K5183/1024," ")</f>
        <v>4580295.8408203125</v>
      </c>
      <c r="M5183" s="90">
        <f>IF(K5183/1048576 &gt;1,K5183/1048576," ")</f>
        <v>4472.9451570510864</v>
      </c>
      <c r="N5183" s="91">
        <f>IF(K5183&gt;999999999,K5183/1073741824," ")</f>
        <v>4.3681105049327016</v>
      </c>
      <c r="O5183" s="194" t="s">
        <v>26586</v>
      </c>
      <c r="P5183" s="197" t="s">
        <v>26587</v>
      </c>
    </row>
    <row r="5184" spans="2:16" ht="20.100000000000001" customHeight="1" x14ac:dyDescent="0.3">
      <c r="B5184" s="101">
        <v>5174</v>
      </c>
      <c r="C5184" s="109" t="s">
        <v>40646</v>
      </c>
      <c r="D5184" s="159" t="s">
        <v>4753</v>
      </c>
      <c r="E5184" s="36" t="s">
        <v>15496</v>
      </c>
      <c r="F5184" s="104">
        <v>6.2</v>
      </c>
      <c r="G5184" s="101"/>
      <c r="H5184" s="101" t="s">
        <v>3740</v>
      </c>
      <c r="I5184" s="101">
        <v>2013</v>
      </c>
      <c r="J5184" s="101"/>
      <c r="K5184" s="90">
        <v>4076015684</v>
      </c>
      <c r="L5184" s="90">
        <f>IF(K5184/1024 &gt;1,K5184/1024," ")</f>
        <v>3980484.06640625</v>
      </c>
      <c r="M5184" s="90">
        <f>IF(K5184/1048576 &gt;1,K5184/1048576," ")</f>
        <v>3887.1914710998535</v>
      </c>
      <c r="N5184" s="91">
        <f>IF(K5184&gt;999999999,K5184/1073741824," ")</f>
        <v>3.7960854209959507</v>
      </c>
      <c r="O5184" s="194" t="s">
        <v>26590</v>
      </c>
      <c r="P5184" s="197" t="s">
        <v>26591</v>
      </c>
    </row>
    <row r="5185" spans="2:16" ht="20.100000000000001" customHeight="1" x14ac:dyDescent="0.3">
      <c r="B5185" s="101">
        <v>5175</v>
      </c>
      <c r="C5185" s="102" t="s">
        <v>40647</v>
      </c>
      <c r="D5185" s="159" t="s">
        <v>1424</v>
      </c>
      <c r="E5185" s="36" t="s">
        <v>15497</v>
      </c>
      <c r="F5185" s="104">
        <v>7</v>
      </c>
      <c r="G5185" s="13" t="s">
        <v>704</v>
      </c>
      <c r="H5185" s="13" t="s">
        <v>8143</v>
      </c>
      <c r="I5185" s="101">
        <v>2006</v>
      </c>
      <c r="J5185" s="101"/>
      <c r="K5185" s="73">
        <v>4122648698</v>
      </c>
      <c r="L5185" s="90">
        <f>IF(K5185/1024 &gt;1,K5185/1024," ")</f>
        <v>4026024.119140625</v>
      </c>
      <c r="M5185" s="90">
        <f>IF(K5185/1048576 &gt;1,K5185/1048576," ")</f>
        <v>3931.6641788482666</v>
      </c>
      <c r="N5185" s="91">
        <f>IF(K5185&gt;999999999,K5185/1073741824," ")</f>
        <v>3.8395157996565104</v>
      </c>
      <c r="O5185" s="194" t="s">
        <v>26592</v>
      </c>
      <c r="P5185" s="197" t="s">
        <v>26593</v>
      </c>
    </row>
    <row r="5186" spans="2:16" ht="20.100000000000001" customHeight="1" x14ac:dyDescent="0.3">
      <c r="B5186" s="101">
        <v>5176</v>
      </c>
      <c r="C5186" s="7" t="s">
        <v>40648</v>
      </c>
      <c r="D5186" s="159" t="s">
        <v>2493</v>
      </c>
      <c r="E5186" s="36" t="s">
        <v>15498</v>
      </c>
      <c r="F5186" s="104">
        <v>5.8</v>
      </c>
      <c r="G5186" s="13" t="s">
        <v>704</v>
      </c>
      <c r="H5186" s="13" t="s">
        <v>5877</v>
      </c>
      <c r="I5186" s="101">
        <v>1990</v>
      </c>
      <c r="J5186" s="101"/>
      <c r="K5186" s="73">
        <v>4062429184</v>
      </c>
      <c r="L5186" s="90">
        <f>IF(K5186/1024 &gt;1,K5186/1024," ")</f>
        <v>3967216</v>
      </c>
      <c r="M5186" s="90">
        <f>IF(K5186/1048576 &gt;1,K5186/1048576," ")</f>
        <v>3874.234375</v>
      </c>
      <c r="N5186" s="91">
        <f>IF(K5186&gt;999999999,K5186/1073741824," ")</f>
        <v>3.7834320068359375</v>
      </c>
      <c r="O5186" s="194" t="s">
        <v>17651</v>
      </c>
      <c r="P5186" s="197" t="s">
        <v>26594</v>
      </c>
    </row>
    <row r="5187" spans="2:16" ht="20.100000000000001" customHeight="1" x14ac:dyDescent="0.3">
      <c r="B5187" s="101">
        <v>5177</v>
      </c>
      <c r="C5187" s="7" t="s">
        <v>40649</v>
      </c>
      <c r="D5187" s="159" t="s">
        <v>2494</v>
      </c>
      <c r="E5187" s="36" t="s">
        <v>15499</v>
      </c>
      <c r="F5187" s="104">
        <v>6.5</v>
      </c>
      <c r="G5187" s="13" t="s">
        <v>704</v>
      </c>
      <c r="H5187" s="13" t="s">
        <v>3740</v>
      </c>
      <c r="I5187" s="94">
        <v>1955</v>
      </c>
      <c r="J5187" s="94"/>
      <c r="K5187" s="73">
        <v>3536605184</v>
      </c>
      <c r="L5187" s="90">
        <f>IF(K5187/1024 &gt;1,K5187/1024," ")</f>
        <v>3453716</v>
      </c>
      <c r="M5187" s="90">
        <f>IF(K5187/1048576 &gt;1,K5187/1048576," ")</f>
        <v>3372.76953125</v>
      </c>
      <c r="N5187" s="91">
        <f>IF(K5187&gt;999999999,K5187/1073741824," ")</f>
        <v>3.2937202453613281</v>
      </c>
      <c r="O5187" s="194" t="s">
        <v>26595</v>
      </c>
      <c r="P5187" s="197" t="s">
        <v>26596</v>
      </c>
    </row>
    <row r="5188" spans="2:16" ht="20.100000000000001" customHeight="1" x14ac:dyDescent="0.3">
      <c r="B5188" s="101">
        <v>5178</v>
      </c>
      <c r="C5188" s="48" t="s">
        <v>40650</v>
      </c>
      <c r="D5188" s="177" t="s">
        <v>9113</v>
      </c>
      <c r="E5188" s="36" t="s">
        <v>9202</v>
      </c>
      <c r="F5188" s="131">
        <v>6.7</v>
      </c>
      <c r="G5188" s="13" t="s">
        <v>704</v>
      </c>
      <c r="H5188" s="13" t="s">
        <v>3744</v>
      </c>
      <c r="I5188" s="79">
        <v>2019</v>
      </c>
      <c r="J5188" s="79"/>
      <c r="K5188" s="73">
        <v>5846867968</v>
      </c>
      <c r="L5188" s="90">
        <f>IF(K5188/1024 &gt;1,K5188/1024," ")</f>
        <v>5709832</v>
      </c>
      <c r="M5188" s="90">
        <f>IF(K5188/1048576 &gt;1,K5188/1048576," ")</f>
        <v>5576.0078125</v>
      </c>
      <c r="N5188" s="91">
        <f>IF(K5188&gt;999999999,K5188/1073741824," ")</f>
        <v>5.4453201293945313</v>
      </c>
      <c r="O5188" s="194" t="s">
        <v>31716</v>
      </c>
      <c r="P5188" s="197" t="s">
        <v>31646</v>
      </c>
    </row>
    <row r="5189" spans="2:16" ht="20.100000000000001" customHeight="1" x14ac:dyDescent="0.3">
      <c r="B5189" s="101">
        <v>5179</v>
      </c>
      <c r="C5189" s="29" t="s">
        <v>40651</v>
      </c>
      <c r="D5189" s="157" t="s">
        <v>8070</v>
      </c>
      <c r="E5189" s="36" t="s">
        <v>15500</v>
      </c>
      <c r="F5189" s="81">
        <v>5.4</v>
      </c>
      <c r="G5189" s="13"/>
      <c r="H5189" s="13" t="s">
        <v>5892</v>
      </c>
      <c r="I5189" s="79">
        <v>2018</v>
      </c>
      <c r="J5189" s="79"/>
      <c r="K5189" s="73">
        <v>3115711766</v>
      </c>
      <c r="L5189" s="90">
        <f>IF(K5189/1024 &gt;1,K5189/1024," ")</f>
        <v>3042687.271484375</v>
      </c>
      <c r="M5189" s="90">
        <f>IF(K5189/1048576 &gt;1,K5189/1048576," ")</f>
        <v>2971.37428855896</v>
      </c>
      <c r="N5189" s="91">
        <f>IF(K5189&gt;999999999,K5189/1073741824," ")</f>
        <v>2.9017327036708593</v>
      </c>
      <c r="O5189" s="194" t="s">
        <v>26597</v>
      </c>
      <c r="P5189" s="197" t="s">
        <v>26598</v>
      </c>
    </row>
    <row r="5190" spans="2:16" ht="20.100000000000001" customHeight="1" x14ac:dyDescent="0.3">
      <c r="B5190" s="101">
        <v>5180</v>
      </c>
      <c r="C5190" s="12" t="s">
        <v>40123</v>
      </c>
      <c r="D5190" s="160" t="s">
        <v>2495</v>
      </c>
      <c r="E5190" s="36" t="s">
        <v>15501</v>
      </c>
      <c r="F5190" s="104">
        <v>4.4000000000000004</v>
      </c>
      <c r="G5190" s="94"/>
      <c r="H5190" s="94" t="s">
        <v>3765</v>
      </c>
      <c r="I5190" s="101">
        <v>2008</v>
      </c>
      <c r="J5190" s="101"/>
      <c r="K5190" s="90">
        <v>734044160</v>
      </c>
      <c r="L5190" s="90">
        <f>IF(K5190/1024 &gt;1,K5190/1024," ")</f>
        <v>716840</v>
      </c>
      <c r="M5190" s="90">
        <f>IF(K5190/1048576 &gt;1,K5190/1048576," ")</f>
        <v>700.0390625</v>
      </c>
      <c r="N5190" s="91" t="str">
        <f>IF(K5190&gt;999999999,K5190/1073741824," ")</f>
        <v xml:space="preserve"> </v>
      </c>
      <c r="O5190" s="194" t="s">
        <v>26599</v>
      </c>
      <c r="P5190" s="197" t="s">
        <v>26600</v>
      </c>
    </row>
    <row r="5191" spans="2:16" ht="20.100000000000001" customHeight="1" x14ac:dyDescent="0.3">
      <c r="B5191" s="101">
        <v>5181</v>
      </c>
      <c r="C5191" s="20" t="s">
        <v>42856</v>
      </c>
      <c r="D5191" s="261" t="s">
        <v>42852</v>
      </c>
      <c r="E5191" s="36" t="s">
        <v>42853</v>
      </c>
      <c r="F5191" s="81">
        <v>6.1</v>
      </c>
      <c r="G5191" s="13" t="s">
        <v>704</v>
      </c>
      <c r="H5191" s="13" t="s">
        <v>3744</v>
      </c>
      <c r="I5191" s="79">
        <v>2022</v>
      </c>
      <c r="J5191" s="79"/>
      <c r="K5191" s="73">
        <v>5323706368</v>
      </c>
      <c r="L5191" s="90">
        <f>IF(K5191/1024 &gt;1,K5191/1024," ")</f>
        <v>5198932</v>
      </c>
      <c r="M5191" s="90">
        <f>IF(K5191/1048576 &gt;1,K5191/1048576," ")</f>
        <v>5077.08203125</v>
      </c>
      <c r="N5191" s="91">
        <f>IF(K5191&gt;999999999,K5191/1073741824," ")</f>
        <v>4.9580879211425781</v>
      </c>
      <c r="O5191" s="194" t="s">
        <v>42854</v>
      </c>
      <c r="P5191" s="197" t="s">
        <v>42855</v>
      </c>
    </row>
    <row r="5192" spans="2:16" ht="20.100000000000001" customHeight="1" x14ac:dyDescent="0.3">
      <c r="B5192" s="101">
        <v>5182</v>
      </c>
      <c r="C5192" s="20" t="s">
        <v>40652</v>
      </c>
      <c r="D5192" s="157" t="s">
        <v>8409</v>
      </c>
      <c r="E5192" s="36" t="s">
        <v>15502</v>
      </c>
      <c r="F5192" s="81">
        <v>6.4</v>
      </c>
      <c r="G5192" s="13" t="s">
        <v>704</v>
      </c>
      <c r="H5192" s="13" t="s">
        <v>5892</v>
      </c>
      <c r="I5192" s="79">
        <v>2018</v>
      </c>
      <c r="J5192" s="79"/>
      <c r="K5192" s="73">
        <v>3036487680</v>
      </c>
      <c r="L5192" s="90">
        <f>IF(K5192/1024 &gt;1,K5192/1024," ")</f>
        <v>2965320</v>
      </c>
      <c r="M5192" s="90">
        <f>IF(K5192/1048576 &gt;1,K5192/1048576," ")</f>
        <v>2895.8203125</v>
      </c>
      <c r="N5192" s="91">
        <f>IF(K5192&gt;999999999,K5192/1073741824," ")</f>
        <v>2.8279495239257813</v>
      </c>
      <c r="O5192" s="194" t="s">
        <v>26601</v>
      </c>
      <c r="P5192" s="197" t="s">
        <v>26602</v>
      </c>
    </row>
    <row r="5193" spans="2:16" ht="20.100000000000001" customHeight="1" x14ac:dyDescent="0.3">
      <c r="B5193" s="101">
        <v>5183</v>
      </c>
      <c r="C5193" s="112" t="s">
        <v>40653</v>
      </c>
      <c r="D5193" s="160" t="s">
        <v>5747</v>
      </c>
      <c r="E5193" s="36" t="s">
        <v>15503</v>
      </c>
      <c r="F5193" s="104">
        <v>4.3</v>
      </c>
      <c r="G5193" s="101" t="s">
        <v>704</v>
      </c>
      <c r="H5193" s="101" t="s">
        <v>3787</v>
      </c>
      <c r="I5193" s="101">
        <v>2015</v>
      </c>
      <c r="J5193" s="101"/>
      <c r="K5193" s="90">
        <v>3904494364</v>
      </c>
      <c r="L5193" s="90">
        <f>IF(K5193/1024 &gt;1,K5193/1024," ")</f>
        <v>3812982.77734375</v>
      </c>
      <c r="M5193" s="90">
        <f>IF(K5193/1048576 &gt;1,K5193/1048576," ")</f>
        <v>3723.6159934997559</v>
      </c>
      <c r="N5193" s="91">
        <f>IF(K5193&gt;999999999,K5193/1073741824," ")</f>
        <v>3.6363437436521053</v>
      </c>
      <c r="O5193" s="194" t="s">
        <v>18313</v>
      </c>
      <c r="P5193" s="197" t="s">
        <v>26603</v>
      </c>
    </row>
    <row r="5194" spans="2:16" ht="20.100000000000001" customHeight="1" x14ac:dyDescent="0.3">
      <c r="B5194" s="101">
        <v>5184</v>
      </c>
      <c r="C5194" s="102" t="s">
        <v>40654</v>
      </c>
      <c r="D5194" s="168" t="s">
        <v>6862</v>
      </c>
      <c r="E5194" s="36" t="s">
        <v>15504</v>
      </c>
      <c r="F5194" s="99">
        <v>5.9</v>
      </c>
      <c r="G5194" s="99"/>
      <c r="H5194" s="105" t="s">
        <v>4081</v>
      </c>
      <c r="I5194" s="101">
        <v>2015</v>
      </c>
      <c r="J5194" s="115"/>
      <c r="K5194" s="90">
        <v>4683209276</v>
      </c>
      <c r="L5194" s="90">
        <f>IF(K5194/1024 &gt;1,K5194/1024," ")</f>
        <v>4573446.55859375</v>
      </c>
      <c r="M5194" s="90">
        <f>IF(K5194/1048576 &gt;1,K5194/1048576," ")</f>
        <v>4466.256404876709</v>
      </c>
      <c r="N5194" s="91">
        <f>IF(K5194&gt;999999999,K5194/1073741824," ")</f>
        <v>4.3615785203874111</v>
      </c>
      <c r="O5194" s="194" t="s">
        <v>21414</v>
      </c>
      <c r="P5194" s="197" t="s">
        <v>26604</v>
      </c>
    </row>
    <row r="5195" spans="2:16" ht="20.100000000000001" customHeight="1" x14ac:dyDescent="0.3">
      <c r="B5195" s="101">
        <v>5185</v>
      </c>
      <c r="C5195" s="112" t="s">
        <v>40937</v>
      </c>
      <c r="D5195" s="161" t="s">
        <v>7556</v>
      </c>
      <c r="E5195" s="36" t="s">
        <v>15620</v>
      </c>
      <c r="F5195" s="99">
        <v>5</v>
      </c>
      <c r="G5195" s="99" t="s">
        <v>704</v>
      </c>
      <c r="H5195" s="105" t="s">
        <v>4081</v>
      </c>
      <c r="I5195" s="101">
        <v>2016</v>
      </c>
      <c r="J5195" s="101"/>
      <c r="K5195" s="90">
        <v>3919722928</v>
      </c>
      <c r="L5195" s="90">
        <f>IF(K5195/1024 &gt;1,K5195/1024," ")</f>
        <v>3827854.421875</v>
      </c>
      <c r="M5195" s="90">
        <f>IF(K5195/1048576 &gt;1,K5195/1048576," ")</f>
        <v>3738.1390838623047</v>
      </c>
      <c r="N5195" s="91">
        <f>IF(K5195&gt;999999999,K5195/1073741824," ")</f>
        <v>3.6505264490842819</v>
      </c>
      <c r="O5195" s="194" t="s">
        <v>26800</v>
      </c>
      <c r="P5195" s="197" t="s">
        <v>26801</v>
      </c>
    </row>
    <row r="5196" spans="2:16" ht="20.100000000000001" customHeight="1" x14ac:dyDescent="0.3">
      <c r="B5196" s="101">
        <v>5186</v>
      </c>
      <c r="C5196" s="7" t="s">
        <v>40655</v>
      </c>
      <c r="D5196" s="177" t="s">
        <v>8194</v>
      </c>
      <c r="E5196" s="36" t="s">
        <v>15505</v>
      </c>
      <c r="F5196" s="131">
        <v>5.7</v>
      </c>
      <c r="G5196" s="13" t="s">
        <v>704</v>
      </c>
      <c r="H5196" s="13" t="s">
        <v>3744</v>
      </c>
      <c r="I5196" s="133">
        <v>2018</v>
      </c>
      <c r="J5196" s="74"/>
      <c r="K5196" s="73">
        <v>4536885248</v>
      </c>
      <c r="L5196" s="90">
        <f>IF(K5196/1024 &gt;1,K5196/1024," ")</f>
        <v>4430552</v>
      </c>
      <c r="M5196" s="90">
        <f>IF(K5196/1048576 &gt;1,K5196/1048576," ")</f>
        <v>4326.7109375</v>
      </c>
      <c r="N5196" s="91">
        <f>IF(K5196&gt;999999999,K5196/1073741824," ")</f>
        <v>4.2253036499023438</v>
      </c>
      <c r="O5196" s="194" t="s">
        <v>26605</v>
      </c>
      <c r="P5196" s="197" t="s">
        <v>26606</v>
      </c>
    </row>
    <row r="5197" spans="2:16" ht="20.100000000000001" customHeight="1" x14ac:dyDescent="0.3">
      <c r="B5197" s="101">
        <v>5187</v>
      </c>
      <c r="C5197" s="7" t="s">
        <v>40656</v>
      </c>
      <c r="D5197" s="177" t="s">
        <v>8499</v>
      </c>
      <c r="E5197" s="36" t="s">
        <v>15506</v>
      </c>
      <c r="F5197" s="81">
        <v>5</v>
      </c>
      <c r="G5197" s="13" t="s">
        <v>704</v>
      </c>
      <c r="H5197" s="13" t="s">
        <v>5892</v>
      </c>
      <c r="I5197" s="79">
        <v>2018</v>
      </c>
      <c r="J5197" s="79"/>
      <c r="K5197" s="73">
        <v>3643703296</v>
      </c>
      <c r="L5197" s="90">
        <f>IF(K5197/1024 &gt;1,K5197/1024," ")</f>
        <v>3558304</v>
      </c>
      <c r="M5197" s="90">
        <f>IF(K5197/1048576 &gt;1,K5197/1048576," ")</f>
        <v>3474.90625</v>
      </c>
      <c r="N5197" s="91">
        <f>IF(K5197&gt;999999999,K5197/1073741824," ")</f>
        <v>3.393463134765625</v>
      </c>
      <c r="O5197" s="194" t="s">
        <v>26607</v>
      </c>
      <c r="P5197" s="197" t="s">
        <v>26608</v>
      </c>
    </row>
    <row r="5198" spans="2:16" ht="20.100000000000001" customHeight="1" x14ac:dyDescent="0.3">
      <c r="B5198" s="101">
        <v>5188</v>
      </c>
      <c r="C5198" s="109" t="s">
        <v>40657</v>
      </c>
      <c r="D5198" s="160" t="s">
        <v>3612</v>
      </c>
      <c r="E5198" s="36" t="s">
        <v>15507</v>
      </c>
      <c r="F5198" s="104">
        <v>4.5999999999999996</v>
      </c>
      <c r="G5198" s="101" t="s">
        <v>704</v>
      </c>
      <c r="H5198" s="101" t="s">
        <v>3764</v>
      </c>
      <c r="I5198" s="101">
        <v>2013</v>
      </c>
      <c r="J5198" s="101"/>
      <c r="K5198" s="90">
        <v>2427979405</v>
      </c>
      <c r="L5198" s="90">
        <f>IF(K5198/1024 &gt;1,K5198/1024," ")</f>
        <v>2371073.6376953125</v>
      </c>
      <c r="M5198" s="90">
        <f>IF(K5198/1048576 &gt;1,K5198/1048576," ")</f>
        <v>2315.5015993118286</v>
      </c>
      <c r="N5198" s="91">
        <f>IF(K5198&gt;999999999,K5198/1073741824," ")</f>
        <v>2.2612320305779576</v>
      </c>
      <c r="O5198" s="194" t="s">
        <v>26609</v>
      </c>
      <c r="P5198" s="197" t="s">
        <v>26610</v>
      </c>
    </row>
    <row r="5199" spans="2:16" ht="20.100000000000001" customHeight="1" x14ac:dyDescent="0.3">
      <c r="B5199" s="101">
        <v>5189</v>
      </c>
      <c r="C5199" s="20" t="s">
        <v>40658</v>
      </c>
      <c r="D5199" s="157" t="s">
        <v>8716</v>
      </c>
      <c r="E5199" s="36" t="s">
        <v>15510</v>
      </c>
      <c r="F5199" s="81">
        <v>5.9</v>
      </c>
      <c r="G5199" s="13" t="s">
        <v>704</v>
      </c>
      <c r="H5199" s="13" t="s">
        <v>3744</v>
      </c>
      <c r="I5199" s="79">
        <v>1967</v>
      </c>
      <c r="J5199" s="79"/>
      <c r="K5199" s="73">
        <v>3636375552</v>
      </c>
      <c r="L5199" s="90">
        <f>IF(K5199/1024 &gt;1,K5199/1024," ")</f>
        <v>3551148</v>
      </c>
      <c r="M5199" s="90">
        <f>IF(K5199/1048576 &gt;1,K5199/1048576," ")</f>
        <v>3467.91796875</v>
      </c>
      <c r="N5199" s="91">
        <f>IF(K5199&gt;999999999,K5199/1073741824," ")</f>
        <v>3.3866386413574219</v>
      </c>
      <c r="O5199" s="199" t="s">
        <v>17522</v>
      </c>
      <c r="P5199" s="197" t="s">
        <v>26615</v>
      </c>
    </row>
    <row r="5200" spans="2:16" ht="20.100000000000001" customHeight="1" x14ac:dyDescent="0.3">
      <c r="B5200" s="101">
        <v>5190</v>
      </c>
      <c r="C5200" s="102" t="s">
        <v>40660</v>
      </c>
      <c r="D5200" s="159" t="s">
        <v>3616</v>
      </c>
      <c r="E5200" s="36" t="s">
        <v>15512</v>
      </c>
      <c r="F5200" s="104">
        <v>5.4</v>
      </c>
      <c r="G5200" s="101"/>
      <c r="H5200" s="101" t="s">
        <v>3783</v>
      </c>
      <c r="I5200" s="101">
        <v>2011</v>
      </c>
      <c r="J5200" s="101"/>
      <c r="K5200" s="90">
        <v>3725464265</v>
      </c>
      <c r="L5200" s="90">
        <f>IF(K5200/1024 &gt;1,K5200/1024," ")</f>
        <v>3638148.6962890625</v>
      </c>
      <c r="M5200" s="90">
        <f>IF(K5200/1048576 &gt;1,K5200/1048576," ")</f>
        <v>3552.8795862197876</v>
      </c>
      <c r="N5200" s="91">
        <f>IF(K5200&gt;999999999,K5200/1073741824," ")</f>
        <v>3.4696089709177613</v>
      </c>
      <c r="O5200" s="194" t="s">
        <v>26618</v>
      </c>
      <c r="P5200" s="197" t="s">
        <v>26619</v>
      </c>
    </row>
    <row r="5201" spans="2:16" ht="20.100000000000001" customHeight="1" x14ac:dyDescent="0.3">
      <c r="B5201" s="101">
        <v>5191</v>
      </c>
      <c r="C5201" s="112" t="s">
        <v>40659</v>
      </c>
      <c r="D5201" s="161" t="s">
        <v>7617</v>
      </c>
      <c r="E5201" s="36" t="s">
        <v>15511</v>
      </c>
      <c r="F5201" s="99">
        <v>4.7</v>
      </c>
      <c r="G5201" s="99" t="s">
        <v>704</v>
      </c>
      <c r="H5201" s="105" t="s">
        <v>4081</v>
      </c>
      <c r="I5201" s="101">
        <v>2017</v>
      </c>
      <c r="J5201" s="101"/>
      <c r="K5201" s="90">
        <v>4734888945</v>
      </c>
      <c r="L5201" s="90">
        <f>IF(K5201/1024 &gt;1,K5201/1024," ")</f>
        <v>4623914.9853515625</v>
      </c>
      <c r="M5201" s="90">
        <f>IF(K5201/1048576 &gt;1,K5201/1048576," ")</f>
        <v>4515.5419778823853</v>
      </c>
      <c r="N5201" s="91">
        <f>IF(K5201&gt;999999999,K5201/1073741824," ")</f>
        <v>4.4097089627757668</v>
      </c>
      <c r="O5201" s="194" t="s">
        <v>26616</v>
      </c>
      <c r="P5201" s="197" t="s">
        <v>26617</v>
      </c>
    </row>
    <row r="5202" spans="2:16" ht="20.100000000000001" customHeight="1" x14ac:dyDescent="0.3">
      <c r="B5202" s="101">
        <v>5192</v>
      </c>
      <c r="C5202" s="109" t="s">
        <v>40661</v>
      </c>
      <c r="D5202" s="159" t="s">
        <v>3493</v>
      </c>
      <c r="E5202" s="36" t="s">
        <v>15513</v>
      </c>
      <c r="F5202" s="104">
        <v>5.2</v>
      </c>
      <c r="G5202" s="101"/>
      <c r="H5202" s="101" t="s">
        <v>3737</v>
      </c>
      <c r="I5202" s="101">
        <v>2011</v>
      </c>
      <c r="J5202" s="101"/>
      <c r="K5202" s="90">
        <v>2078963462</v>
      </c>
      <c r="L5202" s="90">
        <f>IF(K5202/1024 &gt;1,K5202/1024," ")</f>
        <v>2030237.755859375</v>
      </c>
      <c r="M5202" s="90">
        <f>IF(K5202/1048576 &gt;1,K5202/1048576," ")</f>
        <v>1982.6540584564209</v>
      </c>
      <c r="N5202" s="91">
        <f>IF(K5202&gt;999999999,K5202/1073741824," ")</f>
        <v>1.9361856039613485</v>
      </c>
      <c r="O5202" s="194" t="s">
        <v>26620</v>
      </c>
      <c r="P5202" s="197" t="s">
        <v>26621</v>
      </c>
    </row>
    <row r="5203" spans="2:16" ht="20.100000000000001" customHeight="1" x14ac:dyDescent="0.3">
      <c r="B5203" s="101">
        <v>5193</v>
      </c>
      <c r="C5203" s="107" t="s">
        <v>40662</v>
      </c>
      <c r="D5203" s="161" t="s">
        <v>6423</v>
      </c>
      <c r="E5203" s="36" t="s">
        <v>15517</v>
      </c>
      <c r="F5203" s="99">
        <v>5.5</v>
      </c>
      <c r="G5203" s="99" t="s">
        <v>704</v>
      </c>
      <c r="H5203" s="101" t="s">
        <v>5877</v>
      </c>
      <c r="I5203" s="101">
        <v>2015</v>
      </c>
      <c r="J5203" s="101"/>
      <c r="K5203" s="90">
        <v>2544250300</v>
      </c>
      <c r="L5203" s="90">
        <f>IF(K5203/1024 &gt;1,K5203/1024," ")</f>
        <v>2484619.43359375</v>
      </c>
      <c r="M5203" s="90">
        <f>IF(K5203/1048576 &gt;1,K5203/1048576," ")</f>
        <v>2426.3861656188965</v>
      </c>
      <c r="N5203" s="91">
        <f>IF(K5203&gt;999999999,K5203/1073741824," ")</f>
        <v>2.3695177398622036</v>
      </c>
      <c r="O5203" s="194" t="s">
        <v>26628</v>
      </c>
      <c r="P5203" s="197" t="s">
        <v>26629</v>
      </c>
    </row>
    <row r="5204" spans="2:16" ht="20.100000000000001" customHeight="1" x14ac:dyDescent="0.3">
      <c r="B5204" s="101">
        <v>5194</v>
      </c>
      <c r="C5204" s="102" t="s">
        <v>40663</v>
      </c>
      <c r="D5204" s="160" t="s">
        <v>3492</v>
      </c>
      <c r="E5204" s="36" t="s">
        <v>15518</v>
      </c>
      <c r="F5204" s="104">
        <v>5.2</v>
      </c>
      <c r="G5204" s="101" t="s">
        <v>704</v>
      </c>
      <c r="H5204" s="101" t="s">
        <v>3737</v>
      </c>
      <c r="I5204" s="101">
        <v>2010</v>
      </c>
      <c r="J5204" s="101"/>
      <c r="K5204" s="90">
        <v>2211393597</v>
      </c>
      <c r="L5204" s="90">
        <f>IF(K5204/1024 &gt;1,K5204/1024," ")</f>
        <v>2159564.0595703125</v>
      </c>
      <c r="M5204" s="90">
        <f>IF(K5204/1048576 &gt;1,K5204/1048576," ")</f>
        <v>2108.9492769241333</v>
      </c>
      <c r="N5204" s="91">
        <f>IF(K5204&gt;999999999,K5204/1073741824," ")</f>
        <v>2.0595207782462239</v>
      </c>
      <c r="O5204" s="194" t="s">
        <v>26630</v>
      </c>
      <c r="P5204" s="197" t="s">
        <v>31517</v>
      </c>
    </row>
    <row r="5205" spans="2:16" ht="20.100000000000001" customHeight="1" x14ac:dyDescent="0.3">
      <c r="B5205" s="101">
        <v>5195</v>
      </c>
      <c r="C5205" s="112" t="s">
        <v>40664</v>
      </c>
      <c r="D5205" s="168" t="s">
        <v>6890</v>
      </c>
      <c r="E5205" s="36" t="s">
        <v>15519</v>
      </c>
      <c r="F5205" s="99">
        <v>5.5</v>
      </c>
      <c r="G5205" s="99" t="s">
        <v>704</v>
      </c>
      <c r="H5205" s="105" t="s">
        <v>5878</v>
      </c>
      <c r="I5205" s="101">
        <v>2015</v>
      </c>
      <c r="J5205" s="101"/>
      <c r="K5205" s="90">
        <v>4295975865</v>
      </c>
      <c r="L5205" s="90">
        <f>IF(K5205/1024 &gt;1,K5205/1024," ")</f>
        <v>4195288.9306640625</v>
      </c>
      <c r="M5205" s="90">
        <f>IF(K5205/1048576 &gt;1,K5205/1048576," ")</f>
        <v>4096.9618463516235</v>
      </c>
      <c r="N5205" s="91">
        <f>IF(K5205&gt;999999999,K5205/1073741824," ")</f>
        <v>4.0009393030777574</v>
      </c>
      <c r="O5205" s="194" t="s">
        <v>26631</v>
      </c>
      <c r="P5205" s="197" t="s">
        <v>26632</v>
      </c>
    </row>
    <row r="5206" spans="2:16" ht="20.100000000000001" customHeight="1" x14ac:dyDescent="0.3">
      <c r="B5206" s="101">
        <v>5196</v>
      </c>
      <c r="C5206" s="109" t="s">
        <v>40665</v>
      </c>
      <c r="D5206" s="160" t="s">
        <v>2497</v>
      </c>
      <c r="E5206" s="36" t="s">
        <v>15520</v>
      </c>
      <c r="F5206" s="104">
        <v>4.5999999999999996</v>
      </c>
      <c r="G5206" s="94" t="s">
        <v>704</v>
      </c>
      <c r="H5206" s="94" t="s">
        <v>3763</v>
      </c>
      <c r="I5206" s="94">
        <v>2010</v>
      </c>
      <c r="J5206" s="94"/>
      <c r="K5206" s="108">
        <v>4910465894</v>
      </c>
      <c r="L5206" s="90">
        <f>IF(K5206/1024 &gt;1,K5206/1024," ")</f>
        <v>4795376.849609375</v>
      </c>
      <c r="M5206" s="90">
        <f>IF(K5206/1048576 &gt;1,K5206/1048576," ")</f>
        <v>4682.9852046966553</v>
      </c>
      <c r="N5206" s="91">
        <f>IF(K5206&gt;999999999,K5206/1073741824," ")</f>
        <v>4.5732277389615774</v>
      </c>
      <c r="O5206" s="194" t="s">
        <v>26633</v>
      </c>
      <c r="P5206" s="197" t="s">
        <v>31518</v>
      </c>
    </row>
    <row r="5207" spans="2:16" ht="20.100000000000001" customHeight="1" x14ac:dyDescent="0.3">
      <c r="B5207" s="101">
        <v>5197</v>
      </c>
      <c r="C5207" s="102" t="s">
        <v>40666</v>
      </c>
      <c r="D5207" s="160" t="s">
        <v>3977</v>
      </c>
      <c r="E5207" s="36" t="s">
        <v>15521</v>
      </c>
      <c r="F5207" s="104">
        <v>4.5999999999999996</v>
      </c>
      <c r="G5207" s="101" t="s">
        <v>704</v>
      </c>
      <c r="H5207" s="101" t="s">
        <v>3745</v>
      </c>
      <c r="I5207" s="101">
        <v>1989</v>
      </c>
      <c r="J5207" s="101"/>
      <c r="K5207" s="90">
        <v>2250426702</v>
      </c>
      <c r="L5207" s="90">
        <f>IF(K5207/1024 &gt;1,K5207/1024," ")</f>
        <v>2197682.326171875</v>
      </c>
      <c r="M5207" s="90">
        <f>IF(K5207/1048576 &gt;1,K5207/1048576," ")</f>
        <v>2146.1741466522217</v>
      </c>
      <c r="N5207" s="91">
        <f>IF(K5207&gt;999999999,K5207/1073741824," ")</f>
        <v>2.0958731900900602</v>
      </c>
      <c r="O5207" s="194" t="s">
        <v>26634</v>
      </c>
      <c r="P5207" s="197" t="s">
        <v>26635</v>
      </c>
    </row>
    <row r="5208" spans="2:16" ht="20.100000000000001" customHeight="1" x14ac:dyDescent="0.3">
      <c r="B5208" s="101">
        <v>5198</v>
      </c>
      <c r="C5208" s="12" t="s">
        <v>40124</v>
      </c>
      <c r="D5208" s="160" t="s">
        <v>2498</v>
      </c>
      <c r="E5208" s="36" t="s">
        <v>15522</v>
      </c>
      <c r="F5208" s="104">
        <v>5.4</v>
      </c>
      <c r="G5208" s="94"/>
      <c r="H5208" s="94" t="s">
        <v>4179</v>
      </c>
      <c r="I5208" s="101">
        <v>2008</v>
      </c>
      <c r="J5208" s="101"/>
      <c r="K5208" s="90">
        <v>1357939932</v>
      </c>
      <c r="L5208" s="90">
        <f>IF(K5208/1024 &gt;1,K5208/1024," ")</f>
        <v>1326113.21484375</v>
      </c>
      <c r="M5208" s="90">
        <f>IF(K5208/1048576 &gt;1,K5208/1048576," ")</f>
        <v>1295.0324363708496</v>
      </c>
      <c r="N5208" s="91">
        <f>IF(K5208&gt;999999999,K5208/1073741824," ")</f>
        <v>1.2646801136434078</v>
      </c>
      <c r="O5208" s="194" t="s">
        <v>17891</v>
      </c>
      <c r="P5208" s="197" t="s">
        <v>26636</v>
      </c>
    </row>
    <row r="5209" spans="2:16" ht="20.100000000000001" customHeight="1" x14ac:dyDescent="0.3">
      <c r="B5209" s="101">
        <v>5199</v>
      </c>
      <c r="C5209" s="20" t="s">
        <v>40667</v>
      </c>
      <c r="D5209" s="157" t="s">
        <v>9062</v>
      </c>
      <c r="E5209" s="36" t="s">
        <v>15523</v>
      </c>
      <c r="F5209" s="81">
        <v>5.4</v>
      </c>
      <c r="G5209" s="13"/>
      <c r="H5209" s="13" t="s">
        <v>3757</v>
      </c>
      <c r="I5209" s="79">
        <v>2018</v>
      </c>
      <c r="J5209" s="84"/>
      <c r="K5209" s="73">
        <v>5059047424</v>
      </c>
      <c r="L5209" s="90">
        <f>IF(K5209/1024 &gt;1,K5209/1024," ")</f>
        <v>4940476</v>
      </c>
      <c r="M5209" s="90">
        <f>IF(K5209/1048576 &gt;1,K5209/1048576," ")</f>
        <v>4824.68359375</v>
      </c>
      <c r="N5209" s="91">
        <f>IF(K5209&gt;999999999,K5209/1073741824," ")</f>
        <v>4.7116050720214844</v>
      </c>
      <c r="O5209" s="194" t="s">
        <v>26637</v>
      </c>
      <c r="P5209" s="197" t="s">
        <v>31519</v>
      </c>
    </row>
    <row r="5210" spans="2:16" ht="20.100000000000001" customHeight="1" x14ac:dyDescent="0.3">
      <c r="B5210" s="101">
        <v>5200</v>
      </c>
      <c r="C5210" s="20" t="s">
        <v>40668</v>
      </c>
      <c r="D5210" s="157" t="s">
        <v>8188</v>
      </c>
      <c r="E5210" s="36" t="s">
        <v>15524</v>
      </c>
      <c r="F5210" s="81">
        <v>4</v>
      </c>
      <c r="G5210" s="13"/>
      <c r="H5210" s="13" t="s">
        <v>3744</v>
      </c>
      <c r="I5210" s="79">
        <v>2017</v>
      </c>
      <c r="J5210" s="79"/>
      <c r="K5210" s="73">
        <v>2459201536</v>
      </c>
      <c r="L5210" s="90">
        <f>IF(K5210/1024 &gt;1,K5210/1024," ")</f>
        <v>2401564</v>
      </c>
      <c r="M5210" s="90">
        <f>IF(K5210/1048576 &gt;1,K5210/1048576," ")</f>
        <v>2345.27734375</v>
      </c>
      <c r="N5210" s="91">
        <f>IF(K5210&gt;999999999,K5210/1073741824," ")</f>
        <v>2.2903099060058594</v>
      </c>
      <c r="O5210" s="194" t="s">
        <v>26638</v>
      </c>
      <c r="P5210" s="197" t="s">
        <v>26639</v>
      </c>
    </row>
    <row r="5211" spans="2:16" ht="20.100000000000001" customHeight="1" x14ac:dyDescent="0.3">
      <c r="B5211" s="101">
        <v>5201</v>
      </c>
      <c r="C5211" s="107" t="s">
        <v>40669</v>
      </c>
      <c r="D5211" s="170" t="s">
        <v>4619</v>
      </c>
      <c r="E5211" s="36" t="s">
        <v>15525</v>
      </c>
      <c r="F5211" s="104">
        <v>5.0999999999999996</v>
      </c>
      <c r="G5211" s="101" t="s">
        <v>704</v>
      </c>
      <c r="H5211" s="101" t="s">
        <v>3756</v>
      </c>
      <c r="I5211" s="101">
        <v>2014</v>
      </c>
      <c r="J5211" s="101"/>
      <c r="K5211" s="90">
        <v>5264649012</v>
      </c>
      <c r="L5211" s="90">
        <f>IF(K5211/1024 &gt;1,K5211/1024," ")</f>
        <v>5141258.80078125</v>
      </c>
      <c r="M5211" s="90">
        <f>IF(K5211/1048576 &gt;1,K5211/1048576," ")</f>
        <v>5020.7605476379395</v>
      </c>
      <c r="N5211" s="91">
        <f>IF(K5211&gt;999999999,K5211/1073741824," ")</f>
        <v>4.9030864723026752</v>
      </c>
      <c r="O5211" s="194" t="s">
        <v>26640</v>
      </c>
      <c r="P5211" s="197" t="s">
        <v>26641</v>
      </c>
    </row>
    <row r="5212" spans="2:16" ht="20.100000000000001" customHeight="1" x14ac:dyDescent="0.3">
      <c r="B5212" s="101">
        <v>5202</v>
      </c>
      <c r="C5212" s="48" t="s">
        <v>40670</v>
      </c>
      <c r="D5212" s="157" t="s">
        <v>32232</v>
      </c>
      <c r="E5212" s="36" t="s">
        <v>32233</v>
      </c>
      <c r="F5212" s="81">
        <v>7.1</v>
      </c>
      <c r="G5212" s="13" t="s">
        <v>704</v>
      </c>
      <c r="H5212" s="13" t="s">
        <v>3740</v>
      </c>
      <c r="I5212" s="79">
        <v>2020</v>
      </c>
      <c r="J5212" s="79"/>
      <c r="K5212" s="73">
        <v>5004308480</v>
      </c>
      <c r="L5212" s="90">
        <f>IF(K5212/1024 &gt;1,K5212/1024," ")</f>
        <v>4887020</v>
      </c>
      <c r="M5212" s="90">
        <f>IF(K5212/1048576 &gt;1,K5212/1048576," ")</f>
        <v>4772.48046875</v>
      </c>
      <c r="N5212" s="91">
        <f>IF(K5212&gt;999999999,K5212/1073741824," ")</f>
        <v>4.6606254577636719</v>
      </c>
      <c r="O5212" s="194" t="s">
        <v>32251</v>
      </c>
      <c r="P5212" s="197" t="s">
        <v>32247</v>
      </c>
    </row>
    <row r="5213" spans="2:16" ht="20.100000000000001" customHeight="1" x14ac:dyDescent="0.3">
      <c r="B5213" s="101">
        <v>5203</v>
      </c>
      <c r="C5213" s="109" t="s">
        <v>40671</v>
      </c>
      <c r="D5213" s="160" t="s">
        <v>4602</v>
      </c>
      <c r="E5213" s="36" t="s">
        <v>15526</v>
      </c>
      <c r="F5213" s="104">
        <v>6</v>
      </c>
      <c r="G5213" s="101" t="s">
        <v>704</v>
      </c>
      <c r="H5213" s="101" t="s">
        <v>3744</v>
      </c>
      <c r="I5213" s="101">
        <v>2014</v>
      </c>
      <c r="J5213" s="101"/>
      <c r="K5213" s="90">
        <v>4547186576</v>
      </c>
      <c r="L5213" s="90">
        <f>IF(K5213/1024 &gt;1,K5213/1024," ")</f>
        <v>4440611.890625</v>
      </c>
      <c r="M5213" s="90">
        <f>IF(K5213/1048576 &gt;1,K5213/1048576," ")</f>
        <v>4336.5350494384766</v>
      </c>
      <c r="N5213" s="91">
        <f>IF(K5213&gt;999999999,K5213/1073741824," ")</f>
        <v>4.2348975092172623</v>
      </c>
      <c r="O5213" s="194" t="s">
        <v>26642</v>
      </c>
      <c r="P5213" s="197" t="s">
        <v>26643</v>
      </c>
    </row>
    <row r="5214" spans="2:16" ht="20.100000000000001" customHeight="1" x14ac:dyDescent="0.3">
      <c r="B5214" s="101">
        <v>5204</v>
      </c>
      <c r="C5214" s="20" t="s">
        <v>42994</v>
      </c>
      <c r="D5214" s="263" t="s">
        <v>42990</v>
      </c>
      <c r="E5214" s="36" t="s">
        <v>42991</v>
      </c>
      <c r="F5214" s="81">
        <v>6.1</v>
      </c>
      <c r="G5214" s="13" t="s">
        <v>704</v>
      </c>
      <c r="H5214" s="13" t="s">
        <v>3744</v>
      </c>
      <c r="I5214" s="79">
        <v>2022</v>
      </c>
      <c r="J5214" s="79"/>
      <c r="K5214" s="73">
        <v>3137642496</v>
      </c>
      <c r="L5214" s="90">
        <f>IF(K5214/1024 &gt;1,K5214/1024," ")</f>
        <v>3064104</v>
      </c>
      <c r="M5214" s="90">
        <f>IF(K5214/1048576 &gt;1,K5214/1048576," ")</f>
        <v>2992.2890625</v>
      </c>
      <c r="N5214" s="91">
        <f>IF(K5214&gt;999999999,K5214/1073741824," ")</f>
        <v>2.9221572875976563</v>
      </c>
      <c r="O5214" s="199" t="s">
        <v>42992</v>
      </c>
      <c r="P5214" s="197" t="s">
        <v>42993</v>
      </c>
    </row>
    <row r="5215" spans="2:16" ht="20.100000000000001" customHeight="1" x14ac:dyDescent="0.3">
      <c r="B5215" s="101">
        <v>5205</v>
      </c>
      <c r="C5215" s="109" t="s">
        <v>40672</v>
      </c>
      <c r="D5215" s="160" t="s">
        <v>1294</v>
      </c>
      <c r="E5215" s="36" t="s">
        <v>15527</v>
      </c>
      <c r="F5215" s="104">
        <v>6.7</v>
      </c>
      <c r="G5215" s="101" t="s">
        <v>704</v>
      </c>
      <c r="H5215" s="101" t="s">
        <v>3769</v>
      </c>
      <c r="I5215" s="101">
        <v>1979</v>
      </c>
      <c r="J5215" s="101"/>
      <c r="K5215" s="90">
        <v>3758168899</v>
      </c>
      <c r="L5215" s="90">
        <f>IF(K5215/1024 &gt;1,K5215/1024," ")</f>
        <v>3670086.8154296875</v>
      </c>
      <c r="M5215" s="90">
        <f>IF(K5215/1048576 &gt;1,K5215/1048576," ")</f>
        <v>3584.0691556930542</v>
      </c>
      <c r="N5215" s="91">
        <f>IF(K5215&gt;999999999,K5215/1073741824," ")</f>
        <v>3.5000675348564982</v>
      </c>
      <c r="O5215" s="194" t="s">
        <v>26644</v>
      </c>
      <c r="P5215" s="197" t="s">
        <v>26645</v>
      </c>
    </row>
    <row r="5216" spans="2:16" ht="20.100000000000001" customHeight="1" x14ac:dyDescent="0.3">
      <c r="B5216" s="101">
        <v>5206</v>
      </c>
      <c r="C5216" s="84" t="s">
        <v>40673</v>
      </c>
      <c r="D5216" s="157" t="s">
        <v>7660</v>
      </c>
      <c r="E5216" s="36" t="s">
        <v>15528</v>
      </c>
      <c r="F5216" s="81">
        <v>5.0999999999999996</v>
      </c>
      <c r="G5216" s="81" t="s">
        <v>704</v>
      </c>
      <c r="H5216" s="82" t="s">
        <v>5871</v>
      </c>
      <c r="I5216" s="79">
        <v>2016</v>
      </c>
      <c r="J5216" s="79"/>
      <c r="K5216" s="73">
        <v>5220602951</v>
      </c>
      <c r="L5216" s="90">
        <f>IF(K5216/1024 &gt;1,K5216/1024," ")</f>
        <v>5098245.0693359375</v>
      </c>
      <c r="M5216" s="90">
        <f>IF(K5216/1048576 &gt;1,K5216/1048576," ")</f>
        <v>4978.7549505233765</v>
      </c>
      <c r="N5216" s="91">
        <f>IF(K5216&gt;999999999,K5216/1073741824," ")</f>
        <v>4.8620653813704848</v>
      </c>
      <c r="O5216" s="194" t="s">
        <v>26646</v>
      </c>
      <c r="P5216" s="197" t="s">
        <v>26647</v>
      </c>
    </row>
    <row r="5217" spans="2:16" ht="20.100000000000001" customHeight="1" x14ac:dyDescent="0.3">
      <c r="B5217" s="101">
        <v>5207</v>
      </c>
      <c r="C5217" s="102" t="s">
        <v>40674</v>
      </c>
      <c r="D5217" s="159" t="s">
        <v>5473</v>
      </c>
      <c r="E5217" s="36" t="s">
        <v>15529</v>
      </c>
      <c r="F5217" s="104">
        <v>6.1</v>
      </c>
      <c r="G5217" s="101" t="s">
        <v>704</v>
      </c>
      <c r="H5217" s="101" t="s">
        <v>3756</v>
      </c>
      <c r="I5217" s="101">
        <v>2014</v>
      </c>
      <c r="J5217" s="101"/>
      <c r="K5217" s="90">
        <v>4507899473</v>
      </c>
      <c r="L5217" s="90">
        <f>IF(K5217/1024 &gt;1,K5217/1024," ")</f>
        <v>4402245.5791015625</v>
      </c>
      <c r="M5217" s="90">
        <f>IF(K5217/1048576 &gt;1,K5217/1048576," ")</f>
        <v>4299.0679483413696</v>
      </c>
      <c r="N5217" s="91">
        <f>IF(K5217&gt;999999999,K5217/1073741824," ")</f>
        <v>4.1983085433021188</v>
      </c>
      <c r="O5217" s="194" t="s">
        <v>26648</v>
      </c>
      <c r="P5217" s="197" t="s">
        <v>26649</v>
      </c>
    </row>
    <row r="5218" spans="2:16" ht="20.100000000000001" customHeight="1" x14ac:dyDescent="0.3">
      <c r="B5218" s="101">
        <v>5208</v>
      </c>
      <c r="C5218" s="20" t="s">
        <v>40675</v>
      </c>
      <c r="D5218" s="160" t="s">
        <v>5860</v>
      </c>
      <c r="E5218" s="36" t="s">
        <v>15530</v>
      </c>
      <c r="F5218" s="104">
        <v>4.5</v>
      </c>
      <c r="G5218" s="101" t="s">
        <v>704</v>
      </c>
      <c r="H5218" s="101" t="s">
        <v>3744</v>
      </c>
      <c r="I5218" s="101">
        <v>2014</v>
      </c>
      <c r="J5218" s="101"/>
      <c r="K5218" s="90">
        <v>4289573848</v>
      </c>
      <c r="L5218" s="90">
        <f>IF(K5218/1024 &gt;1,K5218/1024," ")</f>
        <v>4189036.9609375</v>
      </c>
      <c r="M5218" s="90">
        <f>IF(K5218/1048576 &gt;1,K5218/1048576," ")</f>
        <v>4090.8564071655273</v>
      </c>
      <c r="N5218" s="91">
        <f>IF(K5218&gt;999999999,K5218/1073741824," ")</f>
        <v>3.9949769601225853</v>
      </c>
      <c r="O5218" s="194" t="s">
        <v>26650</v>
      </c>
      <c r="P5218" s="197" t="s">
        <v>26651</v>
      </c>
    </row>
    <row r="5219" spans="2:16" ht="20.100000000000001" customHeight="1" x14ac:dyDescent="0.3">
      <c r="B5219" s="101">
        <v>5209</v>
      </c>
      <c r="C5219" s="109" t="s">
        <v>40676</v>
      </c>
      <c r="D5219" s="160" t="s">
        <v>5512</v>
      </c>
      <c r="E5219" s="36" t="s">
        <v>15531</v>
      </c>
      <c r="F5219" s="104">
        <v>5</v>
      </c>
      <c r="G5219" s="101" t="s">
        <v>704</v>
      </c>
      <c r="H5219" s="101" t="s">
        <v>5340</v>
      </c>
      <c r="I5219" s="101">
        <v>1988</v>
      </c>
      <c r="J5219" s="101"/>
      <c r="K5219" s="90">
        <v>3044209547</v>
      </c>
      <c r="L5219" s="90">
        <f>IF(K5219/1024 &gt;1,K5219/1024," ")</f>
        <v>2972860.8857421875</v>
      </c>
      <c r="M5219" s="90">
        <f>IF(K5219/1048576 &gt;1,K5219/1048576," ")</f>
        <v>2903.184458732605</v>
      </c>
      <c r="N5219" s="91">
        <f>IF(K5219&gt;999999999,K5219/1073741824," ")</f>
        <v>2.8351410729810596</v>
      </c>
      <c r="O5219" s="199" t="s">
        <v>17521</v>
      </c>
      <c r="P5219" s="197" t="s">
        <v>26652</v>
      </c>
    </row>
    <row r="5220" spans="2:16" ht="20.100000000000001" customHeight="1" x14ac:dyDescent="0.3">
      <c r="B5220" s="101">
        <v>5210</v>
      </c>
      <c r="C5220" s="7" t="s">
        <v>40677</v>
      </c>
      <c r="D5220" s="157" t="s">
        <v>8352</v>
      </c>
      <c r="E5220" s="36" t="s">
        <v>15532</v>
      </c>
      <c r="F5220" s="81">
        <v>6.8</v>
      </c>
      <c r="G5220" s="13"/>
      <c r="H5220" s="13" t="s">
        <v>4081</v>
      </c>
      <c r="I5220" s="79">
        <v>2017</v>
      </c>
      <c r="J5220" s="72"/>
      <c r="K5220" s="73">
        <v>5282250752</v>
      </c>
      <c r="L5220" s="90">
        <f>IF(K5220/1024 &gt;1,K5220/1024," ")</f>
        <v>5158448</v>
      </c>
      <c r="M5220" s="90">
        <f>IF(K5220/1048576 &gt;1,K5220/1048576," ")</f>
        <v>5037.546875</v>
      </c>
      <c r="N5220" s="91">
        <f>IF(K5220&gt;999999999,K5220/1073741824," ")</f>
        <v>4.9194793701171875</v>
      </c>
      <c r="O5220" s="194" t="s">
        <v>25129</v>
      </c>
      <c r="P5220" s="197" t="s">
        <v>26653</v>
      </c>
    </row>
    <row r="5221" spans="2:16" ht="20.100000000000001" customHeight="1" x14ac:dyDescent="0.3">
      <c r="B5221" s="101">
        <v>5211</v>
      </c>
      <c r="C5221" s="102" t="s">
        <v>40678</v>
      </c>
      <c r="D5221" s="159" t="s">
        <v>4876</v>
      </c>
      <c r="E5221" s="36" t="s">
        <v>15533</v>
      </c>
      <c r="F5221" s="104">
        <v>8</v>
      </c>
      <c r="G5221" s="101"/>
      <c r="H5221" s="101" t="s">
        <v>3740</v>
      </c>
      <c r="I5221" s="101">
        <v>1922</v>
      </c>
      <c r="J5221" s="101"/>
      <c r="K5221" s="90">
        <v>3533301267</v>
      </c>
      <c r="L5221" s="90">
        <f>IF(K5221/1024 &gt;1,K5221/1024," ")</f>
        <v>3450489.5185546875</v>
      </c>
      <c r="M5221" s="90">
        <f>IF(K5221/1048576 &gt;1,K5221/1048576," ")</f>
        <v>3369.618670463562</v>
      </c>
      <c r="N5221" s="91">
        <f>IF(K5221&gt;999999999,K5221/1073741824," ")</f>
        <v>3.2906432328745723</v>
      </c>
      <c r="O5221" s="194" t="s">
        <v>26654</v>
      </c>
      <c r="P5221" s="197" t="s">
        <v>26655</v>
      </c>
    </row>
    <row r="5222" spans="2:16" ht="20.100000000000001" customHeight="1" x14ac:dyDescent="0.3">
      <c r="B5222" s="101">
        <v>5212</v>
      </c>
      <c r="C5222" s="48" t="s">
        <v>40680</v>
      </c>
      <c r="D5222" s="157" t="s">
        <v>8662</v>
      </c>
      <c r="E5222" s="36" t="s">
        <v>15535</v>
      </c>
      <c r="F5222" s="81">
        <v>5.6</v>
      </c>
      <c r="G5222" s="13" t="s">
        <v>704</v>
      </c>
      <c r="H5222" s="13" t="s">
        <v>3757</v>
      </c>
      <c r="I5222" s="79">
        <v>2019</v>
      </c>
      <c r="J5222" s="79"/>
      <c r="K5222" s="73">
        <v>4700733440</v>
      </c>
      <c r="L5222" s="90">
        <f>IF(K5222/1024 &gt;1,K5222/1024," ")</f>
        <v>4590560</v>
      </c>
      <c r="M5222" s="90">
        <f>IF(K5222/1048576 &gt;1,K5222/1048576," ")</f>
        <v>4482.96875</v>
      </c>
      <c r="N5222" s="91">
        <f>IF(K5222&gt;999999999,K5222/1073741824," ")</f>
        <v>4.377899169921875</v>
      </c>
      <c r="O5222" s="194" t="s">
        <v>26658</v>
      </c>
      <c r="P5222" s="197" t="s">
        <v>26659</v>
      </c>
    </row>
    <row r="5223" spans="2:16" ht="20.100000000000001" customHeight="1" x14ac:dyDescent="0.3">
      <c r="B5223" s="101">
        <v>5213</v>
      </c>
      <c r="C5223" s="74" t="s">
        <v>40679</v>
      </c>
      <c r="D5223" s="167" t="s">
        <v>7679</v>
      </c>
      <c r="E5223" s="36" t="s">
        <v>15534</v>
      </c>
      <c r="F5223" s="81">
        <v>5.9</v>
      </c>
      <c r="G5223" s="81" t="s">
        <v>704</v>
      </c>
      <c r="H5223" s="82" t="s">
        <v>5892</v>
      </c>
      <c r="I5223" s="79">
        <v>2017</v>
      </c>
      <c r="J5223" s="79"/>
      <c r="K5223" s="73">
        <v>4318843764</v>
      </c>
      <c r="L5223" s="90">
        <f>IF(K5223/1024 &gt;1,K5223/1024," ")</f>
        <v>4217620.86328125</v>
      </c>
      <c r="M5223" s="90">
        <f>IF(K5223/1048576 &gt;1,K5223/1048576," ")</f>
        <v>4118.7703742980957</v>
      </c>
      <c r="N5223" s="91">
        <f>IF(K5223&gt;999999999,K5223/1073741824," ")</f>
        <v>4.0222366936504841</v>
      </c>
      <c r="O5223" s="194" t="s">
        <v>26656</v>
      </c>
      <c r="P5223" s="197" t="s">
        <v>26657</v>
      </c>
    </row>
    <row r="5224" spans="2:16" ht="20.100000000000001" customHeight="1" x14ac:dyDescent="0.3">
      <c r="B5224" s="101">
        <v>5214</v>
      </c>
      <c r="C5224" s="109" t="s">
        <v>40681</v>
      </c>
      <c r="D5224" s="160" t="s">
        <v>1295</v>
      </c>
      <c r="E5224" s="36" t="s">
        <v>15536</v>
      </c>
      <c r="F5224" s="104">
        <v>5.2</v>
      </c>
      <c r="G5224" s="94"/>
      <c r="H5224" s="94" t="s">
        <v>4096</v>
      </c>
      <c r="I5224" s="101">
        <v>1993</v>
      </c>
      <c r="J5224" s="101"/>
      <c r="K5224" s="90">
        <v>715455202</v>
      </c>
      <c r="L5224" s="90">
        <f>IF(K5224/1024 &gt;1,K5224/1024," ")</f>
        <v>698686.720703125</v>
      </c>
      <c r="M5224" s="90">
        <f>IF(K5224/1048576 &gt;1,K5224/1048576," ")</f>
        <v>682.31125068664551</v>
      </c>
      <c r="N5224" s="91" t="str">
        <f>IF(K5224&gt;999999999,K5224/1073741824," ")</f>
        <v xml:space="preserve"> </v>
      </c>
      <c r="O5224" s="194" t="s">
        <v>21205</v>
      </c>
      <c r="P5224" s="197" t="s">
        <v>26660</v>
      </c>
    </row>
    <row r="5225" spans="2:16" ht="20.100000000000001" customHeight="1" x14ac:dyDescent="0.3">
      <c r="B5225" s="101">
        <v>5215</v>
      </c>
      <c r="C5225" s="29" t="s">
        <v>40683</v>
      </c>
      <c r="D5225" s="157" t="s">
        <v>9114</v>
      </c>
      <c r="E5225" s="36" t="s">
        <v>9203</v>
      </c>
      <c r="F5225" s="131">
        <v>6.5</v>
      </c>
      <c r="G5225" s="13" t="s">
        <v>704</v>
      </c>
      <c r="H5225" s="13" t="s">
        <v>3744</v>
      </c>
      <c r="I5225" s="133">
        <v>2020</v>
      </c>
      <c r="J5225" s="74"/>
      <c r="K5225" s="73">
        <v>5802487808</v>
      </c>
      <c r="L5225" s="90">
        <f>IF(K5225/1024 &gt;1,K5225/1024," ")</f>
        <v>5666492</v>
      </c>
      <c r="M5225" s="90">
        <f>IF(K5225/1048576 &gt;1,K5225/1048576," ")</f>
        <v>5533.68359375</v>
      </c>
      <c r="N5225" s="91">
        <f>IF(K5225&gt;999999999,K5225/1073741824," ")</f>
        <v>5.4039878845214844</v>
      </c>
      <c r="O5225" s="194" t="s">
        <v>31717</v>
      </c>
      <c r="P5225" s="197" t="s">
        <v>31647</v>
      </c>
    </row>
    <row r="5226" spans="2:16" ht="20.100000000000001" customHeight="1" x14ac:dyDescent="0.3">
      <c r="B5226" s="101">
        <v>5216</v>
      </c>
      <c r="C5226" s="7" t="s">
        <v>40125</v>
      </c>
      <c r="D5226" s="159" t="s">
        <v>887</v>
      </c>
      <c r="E5226" s="36" t="s">
        <v>15538</v>
      </c>
      <c r="F5226" s="104">
        <v>6.3</v>
      </c>
      <c r="G5226" s="94" t="s">
        <v>704</v>
      </c>
      <c r="H5226" s="94" t="s">
        <v>3765</v>
      </c>
      <c r="I5226" s="94">
        <v>2009</v>
      </c>
      <c r="J5226" s="94"/>
      <c r="K5226" s="108">
        <v>1467430912</v>
      </c>
      <c r="L5226" s="90">
        <f>IF(K5226/1024 &gt;1,K5226/1024," ")</f>
        <v>1433038</v>
      </c>
      <c r="M5226" s="90">
        <f>IF(K5226/1048576 &gt;1,K5226/1048576," ")</f>
        <v>1399.451171875</v>
      </c>
      <c r="N5226" s="91">
        <f>IF(K5226&gt;999999999,K5226/1073741824," ")</f>
        <v>1.3666515350341797</v>
      </c>
      <c r="O5226" s="194" t="s">
        <v>26662</v>
      </c>
      <c r="P5226" s="197" t="s">
        <v>26663</v>
      </c>
    </row>
    <row r="5227" spans="2:16" ht="20.100000000000001" customHeight="1" x14ac:dyDescent="0.3">
      <c r="B5227" s="101">
        <v>5217</v>
      </c>
      <c r="C5227" s="12" t="s">
        <v>40684</v>
      </c>
      <c r="D5227" s="161" t="s">
        <v>6226</v>
      </c>
      <c r="E5227" s="36" t="s">
        <v>15539</v>
      </c>
      <c r="F5227" s="99">
        <v>6</v>
      </c>
      <c r="G5227" s="101"/>
      <c r="H5227" s="101" t="s">
        <v>5892</v>
      </c>
      <c r="I5227" s="101">
        <v>1956</v>
      </c>
      <c r="J5227" s="101"/>
      <c r="K5227" s="90">
        <v>3774407647</v>
      </c>
      <c r="L5227" s="90">
        <f>IF(K5227/1024 &gt;1,K5227/1024," ")</f>
        <v>3685944.9677734375</v>
      </c>
      <c r="M5227" s="90">
        <f>IF(K5227/1048576 &gt;1,K5227/1048576," ")</f>
        <v>3599.5556325912476</v>
      </c>
      <c r="N5227" s="91">
        <f>IF(K5227&gt;999999999,K5227/1073741824," ")</f>
        <v>3.5151910474523902</v>
      </c>
      <c r="O5227" s="194" t="s">
        <v>26664</v>
      </c>
      <c r="P5227" s="197" t="s">
        <v>26665</v>
      </c>
    </row>
    <row r="5228" spans="2:16" ht="20.100000000000001" customHeight="1" x14ac:dyDescent="0.3">
      <c r="B5228" s="101">
        <v>5218</v>
      </c>
      <c r="C5228" s="109" t="s">
        <v>40685</v>
      </c>
      <c r="D5228" s="160" t="s">
        <v>30</v>
      </c>
      <c r="E5228" s="36" t="s">
        <v>15540</v>
      </c>
      <c r="F5228" s="104">
        <v>6.3</v>
      </c>
      <c r="G5228" s="104" t="s">
        <v>704</v>
      </c>
      <c r="H5228" s="101" t="s">
        <v>3740</v>
      </c>
      <c r="I5228" s="101">
        <v>1999</v>
      </c>
      <c r="J5228" s="101"/>
      <c r="K5228" s="90">
        <v>5343489515</v>
      </c>
      <c r="L5228" s="90">
        <f>IF(K5228/1024 &gt;1,K5228/1024," ")</f>
        <v>5218251.4794921875</v>
      </c>
      <c r="M5228" s="90">
        <f>IF(K5228/1048576 &gt;1,K5228/1048576," ")</f>
        <v>5095.9487104415894</v>
      </c>
      <c r="N5228" s="91">
        <f>IF(K5228&gt;999999999,K5228/1073741824," ")</f>
        <v>4.9765124125406146</v>
      </c>
      <c r="O5228" s="194" t="s">
        <v>17564</v>
      </c>
      <c r="P5228" s="197" t="s">
        <v>26666</v>
      </c>
    </row>
    <row r="5229" spans="2:16" ht="20.100000000000001" customHeight="1" x14ac:dyDescent="0.3">
      <c r="B5229" s="101">
        <v>5219</v>
      </c>
      <c r="C5229" s="12" t="s">
        <v>42634</v>
      </c>
      <c r="D5229" s="159" t="s">
        <v>2885</v>
      </c>
      <c r="E5229" s="36" t="s">
        <v>15541</v>
      </c>
      <c r="F5229" s="104">
        <v>8.3000000000000007</v>
      </c>
      <c r="G5229" s="101"/>
      <c r="H5229" s="101" t="s">
        <v>4182</v>
      </c>
      <c r="I5229" s="101">
        <v>1976</v>
      </c>
      <c r="J5229" s="101"/>
      <c r="K5229" s="90">
        <v>6384226272</v>
      </c>
      <c r="L5229" s="90">
        <f>IF(K5229/1024 &gt;1,K5229/1024," ")</f>
        <v>6234595.96875</v>
      </c>
      <c r="M5229" s="90">
        <f>IF(K5229/1048576 &gt;1,K5229/1048576," ")</f>
        <v>6088.4726257324219</v>
      </c>
      <c r="N5229" s="91">
        <f>IF(K5229&gt;999999999,K5229/1073741824," ")</f>
        <v>5.9457740485668182</v>
      </c>
      <c r="O5229" s="194" t="s">
        <v>26667</v>
      </c>
      <c r="P5229" s="197" t="s">
        <v>26668</v>
      </c>
    </row>
    <row r="5230" spans="2:16" ht="20.100000000000001" customHeight="1" x14ac:dyDescent="0.3">
      <c r="B5230" s="101">
        <v>5220</v>
      </c>
      <c r="C5230" s="111" t="s">
        <v>40686</v>
      </c>
      <c r="D5230" s="168" t="s">
        <v>7086</v>
      </c>
      <c r="E5230" s="36" t="s">
        <v>15542</v>
      </c>
      <c r="F5230" s="99">
        <v>3.9</v>
      </c>
      <c r="G5230" s="99" t="s">
        <v>704</v>
      </c>
      <c r="H5230" s="105" t="s">
        <v>5892</v>
      </c>
      <c r="I5230" s="101">
        <v>2015</v>
      </c>
      <c r="K5230" s="90">
        <v>3955674290</v>
      </c>
      <c r="L5230" s="90">
        <f>IF(K5230/1024 &gt;1,K5230/1024," ")</f>
        <v>3862963.173828125</v>
      </c>
      <c r="M5230" s="90">
        <f>IF(K5230/1048576 &gt;1,K5230/1048576," ")</f>
        <v>3772.4249744415283</v>
      </c>
      <c r="N5230" s="91">
        <f>IF(K5230&gt;999999999,K5230/1073741824," ")</f>
        <v>3.684008764103055</v>
      </c>
      <c r="O5230" s="199" t="s">
        <v>17521</v>
      </c>
      <c r="P5230" s="197" t="s">
        <v>26669</v>
      </c>
    </row>
    <row r="5231" spans="2:16" ht="20.100000000000001" customHeight="1" x14ac:dyDescent="0.3">
      <c r="B5231" s="101">
        <v>5221</v>
      </c>
      <c r="C5231" s="102" t="s">
        <v>40687</v>
      </c>
      <c r="D5231" s="159" t="s">
        <v>1720</v>
      </c>
      <c r="E5231" s="36" t="s">
        <v>15543</v>
      </c>
      <c r="F5231" s="104">
        <v>4.5999999999999996</v>
      </c>
      <c r="G5231" s="101" t="s">
        <v>704</v>
      </c>
      <c r="H5231" s="101" t="s">
        <v>3737</v>
      </c>
      <c r="I5231" s="101">
        <v>1999</v>
      </c>
      <c r="J5231" s="101"/>
      <c r="K5231" s="90">
        <v>2510491678</v>
      </c>
      <c r="L5231" s="90">
        <f>IF(K5231/1024 &gt;1,K5231/1024," ")</f>
        <v>2451652.029296875</v>
      </c>
      <c r="M5231" s="90">
        <f>IF(K5231/1048576 &gt;1,K5231/1048576," ")</f>
        <v>2394.1914348602295</v>
      </c>
      <c r="N5231" s="91">
        <f>IF(K5231&gt;999999999,K5231/1073741824," ")</f>
        <v>2.3380775731056929</v>
      </c>
      <c r="O5231" s="194" t="s">
        <v>17577</v>
      </c>
      <c r="P5231" s="197" t="s">
        <v>26670</v>
      </c>
    </row>
    <row r="5232" spans="2:16" ht="20.100000000000001" customHeight="1" x14ac:dyDescent="0.3">
      <c r="B5232" s="101">
        <v>5222</v>
      </c>
      <c r="C5232" s="109" t="s">
        <v>40688</v>
      </c>
      <c r="D5232" s="159" t="s">
        <v>2957</v>
      </c>
      <c r="E5232" s="36" t="s">
        <v>15544</v>
      </c>
      <c r="F5232" s="104">
        <v>4.5</v>
      </c>
      <c r="G5232" s="101" t="s">
        <v>704</v>
      </c>
      <c r="H5232" s="101" t="s">
        <v>3737</v>
      </c>
      <c r="I5232" s="101">
        <v>2006</v>
      </c>
      <c r="J5232" s="101"/>
      <c r="K5232" s="90">
        <v>2817422661</v>
      </c>
      <c r="L5232" s="90">
        <f>IF(K5232/1024 &gt;1,K5232/1024," ")</f>
        <v>2751389.3173828125</v>
      </c>
      <c r="M5232" s="90">
        <f>IF(K5232/1048576 &gt;1,K5232/1048576," ")</f>
        <v>2686.9036302566528</v>
      </c>
      <c r="N5232" s="91">
        <f>IF(K5232&gt;999999999,K5232/1073741824," ")</f>
        <v>2.6239293264225125</v>
      </c>
      <c r="O5232" s="194" t="s">
        <v>17564</v>
      </c>
      <c r="P5232" s="197" t="s">
        <v>26671</v>
      </c>
    </row>
    <row r="5233" spans="2:16" ht="20.100000000000001" customHeight="1" x14ac:dyDescent="0.3">
      <c r="B5233" s="101">
        <v>5223</v>
      </c>
      <c r="C5233" s="102" t="s">
        <v>40689</v>
      </c>
      <c r="D5233" s="159" t="s">
        <v>2499</v>
      </c>
      <c r="E5233" s="36" t="s">
        <v>15545</v>
      </c>
      <c r="F5233" s="104">
        <v>4.8</v>
      </c>
      <c r="G5233" s="101" t="s">
        <v>704</v>
      </c>
      <c r="H5233" s="101" t="s">
        <v>3745</v>
      </c>
      <c r="I5233" s="94">
        <v>2007</v>
      </c>
      <c r="J5233" s="94"/>
      <c r="K5233" s="90">
        <v>3356476334</v>
      </c>
      <c r="L5233" s="90">
        <f>IF(K5233/1024 &gt;1,K5233/1024," ")</f>
        <v>3277808.919921875</v>
      </c>
      <c r="M5233" s="90">
        <f>IF(K5233/1048576 &gt;1,K5233/1048576," ")</f>
        <v>3200.9852733612061</v>
      </c>
      <c r="N5233" s="91">
        <f>IF(K5233&gt;999999999,K5233/1073741824," ")</f>
        <v>3.1259621810168028</v>
      </c>
      <c r="O5233" s="194" t="s">
        <v>17564</v>
      </c>
      <c r="P5233" s="197" t="s">
        <v>26672</v>
      </c>
    </row>
    <row r="5234" spans="2:16" ht="20.100000000000001" customHeight="1" x14ac:dyDescent="0.3">
      <c r="B5234" s="101">
        <v>5224</v>
      </c>
      <c r="C5234" s="20" t="s">
        <v>40690</v>
      </c>
      <c r="D5234" s="157" t="s">
        <v>7967</v>
      </c>
      <c r="E5234" s="36" t="s">
        <v>15546</v>
      </c>
      <c r="F5234" s="81">
        <v>6.2</v>
      </c>
      <c r="G5234" s="13" t="s">
        <v>704</v>
      </c>
      <c r="H5234" s="13" t="s">
        <v>5878</v>
      </c>
      <c r="I5234" s="79">
        <v>2017</v>
      </c>
      <c r="J5234" s="79"/>
      <c r="K5234" s="73">
        <v>6211727259</v>
      </c>
      <c r="L5234" s="90">
        <f>IF(K5234/1024 &gt;1,K5234/1024," ")</f>
        <v>6066139.9013671875</v>
      </c>
      <c r="M5234" s="90">
        <f>IF(K5234/1048576 &gt;1,K5234/1048576," ")</f>
        <v>5923.964747428894</v>
      </c>
      <c r="N5234" s="91">
        <f>IF(K5234&gt;999999999,K5234/1073741824," ")</f>
        <v>5.7851218236610293</v>
      </c>
      <c r="O5234" s="194" t="s">
        <v>26673</v>
      </c>
      <c r="P5234" s="197" t="s">
        <v>26674</v>
      </c>
    </row>
    <row r="5235" spans="2:16" ht="20.100000000000001" customHeight="1" x14ac:dyDescent="0.3">
      <c r="B5235" s="101">
        <v>5225</v>
      </c>
      <c r="C5235" s="12" t="s">
        <v>40126</v>
      </c>
      <c r="D5235" s="159" t="s">
        <v>2500</v>
      </c>
      <c r="E5235" s="36" t="s">
        <v>15547</v>
      </c>
      <c r="F5235" s="104">
        <v>5.3</v>
      </c>
      <c r="G5235" s="101" t="s">
        <v>704</v>
      </c>
      <c r="H5235" s="101" t="s">
        <v>3750</v>
      </c>
      <c r="I5235" s="101">
        <v>2010</v>
      </c>
      <c r="J5235" s="101"/>
      <c r="K5235" s="90">
        <v>2561890304</v>
      </c>
      <c r="L5235" s="90">
        <f>IF(K5235/1024 &gt;1,K5235/1024," ")</f>
        <v>2501846</v>
      </c>
      <c r="M5235" s="90">
        <f>IF(K5235/1048576 &gt;1,K5235/1048576," ")</f>
        <v>2443.208984375</v>
      </c>
      <c r="N5235" s="91">
        <f>IF(K5235&gt;999999999,K5235/1073741824," ")</f>
        <v>2.3859462738037109</v>
      </c>
      <c r="O5235" s="194" t="s">
        <v>26675</v>
      </c>
      <c r="P5235" s="197" t="s">
        <v>26676</v>
      </c>
    </row>
    <row r="5236" spans="2:16" ht="20.100000000000001" customHeight="1" x14ac:dyDescent="0.3">
      <c r="B5236" s="101">
        <v>5226</v>
      </c>
      <c r="C5236" s="112" t="s">
        <v>40691</v>
      </c>
      <c r="D5236" s="161" t="s">
        <v>6757</v>
      </c>
      <c r="E5236" s="36" t="s">
        <v>15548</v>
      </c>
      <c r="F5236" s="99">
        <v>7</v>
      </c>
      <c r="G5236" s="99"/>
      <c r="H5236" s="101" t="s">
        <v>5871</v>
      </c>
      <c r="I5236" s="101">
        <v>2015</v>
      </c>
      <c r="J5236" s="101"/>
      <c r="K5236" s="90">
        <v>4814379498</v>
      </c>
      <c r="L5236" s="90">
        <f>IF(K5236/1024 &gt;1,K5236/1024," ")</f>
        <v>4701542.478515625</v>
      </c>
      <c r="M5236" s="90">
        <f>IF(K5236/1048576 &gt;1,K5236/1048576," ")</f>
        <v>4591.350076675415</v>
      </c>
      <c r="N5236" s="91">
        <f>IF(K5236&gt;999999999,K5236/1073741824," ")</f>
        <v>4.483740309253335</v>
      </c>
      <c r="O5236" s="194" t="s">
        <v>26677</v>
      </c>
      <c r="P5236" s="197" t="s">
        <v>26678</v>
      </c>
    </row>
    <row r="5237" spans="2:16" ht="20.100000000000001" customHeight="1" x14ac:dyDescent="0.3">
      <c r="B5237" s="101">
        <v>5227</v>
      </c>
      <c r="C5237" s="112" t="s">
        <v>40692</v>
      </c>
      <c r="D5237" s="161" t="s">
        <v>7458</v>
      </c>
      <c r="E5237" s="36" t="s">
        <v>15549</v>
      </c>
      <c r="F5237" s="99">
        <v>4.2</v>
      </c>
      <c r="G5237" s="99" t="s">
        <v>704</v>
      </c>
      <c r="H5237" s="105" t="s">
        <v>4081</v>
      </c>
      <c r="I5237" s="101">
        <v>2017</v>
      </c>
      <c r="J5237" s="101"/>
      <c r="K5237" s="90">
        <v>4013765481</v>
      </c>
      <c r="L5237" s="90">
        <f>IF(K5237/1024 &gt;1,K5237/1024," ")</f>
        <v>3919692.8525390625</v>
      </c>
      <c r="M5237" s="90">
        <f>IF(K5237/1048576 &gt;1,K5237/1048576," ")</f>
        <v>3827.8250513076782</v>
      </c>
      <c r="N5237" s="91">
        <f>IF(K5237&gt;999999999,K5237/1073741824," ")</f>
        <v>3.7381104016676545</v>
      </c>
      <c r="O5237" s="194" t="s">
        <v>17581</v>
      </c>
      <c r="P5237" s="197" t="s">
        <v>26679</v>
      </c>
    </row>
    <row r="5238" spans="2:16" ht="20.100000000000001" customHeight="1" x14ac:dyDescent="0.3">
      <c r="B5238" s="101">
        <v>5228</v>
      </c>
      <c r="C5238" s="109" t="s">
        <v>40693</v>
      </c>
      <c r="D5238" s="160" t="s">
        <v>5943</v>
      </c>
      <c r="E5238" s="36" t="s">
        <v>15550</v>
      </c>
      <c r="F5238" s="99">
        <v>6.3</v>
      </c>
      <c r="G5238" s="101" t="s">
        <v>704</v>
      </c>
      <c r="H5238" s="101" t="s">
        <v>5942</v>
      </c>
      <c r="I5238" s="101">
        <v>2014</v>
      </c>
      <c r="J5238" s="101"/>
      <c r="K5238" s="90">
        <v>4217373925</v>
      </c>
      <c r="L5238" s="90">
        <f>IF(K5238/1024 &gt;1,K5238/1024," ")</f>
        <v>4118529.2236328125</v>
      </c>
      <c r="M5238" s="90">
        <f>IF(K5238/1048576 &gt;1,K5238/1048576," ")</f>
        <v>4022.0011949539185</v>
      </c>
      <c r="N5238" s="91">
        <f>IF(K5238&gt;999999999,K5238/1073741824," ")</f>
        <v>3.927735541947186</v>
      </c>
      <c r="O5238" s="194" t="s">
        <v>26680</v>
      </c>
      <c r="P5238" s="197" t="s">
        <v>26681</v>
      </c>
    </row>
    <row r="5239" spans="2:16" ht="20.100000000000001" customHeight="1" x14ac:dyDescent="0.3">
      <c r="B5239" s="101">
        <v>5229</v>
      </c>
      <c r="C5239" s="12" t="s">
        <v>40694</v>
      </c>
      <c r="D5239" s="157" t="s">
        <v>32732</v>
      </c>
      <c r="E5239" s="36" t="s">
        <v>32733</v>
      </c>
      <c r="F5239" s="131">
        <v>6.8</v>
      </c>
      <c r="G5239" s="13"/>
      <c r="H5239" s="13" t="s">
        <v>3744</v>
      </c>
      <c r="I5239" s="133">
        <v>2020</v>
      </c>
      <c r="J5239" s="74"/>
      <c r="K5239" s="73">
        <v>5787947008</v>
      </c>
      <c r="L5239" s="90">
        <f>IF(K5239/1024 &gt;1,K5239/1024," ")</f>
        <v>5652292</v>
      </c>
      <c r="M5239" s="90">
        <f>IF(K5239/1048576 &gt;1,K5239/1048576," ")</f>
        <v>5519.81640625</v>
      </c>
      <c r="N5239" s="91">
        <f>IF(K5239&gt;999999999,K5239/1073741824," ")</f>
        <v>5.3904457092285156</v>
      </c>
      <c r="O5239" s="194" t="s">
        <v>32734</v>
      </c>
      <c r="P5239" s="197" t="s">
        <v>32735</v>
      </c>
    </row>
    <row r="5240" spans="2:16" ht="20.100000000000001" customHeight="1" x14ac:dyDescent="0.3">
      <c r="B5240" s="101">
        <v>5230</v>
      </c>
      <c r="C5240" s="107" t="s">
        <v>40695</v>
      </c>
      <c r="D5240" s="160" t="s">
        <v>4847</v>
      </c>
      <c r="E5240" s="36" t="s">
        <v>15552</v>
      </c>
      <c r="F5240" s="104">
        <v>6.2</v>
      </c>
      <c r="G5240" s="101"/>
      <c r="H5240" s="101" t="s">
        <v>3851</v>
      </c>
      <c r="I5240" s="101">
        <v>2013</v>
      </c>
      <c r="J5240" s="101"/>
      <c r="K5240" s="90">
        <v>3150138036</v>
      </c>
      <c r="L5240" s="90">
        <f>IF(K5240/1024 &gt;1,K5240/1024," ")</f>
        <v>3076306.67578125</v>
      </c>
      <c r="M5240" s="90">
        <f>IF(K5240/1048576 &gt;1,K5240/1048576," ")</f>
        <v>3004.205738067627</v>
      </c>
      <c r="N5240" s="91">
        <f>IF(K5240&gt;999999999,K5240/1073741824," ")</f>
        <v>2.9337946660816669</v>
      </c>
      <c r="O5240" s="194" t="s">
        <v>26684</v>
      </c>
      <c r="P5240" s="200" t="s">
        <v>31520</v>
      </c>
    </row>
    <row r="5241" spans="2:16" ht="20.100000000000001" customHeight="1" x14ac:dyDescent="0.3">
      <c r="B5241" s="101">
        <v>5231</v>
      </c>
      <c r="C5241" s="109" t="s">
        <v>40696</v>
      </c>
      <c r="D5241" s="160" t="s">
        <v>5460</v>
      </c>
      <c r="E5241" s="36" t="s">
        <v>15553</v>
      </c>
      <c r="F5241" s="104">
        <v>5.3</v>
      </c>
      <c r="G5241" s="101" t="s">
        <v>704</v>
      </c>
      <c r="H5241" s="101" t="s">
        <v>3739</v>
      </c>
      <c r="I5241" s="101">
        <v>1979</v>
      </c>
      <c r="J5241" s="101"/>
      <c r="K5241" s="90">
        <v>3621488324</v>
      </c>
      <c r="L5241" s="90">
        <f>IF(K5241/1024 &gt;1,K5241/1024," ")</f>
        <v>3536609.69140625</v>
      </c>
      <c r="M5241" s="90">
        <f>IF(K5241/1048576 &gt;1,K5241/1048576," ")</f>
        <v>3453.720401763916</v>
      </c>
      <c r="N5241" s="91">
        <f>IF(K5241&gt;999999999,K5241/1073741824," ")</f>
        <v>3.3727738298475742</v>
      </c>
      <c r="O5241" s="194" t="s">
        <v>26685</v>
      </c>
      <c r="P5241" s="197" t="s">
        <v>26686</v>
      </c>
    </row>
    <row r="5242" spans="2:16" ht="20.100000000000001" customHeight="1" x14ac:dyDescent="0.3">
      <c r="B5242" s="101">
        <v>5232</v>
      </c>
      <c r="C5242" s="7" t="s">
        <v>40127</v>
      </c>
      <c r="D5242" s="159" t="s">
        <v>799</v>
      </c>
      <c r="E5242" s="36" t="s">
        <v>15554</v>
      </c>
      <c r="F5242" s="104">
        <v>5.0999999999999996</v>
      </c>
      <c r="G5242" s="94" t="s">
        <v>704</v>
      </c>
      <c r="H5242" s="94" t="s">
        <v>3750</v>
      </c>
      <c r="I5242" s="94">
        <v>2008</v>
      </c>
      <c r="J5242" s="94"/>
      <c r="K5242" s="108">
        <v>2047225856</v>
      </c>
      <c r="L5242" s="90">
        <f>IF(K5242/1024 &gt;1,K5242/1024," ")</f>
        <v>1999244</v>
      </c>
      <c r="M5242" s="90">
        <f>IF(K5242/1048576 &gt;1,K5242/1048576," ")</f>
        <v>1952.38671875</v>
      </c>
      <c r="N5242" s="91">
        <f>IF(K5242&gt;999999999,K5242/1073741824," ")</f>
        <v>1.9066276550292969</v>
      </c>
      <c r="O5242" s="194" t="s">
        <v>26687</v>
      </c>
      <c r="P5242" s="197" t="s">
        <v>26688</v>
      </c>
    </row>
    <row r="5243" spans="2:16" ht="20.100000000000001" customHeight="1" x14ac:dyDescent="0.3">
      <c r="B5243" s="101">
        <v>5233</v>
      </c>
      <c r="C5243" s="102" t="s">
        <v>40697</v>
      </c>
      <c r="D5243" s="159" t="s">
        <v>1721</v>
      </c>
      <c r="E5243" s="36" t="s">
        <v>15555</v>
      </c>
      <c r="F5243" s="104">
        <v>4.7</v>
      </c>
      <c r="G5243" s="101" t="s">
        <v>704</v>
      </c>
      <c r="H5243" s="101" t="s">
        <v>3737</v>
      </c>
      <c r="I5243" s="101">
        <v>1995</v>
      </c>
      <c r="J5243" s="101"/>
      <c r="K5243" s="90">
        <v>2575679983</v>
      </c>
      <c r="L5243" s="90">
        <f>IF(K5243/1024 &gt;1,K5243/1024," ")</f>
        <v>2515312.4833984375</v>
      </c>
      <c r="M5243" s="90">
        <f>IF(K5243/1048576 &gt;1,K5243/1048576," ")</f>
        <v>2456.3598470687866</v>
      </c>
      <c r="N5243" s="91">
        <f>IF(K5243&gt;999999999,K5243/1073741824," ")</f>
        <v>2.3987889131531119</v>
      </c>
      <c r="O5243" s="194" t="s">
        <v>17911</v>
      </c>
      <c r="P5243" s="197" t="s">
        <v>26689</v>
      </c>
    </row>
    <row r="5244" spans="2:16" ht="20.100000000000001" customHeight="1" x14ac:dyDescent="0.3">
      <c r="B5244" s="101">
        <v>5234</v>
      </c>
      <c r="C5244" s="84" t="s">
        <v>40698</v>
      </c>
      <c r="D5244" s="157" t="s">
        <v>7769</v>
      </c>
      <c r="E5244" s="36" t="s">
        <v>15556</v>
      </c>
      <c r="F5244" s="81">
        <v>7.8</v>
      </c>
      <c r="G5244" s="81"/>
      <c r="H5244" s="82" t="s">
        <v>5892</v>
      </c>
      <c r="I5244" s="79">
        <v>2000</v>
      </c>
      <c r="J5244" s="79"/>
      <c r="K5244" s="73">
        <v>3840869242</v>
      </c>
      <c r="L5244" s="90">
        <f>IF(K5244/1024 &gt;1,K5244/1024," ")</f>
        <v>3750848.869140625</v>
      </c>
      <c r="M5244" s="90">
        <f>IF(K5244/1048576 &gt;1,K5244/1048576," ")</f>
        <v>3662.9383487701416</v>
      </c>
      <c r="N5244" s="91">
        <f>IF(K5244&gt;999999999,K5244/1073741824," ")</f>
        <v>3.5770882312208414</v>
      </c>
      <c r="O5244" s="194" t="s">
        <v>26690</v>
      </c>
      <c r="P5244" s="197" t="s">
        <v>26691</v>
      </c>
    </row>
    <row r="5245" spans="2:16" ht="20.100000000000001" customHeight="1" x14ac:dyDescent="0.3">
      <c r="B5245" s="101">
        <v>5235</v>
      </c>
      <c r="C5245" s="111" t="s">
        <v>40699</v>
      </c>
      <c r="D5245" s="161" t="s">
        <v>7033</v>
      </c>
      <c r="E5245" s="36" t="s">
        <v>15557</v>
      </c>
      <c r="F5245" s="99">
        <v>5.2</v>
      </c>
      <c r="G5245" s="99" t="s">
        <v>704</v>
      </c>
      <c r="H5245" s="105" t="s">
        <v>4081</v>
      </c>
      <c r="I5245" s="101">
        <v>2016</v>
      </c>
      <c r="J5245" s="101"/>
      <c r="K5245" s="90">
        <v>4378867109</v>
      </c>
      <c r="L5245" s="90">
        <f>IF(K5245/1024 &gt;1,K5245/1024," ")</f>
        <v>4276237.4111328125</v>
      </c>
      <c r="M5245" s="90">
        <f>IF(K5245/1048576 &gt;1,K5245/1048576," ")</f>
        <v>4176.0130968093872</v>
      </c>
      <c r="N5245" s="91">
        <f>IF(K5245&gt;999999999,K5245/1073741824," ")</f>
        <v>4.0781377898529172</v>
      </c>
      <c r="O5245" s="194" t="s">
        <v>26692</v>
      </c>
      <c r="P5245" s="197" t="s">
        <v>26693</v>
      </c>
    </row>
    <row r="5246" spans="2:16" ht="20.100000000000001" customHeight="1" x14ac:dyDescent="0.3">
      <c r="B5246" s="101">
        <v>5236</v>
      </c>
      <c r="C5246" s="12" t="s">
        <v>40128</v>
      </c>
      <c r="D5246" s="160" t="s">
        <v>1296</v>
      </c>
      <c r="E5246" s="36" t="s">
        <v>15558</v>
      </c>
      <c r="F5246" s="104">
        <v>5</v>
      </c>
      <c r="G5246" s="94"/>
      <c r="H5246" s="94" t="s">
        <v>3765</v>
      </c>
      <c r="I5246" s="101">
        <v>2005</v>
      </c>
      <c r="J5246" s="101"/>
      <c r="K5246" s="90">
        <v>736786432</v>
      </c>
      <c r="L5246" s="90">
        <f>IF(K5246/1024 &gt;1,K5246/1024," ")</f>
        <v>719518</v>
      </c>
      <c r="M5246" s="90">
        <f>IF(K5246/1048576 &gt;1,K5246/1048576," ")</f>
        <v>702.654296875</v>
      </c>
      <c r="N5246" s="91" t="str">
        <f>IF(K5246&gt;999999999,K5246/1073741824," ")</f>
        <v xml:space="preserve"> </v>
      </c>
      <c r="O5246" s="194" t="s">
        <v>26694</v>
      </c>
      <c r="P5246" s="197" t="s">
        <v>26695</v>
      </c>
    </row>
    <row r="5247" spans="2:16" ht="20.100000000000001" customHeight="1" x14ac:dyDescent="0.3">
      <c r="B5247" s="101">
        <v>5237</v>
      </c>
      <c r="C5247" s="109" t="s">
        <v>40700</v>
      </c>
      <c r="D5247" s="176" t="s">
        <v>7203</v>
      </c>
      <c r="E5247" s="36" t="s">
        <v>15559</v>
      </c>
      <c r="F5247" s="99">
        <v>5.4</v>
      </c>
      <c r="G5247" s="99" t="s">
        <v>704</v>
      </c>
      <c r="H5247" s="105" t="s">
        <v>4081</v>
      </c>
      <c r="I5247" s="101">
        <v>2015</v>
      </c>
      <c r="J5247" s="101"/>
      <c r="K5247" s="90">
        <v>4429800698</v>
      </c>
      <c r="L5247" s="90">
        <f>IF(K5247/1024 &gt;1,K5247/1024," ")</f>
        <v>4325977.244140625</v>
      </c>
      <c r="M5247" s="90">
        <f>IF(K5247/1048576 &gt;1,K5247/1048576," ")</f>
        <v>4224.5871524810791</v>
      </c>
      <c r="N5247" s="91">
        <f>IF(K5247&gt;999999999,K5247/1073741824," ")</f>
        <v>4.1255733910948038</v>
      </c>
      <c r="O5247" s="194" t="s">
        <v>26696</v>
      </c>
      <c r="P5247" s="197" t="s">
        <v>26697</v>
      </c>
    </row>
    <row r="5248" spans="2:16" ht="20.100000000000001" customHeight="1" x14ac:dyDescent="0.3">
      <c r="B5248" s="101">
        <v>5238</v>
      </c>
      <c r="C5248" s="102" t="s">
        <v>40702</v>
      </c>
      <c r="D5248" s="161" t="s">
        <v>6758</v>
      </c>
      <c r="E5248" s="36" t="s">
        <v>15561</v>
      </c>
      <c r="F5248" s="99">
        <v>6.1</v>
      </c>
      <c r="G5248" s="99" t="s">
        <v>704</v>
      </c>
      <c r="H5248" s="105" t="s">
        <v>4081</v>
      </c>
      <c r="I5248" s="101">
        <v>2015</v>
      </c>
      <c r="J5248" s="101"/>
      <c r="K5248" s="90">
        <v>3691777787</v>
      </c>
      <c r="L5248" s="90">
        <f>IF(K5248/1024 &gt;1,K5248/1024," ")</f>
        <v>3605251.7451171875</v>
      </c>
      <c r="M5248" s="90">
        <f>IF(K5248/1048576 &gt;1,K5248/1048576," ")</f>
        <v>3520.7536573410034</v>
      </c>
      <c r="N5248" s="91">
        <f>IF(K5248&gt;999999999,K5248/1073741824," ")</f>
        <v>3.4382359934970737</v>
      </c>
      <c r="O5248" s="194" t="s">
        <v>26700</v>
      </c>
      <c r="P5248" s="197" t="s">
        <v>26701</v>
      </c>
    </row>
    <row r="5249" spans="2:16" ht="20.100000000000001" customHeight="1" x14ac:dyDescent="0.3">
      <c r="B5249" s="101">
        <v>5239</v>
      </c>
      <c r="C5249" s="102" t="s">
        <v>40701</v>
      </c>
      <c r="D5249" s="159" t="s">
        <v>2501</v>
      </c>
      <c r="E5249" s="36" t="s">
        <v>15560</v>
      </c>
      <c r="F5249" s="104">
        <v>5.8</v>
      </c>
      <c r="G5249" s="94" t="s">
        <v>704</v>
      </c>
      <c r="H5249" s="94" t="s">
        <v>3737</v>
      </c>
      <c r="I5249" s="101">
        <v>2008</v>
      </c>
      <c r="J5249" s="101"/>
      <c r="K5249" s="90">
        <v>2505309022</v>
      </c>
      <c r="L5249" s="90">
        <f>IF(K5249/1024 &gt;1,K5249/1024," ")</f>
        <v>2446590.841796875</v>
      </c>
      <c r="M5249" s="90">
        <f>IF(K5249/1048576 &gt;1,K5249/1048576," ")</f>
        <v>2389.2488689422607</v>
      </c>
      <c r="N5249" s="91">
        <f>IF(K5249&gt;999999999,K5249/1073741824," ")</f>
        <v>2.3332508485764265</v>
      </c>
      <c r="O5249" s="194" t="s">
        <v>26698</v>
      </c>
      <c r="P5249" s="197" t="s">
        <v>26699</v>
      </c>
    </row>
    <row r="5250" spans="2:16" ht="20.100000000000001" customHeight="1" x14ac:dyDescent="0.3">
      <c r="B5250" s="101">
        <v>5240</v>
      </c>
      <c r="C5250" s="109" t="s">
        <v>40703</v>
      </c>
      <c r="D5250" s="160" t="s">
        <v>2494</v>
      </c>
      <c r="E5250" s="36" t="s">
        <v>15562</v>
      </c>
      <c r="F5250" s="104">
        <v>5.9</v>
      </c>
      <c r="G5250" s="94" t="s">
        <v>704</v>
      </c>
      <c r="H5250" s="94" t="s">
        <v>3769</v>
      </c>
      <c r="I5250" s="101">
        <v>1989</v>
      </c>
      <c r="J5250" s="101"/>
      <c r="K5250" s="90">
        <v>4862523911</v>
      </c>
      <c r="L5250" s="90">
        <f>IF(K5250/1024 &gt;1,K5250/1024," ")</f>
        <v>4748558.5068359375</v>
      </c>
      <c r="M5250" s="90">
        <f>IF(K5250/1048576 &gt;1,K5250/1048576," ")</f>
        <v>4637.2641668319702</v>
      </c>
      <c r="N5250" s="91">
        <f>IF(K5250&gt;999999999,K5250/1073741824," ")</f>
        <v>4.5285782879218459</v>
      </c>
      <c r="O5250" s="194" t="s">
        <v>26702</v>
      </c>
      <c r="P5250" s="197" t="s">
        <v>26703</v>
      </c>
    </row>
    <row r="5251" spans="2:16" ht="20.100000000000001" customHeight="1" x14ac:dyDescent="0.3">
      <c r="B5251" s="101">
        <v>5241</v>
      </c>
      <c r="C5251" s="109" t="s">
        <v>40704</v>
      </c>
      <c r="D5251" s="160" t="s">
        <v>5461</v>
      </c>
      <c r="E5251" s="36" t="s">
        <v>15563</v>
      </c>
      <c r="F5251" s="104">
        <v>4.0999999999999996</v>
      </c>
      <c r="G5251" s="101" t="s">
        <v>704</v>
      </c>
      <c r="H5251" s="101" t="s">
        <v>3740</v>
      </c>
      <c r="I5251" s="101">
        <v>1995</v>
      </c>
      <c r="J5251" s="101"/>
      <c r="K5251" s="90">
        <v>1518212755</v>
      </c>
      <c r="L5251" s="90">
        <f>IF(K5251/1024 &gt;1,K5251/1024," ")</f>
        <v>1482629.6435546875</v>
      </c>
      <c r="M5251" s="90">
        <f>IF(K5251/1048576 &gt;1,K5251/1048576," ")</f>
        <v>1447.8805112838745</v>
      </c>
      <c r="N5251" s="91">
        <f>IF(K5251&gt;999999999,K5251/1073741824," ")</f>
        <v>1.4139458118006587</v>
      </c>
      <c r="O5251" s="194" t="s">
        <v>26704</v>
      </c>
      <c r="P5251" s="197" t="s">
        <v>26705</v>
      </c>
    </row>
    <row r="5252" spans="2:16" ht="20.100000000000001" customHeight="1" x14ac:dyDescent="0.3">
      <c r="B5252" s="101">
        <v>5242</v>
      </c>
      <c r="C5252" s="109" t="s">
        <v>40705</v>
      </c>
      <c r="D5252" s="159" t="s">
        <v>3527</v>
      </c>
      <c r="E5252" s="36" t="s">
        <v>15564</v>
      </c>
      <c r="F5252" s="104">
        <v>5.3</v>
      </c>
      <c r="G5252" s="101" t="s">
        <v>704</v>
      </c>
      <c r="H5252" s="101" t="s">
        <v>3736</v>
      </c>
      <c r="I5252" s="101">
        <v>2001</v>
      </c>
      <c r="J5252" s="101"/>
      <c r="K5252" s="90">
        <v>3898054539</v>
      </c>
      <c r="L5252" s="90">
        <f>IF(K5252/1024 &gt;1,K5252/1024," ")</f>
        <v>3806693.8857421875</v>
      </c>
      <c r="M5252" s="90">
        <f>IF(K5252/1048576 &gt;1,K5252/1048576," ")</f>
        <v>3717.474497795105</v>
      </c>
      <c r="N5252" s="91">
        <f>IF(K5252&gt;999999999,K5252/1073741824," ")</f>
        <v>3.6303461892530322</v>
      </c>
      <c r="O5252" s="194" t="s">
        <v>26706</v>
      </c>
      <c r="P5252" s="197" t="s">
        <v>26707</v>
      </c>
    </row>
    <row r="5253" spans="2:16" ht="20.100000000000001" customHeight="1" x14ac:dyDescent="0.3">
      <c r="B5253" s="101">
        <v>5243</v>
      </c>
      <c r="C5253" s="102" t="s">
        <v>40706</v>
      </c>
      <c r="D5253" s="159" t="s">
        <v>2873</v>
      </c>
      <c r="E5253" s="36" t="s">
        <v>15565</v>
      </c>
      <c r="F5253" s="104">
        <v>6.6</v>
      </c>
      <c r="G5253" s="101" t="s">
        <v>704</v>
      </c>
      <c r="H5253" s="101" t="s">
        <v>3739</v>
      </c>
      <c r="I5253" s="101">
        <v>2010</v>
      </c>
      <c r="J5253" s="101"/>
      <c r="K5253" s="90">
        <v>3070556827</v>
      </c>
      <c r="L5253" s="90">
        <f>IF(K5253/1024 &gt;1,K5253/1024," ")</f>
        <v>2998590.6513671875</v>
      </c>
      <c r="M5253" s="90">
        <f>IF(K5253/1048576 &gt;1,K5253/1048576," ")</f>
        <v>2928.311182975769</v>
      </c>
      <c r="N5253" s="91">
        <f>IF(K5253&gt;999999999,K5253/1073741824," ")</f>
        <v>2.8596788896247745</v>
      </c>
      <c r="O5253" s="194" t="s">
        <v>26708</v>
      </c>
      <c r="P5253" s="197" t="s">
        <v>26709</v>
      </c>
    </row>
    <row r="5254" spans="2:16" ht="20.100000000000001" customHeight="1" x14ac:dyDescent="0.3">
      <c r="B5254" s="101">
        <v>5244</v>
      </c>
      <c r="C5254" s="109" t="s">
        <v>40707</v>
      </c>
      <c r="D5254" s="160" t="s">
        <v>4468</v>
      </c>
      <c r="E5254" s="36" t="s">
        <v>15566</v>
      </c>
      <c r="F5254" s="104">
        <v>4.5999999999999996</v>
      </c>
      <c r="G5254" s="101" t="s">
        <v>704</v>
      </c>
      <c r="H5254" s="105" t="s">
        <v>3743</v>
      </c>
      <c r="I5254" s="94">
        <v>1999</v>
      </c>
      <c r="J5254" s="94"/>
      <c r="K5254" s="90">
        <v>2816549985</v>
      </c>
      <c r="L5254" s="90">
        <f>IF(K5254/1024 &gt;1,K5254/1024," ")</f>
        <v>2750537.0947265625</v>
      </c>
      <c r="M5254" s="90">
        <f>IF(K5254/1048576 &gt;1,K5254/1048576," ")</f>
        <v>2686.0713815689087</v>
      </c>
      <c r="N5254" s="91">
        <f>IF(K5254&gt;999999999,K5254/1073741824," ")</f>
        <v>2.6231165835633874</v>
      </c>
      <c r="O5254" s="194" t="s">
        <v>26710</v>
      </c>
      <c r="P5254" s="197" t="s">
        <v>26711</v>
      </c>
    </row>
    <row r="5255" spans="2:16" ht="20.100000000000001" customHeight="1" x14ac:dyDescent="0.3">
      <c r="B5255" s="101">
        <v>5245</v>
      </c>
      <c r="C5255" s="48" t="s">
        <v>40708</v>
      </c>
      <c r="D5255" s="157" t="s">
        <v>32459</v>
      </c>
      <c r="E5255" s="36" t="s">
        <v>32460</v>
      </c>
      <c r="F5255" s="81">
        <v>6.8</v>
      </c>
      <c r="G5255" s="13" t="s">
        <v>704</v>
      </c>
      <c r="H5255" s="13" t="s">
        <v>3756</v>
      </c>
      <c r="I5255" s="79">
        <v>2020</v>
      </c>
      <c r="J5255" s="79"/>
      <c r="K5255" s="73">
        <v>4626374656</v>
      </c>
      <c r="L5255" s="90">
        <f>IF(K5255/1024 &gt;1,K5255/1024," ")</f>
        <v>4517944</v>
      </c>
      <c r="M5255" s="90">
        <f>IF(K5255/1048576 &gt;1,K5255/1048576," ")</f>
        <v>4412.0546875</v>
      </c>
      <c r="N5255" s="91">
        <f>IF(K5255&gt;999999999,K5255/1073741824," ")</f>
        <v>4.3086471557617188</v>
      </c>
      <c r="O5255" s="223" t="s">
        <v>32461</v>
      </c>
      <c r="P5255" s="198" t="s">
        <v>32462</v>
      </c>
    </row>
    <row r="5256" spans="2:16" ht="20.100000000000001" customHeight="1" x14ac:dyDescent="0.3">
      <c r="B5256" s="101">
        <v>5246</v>
      </c>
      <c r="C5256" s="102" t="s">
        <v>40886</v>
      </c>
      <c r="D5256" s="159" t="s">
        <v>2502</v>
      </c>
      <c r="E5256" s="36" t="s">
        <v>15569</v>
      </c>
      <c r="F5256" s="104">
        <v>6.8</v>
      </c>
      <c r="G5256" s="101" t="s">
        <v>704</v>
      </c>
      <c r="H5256" s="101" t="s">
        <v>3937</v>
      </c>
      <c r="I5256" s="101">
        <v>2000</v>
      </c>
      <c r="J5256" s="101"/>
      <c r="K5256" s="90">
        <v>4061019470</v>
      </c>
      <c r="L5256" s="90">
        <f>IF(K5256/1024 &gt;1,K5256/1024," ")</f>
        <v>3965839.326171875</v>
      </c>
      <c r="M5256" s="90">
        <f>IF(K5256/1048576 &gt;1,K5256/1048576," ")</f>
        <v>3872.8899669647217</v>
      </c>
      <c r="N5256" s="91">
        <f>IF(K5256&gt;999999999,K5256/1073741824," ")</f>
        <v>3.782119108363986</v>
      </c>
      <c r="O5256" s="194" t="s">
        <v>26716</v>
      </c>
      <c r="P5256" s="197" t="s">
        <v>26717</v>
      </c>
    </row>
    <row r="5257" spans="2:16" ht="20.100000000000001" customHeight="1" x14ac:dyDescent="0.3">
      <c r="B5257" s="101">
        <v>5247</v>
      </c>
      <c r="C5257" s="112" t="s">
        <v>40887</v>
      </c>
      <c r="D5257" s="176" t="s">
        <v>6864</v>
      </c>
      <c r="E5257" s="36" t="s">
        <v>15570</v>
      </c>
      <c r="F5257" s="99">
        <v>6.6</v>
      </c>
      <c r="G5257" s="99"/>
      <c r="H5257" s="105" t="s">
        <v>4081</v>
      </c>
      <c r="I5257" s="101">
        <v>2015</v>
      </c>
      <c r="J5257" s="101"/>
      <c r="K5257" s="90">
        <v>4151748446</v>
      </c>
      <c r="L5257" s="90">
        <f>IF(K5257/1024 &gt;1,K5257/1024," ")</f>
        <v>4054441.841796875</v>
      </c>
      <c r="M5257" s="90">
        <f>IF(K5257/1048576 &gt;1,K5257/1048576," ")</f>
        <v>3959.4158611297607</v>
      </c>
      <c r="N5257" s="91">
        <f>IF(K5257&gt;999999999,K5257/1073741824," ")</f>
        <v>3.866617051884532</v>
      </c>
      <c r="O5257" s="194" t="s">
        <v>26718</v>
      </c>
      <c r="P5257" s="197" t="s">
        <v>26719</v>
      </c>
    </row>
    <row r="5258" spans="2:16" ht="20.100000000000001" customHeight="1" x14ac:dyDescent="0.3">
      <c r="B5258" s="101">
        <v>5248</v>
      </c>
      <c r="C5258" s="12" t="s">
        <v>40888</v>
      </c>
      <c r="D5258" s="167" t="s">
        <v>8534</v>
      </c>
      <c r="E5258" s="36" t="s">
        <v>15571</v>
      </c>
      <c r="F5258" s="131">
        <v>5.5</v>
      </c>
      <c r="G5258" s="13" t="s">
        <v>704</v>
      </c>
      <c r="H5258" s="13" t="s">
        <v>5878</v>
      </c>
      <c r="I5258" s="133">
        <v>2018</v>
      </c>
      <c r="J5258" s="74"/>
      <c r="K5258" s="73">
        <v>5574189056</v>
      </c>
      <c r="L5258" s="90">
        <f>IF(K5258/1024 &gt;1,K5258/1024," ")</f>
        <v>5443544</v>
      </c>
      <c r="M5258" s="90">
        <f>IF(K5258/1048576 &gt;1,K5258/1048576," ")</f>
        <v>5315.9609375</v>
      </c>
      <c r="N5258" s="91">
        <f>IF(K5258&gt;999999999,K5258/1073741824," ")</f>
        <v>5.1913681030273438</v>
      </c>
      <c r="O5258" s="194" t="s">
        <v>26720</v>
      </c>
      <c r="P5258" s="197" t="s">
        <v>26721</v>
      </c>
    </row>
    <row r="5259" spans="2:16" ht="20.100000000000001" customHeight="1" x14ac:dyDescent="0.3">
      <c r="B5259" s="101">
        <v>5249</v>
      </c>
      <c r="C5259" s="109" t="s">
        <v>40892</v>
      </c>
      <c r="D5259" s="168" t="s">
        <v>6196</v>
      </c>
      <c r="E5259" s="36" t="s">
        <v>15576</v>
      </c>
      <c r="F5259" s="99">
        <v>4.9000000000000004</v>
      </c>
      <c r="G5259" s="99" t="s">
        <v>704</v>
      </c>
      <c r="H5259" s="105" t="s">
        <v>5878</v>
      </c>
      <c r="I5259" s="101">
        <v>2016</v>
      </c>
      <c r="J5259" s="115"/>
      <c r="K5259" s="90">
        <v>3648802566</v>
      </c>
      <c r="L5259" s="90">
        <f>IF(K5259/1024 &gt;1,K5259/1024," ")</f>
        <v>3563283.755859375</v>
      </c>
      <c r="M5259" s="90">
        <f>IF(K5259/1048576 &gt;1,K5259/1048576," ")</f>
        <v>3479.7692928314209</v>
      </c>
      <c r="N5259" s="91">
        <f>IF(K5259&gt;999999999,K5259/1073741824," ")</f>
        <v>3.3982122000306845</v>
      </c>
      <c r="O5259" s="194" t="s">
        <v>26727</v>
      </c>
      <c r="P5259" s="197" t="s">
        <v>26728</v>
      </c>
    </row>
    <row r="5260" spans="2:16" ht="20.100000000000001" customHeight="1" x14ac:dyDescent="0.3">
      <c r="B5260" s="101">
        <v>5250</v>
      </c>
      <c r="C5260" s="20" t="s">
        <v>40889</v>
      </c>
      <c r="D5260" s="161" t="s">
        <v>7459</v>
      </c>
      <c r="E5260" s="36" t="s">
        <v>15572</v>
      </c>
      <c r="F5260" s="99">
        <v>4.5999999999999996</v>
      </c>
      <c r="G5260" s="99" t="s">
        <v>704</v>
      </c>
      <c r="H5260" s="105" t="s">
        <v>5878</v>
      </c>
      <c r="I5260" s="101">
        <v>2016</v>
      </c>
      <c r="J5260" s="101"/>
      <c r="K5260" s="90">
        <v>4701940865</v>
      </c>
      <c r="L5260" s="90">
        <f>IF(K5260/1024 &gt;1,K5260/1024," ")</f>
        <v>4591739.1259765625</v>
      </c>
      <c r="M5260" s="90">
        <f>IF(K5260/1048576 &gt;1,K5260/1048576," ")</f>
        <v>4484.1202402114868</v>
      </c>
      <c r="N5260" s="91">
        <f>IF(K5260&gt;999999999,K5260/1073741824," ")</f>
        <v>4.3790236720815301</v>
      </c>
      <c r="O5260" s="194" t="s">
        <v>26722</v>
      </c>
      <c r="P5260" s="197" t="s">
        <v>26723</v>
      </c>
    </row>
    <row r="5261" spans="2:16" ht="20.100000000000001" customHeight="1" x14ac:dyDescent="0.3">
      <c r="B5261" s="101">
        <v>5251</v>
      </c>
      <c r="C5261" s="12" t="s">
        <v>40894</v>
      </c>
      <c r="D5261" s="167" t="s">
        <v>8685</v>
      </c>
      <c r="E5261" s="36" t="s">
        <v>15577</v>
      </c>
      <c r="F5261" s="131">
        <v>7.2</v>
      </c>
      <c r="G5261" s="13"/>
      <c r="H5261" s="13" t="s">
        <v>3745</v>
      </c>
      <c r="I5261" s="133">
        <v>1945</v>
      </c>
      <c r="J5261" s="137"/>
      <c r="K5261" s="73">
        <v>5294964736</v>
      </c>
      <c r="L5261" s="90">
        <f>IF(K5261/1024 &gt;1,K5261/1024," ")</f>
        <v>5170864</v>
      </c>
      <c r="M5261" s="90">
        <f>IF(K5261/1048576 &gt;1,K5261/1048576," ")</f>
        <v>5049.671875</v>
      </c>
      <c r="N5261" s="91">
        <f>IF(K5261&gt;999999999,K5261/1073741824," ")</f>
        <v>4.9313201904296875</v>
      </c>
      <c r="O5261" s="194" t="s">
        <v>24250</v>
      </c>
      <c r="P5261" s="197" t="s">
        <v>26730</v>
      </c>
    </row>
    <row r="5262" spans="2:16" ht="20.100000000000001" customHeight="1" x14ac:dyDescent="0.3">
      <c r="B5262" s="101">
        <v>5252</v>
      </c>
      <c r="C5262" s="20" t="s">
        <v>40893</v>
      </c>
      <c r="D5262" s="168" t="s">
        <v>3469</v>
      </c>
      <c r="E5262" s="36" t="s">
        <v>15573</v>
      </c>
      <c r="F5262" s="99">
        <v>4.2</v>
      </c>
      <c r="G5262" s="101" t="s">
        <v>704</v>
      </c>
      <c r="H5262" s="101" t="s">
        <v>5892</v>
      </c>
      <c r="I5262" s="101">
        <v>2012</v>
      </c>
      <c r="J5262" s="101"/>
      <c r="K5262" s="90">
        <v>5599927825</v>
      </c>
      <c r="L5262" s="90">
        <f>IF(K5262/1024 &gt;1,K5262/1024," ")</f>
        <v>5468679.5166015625</v>
      </c>
      <c r="M5262" s="90">
        <f>IF(K5262/1048576 &gt;1,K5262/1048576," ")</f>
        <v>5340.5073404312134</v>
      </c>
      <c r="N5262" s="91">
        <f>IF(K5262&gt;999999999,K5262/1073741824," ")</f>
        <v>5.2153391996398568</v>
      </c>
      <c r="O5262" s="194" t="s">
        <v>21688</v>
      </c>
      <c r="P5262" s="197" t="s">
        <v>26729</v>
      </c>
    </row>
    <row r="5263" spans="2:16" ht="20.100000000000001" customHeight="1" x14ac:dyDescent="0.3">
      <c r="B5263" s="101">
        <v>5253</v>
      </c>
      <c r="C5263" s="7" t="s">
        <v>40890</v>
      </c>
      <c r="D5263" s="159" t="s">
        <v>3469</v>
      </c>
      <c r="E5263" s="36" t="s">
        <v>15575</v>
      </c>
      <c r="F5263" s="104">
        <v>5.3</v>
      </c>
      <c r="G5263" s="101" t="s">
        <v>704</v>
      </c>
      <c r="H5263" s="101" t="s">
        <v>3758</v>
      </c>
      <c r="I5263" s="101">
        <v>2013</v>
      </c>
      <c r="J5263" s="101"/>
      <c r="K5263" s="90">
        <v>5162630371</v>
      </c>
      <c r="L5263" s="90">
        <f>IF(K5263/1024 &gt;1,K5263/1024," ")</f>
        <v>5041631.2216796875</v>
      </c>
      <c r="M5263" s="90">
        <f>IF(K5263/1048576 &gt;1,K5263/1048576," ")</f>
        <v>4923.4679899215698</v>
      </c>
      <c r="N5263" s="91">
        <f>IF(K5263&gt;999999999,K5263/1073741824," ")</f>
        <v>4.808074208907783</v>
      </c>
      <c r="O5263" s="194" t="s">
        <v>21688</v>
      </c>
      <c r="P5263" s="197" t="s">
        <v>26724</v>
      </c>
    </row>
    <row r="5264" spans="2:16" ht="20.100000000000001" customHeight="1" x14ac:dyDescent="0.3">
      <c r="B5264" s="101">
        <v>5254</v>
      </c>
      <c r="C5264" s="48" t="s">
        <v>40891</v>
      </c>
      <c r="D5264" s="161" t="s">
        <v>7034</v>
      </c>
      <c r="E5264" s="36" t="s">
        <v>15574</v>
      </c>
      <c r="F5264" s="99">
        <v>5.7</v>
      </c>
      <c r="G5264" s="99"/>
      <c r="H5264" s="105" t="s">
        <v>5878</v>
      </c>
      <c r="I5264" s="101">
        <v>2015</v>
      </c>
      <c r="J5264" s="101"/>
      <c r="K5264" s="90">
        <v>3312138453</v>
      </c>
      <c r="L5264" s="90">
        <f>IF(K5264/1024 &gt;1,K5264/1024," ")</f>
        <v>3234510.2080078125</v>
      </c>
      <c r="M5264" s="90">
        <f>IF(K5264/1048576 &gt;1,K5264/1048576," ")</f>
        <v>3158.7013750076294</v>
      </c>
      <c r="N5264" s="91">
        <f>IF(K5264&gt;999999999,K5264/1073741824," ")</f>
        <v>3.0846693115308881</v>
      </c>
      <c r="O5264" s="194" t="s">
        <v>26725</v>
      </c>
      <c r="P5264" s="197" t="s">
        <v>26726</v>
      </c>
    </row>
    <row r="5265" spans="2:16" ht="20.100000000000001" customHeight="1" x14ac:dyDescent="0.3">
      <c r="B5265" s="101">
        <v>5255</v>
      </c>
      <c r="C5265" s="12" t="s">
        <v>40895</v>
      </c>
      <c r="D5265" s="157" t="s">
        <v>8798</v>
      </c>
      <c r="E5265" s="36" t="s">
        <v>15578</v>
      </c>
      <c r="F5265" s="131">
        <v>5.5</v>
      </c>
      <c r="G5265" s="13" t="s">
        <v>704</v>
      </c>
      <c r="H5265" s="13" t="s">
        <v>3757</v>
      </c>
      <c r="I5265" s="133">
        <v>2019</v>
      </c>
      <c r="J5265" s="74"/>
      <c r="K5265" s="45">
        <v>6233071616</v>
      </c>
      <c r="L5265" s="90">
        <f>IF(K5265/1024 &gt;1,K5265/1024," ")</f>
        <v>6086984</v>
      </c>
      <c r="M5265" s="90">
        <f>IF(K5265/1048576 &gt;1,K5265/1048576," ")</f>
        <v>5944.3203125</v>
      </c>
      <c r="N5265" s="91">
        <f>IF(K5265&gt;999999999,K5265/1073741824," ")</f>
        <v>5.8050003051757813</v>
      </c>
      <c r="O5265" s="194" t="s">
        <v>26727</v>
      </c>
      <c r="P5265" s="197" t="s">
        <v>26731</v>
      </c>
    </row>
    <row r="5266" spans="2:16" ht="20.100000000000001" customHeight="1" x14ac:dyDescent="0.3">
      <c r="B5266" s="101">
        <v>5256</v>
      </c>
      <c r="C5266" s="109" t="s">
        <v>40896</v>
      </c>
      <c r="D5266" s="159" t="s">
        <v>3390</v>
      </c>
      <c r="E5266" s="36" t="s">
        <v>15579</v>
      </c>
      <c r="F5266" s="104">
        <v>5.8</v>
      </c>
      <c r="G5266" s="101" t="s">
        <v>704</v>
      </c>
      <c r="H5266" s="101" t="s">
        <v>3757</v>
      </c>
      <c r="I5266" s="101">
        <v>2013</v>
      </c>
      <c r="J5266" s="101"/>
      <c r="K5266" s="90">
        <v>4078845273</v>
      </c>
      <c r="L5266" s="90">
        <f>IF(K5266/1024 &gt;1,K5266/1024," ")</f>
        <v>3983247.3369140625</v>
      </c>
      <c r="M5266" s="90">
        <f>IF(K5266/1048576 &gt;1,K5266/1048576," ")</f>
        <v>3889.8899774551392</v>
      </c>
      <c r="N5266" s="91">
        <f>IF(K5266&gt;999999999,K5266/1073741824," ")</f>
        <v>3.7987206811085343</v>
      </c>
      <c r="O5266" s="194" t="s">
        <v>26732</v>
      </c>
      <c r="P5266" s="197" t="s">
        <v>26733</v>
      </c>
    </row>
    <row r="5267" spans="2:16" ht="20.100000000000001" customHeight="1" x14ac:dyDescent="0.3">
      <c r="B5267" s="101">
        <v>5257</v>
      </c>
      <c r="C5267" s="12" t="s">
        <v>40720</v>
      </c>
      <c r="D5267" s="160" t="s">
        <v>2689</v>
      </c>
      <c r="E5267" s="36" t="s">
        <v>15580</v>
      </c>
      <c r="F5267" s="104">
        <v>4.4000000000000004</v>
      </c>
      <c r="G5267" s="94"/>
      <c r="H5267" s="94" t="s">
        <v>3929</v>
      </c>
      <c r="I5267" s="101">
        <v>2005</v>
      </c>
      <c r="J5267" s="101"/>
      <c r="K5267" s="90">
        <v>734279680</v>
      </c>
      <c r="L5267" s="90">
        <f>IF(K5267/1024 &gt;1,K5267/1024," ")</f>
        <v>717070</v>
      </c>
      <c r="M5267" s="90">
        <f>IF(K5267/1048576 &gt;1,K5267/1048576," ")</f>
        <v>700.263671875</v>
      </c>
      <c r="N5267" s="91" t="str">
        <f>IF(K5267&gt;999999999,K5267/1073741824," ")</f>
        <v xml:space="preserve"> </v>
      </c>
      <c r="O5267" s="199" t="s">
        <v>17521</v>
      </c>
      <c r="P5267" s="197" t="s">
        <v>26734</v>
      </c>
    </row>
    <row r="5268" spans="2:16" ht="20.100000000000001" customHeight="1" x14ac:dyDescent="0.3">
      <c r="B5268" s="101">
        <v>5258</v>
      </c>
      <c r="C5268" s="102" t="s">
        <v>40897</v>
      </c>
      <c r="D5268" s="159" t="s">
        <v>2503</v>
      </c>
      <c r="E5268" s="36" t="s">
        <v>15581</v>
      </c>
      <c r="F5268" s="104">
        <v>6.4</v>
      </c>
      <c r="G5268" s="101" t="s">
        <v>704</v>
      </c>
      <c r="H5268" s="101" t="s">
        <v>3745</v>
      </c>
      <c r="I5268" s="101">
        <v>2004</v>
      </c>
      <c r="J5268" s="101"/>
      <c r="K5268" s="90">
        <v>2855591281</v>
      </c>
      <c r="L5268" s="90">
        <f>IF(K5268/1024 &gt;1,K5268/1024," ")</f>
        <v>2788663.3603515625</v>
      </c>
      <c r="M5268" s="90">
        <f>IF(K5268/1048576 &gt;1,K5268/1048576," ")</f>
        <v>2723.3040628433228</v>
      </c>
      <c r="N5268" s="91">
        <f>IF(K5268&gt;999999999,K5268/1073741824," ")</f>
        <v>2.6594766238704324</v>
      </c>
      <c r="O5268" s="194" t="s">
        <v>26735</v>
      </c>
      <c r="P5268" s="197" t="s">
        <v>26736</v>
      </c>
    </row>
    <row r="5269" spans="2:16" ht="20.100000000000001" customHeight="1" x14ac:dyDescent="0.3">
      <c r="B5269" s="101">
        <v>5259</v>
      </c>
      <c r="C5269" s="7" t="s">
        <v>40898</v>
      </c>
      <c r="D5269" s="159" t="s">
        <v>595</v>
      </c>
      <c r="E5269" s="36" t="s">
        <v>15582</v>
      </c>
      <c r="F5269" s="104">
        <v>4.2</v>
      </c>
      <c r="G5269" s="13" t="s">
        <v>704</v>
      </c>
      <c r="H5269" s="13" t="s">
        <v>3937</v>
      </c>
      <c r="I5269" s="101">
        <v>2009</v>
      </c>
      <c r="J5269" s="101"/>
      <c r="K5269" s="73">
        <v>4142468362</v>
      </c>
      <c r="L5269" s="90">
        <f>IF(K5269/1024 &gt;1,K5269/1024," ")</f>
        <v>4045379.259765625</v>
      </c>
      <c r="M5269" s="90">
        <f>IF(K5269/1048576 &gt;1,K5269/1048576," ")</f>
        <v>3950.5656833648682</v>
      </c>
      <c r="N5269" s="91">
        <f>IF(K5269&gt;999999999,K5269/1073741824," ")</f>
        <v>3.8579743001610041</v>
      </c>
      <c r="O5269" s="194" t="s">
        <v>26737</v>
      </c>
      <c r="P5269" s="197" t="s">
        <v>26738</v>
      </c>
    </row>
    <row r="5270" spans="2:16" ht="20.100000000000001" customHeight="1" x14ac:dyDescent="0.3">
      <c r="B5270" s="101">
        <v>5260</v>
      </c>
      <c r="C5270" s="107" t="s">
        <v>40899</v>
      </c>
      <c r="D5270" s="176" t="s">
        <v>6254</v>
      </c>
      <c r="E5270" s="36" t="s">
        <v>15583</v>
      </c>
      <c r="F5270" s="99">
        <v>5.8</v>
      </c>
      <c r="G5270" s="99" t="s">
        <v>704</v>
      </c>
      <c r="H5270" s="101" t="s">
        <v>5878</v>
      </c>
      <c r="I5270" s="101">
        <v>2014</v>
      </c>
      <c r="J5270" s="101"/>
      <c r="K5270" s="90">
        <v>3794796948</v>
      </c>
      <c r="L5270" s="90">
        <f>IF(K5270/1024 &gt;1,K5270/1024," ")</f>
        <v>3705856.39453125</v>
      </c>
      <c r="M5270" s="90">
        <f>IF(K5270/1048576 &gt;1,K5270/1048576," ")</f>
        <v>3619.0003852844238</v>
      </c>
      <c r="N5270" s="91">
        <f>IF(K5270&gt;999999999,K5270/1073741824," ")</f>
        <v>3.5341800637543201</v>
      </c>
      <c r="O5270" s="194" t="s">
        <v>26739</v>
      </c>
      <c r="P5270" s="197" t="s">
        <v>26740</v>
      </c>
    </row>
    <row r="5271" spans="2:16" ht="20.100000000000001" customHeight="1" x14ac:dyDescent="0.3">
      <c r="B5271" s="101">
        <v>5261</v>
      </c>
      <c r="C5271" s="109" t="s">
        <v>40900</v>
      </c>
      <c r="D5271" s="160" t="s">
        <v>31</v>
      </c>
      <c r="E5271" s="36" t="s">
        <v>15584</v>
      </c>
      <c r="F5271" s="104">
        <v>6.1</v>
      </c>
      <c r="G5271" s="99" t="s">
        <v>704</v>
      </c>
      <c r="H5271" s="105" t="s">
        <v>5878</v>
      </c>
      <c r="I5271" s="101">
        <v>2004</v>
      </c>
      <c r="J5271" s="101"/>
      <c r="K5271" s="90">
        <v>6068837935</v>
      </c>
      <c r="L5271" s="90">
        <f>IF(K5271/1024 &gt;1,K5271/1024," ")</f>
        <v>5926599.5458984375</v>
      </c>
      <c r="M5271" s="90">
        <f>IF(K5271/1048576 &gt;1,K5271/1048576," ")</f>
        <v>5787.6948690414429</v>
      </c>
      <c r="N5271" s="91">
        <f>IF(K5271&gt;999999999,K5271/1073741824," ")</f>
        <v>5.6520457705482841</v>
      </c>
      <c r="O5271" s="194" t="s">
        <v>26741</v>
      </c>
      <c r="P5271" s="197" t="s">
        <v>26742</v>
      </c>
    </row>
    <row r="5272" spans="2:16" ht="20.100000000000001" customHeight="1" x14ac:dyDescent="0.3">
      <c r="B5272" s="101">
        <v>5262</v>
      </c>
      <c r="C5272" s="20" t="s">
        <v>40901</v>
      </c>
      <c r="D5272" s="157" t="s">
        <v>8274</v>
      </c>
      <c r="E5272" s="36" t="s">
        <v>15585</v>
      </c>
      <c r="F5272" s="81">
        <v>5.3</v>
      </c>
      <c r="G5272" s="13" t="s">
        <v>704</v>
      </c>
      <c r="H5272" s="13" t="s">
        <v>5878</v>
      </c>
      <c r="I5272" s="79">
        <v>2018</v>
      </c>
      <c r="J5272" s="79"/>
      <c r="K5272" s="73">
        <v>5136007168</v>
      </c>
      <c r="L5272" s="90">
        <f>IF(K5272/1024 &gt;1,K5272/1024," ")</f>
        <v>5015632</v>
      </c>
      <c r="M5272" s="90">
        <f>IF(K5272/1048576 &gt;1,K5272/1048576," ")</f>
        <v>4898.078125</v>
      </c>
      <c r="N5272" s="91">
        <f>IF(K5272&gt;999999999,K5272/1073741824," ")</f>
        <v>4.7832794189453125</v>
      </c>
      <c r="O5272" s="194" t="s">
        <v>26743</v>
      </c>
      <c r="P5272" s="197" t="s">
        <v>26744</v>
      </c>
    </row>
    <row r="5273" spans="2:16" ht="20.100000000000001" customHeight="1" x14ac:dyDescent="0.3">
      <c r="B5273" s="101">
        <v>5263</v>
      </c>
      <c r="C5273" s="107" t="s">
        <v>40902</v>
      </c>
      <c r="D5273" s="168" t="s">
        <v>6466</v>
      </c>
      <c r="E5273" s="36" t="s">
        <v>15586</v>
      </c>
      <c r="F5273" s="99">
        <v>4.4000000000000004</v>
      </c>
      <c r="G5273" s="99"/>
      <c r="H5273" s="101" t="s">
        <v>5878</v>
      </c>
      <c r="I5273" s="101">
        <v>2015</v>
      </c>
      <c r="J5273" s="101"/>
      <c r="K5273" s="90">
        <v>4551496583</v>
      </c>
      <c r="L5273" s="90">
        <f>IF(K5273/1024 &gt;1,K5273/1024," ")</f>
        <v>4444820.8818359375</v>
      </c>
      <c r="M5273" s="90">
        <f>IF(K5273/1048576 &gt;1,K5273/1048576," ")</f>
        <v>4340.6453924179077</v>
      </c>
      <c r="N5273" s="91">
        <f>IF(K5273&gt;999999999,K5273/1073741824," ")</f>
        <v>4.238911516033113</v>
      </c>
      <c r="O5273" s="194" t="s">
        <v>26745</v>
      </c>
      <c r="P5273" s="197" t="s">
        <v>26746</v>
      </c>
    </row>
    <row r="5274" spans="2:16" ht="20.100000000000001" customHeight="1" x14ac:dyDescent="0.3">
      <c r="B5274" s="101">
        <v>5264</v>
      </c>
      <c r="C5274" s="109" t="s">
        <v>40903</v>
      </c>
      <c r="D5274" s="159" t="s">
        <v>4375</v>
      </c>
      <c r="E5274" s="36" t="s">
        <v>15587</v>
      </c>
      <c r="F5274" s="104">
        <v>6</v>
      </c>
      <c r="G5274" s="101"/>
      <c r="H5274" s="101" t="s">
        <v>3756</v>
      </c>
      <c r="I5274" s="101">
        <v>2014</v>
      </c>
      <c r="J5274" s="101"/>
      <c r="K5274" s="90">
        <v>4443373215</v>
      </c>
      <c r="L5274" s="90">
        <f>IF(K5274/1024 &gt;1,K5274/1024," ")</f>
        <v>4339231.6552734375</v>
      </c>
      <c r="M5274" s="90">
        <f>IF(K5274/1048576 &gt;1,K5274/1048576," ")</f>
        <v>4237.5309133529663</v>
      </c>
      <c r="N5274" s="91">
        <f>IF(K5274&gt;999999999,K5274/1073741824," ")</f>
        <v>4.1382137825712562</v>
      </c>
      <c r="O5274" s="194" t="s">
        <v>17766</v>
      </c>
      <c r="P5274" s="197" t="s">
        <v>26747</v>
      </c>
    </row>
    <row r="5275" spans="2:16" ht="20.100000000000001" customHeight="1" x14ac:dyDescent="0.3">
      <c r="B5275" s="101">
        <v>5265</v>
      </c>
      <c r="C5275" s="109" t="s">
        <v>40904</v>
      </c>
      <c r="D5275" s="159" t="s">
        <v>1911</v>
      </c>
      <c r="E5275" s="36" t="s">
        <v>9334</v>
      </c>
      <c r="F5275" s="104">
        <v>7.7</v>
      </c>
      <c r="G5275" s="101" t="s">
        <v>704</v>
      </c>
      <c r="H5275" s="101" t="s">
        <v>4346</v>
      </c>
      <c r="I5275" s="101">
        <v>1949</v>
      </c>
      <c r="J5275" s="101"/>
      <c r="K5275" s="90">
        <v>4795386442</v>
      </c>
      <c r="L5275" s="90">
        <f>IF(K5275/1024 &gt;1,K5275/1024," ")</f>
        <v>4682994.572265625</v>
      </c>
      <c r="M5275" s="90">
        <f>IF(K5275/1048576 &gt;1,K5275/1048576," ")</f>
        <v>4573.2368869781494</v>
      </c>
      <c r="N5275" s="91">
        <f>IF(K5275&gt;999999999,K5275/1073741824," ")</f>
        <v>4.466051647439599</v>
      </c>
      <c r="O5275" s="194" t="s">
        <v>17617</v>
      </c>
      <c r="P5275" s="197" t="s">
        <v>18577</v>
      </c>
    </row>
    <row r="5276" spans="2:16" ht="20.100000000000001" customHeight="1" x14ac:dyDescent="0.3">
      <c r="B5276" s="101">
        <v>5266</v>
      </c>
      <c r="C5276" s="109" t="s">
        <v>40906</v>
      </c>
      <c r="D5276" s="159" t="s">
        <v>3494</v>
      </c>
      <c r="E5276" s="36" t="s">
        <v>15589</v>
      </c>
      <c r="F5276" s="104">
        <v>4.5</v>
      </c>
      <c r="G5276" s="101" t="s">
        <v>704</v>
      </c>
      <c r="H5276" s="101" t="s">
        <v>3744</v>
      </c>
      <c r="I5276" s="101">
        <v>2011</v>
      </c>
      <c r="J5276" s="101"/>
      <c r="K5276" s="90">
        <v>4308579121</v>
      </c>
      <c r="L5276" s="90">
        <f>IF(K5276/1024 &gt;1,K5276/1024," ")</f>
        <v>4207596.7978515625</v>
      </c>
      <c r="M5276" s="90">
        <f>IF(K5276/1048576 &gt;1,K5276/1048576," ")</f>
        <v>4108.9812479019165</v>
      </c>
      <c r="N5276" s="91">
        <f>IF(K5276&gt;999999999,K5276/1073741824," ")</f>
        <v>4.0126769999042153</v>
      </c>
      <c r="O5276" s="199" t="s">
        <v>17525</v>
      </c>
      <c r="P5276" s="197" t="s">
        <v>26750</v>
      </c>
    </row>
    <row r="5277" spans="2:16" ht="20.100000000000001" customHeight="1" x14ac:dyDescent="0.3">
      <c r="B5277" s="101">
        <v>5267</v>
      </c>
      <c r="C5277" s="28" t="s">
        <v>40907</v>
      </c>
      <c r="D5277" s="159" t="s">
        <v>5404</v>
      </c>
      <c r="E5277" s="36" t="s">
        <v>15590</v>
      </c>
      <c r="F5277" s="104">
        <v>5.6</v>
      </c>
      <c r="G5277" s="101" t="s">
        <v>704</v>
      </c>
      <c r="H5277" s="101" t="s">
        <v>4823</v>
      </c>
      <c r="I5277" s="101">
        <v>2013</v>
      </c>
      <c r="J5277" s="101"/>
      <c r="K5277" s="90">
        <v>4845357389</v>
      </c>
      <c r="L5277" s="90">
        <f>IF(K5277/1024 &gt;1,K5277/1024," ")</f>
        <v>4731794.3251953125</v>
      </c>
      <c r="M5277" s="90">
        <f>IF(K5277/1048576 &gt;1,K5277/1048576," ")</f>
        <v>4620.8928956985474</v>
      </c>
      <c r="N5277" s="91">
        <f>IF(K5277&gt;999999999,K5277/1073741824," ")</f>
        <v>4.5125907184556127</v>
      </c>
      <c r="O5277" s="194" t="s">
        <v>26751</v>
      </c>
      <c r="P5277" s="197" t="s">
        <v>26752</v>
      </c>
    </row>
    <row r="5278" spans="2:16" ht="20.100000000000001" customHeight="1" x14ac:dyDescent="0.3">
      <c r="B5278" s="101">
        <v>5268</v>
      </c>
      <c r="C5278" s="103" t="s">
        <v>40908</v>
      </c>
      <c r="D5278" s="161" t="s">
        <v>6591</v>
      </c>
      <c r="E5278" s="36" t="s">
        <v>15591</v>
      </c>
      <c r="F5278" s="99">
        <v>6.2</v>
      </c>
      <c r="G5278" s="99"/>
      <c r="H5278" s="101" t="s">
        <v>5878</v>
      </c>
      <c r="I5278" s="101">
        <v>2014</v>
      </c>
      <c r="J5278" s="101"/>
      <c r="K5278" s="90">
        <v>5180005140</v>
      </c>
      <c r="L5278" s="90">
        <f>IF(K5278/1024 &gt;1,K5278/1024," ")</f>
        <v>5058598.76953125</v>
      </c>
      <c r="M5278" s="90">
        <f>IF(K5278/1048576 &gt;1,K5278/1048576," ")</f>
        <v>4940.0378608703613</v>
      </c>
      <c r="N5278" s="91">
        <f>IF(K5278&gt;999999999,K5278/1073741824," ")</f>
        <v>4.8242557235062122</v>
      </c>
      <c r="O5278" s="194" t="s">
        <v>26753</v>
      </c>
      <c r="P5278" s="197" t="s">
        <v>26754</v>
      </c>
    </row>
    <row r="5279" spans="2:16" ht="20.100000000000001" customHeight="1" x14ac:dyDescent="0.3">
      <c r="B5279" s="101">
        <v>5269</v>
      </c>
      <c r="C5279" s="107" t="s">
        <v>40909</v>
      </c>
      <c r="D5279" s="159" t="s">
        <v>3722</v>
      </c>
      <c r="E5279" s="36" t="s">
        <v>15592</v>
      </c>
      <c r="F5279" s="104">
        <v>5.5</v>
      </c>
      <c r="G5279" s="101" t="s">
        <v>704</v>
      </c>
      <c r="H5279" s="101" t="s">
        <v>3744</v>
      </c>
      <c r="I5279" s="101">
        <v>2013</v>
      </c>
      <c r="J5279" s="101"/>
      <c r="K5279" s="90">
        <v>3912496957</v>
      </c>
      <c r="L5279" s="90">
        <f>IF(K5279/1024 &gt;1,K5279/1024," ")</f>
        <v>3820797.8095703125</v>
      </c>
      <c r="M5279" s="90">
        <f>IF(K5279/1048576 &gt;1,K5279/1048576," ")</f>
        <v>3731.2478609085083</v>
      </c>
      <c r="N5279" s="91">
        <f>IF(K5279&gt;999999999,K5279/1073741824," ")</f>
        <v>3.6437967391684651</v>
      </c>
      <c r="O5279" s="194" t="s">
        <v>26755</v>
      </c>
      <c r="P5279" s="197" t="s">
        <v>26756</v>
      </c>
    </row>
    <row r="5280" spans="2:16" ht="20.100000000000001" customHeight="1" x14ac:dyDescent="0.3">
      <c r="B5280" s="101">
        <v>5270</v>
      </c>
      <c r="C5280" s="102" t="s">
        <v>40910</v>
      </c>
      <c r="D5280" s="159" t="s">
        <v>2504</v>
      </c>
      <c r="E5280" s="36" t="s">
        <v>15593</v>
      </c>
      <c r="F5280" s="104">
        <v>6.8</v>
      </c>
      <c r="G5280" s="94" t="s">
        <v>704</v>
      </c>
      <c r="H5280" s="94" t="s">
        <v>3739</v>
      </c>
      <c r="I5280" s="94">
        <v>1974</v>
      </c>
      <c r="J5280" s="94"/>
      <c r="K5280" s="108">
        <v>4155076941</v>
      </c>
      <c r="L5280" s="90">
        <f>IF(K5280/1024 &gt;1,K5280/1024," ")</f>
        <v>4057692.3251953125</v>
      </c>
      <c r="M5280" s="90">
        <f>IF(K5280/1048576 &gt;1,K5280/1048576," ")</f>
        <v>3962.5901613235474</v>
      </c>
      <c r="N5280" s="91">
        <f>IF(K5280&gt;999999999,K5280/1073741824," ")</f>
        <v>3.8697169544175267</v>
      </c>
      <c r="O5280" s="194" t="s">
        <v>26757</v>
      </c>
      <c r="P5280" s="197" t="s">
        <v>26758</v>
      </c>
    </row>
    <row r="5281" spans="2:16" ht="20.100000000000001" customHeight="1" x14ac:dyDescent="0.3">
      <c r="B5281" s="101">
        <v>5271</v>
      </c>
      <c r="C5281" s="102" t="s">
        <v>40911</v>
      </c>
      <c r="D5281" s="159" t="s">
        <v>4656</v>
      </c>
      <c r="E5281" s="36" t="s">
        <v>15594</v>
      </c>
      <c r="F5281" s="104">
        <v>4.5</v>
      </c>
      <c r="G5281" s="101" t="s">
        <v>704</v>
      </c>
      <c r="H5281" s="101" t="s">
        <v>3740</v>
      </c>
      <c r="I5281" s="101">
        <v>1992</v>
      </c>
      <c r="J5281" s="101"/>
      <c r="K5281" s="90">
        <v>3478280433</v>
      </c>
      <c r="L5281" s="90">
        <f>IF(K5281/1024 &gt;1,K5281/1024," ")</f>
        <v>3396758.2353515625</v>
      </c>
      <c r="M5281" s="90">
        <f>IF(K5281/1048576 &gt;1,K5281/1048576," ")</f>
        <v>3317.1467142105103</v>
      </c>
      <c r="N5281" s="91">
        <f>IF(K5281&gt;999999999,K5281/1073741824," ")</f>
        <v>3.2394010880962014</v>
      </c>
      <c r="O5281" s="194" t="s">
        <v>26759</v>
      </c>
      <c r="P5281" s="197" t="s">
        <v>26760</v>
      </c>
    </row>
    <row r="5282" spans="2:16" ht="20.100000000000001" customHeight="1" x14ac:dyDescent="0.3">
      <c r="B5282" s="101">
        <v>5272</v>
      </c>
      <c r="C5282" s="102" t="s">
        <v>40912</v>
      </c>
      <c r="D5282" s="161" t="s">
        <v>7477</v>
      </c>
      <c r="E5282" s="36" t="s">
        <v>15595</v>
      </c>
      <c r="F5282" s="99">
        <v>3.7</v>
      </c>
      <c r="G5282" s="99"/>
      <c r="H5282" s="105" t="s">
        <v>7476</v>
      </c>
      <c r="I5282" s="101">
        <v>2016</v>
      </c>
      <c r="J5282" s="115"/>
      <c r="K5282" s="90">
        <v>3657793183</v>
      </c>
      <c r="L5282" s="90">
        <f>IF(K5282/1024 &gt;1,K5282/1024," ")</f>
        <v>3572063.6552734375</v>
      </c>
      <c r="M5282" s="90">
        <f>IF(K5282/1048576 &gt;1,K5282/1048576," ")</f>
        <v>3488.3434133529663</v>
      </c>
      <c r="N5282" s="91">
        <f>IF(K5282&gt;999999999,K5282/1073741824," ")</f>
        <v>3.4065853646025062</v>
      </c>
      <c r="O5282" s="194" t="s">
        <v>26761</v>
      </c>
      <c r="P5282" s="197" t="s">
        <v>31521</v>
      </c>
    </row>
    <row r="5283" spans="2:16" ht="20.100000000000001" customHeight="1" x14ac:dyDescent="0.3">
      <c r="B5283" s="101">
        <v>5273</v>
      </c>
      <c r="C5283" s="112" t="s">
        <v>40913</v>
      </c>
      <c r="D5283" s="161" t="s">
        <v>7608</v>
      </c>
      <c r="E5283" s="36" t="s">
        <v>15596</v>
      </c>
      <c r="F5283" s="99">
        <v>3.6</v>
      </c>
      <c r="G5283" s="99"/>
      <c r="H5283" s="105" t="s">
        <v>5871</v>
      </c>
      <c r="I5283" s="101">
        <v>2016</v>
      </c>
      <c r="J5283" s="101"/>
      <c r="K5283" s="90">
        <v>4412568374</v>
      </c>
      <c r="L5283" s="90">
        <f>IF(K5283/1024 &gt;1,K5283/1024," ")</f>
        <v>4309148.802734375</v>
      </c>
      <c r="M5283" s="90">
        <f>IF(K5283/1048576 &gt;1,K5283/1048576," ")</f>
        <v>4208.1531276702881</v>
      </c>
      <c r="N5283" s="91">
        <f>IF(K5283&gt;999999999,K5283/1073741824," ")</f>
        <v>4.1095245387405157</v>
      </c>
      <c r="O5283" s="194" t="s">
        <v>26762</v>
      </c>
      <c r="P5283" s="197" t="s">
        <v>26763</v>
      </c>
    </row>
    <row r="5284" spans="2:16" ht="20.100000000000001" customHeight="1" x14ac:dyDescent="0.3">
      <c r="B5284" s="101">
        <v>5274</v>
      </c>
      <c r="C5284" s="109" t="s">
        <v>40914</v>
      </c>
      <c r="D5284" s="160" t="s">
        <v>779</v>
      </c>
      <c r="E5284" s="36" t="s">
        <v>15597</v>
      </c>
      <c r="F5284" s="104">
        <v>6</v>
      </c>
      <c r="G5284" s="94" t="s">
        <v>704</v>
      </c>
      <c r="H5284" s="94" t="s">
        <v>3745</v>
      </c>
      <c r="I5284" s="101">
        <v>1982</v>
      </c>
      <c r="J5284" s="116"/>
      <c r="K5284" s="90">
        <v>4695385934</v>
      </c>
      <c r="L5284" s="90">
        <f>IF(K5284/1024 &gt;1,K5284/1024," ")</f>
        <v>4585337.826171875</v>
      </c>
      <c r="M5284" s="90">
        <f>IF(K5284/1048576 &gt;1,K5284/1048576," ")</f>
        <v>4477.8689708709717</v>
      </c>
      <c r="N5284" s="91">
        <f>IF(K5284&gt;999999999,K5284/1073741824," ")</f>
        <v>4.3729189168661833</v>
      </c>
      <c r="O5284" s="194" t="s">
        <v>26764</v>
      </c>
      <c r="P5284" s="197" t="s">
        <v>26765</v>
      </c>
    </row>
    <row r="5285" spans="2:16" ht="20.100000000000001" customHeight="1" x14ac:dyDescent="0.3">
      <c r="B5285" s="101">
        <v>5275</v>
      </c>
      <c r="C5285" s="7" t="s">
        <v>40915</v>
      </c>
      <c r="D5285" s="177" t="s">
        <v>8972</v>
      </c>
      <c r="E5285" s="36" t="s">
        <v>15598</v>
      </c>
      <c r="F5285" s="131">
        <v>5.8</v>
      </c>
      <c r="G5285" s="13" t="s">
        <v>704</v>
      </c>
      <c r="H5285" s="13" t="s">
        <v>3740</v>
      </c>
      <c r="I5285" s="133">
        <v>2020</v>
      </c>
      <c r="J5285" s="74"/>
      <c r="K5285" s="73">
        <v>3930660864</v>
      </c>
      <c r="L5285" s="90">
        <f>IF(K5285/1024 &gt;1,K5285/1024," ")</f>
        <v>3838536</v>
      </c>
      <c r="M5285" s="90">
        <f>IF(K5285/1048576 &gt;1,K5285/1048576," ")</f>
        <v>3748.5703125</v>
      </c>
      <c r="N5285" s="91">
        <f>IF(K5285&gt;999999999,K5285/1073741824," ")</f>
        <v>3.6607131958007813</v>
      </c>
      <c r="O5285" s="194" t="s">
        <v>21221</v>
      </c>
      <c r="P5285" s="197" t="s">
        <v>26766</v>
      </c>
    </row>
    <row r="5286" spans="2:16" ht="20.100000000000001" customHeight="1" x14ac:dyDescent="0.3">
      <c r="B5286" s="101">
        <v>5276</v>
      </c>
      <c r="C5286" s="12" t="s">
        <v>40721</v>
      </c>
      <c r="D5286" s="160" t="s">
        <v>387</v>
      </c>
      <c r="E5286" s="36" t="s">
        <v>15599</v>
      </c>
      <c r="F5286" s="104">
        <v>5.7</v>
      </c>
      <c r="G5286" s="94"/>
      <c r="H5286" s="94" t="s">
        <v>4290</v>
      </c>
      <c r="I5286" s="101">
        <v>2006</v>
      </c>
      <c r="J5286" s="101"/>
      <c r="K5286" s="90">
        <v>729954304</v>
      </c>
      <c r="L5286" s="90">
        <f>IF(K5286/1024 &gt;1,K5286/1024," ")</f>
        <v>712846</v>
      </c>
      <c r="M5286" s="90">
        <f>IF(K5286/1048576 &gt;1,K5286/1048576," ")</f>
        <v>696.138671875</v>
      </c>
      <c r="N5286" s="91" t="str">
        <f>IF(K5286&gt;999999999,K5286/1073741824," ")</f>
        <v xml:space="preserve"> </v>
      </c>
      <c r="O5286" s="194" t="s">
        <v>21262</v>
      </c>
      <c r="P5286" s="197" t="s">
        <v>26767</v>
      </c>
    </row>
    <row r="5287" spans="2:16" ht="20.100000000000001" customHeight="1" x14ac:dyDescent="0.3">
      <c r="B5287" s="101">
        <v>5277</v>
      </c>
      <c r="C5287" s="102" t="s">
        <v>40916</v>
      </c>
      <c r="D5287" s="159" t="s">
        <v>5114</v>
      </c>
      <c r="E5287" s="36" t="s">
        <v>15600</v>
      </c>
      <c r="F5287" s="104">
        <v>5.7</v>
      </c>
      <c r="G5287" s="101" t="s">
        <v>704</v>
      </c>
      <c r="H5287" s="101" t="s">
        <v>3744</v>
      </c>
      <c r="I5287" s="101">
        <v>2014</v>
      </c>
      <c r="J5287" s="101"/>
      <c r="K5287" s="90">
        <v>4463088645</v>
      </c>
      <c r="L5287" s="90">
        <f>IF(K5287/1024 &gt;1,K5287/1024," ")</f>
        <v>4358485.0048828125</v>
      </c>
      <c r="M5287" s="90">
        <f>IF(K5287/1048576 &gt;1,K5287/1048576," ")</f>
        <v>4256.3330125808716</v>
      </c>
      <c r="N5287" s="91">
        <f>IF(K5287&gt;999999999,K5287/1073741824," ")</f>
        <v>4.1565752075985074</v>
      </c>
      <c r="O5287" s="194" t="s">
        <v>26768</v>
      </c>
      <c r="P5287" s="197" t="s">
        <v>26769</v>
      </c>
    </row>
    <row r="5288" spans="2:16" ht="20.100000000000001" customHeight="1" x14ac:dyDescent="0.3">
      <c r="B5288" s="101">
        <v>5278</v>
      </c>
      <c r="C5288" s="7" t="s">
        <v>40917</v>
      </c>
      <c r="D5288" s="159" t="s">
        <v>2505</v>
      </c>
      <c r="E5288" s="36" t="s">
        <v>15601</v>
      </c>
      <c r="F5288" s="104">
        <v>5.8</v>
      </c>
      <c r="G5288" s="13" t="s">
        <v>704</v>
      </c>
      <c r="H5288" s="13" t="s">
        <v>5892</v>
      </c>
      <c r="I5288" s="101">
        <v>2005</v>
      </c>
      <c r="J5288" s="101"/>
      <c r="K5288" s="73">
        <v>4405760000</v>
      </c>
      <c r="L5288" s="90">
        <f>IF(K5288/1024 &gt;1,K5288/1024," ")</f>
        <v>4302500</v>
      </c>
      <c r="M5288" s="90">
        <f>IF(K5288/1048576 &gt;1,K5288/1048576," ")</f>
        <v>4201.66015625</v>
      </c>
      <c r="N5288" s="91">
        <f>IF(K5288&gt;999999999,K5288/1073741824," ")</f>
        <v>4.1031837463378906</v>
      </c>
      <c r="O5288" s="194" t="s">
        <v>26770</v>
      </c>
      <c r="P5288" s="197" t="s">
        <v>26771</v>
      </c>
    </row>
    <row r="5289" spans="2:16" ht="20.100000000000001" customHeight="1" x14ac:dyDescent="0.3">
      <c r="B5289" s="101">
        <v>5279</v>
      </c>
      <c r="C5289" s="111" t="s">
        <v>40918</v>
      </c>
      <c r="D5289" s="161" t="s">
        <v>7071</v>
      </c>
      <c r="E5289" s="36" t="s">
        <v>15602</v>
      </c>
      <c r="F5289" s="99">
        <v>5.4</v>
      </c>
      <c r="G5289" s="99" t="s">
        <v>704</v>
      </c>
      <c r="H5289" s="105" t="s">
        <v>5892</v>
      </c>
      <c r="I5289" s="101">
        <v>1996</v>
      </c>
      <c r="J5289" s="101"/>
      <c r="K5289" s="90">
        <v>4399514520</v>
      </c>
      <c r="L5289" s="90">
        <f>IF(K5289/1024 &gt;1,K5289/1024," ")</f>
        <v>4296400.8984375</v>
      </c>
      <c r="M5289" s="90">
        <f>IF(K5289/1048576 &gt;1,K5289/1048576," ")</f>
        <v>4195.7040023803711</v>
      </c>
      <c r="N5289" s="91">
        <f>IF(K5289&gt;999999999,K5289/1073741824," ")</f>
        <v>4.0973671898245811</v>
      </c>
      <c r="O5289" s="194" t="s">
        <v>26772</v>
      </c>
      <c r="P5289" s="197" t="s">
        <v>26773</v>
      </c>
    </row>
    <row r="5290" spans="2:16" ht="20.100000000000001" customHeight="1" x14ac:dyDescent="0.3">
      <c r="B5290" s="101">
        <v>5280</v>
      </c>
      <c r="C5290" s="103" t="s">
        <v>40919</v>
      </c>
      <c r="D5290" s="159" t="s">
        <v>4761</v>
      </c>
      <c r="E5290" s="36" t="s">
        <v>15603</v>
      </c>
      <c r="F5290" s="104">
        <v>5.0999999999999996</v>
      </c>
      <c r="G5290" s="101" t="s">
        <v>704</v>
      </c>
      <c r="H5290" s="101" t="s">
        <v>3739</v>
      </c>
      <c r="I5290" s="101">
        <v>1984</v>
      </c>
      <c r="J5290" s="101"/>
      <c r="K5290" s="90">
        <v>4188126153</v>
      </c>
      <c r="L5290" s="90">
        <f>IF(K5290/1024 &gt;1,K5290/1024," ")</f>
        <v>4089966.9462890625</v>
      </c>
      <c r="M5290" s="90">
        <f>IF(K5290/1048576 &gt;1,K5290/1048576," ")</f>
        <v>3994.1083459854126</v>
      </c>
      <c r="N5290" s="91">
        <f>IF(K5290&gt;999999999,K5290/1073741824," ")</f>
        <v>3.9004964316263795</v>
      </c>
      <c r="O5290" s="194" t="s">
        <v>20690</v>
      </c>
      <c r="P5290" s="197" t="s">
        <v>31522</v>
      </c>
    </row>
    <row r="5291" spans="2:16" ht="20.100000000000001" customHeight="1" x14ac:dyDescent="0.3">
      <c r="B5291" s="101">
        <v>5281</v>
      </c>
      <c r="C5291" s="109" t="s">
        <v>40920</v>
      </c>
      <c r="D5291" s="160" t="s">
        <v>1351</v>
      </c>
      <c r="E5291" s="36" t="s">
        <v>15604</v>
      </c>
      <c r="F5291" s="104">
        <v>6</v>
      </c>
      <c r="G5291" s="101" t="s">
        <v>704</v>
      </c>
      <c r="H5291" s="101" t="s">
        <v>4081</v>
      </c>
      <c r="I5291" s="94">
        <v>1998</v>
      </c>
      <c r="J5291" s="94"/>
      <c r="K5291" s="90">
        <v>4304366834</v>
      </c>
      <c r="L5291" s="90">
        <f>IF(K5291/1024 &gt;1,K5291/1024," ")</f>
        <v>4203483.236328125</v>
      </c>
      <c r="M5291" s="90">
        <f>IF(K5291/1048576 &gt;1,K5291/1048576," ")</f>
        <v>4104.9640979766846</v>
      </c>
      <c r="N5291" s="91">
        <f>IF(K5291&gt;999999999,K5291/1073741824," ")</f>
        <v>4.008754001930356</v>
      </c>
      <c r="O5291" s="194" t="s">
        <v>26774</v>
      </c>
      <c r="P5291" s="197" t="s">
        <v>26775</v>
      </c>
    </row>
    <row r="5292" spans="2:16" ht="20.100000000000001" customHeight="1" x14ac:dyDescent="0.3">
      <c r="B5292" s="101">
        <v>5282</v>
      </c>
      <c r="C5292" s="112" t="s">
        <v>40921</v>
      </c>
      <c r="D5292" s="161" t="s">
        <v>7496</v>
      </c>
      <c r="E5292" s="36" t="s">
        <v>15605</v>
      </c>
      <c r="F5292" s="99">
        <v>6.6</v>
      </c>
      <c r="G5292" s="99" t="s">
        <v>704</v>
      </c>
      <c r="H5292" s="105" t="s">
        <v>5878</v>
      </c>
      <c r="I5292" s="101">
        <v>2017</v>
      </c>
      <c r="J5292" s="101"/>
      <c r="K5292" s="90">
        <v>4912398328</v>
      </c>
      <c r="L5292" s="90">
        <f>IF(K5292/1024 &gt;1,K5292/1024," ")</f>
        <v>4797263.9921875</v>
      </c>
      <c r="M5292" s="90">
        <f>IF(K5292/1048576 &gt;1,K5292/1048576," ")</f>
        <v>4684.8281173706055</v>
      </c>
      <c r="N5292" s="91">
        <f>IF(K5292&gt;999999999,K5292/1073741824," ")</f>
        <v>4.5750274583697319</v>
      </c>
      <c r="O5292" s="194" t="s">
        <v>26776</v>
      </c>
      <c r="P5292" s="197" t="s">
        <v>26777</v>
      </c>
    </row>
    <row r="5293" spans="2:16" ht="20.100000000000001" customHeight="1" x14ac:dyDescent="0.3">
      <c r="B5293" s="101">
        <v>5283</v>
      </c>
      <c r="C5293" s="109" t="s">
        <v>40922</v>
      </c>
      <c r="D5293" s="159" t="s">
        <v>4962</v>
      </c>
      <c r="E5293" s="36" t="s">
        <v>15606</v>
      </c>
      <c r="F5293" s="104">
        <v>6.3</v>
      </c>
      <c r="G5293" s="101" t="s">
        <v>704</v>
      </c>
      <c r="H5293" s="101" t="s">
        <v>4005</v>
      </c>
      <c r="I5293" s="101">
        <v>1955</v>
      </c>
      <c r="J5293" s="101"/>
      <c r="K5293" s="90">
        <v>2435742769</v>
      </c>
      <c r="L5293" s="90">
        <f>IF(K5293/1024 &gt;1,K5293/1024," ")</f>
        <v>2378655.0478515625</v>
      </c>
      <c r="M5293" s="90">
        <f>IF(K5293/1048576 &gt;1,K5293/1048576," ")</f>
        <v>2322.9053201675415</v>
      </c>
      <c r="N5293" s="91">
        <f>IF(K5293&gt;999999999,K5293/1073741824," ")</f>
        <v>2.2684622267261147</v>
      </c>
      <c r="O5293" s="194" t="s">
        <v>26778</v>
      </c>
      <c r="P5293" s="197" t="s">
        <v>26779</v>
      </c>
    </row>
    <row r="5294" spans="2:16" ht="20.100000000000001" customHeight="1" x14ac:dyDescent="0.3">
      <c r="B5294" s="101">
        <v>5284</v>
      </c>
      <c r="C5294" s="109" t="s">
        <v>40923</v>
      </c>
      <c r="D5294" s="160" t="s">
        <v>4037</v>
      </c>
      <c r="E5294" s="36" t="s">
        <v>15608</v>
      </c>
      <c r="F5294" s="104">
        <v>5.3</v>
      </c>
      <c r="G5294" s="101" t="s">
        <v>704</v>
      </c>
      <c r="H5294" s="101" t="s">
        <v>3744</v>
      </c>
      <c r="I5294" s="101">
        <v>2013</v>
      </c>
      <c r="J5294" s="101"/>
      <c r="K5294" s="90">
        <v>3711808386</v>
      </c>
      <c r="L5294" s="90">
        <f>IF(K5294/1024 &gt;1,K5294/1024," ")</f>
        <v>3624812.876953125</v>
      </c>
      <c r="M5294" s="90">
        <f>IF(K5294/1048576 &gt;1,K5294/1048576," ")</f>
        <v>3539.8563251495361</v>
      </c>
      <c r="N5294" s="91">
        <f>IF(K5294&gt;999999999,K5294/1073741824," ")</f>
        <v>3.4568909425288439</v>
      </c>
      <c r="O5294" s="194" t="s">
        <v>26781</v>
      </c>
      <c r="P5294" s="197" t="s">
        <v>26782</v>
      </c>
    </row>
    <row r="5295" spans="2:16" ht="20.100000000000001" customHeight="1" x14ac:dyDescent="0.3">
      <c r="B5295" s="101">
        <v>5285</v>
      </c>
      <c r="C5295" s="74" t="s">
        <v>40925</v>
      </c>
      <c r="D5295" s="177" t="s">
        <v>7831</v>
      </c>
      <c r="E5295" s="36" t="s">
        <v>15610</v>
      </c>
      <c r="F5295" s="131">
        <v>7.3</v>
      </c>
      <c r="G5295" s="13" t="s">
        <v>704</v>
      </c>
      <c r="H5295" s="13" t="s">
        <v>5878</v>
      </c>
      <c r="I5295" s="133">
        <v>1968</v>
      </c>
      <c r="J5295" s="74"/>
      <c r="K5295" s="73">
        <v>3580840263</v>
      </c>
      <c r="L5295" s="90">
        <f>IF(K5295/1024 &gt;1,K5295/1024," ")</f>
        <v>3496914.3193359375</v>
      </c>
      <c r="M5295" s="90">
        <f>IF(K5295/1048576 &gt;1,K5295/1048576," ")</f>
        <v>3414.9553899765015</v>
      </c>
      <c r="N5295" s="91">
        <f>IF(K5295&gt;999999999,K5295/1073741824," ")</f>
        <v>3.3349173730239272</v>
      </c>
      <c r="O5295" s="194" t="s">
        <v>26785</v>
      </c>
      <c r="P5295" s="197" t="s">
        <v>26786</v>
      </c>
    </row>
    <row r="5296" spans="2:16" ht="20.100000000000001" customHeight="1" x14ac:dyDescent="0.3">
      <c r="B5296" s="101">
        <v>5286</v>
      </c>
      <c r="C5296" s="7" t="s">
        <v>40924</v>
      </c>
      <c r="D5296" s="157" t="s">
        <v>8578</v>
      </c>
      <c r="E5296" s="36" t="s">
        <v>15609</v>
      </c>
      <c r="F5296" s="81">
        <v>6.4</v>
      </c>
      <c r="G5296" s="13" t="s">
        <v>704</v>
      </c>
      <c r="H5296" s="13" t="s">
        <v>5878</v>
      </c>
      <c r="I5296" s="79">
        <v>2005</v>
      </c>
      <c r="J5296" s="72"/>
      <c r="K5296" s="73">
        <v>3281207296</v>
      </c>
      <c r="L5296" s="90">
        <f>IF(K5296/1024 &gt;1,K5296/1024," ")</f>
        <v>3204304</v>
      </c>
      <c r="M5296" s="90">
        <f>IF(K5296/1048576 &gt;1,K5296/1048576," ")</f>
        <v>3129.203125</v>
      </c>
      <c r="N5296" s="91">
        <f>IF(K5296&gt;999999999,K5296/1073741824," ")</f>
        <v>3.0558624267578125</v>
      </c>
      <c r="O5296" s="194" t="s">
        <v>26783</v>
      </c>
      <c r="P5296" s="197" t="s">
        <v>26784</v>
      </c>
    </row>
    <row r="5297" spans="2:16" ht="20.100000000000001" customHeight="1" x14ac:dyDescent="0.3">
      <c r="B5297" s="101">
        <v>5287</v>
      </c>
      <c r="C5297" s="12" t="s">
        <v>40926</v>
      </c>
      <c r="D5297" s="160" t="s">
        <v>2506</v>
      </c>
      <c r="E5297" s="36" t="s">
        <v>15611</v>
      </c>
      <c r="F5297" s="104">
        <v>7.6</v>
      </c>
      <c r="G5297" s="94" t="s">
        <v>704</v>
      </c>
      <c r="H5297" s="94" t="s">
        <v>3747</v>
      </c>
      <c r="I5297" s="101">
        <v>2004</v>
      </c>
      <c r="J5297" s="101"/>
      <c r="K5297" s="108">
        <v>2455886333</v>
      </c>
      <c r="L5297" s="90">
        <f>IF(K5297/1024 &gt;1,K5297/1024," ")</f>
        <v>2398326.4970703125</v>
      </c>
      <c r="M5297" s="90">
        <f>IF(K5297/1048576 &gt;1,K5297/1048576," ")</f>
        <v>2342.1157197952271</v>
      </c>
      <c r="N5297" s="91">
        <f>IF(K5297&gt;999999999,K5297/1073741824," ")</f>
        <v>2.2872223826125264</v>
      </c>
      <c r="O5297" s="194" t="s">
        <v>30129</v>
      </c>
      <c r="P5297" s="197" t="s">
        <v>31523</v>
      </c>
    </row>
    <row r="5298" spans="2:16" ht="20.100000000000001" customHeight="1" x14ac:dyDescent="0.3">
      <c r="B5298" s="101">
        <v>5288</v>
      </c>
      <c r="C5298" s="48" t="s">
        <v>40927</v>
      </c>
      <c r="D5298" s="157" t="s">
        <v>8150</v>
      </c>
      <c r="E5298" s="36" t="s">
        <v>15612</v>
      </c>
      <c r="F5298" s="81">
        <v>4.4000000000000004</v>
      </c>
      <c r="G5298" s="13" t="s">
        <v>704</v>
      </c>
      <c r="H5298" s="13" t="s">
        <v>3757</v>
      </c>
      <c r="I5298" s="79">
        <v>2017</v>
      </c>
      <c r="J5298" s="79"/>
      <c r="K5298" s="73">
        <v>4726656622</v>
      </c>
      <c r="L5298" s="90">
        <f>IF(K5298/1024 &gt;1,K5298/1024," ")</f>
        <v>4615875.607421875</v>
      </c>
      <c r="M5298" s="90">
        <f>IF(K5298/1048576 &gt;1,K5298/1048576," ")</f>
        <v>4507.6910228729248</v>
      </c>
      <c r="N5298" s="91">
        <f>IF(K5298&gt;999999999,K5298/1073741824," ")</f>
        <v>4.4020420145243406</v>
      </c>
      <c r="O5298" s="199" t="s">
        <v>17521</v>
      </c>
      <c r="P5298" s="197" t="s">
        <v>26787</v>
      </c>
    </row>
    <row r="5299" spans="2:16" ht="20.100000000000001" customHeight="1" x14ac:dyDescent="0.3">
      <c r="B5299" s="101">
        <v>5289</v>
      </c>
      <c r="C5299" s="102" t="s">
        <v>40928</v>
      </c>
      <c r="D5299" s="160" t="s">
        <v>4754</v>
      </c>
      <c r="E5299" s="36" t="s">
        <v>15613</v>
      </c>
      <c r="F5299" s="104">
        <v>4.7</v>
      </c>
      <c r="G5299" s="101"/>
      <c r="H5299" s="105" t="s">
        <v>3740</v>
      </c>
      <c r="I5299" s="101">
        <v>2013</v>
      </c>
      <c r="J5299" s="101"/>
      <c r="K5299" s="90">
        <v>3864010299</v>
      </c>
      <c r="L5299" s="90">
        <f>IF(K5299/1024 &gt;1,K5299/1024," ")</f>
        <v>3773447.5576171875</v>
      </c>
      <c r="M5299" s="90">
        <f>IF(K5299/1048576 &gt;1,K5299/1048576," ")</f>
        <v>3685.0073804855347</v>
      </c>
      <c r="N5299" s="91">
        <f>IF(K5299&gt;999999999,K5299/1073741824," ")</f>
        <v>3.5986400200054049</v>
      </c>
      <c r="O5299" s="199" t="s">
        <v>17727</v>
      </c>
      <c r="P5299" s="197" t="s">
        <v>26788</v>
      </c>
    </row>
    <row r="5300" spans="2:16" ht="20.100000000000001" customHeight="1" x14ac:dyDescent="0.3">
      <c r="B5300" s="101">
        <v>5290</v>
      </c>
      <c r="C5300" s="48" t="s">
        <v>40930</v>
      </c>
      <c r="D5300" s="167" t="s">
        <v>9131</v>
      </c>
      <c r="E5300" s="36" t="s">
        <v>9204</v>
      </c>
      <c r="F5300" s="81">
        <v>6</v>
      </c>
      <c r="G5300" s="13" t="s">
        <v>704</v>
      </c>
      <c r="H5300" s="13" t="s">
        <v>3756</v>
      </c>
      <c r="I5300" s="79">
        <v>2020</v>
      </c>
      <c r="J5300" s="79"/>
      <c r="K5300" s="73">
        <v>5157511168</v>
      </c>
      <c r="L5300" s="90">
        <f>IF(K5300/1024 &gt;1,K5300/1024," ")</f>
        <v>5036632</v>
      </c>
      <c r="M5300" s="90">
        <f>IF(K5300/1048576 &gt;1,K5300/1048576," ")</f>
        <v>4918.5859375</v>
      </c>
      <c r="N5300" s="91">
        <f>IF(K5300&gt;999999999,K5300/1073741824," ")</f>
        <v>4.8033065795898438</v>
      </c>
      <c r="O5300" s="194" t="s">
        <v>22152</v>
      </c>
      <c r="P5300" s="197" t="s">
        <v>31648</v>
      </c>
    </row>
    <row r="5301" spans="2:16" ht="20.100000000000001" customHeight="1" x14ac:dyDescent="0.3">
      <c r="B5301" s="101">
        <v>5291</v>
      </c>
      <c r="C5301" s="28" t="s">
        <v>40932</v>
      </c>
      <c r="D5301" s="158" t="s">
        <v>9152</v>
      </c>
      <c r="E5301" s="36" t="s">
        <v>9153</v>
      </c>
      <c r="F5301" s="49">
        <v>6.4</v>
      </c>
      <c r="G5301" s="13"/>
      <c r="H5301" s="13" t="s">
        <v>3756</v>
      </c>
      <c r="I5301" s="9">
        <v>2020</v>
      </c>
      <c r="J5301" s="9"/>
      <c r="K5301" s="45">
        <v>4294180864</v>
      </c>
      <c r="L5301" s="90">
        <f>IF(K5301/1024 &gt;1,K5301/1024," ")</f>
        <v>4193536</v>
      </c>
      <c r="M5301" s="90">
        <f>IF(K5301/1048576 &gt;1,K5301/1048576," ")</f>
        <v>4095.25</v>
      </c>
      <c r="N5301" s="91">
        <f>IF(K5301&gt;999999999,K5301/1073741824," ")</f>
        <v>3.999267578125</v>
      </c>
      <c r="O5301" s="194" t="s">
        <v>17891</v>
      </c>
      <c r="P5301" s="197" t="s">
        <v>32242</v>
      </c>
    </row>
    <row r="5302" spans="2:16" ht="20.100000000000001" customHeight="1" x14ac:dyDescent="0.3">
      <c r="B5302" s="101">
        <v>5292</v>
      </c>
      <c r="C5302" s="7" t="s">
        <v>40933</v>
      </c>
      <c r="D5302" s="159" t="s">
        <v>3449</v>
      </c>
      <c r="E5302" s="36" t="s">
        <v>15616</v>
      </c>
      <c r="F5302" s="104">
        <v>5.9</v>
      </c>
      <c r="G5302" s="101" t="s">
        <v>704</v>
      </c>
      <c r="H5302" s="101" t="s">
        <v>3745</v>
      </c>
      <c r="I5302" s="101">
        <v>2009</v>
      </c>
      <c r="J5302" s="101"/>
      <c r="K5302" s="90">
        <v>2620550289</v>
      </c>
      <c r="L5302" s="90">
        <f>IF(K5302/1024 &gt;1,K5302/1024," ")</f>
        <v>2559131.1416015625</v>
      </c>
      <c r="M5302" s="90">
        <f>IF(K5302/1048576 &gt;1,K5302/1048576," ")</f>
        <v>2499.1515054702759</v>
      </c>
      <c r="N5302" s="91">
        <f>IF(K5302&gt;999999999,K5302/1073741824," ")</f>
        <v>2.4405776420608163</v>
      </c>
      <c r="O5302" s="194" t="s">
        <v>26792</v>
      </c>
      <c r="P5302" s="197" t="s">
        <v>26793</v>
      </c>
    </row>
    <row r="5303" spans="2:16" ht="20.100000000000001" customHeight="1" x14ac:dyDescent="0.3">
      <c r="B5303" s="101">
        <v>5293</v>
      </c>
      <c r="C5303" s="102" t="s">
        <v>40934</v>
      </c>
      <c r="D5303" s="159" t="s">
        <v>2762</v>
      </c>
      <c r="E5303" s="36" t="s">
        <v>15617</v>
      </c>
      <c r="F5303" s="104">
        <v>6.3</v>
      </c>
      <c r="G5303" s="101" t="s">
        <v>704</v>
      </c>
      <c r="H5303" s="101" t="s">
        <v>3737</v>
      </c>
      <c r="I5303" s="101">
        <v>2011</v>
      </c>
      <c r="J5303" s="101"/>
      <c r="K5303" s="90">
        <v>2361070787</v>
      </c>
      <c r="L5303" s="90">
        <f>IF(K5303/1024 &gt;1,K5303/1024," ")</f>
        <v>2305733.1904296875</v>
      </c>
      <c r="M5303" s="90">
        <f>IF(K5303/1048576 &gt;1,K5303/1048576," ")</f>
        <v>2251.6925687789917</v>
      </c>
      <c r="N5303" s="91">
        <f>IF(K5303&gt;999999999,K5303/1073741824," ")</f>
        <v>2.1989185241982341</v>
      </c>
      <c r="O5303" s="194" t="s">
        <v>26794</v>
      </c>
      <c r="P5303" s="197" t="s">
        <v>26795</v>
      </c>
    </row>
    <row r="5304" spans="2:16" ht="20.100000000000001" customHeight="1" x14ac:dyDescent="0.3">
      <c r="B5304" s="101">
        <v>5294</v>
      </c>
      <c r="C5304" s="109" t="s">
        <v>40935</v>
      </c>
      <c r="D5304" s="160" t="s">
        <v>388</v>
      </c>
      <c r="E5304" s="36" t="s">
        <v>15618</v>
      </c>
      <c r="F5304" s="104">
        <v>6.6</v>
      </c>
      <c r="G5304" s="99" t="s">
        <v>704</v>
      </c>
      <c r="H5304" s="105" t="s">
        <v>5878</v>
      </c>
      <c r="I5304" s="101">
        <v>2003</v>
      </c>
      <c r="J5304" s="101"/>
      <c r="K5304" s="90">
        <v>5555572125</v>
      </c>
      <c r="L5304" s="90">
        <f>IF(K5304/1024 &gt;1,K5304/1024," ")</f>
        <v>5425363.4033203125</v>
      </c>
      <c r="M5304" s="90">
        <f>IF(K5304/1048576 &gt;1,K5304/1048576," ")</f>
        <v>5298.2064485549927</v>
      </c>
      <c r="N5304" s="91">
        <f>IF(K5304&gt;999999999,K5304/1073741824," ")</f>
        <v>5.174029734916985</v>
      </c>
      <c r="O5304" s="194" t="s">
        <v>26796</v>
      </c>
      <c r="P5304" s="197" t="s">
        <v>26797</v>
      </c>
    </row>
    <row r="5305" spans="2:16" ht="20.100000000000001" customHeight="1" x14ac:dyDescent="0.3">
      <c r="B5305" s="101">
        <v>5295</v>
      </c>
      <c r="C5305" s="109" t="s">
        <v>40936</v>
      </c>
      <c r="D5305" s="160" t="s">
        <v>4963</v>
      </c>
      <c r="E5305" s="36" t="s">
        <v>15619</v>
      </c>
      <c r="F5305" s="104">
        <v>5.0999999999999996</v>
      </c>
      <c r="G5305" s="101" t="s">
        <v>704</v>
      </c>
      <c r="H5305" s="101" t="s">
        <v>3740</v>
      </c>
      <c r="I5305" s="101">
        <v>2014</v>
      </c>
      <c r="J5305" s="101"/>
      <c r="K5305" s="90">
        <v>4180758312</v>
      </c>
      <c r="L5305" s="90">
        <f>IF(K5305/1024 &gt;1,K5305/1024," ")</f>
        <v>4082771.7890625</v>
      </c>
      <c r="M5305" s="90">
        <f>IF(K5305/1048576 &gt;1,K5305/1048576," ")</f>
        <v>3987.0818252563477</v>
      </c>
      <c r="N5305" s="91">
        <f>IF(K5305&gt;999999999,K5305/1073741824," ")</f>
        <v>3.893634594976902</v>
      </c>
      <c r="O5305" s="194" t="s">
        <v>26798</v>
      </c>
      <c r="P5305" s="197" t="s">
        <v>26799</v>
      </c>
    </row>
    <row r="5306" spans="2:16" ht="20.100000000000001" customHeight="1" x14ac:dyDescent="0.3">
      <c r="B5306" s="101">
        <v>5296</v>
      </c>
      <c r="C5306" s="111" t="s">
        <v>40938</v>
      </c>
      <c r="D5306" s="168" t="s">
        <v>7347</v>
      </c>
      <c r="E5306" s="36" t="s">
        <v>15621</v>
      </c>
      <c r="F5306" s="99">
        <v>6.2</v>
      </c>
      <c r="G5306" s="99" t="s">
        <v>704</v>
      </c>
      <c r="H5306" s="105" t="s">
        <v>5878</v>
      </c>
      <c r="I5306" s="101">
        <v>2016</v>
      </c>
      <c r="J5306" s="116"/>
      <c r="K5306" s="90">
        <v>5211358012</v>
      </c>
      <c r="L5306" s="90">
        <f>IF(K5306/1024 &gt;1,K5306/1024," ")</f>
        <v>5089216.80859375</v>
      </c>
      <c r="M5306" s="90">
        <f>IF(K5306/1048576 &gt;1,K5306/1048576," ")</f>
        <v>4969.938289642334</v>
      </c>
      <c r="N5306" s="91">
        <f>IF(K5306&gt;999999999,K5306/1073741824," ")</f>
        <v>4.8534553609788418</v>
      </c>
      <c r="O5306" s="194" t="s">
        <v>26802</v>
      </c>
      <c r="P5306" s="197" t="s">
        <v>26803</v>
      </c>
    </row>
    <row r="5307" spans="2:16" ht="20.100000000000001" customHeight="1" x14ac:dyDescent="0.3">
      <c r="B5307" s="101">
        <v>5297</v>
      </c>
      <c r="C5307" s="112" t="s">
        <v>40939</v>
      </c>
      <c r="D5307" s="168" t="s">
        <v>7239</v>
      </c>
      <c r="E5307" s="36" t="s">
        <v>15623</v>
      </c>
      <c r="F5307" s="99">
        <v>5.2</v>
      </c>
      <c r="G5307" s="99" t="s">
        <v>704</v>
      </c>
      <c r="H5307" s="105" t="s">
        <v>5878</v>
      </c>
      <c r="I5307" s="101">
        <v>2016</v>
      </c>
      <c r="J5307" s="190"/>
      <c r="K5307" s="90">
        <v>4883789635</v>
      </c>
      <c r="L5307" s="90">
        <f>IF(K5307/1024 &gt;1,K5307/1024," ")</f>
        <v>4769325.8154296875</v>
      </c>
      <c r="M5307" s="90">
        <f>IF(K5307/1048576 &gt;1,K5307/1048576," ")</f>
        <v>4657.5447416305542</v>
      </c>
      <c r="N5307" s="91">
        <f>IF(K5307&gt;999999999,K5307/1073741824," ")</f>
        <v>4.5483835367485881</v>
      </c>
      <c r="O5307" s="194" t="s">
        <v>26806</v>
      </c>
      <c r="P5307" s="197" t="s">
        <v>26807</v>
      </c>
    </row>
    <row r="5308" spans="2:16" ht="20.100000000000001" customHeight="1" x14ac:dyDescent="0.3">
      <c r="B5308" s="101">
        <v>5298</v>
      </c>
      <c r="C5308" s="112" t="s">
        <v>40940</v>
      </c>
      <c r="D5308" s="160" t="s">
        <v>5804</v>
      </c>
      <c r="E5308" s="36" t="s">
        <v>15624</v>
      </c>
      <c r="F5308" s="104">
        <v>5.9</v>
      </c>
      <c r="G5308" s="101"/>
      <c r="H5308" s="105" t="s">
        <v>4081</v>
      </c>
      <c r="I5308" s="101">
        <v>1965</v>
      </c>
      <c r="J5308" s="116"/>
      <c r="K5308" s="90">
        <v>3661451221</v>
      </c>
      <c r="L5308" s="90">
        <f>IF(K5308/1024 &gt;1,K5308/1024," ")</f>
        <v>3575635.9580078125</v>
      </c>
      <c r="M5308" s="90">
        <f>IF(K5308/1048576 &gt;1,K5308/1048576," ")</f>
        <v>3491.8319902420044</v>
      </c>
      <c r="N5308" s="91">
        <f>IF(K5308&gt;999999999,K5308/1073741824," ")</f>
        <v>3.4099921779707074</v>
      </c>
      <c r="O5308" s="194" t="s">
        <v>26808</v>
      </c>
      <c r="P5308" s="197" t="s">
        <v>26809</v>
      </c>
    </row>
    <row r="5309" spans="2:16" ht="20.100000000000001" customHeight="1" x14ac:dyDescent="0.3">
      <c r="B5309" s="101">
        <v>5299</v>
      </c>
      <c r="C5309" s="102" t="s">
        <v>40941</v>
      </c>
      <c r="D5309" s="159" t="s">
        <v>160</v>
      </c>
      <c r="E5309" s="36" t="s">
        <v>15625</v>
      </c>
      <c r="F5309" s="104">
        <v>7.1</v>
      </c>
      <c r="G5309" s="101" t="s">
        <v>704</v>
      </c>
      <c r="H5309" s="101" t="s">
        <v>3744</v>
      </c>
      <c r="I5309" s="94">
        <v>1973</v>
      </c>
      <c r="J5309" s="94"/>
      <c r="K5309" s="90">
        <v>5905362002</v>
      </c>
      <c r="L5309" s="90">
        <f>IF(K5309/1024 &gt;1,K5309/1024," ")</f>
        <v>5766955.080078125</v>
      </c>
      <c r="M5309" s="90">
        <f>IF(K5309/1048576 &gt;1,K5309/1048576," ")</f>
        <v>5631.7920703887939</v>
      </c>
      <c r="N5309" s="91">
        <f>IF(K5309&gt;999999999,K5309/1073741824," ")</f>
        <v>5.4997969437390566</v>
      </c>
      <c r="O5309" s="194" t="s">
        <v>20325</v>
      </c>
      <c r="P5309" s="197" t="s">
        <v>26810</v>
      </c>
    </row>
    <row r="5310" spans="2:16" ht="20.100000000000001" customHeight="1" x14ac:dyDescent="0.3">
      <c r="B5310" s="101">
        <v>5300</v>
      </c>
      <c r="C5310" s="12" t="s">
        <v>40949</v>
      </c>
      <c r="D5310" s="157" t="s">
        <v>8328</v>
      </c>
      <c r="E5310" s="36" t="s">
        <v>15633</v>
      </c>
      <c r="F5310" s="131">
        <v>5.6</v>
      </c>
      <c r="G5310" s="13" t="s">
        <v>704</v>
      </c>
      <c r="H5310" s="13" t="s">
        <v>5892</v>
      </c>
      <c r="I5310" s="133">
        <v>2018</v>
      </c>
      <c r="J5310" s="74"/>
      <c r="K5310" s="73">
        <v>4092219392</v>
      </c>
      <c r="L5310" s="90">
        <f>IF(K5310/1024 &gt;1,K5310/1024," ")</f>
        <v>3996308</v>
      </c>
      <c r="M5310" s="90">
        <f>IF(K5310/1048576 &gt;1,K5310/1048576," ")</f>
        <v>3902.64453125</v>
      </c>
      <c r="N5310" s="91">
        <f>IF(K5310&gt;999999999,K5310/1073741824," ")</f>
        <v>3.8111763000488281</v>
      </c>
      <c r="O5310" s="194" t="s">
        <v>26827</v>
      </c>
      <c r="P5310" s="197" t="s">
        <v>26828</v>
      </c>
    </row>
    <row r="5311" spans="2:16" ht="20.100000000000001" customHeight="1" x14ac:dyDescent="0.3">
      <c r="B5311" s="101">
        <v>5301</v>
      </c>
      <c r="C5311" s="12" t="s">
        <v>40724</v>
      </c>
      <c r="D5311" s="160" t="s">
        <v>888</v>
      </c>
      <c r="E5311" s="36" t="s">
        <v>15635</v>
      </c>
      <c r="F5311" s="104">
        <v>6</v>
      </c>
      <c r="G5311" s="94" t="s">
        <v>704</v>
      </c>
      <c r="H5311" s="94" t="s">
        <v>4102</v>
      </c>
      <c r="I5311" s="101">
        <v>1957</v>
      </c>
      <c r="J5311" s="116"/>
      <c r="K5311" s="90">
        <v>1174450176</v>
      </c>
      <c r="L5311" s="90">
        <f>IF(K5311/1024 &gt;1,K5311/1024," ")</f>
        <v>1146924</v>
      </c>
      <c r="M5311" s="90">
        <f>IF(K5311/1048576 &gt;1,K5311/1048576," ")</f>
        <v>1120.04296875</v>
      </c>
      <c r="N5311" s="91">
        <f>IF(K5311&gt;999999999,K5311/1073741824," ")</f>
        <v>1.0937919616699219</v>
      </c>
      <c r="O5311" s="194" t="s">
        <v>22533</v>
      </c>
      <c r="P5311" s="197" t="s">
        <v>26829</v>
      </c>
    </row>
    <row r="5312" spans="2:16" ht="20.100000000000001" customHeight="1" x14ac:dyDescent="0.3">
      <c r="B5312" s="101">
        <v>5302</v>
      </c>
      <c r="C5312" s="103" t="s">
        <v>40942</v>
      </c>
      <c r="D5312" s="161" t="s">
        <v>6976</v>
      </c>
      <c r="E5312" s="36" t="s">
        <v>15634</v>
      </c>
      <c r="F5312" s="99">
        <v>4.0999999999999996</v>
      </c>
      <c r="G5312" s="99"/>
      <c r="H5312" s="105" t="s">
        <v>5878</v>
      </c>
      <c r="I5312" s="101">
        <v>2014</v>
      </c>
      <c r="J5312" s="101"/>
      <c r="K5312" s="90">
        <v>3184466008</v>
      </c>
      <c r="L5312" s="90">
        <f>IF(K5312/1024 &gt;1,K5312/1024," ")</f>
        <v>3109830.0859375</v>
      </c>
      <c r="M5312" s="90">
        <f>IF(K5312/1048576 &gt;1,K5312/1048576," ")</f>
        <v>3036.9434432983398</v>
      </c>
      <c r="N5312" s="91">
        <f>IF(K5312&gt;999999999,K5312/1073741824," ")</f>
        <v>2.965765081346035</v>
      </c>
      <c r="O5312" s="194" t="s">
        <v>26811</v>
      </c>
      <c r="P5312" s="197" t="s">
        <v>26812</v>
      </c>
    </row>
    <row r="5313" spans="2:16" ht="20.100000000000001" customHeight="1" x14ac:dyDescent="0.3">
      <c r="B5313" s="101">
        <v>5303</v>
      </c>
      <c r="C5313" s="74" t="s">
        <v>40943</v>
      </c>
      <c r="D5313" s="157" t="s">
        <v>7680</v>
      </c>
      <c r="E5313" s="36" t="s">
        <v>15626</v>
      </c>
      <c r="F5313" s="81">
        <v>7.1</v>
      </c>
      <c r="G5313" s="81" t="s">
        <v>704</v>
      </c>
      <c r="H5313" s="82" t="s">
        <v>5892</v>
      </c>
      <c r="I5313" s="79">
        <v>1959</v>
      </c>
      <c r="J5313" s="187"/>
      <c r="K5313" s="73">
        <v>4004117046</v>
      </c>
      <c r="L5313" s="90">
        <f>IF(K5313/1024 &gt;1,K5313/1024," ")</f>
        <v>3910270.552734375</v>
      </c>
      <c r="M5313" s="90">
        <f>IF(K5313/1048576 &gt;1,K5313/1048576," ")</f>
        <v>3818.6235866546631</v>
      </c>
      <c r="N5313" s="91">
        <f>IF(K5313&gt;999999999,K5313/1073741824," ")</f>
        <v>3.7291245963424444</v>
      </c>
      <c r="O5313" s="194" t="s">
        <v>26813</v>
      </c>
      <c r="P5313" s="197" t="s">
        <v>26814</v>
      </c>
    </row>
    <row r="5314" spans="2:16" ht="20.100000000000001" customHeight="1" x14ac:dyDescent="0.3">
      <c r="B5314" s="101">
        <v>5304</v>
      </c>
      <c r="C5314" s="12" t="s">
        <v>40944</v>
      </c>
      <c r="D5314" s="160" t="s">
        <v>2507</v>
      </c>
      <c r="E5314" s="36" t="s">
        <v>15627</v>
      </c>
      <c r="F5314" s="104">
        <v>5.3</v>
      </c>
      <c r="G5314" s="13" t="s">
        <v>704</v>
      </c>
      <c r="H5314" s="13" t="s">
        <v>5981</v>
      </c>
      <c r="I5314" s="101">
        <v>2000</v>
      </c>
      <c r="J5314" s="101"/>
      <c r="K5314" s="73">
        <v>4089406803</v>
      </c>
      <c r="L5314" s="90">
        <f>IF(K5314/1024 &gt;1,K5314/1024," ")</f>
        <v>3993561.3310546875</v>
      </c>
      <c r="M5314" s="90">
        <f>IF(K5314/1048576 &gt;1,K5314/1048576," ")</f>
        <v>3899.9622373580933</v>
      </c>
      <c r="N5314" s="91">
        <f>IF(K5314&gt;999999999,K5314/1073741824," ")</f>
        <v>3.808556872420013</v>
      </c>
      <c r="O5314" s="194" t="s">
        <v>26815</v>
      </c>
      <c r="P5314" s="197" t="s">
        <v>26816</v>
      </c>
    </row>
    <row r="5315" spans="2:16" ht="20.100000000000001" customHeight="1" x14ac:dyDescent="0.3">
      <c r="B5315" s="101">
        <v>5305</v>
      </c>
      <c r="C5315" s="102" t="s">
        <v>40945</v>
      </c>
      <c r="D5315" s="159" t="s">
        <v>199</v>
      </c>
      <c r="E5315" s="36" t="s">
        <v>15628</v>
      </c>
      <c r="F5315" s="104">
        <v>6.1</v>
      </c>
      <c r="G5315" s="101" t="s">
        <v>704</v>
      </c>
      <c r="H5315" s="101" t="s">
        <v>4081</v>
      </c>
      <c r="I5315" s="101">
        <v>2001</v>
      </c>
      <c r="J5315" s="101"/>
      <c r="K5315" s="90">
        <v>4678684100</v>
      </c>
      <c r="L5315" s="90">
        <f>IF(K5315/1024 &gt;1,K5315/1024," ")</f>
        <v>4569027.44140625</v>
      </c>
      <c r="M5315" s="90">
        <f>IF(K5315/1048576 &gt;1,K5315/1048576," ")</f>
        <v>4461.940860748291</v>
      </c>
      <c r="N5315" s="91">
        <f>IF(K5315&gt;999999999,K5315/1073741824," ")</f>
        <v>4.3573641218245029</v>
      </c>
      <c r="O5315" s="194" t="s">
        <v>26817</v>
      </c>
      <c r="P5315" s="197" t="s">
        <v>26818</v>
      </c>
    </row>
    <row r="5316" spans="2:16" ht="20.100000000000001" customHeight="1" x14ac:dyDescent="0.3">
      <c r="B5316" s="101">
        <v>5306</v>
      </c>
      <c r="C5316" s="7" t="s">
        <v>40946</v>
      </c>
      <c r="D5316" s="160" t="s">
        <v>4678</v>
      </c>
      <c r="E5316" s="36" t="s">
        <v>15629</v>
      </c>
      <c r="F5316" s="104">
        <v>4.5999999999999996</v>
      </c>
      <c r="G5316" s="101"/>
      <c r="H5316" s="101" t="s">
        <v>4123</v>
      </c>
      <c r="I5316" s="101">
        <v>1995</v>
      </c>
      <c r="J5316" s="101"/>
      <c r="K5316" s="90">
        <v>3700989620</v>
      </c>
      <c r="L5316" s="90">
        <f>IF(K5316/1024 &gt;1,K5316/1024," ")</f>
        <v>3614247.67578125</v>
      </c>
      <c r="M5316" s="90">
        <f>IF(K5316/1048576 &gt;1,K5316/1048576," ")</f>
        <v>3529.538745880127</v>
      </c>
      <c r="N5316" s="91">
        <f>IF(K5316&gt;999999999,K5316/1073741824," ")</f>
        <v>3.4468151815235615</v>
      </c>
      <c r="O5316" s="194" t="s">
        <v>26819</v>
      </c>
      <c r="P5316" s="197" t="s">
        <v>26820</v>
      </c>
    </row>
    <row r="5317" spans="2:16" ht="20.100000000000001" customHeight="1" x14ac:dyDescent="0.3">
      <c r="B5317" s="101">
        <v>5307</v>
      </c>
      <c r="C5317" s="48" t="s">
        <v>40947</v>
      </c>
      <c r="D5317" s="161" t="s">
        <v>6153</v>
      </c>
      <c r="E5317" s="36" t="s">
        <v>15630</v>
      </c>
      <c r="F5317" s="99">
        <v>6.4</v>
      </c>
      <c r="G5317" s="101" t="s">
        <v>704</v>
      </c>
      <c r="H5317" s="101" t="s">
        <v>4081</v>
      </c>
      <c r="I5317" s="101">
        <v>2015</v>
      </c>
      <c r="J5317" s="101"/>
      <c r="K5317" s="90">
        <v>5297045404</v>
      </c>
      <c r="L5317" s="90">
        <f>IF(K5317/1024 &gt;1,K5317/1024," ")</f>
        <v>5172895.90234375</v>
      </c>
      <c r="M5317" s="90">
        <f>IF(K5317/1048576 &gt;1,K5317/1048576," ")</f>
        <v>5051.6561546325684</v>
      </c>
      <c r="N5317" s="91">
        <f>IF(K5317&gt;999999999,K5317/1073741824," ")</f>
        <v>4.9332579635083675</v>
      </c>
      <c r="O5317" s="194" t="s">
        <v>26821</v>
      </c>
      <c r="P5317" s="197" t="s">
        <v>26822</v>
      </c>
    </row>
    <row r="5318" spans="2:16" ht="20.100000000000001" customHeight="1" x14ac:dyDescent="0.3">
      <c r="B5318" s="101">
        <v>5308</v>
      </c>
      <c r="C5318" s="12" t="s">
        <v>40723</v>
      </c>
      <c r="D5318" s="160" t="s">
        <v>389</v>
      </c>
      <c r="E5318" s="36" t="s">
        <v>15631</v>
      </c>
      <c r="F5318" s="104">
        <v>5.9</v>
      </c>
      <c r="G5318" s="94"/>
      <c r="H5318" s="94" t="s">
        <v>3794</v>
      </c>
      <c r="I5318" s="101">
        <v>2004</v>
      </c>
      <c r="J5318" s="116"/>
      <c r="K5318" s="90">
        <v>736378880</v>
      </c>
      <c r="L5318" s="90">
        <f>IF(K5318/1024 &gt;1,K5318/1024," ")</f>
        <v>719120</v>
      </c>
      <c r="M5318" s="90">
        <f>IF(K5318/1048576 &gt;1,K5318/1048576," ")</f>
        <v>702.265625</v>
      </c>
      <c r="N5318" s="91" t="str">
        <f>IF(K5318&gt;999999999,K5318/1073741824," ")</f>
        <v xml:space="preserve"> </v>
      </c>
      <c r="O5318" s="194" t="s">
        <v>26823</v>
      </c>
      <c r="P5318" s="197" t="s">
        <v>26824</v>
      </c>
    </row>
    <row r="5319" spans="2:16" ht="20.100000000000001" customHeight="1" x14ac:dyDescent="0.3">
      <c r="B5319" s="101">
        <v>5309</v>
      </c>
      <c r="C5319" s="84" t="s">
        <v>40948</v>
      </c>
      <c r="D5319" s="157" t="s">
        <v>7786</v>
      </c>
      <c r="E5319" s="36" t="s">
        <v>15632</v>
      </c>
      <c r="F5319" s="81">
        <v>6.5</v>
      </c>
      <c r="G5319" s="81" t="s">
        <v>704</v>
      </c>
      <c r="H5319" s="82" t="s">
        <v>5892</v>
      </c>
      <c r="I5319" s="79">
        <v>1964</v>
      </c>
      <c r="J5319" s="187"/>
      <c r="K5319" s="73">
        <v>4520101720</v>
      </c>
      <c r="L5319" s="90">
        <f>IF(K5319/1024 &gt;1,K5319/1024," ")</f>
        <v>4414161.8359375</v>
      </c>
      <c r="M5319" s="90">
        <f>IF(K5319/1048576 &gt;1,K5319/1048576," ")</f>
        <v>4310.7049179077148</v>
      </c>
      <c r="N5319" s="91">
        <f>IF(K5319&gt;999999999,K5319/1073741824," ")</f>
        <v>4.2096727713942528</v>
      </c>
      <c r="O5319" s="194" t="s">
        <v>26825</v>
      </c>
      <c r="P5319" s="197" t="s">
        <v>26826</v>
      </c>
    </row>
    <row r="5320" spans="2:16" ht="20.100000000000001" customHeight="1" x14ac:dyDescent="0.3">
      <c r="B5320" s="101">
        <v>5310</v>
      </c>
      <c r="C5320" s="7" t="s">
        <v>40950</v>
      </c>
      <c r="D5320" s="178" t="s">
        <v>18443</v>
      </c>
      <c r="E5320" s="36" t="s">
        <v>18444</v>
      </c>
      <c r="F5320" s="131">
        <v>5.8</v>
      </c>
      <c r="G5320" s="13" t="s">
        <v>704</v>
      </c>
      <c r="H5320" s="13" t="s">
        <v>3740</v>
      </c>
      <c r="I5320" s="133">
        <v>2018</v>
      </c>
      <c r="J5320" s="140"/>
      <c r="K5320" s="73">
        <v>6107619328</v>
      </c>
      <c r="L5320" s="90">
        <f>IF(K5320/1024 &gt;1,K5320/1024," ")</f>
        <v>5964472</v>
      </c>
      <c r="M5320" s="90">
        <f>IF(K5320/1048576 &gt;1,K5320/1048576," ")</f>
        <v>5824.6796875</v>
      </c>
      <c r="N5320" s="91">
        <f>IF(K5320&gt;999999999,K5320/1073741824," ")</f>
        <v>5.6881637573242188</v>
      </c>
      <c r="O5320" s="223" t="s">
        <v>18445</v>
      </c>
      <c r="P5320" s="197" t="s">
        <v>31678</v>
      </c>
    </row>
    <row r="5321" spans="2:16" ht="20.100000000000001" customHeight="1" x14ac:dyDescent="0.3">
      <c r="B5321" s="101">
        <v>5311</v>
      </c>
      <c r="C5321" s="48" t="s">
        <v>40951</v>
      </c>
      <c r="D5321" s="168" t="s">
        <v>6609</v>
      </c>
      <c r="E5321" s="36" t="s">
        <v>15636</v>
      </c>
      <c r="F5321" s="99">
        <v>7.3</v>
      </c>
      <c r="G5321" s="99" t="s">
        <v>704</v>
      </c>
      <c r="H5321" s="101" t="s">
        <v>3740</v>
      </c>
      <c r="I5321" s="101">
        <v>2009</v>
      </c>
      <c r="J5321" s="115"/>
      <c r="K5321" s="90">
        <v>4496758537</v>
      </c>
      <c r="L5321" s="90">
        <f>IF(K5321/1024 &gt;1,K5321/1024," ")</f>
        <v>4391365.7587890625</v>
      </c>
      <c r="M5321" s="90">
        <f>IF(K5321/1048576 &gt;1,K5321/1048576," ")</f>
        <v>4288.4431238174438</v>
      </c>
      <c r="N5321" s="91">
        <f>IF(K5321&gt;999999999,K5321/1073741824," ")</f>
        <v>4.1879327381029725</v>
      </c>
      <c r="O5321" s="194" t="s">
        <v>30130</v>
      </c>
      <c r="P5321" s="197" t="s">
        <v>26830</v>
      </c>
    </row>
    <row r="5322" spans="2:16" ht="20.100000000000001" customHeight="1" x14ac:dyDescent="0.3">
      <c r="B5322" s="101">
        <v>5312</v>
      </c>
      <c r="C5322" s="12" t="s">
        <v>40725</v>
      </c>
      <c r="D5322" s="160" t="s">
        <v>390</v>
      </c>
      <c r="E5322" s="36" t="s">
        <v>15637</v>
      </c>
      <c r="F5322" s="104">
        <v>5.3</v>
      </c>
      <c r="G5322" s="94"/>
      <c r="H5322" s="94" t="s">
        <v>3929</v>
      </c>
      <c r="I5322" s="101">
        <v>2002</v>
      </c>
      <c r="J5322" s="101"/>
      <c r="K5322" s="90">
        <v>735500288</v>
      </c>
      <c r="L5322" s="90">
        <f>IF(K5322/1024 &gt;1,K5322/1024," ")</f>
        <v>718262</v>
      </c>
      <c r="M5322" s="90">
        <f>IF(K5322/1048576 &gt;1,K5322/1048576," ")</f>
        <v>701.427734375</v>
      </c>
      <c r="N5322" s="91" t="str">
        <f>IF(K5322&gt;999999999,K5322/1073741824," ")</f>
        <v xml:space="preserve"> </v>
      </c>
      <c r="O5322" s="194" t="s">
        <v>22622</v>
      </c>
      <c r="P5322" s="197" t="s">
        <v>26831</v>
      </c>
    </row>
    <row r="5323" spans="2:16" ht="20.100000000000001" customHeight="1" x14ac:dyDescent="0.3">
      <c r="B5323" s="101">
        <v>5313</v>
      </c>
      <c r="C5323" s="112" t="s">
        <v>40952</v>
      </c>
      <c r="D5323" s="168" t="s">
        <v>7571</v>
      </c>
      <c r="E5323" s="36" t="s">
        <v>15638</v>
      </c>
      <c r="F5323" s="99">
        <v>4.5999999999999996</v>
      </c>
      <c r="G5323" s="99"/>
      <c r="H5323" s="105" t="s">
        <v>5878</v>
      </c>
      <c r="I5323" s="101">
        <v>2017</v>
      </c>
      <c r="J5323" s="101"/>
      <c r="K5323" s="90">
        <v>5082316606</v>
      </c>
      <c r="L5323" s="90">
        <f>IF(K5323/1024 &gt;1,K5323/1024," ")</f>
        <v>4963199.810546875</v>
      </c>
      <c r="M5323" s="90">
        <f>IF(K5323/1048576 &gt;1,K5323/1048576," ")</f>
        <v>4846.8748149871826</v>
      </c>
      <c r="N5323" s="91">
        <f>IF(K5323&gt;999999999,K5323/1073741824," ")</f>
        <v>4.7332761865109205</v>
      </c>
      <c r="O5323" s="194" t="s">
        <v>26832</v>
      </c>
      <c r="P5323" s="197" t="s">
        <v>26833</v>
      </c>
    </row>
    <row r="5324" spans="2:16" ht="20.100000000000001" customHeight="1" x14ac:dyDescent="0.3">
      <c r="B5324" s="101">
        <v>5314</v>
      </c>
      <c r="C5324" s="102" t="s">
        <v>40953</v>
      </c>
      <c r="D5324" s="159" t="s">
        <v>3950</v>
      </c>
      <c r="E5324" s="36" t="s">
        <v>15639</v>
      </c>
      <c r="F5324" s="104">
        <v>5.2</v>
      </c>
      <c r="G5324" s="101" t="s">
        <v>704</v>
      </c>
      <c r="H5324" s="101" t="s">
        <v>3737</v>
      </c>
      <c r="I5324" s="101">
        <v>1977</v>
      </c>
      <c r="J5324" s="101"/>
      <c r="K5324" s="90">
        <v>2341761528</v>
      </c>
      <c r="L5324" s="90">
        <f>IF(K5324/1024 &gt;1,K5324/1024," ")</f>
        <v>2286876.4921875</v>
      </c>
      <c r="M5324" s="90">
        <f>IF(K5324/1048576 &gt;1,K5324/1048576," ")</f>
        <v>2233.2778244018555</v>
      </c>
      <c r="N5324" s="91">
        <f>IF(K5324&gt;999999999,K5324/1073741824," ")</f>
        <v>2.180935375392437</v>
      </c>
      <c r="O5324" s="194" t="s">
        <v>26834</v>
      </c>
      <c r="P5324" s="197" t="s">
        <v>26835</v>
      </c>
    </row>
    <row r="5325" spans="2:16" ht="20.100000000000001" customHeight="1" x14ac:dyDescent="0.3">
      <c r="B5325" s="101">
        <v>5315</v>
      </c>
      <c r="C5325" s="103" t="s">
        <v>40954</v>
      </c>
      <c r="D5325" s="161" t="s">
        <v>7094</v>
      </c>
      <c r="E5325" s="36" t="s">
        <v>15640</v>
      </c>
      <c r="F5325" s="99">
        <v>4.4000000000000004</v>
      </c>
      <c r="G5325" s="99" t="s">
        <v>704</v>
      </c>
      <c r="H5325" s="105" t="s">
        <v>5892</v>
      </c>
      <c r="I5325" s="101">
        <v>2016</v>
      </c>
      <c r="J5325" s="101"/>
      <c r="K5325" s="90">
        <v>4112498161</v>
      </c>
      <c r="L5325" s="90">
        <f>IF(K5325/1024 &gt;1,K5325/1024," ")</f>
        <v>4016111.4853515625</v>
      </c>
      <c r="M5325" s="90">
        <f>IF(K5325/1048576 &gt;1,K5325/1048576," ")</f>
        <v>3921.9838724136353</v>
      </c>
      <c r="N5325" s="91">
        <f>IF(K5325&gt;999999999,K5325/1073741824," ")</f>
        <v>3.8300623754039407</v>
      </c>
      <c r="O5325" s="194" t="s">
        <v>22152</v>
      </c>
      <c r="P5325" s="197" t="s">
        <v>26836</v>
      </c>
    </row>
    <row r="5326" spans="2:16" ht="20.100000000000001" customHeight="1" x14ac:dyDescent="0.3">
      <c r="B5326" s="101">
        <v>5316</v>
      </c>
      <c r="C5326" s="112" t="s">
        <v>40955</v>
      </c>
      <c r="D5326" s="161" t="s">
        <v>6775</v>
      </c>
      <c r="E5326" s="36" t="s">
        <v>15641</v>
      </c>
      <c r="F5326" s="99">
        <v>4.5999999999999996</v>
      </c>
      <c r="G5326" s="99" t="s">
        <v>704</v>
      </c>
      <c r="H5326" s="105" t="s">
        <v>4081</v>
      </c>
      <c r="I5326" s="101">
        <v>2016</v>
      </c>
      <c r="J5326" s="101"/>
      <c r="K5326" s="90">
        <v>4666842891</v>
      </c>
      <c r="L5326" s="90">
        <f>IF(K5326/1024 &gt;1,K5326/1024," ")</f>
        <v>4557463.7607421875</v>
      </c>
      <c r="M5326" s="90">
        <f>IF(K5326/1048576 &gt;1,K5326/1048576," ")</f>
        <v>4450.6482038497925</v>
      </c>
      <c r="N5326" s="91">
        <f>IF(K5326&gt;999999999,K5326/1073741824," ")</f>
        <v>4.346336136572063</v>
      </c>
      <c r="O5326" s="194" t="s">
        <v>26837</v>
      </c>
      <c r="P5326" s="197" t="s">
        <v>26838</v>
      </c>
    </row>
    <row r="5327" spans="2:16" ht="20.100000000000001" customHeight="1" x14ac:dyDescent="0.3">
      <c r="B5327" s="101">
        <v>5317</v>
      </c>
      <c r="C5327" s="103" t="s">
        <v>40956</v>
      </c>
      <c r="D5327" s="161" t="s">
        <v>6281</v>
      </c>
      <c r="E5327" s="36" t="s">
        <v>15642</v>
      </c>
      <c r="F5327" s="99">
        <v>6.1</v>
      </c>
      <c r="G5327" s="99" t="s">
        <v>704</v>
      </c>
      <c r="H5327" s="101" t="s">
        <v>5878</v>
      </c>
      <c r="I5327" s="101">
        <v>1955</v>
      </c>
      <c r="J5327" s="101"/>
      <c r="K5327" s="90">
        <v>3229800288</v>
      </c>
      <c r="L5327" s="90">
        <f>IF(K5327/1024 &gt;1,K5327/1024," ")</f>
        <v>3154101.84375</v>
      </c>
      <c r="M5327" s="90">
        <f>IF(K5327/1048576 &gt;1,K5327/1048576," ")</f>
        <v>3080.1775817871094</v>
      </c>
      <c r="N5327" s="91">
        <f>IF(K5327&gt;999999999,K5327/1073741824," ")</f>
        <v>3.007985919713974</v>
      </c>
      <c r="O5327" s="199" t="s">
        <v>18467</v>
      </c>
      <c r="P5327" s="197" t="s">
        <v>26839</v>
      </c>
    </row>
    <row r="5328" spans="2:16" ht="20.100000000000001" customHeight="1" x14ac:dyDescent="0.3">
      <c r="B5328" s="101">
        <v>5318</v>
      </c>
      <c r="C5328" s="109" t="s">
        <v>40957</v>
      </c>
      <c r="D5328" s="159" t="s">
        <v>3365</v>
      </c>
      <c r="E5328" s="36" t="s">
        <v>15643</v>
      </c>
      <c r="F5328" s="104">
        <v>4.7</v>
      </c>
      <c r="G5328" s="101" t="s">
        <v>704</v>
      </c>
      <c r="H5328" s="101" t="s">
        <v>3740</v>
      </c>
      <c r="I5328" s="101">
        <v>2012</v>
      </c>
      <c r="J5328" s="101"/>
      <c r="K5328" s="90">
        <v>4774773371</v>
      </c>
      <c r="L5328" s="90">
        <f>IF(K5328/1024 &gt;1,K5328/1024," ")</f>
        <v>4662864.6201171875</v>
      </c>
      <c r="M5328" s="90">
        <f>IF(K5328/1048576 &gt;1,K5328/1048576," ")</f>
        <v>4553.5787305831909</v>
      </c>
      <c r="N5328" s="91">
        <f>IF(K5328&gt;999999999,K5328/1073741824," ")</f>
        <v>4.4468542290851474</v>
      </c>
      <c r="O5328" s="194" t="s">
        <v>23643</v>
      </c>
      <c r="P5328" s="197" t="s">
        <v>26840</v>
      </c>
    </row>
    <row r="5329" spans="2:16" ht="20.100000000000001" customHeight="1" x14ac:dyDescent="0.3">
      <c r="B5329" s="101">
        <v>5319</v>
      </c>
      <c r="C5329" s="109" t="s">
        <v>40958</v>
      </c>
      <c r="D5329" s="159" t="s">
        <v>2690</v>
      </c>
      <c r="E5329" s="36" t="s">
        <v>15644</v>
      </c>
      <c r="F5329" s="104">
        <v>7.1</v>
      </c>
      <c r="G5329" s="13" t="s">
        <v>704</v>
      </c>
      <c r="H5329" s="13" t="s">
        <v>5878</v>
      </c>
      <c r="I5329" s="94">
        <v>2005</v>
      </c>
      <c r="J5329" s="94"/>
      <c r="K5329" s="73">
        <v>3231113216</v>
      </c>
      <c r="L5329" s="90">
        <f>IF(K5329/1024 &gt;1,K5329/1024," ")</f>
        <v>3155384</v>
      </c>
      <c r="M5329" s="90">
        <f>IF(K5329/1048576 &gt;1,K5329/1048576," ")</f>
        <v>3081.4296875</v>
      </c>
      <c r="N5329" s="91">
        <f>IF(K5329&gt;999999999,K5329/1073741824," ")</f>
        <v>3.0092086791992188</v>
      </c>
      <c r="O5329" s="194" t="s">
        <v>26841</v>
      </c>
      <c r="P5329" s="197" t="s">
        <v>26842</v>
      </c>
    </row>
    <row r="5330" spans="2:16" ht="20.100000000000001" customHeight="1" x14ac:dyDescent="0.3">
      <c r="B5330" s="101">
        <v>5320</v>
      </c>
      <c r="C5330" s="102" t="s">
        <v>40959</v>
      </c>
      <c r="D5330" s="160" t="s">
        <v>1255</v>
      </c>
      <c r="E5330" s="36" t="s">
        <v>15645</v>
      </c>
      <c r="F5330" s="104">
        <v>8</v>
      </c>
      <c r="G5330" s="101" t="s">
        <v>704</v>
      </c>
      <c r="H5330" s="101" t="s">
        <v>4081</v>
      </c>
      <c r="I5330" s="94">
        <v>2010</v>
      </c>
      <c r="J5330" s="94"/>
      <c r="K5330" s="90">
        <v>5995551309</v>
      </c>
      <c r="L5330" s="90">
        <f>IF(K5330/1024 &gt;1,K5330/1024," ")</f>
        <v>5855030.5751953125</v>
      </c>
      <c r="M5330" s="90">
        <f>IF(K5330/1048576 &gt;1,K5330/1048576," ")</f>
        <v>5717.8032960891724</v>
      </c>
      <c r="N5330" s="91">
        <f>IF(K5330&gt;999999999,K5330/1073741824," ")</f>
        <v>5.5837922813370824</v>
      </c>
      <c r="O5330" s="194" t="s">
        <v>26843</v>
      </c>
      <c r="P5330" s="197" t="s">
        <v>26844</v>
      </c>
    </row>
    <row r="5331" spans="2:16" ht="20.100000000000001" customHeight="1" x14ac:dyDescent="0.3">
      <c r="B5331" s="101">
        <v>5321</v>
      </c>
      <c r="C5331" s="107" t="s">
        <v>40961</v>
      </c>
      <c r="D5331" s="160" t="s">
        <v>5388</v>
      </c>
      <c r="E5331" s="36" t="s">
        <v>15647</v>
      </c>
      <c r="F5331" s="104">
        <v>6.8</v>
      </c>
      <c r="G5331" s="101" t="s">
        <v>704</v>
      </c>
      <c r="H5331" s="101" t="s">
        <v>4823</v>
      </c>
      <c r="I5331" s="101">
        <v>2014</v>
      </c>
      <c r="J5331" s="101"/>
      <c r="K5331" s="90">
        <v>3837531115</v>
      </c>
      <c r="L5331" s="90">
        <f>IF(K5331/1024 &gt;1,K5331/1024," ")</f>
        <v>3747588.9794921875</v>
      </c>
      <c r="M5331" s="90">
        <f>IF(K5331/1048576 &gt;1,K5331/1048576," ")</f>
        <v>3659.7548627853394</v>
      </c>
      <c r="N5331" s="91">
        <f>IF(K5331&gt;999999999,K5331/1073741824," ")</f>
        <v>3.573979358188808</v>
      </c>
      <c r="O5331" s="194" t="s">
        <v>26847</v>
      </c>
      <c r="P5331" s="197" t="s">
        <v>26848</v>
      </c>
    </row>
    <row r="5332" spans="2:16" ht="20.100000000000001" customHeight="1" x14ac:dyDescent="0.3">
      <c r="B5332" s="101">
        <v>5322</v>
      </c>
      <c r="C5332" s="20" t="s">
        <v>40960</v>
      </c>
      <c r="D5332" s="157" t="s">
        <v>8991</v>
      </c>
      <c r="E5332" s="36" t="s">
        <v>15646</v>
      </c>
      <c r="F5332" s="81">
        <v>5.5</v>
      </c>
      <c r="G5332" s="13"/>
      <c r="H5332" s="13" t="s">
        <v>3740</v>
      </c>
      <c r="I5332" s="79">
        <v>2020</v>
      </c>
      <c r="J5332" s="79"/>
      <c r="K5332" s="73">
        <v>3383320576</v>
      </c>
      <c r="L5332" s="90">
        <f>IF(K5332/1024 &gt;1,K5332/1024," ")</f>
        <v>3304024</v>
      </c>
      <c r="M5332" s="90">
        <f>IF(K5332/1048576 &gt;1,K5332/1048576," ")</f>
        <v>3226.5859375</v>
      </c>
      <c r="N5332" s="91">
        <f>IF(K5332&gt;999999999,K5332/1073741824," ")</f>
        <v>3.1509628295898438</v>
      </c>
      <c r="O5332" s="194" t="s">
        <v>26845</v>
      </c>
      <c r="P5332" s="197" t="s">
        <v>26846</v>
      </c>
    </row>
    <row r="5333" spans="2:16" ht="20.100000000000001" customHeight="1" x14ac:dyDescent="0.3">
      <c r="B5333" s="101">
        <v>5323</v>
      </c>
      <c r="C5333" s="12" t="s">
        <v>33408</v>
      </c>
      <c r="D5333" s="177" t="s">
        <v>7969</v>
      </c>
      <c r="E5333" s="36" t="s">
        <v>15650</v>
      </c>
      <c r="F5333" s="131">
        <v>5.2</v>
      </c>
      <c r="G5333" s="13"/>
      <c r="H5333" s="13" t="s">
        <v>5878</v>
      </c>
      <c r="I5333" s="133">
        <v>2017</v>
      </c>
      <c r="J5333" s="74"/>
      <c r="K5333" s="73">
        <v>5109076519</v>
      </c>
      <c r="L5333" s="90">
        <f>IF(K5333/1024 &gt;1,K5333/1024," ")</f>
        <v>4989332.5380859375</v>
      </c>
      <c r="M5333" s="90">
        <f>IF(K5333/1048576 &gt;1,K5333/1048576," ")</f>
        <v>4872.3950567245483</v>
      </c>
      <c r="N5333" s="91">
        <f>IF(K5333&gt;999999999,K5333/1073741824," ")</f>
        <v>4.7581982975825667</v>
      </c>
      <c r="O5333" s="194" t="s">
        <v>26851</v>
      </c>
      <c r="P5333" s="197" t="s">
        <v>26852</v>
      </c>
    </row>
    <row r="5334" spans="2:16" ht="20.100000000000001" customHeight="1" x14ac:dyDescent="0.3">
      <c r="B5334" s="101">
        <v>5324</v>
      </c>
      <c r="C5334" s="102" t="s">
        <v>40962</v>
      </c>
      <c r="D5334" s="159" t="s">
        <v>1683</v>
      </c>
      <c r="E5334" s="36" t="s">
        <v>15648</v>
      </c>
      <c r="F5334" s="104">
        <v>7.3</v>
      </c>
      <c r="G5334" s="101" t="s">
        <v>704</v>
      </c>
      <c r="H5334" s="101" t="s">
        <v>3809</v>
      </c>
      <c r="I5334" s="101">
        <v>1951</v>
      </c>
      <c r="J5334" s="101"/>
      <c r="K5334" s="90">
        <v>2987686820</v>
      </c>
      <c r="L5334" s="90">
        <f>IF(K5334/1024 &gt;1,K5334/1024," ")</f>
        <v>2917662.91015625</v>
      </c>
      <c r="M5334" s="90">
        <f>IF(K5334/1048576 &gt;1,K5334/1048576," ")</f>
        <v>2849.2801856994629</v>
      </c>
      <c r="N5334" s="91">
        <f>IF(K5334&gt;999999999,K5334/1073741824," ")</f>
        <v>2.7825001813471317</v>
      </c>
      <c r="O5334" s="194" t="s">
        <v>20643</v>
      </c>
      <c r="P5334" s="197" t="s">
        <v>26849</v>
      </c>
    </row>
    <row r="5335" spans="2:16" ht="20.100000000000001" customHeight="1" x14ac:dyDescent="0.3">
      <c r="B5335" s="101">
        <v>5325</v>
      </c>
      <c r="C5335" s="107" t="s">
        <v>40963</v>
      </c>
      <c r="D5335" s="168" t="s">
        <v>6321</v>
      </c>
      <c r="E5335" s="36" t="s">
        <v>15649</v>
      </c>
      <c r="F5335" s="99">
        <v>5.8</v>
      </c>
      <c r="G5335" s="99" t="s">
        <v>704</v>
      </c>
      <c r="H5335" s="101" t="s">
        <v>3937</v>
      </c>
      <c r="I5335" s="101">
        <v>1969</v>
      </c>
      <c r="J5335" s="101"/>
      <c r="K5335" s="90">
        <v>4850653253</v>
      </c>
      <c r="L5335" s="90">
        <f>IF(K5335/1024 &gt;1,K5335/1024," ")</f>
        <v>4736966.0673828125</v>
      </c>
      <c r="M5335" s="90">
        <f>IF(K5335/1048576 &gt;1,K5335/1048576," ")</f>
        <v>4625.9434251785278</v>
      </c>
      <c r="N5335" s="91">
        <f>IF(K5335&gt;999999999,K5335/1073741824," ")</f>
        <v>4.5175228761509061</v>
      </c>
      <c r="O5335" s="194" t="s">
        <v>20966</v>
      </c>
      <c r="P5335" s="197" t="s">
        <v>26850</v>
      </c>
    </row>
    <row r="5336" spans="2:16" ht="20.100000000000001" customHeight="1" x14ac:dyDescent="0.3">
      <c r="B5336" s="101">
        <v>5326</v>
      </c>
      <c r="C5336" s="12" t="s">
        <v>40964</v>
      </c>
      <c r="D5336" s="160" t="s">
        <v>781</v>
      </c>
      <c r="E5336" s="36" t="s">
        <v>15651</v>
      </c>
      <c r="F5336" s="104">
        <v>4.8</v>
      </c>
      <c r="G5336" s="94"/>
      <c r="H5336" s="13" t="s">
        <v>5871</v>
      </c>
      <c r="I5336" s="101">
        <v>2007</v>
      </c>
      <c r="J5336" s="101"/>
      <c r="K5336" s="73">
        <v>4052324352</v>
      </c>
      <c r="L5336" s="90">
        <f>IF(K5336/1024 &gt;1,K5336/1024," ")</f>
        <v>3957348</v>
      </c>
      <c r="M5336" s="90">
        <f>IF(K5336/1048576 &gt;1,K5336/1048576," ")</f>
        <v>3864.59765625</v>
      </c>
      <c r="N5336" s="91">
        <f>IF(K5336&gt;999999999,K5336/1073741824," ")</f>
        <v>3.7740211486816406</v>
      </c>
      <c r="O5336" s="194" t="s">
        <v>26853</v>
      </c>
      <c r="P5336" s="197" t="s">
        <v>31524</v>
      </c>
    </row>
    <row r="5337" spans="2:16" ht="20.100000000000001" customHeight="1" x14ac:dyDescent="0.3">
      <c r="B5337" s="101">
        <v>5327</v>
      </c>
      <c r="C5337" s="12" t="s">
        <v>40726</v>
      </c>
      <c r="D5337" s="159" t="s">
        <v>2999</v>
      </c>
      <c r="E5337" s="36" t="s">
        <v>15652</v>
      </c>
      <c r="F5337" s="104">
        <v>5.9</v>
      </c>
      <c r="G5337" s="101" t="s">
        <v>704</v>
      </c>
      <c r="H5337" s="101" t="s">
        <v>3738</v>
      </c>
      <c r="I5337" s="101">
        <v>1997</v>
      </c>
      <c r="J5337" s="101"/>
      <c r="K5337" s="90">
        <v>1679167488</v>
      </c>
      <c r="L5337" s="90">
        <f>IF(K5337/1024 &gt;1,K5337/1024," ")</f>
        <v>1639812</v>
      </c>
      <c r="M5337" s="90">
        <f>IF(K5337/1048576 &gt;1,K5337/1048576," ")</f>
        <v>1601.37890625</v>
      </c>
      <c r="N5337" s="91">
        <f>IF(K5337&gt;999999999,K5337/1073741824," ")</f>
        <v>1.5638465881347656</v>
      </c>
      <c r="O5337" s="194" t="s">
        <v>26854</v>
      </c>
      <c r="P5337" s="197" t="s">
        <v>26855</v>
      </c>
    </row>
    <row r="5338" spans="2:16" ht="20.100000000000001" customHeight="1" x14ac:dyDescent="0.3">
      <c r="B5338" s="101">
        <v>5328</v>
      </c>
      <c r="C5338" s="29" t="s">
        <v>40965</v>
      </c>
      <c r="D5338" s="160" t="s">
        <v>4808</v>
      </c>
      <c r="E5338" s="36" t="s">
        <v>15653</v>
      </c>
      <c r="F5338" s="104">
        <v>6.8</v>
      </c>
      <c r="G5338" s="101"/>
      <c r="H5338" s="101" t="s">
        <v>3737</v>
      </c>
      <c r="I5338" s="101">
        <v>1967</v>
      </c>
      <c r="J5338" s="101"/>
      <c r="K5338" s="90">
        <v>1961911902</v>
      </c>
      <c r="L5338" s="90">
        <f>IF(K5338/1024 &gt;1,K5338/1024," ")</f>
        <v>1915929.591796875</v>
      </c>
      <c r="M5338" s="90">
        <f>IF(K5338/1048576 &gt;1,K5338/1048576," ")</f>
        <v>1871.0249919891357</v>
      </c>
      <c r="N5338" s="91">
        <f>IF(K5338&gt;999999999,K5338/1073741824," ")</f>
        <v>1.8271728437393904</v>
      </c>
      <c r="O5338" s="199" t="s">
        <v>17521</v>
      </c>
      <c r="P5338" s="197" t="s">
        <v>26856</v>
      </c>
    </row>
    <row r="5339" spans="2:16" ht="20.100000000000001" customHeight="1" x14ac:dyDescent="0.3">
      <c r="B5339" s="101">
        <v>5329</v>
      </c>
      <c r="C5339" s="102" t="s">
        <v>40966</v>
      </c>
      <c r="D5339" s="159" t="s">
        <v>5115</v>
      </c>
      <c r="E5339" s="36" t="s">
        <v>15654</v>
      </c>
      <c r="F5339" s="104">
        <v>7.1</v>
      </c>
      <c r="G5339" s="101" t="s">
        <v>704</v>
      </c>
      <c r="H5339" s="101" t="s">
        <v>3745</v>
      </c>
      <c r="I5339" s="101">
        <v>2004</v>
      </c>
      <c r="J5339" s="101"/>
      <c r="K5339" s="90">
        <v>3541836265</v>
      </c>
      <c r="L5339" s="90">
        <f>IF(K5339/1024 &gt;1,K5339/1024," ")</f>
        <v>3458824.4775390625</v>
      </c>
      <c r="M5339" s="90">
        <f>IF(K5339/1048576 &gt;1,K5339/1048576," ")</f>
        <v>3377.7582788467407</v>
      </c>
      <c r="N5339" s="91">
        <f>IF(K5339&gt;999999999,K5339/1073741824," ")</f>
        <v>3.2985920691862702</v>
      </c>
      <c r="O5339" s="194" t="s">
        <v>26857</v>
      </c>
      <c r="P5339" s="197" t="s">
        <v>26858</v>
      </c>
    </row>
    <row r="5340" spans="2:16" ht="20.100000000000001" customHeight="1" x14ac:dyDescent="0.3">
      <c r="B5340" s="101">
        <v>5330</v>
      </c>
      <c r="C5340" s="48" t="s">
        <v>40967</v>
      </c>
      <c r="D5340" s="177" t="s">
        <v>32463</v>
      </c>
      <c r="E5340" s="36" t="s">
        <v>32464</v>
      </c>
      <c r="F5340" s="81">
        <v>6.2</v>
      </c>
      <c r="G5340" s="13" t="s">
        <v>704</v>
      </c>
      <c r="H5340" s="13" t="s">
        <v>4349</v>
      </c>
      <c r="I5340" s="79">
        <v>2021</v>
      </c>
      <c r="J5340" s="79"/>
      <c r="K5340" s="73">
        <v>5347332096</v>
      </c>
      <c r="L5340" s="90">
        <f>IF(K5340/1024 &gt;1,K5340/1024," ")</f>
        <v>5222004</v>
      </c>
      <c r="M5340" s="90">
        <f>IF(K5340/1048576 &gt;1,K5340/1048576," ")</f>
        <v>5099.61328125</v>
      </c>
      <c r="N5340" s="91">
        <f>IF(K5340&gt;999999999,K5340/1073741824," ")</f>
        <v>4.9800910949707031</v>
      </c>
      <c r="O5340" s="223" t="s">
        <v>32465</v>
      </c>
      <c r="P5340" s="198" t="s">
        <v>32466</v>
      </c>
    </row>
    <row r="5341" spans="2:16" ht="20.100000000000001" customHeight="1" x14ac:dyDescent="0.3">
      <c r="B5341" s="101">
        <v>5331</v>
      </c>
      <c r="C5341" s="20" t="s">
        <v>34123</v>
      </c>
      <c r="D5341" s="263" t="s">
        <v>33619</v>
      </c>
      <c r="E5341" s="36" t="s">
        <v>33620</v>
      </c>
      <c r="F5341" s="49">
        <v>5.3</v>
      </c>
      <c r="G5341" s="13"/>
      <c r="H5341" s="13" t="s">
        <v>3744</v>
      </c>
      <c r="I5341" s="9">
        <v>2021</v>
      </c>
      <c r="J5341" s="9"/>
      <c r="K5341" s="45">
        <v>5279604736</v>
      </c>
      <c r="L5341" s="90">
        <f>IF(K5341/1024 &gt;1,K5341/1024," ")</f>
        <v>5155864</v>
      </c>
      <c r="M5341" s="90">
        <f>IF(K5341/1048576 &gt;1,K5341/1048576," ")</f>
        <v>5035.0234375</v>
      </c>
      <c r="N5341" s="91">
        <f>IF(K5341&gt;999999999,K5341/1073741824," ")</f>
        <v>4.9170150756835938</v>
      </c>
      <c r="O5341" s="194" t="s">
        <v>23827</v>
      </c>
      <c r="P5341" s="197" t="s">
        <v>33621</v>
      </c>
    </row>
    <row r="5342" spans="2:16" ht="20.100000000000001" customHeight="1" x14ac:dyDescent="0.3">
      <c r="B5342" s="101">
        <v>5332</v>
      </c>
      <c r="C5342" s="12" t="s">
        <v>35768</v>
      </c>
      <c r="D5342" s="160" t="s">
        <v>1158</v>
      </c>
      <c r="E5342" s="36" t="s">
        <v>11999</v>
      </c>
      <c r="F5342" s="104">
        <v>5.4</v>
      </c>
      <c r="G5342" s="94"/>
      <c r="H5342" s="94" t="s">
        <v>3943</v>
      </c>
      <c r="I5342" s="101">
        <v>2006</v>
      </c>
      <c r="J5342" s="101"/>
      <c r="K5342" s="90">
        <v>743776256</v>
      </c>
      <c r="L5342" s="90">
        <f>IF(K5342/1024 &gt;1,K5342/1024," ")</f>
        <v>726344</v>
      </c>
      <c r="M5342" s="90">
        <f>IF(K5342/1048576 &gt;1,K5342/1048576," ")</f>
        <v>709.3203125</v>
      </c>
      <c r="N5342" s="91" t="str">
        <f>IF(K5342&gt;999999999,K5342/1073741824," ")</f>
        <v xml:space="preserve"> </v>
      </c>
      <c r="O5342" s="194" t="s">
        <v>20720</v>
      </c>
      <c r="P5342" s="197" t="s">
        <v>20721</v>
      </c>
    </row>
    <row r="5343" spans="2:16" ht="20.100000000000001" customHeight="1" x14ac:dyDescent="0.3">
      <c r="B5343" s="101">
        <v>5333</v>
      </c>
      <c r="C5343" s="112" t="s">
        <v>40968</v>
      </c>
      <c r="D5343" s="161" t="s">
        <v>7121</v>
      </c>
      <c r="E5343" s="36" t="s">
        <v>15655</v>
      </c>
      <c r="F5343" s="99">
        <v>5.9</v>
      </c>
      <c r="G5343" s="99" t="s">
        <v>704</v>
      </c>
      <c r="H5343" s="101" t="s">
        <v>5871</v>
      </c>
      <c r="I5343" s="101">
        <v>2016</v>
      </c>
      <c r="J5343" s="115"/>
      <c r="K5343" s="90">
        <v>4061708524</v>
      </c>
      <c r="L5343" s="90">
        <f>IF(K5343/1024 &gt;1,K5343/1024," ")</f>
        <v>3966512.23046875</v>
      </c>
      <c r="M5343" s="90">
        <f>IF(K5343/1048576 &gt;1,K5343/1048576," ")</f>
        <v>3873.5471000671387</v>
      </c>
      <c r="N5343" s="91">
        <f>IF(K5343&gt;999999999,K5343/1073741824," ")</f>
        <v>3.7827608399093151</v>
      </c>
      <c r="O5343" s="194" t="s">
        <v>26859</v>
      </c>
      <c r="P5343" s="197" t="s">
        <v>26860</v>
      </c>
    </row>
    <row r="5344" spans="2:16" ht="20.100000000000001" customHeight="1" x14ac:dyDescent="0.3">
      <c r="B5344" s="101">
        <v>5334</v>
      </c>
      <c r="C5344" s="7" t="s">
        <v>40969</v>
      </c>
      <c r="D5344" s="157" t="s">
        <v>32580</v>
      </c>
      <c r="E5344" s="36" t="s">
        <v>32581</v>
      </c>
      <c r="F5344" s="81">
        <v>7.2</v>
      </c>
      <c r="G5344" s="13"/>
      <c r="H5344" s="13" t="s">
        <v>4349</v>
      </c>
      <c r="I5344" s="79">
        <v>2020</v>
      </c>
      <c r="J5344" s="83"/>
      <c r="K5344" s="73">
        <v>4784906240</v>
      </c>
      <c r="L5344" s="90">
        <f>IF(K5344/1024 &gt;1,K5344/1024," ")</f>
        <v>4672760</v>
      </c>
      <c r="M5344" s="90">
        <f>IF(K5344/1048576 &gt;1,K5344/1048576," ")</f>
        <v>4563.2421875</v>
      </c>
      <c r="N5344" s="91">
        <f>IF(K5344&gt;999999999,K5344/1073741824," ")</f>
        <v>4.4562911987304688</v>
      </c>
      <c r="O5344" s="223" t="s">
        <v>32582</v>
      </c>
      <c r="P5344" s="197" t="s">
        <v>32583</v>
      </c>
    </row>
    <row r="5345" spans="2:16" ht="20.100000000000001" customHeight="1" x14ac:dyDescent="0.3">
      <c r="B5345" s="101">
        <v>5335</v>
      </c>
      <c r="C5345" s="109" t="s">
        <v>40970</v>
      </c>
      <c r="D5345" s="160" t="s">
        <v>2744</v>
      </c>
      <c r="E5345" s="36" t="s">
        <v>15657</v>
      </c>
      <c r="F5345" s="104">
        <v>6.3</v>
      </c>
      <c r="G5345" s="101" t="s">
        <v>704</v>
      </c>
      <c r="H5345" s="101" t="s">
        <v>3789</v>
      </c>
      <c r="I5345" s="94">
        <v>2011</v>
      </c>
      <c r="J5345" s="94"/>
      <c r="K5345" s="108">
        <v>2528846147</v>
      </c>
      <c r="L5345" s="90">
        <f>IF(K5345/1024 &gt;1,K5345/1024," ")</f>
        <v>2469576.3154296875</v>
      </c>
      <c r="M5345" s="90">
        <f>IF(K5345/1048576 &gt;1,K5345/1048576," ")</f>
        <v>2411.6956205368042</v>
      </c>
      <c r="N5345" s="91">
        <f>IF(K5345&gt;999999999,K5345/1073741824," ")</f>
        <v>2.3551715044304729</v>
      </c>
      <c r="O5345" s="194" t="s">
        <v>26863</v>
      </c>
      <c r="P5345" s="197" t="s">
        <v>26864</v>
      </c>
    </row>
    <row r="5346" spans="2:16" ht="20.100000000000001" customHeight="1" x14ac:dyDescent="0.3">
      <c r="B5346" s="101">
        <v>5336</v>
      </c>
      <c r="C5346" s="12" t="s">
        <v>42593</v>
      </c>
      <c r="D5346" s="159" t="s">
        <v>2508</v>
      </c>
      <c r="E5346" s="36" t="s">
        <v>15658</v>
      </c>
      <c r="F5346" s="104">
        <v>4.4000000000000004</v>
      </c>
      <c r="G5346" s="13" t="s">
        <v>704</v>
      </c>
      <c r="H5346" s="13" t="s">
        <v>3937</v>
      </c>
      <c r="I5346" s="94">
        <v>2010</v>
      </c>
      <c r="J5346" s="94"/>
      <c r="K5346" s="73">
        <v>4863643648</v>
      </c>
      <c r="L5346" s="90">
        <f>IF(K5346/1024 &gt;1,K5346/1024," ")</f>
        <v>4749652</v>
      </c>
      <c r="M5346" s="90">
        <f>IF(K5346/1048576 &gt;1,K5346/1048576," ")</f>
        <v>4638.33203125</v>
      </c>
      <c r="N5346" s="91">
        <f>IF(K5346&gt;999999999,K5346/1073741824," ")</f>
        <v>4.5296211242675781</v>
      </c>
      <c r="O5346" s="194" t="s">
        <v>26865</v>
      </c>
      <c r="P5346" s="197" t="s">
        <v>26866</v>
      </c>
    </row>
    <row r="5347" spans="2:16" ht="20.100000000000001" customHeight="1" x14ac:dyDescent="0.3">
      <c r="B5347" s="101">
        <v>5337</v>
      </c>
      <c r="C5347" s="20" t="s">
        <v>42594</v>
      </c>
      <c r="D5347" s="161" t="s">
        <v>7224</v>
      </c>
      <c r="E5347" s="36" t="s">
        <v>15659</v>
      </c>
      <c r="F5347" s="99">
        <v>5.0999999999999996</v>
      </c>
      <c r="G5347" s="99" t="s">
        <v>704</v>
      </c>
      <c r="H5347" s="101" t="s">
        <v>5871</v>
      </c>
      <c r="I5347" s="101">
        <v>2016</v>
      </c>
      <c r="J5347" s="101"/>
      <c r="K5347" s="90">
        <v>4733091896</v>
      </c>
      <c r="L5347" s="90">
        <f>IF(K5347/1024 &gt;1,K5347/1024," ")</f>
        <v>4622160.0546875</v>
      </c>
      <c r="M5347" s="90">
        <f>IF(K5347/1048576 &gt;1,K5347/1048576," ")</f>
        <v>4513.8281784057617</v>
      </c>
      <c r="N5347" s="91">
        <f>IF(K5347&gt;999999999,K5347/1073741824," ")</f>
        <v>4.4080353304743767</v>
      </c>
      <c r="O5347" s="194" t="s">
        <v>26867</v>
      </c>
      <c r="P5347" s="200" t="s">
        <v>31525</v>
      </c>
    </row>
    <row r="5348" spans="2:16" ht="20.100000000000001" customHeight="1" x14ac:dyDescent="0.3">
      <c r="B5348" s="101">
        <v>5338</v>
      </c>
      <c r="C5348" s="7" t="s">
        <v>42235</v>
      </c>
      <c r="D5348" s="159" t="s">
        <v>1733</v>
      </c>
      <c r="E5348" s="36" t="s">
        <v>17172</v>
      </c>
      <c r="F5348" s="104">
        <v>5.3</v>
      </c>
      <c r="G5348" s="13" t="s">
        <v>704</v>
      </c>
      <c r="H5348" s="13" t="s">
        <v>5871</v>
      </c>
      <c r="I5348" s="101">
        <v>1998</v>
      </c>
      <c r="J5348" s="101"/>
      <c r="K5348" s="73">
        <v>5824794624</v>
      </c>
      <c r="L5348" s="90">
        <f>IF(K5348/1024 &gt;1,K5348/1024," ")</f>
        <v>5688276</v>
      </c>
      <c r="M5348" s="90">
        <f>IF(K5348/1048576 &gt;1,K5348/1048576," ")</f>
        <v>5554.95703125</v>
      </c>
      <c r="N5348" s="91">
        <f>IF(K5348&gt;999999999,K5348/1073741824," ")</f>
        <v>5.4247627258300781</v>
      </c>
      <c r="O5348" s="194" t="s">
        <v>29441</v>
      </c>
      <c r="P5348" s="197" t="s">
        <v>29442</v>
      </c>
    </row>
    <row r="5349" spans="2:16" ht="20.100000000000001" customHeight="1" x14ac:dyDescent="0.3">
      <c r="B5349" s="101">
        <v>5339</v>
      </c>
      <c r="C5349" s="109" t="s">
        <v>40971</v>
      </c>
      <c r="D5349" s="160" t="s">
        <v>782</v>
      </c>
      <c r="E5349" s="36" t="s">
        <v>15660</v>
      </c>
      <c r="F5349" s="104">
        <v>5</v>
      </c>
      <c r="G5349" s="94" t="s">
        <v>704</v>
      </c>
      <c r="H5349" s="94" t="s">
        <v>3739</v>
      </c>
      <c r="I5349" s="101">
        <v>2008</v>
      </c>
      <c r="J5349" s="101"/>
      <c r="K5349" s="108">
        <v>5530345675</v>
      </c>
      <c r="L5349" s="90">
        <f>IF(K5349/1024 &gt;1,K5349/1024," ")</f>
        <v>5400728.1982421875</v>
      </c>
      <c r="M5349" s="90">
        <f>IF(K5349/1048576 &gt;1,K5349/1048576," ")</f>
        <v>5274.1486310958862</v>
      </c>
      <c r="N5349" s="91">
        <f>IF(K5349&gt;999999999,K5349/1073741824," ")</f>
        <v>5.1505357725545764</v>
      </c>
      <c r="O5349" s="194" t="s">
        <v>26868</v>
      </c>
      <c r="P5349" s="197" t="s">
        <v>31526</v>
      </c>
    </row>
    <row r="5350" spans="2:16" ht="20.100000000000001" customHeight="1" x14ac:dyDescent="0.3">
      <c r="B5350" s="101">
        <v>5340</v>
      </c>
      <c r="C5350" s="20" t="s">
        <v>40973</v>
      </c>
      <c r="D5350" s="161" t="s">
        <v>7279</v>
      </c>
      <c r="E5350" s="36" t="s">
        <v>15665</v>
      </c>
      <c r="F5350" s="99">
        <v>5.5</v>
      </c>
      <c r="G5350" s="101"/>
      <c r="H5350" s="105" t="s">
        <v>4081</v>
      </c>
      <c r="I5350" s="101">
        <v>2016</v>
      </c>
      <c r="J5350" s="101"/>
      <c r="K5350" s="90">
        <v>5583116036</v>
      </c>
      <c r="L5350" s="90">
        <f>IF(K5350/1024 &gt;1,K5350/1024," ")</f>
        <v>5452261.75390625</v>
      </c>
      <c r="M5350" s="90">
        <f>IF(K5350/1048576 &gt;1,K5350/1048576," ")</f>
        <v>5324.4743690490723</v>
      </c>
      <c r="N5350" s="91">
        <f>IF(K5350&gt;999999999,K5350/1073741824," ")</f>
        <v>5.1996820010244846</v>
      </c>
      <c r="O5350" s="194" t="s">
        <v>26876</v>
      </c>
      <c r="P5350" s="197" t="s">
        <v>26877</v>
      </c>
    </row>
    <row r="5351" spans="2:16" ht="20.100000000000001" customHeight="1" x14ac:dyDescent="0.3">
      <c r="B5351" s="101">
        <v>5341</v>
      </c>
      <c r="C5351" s="48" t="s">
        <v>40974</v>
      </c>
      <c r="D5351" s="157" t="s">
        <v>9096</v>
      </c>
      <c r="E5351" s="36" t="s">
        <v>9205</v>
      </c>
      <c r="F5351" s="81">
        <v>6.7</v>
      </c>
      <c r="G5351" s="13" t="s">
        <v>704</v>
      </c>
      <c r="H5351" s="13" t="s">
        <v>3757</v>
      </c>
      <c r="I5351" s="79">
        <v>2019</v>
      </c>
      <c r="J5351" s="79"/>
      <c r="K5351" s="73">
        <v>4309999616</v>
      </c>
      <c r="L5351" s="90">
        <f>IF(K5351/1024 &gt;1,K5351/1024," ")</f>
        <v>4208984</v>
      </c>
      <c r="M5351" s="90">
        <f>IF(K5351/1048576 &gt;1,K5351/1048576," ")</f>
        <v>4110.3359375</v>
      </c>
      <c r="N5351" s="91">
        <f>IF(K5351&gt;999999999,K5351/1073741824," ")</f>
        <v>4.0139999389648438</v>
      </c>
      <c r="O5351" s="194" t="s">
        <v>31718</v>
      </c>
      <c r="P5351" s="197" t="s">
        <v>31649</v>
      </c>
    </row>
    <row r="5352" spans="2:16" ht="20.100000000000001" customHeight="1" x14ac:dyDescent="0.3">
      <c r="B5352" s="101">
        <v>5342</v>
      </c>
      <c r="C5352" s="12" t="s">
        <v>40975</v>
      </c>
      <c r="D5352" s="177" t="s">
        <v>8500</v>
      </c>
      <c r="E5352" s="36" t="s">
        <v>15666</v>
      </c>
      <c r="F5352" s="131">
        <v>6</v>
      </c>
      <c r="G5352" s="13" t="s">
        <v>704</v>
      </c>
      <c r="H5352" s="13" t="s">
        <v>4081</v>
      </c>
      <c r="I5352" s="133">
        <v>2018</v>
      </c>
      <c r="J5352" s="137"/>
      <c r="K5352" s="73">
        <v>4677853184</v>
      </c>
      <c r="L5352" s="90">
        <f>IF(K5352/1024 &gt;1,K5352/1024," ")</f>
        <v>4568216</v>
      </c>
      <c r="M5352" s="90">
        <f>IF(K5352/1048576 &gt;1,K5352/1048576," ")</f>
        <v>4461.1484375</v>
      </c>
      <c r="N5352" s="91">
        <f>IF(K5352&gt;999999999,K5352/1073741824," ")</f>
        <v>4.3565902709960938</v>
      </c>
      <c r="O5352" s="194" t="s">
        <v>26878</v>
      </c>
      <c r="P5352" s="197" t="s">
        <v>26879</v>
      </c>
    </row>
    <row r="5353" spans="2:16" ht="20.100000000000001" customHeight="1" x14ac:dyDescent="0.3">
      <c r="B5353" s="101">
        <v>5343</v>
      </c>
      <c r="C5353" s="12" t="s">
        <v>40976</v>
      </c>
      <c r="D5353" s="177" t="s">
        <v>8331</v>
      </c>
      <c r="E5353" s="36" t="s">
        <v>15667</v>
      </c>
      <c r="F5353" s="81">
        <v>5.5</v>
      </c>
      <c r="G5353" s="13" t="s">
        <v>704</v>
      </c>
      <c r="H5353" s="13" t="s">
        <v>4081</v>
      </c>
      <c r="I5353" s="79">
        <v>2018</v>
      </c>
      <c r="J5353" s="79"/>
      <c r="K5353" s="73">
        <v>3670978560</v>
      </c>
      <c r="L5353" s="90">
        <f>IF(K5353/1024 &gt;1,K5353/1024," ")</f>
        <v>3584940</v>
      </c>
      <c r="M5353" s="90">
        <f>IF(K5353/1048576 &gt;1,K5353/1048576," ")</f>
        <v>3500.91796875</v>
      </c>
      <c r="N5353" s="91">
        <f>IF(K5353&gt;999999999,K5353/1073741824," ")</f>
        <v>3.4188652038574219</v>
      </c>
      <c r="O5353" s="194" t="s">
        <v>26880</v>
      </c>
      <c r="P5353" s="197" t="s">
        <v>26881</v>
      </c>
    </row>
    <row r="5354" spans="2:16" ht="20.100000000000001" customHeight="1" x14ac:dyDescent="0.3">
      <c r="B5354" s="101">
        <v>5344</v>
      </c>
      <c r="C5354" s="48" t="s">
        <v>40977</v>
      </c>
      <c r="D5354" s="177" t="s">
        <v>32411</v>
      </c>
      <c r="E5354" s="36" t="s">
        <v>32412</v>
      </c>
      <c r="F5354" s="81">
        <v>5.9</v>
      </c>
      <c r="G5354" s="13"/>
      <c r="H5354" s="13" t="s">
        <v>3740</v>
      </c>
      <c r="I5354" s="79">
        <v>2021</v>
      </c>
      <c r="J5354" s="79"/>
      <c r="K5354" s="73">
        <v>3076861952</v>
      </c>
      <c r="L5354" s="90">
        <f>IF(K5354/1024 &gt;1,K5354/1024," ")</f>
        <v>3004748</v>
      </c>
      <c r="M5354" s="90">
        <f>IF(K5354/1048576 &gt;1,K5354/1048576," ")</f>
        <v>2934.32421875</v>
      </c>
      <c r="N5354" s="91">
        <f>IF(K5354&gt;999999999,K5354/1073741824," ")</f>
        <v>2.8655509948730469</v>
      </c>
      <c r="O5354" s="223" t="s">
        <v>32413</v>
      </c>
      <c r="P5354" s="198" t="s">
        <v>32414</v>
      </c>
    </row>
    <row r="5355" spans="2:16" ht="20.100000000000001" customHeight="1" x14ac:dyDescent="0.3">
      <c r="B5355" s="101">
        <v>5345</v>
      </c>
      <c r="C5355" s="102" t="s">
        <v>40997</v>
      </c>
      <c r="D5355" s="159" t="s">
        <v>717</v>
      </c>
      <c r="E5355" s="36" t="s">
        <v>15692</v>
      </c>
      <c r="F5355" s="104">
        <v>6.9</v>
      </c>
      <c r="G5355" s="94"/>
      <c r="H5355" s="105" t="s">
        <v>5871</v>
      </c>
      <c r="I5355" s="94">
        <v>2010</v>
      </c>
      <c r="J5355" s="94"/>
      <c r="K5355" s="90">
        <v>3764080675</v>
      </c>
      <c r="L5355" s="90">
        <f>IF(K5355/1024 &gt;1,K5355/1024," ")</f>
        <v>3675860.0341796875</v>
      </c>
      <c r="M5355" s="90">
        <f>IF(K5355/1048576 &gt;1,K5355/1048576," ")</f>
        <v>3589.7070646286011</v>
      </c>
      <c r="N5355" s="91">
        <f>IF(K5355&gt;999999999,K5355/1073741824," ")</f>
        <v>3.5055733053013682</v>
      </c>
      <c r="O5355" s="194" t="s">
        <v>21067</v>
      </c>
      <c r="P5355" s="197" t="s">
        <v>26924</v>
      </c>
    </row>
    <row r="5356" spans="2:16" ht="20.100000000000001" customHeight="1" x14ac:dyDescent="0.3">
      <c r="B5356" s="101">
        <v>5346</v>
      </c>
      <c r="C5356" s="48" t="s">
        <v>40978</v>
      </c>
      <c r="D5356" s="157" t="s">
        <v>8151</v>
      </c>
      <c r="E5356" s="36" t="s">
        <v>15670</v>
      </c>
      <c r="F5356" s="81">
        <v>5.8</v>
      </c>
      <c r="G5356" s="13" t="s">
        <v>704</v>
      </c>
      <c r="H5356" s="13" t="s">
        <v>3758</v>
      </c>
      <c r="I5356" s="79">
        <v>2018</v>
      </c>
      <c r="J5356" s="79"/>
      <c r="K5356" s="73">
        <v>5091959192</v>
      </c>
      <c r="L5356" s="90">
        <f>IF(K5356/1024 &gt;1,K5356/1024," ")</f>
        <v>4972616.3984375</v>
      </c>
      <c r="M5356" s="90">
        <f>IF(K5356/1048576 &gt;1,K5356/1048576," ")</f>
        <v>4856.0707015991211</v>
      </c>
      <c r="N5356" s="91">
        <f>IF(K5356&gt;999999999,K5356/1073741824," ")</f>
        <v>4.7422565445303917</v>
      </c>
      <c r="O5356" s="194" t="s">
        <v>24475</v>
      </c>
      <c r="P5356" s="197" t="s">
        <v>31527</v>
      </c>
    </row>
    <row r="5357" spans="2:16" ht="20.100000000000001" customHeight="1" x14ac:dyDescent="0.3">
      <c r="B5357" s="101">
        <v>5347</v>
      </c>
      <c r="C5357" s="109" t="s">
        <v>40979</v>
      </c>
      <c r="D5357" s="159" t="s">
        <v>5567</v>
      </c>
      <c r="E5357" s="36" t="s">
        <v>15673</v>
      </c>
      <c r="F5357" s="104">
        <v>6.7</v>
      </c>
      <c r="G5357" s="101" t="s">
        <v>704</v>
      </c>
      <c r="H5357" s="101" t="s">
        <v>3744</v>
      </c>
      <c r="I5357" s="101">
        <v>1997</v>
      </c>
      <c r="J5357" s="101"/>
      <c r="K5357" s="90">
        <v>7326960642</v>
      </c>
      <c r="L5357" s="90">
        <f>IF(K5357/1024 &gt;1,K5357/1024," ")</f>
        <v>7155235.001953125</v>
      </c>
      <c r="M5357" s="90">
        <f>IF(K5357/1048576 &gt;1,K5357/1048576," ")</f>
        <v>6987.5341815948486</v>
      </c>
      <c r="N5357" s="91">
        <f>IF(K5357&gt;999999999,K5357/1073741824," ")</f>
        <v>6.8237638492137194</v>
      </c>
      <c r="O5357" s="194" t="s">
        <v>26890</v>
      </c>
      <c r="P5357" s="197" t="s">
        <v>26891</v>
      </c>
    </row>
    <row r="5358" spans="2:16" ht="20.100000000000001" customHeight="1" x14ac:dyDescent="0.3">
      <c r="B5358" s="101">
        <v>5348</v>
      </c>
      <c r="C5358" s="109" t="s">
        <v>40980</v>
      </c>
      <c r="D5358" s="159" t="s">
        <v>5646</v>
      </c>
      <c r="E5358" s="36" t="s">
        <v>15674</v>
      </c>
      <c r="F5358" s="104">
        <v>6.4</v>
      </c>
      <c r="G5358" s="101" t="s">
        <v>704</v>
      </c>
      <c r="H5358" s="101" t="s">
        <v>3739</v>
      </c>
      <c r="I5358" s="101">
        <v>1955</v>
      </c>
      <c r="J5358" s="101"/>
      <c r="K5358" s="90">
        <v>3042400634</v>
      </c>
      <c r="L5358" s="90">
        <f>IF(K5358/1024 &gt;1,K5358/1024," ")</f>
        <v>2971094.369140625</v>
      </c>
      <c r="M5358" s="90">
        <f>IF(K5358/1048576 &gt;1,K5358/1048576," ")</f>
        <v>2901.4593448638916</v>
      </c>
      <c r="N5358" s="91">
        <f>IF(K5358&gt;999999999,K5358/1073741824," ")</f>
        <v>2.8334563914686441</v>
      </c>
      <c r="O5358" s="199" t="s">
        <v>17522</v>
      </c>
      <c r="P5358" s="197" t="s">
        <v>26892</v>
      </c>
    </row>
    <row r="5359" spans="2:16" ht="20.100000000000001" customHeight="1" x14ac:dyDescent="0.3">
      <c r="B5359" s="101">
        <v>5349</v>
      </c>
      <c r="C5359" s="103" t="s">
        <v>40981</v>
      </c>
      <c r="D5359" s="160" t="s">
        <v>4821</v>
      </c>
      <c r="E5359" s="36" t="s">
        <v>15675</v>
      </c>
      <c r="F5359" s="104">
        <v>5.5</v>
      </c>
      <c r="G5359" s="101" t="s">
        <v>704</v>
      </c>
      <c r="H5359" s="105" t="s">
        <v>3740</v>
      </c>
      <c r="I5359" s="101">
        <v>1988</v>
      </c>
      <c r="J5359" s="101"/>
      <c r="K5359" s="90">
        <v>3149156932</v>
      </c>
      <c r="L5359" s="90">
        <f>IF(K5359/1024 &gt;1,K5359/1024," ")</f>
        <v>3075348.56640625</v>
      </c>
      <c r="M5359" s="90">
        <f>IF(K5359/1048576 &gt;1,K5359/1048576," ")</f>
        <v>3003.2700843811035</v>
      </c>
      <c r="N5359" s="91">
        <f>IF(K5359&gt;999999999,K5359/1073741824," ")</f>
        <v>2.9328809417784214</v>
      </c>
      <c r="O5359" s="194" t="s">
        <v>26893</v>
      </c>
      <c r="P5359" s="197" t="s">
        <v>26894</v>
      </c>
    </row>
    <row r="5360" spans="2:16" ht="20.100000000000001" customHeight="1" x14ac:dyDescent="0.3">
      <c r="B5360" s="101">
        <v>5350</v>
      </c>
      <c r="C5360" s="109" t="s">
        <v>40982</v>
      </c>
      <c r="D5360" s="159" t="s">
        <v>3953</v>
      </c>
      <c r="E5360" s="36" t="s">
        <v>15676</v>
      </c>
      <c r="F5360" s="104">
        <v>5.6</v>
      </c>
      <c r="G5360" s="101" t="s">
        <v>704</v>
      </c>
      <c r="H5360" s="101" t="s">
        <v>3744</v>
      </c>
      <c r="I5360" s="101">
        <v>2012</v>
      </c>
      <c r="J5360" s="101"/>
      <c r="K5360" s="90">
        <v>5028668409</v>
      </c>
      <c r="L5360" s="90">
        <f>IF(K5360/1024 &gt;1,K5360/1024," ")</f>
        <v>4910808.9931640625</v>
      </c>
      <c r="M5360" s="90">
        <f>IF(K5360/1048576 &gt;1,K5360/1048576," ")</f>
        <v>4795.7119073867798</v>
      </c>
      <c r="N5360" s="91">
        <f>IF(K5360&gt;999999999,K5360/1073741824," ")</f>
        <v>4.6833124095574021</v>
      </c>
      <c r="O5360" s="194" t="s">
        <v>26895</v>
      </c>
      <c r="P5360" s="197" t="s">
        <v>26896</v>
      </c>
    </row>
    <row r="5361" spans="2:16" ht="20.100000000000001" customHeight="1" x14ac:dyDescent="0.3">
      <c r="B5361" s="101">
        <v>5351</v>
      </c>
      <c r="C5361" s="102" t="s">
        <v>40983</v>
      </c>
      <c r="D5361" s="159" t="s">
        <v>5046</v>
      </c>
      <c r="E5361" s="36" t="s">
        <v>15677</v>
      </c>
      <c r="F5361" s="104">
        <v>6.6</v>
      </c>
      <c r="G5361" s="101" t="s">
        <v>704</v>
      </c>
      <c r="H5361" s="101" t="s">
        <v>3745</v>
      </c>
      <c r="I5361" s="101">
        <v>1948</v>
      </c>
      <c r="J5361" s="101"/>
      <c r="K5361" s="90">
        <v>2668329550</v>
      </c>
      <c r="L5361" s="90">
        <f>IF(K5361/1024 &gt;1,K5361/1024," ")</f>
        <v>2605790.576171875</v>
      </c>
      <c r="M5361" s="90">
        <f>IF(K5361/1048576 &gt;1,K5361/1048576," ")</f>
        <v>2544.7173595428467</v>
      </c>
      <c r="N5361" s="91">
        <f>IF(K5361&gt;999999999,K5361/1073741824," ")</f>
        <v>2.4850755464285612</v>
      </c>
      <c r="O5361" s="194" t="s">
        <v>26897</v>
      </c>
      <c r="P5361" s="197" t="s">
        <v>26898</v>
      </c>
    </row>
    <row r="5362" spans="2:16" ht="20.100000000000001" customHeight="1" x14ac:dyDescent="0.3">
      <c r="B5362" s="101">
        <v>5352</v>
      </c>
      <c r="C5362" s="20" t="s">
        <v>40984</v>
      </c>
      <c r="D5362" s="157" t="s">
        <v>8514</v>
      </c>
      <c r="E5362" s="36" t="s">
        <v>15680</v>
      </c>
      <c r="F5362" s="81">
        <v>6.4</v>
      </c>
      <c r="G5362" s="13" t="s">
        <v>704</v>
      </c>
      <c r="H5362" s="13" t="s">
        <v>5892</v>
      </c>
      <c r="I5362" s="79">
        <v>2019</v>
      </c>
      <c r="J5362" s="79"/>
      <c r="K5362" s="73">
        <v>3047395328</v>
      </c>
      <c r="L5362" s="90">
        <f>IF(K5362/1024 &gt;1,K5362/1024," ")</f>
        <v>2975972</v>
      </c>
      <c r="M5362" s="90">
        <f>IF(K5362/1048576 &gt;1,K5362/1048576," ")</f>
        <v>2906.22265625</v>
      </c>
      <c r="N5362" s="91">
        <f>IF(K5362&gt;999999999,K5362/1073741824," ")</f>
        <v>2.8381080627441406</v>
      </c>
      <c r="O5362" s="194" t="s">
        <v>26903</v>
      </c>
      <c r="P5362" s="197" t="s">
        <v>26904</v>
      </c>
    </row>
    <row r="5363" spans="2:16" ht="20.100000000000001" customHeight="1" x14ac:dyDescent="0.3">
      <c r="B5363" s="101">
        <v>5353</v>
      </c>
      <c r="C5363" s="109" t="s">
        <v>40985</v>
      </c>
      <c r="D5363" s="161" t="s">
        <v>6537</v>
      </c>
      <c r="E5363" s="36" t="s">
        <v>15683</v>
      </c>
      <c r="F5363" s="99">
        <v>4.9000000000000004</v>
      </c>
      <c r="G5363" s="99" t="s">
        <v>704</v>
      </c>
      <c r="H5363" s="101" t="s">
        <v>5892</v>
      </c>
      <c r="I5363" s="101">
        <v>2015</v>
      </c>
      <c r="J5363" s="101"/>
      <c r="K5363" s="90">
        <v>4028256758</v>
      </c>
      <c r="L5363" s="90">
        <f>IF(K5363/1024 &gt;1,K5363/1024," ")</f>
        <v>3933844.490234375</v>
      </c>
      <c r="M5363" s="90">
        <f>IF(K5363/1048576 &gt;1,K5363/1048576," ")</f>
        <v>3841.6450099945068</v>
      </c>
      <c r="N5363" s="91">
        <f>IF(K5363&gt;999999999,K5363/1073741824," ")</f>
        <v>3.7516064550727606</v>
      </c>
      <c r="O5363" s="194" t="s">
        <v>26908</v>
      </c>
      <c r="P5363" s="197" t="s">
        <v>26909</v>
      </c>
    </row>
    <row r="5364" spans="2:16" ht="20.100000000000001" customHeight="1" x14ac:dyDescent="0.3">
      <c r="B5364" s="101">
        <v>5354</v>
      </c>
      <c r="C5364" s="102" t="s">
        <v>40986</v>
      </c>
      <c r="D5364" s="159" t="s">
        <v>461</v>
      </c>
      <c r="E5364" s="36" t="s">
        <v>15684</v>
      </c>
      <c r="F5364" s="104">
        <v>5.6</v>
      </c>
      <c r="G5364" s="121"/>
      <c r="H5364" s="101" t="s">
        <v>5892</v>
      </c>
      <c r="I5364" s="101">
        <v>2009</v>
      </c>
      <c r="J5364" s="101"/>
      <c r="K5364" s="90">
        <v>5062373556</v>
      </c>
      <c r="L5364" s="90">
        <f>IF(K5364/1024 &gt;1,K5364/1024," ")</f>
        <v>4943724.17578125</v>
      </c>
      <c r="M5364" s="90">
        <f>IF(K5364/1048576 &gt;1,K5364/1048576," ")</f>
        <v>4827.855640411377</v>
      </c>
      <c r="N5364" s="91">
        <f>IF(K5364&gt;999999999,K5364/1073741824," ")</f>
        <v>4.7147027738392353</v>
      </c>
      <c r="O5364" s="194" t="s">
        <v>17766</v>
      </c>
      <c r="P5364" s="197" t="s">
        <v>26910</v>
      </c>
    </row>
    <row r="5365" spans="2:16" ht="20.100000000000001" customHeight="1" x14ac:dyDescent="0.3">
      <c r="B5365" s="101">
        <v>5355</v>
      </c>
      <c r="C5365" s="109" t="s">
        <v>40987</v>
      </c>
      <c r="D5365" s="160" t="s">
        <v>5274</v>
      </c>
      <c r="E5365" s="36" t="s">
        <v>15685</v>
      </c>
      <c r="F5365" s="104">
        <v>6.5</v>
      </c>
      <c r="G5365" s="101" t="s">
        <v>704</v>
      </c>
      <c r="H5365" s="101" t="s">
        <v>3739</v>
      </c>
      <c r="I5365" s="101">
        <v>1960</v>
      </c>
      <c r="J5365" s="101"/>
      <c r="K5365" s="90">
        <v>4699073841</v>
      </c>
      <c r="L5365" s="90">
        <f>IF(K5365/1024 &gt;1,K5365/1024," ")</f>
        <v>4588939.2978515625</v>
      </c>
      <c r="M5365" s="90">
        <f>IF(K5365/1048576 &gt;1,K5365/1048576," ")</f>
        <v>4481.3860330581665</v>
      </c>
      <c r="N5365" s="91">
        <f>IF(K5365&gt;999999999,K5365/1073741824," ")</f>
        <v>4.3763535479083657</v>
      </c>
      <c r="O5365" s="194" t="s">
        <v>26911</v>
      </c>
      <c r="P5365" s="197" t="s">
        <v>26912</v>
      </c>
    </row>
    <row r="5366" spans="2:16" ht="20.100000000000001" customHeight="1" x14ac:dyDescent="0.3">
      <c r="B5366" s="101">
        <v>5356</v>
      </c>
      <c r="C5366" s="102" t="s">
        <v>40988</v>
      </c>
      <c r="D5366" s="159" t="s">
        <v>1793</v>
      </c>
      <c r="E5366" s="36" t="s">
        <v>15686</v>
      </c>
      <c r="F5366" s="104">
        <v>6.6</v>
      </c>
      <c r="G5366" s="101" t="s">
        <v>704</v>
      </c>
      <c r="H5366" s="101" t="s">
        <v>3738</v>
      </c>
      <c r="I5366" s="101">
        <v>2010</v>
      </c>
      <c r="J5366" s="101"/>
      <c r="K5366" s="90">
        <v>1654254274</v>
      </c>
      <c r="L5366" s="90">
        <f>IF(K5366/1024 &gt;1,K5366/1024," ")</f>
        <v>1615482.689453125</v>
      </c>
      <c r="M5366" s="90">
        <f>IF(K5366/1048576 &gt;1,K5366/1048576," ")</f>
        <v>1577.6198139190674</v>
      </c>
      <c r="N5366" s="91">
        <f>IF(K5366&gt;999999999,K5366/1073741824," ")</f>
        <v>1.5406443495303392</v>
      </c>
      <c r="O5366" s="194" t="s">
        <v>26913</v>
      </c>
      <c r="P5366" s="197" t="s">
        <v>26914</v>
      </c>
    </row>
    <row r="5367" spans="2:16" ht="20.100000000000001" customHeight="1" x14ac:dyDescent="0.3">
      <c r="B5367" s="101">
        <v>5357</v>
      </c>
      <c r="C5367" s="12" t="s">
        <v>40727</v>
      </c>
      <c r="D5367" s="160" t="s">
        <v>391</v>
      </c>
      <c r="E5367" s="36" t="s">
        <v>15687</v>
      </c>
      <c r="F5367" s="104">
        <v>4.3</v>
      </c>
      <c r="G5367" s="94"/>
      <c r="H5367" s="94" t="s">
        <v>4153</v>
      </c>
      <c r="I5367" s="101">
        <v>2007</v>
      </c>
      <c r="J5367" s="101"/>
      <c r="K5367" s="90">
        <v>734025728</v>
      </c>
      <c r="L5367" s="90">
        <f>IF(K5367/1024 &gt;1,K5367/1024," ")</f>
        <v>716822</v>
      </c>
      <c r="M5367" s="90">
        <f>IF(K5367/1048576 &gt;1,K5367/1048576," ")</f>
        <v>700.021484375</v>
      </c>
      <c r="N5367" s="91" t="str">
        <f>IF(K5367&gt;999999999,K5367/1073741824," ")</f>
        <v xml:space="preserve"> </v>
      </c>
      <c r="O5367" s="194" t="s">
        <v>26915</v>
      </c>
      <c r="P5367" s="197" t="s">
        <v>26916</v>
      </c>
    </row>
    <row r="5368" spans="2:16" ht="20.100000000000001" customHeight="1" x14ac:dyDescent="0.3">
      <c r="B5368" s="101">
        <v>5358</v>
      </c>
      <c r="C5368" s="109" t="s">
        <v>40989</v>
      </c>
      <c r="D5368" s="164" t="s">
        <v>4698</v>
      </c>
      <c r="E5368" s="36" t="s">
        <v>15688</v>
      </c>
      <c r="F5368" s="104">
        <v>4.4000000000000004</v>
      </c>
      <c r="G5368" s="101"/>
      <c r="H5368" s="101" t="s">
        <v>5981</v>
      </c>
      <c r="I5368" s="101">
        <v>1990</v>
      </c>
      <c r="J5368" s="101"/>
      <c r="K5368" s="90">
        <v>1672899861</v>
      </c>
      <c r="L5368" s="90">
        <f>IF(K5368/1024 &gt;1,K5368/1024," ")</f>
        <v>1633691.2705078125</v>
      </c>
      <c r="M5368" s="90">
        <f>IF(K5368/1048576 &gt;1,K5368/1048576," ")</f>
        <v>1595.4016313552856</v>
      </c>
      <c r="N5368" s="91">
        <f>IF(K5368&gt;999999999,K5368/1073741824," ")</f>
        <v>1.5580094056203961</v>
      </c>
      <c r="O5368" s="194" t="s">
        <v>26917</v>
      </c>
      <c r="P5368" s="197" t="s">
        <v>26918</v>
      </c>
    </row>
    <row r="5369" spans="2:16" ht="20.100000000000001" customHeight="1" x14ac:dyDescent="0.3">
      <c r="B5369" s="101">
        <v>5359</v>
      </c>
      <c r="C5369" s="48" t="s">
        <v>40990</v>
      </c>
      <c r="D5369" s="157" t="s">
        <v>8635</v>
      </c>
      <c r="E5369" s="36" t="s">
        <v>15689</v>
      </c>
      <c r="F5369" s="81">
        <v>7</v>
      </c>
      <c r="G5369" s="13"/>
      <c r="H5369" s="13" t="s">
        <v>3739</v>
      </c>
      <c r="I5369" s="79">
        <v>2018</v>
      </c>
      <c r="J5369" s="79"/>
      <c r="K5369" s="73">
        <v>5238926078</v>
      </c>
      <c r="L5369" s="90">
        <f>IF(K5369/1024 &gt;1,K5369/1024," ")</f>
        <v>5116138.748046875</v>
      </c>
      <c r="M5369" s="90">
        <f>IF(K5369/1048576 &gt;1,K5369/1048576," ")</f>
        <v>4996.2292461395264</v>
      </c>
      <c r="N5369" s="91">
        <f>IF(K5369&gt;999999999,K5369/1073741824," ")</f>
        <v>4.8791301231831312</v>
      </c>
      <c r="O5369" s="194" t="s">
        <v>26919</v>
      </c>
      <c r="P5369" s="197" t="s">
        <v>26920</v>
      </c>
    </row>
    <row r="5370" spans="2:16" ht="20.100000000000001" customHeight="1" x14ac:dyDescent="0.3">
      <c r="B5370" s="101">
        <v>5360</v>
      </c>
      <c r="C5370" s="12" t="s">
        <v>40991</v>
      </c>
      <c r="D5370" s="261" t="s">
        <v>33622</v>
      </c>
      <c r="E5370" s="36" t="s">
        <v>33623</v>
      </c>
      <c r="F5370" s="131">
        <v>5.9</v>
      </c>
      <c r="G5370" s="13"/>
      <c r="H5370" s="13" t="s">
        <v>3756</v>
      </c>
      <c r="I5370" s="133">
        <v>2020</v>
      </c>
      <c r="J5370" s="74"/>
      <c r="K5370" s="73">
        <v>4855189504</v>
      </c>
      <c r="L5370" s="90">
        <f>IF(K5370/1024 &gt;1,K5370/1024," ")</f>
        <v>4741396</v>
      </c>
      <c r="M5370" s="90">
        <f>IF(K5370/1048576 &gt;1,K5370/1048576," ")</f>
        <v>4630.26953125</v>
      </c>
      <c r="N5370" s="91">
        <f>IF(K5370&gt;999999999,K5370/1073741824," ")</f>
        <v>4.5217475891113281</v>
      </c>
      <c r="O5370" s="194" t="s">
        <v>33624</v>
      </c>
      <c r="P5370" s="197" t="s">
        <v>33625</v>
      </c>
    </row>
    <row r="5371" spans="2:16" ht="20.100000000000001" customHeight="1" x14ac:dyDescent="0.3">
      <c r="B5371" s="101">
        <v>5361</v>
      </c>
      <c r="C5371" s="20" t="s">
        <v>40992</v>
      </c>
      <c r="D5371" s="157" t="s">
        <v>32886</v>
      </c>
      <c r="E5371" s="36" t="s">
        <v>32887</v>
      </c>
      <c r="F5371" s="81">
        <v>6.2</v>
      </c>
      <c r="G5371" s="13" t="s">
        <v>704</v>
      </c>
      <c r="H5371" s="13" t="s">
        <v>3744</v>
      </c>
      <c r="I5371" s="79">
        <v>2020</v>
      </c>
      <c r="J5371" s="79"/>
      <c r="K5371" s="73">
        <v>4890988544</v>
      </c>
      <c r="L5371" s="90">
        <f>IF(K5371/1024 &gt;1,K5371/1024," ")</f>
        <v>4776356</v>
      </c>
      <c r="M5371" s="90">
        <f>IF(K5371/1048576 &gt;1,K5371/1048576," ")</f>
        <v>4664.41015625</v>
      </c>
      <c r="N5371" s="91">
        <f>IF(K5371&gt;999999999,K5371/1073741824," ")</f>
        <v>4.5550880432128906</v>
      </c>
      <c r="O5371" s="194" t="s">
        <v>32888</v>
      </c>
      <c r="P5371" s="197" t="s">
        <v>32889</v>
      </c>
    </row>
    <row r="5372" spans="2:16" ht="20.100000000000001" customHeight="1" x14ac:dyDescent="0.3">
      <c r="B5372" s="101">
        <v>5362</v>
      </c>
      <c r="C5372" s="29" t="s">
        <v>40993</v>
      </c>
      <c r="D5372" s="177" t="s">
        <v>9097</v>
      </c>
      <c r="E5372" s="36" t="s">
        <v>9206</v>
      </c>
      <c r="F5372" s="131">
        <v>6.6</v>
      </c>
      <c r="G5372" s="13" t="s">
        <v>704</v>
      </c>
      <c r="H5372" s="13" t="s">
        <v>3740</v>
      </c>
      <c r="I5372" s="133">
        <v>2020</v>
      </c>
      <c r="J5372" s="74"/>
      <c r="K5372" s="73">
        <v>3590692864</v>
      </c>
      <c r="L5372" s="90">
        <f>IF(K5372/1024 &gt;1,K5372/1024," ")</f>
        <v>3506536</v>
      </c>
      <c r="M5372" s="90">
        <f>IF(K5372/1048576 &gt;1,K5372/1048576," ")</f>
        <v>3424.3515625</v>
      </c>
      <c r="N5372" s="91">
        <f>IF(K5372&gt;999999999,K5372/1073741824," ")</f>
        <v>3.3440933227539063</v>
      </c>
      <c r="O5372" s="194" t="s">
        <v>31719</v>
      </c>
      <c r="P5372" s="197" t="s">
        <v>31650</v>
      </c>
    </row>
    <row r="5373" spans="2:16" ht="20.100000000000001" customHeight="1" x14ac:dyDescent="0.3">
      <c r="B5373" s="101">
        <v>5363</v>
      </c>
      <c r="C5373" s="48" t="s">
        <v>40994</v>
      </c>
      <c r="D5373" s="157" t="s">
        <v>9104</v>
      </c>
      <c r="E5373" s="36" t="s">
        <v>9207</v>
      </c>
      <c r="F5373" s="81">
        <v>6.6</v>
      </c>
      <c r="G5373" s="13" t="s">
        <v>704</v>
      </c>
      <c r="H5373" s="13" t="s">
        <v>3744</v>
      </c>
      <c r="I5373" s="79">
        <v>2021</v>
      </c>
      <c r="J5373" s="79"/>
      <c r="K5373" s="73">
        <v>5354201088</v>
      </c>
      <c r="L5373" s="90">
        <f>IF(K5373/1024 &gt;1,K5373/1024," ")</f>
        <v>5228712</v>
      </c>
      <c r="M5373" s="90">
        <f>IF(K5373/1048576 &gt;1,K5373/1048576," ")</f>
        <v>5106.1640625</v>
      </c>
      <c r="N5373" s="91">
        <f>IF(K5373&gt;999999999,K5373/1073741824," ")</f>
        <v>4.9864883422851563</v>
      </c>
      <c r="O5373" s="194" t="s">
        <v>20007</v>
      </c>
      <c r="P5373" s="197" t="s">
        <v>31651</v>
      </c>
    </row>
    <row r="5374" spans="2:16" ht="20.100000000000001" customHeight="1" x14ac:dyDescent="0.3">
      <c r="B5374" s="101">
        <v>5364</v>
      </c>
      <c r="C5374" s="109" t="s">
        <v>40995</v>
      </c>
      <c r="D5374" s="168" t="s">
        <v>6538</v>
      </c>
      <c r="E5374" s="36" t="s">
        <v>15690</v>
      </c>
      <c r="F5374" s="99">
        <v>6</v>
      </c>
      <c r="G5374" s="99"/>
      <c r="H5374" s="101" t="s">
        <v>5878</v>
      </c>
      <c r="I5374" s="101">
        <v>2015</v>
      </c>
      <c r="J5374" s="101"/>
      <c r="K5374" s="90">
        <v>5706851728</v>
      </c>
      <c r="L5374" s="90">
        <f>IF(K5374/1024 &gt;1,K5374/1024," ")</f>
        <v>5573097.390625</v>
      </c>
      <c r="M5374" s="90">
        <f>IF(K5374/1048576 &gt;1,K5374/1048576," ")</f>
        <v>5442.4779205322266</v>
      </c>
      <c r="N5374" s="91">
        <f>IF(K5374&gt;999999999,K5374/1073741824," ")</f>
        <v>5.3149198442697525</v>
      </c>
      <c r="O5374" s="194" t="s">
        <v>26921</v>
      </c>
      <c r="P5374" s="197" t="s">
        <v>31528</v>
      </c>
    </row>
    <row r="5375" spans="2:16" ht="20.100000000000001" customHeight="1" x14ac:dyDescent="0.3">
      <c r="B5375" s="101">
        <v>5365</v>
      </c>
      <c r="C5375" s="103" t="s">
        <v>40996</v>
      </c>
      <c r="D5375" s="168" t="s">
        <v>6337</v>
      </c>
      <c r="E5375" s="36" t="s">
        <v>15691</v>
      </c>
      <c r="F5375" s="99">
        <v>5</v>
      </c>
      <c r="G5375" s="99" t="s">
        <v>704</v>
      </c>
      <c r="H5375" s="101" t="s">
        <v>4081</v>
      </c>
      <c r="I5375" s="101">
        <v>2015</v>
      </c>
      <c r="J5375" s="101"/>
      <c r="K5375" s="90">
        <v>4849671216</v>
      </c>
      <c r="L5375" s="90">
        <f>IF(K5375/1024 &gt;1,K5375/1024," ")</f>
        <v>4736007.046875</v>
      </c>
      <c r="M5375" s="90">
        <f>IF(K5375/1048576 &gt;1,K5375/1048576," ")</f>
        <v>4625.0068817138672</v>
      </c>
      <c r="N5375" s="91">
        <f>IF(K5375&gt;999999999,K5375/1073741824," ")</f>
        <v>4.5166082829236984</v>
      </c>
      <c r="O5375" s="194" t="s">
        <v>26922</v>
      </c>
      <c r="P5375" s="197" t="s">
        <v>26923</v>
      </c>
    </row>
    <row r="5376" spans="2:16" ht="20.100000000000001" customHeight="1" x14ac:dyDescent="0.3">
      <c r="B5376" s="101">
        <v>5366</v>
      </c>
      <c r="C5376" s="111" t="s">
        <v>40999</v>
      </c>
      <c r="D5376" s="161" t="s">
        <v>7301</v>
      </c>
      <c r="E5376" s="36" t="s">
        <v>15694</v>
      </c>
      <c r="F5376" s="99">
        <v>5.4</v>
      </c>
      <c r="G5376" s="99"/>
      <c r="H5376" s="105" t="s">
        <v>5878</v>
      </c>
      <c r="I5376" s="101">
        <v>2016</v>
      </c>
      <c r="J5376" s="101"/>
      <c r="K5376" s="90">
        <v>4839695601</v>
      </c>
      <c r="L5376" s="90">
        <f>IF(K5376/1024 &gt;1,K5376/1024," ")</f>
        <v>4726265.2353515625</v>
      </c>
      <c r="M5376" s="90">
        <f>IF(K5376/1048576 &gt;1,K5376/1048576," ")</f>
        <v>4615.4933938980103</v>
      </c>
      <c r="N5376" s="91">
        <f>IF(K5376&gt;999999999,K5376/1073741824," ")</f>
        <v>4.5073177674785256</v>
      </c>
      <c r="O5376" s="194" t="s">
        <v>26926</v>
      </c>
      <c r="P5376" s="197" t="s">
        <v>26927</v>
      </c>
    </row>
    <row r="5377" spans="2:16" ht="20.100000000000001" customHeight="1" x14ac:dyDescent="0.3">
      <c r="B5377" s="101">
        <v>5367</v>
      </c>
      <c r="C5377" s="109" t="s">
        <v>40998</v>
      </c>
      <c r="D5377" s="159" t="s">
        <v>4534</v>
      </c>
      <c r="E5377" s="36" t="s">
        <v>15693</v>
      </c>
      <c r="F5377" s="104">
        <v>6.6</v>
      </c>
      <c r="G5377" s="101" t="s">
        <v>704</v>
      </c>
      <c r="H5377" s="101" t="s">
        <v>3809</v>
      </c>
      <c r="I5377" s="101">
        <v>1951</v>
      </c>
      <c r="J5377" s="101"/>
      <c r="K5377" s="90">
        <v>4827732819</v>
      </c>
      <c r="L5377" s="90">
        <f>IF(K5377/1024 &gt;1,K5377/1024," ")</f>
        <v>4714582.8310546875</v>
      </c>
      <c r="M5377" s="90">
        <f>IF(K5377/1048576 &gt;1,K5377/1048576," ")</f>
        <v>4604.0847959518433</v>
      </c>
      <c r="N5377" s="91">
        <f>IF(K5377&gt;999999999,K5377/1073741824," ")</f>
        <v>4.4961765585467219</v>
      </c>
      <c r="O5377" s="194" t="s">
        <v>17891</v>
      </c>
      <c r="P5377" s="197" t="s">
        <v>26925</v>
      </c>
    </row>
    <row r="5378" spans="2:16" ht="20.100000000000001" customHeight="1" x14ac:dyDescent="0.3">
      <c r="B5378" s="101">
        <v>5368</v>
      </c>
      <c r="C5378" s="102" t="s">
        <v>41000</v>
      </c>
      <c r="D5378" s="159" t="s">
        <v>453</v>
      </c>
      <c r="E5378" s="36" t="s">
        <v>15695</v>
      </c>
      <c r="F5378" s="104">
        <v>5.7</v>
      </c>
      <c r="G5378" s="101" t="s">
        <v>704</v>
      </c>
      <c r="H5378" s="101" t="s">
        <v>3739</v>
      </c>
      <c r="I5378" s="101">
        <v>2009</v>
      </c>
      <c r="J5378" s="101"/>
      <c r="K5378" s="90">
        <v>4623543587</v>
      </c>
      <c r="L5378" s="90">
        <f>IF(K5378/1024 &gt;1,K5378/1024," ")</f>
        <v>4515179.2841796875</v>
      </c>
      <c r="M5378" s="90">
        <f>IF(K5378/1048576 &gt;1,K5378/1048576," ")</f>
        <v>4409.3547697067261</v>
      </c>
      <c r="N5378" s="91">
        <f>IF(K5378&gt;999999999,K5378/1073741824," ")</f>
        <v>4.3060105172917247</v>
      </c>
      <c r="O5378" s="194" t="s">
        <v>26928</v>
      </c>
      <c r="P5378" s="197" t="s">
        <v>26929</v>
      </c>
    </row>
    <row r="5379" spans="2:16" ht="20.100000000000001" customHeight="1" x14ac:dyDescent="0.3">
      <c r="B5379" s="101">
        <v>5369</v>
      </c>
      <c r="C5379" s="48" t="s">
        <v>41001</v>
      </c>
      <c r="D5379" s="157" t="s">
        <v>8048</v>
      </c>
      <c r="E5379" s="36" t="s">
        <v>15696</v>
      </c>
      <c r="F5379" s="81">
        <v>5.5</v>
      </c>
      <c r="G5379" s="13" t="s">
        <v>704</v>
      </c>
      <c r="H5379" s="13" t="s">
        <v>5878</v>
      </c>
      <c r="I5379" s="79">
        <v>1976</v>
      </c>
      <c r="J5379" s="79"/>
      <c r="K5379" s="73">
        <v>2525410565</v>
      </c>
      <c r="L5379" s="90">
        <f>IF(K5379/1024 &gt;1,K5379/1024," ")</f>
        <v>2466221.2548828125</v>
      </c>
      <c r="M5379" s="90">
        <f>IF(K5379/1048576 &gt;1,K5379/1048576," ")</f>
        <v>2408.4191942214966</v>
      </c>
      <c r="N5379" s="91">
        <f>IF(K5379&gt;999999999,K5379/1073741824," ")</f>
        <v>2.3519718693569303</v>
      </c>
      <c r="O5379" s="194" t="s">
        <v>26930</v>
      </c>
      <c r="P5379" s="197" t="s">
        <v>26931</v>
      </c>
    </row>
    <row r="5380" spans="2:16" ht="20.100000000000001" customHeight="1" x14ac:dyDescent="0.3">
      <c r="B5380" s="101">
        <v>5370</v>
      </c>
      <c r="C5380" s="109" t="s">
        <v>41002</v>
      </c>
      <c r="D5380" s="159" t="s">
        <v>4119</v>
      </c>
      <c r="E5380" s="36" t="s">
        <v>15697</v>
      </c>
      <c r="F5380" s="104">
        <v>5</v>
      </c>
      <c r="G5380" s="101"/>
      <c r="H5380" s="101" t="s">
        <v>3737</v>
      </c>
      <c r="I5380" s="101">
        <v>2013</v>
      </c>
      <c r="J5380" s="101"/>
      <c r="K5380" s="90">
        <v>2187625057</v>
      </c>
      <c r="L5380" s="90">
        <f>IF(K5380/1024 &gt;1,K5380/1024," ")</f>
        <v>2136352.5947265625</v>
      </c>
      <c r="M5380" s="90">
        <f>IF(K5380/1048576 &gt;1,K5380/1048576," ")</f>
        <v>2086.2818307876587</v>
      </c>
      <c r="N5380" s="91">
        <f>IF(K5380&gt;999999999,K5380/1073741824," ")</f>
        <v>2.0373846003785729</v>
      </c>
      <c r="O5380" s="194" t="s">
        <v>26932</v>
      </c>
      <c r="P5380" s="197" t="s">
        <v>26933</v>
      </c>
    </row>
    <row r="5381" spans="2:16" ht="20.100000000000001" customHeight="1" x14ac:dyDescent="0.3">
      <c r="B5381" s="101">
        <v>5371</v>
      </c>
      <c r="C5381" s="102" t="s">
        <v>41004</v>
      </c>
      <c r="D5381" s="159" t="s">
        <v>5545</v>
      </c>
      <c r="E5381" s="36" t="s">
        <v>15699</v>
      </c>
      <c r="F5381" s="104">
        <v>6.2</v>
      </c>
      <c r="G5381" s="101" t="s">
        <v>704</v>
      </c>
      <c r="H5381" s="101" t="s">
        <v>3756</v>
      </c>
      <c r="I5381" s="101">
        <v>1972</v>
      </c>
      <c r="J5381" s="101"/>
      <c r="K5381" s="90">
        <v>3716941752</v>
      </c>
      <c r="L5381" s="90">
        <f>IF(K5381/1024 &gt;1,K5381/1024," ")</f>
        <v>3629825.9296875</v>
      </c>
      <c r="M5381" s="90">
        <f>IF(K5381/1048576 &gt;1,K5381/1048576," ")</f>
        <v>3544.7518844604492</v>
      </c>
      <c r="N5381" s="91">
        <f>IF(K5381&gt;999999999,K5381/1073741824," ")</f>
        <v>3.4616717621684074</v>
      </c>
      <c r="O5381" s="194" t="s">
        <v>26935</v>
      </c>
      <c r="P5381" s="197" t="s">
        <v>26936</v>
      </c>
    </row>
    <row r="5382" spans="2:16" ht="20.100000000000001" customHeight="1" x14ac:dyDescent="0.3">
      <c r="B5382" s="101">
        <v>5372</v>
      </c>
      <c r="C5382" s="109" t="s">
        <v>41005</v>
      </c>
      <c r="D5382" s="160" t="s">
        <v>2509</v>
      </c>
      <c r="E5382" s="36" t="s">
        <v>15700</v>
      </c>
      <c r="F5382" s="104">
        <v>7</v>
      </c>
      <c r="G5382" s="101" t="s">
        <v>704</v>
      </c>
      <c r="H5382" s="101" t="s">
        <v>3933</v>
      </c>
      <c r="I5382" s="101">
        <v>1950</v>
      </c>
      <c r="J5382" s="101"/>
      <c r="K5382" s="90">
        <v>3174034785</v>
      </c>
      <c r="L5382" s="90">
        <f>IF(K5382/1024 &gt;1,K5382/1024," ")</f>
        <v>3099643.3447265625</v>
      </c>
      <c r="M5382" s="90">
        <f>IF(K5382/1048576 &gt;1,K5382/1048576," ")</f>
        <v>3026.9954538345337</v>
      </c>
      <c r="N5382" s="91">
        <f>IF(K5382&gt;999999999,K5382/1073741824," ")</f>
        <v>2.9560502478852868</v>
      </c>
      <c r="O5382" s="194" t="s">
        <v>26937</v>
      </c>
      <c r="P5382" s="197" t="s">
        <v>26938</v>
      </c>
    </row>
    <row r="5383" spans="2:16" ht="20.100000000000001" customHeight="1" x14ac:dyDescent="0.3">
      <c r="B5383" s="101">
        <v>5373</v>
      </c>
      <c r="C5383" s="12" t="s">
        <v>41006</v>
      </c>
      <c r="D5383" s="159" t="s">
        <v>2510</v>
      </c>
      <c r="E5383" s="36" t="s">
        <v>15701</v>
      </c>
      <c r="F5383" s="104">
        <v>5.4</v>
      </c>
      <c r="G5383" s="94" t="s">
        <v>704</v>
      </c>
      <c r="H5383" s="94" t="s">
        <v>3757</v>
      </c>
      <c r="I5383" s="101">
        <v>2002</v>
      </c>
      <c r="J5383" s="101"/>
      <c r="K5383" s="90">
        <v>5006321295</v>
      </c>
      <c r="L5383" s="90">
        <f>IF(K5383/1024 &gt;1,K5383/1024," ")</f>
        <v>4888985.6396484375</v>
      </c>
      <c r="M5383" s="90">
        <f>IF(K5383/1048576 &gt;1,K5383/1048576," ")</f>
        <v>4774.4000387191772</v>
      </c>
      <c r="N5383" s="91">
        <f>IF(K5383&gt;999999999,K5383/1073741824," ")</f>
        <v>4.6625000378116965</v>
      </c>
      <c r="O5383" s="194" t="s">
        <v>26939</v>
      </c>
      <c r="P5383" s="197" t="s">
        <v>26940</v>
      </c>
    </row>
    <row r="5384" spans="2:16" ht="20.100000000000001" customHeight="1" x14ac:dyDescent="0.3">
      <c r="B5384" s="101">
        <v>5374</v>
      </c>
      <c r="C5384" s="112" t="s">
        <v>41007</v>
      </c>
      <c r="D5384" s="168" t="s">
        <v>6515</v>
      </c>
      <c r="E5384" s="36" t="s">
        <v>15702</v>
      </c>
      <c r="F5384" s="99">
        <v>5</v>
      </c>
      <c r="G5384" s="99" t="s">
        <v>704</v>
      </c>
      <c r="H5384" s="101" t="s">
        <v>5877</v>
      </c>
      <c r="I5384" s="101">
        <v>1988</v>
      </c>
      <c r="J5384" s="101"/>
      <c r="K5384" s="90">
        <v>2469450730</v>
      </c>
      <c r="L5384" s="90">
        <f>IF(K5384/1024 &gt;1,K5384/1024," ")</f>
        <v>2411572.978515625</v>
      </c>
      <c r="M5384" s="90">
        <f>IF(K5384/1048576 &gt;1,K5384/1048576," ")</f>
        <v>2355.051736831665</v>
      </c>
      <c r="N5384" s="91">
        <f>IF(K5384&gt;999999999,K5384/1073741824," ")</f>
        <v>2.2998552117496729</v>
      </c>
      <c r="O5384" s="194" t="s">
        <v>22622</v>
      </c>
      <c r="P5384" s="197" t="s">
        <v>26941</v>
      </c>
    </row>
    <row r="5385" spans="2:16" ht="20.100000000000001" customHeight="1" x14ac:dyDescent="0.3">
      <c r="B5385" s="101">
        <v>5375</v>
      </c>
      <c r="C5385" s="109" t="s">
        <v>41008</v>
      </c>
      <c r="D5385" s="168" t="s">
        <v>6533</v>
      </c>
      <c r="E5385" s="36" t="s">
        <v>15703</v>
      </c>
      <c r="F5385" s="99">
        <v>5.2</v>
      </c>
      <c r="G5385" s="99"/>
      <c r="H5385" s="101" t="s">
        <v>4081</v>
      </c>
      <c r="I5385" s="101">
        <v>2015</v>
      </c>
      <c r="J5385" s="101"/>
      <c r="K5385" s="90">
        <v>4867127703</v>
      </c>
      <c r="L5385" s="90">
        <f>IF(K5385/1024 &gt;1,K5385/1024," ")</f>
        <v>4753054.3974609375</v>
      </c>
      <c r="M5385" s="90">
        <f>IF(K5385/1048576 &gt;1,K5385/1048576," ")</f>
        <v>4641.6546850204468</v>
      </c>
      <c r="N5385" s="91">
        <f>IF(K5385&gt;999999999,K5385/1073741824," ")</f>
        <v>4.5328659033402801</v>
      </c>
      <c r="O5385" s="194" t="s">
        <v>21214</v>
      </c>
      <c r="P5385" s="197" t="s">
        <v>26942</v>
      </c>
    </row>
    <row r="5386" spans="2:16" ht="20.100000000000001" customHeight="1" x14ac:dyDescent="0.3">
      <c r="B5386" s="101">
        <v>5376</v>
      </c>
      <c r="C5386" s="20" t="s">
        <v>41009</v>
      </c>
      <c r="D5386" s="177" t="s">
        <v>9053</v>
      </c>
      <c r="E5386" s="36" t="s">
        <v>15705</v>
      </c>
      <c r="F5386" s="81">
        <v>7</v>
      </c>
      <c r="G5386" s="13"/>
      <c r="H5386" s="13" t="s">
        <v>3757</v>
      </c>
      <c r="I5386" s="79">
        <v>2019</v>
      </c>
      <c r="J5386" s="79"/>
      <c r="K5386" s="73">
        <v>4929384448</v>
      </c>
      <c r="L5386" s="90">
        <f>IF(K5386/1024 &gt;1,K5386/1024," ")</f>
        <v>4813852</v>
      </c>
      <c r="M5386" s="90">
        <f>IF(K5386/1048576 &gt;1,K5386/1048576," ")</f>
        <v>4701.02734375</v>
      </c>
      <c r="N5386" s="91">
        <f>IF(K5386&gt;999999999,K5386/1073741824," ")</f>
        <v>4.5908470153808594</v>
      </c>
      <c r="O5386" s="194" t="s">
        <v>26945</v>
      </c>
      <c r="P5386" s="197" t="s">
        <v>26946</v>
      </c>
    </row>
    <row r="5387" spans="2:16" ht="20.100000000000001" customHeight="1" x14ac:dyDescent="0.3">
      <c r="B5387" s="101">
        <v>5377</v>
      </c>
      <c r="C5387" s="109" t="s">
        <v>41011</v>
      </c>
      <c r="D5387" s="160" t="s">
        <v>41</v>
      </c>
      <c r="E5387" s="36" t="s">
        <v>15707</v>
      </c>
      <c r="F5387" s="104">
        <v>7.7</v>
      </c>
      <c r="G5387" s="101" t="s">
        <v>704</v>
      </c>
      <c r="H5387" s="101" t="s">
        <v>3744</v>
      </c>
      <c r="I5387" s="101">
        <v>1973</v>
      </c>
      <c r="J5387" s="101"/>
      <c r="K5387" s="90">
        <v>6506745260</v>
      </c>
      <c r="L5387" s="90">
        <f>IF(K5387/1024 &gt;1,K5387/1024," ")</f>
        <v>6354243.41796875</v>
      </c>
      <c r="M5387" s="90">
        <f>IF(K5387/1048576 &gt;1,K5387/1048576," ")</f>
        <v>6205.3158378601074</v>
      </c>
      <c r="N5387" s="91">
        <f>IF(K5387&gt;999999999,K5387/1073741824," ")</f>
        <v>6.0598787479102612</v>
      </c>
      <c r="O5387" s="194" t="s">
        <v>26949</v>
      </c>
      <c r="P5387" s="197" t="s">
        <v>26950</v>
      </c>
    </row>
    <row r="5388" spans="2:16" ht="20.100000000000001" customHeight="1" x14ac:dyDescent="0.3">
      <c r="B5388" s="101">
        <v>5378</v>
      </c>
      <c r="C5388" s="20" t="s">
        <v>41010</v>
      </c>
      <c r="D5388" s="157" t="s">
        <v>41</v>
      </c>
      <c r="E5388" s="36" t="s">
        <v>15706</v>
      </c>
      <c r="F5388" s="81">
        <v>6.1</v>
      </c>
      <c r="G5388" s="13" t="s">
        <v>704</v>
      </c>
      <c r="H5388" s="13" t="s">
        <v>5878</v>
      </c>
      <c r="I5388" s="79">
        <v>2017</v>
      </c>
      <c r="J5388" s="79"/>
      <c r="K5388" s="73">
        <v>5241524224</v>
      </c>
      <c r="L5388" s="90">
        <f>IF(K5388/1024 &gt;1,K5388/1024," ")</f>
        <v>5118676</v>
      </c>
      <c r="M5388" s="90">
        <f>IF(K5388/1048576 &gt;1,K5388/1048576," ")</f>
        <v>4998.70703125</v>
      </c>
      <c r="N5388" s="91">
        <f>IF(K5388&gt;999999999,K5388/1073741824," ")</f>
        <v>4.8815498352050781</v>
      </c>
      <c r="O5388" s="194" t="s">
        <v>26947</v>
      </c>
      <c r="P5388" s="197" t="s">
        <v>26948</v>
      </c>
    </row>
    <row r="5389" spans="2:16" ht="20.100000000000001" customHeight="1" x14ac:dyDescent="0.3">
      <c r="B5389" s="101">
        <v>5379</v>
      </c>
      <c r="C5389" s="109" t="s">
        <v>41012</v>
      </c>
      <c r="D5389" s="160" t="s">
        <v>3252</v>
      </c>
      <c r="E5389" s="36" t="s">
        <v>15708</v>
      </c>
      <c r="F5389" s="104">
        <v>4.5</v>
      </c>
      <c r="G5389" s="101" t="s">
        <v>704</v>
      </c>
      <c r="H5389" s="101" t="s">
        <v>3739</v>
      </c>
      <c r="I5389" s="101">
        <v>2012</v>
      </c>
      <c r="J5389" s="101"/>
      <c r="K5389" s="90">
        <v>2724022836</v>
      </c>
      <c r="L5389" s="90">
        <f>IF(K5389/1024 &gt;1,K5389/1024," ")</f>
        <v>2660178.55078125</v>
      </c>
      <c r="M5389" s="90">
        <f>IF(K5389/1048576 &gt;1,K5389/1048576," ")</f>
        <v>2597.8306159973145</v>
      </c>
      <c r="N5389" s="91">
        <f>IF(K5389&gt;999999999,K5389/1073741824," ")</f>
        <v>2.5369439609348774</v>
      </c>
      <c r="O5389" s="199" t="s">
        <v>17521</v>
      </c>
      <c r="P5389" s="197" t="s">
        <v>26951</v>
      </c>
    </row>
    <row r="5390" spans="2:16" ht="20.100000000000001" customHeight="1" x14ac:dyDescent="0.3">
      <c r="B5390" s="101">
        <v>5380</v>
      </c>
      <c r="C5390" s="109" t="s">
        <v>41013</v>
      </c>
      <c r="D5390" s="161" t="s">
        <v>6526</v>
      </c>
      <c r="E5390" s="36" t="s">
        <v>15709</v>
      </c>
      <c r="F5390" s="99">
        <v>7</v>
      </c>
      <c r="G5390" s="99"/>
      <c r="H5390" s="101" t="s">
        <v>3937</v>
      </c>
      <c r="I5390" s="101">
        <v>2000</v>
      </c>
      <c r="J5390" s="115"/>
      <c r="K5390" s="90">
        <v>3760064367</v>
      </c>
      <c r="L5390" s="90">
        <f>IF(K5390/1024 &gt;1,K5390/1024," ")</f>
        <v>3671937.8583984375</v>
      </c>
      <c r="M5390" s="90">
        <f>IF(K5390/1048576 &gt;1,K5390/1048576," ")</f>
        <v>3585.8768148422241</v>
      </c>
      <c r="N5390" s="91">
        <f>IF(K5390&gt;999999999,K5390/1073741824," ")</f>
        <v>3.5018328269943595</v>
      </c>
      <c r="O5390" s="194" t="s">
        <v>26952</v>
      </c>
      <c r="P5390" s="197" t="s">
        <v>26953</v>
      </c>
    </row>
    <row r="5391" spans="2:16" ht="20.100000000000001" customHeight="1" x14ac:dyDescent="0.3">
      <c r="B5391" s="101">
        <v>5381</v>
      </c>
      <c r="C5391" s="12" t="s">
        <v>41014</v>
      </c>
      <c r="D5391" s="157" t="s">
        <v>8840</v>
      </c>
      <c r="E5391" s="36" t="s">
        <v>15710</v>
      </c>
      <c r="F5391" s="131">
        <v>4.5</v>
      </c>
      <c r="G5391" s="13" t="s">
        <v>704</v>
      </c>
      <c r="H5391" s="13" t="s">
        <v>4349</v>
      </c>
      <c r="I5391" s="133">
        <v>2019</v>
      </c>
      <c r="J5391" s="74"/>
      <c r="K5391" s="73">
        <v>4875362304</v>
      </c>
      <c r="L5391" s="90">
        <f>IF(K5391/1024 &gt;1,K5391/1024," ")</f>
        <v>4761096</v>
      </c>
      <c r="M5391" s="90">
        <f>IF(K5391/1048576 &gt;1,K5391/1048576," ")</f>
        <v>4649.5078125</v>
      </c>
      <c r="N5391" s="91">
        <f>IF(K5391&gt;999999999,K5391/1073741824," ")</f>
        <v>4.5405349731445313</v>
      </c>
      <c r="O5391" s="194" t="s">
        <v>26954</v>
      </c>
      <c r="P5391" s="197" t="s">
        <v>26955</v>
      </c>
    </row>
    <row r="5392" spans="2:16" ht="20.100000000000001" customHeight="1" x14ac:dyDescent="0.3">
      <c r="B5392" s="101">
        <v>5382</v>
      </c>
      <c r="C5392" s="20" t="s">
        <v>41015</v>
      </c>
      <c r="D5392" s="182" t="s">
        <v>8535</v>
      </c>
      <c r="E5392" s="36" t="s">
        <v>15711</v>
      </c>
      <c r="F5392" s="81">
        <v>5.8</v>
      </c>
      <c r="G5392" s="13"/>
      <c r="H5392" s="13" t="s">
        <v>5878</v>
      </c>
      <c r="I5392" s="79">
        <v>2017</v>
      </c>
      <c r="J5392" s="79"/>
      <c r="K5392" s="73">
        <v>4295782400</v>
      </c>
      <c r="L5392" s="90">
        <f>IF(K5392/1024 &gt;1,K5392/1024," ")</f>
        <v>4195100</v>
      </c>
      <c r="M5392" s="90">
        <f>IF(K5392/1048576 &gt;1,K5392/1048576," ")</f>
        <v>4096.77734375</v>
      </c>
      <c r="N5392" s="91">
        <f>IF(K5392&gt;999999999,K5392/1073741824," ")</f>
        <v>4.0007591247558594</v>
      </c>
      <c r="O5392" s="194" t="s">
        <v>26956</v>
      </c>
      <c r="P5392" s="197" t="s">
        <v>26957</v>
      </c>
    </row>
    <row r="5393" spans="2:16" ht="20.100000000000001" customHeight="1" x14ac:dyDescent="0.3">
      <c r="B5393" s="101">
        <v>5383</v>
      </c>
      <c r="C5393" s="112" t="s">
        <v>41016</v>
      </c>
      <c r="D5393" s="174" t="s">
        <v>7610</v>
      </c>
      <c r="E5393" s="36" t="s">
        <v>15712</v>
      </c>
      <c r="F5393" s="99">
        <v>6.6</v>
      </c>
      <c r="G5393" s="99"/>
      <c r="H5393" s="105" t="s">
        <v>5881</v>
      </c>
      <c r="I5393" s="101">
        <v>2016</v>
      </c>
      <c r="J5393" s="101"/>
      <c r="K5393" s="90">
        <v>4766278466</v>
      </c>
      <c r="L5393" s="90">
        <f>IF(K5393/1024 &gt;1,K5393/1024," ")</f>
        <v>4654568.814453125</v>
      </c>
      <c r="M5393" s="90">
        <f>IF(K5393/1048576 &gt;1,K5393/1048576," ")</f>
        <v>4545.4773578643799</v>
      </c>
      <c r="N5393" s="91">
        <f>IF(K5393&gt;999999999,K5393/1073741824," ")</f>
        <v>4.4389427322894335</v>
      </c>
      <c r="O5393" s="194" t="s">
        <v>26958</v>
      </c>
      <c r="P5393" s="197" t="s">
        <v>26959</v>
      </c>
    </row>
    <row r="5394" spans="2:16" ht="20.100000000000001" customHeight="1" x14ac:dyDescent="0.3">
      <c r="B5394" s="101">
        <v>5384</v>
      </c>
      <c r="C5394" s="29" t="s">
        <v>41017</v>
      </c>
      <c r="D5394" s="161" t="s">
        <v>6373</v>
      </c>
      <c r="E5394" s="36" t="s">
        <v>15713</v>
      </c>
      <c r="F5394" s="99">
        <v>4.3</v>
      </c>
      <c r="G5394" s="99" t="s">
        <v>704</v>
      </c>
      <c r="H5394" s="101" t="s">
        <v>5892</v>
      </c>
      <c r="I5394" s="101">
        <v>2015</v>
      </c>
      <c r="J5394" s="101"/>
      <c r="K5394" s="90">
        <v>4202891096</v>
      </c>
      <c r="L5394" s="90">
        <f>IF(K5394/1024 &gt;1,K5394/1024," ")</f>
        <v>4104385.8359375</v>
      </c>
      <c r="M5394" s="90">
        <f>IF(K5394/1048576 &gt;1,K5394/1048576," ")</f>
        <v>4008.1892929077148</v>
      </c>
      <c r="N5394" s="91">
        <f>IF(K5394&gt;999999999,K5394/1073741824," ")</f>
        <v>3.9142473563551903</v>
      </c>
      <c r="O5394" s="194" t="s">
        <v>26960</v>
      </c>
      <c r="P5394" s="197" t="s">
        <v>26961</v>
      </c>
    </row>
    <row r="5395" spans="2:16" ht="20.100000000000001" customHeight="1" x14ac:dyDescent="0.3">
      <c r="B5395" s="101">
        <v>5385</v>
      </c>
      <c r="C5395" s="12" t="s">
        <v>41018</v>
      </c>
      <c r="D5395" s="177" t="s">
        <v>8817</v>
      </c>
      <c r="E5395" s="36" t="s">
        <v>15716</v>
      </c>
      <c r="F5395" s="131">
        <v>8.1</v>
      </c>
      <c r="G5395" s="13"/>
      <c r="H5395" s="13" t="s">
        <v>3744</v>
      </c>
      <c r="I5395" s="133">
        <v>2019</v>
      </c>
      <c r="J5395" s="74"/>
      <c r="K5395" s="73">
        <v>5127950336</v>
      </c>
      <c r="L5395" s="90">
        <f>IF(K5395/1024 &gt;1,K5395/1024," ")</f>
        <v>5007764</v>
      </c>
      <c r="M5395" s="90">
        <f>IF(K5395/1048576 &gt;1,K5395/1048576," ")</f>
        <v>4890.39453125</v>
      </c>
      <c r="N5395" s="91">
        <f>IF(K5395&gt;999999999,K5395/1073741824," ")</f>
        <v>4.7757759094238281</v>
      </c>
      <c r="O5395" s="194" t="s">
        <v>26966</v>
      </c>
      <c r="P5395" s="197" t="s">
        <v>26967</v>
      </c>
    </row>
    <row r="5396" spans="2:16" ht="20.100000000000001" customHeight="1" x14ac:dyDescent="0.3">
      <c r="B5396" s="101">
        <v>5386</v>
      </c>
      <c r="C5396" s="7" t="s">
        <v>40728</v>
      </c>
      <c r="D5396" s="159" t="s">
        <v>2511</v>
      </c>
      <c r="E5396" s="36" t="s">
        <v>15717</v>
      </c>
      <c r="F5396" s="104">
        <v>5.8</v>
      </c>
      <c r="G5396" s="121" t="s">
        <v>704</v>
      </c>
      <c r="H5396" s="121" t="s">
        <v>4092</v>
      </c>
      <c r="I5396" s="94">
        <v>2007</v>
      </c>
      <c r="J5396" s="94"/>
      <c r="K5396" s="108">
        <v>1680164864</v>
      </c>
      <c r="L5396" s="90">
        <f>IF(K5396/1024 &gt;1,K5396/1024," ")</f>
        <v>1640786</v>
      </c>
      <c r="M5396" s="90">
        <f>IF(K5396/1048576 &gt;1,K5396/1048576," ")</f>
        <v>1602.330078125</v>
      </c>
      <c r="N5396" s="91">
        <f>IF(K5396&gt;999999999,K5396/1073741824," ")</f>
        <v>1.5647754669189453</v>
      </c>
      <c r="O5396" s="194" t="s">
        <v>22152</v>
      </c>
      <c r="P5396" s="197" t="s">
        <v>26968</v>
      </c>
    </row>
    <row r="5397" spans="2:16" ht="20.100000000000001" customHeight="1" x14ac:dyDescent="0.3">
      <c r="B5397" s="101">
        <v>5387</v>
      </c>
      <c r="C5397" s="109" t="s">
        <v>41019</v>
      </c>
      <c r="D5397" s="159" t="s">
        <v>3126</v>
      </c>
      <c r="E5397" s="36" t="s">
        <v>15718</v>
      </c>
      <c r="F5397" s="104">
        <v>6.1</v>
      </c>
      <c r="G5397" s="101" t="s">
        <v>704</v>
      </c>
      <c r="H5397" s="101" t="s">
        <v>3756</v>
      </c>
      <c r="I5397" s="101">
        <v>2011</v>
      </c>
      <c r="J5397" s="101"/>
      <c r="K5397" s="90">
        <v>3395840229</v>
      </c>
      <c r="L5397" s="90">
        <f>IF(K5397/1024 &gt;1,K5397/1024," ")</f>
        <v>3316250.2236328125</v>
      </c>
      <c r="M5397" s="90">
        <f>IF(K5397/1048576 &gt;1,K5397/1048576," ")</f>
        <v>3238.5256090164185</v>
      </c>
      <c r="N5397" s="91">
        <f>IF(K5397&gt;999999999,K5397/1073741824," ")</f>
        <v>3.1626226650550961</v>
      </c>
      <c r="O5397" s="194" t="s">
        <v>26969</v>
      </c>
      <c r="P5397" s="197" t="s">
        <v>26970</v>
      </c>
    </row>
    <row r="5398" spans="2:16" ht="20.100000000000001" customHeight="1" x14ac:dyDescent="0.3">
      <c r="B5398" s="101">
        <v>5388</v>
      </c>
      <c r="C5398" s="12" t="s">
        <v>41020</v>
      </c>
      <c r="D5398" s="160" t="s">
        <v>2691</v>
      </c>
      <c r="E5398" s="36" t="s">
        <v>15719</v>
      </c>
      <c r="F5398" s="104">
        <v>5.7</v>
      </c>
      <c r="G5398" s="94"/>
      <c r="H5398" s="13" t="s">
        <v>5892</v>
      </c>
      <c r="I5398" s="101">
        <v>1978</v>
      </c>
      <c r="J5398" s="101"/>
      <c r="K5398" s="73">
        <v>4623319040</v>
      </c>
      <c r="L5398" s="90">
        <f>IF(K5398/1024 &gt;1,K5398/1024," ")</f>
        <v>4514960</v>
      </c>
      <c r="M5398" s="90">
        <f>IF(K5398/1048576 &gt;1,K5398/1048576," ")</f>
        <v>4409.140625</v>
      </c>
      <c r="N5398" s="91">
        <f>IF(K5398&gt;999999999,K5398/1073741824," ")</f>
        <v>4.3058013916015625</v>
      </c>
      <c r="O5398" s="194" t="s">
        <v>26971</v>
      </c>
      <c r="P5398" s="197" t="s">
        <v>26972</v>
      </c>
    </row>
    <row r="5399" spans="2:16" ht="20.100000000000001" customHeight="1" x14ac:dyDescent="0.3">
      <c r="B5399" s="101">
        <v>5389</v>
      </c>
      <c r="C5399" s="103" t="s">
        <v>41021</v>
      </c>
      <c r="D5399" s="159" t="s">
        <v>4620</v>
      </c>
      <c r="E5399" s="36" t="s">
        <v>15720</v>
      </c>
      <c r="F5399" s="104">
        <v>5</v>
      </c>
      <c r="G5399" s="101"/>
      <c r="H5399" s="101" t="s">
        <v>3744</v>
      </c>
      <c r="I5399" s="101">
        <v>2013</v>
      </c>
      <c r="J5399" s="101"/>
      <c r="K5399" s="90">
        <v>3516178585</v>
      </c>
      <c r="L5399" s="90">
        <f>IF(K5399/1024 &gt;1,K5399/1024," ")</f>
        <v>3433768.1494140625</v>
      </c>
      <c r="M5399" s="90">
        <f>IF(K5399/1048576 &gt;1,K5399/1048576," ")</f>
        <v>3353.2892084121704</v>
      </c>
      <c r="N5399" s="91">
        <f>IF(K5399&gt;999999999,K5399/1073741824," ")</f>
        <v>3.2746964925900102</v>
      </c>
      <c r="O5399" s="194" t="s">
        <v>26973</v>
      </c>
      <c r="P5399" s="197" t="s">
        <v>31529</v>
      </c>
    </row>
    <row r="5400" spans="2:16" ht="20.100000000000001" customHeight="1" x14ac:dyDescent="0.3">
      <c r="B5400" s="101">
        <v>5390</v>
      </c>
      <c r="C5400" s="84" t="s">
        <v>41022</v>
      </c>
      <c r="D5400" s="157" t="s">
        <v>7698</v>
      </c>
      <c r="E5400" s="36" t="s">
        <v>15721</v>
      </c>
      <c r="F5400" s="81">
        <v>4.5999999999999996</v>
      </c>
      <c r="G5400" s="81" t="s">
        <v>704</v>
      </c>
      <c r="H5400" s="82" t="s">
        <v>5871</v>
      </c>
      <c r="I5400" s="79">
        <v>2016</v>
      </c>
      <c r="J5400" s="79"/>
      <c r="K5400" s="73">
        <v>4532260240</v>
      </c>
      <c r="L5400" s="90">
        <f>IF(K5400/1024 &gt;1,K5400/1024," ")</f>
        <v>4426035.390625</v>
      </c>
      <c r="M5400" s="90">
        <f>IF(K5400/1048576 &gt;1,K5400/1048576," ")</f>
        <v>4322.3001861572266</v>
      </c>
      <c r="N5400" s="91">
        <f>IF(K5400&gt;999999999,K5400/1073741824," ")</f>
        <v>4.2209962755441666</v>
      </c>
      <c r="O5400" s="194" t="s">
        <v>26974</v>
      </c>
      <c r="P5400" s="197" t="s">
        <v>26975</v>
      </c>
    </row>
    <row r="5401" spans="2:16" ht="20.100000000000001" customHeight="1" x14ac:dyDescent="0.3">
      <c r="B5401" s="101">
        <v>5391</v>
      </c>
      <c r="C5401" s="7" t="s">
        <v>40718</v>
      </c>
      <c r="D5401" s="159" t="s">
        <v>462</v>
      </c>
      <c r="E5401" s="36" t="s">
        <v>15722</v>
      </c>
      <c r="F5401" s="104">
        <v>6.3</v>
      </c>
      <c r="G5401" s="121"/>
      <c r="H5401" s="121" t="s">
        <v>4366</v>
      </c>
      <c r="I5401" s="101">
        <v>2008</v>
      </c>
      <c r="J5401" s="101"/>
      <c r="K5401" s="90">
        <v>1404610560</v>
      </c>
      <c r="L5401" s="90">
        <f>IF(K5401/1024 &gt;1,K5401/1024," ")</f>
        <v>1371690</v>
      </c>
      <c r="M5401" s="90">
        <f>IF(K5401/1048576 &gt;1,K5401/1048576," ")</f>
        <v>1339.541015625</v>
      </c>
      <c r="N5401" s="91">
        <f>IF(K5401&gt;999999999,K5401/1073741824," ")</f>
        <v>1.3081455230712891</v>
      </c>
      <c r="O5401" s="194" t="s">
        <v>26976</v>
      </c>
      <c r="P5401" s="197" t="s">
        <v>26977</v>
      </c>
    </row>
    <row r="5402" spans="2:16" ht="20.100000000000001" customHeight="1" x14ac:dyDescent="0.3">
      <c r="B5402" s="101">
        <v>5392</v>
      </c>
      <c r="C5402" s="102" t="s">
        <v>41023</v>
      </c>
      <c r="D5402" s="159" t="s">
        <v>4132</v>
      </c>
      <c r="E5402" s="36" t="s">
        <v>15723</v>
      </c>
      <c r="F5402" s="104">
        <v>7.8</v>
      </c>
      <c r="G5402" s="101" t="s">
        <v>704</v>
      </c>
      <c r="H5402" s="101" t="s">
        <v>3745</v>
      </c>
      <c r="I5402" s="101">
        <v>1984</v>
      </c>
      <c r="J5402" s="101"/>
      <c r="K5402" s="90">
        <v>4689809759</v>
      </c>
      <c r="L5402" s="90">
        <f>IF(K5402/1024 &gt;1,K5402/1024," ")</f>
        <v>4579892.3427734375</v>
      </c>
      <c r="M5402" s="90">
        <f>IF(K5402/1048576 &gt;1,K5402/1048576," ")</f>
        <v>4472.5511159896851</v>
      </c>
      <c r="N5402" s="91">
        <f>IF(K5402&gt;999999999,K5402/1073741824," ")</f>
        <v>4.3677256992086768</v>
      </c>
      <c r="O5402" s="194" t="s">
        <v>26978</v>
      </c>
      <c r="P5402" s="197" t="s">
        <v>26979</v>
      </c>
    </row>
    <row r="5403" spans="2:16" ht="20.100000000000001" customHeight="1" x14ac:dyDescent="0.3">
      <c r="B5403" s="101">
        <v>5393</v>
      </c>
      <c r="C5403" s="109" t="s">
        <v>41024</v>
      </c>
      <c r="D5403" s="159" t="s">
        <v>5275</v>
      </c>
      <c r="E5403" s="36" t="s">
        <v>15724</v>
      </c>
      <c r="F5403" s="104">
        <v>5.3</v>
      </c>
      <c r="G5403" s="101"/>
      <c r="H5403" s="101" t="s">
        <v>3756</v>
      </c>
      <c r="I5403" s="101">
        <v>2012</v>
      </c>
      <c r="J5403" s="101"/>
      <c r="K5403" s="90">
        <v>5539076465</v>
      </c>
      <c r="L5403" s="90">
        <f>IF(K5403/1024 &gt;1,K5403/1024," ")</f>
        <v>5409254.3603515625</v>
      </c>
      <c r="M5403" s="90">
        <f>IF(K5403/1048576 &gt;1,K5403/1048576," ")</f>
        <v>5282.4749612808228</v>
      </c>
      <c r="N5403" s="91">
        <f>IF(K5403&gt;999999999,K5403/1073741824," ")</f>
        <v>5.1586669543758035</v>
      </c>
      <c r="O5403" s="194" t="s">
        <v>17564</v>
      </c>
      <c r="P5403" s="197" t="s">
        <v>26980</v>
      </c>
    </row>
    <row r="5404" spans="2:16" ht="20.100000000000001" customHeight="1" x14ac:dyDescent="0.3">
      <c r="B5404" s="101">
        <v>5394</v>
      </c>
      <c r="C5404" s="102" t="s">
        <v>41025</v>
      </c>
      <c r="D5404" s="159" t="s">
        <v>3367</v>
      </c>
      <c r="E5404" s="36" t="s">
        <v>15725</v>
      </c>
      <c r="F5404" s="104">
        <v>5.3</v>
      </c>
      <c r="G5404" s="101" t="s">
        <v>704</v>
      </c>
      <c r="H5404" s="101" t="s">
        <v>3744</v>
      </c>
      <c r="I5404" s="101">
        <v>2013</v>
      </c>
      <c r="J5404" s="101"/>
      <c r="K5404" s="90">
        <v>4749968824</v>
      </c>
      <c r="L5404" s="90">
        <f>IF(K5404/1024 &gt;1,K5404/1024," ")</f>
        <v>4638641.4296875</v>
      </c>
      <c r="M5404" s="90">
        <f>IF(K5404/1048576 &gt;1,K5404/1048576," ")</f>
        <v>4529.9232711791992</v>
      </c>
      <c r="N5404" s="91">
        <f>IF(K5404&gt;999999999,K5404/1073741824," ")</f>
        <v>4.4237531945109367</v>
      </c>
      <c r="O5404" s="194" t="s">
        <v>23822</v>
      </c>
      <c r="P5404" s="197" t="s">
        <v>26981</v>
      </c>
    </row>
    <row r="5405" spans="2:16" ht="20.100000000000001" customHeight="1" x14ac:dyDescent="0.3">
      <c r="B5405" s="101">
        <v>5395</v>
      </c>
      <c r="C5405" s="102" t="s">
        <v>41026</v>
      </c>
      <c r="D5405" s="160" t="s">
        <v>5494</v>
      </c>
      <c r="E5405" s="36" t="s">
        <v>15726</v>
      </c>
      <c r="F5405" s="104">
        <v>5.2</v>
      </c>
      <c r="G5405" s="101" t="s">
        <v>704</v>
      </c>
      <c r="H5405" s="101" t="s">
        <v>3751</v>
      </c>
      <c r="I5405" s="101">
        <v>2013</v>
      </c>
      <c r="J5405" s="101"/>
      <c r="K5405" s="90">
        <v>3789320274</v>
      </c>
      <c r="L5405" s="90">
        <f>IF(K5405/1024 &gt;1,K5405/1024," ")</f>
        <v>3700508.080078125</v>
      </c>
      <c r="M5405" s="90">
        <f>IF(K5405/1048576 &gt;1,K5405/1048576," ")</f>
        <v>3613.7774219512939</v>
      </c>
      <c r="N5405" s="91">
        <f>IF(K5405&gt;999999999,K5405/1073741824," ")</f>
        <v>3.5290795136243105</v>
      </c>
      <c r="O5405" s="194" t="s">
        <v>26982</v>
      </c>
      <c r="P5405" s="197" t="s">
        <v>26983</v>
      </c>
    </row>
    <row r="5406" spans="2:16" ht="20.100000000000001" customHeight="1" x14ac:dyDescent="0.3">
      <c r="B5406" s="101">
        <v>5396</v>
      </c>
      <c r="C5406" s="12" t="s">
        <v>41027</v>
      </c>
      <c r="D5406" s="177" t="s">
        <v>8913</v>
      </c>
      <c r="E5406" s="36" t="s">
        <v>15727</v>
      </c>
      <c r="F5406" s="81">
        <v>5.7</v>
      </c>
      <c r="G5406" s="13" t="s">
        <v>704</v>
      </c>
      <c r="H5406" s="13" t="s">
        <v>3744</v>
      </c>
      <c r="I5406" s="79">
        <v>2015</v>
      </c>
      <c r="J5406" s="79"/>
      <c r="K5406" s="73">
        <v>3961221120</v>
      </c>
      <c r="L5406" s="90">
        <f>IF(K5406/1024 &gt;1,K5406/1024," ")</f>
        <v>3868380</v>
      </c>
      <c r="M5406" s="90">
        <f>IF(K5406/1048576 &gt;1,K5406/1048576," ")</f>
        <v>3777.71484375</v>
      </c>
      <c r="N5406" s="91">
        <f>IF(K5406&gt;999999999,K5406/1073741824," ")</f>
        <v>3.6891746520996094</v>
      </c>
      <c r="O5406" s="199" t="s">
        <v>17525</v>
      </c>
      <c r="P5406" s="197" t="s">
        <v>26984</v>
      </c>
    </row>
    <row r="5407" spans="2:16" ht="20.100000000000001" customHeight="1" x14ac:dyDescent="0.3">
      <c r="B5407" s="101">
        <v>5397</v>
      </c>
      <c r="C5407" s="12" t="s">
        <v>34195</v>
      </c>
      <c r="D5407" s="261" t="s">
        <v>34193</v>
      </c>
      <c r="E5407" s="36" t="s">
        <v>34194</v>
      </c>
      <c r="F5407" s="131">
        <v>5.4</v>
      </c>
      <c r="G5407" s="13" t="s">
        <v>704</v>
      </c>
      <c r="H5407" s="13" t="s">
        <v>3740</v>
      </c>
      <c r="I5407" s="79">
        <v>2022</v>
      </c>
      <c r="J5407" s="74"/>
      <c r="K5407" s="73">
        <v>5142581248</v>
      </c>
      <c r="L5407" s="90">
        <f>IF(K5407/1024 &gt;1,K5407/1024," ")</f>
        <v>5022052</v>
      </c>
      <c r="M5407" s="90">
        <f>IF(K5407/1048576 &gt;1,K5407/1048576," ")</f>
        <v>4904.34765625</v>
      </c>
      <c r="N5407" s="91">
        <f>IF(K5407&gt;999999999,K5407/1073741824," ")</f>
        <v>4.7894020080566406</v>
      </c>
      <c r="O5407" s="223" t="s">
        <v>18220</v>
      </c>
      <c r="P5407" s="198" t="s">
        <v>34196</v>
      </c>
    </row>
    <row r="5408" spans="2:16" ht="20.100000000000001" customHeight="1" x14ac:dyDescent="0.3">
      <c r="B5408" s="101">
        <v>5398</v>
      </c>
      <c r="C5408" s="112" t="s">
        <v>41028</v>
      </c>
      <c r="D5408" s="168" t="s">
        <v>6173</v>
      </c>
      <c r="E5408" s="36" t="s">
        <v>15728</v>
      </c>
      <c r="F5408" s="99">
        <v>6.6</v>
      </c>
      <c r="G5408" s="101" t="s">
        <v>704</v>
      </c>
      <c r="H5408" s="101" t="s">
        <v>5910</v>
      </c>
      <c r="I5408" s="101">
        <v>1944</v>
      </c>
      <c r="J5408" s="101"/>
      <c r="K5408" s="90">
        <v>3833280383</v>
      </c>
      <c r="L5408" s="90">
        <f>IF(K5408/1024 &gt;1,K5408/1024," ")</f>
        <v>3743437.8740234375</v>
      </c>
      <c r="M5408" s="90">
        <f>IF(K5408/1048576 &gt;1,K5408/1048576," ")</f>
        <v>3655.7010488510132</v>
      </c>
      <c r="N5408" s="91">
        <f>IF(K5408&gt;999999999,K5408/1073741824," ")</f>
        <v>3.5700205555185676</v>
      </c>
      <c r="O5408" s="194" t="s">
        <v>26985</v>
      </c>
      <c r="P5408" s="197" t="s">
        <v>26986</v>
      </c>
    </row>
    <row r="5409" spans="2:16" ht="20.100000000000001" customHeight="1" x14ac:dyDescent="0.3">
      <c r="B5409" s="101">
        <v>5399</v>
      </c>
      <c r="C5409" s="109" t="s">
        <v>41029</v>
      </c>
      <c r="D5409" s="159" t="s">
        <v>1191</v>
      </c>
      <c r="E5409" s="36" t="s">
        <v>15729</v>
      </c>
      <c r="F5409" s="104">
        <v>4.8</v>
      </c>
      <c r="G5409" s="94" t="s">
        <v>704</v>
      </c>
      <c r="H5409" s="94" t="s">
        <v>3739</v>
      </c>
      <c r="I5409" s="94">
        <v>1992</v>
      </c>
      <c r="J5409" s="94"/>
      <c r="K5409" s="90">
        <v>3526008473</v>
      </c>
      <c r="L5409" s="90">
        <f>IF(K5409/1024 &gt;1,K5409/1024," ")</f>
        <v>3443367.6494140625</v>
      </c>
      <c r="M5409" s="90">
        <f>IF(K5409/1048576 &gt;1,K5409/1048576," ")</f>
        <v>3362.6637201309204</v>
      </c>
      <c r="N5409" s="91">
        <f>IF(K5409&gt;999999999,K5409/1073741824," ")</f>
        <v>3.283851289190352</v>
      </c>
      <c r="O5409" s="194" t="s">
        <v>26987</v>
      </c>
      <c r="P5409" s="197" t="s">
        <v>26988</v>
      </c>
    </row>
    <row r="5410" spans="2:16" ht="20.100000000000001" customHeight="1" x14ac:dyDescent="0.3">
      <c r="B5410" s="101">
        <v>5400</v>
      </c>
      <c r="C5410" s="112" t="s">
        <v>41030</v>
      </c>
      <c r="D5410" s="161" t="s">
        <v>7225</v>
      </c>
      <c r="E5410" s="36" t="s">
        <v>15730</v>
      </c>
      <c r="F5410" s="99">
        <v>4.2</v>
      </c>
      <c r="G5410" s="99"/>
      <c r="H5410" s="101" t="s">
        <v>6149</v>
      </c>
      <c r="I5410" s="101">
        <v>2016</v>
      </c>
      <c r="J5410" s="101"/>
      <c r="K5410" s="90">
        <v>3010135034</v>
      </c>
      <c r="L5410" s="90">
        <f>IF(K5410/1024 &gt;1,K5410/1024," ")</f>
        <v>2939584.994140625</v>
      </c>
      <c r="M5410" s="90">
        <f>IF(K5410/1048576 &gt;1,K5410/1048576," ")</f>
        <v>2870.6884708404541</v>
      </c>
      <c r="N5410" s="91">
        <f>IF(K5410&gt;999999999,K5410/1073741824," ")</f>
        <v>2.803406709805131</v>
      </c>
      <c r="O5410" s="194" t="s">
        <v>18106</v>
      </c>
      <c r="P5410" s="197" t="s">
        <v>26989</v>
      </c>
    </row>
    <row r="5411" spans="2:16" ht="20.100000000000001" customHeight="1" x14ac:dyDescent="0.3">
      <c r="B5411" s="101">
        <v>5401</v>
      </c>
      <c r="C5411" s="109" t="s">
        <v>41031</v>
      </c>
      <c r="D5411" s="160" t="s">
        <v>5612</v>
      </c>
      <c r="E5411" s="36" t="s">
        <v>15731</v>
      </c>
      <c r="F5411" s="104">
        <v>6.1</v>
      </c>
      <c r="G5411" s="101"/>
      <c r="H5411" s="101" t="s">
        <v>4697</v>
      </c>
      <c r="I5411" s="101">
        <v>1976</v>
      </c>
      <c r="J5411" s="101"/>
      <c r="K5411" s="90">
        <v>6967243728</v>
      </c>
      <c r="L5411" s="90">
        <f>IF(K5411/1024 &gt;1,K5411/1024," ")</f>
        <v>6803948.953125</v>
      </c>
      <c r="M5411" s="90">
        <f>IF(K5411/1048576 &gt;1,K5411/1048576," ")</f>
        <v>6644.4813995361328</v>
      </c>
      <c r="N5411" s="91">
        <f>IF(K5411&gt;999999999,K5411/1073741824," ")</f>
        <v>6.4887513667345047</v>
      </c>
      <c r="O5411" s="199" t="s">
        <v>17525</v>
      </c>
      <c r="P5411" s="197" t="s">
        <v>26990</v>
      </c>
    </row>
    <row r="5412" spans="2:16" ht="20.100000000000001" customHeight="1" x14ac:dyDescent="0.3">
      <c r="B5412" s="101">
        <v>5402</v>
      </c>
      <c r="C5412" s="102" t="s">
        <v>41032</v>
      </c>
      <c r="D5412" s="159" t="s">
        <v>352</v>
      </c>
      <c r="E5412" s="36" t="s">
        <v>15732</v>
      </c>
      <c r="F5412" s="104">
        <v>7</v>
      </c>
      <c r="G5412" s="101"/>
      <c r="H5412" s="101" t="s">
        <v>3745</v>
      </c>
      <c r="I5412" s="101">
        <v>1989</v>
      </c>
      <c r="J5412" s="101"/>
      <c r="K5412" s="90">
        <v>2716391364</v>
      </c>
      <c r="L5412" s="90">
        <f>IF(K5412/1024 &gt;1,K5412/1024," ")</f>
        <v>2652725.94140625</v>
      </c>
      <c r="M5412" s="90">
        <f>IF(K5412/1048576 &gt;1,K5412/1048576," ")</f>
        <v>2590.552677154541</v>
      </c>
      <c r="N5412" s="91">
        <f>IF(K5412&gt;999999999,K5412/1073741824," ")</f>
        <v>2.5298365987837315</v>
      </c>
      <c r="O5412" s="194" t="s">
        <v>26991</v>
      </c>
      <c r="P5412" s="197" t="s">
        <v>26992</v>
      </c>
    </row>
    <row r="5413" spans="2:16" ht="20.100000000000001" customHeight="1" x14ac:dyDescent="0.3">
      <c r="B5413" s="101">
        <v>5403</v>
      </c>
      <c r="C5413" s="7" t="s">
        <v>40719</v>
      </c>
      <c r="D5413" s="159" t="s">
        <v>353</v>
      </c>
      <c r="E5413" s="36" t="s">
        <v>15733</v>
      </c>
      <c r="F5413" s="104">
        <v>5.6</v>
      </c>
      <c r="G5413" s="121"/>
      <c r="H5413" s="121" t="s">
        <v>3918</v>
      </c>
      <c r="I5413" s="101">
        <v>2007</v>
      </c>
      <c r="J5413" s="101"/>
      <c r="K5413" s="90">
        <v>1461143552</v>
      </c>
      <c r="L5413" s="90">
        <f>IF(K5413/1024 &gt;1,K5413/1024," ")</f>
        <v>1426898</v>
      </c>
      <c r="M5413" s="90">
        <f>IF(K5413/1048576 &gt;1,K5413/1048576," ")</f>
        <v>1393.455078125</v>
      </c>
      <c r="N5413" s="91">
        <f>IF(K5413&gt;999999999,K5413/1073741824," ")</f>
        <v>1.3607959747314453</v>
      </c>
      <c r="O5413" s="194" t="s">
        <v>19724</v>
      </c>
      <c r="P5413" s="197" t="s">
        <v>26993</v>
      </c>
    </row>
    <row r="5414" spans="2:16" ht="20.100000000000001" customHeight="1" x14ac:dyDescent="0.3">
      <c r="B5414" s="101">
        <v>5404</v>
      </c>
      <c r="C5414" s="12" t="s">
        <v>40729</v>
      </c>
      <c r="D5414" s="160" t="s">
        <v>944</v>
      </c>
      <c r="E5414" s="36" t="s">
        <v>15734</v>
      </c>
      <c r="F5414" s="104">
        <v>5.6</v>
      </c>
      <c r="G5414" s="94"/>
      <c r="H5414" s="94" t="s">
        <v>3930</v>
      </c>
      <c r="I5414" s="101">
        <v>2008</v>
      </c>
      <c r="J5414" s="101"/>
      <c r="K5414" s="90">
        <v>1470580736</v>
      </c>
      <c r="L5414" s="90">
        <f>IF(K5414/1024 &gt;1,K5414/1024," ")</f>
        <v>1436114</v>
      </c>
      <c r="M5414" s="90">
        <f>IF(K5414/1048576 &gt;1,K5414/1048576," ")</f>
        <v>1402.455078125</v>
      </c>
      <c r="N5414" s="91">
        <f>IF(K5414&gt;999999999,K5414/1073741824," ")</f>
        <v>1.3695850372314453</v>
      </c>
      <c r="O5414" s="194" t="s">
        <v>26994</v>
      </c>
      <c r="P5414" s="197" t="s">
        <v>26995</v>
      </c>
    </row>
    <row r="5415" spans="2:16" ht="20.100000000000001" customHeight="1" x14ac:dyDescent="0.3">
      <c r="B5415" s="101">
        <v>5405</v>
      </c>
      <c r="C5415" s="102" t="s">
        <v>40885</v>
      </c>
      <c r="D5415" s="159" t="s">
        <v>142</v>
      </c>
      <c r="E5415" s="36" t="s">
        <v>15736</v>
      </c>
      <c r="F5415" s="104">
        <v>4.8</v>
      </c>
      <c r="G5415" s="94"/>
      <c r="H5415" s="94" t="s">
        <v>3743</v>
      </c>
      <c r="I5415" s="101">
        <v>2008</v>
      </c>
      <c r="J5415" s="101"/>
      <c r="K5415" s="90">
        <v>4550593676</v>
      </c>
      <c r="L5415" s="90">
        <f>IF(K5415/1024 &gt;1,K5415/1024," ")</f>
        <v>4443939.13671875</v>
      </c>
      <c r="M5415" s="90">
        <f>IF(K5415/1048576 &gt;1,K5415/1048576," ")</f>
        <v>4339.7843132019043</v>
      </c>
      <c r="N5415" s="91">
        <f>IF(K5415&gt;999999999,K5415/1073741824," ")</f>
        <v>4.2380706183612347</v>
      </c>
      <c r="O5415" s="194" t="s">
        <v>25798</v>
      </c>
      <c r="P5415" s="197" t="s">
        <v>26998</v>
      </c>
    </row>
    <row r="5416" spans="2:16" ht="20.100000000000001" customHeight="1" x14ac:dyDescent="0.3">
      <c r="B5416" s="101">
        <v>5406</v>
      </c>
      <c r="C5416" s="111" t="s">
        <v>40884</v>
      </c>
      <c r="D5416" s="161" t="s">
        <v>142</v>
      </c>
      <c r="E5416" s="36" t="s">
        <v>15735</v>
      </c>
      <c r="F5416" s="99">
        <v>5.9</v>
      </c>
      <c r="G5416" s="99" t="s">
        <v>704</v>
      </c>
      <c r="H5416" s="105" t="s">
        <v>5878</v>
      </c>
      <c r="I5416" s="101">
        <v>2016</v>
      </c>
      <c r="J5416" s="101"/>
      <c r="K5416" s="90">
        <v>5106368830</v>
      </c>
      <c r="L5416" s="90">
        <f>IF(K5416/1024 &gt;1,K5416/1024," ")</f>
        <v>4986688.310546875</v>
      </c>
      <c r="M5416" s="90">
        <f>IF(K5416/1048576 &gt;1,K5416/1048576," ")</f>
        <v>4869.8128032684326</v>
      </c>
      <c r="N5416" s="91">
        <f>IF(K5416&gt;999999999,K5416/1073741824," ")</f>
        <v>4.7556765656918287</v>
      </c>
      <c r="O5416" s="194" t="s">
        <v>26996</v>
      </c>
      <c r="P5416" s="197" t="s">
        <v>26997</v>
      </c>
    </row>
    <row r="5417" spans="2:16" ht="20.100000000000001" customHeight="1" x14ac:dyDescent="0.3">
      <c r="B5417" s="101">
        <v>5407</v>
      </c>
      <c r="C5417" s="112" t="s">
        <v>41033</v>
      </c>
      <c r="D5417" s="161" t="s">
        <v>6910</v>
      </c>
      <c r="E5417" s="36" t="s">
        <v>15737</v>
      </c>
      <c r="F5417" s="99">
        <v>5.2</v>
      </c>
      <c r="G5417" s="99" t="s">
        <v>704</v>
      </c>
      <c r="H5417" s="105" t="s">
        <v>5892</v>
      </c>
      <c r="I5417" s="101">
        <v>2012</v>
      </c>
      <c r="J5417" s="115"/>
      <c r="K5417" s="90">
        <v>4422509779</v>
      </c>
      <c r="L5417" s="90">
        <f>IF(K5417/1024 &gt;1,K5417/1024," ")</f>
        <v>4318857.2060546875</v>
      </c>
      <c r="M5417" s="90">
        <f>IF(K5417/1048576 &gt;1,K5417/1048576," ")</f>
        <v>4217.6339902877808</v>
      </c>
      <c r="N5417" s="91">
        <f>IF(K5417&gt;999999999,K5417/1073741824," ")</f>
        <v>4.1187831936404109</v>
      </c>
      <c r="O5417" s="194" t="s">
        <v>26999</v>
      </c>
      <c r="P5417" s="197" t="s">
        <v>27000</v>
      </c>
    </row>
    <row r="5418" spans="2:16" ht="20.100000000000001" customHeight="1" x14ac:dyDescent="0.3">
      <c r="B5418" s="101">
        <v>5408</v>
      </c>
      <c r="C5418" s="112" t="s">
        <v>41034</v>
      </c>
      <c r="D5418" s="161" t="s">
        <v>7122</v>
      </c>
      <c r="E5418" s="36" t="s">
        <v>15738</v>
      </c>
      <c r="F5418" s="99">
        <v>6</v>
      </c>
      <c r="G5418" s="99"/>
      <c r="H5418" s="105" t="s">
        <v>4081</v>
      </c>
      <c r="I5418" s="101">
        <v>2015</v>
      </c>
      <c r="J5418" s="101"/>
      <c r="K5418" s="90">
        <v>4106774724</v>
      </c>
      <c r="L5418" s="90">
        <f>IF(K5418/1024 &gt;1,K5418/1024," ")</f>
        <v>4010522.19140625</v>
      </c>
      <c r="M5418" s="90">
        <f>IF(K5418/1048576 &gt;1,K5418/1048576," ")</f>
        <v>3916.525577545166</v>
      </c>
      <c r="N5418" s="91">
        <f>IF(K5418&gt;999999999,K5418/1073741824," ")</f>
        <v>3.8247320093214512</v>
      </c>
      <c r="O5418" s="194" t="s">
        <v>17564</v>
      </c>
      <c r="P5418" s="197" t="s">
        <v>27001</v>
      </c>
    </row>
    <row r="5419" spans="2:16" ht="20.100000000000001" customHeight="1" x14ac:dyDescent="0.3">
      <c r="B5419" s="101">
        <v>5409</v>
      </c>
      <c r="C5419" s="102" t="s">
        <v>41035</v>
      </c>
      <c r="D5419" s="160" t="s">
        <v>3528</v>
      </c>
      <c r="E5419" s="36" t="s">
        <v>15739</v>
      </c>
      <c r="F5419" s="104">
        <v>7.7</v>
      </c>
      <c r="G5419" s="101" t="s">
        <v>704</v>
      </c>
      <c r="H5419" s="101" t="s">
        <v>3877</v>
      </c>
      <c r="I5419" s="101">
        <v>1973</v>
      </c>
      <c r="J5419" s="101"/>
      <c r="K5419" s="90">
        <v>3924052561</v>
      </c>
      <c r="L5419" s="90">
        <f>IF(K5419/1024 &gt;1,K5419/1024," ")</f>
        <v>3832082.5791015625</v>
      </c>
      <c r="M5419" s="90">
        <f>IF(K5419/1048576 &gt;1,K5419/1048576," ")</f>
        <v>3742.2681436538696</v>
      </c>
      <c r="N5419" s="91">
        <f>IF(K5419&gt;999999999,K5419/1073741824," ")</f>
        <v>3.6545587340369821</v>
      </c>
      <c r="O5419" s="194" t="s">
        <v>17904</v>
      </c>
      <c r="P5419" s="197" t="s">
        <v>27002</v>
      </c>
    </row>
    <row r="5420" spans="2:16" ht="20.100000000000001" customHeight="1" x14ac:dyDescent="0.3">
      <c r="B5420" s="101">
        <v>5410</v>
      </c>
      <c r="C5420" s="109" t="s">
        <v>41036</v>
      </c>
      <c r="D5420" s="162" t="s">
        <v>1355</v>
      </c>
      <c r="E5420" s="36" t="s">
        <v>15740</v>
      </c>
      <c r="F5420" s="104">
        <v>6.5</v>
      </c>
      <c r="G5420" s="13" t="s">
        <v>704</v>
      </c>
      <c r="H5420" s="13" t="s">
        <v>5878</v>
      </c>
      <c r="I5420" s="94">
        <v>1998</v>
      </c>
      <c r="J5420" s="94"/>
      <c r="K5420" s="73">
        <v>4836997491</v>
      </c>
      <c r="L5420" s="90">
        <f>IF(K5420/1024 &gt;1,K5420/1024," ")</f>
        <v>4723630.3623046875</v>
      </c>
      <c r="M5420" s="90">
        <f>IF(K5420/1048576 &gt;1,K5420/1048576," ")</f>
        <v>4612.9202756881714</v>
      </c>
      <c r="N5420" s="91">
        <f>IF(K5420&gt;999999999,K5420/1073741824," ")</f>
        <v>4.5048049567267299</v>
      </c>
      <c r="O5420" s="194" t="s">
        <v>27003</v>
      </c>
      <c r="P5420" s="197" t="s">
        <v>27004</v>
      </c>
    </row>
    <row r="5421" spans="2:16" ht="20.100000000000001" customHeight="1" x14ac:dyDescent="0.3">
      <c r="B5421" s="101">
        <v>5411</v>
      </c>
      <c r="C5421" s="48" t="s">
        <v>41037</v>
      </c>
      <c r="D5421" s="157" t="s">
        <v>8136</v>
      </c>
      <c r="E5421" s="36" t="s">
        <v>15741</v>
      </c>
      <c r="F5421" s="81">
        <v>5.6</v>
      </c>
      <c r="G5421" s="13" t="s">
        <v>704</v>
      </c>
      <c r="H5421" s="13" t="s">
        <v>5892</v>
      </c>
      <c r="I5421" s="79">
        <v>2018</v>
      </c>
      <c r="J5421" s="79"/>
      <c r="K5421" s="73">
        <v>5064606130</v>
      </c>
      <c r="L5421" s="90">
        <f>IF(K5421/1024 &gt;1,K5421/1024," ")</f>
        <v>4945904.423828125</v>
      </c>
      <c r="M5421" s="90">
        <f>IF(K5421/1048576 &gt;1,K5421/1048576," ")</f>
        <v>4829.9847888946533</v>
      </c>
      <c r="N5421" s="91">
        <f>IF(K5421&gt;999999999,K5421/1073741824," ")</f>
        <v>4.7167820204049349</v>
      </c>
      <c r="O5421" s="194" t="s">
        <v>27005</v>
      </c>
      <c r="P5421" s="197" t="s">
        <v>27006</v>
      </c>
    </row>
    <row r="5422" spans="2:16" ht="20.100000000000001" customHeight="1" x14ac:dyDescent="0.3">
      <c r="B5422" s="101">
        <v>5412</v>
      </c>
      <c r="C5422" s="111" t="s">
        <v>41038</v>
      </c>
      <c r="D5422" s="161" t="s">
        <v>7329</v>
      </c>
      <c r="E5422" s="36" t="s">
        <v>15742</v>
      </c>
      <c r="F5422" s="99">
        <v>6.8</v>
      </c>
      <c r="G5422" s="99" t="s">
        <v>704</v>
      </c>
      <c r="H5422" s="105" t="s">
        <v>5871</v>
      </c>
      <c r="I5422" s="101">
        <v>2016</v>
      </c>
      <c r="J5422" s="101"/>
      <c r="K5422" s="90">
        <v>4963411298</v>
      </c>
      <c r="L5422" s="90">
        <f>IF(K5422/1024 &gt;1,K5422/1024," ")</f>
        <v>4847081.345703125</v>
      </c>
      <c r="M5422" s="90">
        <f>IF(K5422/1048576 &gt;1,K5422/1048576," ")</f>
        <v>4733.477876663208</v>
      </c>
      <c r="N5422" s="91">
        <f>IF(K5422&gt;999999999,K5422/1073741824," ")</f>
        <v>4.6225369889289141</v>
      </c>
      <c r="O5422" s="194" t="s">
        <v>27007</v>
      </c>
      <c r="P5422" s="197" t="s">
        <v>27008</v>
      </c>
    </row>
    <row r="5423" spans="2:16" ht="20.100000000000001" customHeight="1" x14ac:dyDescent="0.3">
      <c r="B5423" s="101">
        <v>5413</v>
      </c>
      <c r="C5423" s="107" t="s">
        <v>41039</v>
      </c>
      <c r="D5423" s="168" t="s">
        <v>7081</v>
      </c>
      <c r="E5423" s="36" t="s">
        <v>15743</v>
      </c>
      <c r="F5423" s="99">
        <v>5.9</v>
      </c>
      <c r="G5423" s="99" t="s">
        <v>704</v>
      </c>
      <c r="H5423" s="105" t="s">
        <v>5871</v>
      </c>
      <c r="I5423" s="101">
        <v>1978</v>
      </c>
      <c r="J5423" s="116"/>
      <c r="K5423" s="90">
        <v>3201409771</v>
      </c>
      <c r="L5423" s="90">
        <f>IF(K5423/1024 &gt;1,K5423/1024," ")</f>
        <v>3126376.7294921875</v>
      </c>
      <c r="M5423" s="90">
        <f>IF(K5423/1048576 &gt;1,K5423/1048576," ")</f>
        <v>3053.1022748947144</v>
      </c>
      <c r="N5423" s="91">
        <f>IF(K5423&gt;999999999,K5423/1073741824," ")</f>
        <v>2.9815451903268695</v>
      </c>
      <c r="O5423" s="194" t="s">
        <v>22729</v>
      </c>
      <c r="P5423" s="197" t="s">
        <v>27009</v>
      </c>
    </row>
    <row r="5424" spans="2:16" ht="20.100000000000001" customHeight="1" x14ac:dyDescent="0.3">
      <c r="B5424" s="101">
        <v>5414</v>
      </c>
      <c r="C5424" s="12" t="s">
        <v>41040</v>
      </c>
      <c r="D5424" s="177" t="s">
        <v>7941</v>
      </c>
      <c r="E5424" s="36" t="s">
        <v>15744</v>
      </c>
      <c r="F5424" s="131">
        <v>6.2</v>
      </c>
      <c r="G5424" s="13" t="s">
        <v>704</v>
      </c>
      <c r="H5424" s="13" t="s">
        <v>5871</v>
      </c>
      <c r="I5424" s="133">
        <v>2017</v>
      </c>
      <c r="J5424" s="74"/>
      <c r="K5424" s="73">
        <v>4775274580</v>
      </c>
      <c r="L5424" s="90">
        <f>IF(K5424/1024 &gt;1,K5424/1024," ")</f>
        <v>4663354.08203125</v>
      </c>
      <c r="M5424" s="90">
        <f>IF(K5424/1048576 &gt;1,K5424/1048576," ")</f>
        <v>4554.0567207336426</v>
      </c>
      <c r="N5424" s="91">
        <f>IF(K5424&gt;999999999,K5424/1073741824," ")</f>
        <v>4.4473210163414478</v>
      </c>
      <c r="O5424" s="194" t="s">
        <v>27010</v>
      </c>
      <c r="P5424" s="197" t="s">
        <v>27011</v>
      </c>
    </row>
    <row r="5425" spans="2:16" ht="20.100000000000001" customHeight="1" x14ac:dyDescent="0.3">
      <c r="B5425" s="101">
        <v>5415</v>
      </c>
      <c r="C5425" s="102" t="s">
        <v>41041</v>
      </c>
      <c r="D5425" s="159" t="s">
        <v>224</v>
      </c>
      <c r="E5425" s="36" t="s">
        <v>15745</v>
      </c>
      <c r="F5425" s="104">
        <v>7.3</v>
      </c>
      <c r="G5425" s="94" t="s">
        <v>704</v>
      </c>
      <c r="H5425" s="94" t="s">
        <v>3790</v>
      </c>
      <c r="I5425" s="101">
        <v>1970</v>
      </c>
      <c r="J5425" s="116"/>
      <c r="K5425" s="90">
        <v>7350601765</v>
      </c>
      <c r="L5425" s="90">
        <f>IF(K5425/1024 &gt;1,K5425/1024," ")</f>
        <v>7178322.0361328125</v>
      </c>
      <c r="M5425" s="90">
        <f>IF(K5425/1048576 &gt;1,K5425/1048576," ")</f>
        <v>7010.0801134109497</v>
      </c>
      <c r="N5425" s="91">
        <f>IF(K5425&gt;999999999,K5425/1073741824," ")</f>
        <v>6.8457813607528806</v>
      </c>
      <c r="O5425" s="194" t="s">
        <v>27012</v>
      </c>
      <c r="P5425" s="197" t="s">
        <v>27013</v>
      </c>
    </row>
    <row r="5426" spans="2:16" ht="20.100000000000001" customHeight="1" x14ac:dyDescent="0.3">
      <c r="B5426" s="101">
        <v>5416</v>
      </c>
      <c r="C5426" s="109" t="s">
        <v>41042</v>
      </c>
      <c r="D5426" s="159" t="s">
        <v>1372</v>
      </c>
      <c r="E5426" s="36" t="s">
        <v>15746</v>
      </c>
      <c r="F5426" s="104">
        <v>5.7</v>
      </c>
      <c r="G5426" s="114" t="s">
        <v>704</v>
      </c>
      <c r="H5426" s="114" t="s">
        <v>3739</v>
      </c>
      <c r="I5426" s="114">
        <v>2011</v>
      </c>
      <c r="J5426" s="114"/>
      <c r="K5426" s="90">
        <v>3728261797</v>
      </c>
      <c r="L5426" s="90">
        <f>IF(K5426/1024 &gt;1,K5426/1024," ")</f>
        <v>3640880.6611328125</v>
      </c>
      <c r="M5426" s="90">
        <f>IF(K5426/1048576 &gt;1,K5426/1048576," ")</f>
        <v>3555.5475206375122</v>
      </c>
      <c r="N5426" s="91">
        <f>IF(K5426&gt;999999999,K5426/1073741824," ")</f>
        <v>3.4722143756225705</v>
      </c>
      <c r="O5426" s="194" t="s">
        <v>27014</v>
      </c>
      <c r="P5426" s="197" t="s">
        <v>27015</v>
      </c>
    </row>
    <row r="5427" spans="2:16" ht="20.100000000000001" customHeight="1" x14ac:dyDescent="0.3">
      <c r="B5427" s="101">
        <v>5417</v>
      </c>
      <c r="C5427" s="20" t="s">
        <v>41043</v>
      </c>
      <c r="D5427" s="157" t="s">
        <v>7904</v>
      </c>
      <c r="E5427" s="36" t="s">
        <v>15747</v>
      </c>
      <c r="F5427" s="81">
        <v>6</v>
      </c>
      <c r="G5427" s="81"/>
      <c r="H5427" s="13" t="s">
        <v>5878</v>
      </c>
      <c r="I5427" s="79">
        <v>2016</v>
      </c>
      <c r="J5427" s="79"/>
      <c r="K5427" s="73">
        <v>4526455583</v>
      </c>
      <c r="L5427" s="90">
        <f>IF(K5427/1024 &gt;1,K5427/1024," ")</f>
        <v>4420366.7802734375</v>
      </c>
      <c r="M5427" s="90">
        <f>IF(K5427/1048576 &gt;1,K5427/1048576," ")</f>
        <v>4316.7644338607788</v>
      </c>
      <c r="N5427" s="91">
        <f>IF(K5427&gt;999999999,K5427/1073741824," ")</f>
        <v>4.2155902674421668</v>
      </c>
      <c r="O5427" s="194" t="s">
        <v>27016</v>
      </c>
      <c r="P5427" s="197" t="s">
        <v>27017</v>
      </c>
    </row>
    <row r="5428" spans="2:16" ht="20.100000000000001" customHeight="1" x14ac:dyDescent="0.3">
      <c r="B5428" s="101">
        <v>5418</v>
      </c>
      <c r="C5428" s="109" t="s">
        <v>41045</v>
      </c>
      <c r="D5428" s="160" t="s">
        <v>33</v>
      </c>
      <c r="E5428" s="36" t="s">
        <v>15749</v>
      </c>
      <c r="F5428" s="104">
        <v>6.1</v>
      </c>
      <c r="G5428" s="94" t="s">
        <v>704</v>
      </c>
      <c r="H5428" s="94" t="s">
        <v>3919</v>
      </c>
      <c r="I5428" s="101">
        <v>1999</v>
      </c>
      <c r="J5428" s="101"/>
      <c r="K5428" s="90">
        <v>5161777770</v>
      </c>
      <c r="L5428" s="90">
        <f>IF(K5428/1024 &gt;1,K5428/1024," ")</f>
        <v>5040798.603515625</v>
      </c>
      <c r="M5428" s="90">
        <f>IF(K5428/1048576 &gt;1,K5428/1048576," ")</f>
        <v>4922.6548862457275</v>
      </c>
      <c r="N5428" s="91">
        <f>IF(K5428&gt;999999999,K5428/1073741824," ")</f>
        <v>4.8072801623493433</v>
      </c>
      <c r="O5428" s="194" t="s">
        <v>27019</v>
      </c>
      <c r="P5428" s="197" t="s">
        <v>27020</v>
      </c>
    </row>
    <row r="5429" spans="2:16" ht="20.100000000000001" customHeight="1" x14ac:dyDescent="0.3">
      <c r="B5429" s="101">
        <v>5419</v>
      </c>
      <c r="C5429" s="102" t="s">
        <v>41046</v>
      </c>
      <c r="D5429" s="159" t="s">
        <v>266</v>
      </c>
      <c r="E5429" s="36" t="s">
        <v>15750</v>
      </c>
      <c r="F5429" s="104">
        <v>5.7</v>
      </c>
      <c r="G5429" s="99" t="s">
        <v>704</v>
      </c>
      <c r="H5429" s="101" t="s">
        <v>5878</v>
      </c>
      <c r="I5429" s="94">
        <v>2003</v>
      </c>
      <c r="J5429" s="94"/>
      <c r="K5429" s="90">
        <v>4977482753</v>
      </c>
      <c r="L5429" s="90">
        <f>IF(K5429/1024 &gt;1,K5429/1024," ")</f>
        <v>4860823.0009765625</v>
      </c>
      <c r="M5429" s="90">
        <f>IF(K5429/1048576 &gt;1,K5429/1048576," ")</f>
        <v>4746.8974618911743</v>
      </c>
      <c r="N5429" s="91">
        <f>IF(K5429&gt;999999999,K5429/1073741824," ")</f>
        <v>4.6356420526280999</v>
      </c>
      <c r="O5429" s="194" t="s">
        <v>27021</v>
      </c>
      <c r="P5429" s="197" t="s">
        <v>27022</v>
      </c>
    </row>
    <row r="5430" spans="2:16" ht="20.100000000000001" customHeight="1" x14ac:dyDescent="0.3">
      <c r="B5430" s="101">
        <v>5420</v>
      </c>
      <c r="C5430" s="103" t="s">
        <v>41047</v>
      </c>
      <c r="D5430" s="159" t="s">
        <v>3871</v>
      </c>
      <c r="E5430" s="36" t="s">
        <v>15751</v>
      </c>
      <c r="F5430" s="104">
        <v>4.8</v>
      </c>
      <c r="G5430" s="101" t="s">
        <v>704</v>
      </c>
      <c r="H5430" s="101" t="s">
        <v>3739</v>
      </c>
      <c r="I5430" s="101">
        <v>2011</v>
      </c>
      <c r="J5430" s="101"/>
      <c r="K5430" s="90">
        <v>3736951032</v>
      </c>
      <c r="L5430" s="90">
        <f>IF(K5430/1024 &gt;1,K5430/1024," ")</f>
        <v>3649366.2421875</v>
      </c>
      <c r="M5430" s="90">
        <f>IF(K5430/1048576 &gt;1,K5430/1048576," ")</f>
        <v>3563.8342208862305</v>
      </c>
      <c r="N5430" s="91">
        <f>IF(K5430&gt;999999999,K5430/1073741824," ")</f>
        <v>3.4803068563342094</v>
      </c>
      <c r="O5430" s="194" t="s">
        <v>17597</v>
      </c>
      <c r="P5430" s="197" t="s">
        <v>27023</v>
      </c>
    </row>
    <row r="5431" spans="2:16" ht="20.100000000000001" customHeight="1" x14ac:dyDescent="0.3">
      <c r="B5431" s="101">
        <v>5421</v>
      </c>
      <c r="C5431" s="109" t="s">
        <v>41048</v>
      </c>
      <c r="D5431" s="160" t="s">
        <v>150</v>
      </c>
      <c r="E5431" s="36" t="s">
        <v>15752</v>
      </c>
      <c r="F5431" s="104">
        <v>6.1</v>
      </c>
      <c r="G5431" s="94" t="s">
        <v>704</v>
      </c>
      <c r="H5431" s="94" t="s">
        <v>3757</v>
      </c>
      <c r="I5431" s="101">
        <v>2001</v>
      </c>
      <c r="J5431" s="116"/>
      <c r="K5431" s="108">
        <v>7673874023</v>
      </c>
      <c r="L5431" s="90">
        <f>IF(K5431/1024 &gt;1,K5431/1024," ")</f>
        <v>7494017.6005859375</v>
      </c>
      <c r="M5431" s="90">
        <f>IF(K5431/1048576 &gt;1,K5431/1048576," ")</f>
        <v>7318.3765630722046</v>
      </c>
      <c r="N5431" s="91">
        <f>IF(K5431&gt;999999999,K5431/1073741824," ")</f>
        <v>7.1468521123751998</v>
      </c>
      <c r="O5431" s="194" t="s">
        <v>27024</v>
      </c>
      <c r="P5431" s="197" t="s">
        <v>27025</v>
      </c>
    </row>
    <row r="5432" spans="2:16" ht="20.100000000000001" customHeight="1" x14ac:dyDescent="0.3">
      <c r="B5432" s="101">
        <v>5422</v>
      </c>
      <c r="C5432" s="102" t="s">
        <v>41049</v>
      </c>
      <c r="D5432" s="159" t="s">
        <v>354</v>
      </c>
      <c r="E5432" s="36" t="s">
        <v>15753</v>
      </c>
      <c r="F5432" s="104">
        <v>4.5999999999999996</v>
      </c>
      <c r="G5432" s="101" t="s">
        <v>704</v>
      </c>
      <c r="H5432" s="101" t="s">
        <v>3737</v>
      </c>
      <c r="I5432" s="101">
        <v>2001</v>
      </c>
      <c r="J5432" s="101"/>
      <c r="K5432" s="90">
        <v>3009719592</v>
      </c>
      <c r="L5432" s="90">
        <f>IF(K5432/1024 &gt;1,K5432/1024," ")</f>
        <v>2939179.2890625</v>
      </c>
      <c r="M5432" s="90">
        <f>IF(K5432/1048576 &gt;1,K5432/1048576," ")</f>
        <v>2870.2922744750977</v>
      </c>
      <c r="N5432" s="91">
        <f>IF(K5432&gt;999999999,K5432/1073741824," ")</f>
        <v>2.8030197992920876</v>
      </c>
      <c r="O5432" s="194" t="s">
        <v>27026</v>
      </c>
      <c r="P5432" s="197" t="s">
        <v>27027</v>
      </c>
    </row>
    <row r="5433" spans="2:16" ht="20.100000000000001" customHeight="1" x14ac:dyDescent="0.3">
      <c r="B5433" s="101">
        <v>5423</v>
      </c>
      <c r="C5433" s="20" t="s">
        <v>41050</v>
      </c>
      <c r="D5433" s="168" t="s">
        <v>6516</v>
      </c>
      <c r="E5433" s="36" t="s">
        <v>15754</v>
      </c>
      <c r="F5433" s="99">
        <v>4.0999999999999996</v>
      </c>
      <c r="G5433" s="99" t="s">
        <v>704</v>
      </c>
      <c r="H5433" s="101" t="s">
        <v>5871</v>
      </c>
      <c r="I5433" s="101">
        <v>2016</v>
      </c>
      <c r="J5433" s="101"/>
      <c r="K5433" s="90">
        <v>4078388609</v>
      </c>
      <c r="L5433" s="90">
        <f>IF(K5433/1024 &gt;1,K5433/1024," ")</f>
        <v>3982801.3759765625</v>
      </c>
      <c r="M5433" s="90">
        <f>IF(K5433/1048576 &gt;1,K5433/1048576," ")</f>
        <v>3889.4544687271118</v>
      </c>
      <c r="N5433" s="91">
        <f>IF(K5433&gt;999999999,K5433/1073741824," ")</f>
        <v>3.7982953796163201</v>
      </c>
      <c r="O5433" s="194" t="s">
        <v>27028</v>
      </c>
      <c r="P5433" s="197" t="s">
        <v>27029</v>
      </c>
    </row>
    <row r="5434" spans="2:16" ht="20.100000000000001" customHeight="1" x14ac:dyDescent="0.3">
      <c r="B5434" s="101">
        <v>5424</v>
      </c>
      <c r="C5434" s="111" t="s">
        <v>41051</v>
      </c>
      <c r="D5434" s="168" t="s">
        <v>7407</v>
      </c>
      <c r="E5434" s="36" t="s">
        <v>15755</v>
      </c>
      <c r="F5434" s="99">
        <v>5.3</v>
      </c>
      <c r="G5434" s="99" t="s">
        <v>704</v>
      </c>
      <c r="H5434" s="105" t="s">
        <v>5878</v>
      </c>
      <c r="I5434" s="101">
        <v>2016</v>
      </c>
      <c r="J5434" s="112"/>
      <c r="K5434" s="90">
        <v>4719206546</v>
      </c>
      <c r="L5434" s="90">
        <f>IF(K5434/1024 &gt;1,K5434/1024," ")</f>
        <v>4608600.142578125</v>
      </c>
      <c r="M5434" s="90">
        <f>IF(K5434/1048576 &gt;1,K5434/1048576," ")</f>
        <v>4500.5860767364502</v>
      </c>
      <c r="N5434" s="91">
        <f>IF(K5434&gt;999999999,K5434/1073741824," ")</f>
        <v>4.3951035905629396</v>
      </c>
      <c r="O5434" s="194" t="s">
        <v>27030</v>
      </c>
      <c r="P5434" s="197" t="s">
        <v>27031</v>
      </c>
    </row>
    <row r="5435" spans="2:16" ht="20.100000000000001" customHeight="1" x14ac:dyDescent="0.3">
      <c r="B5435" s="101">
        <v>5425</v>
      </c>
      <c r="C5435" s="112" t="s">
        <v>41052</v>
      </c>
      <c r="D5435" s="161" t="s">
        <v>7614</v>
      </c>
      <c r="E5435" s="36" t="s">
        <v>15756</v>
      </c>
      <c r="F5435" s="99">
        <v>4.4000000000000004</v>
      </c>
      <c r="G5435" s="99" t="s">
        <v>704</v>
      </c>
      <c r="H5435" s="105" t="s">
        <v>5892</v>
      </c>
      <c r="I5435" s="101">
        <v>2017</v>
      </c>
      <c r="J5435" s="101"/>
      <c r="K5435" s="90">
        <v>4814320907</v>
      </c>
      <c r="L5435" s="90">
        <f>IF(K5435/1024 &gt;1,K5435/1024," ")</f>
        <v>4701485.2607421875</v>
      </c>
      <c r="M5435" s="90">
        <f>IF(K5435/1048576 &gt;1,K5435/1048576," ")</f>
        <v>4591.2941999435425</v>
      </c>
      <c r="N5435" s="91">
        <f>IF(K5435&gt;999999999,K5435/1073741824," ")</f>
        <v>4.4836857421323657</v>
      </c>
      <c r="O5435" s="194" t="s">
        <v>27032</v>
      </c>
      <c r="P5435" s="197" t="s">
        <v>27033</v>
      </c>
    </row>
    <row r="5436" spans="2:16" ht="20.100000000000001" customHeight="1" x14ac:dyDescent="0.3">
      <c r="B5436" s="101">
        <v>5426</v>
      </c>
      <c r="C5436" s="102" t="s">
        <v>41053</v>
      </c>
      <c r="D5436" s="159" t="s">
        <v>1189</v>
      </c>
      <c r="E5436" s="36" t="s">
        <v>15757</v>
      </c>
      <c r="F5436" s="104">
        <v>7</v>
      </c>
      <c r="G5436" s="94" t="s">
        <v>704</v>
      </c>
      <c r="H5436" s="94" t="s">
        <v>3737</v>
      </c>
      <c r="I5436" s="101">
        <v>1974</v>
      </c>
      <c r="J5436" s="101"/>
      <c r="K5436" s="90">
        <v>2568013538</v>
      </c>
      <c r="L5436" s="90">
        <f>IF(K5436/1024 &gt;1,K5436/1024," ")</f>
        <v>2507825.720703125</v>
      </c>
      <c r="M5436" s="90">
        <f>IF(K5436/1048576 &gt;1,K5436/1048576," ")</f>
        <v>2449.0485553741455</v>
      </c>
      <c r="N5436" s="91">
        <f>IF(K5436&gt;999999999,K5436/1073741824," ")</f>
        <v>2.391648979857564</v>
      </c>
      <c r="O5436" s="194" t="s">
        <v>27034</v>
      </c>
      <c r="P5436" s="197" t="s">
        <v>27035</v>
      </c>
    </row>
    <row r="5437" spans="2:16" ht="20.100000000000001" customHeight="1" x14ac:dyDescent="0.3">
      <c r="B5437" s="101">
        <v>5427</v>
      </c>
      <c r="C5437" s="12" t="s">
        <v>34760</v>
      </c>
      <c r="D5437" s="160" t="s">
        <v>1925</v>
      </c>
      <c r="E5437" s="36" t="s">
        <v>9822</v>
      </c>
      <c r="F5437" s="104">
        <v>4.4000000000000004</v>
      </c>
      <c r="G5437" s="94"/>
      <c r="H5437" s="94" t="s">
        <v>4073</v>
      </c>
      <c r="I5437" s="101">
        <v>2008</v>
      </c>
      <c r="J5437" s="101"/>
      <c r="K5437" s="90">
        <v>2135838720</v>
      </c>
      <c r="L5437" s="90">
        <f>IF(K5437/1024 &gt;1,K5437/1024," ")</f>
        <v>2085780</v>
      </c>
      <c r="M5437" s="90">
        <f>IF(K5437/1048576 &gt;1,K5437/1048576," ")</f>
        <v>2036.89453125</v>
      </c>
      <c r="N5437" s="91">
        <f>IF(K5437&gt;999999999,K5437/1073741824," ")</f>
        <v>1.9891548156738281</v>
      </c>
      <c r="O5437" s="194" t="s">
        <v>18054</v>
      </c>
      <c r="P5437" s="197" t="s">
        <v>19037</v>
      </c>
    </row>
    <row r="5438" spans="2:16" ht="20.100000000000001" customHeight="1" x14ac:dyDescent="0.3">
      <c r="B5438" s="101">
        <v>5428</v>
      </c>
      <c r="C5438" s="102" t="s">
        <v>41054</v>
      </c>
      <c r="D5438" s="159" t="s">
        <v>2512</v>
      </c>
      <c r="E5438" s="36" t="s">
        <v>15758</v>
      </c>
      <c r="F5438" s="104">
        <v>6.2</v>
      </c>
      <c r="G5438" s="94" t="s">
        <v>704</v>
      </c>
      <c r="H5438" s="94" t="s">
        <v>4054</v>
      </c>
      <c r="I5438" s="94">
        <v>1994</v>
      </c>
      <c r="J5438" s="94"/>
      <c r="K5438" s="90">
        <v>5918988980</v>
      </c>
      <c r="L5438" s="90">
        <f>IF(K5438/1024 &gt;1,K5438/1024," ")</f>
        <v>5780262.67578125</v>
      </c>
      <c r="M5438" s="90">
        <f>IF(K5438/1048576 &gt;1,K5438/1048576," ")</f>
        <v>5644.787769317627</v>
      </c>
      <c r="N5438" s="91">
        <f>IF(K5438&gt;999999999,K5438/1073741824," ")</f>
        <v>5.5124880559742451</v>
      </c>
      <c r="O5438" s="194" t="s">
        <v>20616</v>
      </c>
      <c r="P5438" s="197" t="s">
        <v>27036</v>
      </c>
    </row>
    <row r="5439" spans="2:16" ht="20.100000000000001" customHeight="1" x14ac:dyDescent="0.3">
      <c r="B5439" s="101">
        <v>5429</v>
      </c>
      <c r="C5439" s="109" t="s">
        <v>41055</v>
      </c>
      <c r="D5439" s="159" t="s">
        <v>2938</v>
      </c>
      <c r="E5439" s="36" t="s">
        <v>15759</v>
      </c>
      <c r="F5439" s="104">
        <v>7.5</v>
      </c>
      <c r="G5439" s="13" t="s">
        <v>704</v>
      </c>
      <c r="H5439" s="13" t="s">
        <v>3756</v>
      </c>
      <c r="I5439" s="101">
        <v>1995</v>
      </c>
      <c r="J5439" s="101"/>
      <c r="K5439" s="73">
        <v>5249867776</v>
      </c>
      <c r="L5439" s="90">
        <f>IF(K5439/1024 &gt;1,K5439/1024," ")</f>
        <v>5126824</v>
      </c>
      <c r="M5439" s="90">
        <f>IF(K5439/1048576 &gt;1,K5439/1048576," ")</f>
        <v>5006.6640625</v>
      </c>
      <c r="N5439" s="91">
        <f>IF(K5439&gt;999999999,K5439/1073741824," ")</f>
        <v>4.8893203735351563</v>
      </c>
      <c r="O5439" s="194" t="s">
        <v>27037</v>
      </c>
      <c r="P5439" s="197" t="s">
        <v>27038</v>
      </c>
    </row>
    <row r="5440" spans="2:16" ht="20.100000000000001" customHeight="1" x14ac:dyDescent="0.3">
      <c r="B5440" s="101">
        <v>5430</v>
      </c>
      <c r="C5440" s="109" t="s">
        <v>41056</v>
      </c>
      <c r="D5440" s="160" t="s">
        <v>1128</v>
      </c>
      <c r="E5440" s="36" t="s">
        <v>15760</v>
      </c>
      <c r="F5440" s="104">
        <v>6.1</v>
      </c>
      <c r="G5440" s="99" t="s">
        <v>704</v>
      </c>
      <c r="H5440" s="105" t="s">
        <v>4081</v>
      </c>
      <c r="I5440" s="101">
        <v>2006</v>
      </c>
      <c r="J5440" s="101"/>
      <c r="K5440" s="90">
        <v>4706045433</v>
      </c>
      <c r="L5440" s="90">
        <f>IF(K5440/1024 &gt;1,K5440/1024," ")</f>
        <v>4595747.4931640625</v>
      </c>
      <c r="M5440" s="90">
        <f>IF(K5440/1048576 &gt;1,K5440/1048576," ")</f>
        <v>4488.0346612930298</v>
      </c>
      <c r="N5440" s="91">
        <f>IF(K5440&gt;999999999,K5440/1073741824," ")</f>
        <v>4.3828463489189744</v>
      </c>
      <c r="O5440" s="194" t="s">
        <v>17529</v>
      </c>
      <c r="P5440" s="197" t="s">
        <v>27039</v>
      </c>
    </row>
    <row r="5441" spans="2:16" ht="20.100000000000001" customHeight="1" x14ac:dyDescent="0.3">
      <c r="B5441" s="101">
        <v>5431</v>
      </c>
      <c r="C5441" s="102" t="s">
        <v>41057</v>
      </c>
      <c r="D5441" s="159" t="s">
        <v>5276</v>
      </c>
      <c r="E5441" s="36" t="s">
        <v>15761</v>
      </c>
      <c r="F5441" s="104">
        <v>4.8</v>
      </c>
      <c r="G5441" s="101" t="s">
        <v>704</v>
      </c>
      <c r="H5441" s="101" t="s">
        <v>3740</v>
      </c>
      <c r="I5441" s="101">
        <v>1991</v>
      </c>
      <c r="J5441" s="101"/>
      <c r="K5441" s="90">
        <v>3545322942</v>
      </c>
      <c r="L5441" s="90">
        <f>IF(K5441/1024 &gt;1,K5441/1024," ")</f>
        <v>3462229.435546875</v>
      </c>
      <c r="M5441" s="90">
        <f>IF(K5441/1048576 &gt;1,K5441/1048576," ")</f>
        <v>3381.0834331512451</v>
      </c>
      <c r="N5441" s="91">
        <f>IF(K5441&gt;999999999,K5441/1073741824," ")</f>
        <v>3.3018392901867628</v>
      </c>
      <c r="O5441" s="199" t="s">
        <v>18420</v>
      </c>
      <c r="P5441" s="197" t="s">
        <v>27040</v>
      </c>
    </row>
    <row r="5442" spans="2:16" ht="20.100000000000001" customHeight="1" x14ac:dyDescent="0.3">
      <c r="B5442" s="101">
        <v>5432</v>
      </c>
      <c r="C5442" s="29" t="s">
        <v>41058</v>
      </c>
      <c r="D5442" s="157" t="s">
        <v>8109</v>
      </c>
      <c r="E5442" s="36" t="s">
        <v>15762</v>
      </c>
      <c r="F5442" s="131">
        <v>7.1</v>
      </c>
      <c r="G5442" s="82"/>
      <c r="H5442" s="13" t="s">
        <v>5881</v>
      </c>
      <c r="I5442" s="133">
        <v>1937</v>
      </c>
      <c r="J5442" s="74"/>
      <c r="K5442" s="73">
        <v>2181133056</v>
      </c>
      <c r="L5442" s="90">
        <f>IF(K5442/1024 &gt;1,K5442/1024," ")</f>
        <v>2130012.75</v>
      </c>
      <c r="M5442" s="90">
        <f>IF(K5442/1048576 &gt;1,K5442/1048576," ")</f>
        <v>2080.090576171875</v>
      </c>
      <c r="N5442" s="91">
        <f>IF(K5442&gt;999999999,K5442/1073741824," ")</f>
        <v>2.0313384532928467</v>
      </c>
      <c r="O5442" s="194" t="s">
        <v>27041</v>
      </c>
      <c r="P5442" s="197" t="s">
        <v>27042</v>
      </c>
    </row>
    <row r="5443" spans="2:16" ht="20.100000000000001" customHeight="1" x14ac:dyDescent="0.3">
      <c r="B5443" s="101">
        <v>5433</v>
      </c>
      <c r="C5443" s="20" t="s">
        <v>41059</v>
      </c>
      <c r="D5443" s="167" t="s">
        <v>7883</v>
      </c>
      <c r="E5443" s="36" t="s">
        <v>15763</v>
      </c>
      <c r="F5443" s="81">
        <v>5.4</v>
      </c>
      <c r="G5443" s="81"/>
      <c r="H5443" s="13" t="s">
        <v>6197</v>
      </c>
      <c r="I5443" s="79">
        <v>1980</v>
      </c>
      <c r="J5443" s="79"/>
      <c r="K5443" s="73">
        <v>2230105158</v>
      </c>
      <c r="L5443" s="90">
        <f>IF(K5443/1024 &gt;1,K5443/1024," ")</f>
        <v>2177837.068359375</v>
      </c>
      <c r="M5443" s="90">
        <f>IF(K5443/1048576 &gt;1,K5443/1048576," ")</f>
        <v>2126.7940120697021</v>
      </c>
      <c r="N5443" s="91">
        <f>IF(K5443&gt;999999999,K5443/1073741824," ")</f>
        <v>2.0769472774118185</v>
      </c>
      <c r="O5443" s="194" t="s">
        <v>27043</v>
      </c>
      <c r="P5443" s="197" t="s">
        <v>27044</v>
      </c>
    </row>
    <row r="5444" spans="2:16" ht="20.100000000000001" customHeight="1" x14ac:dyDescent="0.3">
      <c r="B5444" s="101">
        <v>5434</v>
      </c>
      <c r="C5444" s="7" t="s">
        <v>40730</v>
      </c>
      <c r="D5444" s="159" t="s">
        <v>2514</v>
      </c>
      <c r="E5444" s="36" t="s">
        <v>15764</v>
      </c>
      <c r="F5444" s="104">
        <v>7.6</v>
      </c>
      <c r="G5444" s="94"/>
      <c r="H5444" s="94" t="s">
        <v>3793</v>
      </c>
      <c r="I5444" s="101">
        <v>2006</v>
      </c>
      <c r="J5444" s="101"/>
      <c r="K5444" s="90">
        <v>2014168898</v>
      </c>
      <c r="L5444" s="90">
        <f>IF(K5444/1024 &gt;1,K5444/1024," ")</f>
        <v>1966961.814453125</v>
      </c>
      <c r="M5444" s="90">
        <f>IF(K5444/1048576 &gt;1,K5444/1048576," ")</f>
        <v>1920.8611469268799</v>
      </c>
      <c r="N5444" s="91">
        <f>IF(K5444&gt;999999999,K5444/1073741824," ")</f>
        <v>1.8758409637957811</v>
      </c>
      <c r="O5444" s="194" t="s">
        <v>30131</v>
      </c>
      <c r="P5444" s="197" t="s">
        <v>27045</v>
      </c>
    </row>
    <row r="5445" spans="2:16" ht="20.100000000000001" customHeight="1" x14ac:dyDescent="0.3">
      <c r="B5445" s="101">
        <v>5435</v>
      </c>
      <c r="C5445" s="112" t="s">
        <v>41060</v>
      </c>
      <c r="D5445" s="168" t="s">
        <v>7606</v>
      </c>
      <c r="E5445" s="36" t="s">
        <v>15765</v>
      </c>
      <c r="F5445" s="99">
        <v>4.5</v>
      </c>
      <c r="G5445" s="99" t="s">
        <v>704</v>
      </c>
      <c r="H5445" s="105" t="s">
        <v>4081</v>
      </c>
      <c r="I5445" s="101">
        <v>2017</v>
      </c>
      <c r="J5445" s="101"/>
      <c r="K5445" s="90">
        <v>3982614355</v>
      </c>
      <c r="L5445" s="90">
        <f>IF(K5445/1024 &gt;1,K5445/1024," ")</f>
        <v>3889271.8310546875</v>
      </c>
      <c r="M5445" s="90">
        <f>IF(K5445/1048576 &gt;1,K5445/1048576," ")</f>
        <v>3798.1170225143433</v>
      </c>
      <c r="N5445" s="91">
        <f>IF(K5445&gt;999999999,K5445/1073741824," ")</f>
        <v>3.7090986547991633</v>
      </c>
      <c r="O5445" s="194" t="s">
        <v>27046</v>
      </c>
      <c r="P5445" s="197" t="s">
        <v>27047</v>
      </c>
    </row>
    <row r="5446" spans="2:16" ht="20.100000000000001" customHeight="1" x14ac:dyDescent="0.3">
      <c r="B5446" s="101">
        <v>5436</v>
      </c>
      <c r="C5446" s="102" t="s">
        <v>41061</v>
      </c>
      <c r="D5446" s="160" t="s">
        <v>4964</v>
      </c>
      <c r="E5446" s="36" t="s">
        <v>15766</v>
      </c>
      <c r="F5446" s="104">
        <v>5.9</v>
      </c>
      <c r="G5446" s="101"/>
      <c r="H5446" s="101" t="s">
        <v>3739</v>
      </c>
      <c r="I5446" s="101">
        <v>2010</v>
      </c>
      <c r="J5446" s="101"/>
      <c r="K5446" s="90">
        <v>3623530167</v>
      </c>
      <c r="L5446" s="90">
        <f>IF(K5446/1024 &gt;1,K5446/1024," ")</f>
        <v>3538603.6787109375</v>
      </c>
      <c r="M5446" s="90">
        <f>IF(K5446/1048576 &gt;1,K5446/1048576," ")</f>
        <v>3455.6676549911499</v>
      </c>
      <c r="N5446" s="91">
        <f>IF(K5446&gt;999999999,K5446/1073741824," ")</f>
        <v>3.3746754443272948</v>
      </c>
      <c r="O5446" s="194" t="s">
        <v>27048</v>
      </c>
      <c r="P5446" s="197" t="s">
        <v>27049</v>
      </c>
    </row>
    <row r="5447" spans="2:16" ht="20.100000000000001" customHeight="1" x14ac:dyDescent="0.3">
      <c r="B5447" s="101">
        <v>5437</v>
      </c>
      <c r="C5447" s="109" t="s">
        <v>41062</v>
      </c>
      <c r="D5447" s="159" t="s">
        <v>1852</v>
      </c>
      <c r="E5447" s="36" t="s">
        <v>15767</v>
      </c>
      <c r="F5447" s="104">
        <v>7.3</v>
      </c>
      <c r="G5447" s="101" t="s">
        <v>704</v>
      </c>
      <c r="H5447" s="101" t="s">
        <v>3739</v>
      </c>
      <c r="I5447" s="101">
        <v>1970</v>
      </c>
      <c r="J5447" s="101"/>
      <c r="K5447" s="108">
        <v>4524642228</v>
      </c>
      <c r="L5447" s="90">
        <f>IF(K5447/1024 &gt;1,K5447/1024," ")</f>
        <v>4418595.92578125</v>
      </c>
      <c r="M5447" s="90">
        <f>IF(K5447/1048576 &gt;1,K5447/1048576," ")</f>
        <v>4315.035083770752</v>
      </c>
      <c r="N5447" s="91">
        <f>IF(K5447&gt;999999999,K5447/1073741824," ")</f>
        <v>4.213901448994875</v>
      </c>
      <c r="O5447" s="194" t="s">
        <v>27050</v>
      </c>
      <c r="P5447" s="197" t="s">
        <v>27051</v>
      </c>
    </row>
    <row r="5448" spans="2:16" ht="20.100000000000001" customHeight="1" x14ac:dyDescent="0.3">
      <c r="B5448" s="101">
        <v>5438</v>
      </c>
      <c r="C5448" s="7" t="s">
        <v>41063</v>
      </c>
      <c r="D5448" s="177" t="s">
        <v>32645</v>
      </c>
      <c r="E5448" s="36" t="s">
        <v>32646</v>
      </c>
      <c r="F5448" s="81">
        <v>6.4</v>
      </c>
      <c r="G5448" s="13" t="s">
        <v>704</v>
      </c>
      <c r="H5448" s="13" t="s">
        <v>3744</v>
      </c>
      <c r="I5448" s="79">
        <v>2020</v>
      </c>
      <c r="J5448" s="79"/>
      <c r="K5448" s="73">
        <v>4269756416</v>
      </c>
      <c r="L5448" s="90">
        <f>IF(K5448/1024 &gt;1,K5448/1024," ")</f>
        <v>4169684</v>
      </c>
      <c r="M5448" s="90">
        <f>IF(K5448/1048576 &gt;1,K5448/1048576," ")</f>
        <v>4071.95703125</v>
      </c>
      <c r="N5448" s="91">
        <f>IF(K5448&gt;999999999,K5448/1073741824," ")</f>
        <v>3.9765205383300781</v>
      </c>
      <c r="O5448" s="194" t="s">
        <v>32647</v>
      </c>
      <c r="P5448" s="198" t="s">
        <v>32648</v>
      </c>
    </row>
    <row r="5449" spans="2:16" ht="20.100000000000001" customHeight="1" x14ac:dyDescent="0.3">
      <c r="B5449" s="101">
        <v>5439</v>
      </c>
      <c r="C5449" s="111" t="s">
        <v>41591</v>
      </c>
      <c r="D5449" s="161" t="s">
        <v>7386</v>
      </c>
      <c r="E5449" s="36" t="s">
        <v>16420</v>
      </c>
      <c r="F5449" s="99">
        <v>4.8</v>
      </c>
      <c r="G5449" s="99" t="s">
        <v>704</v>
      </c>
      <c r="H5449" s="105" t="s">
        <v>4081</v>
      </c>
      <c r="I5449" s="101">
        <v>2017</v>
      </c>
      <c r="J5449" s="101"/>
      <c r="K5449" s="90">
        <v>3313630482</v>
      </c>
      <c r="L5449" s="90">
        <f>IF(K5449/1024 &gt;1,K5449/1024," ")</f>
        <v>3235967.267578125</v>
      </c>
      <c r="M5449" s="90">
        <f>IF(K5449/1048576 &gt;1,K5449/1048576," ")</f>
        <v>3160.1242847442627</v>
      </c>
      <c r="N5449" s="91">
        <f>IF(K5449&gt;999999999,K5449/1073741824," ")</f>
        <v>3.086058871820569</v>
      </c>
      <c r="O5449" s="199" t="s">
        <v>17524</v>
      </c>
      <c r="P5449" s="197" t="s">
        <v>28157</v>
      </c>
    </row>
    <row r="5450" spans="2:16" ht="20.100000000000001" customHeight="1" x14ac:dyDescent="0.3">
      <c r="B5450" s="101">
        <v>5440</v>
      </c>
      <c r="C5450" s="29" t="s">
        <v>41064</v>
      </c>
      <c r="D5450" s="177" t="s">
        <v>9132</v>
      </c>
      <c r="E5450" s="36" t="s">
        <v>9208</v>
      </c>
      <c r="F5450" s="131">
        <v>5.6</v>
      </c>
      <c r="G5450" s="13" t="s">
        <v>704</v>
      </c>
      <c r="H5450" s="13" t="s">
        <v>3744</v>
      </c>
      <c r="I5450" s="145">
        <v>2021</v>
      </c>
      <c r="J5450" s="74"/>
      <c r="K5450" s="73">
        <v>4460023808</v>
      </c>
      <c r="L5450" s="90">
        <f>IF(K5450/1024 &gt;1,K5450/1024," ")</f>
        <v>4355492</v>
      </c>
      <c r="M5450" s="90">
        <f>IF(K5450/1048576 &gt;1,K5450/1048576," ")</f>
        <v>4253.41015625</v>
      </c>
      <c r="N5450" s="91">
        <f>IF(K5450&gt;999999999,K5450/1073741824," ")</f>
        <v>4.1537208557128906</v>
      </c>
      <c r="O5450" s="194" t="s">
        <v>19833</v>
      </c>
      <c r="P5450" s="197" t="s">
        <v>31652</v>
      </c>
    </row>
    <row r="5451" spans="2:16" ht="20.100000000000001" customHeight="1" x14ac:dyDescent="0.3">
      <c r="B5451" s="101">
        <v>5441</v>
      </c>
      <c r="C5451" s="12" t="s">
        <v>36211</v>
      </c>
      <c r="D5451" s="163" t="s">
        <v>2097</v>
      </c>
      <c r="E5451" s="36" t="s">
        <v>12448</v>
      </c>
      <c r="F5451" s="104">
        <v>5.0999999999999996</v>
      </c>
      <c r="G5451" s="94" t="s">
        <v>704</v>
      </c>
      <c r="H5451" s="94" t="s">
        <v>3738</v>
      </c>
      <c r="I5451" s="94">
        <v>2010</v>
      </c>
      <c r="J5451" s="94"/>
      <c r="K5451" s="108">
        <v>2449963008</v>
      </c>
      <c r="L5451" s="90">
        <f>IF(K5451/1024 &gt;1,K5451/1024," ")</f>
        <v>2392542</v>
      </c>
      <c r="M5451" s="90">
        <f>IF(K5451/1048576 &gt;1,K5451/1048576," ")</f>
        <v>2336.466796875</v>
      </c>
      <c r="N5451" s="91">
        <f>IF(K5451&gt;999999999,K5451/1073741824," ")</f>
        <v>2.2817058563232422</v>
      </c>
      <c r="O5451" s="194" t="s">
        <v>21489</v>
      </c>
      <c r="P5451" s="197" t="s">
        <v>21490</v>
      </c>
    </row>
    <row r="5452" spans="2:16" ht="20.100000000000001" customHeight="1" x14ac:dyDescent="0.3">
      <c r="B5452" s="101">
        <v>5442</v>
      </c>
      <c r="C5452" s="107" t="s">
        <v>41065</v>
      </c>
      <c r="D5452" s="159" t="s">
        <v>3841</v>
      </c>
      <c r="E5452" s="36" t="s">
        <v>15770</v>
      </c>
      <c r="F5452" s="104">
        <v>6.3</v>
      </c>
      <c r="G5452" s="101"/>
      <c r="H5452" s="101" t="s">
        <v>3743</v>
      </c>
      <c r="I5452" s="101">
        <v>2012</v>
      </c>
      <c r="J5452" s="101"/>
      <c r="K5452" s="90">
        <v>2435115015</v>
      </c>
      <c r="L5452" s="90">
        <f>IF(K5452/1024 &gt;1,K5452/1024," ")</f>
        <v>2378042.0068359375</v>
      </c>
      <c r="M5452" s="90">
        <f>IF(K5452/1048576 &gt;1,K5452/1048576," ")</f>
        <v>2322.3066473007202</v>
      </c>
      <c r="N5452" s="91">
        <f>IF(K5452&gt;999999999,K5452/1073741824," ")</f>
        <v>2.2678775852546096</v>
      </c>
      <c r="O5452" s="194" t="s">
        <v>27056</v>
      </c>
      <c r="P5452" s="197" t="s">
        <v>27057</v>
      </c>
    </row>
    <row r="5453" spans="2:16" ht="20.100000000000001" customHeight="1" x14ac:dyDescent="0.3">
      <c r="B5453" s="101">
        <v>5443</v>
      </c>
      <c r="C5453" s="102" t="s">
        <v>41066</v>
      </c>
      <c r="D5453" s="159" t="s">
        <v>2516</v>
      </c>
      <c r="E5453" s="36" t="s">
        <v>15771</v>
      </c>
      <c r="F5453" s="104">
        <v>8.5</v>
      </c>
      <c r="G5453" s="94" t="s">
        <v>704</v>
      </c>
      <c r="H5453" s="94" t="s">
        <v>4367</v>
      </c>
      <c r="I5453" s="94">
        <v>1944</v>
      </c>
      <c r="J5453" s="94"/>
      <c r="K5453" s="90">
        <v>3426148038</v>
      </c>
      <c r="L5453" s="90">
        <f>IF(K5453/1024 &gt;1,K5453/1024," ")</f>
        <v>3345847.693359375</v>
      </c>
      <c r="M5453" s="90">
        <f>IF(K5453/1048576 &gt;1,K5453/1048576," ")</f>
        <v>3267.4293880462646</v>
      </c>
      <c r="N5453" s="91">
        <f>IF(K5453&gt;999999999,K5453/1073741824," ")</f>
        <v>3.1908490117639303</v>
      </c>
      <c r="O5453" s="194" t="s">
        <v>27058</v>
      </c>
      <c r="P5453" s="197" t="s">
        <v>27059</v>
      </c>
    </row>
    <row r="5454" spans="2:16" ht="20.100000000000001" customHeight="1" x14ac:dyDescent="0.3">
      <c r="B5454" s="101">
        <v>5444</v>
      </c>
      <c r="C5454" s="102" t="s">
        <v>41068</v>
      </c>
      <c r="D5454" s="159" t="s">
        <v>5116</v>
      </c>
      <c r="E5454" s="36" t="s">
        <v>15773</v>
      </c>
      <c r="F5454" s="104">
        <v>7.4</v>
      </c>
      <c r="G5454" s="101" t="s">
        <v>704</v>
      </c>
      <c r="H5454" s="101" t="s">
        <v>3744</v>
      </c>
      <c r="I5454" s="101">
        <v>2014</v>
      </c>
      <c r="J5454" s="101"/>
      <c r="K5454" s="90">
        <v>5176123446</v>
      </c>
      <c r="L5454" s="90">
        <f>IF(K5454/1024 &gt;1,K5454/1024," ")</f>
        <v>5054808.052734375</v>
      </c>
      <c r="M5454" s="90">
        <f>IF(K5454/1048576 &gt;1,K5454/1048576," ")</f>
        <v>4936.3359889984131</v>
      </c>
      <c r="N5454" s="91">
        <f>IF(K5454&gt;999999999,K5454/1073741824," ")</f>
        <v>4.8206406142562628</v>
      </c>
      <c r="O5454" s="194" t="s">
        <v>22869</v>
      </c>
      <c r="P5454" s="197" t="s">
        <v>31530</v>
      </c>
    </row>
    <row r="5455" spans="2:16" ht="20.100000000000001" customHeight="1" x14ac:dyDescent="0.3">
      <c r="B5455" s="101">
        <v>5445</v>
      </c>
      <c r="C5455" s="20" t="s">
        <v>41067</v>
      </c>
      <c r="D5455" s="167" t="s">
        <v>8247</v>
      </c>
      <c r="E5455" s="36" t="s">
        <v>15772</v>
      </c>
      <c r="F5455" s="81">
        <v>4.4000000000000004</v>
      </c>
      <c r="G5455" s="13"/>
      <c r="H5455" s="13" t="s">
        <v>5878</v>
      </c>
      <c r="I5455" s="79">
        <v>2018</v>
      </c>
      <c r="J5455" s="79"/>
      <c r="K5455" s="73">
        <v>3784503296</v>
      </c>
      <c r="L5455" s="90">
        <f>IF(K5455/1024 &gt;1,K5455/1024," ")</f>
        <v>3695804</v>
      </c>
      <c r="M5455" s="90">
        <f>IF(K5455/1048576 &gt;1,K5455/1048576," ")</f>
        <v>3609.18359375</v>
      </c>
      <c r="N5455" s="91">
        <f>IF(K5455&gt;999999999,K5455/1073741824," ")</f>
        <v>3.5245933532714844</v>
      </c>
      <c r="O5455" s="194" t="s">
        <v>17757</v>
      </c>
      <c r="P5455" s="197" t="s">
        <v>27060</v>
      </c>
    </row>
    <row r="5456" spans="2:16" ht="20.100000000000001" customHeight="1" x14ac:dyDescent="0.3">
      <c r="B5456" s="101">
        <v>5446</v>
      </c>
      <c r="C5456" s="102" t="s">
        <v>41070</v>
      </c>
      <c r="D5456" s="159" t="s">
        <v>3560</v>
      </c>
      <c r="E5456" s="36" t="s">
        <v>15775</v>
      </c>
      <c r="F5456" s="104">
        <v>6.2</v>
      </c>
      <c r="G5456" s="101" t="s">
        <v>704</v>
      </c>
      <c r="H5456" s="101" t="s">
        <v>3739</v>
      </c>
      <c r="I5456" s="101">
        <v>2012</v>
      </c>
      <c r="J5456" s="116"/>
      <c r="K5456" s="90">
        <v>4046780855</v>
      </c>
      <c r="L5456" s="90">
        <f>IF(K5456/1024 &gt;1,K5456/1024," ")</f>
        <v>3951934.4287109375</v>
      </c>
      <c r="M5456" s="90">
        <f>IF(K5456/1048576 &gt;1,K5456/1048576," ")</f>
        <v>3859.3109655380249</v>
      </c>
      <c r="N5456" s="91">
        <f>IF(K5456&gt;999999999,K5456/1073741824," ")</f>
        <v>3.7688583647832274</v>
      </c>
      <c r="O5456" s="194" t="s">
        <v>27062</v>
      </c>
      <c r="P5456" s="197" t="s">
        <v>27063</v>
      </c>
    </row>
    <row r="5457" spans="2:16" ht="20.100000000000001" customHeight="1" x14ac:dyDescent="0.3">
      <c r="B5457" s="101">
        <v>5447</v>
      </c>
      <c r="C5457" s="28" t="s">
        <v>41071</v>
      </c>
      <c r="D5457" s="157" t="s">
        <v>8648</v>
      </c>
      <c r="E5457" s="36" t="s">
        <v>15776</v>
      </c>
      <c r="F5457" s="81">
        <v>4.3</v>
      </c>
      <c r="G5457" s="13"/>
      <c r="H5457" s="13" t="s">
        <v>5777</v>
      </c>
      <c r="I5457" s="79">
        <v>2019</v>
      </c>
      <c r="J5457" s="79"/>
      <c r="K5457" s="73">
        <v>3468566528</v>
      </c>
      <c r="L5457" s="90">
        <f>IF(K5457/1024 &gt;1,K5457/1024," ")</f>
        <v>3387272</v>
      </c>
      <c r="M5457" s="90">
        <f>IF(K5457/1048576 &gt;1,K5457/1048576," ")</f>
        <v>3307.8828125</v>
      </c>
      <c r="N5457" s="91">
        <f>IF(K5457&gt;999999999,K5457/1073741824," ")</f>
        <v>3.2303543090820313</v>
      </c>
      <c r="O5457" s="194" t="s">
        <v>17657</v>
      </c>
      <c r="P5457" s="197" t="s">
        <v>27064</v>
      </c>
    </row>
    <row r="5458" spans="2:16" ht="20.100000000000001" customHeight="1" x14ac:dyDescent="0.3">
      <c r="B5458" s="101">
        <v>5448</v>
      </c>
      <c r="C5458" s="20" t="s">
        <v>41642</v>
      </c>
      <c r="D5458" s="157" t="s">
        <v>8589</v>
      </c>
      <c r="E5458" s="36" t="s">
        <v>16482</v>
      </c>
      <c r="F5458" s="81">
        <v>6</v>
      </c>
      <c r="G5458" s="13" t="s">
        <v>704</v>
      </c>
      <c r="H5458" s="13" t="s">
        <v>5878</v>
      </c>
      <c r="I5458" s="79">
        <v>2018</v>
      </c>
      <c r="J5458" s="79"/>
      <c r="K5458" s="73">
        <v>4924067840</v>
      </c>
      <c r="L5458" s="90">
        <f>IF(K5458/1024 &gt;1,K5458/1024," ")</f>
        <v>4808660</v>
      </c>
      <c r="M5458" s="90">
        <f>IF(K5458/1048576 &gt;1,K5458/1048576," ")</f>
        <v>4695.95703125</v>
      </c>
      <c r="N5458" s="91">
        <f>IF(K5458&gt;999999999,K5458/1073741824," ")</f>
        <v>4.5858955383300781</v>
      </c>
      <c r="O5458" s="194" t="s">
        <v>28262</v>
      </c>
      <c r="P5458" s="197" t="s">
        <v>28263</v>
      </c>
    </row>
    <row r="5459" spans="2:16" ht="20.100000000000001" customHeight="1" x14ac:dyDescent="0.3">
      <c r="B5459" s="101">
        <v>5449</v>
      </c>
      <c r="C5459" s="12" t="s">
        <v>40731</v>
      </c>
      <c r="D5459" s="160" t="s">
        <v>2692</v>
      </c>
      <c r="E5459" s="36" t="s">
        <v>15777</v>
      </c>
      <c r="F5459" s="104">
        <v>5.6</v>
      </c>
      <c r="G5459" s="94"/>
      <c r="H5459" s="94" t="s">
        <v>3923</v>
      </c>
      <c r="I5459" s="101">
        <v>2005</v>
      </c>
      <c r="J5459" s="101"/>
      <c r="K5459" s="90">
        <v>1468938240</v>
      </c>
      <c r="L5459" s="90">
        <f>IF(K5459/1024 &gt;1,K5459/1024," ")</f>
        <v>1434510</v>
      </c>
      <c r="M5459" s="90">
        <f>IF(K5459/1048576 &gt;1,K5459/1048576," ")</f>
        <v>1400.888671875</v>
      </c>
      <c r="N5459" s="91">
        <f>IF(K5459&gt;999999999,K5459/1073741824," ")</f>
        <v>1.3680553436279297</v>
      </c>
      <c r="O5459" s="194" t="s">
        <v>17597</v>
      </c>
      <c r="P5459" s="197" t="s">
        <v>27065</v>
      </c>
    </row>
    <row r="5460" spans="2:16" ht="20.100000000000001" customHeight="1" x14ac:dyDescent="0.3">
      <c r="B5460" s="101">
        <v>5450</v>
      </c>
      <c r="C5460" s="102" t="s">
        <v>41072</v>
      </c>
      <c r="D5460" s="159" t="s">
        <v>3617</v>
      </c>
      <c r="E5460" s="36" t="s">
        <v>15778</v>
      </c>
      <c r="F5460" s="104">
        <v>6.5</v>
      </c>
      <c r="G5460" s="101" t="s">
        <v>704</v>
      </c>
      <c r="H5460" s="101" t="s">
        <v>3739</v>
      </c>
      <c r="I5460" s="101">
        <v>2011</v>
      </c>
      <c r="J5460" s="101"/>
      <c r="K5460" s="90">
        <v>3728158526</v>
      </c>
      <c r="L5460" s="90">
        <f>IF(K5460/1024 &gt;1,K5460/1024," ")</f>
        <v>3640779.810546875</v>
      </c>
      <c r="M5460" s="90">
        <f>IF(K5460/1048576 &gt;1,K5460/1048576," ")</f>
        <v>3555.4490337371826</v>
      </c>
      <c r="N5460" s="91">
        <f>IF(K5460&gt;999999999,K5460/1073741824," ")</f>
        <v>3.4721181970089674</v>
      </c>
      <c r="O5460" s="194" t="s">
        <v>27066</v>
      </c>
      <c r="P5460" s="197" t="s">
        <v>27067</v>
      </c>
    </row>
    <row r="5461" spans="2:16" ht="20.100000000000001" customHeight="1" x14ac:dyDescent="0.3">
      <c r="B5461" s="101">
        <v>5451</v>
      </c>
      <c r="C5461" s="12" t="s">
        <v>41073</v>
      </c>
      <c r="D5461" s="157" t="s">
        <v>8004</v>
      </c>
      <c r="E5461" s="36" t="s">
        <v>15779</v>
      </c>
      <c r="F5461" s="131">
        <v>6.4</v>
      </c>
      <c r="G5461" s="13"/>
      <c r="H5461" s="13" t="s">
        <v>5892</v>
      </c>
      <c r="I5461" s="133">
        <v>2017</v>
      </c>
      <c r="J5461" s="74"/>
      <c r="K5461" s="73">
        <v>4750190655</v>
      </c>
      <c r="L5461" s="90">
        <f>IF(K5461/1024 &gt;1,K5461/1024," ")</f>
        <v>4638858.0615234375</v>
      </c>
      <c r="M5461" s="90">
        <f>IF(K5461/1048576 &gt;1,K5461/1048576," ")</f>
        <v>4530.1348257064819</v>
      </c>
      <c r="N5461" s="91">
        <f>IF(K5461&gt;999999999,K5461/1073741824," ")</f>
        <v>4.4239597907289863</v>
      </c>
      <c r="O5461" s="194" t="s">
        <v>27068</v>
      </c>
      <c r="P5461" s="197" t="s">
        <v>27069</v>
      </c>
    </row>
    <row r="5462" spans="2:16" ht="20.100000000000001" customHeight="1" x14ac:dyDescent="0.3">
      <c r="B5462" s="101">
        <v>5452</v>
      </c>
      <c r="C5462" s="29" t="s">
        <v>41074</v>
      </c>
      <c r="D5462" s="157" t="s">
        <v>32351</v>
      </c>
      <c r="E5462" s="36" t="s">
        <v>32354</v>
      </c>
      <c r="F5462" s="131">
        <v>6</v>
      </c>
      <c r="G5462" s="13"/>
      <c r="H5462" s="13" t="s">
        <v>3744</v>
      </c>
      <c r="I5462" s="133">
        <v>2020</v>
      </c>
      <c r="J5462" s="74"/>
      <c r="K5462" s="73">
        <v>4300632064</v>
      </c>
      <c r="L5462" s="90">
        <f>IF(K5462/1024 &gt;1,K5462/1024," ")</f>
        <v>4199836</v>
      </c>
      <c r="M5462" s="90">
        <f>IF(K5462/1048576 &gt;1,K5462/1048576," ")</f>
        <v>4101.40234375</v>
      </c>
      <c r="N5462" s="91">
        <f>IF(K5462&gt;999999999,K5462/1073741824," ")</f>
        <v>4.0052757263183594</v>
      </c>
      <c r="O5462" s="223" t="s">
        <v>32352</v>
      </c>
      <c r="P5462" s="198" t="s">
        <v>32353</v>
      </c>
    </row>
    <row r="5463" spans="2:16" ht="20.100000000000001" customHeight="1" x14ac:dyDescent="0.3">
      <c r="B5463" s="101">
        <v>5453</v>
      </c>
      <c r="C5463" s="12" t="s">
        <v>41075</v>
      </c>
      <c r="D5463" s="160" t="s">
        <v>152</v>
      </c>
      <c r="E5463" s="36" t="s">
        <v>15780</v>
      </c>
      <c r="F5463" s="104">
        <v>5.4</v>
      </c>
      <c r="G5463" s="94"/>
      <c r="H5463" s="13" t="s">
        <v>3737</v>
      </c>
      <c r="I5463" s="101">
        <v>1992</v>
      </c>
      <c r="J5463" s="101"/>
      <c r="K5463" s="73">
        <v>2437902336</v>
      </c>
      <c r="L5463" s="90">
        <f>IF(K5463/1024 &gt;1,K5463/1024," ")</f>
        <v>2380764</v>
      </c>
      <c r="M5463" s="90">
        <f>IF(K5463/1048576 &gt;1,K5463/1048576," ")</f>
        <v>2324.96484375</v>
      </c>
      <c r="N5463" s="91">
        <f>IF(K5463&gt;999999999,K5463/1073741824," ")</f>
        <v>2.2704734802246094</v>
      </c>
      <c r="O5463" s="194" t="s">
        <v>27070</v>
      </c>
      <c r="P5463" s="197" t="s">
        <v>31532</v>
      </c>
    </row>
    <row r="5464" spans="2:16" ht="20.100000000000001" customHeight="1" x14ac:dyDescent="0.3">
      <c r="B5464" s="101">
        <v>5454</v>
      </c>
      <c r="C5464" s="12" t="s">
        <v>42595</v>
      </c>
      <c r="D5464" s="160" t="s">
        <v>2693</v>
      </c>
      <c r="E5464" s="36" t="s">
        <v>15781</v>
      </c>
      <c r="F5464" s="104">
        <v>6.6</v>
      </c>
      <c r="G5464" s="101" t="s">
        <v>704</v>
      </c>
      <c r="H5464" s="101" t="s">
        <v>3761</v>
      </c>
      <c r="I5464" s="101">
        <v>1955</v>
      </c>
      <c r="J5464" s="101"/>
      <c r="K5464" s="90">
        <v>5825813111</v>
      </c>
      <c r="L5464" s="90">
        <f>IF(K5464/1024 &gt;1,K5464/1024," ")</f>
        <v>5689270.6162109375</v>
      </c>
      <c r="M5464" s="90">
        <f>IF(K5464/1048576 &gt;1,K5464/1048576," ")</f>
        <v>5555.9283361434937</v>
      </c>
      <c r="N5464" s="91">
        <f>IF(K5464&gt;999999999,K5464/1073741824," ")</f>
        <v>5.4257112657651305</v>
      </c>
      <c r="O5464" s="194" t="s">
        <v>27071</v>
      </c>
      <c r="P5464" s="197" t="s">
        <v>27072</v>
      </c>
    </row>
    <row r="5465" spans="2:16" ht="20.100000000000001" customHeight="1" x14ac:dyDescent="0.3">
      <c r="B5465" s="101">
        <v>5455</v>
      </c>
      <c r="C5465" s="112" t="s">
        <v>41076</v>
      </c>
      <c r="D5465" s="159" t="s">
        <v>5433</v>
      </c>
      <c r="E5465" s="36" t="s">
        <v>15782</v>
      </c>
      <c r="F5465" s="104">
        <v>6.5</v>
      </c>
      <c r="G5465" s="101" t="s">
        <v>704</v>
      </c>
      <c r="H5465" s="101" t="s">
        <v>3740</v>
      </c>
      <c r="I5465" s="101">
        <v>1981</v>
      </c>
      <c r="J5465" s="101"/>
      <c r="K5465" s="90">
        <v>3575556350</v>
      </c>
      <c r="L5465" s="90">
        <f>IF(K5465/1024 &gt;1,K5465/1024," ")</f>
        <v>3491754.248046875</v>
      </c>
      <c r="M5465" s="90">
        <f>IF(K5465/1048576 &gt;1,K5465/1048576," ")</f>
        <v>3409.9162578582764</v>
      </c>
      <c r="N5465" s="91">
        <f>IF(K5465&gt;999999999,K5465/1073741824," ")</f>
        <v>3.329996345564723</v>
      </c>
      <c r="O5465" s="194" t="s">
        <v>27073</v>
      </c>
      <c r="P5465" s="197" t="s">
        <v>27074</v>
      </c>
    </row>
    <row r="5466" spans="2:16" ht="20.100000000000001" customHeight="1" x14ac:dyDescent="0.3">
      <c r="B5466" s="101">
        <v>5456</v>
      </c>
      <c r="C5466" s="109" t="s">
        <v>3023</v>
      </c>
      <c r="D5466" s="159" t="s">
        <v>2770</v>
      </c>
      <c r="E5466" s="36" t="s">
        <v>15783</v>
      </c>
      <c r="F5466" s="104">
        <v>7.5</v>
      </c>
      <c r="G5466" s="99" t="s">
        <v>704</v>
      </c>
      <c r="H5466" s="101" t="s">
        <v>5871</v>
      </c>
      <c r="I5466" s="101">
        <v>1971</v>
      </c>
      <c r="J5466" s="101"/>
      <c r="K5466" s="90">
        <v>4341869635</v>
      </c>
      <c r="L5466" s="90">
        <f>IF(K5466/1024 &gt;1,K5466/1024," ")</f>
        <v>4240107.0654296875</v>
      </c>
      <c r="M5466" s="90">
        <f>IF(K5466/1048576 &gt;1,K5466/1048576," ")</f>
        <v>4140.7295560836792</v>
      </c>
      <c r="N5466" s="91">
        <f>IF(K5466&gt;999999999,K5466/1073741824," ")</f>
        <v>4.043681207112968</v>
      </c>
      <c r="O5466" s="194" t="s">
        <v>27075</v>
      </c>
      <c r="P5466" s="197" t="s">
        <v>27076</v>
      </c>
    </row>
    <row r="5467" spans="2:16" ht="20.100000000000001" customHeight="1" x14ac:dyDescent="0.3">
      <c r="B5467" s="101">
        <v>5457</v>
      </c>
      <c r="C5467" s="109" t="s">
        <v>2769</v>
      </c>
      <c r="D5467" s="159" t="s">
        <v>2770</v>
      </c>
      <c r="E5467" s="36" t="s">
        <v>15784</v>
      </c>
      <c r="F5467" s="104">
        <v>5.4</v>
      </c>
      <c r="G5467" s="101" t="s">
        <v>704</v>
      </c>
      <c r="H5467" s="101" t="s">
        <v>3743</v>
      </c>
      <c r="I5467" s="94">
        <v>2011</v>
      </c>
      <c r="J5467" s="94"/>
      <c r="K5467" s="108">
        <v>2740348375</v>
      </c>
      <c r="L5467" s="90">
        <f>IF(K5467/1024 &gt;1,K5467/1024," ")</f>
        <v>2676121.4599609375</v>
      </c>
      <c r="M5467" s="90">
        <f>IF(K5467/1048576 &gt;1,K5467/1048576," ")</f>
        <v>2613.399863243103</v>
      </c>
      <c r="N5467" s="91">
        <f>IF(K5467&gt;999999999,K5467/1073741824," ")</f>
        <v>2.5521483039483428</v>
      </c>
      <c r="O5467" s="194" t="s">
        <v>27077</v>
      </c>
      <c r="P5467" s="197" t="s">
        <v>27078</v>
      </c>
    </row>
    <row r="5468" spans="2:16" ht="20.100000000000001" customHeight="1" x14ac:dyDescent="0.3">
      <c r="B5468" s="101">
        <v>5458</v>
      </c>
      <c r="C5468" s="20" t="s">
        <v>33409</v>
      </c>
      <c r="D5468" s="182" t="s">
        <v>9039</v>
      </c>
      <c r="E5468" s="36" t="s">
        <v>15785</v>
      </c>
      <c r="F5468" s="81">
        <v>5.3</v>
      </c>
      <c r="G5468" s="13"/>
      <c r="H5468" s="13" t="s">
        <v>3757</v>
      </c>
      <c r="I5468" s="79">
        <v>2018</v>
      </c>
      <c r="J5468" s="79"/>
      <c r="K5468" s="73">
        <v>3703623680</v>
      </c>
      <c r="L5468" s="90">
        <f>IF(K5468/1024 &gt;1,K5468/1024," ")</f>
        <v>3616820</v>
      </c>
      <c r="M5468" s="90">
        <f>IF(K5468/1048576 &gt;1,K5468/1048576," ")</f>
        <v>3532.05078125</v>
      </c>
      <c r="N5468" s="91">
        <f>IF(K5468&gt;999999999,K5468/1073741824," ")</f>
        <v>3.4492683410644531</v>
      </c>
      <c r="O5468" s="194" t="s">
        <v>27079</v>
      </c>
      <c r="P5468" s="197" t="s">
        <v>27080</v>
      </c>
    </row>
    <row r="5469" spans="2:16" ht="20.100000000000001" customHeight="1" x14ac:dyDescent="0.3">
      <c r="B5469" s="101">
        <v>5459</v>
      </c>
      <c r="C5469" s="103" t="s">
        <v>41077</v>
      </c>
      <c r="D5469" s="168" t="s">
        <v>6578</v>
      </c>
      <c r="E5469" s="36" t="s">
        <v>15786</v>
      </c>
      <c r="F5469" s="99">
        <v>5.2</v>
      </c>
      <c r="G5469" s="99"/>
      <c r="H5469" s="105" t="s">
        <v>4081</v>
      </c>
      <c r="I5469" s="101">
        <v>2015</v>
      </c>
      <c r="J5469" s="101"/>
      <c r="K5469" s="90">
        <v>3634666790</v>
      </c>
      <c r="L5469" s="90">
        <f>IF(K5469/1024 &gt;1,K5469/1024," ")</f>
        <v>3549479.287109375</v>
      </c>
      <c r="M5469" s="90">
        <f>IF(K5469/1048576 &gt;1,K5469/1048576," ")</f>
        <v>3466.288366317749</v>
      </c>
      <c r="N5469" s="91">
        <f>IF(K5469&gt;999999999,K5469/1073741824," ")</f>
        <v>3.3850472327321768</v>
      </c>
      <c r="O5469" s="194" t="s">
        <v>27081</v>
      </c>
      <c r="P5469" s="197" t="s">
        <v>27082</v>
      </c>
    </row>
    <row r="5470" spans="2:16" ht="20.100000000000001" customHeight="1" x14ac:dyDescent="0.3">
      <c r="B5470" s="101">
        <v>5460</v>
      </c>
      <c r="C5470" s="12" t="s">
        <v>40732</v>
      </c>
      <c r="D5470" s="160" t="s">
        <v>2517</v>
      </c>
      <c r="E5470" s="36" t="s">
        <v>15787</v>
      </c>
      <c r="F5470" s="104">
        <v>4</v>
      </c>
      <c r="G5470" s="94"/>
      <c r="H5470" s="94" t="s">
        <v>3750</v>
      </c>
      <c r="I5470" s="101">
        <v>2006</v>
      </c>
      <c r="J5470" s="101"/>
      <c r="K5470" s="90">
        <v>2070073344</v>
      </c>
      <c r="L5470" s="90">
        <f>IF(K5470/1024 &gt;1,K5470/1024," ")</f>
        <v>2021556</v>
      </c>
      <c r="M5470" s="90">
        <f>IF(K5470/1048576 &gt;1,K5470/1048576," ")</f>
        <v>1974.17578125</v>
      </c>
      <c r="N5470" s="91">
        <f>IF(K5470&gt;999999999,K5470/1073741824," ")</f>
        <v>1.9279060363769531</v>
      </c>
      <c r="O5470" s="194" t="s">
        <v>19692</v>
      </c>
      <c r="P5470" s="197" t="s">
        <v>27083</v>
      </c>
    </row>
    <row r="5471" spans="2:16" ht="20.100000000000001" customHeight="1" x14ac:dyDescent="0.3">
      <c r="B5471" s="101">
        <v>5461</v>
      </c>
      <c r="C5471" s="102" t="s">
        <v>41078</v>
      </c>
      <c r="D5471" s="162" t="s">
        <v>2518</v>
      </c>
      <c r="E5471" s="36" t="s">
        <v>15788</v>
      </c>
      <c r="F5471" s="104">
        <v>4.9000000000000004</v>
      </c>
      <c r="G5471" s="101" t="s">
        <v>704</v>
      </c>
      <c r="H5471" s="101" t="s">
        <v>3756</v>
      </c>
      <c r="I5471" s="94">
        <v>1993</v>
      </c>
      <c r="J5471" s="94"/>
      <c r="K5471" s="90">
        <v>4873858985</v>
      </c>
      <c r="L5471" s="90">
        <f>IF(K5471/1024 &gt;1,K5471/1024," ")</f>
        <v>4759627.9150390625</v>
      </c>
      <c r="M5471" s="90">
        <f>IF(K5471/1048576 &gt;1,K5471/1048576," ")</f>
        <v>4648.0741357803345</v>
      </c>
      <c r="N5471" s="91">
        <f>IF(K5471&gt;999999999,K5471/1073741824," ")</f>
        <v>4.5391348982229829</v>
      </c>
      <c r="O5471" s="194" t="s">
        <v>17962</v>
      </c>
      <c r="P5471" s="197" t="s">
        <v>27084</v>
      </c>
    </row>
    <row r="5472" spans="2:16" ht="20.100000000000001" customHeight="1" x14ac:dyDescent="0.3">
      <c r="B5472" s="101">
        <v>5462</v>
      </c>
      <c r="C5472" s="102" t="s">
        <v>41079</v>
      </c>
      <c r="D5472" s="159" t="s">
        <v>5425</v>
      </c>
      <c r="E5472" s="36" t="s">
        <v>15789</v>
      </c>
      <c r="F5472" s="104">
        <v>4.8</v>
      </c>
      <c r="G5472" s="101" t="s">
        <v>704</v>
      </c>
      <c r="H5472" s="101" t="s">
        <v>4936</v>
      </c>
      <c r="I5472" s="101">
        <v>1987</v>
      </c>
      <c r="J5472" s="101"/>
      <c r="K5472" s="90">
        <v>3999253108</v>
      </c>
      <c r="L5472" s="90">
        <f>IF(K5472/1024 &gt;1,K5472/1024," ")</f>
        <v>3905520.61328125</v>
      </c>
      <c r="M5472" s="90">
        <f>IF(K5472/1048576 &gt;1,K5472/1048576," ")</f>
        <v>3813.9849739074707</v>
      </c>
      <c r="N5472" s="91">
        <f>IF(K5472&gt;999999999,K5472/1073741824," ")</f>
        <v>3.7245947010815144</v>
      </c>
      <c r="O5472" s="194" t="s">
        <v>22622</v>
      </c>
      <c r="P5472" s="197" t="s">
        <v>27085</v>
      </c>
    </row>
    <row r="5473" spans="2:16" ht="20.100000000000001" customHeight="1" x14ac:dyDescent="0.3">
      <c r="B5473" s="101">
        <v>5463</v>
      </c>
      <c r="C5473" s="109" t="s">
        <v>41080</v>
      </c>
      <c r="D5473" s="159" t="s">
        <v>2519</v>
      </c>
      <c r="E5473" s="36" t="s">
        <v>15790</v>
      </c>
      <c r="F5473" s="104">
        <v>5.8</v>
      </c>
      <c r="G5473" s="101" t="s">
        <v>704</v>
      </c>
      <c r="H5473" s="101" t="s">
        <v>3740</v>
      </c>
      <c r="I5473" s="94">
        <v>1987</v>
      </c>
      <c r="J5473" s="94"/>
      <c r="K5473" s="90">
        <v>3946347597</v>
      </c>
      <c r="L5473" s="90">
        <f>IF(K5473/1024 &gt;1,K5473/1024," ")</f>
        <v>3853855.0751953125</v>
      </c>
      <c r="M5473" s="90">
        <f>IF(K5473/1048576 &gt;1,K5473/1048576," ")</f>
        <v>3763.5303468704224</v>
      </c>
      <c r="N5473" s="91">
        <f>IF(K5473&gt;999999999,K5473/1073741824," ")</f>
        <v>3.6753226043656468</v>
      </c>
      <c r="O5473" s="194" t="s">
        <v>27086</v>
      </c>
      <c r="P5473" s="197" t="s">
        <v>27087</v>
      </c>
    </row>
    <row r="5474" spans="2:16" ht="20.100000000000001" customHeight="1" x14ac:dyDescent="0.3">
      <c r="B5474" s="101">
        <v>5464</v>
      </c>
      <c r="C5474" s="109" t="s">
        <v>41081</v>
      </c>
      <c r="D5474" s="160" t="s">
        <v>153</v>
      </c>
      <c r="E5474" s="36" t="s">
        <v>15791</v>
      </c>
      <c r="F5474" s="104">
        <v>7</v>
      </c>
      <c r="G5474" s="99" t="s">
        <v>704</v>
      </c>
      <c r="H5474" s="101" t="s">
        <v>5892</v>
      </c>
      <c r="I5474" s="101">
        <v>1997</v>
      </c>
      <c r="J5474" s="101"/>
      <c r="K5474" s="90">
        <v>4304320656</v>
      </c>
      <c r="L5474" s="90">
        <f>IF(K5474/1024 &gt;1,K5474/1024," ")</f>
        <v>4203438.140625</v>
      </c>
      <c r="M5474" s="90">
        <f>IF(K5474/1048576 &gt;1,K5474/1048576," ")</f>
        <v>4104.9200592041016</v>
      </c>
      <c r="N5474" s="91">
        <f>IF(K5474&gt;999999999,K5474/1073741824," ")</f>
        <v>4.0087109953165054</v>
      </c>
      <c r="O5474" s="194" t="s">
        <v>27088</v>
      </c>
      <c r="P5474" s="197" t="s">
        <v>27089</v>
      </c>
    </row>
    <row r="5475" spans="2:16" ht="20.100000000000001" customHeight="1" x14ac:dyDescent="0.3">
      <c r="B5475" s="101">
        <v>5465</v>
      </c>
      <c r="C5475" s="109" t="s">
        <v>41082</v>
      </c>
      <c r="D5475" s="160" t="s">
        <v>3245</v>
      </c>
      <c r="E5475" s="36" t="s">
        <v>15792</v>
      </c>
      <c r="F5475" s="104">
        <v>5.8</v>
      </c>
      <c r="G5475" s="101" t="s">
        <v>704</v>
      </c>
      <c r="H5475" s="101" t="s">
        <v>3756</v>
      </c>
      <c r="I5475" s="101">
        <v>2012</v>
      </c>
      <c r="J5475" s="101"/>
      <c r="K5475" s="90">
        <v>4397666689</v>
      </c>
      <c r="L5475" s="90">
        <f>IF(K5475/1024 &gt;1,K5475/1024," ")</f>
        <v>4294596.3759765625</v>
      </c>
      <c r="M5475" s="90">
        <f>IF(K5475/1048576 &gt;1,K5475/1048576," ")</f>
        <v>4193.9417734146118</v>
      </c>
      <c r="N5475" s="91">
        <f>IF(K5475&gt;999999999,K5475/1073741824," ")</f>
        <v>4.0956462631002069</v>
      </c>
      <c r="O5475" s="194" t="s">
        <v>27090</v>
      </c>
      <c r="P5475" s="197" t="s">
        <v>27091</v>
      </c>
    </row>
    <row r="5476" spans="2:16" ht="20.100000000000001" customHeight="1" x14ac:dyDescent="0.3">
      <c r="B5476" s="101">
        <v>5466</v>
      </c>
      <c r="C5476" s="102" t="s">
        <v>41083</v>
      </c>
      <c r="D5476" s="168" t="s">
        <v>7618</v>
      </c>
      <c r="E5476" s="36" t="s">
        <v>15793</v>
      </c>
      <c r="F5476" s="99">
        <v>5.6</v>
      </c>
      <c r="G5476" s="99" t="s">
        <v>704</v>
      </c>
      <c r="H5476" s="105" t="s">
        <v>5878</v>
      </c>
      <c r="I5476" s="101">
        <v>2016</v>
      </c>
      <c r="J5476" s="115"/>
      <c r="K5476" s="90">
        <v>4916364410</v>
      </c>
      <c r="L5476" s="90">
        <f>IF(K5476/1024 &gt;1,K5476/1024," ")</f>
        <v>4801137.119140625</v>
      </c>
      <c r="M5476" s="90">
        <f>IF(K5476/1048576 &gt;1,K5476/1048576," ")</f>
        <v>4688.6104679107666</v>
      </c>
      <c r="N5476" s="91">
        <f>IF(K5476&gt;999999999,K5476/1073741824," ")</f>
        <v>4.578721160069108</v>
      </c>
      <c r="O5476" s="194" t="s">
        <v>27092</v>
      </c>
      <c r="P5476" s="197" t="s">
        <v>27093</v>
      </c>
    </row>
    <row r="5477" spans="2:16" ht="20.100000000000001" customHeight="1" x14ac:dyDescent="0.3">
      <c r="B5477" s="101">
        <v>5467</v>
      </c>
      <c r="C5477" s="111" t="s">
        <v>41084</v>
      </c>
      <c r="D5477" s="161" t="s">
        <v>6366</v>
      </c>
      <c r="E5477" s="36" t="s">
        <v>15794</v>
      </c>
      <c r="F5477" s="99">
        <v>5.9</v>
      </c>
      <c r="G5477" s="99" t="s">
        <v>704</v>
      </c>
      <c r="H5477" s="101" t="s">
        <v>5871</v>
      </c>
      <c r="I5477" s="101">
        <v>2015</v>
      </c>
      <c r="J5477" s="101"/>
      <c r="K5477" s="90">
        <v>3805032716</v>
      </c>
      <c r="L5477" s="90">
        <f>IF(K5477/1024 &gt;1,K5477/1024," ")</f>
        <v>3715852.26171875</v>
      </c>
      <c r="M5477" s="90">
        <f>IF(K5477/1048576 &gt;1,K5477/1048576," ")</f>
        <v>3628.7619743347168</v>
      </c>
      <c r="N5477" s="91">
        <f>IF(K5477&gt;999999999,K5477/1073741824," ")</f>
        <v>3.5437128655612469</v>
      </c>
      <c r="O5477" s="194" t="s">
        <v>27094</v>
      </c>
      <c r="P5477" s="197" t="s">
        <v>27095</v>
      </c>
    </row>
    <row r="5478" spans="2:16" ht="20.100000000000001" customHeight="1" x14ac:dyDescent="0.3">
      <c r="B5478" s="101">
        <v>5468</v>
      </c>
      <c r="C5478" s="20" t="s">
        <v>41085</v>
      </c>
      <c r="D5478" s="157" t="s">
        <v>8204</v>
      </c>
      <c r="E5478" s="36" t="s">
        <v>15795</v>
      </c>
      <c r="F5478" s="81">
        <v>5.7</v>
      </c>
      <c r="G5478" s="13" t="s">
        <v>704</v>
      </c>
      <c r="H5478" s="13" t="s">
        <v>8203</v>
      </c>
      <c r="I5478" s="79">
        <v>2018</v>
      </c>
      <c r="J5478" s="79"/>
      <c r="K5478" s="73">
        <v>5213560832</v>
      </c>
      <c r="L5478" s="90">
        <f>IF(K5478/1024 &gt;1,K5478/1024," ")</f>
        <v>5091368</v>
      </c>
      <c r="M5478" s="90">
        <f>IF(K5478/1048576 &gt;1,K5478/1048576," ")</f>
        <v>4972.0390625</v>
      </c>
      <c r="N5478" s="91">
        <f>IF(K5478&gt;999999999,K5478/1073741824," ")</f>
        <v>4.8555068969726563</v>
      </c>
      <c r="O5478" s="194" t="s">
        <v>21380</v>
      </c>
      <c r="P5478" s="197" t="s">
        <v>31533</v>
      </c>
    </row>
    <row r="5479" spans="2:16" ht="20.100000000000001" customHeight="1" x14ac:dyDescent="0.3">
      <c r="B5479" s="101">
        <v>5469</v>
      </c>
      <c r="C5479" s="103" t="s">
        <v>41086</v>
      </c>
      <c r="D5479" s="168" t="s">
        <v>6307</v>
      </c>
      <c r="E5479" s="36" t="s">
        <v>15796</v>
      </c>
      <c r="F5479" s="99">
        <v>8.3000000000000007</v>
      </c>
      <c r="G5479" s="13" t="s">
        <v>704</v>
      </c>
      <c r="H5479" s="13" t="s">
        <v>6138</v>
      </c>
      <c r="I5479" s="101">
        <v>1945</v>
      </c>
      <c r="J5479" s="101"/>
      <c r="K5479" s="73">
        <v>4784932593</v>
      </c>
      <c r="L5479" s="90">
        <f>IF(K5479/1024 &gt;1,K5479/1024," ")</f>
        <v>4672785.7353515625</v>
      </c>
      <c r="M5479" s="90">
        <f>IF(K5479/1048576 &gt;1,K5479/1048576," ")</f>
        <v>4563.2673196792603</v>
      </c>
      <c r="N5479" s="91">
        <f>IF(K5479&gt;999999999,K5479/1073741824," ")</f>
        <v>4.4563157418742776</v>
      </c>
      <c r="O5479" s="194" t="s">
        <v>27096</v>
      </c>
      <c r="P5479" s="197" t="s">
        <v>27097</v>
      </c>
    </row>
    <row r="5480" spans="2:16" ht="20.100000000000001" customHeight="1" x14ac:dyDescent="0.3">
      <c r="B5480" s="101">
        <v>5470</v>
      </c>
      <c r="C5480" s="111" t="s">
        <v>41087</v>
      </c>
      <c r="D5480" s="168" t="s">
        <v>6619</v>
      </c>
      <c r="E5480" s="36" t="s">
        <v>15797</v>
      </c>
      <c r="F5480" s="99">
        <v>5.3</v>
      </c>
      <c r="G5480" s="99" t="s">
        <v>704</v>
      </c>
      <c r="H5480" s="101" t="s">
        <v>4081</v>
      </c>
      <c r="I5480" s="101">
        <v>2015</v>
      </c>
      <c r="J5480" s="101"/>
      <c r="K5480" s="90">
        <v>4256766961</v>
      </c>
      <c r="L5480" s="90">
        <f>IF(K5480/1024 &gt;1,K5480/1024," ")</f>
        <v>4156998.9853515625</v>
      </c>
      <c r="M5480" s="90">
        <f>IF(K5480/1048576 &gt;1,K5480/1048576," ")</f>
        <v>4059.5693216323853</v>
      </c>
      <c r="N5480" s="91">
        <f>IF(K5480&gt;999999999,K5480/1073741824," ")</f>
        <v>3.9644231656566262</v>
      </c>
      <c r="O5480" s="194" t="s">
        <v>27098</v>
      </c>
      <c r="P5480" s="197" t="s">
        <v>31534</v>
      </c>
    </row>
    <row r="5481" spans="2:16" ht="20.100000000000001" customHeight="1" x14ac:dyDescent="0.3">
      <c r="B5481" s="101">
        <v>5471</v>
      </c>
      <c r="C5481" s="12" t="s">
        <v>41088</v>
      </c>
      <c r="D5481" s="159" t="s">
        <v>3328</v>
      </c>
      <c r="E5481" s="36" t="s">
        <v>15798</v>
      </c>
      <c r="F5481" s="104">
        <v>4.9000000000000004</v>
      </c>
      <c r="G5481" s="101" t="s">
        <v>704</v>
      </c>
      <c r="H5481" s="101" t="s">
        <v>3756</v>
      </c>
      <c r="I5481" s="101">
        <v>2012</v>
      </c>
      <c r="J5481" s="101"/>
      <c r="K5481" s="90">
        <v>3888738273</v>
      </c>
      <c r="L5481" s="90">
        <f>IF(K5481/1024 &gt;1,K5481/1024," ")</f>
        <v>3797595.9697265625</v>
      </c>
      <c r="M5481" s="90">
        <f>IF(K5481/1048576 &gt;1,K5481/1048576," ")</f>
        <v>3708.5898141860962</v>
      </c>
      <c r="N5481" s="91">
        <f>IF(K5481&gt;999999999,K5481/1073741824," ")</f>
        <v>3.6216697404161096</v>
      </c>
      <c r="O5481" s="194" t="s">
        <v>27099</v>
      </c>
      <c r="P5481" s="197" t="s">
        <v>27100</v>
      </c>
    </row>
    <row r="5482" spans="2:16" ht="20.100000000000001" customHeight="1" x14ac:dyDescent="0.3">
      <c r="B5482" s="101">
        <v>5472</v>
      </c>
      <c r="C5482" s="20" t="s">
        <v>41089</v>
      </c>
      <c r="D5482" s="177" t="s">
        <v>33434</v>
      </c>
      <c r="E5482" s="36" t="s">
        <v>33435</v>
      </c>
      <c r="F5482" s="49">
        <v>7</v>
      </c>
      <c r="G5482" s="13"/>
      <c r="H5482" s="13" t="s">
        <v>3756</v>
      </c>
      <c r="I5482" s="9">
        <v>2021</v>
      </c>
      <c r="J5482" s="9"/>
      <c r="K5482" s="45">
        <v>3241164800</v>
      </c>
      <c r="L5482" s="90">
        <f>IF(K5482/1024 &gt;1,K5482/1024," ")</f>
        <v>3165200</v>
      </c>
      <c r="M5482" s="90">
        <f>IF(K5482/1048576 &gt;1,K5482/1048576," ")</f>
        <v>3091.015625</v>
      </c>
      <c r="N5482" s="91">
        <f>IF(K5482&gt;999999999,K5482/1073741824," ")</f>
        <v>3.0185699462890625</v>
      </c>
      <c r="O5482" s="223" t="s">
        <v>33436</v>
      </c>
      <c r="P5482" s="197" t="s">
        <v>33437</v>
      </c>
    </row>
    <row r="5483" spans="2:16" ht="20.100000000000001" customHeight="1" x14ac:dyDescent="0.3">
      <c r="B5483" s="101">
        <v>5473</v>
      </c>
      <c r="C5483" s="20" t="s">
        <v>41090</v>
      </c>
      <c r="D5483" s="157" t="s">
        <v>8515</v>
      </c>
      <c r="E5483" s="36" t="s">
        <v>15800</v>
      </c>
      <c r="F5483" s="81">
        <v>6.7</v>
      </c>
      <c r="G5483" s="13"/>
      <c r="H5483" s="13" t="s">
        <v>3937</v>
      </c>
      <c r="I5483" s="79">
        <v>2018</v>
      </c>
      <c r="J5483" s="79"/>
      <c r="K5483" s="73">
        <v>2589626368</v>
      </c>
      <c r="L5483" s="90">
        <f>IF(K5483/1024 &gt;1,K5483/1024," ")</f>
        <v>2528932</v>
      </c>
      <c r="M5483" s="90">
        <f>IF(K5483/1048576 &gt;1,K5483/1048576," ")</f>
        <v>2469.66015625</v>
      </c>
      <c r="N5483" s="91">
        <f>IF(K5483&gt;999999999,K5483/1073741824," ")</f>
        <v>2.4117774963378906</v>
      </c>
      <c r="O5483" s="194" t="s">
        <v>17581</v>
      </c>
      <c r="P5483" s="197" t="s">
        <v>31535</v>
      </c>
    </row>
    <row r="5484" spans="2:16" ht="20.100000000000001" customHeight="1" x14ac:dyDescent="0.3">
      <c r="B5484" s="101">
        <v>5474</v>
      </c>
      <c r="C5484" s="12" t="s">
        <v>33410</v>
      </c>
      <c r="D5484" s="160" t="s">
        <v>3618</v>
      </c>
      <c r="E5484" s="36" t="s">
        <v>15801</v>
      </c>
      <c r="F5484" s="104">
        <v>5.2</v>
      </c>
      <c r="G5484" s="101" t="s">
        <v>704</v>
      </c>
      <c r="H5484" s="101" t="s">
        <v>3739</v>
      </c>
      <c r="I5484" s="101">
        <v>2013</v>
      </c>
      <c r="J5484" s="101"/>
      <c r="K5484" s="90">
        <v>4144307279</v>
      </c>
      <c r="L5484" s="90">
        <f>IF(K5484/1024 &gt;1,K5484/1024," ")</f>
        <v>4047175.0771484375</v>
      </c>
      <c r="M5484" s="90">
        <f>IF(K5484/1048576 &gt;1,K5484/1048576," ")</f>
        <v>3952.319411277771</v>
      </c>
      <c r="N5484" s="91">
        <f>IF(K5484&gt;999999999,K5484/1073741824," ")</f>
        <v>3.8596869250759482</v>
      </c>
      <c r="O5484" s="194" t="s">
        <v>27103</v>
      </c>
      <c r="P5484" s="197" t="s">
        <v>27104</v>
      </c>
    </row>
    <row r="5485" spans="2:16" ht="20.100000000000001" customHeight="1" x14ac:dyDescent="0.3">
      <c r="B5485" s="101">
        <v>5475</v>
      </c>
      <c r="C5485" s="109" t="s">
        <v>41091</v>
      </c>
      <c r="D5485" s="160" t="s">
        <v>3268</v>
      </c>
      <c r="E5485" s="36" t="s">
        <v>15802</v>
      </c>
      <c r="F5485" s="104">
        <v>4.5</v>
      </c>
      <c r="G5485" s="101" t="s">
        <v>704</v>
      </c>
      <c r="H5485" s="101" t="s">
        <v>3740</v>
      </c>
      <c r="I5485" s="94">
        <v>1998</v>
      </c>
      <c r="J5485" s="94"/>
      <c r="K5485" s="108">
        <v>3842398846</v>
      </c>
      <c r="L5485" s="90">
        <f>IF(K5485/1024 &gt;1,K5485/1024," ")</f>
        <v>3752342.623046875</v>
      </c>
      <c r="M5485" s="90">
        <f>IF(K5485/1048576 &gt;1,K5485/1048576," ")</f>
        <v>3664.3970928192139</v>
      </c>
      <c r="N5485" s="91">
        <f>IF(K5485&gt;999999999,K5485/1073741824," ")</f>
        <v>3.5785127859562635</v>
      </c>
      <c r="O5485" s="194" t="s">
        <v>27105</v>
      </c>
      <c r="P5485" s="197" t="s">
        <v>27106</v>
      </c>
    </row>
    <row r="5486" spans="2:16" ht="20.100000000000001" customHeight="1" x14ac:dyDescent="0.3">
      <c r="B5486" s="101">
        <v>5476</v>
      </c>
      <c r="C5486" s="109" t="s">
        <v>41092</v>
      </c>
      <c r="D5486" s="159" t="s">
        <v>1147</v>
      </c>
      <c r="E5486" s="36" t="s">
        <v>15803</v>
      </c>
      <c r="F5486" s="104">
        <v>5.5</v>
      </c>
      <c r="G5486" s="13" t="s">
        <v>704</v>
      </c>
      <c r="H5486" s="13" t="s">
        <v>3758</v>
      </c>
      <c r="I5486" s="94">
        <v>1996</v>
      </c>
      <c r="J5486" s="94"/>
      <c r="K5486" s="73">
        <v>2731511808</v>
      </c>
      <c r="L5486" s="90">
        <f>IF(K5486/1024 &gt;1,K5486/1024," ")</f>
        <v>2667492</v>
      </c>
      <c r="M5486" s="90">
        <f>IF(K5486/1048576 &gt;1,K5486/1048576," ")</f>
        <v>2604.97265625</v>
      </c>
      <c r="N5486" s="91">
        <f>IF(K5486&gt;999999999,K5486/1073741824," ")</f>
        <v>2.5439186096191406</v>
      </c>
      <c r="O5486" s="194" t="s">
        <v>27107</v>
      </c>
      <c r="P5486" s="197" t="s">
        <v>27108</v>
      </c>
    </row>
    <row r="5487" spans="2:16" ht="20.100000000000001" customHeight="1" x14ac:dyDescent="0.3">
      <c r="B5487" s="101">
        <v>5477</v>
      </c>
      <c r="C5487" s="7" t="s">
        <v>41093</v>
      </c>
      <c r="D5487" s="159" t="s">
        <v>3466</v>
      </c>
      <c r="E5487" s="36" t="s">
        <v>15804</v>
      </c>
      <c r="F5487" s="104">
        <v>5.6</v>
      </c>
      <c r="G5487" s="101" t="s">
        <v>704</v>
      </c>
      <c r="H5487" s="101" t="s">
        <v>3745</v>
      </c>
      <c r="I5487" s="101">
        <v>2013</v>
      </c>
      <c r="J5487" s="101"/>
      <c r="K5487" s="90">
        <v>2764246055</v>
      </c>
      <c r="L5487" s="90">
        <f>IF(K5487/1024 &gt;1,K5487/1024," ")</f>
        <v>2699459.0380859375</v>
      </c>
      <c r="M5487" s="90">
        <f>IF(K5487/1048576 &gt;1,K5487/1048576," ")</f>
        <v>2636.1904668807983</v>
      </c>
      <c r="N5487" s="91">
        <f>IF(K5487&gt;999999999,K5487/1073741824," ")</f>
        <v>2.5744047528132796</v>
      </c>
      <c r="O5487" s="194" t="s">
        <v>27109</v>
      </c>
      <c r="P5487" s="197" t="s">
        <v>27110</v>
      </c>
    </row>
    <row r="5488" spans="2:16" ht="20.100000000000001" customHeight="1" x14ac:dyDescent="0.3">
      <c r="B5488" s="101">
        <v>5478</v>
      </c>
      <c r="C5488" s="112" t="s">
        <v>41094</v>
      </c>
      <c r="D5488" s="163" t="s">
        <v>508</v>
      </c>
      <c r="E5488" s="36" t="s">
        <v>15805</v>
      </c>
      <c r="F5488" s="104">
        <v>7.4</v>
      </c>
      <c r="G5488" s="94" t="s">
        <v>704</v>
      </c>
      <c r="H5488" s="94" t="s">
        <v>3745</v>
      </c>
      <c r="I5488" s="101">
        <v>1993</v>
      </c>
      <c r="J5488" s="101"/>
      <c r="K5488" s="90">
        <v>2779201195</v>
      </c>
      <c r="L5488" s="90">
        <f>IF(K5488/1024 &gt;1,K5488/1024," ")</f>
        <v>2714063.6669921875</v>
      </c>
      <c r="M5488" s="90">
        <f>IF(K5488/1048576 &gt;1,K5488/1048576," ")</f>
        <v>2650.4527997970581</v>
      </c>
      <c r="N5488" s="91">
        <f>IF(K5488&gt;999999999,K5488/1073741824," ")</f>
        <v>2.5883328123018146</v>
      </c>
      <c r="O5488" s="194" t="s">
        <v>27111</v>
      </c>
      <c r="P5488" s="197" t="s">
        <v>27112</v>
      </c>
    </row>
    <row r="5489" spans="2:16" ht="20.100000000000001" customHeight="1" x14ac:dyDescent="0.3">
      <c r="B5489" s="101">
        <v>5479</v>
      </c>
      <c r="C5489" s="102" t="s">
        <v>41095</v>
      </c>
      <c r="D5489" s="159" t="s">
        <v>4576</v>
      </c>
      <c r="E5489" s="36" t="s">
        <v>15806</v>
      </c>
      <c r="F5489" s="104">
        <v>6.8</v>
      </c>
      <c r="G5489" s="101" t="s">
        <v>704</v>
      </c>
      <c r="H5489" s="101" t="s">
        <v>3756</v>
      </c>
      <c r="I5489" s="101">
        <v>2013</v>
      </c>
      <c r="J5489" s="101"/>
      <c r="K5489" s="90">
        <v>3957019387</v>
      </c>
      <c r="L5489" s="90">
        <f>IF(K5489/1024 &gt;1,K5489/1024," ")</f>
        <v>3864276.7451171875</v>
      </c>
      <c r="M5489" s="90">
        <f>IF(K5489/1048576 &gt;1,K5489/1048576," ")</f>
        <v>3773.7077589035034</v>
      </c>
      <c r="N5489" s="91">
        <f>IF(K5489&gt;999999999,K5489/1073741824," ")</f>
        <v>3.6852614833042026</v>
      </c>
      <c r="O5489" s="194" t="s">
        <v>27113</v>
      </c>
      <c r="P5489" s="197" t="s">
        <v>27114</v>
      </c>
    </row>
    <row r="5490" spans="2:16" ht="20.100000000000001" customHeight="1" x14ac:dyDescent="0.3">
      <c r="B5490" s="101">
        <v>5480</v>
      </c>
      <c r="C5490" s="20" t="s">
        <v>41096</v>
      </c>
      <c r="D5490" s="160" t="s">
        <v>5944</v>
      </c>
      <c r="E5490" s="36" t="s">
        <v>15807</v>
      </c>
      <c r="F5490" s="99">
        <v>6.4</v>
      </c>
      <c r="G5490" s="101" t="s">
        <v>704</v>
      </c>
      <c r="H5490" s="101" t="s">
        <v>4081</v>
      </c>
      <c r="I5490" s="101">
        <v>2014</v>
      </c>
      <c r="J5490" s="101"/>
      <c r="K5490" s="90">
        <v>7367457944</v>
      </c>
      <c r="L5490" s="90">
        <f>IF(K5490/1024 &gt;1,K5490/1024," ")</f>
        <v>7194783.1484375</v>
      </c>
      <c r="M5490" s="90">
        <f>IF(K5490/1048576 &gt;1,K5490/1048576," ")</f>
        <v>7026.1554183959961</v>
      </c>
      <c r="N5490" s="91">
        <f>IF(K5490&gt;999999999,K5490/1073741824," ")</f>
        <v>6.8614799007773399</v>
      </c>
      <c r="O5490" s="194" t="s">
        <v>27115</v>
      </c>
      <c r="P5490" s="197" t="s">
        <v>27116</v>
      </c>
    </row>
    <row r="5491" spans="2:16" ht="20.100000000000001" customHeight="1" x14ac:dyDescent="0.3">
      <c r="B5491" s="101">
        <v>5481</v>
      </c>
      <c r="C5491" s="7" t="s">
        <v>40733</v>
      </c>
      <c r="D5491" s="159" t="s">
        <v>1794</v>
      </c>
      <c r="E5491" s="36" t="s">
        <v>15808</v>
      </c>
      <c r="F5491" s="104">
        <v>4.5999999999999996</v>
      </c>
      <c r="G5491" s="94"/>
      <c r="H5491" s="94" t="s">
        <v>3750</v>
      </c>
      <c r="I5491" s="101">
        <v>2004</v>
      </c>
      <c r="J5491" s="101"/>
      <c r="K5491" s="90">
        <v>1061010292</v>
      </c>
      <c r="L5491" s="90">
        <f>IF(K5491/1024 &gt;1,K5491/1024," ")</f>
        <v>1036142.86328125</v>
      </c>
      <c r="M5491" s="90">
        <f>IF(K5491/1048576 &gt;1,K5491/1048576," ")</f>
        <v>1011.8582649230957</v>
      </c>
      <c r="N5491" s="91">
        <f>IF(K5491&gt;999999999,K5491/1073741824," ")</f>
        <v>0.98814283683896065</v>
      </c>
      <c r="O5491" s="194" t="s">
        <v>27117</v>
      </c>
      <c r="P5491" s="197" t="s">
        <v>27118</v>
      </c>
    </row>
    <row r="5492" spans="2:16" ht="20.100000000000001" customHeight="1" x14ac:dyDescent="0.3">
      <c r="B5492" s="101">
        <v>5482</v>
      </c>
      <c r="C5492" s="111" t="s">
        <v>41097</v>
      </c>
      <c r="D5492" s="161" t="s">
        <v>6146</v>
      </c>
      <c r="E5492" s="36" t="s">
        <v>15809</v>
      </c>
      <c r="F5492" s="99">
        <v>7.2</v>
      </c>
      <c r="G5492" s="101" t="s">
        <v>704</v>
      </c>
      <c r="H5492" s="101" t="s">
        <v>6145</v>
      </c>
      <c r="I5492" s="101">
        <v>1956</v>
      </c>
      <c r="J5492" s="101"/>
      <c r="K5492" s="90">
        <v>3379582096</v>
      </c>
      <c r="L5492" s="90">
        <f>IF(K5492/1024 &gt;1,K5492/1024," ")</f>
        <v>3300373.140625</v>
      </c>
      <c r="M5492" s="90">
        <f>IF(K5492/1048576 &gt;1,K5492/1048576," ")</f>
        <v>3223.0206451416016</v>
      </c>
      <c r="N5492" s="91">
        <f>IF(K5492&gt;999999999,K5492/1073741824," ")</f>
        <v>3.1474810987710953</v>
      </c>
      <c r="O5492" s="194" t="s">
        <v>20140</v>
      </c>
      <c r="P5492" s="197" t="s">
        <v>27119</v>
      </c>
    </row>
    <row r="5493" spans="2:16" ht="20.100000000000001" customHeight="1" x14ac:dyDescent="0.3">
      <c r="B5493" s="101">
        <v>5483</v>
      </c>
      <c r="C5493" s="109" t="s">
        <v>41098</v>
      </c>
      <c r="D5493" s="159" t="s">
        <v>5158</v>
      </c>
      <c r="E5493" s="36" t="s">
        <v>15810</v>
      </c>
      <c r="F5493" s="104">
        <v>6.7</v>
      </c>
      <c r="G5493" s="101" t="s">
        <v>704</v>
      </c>
      <c r="H5493" s="105" t="s">
        <v>3740</v>
      </c>
      <c r="I5493" s="101">
        <v>1960</v>
      </c>
      <c r="J5493" s="101"/>
      <c r="K5493" s="90">
        <v>2520934777</v>
      </c>
      <c r="L5493" s="90">
        <f>IF(K5493/1024 &gt;1,K5493/1024," ")</f>
        <v>2461850.3681640625</v>
      </c>
      <c r="M5493" s="90">
        <f>IF(K5493/1048576 &gt;1,K5493/1048576," ")</f>
        <v>2404.1507501602173</v>
      </c>
      <c r="N5493" s="91">
        <f>IF(K5493&gt;999999999,K5493/1073741824," ")</f>
        <v>2.3478034669533372</v>
      </c>
      <c r="O5493" s="194" t="s">
        <v>27120</v>
      </c>
      <c r="P5493" s="197" t="s">
        <v>27121</v>
      </c>
    </row>
    <row r="5494" spans="2:16" ht="20.100000000000001" customHeight="1" x14ac:dyDescent="0.3">
      <c r="B5494" s="101">
        <v>5484</v>
      </c>
      <c r="C5494" s="111" t="s">
        <v>41099</v>
      </c>
      <c r="D5494" s="161" t="s">
        <v>7330</v>
      </c>
      <c r="E5494" s="36" t="s">
        <v>15811</v>
      </c>
      <c r="F5494" s="99">
        <v>5</v>
      </c>
      <c r="G5494" s="101"/>
      <c r="H5494" s="105" t="s">
        <v>5878</v>
      </c>
      <c r="I5494" s="101">
        <v>2017</v>
      </c>
      <c r="J5494" s="101"/>
      <c r="K5494" s="90">
        <v>2836083292</v>
      </c>
      <c r="L5494" s="90">
        <f>IF(K5494/1024 &gt;1,K5494/1024," ")</f>
        <v>2769612.58984375</v>
      </c>
      <c r="M5494" s="90">
        <f>IF(K5494/1048576 &gt;1,K5494/1048576," ")</f>
        <v>2704.6997947692871</v>
      </c>
      <c r="N5494" s="91">
        <f>IF(K5494&gt;999999999,K5494/1073741824," ")</f>
        <v>2.6413083933293819</v>
      </c>
      <c r="O5494" s="194" t="s">
        <v>27122</v>
      </c>
      <c r="P5494" s="197" t="s">
        <v>27123</v>
      </c>
    </row>
    <row r="5495" spans="2:16" ht="20.100000000000001" customHeight="1" x14ac:dyDescent="0.3">
      <c r="B5495" s="101">
        <v>5485</v>
      </c>
      <c r="C5495" s="20" t="s">
        <v>42889</v>
      </c>
      <c r="D5495" s="261" t="s">
        <v>42885</v>
      </c>
      <c r="E5495" s="36" t="s">
        <v>42886</v>
      </c>
      <c r="F5495" s="131">
        <v>6.2</v>
      </c>
      <c r="G5495" s="13" t="s">
        <v>704</v>
      </c>
      <c r="H5495" s="13" t="s">
        <v>3744</v>
      </c>
      <c r="I5495" s="133">
        <v>2021</v>
      </c>
      <c r="J5495" s="74"/>
      <c r="K5495" s="73">
        <v>4235182080</v>
      </c>
      <c r="L5495" s="90">
        <f>IF(K5495/1024 &gt;1,K5495/1024," ")</f>
        <v>4135920</v>
      </c>
      <c r="M5495" s="90">
        <f>IF(K5495/1048576 &gt;1,K5495/1048576," ")</f>
        <v>4038.984375</v>
      </c>
      <c r="N5495" s="91">
        <f>IF(K5495&gt;999999999,K5495/1073741824," ")</f>
        <v>3.9443206787109375</v>
      </c>
      <c r="O5495" s="223" t="s">
        <v>42887</v>
      </c>
      <c r="P5495" s="198" t="s">
        <v>42888</v>
      </c>
    </row>
    <row r="5496" spans="2:16" ht="20.100000000000001" customHeight="1" x14ac:dyDescent="0.3">
      <c r="B5496" s="101">
        <v>5486</v>
      </c>
      <c r="C5496" s="109" t="s">
        <v>41100</v>
      </c>
      <c r="D5496" s="160" t="s">
        <v>5731</v>
      </c>
      <c r="E5496" s="36" t="s">
        <v>15812</v>
      </c>
      <c r="F5496" s="104">
        <v>7.1</v>
      </c>
      <c r="G5496" s="101" t="s">
        <v>704</v>
      </c>
      <c r="H5496" s="101" t="s">
        <v>3761</v>
      </c>
      <c r="I5496" s="101">
        <v>1961</v>
      </c>
      <c r="J5496" s="101"/>
      <c r="K5496" s="90">
        <v>3837815917</v>
      </c>
      <c r="L5496" s="90">
        <f>IF(K5496/1024 &gt;1,K5496/1024," ")</f>
        <v>3747867.1064453125</v>
      </c>
      <c r="M5496" s="90">
        <f>IF(K5496/1048576 &gt;1,K5496/1048576," ")</f>
        <v>3660.0264711380005</v>
      </c>
      <c r="N5496" s="91">
        <f>IF(K5496&gt;999999999,K5496/1073741824," ")</f>
        <v>3.5742446007207036</v>
      </c>
      <c r="O5496" s="194" t="s">
        <v>27124</v>
      </c>
      <c r="P5496" s="197" t="s">
        <v>27125</v>
      </c>
    </row>
    <row r="5497" spans="2:16" ht="20.100000000000001" customHeight="1" x14ac:dyDescent="0.3">
      <c r="B5497" s="101">
        <v>5487</v>
      </c>
      <c r="C5497" s="103" t="s">
        <v>41101</v>
      </c>
      <c r="D5497" s="161" t="s">
        <v>6399</v>
      </c>
      <c r="E5497" s="36" t="s">
        <v>15813</v>
      </c>
      <c r="F5497" s="99">
        <v>4.5</v>
      </c>
      <c r="G5497" s="99" t="s">
        <v>704</v>
      </c>
      <c r="H5497" s="101" t="s">
        <v>5871</v>
      </c>
      <c r="I5497" s="101">
        <v>2014</v>
      </c>
      <c r="J5497" s="101"/>
      <c r="K5497" s="90">
        <v>3931044149</v>
      </c>
      <c r="L5497" s="90">
        <f>IF(K5497/1024 &gt;1,K5497/1024," ")</f>
        <v>3838910.3017578125</v>
      </c>
      <c r="M5497" s="90">
        <f>IF(K5497/1048576 &gt;1,K5497/1048576," ")</f>
        <v>3748.9358415603638</v>
      </c>
      <c r="N5497" s="91">
        <f>IF(K5497&gt;999999999,K5497/1073741824," ")</f>
        <v>3.6610701577737927</v>
      </c>
      <c r="O5497" s="194" t="s">
        <v>27126</v>
      </c>
      <c r="P5497" s="197" t="s">
        <v>27127</v>
      </c>
    </row>
    <row r="5498" spans="2:16" ht="20.100000000000001" customHeight="1" x14ac:dyDescent="0.3">
      <c r="B5498" s="101">
        <v>5488</v>
      </c>
      <c r="C5498" s="12" t="s">
        <v>40734</v>
      </c>
      <c r="D5498" s="159" t="s">
        <v>256</v>
      </c>
      <c r="E5498" s="36" t="s">
        <v>15814</v>
      </c>
      <c r="F5498" s="104">
        <v>6.6</v>
      </c>
      <c r="G5498" s="94" t="s">
        <v>704</v>
      </c>
      <c r="H5498" s="94" t="s">
        <v>4085</v>
      </c>
      <c r="I5498" s="94">
        <v>1949</v>
      </c>
      <c r="J5498" s="94"/>
      <c r="K5498" s="90">
        <v>1572767744</v>
      </c>
      <c r="L5498" s="90">
        <f>IF(K5498/1024 &gt;1,K5498/1024," ")</f>
        <v>1535906</v>
      </c>
      <c r="M5498" s="90">
        <f>IF(K5498/1048576 &gt;1,K5498/1048576," ")</f>
        <v>1499.908203125</v>
      </c>
      <c r="N5498" s="91">
        <f>IF(K5498&gt;999999999,K5498/1073741824," ")</f>
        <v>1.4647541046142578</v>
      </c>
      <c r="O5498" s="194" t="s">
        <v>18260</v>
      </c>
      <c r="P5498" s="197" t="s">
        <v>27128</v>
      </c>
    </row>
    <row r="5499" spans="2:16" ht="20.100000000000001" customHeight="1" x14ac:dyDescent="0.3">
      <c r="B5499" s="101">
        <v>5489</v>
      </c>
      <c r="C5499" s="109" t="s">
        <v>41102</v>
      </c>
      <c r="D5499" s="159" t="s">
        <v>5568</v>
      </c>
      <c r="E5499" s="36" t="s">
        <v>15816</v>
      </c>
      <c r="F5499" s="104">
        <v>4.4000000000000004</v>
      </c>
      <c r="G5499" s="101" t="s">
        <v>704</v>
      </c>
      <c r="H5499" s="101" t="s">
        <v>3758</v>
      </c>
      <c r="I5499" s="101">
        <v>2014</v>
      </c>
      <c r="J5499" s="101"/>
      <c r="K5499" s="90">
        <v>3240684643</v>
      </c>
      <c r="L5499" s="90">
        <f>IF(K5499/1024 &gt;1,K5499/1024," ")</f>
        <v>3164731.0966796875</v>
      </c>
      <c r="M5499" s="90">
        <f>IF(K5499/1048576 &gt;1,K5499/1048576," ")</f>
        <v>3090.5577116012573</v>
      </c>
      <c r="N5499" s="91">
        <f>IF(K5499&gt;999999999,K5499/1073741824," ")</f>
        <v>3.0181227652356029</v>
      </c>
      <c r="O5499" s="199" t="s">
        <v>17521</v>
      </c>
      <c r="P5499" s="197" t="s">
        <v>27131</v>
      </c>
    </row>
    <row r="5500" spans="2:16" ht="20.100000000000001" customHeight="1" x14ac:dyDescent="0.3">
      <c r="B5500" s="101">
        <v>5490</v>
      </c>
      <c r="C5500" s="7" t="s">
        <v>41103</v>
      </c>
      <c r="D5500" s="159" t="s">
        <v>4510</v>
      </c>
      <c r="E5500" s="36" t="s">
        <v>15817</v>
      </c>
      <c r="F5500" s="104">
        <v>4.9000000000000004</v>
      </c>
      <c r="G5500" s="101" t="s">
        <v>704</v>
      </c>
      <c r="H5500" s="101" t="s">
        <v>3740</v>
      </c>
      <c r="I5500" s="101">
        <v>1978</v>
      </c>
      <c r="J5500" s="101"/>
      <c r="K5500" s="90">
        <v>7179219885</v>
      </c>
      <c r="L5500" s="90">
        <f>IF(K5500/1024 &gt;1,K5500/1024," ")</f>
        <v>7010956.9189453125</v>
      </c>
      <c r="M5500" s="90">
        <f>IF(K5500/1048576 &gt;1,K5500/1048576," ")</f>
        <v>6846.6376161575317</v>
      </c>
      <c r="N5500" s="91">
        <f>IF(K5500&gt;999999999,K5500/1073741824," ")</f>
        <v>6.6861695470288396</v>
      </c>
      <c r="O5500" s="194" t="s">
        <v>27132</v>
      </c>
      <c r="P5500" s="197" t="s">
        <v>27133</v>
      </c>
    </row>
    <row r="5501" spans="2:16" ht="20.100000000000001" customHeight="1" x14ac:dyDescent="0.3">
      <c r="B5501" s="101">
        <v>5491</v>
      </c>
      <c r="C5501" s="112" t="s">
        <v>41104</v>
      </c>
      <c r="D5501" s="168" t="s">
        <v>7504</v>
      </c>
      <c r="E5501" s="36" t="s">
        <v>15818</v>
      </c>
      <c r="F5501" s="99">
        <v>5.6</v>
      </c>
      <c r="G5501" s="99"/>
      <c r="H5501" s="105" t="s">
        <v>5878</v>
      </c>
      <c r="I5501" s="101">
        <v>1986</v>
      </c>
      <c r="J5501" s="101"/>
      <c r="K5501" s="90">
        <v>4878582253</v>
      </c>
      <c r="L5501" s="90">
        <f>IF(K5501/1024 &gt;1,K5501/1024," ")</f>
        <v>4764240.4814453125</v>
      </c>
      <c r="M5501" s="90">
        <f>IF(K5501/1048576 &gt;1,K5501/1048576," ")</f>
        <v>4652.578595161438</v>
      </c>
      <c r="N5501" s="91">
        <f>IF(K5501&gt;999999999,K5501/1073741824," ")</f>
        <v>4.5435337843373418</v>
      </c>
      <c r="O5501" s="194" t="s">
        <v>27134</v>
      </c>
      <c r="P5501" s="197" t="s">
        <v>27135</v>
      </c>
    </row>
    <row r="5502" spans="2:16" ht="20.100000000000001" customHeight="1" x14ac:dyDescent="0.3">
      <c r="B5502" s="101">
        <v>5492</v>
      </c>
      <c r="C5502" s="7" t="s">
        <v>37284</v>
      </c>
      <c r="D5502" s="159" t="s">
        <v>1039</v>
      </c>
      <c r="E5502" s="36" t="s">
        <v>13857</v>
      </c>
      <c r="F5502" s="104">
        <v>6.2</v>
      </c>
      <c r="G5502" s="94"/>
      <c r="H5502" s="94" t="s">
        <v>3785</v>
      </c>
      <c r="I5502" s="101">
        <v>2005</v>
      </c>
      <c r="J5502" s="101"/>
      <c r="K5502" s="90">
        <v>733931520</v>
      </c>
      <c r="L5502" s="90">
        <f>IF(K5502/1024 &gt;1,K5502/1024," ")</f>
        <v>716730</v>
      </c>
      <c r="M5502" s="90">
        <f>IF(K5502/1048576 &gt;1,K5502/1048576," ")</f>
        <v>699.931640625</v>
      </c>
      <c r="N5502" s="91" t="str">
        <f>IF(K5502&gt;999999999,K5502/1073741824," ")</f>
        <v xml:space="preserve"> </v>
      </c>
      <c r="O5502" s="194" t="s">
        <v>20173</v>
      </c>
      <c r="P5502" s="197" t="s">
        <v>23976</v>
      </c>
    </row>
    <row r="5503" spans="2:16" ht="20.100000000000001" customHeight="1" x14ac:dyDescent="0.3">
      <c r="B5503" s="101">
        <v>5493</v>
      </c>
      <c r="C5503" s="107" t="s">
        <v>41105</v>
      </c>
      <c r="D5503" s="161" t="s">
        <v>7080</v>
      </c>
      <c r="E5503" s="36" t="s">
        <v>15819</v>
      </c>
      <c r="F5503" s="99">
        <v>7</v>
      </c>
      <c r="G5503" s="99" t="s">
        <v>704</v>
      </c>
      <c r="H5503" s="105" t="s">
        <v>5881</v>
      </c>
      <c r="I5503" s="101">
        <v>1931</v>
      </c>
      <c r="J5503" s="101"/>
      <c r="K5503" s="90">
        <v>3042035736</v>
      </c>
      <c r="L5503" s="90">
        <f>IF(K5503/1024 &gt;1,K5503/1024," ")</f>
        <v>2970738.0234375</v>
      </c>
      <c r="M5503" s="90">
        <f>IF(K5503/1048576 &gt;1,K5503/1048576," ")</f>
        <v>2901.1113510131836</v>
      </c>
      <c r="N5503" s="91">
        <f>IF(K5503&gt;999999999,K5503/1073741824," ")</f>
        <v>2.8331165537238121</v>
      </c>
      <c r="O5503" s="199" t="s">
        <v>17521</v>
      </c>
      <c r="P5503" s="197" t="s">
        <v>27136</v>
      </c>
    </row>
    <row r="5504" spans="2:16" ht="20.100000000000001" customHeight="1" x14ac:dyDescent="0.3">
      <c r="B5504" s="101">
        <v>5494</v>
      </c>
      <c r="C5504" s="107" t="s">
        <v>41106</v>
      </c>
      <c r="D5504" s="161" t="s">
        <v>6119</v>
      </c>
      <c r="E5504" s="36" t="s">
        <v>15820</v>
      </c>
      <c r="F5504" s="99">
        <v>4.5999999999999996</v>
      </c>
      <c r="G5504" s="101" t="s">
        <v>704</v>
      </c>
      <c r="H5504" s="101" t="s">
        <v>5878</v>
      </c>
      <c r="I5504" s="101">
        <v>2015</v>
      </c>
      <c r="J5504" s="101"/>
      <c r="K5504" s="90">
        <v>4985123748</v>
      </c>
      <c r="L5504" s="90">
        <f>IF(K5504/1024 &gt;1,K5504/1024," ")</f>
        <v>4868284.91015625</v>
      </c>
      <c r="M5504" s="90">
        <f>IF(K5504/1048576 &gt;1,K5504/1048576," ")</f>
        <v>4754.1844825744629</v>
      </c>
      <c r="N5504" s="91">
        <f>IF(K5504&gt;999999999,K5504/1073741824," ")</f>
        <v>4.6427582837641239</v>
      </c>
      <c r="O5504" s="194" t="s">
        <v>27137</v>
      </c>
      <c r="P5504" s="197" t="s">
        <v>27138</v>
      </c>
    </row>
    <row r="5505" spans="2:16" ht="20.100000000000001" customHeight="1" x14ac:dyDescent="0.3">
      <c r="B5505" s="101">
        <v>5495</v>
      </c>
      <c r="C5505" s="12" t="s">
        <v>40735</v>
      </c>
      <c r="D5505" s="160" t="s">
        <v>1129</v>
      </c>
      <c r="E5505" s="36" t="s">
        <v>15821</v>
      </c>
      <c r="F5505" s="104">
        <v>5</v>
      </c>
      <c r="G5505" s="94"/>
      <c r="H5505" s="94" t="s">
        <v>3943</v>
      </c>
      <c r="I5505" s="101">
        <v>2007</v>
      </c>
      <c r="J5505" s="101"/>
      <c r="K5505" s="90">
        <v>780165120</v>
      </c>
      <c r="L5505" s="90">
        <f>IF(K5505/1024 &gt;1,K5505/1024," ")</f>
        <v>761880</v>
      </c>
      <c r="M5505" s="90">
        <f>IF(K5505/1048576 &gt;1,K5505/1048576," ")</f>
        <v>744.0234375</v>
      </c>
      <c r="N5505" s="91" t="str">
        <f>IF(K5505&gt;999999999,K5505/1073741824," ")</f>
        <v xml:space="preserve"> </v>
      </c>
      <c r="O5505" s="194" t="s">
        <v>17738</v>
      </c>
      <c r="P5505" s="197" t="s">
        <v>27139</v>
      </c>
    </row>
    <row r="5506" spans="2:16" ht="20.100000000000001" customHeight="1" x14ac:dyDescent="0.3">
      <c r="B5506" s="101">
        <v>5496</v>
      </c>
      <c r="C5506" s="20" t="s">
        <v>42998</v>
      </c>
      <c r="D5506" s="261" t="s">
        <v>42995</v>
      </c>
      <c r="E5506" s="36" t="s">
        <v>42996</v>
      </c>
      <c r="F5506" s="81">
        <v>5.7</v>
      </c>
      <c r="G5506" s="13" t="s">
        <v>704</v>
      </c>
      <c r="H5506" s="13" t="s">
        <v>3744</v>
      </c>
      <c r="I5506" s="79">
        <v>2021</v>
      </c>
      <c r="J5506" s="79"/>
      <c r="K5506" s="73">
        <v>2362490880</v>
      </c>
      <c r="L5506" s="90">
        <f>IF(K5506/1024 &gt;1,K5506/1024," ")</f>
        <v>2307120</v>
      </c>
      <c r="M5506" s="90">
        <f>IF(K5506/1048576 &gt;1,K5506/1048576," ")</f>
        <v>2253.046875</v>
      </c>
      <c r="N5506" s="91">
        <f>IF(K5506&gt;999999999,K5506/1073741824," ")</f>
        <v>2.2002410888671875</v>
      </c>
      <c r="O5506" s="223" t="s">
        <v>17521</v>
      </c>
      <c r="P5506" s="198" t="s">
        <v>42997</v>
      </c>
    </row>
    <row r="5507" spans="2:16" ht="20.100000000000001" customHeight="1" x14ac:dyDescent="0.3">
      <c r="B5507" s="101">
        <v>5497</v>
      </c>
      <c r="C5507" s="109" t="s">
        <v>41107</v>
      </c>
      <c r="D5507" s="159" t="s">
        <v>4120</v>
      </c>
      <c r="E5507" s="36" t="s">
        <v>15822</v>
      </c>
      <c r="F5507" s="104">
        <v>5.6</v>
      </c>
      <c r="G5507" s="101" t="s">
        <v>704</v>
      </c>
      <c r="H5507" s="105" t="s">
        <v>4081</v>
      </c>
      <c r="I5507" s="101">
        <v>2013</v>
      </c>
      <c r="J5507" s="101"/>
      <c r="K5507" s="90">
        <v>6492995590</v>
      </c>
      <c r="L5507" s="90">
        <f>IF(K5507/1024 &gt;1,K5507/1024," ")</f>
        <v>6340816.005859375</v>
      </c>
      <c r="M5507" s="90">
        <f>IF(K5507/1048576 &gt;1,K5507/1048576," ")</f>
        <v>6192.2031307220459</v>
      </c>
      <c r="N5507" s="91">
        <f>IF(K5507&gt;999999999,K5507/1073741824," ")</f>
        <v>6.0470733698457479</v>
      </c>
      <c r="O5507" s="194" t="s">
        <v>23724</v>
      </c>
      <c r="P5507" s="197" t="s">
        <v>27140</v>
      </c>
    </row>
    <row r="5508" spans="2:16" ht="20.100000000000001" customHeight="1" x14ac:dyDescent="0.3">
      <c r="B5508" s="101">
        <v>5498</v>
      </c>
      <c r="C5508" s="102" t="s">
        <v>41108</v>
      </c>
      <c r="D5508" s="161" t="s">
        <v>7582</v>
      </c>
      <c r="E5508" s="36" t="s">
        <v>15823</v>
      </c>
      <c r="F5508" s="99">
        <v>5.0999999999999996</v>
      </c>
      <c r="G5508" s="99"/>
      <c r="H5508" s="105" t="s">
        <v>5871</v>
      </c>
      <c r="I5508" s="101">
        <v>2017</v>
      </c>
      <c r="J5508" s="101"/>
      <c r="K5508" s="90">
        <v>4398366779</v>
      </c>
      <c r="L5508" s="90">
        <f>IF(K5508/1024 &gt;1,K5508/1024," ")</f>
        <v>4295280.0576171875</v>
      </c>
      <c r="M5508" s="90">
        <f>IF(K5508/1048576 &gt;1,K5508/1048576," ")</f>
        <v>4194.6094312667847</v>
      </c>
      <c r="N5508" s="91">
        <f>IF(K5508&gt;999999999,K5508/1073741824," ")</f>
        <v>4.0962982727214694</v>
      </c>
      <c r="O5508" s="194" t="s">
        <v>27141</v>
      </c>
      <c r="P5508" s="197" t="s">
        <v>27142</v>
      </c>
    </row>
    <row r="5509" spans="2:16" ht="20.100000000000001" customHeight="1" x14ac:dyDescent="0.3">
      <c r="B5509" s="101">
        <v>5499</v>
      </c>
      <c r="C5509" s="12" t="s">
        <v>41109</v>
      </c>
      <c r="D5509" s="159" t="s">
        <v>571</v>
      </c>
      <c r="E5509" s="36" t="s">
        <v>15824</v>
      </c>
      <c r="F5509" s="104">
        <v>5.8</v>
      </c>
      <c r="G5509" s="99" t="s">
        <v>704</v>
      </c>
      <c r="H5509" s="105" t="s">
        <v>5878</v>
      </c>
      <c r="I5509" s="94">
        <v>2005</v>
      </c>
      <c r="J5509" s="94"/>
      <c r="K5509" s="90">
        <v>4108417032</v>
      </c>
      <c r="L5509" s="90">
        <f>IF(K5509/1024 &gt;1,K5509/1024," ")</f>
        <v>4012126.0078125</v>
      </c>
      <c r="M5509" s="90">
        <f>IF(K5509/1048576 &gt;1,K5509/1048576," ")</f>
        <v>3918.0918045043945</v>
      </c>
      <c r="N5509" s="91">
        <f>IF(K5509&gt;999999999,K5509/1073741824," ")</f>
        <v>3.8262615278363228</v>
      </c>
      <c r="O5509" s="194" t="s">
        <v>27143</v>
      </c>
      <c r="P5509" s="197" t="s">
        <v>27144</v>
      </c>
    </row>
    <row r="5510" spans="2:16" ht="20.100000000000001" customHeight="1" x14ac:dyDescent="0.3">
      <c r="B5510" s="101">
        <v>5500</v>
      </c>
      <c r="C5510" s="102" t="s">
        <v>41110</v>
      </c>
      <c r="D5510" s="159" t="s">
        <v>3998</v>
      </c>
      <c r="E5510" s="36" t="s">
        <v>15825</v>
      </c>
      <c r="F5510" s="104">
        <v>5.3</v>
      </c>
      <c r="G5510" s="101" t="s">
        <v>704</v>
      </c>
      <c r="H5510" s="101" t="s">
        <v>3744</v>
      </c>
      <c r="I5510" s="101">
        <v>2013</v>
      </c>
      <c r="J5510" s="101"/>
      <c r="K5510" s="90">
        <v>4407008470</v>
      </c>
      <c r="L5510" s="90">
        <f>IF(K5510/1024 &gt;1,K5510/1024," ")</f>
        <v>4303719.208984375</v>
      </c>
      <c r="M5510" s="90">
        <f>IF(K5510/1048576 &gt;1,K5510/1048576," ")</f>
        <v>4202.8507900238037</v>
      </c>
      <c r="N5510" s="91">
        <f>IF(K5510&gt;999999999,K5510/1073741824," ")</f>
        <v>4.1043464746326208</v>
      </c>
      <c r="O5510" s="194" t="s">
        <v>27145</v>
      </c>
      <c r="P5510" s="197" t="s">
        <v>31536</v>
      </c>
    </row>
    <row r="5511" spans="2:16" ht="20.100000000000001" customHeight="1" x14ac:dyDescent="0.3">
      <c r="B5511" s="101">
        <v>5501</v>
      </c>
      <c r="C5511" s="102" t="s">
        <v>41111</v>
      </c>
      <c r="D5511" s="159" t="s">
        <v>4877</v>
      </c>
      <c r="E5511" s="36" t="s">
        <v>15826</v>
      </c>
      <c r="F5511" s="104">
        <v>4.3</v>
      </c>
      <c r="G5511" s="101" t="s">
        <v>704</v>
      </c>
      <c r="H5511" s="101" t="s">
        <v>4416</v>
      </c>
      <c r="I5511" s="101">
        <v>2007</v>
      </c>
      <c r="J5511" s="101"/>
      <c r="K5511" s="90">
        <v>3446306089</v>
      </c>
      <c r="L5511" s="90">
        <f>IF(K5511/1024 &gt;1,K5511/1024," ")</f>
        <v>3365533.2900390625</v>
      </c>
      <c r="M5511" s="90">
        <f>IF(K5511/1048576 &gt;1,K5511/1048576," ")</f>
        <v>3286.653603553772</v>
      </c>
      <c r="N5511" s="91">
        <f>IF(K5511&gt;999999999,K5511/1073741824," ")</f>
        <v>3.2096226597204804</v>
      </c>
      <c r="O5511" s="194" t="s">
        <v>27146</v>
      </c>
      <c r="P5511" s="197" t="s">
        <v>27147</v>
      </c>
    </row>
    <row r="5512" spans="2:16" ht="20.100000000000001" customHeight="1" x14ac:dyDescent="0.3">
      <c r="B5512" s="101">
        <v>5502</v>
      </c>
      <c r="C5512" s="109" t="s">
        <v>41112</v>
      </c>
      <c r="D5512" s="160" t="s">
        <v>32</v>
      </c>
      <c r="E5512" s="36" t="s">
        <v>15827</v>
      </c>
      <c r="F5512" s="104">
        <v>7.2</v>
      </c>
      <c r="G5512" s="94" t="s">
        <v>704</v>
      </c>
      <c r="H5512" s="94" t="s">
        <v>3739</v>
      </c>
      <c r="I5512" s="101">
        <v>2006</v>
      </c>
      <c r="J5512" s="101"/>
      <c r="K5512" s="108">
        <v>4599437840</v>
      </c>
      <c r="L5512" s="90">
        <f>IF(K5512/1024 &gt;1,K5512/1024," ")</f>
        <v>4491638.515625</v>
      </c>
      <c r="M5512" s="90">
        <f>IF(K5512/1048576 &gt;1,K5512/1048576," ")</f>
        <v>4386.3657379150391</v>
      </c>
      <c r="N5512" s="91">
        <f>IF(K5512&gt;999999999,K5512/1073741824," ")</f>
        <v>4.2835602909326553</v>
      </c>
      <c r="O5512" s="194" t="s">
        <v>27148</v>
      </c>
      <c r="P5512" s="197" t="s">
        <v>27149</v>
      </c>
    </row>
    <row r="5513" spans="2:16" ht="20.100000000000001" customHeight="1" x14ac:dyDescent="0.3">
      <c r="B5513" s="101">
        <v>5503</v>
      </c>
      <c r="C5513" s="109" t="s">
        <v>41113</v>
      </c>
      <c r="D5513" s="160" t="s">
        <v>154</v>
      </c>
      <c r="E5513" s="36" t="s">
        <v>15828</v>
      </c>
      <c r="F5513" s="104">
        <v>7</v>
      </c>
      <c r="G5513" s="101" t="s">
        <v>704</v>
      </c>
      <c r="H5513" s="101" t="s">
        <v>3744</v>
      </c>
      <c r="I5513" s="101">
        <v>1956</v>
      </c>
      <c r="J5513" s="101"/>
      <c r="K5513" s="90">
        <v>3705911613</v>
      </c>
      <c r="L5513" s="90">
        <f>IF(K5513/1024 &gt;1,K5513/1024," ")</f>
        <v>3619054.3095703125</v>
      </c>
      <c r="M5513" s="90">
        <f>IF(K5513/1048576 &gt;1,K5513/1048576," ")</f>
        <v>3534.2327241897583</v>
      </c>
      <c r="N5513" s="91">
        <f>IF(K5513&gt;999999999,K5513/1073741824," ")</f>
        <v>3.4513991447165608</v>
      </c>
      <c r="O5513" s="194" t="s">
        <v>27150</v>
      </c>
      <c r="P5513" s="197" t="s">
        <v>27151</v>
      </c>
    </row>
    <row r="5514" spans="2:16" ht="20.100000000000001" customHeight="1" x14ac:dyDescent="0.3">
      <c r="B5514" s="101">
        <v>5504</v>
      </c>
      <c r="C5514" s="109" t="s">
        <v>41114</v>
      </c>
      <c r="D5514" s="160" t="s">
        <v>155</v>
      </c>
      <c r="E5514" s="36" t="s">
        <v>15829</v>
      </c>
      <c r="F5514" s="104">
        <v>5</v>
      </c>
      <c r="G5514" s="101" t="s">
        <v>704</v>
      </c>
      <c r="H5514" s="101" t="s">
        <v>3744</v>
      </c>
      <c r="I5514" s="101">
        <v>2000</v>
      </c>
      <c r="J5514" s="101"/>
      <c r="K5514" s="90">
        <v>4554936511</v>
      </c>
      <c r="L5514" s="90">
        <f>IF(K5514/1024 &gt;1,K5514/1024," ")</f>
        <v>4448180.1865234375</v>
      </c>
      <c r="M5514" s="90">
        <f>IF(K5514/1048576 &gt;1,K5514/1048576," ")</f>
        <v>4343.9259634017944</v>
      </c>
      <c r="N5514" s="91">
        <f>IF(K5514&gt;999999999,K5514/1073741824," ")</f>
        <v>4.2421151986345649</v>
      </c>
      <c r="O5514" s="194" t="s">
        <v>27152</v>
      </c>
      <c r="P5514" s="197" t="s">
        <v>31537</v>
      </c>
    </row>
    <row r="5515" spans="2:16" ht="20.100000000000001" customHeight="1" x14ac:dyDescent="0.3">
      <c r="B5515" s="101">
        <v>5505</v>
      </c>
      <c r="C5515" s="102" t="s">
        <v>41115</v>
      </c>
      <c r="D5515" s="159" t="s">
        <v>172</v>
      </c>
      <c r="E5515" s="36" t="s">
        <v>15830</v>
      </c>
      <c r="F5515" s="104">
        <v>4.9000000000000004</v>
      </c>
      <c r="G5515" s="94"/>
      <c r="H5515" s="94" t="s">
        <v>4185</v>
      </c>
      <c r="I5515" s="94">
        <v>1966</v>
      </c>
      <c r="J5515" s="94"/>
      <c r="K5515" s="108">
        <v>874868940</v>
      </c>
      <c r="L5515" s="90">
        <f>IF(K5515/1024 &gt;1,K5515/1024," ")</f>
        <v>854364.19921875</v>
      </c>
      <c r="M5515" s="90">
        <f>IF(K5515/1048576 &gt;1,K5515/1048576," ")</f>
        <v>834.34003829956055</v>
      </c>
      <c r="N5515" s="91" t="str">
        <f>IF(K5515&gt;999999999,K5515/1073741824," ")</f>
        <v xml:space="preserve"> </v>
      </c>
      <c r="O5515" s="194" t="s">
        <v>27153</v>
      </c>
      <c r="P5515" s="197" t="s">
        <v>27154</v>
      </c>
    </row>
    <row r="5516" spans="2:16" ht="20.100000000000001" customHeight="1" x14ac:dyDescent="0.3">
      <c r="B5516" s="101">
        <v>5506</v>
      </c>
      <c r="C5516" s="102" t="s">
        <v>41116</v>
      </c>
      <c r="D5516" s="159" t="s">
        <v>1195</v>
      </c>
      <c r="E5516" s="36" t="s">
        <v>15831</v>
      </c>
      <c r="F5516" s="104">
        <v>7.7</v>
      </c>
      <c r="G5516" s="94" t="s">
        <v>704</v>
      </c>
      <c r="H5516" s="101" t="s">
        <v>3756</v>
      </c>
      <c r="I5516" s="101">
        <v>1986</v>
      </c>
      <c r="J5516" s="116"/>
      <c r="K5516" s="90">
        <v>6052666056</v>
      </c>
      <c r="L5516" s="90">
        <f>IF(K5516/1024 &gt;1,K5516/1024," ")</f>
        <v>5910806.6953125</v>
      </c>
      <c r="M5516" s="90">
        <f>IF(K5516/1048576 &gt;1,K5516/1048576," ")</f>
        <v>5772.2721633911133</v>
      </c>
      <c r="N5516" s="91">
        <f>IF(K5516&gt;999999999,K5516/1073741824," ")</f>
        <v>5.6369845345616341</v>
      </c>
      <c r="O5516" s="194" t="s">
        <v>27155</v>
      </c>
      <c r="P5516" s="197" t="s">
        <v>27156</v>
      </c>
    </row>
    <row r="5517" spans="2:16" ht="20.100000000000001" customHeight="1" x14ac:dyDescent="0.3">
      <c r="B5517" s="101">
        <v>5507</v>
      </c>
      <c r="C5517" s="7" t="s">
        <v>41117</v>
      </c>
      <c r="D5517" s="157" t="s">
        <v>7861</v>
      </c>
      <c r="E5517" s="36" t="s">
        <v>15832</v>
      </c>
      <c r="F5517" s="81">
        <v>5.7</v>
      </c>
      <c r="G5517" s="13" t="s">
        <v>704</v>
      </c>
      <c r="H5517" s="13" t="s">
        <v>5877</v>
      </c>
      <c r="I5517" s="79">
        <v>1967</v>
      </c>
      <c r="J5517" s="187"/>
      <c r="K5517" s="73">
        <v>2322570324</v>
      </c>
      <c r="L5517" s="90">
        <f>IF(K5517/1024 &gt;1,K5517/1024," ")</f>
        <v>2268135.08203125</v>
      </c>
      <c r="M5517" s="90">
        <f>IF(K5517/1048576 &gt;1,K5517/1048576," ")</f>
        <v>2214.9756660461426</v>
      </c>
      <c r="N5517" s="91">
        <f>IF(K5517&gt;999999999,K5517/1073741824," ")</f>
        <v>2.1630621738731861</v>
      </c>
      <c r="O5517" s="194" t="s">
        <v>17917</v>
      </c>
      <c r="P5517" s="197" t="s">
        <v>27157</v>
      </c>
    </row>
    <row r="5518" spans="2:16" ht="20.100000000000001" customHeight="1" x14ac:dyDescent="0.3">
      <c r="B5518" s="101">
        <v>5508</v>
      </c>
      <c r="C5518" s="109" t="s">
        <v>41118</v>
      </c>
      <c r="D5518" s="160" t="s">
        <v>34</v>
      </c>
      <c r="E5518" s="36" t="s">
        <v>15833</v>
      </c>
      <c r="F5518" s="104">
        <v>6.8</v>
      </c>
      <c r="G5518" s="99" t="s">
        <v>704</v>
      </c>
      <c r="H5518" s="101" t="s">
        <v>5892</v>
      </c>
      <c r="I5518" s="101">
        <v>1998</v>
      </c>
      <c r="J5518" s="101"/>
      <c r="K5518" s="90">
        <v>4400375220</v>
      </c>
      <c r="L5518" s="90">
        <f>IF(K5518/1024 &gt;1,K5518/1024," ")</f>
        <v>4297241.42578125</v>
      </c>
      <c r="M5518" s="90">
        <f>IF(K5518/1048576 &gt;1,K5518/1048576," ")</f>
        <v>4196.524829864502</v>
      </c>
      <c r="N5518" s="91">
        <f>IF(K5518&gt;999999999,K5518/1073741824," ")</f>
        <v>4.0981687791645527</v>
      </c>
      <c r="O5518" s="194" t="s">
        <v>27158</v>
      </c>
      <c r="P5518" s="197" t="s">
        <v>27159</v>
      </c>
    </row>
    <row r="5519" spans="2:16" ht="20.100000000000001" customHeight="1" x14ac:dyDescent="0.3">
      <c r="B5519" s="101">
        <v>5509</v>
      </c>
      <c r="C5519" s="20" t="s">
        <v>34124</v>
      </c>
      <c r="D5519" s="177" t="s">
        <v>33438</v>
      </c>
      <c r="E5519" s="36" t="s">
        <v>33439</v>
      </c>
      <c r="F5519" s="49">
        <v>6.4</v>
      </c>
      <c r="G5519" s="13" t="s">
        <v>704</v>
      </c>
      <c r="H5519" s="13" t="s">
        <v>3756</v>
      </c>
      <c r="I5519" s="9">
        <v>2021</v>
      </c>
      <c r="J5519" s="9"/>
      <c r="K5519" s="45">
        <v>5524238336</v>
      </c>
      <c r="L5519" s="90">
        <f>IF(K5519/1024 &gt;1,K5519/1024," ")</f>
        <v>5394764</v>
      </c>
      <c r="M5519" s="90">
        <f>IF(K5519/1048576 &gt;1,K5519/1048576," ")</f>
        <v>5268.32421875</v>
      </c>
      <c r="N5519" s="91">
        <f>IF(K5519&gt;999999999,K5519/1073741824," ")</f>
        <v>5.1448478698730469</v>
      </c>
      <c r="O5519" s="223" t="s">
        <v>33440</v>
      </c>
      <c r="P5519" s="198" t="s">
        <v>33441</v>
      </c>
    </row>
    <row r="5520" spans="2:16" ht="20.100000000000001" customHeight="1" x14ac:dyDescent="0.3">
      <c r="B5520" s="101">
        <v>5510</v>
      </c>
      <c r="C5520" s="112" t="s">
        <v>41119</v>
      </c>
      <c r="D5520" s="160" t="s">
        <v>5742</v>
      </c>
      <c r="E5520" s="36" t="s">
        <v>15834</v>
      </c>
      <c r="F5520" s="104">
        <v>5.6</v>
      </c>
      <c r="G5520" s="99" t="s">
        <v>704</v>
      </c>
      <c r="H5520" s="101" t="s">
        <v>6149</v>
      </c>
      <c r="I5520" s="101">
        <v>1955</v>
      </c>
      <c r="J5520" s="101"/>
      <c r="K5520" s="90">
        <v>3505890089</v>
      </c>
      <c r="L5520" s="90">
        <f>IF(K5520/1024 &gt;1,K5520/1024," ")</f>
        <v>3423720.7900390625</v>
      </c>
      <c r="M5520" s="90">
        <f>IF(K5520/1048576 &gt;1,K5520/1048576," ")</f>
        <v>3343.477334022522</v>
      </c>
      <c r="N5520" s="91">
        <f>IF(K5520&gt;999999999,K5520/1073741824," ")</f>
        <v>3.2651145840063691</v>
      </c>
      <c r="O5520" s="199" t="s">
        <v>17522</v>
      </c>
      <c r="P5520" s="197" t="s">
        <v>27160</v>
      </c>
    </row>
    <row r="5521" spans="2:16" ht="20.100000000000001" customHeight="1" x14ac:dyDescent="0.3">
      <c r="B5521" s="101">
        <v>5511</v>
      </c>
      <c r="C5521" s="48" t="s">
        <v>41120</v>
      </c>
      <c r="D5521" s="167" t="s">
        <v>8078</v>
      </c>
      <c r="E5521" s="36" t="s">
        <v>15835</v>
      </c>
      <c r="F5521" s="81">
        <v>5.5</v>
      </c>
      <c r="G5521" s="13" t="s">
        <v>704</v>
      </c>
      <c r="H5521" s="13" t="s">
        <v>6294</v>
      </c>
      <c r="I5521" s="79">
        <v>1931</v>
      </c>
      <c r="J5521" s="79"/>
      <c r="K5521" s="73">
        <v>1240895370</v>
      </c>
      <c r="L5521" s="90">
        <f>IF(K5521/1024 &gt;1,K5521/1024," ")</f>
        <v>1211811.884765625</v>
      </c>
      <c r="M5521" s="90">
        <f>IF(K5521/1048576 &gt;1,K5521/1048576," ")</f>
        <v>1183.4100437164307</v>
      </c>
      <c r="N5521" s="91">
        <f>IF(K5521&gt;999999999,K5521/1073741824," ")</f>
        <v>1.1556738708168268</v>
      </c>
      <c r="O5521" s="199" t="s">
        <v>17521</v>
      </c>
      <c r="P5521" s="197" t="s">
        <v>27161</v>
      </c>
    </row>
    <row r="5522" spans="2:16" ht="20.100000000000001" customHeight="1" x14ac:dyDescent="0.3">
      <c r="B5522" s="101">
        <v>5512</v>
      </c>
      <c r="C5522" s="102" t="s">
        <v>41121</v>
      </c>
      <c r="D5522" s="159" t="s">
        <v>2521</v>
      </c>
      <c r="E5522" s="36" t="s">
        <v>15836</v>
      </c>
      <c r="F5522" s="104">
        <v>6.8</v>
      </c>
      <c r="G5522" s="13" t="s">
        <v>704</v>
      </c>
      <c r="H5522" s="13" t="s">
        <v>4081</v>
      </c>
      <c r="I5522" s="94">
        <v>1997</v>
      </c>
      <c r="J5522" s="94"/>
      <c r="K5522" s="73">
        <v>4623853399</v>
      </c>
      <c r="L5522" s="90">
        <f>IF(K5522/1024 &gt;1,K5522/1024," ")</f>
        <v>4515481.8349609375</v>
      </c>
      <c r="M5522" s="90">
        <f>IF(K5522/1048576 &gt;1,K5522/1048576," ")</f>
        <v>4409.6502294540405</v>
      </c>
      <c r="N5522" s="91">
        <f>IF(K5522&gt;999999999,K5522/1073741824," ")</f>
        <v>4.3062990522012115</v>
      </c>
      <c r="O5522" s="194" t="s">
        <v>21391</v>
      </c>
      <c r="P5522" s="197" t="s">
        <v>27162</v>
      </c>
    </row>
    <row r="5523" spans="2:16" ht="20.100000000000001" customHeight="1" x14ac:dyDescent="0.3">
      <c r="B5523" s="101">
        <v>5513</v>
      </c>
      <c r="C5523" s="112" t="s">
        <v>41122</v>
      </c>
      <c r="D5523" s="160" t="s">
        <v>7191</v>
      </c>
      <c r="E5523" s="36" t="s">
        <v>15837</v>
      </c>
      <c r="F5523" s="99">
        <v>3.9</v>
      </c>
      <c r="G5523" s="99" t="s">
        <v>704</v>
      </c>
      <c r="H5523" s="105" t="s">
        <v>5878</v>
      </c>
      <c r="I5523" s="101">
        <v>2015</v>
      </c>
      <c r="J5523" s="101"/>
      <c r="K5523" s="90">
        <v>4249218126</v>
      </c>
      <c r="L5523" s="90">
        <f>IF(K5523/1024 &gt;1,K5523/1024," ")</f>
        <v>4149627.076171875</v>
      </c>
      <c r="M5523" s="90">
        <f>IF(K5523/1048576 &gt;1,K5523/1048576," ")</f>
        <v>4052.3701915740967</v>
      </c>
      <c r="N5523" s="91">
        <f>IF(K5523&gt;999999999,K5523/1073741824," ")</f>
        <v>3.9573927652090788</v>
      </c>
      <c r="O5523" s="194" t="s">
        <v>27163</v>
      </c>
      <c r="P5523" s="197" t="s">
        <v>27164</v>
      </c>
    </row>
    <row r="5524" spans="2:16" ht="20.100000000000001" customHeight="1" x14ac:dyDescent="0.3">
      <c r="B5524" s="101">
        <v>5514</v>
      </c>
      <c r="C5524" s="29" t="s">
        <v>42596</v>
      </c>
      <c r="D5524" s="167" t="s">
        <v>8655</v>
      </c>
      <c r="E5524" s="36" t="s">
        <v>15838</v>
      </c>
      <c r="F5524" s="131">
        <v>6.6</v>
      </c>
      <c r="G5524" s="13" t="s">
        <v>704</v>
      </c>
      <c r="H5524" s="13" t="s">
        <v>3744</v>
      </c>
      <c r="I5524" s="133">
        <v>2018</v>
      </c>
      <c r="J5524" s="74"/>
      <c r="K5524" s="73">
        <v>4788924416</v>
      </c>
      <c r="L5524" s="90">
        <f>IF(K5524/1024 &gt;1,K5524/1024," ")</f>
        <v>4676684</v>
      </c>
      <c r="M5524" s="90">
        <f>IF(K5524/1048576 &gt;1,K5524/1048576," ")</f>
        <v>4567.07421875</v>
      </c>
      <c r="N5524" s="91">
        <f>IF(K5524&gt;999999999,K5524/1073741824," ")</f>
        <v>4.4600334167480469</v>
      </c>
      <c r="O5524" s="194" t="s">
        <v>27165</v>
      </c>
      <c r="P5524" s="197" t="s">
        <v>27166</v>
      </c>
    </row>
    <row r="5525" spans="2:16" ht="20.100000000000001" customHeight="1" x14ac:dyDescent="0.3">
      <c r="B5525" s="101">
        <v>5515</v>
      </c>
      <c r="C5525" s="111" t="s">
        <v>41123</v>
      </c>
      <c r="D5525" s="168" t="s">
        <v>1656</v>
      </c>
      <c r="E5525" s="36" t="s">
        <v>15839</v>
      </c>
      <c r="F5525" s="99">
        <v>4.5</v>
      </c>
      <c r="G5525" s="99" t="s">
        <v>704</v>
      </c>
      <c r="H5525" s="101" t="s">
        <v>4081</v>
      </c>
      <c r="I5525" s="101">
        <v>2015</v>
      </c>
      <c r="J5525" s="115"/>
      <c r="K5525" s="90">
        <v>4583608872</v>
      </c>
      <c r="L5525" s="90">
        <f>IF(K5525/1024 &gt;1,K5525/1024," ")</f>
        <v>4476180.5390625</v>
      </c>
      <c r="M5525" s="90">
        <f>IF(K5525/1048576 &gt;1,K5525/1048576," ")</f>
        <v>4371.2700576782227</v>
      </c>
      <c r="N5525" s="91">
        <f>IF(K5525&gt;999999999,K5525/1073741824," ")</f>
        <v>4.2688184157013893</v>
      </c>
      <c r="O5525" s="194" t="s">
        <v>27167</v>
      </c>
      <c r="P5525" s="197" t="s">
        <v>27168</v>
      </c>
    </row>
    <row r="5526" spans="2:16" ht="20.100000000000001" customHeight="1" x14ac:dyDescent="0.3">
      <c r="B5526" s="101">
        <v>5516</v>
      </c>
      <c r="C5526" s="102" t="s">
        <v>41124</v>
      </c>
      <c r="D5526" s="164" t="s">
        <v>5547</v>
      </c>
      <c r="E5526" s="36" t="s">
        <v>15841</v>
      </c>
      <c r="F5526" s="104">
        <v>5.0999999999999996</v>
      </c>
      <c r="G5526" s="101" t="s">
        <v>704</v>
      </c>
      <c r="H5526" s="101" t="s">
        <v>3761</v>
      </c>
      <c r="I5526" s="101">
        <v>1991</v>
      </c>
      <c r="J5526" s="101"/>
      <c r="K5526" s="90">
        <v>3452005123</v>
      </c>
      <c r="L5526" s="90">
        <f>IF(K5526/1024 &gt;1,K5526/1024," ")</f>
        <v>3371098.7529296875</v>
      </c>
      <c r="M5526" s="90">
        <f>IF(K5526/1048576 &gt;1,K5526/1048576," ")</f>
        <v>3292.0886259078979</v>
      </c>
      <c r="N5526" s="91">
        <f>IF(K5526&gt;999999999,K5526/1073741824," ")</f>
        <v>3.2149302987381816</v>
      </c>
      <c r="O5526" s="194" t="s">
        <v>27171</v>
      </c>
      <c r="P5526" s="197" t="s">
        <v>27172</v>
      </c>
    </row>
    <row r="5527" spans="2:16" ht="20.100000000000001" customHeight="1" x14ac:dyDescent="0.3">
      <c r="B5527" s="101">
        <v>5517</v>
      </c>
      <c r="C5527" s="12" t="s">
        <v>40736</v>
      </c>
      <c r="D5527" s="160" t="s">
        <v>35</v>
      </c>
      <c r="E5527" s="36" t="s">
        <v>15843</v>
      </c>
      <c r="F5527" s="104">
        <v>6.4</v>
      </c>
      <c r="G5527" s="94"/>
      <c r="H5527" s="94" t="s">
        <v>4084</v>
      </c>
      <c r="I5527" s="101">
        <v>1940</v>
      </c>
      <c r="J5527" s="101"/>
      <c r="K5527" s="90">
        <v>1249640448</v>
      </c>
      <c r="L5527" s="90">
        <f>IF(K5527/1024 &gt;1,K5527/1024," ")</f>
        <v>1220352</v>
      </c>
      <c r="M5527" s="90">
        <f>IF(K5527/1048576 &gt;1,K5527/1048576," ")</f>
        <v>1191.75</v>
      </c>
      <c r="N5527" s="91">
        <f>IF(K5527&gt;999999999,K5527/1073741824," ")</f>
        <v>1.163818359375</v>
      </c>
      <c r="O5527" s="194" t="s">
        <v>27175</v>
      </c>
      <c r="P5527" s="197" t="s">
        <v>27176</v>
      </c>
    </row>
    <row r="5528" spans="2:16" ht="20.100000000000001" customHeight="1" x14ac:dyDescent="0.3">
      <c r="B5528" s="101">
        <v>5518</v>
      </c>
      <c r="C5528" s="103" t="s">
        <v>41125</v>
      </c>
      <c r="D5528" s="161" t="s">
        <v>6702</v>
      </c>
      <c r="E5528" s="36" t="s">
        <v>15844</v>
      </c>
      <c r="F5528" s="99">
        <v>4.7</v>
      </c>
      <c r="G5528" s="99" t="s">
        <v>704</v>
      </c>
      <c r="H5528" s="101" t="s">
        <v>5871</v>
      </c>
      <c r="I5528" s="101">
        <v>2016</v>
      </c>
      <c r="J5528" s="101"/>
      <c r="K5528" s="90">
        <v>3918269283</v>
      </c>
      <c r="L5528" s="90">
        <f>IF(K5528/1024 &gt;1,K5528/1024," ")</f>
        <v>3826434.8466796875</v>
      </c>
      <c r="M5528" s="90">
        <f>IF(K5528/1048576 &gt;1,K5528/1048576," ")</f>
        <v>3736.7527799606323</v>
      </c>
      <c r="N5528" s="91">
        <f>IF(K5528&gt;999999999,K5528/1073741824," ")</f>
        <v>3.649172636680305</v>
      </c>
      <c r="O5528" s="194" t="s">
        <v>21834</v>
      </c>
      <c r="P5528" s="197" t="s">
        <v>27177</v>
      </c>
    </row>
    <row r="5529" spans="2:16" ht="20.100000000000001" customHeight="1" x14ac:dyDescent="0.3">
      <c r="B5529" s="101">
        <v>5519</v>
      </c>
      <c r="C5529" s="102" t="s">
        <v>41126</v>
      </c>
      <c r="D5529" s="160" t="s">
        <v>3129</v>
      </c>
      <c r="E5529" s="36" t="s">
        <v>15845</v>
      </c>
      <c r="F5529" s="104">
        <v>4.3</v>
      </c>
      <c r="G5529" s="101" t="s">
        <v>704</v>
      </c>
      <c r="H5529" s="101" t="s">
        <v>3739</v>
      </c>
      <c r="I5529" s="101">
        <v>2011</v>
      </c>
      <c r="J5529" s="101"/>
      <c r="K5529" s="90">
        <v>4273522915</v>
      </c>
      <c r="L5529" s="90">
        <f>IF(K5529/1024 &gt;1,K5529/1024," ")</f>
        <v>4173362.2216796875</v>
      </c>
      <c r="M5529" s="90">
        <f>IF(K5529/1048576 &gt;1,K5529/1048576," ")</f>
        <v>4075.5490446090698</v>
      </c>
      <c r="N5529" s="91">
        <f>IF(K5529&gt;999999999,K5529/1073741824," ")</f>
        <v>3.9800283638760448</v>
      </c>
      <c r="O5529" s="194" t="s">
        <v>27178</v>
      </c>
      <c r="P5529" s="197" t="s">
        <v>27179</v>
      </c>
    </row>
    <row r="5530" spans="2:16" ht="20.100000000000001" customHeight="1" x14ac:dyDescent="0.3">
      <c r="B5530" s="101">
        <v>5520</v>
      </c>
      <c r="C5530" s="29" t="s">
        <v>41127</v>
      </c>
      <c r="D5530" s="157" t="s">
        <v>32355</v>
      </c>
      <c r="E5530" s="36" t="s">
        <v>32357</v>
      </c>
      <c r="F5530" s="81">
        <v>5</v>
      </c>
      <c r="G5530" s="13" t="s">
        <v>704</v>
      </c>
      <c r="H5530" s="13" t="s">
        <v>3744</v>
      </c>
      <c r="I5530" s="79">
        <v>2021</v>
      </c>
      <c r="J5530" s="79"/>
      <c r="K5530" s="73">
        <v>5279141888</v>
      </c>
      <c r="L5530" s="90">
        <f>IF(K5530/1024 &gt;1,K5530/1024," ")</f>
        <v>5155412</v>
      </c>
      <c r="M5530" s="90">
        <f>IF(K5530/1048576 &gt;1,K5530/1048576," ")</f>
        <v>5034.58203125</v>
      </c>
      <c r="N5530" s="91">
        <f>IF(K5530&gt;999999999,K5530/1073741824," ")</f>
        <v>4.9165840148925781</v>
      </c>
      <c r="O5530" s="223" t="s">
        <v>27152</v>
      </c>
      <c r="P5530" s="198" t="s">
        <v>32356</v>
      </c>
    </row>
    <row r="5531" spans="2:16" ht="20.100000000000001" customHeight="1" x14ac:dyDescent="0.3">
      <c r="B5531" s="101">
        <v>5521</v>
      </c>
      <c r="C5531" s="102" t="s">
        <v>41128</v>
      </c>
      <c r="D5531" s="159" t="s">
        <v>4756</v>
      </c>
      <c r="E5531" s="36" t="s">
        <v>15846</v>
      </c>
      <c r="F5531" s="104">
        <v>4.3</v>
      </c>
      <c r="G5531" s="101" t="s">
        <v>704</v>
      </c>
      <c r="H5531" s="101" t="s">
        <v>3744</v>
      </c>
      <c r="I5531" s="101">
        <v>2014</v>
      </c>
      <c r="J5531" s="101"/>
      <c r="K5531" s="90">
        <v>5540973859</v>
      </c>
      <c r="L5531" s="90">
        <f>IF(K5531/1024 &gt;1,K5531/1024," ")</f>
        <v>5411107.2841796875</v>
      </c>
      <c r="M5531" s="90">
        <f>IF(K5531/1048576 &gt;1,K5531/1048576," ")</f>
        <v>5284.2844572067261</v>
      </c>
      <c r="N5531" s="91">
        <f>IF(K5531&gt;999999999,K5531/1073741824," ")</f>
        <v>5.1604340402409434</v>
      </c>
      <c r="O5531" s="194" t="s">
        <v>27180</v>
      </c>
      <c r="P5531" s="197" t="s">
        <v>27181</v>
      </c>
    </row>
    <row r="5532" spans="2:16" ht="20.100000000000001" customHeight="1" x14ac:dyDescent="0.3">
      <c r="B5532" s="101">
        <v>5522</v>
      </c>
      <c r="C5532" s="102" t="s">
        <v>41129</v>
      </c>
      <c r="D5532" s="161" t="s">
        <v>6911</v>
      </c>
      <c r="E5532" s="36" t="s">
        <v>15848</v>
      </c>
      <c r="F5532" s="99">
        <v>5.9</v>
      </c>
      <c r="G5532" s="99" t="s">
        <v>704</v>
      </c>
      <c r="H5532" s="105" t="s">
        <v>4081</v>
      </c>
      <c r="I5532" s="101">
        <v>2016</v>
      </c>
      <c r="J5532" s="101"/>
      <c r="K5532" s="90">
        <v>3871718986</v>
      </c>
      <c r="L5532" s="90">
        <f>IF(K5532/1024 &gt;1,K5532/1024," ")</f>
        <v>3780975.572265625</v>
      </c>
      <c r="M5532" s="90">
        <f>IF(K5532/1048576 &gt;1,K5532/1048576," ")</f>
        <v>3692.3589572906494</v>
      </c>
      <c r="N5532" s="91">
        <f>IF(K5532&gt;999999999,K5532/1073741824," ")</f>
        <v>3.6058192942291498</v>
      </c>
      <c r="O5532" s="194" t="s">
        <v>27184</v>
      </c>
      <c r="P5532" s="197" t="s">
        <v>27185</v>
      </c>
    </row>
    <row r="5533" spans="2:16" ht="20.100000000000001" customHeight="1" x14ac:dyDescent="0.3">
      <c r="B5533" s="101">
        <v>5523</v>
      </c>
      <c r="C5533" s="109" t="s">
        <v>41130</v>
      </c>
      <c r="D5533" s="159" t="s">
        <v>3529</v>
      </c>
      <c r="E5533" s="36" t="s">
        <v>15849</v>
      </c>
      <c r="F5533" s="104">
        <v>5.6</v>
      </c>
      <c r="G5533" s="101"/>
      <c r="H5533" s="101" t="s">
        <v>3800</v>
      </c>
      <c r="I5533" s="101">
        <v>2012</v>
      </c>
      <c r="J5533" s="101"/>
      <c r="K5533" s="90">
        <v>4031995822</v>
      </c>
      <c r="L5533" s="90">
        <f>IF(K5533/1024 &gt;1,K5533/1024," ")</f>
        <v>3937495.919921875</v>
      </c>
      <c r="M5533" s="90">
        <f>IF(K5533/1048576 &gt;1,K5533/1048576," ")</f>
        <v>3845.2108592987061</v>
      </c>
      <c r="N5533" s="91">
        <f>IF(K5533&gt;999999999,K5533/1073741824," ")</f>
        <v>3.7550887297838926</v>
      </c>
      <c r="O5533" s="194" t="s">
        <v>27186</v>
      </c>
      <c r="P5533" s="197" t="s">
        <v>27187</v>
      </c>
    </row>
    <row r="5534" spans="2:16" ht="20.100000000000001" customHeight="1" x14ac:dyDescent="0.3">
      <c r="B5534" s="101">
        <v>5524</v>
      </c>
      <c r="C5534" s="102" t="s">
        <v>41132</v>
      </c>
      <c r="D5534" s="159" t="s">
        <v>2874</v>
      </c>
      <c r="E5534" s="36" t="s">
        <v>15851</v>
      </c>
      <c r="F5534" s="104">
        <v>4.3</v>
      </c>
      <c r="G5534" s="101" t="s">
        <v>704</v>
      </c>
      <c r="H5534" s="101" t="s">
        <v>3740</v>
      </c>
      <c r="I5534" s="101">
        <v>1988</v>
      </c>
      <c r="J5534" s="101"/>
      <c r="K5534" s="108">
        <v>4158885692</v>
      </c>
      <c r="L5534" s="90">
        <f>IF(K5534/1024 &gt;1,K5534/1024," ")</f>
        <v>4061411.80859375</v>
      </c>
      <c r="M5534" s="90">
        <f>IF(K5534/1048576 &gt;1,K5534/1048576," ")</f>
        <v>3966.222469329834</v>
      </c>
      <c r="N5534" s="91">
        <f>IF(K5534&gt;999999999,K5534/1073741824," ")</f>
        <v>3.873264130204916</v>
      </c>
      <c r="O5534" s="194" t="s">
        <v>17665</v>
      </c>
      <c r="P5534" s="197" t="s">
        <v>27190</v>
      </c>
    </row>
    <row r="5535" spans="2:16" ht="20.100000000000001" customHeight="1" x14ac:dyDescent="0.3">
      <c r="B5535" s="101">
        <v>5525</v>
      </c>
      <c r="C5535" s="102" t="s">
        <v>41131</v>
      </c>
      <c r="D5535" s="168" t="s">
        <v>6891</v>
      </c>
      <c r="E5535" s="36" t="s">
        <v>15850</v>
      </c>
      <c r="F5535" s="99">
        <v>6</v>
      </c>
      <c r="G5535" s="99"/>
      <c r="H5535" s="105" t="s">
        <v>5878</v>
      </c>
      <c r="I5535" s="101">
        <v>2015</v>
      </c>
      <c r="J5535" s="101"/>
      <c r="K5535" s="90">
        <v>5040893709</v>
      </c>
      <c r="L5535" s="90">
        <f>IF(K5535/1024 &gt;1,K5535/1024," ")</f>
        <v>4922747.7626953125</v>
      </c>
      <c r="M5535" s="90">
        <f>IF(K5535/1048576 &gt;1,K5535/1048576," ")</f>
        <v>4807.3708620071411</v>
      </c>
      <c r="N5535" s="91">
        <f>IF(K5535&gt;999999999,K5535/1073741824," ")</f>
        <v>4.6946981074288487</v>
      </c>
      <c r="O5535" s="194" t="s">
        <v>27188</v>
      </c>
      <c r="P5535" s="197" t="s">
        <v>27189</v>
      </c>
    </row>
    <row r="5536" spans="2:16" ht="20.100000000000001" customHeight="1" x14ac:dyDescent="0.3">
      <c r="B5536" s="101">
        <v>5526</v>
      </c>
      <c r="C5536" s="12" t="s">
        <v>40737</v>
      </c>
      <c r="D5536" s="160" t="s">
        <v>1130</v>
      </c>
      <c r="E5536" s="36" t="s">
        <v>15852</v>
      </c>
      <c r="F5536" s="104">
        <v>5.4</v>
      </c>
      <c r="G5536" s="94"/>
      <c r="H5536" s="94" t="s">
        <v>4312</v>
      </c>
      <c r="I5536" s="101">
        <v>2007</v>
      </c>
      <c r="J5536" s="101"/>
      <c r="K5536" s="90">
        <v>1154209792</v>
      </c>
      <c r="L5536" s="90">
        <f>IF(K5536/1024 &gt;1,K5536/1024," ")</f>
        <v>1127158</v>
      </c>
      <c r="M5536" s="90">
        <f>IF(K5536/1048576 &gt;1,K5536/1048576," ")</f>
        <v>1100.740234375</v>
      </c>
      <c r="N5536" s="91">
        <f>IF(K5536&gt;999999999,K5536/1073741824," ")</f>
        <v>1.0749416351318359</v>
      </c>
      <c r="O5536" s="194" t="s">
        <v>22152</v>
      </c>
      <c r="P5536" s="197" t="s">
        <v>27191</v>
      </c>
    </row>
    <row r="5537" spans="2:16" ht="20.100000000000001" customHeight="1" x14ac:dyDescent="0.3">
      <c r="B5537" s="101">
        <v>5527</v>
      </c>
      <c r="C5537" s="12" t="s">
        <v>34120</v>
      </c>
      <c r="D5537" s="263" t="s">
        <v>33852</v>
      </c>
      <c r="E5537" s="36" t="s">
        <v>33853</v>
      </c>
      <c r="F5537" s="131">
        <v>4.7</v>
      </c>
      <c r="G5537" s="13"/>
      <c r="H5537" s="13" t="s">
        <v>3740</v>
      </c>
      <c r="I5537" s="133">
        <v>2022</v>
      </c>
      <c r="J5537" s="140"/>
      <c r="K5537" s="73">
        <v>3908853760</v>
      </c>
      <c r="L5537" s="90">
        <f>IF(K5537/1024 &gt;1,K5537/1024," ")</f>
        <v>3817240</v>
      </c>
      <c r="M5537" s="90">
        <f>IF(K5537/1048576 &gt;1,K5537/1048576," ")</f>
        <v>3727.7734375</v>
      </c>
      <c r="N5537" s="91">
        <f>IF(K5537&gt;999999999,K5537/1073741824," ")</f>
        <v>3.6404037475585938</v>
      </c>
      <c r="O5537" s="223" t="s">
        <v>17525</v>
      </c>
      <c r="P5537" s="197" t="s">
        <v>33854</v>
      </c>
    </row>
    <row r="5538" spans="2:16" ht="20.100000000000001" customHeight="1" x14ac:dyDescent="0.3">
      <c r="B5538" s="101">
        <v>5528</v>
      </c>
      <c r="C5538" s="102" t="s">
        <v>41133</v>
      </c>
      <c r="D5538" s="159" t="s">
        <v>3368</v>
      </c>
      <c r="E5538" s="36" t="s">
        <v>15853</v>
      </c>
      <c r="F5538" s="104">
        <v>4.3</v>
      </c>
      <c r="G5538" s="101" t="s">
        <v>704</v>
      </c>
      <c r="H5538" s="101" t="s">
        <v>3737</v>
      </c>
      <c r="I5538" s="101">
        <v>2013</v>
      </c>
      <c r="J5538" s="101"/>
      <c r="K5538" s="90">
        <v>3110549738</v>
      </c>
      <c r="L5538" s="90">
        <f>IF(K5538/1024 &gt;1,K5538/1024," ")</f>
        <v>3037646.228515625</v>
      </c>
      <c r="M5538" s="90">
        <f>IF(K5538/1048576 &gt;1,K5538/1048576," ")</f>
        <v>2966.45139503479</v>
      </c>
      <c r="N5538" s="91">
        <f>IF(K5538&gt;999999999,K5538/1073741824," ")</f>
        <v>2.8969251904636621</v>
      </c>
      <c r="O5538" s="194" t="s">
        <v>17582</v>
      </c>
      <c r="P5538" s="197" t="s">
        <v>27192</v>
      </c>
    </row>
    <row r="5539" spans="2:16" ht="20.100000000000001" customHeight="1" x14ac:dyDescent="0.3">
      <c r="B5539" s="101">
        <v>5529</v>
      </c>
      <c r="C5539" s="7" t="s">
        <v>42635</v>
      </c>
      <c r="D5539" s="159" t="s">
        <v>173</v>
      </c>
      <c r="E5539" s="36" t="s">
        <v>15854</v>
      </c>
      <c r="F5539" s="104">
        <v>5</v>
      </c>
      <c r="G5539" s="94"/>
      <c r="H5539" s="94" t="s">
        <v>3785</v>
      </c>
      <c r="I5539" s="101">
        <v>2007</v>
      </c>
      <c r="J5539" s="101"/>
      <c r="K5539" s="90">
        <v>741677056</v>
      </c>
      <c r="L5539" s="90">
        <f>IF(K5539/1024 &gt;1,K5539/1024," ")</f>
        <v>724294</v>
      </c>
      <c r="M5539" s="90">
        <f>IF(K5539/1048576 &gt;1,K5539/1048576," ")</f>
        <v>707.318359375</v>
      </c>
      <c r="N5539" s="91" t="str">
        <f>IF(K5539&gt;999999999,K5539/1073741824," ")</f>
        <v xml:space="preserve"> </v>
      </c>
      <c r="O5539" s="194" t="s">
        <v>17776</v>
      </c>
      <c r="P5539" s="197" t="s">
        <v>31538</v>
      </c>
    </row>
    <row r="5540" spans="2:16" ht="20.100000000000001" customHeight="1" x14ac:dyDescent="0.3">
      <c r="B5540" s="101">
        <v>5530</v>
      </c>
      <c r="C5540" s="12" t="s">
        <v>42597</v>
      </c>
      <c r="D5540" s="157" t="s">
        <v>8938</v>
      </c>
      <c r="E5540" s="36" t="s">
        <v>15855</v>
      </c>
      <c r="F5540" s="131">
        <v>6.3</v>
      </c>
      <c r="G5540" s="13"/>
      <c r="H5540" s="13" t="s">
        <v>3757</v>
      </c>
      <c r="I5540" s="133">
        <v>2018</v>
      </c>
      <c r="J5540" s="74"/>
      <c r="K5540" s="73">
        <v>4630962176</v>
      </c>
      <c r="L5540" s="90">
        <f>IF(K5540/1024 &gt;1,K5540/1024," ")</f>
        <v>4522424</v>
      </c>
      <c r="M5540" s="90">
        <f>IF(K5540/1048576 &gt;1,K5540/1048576," ")</f>
        <v>4416.4296875</v>
      </c>
      <c r="N5540" s="91">
        <f>IF(K5540&gt;999999999,K5540/1073741824," ")</f>
        <v>4.3129196166992188</v>
      </c>
      <c r="O5540" s="194" t="s">
        <v>27193</v>
      </c>
      <c r="P5540" s="197" t="s">
        <v>27194</v>
      </c>
    </row>
    <row r="5541" spans="2:16" ht="20.100000000000001" customHeight="1" x14ac:dyDescent="0.3">
      <c r="B5541" s="101">
        <v>5531</v>
      </c>
      <c r="C5541" s="109" t="s">
        <v>41134</v>
      </c>
      <c r="D5541" s="159" t="s">
        <v>2786</v>
      </c>
      <c r="E5541" s="36" t="s">
        <v>15856</v>
      </c>
      <c r="F5541" s="104">
        <v>5.9</v>
      </c>
      <c r="G5541" s="101" t="s">
        <v>704</v>
      </c>
      <c r="H5541" s="101" t="s">
        <v>5892</v>
      </c>
      <c r="I5541" s="94">
        <v>1998</v>
      </c>
      <c r="J5541" s="94"/>
      <c r="K5541" s="90">
        <v>4538053870</v>
      </c>
      <c r="L5541" s="90">
        <f>IF(K5541/1024 &gt;1,K5541/1024," ")</f>
        <v>4431693.232421875</v>
      </c>
      <c r="M5541" s="90">
        <f>IF(K5541/1048576 &gt;1,K5541/1048576," ")</f>
        <v>4327.8254222869873</v>
      </c>
      <c r="N5541" s="91">
        <f>IF(K5541&gt;999999999,K5541/1073741824," ")</f>
        <v>4.226392013952136</v>
      </c>
      <c r="O5541" s="194" t="s">
        <v>27195</v>
      </c>
      <c r="P5541" s="197" t="s">
        <v>27196</v>
      </c>
    </row>
    <row r="5542" spans="2:16" ht="20.100000000000001" customHeight="1" x14ac:dyDescent="0.3">
      <c r="B5542" s="101">
        <v>5532</v>
      </c>
      <c r="C5542" s="102" t="s">
        <v>41135</v>
      </c>
      <c r="D5542" s="159" t="s">
        <v>1280</v>
      </c>
      <c r="E5542" s="36" t="s">
        <v>15857</v>
      </c>
      <c r="F5542" s="104">
        <v>7.7</v>
      </c>
      <c r="G5542" s="94" t="s">
        <v>704</v>
      </c>
      <c r="H5542" s="94" t="s">
        <v>4368</v>
      </c>
      <c r="I5542" s="94">
        <v>1964</v>
      </c>
      <c r="J5542" s="94"/>
      <c r="K5542" s="90">
        <v>2963413826</v>
      </c>
      <c r="L5542" s="90">
        <f>IF(K5542/1024 &gt;1,K5542/1024," ")</f>
        <v>2893958.814453125</v>
      </c>
      <c r="M5542" s="90">
        <f>IF(K5542/1048576 &gt;1,K5542/1048576," ")</f>
        <v>2826.1316547393799</v>
      </c>
      <c r="N5542" s="91">
        <f>IF(K5542&gt;999999999,K5542/1073741824," ")</f>
        <v>2.7598941940814257</v>
      </c>
      <c r="O5542" s="194" t="s">
        <v>27197</v>
      </c>
      <c r="P5542" s="197" t="s">
        <v>27198</v>
      </c>
    </row>
    <row r="5543" spans="2:16" ht="20.100000000000001" customHeight="1" x14ac:dyDescent="0.3">
      <c r="B5543" s="101">
        <v>5533</v>
      </c>
      <c r="C5543" s="109" t="s">
        <v>41136</v>
      </c>
      <c r="D5543" s="160" t="s">
        <v>3227</v>
      </c>
      <c r="E5543" s="36" t="s">
        <v>15858</v>
      </c>
      <c r="F5543" s="104">
        <v>5.2</v>
      </c>
      <c r="G5543" s="101" t="s">
        <v>704</v>
      </c>
      <c r="H5543" s="101" t="s">
        <v>3747</v>
      </c>
      <c r="I5543" s="94">
        <v>1981</v>
      </c>
      <c r="J5543" s="94"/>
      <c r="K5543" s="108">
        <v>2401794073</v>
      </c>
      <c r="L5543" s="90">
        <f>IF(K5543/1024 &gt;1,K5543/1024," ")</f>
        <v>2345502.0244140625</v>
      </c>
      <c r="M5543" s="90">
        <f>IF(K5543/1048576 &gt;1,K5543/1048576," ")</f>
        <v>2290.5293207168579</v>
      </c>
      <c r="N5543" s="91">
        <f>IF(K5543&gt;999999999,K5543/1073741824," ")</f>
        <v>2.2368450397625566</v>
      </c>
      <c r="O5543" s="194" t="s">
        <v>27199</v>
      </c>
      <c r="P5543" s="197" t="s">
        <v>27200</v>
      </c>
    </row>
    <row r="5544" spans="2:16" ht="20.100000000000001" customHeight="1" x14ac:dyDescent="0.3">
      <c r="B5544" s="101">
        <v>5534</v>
      </c>
      <c r="C5544" s="12" t="s">
        <v>41137</v>
      </c>
      <c r="D5544" s="160" t="s">
        <v>2694</v>
      </c>
      <c r="E5544" s="36" t="s">
        <v>15859</v>
      </c>
      <c r="F5544" s="104">
        <v>5.0999999999999996</v>
      </c>
      <c r="G5544" s="13" t="s">
        <v>704</v>
      </c>
      <c r="H5544" s="13" t="s">
        <v>5981</v>
      </c>
      <c r="I5544" s="101">
        <v>2007</v>
      </c>
      <c r="J5544" s="101"/>
      <c r="K5544" s="73">
        <v>5181706240</v>
      </c>
      <c r="L5544" s="90">
        <f>IF(K5544/1024 &gt;1,K5544/1024," ")</f>
        <v>5060260</v>
      </c>
      <c r="M5544" s="90">
        <f>IF(K5544/1048576 &gt;1,K5544/1048576," ")</f>
        <v>4941.66015625</v>
      </c>
      <c r="N5544" s="91">
        <f>IF(K5544&gt;999999999,K5544/1073741824," ")</f>
        <v>4.8258399963378906</v>
      </c>
      <c r="O5544" s="194" t="s">
        <v>30132</v>
      </c>
      <c r="P5544" s="197" t="s">
        <v>31539</v>
      </c>
    </row>
    <row r="5545" spans="2:16" ht="20.100000000000001" customHeight="1" x14ac:dyDescent="0.3">
      <c r="B5545" s="101">
        <v>5535</v>
      </c>
      <c r="C5545" s="7" t="s">
        <v>41139</v>
      </c>
      <c r="D5545" s="157" t="s">
        <v>8353</v>
      </c>
      <c r="E5545" s="36" t="s">
        <v>15861</v>
      </c>
      <c r="F5545" s="81">
        <v>6.5</v>
      </c>
      <c r="G5545" s="13" t="s">
        <v>704</v>
      </c>
      <c r="H5545" s="13" t="s">
        <v>5927</v>
      </c>
      <c r="I5545" s="79">
        <v>1939</v>
      </c>
      <c r="J5545" s="83"/>
      <c r="K5545" s="73">
        <v>3467403264</v>
      </c>
      <c r="L5545" s="90">
        <f>IF(K5545/1024 &gt;1,K5545/1024," ")</f>
        <v>3386136</v>
      </c>
      <c r="M5545" s="90">
        <f>IF(K5545/1048576 &gt;1,K5545/1048576," ")</f>
        <v>3306.7734375</v>
      </c>
      <c r="N5545" s="91">
        <f>IF(K5545&gt;999999999,K5545/1073741824," ")</f>
        <v>3.2292709350585938</v>
      </c>
      <c r="O5545" s="194" t="s">
        <v>27203</v>
      </c>
      <c r="P5545" s="197" t="s">
        <v>27204</v>
      </c>
    </row>
    <row r="5546" spans="2:16" ht="20.100000000000001" customHeight="1" x14ac:dyDescent="0.3">
      <c r="B5546" s="101">
        <v>5536</v>
      </c>
      <c r="C5546" s="12" t="s">
        <v>41140</v>
      </c>
      <c r="D5546" s="160" t="s">
        <v>2522</v>
      </c>
      <c r="E5546" s="36" t="s">
        <v>15862</v>
      </c>
      <c r="F5546" s="104">
        <v>6.3</v>
      </c>
      <c r="G5546" s="101" t="s">
        <v>704</v>
      </c>
      <c r="H5546" s="101" t="s">
        <v>3740</v>
      </c>
      <c r="I5546" s="101">
        <v>2007</v>
      </c>
      <c r="J5546" s="101"/>
      <c r="K5546" s="90">
        <v>3973596432</v>
      </c>
      <c r="L5546" s="90">
        <f>IF(K5546/1024 &gt;1,K5546/1024," ")</f>
        <v>3880465.265625</v>
      </c>
      <c r="M5546" s="90">
        <f>IF(K5546/1048576 &gt;1,K5546/1048576," ")</f>
        <v>3789.5168609619141</v>
      </c>
      <c r="N5546" s="91">
        <f>IF(K5546&gt;999999999,K5546/1073741824," ")</f>
        <v>3.7007000595331192</v>
      </c>
      <c r="O5546" s="194" t="s">
        <v>27205</v>
      </c>
      <c r="P5546" s="197" t="s">
        <v>27206</v>
      </c>
    </row>
    <row r="5547" spans="2:16" ht="20.100000000000001" customHeight="1" x14ac:dyDescent="0.3">
      <c r="B5547" s="101">
        <v>5537</v>
      </c>
      <c r="C5547" s="20" t="s">
        <v>37549</v>
      </c>
      <c r="D5547" s="157" t="s">
        <v>8001</v>
      </c>
      <c r="E5547" s="36" t="s">
        <v>13471</v>
      </c>
      <c r="F5547" s="81">
        <v>4.2</v>
      </c>
      <c r="G5547" s="13" t="s">
        <v>704</v>
      </c>
      <c r="H5547" s="13" t="s">
        <v>5878</v>
      </c>
      <c r="I5547" s="79">
        <v>2017</v>
      </c>
      <c r="J5547" s="79"/>
      <c r="K5547" s="73">
        <v>3919612252</v>
      </c>
      <c r="L5547" s="90">
        <f>IF(K5547/1024 &gt;1,K5547/1024," ")</f>
        <v>3827746.33984375</v>
      </c>
      <c r="M5547" s="90">
        <f>IF(K5547/1048576 &gt;1,K5547/1048576," ")</f>
        <v>3738.0335350036621</v>
      </c>
      <c r="N5547" s="91">
        <f>IF(K5547&gt;999999999,K5547/1073741824," ")</f>
        <v>3.6504233740270138</v>
      </c>
      <c r="O5547" s="194" t="s">
        <v>23315</v>
      </c>
      <c r="P5547" s="197" t="s">
        <v>23316</v>
      </c>
    </row>
    <row r="5548" spans="2:16" ht="20.100000000000001" customHeight="1" x14ac:dyDescent="0.3">
      <c r="B5548" s="101">
        <v>5538</v>
      </c>
      <c r="C5548" s="12" t="s">
        <v>41141</v>
      </c>
      <c r="D5548" s="175" t="s">
        <v>8005</v>
      </c>
      <c r="E5548" s="36" t="s">
        <v>15863</v>
      </c>
      <c r="F5548" s="131">
        <v>4.8</v>
      </c>
      <c r="G5548" s="13" t="s">
        <v>704</v>
      </c>
      <c r="H5548" s="13" t="s">
        <v>5878</v>
      </c>
      <c r="I5548" s="133">
        <v>2017</v>
      </c>
      <c r="J5548" s="74"/>
      <c r="K5548" s="73">
        <v>3511410918</v>
      </c>
      <c r="L5548" s="90">
        <f>IF(K5548/1024 &gt;1,K5548/1024," ")</f>
        <v>3429112.224609375</v>
      </c>
      <c r="M5548" s="90">
        <f>IF(K5548/1048576 &gt;1,K5548/1048576," ")</f>
        <v>3348.7424068450928</v>
      </c>
      <c r="N5548" s="91">
        <f>IF(K5548&gt;999999999,K5548/1073741824," ")</f>
        <v>3.2702562566846609</v>
      </c>
      <c r="O5548" s="194" t="s">
        <v>17995</v>
      </c>
      <c r="P5548" s="197" t="s">
        <v>27207</v>
      </c>
    </row>
    <row r="5549" spans="2:16" ht="20.100000000000001" customHeight="1" x14ac:dyDescent="0.3">
      <c r="B5549" s="101">
        <v>5539</v>
      </c>
      <c r="C5549" s="7" t="s">
        <v>41142</v>
      </c>
      <c r="D5549" s="159" t="s">
        <v>696</v>
      </c>
      <c r="E5549" s="36" t="s">
        <v>15864</v>
      </c>
      <c r="F5549" s="104">
        <v>5.2</v>
      </c>
      <c r="G5549" s="94" t="s">
        <v>704</v>
      </c>
      <c r="H5549" s="94" t="s">
        <v>4369</v>
      </c>
      <c r="I5549" s="94">
        <v>2006</v>
      </c>
      <c r="J5549" s="94"/>
      <c r="K5549" s="90">
        <v>4116648048</v>
      </c>
      <c r="L5549" s="90">
        <f>IF(K5549/1024 &gt;1,K5549/1024," ")</f>
        <v>4020164.109375</v>
      </c>
      <c r="M5549" s="90">
        <f>IF(K5549/1048576 &gt;1,K5549/1048576," ")</f>
        <v>3925.9415130615234</v>
      </c>
      <c r="N5549" s="91">
        <f>IF(K5549&gt;999999999,K5549/1073741824," ")</f>
        <v>3.833927258849144</v>
      </c>
      <c r="O5549" s="194" t="s">
        <v>27208</v>
      </c>
      <c r="P5549" s="197" t="s">
        <v>27209</v>
      </c>
    </row>
    <row r="5550" spans="2:16" ht="20.100000000000001" customHeight="1" x14ac:dyDescent="0.3">
      <c r="B5550" s="101">
        <v>5540</v>
      </c>
      <c r="C5550" s="7" t="s">
        <v>40738</v>
      </c>
      <c r="D5550" s="159" t="s">
        <v>113</v>
      </c>
      <c r="E5550" s="36" t="s">
        <v>15867</v>
      </c>
      <c r="F5550" s="104">
        <v>5.5</v>
      </c>
      <c r="G5550" s="94"/>
      <c r="H5550" s="94" t="s">
        <v>3785</v>
      </c>
      <c r="I5550" s="101">
        <v>2002</v>
      </c>
      <c r="J5550" s="101"/>
      <c r="K5550" s="90">
        <v>714911744</v>
      </c>
      <c r="L5550" s="90">
        <f>IF(K5550/1024 &gt;1,K5550/1024," ")</f>
        <v>698156</v>
      </c>
      <c r="M5550" s="90">
        <f>IF(K5550/1048576 &gt;1,K5550/1048576," ")</f>
        <v>681.79296875</v>
      </c>
      <c r="N5550" s="91" t="str">
        <f>IF(K5550&gt;999999999,K5550/1073741824," ")</f>
        <v xml:space="preserve"> </v>
      </c>
      <c r="O5550" s="194" t="s">
        <v>17857</v>
      </c>
      <c r="P5550" s="197" t="s">
        <v>27214</v>
      </c>
    </row>
    <row r="5551" spans="2:16" ht="20.100000000000001" customHeight="1" x14ac:dyDescent="0.3">
      <c r="B5551" s="101">
        <v>5541</v>
      </c>
      <c r="C5551" s="113" t="s">
        <v>41143</v>
      </c>
      <c r="D5551" s="159" t="s">
        <v>2840</v>
      </c>
      <c r="E5551" s="36" t="s">
        <v>15865</v>
      </c>
      <c r="F5551" s="104">
        <v>4.9000000000000004</v>
      </c>
      <c r="G5551" s="101" t="s">
        <v>704</v>
      </c>
      <c r="H5551" s="101" t="s">
        <v>3740</v>
      </c>
      <c r="I5551" s="101">
        <v>2007</v>
      </c>
      <c r="J5551" s="101"/>
      <c r="K5551" s="90">
        <v>3240420871</v>
      </c>
      <c r="L5551" s="90">
        <f>IF(K5551/1024 &gt;1,K5551/1024," ")</f>
        <v>3164473.5068359375</v>
      </c>
      <c r="M5551" s="90">
        <f>IF(K5551/1048576 &gt;1,K5551/1048576," ")</f>
        <v>3090.3061590194702</v>
      </c>
      <c r="N5551" s="91">
        <f>IF(K5551&gt;999999999,K5551/1073741824," ")</f>
        <v>3.0178771084174514</v>
      </c>
      <c r="O5551" s="194" t="s">
        <v>27210</v>
      </c>
      <c r="P5551" s="197" t="s">
        <v>27211</v>
      </c>
    </row>
    <row r="5552" spans="2:16" ht="20.100000000000001" customHeight="1" x14ac:dyDescent="0.3">
      <c r="B5552" s="101">
        <v>5542</v>
      </c>
      <c r="C5552" s="29" t="s">
        <v>41144</v>
      </c>
      <c r="D5552" s="157" t="s">
        <v>32467</v>
      </c>
      <c r="E5552" s="36" t="s">
        <v>32468</v>
      </c>
      <c r="F5552" s="131">
        <v>6.2</v>
      </c>
      <c r="G5552" s="13" t="s">
        <v>704</v>
      </c>
      <c r="H5552" s="13" t="s">
        <v>3740</v>
      </c>
      <c r="I5552" s="133">
        <v>2020</v>
      </c>
      <c r="J5552" s="74"/>
      <c r="K5552" s="73">
        <v>5341417472</v>
      </c>
      <c r="L5552" s="90">
        <f>IF(K5552/1024 &gt;1,K5552/1024," ")</f>
        <v>5216228</v>
      </c>
      <c r="M5552" s="90">
        <f>IF(K5552/1048576 &gt;1,K5552/1048576," ")</f>
        <v>5093.97265625</v>
      </c>
      <c r="N5552" s="91">
        <f>IF(K5552&gt;999999999,K5552/1073741824," ")</f>
        <v>4.9745826721191406</v>
      </c>
      <c r="O5552" s="223" t="s">
        <v>32469</v>
      </c>
      <c r="P5552" s="198" t="s">
        <v>32470</v>
      </c>
    </row>
    <row r="5553" spans="2:16" ht="20.100000000000001" customHeight="1" x14ac:dyDescent="0.3">
      <c r="B5553" s="101">
        <v>5543</v>
      </c>
      <c r="C5553" s="109" t="s">
        <v>41145</v>
      </c>
      <c r="D5553" s="160" t="s">
        <v>3423</v>
      </c>
      <c r="E5553" s="36" t="s">
        <v>15868</v>
      </c>
      <c r="F5553" s="104">
        <v>4.2</v>
      </c>
      <c r="G5553" s="101" t="s">
        <v>704</v>
      </c>
      <c r="H5553" s="101" t="s">
        <v>3745</v>
      </c>
      <c r="I5553" s="101">
        <v>2007</v>
      </c>
      <c r="J5553" s="101"/>
      <c r="K5553" s="90">
        <v>2727870486</v>
      </c>
      <c r="L5553" s="90">
        <f>IF(K5553/1024 &gt;1,K5553/1024," ")</f>
        <v>2663936.021484375</v>
      </c>
      <c r="M5553" s="90">
        <f>IF(K5553/1048576 &gt;1,K5553/1048576," ")</f>
        <v>2601.500020980835</v>
      </c>
      <c r="N5553" s="91">
        <f>IF(K5553&gt;999999999,K5553/1073741824," ")</f>
        <v>2.5405273642390966</v>
      </c>
      <c r="O5553" s="194" t="s">
        <v>27215</v>
      </c>
      <c r="P5553" s="197" t="s">
        <v>27216</v>
      </c>
    </row>
    <row r="5554" spans="2:16" ht="20.100000000000001" customHeight="1" x14ac:dyDescent="0.3">
      <c r="B5554" s="101">
        <v>5544</v>
      </c>
      <c r="C5554" s="109" t="s">
        <v>41146</v>
      </c>
      <c r="D5554" s="159" t="s">
        <v>5206</v>
      </c>
      <c r="E5554" s="36" t="s">
        <v>15869</v>
      </c>
      <c r="F5554" s="104">
        <v>5.7</v>
      </c>
      <c r="G5554" s="101" t="s">
        <v>704</v>
      </c>
      <c r="H5554" s="101" t="s">
        <v>4714</v>
      </c>
      <c r="I5554" s="101">
        <v>1995</v>
      </c>
      <c r="J5554" s="101"/>
      <c r="K5554" s="90">
        <v>3865332473</v>
      </c>
      <c r="L5554" s="90">
        <f>IF(K5554/1024 &gt;1,K5554/1024," ")</f>
        <v>3774738.7431640625</v>
      </c>
      <c r="M5554" s="90">
        <f>IF(K5554/1048576 &gt;1,K5554/1048576," ")</f>
        <v>3686.2683038711548</v>
      </c>
      <c r="N5554" s="91">
        <f>IF(K5554&gt;999999999,K5554/1073741824," ")</f>
        <v>3.5998713904991746</v>
      </c>
      <c r="O5554" s="194" t="s">
        <v>18112</v>
      </c>
      <c r="P5554" s="197" t="s">
        <v>27217</v>
      </c>
    </row>
    <row r="5555" spans="2:16" ht="20.100000000000001" customHeight="1" x14ac:dyDescent="0.3">
      <c r="B5555" s="101">
        <v>5545</v>
      </c>
      <c r="C5555" s="102" t="s">
        <v>41147</v>
      </c>
      <c r="D5555" s="161" t="s">
        <v>7561</v>
      </c>
      <c r="E5555" s="36" t="s">
        <v>15870</v>
      </c>
      <c r="F5555" s="99">
        <v>4.7</v>
      </c>
      <c r="G5555" s="99" t="s">
        <v>704</v>
      </c>
      <c r="H5555" s="105" t="s">
        <v>4081</v>
      </c>
      <c r="I5555" s="101">
        <v>2017</v>
      </c>
      <c r="J5555" s="101"/>
      <c r="K5555" s="90">
        <v>6203202365</v>
      </c>
      <c r="L5555" s="90">
        <f>IF(K5555/1024 &gt;1,K5555/1024," ")</f>
        <v>6057814.8095703125</v>
      </c>
      <c r="M5555" s="90">
        <f>IF(K5555/1048576 &gt;1,K5555/1048576," ")</f>
        <v>5915.8347749710083</v>
      </c>
      <c r="N5555" s="91">
        <f>IF(K5555&gt;999999999,K5555/1073741824," ")</f>
        <v>5.7771823974326253</v>
      </c>
      <c r="O5555" s="194" t="s">
        <v>27218</v>
      </c>
      <c r="P5555" s="197" t="s">
        <v>27219</v>
      </c>
    </row>
    <row r="5556" spans="2:16" ht="20.100000000000001" customHeight="1" x14ac:dyDescent="0.3">
      <c r="B5556" s="101">
        <v>5546</v>
      </c>
      <c r="C5556" s="109" t="s">
        <v>41148</v>
      </c>
      <c r="D5556" s="160" t="s">
        <v>2523</v>
      </c>
      <c r="E5556" s="36" t="s">
        <v>15871</v>
      </c>
      <c r="F5556" s="104">
        <v>7.1</v>
      </c>
      <c r="G5556" s="99" t="s">
        <v>704</v>
      </c>
      <c r="H5556" s="105" t="s">
        <v>4081</v>
      </c>
      <c r="I5556" s="101">
        <v>2007</v>
      </c>
      <c r="J5556" s="101"/>
      <c r="K5556" s="90">
        <v>6413364144</v>
      </c>
      <c r="L5556" s="90">
        <f>IF(K5556/1024 &gt;1,K5556/1024," ")</f>
        <v>6263050.921875</v>
      </c>
      <c r="M5556" s="90">
        <f>IF(K5556/1048576 &gt;1,K5556/1048576," ")</f>
        <v>6116.2606658935547</v>
      </c>
      <c r="N5556" s="91">
        <f>IF(K5556&gt;999999999,K5556/1073741824," ")</f>
        <v>5.9729108065366745</v>
      </c>
      <c r="O5556" s="194" t="s">
        <v>27220</v>
      </c>
      <c r="P5556" s="197" t="s">
        <v>27221</v>
      </c>
    </row>
    <row r="5557" spans="2:16" ht="20.100000000000001" customHeight="1" x14ac:dyDescent="0.3">
      <c r="B5557" s="101">
        <v>5547</v>
      </c>
      <c r="C5557" s="47" t="s">
        <v>40739</v>
      </c>
      <c r="D5557" s="159" t="s">
        <v>2524</v>
      </c>
      <c r="E5557" s="36" t="s">
        <v>15872</v>
      </c>
      <c r="F5557" s="104">
        <v>4.5999999999999996</v>
      </c>
      <c r="G5557" s="94" t="s">
        <v>704</v>
      </c>
      <c r="H5557" s="94" t="s">
        <v>3742</v>
      </c>
      <c r="I5557" s="94">
        <v>2010</v>
      </c>
      <c r="J5557" s="94"/>
      <c r="K5557" s="108">
        <v>1882548224</v>
      </c>
      <c r="L5557" s="90">
        <f>IF(K5557/1024 &gt;1,K5557/1024," ")</f>
        <v>1838426</v>
      </c>
      <c r="M5557" s="90">
        <f>IF(K5557/1048576 &gt;1,K5557/1048576," ")</f>
        <v>1795.337890625</v>
      </c>
      <c r="N5557" s="91">
        <f>IF(K5557&gt;999999999,K5557/1073741824," ")</f>
        <v>1.7532596588134766</v>
      </c>
      <c r="O5557" s="199" t="s">
        <v>17524</v>
      </c>
      <c r="P5557" s="197" t="s">
        <v>27222</v>
      </c>
    </row>
    <row r="5558" spans="2:16" ht="20.100000000000001" customHeight="1" x14ac:dyDescent="0.3">
      <c r="B5558" s="101">
        <v>5548</v>
      </c>
      <c r="C5558" s="102" t="s">
        <v>41149</v>
      </c>
      <c r="D5558" s="159" t="s">
        <v>5022</v>
      </c>
      <c r="E5558" s="36" t="s">
        <v>15873</v>
      </c>
      <c r="F5558" s="104">
        <v>6.3</v>
      </c>
      <c r="G5558" s="101" t="s">
        <v>704</v>
      </c>
      <c r="H5558" s="101" t="s">
        <v>3744</v>
      </c>
      <c r="I5558" s="101">
        <v>2014</v>
      </c>
      <c r="J5558" s="101"/>
      <c r="K5558" s="90">
        <v>4039357492</v>
      </c>
      <c r="L5558" s="90">
        <f>IF(K5558/1024 &gt;1,K5558/1024," ")</f>
        <v>3944685.05078125</v>
      </c>
      <c r="M5558" s="90">
        <f>IF(K5558/1048576 &gt;1,K5558/1048576," ")</f>
        <v>3852.2314949035645</v>
      </c>
      <c r="N5558" s="91">
        <f>IF(K5558&gt;999999999,K5558/1073741824," ")</f>
        <v>3.7619448192417622</v>
      </c>
      <c r="O5558" s="194" t="s">
        <v>27223</v>
      </c>
      <c r="P5558" s="197" t="s">
        <v>27224</v>
      </c>
    </row>
    <row r="5559" spans="2:16" ht="20.100000000000001" customHeight="1" x14ac:dyDescent="0.3">
      <c r="B5559" s="101">
        <v>5549</v>
      </c>
      <c r="C5559" s="12" t="s">
        <v>41150</v>
      </c>
      <c r="D5559" s="160" t="s">
        <v>2525</v>
      </c>
      <c r="E5559" s="36" t="s">
        <v>15874</v>
      </c>
      <c r="F5559" s="104">
        <v>4.5</v>
      </c>
      <c r="G5559" s="13" t="s">
        <v>704</v>
      </c>
      <c r="H5559" s="13" t="s">
        <v>3745</v>
      </c>
      <c r="I5559" s="101">
        <v>2006</v>
      </c>
      <c r="J5559" s="101"/>
      <c r="K5559" s="73">
        <v>4860293120</v>
      </c>
      <c r="L5559" s="90">
        <f>IF(K5559/1024 &gt;1,K5559/1024," ")</f>
        <v>4746380</v>
      </c>
      <c r="M5559" s="90">
        <f>IF(K5559/1048576 &gt;1,K5559/1048576," ")</f>
        <v>4635.13671875</v>
      </c>
      <c r="N5559" s="91">
        <f>IF(K5559&gt;999999999,K5559/1073741824," ")</f>
        <v>4.5265007019042969</v>
      </c>
      <c r="O5559" s="194" t="s">
        <v>27225</v>
      </c>
      <c r="P5559" s="197" t="s">
        <v>27226</v>
      </c>
    </row>
    <row r="5560" spans="2:16" ht="20.100000000000001" customHeight="1" x14ac:dyDescent="0.3">
      <c r="B5560" s="101">
        <v>5550</v>
      </c>
      <c r="C5560" s="111" t="s">
        <v>41151</v>
      </c>
      <c r="D5560" s="168" t="s">
        <v>6400</v>
      </c>
      <c r="E5560" s="36" t="s">
        <v>15875</v>
      </c>
      <c r="F5560" s="99">
        <v>6.3</v>
      </c>
      <c r="G5560" s="99" t="s">
        <v>704</v>
      </c>
      <c r="H5560" s="101" t="s">
        <v>5981</v>
      </c>
      <c r="I5560" s="101">
        <v>2009</v>
      </c>
      <c r="J5560" s="101"/>
      <c r="K5560" s="90">
        <v>3282399476</v>
      </c>
      <c r="L5560" s="90">
        <f>IF(K5560/1024 &gt;1,K5560/1024," ")</f>
        <v>3205468.23828125</v>
      </c>
      <c r="M5560" s="90">
        <f>IF(K5560/1048576 &gt;1,K5560/1048576," ")</f>
        <v>3130.3400764465332</v>
      </c>
      <c r="N5560" s="91">
        <f>IF(K5560&gt;999999999,K5560/1073741824," ")</f>
        <v>3.0569727309048176</v>
      </c>
      <c r="O5560" s="194" t="s">
        <v>27227</v>
      </c>
      <c r="P5560" s="197" t="s">
        <v>27228</v>
      </c>
    </row>
    <row r="5561" spans="2:16" ht="20.100000000000001" customHeight="1" x14ac:dyDescent="0.3">
      <c r="B5561" s="101">
        <v>5551</v>
      </c>
      <c r="C5561" s="102" t="s">
        <v>33249</v>
      </c>
      <c r="D5561" s="160" t="s">
        <v>2526</v>
      </c>
      <c r="E5561" s="36" t="s">
        <v>15878</v>
      </c>
      <c r="F5561" s="104">
        <v>5.7</v>
      </c>
      <c r="G5561" s="94" t="s">
        <v>704</v>
      </c>
      <c r="H5561" s="94" t="s">
        <v>4370</v>
      </c>
      <c r="I5561" s="94">
        <v>2000</v>
      </c>
      <c r="J5561" s="94"/>
      <c r="K5561" s="90">
        <v>4791585814</v>
      </c>
      <c r="L5561" s="90">
        <f>IF(K5561/1024 &gt;1,K5561/1024," ")</f>
        <v>4679283.021484375</v>
      </c>
      <c r="M5561" s="90">
        <f>IF(K5561/1048576 &gt;1,K5561/1048576," ")</f>
        <v>4569.612325668335</v>
      </c>
      <c r="N5561" s="91">
        <f>IF(K5561&gt;999999999,K5561/1073741824," ")</f>
        <v>4.4625120367854834</v>
      </c>
      <c r="O5561" s="194" t="s">
        <v>27233</v>
      </c>
      <c r="P5561" s="197" t="s">
        <v>27234</v>
      </c>
    </row>
    <row r="5562" spans="2:16" ht="20.100000000000001" customHeight="1" x14ac:dyDescent="0.3">
      <c r="B5562" s="101">
        <v>5552</v>
      </c>
      <c r="C5562" s="109" t="s">
        <v>2841</v>
      </c>
      <c r="D5562" s="159" t="s">
        <v>2842</v>
      </c>
      <c r="E5562" s="36" t="s">
        <v>15876</v>
      </c>
      <c r="F5562" s="104">
        <v>4.9000000000000004</v>
      </c>
      <c r="G5562" s="101" t="s">
        <v>704</v>
      </c>
      <c r="H5562" s="101" t="s">
        <v>3800</v>
      </c>
      <c r="I5562" s="101">
        <v>2008</v>
      </c>
      <c r="J5562" s="101"/>
      <c r="K5562" s="90">
        <v>3927615031</v>
      </c>
      <c r="L5562" s="90">
        <f>IF(K5562/1024 &gt;1,K5562/1024," ")</f>
        <v>3835561.5537109375</v>
      </c>
      <c r="M5562" s="90">
        <f>IF(K5562/1048576 &gt;1,K5562/1048576," ")</f>
        <v>3745.6655797958374</v>
      </c>
      <c r="N5562" s="91">
        <f>IF(K5562&gt;999999999,K5562/1073741824," ")</f>
        <v>3.6578765427693725</v>
      </c>
      <c r="O5562" s="194" t="s">
        <v>27229</v>
      </c>
      <c r="P5562" s="197" t="s">
        <v>27230</v>
      </c>
    </row>
    <row r="5563" spans="2:16" ht="20.100000000000001" customHeight="1" x14ac:dyDescent="0.3">
      <c r="B5563" s="101">
        <v>5553</v>
      </c>
      <c r="C5563" s="103" t="s">
        <v>7036</v>
      </c>
      <c r="D5563" s="161" t="s">
        <v>7035</v>
      </c>
      <c r="E5563" s="36" t="s">
        <v>15877</v>
      </c>
      <c r="F5563" s="99">
        <v>5.5</v>
      </c>
      <c r="G5563" s="99" t="s">
        <v>704</v>
      </c>
      <c r="H5563" s="105" t="s">
        <v>4081</v>
      </c>
      <c r="I5563" s="101">
        <v>2015</v>
      </c>
      <c r="J5563" s="101"/>
      <c r="K5563" s="90">
        <v>5095116791</v>
      </c>
      <c r="L5563" s="90">
        <f>IF(K5563/1024 &gt;1,K5563/1024," ")</f>
        <v>4975699.9912109375</v>
      </c>
      <c r="M5563" s="90">
        <f>IF(K5563/1048576 &gt;1,K5563/1048576," ")</f>
        <v>4859.0820226669312</v>
      </c>
      <c r="N5563" s="91">
        <f>IF(K5563&gt;999999999,K5563/1073741824," ")</f>
        <v>4.745197287760675</v>
      </c>
      <c r="O5563" s="194" t="s">
        <v>27231</v>
      </c>
      <c r="P5563" s="197" t="s">
        <v>27232</v>
      </c>
    </row>
    <row r="5564" spans="2:16" ht="20.100000000000001" customHeight="1" x14ac:dyDescent="0.3">
      <c r="B5564" s="101">
        <v>5554</v>
      </c>
      <c r="C5564" s="12" t="s">
        <v>40740</v>
      </c>
      <c r="D5564" s="160" t="s">
        <v>1131</v>
      </c>
      <c r="E5564" s="36" t="s">
        <v>15879</v>
      </c>
      <c r="F5564" s="104">
        <v>5.4</v>
      </c>
      <c r="G5564" s="94" t="s">
        <v>704</v>
      </c>
      <c r="H5564" s="94" t="s">
        <v>3738</v>
      </c>
      <c r="I5564" s="101">
        <v>2007</v>
      </c>
      <c r="J5564" s="101"/>
      <c r="K5564" s="108">
        <v>2625953792</v>
      </c>
      <c r="L5564" s="90">
        <f>IF(K5564/1024 &gt;1,K5564/1024," ")</f>
        <v>2564408</v>
      </c>
      <c r="M5564" s="90">
        <f>IF(K5564/1048576 &gt;1,K5564/1048576," ")</f>
        <v>2504.3046875</v>
      </c>
      <c r="N5564" s="91">
        <f>IF(K5564&gt;999999999,K5564/1073741824," ")</f>
        <v>2.4456100463867188</v>
      </c>
      <c r="O5564" s="194" t="s">
        <v>27235</v>
      </c>
      <c r="P5564" s="197" t="s">
        <v>27236</v>
      </c>
    </row>
    <row r="5565" spans="2:16" ht="20.100000000000001" customHeight="1" x14ac:dyDescent="0.3">
      <c r="B5565" s="101">
        <v>5555</v>
      </c>
      <c r="C5565" s="109" t="s">
        <v>41152</v>
      </c>
      <c r="D5565" s="161" t="s">
        <v>6489</v>
      </c>
      <c r="E5565" s="36" t="s">
        <v>15880</v>
      </c>
      <c r="F5565" s="99">
        <v>4.8</v>
      </c>
      <c r="G5565" s="99" t="s">
        <v>704</v>
      </c>
      <c r="H5565" s="101" t="s">
        <v>5871</v>
      </c>
      <c r="I5565" s="101">
        <v>2015</v>
      </c>
      <c r="J5565" s="101"/>
      <c r="K5565" s="90">
        <v>4163693301</v>
      </c>
      <c r="L5565" s="90">
        <f>IF(K5565/1024 &gt;1,K5565/1024," ")</f>
        <v>4066106.7392578125</v>
      </c>
      <c r="M5565" s="90">
        <f>IF(K5565/1048576 &gt;1,K5565/1048576," ")</f>
        <v>3970.8073625564575</v>
      </c>
      <c r="N5565" s="91">
        <f>IF(K5565&gt;999999999,K5565/1073741824," ")</f>
        <v>3.8777415649965405</v>
      </c>
      <c r="O5565" s="194" t="s">
        <v>27237</v>
      </c>
      <c r="P5565" s="197" t="s">
        <v>27238</v>
      </c>
    </row>
    <row r="5566" spans="2:16" ht="20.100000000000001" customHeight="1" x14ac:dyDescent="0.3">
      <c r="B5566" s="101">
        <v>5556</v>
      </c>
      <c r="C5566" s="109" t="s">
        <v>41153</v>
      </c>
      <c r="D5566" s="159" t="s">
        <v>1729</v>
      </c>
      <c r="E5566" s="36" t="s">
        <v>15881</v>
      </c>
      <c r="F5566" s="104">
        <v>6.7</v>
      </c>
      <c r="G5566" s="101" t="s">
        <v>704</v>
      </c>
      <c r="H5566" s="101" t="s">
        <v>5224</v>
      </c>
      <c r="I5566" s="101">
        <v>1990</v>
      </c>
      <c r="J5566" s="101"/>
      <c r="K5566" s="90">
        <v>7664044878</v>
      </c>
      <c r="L5566" s="90">
        <f>IF(K5566/1024 &gt;1,K5566/1024," ")</f>
        <v>7484418.826171875</v>
      </c>
      <c r="M5566" s="90">
        <f>IF(K5566/1048576 &gt;1,K5566/1048576," ")</f>
        <v>7309.0027599334717</v>
      </c>
      <c r="N5566" s="91">
        <f>IF(K5566&gt;999999999,K5566/1073741824," ")</f>
        <v>7.1376980077475309</v>
      </c>
      <c r="O5566" s="194" t="s">
        <v>27239</v>
      </c>
      <c r="P5566" s="197" t="s">
        <v>27240</v>
      </c>
    </row>
    <row r="5567" spans="2:16" ht="20.100000000000001" customHeight="1" x14ac:dyDescent="0.3">
      <c r="B5567" s="101">
        <v>5557</v>
      </c>
      <c r="C5567" s="102" t="s">
        <v>41154</v>
      </c>
      <c r="D5567" s="159" t="s">
        <v>1281</v>
      </c>
      <c r="E5567" s="36" t="s">
        <v>15882</v>
      </c>
      <c r="F5567" s="104">
        <v>6.3</v>
      </c>
      <c r="G5567" s="104" t="s">
        <v>704</v>
      </c>
      <c r="H5567" s="101" t="s">
        <v>3756</v>
      </c>
      <c r="I5567" s="94">
        <v>1990</v>
      </c>
      <c r="J5567" s="94"/>
      <c r="K5567" s="90">
        <v>2243204488</v>
      </c>
      <c r="L5567" s="90">
        <f>IF(K5567/1024 &gt;1,K5567/1024," ")</f>
        <v>2190629.3828125</v>
      </c>
      <c r="M5567" s="90">
        <f>IF(K5567/1048576 &gt;1,K5567/1048576," ")</f>
        <v>2139.286506652832</v>
      </c>
      <c r="N5567" s="91">
        <f>IF(K5567&gt;999999999,K5567/1073741824," ")</f>
        <v>2.0891469791531563</v>
      </c>
      <c r="O5567" s="194" t="s">
        <v>27241</v>
      </c>
      <c r="P5567" s="197" t="s">
        <v>27242</v>
      </c>
    </row>
    <row r="5568" spans="2:16" ht="20.100000000000001" customHeight="1" x14ac:dyDescent="0.3">
      <c r="B5568" s="101">
        <v>5558</v>
      </c>
      <c r="C5568" s="84" t="s">
        <v>41155</v>
      </c>
      <c r="D5568" s="157" t="s">
        <v>7699</v>
      </c>
      <c r="E5568" s="36" t="s">
        <v>15883</v>
      </c>
      <c r="F5568" s="81">
        <v>5.0999999999999996</v>
      </c>
      <c r="G5568" s="81" t="s">
        <v>704</v>
      </c>
      <c r="H5568" s="82" t="s">
        <v>4081</v>
      </c>
      <c r="I5568" s="79">
        <v>2016</v>
      </c>
      <c r="J5568" s="84"/>
      <c r="K5568" s="73">
        <v>4222517248</v>
      </c>
      <c r="L5568" s="90">
        <f>IF(K5568/1024 &gt;1,K5568/1024," ")</f>
        <v>4123552</v>
      </c>
      <c r="M5568" s="90">
        <f>IF(K5568/1048576 &gt;1,K5568/1048576," ")</f>
        <v>4026.90625</v>
      </c>
      <c r="N5568" s="91">
        <f>IF(K5568&gt;999999999,K5568/1073741824," ")</f>
        <v>3.932525634765625</v>
      </c>
      <c r="O5568" s="194" t="s">
        <v>27243</v>
      </c>
      <c r="P5568" s="197" t="s">
        <v>27244</v>
      </c>
    </row>
    <row r="5569" spans="2:16" ht="20.100000000000001" customHeight="1" x14ac:dyDescent="0.3">
      <c r="B5569" s="101">
        <v>5559</v>
      </c>
      <c r="C5569" s="109" t="s">
        <v>41156</v>
      </c>
      <c r="D5569" s="160" t="s">
        <v>5732</v>
      </c>
      <c r="E5569" s="36" t="s">
        <v>15884</v>
      </c>
      <c r="F5569" s="104">
        <v>7.3</v>
      </c>
      <c r="G5569" s="101" t="s">
        <v>704</v>
      </c>
      <c r="H5569" s="101" t="s">
        <v>4081</v>
      </c>
      <c r="I5569" s="101">
        <v>2014</v>
      </c>
      <c r="J5569" s="101"/>
      <c r="K5569" s="90">
        <v>4908123756</v>
      </c>
      <c r="L5569" s="90">
        <f>IF(K5569/1024 &gt;1,K5569/1024," ")</f>
        <v>4793089.60546875</v>
      </c>
      <c r="M5569" s="90">
        <f>IF(K5569/1048576 &gt;1,K5569/1048576," ")</f>
        <v>4680.7515678405762</v>
      </c>
      <c r="N5569" s="91">
        <f>IF(K5569&gt;999999999,K5569/1073741824," ")</f>
        <v>4.5710464529693127</v>
      </c>
      <c r="O5569" s="194" t="s">
        <v>27245</v>
      </c>
      <c r="P5569" s="197" t="s">
        <v>27246</v>
      </c>
    </row>
    <row r="5570" spans="2:16" ht="20.100000000000001" customHeight="1" x14ac:dyDescent="0.3">
      <c r="B5570" s="101">
        <v>5560</v>
      </c>
      <c r="C5570" s="109" t="s">
        <v>41157</v>
      </c>
      <c r="D5570" s="160" t="s">
        <v>3564</v>
      </c>
      <c r="E5570" s="36" t="s">
        <v>15885</v>
      </c>
      <c r="F5570" s="104">
        <v>5.7</v>
      </c>
      <c r="G5570" s="101" t="s">
        <v>704</v>
      </c>
      <c r="H5570" s="101" t="s">
        <v>4277</v>
      </c>
      <c r="I5570" s="101">
        <v>1998</v>
      </c>
      <c r="J5570" s="101"/>
      <c r="K5570" s="90">
        <v>5258243079</v>
      </c>
      <c r="L5570" s="90">
        <f>IF(K5570/1024 &gt;1,K5570/1024," ")</f>
        <v>5135003.0068359375</v>
      </c>
      <c r="M5570" s="90">
        <f>IF(K5570/1048576 &gt;1,K5570/1048576," ")</f>
        <v>5014.6513738632202</v>
      </c>
      <c r="N5570" s="91">
        <f>IF(K5570&gt;999999999,K5570/1073741824," ")</f>
        <v>4.897120482288301</v>
      </c>
      <c r="O5570" s="194" t="s">
        <v>27247</v>
      </c>
      <c r="P5570" s="197" t="s">
        <v>27248</v>
      </c>
    </row>
    <row r="5571" spans="2:16" ht="20.100000000000001" customHeight="1" x14ac:dyDescent="0.3">
      <c r="B5571" s="101">
        <v>5561</v>
      </c>
      <c r="C5571" s="7" t="s">
        <v>34125</v>
      </c>
      <c r="D5571" s="263" t="s">
        <v>33754</v>
      </c>
      <c r="E5571" s="36" t="s">
        <v>33755</v>
      </c>
      <c r="F5571" s="131">
        <v>5.7</v>
      </c>
      <c r="G5571" s="13" t="s">
        <v>704</v>
      </c>
      <c r="H5571" s="13" t="s">
        <v>4114</v>
      </c>
      <c r="I5571" s="133">
        <v>2021</v>
      </c>
      <c r="J5571" s="74"/>
      <c r="K5571" s="73">
        <v>4957175808</v>
      </c>
      <c r="L5571" s="90">
        <f>IF(K5571/1024 &gt;1,K5571/1024," ")</f>
        <v>4840992</v>
      </c>
      <c r="M5571" s="90">
        <f>IF(K5571/1048576 &gt;1,K5571/1048576," ")</f>
        <v>4727.53125</v>
      </c>
      <c r="N5571" s="91">
        <f>IF(K5571&gt;999999999,K5571/1073741824," ")</f>
        <v>4.616729736328125</v>
      </c>
      <c r="O5571" s="223" t="s">
        <v>33756</v>
      </c>
      <c r="P5571" s="197" t="s">
        <v>33757</v>
      </c>
    </row>
    <row r="5572" spans="2:16" ht="20.100000000000001" customHeight="1" x14ac:dyDescent="0.3">
      <c r="B5572" s="101">
        <v>5562</v>
      </c>
      <c r="C5572" s="111" t="s">
        <v>41158</v>
      </c>
      <c r="D5572" s="161" t="s">
        <v>6718</v>
      </c>
      <c r="E5572" s="36" t="s">
        <v>15886</v>
      </c>
      <c r="F5572" s="99">
        <v>5.6</v>
      </c>
      <c r="G5572" s="99"/>
      <c r="H5572" s="101" t="s">
        <v>4081</v>
      </c>
      <c r="I5572" s="101">
        <v>2014</v>
      </c>
      <c r="J5572" s="115"/>
      <c r="K5572" s="90">
        <v>4328933312</v>
      </c>
      <c r="L5572" s="90">
        <f>IF(K5572/1024 &gt;1,K5572/1024," ")</f>
        <v>4227473.9375</v>
      </c>
      <c r="M5572" s="90">
        <f>IF(K5572/1048576 &gt;1,K5572/1048576," ")</f>
        <v>4128.3925170898438</v>
      </c>
      <c r="N5572" s="91">
        <f>IF(K5572&gt;999999999,K5572/1073741824," ")</f>
        <v>4.0316333174705505</v>
      </c>
      <c r="O5572" s="194" t="s">
        <v>17965</v>
      </c>
      <c r="P5572" s="197" t="s">
        <v>27249</v>
      </c>
    </row>
    <row r="5573" spans="2:16" ht="20.100000000000001" customHeight="1" x14ac:dyDescent="0.3">
      <c r="B5573" s="101">
        <v>5563</v>
      </c>
      <c r="C5573" s="103" t="s">
        <v>41160</v>
      </c>
      <c r="D5573" s="176" t="s">
        <v>6422</v>
      </c>
      <c r="E5573" s="36" t="s">
        <v>15888</v>
      </c>
      <c r="F5573" s="99">
        <v>6.2</v>
      </c>
      <c r="G5573" s="99" t="s">
        <v>704</v>
      </c>
      <c r="H5573" s="101" t="s">
        <v>5981</v>
      </c>
      <c r="I5573" s="101">
        <v>2004</v>
      </c>
      <c r="J5573" s="101"/>
      <c r="K5573" s="90">
        <v>3488310833</v>
      </c>
      <c r="L5573" s="90">
        <f>IF(K5573/1024 &gt;1,K5573/1024," ")</f>
        <v>3406553.5478515625</v>
      </c>
      <c r="M5573" s="90">
        <f>IF(K5573/1048576 &gt;1,K5573/1048576," ")</f>
        <v>3326.7124490737915</v>
      </c>
      <c r="N5573" s="91">
        <f>IF(K5573&gt;999999999,K5573/1073741824," ")</f>
        <v>3.2487426260486245</v>
      </c>
      <c r="O5573" s="194" t="s">
        <v>27251</v>
      </c>
      <c r="P5573" s="197" t="s">
        <v>27252</v>
      </c>
    </row>
    <row r="5574" spans="2:16" ht="20.100000000000001" customHeight="1" x14ac:dyDescent="0.3">
      <c r="B5574" s="101">
        <v>5564</v>
      </c>
      <c r="C5574" s="112" t="s">
        <v>41159</v>
      </c>
      <c r="D5574" s="168" t="s">
        <v>7562</v>
      </c>
      <c r="E5574" s="36" t="s">
        <v>15887</v>
      </c>
      <c r="F5574" s="99">
        <v>4.7</v>
      </c>
      <c r="G5574" s="99"/>
      <c r="H5574" s="105" t="s">
        <v>5878</v>
      </c>
      <c r="I5574" s="101">
        <v>2016</v>
      </c>
      <c r="J5574" s="101"/>
      <c r="K5574" s="90">
        <v>4670645463</v>
      </c>
      <c r="L5574" s="90">
        <f>IF(K5574/1024 &gt;1,K5574/1024," ")</f>
        <v>4561177.2099609375</v>
      </c>
      <c r="M5574" s="90">
        <f>IF(K5574/1048576 &gt;1,K5574/1048576," ")</f>
        <v>4454.274619102478</v>
      </c>
      <c r="N5574" s="91">
        <f>IF(K5574&gt;999999999,K5574/1073741824," ")</f>
        <v>4.3498775577172637</v>
      </c>
      <c r="O5574" s="194" t="s">
        <v>17757</v>
      </c>
      <c r="P5574" s="197" t="s">
        <v>27250</v>
      </c>
    </row>
    <row r="5575" spans="2:16" ht="20.100000000000001" customHeight="1" x14ac:dyDescent="0.3">
      <c r="B5575" s="101">
        <v>5565</v>
      </c>
      <c r="C5575" s="102" t="s">
        <v>41161</v>
      </c>
      <c r="D5575" s="159" t="s">
        <v>2527</v>
      </c>
      <c r="E5575" s="36" t="s">
        <v>15889</v>
      </c>
      <c r="F5575" s="104">
        <v>8.1999999999999993</v>
      </c>
      <c r="G5575" s="94" t="s">
        <v>704</v>
      </c>
      <c r="H5575" s="94" t="s">
        <v>3937</v>
      </c>
      <c r="I5575" s="94">
        <v>1974</v>
      </c>
      <c r="J5575" s="94"/>
      <c r="K5575" s="90">
        <v>1849112707</v>
      </c>
      <c r="L5575" s="90">
        <f>IF(K5575/1024 &gt;1,K5575/1024," ")</f>
        <v>1805774.1279296875</v>
      </c>
      <c r="M5575" s="90">
        <f>IF(K5575/1048576 &gt;1,K5575/1048576," ")</f>
        <v>1763.4512968063354</v>
      </c>
      <c r="N5575" s="91">
        <f>IF(K5575&gt;999999999,K5575/1073741824," ")</f>
        <v>1.722120407037437</v>
      </c>
      <c r="O5575" s="194" t="s">
        <v>27253</v>
      </c>
      <c r="P5575" s="197" t="s">
        <v>27254</v>
      </c>
    </row>
    <row r="5576" spans="2:16" ht="20.100000000000001" customHeight="1" x14ac:dyDescent="0.3">
      <c r="B5576" s="101">
        <v>5566</v>
      </c>
      <c r="C5576" s="112" t="s">
        <v>41162</v>
      </c>
      <c r="D5576" s="160" t="s">
        <v>5757</v>
      </c>
      <c r="E5576" s="36" t="s">
        <v>15890</v>
      </c>
      <c r="F5576" s="104">
        <v>6.6</v>
      </c>
      <c r="G5576" s="101" t="s">
        <v>704</v>
      </c>
      <c r="H5576" s="101" t="s">
        <v>3737</v>
      </c>
      <c r="I5576" s="101">
        <v>1965</v>
      </c>
      <c r="J5576" s="116"/>
      <c r="K5576" s="90">
        <v>4080237532</v>
      </c>
      <c r="L5576" s="90">
        <f>IF(K5576/1024 &gt;1,K5576/1024," ")</f>
        <v>3984606.96484375</v>
      </c>
      <c r="M5576" s="90">
        <f>IF(K5576/1048576 &gt;1,K5576/1048576," ")</f>
        <v>3891.2177391052246</v>
      </c>
      <c r="N5576" s="91">
        <f>IF(K5576&gt;999999999,K5576/1073741824," ")</f>
        <v>3.8000173233449459</v>
      </c>
      <c r="O5576" s="194" t="s">
        <v>27255</v>
      </c>
      <c r="P5576" s="197" t="s">
        <v>27256</v>
      </c>
    </row>
    <row r="5577" spans="2:16" ht="20.100000000000001" customHeight="1" x14ac:dyDescent="0.3">
      <c r="B5577" s="101">
        <v>5567</v>
      </c>
      <c r="C5577" s="12" t="s">
        <v>41163</v>
      </c>
      <c r="D5577" s="159" t="s">
        <v>1822</v>
      </c>
      <c r="E5577" s="36" t="s">
        <v>15891</v>
      </c>
      <c r="F5577" s="104">
        <v>6.4</v>
      </c>
      <c r="G5577" s="94"/>
      <c r="H5577" s="13" t="s">
        <v>5871</v>
      </c>
      <c r="I5577" s="94">
        <v>2011</v>
      </c>
      <c r="J5577" s="94"/>
      <c r="K5577" s="73">
        <v>4046589952</v>
      </c>
      <c r="L5577" s="90">
        <f>IF(K5577/1024 &gt;1,K5577/1024," ")</f>
        <v>3951748</v>
      </c>
      <c r="M5577" s="90">
        <f>IF(K5577/1048576 &gt;1,K5577/1048576," ")</f>
        <v>3859.12890625</v>
      </c>
      <c r="N5577" s="91">
        <f>IF(K5577&gt;999999999,K5577/1073741824," ")</f>
        <v>3.7686805725097656</v>
      </c>
      <c r="O5577" s="194" t="s">
        <v>27257</v>
      </c>
      <c r="P5577" s="197" t="s">
        <v>27258</v>
      </c>
    </row>
    <row r="5578" spans="2:16" ht="20.100000000000001" customHeight="1" x14ac:dyDescent="0.3">
      <c r="B5578" s="101">
        <v>5568</v>
      </c>
      <c r="C5578" s="12" t="s">
        <v>41164</v>
      </c>
      <c r="D5578" s="159" t="s">
        <v>2939</v>
      </c>
      <c r="E5578" s="36" t="s">
        <v>15892</v>
      </c>
      <c r="F5578" s="104">
        <v>5.6</v>
      </c>
      <c r="G5578" s="101" t="s">
        <v>704</v>
      </c>
      <c r="H5578" s="101" t="s">
        <v>3744</v>
      </c>
      <c r="I5578" s="101">
        <v>2010</v>
      </c>
      <c r="J5578" s="101"/>
      <c r="K5578" s="90">
        <v>4857314358</v>
      </c>
      <c r="L5578" s="90">
        <f>IF(K5578/1024 &gt;1,K5578/1024," ")</f>
        <v>4743471.052734375</v>
      </c>
      <c r="M5578" s="90">
        <f>IF(K5578/1048576 &gt;1,K5578/1048576," ")</f>
        <v>4632.2959499359131</v>
      </c>
      <c r="N5578" s="91">
        <f>IF(K5578&gt;999999999,K5578/1073741824," ")</f>
        <v>4.5237265136092901</v>
      </c>
      <c r="O5578" s="194" t="s">
        <v>27259</v>
      </c>
      <c r="P5578" s="197" t="s">
        <v>27260</v>
      </c>
    </row>
    <row r="5579" spans="2:16" ht="20.100000000000001" customHeight="1" x14ac:dyDescent="0.3">
      <c r="B5579" s="101">
        <v>5569</v>
      </c>
      <c r="C5579" s="102" t="s">
        <v>41165</v>
      </c>
      <c r="D5579" s="159" t="s">
        <v>5649</v>
      </c>
      <c r="E5579" s="36" t="s">
        <v>15893</v>
      </c>
      <c r="F5579" s="104">
        <v>6.8</v>
      </c>
      <c r="G5579" s="101"/>
      <c r="H5579" s="101" t="s">
        <v>3756</v>
      </c>
      <c r="I5579" s="101">
        <v>2013</v>
      </c>
      <c r="J5579" s="101"/>
      <c r="K5579" s="90">
        <v>4677061229</v>
      </c>
      <c r="L5579" s="90">
        <f>IF(K5579/1024 &gt;1,K5579/1024," ")</f>
        <v>4567442.6064453125</v>
      </c>
      <c r="M5579" s="90">
        <f>IF(K5579/1048576 &gt;1,K5579/1048576," ")</f>
        <v>4460.3931703567505</v>
      </c>
      <c r="N5579" s="91">
        <f>IF(K5579&gt;999999999,K5579/1073741824," ")</f>
        <v>4.3558527054265141</v>
      </c>
      <c r="O5579" s="194" t="s">
        <v>27261</v>
      </c>
      <c r="P5579" s="197" t="s">
        <v>27262</v>
      </c>
    </row>
    <row r="5580" spans="2:16" ht="20.100000000000001" customHeight="1" x14ac:dyDescent="0.3">
      <c r="B5580" s="101">
        <v>5570</v>
      </c>
      <c r="C5580" s="103" t="s">
        <v>41166</v>
      </c>
      <c r="D5580" s="159" t="s">
        <v>3829</v>
      </c>
      <c r="E5580" s="36" t="s">
        <v>15894</v>
      </c>
      <c r="F5580" s="104">
        <v>7.6</v>
      </c>
      <c r="G5580" s="101" t="s">
        <v>704</v>
      </c>
      <c r="H5580" s="101" t="s">
        <v>3740</v>
      </c>
      <c r="I5580" s="101">
        <v>2013</v>
      </c>
      <c r="J5580" s="101"/>
      <c r="K5580" s="90">
        <v>4707657019</v>
      </c>
      <c r="L5580" s="90">
        <f>IF(K5580/1024 &gt;1,K5580/1024," ")</f>
        <v>4597321.3076171875</v>
      </c>
      <c r="M5580" s="90">
        <f>IF(K5580/1048576 &gt;1,K5580/1048576," ")</f>
        <v>4489.5715894699097</v>
      </c>
      <c r="N5580" s="91">
        <f>IF(K5580&gt;999999999,K5580/1073741824," ")</f>
        <v>4.3843472553417087</v>
      </c>
      <c r="O5580" s="194" t="s">
        <v>27263</v>
      </c>
      <c r="P5580" s="197" t="s">
        <v>27264</v>
      </c>
    </row>
    <row r="5581" spans="2:16" ht="20.100000000000001" customHeight="1" x14ac:dyDescent="0.3">
      <c r="B5581" s="101">
        <v>5571</v>
      </c>
      <c r="C5581" s="107" t="s">
        <v>35282</v>
      </c>
      <c r="D5581" s="168" t="s">
        <v>6270</v>
      </c>
      <c r="E5581" s="36" t="s">
        <v>42555</v>
      </c>
      <c r="F5581" s="99">
        <v>6.2</v>
      </c>
      <c r="G5581" s="99" t="s">
        <v>704</v>
      </c>
      <c r="H5581" s="101" t="s">
        <v>5981</v>
      </c>
      <c r="I5581" s="101">
        <v>1992</v>
      </c>
      <c r="J5581" s="101"/>
      <c r="K5581" s="90">
        <v>2643972889</v>
      </c>
      <c r="L5581" s="90">
        <f>IF(K5581/1024 &gt;1,K5581/1024," ")</f>
        <v>2582004.7744140625</v>
      </c>
      <c r="M5581" s="90">
        <f>IF(K5581/1048576 &gt;1,K5581/1048576," ")</f>
        <v>2521.4890375137329</v>
      </c>
      <c r="N5581" s="91">
        <f>IF(K5581&gt;999999999,K5581/1073741824," ")</f>
        <v>2.4623916381970048</v>
      </c>
      <c r="O5581" s="194" t="s">
        <v>19535</v>
      </c>
      <c r="P5581" s="197" t="s">
        <v>19536</v>
      </c>
    </row>
    <row r="5582" spans="2:16" ht="20.100000000000001" customHeight="1" x14ac:dyDescent="0.3">
      <c r="B5582" s="101">
        <v>5572</v>
      </c>
      <c r="C5582" s="12" t="s">
        <v>40741</v>
      </c>
      <c r="D5582" s="160" t="s">
        <v>2528</v>
      </c>
      <c r="E5582" s="36" t="s">
        <v>15895</v>
      </c>
      <c r="F5582" s="104">
        <v>6.5</v>
      </c>
      <c r="G5582" s="94"/>
      <c r="H5582" s="94" t="s">
        <v>4371</v>
      </c>
      <c r="I5582" s="101">
        <v>1956</v>
      </c>
      <c r="J5582" s="116"/>
      <c r="K5582" s="90">
        <v>874133504</v>
      </c>
      <c r="L5582" s="90">
        <f>IF(K5582/1024 &gt;1,K5582/1024," ")</f>
        <v>853646</v>
      </c>
      <c r="M5582" s="90">
        <f>IF(K5582/1048576 &gt;1,K5582/1048576," ")</f>
        <v>833.638671875</v>
      </c>
      <c r="N5582" s="91" t="str">
        <f>IF(K5582&gt;999999999,K5582/1073741824," ")</f>
        <v xml:space="preserve"> </v>
      </c>
      <c r="O5582" s="194" t="s">
        <v>27265</v>
      </c>
      <c r="P5582" s="197" t="s">
        <v>27266</v>
      </c>
    </row>
    <row r="5583" spans="2:16" ht="20.100000000000001" customHeight="1" x14ac:dyDescent="0.3">
      <c r="B5583" s="101">
        <v>5573</v>
      </c>
      <c r="C5583" s="109" t="s">
        <v>41167</v>
      </c>
      <c r="D5583" s="159" t="s">
        <v>3589</v>
      </c>
      <c r="E5583" s="36" t="s">
        <v>15896</v>
      </c>
      <c r="F5583" s="104">
        <v>4.5</v>
      </c>
      <c r="G5583" s="101" t="s">
        <v>704</v>
      </c>
      <c r="H5583" s="101" t="s">
        <v>3764</v>
      </c>
      <c r="I5583" s="101">
        <v>2013</v>
      </c>
      <c r="J5583" s="101"/>
      <c r="K5583" s="90">
        <v>2627446101</v>
      </c>
      <c r="L5583" s="90">
        <f>IF(K5583/1024 &gt;1,K5583/1024," ")</f>
        <v>2565865.3330078125</v>
      </c>
      <c r="M5583" s="90">
        <f>IF(K5583/1048576 &gt;1,K5583/1048576," ")</f>
        <v>2505.7278642654419</v>
      </c>
      <c r="N5583" s="91">
        <f>IF(K5583&gt;999999999,K5583/1073741824," ")</f>
        <v>2.4469998674467206</v>
      </c>
      <c r="O5583" s="194" t="s">
        <v>27267</v>
      </c>
      <c r="P5583" s="197" t="s">
        <v>27268</v>
      </c>
    </row>
    <row r="5584" spans="2:16" ht="20.100000000000001" customHeight="1" x14ac:dyDescent="0.3">
      <c r="B5584" s="101">
        <v>5574</v>
      </c>
      <c r="C5584" s="20" t="s">
        <v>41168</v>
      </c>
      <c r="D5584" s="157" t="s">
        <v>8887</v>
      </c>
      <c r="E5584" s="36" t="s">
        <v>15898</v>
      </c>
      <c r="F5584" s="81">
        <v>5.7</v>
      </c>
      <c r="G5584" s="13"/>
      <c r="H5584" s="13" t="s">
        <v>3744</v>
      </c>
      <c r="I5584" s="79">
        <v>2018</v>
      </c>
      <c r="J5584" s="79"/>
      <c r="K5584" s="73">
        <v>3737128960</v>
      </c>
      <c r="L5584" s="90">
        <f>IF(K5584/1024 &gt;1,K5584/1024," ")</f>
        <v>3649540</v>
      </c>
      <c r="M5584" s="90">
        <f>IF(K5584/1048576 &gt;1,K5584/1048576," ")</f>
        <v>3564.00390625</v>
      </c>
      <c r="N5584" s="91">
        <f>IF(K5584&gt;999999999,K5584/1073741824," ")</f>
        <v>3.4804725646972656</v>
      </c>
      <c r="O5584" s="194" t="s">
        <v>27271</v>
      </c>
      <c r="P5584" s="197" t="s">
        <v>27272</v>
      </c>
    </row>
    <row r="5585" spans="2:16" ht="20.100000000000001" customHeight="1" x14ac:dyDescent="0.3">
      <c r="B5585" s="101">
        <v>5575</v>
      </c>
      <c r="C5585" s="12" t="s">
        <v>40742</v>
      </c>
      <c r="D5585" s="160" t="s">
        <v>1132</v>
      </c>
      <c r="E5585" s="36" t="s">
        <v>15899</v>
      </c>
      <c r="F5585" s="104">
        <v>6.3</v>
      </c>
      <c r="G5585" s="94"/>
      <c r="H5585" s="94" t="s">
        <v>3936</v>
      </c>
      <c r="I5585" s="101">
        <v>1995</v>
      </c>
      <c r="J5585" s="101"/>
      <c r="K5585" s="90">
        <v>1037174784</v>
      </c>
      <c r="L5585" s="90">
        <f>IF(K5585/1024 &gt;1,K5585/1024," ")</f>
        <v>1012866</v>
      </c>
      <c r="M5585" s="90">
        <f>IF(K5585/1048576 &gt;1,K5585/1048576," ")</f>
        <v>989.126953125</v>
      </c>
      <c r="N5585" s="91">
        <f>IF(K5585&gt;999999999,K5585/1073741824," ")</f>
        <v>0.96594429016113281</v>
      </c>
      <c r="O5585" s="194" t="s">
        <v>27273</v>
      </c>
      <c r="P5585" s="197" t="s">
        <v>27274</v>
      </c>
    </row>
    <row r="5586" spans="2:16" ht="20.100000000000001" customHeight="1" x14ac:dyDescent="0.3">
      <c r="B5586" s="101">
        <v>5576</v>
      </c>
      <c r="C5586" s="102" t="s">
        <v>41169</v>
      </c>
      <c r="D5586" s="159" t="s">
        <v>3067</v>
      </c>
      <c r="E5586" s="36" t="s">
        <v>15900</v>
      </c>
      <c r="F5586" s="104">
        <v>6.9</v>
      </c>
      <c r="G5586" s="101"/>
      <c r="H5586" s="101" t="s">
        <v>3739</v>
      </c>
      <c r="I5586" s="94">
        <v>2011</v>
      </c>
      <c r="J5586" s="94"/>
      <c r="K5586" s="90">
        <v>3657692140</v>
      </c>
      <c r="L5586" s="90">
        <f>IF(K5586/1024 &gt;1,K5586/1024," ")</f>
        <v>3571964.98046875</v>
      </c>
      <c r="M5586" s="90">
        <f>IF(K5586/1048576 &gt;1,K5586/1048576," ")</f>
        <v>3488.2470512390137</v>
      </c>
      <c r="N5586" s="91">
        <f>IF(K5586&gt;999999999,K5586/1073741824," ")</f>
        <v>3.4064912609755993</v>
      </c>
      <c r="O5586" s="194" t="s">
        <v>27275</v>
      </c>
      <c r="P5586" s="197" t="s">
        <v>27276</v>
      </c>
    </row>
    <row r="5587" spans="2:16" ht="20.100000000000001" customHeight="1" x14ac:dyDescent="0.3">
      <c r="B5587" s="101">
        <v>5577</v>
      </c>
      <c r="C5587" s="109" t="s">
        <v>41170</v>
      </c>
      <c r="D5587" s="160" t="s">
        <v>4669</v>
      </c>
      <c r="E5587" s="36" t="s">
        <v>15901</v>
      </c>
      <c r="F5587" s="104">
        <v>4.8</v>
      </c>
      <c r="G5587" s="101" t="s">
        <v>704</v>
      </c>
      <c r="H5587" s="101" t="s">
        <v>3739</v>
      </c>
      <c r="I5587" s="101">
        <v>1989</v>
      </c>
      <c r="J5587" s="101"/>
      <c r="K5587" s="90">
        <v>3639789405</v>
      </c>
      <c r="L5587" s="90">
        <f>IF(K5587/1024 &gt;1,K5587/1024," ")</f>
        <v>3554481.8408203125</v>
      </c>
      <c r="M5587" s="90">
        <f>IF(K5587/1048576 &gt;1,K5587/1048576," ")</f>
        <v>3471.1736726760864</v>
      </c>
      <c r="N5587" s="91">
        <f>IF(K5587&gt;999999999,K5587/1073741824," ")</f>
        <v>3.3898180397227407</v>
      </c>
      <c r="O5587" s="194" t="s">
        <v>27277</v>
      </c>
      <c r="P5587" s="197" t="s">
        <v>27278</v>
      </c>
    </row>
    <row r="5588" spans="2:16" ht="20.100000000000001" customHeight="1" x14ac:dyDescent="0.3">
      <c r="B5588" s="101">
        <v>5578</v>
      </c>
      <c r="C5588" s="12" t="s">
        <v>40743</v>
      </c>
      <c r="D5588" s="160" t="s">
        <v>1271</v>
      </c>
      <c r="E5588" s="36" t="s">
        <v>15902</v>
      </c>
      <c r="F5588" s="104">
        <v>5.2</v>
      </c>
      <c r="G5588" s="94"/>
      <c r="H5588" s="94" t="s">
        <v>3785</v>
      </c>
      <c r="I5588" s="101">
        <v>2005</v>
      </c>
      <c r="J5588" s="101"/>
      <c r="K5588" s="90">
        <v>729157632</v>
      </c>
      <c r="L5588" s="90">
        <f>IF(K5588/1024 &gt;1,K5588/1024," ")</f>
        <v>712068</v>
      </c>
      <c r="M5588" s="90">
        <f>IF(K5588/1048576 &gt;1,K5588/1048576," ")</f>
        <v>695.37890625</v>
      </c>
      <c r="N5588" s="91" t="str">
        <f>IF(K5588&gt;999999999,K5588/1073741824," ")</f>
        <v xml:space="preserve"> </v>
      </c>
      <c r="O5588" s="194" t="s">
        <v>19619</v>
      </c>
      <c r="P5588" s="197" t="s">
        <v>27279</v>
      </c>
    </row>
    <row r="5589" spans="2:16" ht="20.100000000000001" customHeight="1" x14ac:dyDescent="0.3">
      <c r="B5589" s="101">
        <v>5579</v>
      </c>
      <c r="C5589" s="12" t="s">
        <v>41173</v>
      </c>
      <c r="D5589" s="159" t="s">
        <v>4954</v>
      </c>
      <c r="E5589" s="36" t="s">
        <v>15905</v>
      </c>
      <c r="F5589" s="104">
        <v>4.9000000000000004</v>
      </c>
      <c r="G5589" s="101"/>
      <c r="H5589" s="101" t="s">
        <v>3740</v>
      </c>
      <c r="I5589" s="101">
        <v>1980</v>
      </c>
      <c r="J5589" s="101"/>
      <c r="K5589" s="90">
        <v>1615321851</v>
      </c>
      <c r="L5589" s="90">
        <f>IF(K5589/1024 &gt;1,K5589/1024," ")</f>
        <v>1577462.7451171875</v>
      </c>
      <c r="M5589" s="90">
        <f>IF(K5589/1048576 &gt;1,K5589/1048576," ")</f>
        <v>1540.4909620285034</v>
      </c>
      <c r="N5589" s="91">
        <f>IF(K5589&gt;999999999,K5589/1073741824," ")</f>
        <v>1.5043857051059604</v>
      </c>
      <c r="O5589" s="194" t="s">
        <v>27284</v>
      </c>
      <c r="P5589" s="197" t="s">
        <v>27285</v>
      </c>
    </row>
    <row r="5590" spans="2:16" ht="20.100000000000001" customHeight="1" x14ac:dyDescent="0.3">
      <c r="B5590" s="101">
        <v>5580</v>
      </c>
      <c r="C5590" s="20" t="s">
        <v>41174</v>
      </c>
      <c r="D5590" s="157" t="s">
        <v>8451</v>
      </c>
      <c r="E5590" s="36" t="s">
        <v>15906</v>
      </c>
      <c r="F5590" s="81">
        <v>6.2</v>
      </c>
      <c r="G5590" s="13"/>
      <c r="H5590" s="13" t="s">
        <v>5878</v>
      </c>
      <c r="I5590" s="79">
        <v>2017</v>
      </c>
      <c r="J5590" s="79"/>
      <c r="K5590" s="73">
        <v>4836996475</v>
      </c>
      <c r="L5590" s="90">
        <f>IF(K5590/1024 &gt;1,K5590/1024," ")</f>
        <v>4723629.3701171875</v>
      </c>
      <c r="M5590" s="90">
        <f>IF(K5590/1048576 &gt;1,K5590/1048576," ")</f>
        <v>4612.9193067550659</v>
      </c>
      <c r="N5590" s="91">
        <f>IF(K5590&gt;999999999,K5590/1073741824," ")</f>
        <v>4.5048040105029941</v>
      </c>
      <c r="O5590" s="194" t="s">
        <v>17721</v>
      </c>
      <c r="P5590" s="197" t="s">
        <v>27286</v>
      </c>
    </row>
    <row r="5591" spans="2:16" ht="20.100000000000001" customHeight="1" x14ac:dyDescent="0.3">
      <c r="B5591" s="101">
        <v>5581</v>
      </c>
      <c r="C5591" s="102" t="s">
        <v>41175</v>
      </c>
      <c r="D5591" s="159" t="s">
        <v>2529</v>
      </c>
      <c r="E5591" s="36" t="s">
        <v>15907</v>
      </c>
      <c r="F5591" s="104">
        <v>7.4</v>
      </c>
      <c r="G5591" s="94"/>
      <c r="H5591" s="101" t="s">
        <v>5871</v>
      </c>
      <c r="I5591" s="101">
        <v>2007</v>
      </c>
      <c r="J5591" s="101"/>
      <c r="K5591" s="90">
        <v>4133767995</v>
      </c>
      <c r="L5591" s="90">
        <f>IF(K5591/1024 &gt;1,K5591/1024," ")</f>
        <v>4036882.8076171875</v>
      </c>
      <c r="M5591" s="90">
        <f>IF(K5591/1048576 &gt;1,K5591/1048576," ")</f>
        <v>3942.2683668136597</v>
      </c>
      <c r="N5591" s="91">
        <f>IF(K5591&gt;999999999,K5591/1073741824," ")</f>
        <v>3.8498714519664645</v>
      </c>
      <c r="O5591" s="194" t="s">
        <v>27287</v>
      </c>
      <c r="P5591" s="197" t="s">
        <v>27288</v>
      </c>
    </row>
    <row r="5592" spans="2:16" ht="20.100000000000001" customHeight="1" x14ac:dyDescent="0.3">
      <c r="B5592" s="101">
        <v>5582</v>
      </c>
      <c r="C5592" s="20" t="s">
        <v>42893</v>
      </c>
      <c r="D5592" s="261" t="s">
        <v>42890</v>
      </c>
      <c r="E5592" s="36" t="s">
        <v>42891</v>
      </c>
      <c r="F5592" s="81">
        <v>6.2</v>
      </c>
      <c r="G5592" s="13"/>
      <c r="H5592" s="13" t="s">
        <v>3744</v>
      </c>
      <c r="I5592" s="79">
        <v>2021</v>
      </c>
      <c r="J5592" s="79"/>
      <c r="K5592" s="73">
        <v>2378575872</v>
      </c>
      <c r="L5592" s="90">
        <f>IF(K5592/1024 &gt;1,K5592/1024," ")</f>
        <v>2322828</v>
      </c>
      <c r="M5592" s="90">
        <f>IF(K5592/1048576 &gt;1,K5592/1048576," ")</f>
        <v>2268.38671875</v>
      </c>
      <c r="N5592" s="91">
        <f>IF(K5592&gt;999999999,K5592/1073741824," ")</f>
        <v>2.2152214050292969</v>
      </c>
      <c r="O5592" s="194" t="s">
        <v>19227</v>
      </c>
      <c r="P5592" s="198" t="s">
        <v>42892</v>
      </c>
    </row>
    <row r="5593" spans="2:16" ht="20.100000000000001" customHeight="1" x14ac:dyDescent="0.3">
      <c r="B5593" s="101">
        <v>5583</v>
      </c>
      <c r="C5593" s="12" t="s">
        <v>40744</v>
      </c>
      <c r="D5593" s="160" t="s">
        <v>1795</v>
      </c>
      <c r="E5593" s="36" t="s">
        <v>15908</v>
      </c>
      <c r="F5593" s="104">
        <v>6.3</v>
      </c>
      <c r="G5593" s="94"/>
      <c r="H5593" s="94" t="s">
        <v>4102</v>
      </c>
      <c r="I5593" s="101">
        <v>2007</v>
      </c>
      <c r="J5593" s="101"/>
      <c r="K5593" s="90">
        <v>1468434432</v>
      </c>
      <c r="L5593" s="90">
        <f>IF(K5593/1024 &gt;1,K5593/1024," ")</f>
        <v>1434018</v>
      </c>
      <c r="M5593" s="90">
        <f>IF(K5593/1048576 &gt;1,K5593/1048576," ")</f>
        <v>1400.408203125</v>
      </c>
      <c r="N5593" s="91">
        <f>IF(K5593&gt;999999999,K5593/1073741824," ")</f>
        <v>1.3675861358642578</v>
      </c>
      <c r="O5593" s="199" t="s">
        <v>17521</v>
      </c>
      <c r="P5593" s="197" t="s">
        <v>27289</v>
      </c>
    </row>
    <row r="5594" spans="2:16" ht="20.100000000000001" customHeight="1" x14ac:dyDescent="0.3">
      <c r="B5594" s="101">
        <v>5584</v>
      </c>
      <c r="C5594" s="12" t="s">
        <v>39791</v>
      </c>
      <c r="D5594" s="159" t="s">
        <v>2894</v>
      </c>
      <c r="E5594" s="36" t="s">
        <v>14530</v>
      </c>
      <c r="F5594" s="104">
        <v>5.8</v>
      </c>
      <c r="G5594" s="101" t="s">
        <v>704</v>
      </c>
      <c r="H5594" s="101" t="s">
        <v>3937</v>
      </c>
      <c r="I5594" s="94">
        <v>2005</v>
      </c>
      <c r="J5594" s="94"/>
      <c r="K5594" s="108">
        <v>2699709928</v>
      </c>
      <c r="L5594" s="90">
        <f>IF(K5594/1024 &gt;1,K5594/1024," ")</f>
        <v>2636435.4765625</v>
      </c>
      <c r="M5594" s="90">
        <f>IF(K5594/1048576 &gt;1,K5594/1048576," ")</f>
        <v>2574.6440200805664</v>
      </c>
      <c r="N5594" s="91">
        <f>IF(K5594&gt;999999999,K5594/1073741824," ")</f>
        <v>2.5143008008599281</v>
      </c>
      <c r="O5594" s="194" t="s">
        <v>25057</v>
      </c>
      <c r="P5594" s="197" t="s">
        <v>25058</v>
      </c>
    </row>
    <row r="5595" spans="2:16" ht="20.100000000000001" customHeight="1" x14ac:dyDescent="0.3">
      <c r="B5595" s="101">
        <v>5585</v>
      </c>
      <c r="C5595" s="48" t="s">
        <v>41176</v>
      </c>
      <c r="D5595" s="157" t="s">
        <v>8670</v>
      </c>
      <c r="E5595" s="36" t="s">
        <v>15909</v>
      </c>
      <c r="F5595" s="81">
        <v>5.4</v>
      </c>
      <c r="G5595" s="13" t="s">
        <v>704</v>
      </c>
      <c r="H5595" s="13" t="s">
        <v>3740</v>
      </c>
      <c r="I5595" s="79">
        <v>2018</v>
      </c>
      <c r="J5595" s="79"/>
      <c r="K5595" s="73">
        <v>5115740160</v>
      </c>
      <c r="L5595" s="90">
        <f>IF(K5595/1024 &gt;1,K5595/1024," ")</f>
        <v>4995840</v>
      </c>
      <c r="M5595" s="90">
        <f>IF(K5595/1048576 &gt;1,K5595/1048576," ")</f>
        <v>4878.75</v>
      </c>
      <c r="N5595" s="91">
        <f>IF(K5595&gt;999999999,K5595/1073741824," ")</f>
        <v>4.764404296875</v>
      </c>
      <c r="O5595" s="199" t="s">
        <v>17725</v>
      </c>
      <c r="P5595" s="197" t="s">
        <v>27290</v>
      </c>
    </row>
    <row r="5596" spans="2:16" ht="20.100000000000001" customHeight="1" x14ac:dyDescent="0.3">
      <c r="B5596" s="101">
        <v>5586</v>
      </c>
      <c r="C5596" s="7" t="s">
        <v>40745</v>
      </c>
      <c r="D5596" s="159" t="s">
        <v>2530</v>
      </c>
      <c r="E5596" s="36" t="s">
        <v>15910</v>
      </c>
      <c r="F5596" s="104">
        <v>5.3</v>
      </c>
      <c r="G5596" s="94"/>
      <c r="H5596" s="94" t="s">
        <v>3738</v>
      </c>
      <c r="I5596" s="101">
        <v>2008</v>
      </c>
      <c r="J5596" s="101"/>
      <c r="K5596" s="90">
        <v>2125297664</v>
      </c>
      <c r="L5596" s="90">
        <f>IF(K5596/1024 &gt;1,K5596/1024," ")</f>
        <v>2075486</v>
      </c>
      <c r="M5596" s="90">
        <f>IF(K5596/1048576 &gt;1,K5596/1048576," ")</f>
        <v>2026.841796875</v>
      </c>
      <c r="N5596" s="91">
        <f>IF(K5596&gt;999999999,K5596/1073741824," ")</f>
        <v>1.9793376922607422</v>
      </c>
      <c r="O5596" s="194" t="s">
        <v>19833</v>
      </c>
      <c r="P5596" s="197" t="s">
        <v>27291</v>
      </c>
    </row>
    <row r="5597" spans="2:16" ht="20.100000000000001" customHeight="1" x14ac:dyDescent="0.3">
      <c r="B5597" s="101">
        <v>5587</v>
      </c>
      <c r="C5597" s="29" t="s">
        <v>41177</v>
      </c>
      <c r="D5597" s="177" t="s">
        <v>8096</v>
      </c>
      <c r="E5597" s="36" t="s">
        <v>15911</v>
      </c>
      <c r="F5597" s="131">
        <v>4.3</v>
      </c>
      <c r="G5597" s="13" t="s">
        <v>704</v>
      </c>
      <c r="H5597" s="13" t="s">
        <v>5892</v>
      </c>
      <c r="I5597" s="133">
        <v>2018</v>
      </c>
      <c r="J5597" s="74"/>
      <c r="K5597" s="73">
        <v>5163428912</v>
      </c>
      <c r="L5597" s="90">
        <f>IF(K5597/1024 &gt;1,K5597/1024," ")</f>
        <v>5042411.046875</v>
      </c>
      <c r="M5597" s="90">
        <f>IF(K5597/1048576 &gt;1,K5597/1048576," ")</f>
        <v>4924.2295379638672</v>
      </c>
      <c r="N5597" s="91">
        <f>IF(K5597&gt;999999999,K5597/1073741824," ")</f>
        <v>4.8088179081678391</v>
      </c>
      <c r="O5597" s="194" t="s">
        <v>18220</v>
      </c>
      <c r="P5597" s="197" t="s">
        <v>27292</v>
      </c>
    </row>
    <row r="5598" spans="2:16" ht="20.100000000000001" customHeight="1" x14ac:dyDescent="0.3">
      <c r="B5598" s="101">
        <v>5588</v>
      </c>
      <c r="C5598" s="20" t="s">
        <v>41178</v>
      </c>
      <c r="D5598" s="177" t="s">
        <v>8903</v>
      </c>
      <c r="E5598" s="36" t="s">
        <v>15912</v>
      </c>
      <c r="F5598" s="81">
        <v>6.2</v>
      </c>
      <c r="G5598" s="13"/>
      <c r="H5598" s="13" t="s">
        <v>3756</v>
      </c>
      <c r="I5598" s="79">
        <v>2019</v>
      </c>
      <c r="J5598" s="79"/>
      <c r="K5598" s="73">
        <v>4850458624</v>
      </c>
      <c r="L5598" s="90">
        <f>IF(K5598/1024 &gt;1,K5598/1024," ")</f>
        <v>4736776</v>
      </c>
      <c r="M5598" s="90">
        <f>IF(K5598/1048576 &gt;1,K5598/1048576," ")</f>
        <v>4625.7578125</v>
      </c>
      <c r="N5598" s="91">
        <f>IF(K5598&gt;999999999,K5598/1073741824," ")</f>
        <v>4.5173416137695313</v>
      </c>
      <c r="O5598" s="194" t="s">
        <v>21723</v>
      </c>
      <c r="P5598" s="197" t="s">
        <v>27293</v>
      </c>
    </row>
    <row r="5599" spans="2:16" ht="20.100000000000001" customHeight="1" x14ac:dyDescent="0.3">
      <c r="B5599" s="101">
        <v>5589</v>
      </c>
      <c r="C5599" s="112" t="s">
        <v>41179</v>
      </c>
      <c r="D5599" s="159" t="s">
        <v>5835</v>
      </c>
      <c r="E5599" s="36" t="s">
        <v>15913</v>
      </c>
      <c r="F5599" s="104">
        <v>6.1</v>
      </c>
      <c r="G5599" s="101" t="s">
        <v>704</v>
      </c>
      <c r="H5599" s="101" t="s">
        <v>3877</v>
      </c>
      <c r="I5599" s="101">
        <v>1983</v>
      </c>
      <c r="J5599" s="101"/>
      <c r="K5599" s="90">
        <v>2159183678</v>
      </c>
      <c r="L5599" s="90">
        <f>IF(K5599/1024 &gt;1,K5599/1024," ")</f>
        <v>2108577.810546875</v>
      </c>
      <c r="M5599" s="90">
        <f>IF(K5599/1048576 &gt;1,K5599/1048576," ")</f>
        <v>2059.1580181121826</v>
      </c>
      <c r="N5599" s="91">
        <f>IF(K5599&gt;999999999,K5599/1073741824," ")</f>
        <v>2.0108965020626783</v>
      </c>
      <c r="O5599" s="194" t="s">
        <v>27294</v>
      </c>
      <c r="P5599" s="197" t="s">
        <v>27295</v>
      </c>
    </row>
    <row r="5600" spans="2:16" ht="20.100000000000001" customHeight="1" x14ac:dyDescent="0.3">
      <c r="B5600" s="101">
        <v>5590</v>
      </c>
      <c r="C5600" s="107" t="s">
        <v>41180</v>
      </c>
      <c r="D5600" s="161" t="s">
        <v>7384</v>
      </c>
      <c r="E5600" s="36" t="s">
        <v>15914</v>
      </c>
      <c r="F5600" s="99">
        <v>5.7</v>
      </c>
      <c r="G5600" s="99" t="s">
        <v>704</v>
      </c>
      <c r="H5600" s="105" t="s">
        <v>5878</v>
      </c>
      <c r="I5600" s="101">
        <v>2016</v>
      </c>
      <c r="J5600" s="101"/>
      <c r="K5600" s="90">
        <v>4576065533</v>
      </c>
      <c r="L5600" s="90">
        <f>IF(K5600/1024 &gt;1,K5600/1024," ")</f>
        <v>4468813.9970703125</v>
      </c>
      <c r="M5600" s="90">
        <f>IF(K5600/1048576 &gt;1,K5600/1048576," ")</f>
        <v>4364.0761690139771</v>
      </c>
      <c r="N5600" s="91">
        <f>IF(K5600&gt;999999999,K5600/1073741824," ")</f>
        <v>4.261793133802712</v>
      </c>
      <c r="O5600" s="194" t="s">
        <v>27296</v>
      </c>
      <c r="P5600" s="197" t="s">
        <v>27297</v>
      </c>
    </row>
    <row r="5601" spans="2:16" ht="20.100000000000001" customHeight="1" x14ac:dyDescent="0.3">
      <c r="B5601" s="101">
        <v>5591</v>
      </c>
      <c r="C5601" s="12" t="s">
        <v>41181</v>
      </c>
      <c r="D5601" s="160" t="s">
        <v>1796</v>
      </c>
      <c r="E5601" s="36" t="s">
        <v>15915</v>
      </c>
      <c r="F5601" s="104">
        <v>5.0999999999999996</v>
      </c>
      <c r="G5601" s="13" t="s">
        <v>704</v>
      </c>
      <c r="H5601" s="13" t="s">
        <v>5878</v>
      </c>
      <c r="I5601" s="94">
        <v>2008</v>
      </c>
      <c r="J5601" s="94"/>
      <c r="K5601" s="73">
        <v>3213545472</v>
      </c>
      <c r="L5601" s="90">
        <f>IF(K5601/1024 &gt;1,K5601/1024," ")</f>
        <v>3138228</v>
      </c>
      <c r="M5601" s="90">
        <f>IF(K5601/1048576 &gt;1,K5601/1048576," ")</f>
        <v>3064.67578125</v>
      </c>
      <c r="N5601" s="91">
        <f>IF(K5601&gt;999999999,K5601/1073741824," ")</f>
        <v>2.9928474426269531</v>
      </c>
      <c r="O5601" s="194" t="s">
        <v>18065</v>
      </c>
      <c r="P5601" s="197" t="s">
        <v>27298</v>
      </c>
    </row>
    <row r="5602" spans="2:16" ht="20.100000000000001" customHeight="1" x14ac:dyDescent="0.3">
      <c r="B5602" s="101">
        <v>5592</v>
      </c>
      <c r="C5602" s="20" t="s">
        <v>41182</v>
      </c>
      <c r="D5602" s="157" t="s">
        <v>8981</v>
      </c>
      <c r="E5602" s="36" t="s">
        <v>15916</v>
      </c>
      <c r="F5602" s="81">
        <v>4.8</v>
      </c>
      <c r="G5602" s="13" t="s">
        <v>704</v>
      </c>
      <c r="H5602" s="13" t="s">
        <v>3740</v>
      </c>
      <c r="I5602" s="79">
        <v>2020</v>
      </c>
      <c r="J5602" s="79"/>
      <c r="K5602" s="73">
        <v>5787238400</v>
      </c>
      <c r="L5602" s="90">
        <f>IF(K5602/1024 &gt;1,K5602/1024," ")</f>
        <v>5651600</v>
      </c>
      <c r="M5602" s="90">
        <f>IF(K5602/1048576 &gt;1,K5602/1048576," ")</f>
        <v>5519.140625</v>
      </c>
      <c r="N5602" s="91">
        <f>IF(K5602&gt;999999999,K5602/1073741824," ")</f>
        <v>5.3897857666015625</v>
      </c>
      <c r="O5602" s="194" t="s">
        <v>27299</v>
      </c>
      <c r="P5602" s="197" t="s">
        <v>27300</v>
      </c>
    </row>
    <row r="5603" spans="2:16" ht="20.100000000000001" customHeight="1" x14ac:dyDescent="0.3">
      <c r="B5603" s="101">
        <v>5593</v>
      </c>
      <c r="C5603" s="20" t="s">
        <v>41183</v>
      </c>
      <c r="D5603" s="157" t="s">
        <v>1829</v>
      </c>
      <c r="E5603" s="36" t="s">
        <v>15917</v>
      </c>
      <c r="F5603" s="81">
        <v>4.8</v>
      </c>
      <c r="G5603" s="13" t="s">
        <v>704</v>
      </c>
      <c r="H5603" s="13" t="s">
        <v>4081</v>
      </c>
      <c r="I5603" s="79">
        <v>2018</v>
      </c>
      <c r="J5603" s="79"/>
      <c r="K5603" s="73">
        <v>4636221440</v>
      </c>
      <c r="L5603" s="90">
        <f>IF(K5603/1024 &gt;1,K5603/1024," ")</f>
        <v>4527560</v>
      </c>
      <c r="M5603" s="90">
        <f>IF(K5603/1048576 &gt;1,K5603/1048576," ")</f>
        <v>4421.4453125</v>
      </c>
      <c r="N5603" s="91">
        <f>IF(K5603&gt;999999999,K5603/1073741824," ")</f>
        <v>4.3178176879882813</v>
      </c>
      <c r="O5603" s="194" t="s">
        <v>27301</v>
      </c>
      <c r="P5603" s="197" t="s">
        <v>27302</v>
      </c>
    </row>
    <row r="5604" spans="2:16" ht="20.100000000000001" customHeight="1" x14ac:dyDescent="0.3">
      <c r="B5604" s="101">
        <v>5594</v>
      </c>
      <c r="C5604" s="20" t="s">
        <v>41172</v>
      </c>
      <c r="D5604" s="167" t="s">
        <v>5442</v>
      </c>
      <c r="E5604" s="36" t="s">
        <v>15904</v>
      </c>
      <c r="F5604" s="81">
        <v>5.9</v>
      </c>
      <c r="G5604" s="13" t="s">
        <v>704</v>
      </c>
      <c r="H5604" s="13" t="s">
        <v>5892</v>
      </c>
      <c r="I5604" s="79">
        <v>2012</v>
      </c>
      <c r="J5604" s="79"/>
      <c r="K5604" s="73">
        <v>5199200840</v>
      </c>
      <c r="L5604" s="90">
        <f>IF(K5604/1024 &gt;1,K5604/1024," ")</f>
        <v>5077344.5703125</v>
      </c>
      <c r="M5604" s="90">
        <f>IF(K5604/1048576 &gt;1,K5604/1048576," ")</f>
        <v>4958.3443069458008</v>
      </c>
      <c r="N5604" s="91">
        <f>IF(K5604&gt;999999999,K5604/1073741824," ")</f>
        <v>4.8421331122517586</v>
      </c>
      <c r="O5604" s="194" t="s">
        <v>27282</v>
      </c>
      <c r="P5604" s="197" t="s">
        <v>27283</v>
      </c>
    </row>
    <row r="5605" spans="2:16" ht="20.100000000000001" customHeight="1" x14ac:dyDescent="0.3">
      <c r="B5605" s="101">
        <v>5595</v>
      </c>
      <c r="C5605" s="102" t="s">
        <v>41184</v>
      </c>
      <c r="D5605" s="159" t="s">
        <v>3671</v>
      </c>
      <c r="E5605" s="36" t="s">
        <v>15918</v>
      </c>
      <c r="F5605" s="104">
        <v>5.8</v>
      </c>
      <c r="G5605" s="101" t="s">
        <v>704</v>
      </c>
      <c r="H5605" s="101" t="s">
        <v>4091</v>
      </c>
      <c r="I5605" s="101">
        <v>2001</v>
      </c>
      <c r="J5605" s="101"/>
      <c r="K5605" s="90">
        <v>3366620077</v>
      </c>
      <c r="L5605" s="90">
        <f>IF(K5605/1024 &gt;1,K5605/1024," ")</f>
        <v>3287714.9189453125</v>
      </c>
      <c r="M5605" s="90">
        <f>IF(K5605/1048576 &gt;1,K5605/1048576," ")</f>
        <v>3210.6591005325317</v>
      </c>
      <c r="N5605" s="91">
        <f>IF(K5605&gt;999999999,K5605/1073741824," ")</f>
        <v>3.1354092778638005</v>
      </c>
      <c r="O5605" s="194" t="s">
        <v>27303</v>
      </c>
      <c r="P5605" s="197" t="s">
        <v>27304</v>
      </c>
    </row>
    <row r="5606" spans="2:16" ht="20.100000000000001" customHeight="1" x14ac:dyDescent="0.3">
      <c r="B5606" s="101">
        <v>5596</v>
      </c>
      <c r="C5606" s="109" t="s">
        <v>41185</v>
      </c>
      <c r="D5606" s="160" t="s">
        <v>1133</v>
      </c>
      <c r="E5606" s="36" t="s">
        <v>15919</v>
      </c>
      <c r="F5606" s="104">
        <v>5.7</v>
      </c>
      <c r="G5606" s="94" t="s">
        <v>704</v>
      </c>
      <c r="H5606" s="94" t="s">
        <v>3774</v>
      </c>
      <c r="I5606" s="101">
        <v>2008</v>
      </c>
      <c r="J5606" s="101"/>
      <c r="K5606" s="108">
        <v>3656605098</v>
      </c>
      <c r="L5606" s="90">
        <f>IF(K5606/1024 &gt;1,K5606/1024," ")</f>
        <v>3570903.416015625</v>
      </c>
      <c r="M5606" s="90">
        <f>IF(K5606/1048576 &gt;1,K5606/1048576," ")</f>
        <v>3487.2103672027588</v>
      </c>
      <c r="N5606" s="91">
        <f>IF(K5606&gt;999999999,K5606/1073741824," ")</f>
        <v>3.4054788742214441</v>
      </c>
      <c r="O5606" s="194" t="s">
        <v>27305</v>
      </c>
      <c r="P5606" s="197" t="s">
        <v>27306</v>
      </c>
    </row>
    <row r="5607" spans="2:16" ht="20.100000000000001" customHeight="1" x14ac:dyDescent="0.3">
      <c r="B5607" s="101">
        <v>5597</v>
      </c>
      <c r="C5607" s="102" t="s">
        <v>41186</v>
      </c>
      <c r="D5607" s="159" t="s">
        <v>2531</v>
      </c>
      <c r="E5607" s="36" t="s">
        <v>15920</v>
      </c>
      <c r="F5607" s="104">
        <v>5.3</v>
      </c>
      <c r="G5607" s="94" t="s">
        <v>704</v>
      </c>
      <c r="H5607" s="94" t="s">
        <v>3737</v>
      </c>
      <c r="I5607" s="94">
        <v>2000</v>
      </c>
      <c r="J5607" s="94"/>
      <c r="K5607" s="90">
        <v>3123438508</v>
      </c>
      <c r="L5607" s="90">
        <f>IF(K5607/1024 &gt;1,K5607/1024," ")</f>
        <v>3050232.91796875</v>
      </c>
      <c r="M5607" s="90">
        <f>IF(K5607/1048576 &gt;1,K5607/1048576," ")</f>
        <v>2978.7430839538574</v>
      </c>
      <c r="N5607" s="91">
        <f>IF(K5607&gt;999999999,K5607/1073741824," ")</f>
        <v>2.9089287929236889</v>
      </c>
      <c r="O5607" s="194" t="s">
        <v>27307</v>
      </c>
      <c r="P5607" s="197" t="s">
        <v>27308</v>
      </c>
    </row>
    <row r="5608" spans="2:16" ht="20.100000000000001" customHeight="1" x14ac:dyDescent="0.3">
      <c r="B5608" s="101">
        <v>5598</v>
      </c>
      <c r="C5608" s="109" t="s">
        <v>41187</v>
      </c>
      <c r="D5608" s="159" t="s">
        <v>5195</v>
      </c>
      <c r="E5608" s="36" t="s">
        <v>15921</v>
      </c>
      <c r="F5608" s="104">
        <v>4</v>
      </c>
      <c r="G5608" s="101" t="s">
        <v>704</v>
      </c>
      <c r="H5608" s="101" t="s">
        <v>3740</v>
      </c>
      <c r="I5608" s="101">
        <v>1980</v>
      </c>
      <c r="J5608" s="101"/>
      <c r="K5608" s="90">
        <v>3242408008</v>
      </c>
      <c r="L5608" s="90">
        <f>IF(K5608/1024 &gt;1,K5608/1024," ")</f>
        <v>3166414.0703125</v>
      </c>
      <c r="M5608" s="90">
        <f>IF(K5608/1048576 &gt;1,K5608/1048576," ")</f>
        <v>3092.2012405395508</v>
      </c>
      <c r="N5608" s="91">
        <f>IF(K5608&gt;999999999,K5608/1073741824," ")</f>
        <v>3.0197277739644051</v>
      </c>
      <c r="O5608" s="194" t="s">
        <v>27309</v>
      </c>
      <c r="P5608" s="197" t="s">
        <v>27310</v>
      </c>
    </row>
    <row r="5609" spans="2:16" ht="20.100000000000001" customHeight="1" x14ac:dyDescent="0.3">
      <c r="B5609" s="101">
        <v>5599</v>
      </c>
      <c r="C5609" s="48" t="s">
        <v>41188</v>
      </c>
      <c r="D5609" s="175" t="s">
        <v>32471</v>
      </c>
      <c r="E5609" s="36" t="s">
        <v>32472</v>
      </c>
      <c r="F5609" s="81">
        <v>5.7</v>
      </c>
      <c r="G5609" s="13" t="s">
        <v>704</v>
      </c>
      <c r="H5609" s="13" t="s">
        <v>3744</v>
      </c>
      <c r="I5609" s="79">
        <v>2020</v>
      </c>
      <c r="J5609" s="79"/>
      <c r="K5609" s="73">
        <v>4734509056</v>
      </c>
      <c r="L5609" s="90">
        <f>IF(K5609/1024 &gt;1,K5609/1024," ")</f>
        <v>4623544</v>
      </c>
      <c r="M5609" s="90">
        <f>IF(K5609/1048576 &gt;1,K5609/1048576," ")</f>
        <v>4515.1796875</v>
      </c>
      <c r="N5609" s="91">
        <f>IF(K5609&gt;999999999,K5609/1073741824," ")</f>
        <v>4.4093551635742188</v>
      </c>
      <c r="O5609" s="223" t="s">
        <v>32473</v>
      </c>
      <c r="P5609" s="198" t="s">
        <v>32474</v>
      </c>
    </row>
    <row r="5610" spans="2:16" ht="20.100000000000001" customHeight="1" x14ac:dyDescent="0.3">
      <c r="B5610" s="101">
        <v>5600</v>
      </c>
      <c r="C5610" s="102" t="s">
        <v>42096</v>
      </c>
      <c r="D5610" s="160" t="s">
        <v>4561</v>
      </c>
      <c r="E5610" s="36" t="s">
        <v>17007</v>
      </c>
      <c r="F5610" s="104">
        <v>6</v>
      </c>
      <c r="G5610" s="101" t="s">
        <v>704</v>
      </c>
      <c r="H5610" s="101" t="s">
        <v>3744</v>
      </c>
      <c r="I5610" s="101">
        <v>2010</v>
      </c>
      <c r="J5610" s="101"/>
      <c r="K5610" s="90">
        <v>4403640503</v>
      </c>
      <c r="L5610" s="90">
        <f>IF(K5610/1024 &gt;1,K5610/1024," ")</f>
        <v>4300430.1787109375</v>
      </c>
      <c r="M5610" s="90">
        <f>IF(K5610/1048576 &gt;1,K5610/1048576," ")</f>
        <v>4199.6388463973999</v>
      </c>
      <c r="N5610" s="91">
        <f>IF(K5610&gt;999999999,K5610/1073741824," ")</f>
        <v>4.1012098109349608</v>
      </c>
      <c r="O5610" s="194" t="s">
        <v>29164</v>
      </c>
      <c r="P5610" s="197" t="s">
        <v>29165</v>
      </c>
    </row>
    <row r="5611" spans="2:16" ht="20.100000000000001" customHeight="1" x14ac:dyDescent="0.3">
      <c r="B5611" s="101">
        <v>5601</v>
      </c>
      <c r="C5611" s="113" t="s">
        <v>41190</v>
      </c>
      <c r="D5611" s="162" t="s">
        <v>1282</v>
      </c>
      <c r="E5611" s="36" t="s">
        <v>15927</v>
      </c>
      <c r="F5611" s="104">
        <v>8.6</v>
      </c>
      <c r="G5611" s="99" t="s">
        <v>704</v>
      </c>
      <c r="H5611" s="105" t="s">
        <v>5878</v>
      </c>
      <c r="I5611" s="94">
        <v>1994</v>
      </c>
      <c r="J5611" s="94"/>
      <c r="K5611" s="90">
        <v>5194201141</v>
      </c>
      <c r="L5611" s="90">
        <f>IF(K5611/1024 &gt;1,K5611/1024," ")</f>
        <v>5072462.0517578125</v>
      </c>
      <c r="M5611" s="90">
        <f>IF(K5611/1048576 &gt;1,K5611/1048576," ")</f>
        <v>4953.5762224197388</v>
      </c>
      <c r="N5611" s="91">
        <f>IF(K5611&gt;999999999,K5611/1073741824," ")</f>
        <v>4.8374767797067761</v>
      </c>
      <c r="O5611" s="194" t="s">
        <v>27319</v>
      </c>
      <c r="P5611" s="197" t="s">
        <v>27320</v>
      </c>
    </row>
    <row r="5612" spans="2:16" ht="20.100000000000001" customHeight="1" x14ac:dyDescent="0.3">
      <c r="B5612" s="101">
        <v>5602</v>
      </c>
      <c r="C5612" s="48" t="s">
        <v>34914</v>
      </c>
      <c r="D5612" s="157" t="s">
        <v>32475</v>
      </c>
      <c r="E5612" s="36" t="s">
        <v>34771</v>
      </c>
      <c r="F5612" s="81">
        <v>6.4</v>
      </c>
      <c r="G5612" s="13" t="s">
        <v>704</v>
      </c>
      <c r="H5612" s="13" t="s">
        <v>3756</v>
      </c>
      <c r="I5612" s="79">
        <v>2018</v>
      </c>
      <c r="J5612" s="79"/>
      <c r="K5612" s="73">
        <v>4647923712</v>
      </c>
      <c r="L5612" s="90">
        <f>IF(K5612/1024 &gt;1,K5612/1024," ")</f>
        <v>4538988</v>
      </c>
      <c r="M5612" s="90">
        <f>IF(K5612/1048576 &gt;1,K5612/1048576," ")</f>
        <v>4432.60546875</v>
      </c>
      <c r="N5612" s="91">
        <f>IF(K5612&gt;999999999,K5612/1073741824," ")</f>
        <v>4.3287162780761719</v>
      </c>
      <c r="O5612" s="223" t="s">
        <v>17925</v>
      </c>
      <c r="P5612" s="198" t="s">
        <v>32476</v>
      </c>
    </row>
    <row r="5613" spans="2:16" ht="20.100000000000001" customHeight="1" x14ac:dyDescent="0.3">
      <c r="B5613" s="101">
        <v>5603</v>
      </c>
      <c r="C5613" s="20" t="s">
        <v>34126</v>
      </c>
      <c r="D5613" s="261" t="s">
        <v>33591</v>
      </c>
      <c r="E5613" s="36" t="s">
        <v>33592</v>
      </c>
      <c r="F5613" s="81">
        <v>5.9</v>
      </c>
      <c r="G5613" s="13"/>
      <c r="H5613" s="13" t="s">
        <v>3744</v>
      </c>
      <c r="I5613" s="79">
        <v>2021</v>
      </c>
      <c r="J5613" s="79"/>
      <c r="K5613" s="73">
        <v>3854974976</v>
      </c>
      <c r="L5613" s="90">
        <f>IF(K5613/1024 &gt;1,K5613/1024," ")</f>
        <v>3764624</v>
      </c>
      <c r="M5613" s="90">
        <f>IF(K5613/1048576 &gt;1,K5613/1048576," ")</f>
        <v>3676.390625</v>
      </c>
      <c r="N5613" s="91">
        <f>IF(K5613&gt;999999999,K5613/1073741824," ")</f>
        <v>3.5902252197265625</v>
      </c>
      <c r="O5613" s="223" t="s">
        <v>22334</v>
      </c>
      <c r="P5613" s="198" t="s">
        <v>33593</v>
      </c>
    </row>
    <row r="5614" spans="2:16" ht="20.100000000000001" customHeight="1" x14ac:dyDescent="0.3">
      <c r="B5614" s="101">
        <v>5604</v>
      </c>
      <c r="C5614" s="12" t="s">
        <v>40746</v>
      </c>
      <c r="D5614" s="159" t="s">
        <v>2697</v>
      </c>
      <c r="E5614" s="36" t="s">
        <v>15929</v>
      </c>
      <c r="F5614" s="104">
        <v>7.6</v>
      </c>
      <c r="G5614" s="94"/>
      <c r="H5614" s="94" t="s">
        <v>4101</v>
      </c>
      <c r="I5614" s="101">
        <v>1964</v>
      </c>
      <c r="J5614" s="116"/>
      <c r="K5614" s="90">
        <v>1174953984</v>
      </c>
      <c r="L5614" s="90">
        <f>IF(K5614/1024 &gt;1,K5614/1024," ")</f>
        <v>1147416</v>
      </c>
      <c r="M5614" s="90">
        <f>IF(K5614/1048576 &gt;1,K5614/1048576," ")</f>
        <v>1120.5234375</v>
      </c>
      <c r="N5614" s="91">
        <f>IF(K5614&gt;999999999,K5614/1073741824," ")</f>
        <v>1.0942611694335938</v>
      </c>
      <c r="O5614" s="194" t="s">
        <v>27323</v>
      </c>
      <c r="P5614" s="197" t="s">
        <v>27324</v>
      </c>
    </row>
    <row r="5615" spans="2:16" ht="20.100000000000001" customHeight="1" x14ac:dyDescent="0.3">
      <c r="B5615" s="101">
        <v>5605</v>
      </c>
      <c r="C5615" s="7" t="s">
        <v>41191</v>
      </c>
      <c r="D5615" s="157" t="s">
        <v>7891</v>
      </c>
      <c r="E5615" s="36" t="s">
        <v>15930</v>
      </c>
      <c r="F5615" s="81">
        <v>3.9</v>
      </c>
      <c r="G5615" s="13" t="s">
        <v>704</v>
      </c>
      <c r="H5615" s="13" t="s">
        <v>5878</v>
      </c>
      <c r="I5615" s="79">
        <v>2016</v>
      </c>
      <c r="J5615" s="79"/>
      <c r="K5615" s="73">
        <v>4541638519</v>
      </c>
      <c r="L5615" s="90">
        <f>IF(K5615/1024 &gt;1,K5615/1024," ")</f>
        <v>4435193.8662109375</v>
      </c>
      <c r="M5615" s="90">
        <f>IF(K5615/1048576 &gt;1,K5615/1048576," ")</f>
        <v>4331.2440099716187</v>
      </c>
      <c r="N5615" s="91">
        <f>IF(K5615&gt;999999999,K5615/1073741824," ")</f>
        <v>4.2297304784879088</v>
      </c>
      <c r="O5615" s="199" t="s">
        <v>17524</v>
      </c>
      <c r="P5615" s="197" t="s">
        <v>27325</v>
      </c>
    </row>
    <row r="5616" spans="2:16" ht="20.100000000000001" customHeight="1" x14ac:dyDescent="0.3">
      <c r="B5616" s="101">
        <v>5606</v>
      </c>
      <c r="C5616" s="20" t="s">
        <v>41192</v>
      </c>
      <c r="D5616" s="157" t="s">
        <v>8875</v>
      </c>
      <c r="E5616" s="36" t="s">
        <v>15931</v>
      </c>
      <c r="F5616" s="81">
        <v>7.2</v>
      </c>
      <c r="G5616" s="13" t="s">
        <v>704</v>
      </c>
      <c r="H5616" s="13" t="s">
        <v>3782</v>
      </c>
      <c r="I5616" s="79">
        <v>2019</v>
      </c>
      <c r="J5616" s="79"/>
      <c r="K5616" s="73">
        <v>5943726080</v>
      </c>
      <c r="L5616" s="90">
        <f>IF(K5616/1024 &gt;1,K5616/1024," ")</f>
        <v>5804420</v>
      </c>
      <c r="M5616" s="90">
        <f>IF(K5616/1048576 &gt;1,K5616/1048576," ")</f>
        <v>5668.37890625</v>
      </c>
      <c r="N5616" s="91">
        <f>IF(K5616&gt;999999999,K5616/1073741824," ")</f>
        <v>5.5355262756347656</v>
      </c>
      <c r="O5616" s="194" t="s">
        <v>27326</v>
      </c>
      <c r="P5616" s="197" t="s">
        <v>27327</v>
      </c>
    </row>
    <row r="5617" spans="2:16" ht="20.100000000000001" customHeight="1" x14ac:dyDescent="0.3">
      <c r="B5617" s="101">
        <v>5607</v>
      </c>
      <c r="C5617" s="7" t="s">
        <v>43143</v>
      </c>
      <c r="D5617" s="261" t="s">
        <v>43139</v>
      </c>
      <c r="E5617" s="36" t="s">
        <v>43140</v>
      </c>
      <c r="F5617" s="131">
        <v>6.4</v>
      </c>
      <c r="G5617" s="13" t="s">
        <v>704</v>
      </c>
      <c r="H5617" s="13" t="s">
        <v>3740</v>
      </c>
      <c r="I5617" s="133">
        <v>2022</v>
      </c>
      <c r="J5617" s="74"/>
      <c r="K5617" s="73">
        <v>4553641984</v>
      </c>
      <c r="L5617" s="90">
        <f>IF(K5617/1024 &gt;1,K5617/1024," ")</f>
        <v>4446916</v>
      </c>
      <c r="M5617" s="90">
        <f>IF(K5617/1048576 &gt;1,K5617/1048576," ")</f>
        <v>4342.69140625</v>
      </c>
      <c r="N5617" s="91">
        <f>IF(K5617&gt;999999999,K5617/1073741824," ")</f>
        <v>4.2409095764160156</v>
      </c>
      <c r="O5617" s="194" t="s">
        <v>43141</v>
      </c>
      <c r="P5617" s="197" t="s">
        <v>43142</v>
      </c>
    </row>
    <row r="5618" spans="2:16" ht="20.100000000000001" customHeight="1" x14ac:dyDescent="0.3">
      <c r="B5618" s="101">
        <v>5608</v>
      </c>
      <c r="C5618" s="12" t="s">
        <v>41193</v>
      </c>
      <c r="D5618" s="177" t="s">
        <v>8248</v>
      </c>
      <c r="E5618" s="36" t="s">
        <v>15933</v>
      </c>
      <c r="F5618" s="131">
        <v>6.1</v>
      </c>
      <c r="G5618" s="13" t="s">
        <v>704</v>
      </c>
      <c r="H5618" s="13" t="s">
        <v>5878</v>
      </c>
      <c r="I5618" s="133">
        <v>2017</v>
      </c>
      <c r="J5618" s="74"/>
      <c r="K5618" s="73">
        <v>4741697536</v>
      </c>
      <c r="L5618" s="90">
        <f>IF(K5618/1024 &gt;1,K5618/1024," ")</f>
        <v>4630564</v>
      </c>
      <c r="M5618" s="90">
        <f>IF(K5618/1048576 &gt;1,K5618/1048576," ")</f>
        <v>4522.03515625</v>
      </c>
      <c r="N5618" s="91">
        <f>IF(K5618&gt;999999999,K5618/1073741824," ")</f>
        <v>4.4160499572753906</v>
      </c>
      <c r="O5618" s="194" t="s">
        <v>27330</v>
      </c>
      <c r="P5618" s="197" t="s">
        <v>27331</v>
      </c>
    </row>
    <row r="5619" spans="2:16" ht="20.100000000000001" customHeight="1" x14ac:dyDescent="0.3">
      <c r="B5619" s="101">
        <v>5609</v>
      </c>
      <c r="C5619" s="102" t="s">
        <v>41194</v>
      </c>
      <c r="D5619" s="159" t="s">
        <v>5663</v>
      </c>
      <c r="E5619" s="36" t="s">
        <v>15934</v>
      </c>
      <c r="F5619" s="104">
        <v>6</v>
      </c>
      <c r="G5619" s="101" t="s">
        <v>704</v>
      </c>
      <c r="H5619" s="101" t="s">
        <v>3782</v>
      </c>
      <c r="I5619" s="101">
        <v>2014</v>
      </c>
      <c r="J5619" s="101"/>
      <c r="K5619" s="90">
        <v>5195644234</v>
      </c>
      <c r="L5619" s="90">
        <f>IF(K5619/1024 &gt;1,K5619/1024," ")</f>
        <v>5073871.322265625</v>
      </c>
      <c r="M5619" s="90">
        <f>IF(K5619/1048576 &gt;1,K5619/1048576," ")</f>
        <v>4954.9524631500244</v>
      </c>
      <c r="N5619" s="91">
        <f>IF(K5619&gt;999999999,K5619/1073741824," ")</f>
        <v>4.8388207647949457</v>
      </c>
      <c r="O5619" s="194" t="s">
        <v>27332</v>
      </c>
      <c r="P5619" s="197" t="s">
        <v>27333</v>
      </c>
    </row>
    <row r="5620" spans="2:16" ht="20.100000000000001" customHeight="1" x14ac:dyDescent="0.3">
      <c r="B5620" s="101">
        <v>5610</v>
      </c>
      <c r="C5620" s="102" t="s">
        <v>41195</v>
      </c>
      <c r="D5620" s="159" t="s">
        <v>4443</v>
      </c>
      <c r="E5620" s="36" t="s">
        <v>15935</v>
      </c>
      <c r="F5620" s="104">
        <v>5.0999999999999996</v>
      </c>
      <c r="G5620" s="101" t="s">
        <v>704</v>
      </c>
      <c r="H5620" s="101" t="s">
        <v>3740</v>
      </c>
      <c r="I5620" s="101">
        <v>1984</v>
      </c>
      <c r="J5620" s="101"/>
      <c r="K5620" s="90">
        <v>4654354635</v>
      </c>
      <c r="L5620" s="90">
        <f>IF(K5620/1024 &gt;1,K5620/1024," ")</f>
        <v>4545268.1982421875</v>
      </c>
      <c r="M5620" s="90">
        <f>IF(K5620/1048576 &gt;1,K5620/1048576," ")</f>
        <v>4438.7384748458862</v>
      </c>
      <c r="N5620" s="91">
        <f>IF(K5620&gt;999999999,K5620/1073741824," ")</f>
        <v>4.3347055418416858</v>
      </c>
      <c r="O5620" s="194" t="s">
        <v>21921</v>
      </c>
      <c r="P5620" s="197" t="s">
        <v>27334</v>
      </c>
    </row>
    <row r="5621" spans="2:16" ht="20.100000000000001" customHeight="1" x14ac:dyDescent="0.3">
      <c r="B5621" s="101">
        <v>5611</v>
      </c>
      <c r="C5621" s="102" t="s">
        <v>41196</v>
      </c>
      <c r="D5621" s="159" t="s">
        <v>378</v>
      </c>
      <c r="E5621" s="36" t="s">
        <v>15936</v>
      </c>
      <c r="F5621" s="104">
        <v>5.2</v>
      </c>
      <c r="G5621" s="13" t="s">
        <v>704</v>
      </c>
      <c r="H5621" s="13" t="s">
        <v>5878</v>
      </c>
      <c r="I5621" s="101">
        <v>2009</v>
      </c>
      <c r="J5621" s="101"/>
      <c r="K5621" s="73">
        <v>4481482752</v>
      </c>
      <c r="L5621" s="90">
        <f>IF(K5621/1024 &gt;1,K5621/1024," ")</f>
        <v>4376448</v>
      </c>
      <c r="M5621" s="90">
        <f>IF(K5621/1048576 &gt;1,K5621/1048576," ")</f>
        <v>4273.875</v>
      </c>
      <c r="N5621" s="91">
        <f>IF(K5621&gt;999999999,K5621/1073741824," ")</f>
        <v>4.1737060546875</v>
      </c>
      <c r="O5621" s="194" t="s">
        <v>17719</v>
      </c>
      <c r="P5621" s="197" t="s">
        <v>27335</v>
      </c>
    </row>
    <row r="5622" spans="2:16" ht="20.100000000000001" customHeight="1" x14ac:dyDescent="0.3">
      <c r="B5622" s="101">
        <v>5612</v>
      </c>
      <c r="C5622" s="20" t="s">
        <v>41197</v>
      </c>
      <c r="D5622" s="157" t="s">
        <v>8543</v>
      </c>
      <c r="E5622" s="36" t="s">
        <v>15937</v>
      </c>
      <c r="F5622" s="81">
        <v>6.1</v>
      </c>
      <c r="G5622" s="13" t="s">
        <v>704</v>
      </c>
      <c r="H5622" s="13" t="s">
        <v>4081</v>
      </c>
      <c r="I5622" s="79">
        <v>2018</v>
      </c>
      <c r="J5622" s="79"/>
      <c r="K5622" s="73">
        <v>4190081024</v>
      </c>
      <c r="L5622" s="90">
        <f>IF(K5622/1024 &gt;1,K5622/1024," ")</f>
        <v>4091876</v>
      </c>
      <c r="M5622" s="90">
        <f>IF(K5622/1048576 &gt;1,K5622/1048576," ")</f>
        <v>3995.97265625</v>
      </c>
      <c r="N5622" s="91">
        <f>IF(K5622&gt;999999999,K5622/1073741824," ")</f>
        <v>3.9023170471191406</v>
      </c>
      <c r="O5622" s="199" t="s">
        <v>17525</v>
      </c>
      <c r="P5622" s="197" t="s">
        <v>27336</v>
      </c>
    </row>
    <row r="5623" spans="2:16" ht="20.100000000000001" customHeight="1" x14ac:dyDescent="0.3">
      <c r="B5623" s="101">
        <v>5613</v>
      </c>
      <c r="C5623" s="109" t="s">
        <v>41198</v>
      </c>
      <c r="D5623" s="162" t="s">
        <v>4896</v>
      </c>
      <c r="E5623" s="36" t="s">
        <v>15938</v>
      </c>
      <c r="F5623" s="104">
        <v>6.7</v>
      </c>
      <c r="G5623" s="101" t="s">
        <v>704</v>
      </c>
      <c r="H5623" s="101" t="s">
        <v>3756</v>
      </c>
      <c r="I5623" s="101">
        <v>1979</v>
      </c>
      <c r="J5623" s="101"/>
      <c r="K5623" s="90">
        <v>4577338095</v>
      </c>
      <c r="L5623" s="90">
        <f>IF(K5623/1024 &gt;1,K5623/1024," ")</f>
        <v>4470056.7333984375</v>
      </c>
      <c r="M5623" s="90">
        <f>IF(K5623/1048576 &gt;1,K5623/1048576," ")</f>
        <v>4365.2897787094116</v>
      </c>
      <c r="N5623" s="91">
        <f>IF(K5623&gt;999999999,K5623/1073741824," ")</f>
        <v>4.2629782995209098</v>
      </c>
      <c r="O5623" s="194" t="s">
        <v>27337</v>
      </c>
      <c r="P5623" s="197" t="s">
        <v>27338</v>
      </c>
    </row>
    <row r="5624" spans="2:16" ht="20.100000000000001" customHeight="1" x14ac:dyDescent="0.3">
      <c r="B5624" s="101">
        <v>5614</v>
      </c>
      <c r="C5624" s="109" t="s">
        <v>41200</v>
      </c>
      <c r="D5624" s="161" t="s">
        <v>6912</v>
      </c>
      <c r="E5624" s="36" t="s">
        <v>15941</v>
      </c>
      <c r="F5624" s="99">
        <v>5.0999999999999996</v>
      </c>
      <c r="G5624" s="99"/>
      <c r="H5624" s="105" t="s">
        <v>5878</v>
      </c>
      <c r="I5624" s="101">
        <v>2016</v>
      </c>
      <c r="J5624" s="101"/>
      <c r="K5624" s="90">
        <v>3863241003</v>
      </c>
      <c r="L5624" s="90">
        <f>IF(K5624/1024 &gt;1,K5624/1024," ")</f>
        <v>3772696.2919921875</v>
      </c>
      <c r="M5624" s="90">
        <f>IF(K5624/1048576 &gt;1,K5624/1048576," ")</f>
        <v>3684.2737226486206</v>
      </c>
      <c r="N5624" s="91">
        <f>IF(K5624&gt;999999999,K5624/1073741824," ")</f>
        <v>3.5979235572740436</v>
      </c>
      <c r="O5624" s="194" t="s">
        <v>22152</v>
      </c>
      <c r="P5624" s="197" t="s">
        <v>27343</v>
      </c>
    </row>
    <row r="5625" spans="2:16" ht="20.100000000000001" customHeight="1" x14ac:dyDescent="0.3">
      <c r="B5625" s="101">
        <v>5615</v>
      </c>
      <c r="C5625" s="109" t="s">
        <v>41201</v>
      </c>
      <c r="D5625" s="160" t="s">
        <v>156</v>
      </c>
      <c r="E5625" s="36" t="s">
        <v>15942</v>
      </c>
      <c r="F5625" s="104">
        <v>5.3</v>
      </c>
      <c r="G5625" s="94"/>
      <c r="H5625" s="101" t="s">
        <v>3747</v>
      </c>
      <c r="I5625" s="101">
        <v>1991</v>
      </c>
      <c r="J5625" s="101"/>
      <c r="K5625" s="90">
        <v>3004801036</v>
      </c>
      <c r="L5625" s="90">
        <f>IF(K5625/1024 &gt;1,K5625/1024," ")</f>
        <v>2934376.01171875</v>
      </c>
      <c r="M5625" s="90">
        <f>IF(K5625/1048576 &gt;1,K5625/1048576," ")</f>
        <v>2865.6015739440918</v>
      </c>
      <c r="N5625" s="91">
        <f>IF(K5625&gt;999999999,K5625/1073741824," ")</f>
        <v>2.7984390370547771</v>
      </c>
      <c r="O5625" s="194" t="s">
        <v>27344</v>
      </c>
      <c r="P5625" s="197" t="s">
        <v>27345</v>
      </c>
    </row>
    <row r="5626" spans="2:16" ht="20.100000000000001" customHeight="1" x14ac:dyDescent="0.3">
      <c r="B5626" s="101">
        <v>5616</v>
      </c>
      <c r="C5626" s="29" t="s">
        <v>41202</v>
      </c>
      <c r="D5626" s="157" t="s">
        <v>8097</v>
      </c>
      <c r="E5626" s="36" t="s">
        <v>15943</v>
      </c>
      <c r="F5626" s="131">
        <v>4.0999999999999996</v>
      </c>
      <c r="G5626" s="13"/>
      <c r="H5626" s="13" t="s">
        <v>5878</v>
      </c>
      <c r="I5626" s="133">
        <v>2018</v>
      </c>
      <c r="J5626" s="74"/>
      <c r="K5626" s="73">
        <v>4111711008</v>
      </c>
      <c r="L5626" s="90">
        <f>IF(K5626/1024 &gt;1,K5626/1024," ")</f>
        <v>4015342.78125</v>
      </c>
      <c r="M5626" s="90">
        <f>IF(K5626/1048576 &gt;1,K5626/1048576," ")</f>
        <v>3921.2331848144531</v>
      </c>
      <c r="N5626" s="91">
        <f>IF(K5626&gt;999999999,K5626/1073741824," ")</f>
        <v>3.8293292820453644</v>
      </c>
      <c r="O5626" s="194" t="s">
        <v>27346</v>
      </c>
      <c r="P5626" s="197" t="s">
        <v>27347</v>
      </c>
    </row>
    <row r="5627" spans="2:16" ht="20.100000000000001" customHeight="1" x14ac:dyDescent="0.3">
      <c r="B5627" s="101">
        <v>5617</v>
      </c>
      <c r="C5627" s="7" t="s">
        <v>34249</v>
      </c>
      <c r="D5627" s="160" t="s">
        <v>1921</v>
      </c>
      <c r="E5627" s="36" t="s">
        <v>9230</v>
      </c>
      <c r="F5627" s="104">
        <v>4.4000000000000004</v>
      </c>
      <c r="G5627" s="13" t="s">
        <v>704</v>
      </c>
      <c r="H5627" s="13" t="s">
        <v>3737</v>
      </c>
      <c r="I5627" s="94">
        <v>2011</v>
      </c>
      <c r="J5627" s="94"/>
      <c r="K5627" s="73">
        <v>4055318528</v>
      </c>
      <c r="L5627" s="90">
        <f>IF(K5627/1024 &gt;1,K5627/1024," ")</f>
        <v>3960272</v>
      </c>
      <c r="M5627" s="90">
        <f>IF(K5627/1048576 &gt;1,K5627/1048576," ")</f>
        <v>3867.453125</v>
      </c>
      <c r="N5627" s="91">
        <f>IF(K5627&gt;999999999,K5627/1073741824," ")</f>
        <v>3.7768096923828125</v>
      </c>
      <c r="O5627" s="194" t="s">
        <v>17528</v>
      </c>
      <c r="P5627" s="197" t="s">
        <v>18479</v>
      </c>
    </row>
    <row r="5628" spans="2:16" ht="20.100000000000001" customHeight="1" x14ac:dyDescent="0.3">
      <c r="B5628" s="101">
        <v>5618</v>
      </c>
      <c r="C5628" s="112" t="s">
        <v>41204</v>
      </c>
      <c r="D5628" s="161" t="s">
        <v>7226</v>
      </c>
      <c r="E5628" s="36" t="s">
        <v>15945</v>
      </c>
      <c r="F5628" s="99">
        <v>7.1</v>
      </c>
      <c r="G5628" s="99"/>
      <c r="H5628" s="105" t="s">
        <v>5878</v>
      </c>
      <c r="I5628" s="101">
        <v>2016</v>
      </c>
      <c r="J5628" s="101"/>
      <c r="K5628" s="90">
        <v>4947286659</v>
      </c>
      <c r="L5628" s="90">
        <f>IF(K5628/1024 &gt;1,K5628/1024," ")</f>
        <v>4831334.6279296875</v>
      </c>
      <c r="M5628" s="90">
        <f>IF(K5628/1048576 &gt;1,K5628/1048576," ")</f>
        <v>4718.1002225875854</v>
      </c>
      <c r="N5628" s="91">
        <f>IF(K5628&gt;999999999,K5628/1073741824," ")</f>
        <v>4.6075197486206889</v>
      </c>
      <c r="O5628" s="194" t="s">
        <v>27350</v>
      </c>
      <c r="P5628" s="197" t="s">
        <v>27351</v>
      </c>
    </row>
    <row r="5629" spans="2:16" ht="20.100000000000001" customHeight="1" x14ac:dyDescent="0.3">
      <c r="B5629" s="101">
        <v>5619</v>
      </c>
      <c r="C5629" s="102" t="s">
        <v>41205</v>
      </c>
      <c r="D5629" s="159" t="s">
        <v>3135</v>
      </c>
      <c r="E5629" s="36" t="s">
        <v>15946</v>
      </c>
      <c r="F5629" s="104">
        <v>4.4000000000000004</v>
      </c>
      <c r="G5629" s="101" t="s">
        <v>704</v>
      </c>
      <c r="H5629" s="101" t="s">
        <v>3743</v>
      </c>
      <c r="I5629" s="101">
        <v>2012</v>
      </c>
      <c r="J5629" s="101"/>
      <c r="K5629" s="90">
        <v>3049477013</v>
      </c>
      <c r="L5629" s="90">
        <f>IF(K5629/1024 &gt;1,K5629/1024," ")</f>
        <v>2978004.8955078125</v>
      </c>
      <c r="M5629" s="90">
        <f>IF(K5629/1048576 &gt;1,K5629/1048576," ")</f>
        <v>2908.2079057693481</v>
      </c>
      <c r="N5629" s="91">
        <f>IF(K5629&gt;999999999,K5629/1073741824," ")</f>
        <v>2.840046782977879</v>
      </c>
      <c r="O5629" s="194" t="s">
        <v>27352</v>
      </c>
      <c r="P5629" s="197" t="s">
        <v>27353</v>
      </c>
    </row>
    <row r="5630" spans="2:16" ht="20.100000000000001" customHeight="1" x14ac:dyDescent="0.3">
      <c r="B5630" s="101">
        <v>5620</v>
      </c>
      <c r="C5630" s="7" t="s">
        <v>42598</v>
      </c>
      <c r="D5630" s="159" t="s">
        <v>5159</v>
      </c>
      <c r="E5630" s="36" t="s">
        <v>15947</v>
      </c>
      <c r="F5630" s="104">
        <v>8.3000000000000007</v>
      </c>
      <c r="G5630" s="104" t="s">
        <v>704</v>
      </c>
      <c r="H5630" s="101" t="s">
        <v>3745</v>
      </c>
      <c r="I5630" s="101">
        <v>1962</v>
      </c>
      <c r="J5630" s="101"/>
      <c r="K5630" s="90">
        <v>4440739610</v>
      </c>
      <c r="L5630" s="90">
        <f>IF(K5630/1024 &gt;1,K5630/1024," ")</f>
        <v>4336659.775390625</v>
      </c>
      <c r="M5630" s="90">
        <f>IF(K5630/1048576 &gt;1,K5630/1048576," ")</f>
        <v>4235.0193119049072</v>
      </c>
      <c r="N5630" s="91">
        <f>IF(K5630&gt;999999999,K5630/1073741824," ")</f>
        <v>4.135761046782136</v>
      </c>
      <c r="O5630" s="194" t="s">
        <v>27354</v>
      </c>
      <c r="P5630" s="197" t="s">
        <v>27355</v>
      </c>
    </row>
    <row r="5631" spans="2:16" ht="20.100000000000001" customHeight="1" x14ac:dyDescent="0.3">
      <c r="B5631" s="101">
        <v>5621</v>
      </c>
      <c r="C5631" s="48" t="s">
        <v>41206</v>
      </c>
      <c r="D5631" s="157" t="s">
        <v>8128</v>
      </c>
      <c r="E5631" s="36" t="s">
        <v>15948</v>
      </c>
      <c r="F5631" s="81">
        <v>6.1</v>
      </c>
      <c r="G5631" s="13" t="s">
        <v>704</v>
      </c>
      <c r="H5631" s="13" t="s">
        <v>5936</v>
      </c>
      <c r="I5631" s="79">
        <v>2017</v>
      </c>
      <c r="J5631" s="79"/>
      <c r="K5631" s="73">
        <v>4906218926</v>
      </c>
      <c r="L5631" s="90">
        <f>IF(K5631/1024 &gt;1,K5631/1024," ")</f>
        <v>4791229.419921875</v>
      </c>
      <c r="M5631" s="90">
        <f>IF(K5631/1048576 &gt;1,K5631/1048576," ")</f>
        <v>4678.9349803924561</v>
      </c>
      <c r="N5631" s="91">
        <f>IF(K5631&gt;999999999,K5631/1073741824," ")</f>
        <v>4.5692724417895079</v>
      </c>
      <c r="O5631" s="194" t="s">
        <v>27356</v>
      </c>
      <c r="P5631" s="197" t="s">
        <v>27357</v>
      </c>
    </row>
    <row r="5632" spans="2:16" ht="20.100000000000001" customHeight="1" x14ac:dyDescent="0.3">
      <c r="B5632" s="101">
        <v>5622</v>
      </c>
      <c r="C5632" s="7" t="s">
        <v>42599</v>
      </c>
      <c r="D5632" s="159" t="s">
        <v>2533</v>
      </c>
      <c r="E5632" s="36" t="s">
        <v>15949</v>
      </c>
      <c r="F5632" s="104">
        <v>4.3</v>
      </c>
      <c r="G5632" s="13" t="s">
        <v>704</v>
      </c>
      <c r="H5632" s="13" t="s">
        <v>3937</v>
      </c>
      <c r="I5632" s="94">
        <v>2009</v>
      </c>
      <c r="J5632" s="94"/>
      <c r="K5632" s="73">
        <v>4049817600</v>
      </c>
      <c r="L5632" s="90">
        <f>IF(K5632/1024 &gt;1,K5632/1024," ")</f>
        <v>3954900</v>
      </c>
      <c r="M5632" s="90">
        <f>IF(K5632/1048576 &gt;1,K5632/1048576," ")</f>
        <v>3862.20703125</v>
      </c>
      <c r="N5632" s="91">
        <f>IF(K5632&gt;999999999,K5632/1073741824," ")</f>
        <v>3.7716865539550781</v>
      </c>
      <c r="O5632" s="194" t="s">
        <v>20551</v>
      </c>
      <c r="P5632" s="197" t="s">
        <v>27358</v>
      </c>
    </row>
    <row r="5633" spans="2:16" ht="20.100000000000001" customHeight="1" x14ac:dyDescent="0.3">
      <c r="B5633" s="101">
        <v>5623</v>
      </c>
      <c r="C5633" s="12" t="s">
        <v>42600</v>
      </c>
      <c r="D5633" s="160" t="s">
        <v>4444</v>
      </c>
      <c r="E5633" s="36" t="s">
        <v>15950</v>
      </c>
      <c r="F5633" s="104">
        <v>6.7</v>
      </c>
      <c r="G5633" s="101" t="s">
        <v>704</v>
      </c>
      <c r="H5633" s="101" t="s">
        <v>3744</v>
      </c>
      <c r="I5633" s="101">
        <v>2012</v>
      </c>
      <c r="J5633" s="101"/>
      <c r="K5633" s="90">
        <v>4656565320</v>
      </c>
      <c r="L5633" s="90">
        <f>IF(K5633/1024 &gt;1,K5633/1024," ")</f>
        <v>4547427.0703125</v>
      </c>
      <c r="M5633" s="90">
        <f>IF(K5633/1048576 &gt;1,K5633/1048576," ")</f>
        <v>4440.8467483520508</v>
      </c>
      <c r="N5633" s="91">
        <f>IF(K5633&gt;999999999,K5633/1073741824," ")</f>
        <v>4.3367644026875496</v>
      </c>
      <c r="O5633" s="194" t="s">
        <v>17581</v>
      </c>
      <c r="P5633" s="197" t="s">
        <v>27359</v>
      </c>
    </row>
    <row r="5634" spans="2:16" ht="20.100000000000001" customHeight="1" x14ac:dyDescent="0.3">
      <c r="B5634" s="101">
        <v>5624</v>
      </c>
      <c r="C5634" s="48" t="s">
        <v>41207</v>
      </c>
      <c r="D5634" s="168" t="s">
        <v>6424</v>
      </c>
      <c r="E5634" s="36" t="s">
        <v>15951</v>
      </c>
      <c r="F5634" s="99">
        <v>7.1</v>
      </c>
      <c r="G5634" s="99"/>
      <c r="H5634" s="101" t="s">
        <v>5877</v>
      </c>
      <c r="I5634" s="101">
        <v>1984</v>
      </c>
      <c r="J5634" s="101"/>
      <c r="K5634" s="90">
        <v>2408508082</v>
      </c>
      <c r="L5634" s="90">
        <f>IF(K5634/1024 &gt;1,K5634/1024," ")</f>
        <v>2352058.673828125</v>
      </c>
      <c r="M5634" s="90">
        <f>IF(K5634/1048576 &gt;1,K5634/1048576," ")</f>
        <v>2296.9322986602783</v>
      </c>
      <c r="N5634" s="91">
        <f>IF(K5634&gt;999999999,K5634/1073741824," ")</f>
        <v>2.243097947910428</v>
      </c>
      <c r="O5634" s="194" t="s">
        <v>27360</v>
      </c>
      <c r="P5634" s="197" t="s">
        <v>27361</v>
      </c>
    </row>
    <row r="5635" spans="2:16" ht="20.100000000000001" customHeight="1" x14ac:dyDescent="0.3">
      <c r="B5635" s="101">
        <v>5625</v>
      </c>
      <c r="C5635" s="12" t="s">
        <v>42601</v>
      </c>
      <c r="D5635" s="160" t="s">
        <v>58</v>
      </c>
      <c r="E5635" s="36" t="s">
        <v>15952</v>
      </c>
      <c r="F5635" s="104">
        <v>6.7</v>
      </c>
      <c r="G5635" s="101" t="s">
        <v>704</v>
      </c>
      <c r="H5635" s="101" t="s">
        <v>3737</v>
      </c>
      <c r="I5635" s="101">
        <v>1966</v>
      </c>
      <c r="J5635" s="116"/>
      <c r="K5635" s="90">
        <v>4047430397</v>
      </c>
      <c r="L5635" s="90">
        <f>IF(K5635/1024 &gt;1,K5635/1024," ")</f>
        <v>3952568.7470703125</v>
      </c>
      <c r="M5635" s="90">
        <f>IF(K5635/1048576 &gt;1,K5635/1048576," ")</f>
        <v>3859.9304170608521</v>
      </c>
      <c r="N5635" s="91">
        <f>IF(K5635&gt;999999999,K5635/1073741824," ")</f>
        <v>3.7694632979109883</v>
      </c>
      <c r="O5635" s="194" t="s">
        <v>22533</v>
      </c>
      <c r="P5635" s="197" t="s">
        <v>27362</v>
      </c>
    </row>
    <row r="5636" spans="2:16" ht="20.100000000000001" customHeight="1" x14ac:dyDescent="0.3">
      <c r="B5636" s="101">
        <v>5626</v>
      </c>
      <c r="C5636" s="102" t="s">
        <v>41208</v>
      </c>
      <c r="D5636" s="159" t="s">
        <v>2534</v>
      </c>
      <c r="E5636" s="36" t="s">
        <v>15953</v>
      </c>
      <c r="F5636" s="104">
        <v>5.4</v>
      </c>
      <c r="G5636" s="94" t="s">
        <v>704</v>
      </c>
      <c r="H5636" s="94" t="s">
        <v>3769</v>
      </c>
      <c r="I5636" s="101">
        <v>2009</v>
      </c>
      <c r="J5636" s="101"/>
      <c r="K5636" s="90">
        <v>4868846674</v>
      </c>
      <c r="L5636" s="90">
        <f>IF(K5636/1024 &gt;1,K5636/1024," ")</f>
        <v>4754733.080078125</v>
      </c>
      <c r="M5636" s="90">
        <f>IF(K5636/1048576 &gt;1,K5636/1048576," ")</f>
        <v>4643.2940235137939</v>
      </c>
      <c r="N5636" s="91">
        <f>IF(K5636&gt;999999999,K5636/1073741824," ")</f>
        <v>4.5344668198376894</v>
      </c>
      <c r="O5636" s="194" t="s">
        <v>27363</v>
      </c>
      <c r="P5636" s="197" t="s">
        <v>27364</v>
      </c>
    </row>
    <row r="5637" spans="2:16" ht="20.100000000000001" customHeight="1" x14ac:dyDescent="0.3">
      <c r="B5637" s="101">
        <v>5627</v>
      </c>
      <c r="C5637" s="12" t="s">
        <v>42602</v>
      </c>
      <c r="D5637" s="160" t="s">
        <v>59</v>
      </c>
      <c r="E5637" s="36" t="s">
        <v>15954</v>
      </c>
      <c r="F5637" s="104">
        <v>7.1</v>
      </c>
      <c r="G5637" s="101" t="s">
        <v>704</v>
      </c>
      <c r="H5637" s="101" t="s">
        <v>3745</v>
      </c>
      <c r="I5637" s="101">
        <v>1972</v>
      </c>
      <c r="J5637" s="101"/>
      <c r="K5637" s="90">
        <v>6951757066</v>
      </c>
      <c r="L5637" s="90">
        <f>IF(K5637/1024 &gt;1,K5637/1024," ")</f>
        <v>6788825.259765625</v>
      </c>
      <c r="M5637" s="90">
        <f>IF(K5637/1048576 &gt;1,K5637/1048576," ")</f>
        <v>6629.7121677398682</v>
      </c>
      <c r="N5637" s="91">
        <f>IF(K5637&gt;999999999,K5637/1073741824," ")</f>
        <v>6.474328288808465</v>
      </c>
      <c r="O5637" s="194" t="s">
        <v>17564</v>
      </c>
      <c r="P5637" s="197" t="s">
        <v>27365</v>
      </c>
    </row>
    <row r="5638" spans="2:16" ht="20.100000000000001" customHeight="1" x14ac:dyDescent="0.3">
      <c r="B5638" s="101">
        <v>5628</v>
      </c>
      <c r="C5638" s="12" t="s">
        <v>42636</v>
      </c>
      <c r="D5638" s="160" t="s">
        <v>60</v>
      </c>
      <c r="E5638" s="36" t="s">
        <v>15955</v>
      </c>
      <c r="F5638" s="104">
        <v>6.9</v>
      </c>
      <c r="G5638" s="94"/>
      <c r="H5638" s="94" t="s">
        <v>4113</v>
      </c>
      <c r="I5638" s="101">
        <v>1964</v>
      </c>
      <c r="J5638" s="101"/>
      <c r="K5638" s="90">
        <v>1281896448</v>
      </c>
      <c r="L5638" s="90">
        <f>IF(K5638/1024 &gt;1,K5638/1024," ")</f>
        <v>1251852</v>
      </c>
      <c r="M5638" s="90">
        <f>IF(K5638/1048576 &gt;1,K5638/1048576," ")</f>
        <v>1222.51171875</v>
      </c>
      <c r="N5638" s="91">
        <f>IF(K5638&gt;999999999,K5638/1073741824," ")</f>
        <v>1.1938591003417969</v>
      </c>
      <c r="O5638" s="194" t="s">
        <v>27366</v>
      </c>
      <c r="P5638" s="197" t="s">
        <v>27367</v>
      </c>
    </row>
    <row r="5639" spans="2:16" ht="20.100000000000001" customHeight="1" x14ac:dyDescent="0.3">
      <c r="B5639" s="101">
        <v>5629</v>
      </c>
      <c r="C5639" s="20" t="s">
        <v>42603</v>
      </c>
      <c r="D5639" s="160" t="s">
        <v>5758</v>
      </c>
      <c r="E5639" s="36" t="s">
        <v>15956</v>
      </c>
      <c r="F5639" s="104">
        <v>7.4</v>
      </c>
      <c r="G5639" s="101" t="s">
        <v>704</v>
      </c>
      <c r="H5639" s="101" t="s">
        <v>3761</v>
      </c>
      <c r="I5639" s="101">
        <v>1972</v>
      </c>
      <c r="J5639" s="101"/>
      <c r="K5639" s="90">
        <v>4572157537</v>
      </c>
      <c r="L5639" s="90">
        <f>IF(K5639/1024 &gt;1,K5639/1024," ")</f>
        <v>4464997.5947265625</v>
      </c>
      <c r="M5639" s="90">
        <f>IF(K5639/1048576 &gt;1,K5639/1048576," ")</f>
        <v>4360.3492136001587</v>
      </c>
      <c r="N5639" s="91">
        <f>IF(K5639&gt;999999999,K5639/1073741824," ")</f>
        <v>4.258153528906405</v>
      </c>
      <c r="O5639" s="194" t="s">
        <v>18100</v>
      </c>
      <c r="P5639" s="197" t="s">
        <v>27368</v>
      </c>
    </row>
    <row r="5640" spans="2:16" ht="20.100000000000001" customHeight="1" x14ac:dyDescent="0.3">
      <c r="B5640" s="101">
        <v>5630</v>
      </c>
      <c r="C5640" s="7" t="s">
        <v>42536</v>
      </c>
      <c r="D5640" s="159" t="s">
        <v>4774</v>
      </c>
      <c r="E5640" s="36" t="s">
        <v>9380</v>
      </c>
      <c r="F5640" s="104">
        <v>4.9000000000000004</v>
      </c>
      <c r="G5640" s="101" t="s">
        <v>704</v>
      </c>
      <c r="H5640" s="101" t="s">
        <v>3744</v>
      </c>
      <c r="I5640" s="101">
        <v>2014</v>
      </c>
      <c r="J5640" s="101"/>
      <c r="K5640" s="90">
        <v>4018933696</v>
      </c>
      <c r="L5640" s="90">
        <f>IF(K5640/1024 &gt;1,K5640/1024," ")</f>
        <v>3924739.9375</v>
      </c>
      <c r="M5640" s="90">
        <f>IF(K5640/1048576 &gt;1,K5640/1048576," ")</f>
        <v>3832.7538452148438</v>
      </c>
      <c r="N5640" s="91">
        <f>IF(K5640&gt;999999999,K5640/1073741824," ")</f>
        <v>3.7429236769676208</v>
      </c>
      <c r="O5640" s="194" t="s">
        <v>17654</v>
      </c>
      <c r="P5640" s="197" t="s">
        <v>18621</v>
      </c>
    </row>
    <row r="5641" spans="2:16" ht="20.100000000000001" customHeight="1" x14ac:dyDescent="0.3">
      <c r="B5641" s="101">
        <v>5631</v>
      </c>
      <c r="C5641" s="102" t="s">
        <v>41209</v>
      </c>
      <c r="D5641" s="161" t="s">
        <v>6810</v>
      </c>
      <c r="E5641" s="36" t="s">
        <v>15957</v>
      </c>
      <c r="F5641" s="99">
        <v>4</v>
      </c>
      <c r="G5641" s="99"/>
      <c r="H5641" s="101" t="s">
        <v>5892</v>
      </c>
      <c r="I5641" s="101">
        <v>2012</v>
      </c>
      <c r="J5641" s="101"/>
      <c r="K5641" s="90">
        <v>3368097535</v>
      </c>
      <c r="L5641" s="90">
        <f>IF(K5641/1024 &gt;1,K5641/1024," ")</f>
        <v>3289157.7490234375</v>
      </c>
      <c r="M5641" s="90">
        <f>IF(K5641/1048576 &gt;1,K5641/1048576," ")</f>
        <v>3212.0681142807007</v>
      </c>
      <c r="N5641" s="91">
        <f>IF(K5641&gt;999999999,K5641/1073741824," ")</f>
        <v>3.1367852678522468</v>
      </c>
      <c r="O5641" s="194" t="s">
        <v>27369</v>
      </c>
      <c r="P5641" s="197" t="s">
        <v>27370</v>
      </c>
    </row>
    <row r="5642" spans="2:16" ht="20.100000000000001" customHeight="1" x14ac:dyDescent="0.3">
      <c r="B5642" s="101">
        <v>5632</v>
      </c>
      <c r="C5642" s="12" t="s">
        <v>40748</v>
      </c>
      <c r="D5642" s="160" t="s">
        <v>61</v>
      </c>
      <c r="E5642" s="36" t="s">
        <v>15958</v>
      </c>
      <c r="F5642" s="104">
        <v>7.3</v>
      </c>
      <c r="G5642" s="94"/>
      <c r="H5642" s="94" t="s">
        <v>4084</v>
      </c>
      <c r="I5642" s="101">
        <v>1992</v>
      </c>
      <c r="J5642" s="101"/>
      <c r="K5642" s="90">
        <v>730562124</v>
      </c>
      <c r="L5642" s="90">
        <f>IF(K5642/1024 &gt;1,K5642/1024," ")</f>
        <v>713439.57421875</v>
      </c>
      <c r="M5642" s="90">
        <f>IF(K5642/1048576 &gt;1,K5642/1048576," ")</f>
        <v>696.71833419799805</v>
      </c>
      <c r="N5642" s="91" t="str">
        <f>IF(K5642&gt;999999999,K5642/1073741824," ")</f>
        <v xml:space="preserve"> </v>
      </c>
      <c r="O5642" s="194" t="s">
        <v>22126</v>
      </c>
      <c r="P5642" s="197" t="s">
        <v>27371</v>
      </c>
    </row>
    <row r="5643" spans="2:16" ht="20.100000000000001" customHeight="1" x14ac:dyDescent="0.3">
      <c r="B5643" s="101">
        <v>5633</v>
      </c>
      <c r="C5643" s="109" t="s">
        <v>41210</v>
      </c>
      <c r="D5643" s="160" t="s">
        <v>4511</v>
      </c>
      <c r="E5643" s="36" t="s">
        <v>15959</v>
      </c>
      <c r="F5643" s="104">
        <v>5.4</v>
      </c>
      <c r="G5643" s="101"/>
      <c r="H5643" s="101" t="s">
        <v>3737</v>
      </c>
      <c r="I5643" s="101">
        <v>2010</v>
      </c>
      <c r="J5643" s="101"/>
      <c r="K5643" s="90">
        <v>3253319410</v>
      </c>
      <c r="L5643" s="90">
        <f>IF(K5643/1024 &gt;1,K5643/1024," ")</f>
        <v>3177069.736328125</v>
      </c>
      <c r="M5643" s="90">
        <f>IF(K5643/1048576 &gt;1,K5643/1048576," ")</f>
        <v>3102.6071643829346</v>
      </c>
      <c r="N5643" s="91">
        <f>IF(K5643&gt;999999999,K5643/1073741824," ")</f>
        <v>3.0298898089677095</v>
      </c>
      <c r="O5643" s="194" t="s">
        <v>27372</v>
      </c>
      <c r="P5643" s="197" t="s">
        <v>31542</v>
      </c>
    </row>
    <row r="5644" spans="2:16" ht="20.100000000000001" customHeight="1" x14ac:dyDescent="0.3">
      <c r="B5644" s="101">
        <v>5634</v>
      </c>
      <c r="C5644" s="12" t="s">
        <v>41211</v>
      </c>
      <c r="D5644" s="167" t="s">
        <v>9065</v>
      </c>
      <c r="E5644" s="36" t="s">
        <v>15960</v>
      </c>
      <c r="F5644" s="131">
        <v>5.7</v>
      </c>
      <c r="G5644" s="13" t="s">
        <v>704</v>
      </c>
      <c r="H5644" s="13" t="s">
        <v>3757</v>
      </c>
      <c r="I5644" s="133">
        <v>2019</v>
      </c>
      <c r="J5644" s="74"/>
      <c r="K5644" s="73">
        <v>5039865856</v>
      </c>
      <c r="L5644" s="90">
        <f>IF(K5644/1024 &gt;1,K5644/1024," ")</f>
        <v>4921744</v>
      </c>
      <c r="M5644" s="90">
        <f>IF(K5644/1048576 &gt;1,K5644/1048576," ")</f>
        <v>4806.390625</v>
      </c>
      <c r="N5644" s="91">
        <f>IF(K5644&gt;999999999,K5644/1073741824," ")</f>
        <v>4.6937408447265625</v>
      </c>
      <c r="O5644" s="194" t="s">
        <v>27373</v>
      </c>
      <c r="P5644" s="197" t="s">
        <v>27374</v>
      </c>
    </row>
    <row r="5645" spans="2:16" ht="20.100000000000001" customHeight="1" x14ac:dyDescent="0.3">
      <c r="B5645" s="101">
        <v>5635</v>
      </c>
      <c r="C5645" s="12" t="s">
        <v>42604</v>
      </c>
      <c r="D5645" s="160" t="s">
        <v>5926</v>
      </c>
      <c r="E5645" s="36" t="s">
        <v>15961</v>
      </c>
      <c r="F5645" s="99">
        <v>6.1</v>
      </c>
      <c r="G5645" s="101" t="s">
        <v>704</v>
      </c>
      <c r="H5645" s="101" t="s">
        <v>5925</v>
      </c>
      <c r="I5645" s="101">
        <v>1965</v>
      </c>
      <c r="J5645" s="101"/>
      <c r="K5645" s="90">
        <v>2418934551</v>
      </c>
      <c r="L5645" s="90">
        <f>IF(K5645/1024 &gt;1,K5645/1024," ")</f>
        <v>2362240.7724609375</v>
      </c>
      <c r="M5645" s="90">
        <f>IF(K5645/1048576 &gt;1,K5645/1048576," ")</f>
        <v>2306.8757543563843</v>
      </c>
      <c r="N5645" s="91">
        <f>IF(K5645&gt;999999999,K5645/1073741824," ")</f>
        <v>2.2528083538636565</v>
      </c>
      <c r="O5645" s="199" t="s">
        <v>17521</v>
      </c>
      <c r="P5645" s="197" t="s">
        <v>27375</v>
      </c>
    </row>
    <row r="5646" spans="2:16" ht="20.100000000000001" customHeight="1" x14ac:dyDescent="0.3">
      <c r="B5646" s="101">
        <v>5636</v>
      </c>
      <c r="C5646" s="12" t="s">
        <v>40749</v>
      </c>
      <c r="D5646" s="160" t="s">
        <v>62</v>
      </c>
      <c r="E5646" s="36" t="s">
        <v>15962</v>
      </c>
      <c r="F5646" s="104">
        <v>6.3</v>
      </c>
      <c r="G5646" s="94"/>
      <c r="H5646" s="94" t="s">
        <v>3738</v>
      </c>
      <c r="I5646" s="101">
        <v>2003</v>
      </c>
      <c r="J5646" s="101"/>
      <c r="K5646" s="108">
        <v>1839851520</v>
      </c>
      <c r="L5646" s="90">
        <f>IF(K5646/1024 &gt;1,K5646/1024," ")</f>
        <v>1796730</v>
      </c>
      <c r="M5646" s="90">
        <f>IF(K5646/1048576 &gt;1,K5646/1048576," ")</f>
        <v>1754.619140625</v>
      </c>
      <c r="N5646" s="91">
        <f>IF(K5646&gt;999999999,K5646/1073741824," ")</f>
        <v>1.7134952545166016</v>
      </c>
      <c r="O5646" s="199" t="s">
        <v>17521</v>
      </c>
      <c r="P5646" s="197" t="s">
        <v>27376</v>
      </c>
    </row>
    <row r="5647" spans="2:16" ht="20.100000000000001" customHeight="1" x14ac:dyDescent="0.3">
      <c r="B5647" s="101">
        <v>5637</v>
      </c>
      <c r="C5647" s="12" t="s">
        <v>41212</v>
      </c>
      <c r="D5647" s="160" t="s">
        <v>63</v>
      </c>
      <c r="E5647" s="36" t="s">
        <v>15963</v>
      </c>
      <c r="F5647" s="104">
        <v>8.3000000000000007</v>
      </c>
      <c r="G5647" s="94"/>
      <c r="H5647" s="101" t="s">
        <v>3927</v>
      </c>
      <c r="I5647" s="101">
        <v>1941</v>
      </c>
      <c r="J5647" s="101"/>
      <c r="K5647" s="90">
        <v>6914320677</v>
      </c>
      <c r="L5647" s="90">
        <f>IF(K5647/1024 &gt;1,K5647/1024," ")</f>
        <v>6752266.2861328125</v>
      </c>
      <c r="M5647" s="90">
        <f>IF(K5647/1048576 &gt;1,K5647/1048576," ")</f>
        <v>6594.0100450515747</v>
      </c>
      <c r="N5647" s="91">
        <f>IF(K5647&gt;999999999,K5647/1073741824," ")</f>
        <v>6.4394629346206784</v>
      </c>
      <c r="O5647" s="194" t="s">
        <v>27377</v>
      </c>
      <c r="P5647" s="197" t="s">
        <v>27378</v>
      </c>
    </row>
    <row r="5648" spans="2:16" ht="20.100000000000001" customHeight="1" x14ac:dyDescent="0.3">
      <c r="B5648" s="101">
        <v>5638</v>
      </c>
      <c r="C5648" s="109" t="s">
        <v>41213</v>
      </c>
      <c r="D5648" s="168" t="s">
        <v>6231</v>
      </c>
      <c r="E5648" s="36" t="s">
        <v>15964</v>
      </c>
      <c r="F5648" s="99">
        <v>5.9</v>
      </c>
      <c r="G5648" s="99" t="s">
        <v>704</v>
      </c>
      <c r="H5648" s="101" t="s">
        <v>5871</v>
      </c>
      <c r="I5648" s="101">
        <v>1971</v>
      </c>
      <c r="J5648" s="101"/>
      <c r="K5648" s="90">
        <v>4017003776</v>
      </c>
      <c r="L5648" s="90">
        <f>IF(K5648/1024 &gt;1,K5648/1024," ")</f>
        <v>3922855.25</v>
      </c>
      <c r="M5648" s="90">
        <f>IF(K5648/1048576 &gt;1,K5648/1048576," ")</f>
        <v>3830.913330078125</v>
      </c>
      <c r="N5648" s="91">
        <f>IF(K5648&gt;999999999,K5648/1073741824," ")</f>
        <v>3.7411262989044189</v>
      </c>
      <c r="O5648" s="199" t="s">
        <v>17522</v>
      </c>
      <c r="P5648" s="197" t="s">
        <v>27379</v>
      </c>
    </row>
    <row r="5649" spans="2:16" ht="20.100000000000001" customHeight="1" x14ac:dyDescent="0.3">
      <c r="B5649" s="101">
        <v>5639</v>
      </c>
      <c r="C5649" s="12" t="s">
        <v>41214</v>
      </c>
      <c r="D5649" s="159" t="s">
        <v>2535</v>
      </c>
      <c r="E5649" s="36" t="s">
        <v>15965</v>
      </c>
      <c r="F5649" s="104">
        <v>6.2</v>
      </c>
      <c r="G5649" s="94" t="s">
        <v>704</v>
      </c>
      <c r="H5649" s="101" t="s">
        <v>4081</v>
      </c>
      <c r="I5649" s="94">
        <v>1966</v>
      </c>
      <c r="J5649" s="94"/>
      <c r="K5649" s="90">
        <v>2398392047</v>
      </c>
      <c r="L5649" s="90">
        <f>IF(K5649/1024 &gt;1,K5649/1024," ")</f>
        <v>2342179.7333984375</v>
      </c>
      <c r="M5649" s="90">
        <f>IF(K5649/1048576 &gt;1,K5649/1048576," ")</f>
        <v>2287.2848958969116</v>
      </c>
      <c r="N5649" s="91">
        <f>IF(K5649&gt;999999999,K5649/1073741824," ")</f>
        <v>2.2336766561493278</v>
      </c>
      <c r="O5649" s="194" t="s">
        <v>27380</v>
      </c>
      <c r="P5649" s="197" t="s">
        <v>27381</v>
      </c>
    </row>
    <row r="5650" spans="2:16" ht="20.100000000000001" customHeight="1" x14ac:dyDescent="0.3">
      <c r="B5650" s="101">
        <v>5640</v>
      </c>
      <c r="C5650" s="109" t="s">
        <v>41215</v>
      </c>
      <c r="D5650" s="159" t="s">
        <v>5604</v>
      </c>
      <c r="E5650" s="36" t="s">
        <v>15966</v>
      </c>
      <c r="F5650" s="104">
        <v>6.5</v>
      </c>
      <c r="G5650" s="101" t="s">
        <v>704</v>
      </c>
      <c r="H5650" s="105" t="s">
        <v>3756</v>
      </c>
      <c r="I5650" s="101">
        <v>2012</v>
      </c>
      <c r="J5650" s="101"/>
      <c r="K5650" s="90">
        <v>3828891014</v>
      </c>
      <c r="L5650" s="90">
        <f>IF(K5650/1024 &gt;1,K5650/1024," ")</f>
        <v>3739151.380859375</v>
      </c>
      <c r="M5650" s="90">
        <f>IF(K5650/1048576 &gt;1,K5650/1048576," ")</f>
        <v>3651.5150203704834</v>
      </c>
      <c r="N5650" s="91">
        <f>IF(K5650&gt;999999999,K5650/1073741824," ")</f>
        <v>3.5659326370805502</v>
      </c>
      <c r="O5650" s="194" t="s">
        <v>27382</v>
      </c>
      <c r="P5650" s="197" t="s">
        <v>27383</v>
      </c>
    </row>
    <row r="5651" spans="2:16" ht="20.100000000000001" customHeight="1" x14ac:dyDescent="0.3">
      <c r="B5651" s="101">
        <v>5641</v>
      </c>
      <c r="C5651" s="109" t="s">
        <v>41217</v>
      </c>
      <c r="D5651" s="160" t="s">
        <v>64</v>
      </c>
      <c r="E5651" s="36" t="s">
        <v>15968</v>
      </c>
      <c r="F5651" s="104">
        <v>6.5</v>
      </c>
      <c r="G5651" s="94" t="s">
        <v>704</v>
      </c>
      <c r="H5651" s="94" t="s">
        <v>3747</v>
      </c>
      <c r="I5651" s="101">
        <v>2008</v>
      </c>
      <c r="J5651" s="101"/>
      <c r="K5651" s="108">
        <v>2673644143</v>
      </c>
      <c r="L5651" s="90">
        <f>IF(K5651/1024 &gt;1,K5651/1024," ")</f>
        <v>2610980.6083984375</v>
      </c>
      <c r="M5651" s="90">
        <f>IF(K5651/1048576 &gt;1,K5651/1048576," ")</f>
        <v>2549.7857503890991</v>
      </c>
      <c r="N5651" s="91">
        <f>IF(K5651&gt;999999999,K5651/1073741824," ")</f>
        <v>2.4900251468643546</v>
      </c>
      <c r="O5651" s="194" t="s">
        <v>27386</v>
      </c>
      <c r="P5651" s="197" t="s">
        <v>27387</v>
      </c>
    </row>
    <row r="5652" spans="2:16" ht="20.100000000000001" customHeight="1" x14ac:dyDescent="0.3">
      <c r="B5652" s="101">
        <v>5642</v>
      </c>
      <c r="C5652" s="102" t="s">
        <v>41218</v>
      </c>
      <c r="D5652" s="160" t="s">
        <v>5802</v>
      </c>
      <c r="E5652" s="36" t="s">
        <v>15969</v>
      </c>
      <c r="F5652" s="104">
        <v>5.4</v>
      </c>
      <c r="G5652" s="101" t="s">
        <v>704</v>
      </c>
      <c r="H5652" s="101" t="s">
        <v>3758</v>
      </c>
      <c r="I5652" s="101">
        <v>1965</v>
      </c>
      <c r="J5652" s="101"/>
      <c r="K5652" s="90">
        <v>2164023339</v>
      </c>
      <c r="L5652" s="90">
        <f>IF(K5652/1024 &gt;1,K5652/1024," ")</f>
        <v>2113304.0419921875</v>
      </c>
      <c r="M5652" s="90">
        <f>IF(K5652/1048576 &gt;1,K5652/1048576," ")</f>
        <v>2063.7734785079956</v>
      </c>
      <c r="N5652" s="91">
        <f>IF(K5652&gt;999999999,K5652/1073741824," ")</f>
        <v>2.0154037876054645</v>
      </c>
      <c r="O5652" s="194" t="s">
        <v>27388</v>
      </c>
      <c r="P5652" s="197" t="s">
        <v>27389</v>
      </c>
    </row>
    <row r="5653" spans="2:16" ht="20.100000000000001" customHeight="1" x14ac:dyDescent="0.3">
      <c r="B5653" s="101">
        <v>5643</v>
      </c>
      <c r="C5653" s="111" t="s">
        <v>41219</v>
      </c>
      <c r="D5653" s="159" t="s">
        <v>3724</v>
      </c>
      <c r="E5653" s="36" t="s">
        <v>15970</v>
      </c>
      <c r="F5653" s="104">
        <v>6.1</v>
      </c>
      <c r="G5653" s="101" t="s">
        <v>704</v>
      </c>
      <c r="H5653" s="101" t="s">
        <v>3740</v>
      </c>
      <c r="I5653" s="101">
        <v>1986</v>
      </c>
      <c r="J5653" s="101"/>
      <c r="K5653" s="90">
        <v>1755755994</v>
      </c>
      <c r="L5653" s="90">
        <f>IF(K5653/1024 &gt;1,K5653/1024," ")</f>
        <v>1714605.462890625</v>
      </c>
      <c r="M5653" s="90">
        <f>IF(K5653/1048576 &gt;1,K5653/1048576," ")</f>
        <v>1674.419397354126</v>
      </c>
      <c r="N5653" s="91">
        <f>IF(K5653&gt;999999999,K5653/1073741824," ")</f>
        <v>1.6351751927286386</v>
      </c>
      <c r="O5653" s="194" t="s">
        <v>27390</v>
      </c>
      <c r="P5653" s="197" t="s">
        <v>27391</v>
      </c>
    </row>
    <row r="5654" spans="2:16" ht="20.100000000000001" customHeight="1" x14ac:dyDescent="0.3">
      <c r="B5654" s="101">
        <v>5644</v>
      </c>
      <c r="C5654" s="20" t="s">
        <v>41220</v>
      </c>
      <c r="D5654" s="167" t="s">
        <v>32816</v>
      </c>
      <c r="E5654" s="36" t="s">
        <v>32817</v>
      </c>
      <c r="F5654" s="81">
        <v>7</v>
      </c>
      <c r="G5654" s="13"/>
      <c r="H5654" s="13" t="s">
        <v>3740</v>
      </c>
      <c r="I5654" s="79">
        <v>2020</v>
      </c>
      <c r="J5654" s="79"/>
      <c r="K5654" s="73">
        <v>4567351296</v>
      </c>
      <c r="L5654" s="90">
        <f>IF(K5654/1024 &gt;1,K5654/1024," ")</f>
        <v>4460304</v>
      </c>
      <c r="M5654" s="90">
        <f>IF(K5654/1048576 &gt;1,K5654/1048576," ")</f>
        <v>4355.765625</v>
      </c>
      <c r="N5654" s="91">
        <f>IF(K5654&gt;999999999,K5654/1073741824," ")</f>
        <v>4.2536773681640625</v>
      </c>
      <c r="O5654" s="194" t="s">
        <v>32818</v>
      </c>
      <c r="P5654" s="197" t="s">
        <v>32819</v>
      </c>
    </row>
    <row r="5655" spans="2:16" ht="20.100000000000001" customHeight="1" x14ac:dyDescent="0.3">
      <c r="B5655" s="101">
        <v>5645</v>
      </c>
      <c r="C5655" s="20" t="s">
        <v>41221</v>
      </c>
      <c r="D5655" s="157" t="s">
        <v>32530</v>
      </c>
      <c r="E5655" s="36" t="s">
        <v>32531</v>
      </c>
      <c r="F5655" s="81">
        <v>5.8</v>
      </c>
      <c r="G5655" s="13" t="s">
        <v>704</v>
      </c>
      <c r="H5655" s="13" t="s">
        <v>3744</v>
      </c>
      <c r="I5655" s="79">
        <v>2020</v>
      </c>
      <c r="J5655" s="79"/>
      <c r="K5655" s="73">
        <v>4553371648</v>
      </c>
      <c r="L5655" s="90">
        <f>IF(K5655/1024 &gt;1,K5655/1024," ")</f>
        <v>4446652</v>
      </c>
      <c r="M5655" s="90">
        <f>IF(K5655/1048576 &gt;1,K5655/1048576," ")</f>
        <v>4342.43359375</v>
      </c>
      <c r="N5655" s="91">
        <f>IF(K5655&gt;999999999,K5655/1073741824," ")</f>
        <v>4.2406578063964844</v>
      </c>
      <c r="O5655" s="223" t="s">
        <v>17525</v>
      </c>
      <c r="P5655" s="197" t="s">
        <v>32532</v>
      </c>
    </row>
    <row r="5656" spans="2:16" ht="20.100000000000001" customHeight="1" x14ac:dyDescent="0.3">
      <c r="B5656" s="101">
        <v>5646</v>
      </c>
      <c r="C5656" s="109" t="s">
        <v>41222</v>
      </c>
      <c r="D5656" s="160" t="s">
        <v>846</v>
      </c>
      <c r="E5656" s="36" t="s">
        <v>15971</v>
      </c>
      <c r="F5656" s="104">
        <v>5.3</v>
      </c>
      <c r="G5656" s="101" t="s">
        <v>704</v>
      </c>
      <c r="H5656" s="101" t="s">
        <v>3756</v>
      </c>
      <c r="I5656" s="101">
        <v>1986</v>
      </c>
      <c r="J5656" s="101"/>
      <c r="K5656" s="90">
        <v>1948200270</v>
      </c>
      <c r="L5656" s="90">
        <f>IF(K5656/1024 &gt;1,K5656/1024," ")</f>
        <v>1902539.326171875</v>
      </c>
      <c r="M5656" s="90">
        <f>IF(K5656/1048576 &gt;1,K5656/1048576," ")</f>
        <v>1857.9485607147217</v>
      </c>
      <c r="N5656" s="91">
        <f>IF(K5656&gt;999999999,K5656/1073741824," ")</f>
        <v>1.8144028913229704</v>
      </c>
      <c r="O5656" s="194" t="s">
        <v>27392</v>
      </c>
      <c r="P5656" s="197" t="s">
        <v>27393</v>
      </c>
    </row>
    <row r="5657" spans="2:16" ht="20.100000000000001" customHeight="1" x14ac:dyDescent="0.3">
      <c r="B5657" s="101">
        <v>5647</v>
      </c>
      <c r="C5657" s="7" t="s">
        <v>40750</v>
      </c>
      <c r="D5657" s="159" t="s">
        <v>4023</v>
      </c>
      <c r="E5657" s="36" t="s">
        <v>15972</v>
      </c>
      <c r="F5657" s="104">
        <v>5.6</v>
      </c>
      <c r="G5657" s="94"/>
      <c r="H5657" s="94" t="s">
        <v>4065</v>
      </c>
      <c r="I5657" s="101">
        <v>2008</v>
      </c>
      <c r="J5657" s="101"/>
      <c r="K5657" s="90">
        <v>731047936</v>
      </c>
      <c r="L5657" s="90">
        <f>IF(K5657/1024 &gt;1,K5657/1024," ")</f>
        <v>713914</v>
      </c>
      <c r="M5657" s="90">
        <f>IF(K5657/1048576 &gt;1,K5657/1048576," ")</f>
        <v>697.181640625</v>
      </c>
      <c r="N5657" s="91" t="str">
        <f>IF(K5657&gt;999999999,K5657/1073741824," ")</f>
        <v xml:space="preserve"> </v>
      </c>
      <c r="O5657" s="194" t="s">
        <v>27394</v>
      </c>
      <c r="P5657" s="197" t="s">
        <v>27395</v>
      </c>
    </row>
    <row r="5658" spans="2:16" ht="20.100000000000001" customHeight="1" x14ac:dyDescent="0.3">
      <c r="B5658" s="101">
        <v>5648</v>
      </c>
      <c r="C5658" s="20" t="s">
        <v>41223</v>
      </c>
      <c r="D5658" s="177" t="s">
        <v>8791</v>
      </c>
      <c r="E5658" s="36" t="s">
        <v>15973</v>
      </c>
      <c r="F5658" s="131">
        <v>6.5</v>
      </c>
      <c r="G5658" s="13"/>
      <c r="H5658" s="13" t="s">
        <v>3773</v>
      </c>
      <c r="I5658" s="79">
        <v>2019</v>
      </c>
      <c r="J5658" s="79"/>
      <c r="K5658" s="73">
        <v>2525913088</v>
      </c>
      <c r="L5658" s="90">
        <f>IF(K5658/1024 &gt;1,K5658/1024," ")</f>
        <v>2466712</v>
      </c>
      <c r="M5658" s="90">
        <f>IF(K5658/1048576 &gt;1,K5658/1048576," ")</f>
        <v>2408.8984375</v>
      </c>
      <c r="N5658" s="91">
        <f>IF(K5658&gt;999999999,K5658/1073741824," ")</f>
        <v>2.3524398803710938</v>
      </c>
      <c r="O5658" s="194" t="s">
        <v>27396</v>
      </c>
      <c r="P5658" s="197" t="s">
        <v>27397</v>
      </c>
    </row>
    <row r="5659" spans="2:16" ht="20.100000000000001" customHeight="1" x14ac:dyDescent="0.3">
      <c r="B5659" s="101">
        <v>5649</v>
      </c>
      <c r="C5659" s="12" t="s">
        <v>42605</v>
      </c>
      <c r="D5659" s="160" t="s">
        <v>847</v>
      </c>
      <c r="E5659" s="36" t="s">
        <v>15975</v>
      </c>
      <c r="F5659" s="104">
        <v>5.5</v>
      </c>
      <c r="G5659" s="94"/>
      <c r="H5659" s="94" t="s">
        <v>4391</v>
      </c>
      <c r="I5659" s="101">
        <v>2001</v>
      </c>
      <c r="J5659" s="101"/>
      <c r="K5659" s="90">
        <v>734013440</v>
      </c>
      <c r="L5659" s="90">
        <f>IF(K5659/1024 &gt;1,K5659/1024," ")</f>
        <v>716810</v>
      </c>
      <c r="M5659" s="90">
        <f>IF(K5659/1048576 &gt;1,K5659/1048576," ")</f>
        <v>700.009765625</v>
      </c>
      <c r="N5659" s="91" t="str">
        <f>IF(K5659&gt;999999999,K5659/1073741824," ")</f>
        <v xml:space="preserve"> </v>
      </c>
      <c r="O5659" s="194" t="s">
        <v>23904</v>
      </c>
      <c r="P5659" s="197" t="s">
        <v>27400</v>
      </c>
    </row>
    <row r="5660" spans="2:16" ht="20.100000000000001" customHeight="1" x14ac:dyDescent="0.3">
      <c r="B5660" s="101">
        <v>5650</v>
      </c>
      <c r="C5660" s="20" t="s">
        <v>42606</v>
      </c>
      <c r="D5660" s="181" t="s">
        <v>8430</v>
      </c>
      <c r="E5660" s="36" t="s">
        <v>15976</v>
      </c>
      <c r="F5660" s="81">
        <v>4.8</v>
      </c>
      <c r="G5660" s="13" t="s">
        <v>704</v>
      </c>
      <c r="H5660" s="13" t="s">
        <v>5892</v>
      </c>
      <c r="I5660" s="79">
        <v>2018</v>
      </c>
      <c r="J5660" s="79"/>
      <c r="K5660" s="73">
        <v>4665704448</v>
      </c>
      <c r="L5660" s="90">
        <f>IF(K5660/1024 &gt;1,K5660/1024," ")</f>
        <v>4556352</v>
      </c>
      <c r="M5660" s="90">
        <f>IF(K5660/1048576 &gt;1,K5660/1048576," ")</f>
        <v>4449.5625</v>
      </c>
      <c r="N5660" s="91">
        <f>IF(K5660&gt;999999999,K5660/1073741824," ")</f>
        <v>4.34527587890625</v>
      </c>
      <c r="O5660" s="194" t="s">
        <v>27401</v>
      </c>
      <c r="P5660" s="197" t="s">
        <v>31543</v>
      </c>
    </row>
    <row r="5661" spans="2:16" ht="20.100000000000001" customHeight="1" x14ac:dyDescent="0.3">
      <c r="B5661" s="101">
        <v>5651</v>
      </c>
      <c r="C5661" s="12" t="s">
        <v>42607</v>
      </c>
      <c r="D5661" s="160" t="s">
        <v>4038</v>
      </c>
      <c r="E5661" s="36" t="s">
        <v>15977</v>
      </c>
      <c r="F5661" s="104">
        <v>5.4</v>
      </c>
      <c r="G5661" s="101"/>
      <c r="H5661" s="101" t="s">
        <v>4036</v>
      </c>
      <c r="I5661" s="101">
        <v>2013</v>
      </c>
      <c r="J5661" s="101"/>
      <c r="K5661" s="90">
        <v>2860849796</v>
      </c>
      <c r="L5661" s="90">
        <f>IF(K5661/1024 &gt;1,K5661/1024," ")</f>
        <v>2793798.62890625</v>
      </c>
      <c r="M5661" s="90">
        <f>IF(K5661/1048576 &gt;1,K5661/1048576," ")</f>
        <v>2728.3189735412598</v>
      </c>
      <c r="N5661" s="91">
        <f>IF(K5661&gt;999999999,K5661/1073741824," ")</f>
        <v>2.6643739975988865</v>
      </c>
      <c r="O5661" s="194" t="s">
        <v>27402</v>
      </c>
      <c r="P5661" s="197" t="s">
        <v>27403</v>
      </c>
    </row>
    <row r="5662" spans="2:16" ht="20.100000000000001" customHeight="1" x14ac:dyDescent="0.3">
      <c r="B5662" s="101">
        <v>5652</v>
      </c>
      <c r="C5662" s="20" t="s">
        <v>42608</v>
      </c>
      <c r="D5662" s="168" t="s">
        <v>7568</v>
      </c>
      <c r="E5662" s="36" t="s">
        <v>15978</v>
      </c>
      <c r="F5662" s="99">
        <v>4.0999999999999996</v>
      </c>
      <c r="G5662" s="99" t="s">
        <v>704</v>
      </c>
      <c r="H5662" s="105" t="s">
        <v>5878</v>
      </c>
      <c r="I5662" s="101">
        <v>2016</v>
      </c>
      <c r="J5662" s="112"/>
      <c r="K5662" s="90">
        <v>4281094284</v>
      </c>
      <c r="L5662" s="90">
        <f>IF(K5662/1024 &gt;1,K5662/1024," ")</f>
        <v>4180756.13671875</v>
      </c>
      <c r="M5662" s="90">
        <f>IF(K5662/1048576 &gt;1,K5662/1048576," ")</f>
        <v>4082.7696647644043</v>
      </c>
      <c r="N5662" s="91">
        <f>IF(K5662&gt;999999999,K5662/1073741824," ")</f>
        <v>3.9870797507464886</v>
      </c>
      <c r="O5662" s="194" t="s">
        <v>27404</v>
      </c>
      <c r="P5662" s="197" t="s">
        <v>27405</v>
      </c>
    </row>
    <row r="5663" spans="2:16" ht="20.100000000000001" customHeight="1" x14ac:dyDescent="0.3">
      <c r="B5663" s="101">
        <v>5653</v>
      </c>
      <c r="C5663" s="20" t="s">
        <v>42637</v>
      </c>
      <c r="D5663" s="177" t="s">
        <v>8516</v>
      </c>
      <c r="E5663" s="36" t="s">
        <v>15979</v>
      </c>
      <c r="F5663" s="81">
        <v>6.7</v>
      </c>
      <c r="G5663" s="13"/>
      <c r="H5663" s="13" t="s">
        <v>4081</v>
      </c>
      <c r="I5663" s="79">
        <v>2018</v>
      </c>
      <c r="J5663" s="79"/>
      <c r="K5663" s="73">
        <v>4514144256</v>
      </c>
      <c r="L5663" s="90">
        <f>IF(K5663/1024 &gt;1,K5663/1024," ")</f>
        <v>4408344</v>
      </c>
      <c r="M5663" s="90">
        <f>IF(K5663/1048576 &gt;1,K5663/1048576," ")</f>
        <v>4305.0234375</v>
      </c>
      <c r="N5663" s="91">
        <f>IF(K5663&gt;999999999,K5663/1073741824," ")</f>
        <v>4.2041244506835938</v>
      </c>
      <c r="O5663" s="194" t="s">
        <v>27406</v>
      </c>
      <c r="P5663" s="197" t="s">
        <v>27407</v>
      </c>
    </row>
    <row r="5664" spans="2:16" ht="20.100000000000001" customHeight="1" x14ac:dyDescent="0.3">
      <c r="B5664" s="101">
        <v>5654</v>
      </c>
      <c r="C5664" s="12" t="s">
        <v>42609</v>
      </c>
      <c r="D5664" s="160" t="s">
        <v>3405</v>
      </c>
      <c r="E5664" s="36" t="s">
        <v>15980</v>
      </c>
      <c r="F5664" s="104">
        <v>7.8</v>
      </c>
      <c r="G5664" s="101" t="s">
        <v>704</v>
      </c>
      <c r="H5664" s="101" t="s">
        <v>4331</v>
      </c>
      <c r="I5664" s="101">
        <v>1966</v>
      </c>
      <c r="J5664" s="101"/>
      <c r="K5664" s="90">
        <v>3802340640</v>
      </c>
      <c r="L5664" s="90">
        <f>IF(K5664/1024 &gt;1,K5664/1024," ")</f>
        <v>3713223.28125</v>
      </c>
      <c r="M5664" s="90">
        <f>IF(K5664/1048576 &gt;1,K5664/1048576," ")</f>
        <v>3626.1946105957031</v>
      </c>
      <c r="N5664" s="91">
        <f>IF(K5664&gt;999999999,K5664/1073741824," ")</f>
        <v>3.5412056744098663</v>
      </c>
      <c r="O5664" s="199" t="s">
        <v>17525</v>
      </c>
      <c r="P5664" s="197" t="s">
        <v>27408</v>
      </c>
    </row>
    <row r="5665" spans="2:16" ht="20.100000000000001" customHeight="1" x14ac:dyDescent="0.3">
      <c r="B5665" s="101">
        <v>5655</v>
      </c>
      <c r="C5665" s="109" t="s">
        <v>41224</v>
      </c>
      <c r="D5665" s="160" t="s">
        <v>5893</v>
      </c>
      <c r="E5665" s="36" t="s">
        <v>15981</v>
      </c>
      <c r="F5665" s="99">
        <v>5.4</v>
      </c>
      <c r="G5665" s="101" t="s">
        <v>704</v>
      </c>
      <c r="H5665" s="101" t="s">
        <v>5892</v>
      </c>
      <c r="I5665" s="101">
        <v>1981</v>
      </c>
      <c r="J5665" s="101"/>
      <c r="K5665" s="90">
        <v>5950836599</v>
      </c>
      <c r="L5665" s="90">
        <f>IF(K5665/1024 &gt;1,K5665/1024," ")</f>
        <v>5811363.8662109375</v>
      </c>
      <c r="M5665" s="90">
        <f>IF(K5665/1048576 &gt;1,K5665/1048576," ")</f>
        <v>5675.1600255966187</v>
      </c>
      <c r="N5665" s="91">
        <f>IF(K5665&gt;999999999,K5665/1073741824," ")</f>
        <v>5.5421484624966979</v>
      </c>
      <c r="O5665" s="194" t="s">
        <v>27409</v>
      </c>
      <c r="P5665" s="197" t="s">
        <v>31544</v>
      </c>
    </row>
    <row r="5666" spans="2:16" ht="20.100000000000001" customHeight="1" x14ac:dyDescent="0.3">
      <c r="B5666" s="101">
        <v>5656</v>
      </c>
      <c r="C5666" s="102" t="s">
        <v>41225</v>
      </c>
      <c r="D5666" s="160" t="s">
        <v>5462</v>
      </c>
      <c r="E5666" s="36" t="s">
        <v>15982</v>
      </c>
      <c r="F5666" s="104">
        <v>7.4</v>
      </c>
      <c r="G5666" s="101" t="s">
        <v>704</v>
      </c>
      <c r="H5666" s="101" t="s">
        <v>4408</v>
      </c>
      <c r="I5666" s="101">
        <v>2003</v>
      </c>
      <c r="J5666" s="101"/>
      <c r="K5666" s="90">
        <v>5837410124</v>
      </c>
      <c r="L5666" s="90">
        <f>IF(K5666/1024 &gt;1,K5666/1024," ")</f>
        <v>5700595.82421875</v>
      </c>
      <c r="M5666" s="90">
        <f>IF(K5666/1048576 &gt;1,K5666/1048576," ")</f>
        <v>5566.988109588623</v>
      </c>
      <c r="N5666" s="91">
        <f>IF(K5666&gt;999999999,K5666/1073741824," ")</f>
        <v>5.4365118257701397</v>
      </c>
      <c r="O5666" s="194" t="s">
        <v>27205</v>
      </c>
      <c r="P5666" s="197" t="s">
        <v>27410</v>
      </c>
    </row>
    <row r="5667" spans="2:16" ht="20.100000000000001" customHeight="1" x14ac:dyDescent="0.3">
      <c r="B5667" s="101">
        <v>5657</v>
      </c>
      <c r="C5667" s="112" t="s">
        <v>41226</v>
      </c>
      <c r="D5667" s="168" t="s">
        <v>7240</v>
      </c>
      <c r="E5667" s="36" t="s">
        <v>15983</v>
      </c>
      <c r="F5667" s="99">
        <v>7.3</v>
      </c>
      <c r="G5667" s="99" t="s">
        <v>704</v>
      </c>
      <c r="H5667" s="105" t="s">
        <v>5877</v>
      </c>
      <c r="I5667" s="101">
        <v>1974</v>
      </c>
      <c r="J5667" s="112"/>
      <c r="K5667" s="90">
        <v>3273216380</v>
      </c>
      <c r="L5667" s="90">
        <f>IF(K5667/1024 &gt;1,K5667/1024," ")</f>
        <v>3196500.37109375</v>
      </c>
      <c r="M5667" s="90">
        <f>IF(K5667/1048576 &gt;1,K5667/1048576," ")</f>
        <v>3121.5823936462402</v>
      </c>
      <c r="N5667" s="91">
        <f>IF(K5667&gt;999999999,K5667/1073741824," ")</f>
        <v>3.0484203062951565</v>
      </c>
      <c r="O5667" s="194" t="s">
        <v>27411</v>
      </c>
      <c r="P5667" s="197" t="s">
        <v>27412</v>
      </c>
    </row>
    <row r="5668" spans="2:16" ht="20.100000000000001" customHeight="1" x14ac:dyDescent="0.3">
      <c r="B5668" s="101">
        <v>5658</v>
      </c>
      <c r="C5668" s="20" t="s">
        <v>41227</v>
      </c>
      <c r="D5668" s="177" t="s">
        <v>33216</v>
      </c>
      <c r="E5668" s="36" t="s">
        <v>33217</v>
      </c>
      <c r="F5668" s="49">
        <v>5.6</v>
      </c>
      <c r="G5668" s="13" t="s">
        <v>704</v>
      </c>
      <c r="H5668" s="13" t="s">
        <v>4349</v>
      </c>
      <c r="I5668" s="9">
        <v>2022</v>
      </c>
      <c r="J5668" s="9"/>
      <c r="K5668" s="45">
        <v>4846878720</v>
      </c>
      <c r="L5668" s="90">
        <f>IF(K5668/1024 &gt;1,K5668/1024," ")</f>
        <v>4733280</v>
      </c>
      <c r="M5668" s="90">
        <f>IF(K5668/1048576 &gt;1,K5668/1048576," ")</f>
        <v>4622.34375</v>
      </c>
      <c r="N5668" s="91">
        <f>IF(K5668&gt;999999999,K5668/1073741824," ")</f>
        <v>4.514007568359375</v>
      </c>
      <c r="O5668" s="194" t="s">
        <v>17521</v>
      </c>
      <c r="P5668" s="197" t="s">
        <v>33218</v>
      </c>
    </row>
    <row r="5669" spans="2:16" ht="20.100000000000001" customHeight="1" x14ac:dyDescent="0.3">
      <c r="B5669" s="101">
        <v>5659</v>
      </c>
      <c r="C5669" s="109" t="s">
        <v>41228</v>
      </c>
      <c r="D5669" s="160" t="s">
        <v>5426</v>
      </c>
      <c r="E5669" s="36" t="s">
        <v>15984</v>
      </c>
      <c r="F5669" s="104">
        <v>6.9</v>
      </c>
      <c r="G5669" s="101" t="s">
        <v>704</v>
      </c>
      <c r="H5669" s="101" t="s">
        <v>3772</v>
      </c>
      <c r="I5669" s="101">
        <v>1994</v>
      </c>
      <c r="J5669" s="101"/>
      <c r="K5669" s="90">
        <v>5343008735</v>
      </c>
      <c r="L5669" s="90">
        <f>IF(K5669/1024 &gt;1,K5669/1024," ")</f>
        <v>5217781.9677734375</v>
      </c>
      <c r="M5669" s="90">
        <f>IF(K5669/1048576 &gt;1,K5669/1048576," ")</f>
        <v>5095.4902029037476</v>
      </c>
      <c r="N5669" s="91">
        <f>IF(K5669&gt;999999999,K5669/1073741824," ")</f>
        <v>4.976064651273191</v>
      </c>
      <c r="O5669" s="194" t="s">
        <v>27413</v>
      </c>
      <c r="P5669" s="197" t="s">
        <v>27414</v>
      </c>
    </row>
    <row r="5670" spans="2:16" ht="20.100000000000001" customHeight="1" x14ac:dyDescent="0.3">
      <c r="B5670" s="101">
        <v>5660</v>
      </c>
      <c r="C5670" s="109" t="s">
        <v>41229</v>
      </c>
      <c r="D5670" s="160" t="s">
        <v>2698</v>
      </c>
      <c r="E5670" s="36" t="s">
        <v>15985</v>
      </c>
      <c r="F5670" s="104">
        <v>7.3</v>
      </c>
      <c r="G5670" s="99" t="s">
        <v>704</v>
      </c>
      <c r="H5670" s="105" t="s">
        <v>5892</v>
      </c>
      <c r="I5670" s="101">
        <v>1951</v>
      </c>
      <c r="J5670" s="101"/>
      <c r="K5670" s="90">
        <v>5063110138</v>
      </c>
      <c r="L5670" s="90">
        <f>IF(K5670/1024 &gt;1,K5670/1024," ")</f>
        <v>4944443.494140625</v>
      </c>
      <c r="M5670" s="90">
        <f>IF(K5670/1048576 &gt;1,K5670/1048576," ")</f>
        <v>4828.5580997467041</v>
      </c>
      <c r="N5670" s="91">
        <f>IF(K5670&gt;999999999,K5670/1073741824," ")</f>
        <v>4.7153887692838907</v>
      </c>
      <c r="O5670" s="194" t="s">
        <v>27415</v>
      </c>
      <c r="P5670" s="197" t="s">
        <v>27416</v>
      </c>
    </row>
    <row r="5671" spans="2:16" ht="20.100000000000001" customHeight="1" x14ac:dyDescent="0.3">
      <c r="B5671" s="101">
        <v>5661</v>
      </c>
      <c r="C5671" s="7" t="s">
        <v>42610</v>
      </c>
      <c r="D5671" s="177" t="s">
        <v>32649</v>
      </c>
      <c r="E5671" s="36" t="s">
        <v>32650</v>
      </c>
      <c r="F5671" s="131">
        <v>7.4</v>
      </c>
      <c r="G5671" s="13"/>
      <c r="H5671" s="13" t="s">
        <v>3756</v>
      </c>
      <c r="I5671" s="133">
        <v>2020</v>
      </c>
      <c r="J5671" s="74"/>
      <c r="K5671" s="73">
        <v>4356763648</v>
      </c>
      <c r="L5671" s="90">
        <f>IF(K5671/1024 &gt;1,K5671/1024," ")</f>
        <v>4254652</v>
      </c>
      <c r="M5671" s="90">
        <f>IF(K5671/1048576 &gt;1,K5671/1048576," ")</f>
        <v>4154.93359375</v>
      </c>
      <c r="N5671" s="91">
        <f>IF(K5671&gt;999999999,K5671/1073741824," ")</f>
        <v>4.0575523376464844</v>
      </c>
      <c r="O5671" s="223" t="s">
        <v>32651</v>
      </c>
      <c r="P5671" s="197" t="s">
        <v>32652</v>
      </c>
    </row>
    <row r="5672" spans="2:16" ht="20.100000000000001" customHeight="1" x14ac:dyDescent="0.3">
      <c r="B5672" s="101">
        <v>5662</v>
      </c>
      <c r="C5672" s="12" t="s">
        <v>40751</v>
      </c>
      <c r="D5672" s="160" t="s">
        <v>1797</v>
      </c>
      <c r="E5672" s="36" t="s">
        <v>15986</v>
      </c>
      <c r="F5672" s="104">
        <v>6.5</v>
      </c>
      <c r="G5672" s="94"/>
      <c r="H5672" s="94" t="s">
        <v>3750</v>
      </c>
      <c r="I5672" s="101">
        <v>2008</v>
      </c>
      <c r="J5672" s="101"/>
      <c r="K5672" s="90">
        <v>1393352704</v>
      </c>
      <c r="L5672" s="90">
        <f>IF(K5672/1024 &gt;1,K5672/1024," ")</f>
        <v>1360696</v>
      </c>
      <c r="M5672" s="90">
        <f>IF(K5672/1048576 &gt;1,K5672/1048576," ")</f>
        <v>1328.8046875</v>
      </c>
      <c r="N5672" s="91">
        <f>IF(K5672&gt;999999999,K5672/1073741824," ")</f>
        <v>1.2976608276367188</v>
      </c>
      <c r="O5672" s="194" t="s">
        <v>27417</v>
      </c>
      <c r="P5672" s="197" t="s">
        <v>31545</v>
      </c>
    </row>
    <row r="5673" spans="2:16" ht="20.100000000000001" customHeight="1" x14ac:dyDescent="0.3">
      <c r="B5673" s="101">
        <v>5663</v>
      </c>
      <c r="C5673" s="109" t="s">
        <v>41230</v>
      </c>
      <c r="D5673" s="160" t="s">
        <v>3650</v>
      </c>
      <c r="E5673" s="36" t="s">
        <v>15987</v>
      </c>
      <c r="F5673" s="104">
        <v>4.4000000000000004</v>
      </c>
      <c r="G5673" s="101" t="s">
        <v>704</v>
      </c>
      <c r="H5673" s="101" t="s">
        <v>4256</v>
      </c>
      <c r="I5673" s="101">
        <v>2013</v>
      </c>
      <c r="J5673" s="101"/>
      <c r="K5673" s="90">
        <v>4107698352</v>
      </c>
      <c r="L5673" s="90">
        <f>IF(K5673/1024 &gt;1,K5673/1024," ")</f>
        <v>4011424.171875</v>
      </c>
      <c r="M5673" s="90">
        <f>IF(K5673/1048576 &gt;1,K5673/1048576," ")</f>
        <v>3917.4064178466797</v>
      </c>
      <c r="N5673" s="91">
        <f>IF(K5673&gt;999999999,K5673/1073741824," ")</f>
        <v>3.8255922049283981</v>
      </c>
      <c r="O5673" s="194" t="s">
        <v>27418</v>
      </c>
      <c r="P5673" s="197" t="s">
        <v>27419</v>
      </c>
    </row>
    <row r="5674" spans="2:16" ht="20.100000000000001" customHeight="1" x14ac:dyDescent="0.3">
      <c r="B5674" s="101">
        <v>5664</v>
      </c>
      <c r="C5674" s="109" t="s">
        <v>41232</v>
      </c>
      <c r="D5674" s="159" t="s">
        <v>5323</v>
      </c>
      <c r="E5674" s="36" t="s">
        <v>15989</v>
      </c>
      <c r="F5674" s="104">
        <v>5.8</v>
      </c>
      <c r="G5674" s="101" t="s">
        <v>704</v>
      </c>
      <c r="H5674" s="101" t="s">
        <v>3740</v>
      </c>
      <c r="I5674" s="101">
        <v>1977</v>
      </c>
      <c r="J5674" s="101"/>
      <c r="K5674" s="90">
        <v>3634256594</v>
      </c>
      <c r="L5674" s="90">
        <f>IF(K5674/1024 &gt;1,K5674/1024," ")</f>
        <v>3549078.705078125</v>
      </c>
      <c r="M5674" s="90">
        <f>IF(K5674/1048576 &gt;1,K5674/1048576," ")</f>
        <v>3465.8971729278564</v>
      </c>
      <c r="N5674" s="91">
        <f>IF(K5674&gt;999999999,K5674/1073741824," ")</f>
        <v>3.3846652079373598</v>
      </c>
      <c r="O5674" s="194" t="s">
        <v>27422</v>
      </c>
      <c r="P5674" s="197" t="s">
        <v>27423</v>
      </c>
    </row>
    <row r="5675" spans="2:16" ht="20.100000000000001" customHeight="1" x14ac:dyDescent="0.3">
      <c r="B5675" s="101">
        <v>5665</v>
      </c>
      <c r="C5675" s="102" t="s">
        <v>41231</v>
      </c>
      <c r="D5675" s="159" t="s">
        <v>4721</v>
      </c>
      <c r="E5675" s="36" t="s">
        <v>15988</v>
      </c>
      <c r="F5675" s="104">
        <v>4.9000000000000004</v>
      </c>
      <c r="G5675" s="101"/>
      <c r="H5675" s="101" t="s">
        <v>3756</v>
      </c>
      <c r="I5675" s="101">
        <v>2010</v>
      </c>
      <c r="J5675" s="101"/>
      <c r="K5675" s="90">
        <v>3767209042</v>
      </c>
      <c r="L5675" s="90">
        <f>IF(K5675/1024 &gt;1,K5675/1024," ")</f>
        <v>3678915.080078125</v>
      </c>
      <c r="M5675" s="90">
        <f>IF(K5675/1048576 &gt;1,K5675/1048576," ")</f>
        <v>3592.6905078887939</v>
      </c>
      <c r="N5675" s="91">
        <f>IF(K5675&gt;999999999,K5675/1073741824," ")</f>
        <v>3.5084868241101503</v>
      </c>
      <c r="O5675" s="194" t="s">
        <v>27420</v>
      </c>
      <c r="P5675" s="197" t="s">
        <v>27421</v>
      </c>
    </row>
    <row r="5676" spans="2:16" ht="20.100000000000001" customHeight="1" x14ac:dyDescent="0.3">
      <c r="B5676" s="101">
        <v>5666</v>
      </c>
      <c r="C5676" s="7" t="s">
        <v>41233</v>
      </c>
      <c r="D5676" s="159" t="s">
        <v>2537</v>
      </c>
      <c r="E5676" s="36" t="s">
        <v>15990</v>
      </c>
      <c r="F5676" s="104">
        <v>6.7</v>
      </c>
      <c r="G5676" s="13" t="s">
        <v>704</v>
      </c>
      <c r="H5676" s="13" t="s">
        <v>5878</v>
      </c>
      <c r="I5676" s="101">
        <v>2009</v>
      </c>
      <c r="J5676" s="101"/>
      <c r="K5676" s="73">
        <v>1877483520</v>
      </c>
      <c r="L5676" s="90">
        <f>IF(K5676/1024 &gt;1,K5676/1024," ")</f>
        <v>1833480</v>
      </c>
      <c r="M5676" s="90">
        <f>IF(K5676/1048576 &gt;1,K5676/1048576," ")</f>
        <v>1790.5078125</v>
      </c>
      <c r="N5676" s="91">
        <f>IF(K5676&gt;999999999,K5676/1073741824," ")</f>
        <v>1.7485427856445313</v>
      </c>
      <c r="O5676" s="194" t="s">
        <v>27424</v>
      </c>
      <c r="P5676" s="197" t="s">
        <v>27425</v>
      </c>
    </row>
    <row r="5677" spans="2:16" ht="20.100000000000001" customHeight="1" x14ac:dyDescent="0.3">
      <c r="B5677" s="101">
        <v>5667</v>
      </c>
      <c r="C5677" s="102" t="s">
        <v>41234</v>
      </c>
      <c r="D5677" s="159" t="s">
        <v>3885</v>
      </c>
      <c r="E5677" s="36" t="s">
        <v>15991</v>
      </c>
      <c r="F5677" s="104">
        <v>3.6</v>
      </c>
      <c r="G5677" s="101" t="s">
        <v>704</v>
      </c>
      <c r="H5677" s="101" t="s">
        <v>3761</v>
      </c>
      <c r="I5677" s="101">
        <v>1991</v>
      </c>
      <c r="J5677" s="101"/>
      <c r="K5677" s="90">
        <v>2287160880</v>
      </c>
      <c r="L5677" s="90">
        <f>IF(K5677/1024 &gt;1,K5677/1024," ")</f>
        <v>2233555.546875</v>
      </c>
      <c r="M5677" s="90">
        <f>IF(K5677/1048576 &gt;1,K5677/1048576," ")</f>
        <v>2181.2065887451172</v>
      </c>
      <c r="N5677" s="91">
        <f>IF(K5677&gt;999999999,K5677/1073741824," ")</f>
        <v>2.1300845593214035</v>
      </c>
      <c r="O5677" s="199" t="s">
        <v>17521</v>
      </c>
      <c r="P5677" s="197" t="s">
        <v>27426</v>
      </c>
    </row>
    <row r="5678" spans="2:16" ht="20.100000000000001" customHeight="1" x14ac:dyDescent="0.3">
      <c r="B5678" s="101">
        <v>5668</v>
      </c>
      <c r="C5678" s="20" t="s">
        <v>34127</v>
      </c>
      <c r="D5678" s="261" t="s">
        <v>33594</v>
      </c>
      <c r="E5678" s="36" t="s">
        <v>33595</v>
      </c>
      <c r="F5678" s="81">
        <v>5.8</v>
      </c>
      <c r="G5678" s="13"/>
      <c r="H5678" s="13" t="s">
        <v>3744</v>
      </c>
      <c r="I5678" s="79">
        <v>2021</v>
      </c>
      <c r="J5678" s="79"/>
      <c r="K5678" s="73">
        <v>4786569216</v>
      </c>
      <c r="L5678" s="90">
        <f>IF(K5678/1024 &gt;1,K5678/1024," ")</f>
        <v>4674384</v>
      </c>
      <c r="M5678" s="90">
        <f>IF(K5678/1048576 &gt;1,K5678/1048576," ")</f>
        <v>4564.828125</v>
      </c>
      <c r="N5678" s="91">
        <f>IF(K5678&gt;999999999,K5678/1073741824," ")</f>
        <v>4.4578399658203125</v>
      </c>
      <c r="O5678" s="194" t="s">
        <v>18133</v>
      </c>
      <c r="P5678" s="197" t="s">
        <v>33596</v>
      </c>
    </row>
    <row r="5679" spans="2:16" ht="20.100000000000001" customHeight="1" x14ac:dyDescent="0.3">
      <c r="B5679" s="101">
        <v>5669</v>
      </c>
      <c r="C5679" s="7" t="s">
        <v>42531</v>
      </c>
      <c r="D5679" s="159" t="s">
        <v>225</v>
      </c>
      <c r="E5679" s="36" t="s">
        <v>15992</v>
      </c>
      <c r="F5679" s="104">
        <v>7.8</v>
      </c>
      <c r="G5679" s="101" t="s">
        <v>704</v>
      </c>
      <c r="H5679" s="101" t="s">
        <v>5927</v>
      </c>
      <c r="I5679" s="101">
        <v>1953</v>
      </c>
      <c r="J5679" s="101"/>
      <c r="K5679" s="90">
        <v>8107069483</v>
      </c>
      <c r="L5679" s="90">
        <f>IF(K5679/1024 &gt;1,K5679/1024," ")</f>
        <v>7917060.0419921875</v>
      </c>
      <c r="M5679" s="90">
        <f>IF(K5679/1048576 &gt;1,K5679/1048576," ")</f>
        <v>7731.5039472579956</v>
      </c>
      <c r="N5679" s="91">
        <f>IF(K5679&gt;999999999,K5679/1073741824," ")</f>
        <v>7.5502968234941363</v>
      </c>
      <c r="O5679" s="199" t="s">
        <v>17522</v>
      </c>
      <c r="P5679" s="197" t="s">
        <v>27427</v>
      </c>
    </row>
    <row r="5680" spans="2:16" ht="20.100000000000001" customHeight="1" x14ac:dyDescent="0.3">
      <c r="B5680" s="101">
        <v>5670</v>
      </c>
      <c r="C5680" s="109" t="s">
        <v>41235</v>
      </c>
      <c r="D5680" s="160" t="s">
        <v>2538</v>
      </c>
      <c r="E5680" s="36" t="s">
        <v>15993</v>
      </c>
      <c r="F5680" s="104">
        <v>7.4</v>
      </c>
      <c r="G5680" s="101" t="s">
        <v>704</v>
      </c>
      <c r="H5680" s="101" t="s">
        <v>3792</v>
      </c>
      <c r="I5680" s="94">
        <v>1988</v>
      </c>
      <c r="J5680" s="94"/>
      <c r="K5680" s="90">
        <v>5558862423</v>
      </c>
      <c r="L5680" s="90">
        <f>IF(K5680/1024 &gt;1,K5680/1024," ")</f>
        <v>5428576.5849609375</v>
      </c>
      <c r="M5680" s="90">
        <f>IF(K5680/1048576 &gt;1,K5680/1048576," ")</f>
        <v>5301.3443212509155</v>
      </c>
      <c r="N5680" s="91">
        <f>IF(K5680&gt;999999999,K5680/1073741824," ")</f>
        <v>5.1770940637215972</v>
      </c>
      <c r="O5680" s="194" t="s">
        <v>27428</v>
      </c>
      <c r="P5680" s="197" t="s">
        <v>27429</v>
      </c>
    </row>
    <row r="5681" spans="2:16" ht="20.100000000000001" customHeight="1" x14ac:dyDescent="0.3">
      <c r="B5681" s="101">
        <v>5671</v>
      </c>
      <c r="C5681" s="12" t="s">
        <v>43147</v>
      </c>
      <c r="D5681" s="261" t="s">
        <v>43144</v>
      </c>
      <c r="E5681" s="36" t="s">
        <v>43145</v>
      </c>
      <c r="F5681" s="131">
        <v>6</v>
      </c>
      <c r="G5681" s="13"/>
      <c r="H5681" s="13" t="s">
        <v>4104</v>
      </c>
      <c r="I5681" s="133">
        <v>2022</v>
      </c>
      <c r="J5681" s="74"/>
      <c r="K5681" s="73">
        <v>1682444288</v>
      </c>
      <c r="L5681" s="90">
        <f>IF(K5681/1024 &gt;1,K5681/1024," ")</f>
        <v>1643012</v>
      </c>
      <c r="M5681" s="90">
        <f>IF(K5681/1048576 &gt;1,K5681/1048576," ")</f>
        <v>1604.50390625</v>
      </c>
      <c r="N5681" s="91">
        <f>IF(K5681&gt;999999999,K5681/1073741824," ")</f>
        <v>1.5668983459472656</v>
      </c>
      <c r="O5681" s="223" t="s">
        <v>17525</v>
      </c>
      <c r="P5681" s="198" t="s">
        <v>43146</v>
      </c>
    </row>
    <row r="5682" spans="2:16" ht="20.100000000000001" customHeight="1" x14ac:dyDescent="0.3">
      <c r="B5682" s="101">
        <v>5672</v>
      </c>
      <c r="C5682" s="7" t="s">
        <v>41236</v>
      </c>
      <c r="D5682" s="159" t="s">
        <v>1829</v>
      </c>
      <c r="E5682" s="36" t="s">
        <v>15994</v>
      </c>
      <c r="F5682" s="104">
        <v>5.5</v>
      </c>
      <c r="G5682" s="94" t="s">
        <v>704</v>
      </c>
      <c r="H5682" s="94" t="s">
        <v>3744</v>
      </c>
      <c r="I5682" s="94">
        <v>2009</v>
      </c>
      <c r="J5682" s="94"/>
      <c r="K5682" s="73">
        <v>3056197632</v>
      </c>
      <c r="L5682" s="90">
        <f>IF(K5682/1024 &gt;1,K5682/1024," ")</f>
        <v>2984568</v>
      </c>
      <c r="M5682" s="90">
        <f>IF(K5682/1048576 &gt;1,K5682/1048576," ")</f>
        <v>2914.6171875</v>
      </c>
      <c r="N5682" s="91">
        <f>IF(K5682&gt;999999999,K5682/1073741824," ")</f>
        <v>2.8463058471679688</v>
      </c>
      <c r="O5682" s="194" t="s">
        <v>27430</v>
      </c>
      <c r="P5682" s="197" t="s">
        <v>27431</v>
      </c>
    </row>
    <row r="5683" spans="2:16" ht="20.100000000000001" customHeight="1" x14ac:dyDescent="0.3">
      <c r="B5683" s="101">
        <v>5673</v>
      </c>
      <c r="C5683" s="103" t="s">
        <v>41237</v>
      </c>
      <c r="D5683" s="168" t="s">
        <v>6474</v>
      </c>
      <c r="E5683" s="36" t="s">
        <v>15995</v>
      </c>
      <c r="F5683" s="99">
        <v>6.7</v>
      </c>
      <c r="G5683" s="99"/>
      <c r="H5683" s="101" t="s">
        <v>6008</v>
      </c>
      <c r="I5683" s="101">
        <v>2015</v>
      </c>
      <c r="J5683" s="101"/>
      <c r="K5683" s="90">
        <v>2515942646</v>
      </c>
      <c r="L5683" s="90">
        <f>IF(K5683/1024 &gt;1,K5683/1024," ")</f>
        <v>2456975.240234375</v>
      </c>
      <c r="M5683" s="90">
        <f>IF(K5683/1048576 &gt;1,K5683/1048576," ")</f>
        <v>2399.3898830413818</v>
      </c>
      <c r="N5683" s="91">
        <f>IF(K5683&gt;999999999,K5683/1073741824," ")</f>
        <v>2.3431541826575994</v>
      </c>
      <c r="O5683" s="194" t="s">
        <v>27432</v>
      </c>
      <c r="P5683" s="197" t="s">
        <v>27433</v>
      </c>
    </row>
    <row r="5684" spans="2:16" ht="20.100000000000001" customHeight="1" x14ac:dyDescent="0.3">
      <c r="B5684" s="101">
        <v>5674</v>
      </c>
      <c r="C5684" s="102" t="s">
        <v>41238</v>
      </c>
      <c r="D5684" s="159" t="s">
        <v>212</v>
      </c>
      <c r="E5684" s="36" t="s">
        <v>15996</v>
      </c>
      <c r="F5684" s="104">
        <v>8.1999999999999993</v>
      </c>
      <c r="G5684" s="94"/>
      <c r="H5684" s="101" t="s">
        <v>3740</v>
      </c>
      <c r="I5684" s="94">
        <v>1985</v>
      </c>
      <c r="J5684" s="120"/>
      <c r="K5684" s="90">
        <v>7550728577</v>
      </c>
      <c r="L5684" s="90">
        <f>IF(K5684/1024 &gt;1,K5684/1024," ")</f>
        <v>7373758.3759765625</v>
      </c>
      <c r="M5684" s="90">
        <f>IF(K5684/1048576 &gt;1,K5684/1048576," ")</f>
        <v>7200.9359140396118</v>
      </c>
      <c r="N5684" s="91">
        <f>IF(K5684&gt;999999999,K5684/1073741824," ")</f>
        <v>7.0321639785543084</v>
      </c>
      <c r="O5684" s="194" t="s">
        <v>27434</v>
      </c>
      <c r="P5684" s="197" t="s">
        <v>31546</v>
      </c>
    </row>
    <row r="5685" spans="2:16" ht="20.100000000000001" customHeight="1" x14ac:dyDescent="0.3">
      <c r="B5685" s="101">
        <v>5675</v>
      </c>
      <c r="C5685" s="48" t="s">
        <v>40711</v>
      </c>
      <c r="D5685" s="161" t="s">
        <v>7302</v>
      </c>
      <c r="E5685" s="36" t="s">
        <v>15997</v>
      </c>
      <c r="F5685" s="99">
        <v>4.4000000000000004</v>
      </c>
      <c r="G5685" s="99"/>
      <c r="H5685" s="105" t="s">
        <v>4081</v>
      </c>
      <c r="I5685" s="101">
        <v>2016</v>
      </c>
      <c r="J5685" s="101"/>
      <c r="K5685" s="90">
        <v>4459988185</v>
      </c>
      <c r="L5685" s="90">
        <f>IF(K5685/1024 &gt;1,K5685/1024," ")</f>
        <v>4355457.2119140625</v>
      </c>
      <c r="M5685" s="90">
        <f>IF(K5685/1048576 &gt;1,K5685/1048576," ")</f>
        <v>4253.3761835098267</v>
      </c>
      <c r="N5685" s="91">
        <f>IF(K5685&gt;999999999,K5685/1073741824," ")</f>
        <v>4.1536876792088151</v>
      </c>
      <c r="O5685" s="199" t="s">
        <v>17521</v>
      </c>
      <c r="P5685" s="197" t="s">
        <v>31547</v>
      </c>
    </row>
    <row r="5686" spans="2:16" ht="20.100000000000001" customHeight="1" x14ac:dyDescent="0.3">
      <c r="B5686" s="101">
        <v>5676</v>
      </c>
      <c r="C5686" s="12" t="s">
        <v>40752</v>
      </c>
      <c r="D5686" s="160" t="s">
        <v>848</v>
      </c>
      <c r="E5686" s="36" t="s">
        <v>15998</v>
      </c>
      <c r="F5686" s="104">
        <v>6</v>
      </c>
      <c r="G5686" s="94"/>
      <c r="H5686" s="94" t="s">
        <v>4159</v>
      </c>
      <c r="I5686" s="101">
        <v>1994</v>
      </c>
      <c r="J5686" s="101"/>
      <c r="K5686" s="90">
        <v>800043008</v>
      </c>
      <c r="L5686" s="90">
        <f>IF(K5686/1024 &gt;1,K5686/1024," ")</f>
        <v>781292</v>
      </c>
      <c r="M5686" s="90">
        <f>IF(K5686/1048576 &gt;1,K5686/1048576," ")</f>
        <v>762.98046875</v>
      </c>
      <c r="N5686" s="91" t="str">
        <f>IF(K5686&gt;999999999,K5686/1073741824," ")</f>
        <v xml:space="preserve"> </v>
      </c>
      <c r="O5686" s="194" t="s">
        <v>27435</v>
      </c>
      <c r="P5686" s="197" t="s">
        <v>27436</v>
      </c>
    </row>
    <row r="5687" spans="2:16" ht="20.100000000000001" customHeight="1" x14ac:dyDescent="0.3">
      <c r="B5687" s="101">
        <v>5677</v>
      </c>
      <c r="C5687" s="20" t="s">
        <v>41239</v>
      </c>
      <c r="D5687" s="157" t="s">
        <v>9010</v>
      </c>
      <c r="E5687" s="36" t="s">
        <v>15999</v>
      </c>
      <c r="F5687" s="81">
        <v>6.1</v>
      </c>
      <c r="G5687" s="13" t="s">
        <v>704</v>
      </c>
      <c r="H5687" s="13" t="s">
        <v>3744</v>
      </c>
      <c r="I5687" s="79">
        <v>2020</v>
      </c>
      <c r="J5687" s="79"/>
      <c r="K5687" s="73">
        <v>5301149696</v>
      </c>
      <c r="L5687" s="90">
        <f>IF(K5687/1024 &gt;1,K5687/1024," ")</f>
        <v>5176904</v>
      </c>
      <c r="M5687" s="90">
        <f>IF(K5687/1048576 &gt;1,K5687/1048576," ")</f>
        <v>5055.5703125</v>
      </c>
      <c r="N5687" s="91">
        <f>IF(K5687&gt;999999999,K5687/1073741824," ")</f>
        <v>4.9370803833007813</v>
      </c>
      <c r="O5687" s="194" t="s">
        <v>27437</v>
      </c>
      <c r="P5687" s="197" t="s">
        <v>27438</v>
      </c>
    </row>
    <row r="5688" spans="2:16" ht="20.100000000000001" customHeight="1" x14ac:dyDescent="0.3">
      <c r="B5688" s="101">
        <v>5678</v>
      </c>
      <c r="C5688" s="12" t="s">
        <v>41240</v>
      </c>
      <c r="D5688" s="160" t="s">
        <v>690</v>
      </c>
      <c r="E5688" s="36" t="s">
        <v>16000</v>
      </c>
      <c r="F5688" s="104">
        <v>4.7</v>
      </c>
      <c r="G5688" s="101" t="s">
        <v>704</v>
      </c>
      <c r="H5688" s="101" t="s">
        <v>5733</v>
      </c>
      <c r="I5688" s="101">
        <v>1992</v>
      </c>
      <c r="J5688" s="101"/>
      <c r="K5688" s="90">
        <v>2454136912</v>
      </c>
      <c r="L5688" s="90">
        <f>IF(K5688/1024 &gt;1,K5688/1024," ")</f>
        <v>2396618.078125</v>
      </c>
      <c r="M5688" s="90">
        <f>IF(K5688/1048576 &gt;1,K5688/1048576," ")</f>
        <v>2340.4473419189453</v>
      </c>
      <c r="N5688" s="91">
        <f>IF(K5688&gt;999999999,K5688/1073741824," ")</f>
        <v>2.28559310734272</v>
      </c>
      <c r="O5688" s="194" t="s">
        <v>20325</v>
      </c>
      <c r="P5688" s="197" t="s">
        <v>27439</v>
      </c>
    </row>
    <row r="5689" spans="2:16" ht="20.100000000000001" customHeight="1" x14ac:dyDescent="0.3">
      <c r="B5689" s="101">
        <v>5679</v>
      </c>
      <c r="C5689" s="102" t="s">
        <v>41241</v>
      </c>
      <c r="D5689" s="159" t="s">
        <v>3255</v>
      </c>
      <c r="E5689" s="36" t="s">
        <v>16001</v>
      </c>
      <c r="F5689" s="104">
        <v>4.5</v>
      </c>
      <c r="G5689" s="101" t="s">
        <v>704</v>
      </c>
      <c r="H5689" s="101" t="s">
        <v>3747</v>
      </c>
      <c r="I5689" s="94">
        <v>1995</v>
      </c>
      <c r="J5689" s="94"/>
      <c r="K5689" s="108">
        <v>3551552530</v>
      </c>
      <c r="L5689" s="90">
        <f>IF(K5689/1024 &gt;1,K5689/1024," ")</f>
        <v>3468313.017578125</v>
      </c>
      <c r="M5689" s="90">
        <f>IF(K5689/1048576 &gt;1,K5689/1048576," ")</f>
        <v>3387.0244312286377</v>
      </c>
      <c r="N5689" s="91">
        <f>IF(K5689&gt;999999999,K5689/1073741824," ")</f>
        <v>3.3076410461217165</v>
      </c>
      <c r="O5689" s="194" t="s">
        <v>27440</v>
      </c>
      <c r="P5689" s="197" t="s">
        <v>27441</v>
      </c>
    </row>
    <row r="5690" spans="2:16" ht="20.100000000000001" customHeight="1" x14ac:dyDescent="0.3">
      <c r="B5690" s="101">
        <v>5680</v>
      </c>
      <c r="C5690" s="12" t="s">
        <v>41242</v>
      </c>
      <c r="D5690" s="159" t="s">
        <v>3011</v>
      </c>
      <c r="E5690" s="36" t="s">
        <v>16002</v>
      </c>
      <c r="F5690" s="104">
        <v>5.6</v>
      </c>
      <c r="G5690" s="101"/>
      <c r="H5690" s="101" t="s">
        <v>3739</v>
      </c>
      <c r="I5690" s="101">
        <v>2010</v>
      </c>
      <c r="J5690" s="101"/>
      <c r="K5690" s="108">
        <v>3577391949</v>
      </c>
      <c r="L5690" s="90">
        <f>IF(K5690/1024 &gt;1,K5690/1024," ")</f>
        <v>3493546.8251953125</v>
      </c>
      <c r="M5690" s="90">
        <f>IF(K5690/1048576 &gt;1,K5690/1048576," ")</f>
        <v>3411.6668214797974</v>
      </c>
      <c r="N5690" s="91">
        <f>IF(K5690&gt;999999999,K5690/1073741824," ")</f>
        <v>3.3317058803513646</v>
      </c>
      <c r="O5690" s="194" t="s">
        <v>27442</v>
      </c>
      <c r="P5690" s="197" t="s">
        <v>31548</v>
      </c>
    </row>
    <row r="5691" spans="2:16" ht="20.100000000000001" customHeight="1" x14ac:dyDescent="0.3">
      <c r="B5691" s="101">
        <v>5681</v>
      </c>
      <c r="C5691" s="109" t="s">
        <v>41243</v>
      </c>
      <c r="D5691" s="159" t="s">
        <v>3130</v>
      </c>
      <c r="E5691" s="36" t="s">
        <v>16003</v>
      </c>
      <c r="F5691" s="104">
        <v>8.1999999999999993</v>
      </c>
      <c r="G5691" s="101"/>
      <c r="H5691" s="101" t="s">
        <v>4061</v>
      </c>
      <c r="I5691" s="101">
        <v>1950</v>
      </c>
      <c r="J5691" s="101"/>
      <c r="K5691" s="108">
        <v>2252120117</v>
      </c>
      <c r="L5691" s="90">
        <f>IF(K5691/1024 &gt;1,K5691/1024," ")</f>
        <v>2199336.0517578125</v>
      </c>
      <c r="M5691" s="90">
        <f>IF(K5691/1048576 &gt;1,K5691/1048576," ")</f>
        <v>2147.7891130447388</v>
      </c>
      <c r="N5691" s="91">
        <f>IF(K5691&gt;999999999,K5691/1073741824," ")</f>
        <v>2.0974503057077527</v>
      </c>
      <c r="O5691" s="194" t="s">
        <v>27443</v>
      </c>
      <c r="P5691" s="197" t="s">
        <v>27444</v>
      </c>
    </row>
    <row r="5692" spans="2:16" ht="20.100000000000001" customHeight="1" x14ac:dyDescent="0.3">
      <c r="B5692" s="101">
        <v>5682</v>
      </c>
      <c r="C5692" s="12" t="s">
        <v>41244</v>
      </c>
      <c r="D5692" s="160" t="s">
        <v>65</v>
      </c>
      <c r="E5692" s="36" t="s">
        <v>16004</v>
      </c>
      <c r="F5692" s="104">
        <v>5.5</v>
      </c>
      <c r="G5692" s="13" t="s">
        <v>704</v>
      </c>
      <c r="H5692" s="13" t="s">
        <v>3937</v>
      </c>
      <c r="I5692" s="101">
        <v>2008</v>
      </c>
      <c r="J5692" s="101"/>
      <c r="K5692" s="73">
        <v>4985638912</v>
      </c>
      <c r="L5692" s="90">
        <f>IF(K5692/1024 &gt;1,K5692/1024," ")</f>
        <v>4868788</v>
      </c>
      <c r="M5692" s="90">
        <f>IF(K5692/1048576 &gt;1,K5692/1048576," ")</f>
        <v>4754.67578125</v>
      </c>
      <c r="N5692" s="91">
        <f>IF(K5692&gt;999999999,K5692/1073741824," ")</f>
        <v>4.6432380676269531</v>
      </c>
      <c r="O5692" s="194" t="s">
        <v>27445</v>
      </c>
      <c r="P5692" s="197" t="s">
        <v>27446</v>
      </c>
    </row>
    <row r="5693" spans="2:16" ht="20.100000000000001" customHeight="1" x14ac:dyDescent="0.3">
      <c r="B5693" s="101">
        <v>5683</v>
      </c>
      <c r="C5693" s="12" t="s">
        <v>41245</v>
      </c>
      <c r="D5693" s="160" t="s">
        <v>66</v>
      </c>
      <c r="E5693" s="36" t="s">
        <v>16005</v>
      </c>
      <c r="F5693" s="104">
        <v>5.2</v>
      </c>
      <c r="G5693" s="13" t="s">
        <v>704</v>
      </c>
      <c r="H5693" s="13" t="s">
        <v>3937</v>
      </c>
      <c r="I5693" s="101">
        <v>2001</v>
      </c>
      <c r="J5693" s="101"/>
      <c r="K5693" s="73">
        <v>2937782272</v>
      </c>
      <c r="L5693" s="90">
        <f>IF(K5693/1024 &gt;1,K5693/1024," ")</f>
        <v>2868928</v>
      </c>
      <c r="M5693" s="90">
        <f>IF(K5693/1048576 &gt;1,K5693/1048576," ")</f>
        <v>2801.6875</v>
      </c>
      <c r="N5693" s="91">
        <f>IF(K5693&gt;999999999,K5693/1073741824," ")</f>
        <v>2.73602294921875</v>
      </c>
      <c r="O5693" s="194" t="s">
        <v>17582</v>
      </c>
      <c r="P5693" s="197" t="s">
        <v>27447</v>
      </c>
    </row>
    <row r="5694" spans="2:16" ht="20.100000000000001" customHeight="1" x14ac:dyDescent="0.3">
      <c r="B5694" s="101">
        <v>5684</v>
      </c>
      <c r="C5694" s="102" t="s">
        <v>41246</v>
      </c>
      <c r="D5694" s="159" t="s">
        <v>4535</v>
      </c>
      <c r="E5694" s="36" t="s">
        <v>16006</v>
      </c>
      <c r="F5694" s="104">
        <v>6</v>
      </c>
      <c r="G5694" s="101" t="s">
        <v>704</v>
      </c>
      <c r="H5694" s="101" t="s">
        <v>3919</v>
      </c>
      <c r="I5694" s="101">
        <v>1999</v>
      </c>
      <c r="J5694" s="101"/>
      <c r="K5694" s="90">
        <v>4228326980</v>
      </c>
      <c r="L5694" s="90">
        <f>IF(K5694/1024 &gt;1,K5694/1024," ")</f>
        <v>4129225.56640625</v>
      </c>
      <c r="M5694" s="90">
        <f>IF(K5694/1048576 &gt;1,K5694/1048576," ")</f>
        <v>4032.4468421936035</v>
      </c>
      <c r="N5694" s="91">
        <f>IF(K5694&gt;999999999,K5694/1073741824," ")</f>
        <v>3.9379363693296909</v>
      </c>
      <c r="O5694" s="194" t="s">
        <v>27448</v>
      </c>
      <c r="P5694" s="197" t="s">
        <v>27449</v>
      </c>
    </row>
    <row r="5695" spans="2:16" ht="20.100000000000001" customHeight="1" x14ac:dyDescent="0.3">
      <c r="B5695" s="101">
        <v>5685</v>
      </c>
      <c r="C5695" s="12" t="s">
        <v>41247</v>
      </c>
      <c r="D5695" s="160" t="s">
        <v>67</v>
      </c>
      <c r="E5695" s="36" t="s">
        <v>16007</v>
      </c>
      <c r="F5695" s="104">
        <v>7.1</v>
      </c>
      <c r="G5695" s="13" t="s">
        <v>704</v>
      </c>
      <c r="H5695" s="13" t="s">
        <v>5877</v>
      </c>
      <c r="I5695" s="101">
        <v>2004</v>
      </c>
      <c r="J5695" s="101"/>
      <c r="K5695" s="73">
        <v>6113599488</v>
      </c>
      <c r="L5695" s="90">
        <f>IF(K5695/1024 &gt;1,K5695/1024," ")</f>
        <v>5970312</v>
      </c>
      <c r="M5695" s="90">
        <f>IF(K5695/1048576 &gt;1,K5695/1048576," ")</f>
        <v>5830.3828125</v>
      </c>
      <c r="N5695" s="91">
        <f>IF(K5695&gt;999999999,K5695/1073741824," ")</f>
        <v>5.6937332153320313</v>
      </c>
      <c r="O5695" s="194" t="s">
        <v>27450</v>
      </c>
      <c r="P5695" s="197" t="s">
        <v>27451</v>
      </c>
    </row>
    <row r="5696" spans="2:16" ht="20.100000000000001" customHeight="1" x14ac:dyDescent="0.3">
      <c r="B5696" s="101">
        <v>5686</v>
      </c>
      <c r="C5696" s="7" t="s">
        <v>42860</v>
      </c>
      <c r="D5696" s="261" t="s">
        <v>42857</v>
      </c>
      <c r="E5696" s="36" t="s">
        <v>42858</v>
      </c>
      <c r="F5696" s="81">
        <v>5.6</v>
      </c>
      <c r="G5696" s="13" t="s">
        <v>704</v>
      </c>
      <c r="H5696" s="13" t="s">
        <v>3744</v>
      </c>
      <c r="I5696" s="79">
        <v>2022</v>
      </c>
      <c r="J5696" s="79"/>
      <c r="K5696" s="73">
        <v>2242871296</v>
      </c>
      <c r="L5696" s="90">
        <f>IF(K5696/1024 &gt;1,K5696/1024," ")</f>
        <v>2190304</v>
      </c>
      <c r="M5696" s="90">
        <f>IF(K5696/1048576 &gt;1,K5696/1048576," ")</f>
        <v>2138.96875</v>
      </c>
      <c r="N5696" s="91">
        <f>IF(K5696&gt;999999999,K5696/1073741824," ")</f>
        <v>2.088836669921875</v>
      </c>
      <c r="O5696" s="194" t="s">
        <v>18245</v>
      </c>
      <c r="P5696" s="197" t="s">
        <v>42859</v>
      </c>
    </row>
    <row r="5697" spans="2:16" ht="20.100000000000001" customHeight="1" x14ac:dyDescent="0.3">
      <c r="B5697" s="101">
        <v>5687</v>
      </c>
      <c r="C5697" s="112" t="s">
        <v>41248</v>
      </c>
      <c r="D5697" s="161" t="s">
        <v>6540</v>
      </c>
      <c r="E5697" s="36" t="s">
        <v>16009</v>
      </c>
      <c r="F5697" s="99">
        <v>5.8</v>
      </c>
      <c r="G5697" s="99" t="s">
        <v>704</v>
      </c>
      <c r="H5697" s="101" t="s">
        <v>5936</v>
      </c>
      <c r="I5697" s="101">
        <v>1954</v>
      </c>
      <c r="J5697" s="115"/>
      <c r="K5697" s="90">
        <v>2681757979</v>
      </c>
      <c r="L5697" s="90">
        <f>IF(K5697/1024 &gt;1,K5697/1024," ")</f>
        <v>2618904.2763671875</v>
      </c>
      <c r="M5697" s="90">
        <f>IF(K5697/1048576 &gt;1,K5697/1048576," ")</f>
        <v>2557.5237073898315</v>
      </c>
      <c r="N5697" s="91">
        <f>IF(K5697&gt;999999999,K5697/1073741824," ")</f>
        <v>2.4975817454978824</v>
      </c>
      <c r="O5697" s="194" t="s">
        <v>23479</v>
      </c>
      <c r="P5697" s="197" t="s">
        <v>31549</v>
      </c>
    </row>
    <row r="5698" spans="2:16" ht="20.100000000000001" customHeight="1" x14ac:dyDescent="0.3">
      <c r="B5698" s="101">
        <v>5688</v>
      </c>
      <c r="C5698" s="107" t="s">
        <v>41249</v>
      </c>
      <c r="D5698" s="161" t="s">
        <v>6338</v>
      </c>
      <c r="E5698" s="36" t="s">
        <v>16010</v>
      </c>
      <c r="F5698" s="99">
        <v>4.5999999999999996</v>
      </c>
      <c r="G5698" s="99" t="s">
        <v>704</v>
      </c>
      <c r="H5698" s="101" t="s">
        <v>5871</v>
      </c>
      <c r="I5698" s="101">
        <v>1996</v>
      </c>
      <c r="J5698" s="101"/>
      <c r="K5698" s="90">
        <v>4937739575</v>
      </c>
      <c r="L5698" s="90">
        <f>IF(K5698/1024 &gt;1,K5698/1024," ")</f>
        <v>4822011.3037109375</v>
      </c>
      <c r="M5698" s="90">
        <f>IF(K5698/1048576 &gt;1,K5698/1048576," ")</f>
        <v>4708.9954137802124</v>
      </c>
      <c r="N5698" s="91">
        <f>IF(K5698&gt;999999999,K5698/1073741824," ")</f>
        <v>4.5986283337697387</v>
      </c>
      <c r="O5698" s="194" t="s">
        <v>19692</v>
      </c>
      <c r="P5698" s="197" t="s">
        <v>27454</v>
      </c>
    </row>
    <row r="5699" spans="2:16" ht="20.100000000000001" customHeight="1" x14ac:dyDescent="0.3">
      <c r="B5699" s="101">
        <v>5689</v>
      </c>
      <c r="C5699" s="12" t="s">
        <v>41250</v>
      </c>
      <c r="D5699" s="167" t="s">
        <v>8189</v>
      </c>
      <c r="E5699" s="36" t="s">
        <v>16011</v>
      </c>
      <c r="F5699" s="131">
        <v>6.7</v>
      </c>
      <c r="G5699" s="13" t="s">
        <v>704</v>
      </c>
      <c r="H5699" s="13" t="s">
        <v>3758</v>
      </c>
      <c r="I5699" s="133">
        <v>2018</v>
      </c>
      <c r="J5699" s="74"/>
      <c r="K5699" s="73">
        <v>5185732608</v>
      </c>
      <c r="L5699" s="90">
        <f>IF(K5699/1024 &gt;1,K5699/1024," ")</f>
        <v>5064192</v>
      </c>
      <c r="M5699" s="90">
        <f>IF(K5699/1048576 &gt;1,K5699/1048576," ")</f>
        <v>4945.5</v>
      </c>
      <c r="N5699" s="91">
        <f>IF(K5699&gt;999999999,K5699/1073741824," ")</f>
        <v>4.82958984375</v>
      </c>
      <c r="O5699" s="194" t="s">
        <v>27455</v>
      </c>
      <c r="P5699" s="197" t="s">
        <v>27456</v>
      </c>
    </row>
    <row r="5700" spans="2:16" ht="20.100000000000001" customHeight="1" x14ac:dyDescent="0.3">
      <c r="B5700" s="101">
        <v>5690</v>
      </c>
      <c r="C5700" s="112" t="s">
        <v>34928</v>
      </c>
      <c r="D5700" s="161" t="s">
        <v>6514</v>
      </c>
      <c r="E5700" s="36" t="s">
        <v>10967</v>
      </c>
      <c r="F5700" s="99">
        <v>6.2</v>
      </c>
      <c r="G5700" s="99" t="s">
        <v>704</v>
      </c>
      <c r="H5700" s="101" t="s">
        <v>5877</v>
      </c>
      <c r="I5700" s="101">
        <v>1994</v>
      </c>
      <c r="J5700" s="101"/>
      <c r="K5700" s="90">
        <v>3007623272</v>
      </c>
      <c r="L5700" s="90">
        <f>IF(K5700/1024 &gt;1,K5700/1024," ")</f>
        <v>2937132.1015625</v>
      </c>
      <c r="M5700" s="90">
        <f>IF(K5700/1048576 &gt;1,K5700/1048576," ")</f>
        <v>2868.2930679321289</v>
      </c>
      <c r="N5700" s="91">
        <f>IF(K5700&gt;999999999,K5700/1073741824," ")</f>
        <v>2.8010674491524696</v>
      </c>
      <c r="O5700" s="194" t="s">
        <v>18171</v>
      </c>
      <c r="P5700" s="197" t="s">
        <v>19154</v>
      </c>
    </row>
    <row r="5701" spans="2:16" ht="20.100000000000001" customHeight="1" x14ac:dyDescent="0.3">
      <c r="B5701" s="101">
        <v>5691</v>
      </c>
      <c r="C5701" s="109" t="s">
        <v>41251</v>
      </c>
      <c r="D5701" s="160" t="s">
        <v>4599</v>
      </c>
      <c r="E5701" s="36" t="s">
        <v>16012</v>
      </c>
      <c r="F5701" s="104">
        <v>6.1</v>
      </c>
      <c r="G5701" s="101" t="s">
        <v>704</v>
      </c>
      <c r="H5701" s="101" t="s">
        <v>3740</v>
      </c>
      <c r="I5701" s="101">
        <v>1985</v>
      </c>
      <c r="J5701" s="101"/>
      <c r="K5701" s="90">
        <v>4609661841</v>
      </c>
      <c r="L5701" s="90">
        <f>IF(K5701/1024 &gt;1,K5701/1024," ")</f>
        <v>4501622.8916015625</v>
      </c>
      <c r="M5701" s="90">
        <f>IF(K5701/1048576 &gt;1,K5701/1048576," ")</f>
        <v>4396.1161050796509</v>
      </c>
      <c r="N5701" s="91">
        <f>IF(K5701&gt;999999999,K5701/1073741824," ")</f>
        <v>4.2930821338668466</v>
      </c>
      <c r="O5701" s="194" t="s">
        <v>30133</v>
      </c>
      <c r="P5701" s="197" t="s">
        <v>31550</v>
      </c>
    </row>
    <row r="5702" spans="2:16" ht="20.100000000000001" customHeight="1" x14ac:dyDescent="0.3">
      <c r="B5702" s="101">
        <v>5692</v>
      </c>
      <c r="C5702" s="12" t="s">
        <v>41252</v>
      </c>
      <c r="D5702" s="159" t="s">
        <v>2752</v>
      </c>
      <c r="E5702" s="36" t="s">
        <v>16013</v>
      </c>
      <c r="F5702" s="104">
        <v>8.3000000000000007</v>
      </c>
      <c r="G5702" s="101" t="s">
        <v>704</v>
      </c>
      <c r="H5702" s="101" t="s">
        <v>4279</v>
      </c>
      <c r="I5702" s="101">
        <v>1940</v>
      </c>
      <c r="J5702" s="101"/>
      <c r="K5702" s="90">
        <v>5040970648</v>
      </c>
      <c r="L5702" s="90">
        <f>IF(K5702/1024 &gt;1,K5702/1024," ")</f>
        <v>4922822.8984375</v>
      </c>
      <c r="M5702" s="90">
        <f>IF(K5702/1048576 &gt;1,K5702/1048576," ")</f>
        <v>4807.4442367553711</v>
      </c>
      <c r="N5702" s="91">
        <f>IF(K5702&gt;999999999,K5702/1073741824," ")</f>
        <v>4.6947697624564171</v>
      </c>
      <c r="O5702" s="194" t="s">
        <v>27457</v>
      </c>
      <c r="P5702" s="197" t="s">
        <v>27458</v>
      </c>
    </row>
    <row r="5703" spans="2:16" ht="20.100000000000001" customHeight="1" x14ac:dyDescent="0.3">
      <c r="B5703" s="101">
        <v>5693</v>
      </c>
      <c r="C5703" s="12" t="s">
        <v>41253</v>
      </c>
      <c r="D5703" s="167" t="s">
        <v>8275</v>
      </c>
      <c r="E5703" s="36" t="s">
        <v>16014</v>
      </c>
      <c r="F5703" s="81">
        <v>5.6</v>
      </c>
      <c r="G5703" s="13" t="s">
        <v>704</v>
      </c>
      <c r="H5703" s="13" t="s">
        <v>5871</v>
      </c>
      <c r="I5703" s="79">
        <v>2017</v>
      </c>
      <c r="J5703" s="79"/>
      <c r="K5703" s="73">
        <v>5606248448</v>
      </c>
      <c r="L5703" s="90">
        <f>IF(K5703/1024 &gt;1,K5703/1024," ")</f>
        <v>5474852</v>
      </c>
      <c r="M5703" s="90">
        <f>IF(K5703/1048576 &gt;1,K5703/1048576," ")</f>
        <v>5346.53515625</v>
      </c>
      <c r="N5703" s="91">
        <f>IF(K5703&gt;999999999,K5703/1073741824," ")</f>
        <v>5.2212257385253906</v>
      </c>
      <c r="O5703" s="194" t="s">
        <v>27459</v>
      </c>
      <c r="P5703" s="197" t="s">
        <v>27460</v>
      </c>
    </row>
    <row r="5704" spans="2:16" ht="20.100000000000001" customHeight="1" x14ac:dyDescent="0.3">
      <c r="B5704" s="101">
        <v>5694</v>
      </c>
      <c r="C5704" s="109" t="s">
        <v>41254</v>
      </c>
      <c r="D5704" s="160" t="s">
        <v>36</v>
      </c>
      <c r="E5704" s="36" t="s">
        <v>16015</v>
      </c>
      <c r="F5704" s="104">
        <v>7</v>
      </c>
      <c r="G5704" s="101" t="s">
        <v>704</v>
      </c>
      <c r="H5704" s="101" t="s">
        <v>4005</v>
      </c>
      <c r="I5704" s="101">
        <v>1955</v>
      </c>
      <c r="J5704" s="101"/>
      <c r="K5704" s="90">
        <v>3778987456</v>
      </c>
      <c r="L5704" s="90">
        <f>IF(K5704/1024 &gt;1,K5704/1024," ")</f>
        <v>3690417.4375</v>
      </c>
      <c r="M5704" s="90">
        <f>IF(K5704/1048576 &gt;1,K5704/1048576," ")</f>
        <v>3603.9232788085938</v>
      </c>
      <c r="N5704" s="91">
        <f>IF(K5704&gt;999999999,K5704/1073741824," ")</f>
        <v>3.5194563269615173</v>
      </c>
      <c r="O5704" s="194" t="s">
        <v>27461</v>
      </c>
      <c r="P5704" s="197" t="s">
        <v>27462</v>
      </c>
    </row>
    <row r="5705" spans="2:16" ht="20.100000000000001" customHeight="1" x14ac:dyDescent="0.3">
      <c r="B5705" s="101">
        <v>5695</v>
      </c>
      <c r="C5705" s="119" t="s">
        <v>41255</v>
      </c>
      <c r="D5705" s="338" t="s">
        <v>2539</v>
      </c>
      <c r="E5705" s="36" t="s">
        <v>16016</v>
      </c>
      <c r="F5705" s="104">
        <v>6.9</v>
      </c>
      <c r="G5705" s="94" t="s">
        <v>704</v>
      </c>
      <c r="H5705" s="94" t="s">
        <v>3744</v>
      </c>
      <c r="I5705" s="94">
        <v>1983</v>
      </c>
      <c r="J5705" s="94"/>
      <c r="K5705" s="90">
        <v>4453459829</v>
      </c>
      <c r="L5705" s="90">
        <f>IF(K5705/1024 &gt;1,K5705/1024," ")</f>
        <v>4349081.8642578125</v>
      </c>
      <c r="M5705" s="90">
        <f>IF(K5705/1048576 &gt;1,K5705/1048576," ")</f>
        <v>4247.15025806427</v>
      </c>
      <c r="N5705" s="91">
        <f>IF(K5705&gt;999999999,K5705/1073741824," ")</f>
        <v>4.1476076738908887</v>
      </c>
      <c r="O5705" s="194" t="s">
        <v>27463</v>
      </c>
      <c r="P5705" s="197" t="s">
        <v>27464</v>
      </c>
    </row>
    <row r="5706" spans="2:16" ht="20.100000000000001" customHeight="1" x14ac:dyDescent="0.3">
      <c r="B5706" s="101">
        <v>5696</v>
      </c>
      <c r="C5706" s="7" t="s">
        <v>33250</v>
      </c>
      <c r="D5706" s="159" t="s">
        <v>2540</v>
      </c>
      <c r="E5706" s="36" t="s">
        <v>16018</v>
      </c>
      <c r="F5706" s="104">
        <v>7.3</v>
      </c>
      <c r="G5706" s="99" t="s">
        <v>704</v>
      </c>
      <c r="H5706" s="105" t="s">
        <v>6978</v>
      </c>
      <c r="I5706" s="101">
        <v>1962</v>
      </c>
      <c r="J5706" s="101"/>
      <c r="K5706" s="90">
        <v>4415248503</v>
      </c>
      <c r="L5706" s="90">
        <f>IF(K5706/1024 &gt;1,K5706/1024," ")</f>
        <v>4311766.1162109375</v>
      </c>
      <c r="M5706" s="90">
        <f>IF(K5706/1048576 &gt;1,K5706/1048576," ")</f>
        <v>4210.7090978622437</v>
      </c>
      <c r="N5706" s="91">
        <f>IF(K5706&gt;999999999,K5706/1073741824," ")</f>
        <v>4.1120206033810973</v>
      </c>
      <c r="O5706" s="194" t="s">
        <v>27467</v>
      </c>
      <c r="P5706" s="197" t="s">
        <v>27468</v>
      </c>
    </row>
    <row r="5707" spans="2:16" ht="20.100000000000001" customHeight="1" x14ac:dyDescent="0.3">
      <c r="B5707" s="101">
        <v>5697</v>
      </c>
      <c r="C5707" s="109" t="s">
        <v>41257</v>
      </c>
      <c r="D5707" s="159" t="s">
        <v>4773</v>
      </c>
      <c r="E5707" s="36" t="s">
        <v>16019</v>
      </c>
      <c r="F5707" s="104">
        <v>5.5</v>
      </c>
      <c r="G5707" s="101" t="s">
        <v>704</v>
      </c>
      <c r="H5707" s="101" t="s">
        <v>3789</v>
      </c>
      <c r="I5707" s="101">
        <v>2009</v>
      </c>
      <c r="J5707" s="101"/>
      <c r="K5707" s="90">
        <v>2413586226</v>
      </c>
      <c r="L5707" s="90">
        <f>IF(K5707/1024 &gt;1,K5707/1024," ")</f>
        <v>2357017.798828125</v>
      </c>
      <c r="M5707" s="90">
        <f>IF(K5707/1048576 &gt;1,K5707/1048576," ")</f>
        <v>2301.7751941680908</v>
      </c>
      <c r="N5707" s="91">
        <f>IF(K5707&gt;999999999,K5707/1073741824," ")</f>
        <v>2.2478273380547762</v>
      </c>
      <c r="O5707" s="194" t="s">
        <v>27469</v>
      </c>
      <c r="P5707" s="197" t="s">
        <v>27470</v>
      </c>
    </row>
    <row r="5708" spans="2:16" ht="20.100000000000001" customHeight="1" x14ac:dyDescent="0.3">
      <c r="B5708" s="101">
        <v>5698</v>
      </c>
      <c r="C5708" s="111" t="s">
        <v>41258</v>
      </c>
      <c r="D5708" s="161" t="s">
        <v>6442</v>
      </c>
      <c r="E5708" s="36" t="s">
        <v>16020</v>
      </c>
      <c r="F5708" s="99">
        <v>6.7</v>
      </c>
      <c r="G5708" s="99" t="s">
        <v>704</v>
      </c>
      <c r="H5708" s="101" t="s">
        <v>5871</v>
      </c>
      <c r="I5708" s="101">
        <v>1967</v>
      </c>
      <c r="J5708" s="101"/>
      <c r="K5708" s="90">
        <v>5324806582</v>
      </c>
      <c r="L5708" s="90">
        <f>IF(K5708/1024 &gt;1,K5708/1024," ")</f>
        <v>5200006.427734375</v>
      </c>
      <c r="M5708" s="90">
        <f>IF(K5708/1048576 &gt;1,K5708/1048576," ")</f>
        <v>5078.1312770843506</v>
      </c>
      <c r="N5708" s="91">
        <f>IF(K5708&gt;999999999,K5708/1073741824," ")</f>
        <v>4.9591125752776861</v>
      </c>
      <c r="O5708" s="194" t="s">
        <v>25062</v>
      </c>
      <c r="P5708" s="197" t="s">
        <v>27471</v>
      </c>
    </row>
    <row r="5709" spans="2:16" ht="20.100000000000001" customHeight="1" x14ac:dyDescent="0.3">
      <c r="B5709" s="101">
        <v>5699</v>
      </c>
      <c r="C5709" s="12" t="s">
        <v>40754</v>
      </c>
      <c r="D5709" s="160" t="s">
        <v>68</v>
      </c>
      <c r="E5709" s="36" t="s">
        <v>16021</v>
      </c>
      <c r="F5709" s="104">
        <v>6.6</v>
      </c>
      <c r="G5709" s="94"/>
      <c r="H5709" s="94" t="s">
        <v>3920</v>
      </c>
      <c r="I5709" s="101">
        <v>2001</v>
      </c>
      <c r="J5709" s="101"/>
      <c r="K5709" s="90">
        <v>1418266624</v>
      </c>
      <c r="L5709" s="90">
        <f>IF(K5709/1024 &gt;1,K5709/1024," ")</f>
        <v>1385026</v>
      </c>
      <c r="M5709" s="90">
        <f>IF(K5709/1048576 &gt;1,K5709/1048576," ")</f>
        <v>1352.564453125</v>
      </c>
      <c r="N5709" s="91">
        <f>IF(K5709&gt;999999999,K5709/1073741824," ")</f>
        <v>1.3208637237548828</v>
      </c>
      <c r="O5709" s="194" t="s">
        <v>27472</v>
      </c>
      <c r="P5709" s="197" t="s">
        <v>27473</v>
      </c>
    </row>
    <row r="5710" spans="2:16" ht="20.100000000000001" customHeight="1" x14ac:dyDescent="0.3">
      <c r="B5710" s="101">
        <v>5700</v>
      </c>
      <c r="C5710" s="109" t="s">
        <v>41259</v>
      </c>
      <c r="D5710" s="160" t="s">
        <v>69</v>
      </c>
      <c r="E5710" s="36" t="s">
        <v>16022</v>
      </c>
      <c r="F5710" s="104">
        <v>6.4</v>
      </c>
      <c r="G5710" s="13" t="s">
        <v>704</v>
      </c>
      <c r="H5710" s="13" t="s">
        <v>3736</v>
      </c>
      <c r="I5710" s="101">
        <v>2008</v>
      </c>
      <c r="J5710" s="101"/>
      <c r="K5710" s="73">
        <v>2419392512</v>
      </c>
      <c r="L5710" s="90">
        <f>IF(K5710/1024 &gt;1,K5710/1024," ")</f>
        <v>2362688</v>
      </c>
      <c r="M5710" s="90">
        <f>IF(K5710/1048576 &gt;1,K5710/1048576," ")</f>
        <v>2307.3125</v>
      </c>
      <c r="N5710" s="91">
        <f>IF(K5710&gt;999999999,K5710/1073741824," ")</f>
        <v>2.25323486328125</v>
      </c>
      <c r="O5710" s="194" t="s">
        <v>27474</v>
      </c>
      <c r="P5710" s="197" t="s">
        <v>27475</v>
      </c>
    </row>
    <row r="5711" spans="2:16" ht="20.100000000000001" customHeight="1" x14ac:dyDescent="0.3">
      <c r="B5711" s="101">
        <v>5701</v>
      </c>
      <c r="C5711" s="109" t="s">
        <v>41260</v>
      </c>
      <c r="D5711" s="160" t="s">
        <v>70</v>
      </c>
      <c r="E5711" s="36" t="s">
        <v>16023</v>
      </c>
      <c r="F5711" s="104">
        <v>4.7</v>
      </c>
      <c r="G5711" s="94" t="s">
        <v>704</v>
      </c>
      <c r="H5711" s="94" t="s">
        <v>3761</v>
      </c>
      <c r="I5711" s="101">
        <v>2003</v>
      </c>
      <c r="J5711" s="101"/>
      <c r="K5711" s="90">
        <v>2465222746</v>
      </c>
      <c r="L5711" s="90">
        <f>IF(K5711/1024 &gt;1,K5711/1024," ")</f>
        <v>2407444.087890625</v>
      </c>
      <c r="M5711" s="90">
        <f>IF(K5711/1048576 &gt;1,K5711/1048576," ")</f>
        <v>2351.0196170806885</v>
      </c>
      <c r="N5711" s="91">
        <f>IF(K5711&gt;999999999,K5711/1073741824," ")</f>
        <v>2.2959175948053598</v>
      </c>
      <c r="O5711" s="194" t="s">
        <v>17766</v>
      </c>
      <c r="P5711" s="197" t="s">
        <v>27476</v>
      </c>
    </row>
    <row r="5712" spans="2:16" ht="20.100000000000001" customHeight="1" x14ac:dyDescent="0.3">
      <c r="B5712" s="101">
        <v>5702</v>
      </c>
      <c r="C5712" s="7" t="s">
        <v>40755</v>
      </c>
      <c r="D5712" s="159" t="s">
        <v>2541</v>
      </c>
      <c r="E5712" s="36" t="s">
        <v>16024</v>
      </c>
      <c r="F5712" s="104">
        <v>4.2</v>
      </c>
      <c r="G5712" s="94"/>
      <c r="H5712" s="94" t="s">
        <v>3750</v>
      </c>
      <c r="I5712" s="94">
        <v>2009</v>
      </c>
      <c r="J5712" s="94"/>
      <c r="K5712" s="90">
        <v>1526380544</v>
      </c>
      <c r="L5712" s="90">
        <f>IF(K5712/1024 &gt;1,K5712/1024," ")</f>
        <v>1490606</v>
      </c>
      <c r="M5712" s="90">
        <f>IF(K5712/1048576 &gt;1,K5712/1048576," ")</f>
        <v>1455.669921875</v>
      </c>
      <c r="N5712" s="91">
        <f>IF(K5712&gt;999999999,K5712/1073741824," ")</f>
        <v>1.4215526580810547</v>
      </c>
      <c r="O5712" s="194" t="s">
        <v>22560</v>
      </c>
      <c r="P5712" s="197" t="s">
        <v>27477</v>
      </c>
    </row>
    <row r="5713" spans="2:16" ht="20.100000000000001" customHeight="1" x14ac:dyDescent="0.3">
      <c r="B5713" s="101">
        <v>5703</v>
      </c>
      <c r="C5713" s="109" t="s">
        <v>35725</v>
      </c>
      <c r="D5713" s="160" t="s">
        <v>5914</v>
      </c>
      <c r="E5713" s="36" t="s">
        <v>11835</v>
      </c>
      <c r="F5713" s="99">
        <v>5.5</v>
      </c>
      <c r="G5713" s="101" t="s">
        <v>5915</v>
      </c>
      <c r="H5713" s="101" t="s">
        <v>5916</v>
      </c>
      <c r="I5713" s="101">
        <v>1930</v>
      </c>
      <c r="J5713" s="116"/>
      <c r="K5713" s="90">
        <v>1463446145</v>
      </c>
      <c r="L5713" s="90">
        <f>IF(K5713/1024 &gt;1,K5713/1024," ")</f>
        <v>1429146.6259765625</v>
      </c>
      <c r="M5713" s="90">
        <f>IF(K5713/1048576 &gt;1,K5713/1048576," ")</f>
        <v>1395.6510019302368</v>
      </c>
      <c r="N5713" s="91">
        <f>IF(K5713&gt;999999999,K5713/1073741824," ")</f>
        <v>1.3629404315724969</v>
      </c>
      <c r="O5713" s="194" t="s">
        <v>20441</v>
      </c>
      <c r="P5713" s="197" t="s">
        <v>20442</v>
      </c>
    </row>
    <row r="5714" spans="2:16" ht="20.100000000000001" customHeight="1" x14ac:dyDescent="0.3">
      <c r="B5714" s="101">
        <v>5704</v>
      </c>
      <c r="C5714" s="12" t="s">
        <v>41261</v>
      </c>
      <c r="D5714" s="160" t="s">
        <v>71</v>
      </c>
      <c r="E5714" s="36" t="s">
        <v>16025</v>
      </c>
      <c r="F5714" s="104">
        <v>5.4</v>
      </c>
      <c r="G5714" s="13" t="s">
        <v>704</v>
      </c>
      <c r="H5714" s="13" t="s">
        <v>3744</v>
      </c>
      <c r="I5714" s="101">
        <v>2006</v>
      </c>
      <c r="J5714" s="101"/>
      <c r="K5714" s="73">
        <v>3075268608</v>
      </c>
      <c r="L5714" s="90">
        <f>IF(K5714/1024 &gt;1,K5714/1024," ")</f>
        <v>3003192</v>
      </c>
      <c r="M5714" s="90">
        <f>IF(K5714/1048576 &gt;1,K5714/1048576," ")</f>
        <v>2932.8046875</v>
      </c>
      <c r="N5714" s="91">
        <f>IF(K5714&gt;999999999,K5714/1073741824," ")</f>
        <v>2.8640670776367188</v>
      </c>
      <c r="O5714" s="194" t="s">
        <v>27478</v>
      </c>
      <c r="P5714" s="197" t="s">
        <v>27479</v>
      </c>
    </row>
    <row r="5715" spans="2:16" ht="20.100000000000001" customHeight="1" x14ac:dyDescent="0.3">
      <c r="B5715" s="101">
        <v>5705</v>
      </c>
      <c r="C5715" s="102" t="s">
        <v>41262</v>
      </c>
      <c r="D5715" s="159" t="s">
        <v>889</v>
      </c>
      <c r="E5715" s="36" t="s">
        <v>16026</v>
      </c>
      <c r="F5715" s="104">
        <v>7.8</v>
      </c>
      <c r="G5715" s="94" t="s">
        <v>704</v>
      </c>
      <c r="H5715" s="94" t="s">
        <v>4352</v>
      </c>
      <c r="I5715" s="101">
        <v>1945</v>
      </c>
      <c r="J5715" s="101"/>
      <c r="K5715" s="108">
        <v>2640966132</v>
      </c>
      <c r="L5715" s="90">
        <f>IF(K5715/1024 &gt;1,K5715/1024," ")</f>
        <v>2579068.48828125</v>
      </c>
      <c r="M5715" s="90">
        <f>IF(K5715/1048576 &gt;1,K5715/1048576," ")</f>
        <v>2518.6215705871582</v>
      </c>
      <c r="N5715" s="91">
        <f>IF(K5715&gt;999999999,K5715/1073741824," ")</f>
        <v>2.4595913775265217</v>
      </c>
      <c r="O5715" s="194" t="s">
        <v>27480</v>
      </c>
      <c r="P5715" s="197" t="s">
        <v>27481</v>
      </c>
    </row>
    <row r="5716" spans="2:16" ht="20.100000000000001" customHeight="1" x14ac:dyDescent="0.3">
      <c r="B5716" s="101">
        <v>5706</v>
      </c>
      <c r="C5716" s="102" t="s">
        <v>41263</v>
      </c>
      <c r="D5716" s="159" t="s">
        <v>2886</v>
      </c>
      <c r="E5716" s="36" t="s">
        <v>16027</v>
      </c>
      <c r="F5716" s="104">
        <v>6.1</v>
      </c>
      <c r="G5716" s="101" t="s">
        <v>704</v>
      </c>
      <c r="H5716" s="101" t="s">
        <v>3745</v>
      </c>
      <c r="I5716" s="94">
        <v>2010</v>
      </c>
      <c r="J5716" s="94"/>
      <c r="K5716" s="90">
        <v>2872081118</v>
      </c>
      <c r="L5716" s="90">
        <f>IF(K5716/1024 &gt;1,K5716/1024," ")</f>
        <v>2804766.716796875</v>
      </c>
      <c r="M5716" s="90">
        <f>IF(K5716/1048576 &gt;1,K5716/1048576," ")</f>
        <v>2739.0299968719482</v>
      </c>
      <c r="N5716" s="91">
        <f>IF(K5716&gt;999999999,K5716/1073741824," ")</f>
        <v>2.674833981320262</v>
      </c>
      <c r="O5716" s="194" t="s">
        <v>27482</v>
      </c>
      <c r="P5716" s="197" t="s">
        <v>27483</v>
      </c>
    </row>
    <row r="5717" spans="2:16" ht="20.100000000000001" customHeight="1" x14ac:dyDescent="0.3">
      <c r="B5717" s="101">
        <v>5707</v>
      </c>
      <c r="C5717" s="12" t="s">
        <v>41264</v>
      </c>
      <c r="D5717" s="159" t="s">
        <v>2700</v>
      </c>
      <c r="E5717" s="36" t="s">
        <v>16029</v>
      </c>
      <c r="F5717" s="104">
        <v>6.8</v>
      </c>
      <c r="G5717" s="94" t="s">
        <v>704</v>
      </c>
      <c r="H5717" s="94" t="s">
        <v>3737</v>
      </c>
      <c r="I5717" s="94">
        <v>2008</v>
      </c>
      <c r="J5717" s="120"/>
      <c r="K5717" s="108">
        <v>1506607211</v>
      </c>
      <c r="L5717" s="90">
        <f>IF(K5717/1024 &gt;1,K5717/1024," ")</f>
        <v>1471296.1044921875</v>
      </c>
      <c r="M5717" s="90">
        <f>IF(K5717/1048576 &gt;1,K5717/1048576," ")</f>
        <v>1436.8126020431519</v>
      </c>
      <c r="N5717" s="91">
        <f>IF(K5717&gt;999999999,K5717/1073741824," ")</f>
        <v>1.4031373066827655</v>
      </c>
      <c r="O5717" s="194" t="s">
        <v>27486</v>
      </c>
      <c r="P5717" s="197" t="s">
        <v>27487</v>
      </c>
    </row>
    <row r="5718" spans="2:16" ht="20.100000000000001" customHeight="1" x14ac:dyDescent="0.3">
      <c r="B5718" s="101">
        <v>5708</v>
      </c>
      <c r="C5718" s="109" t="s">
        <v>41265</v>
      </c>
      <c r="D5718" s="160" t="s">
        <v>72</v>
      </c>
      <c r="E5718" s="36" t="s">
        <v>16030</v>
      </c>
      <c r="F5718" s="104">
        <v>6.6</v>
      </c>
      <c r="G5718" s="94"/>
      <c r="H5718" s="101" t="s">
        <v>3744</v>
      </c>
      <c r="I5718" s="101">
        <v>2008</v>
      </c>
      <c r="J5718" s="101"/>
      <c r="K5718" s="90">
        <v>4775695211</v>
      </c>
      <c r="L5718" s="90">
        <f>IF(K5718/1024 &gt;1,K5718/1024," ")</f>
        <v>4663764.8544921875</v>
      </c>
      <c r="M5718" s="90">
        <f>IF(K5718/1048576 &gt;1,K5718/1048576," ")</f>
        <v>4554.4578657150269</v>
      </c>
      <c r="N5718" s="91">
        <f>IF(K5718&gt;999999999,K5718/1073741824," ")</f>
        <v>4.4477127594873309</v>
      </c>
      <c r="O5718" s="194" t="s">
        <v>27488</v>
      </c>
      <c r="P5718" s="197" t="s">
        <v>27489</v>
      </c>
    </row>
    <row r="5719" spans="2:16" ht="20.100000000000001" customHeight="1" x14ac:dyDescent="0.3">
      <c r="B5719" s="101">
        <v>5709</v>
      </c>
      <c r="C5719" s="20" t="s">
        <v>34128</v>
      </c>
      <c r="D5719" s="261" t="s">
        <v>33711</v>
      </c>
      <c r="E5719" s="36" t="s">
        <v>33712</v>
      </c>
      <c r="F5719" s="81">
        <v>6.9</v>
      </c>
      <c r="G5719" s="13"/>
      <c r="H5719" s="13" t="s">
        <v>3744</v>
      </c>
      <c r="I5719" s="79">
        <v>2021</v>
      </c>
      <c r="J5719" s="79"/>
      <c r="K5719" s="73">
        <v>5345890304</v>
      </c>
      <c r="L5719" s="90">
        <f>IF(K5719/1024 &gt;1,K5719/1024," ")</f>
        <v>5220596</v>
      </c>
      <c r="M5719" s="90">
        <f>IF(K5719/1048576 &gt;1,K5719/1048576," ")</f>
        <v>5098.23828125</v>
      </c>
      <c r="N5719" s="91">
        <f>IF(K5719&gt;999999999,K5719/1073741824," ")</f>
        <v>4.9787483215332031</v>
      </c>
      <c r="O5719" s="223" t="s">
        <v>33713</v>
      </c>
      <c r="P5719" s="198" t="s">
        <v>33714</v>
      </c>
    </row>
    <row r="5720" spans="2:16" ht="20.100000000000001" customHeight="1" x14ac:dyDescent="0.3">
      <c r="B5720" s="101">
        <v>5710</v>
      </c>
      <c r="C5720" s="102" t="s">
        <v>41266</v>
      </c>
      <c r="D5720" s="159" t="s">
        <v>3149</v>
      </c>
      <c r="E5720" s="36" t="s">
        <v>16032</v>
      </c>
      <c r="F5720" s="104">
        <v>5.7</v>
      </c>
      <c r="G5720" s="101" t="s">
        <v>704</v>
      </c>
      <c r="H5720" s="101" t="s">
        <v>3782</v>
      </c>
      <c r="I5720" s="101">
        <v>2011</v>
      </c>
      <c r="J5720" s="101"/>
      <c r="K5720" s="90">
        <v>3964598732</v>
      </c>
      <c r="L5720" s="90">
        <f>IF(K5720/1024 &gt;1,K5720/1024," ")</f>
        <v>3871678.44921875</v>
      </c>
      <c r="M5720" s="90">
        <f>IF(K5720/1048576 &gt;1,K5720/1048576," ")</f>
        <v>3780.9359855651855</v>
      </c>
      <c r="N5720" s="91">
        <f>IF(K5720&gt;999999999,K5720/1073741824," ")</f>
        <v>3.6923202984035015</v>
      </c>
      <c r="O5720" s="194" t="s">
        <v>27491</v>
      </c>
      <c r="P5720" s="197" t="s">
        <v>27492</v>
      </c>
    </row>
    <row r="5721" spans="2:16" ht="20.100000000000001" customHeight="1" x14ac:dyDescent="0.3">
      <c r="B5721" s="101">
        <v>5711</v>
      </c>
      <c r="C5721" s="12" t="s">
        <v>40756</v>
      </c>
      <c r="D5721" s="160" t="s">
        <v>73</v>
      </c>
      <c r="E5721" s="36" t="s">
        <v>16035</v>
      </c>
      <c r="F5721" s="104">
        <v>6.1</v>
      </c>
      <c r="G5721" s="94" t="s">
        <v>704</v>
      </c>
      <c r="H5721" s="94" t="s">
        <v>4215</v>
      </c>
      <c r="I5721" s="101">
        <v>2007</v>
      </c>
      <c r="J5721" s="101"/>
      <c r="K5721" s="108">
        <v>1829064704</v>
      </c>
      <c r="L5721" s="90">
        <f>IF(K5721/1024 &gt;1,K5721/1024," ")</f>
        <v>1786196</v>
      </c>
      <c r="M5721" s="90">
        <f>IF(K5721/1048576 &gt;1,K5721/1048576," ")</f>
        <v>1744.33203125</v>
      </c>
      <c r="N5721" s="91">
        <f>IF(K5721&gt;999999999,K5721/1073741824," ")</f>
        <v>1.7034492492675781</v>
      </c>
      <c r="O5721" s="194" t="s">
        <v>30134</v>
      </c>
      <c r="P5721" s="197" t="s">
        <v>31554</v>
      </c>
    </row>
    <row r="5722" spans="2:16" ht="20.100000000000001" customHeight="1" x14ac:dyDescent="0.3">
      <c r="B5722" s="101">
        <v>5712</v>
      </c>
      <c r="C5722" s="111" t="s">
        <v>7096</v>
      </c>
      <c r="D5722" s="161" t="s">
        <v>7095</v>
      </c>
      <c r="E5722" s="36" t="s">
        <v>16038</v>
      </c>
      <c r="F5722" s="99">
        <v>7.1</v>
      </c>
      <c r="G5722" s="99" t="s">
        <v>704</v>
      </c>
      <c r="H5722" s="105" t="s">
        <v>4081</v>
      </c>
      <c r="I5722" s="101">
        <v>2011</v>
      </c>
      <c r="J5722" s="101"/>
      <c r="K5722" s="90">
        <v>3016356712</v>
      </c>
      <c r="L5722" s="90">
        <f>IF(K5722/1024 &gt;1,K5722/1024," ")</f>
        <v>2945660.8515625</v>
      </c>
      <c r="M5722" s="90">
        <f>IF(K5722/1048576 &gt;1,K5722/1048576," ")</f>
        <v>2876.6219253540039</v>
      </c>
      <c r="N5722" s="91">
        <f>IF(K5722&gt;999999999,K5722/1073741824," ")</f>
        <v>2.8092010989785194</v>
      </c>
      <c r="O5722" s="194" t="s">
        <v>27498</v>
      </c>
      <c r="P5722" s="197" t="s">
        <v>27499</v>
      </c>
    </row>
    <row r="5723" spans="2:16" ht="20.100000000000001" customHeight="1" x14ac:dyDescent="0.3">
      <c r="B5723" s="101">
        <v>5713</v>
      </c>
      <c r="C5723" s="103" t="s">
        <v>33164</v>
      </c>
      <c r="D5723" s="159" t="s">
        <v>4809</v>
      </c>
      <c r="E5723" s="36" t="s">
        <v>16040</v>
      </c>
      <c r="F5723" s="104">
        <v>5.0999999999999996</v>
      </c>
      <c r="G5723" s="101" t="s">
        <v>704</v>
      </c>
      <c r="H5723" s="101" t="s">
        <v>3744</v>
      </c>
      <c r="I5723" s="101">
        <v>2013</v>
      </c>
      <c r="J5723" s="101"/>
      <c r="K5723" s="90">
        <v>4516617330</v>
      </c>
      <c r="L5723" s="90">
        <f>IF(K5723/1024 &gt;1,K5723/1024," ")</f>
        <v>4410759.111328125</v>
      </c>
      <c r="M5723" s="90">
        <f>IF(K5723/1048576 &gt;1,K5723/1048576," ")</f>
        <v>4307.3819446563721</v>
      </c>
      <c r="N5723" s="91">
        <f>IF(K5723&gt;999999999,K5723/1073741824," ")</f>
        <v>4.2064276803284883</v>
      </c>
      <c r="O5723" s="194" t="s">
        <v>27502</v>
      </c>
      <c r="P5723" s="197" t="s">
        <v>27503</v>
      </c>
    </row>
    <row r="5724" spans="2:16" ht="20.100000000000001" customHeight="1" x14ac:dyDescent="0.3">
      <c r="B5724" s="101">
        <v>5714</v>
      </c>
      <c r="C5724" s="112" t="s">
        <v>33165</v>
      </c>
      <c r="D5724" s="161" t="s">
        <v>7548</v>
      </c>
      <c r="E5724" s="36" t="s">
        <v>16041</v>
      </c>
      <c r="F5724" s="99">
        <v>6.5</v>
      </c>
      <c r="G5724" s="99" t="s">
        <v>704</v>
      </c>
      <c r="H5724" s="105" t="s">
        <v>4081</v>
      </c>
      <c r="I5724" s="101">
        <v>2015</v>
      </c>
      <c r="J5724" s="101"/>
      <c r="K5724" s="90">
        <v>5512327604</v>
      </c>
      <c r="L5724" s="90">
        <f>IF(K5724/1024 &gt;1,K5724/1024," ")</f>
        <v>5383132.42578125</v>
      </c>
      <c r="M5724" s="90">
        <f>IF(K5724/1048576 &gt;1,K5724/1048576," ")</f>
        <v>5256.965259552002</v>
      </c>
      <c r="N5724" s="91">
        <f>IF(K5724&gt;999999999,K5724/1073741824," ")</f>
        <v>5.1337551362812519</v>
      </c>
      <c r="O5724" s="194" t="s">
        <v>27504</v>
      </c>
      <c r="P5724" s="197" t="s">
        <v>27505</v>
      </c>
    </row>
    <row r="5725" spans="2:16" ht="20.100000000000001" customHeight="1" x14ac:dyDescent="0.3">
      <c r="B5725" s="101">
        <v>5715</v>
      </c>
      <c r="C5725" s="102" t="s">
        <v>41268</v>
      </c>
      <c r="D5725" s="183" t="s">
        <v>5277</v>
      </c>
      <c r="E5725" s="36" t="s">
        <v>16042</v>
      </c>
      <c r="F5725" s="104">
        <v>5.2</v>
      </c>
      <c r="G5725" s="101" t="s">
        <v>704</v>
      </c>
      <c r="H5725" s="101" t="s">
        <v>3758</v>
      </c>
      <c r="I5725" s="101">
        <v>2014</v>
      </c>
      <c r="J5725" s="101"/>
      <c r="K5725" s="90">
        <v>4288882463</v>
      </c>
      <c r="L5725" s="90">
        <f>IF(K5725/1024 &gt;1,K5725/1024," ")</f>
        <v>4188361.7802734375</v>
      </c>
      <c r="M5725" s="90">
        <f>IF(K5725/1048576 &gt;1,K5725/1048576," ")</f>
        <v>4090.1970510482788</v>
      </c>
      <c r="N5725" s="91">
        <f>IF(K5725&gt;999999999,K5725/1073741824," ")</f>
        <v>3.9943330576643348</v>
      </c>
      <c r="O5725" s="194" t="s">
        <v>23211</v>
      </c>
      <c r="P5725" s="197" t="s">
        <v>27506</v>
      </c>
    </row>
    <row r="5726" spans="2:16" ht="20.100000000000001" customHeight="1" x14ac:dyDescent="0.3">
      <c r="B5726" s="101">
        <v>5716</v>
      </c>
      <c r="C5726" s="109" t="s">
        <v>41269</v>
      </c>
      <c r="D5726" s="159" t="s">
        <v>4965</v>
      </c>
      <c r="E5726" s="36" t="s">
        <v>16043</v>
      </c>
      <c r="F5726" s="104">
        <v>3.9</v>
      </c>
      <c r="G5726" s="101" t="s">
        <v>704</v>
      </c>
      <c r="H5726" s="101" t="s">
        <v>3740</v>
      </c>
      <c r="I5726" s="101">
        <v>2005</v>
      </c>
      <c r="J5726" s="101"/>
      <c r="K5726" s="90">
        <v>3297695674</v>
      </c>
      <c r="L5726" s="90">
        <f>IF(K5726/1024 &gt;1,K5726/1024," ")</f>
        <v>3220405.931640625</v>
      </c>
      <c r="M5726" s="90">
        <f>IF(K5726/1048576 &gt;1,K5726/1048576," ")</f>
        <v>3144.9276676177979</v>
      </c>
      <c r="N5726" s="91">
        <f>IF(K5726&gt;999999999,K5726/1073741824," ")</f>
        <v>3.0712184254080057</v>
      </c>
      <c r="O5726" s="194" t="s">
        <v>25142</v>
      </c>
      <c r="P5726" s="197" t="s">
        <v>27507</v>
      </c>
    </row>
    <row r="5727" spans="2:16" ht="20.100000000000001" customHeight="1" x14ac:dyDescent="0.3">
      <c r="B5727" s="101">
        <v>5717</v>
      </c>
      <c r="C5727" s="112" t="s">
        <v>41270</v>
      </c>
      <c r="D5727" s="161" t="s">
        <v>7526</v>
      </c>
      <c r="E5727" s="36" t="s">
        <v>16044</v>
      </c>
      <c r="F5727" s="99">
        <v>5</v>
      </c>
      <c r="G5727" s="99" t="s">
        <v>704</v>
      </c>
      <c r="H5727" s="105" t="s">
        <v>5877</v>
      </c>
      <c r="I5727" s="101">
        <v>2004</v>
      </c>
      <c r="J5727" s="101"/>
      <c r="K5727" s="90">
        <v>3260797328</v>
      </c>
      <c r="L5727" s="90">
        <f>IF(K5727/1024 &gt;1,K5727/1024," ")</f>
        <v>3184372.390625</v>
      </c>
      <c r="M5727" s="90">
        <f>IF(K5727/1048576 &gt;1,K5727/1048576," ")</f>
        <v>3109.7386627197266</v>
      </c>
      <c r="N5727" s="91">
        <f>IF(K5727&gt;999999999,K5727/1073741824," ")</f>
        <v>3.036854162812233</v>
      </c>
      <c r="O5727" s="194" t="s">
        <v>27508</v>
      </c>
      <c r="P5727" s="197" t="s">
        <v>27509</v>
      </c>
    </row>
    <row r="5728" spans="2:16" ht="20.100000000000001" customHeight="1" x14ac:dyDescent="0.3">
      <c r="B5728" s="101">
        <v>5718</v>
      </c>
      <c r="C5728" s="112" t="s">
        <v>41271</v>
      </c>
      <c r="D5728" s="161" t="s">
        <v>6517</v>
      </c>
      <c r="E5728" s="36" t="s">
        <v>16045</v>
      </c>
      <c r="F5728" s="99">
        <v>5</v>
      </c>
      <c r="G5728" s="99" t="s">
        <v>704</v>
      </c>
      <c r="H5728" s="101" t="s">
        <v>4081</v>
      </c>
      <c r="I5728" s="101">
        <v>2015</v>
      </c>
      <c r="J5728" s="101"/>
      <c r="K5728" s="90">
        <v>3323169658</v>
      </c>
      <c r="L5728" s="90">
        <f>IF(K5728/1024 &gt;1,K5728/1024," ")</f>
        <v>3245282.869140625</v>
      </c>
      <c r="M5728" s="90">
        <f>IF(K5728/1048576 &gt;1,K5728/1048576," ")</f>
        <v>3169.2215518951416</v>
      </c>
      <c r="N5728" s="91">
        <f>IF(K5728&gt;999999999,K5728/1073741824," ")</f>
        <v>3.0949429217725992</v>
      </c>
      <c r="O5728" s="194" t="s">
        <v>17787</v>
      </c>
      <c r="P5728" s="197" t="s">
        <v>27510</v>
      </c>
    </row>
    <row r="5729" spans="2:16" ht="20.100000000000001" customHeight="1" x14ac:dyDescent="0.3">
      <c r="B5729" s="101">
        <v>5719</v>
      </c>
      <c r="C5729" s="111" t="s">
        <v>41272</v>
      </c>
      <c r="D5729" s="161" t="s">
        <v>7387</v>
      </c>
      <c r="E5729" s="36" t="s">
        <v>16046</v>
      </c>
      <c r="F5729" s="99">
        <v>6.9</v>
      </c>
      <c r="G5729" s="99" t="s">
        <v>704</v>
      </c>
      <c r="H5729" s="105" t="s">
        <v>5877</v>
      </c>
      <c r="I5729" s="101">
        <v>1983</v>
      </c>
      <c r="J5729" s="101"/>
      <c r="K5729" s="90">
        <v>3599726537</v>
      </c>
      <c r="L5729" s="90">
        <f>IF(K5729/1024 &gt;1,K5729/1024," ")</f>
        <v>3515357.9462890625</v>
      </c>
      <c r="M5729" s="90">
        <f>IF(K5729/1048576 &gt;1,K5729/1048576," ")</f>
        <v>3432.9667444229126</v>
      </c>
      <c r="N5729" s="91">
        <f>IF(K5729&gt;999999999,K5729/1073741824," ")</f>
        <v>3.3525065863505006</v>
      </c>
      <c r="O5729" s="194" t="s">
        <v>17653</v>
      </c>
      <c r="P5729" s="197" t="s">
        <v>27511</v>
      </c>
    </row>
    <row r="5730" spans="2:16" ht="20.100000000000001" customHeight="1" x14ac:dyDescent="0.3">
      <c r="B5730" s="101">
        <v>5720</v>
      </c>
      <c r="C5730" s="111" t="s">
        <v>34386</v>
      </c>
      <c r="D5730" s="161" t="s">
        <v>5435</v>
      </c>
      <c r="E5730" s="36" t="s">
        <v>9379</v>
      </c>
      <c r="F5730" s="99">
        <v>5.3</v>
      </c>
      <c r="G5730" s="99" t="s">
        <v>704</v>
      </c>
      <c r="H5730" s="101" t="s">
        <v>5892</v>
      </c>
      <c r="I5730" s="101">
        <v>2014</v>
      </c>
      <c r="J5730" s="115"/>
      <c r="K5730" s="90">
        <v>4273748368</v>
      </c>
      <c r="L5730" s="90">
        <f>IF(K5730/1024 &gt;1,K5730/1024," ")</f>
        <v>4173582.390625</v>
      </c>
      <c r="M5730" s="90">
        <f>IF(K5730/1048576 &gt;1,K5730/1048576," ")</f>
        <v>4075.7640533447266</v>
      </c>
      <c r="N5730" s="91">
        <f>IF(K5730&gt;999999999,K5730/1073741824," ")</f>
        <v>3.9802383333444595</v>
      </c>
      <c r="O5730" s="194" t="s">
        <v>17653</v>
      </c>
      <c r="P5730" s="197" t="s">
        <v>18620</v>
      </c>
    </row>
    <row r="5731" spans="2:16" ht="20.100000000000001" customHeight="1" x14ac:dyDescent="0.3">
      <c r="B5731" s="101">
        <v>5721</v>
      </c>
      <c r="C5731" s="102" t="s">
        <v>41274</v>
      </c>
      <c r="D5731" s="159" t="s">
        <v>3275</v>
      </c>
      <c r="E5731" s="36" t="s">
        <v>16048</v>
      </c>
      <c r="F5731" s="104">
        <v>5.3</v>
      </c>
      <c r="G5731" s="101" t="s">
        <v>704</v>
      </c>
      <c r="H5731" s="101" t="s">
        <v>3744</v>
      </c>
      <c r="I5731" s="101">
        <v>2008</v>
      </c>
      <c r="J5731" s="101"/>
      <c r="K5731" s="90">
        <v>3079670424</v>
      </c>
      <c r="L5731" s="90">
        <f>IF(K5731/1024 &gt;1,K5731/1024," ")</f>
        <v>3007490.6484375</v>
      </c>
      <c r="M5731" s="90">
        <f>IF(K5731/1048576 &gt;1,K5731/1048576," ")</f>
        <v>2937.0025863647461</v>
      </c>
      <c r="N5731" s="91">
        <f>IF(K5731&gt;999999999,K5731/1073741824," ")</f>
        <v>2.8681665882468224</v>
      </c>
      <c r="O5731" s="194" t="s">
        <v>27514</v>
      </c>
      <c r="P5731" s="197" t="s">
        <v>27515</v>
      </c>
    </row>
    <row r="5732" spans="2:16" ht="20.100000000000001" customHeight="1" x14ac:dyDescent="0.3">
      <c r="B5732" s="101">
        <v>5722</v>
      </c>
      <c r="C5732" s="109" t="s">
        <v>41273</v>
      </c>
      <c r="D5732" s="160" t="s">
        <v>4536</v>
      </c>
      <c r="E5732" s="36" t="s">
        <v>16047</v>
      </c>
      <c r="F5732" s="104">
        <v>6.8</v>
      </c>
      <c r="G5732" s="101" t="s">
        <v>704</v>
      </c>
      <c r="H5732" s="101" t="s">
        <v>3743</v>
      </c>
      <c r="I5732" s="101">
        <v>1967</v>
      </c>
      <c r="J5732" s="101"/>
      <c r="K5732" s="90">
        <v>2716647701</v>
      </c>
      <c r="L5732" s="90">
        <f>IF(K5732/1024 &gt;1,K5732/1024," ")</f>
        <v>2652976.2705078125</v>
      </c>
      <c r="M5732" s="90">
        <f>IF(K5732/1048576 &gt;1,K5732/1048576," ")</f>
        <v>2590.7971391677856</v>
      </c>
      <c r="N5732" s="91">
        <f>IF(K5732&gt;999999999,K5732/1073741824," ")</f>
        <v>2.5300753312185407</v>
      </c>
      <c r="O5732" s="194" t="s">
        <v>27512</v>
      </c>
      <c r="P5732" s="197" t="s">
        <v>27513</v>
      </c>
    </row>
    <row r="5733" spans="2:16" ht="20.100000000000001" customHeight="1" x14ac:dyDescent="0.3">
      <c r="B5733" s="101">
        <v>5723</v>
      </c>
      <c r="C5733" s="48" t="s">
        <v>40757</v>
      </c>
      <c r="D5733" s="168" t="s">
        <v>6242</v>
      </c>
      <c r="E5733" s="36" t="s">
        <v>16049</v>
      </c>
      <c r="F5733" s="99">
        <v>6.2</v>
      </c>
      <c r="G5733" s="99"/>
      <c r="H5733" s="101" t="s">
        <v>4096</v>
      </c>
      <c r="I5733" s="101">
        <v>1997</v>
      </c>
      <c r="J5733" s="115"/>
      <c r="K5733" s="90">
        <v>1534043352</v>
      </c>
      <c r="L5733" s="90">
        <f>IF(K5733/1024 &gt;1,K5733/1024," ")</f>
        <v>1498089.2109375</v>
      </c>
      <c r="M5733" s="90">
        <f>IF(K5733/1048576 &gt;1,K5733/1048576," ")</f>
        <v>1462.9777450561523</v>
      </c>
      <c r="N5733" s="91">
        <f>IF(K5733&gt;999999999,K5733/1073741824," ")</f>
        <v>1.4286892041563988</v>
      </c>
      <c r="O5733" s="194" t="s">
        <v>27516</v>
      </c>
      <c r="P5733" s="197" t="s">
        <v>27517</v>
      </c>
    </row>
    <row r="5734" spans="2:16" ht="20.100000000000001" customHeight="1" x14ac:dyDescent="0.3">
      <c r="B5734" s="101">
        <v>5724</v>
      </c>
      <c r="C5734" s="109" t="s">
        <v>41275</v>
      </c>
      <c r="D5734" s="159" t="s">
        <v>968</v>
      </c>
      <c r="E5734" s="36" t="s">
        <v>16050</v>
      </c>
      <c r="F5734" s="104">
        <v>5.7</v>
      </c>
      <c r="G5734" s="94"/>
      <c r="H5734" s="101" t="s">
        <v>3913</v>
      </c>
      <c r="I5734" s="101">
        <v>2000</v>
      </c>
      <c r="J5734" s="101"/>
      <c r="K5734" s="90">
        <v>3924575953</v>
      </c>
      <c r="L5734" s="90">
        <f>IF(K5734/1024 &gt;1,K5734/1024," ")</f>
        <v>3832593.7041015625</v>
      </c>
      <c r="M5734" s="90">
        <f>IF(K5734/1048576 &gt;1,K5734/1048576," ")</f>
        <v>3742.7672891616821</v>
      </c>
      <c r="N5734" s="91">
        <f>IF(K5734&gt;999999999,K5734/1073741824," ")</f>
        <v>3.6550461808219552</v>
      </c>
      <c r="O5734" s="194" t="s">
        <v>27518</v>
      </c>
      <c r="P5734" s="197" t="s">
        <v>27519</v>
      </c>
    </row>
    <row r="5735" spans="2:16" ht="20.100000000000001" customHeight="1" x14ac:dyDescent="0.3">
      <c r="B5735" s="101">
        <v>5725</v>
      </c>
      <c r="C5735" s="111" t="s">
        <v>41276</v>
      </c>
      <c r="D5735" s="161" t="s">
        <v>6322</v>
      </c>
      <c r="E5735" s="36" t="s">
        <v>16051</v>
      </c>
      <c r="F5735" s="99">
        <v>5.3</v>
      </c>
      <c r="G5735" s="99"/>
      <c r="H5735" s="101" t="s">
        <v>4081</v>
      </c>
      <c r="I5735" s="101">
        <v>2015</v>
      </c>
      <c r="J5735" s="101"/>
      <c r="K5735" s="90">
        <v>3955996554</v>
      </c>
      <c r="L5735" s="90">
        <f>IF(K5735/1024 &gt;1,K5735/1024," ")</f>
        <v>3863277.884765625</v>
      </c>
      <c r="M5735" s="90">
        <f>IF(K5735/1048576 &gt;1,K5735/1048576," ")</f>
        <v>3772.7323093414307</v>
      </c>
      <c r="N5735" s="91">
        <f>IF(K5735&gt;999999999,K5735/1073741824," ")</f>
        <v>3.6843088958412409</v>
      </c>
      <c r="O5735" s="194" t="s">
        <v>27520</v>
      </c>
      <c r="P5735" s="197" t="s">
        <v>27521</v>
      </c>
    </row>
    <row r="5736" spans="2:16" ht="20.100000000000001" customHeight="1" x14ac:dyDescent="0.3">
      <c r="B5736" s="101">
        <v>5726</v>
      </c>
      <c r="C5736" s="48" t="s">
        <v>41277</v>
      </c>
      <c r="D5736" s="168" t="s">
        <v>6549</v>
      </c>
      <c r="E5736" s="36" t="s">
        <v>16052</v>
      </c>
      <c r="F5736" s="99">
        <v>7.1</v>
      </c>
      <c r="G5736" s="99"/>
      <c r="H5736" s="105" t="s">
        <v>5878</v>
      </c>
      <c r="I5736" s="101">
        <v>2014</v>
      </c>
      <c r="J5736" s="101"/>
      <c r="K5736" s="90">
        <v>4453982237</v>
      </c>
      <c r="L5736" s="90">
        <f>IF(K5736/1024 &gt;1,K5736/1024," ")</f>
        <v>4349592.0283203125</v>
      </c>
      <c r="M5736" s="90">
        <f>IF(K5736/1048576 &gt;1,K5736/1048576," ")</f>
        <v>4247.6484651565552</v>
      </c>
      <c r="N5736" s="91">
        <f>IF(K5736&gt;999999999,K5736/1073741824," ")</f>
        <v>4.1480942042544484</v>
      </c>
      <c r="O5736" s="194" t="s">
        <v>27522</v>
      </c>
      <c r="P5736" s="197" t="s">
        <v>31555</v>
      </c>
    </row>
    <row r="5737" spans="2:16" ht="20.100000000000001" customHeight="1" x14ac:dyDescent="0.3">
      <c r="B5737" s="101">
        <v>5727</v>
      </c>
      <c r="C5737" s="102" t="s">
        <v>41278</v>
      </c>
      <c r="D5737" s="159" t="s">
        <v>1730</v>
      </c>
      <c r="E5737" s="36" t="s">
        <v>16053</v>
      </c>
      <c r="F5737" s="104">
        <v>7.1</v>
      </c>
      <c r="G5737" s="13" t="s">
        <v>704</v>
      </c>
      <c r="H5737" s="13" t="s">
        <v>6149</v>
      </c>
      <c r="I5737" s="94">
        <v>1992</v>
      </c>
      <c r="J5737" s="94"/>
      <c r="K5737" s="73">
        <v>2979474968</v>
      </c>
      <c r="L5737" s="90">
        <f>IF(K5737/1024 &gt;1,K5737/1024," ")</f>
        <v>2909643.5234375</v>
      </c>
      <c r="M5737" s="90">
        <f>IF(K5737/1048576 &gt;1,K5737/1048576," ")</f>
        <v>2841.4487533569336</v>
      </c>
      <c r="N5737" s="91">
        <f>IF(K5737&gt;999999999,K5737/1073741824," ")</f>
        <v>2.7748522982001305</v>
      </c>
      <c r="O5737" s="194" t="s">
        <v>19982</v>
      </c>
      <c r="P5737" s="197" t="s">
        <v>27523</v>
      </c>
    </row>
    <row r="5738" spans="2:16" ht="20.100000000000001" customHeight="1" x14ac:dyDescent="0.3">
      <c r="B5738" s="101">
        <v>5728</v>
      </c>
      <c r="C5738" s="111" t="s">
        <v>41279</v>
      </c>
      <c r="D5738" s="168" t="s">
        <v>7037</v>
      </c>
      <c r="E5738" s="36" t="s">
        <v>16054</v>
      </c>
      <c r="F5738" s="99">
        <v>6.6</v>
      </c>
      <c r="G5738" s="99"/>
      <c r="H5738" s="105" t="s">
        <v>4081</v>
      </c>
      <c r="I5738" s="101">
        <v>2014</v>
      </c>
      <c r="J5738" s="101"/>
      <c r="K5738" s="90">
        <v>3891510033</v>
      </c>
      <c r="L5738" s="90">
        <f>IF(K5738/1024 &gt;1,K5738/1024," ")</f>
        <v>3800302.7666015625</v>
      </c>
      <c r="M5738" s="90">
        <f>IF(K5738/1048576 &gt;1,K5738/1048576," ")</f>
        <v>3711.2331705093384</v>
      </c>
      <c r="N5738" s="91">
        <f>IF(K5738&gt;999999999,K5738/1073741824," ")</f>
        <v>3.6242511430755258</v>
      </c>
      <c r="O5738" s="199" t="s">
        <v>17525</v>
      </c>
      <c r="P5738" s="197" t="s">
        <v>31556</v>
      </c>
    </row>
    <row r="5739" spans="2:16" ht="20.100000000000001" customHeight="1" x14ac:dyDescent="0.3">
      <c r="B5739" s="101">
        <v>5729</v>
      </c>
      <c r="C5739" s="107" t="s">
        <v>41280</v>
      </c>
      <c r="D5739" s="159" t="s">
        <v>4848</v>
      </c>
      <c r="E5739" s="36" t="s">
        <v>16055</v>
      </c>
      <c r="F5739" s="104">
        <v>5.2</v>
      </c>
      <c r="G5739" s="101" t="s">
        <v>704</v>
      </c>
      <c r="H5739" s="101" t="s">
        <v>3756</v>
      </c>
      <c r="I5739" s="101">
        <v>1986</v>
      </c>
      <c r="J5739" s="101"/>
      <c r="K5739" s="90">
        <v>3821091564</v>
      </c>
      <c r="L5739" s="90">
        <f>IF(K5739/1024 &gt;1,K5739/1024," ")</f>
        <v>3731534.73046875</v>
      </c>
      <c r="M5739" s="90">
        <f>IF(K5739/1048576 &gt;1,K5739/1048576," ")</f>
        <v>3644.0768852233887</v>
      </c>
      <c r="N5739" s="91">
        <f>IF(K5739&gt;999999999,K5739/1073741824," ")</f>
        <v>3.5586688332259655</v>
      </c>
      <c r="O5739" s="194" t="s">
        <v>27524</v>
      </c>
      <c r="P5739" s="197" t="s">
        <v>27525</v>
      </c>
    </row>
    <row r="5740" spans="2:16" ht="20.100000000000001" customHeight="1" x14ac:dyDescent="0.3">
      <c r="B5740" s="101">
        <v>5730</v>
      </c>
      <c r="C5740" s="109" t="s">
        <v>41281</v>
      </c>
      <c r="D5740" s="161" t="s">
        <v>6490</v>
      </c>
      <c r="E5740" s="36" t="s">
        <v>16056</v>
      </c>
      <c r="F5740" s="99">
        <v>5.5</v>
      </c>
      <c r="G5740" s="99" t="s">
        <v>704</v>
      </c>
      <c r="H5740" s="101" t="s">
        <v>5877</v>
      </c>
      <c r="I5740" s="101">
        <v>1955</v>
      </c>
      <c r="J5740" s="101"/>
      <c r="K5740" s="90">
        <v>1861370166</v>
      </c>
      <c r="L5740" s="90">
        <f>IF(K5740/1024 &gt;1,K5740/1024," ")</f>
        <v>1817744.302734375</v>
      </c>
      <c r="M5740" s="90">
        <f>IF(K5740/1048576 &gt;1,K5740/1048576," ")</f>
        <v>1775.1409206390381</v>
      </c>
      <c r="N5740" s="91">
        <f>IF(K5740&gt;999999999,K5740/1073741824," ")</f>
        <v>1.7335360553115606</v>
      </c>
      <c r="O5740" s="194" t="s">
        <v>27526</v>
      </c>
      <c r="P5740" s="197" t="s">
        <v>27527</v>
      </c>
    </row>
    <row r="5741" spans="2:16" ht="20.100000000000001" customHeight="1" x14ac:dyDescent="0.3">
      <c r="B5741" s="101">
        <v>5731</v>
      </c>
      <c r="C5741" s="84" t="s">
        <v>41282</v>
      </c>
      <c r="D5741" s="157" t="s">
        <v>7787</v>
      </c>
      <c r="E5741" s="36" t="s">
        <v>16057</v>
      </c>
      <c r="F5741" s="81">
        <v>5.3</v>
      </c>
      <c r="G5741" s="81" t="s">
        <v>704</v>
      </c>
      <c r="H5741" s="82" t="s">
        <v>5878</v>
      </c>
      <c r="I5741" s="79">
        <v>2017</v>
      </c>
      <c r="J5741" s="79"/>
      <c r="K5741" s="73">
        <v>5185453935</v>
      </c>
      <c r="L5741" s="90">
        <f>IF(K5741/1024 &gt;1,K5741/1024," ")</f>
        <v>5063919.8583984375</v>
      </c>
      <c r="M5741" s="90">
        <f>IF(K5741/1048576 &gt;1,K5741/1048576," ")</f>
        <v>4945.2342367172241</v>
      </c>
      <c r="N5741" s="91">
        <f>IF(K5741&gt;999999999,K5741/1073741824," ")</f>
        <v>4.8293303092941642</v>
      </c>
      <c r="O5741" s="194" t="s">
        <v>22440</v>
      </c>
      <c r="P5741" s="197" t="s">
        <v>27528</v>
      </c>
    </row>
    <row r="5742" spans="2:16" ht="20.100000000000001" customHeight="1" x14ac:dyDescent="0.3">
      <c r="B5742" s="101">
        <v>5732</v>
      </c>
      <c r="C5742" s="12" t="s">
        <v>40758</v>
      </c>
      <c r="D5742" s="159" t="s">
        <v>2542</v>
      </c>
      <c r="E5742" s="36" t="s">
        <v>16058</v>
      </c>
      <c r="F5742" s="104">
        <v>5.2</v>
      </c>
      <c r="G5742" s="121"/>
      <c r="H5742" s="121" t="s">
        <v>3775</v>
      </c>
      <c r="I5742" s="101">
        <v>2006</v>
      </c>
      <c r="J5742" s="101"/>
      <c r="K5742" s="108">
        <v>1992806400</v>
      </c>
      <c r="L5742" s="90">
        <f>IF(K5742/1024 &gt;1,K5742/1024," ")</f>
        <v>1946100</v>
      </c>
      <c r="M5742" s="90">
        <f>IF(K5742/1048576 &gt;1,K5742/1048576," ")</f>
        <v>1900.48828125</v>
      </c>
      <c r="N5742" s="91">
        <f>IF(K5742&gt;999999999,K5742/1073741824," ")</f>
        <v>1.8559455871582031</v>
      </c>
      <c r="O5742" s="194" t="s">
        <v>18333</v>
      </c>
      <c r="P5742" s="197" t="s">
        <v>27529</v>
      </c>
    </row>
    <row r="5743" spans="2:16" ht="20.100000000000001" customHeight="1" x14ac:dyDescent="0.3">
      <c r="B5743" s="101">
        <v>5733</v>
      </c>
      <c r="C5743" s="107" t="s">
        <v>41283</v>
      </c>
      <c r="D5743" s="176" t="s">
        <v>6110</v>
      </c>
      <c r="E5743" s="36" t="s">
        <v>16059</v>
      </c>
      <c r="F5743" s="99">
        <v>6.4</v>
      </c>
      <c r="G5743" s="101" t="s">
        <v>704</v>
      </c>
      <c r="H5743" s="101" t="s">
        <v>3937</v>
      </c>
      <c r="I5743" s="101">
        <v>1998</v>
      </c>
      <c r="J5743" s="101"/>
      <c r="K5743" s="90">
        <v>4159833982</v>
      </c>
      <c r="L5743" s="90">
        <f>IF(K5743/1024 &gt;1,K5743/1024," ")</f>
        <v>4062337.873046875</v>
      </c>
      <c r="M5743" s="90">
        <f>IF(K5743/1048576 &gt;1,K5743/1048576," ")</f>
        <v>3967.1268291473389</v>
      </c>
      <c r="N5743" s="91">
        <f>IF(K5743&gt;999999999,K5743/1073741824," ")</f>
        <v>3.8741472940891981</v>
      </c>
      <c r="O5743" s="194" t="s">
        <v>27530</v>
      </c>
      <c r="P5743" s="197" t="s">
        <v>27531</v>
      </c>
    </row>
    <row r="5744" spans="2:16" ht="20.100000000000001" customHeight="1" x14ac:dyDescent="0.3">
      <c r="B5744" s="101">
        <v>5734</v>
      </c>
      <c r="C5744" s="12" t="s">
        <v>40759</v>
      </c>
      <c r="D5744" s="160" t="s">
        <v>2543</v>
      </c>
      <c r="E5744" s="36" t="s">
        <v>16060</v>
      </c>
      <c r="F5744" s="104">
        <v>5.5</v>
      </c>
      <c r="G5744" s="94"/>
      <c r="H5744" s="94" t="s">
        <v>3738</v>
      </c>
      <c r="I5744" s="101">
        <v>1955</v>
      </c>
      <c r="J5744" s="116"/>
      <c r="K5744" s="90">
        <v>1381324800</v>
      </c>
      <c r="L5744" s="90">
        <f>IF(K5744/1024 &gt;1,K5744/1024," ")</f>
        <v>1348950</v>
      </c>
      <c r="M5744" s="90">
        <f>IF(K5744/1048576 &gt;1,K5744/1048576," ")</f>
        <v>1317.333984375</v>
      </c>
      <c r="N5744" s="91">
        <f>IF(K5744&gt;999999999,K5744/1073741824," ")</f>
        <v>1.2864589691162109</v>
      </c>
      <c r="O5744" s="194" t="s">
        <v>27532</v>
      </c>
      <c r="P5744" s="197" t="s">
        <v>31557</v>
      </c>
    </row>
    <row r="5745" spans="2:16" ht="20.100000000000001" customHeight="1" x14ac:dyDescent="0.3">
      <c r="B5745" s="101">
        <v>5735</v>
      </c>
      <c r="C5745" s="74" t="s">
        <v>41284</v>
      </c>
      <c r="D5745" s="157" t="s">
        <v>7821</v>
      </c>
      <c r="E5745" s="36" t="s">
        <v>16061</v>
      </c>
      <c r="F5745" s="131">
        <v>5.7</v>
      </c>
      <c r="G5745" s="82"/>
      <c r="H5745" s="13" t="s">
        <v>7820</v>
      </c>
      <c r="I5745" s="133">
        <v>2017</v>
      </c>
      <c r="J5745" s="74"/>
      <c r="K5745" s="73">
        <v>5022807381</v>
      </c>
      <c r="L5745" s="90">
        <f>IF(K5745/1024 &gt;1,K5745/1024," ")</f>
        <v>4905085.3330078125</v>
      </c>
      <c r="M5745" s="90">
        <f>IF(K5745/1048576 &gt;1,K5745/1048576," ")</f>
        <v>4790.1223955154419</v>
      </c>
      <c r="N5745" s="91">
        <f>IF(K5745&gt;999999999,K5745/1073741824," ")</f>
        <v>4.6778539018705487</v>
      </c>
      <c r="O5745" s="194" t="s">
        <v>27533</v>
      </c>
      <c r="P5745" s="197" t="s">
        <v>27534</v>
      </c>
    </row>
    <row r="5746" spans="2:16" ht="20.100000000000001" customHeight="1" x14ac:dyDescent="0.3">
      <c r="B5746" s="101">
        <v>5736</v>
      </c>
      <c r="C5746" s="103" t="s">
        <v>41285</v>
      </c>
      <c r="D5746" s="168" t="s">
        <v>6323</v>
      </c>
      <c r="E5746" s="36" t="s">
        <v>16062</v>
      </c>
      <c r="F5746" s="99">
        <v>4.9000000000000004</v>
      </c>
      <c r="G5746" s="99" t="s">
        <v>704</v>
      </c>
      <c r="H5746" s="101" t="s">
        <v>5871</v>
      </c>
      <c r="I5746" s="101">
        <v>2014</v>
      </c>
      <c r="J5746" s="101"/>
      <c r="K5746" s="90">
        <v>4981511886</v>
      </c>
      <c r="L5746" s="90">
        <f>IF(K5746/1024 &gt;1,K5746/1024," ")</f>
        <v>4864757.701171875</v>
      </c>
      <c r="M5746" s="90">
        <f>IF(K5746/1048576 &gt;1,K5746/1048576," ")</f>
        <v>4750.7399425506592</v>
      </c>
      <c r="N5746" s="91">
        <f>IF(K5746&gt;999999999,K5746/1073741824," ")</f>
        <v>4.6393944751471281</v>
      </c>
      <c r="O5746" s="194" t="s">
        <v>27535</v>
      </c>
      <c r="P5746" s="197" t="s">
        <v>27536</v>
      </c>
    </row>
    <row r="5747" spans="2:16" ht="20.100000000000001" customHeight="1" x14ac:dyDescent="0.3">
      <c r="B5747" s="101">
        <v>5737</v>
      </c>
      <c r="C5747" s="12" t="s">
        <v>40760</v>
      </c>
      <c r="D5747" s="160" t="s">
        <v>2544</v>
      </c>
      <c r="E5747" s="36" t="s">
        <v>16063</v>
      </c>
      <c r="F5747" s="104">
        <v>5.0999999999999996</v>
      </c>
      <c r="G5747" s="94"/>
      <c r="H5747" s="94" t="s">
        <v>3930</v>
      </c>
      <c r="I5747" s="101">
        <v>2003</v>
      </c>
      <c r="J5747" s="101"/>
      <c r="K5747" s="90">
        <v>938514432</v>
      </c>
      <c r="L5747" s="90">
        <f>IF(K5747/1024 &gt;1,K5747/1024," ")</f>
        <v>916518</v>
      </c>
      <c r="M5747" s="90">
        <f>IF(K5747/1048576 &gt;1,K5747/1048576," ")</f>
        <v>895.037109375</v>
      </c>
      <c r="N5747" s="91" t="str">
        <f>IF(K5747&gt;999999999,K5747/1073741824," ")</f>
        <v xml:space="preserve"> </v>
      </c>
      <c r="O5747" s="199" t="s">
        <v>17525</v>
      </c>
      <c r="P5747" s="197" t="s">
        <v>27537</v>
      </c>
    </row>
    <row r="5748" spans="2:16" ht="20.100000000000001" customHeight="1" x14ac:dyDescent="0.3">
      <c r="B5748" s="101">
        <v>5738</v>
      </c>
      <c r="C5748" s="109" t="s">
        <v>41286</v>
      </c>
      <c r="D5748" s="160" t="s">
        <v>5324</v>
      </c>
      <c r="E5748" s="36" t="s">
        <v>16064</v>
      </c>
      <c r="F5748" s="104">
        <v>7.7</v>
      </c>
      <c r="G5748" s="101"/>
      <c r="H5748" s="101" t="s">
        <v>4642</v>
      </c>
      <c r="I5748" s="101">
        <v>2014</v>
      </c>
      <c r="J5748" s="101"/>
      <c r="K5748" s="90">
        <v>3937249388</v>
      </c>
      <c r="L5748" s="90">
        <f>IF(K5748/1024 &gt;1,K5748/1024," ")</f>
        <v>3844970.10546875</v>
      </c>
      <c r="M5748" s="90">
        <f>IF(K5748/1048576 &gt;1,K5748/1048576," ")</f>
        <v>3754.8536186218262</v>
      </c>
      <c r="N5748" s="91">
        <f>IF(K5748&gt;999999999,K5748/1073741824," ")</f>
        <v>3.6668492369353771</v>
      </c>
      <c r="O5748" s="194" t="s">
        <v>27538</v>
      </c>
      <c r="P5748" s="197" t="s">
        <v>27539</v>
      </c>
    </row>
    <row r="5749" spans="2:16" ht="20.100000000000001" customHeight="1" x14ac:dyDescent="0.3">
      <c r="B5749" s="101">
        <v>5739</v>
      </c>
      <c r="C5749" s="109" t="s">
        <v>41287</v>
      </c>
      <c r="D5749" s="159" t="s">
        <v>5287</v>
      </c>
      <c r="E5749" s="36" t="s">
        <v>16065</v>
      </c>
      <c r="F5749" s="104">
        <v>7</v>
      </c>
      <c r="G5749" s="101" t="s">
        <v>704</v>
      </c>
      <c r="H5749" s="101" t="s">
        <v>3927</v>
      </c>
      <c r="I5749" s="101">
        <v>1936</v>
      </c>
      <c r="J5749" s="101"/>
      <c r="K5749" s="90">
        <v>2772503203</v>
      </c>
      <c r="L5749" s="90">
        <f>IF(K5749/1024 &gt;1,K5749/1024," ")</f>
        <v>2707522.6591796875</v>
      </c>
      <c r="M5749" s="90">
        <f>IF(K5749/1048576 &gt;1,K5749/1048576," ")</f>
        <v>2644.0650968551636</v>
      </c>
      <c r="N5749" s="91">
        <f>IF(K5749&gt;999999999,K5749/1073741824," ")</f>
        <v>2.5820948211476207</v>
      </c>
      <c r="O5749" s="194" t="s">
        <v>24878</v>
      </c>
      <c r="P5749" s="197" t="s">
        <v>27540</v>
      </c>
    </row>
    <row r="5750" spans="2:16" ht="20.100000000000001" customHeight="1" x14ac:dyDescent="0.3">
      <c r="B5750" s="101">
        <v>5740</v>
      </c>
      <c r="C5750" s="107" t="s">
        <v>41288</v>
      </c>
      <c r="D5750" s="161" t="s">
        <v>6703</v>
      </c>
      <c r="E5750" s="36" t="s">
        <v>16066</v>
      </c>
      <c r="F5750" s="99">
        <v>6.6</v>
      </c>
      <c r="G5750" s="99" t="s">
        <v>704</v>
      </c>
      <c r="H5750" s="101" t="s">
        <v>5892</v>
      </c>
      <c r="I5750" s="101">
        <v>2015</v>
      </c>
      <c r="J5750" s="101"/>
      <c r="K5750" s="90">
        <v>4173435580</v>
      </c>
      <c r="L5750" s="90">
        <f>IF(K5750/1024 &gt;1,K5750/1024," ")</f>
        <v>4075620.68359375</v>
      </c>
      <c r="M5750" s="90">
        <f>IF(K5750/1048576 &gt;1,K5750/1048576," ")</f>
        <v>3980.0983238220215</v>
      </c>
      <c r="N5750" s="91">
        <f>IF(K5750&gt;999999999,K5750/1073741824," ")</f>
        <v>3.8868147693574429</v>
      </c>
      <c r="O5750" s="194" t="s">
        <v>27541</v>
      </c>
      <c r="P5750" s="197" t="s">
        <v>27542</v>
      </c>
    </row>
    <row r="5751" spans="2:16" ht="20.100000000000001" customHeight="1" x14ac:dyDescent="0.3">
      <c r="B5751" s="101">
        <v>5741</v>
      </c>
      <c r="C5751" s="20" t="s">
        <v>41289</v>
      </c>
      <c r="D5751" s="157" t="s">
        <v>8876</v>
      </c>
      <c r="E5751" s="36" t="s">
        <v>16067</v>
      </c>
      <c r="F5751" s="81">
        <v>6.5</v>
      </c>
      <c r="G5751" s="13"/>
      <c r="H5751" s="13" t="s">
        <v>3757</v>
      </c>
      <c r="I5751" s="79">
        <v>2018</v>
      </c>
      <c r="J5751" s="79"/>
      <c r="K5751" s="73">
        <v>5276520448</v>
      </c>
      <c r="L5751" s="90">
        <f>IF(K5751/1024 &gt;1,K5751/1024," ")</f>
        <v>5152852</v>
      </c>
      <c r="M5751" s="90">
        <f>IF(K5751/1048576 &gt;1,K5751/1048576," ")</f>
        <v>5032.08203125</v>
      </c>
      <c r="N5751" s="91">
        <f>IF(K5751&gt;999999999,K5751/1073741824," ")</f>
        <v>4.9141426086425781</v>
      </c>
      <c r="O5751" s="194" t="s">
        <v>27543</v>
      </c>
      <c r="P5751" s="197" t="s">
        <v>27544</v>
      </c>
    </row>
    <row r="5752" spans="2:16" ht="20.100000000000001" customHeight="1" x14ac:dyDescent="0.3">
      <c r="B5752" s="101">
        <v>5742</v>
      </c>
      <c r="C5752" s="7" t="s">
        <v>41290</v>
      </c>
      <c r="D5752" s="177" t="s">
        <v>32736</v>
      </c>
      <c r="E5752" s="36" t="s">
        <v>32737</v>
      </c>
      <c r="F5752" s="131">
        <v>5.0999999999999996</v>
      </c>
      <c r="G5752" s="13" t="s">
        <v>704</v>
      </c>
      <c r="H5752" s="13" t="s">
        <v>3744</v>
      </c>
      <c r="I5752" s="133">
        <v>2021</v>
      </c>
      <c r="J5752" s="74"/>
      <c r="K5752" s="73">
        <v>4634968064</v>
      </c>
      <c r="L5752" s="90">
        <f>IF(K5752/1024 &gt;1,K5752/1024," ")</f>
        <v>4526336</v>
      </c>
      <c r="M5752" s="90">
        <f>IF(K5752/1048576 &gt;1,K5752/1048576," ")</f>
        <v>4420.25</v>
      </c>
      <c r="N5752" s="91">
        <f>IF(K5752&gt;999999999,K5752/1073741824," ")</f>
        <v>4.316650390625</v>
      </c>
      <c r="O5752" s="199" t="s">
        <v>32738</v>
      </c>
      <c r="P5752" s="197" t="s">
        <v>32739</v>
      </c>
    </row>
    <row r="5753" spans="2:16" ht="20.100000000000001" customHeight="1" x14ac:dyDescent="0.3">
      <c r="B5753" s="101">
        <v>5743</v>
      </c>
      <c r="C5753" s="109" t="s">
        <v>41292</v>
      </c>
      <c r="D5753" s="159" t="s">
        <v>529</v>
      </c>
      <c r="E5753" s="36" t="s">
        <v>16069</v>
      </c>
      <c r="F5753" s="104">
        <v>5.5</v>
      </c>
      <c r="G5753" s="101" t="s">
        <v>704</v>
      </c>
      <c r="H5753" s="101" t="s">
        <v>3739</v>
      </c>
      <c r="I5753" s="94">
        <v>2010</v>
      </c>
      <c r="J5753" s="94"/>
      <c r="K5753" s="90">
        <v>5195299190</v>
      </c>
      <c r="L5753" s="90">
        <f>IF(K5753/1024 &gt;1,K5753/1024," ")</f>
        <v>5073534.365234375</v>
      </c>
      <c r="M5753" s="90">
        <f>IF(K5753/1048576 &gt;1,K5753/1048576," ")</f>
        <v>4954.6234035491943</v>
      </c>
      <c r="N5753" s="91">
        <f>IF(K5753&gt;999999999,K5753/1073741824," ")</f>
        <v>4.8384994175285101</v>
      </c>
      <c r="O5753" s="194" t="s">
        <v>27546</v>
      </c>
      <c r="P5753" s="197" t="s">
        <v>27547</v>
      </c>
    </row>
    <row r="5754" spans="2:16" ht="20.100000000000001" customHeight="1" x14ac:dyDescent="0.3">
      <c r="B5754" s="101">
        <v>5744</v>
      </c>
      <c r="C5754" s="112" t="s">
        <v>41293</v>
      </c>
      <c r="D5754" s="161" t="s">
        <v>6865</v>
      </c>
      <c r="E5754" s="36" t="s">
        <v>16070</v>
      </c>
      <c r="F5754" s="99">
        <v>5.6</v>
      </c>
      <c r="G5754" s="99" t="s">
        <v>704</v>
      </c>
      <c r="H5754" s="105" t="s">
        <v>5892</v>
      </c>
      <c r="I5754" s="101">
        <v>2016</v>
      </c>
      <c r="J5754" s="101"/>
      <c r="K5754" s="90">
        <v>5511803628</v>
      </c>
      <c r="L5754" s="90">
        <f>IF(K5754/1024 &gt;1,K5754/1024," ")</f>
        <v>5382620.73046875</v>
      </c>
      <c r="M5754" s="90">
        <f>IF(K5754/1048576 &gt;1,K5754/1048576," ")</f>
        <v>5256.4655570983887</v>
      </c>
      <c r="N5754" s="91">
        <f>IF(K5754&gt;999999999,K5754/1073741824," ")</f>
        <v>5.1332671456038952</v>
      </c>
      <c r="O5754" s="194" t="s">
        <v>27548</v>
      </c>
      <c r="P5754" s="197" t="s">
        <v>27549</v>
      </c>
    </row>
    <row r="5755" spans="2:16" ht="20.100000000000001" customHeight="1" x14ac:dyDescent="0.3">
      <c r="B5755" s="101">
        <v>5745</v>
      </c>
      <c r="C5755" s="111" t="s">
        <v>41294</v>
      </c>
      <c r="D5755" s="168" t="s">
        <v>6704</v>
      </c>
      <c r="E5755" s="36" t="s">
        <v>16071</v>
      </c>
      <c r="F5755" s="99">
        <v>7.5</v>
      </c>
      <c r="G5755" s="99" t="s">
        <v>704</v>
      </c>
      <c r="H5755" s="101" t="s">
        <v>5906</v>
      </c>
      <c r="I5755" s="101">
        <v>1965</v>
      </c>
      <c r="J5755" s="101"/>
      <c r="K5755" s="90">
        <v>3665736107</v>
      </c>
      <c r="L5755" s="90">
        <f>IF(K5755/1024 &gt;1,K5755/1024," ")</f>
        <v>3579820.4169921875</v>
      </c>
      <c r="M5755" s="90">
        <f>IF(K5755/1048576 &gt;1,K5755/1048576," ")</f>
        <v>3495.9183759689331</v>
      </c>
      <c r="N5755" s="91">
        <f>IF(K5755&gt;999999999,K5755/1073741824," ")</f>
        <v>3.4139827890321612</v>
      </c>
      <c r="O5755" s="194" t="s">
        <v>27550</v>
      </c>
      <c r="P5755" s="197" t="s">
        <v>31559</v>
      </c>
    </row>
    <row r="5756" spans="2:16" ht="20.100000000000001" customHeight="1" x14ac:dyDescent="0.3">
      <c r="B5756" s="101">
        <v>5746</v>
      </c>
      <c r="C5756" s="102" t="s">
        <v>41295</v>
      </c>
      <c r="D5756" s="160" t="s">
        <v>4487</v>
      </c>
      <c r="E5756" s="36" t="s">
        <v>16072</v>
      </c>
      <c r="F5756" s="104">
        <v>6.1</v>
      </c>
      <c r="G5756" s="99" t="s">
        <v>704</v>
      </c>
      <c r="H5756" s="105" t="s">
        <v>5871</v>
      </c>
      <c r="I5756" s="101">
        <v>1987</v>
      </c>
      <c r="J5756" s="101"/>
      <c r="K5756" s="90">
        <v>5021114699</v>
      </c>
      <c r="L5756" s="90">
        <f>IF(K5756/1024 &gt;1,K5756/1024," ")</f>
        <v>4903432.3232421875</v>
      </c>
      <c r="M5756" s="90">
        <f>IF(K5756/1048576 &gt;1,K5756/1048576," ")</f>
        <v>4788.5081281661987</v>
      </c>
      <c r="N5756" s="91">
        <f>IF(K5756&gt;999999999,K5756/1073741824," ")</f>
        <v>4.6762774689123034</v>
      </c>
      <c r="O5756" s="194" t="s">
        <v>27551</v>
      </c>
      <c r="P5756" s="197" t="s">
        <v>27552</v>
      </c>
    </row>
    <row r="5757" spans="2:16" ht="20.100000000000001" customHeight="1" x14ac:dyDescent="0.3">
      <c r="B5757" s="101">
        <v>5747</v>
      </c>
      <c r="C5757" s="109" t="s">
        <v>41296</v>
      </c>
      <c r="D5757" s="160" t="s">
        <v>3660</v>
      </c>
      <c r="E5757" s="36" t="s">
        <v>16076</v>
      </c>
      <c r="F5757" s="104">
        <v>7.8</v>
      </c>
      <c r="G5757" s="101" t="s">
        <v>704</v>
      </c>
      <c r="H5757" s="101" t="s">
        <v>3761</v>
      </c>
      <c r="I5757" s="101">
        <v>2000</v>
      </c>
      <c r="J5757" s="101"/>
      <c r="K5757" s="90">
        <v>2925081061</v>
      </c>
      <c r="L5757" s="90">
        <f>IF(K5757/1024 &gt;1,K5757/1024," ")</f>
        <v>2856524.4736328125</v>
      </c>
      <c r="M5757" s="90">
        <f>IF(K5757/1048576 &gt;1,K5757/1048576," ")</f>
        <v>2789.5746812820435</v>
      </c>
      <c r="N5757" s="91">
        <f>IF(K5757&gt;999999999,K5757/1073741824," ")</f>
        <v>2.7241940246894956</v>
      </c>
      <c r="O5757" s="194" t="s">
        <v>27553</v>
      </c>
      <c r="P5757" s="197" t="s">
        <v>27554</v>
      </c>
    </row>
    <row r="5758" spans="2:16" ht="20.100000000000001" customHeight="1" x14ac:dyDescent="0.3">
      <c r="B5758" s="101">
        <v>5748</v>
      </c>
      <c r="C5758" s="111" t="s">
        <v>41297</v>
      </c>
      <c r="D5758" s="160" t="s">
        <v>5987</v>
      </c>
      <c r="E5758" s="36" t="s">
        <v>16073</v>
      </c>
      <c r="F5758" s="99">
        <v>6</v>
      </c>
      <c r="G5758" s="101"/>
      <c r="H5758" s="101" t="s">
        <v>5878</v>
      </c>
      <c r="I5758" s="101">
        <v>2015</v>
      </c>
      <c r="J5758" s="101"/>
      <c r="K5758" s="90">
        <v>4177399045</v>
      </c>
      <c r="L5758" s="90">
        <f>IF(K5758/1024 &gt;1,K5758/1024," ")</f>
        <v>4079491.2548828125</v>
      </c>
      <c r="M5758" s="90">
        <f>IF(K5758/1048576 &gt;1,K5758/1048576," ")</f>
        <v>3983.8781785964966</v>
      </c>
      <c r="N5758" s="91">
        <f>IF(K5758&gt;999999999,K5758/1073741824," ")</f>
        <v>3.8905060337856412</v>
      </c>
      <c r="O5758" s="194" t="s">
        <v>27555</v>
      </c>
      <c r="P5758" s="197" t="s">
        <v>27556</v>
      </c>
    </row>
    <row r="5759" spans="2:16" ht="20.100000000000001" customHeight="1" x14ac:dyDescent="0.3">
      <c r="B5759" s="101">
        <v>5749</v>
      </c>
      <c r="C5759" s="7" t="s">
        <v>41298</v>
      </c>
      <c r="D5759" s="157" t="s">
        <v>7892</v>
      </c>
      <c r="E5759" s="36" t="s">
        <v>16074</v>
      </c>
      <c r="F5759" s="81">
        <v>5.2</v>
      </c>
      <c r="G5759" s="81"/>
      <c r="H5759" s="13" t="s">
        <v>5878</v>
      </c>
      <c r="I5759" s="79">
        <v>2015</v>
      </c>
      <c r="J5759" s="79"/>
      <c r="K5759" s="73">
        <v>4315440025</v>
      </c>
      <c r="L5759" s="90">
        <f>IF(K5759/1024 &gt;1,K5759/1024," ")</f>
        <v>4214296.8994140625</v>
      </c>
      <c r="M5759" s="90">
        <f>IF(K5759/1048576 &gt;1,K5759/1048576," ")</f>
        <v>4115.5243158340454</v>
      </c>
      <c r="N5759" s="91">
        <f>IF(K5759&gt;999999999,K5759/1073741824," ")</f>
        <v>4.019066714681685</v>
      </c>
      <c r="O5759" s="194" t="s">
        <v>27557</v>
      </c>
      <c r="P5759" s="197" t="s">
        <v>27558</v>
      </c>
    </row>
    <row r="5760" spans="2:16" ht="20.100000000000001" customHeight="1" x14ac:dyDescent="0.3">
      <c r="B5760" s="101">
        <v>5750</v>
      </c>
      <c r="C5760" s="109" t="s">
        <v>41304</v>
      </c>
      <c r="D5760" s="159" t="s">
        <v>2978</v>
      </c>
      <c r="E5760" s="36" t="s">
        <v>16080</v>
      </c>
      <c r="F5760" s="104">
        <v>5.6</v>
      </c>
      <c r="G5760" s="101" t="s">
        <v>704</v>
      </c>
      <c r="H5760" s="101" t="s">
        <v>3756</v>
      </c>
      <c r="I5760" s="101">
        <v>1996</v>
      </c>
      <c r="J5760" s="101"/>
      <c r="K5760" s="90">
        <v>4755544002</v>
      </c>
      <c r="L5760" s="90">
        <f>IF(K5760/1024 &gt;1,K5760/1024," ")</f>
        <v>4644085.939453125</v>
      </c>
      <c r="M5760" s="90">
        <f>IF(K5760/1048576 &gt;1,K5760/1048576," ")</f>
        <v>4535.2401752471924</v>
      </c>
      <c r="N5760" s="91">
        <f>IF(K5760&gt;999999999,K5760/1073741824," ")</f>
        <v>4.4289454836398363</v>
      </c>
      <c r="O5760" s="194" t="s">
        <v>27568</v>
      </c>
      <c r="P5760" s="197" t="s">
        <v>27569</v>
      </c>
    </row>
    <row r="5761" spans="2:16" ht="20.100000000000001" customHeight="1" x14ac:dyDescent="0.3">
      <c r="B5761" s="101">
        <v>5751</v>
      </c>
      <c r="C5761" s="109" t="s">
        <v>41299</v>
      </c>
      <c r="D5761" s="160" t="s">
        <v>2546</v>
      </c>
      <c r="E5761" s="36" t="s">
        <v>16075</v>
      </c>
      <c r="F5761" s="104">
        <v>6.5</v>
      </c>
      <c r="G5761" s="99" t="s">
        <v>704</v>
      </c>
      <c r="H5761" s="101" t="s">
        <v>5981</v>
      </c>
      <c r="I5761" s="101">
        <v>2006</v>
      </c>
      <c r="J5761" s="101"/>
      <c r="K5761" s="90">
        <v>3473237560</v>
      </c>
      <c r="L5761" s="90">
        <f>IF(K5761/1024 &gt;1,K5761/1024," ")</f>
        <v>3391833.5546875</v>
      </c>
      <c r="M5761" s="90">
        <f>IF(K5761/1048576 &gt;1,K5761/1048576," ")</f>
        <v>3312.3374557495117</v>
      </c>
      <c r="N5761" s="91">
        <f>IF(K5761&gt;999999999,K5761/1073741824," ")</f>
        <v>3.2347045466303825</v>
      </c>
      <c r="O5761" s="194" t="s">
        <v>27559</v>
      </c>
      <c r="P5761" s="197" t="s">
        <v>27560</v>
      </c>
    </row>
    <row r="5762" spans="2:16" ht="20.100000000000001" customHeight="1" x14ac:dyDescent="0.3">
      <c r="B5762" s="101">
        <v>5752</v>
      </c>
      <c r="C5762" s="71" t="s">
        <v>41300</v>
      </c>
      <c r="D5762" s="167" t="s">
        <v>7659</v>
      </c>
      <c r="E5762" s="36" t="s">
        <v>16077</v>
      </c>
      <c r="F5762" s="81">
        <v>5.3</v>
      </c>
      <c r="G5762" s="81" t="s">
        <v>704</v>
      </c>
      <c r="H5762" s="82" t="s">
        <v>5871</v>
      </c>
      <c r="I5762" s="79">
        <v>1980</v>
      </c>
      <c r="J5762" s="83"/>
      <c r="K5762" s="73">
        <v>2203107336</v>
      </c>
      <c r="L5762" s="90">
        <f>IF(K5762/1024 &gt;1,K5762/1024," ")</f>
        <v>2151472.0078125</v>
      </c>
      <c r="M5762" s="90">
        <f>IF(K5762/1048576 &gt;1,K5762/1048576," ")</f>
        <v>2101.0468826293945</v>
      </c>
      <c r="N5762" s="91">
        <f>IF(K5762&gt;999999999,K5762/1073741824," ")</f>
        <v>2.0518035963177681</v>
      </c>
      <c r="O5762" s="194" t="s">
        <v>27561</v>
      </c>
      <c r="P5762" s="197" t="s">
        <v>27562</v>
      </c>
    </row>
    <row r="5763" spans="2:16" ht="20.100000000000001" customHeight="1" x14ac:dyDescent="0.3">
      <c r="B5763" s="101">
        <v>5753</v>
      </c>
      <c r="C5763" s="12" t="s">
        <v>41301</v>
      </c>
      <c r="D5763" s="157" t="s">
        <v>8696</v>
      </c>
      <c r="E5763" s="36" t="s">
        <v>16078</v>
      </c>
      <c r="F5763" s="81">
        <v>5.5</v>
      </c>
      <c r="G5763" s="13" t="s">
        <v>704</v>
      </c>
      <c r="H5763" s="13" t="s">
        <v>3740</v>
      </c>
      <c r="I5763" s="79">
        <v>2019</v>
      </c>
      <c r="J5763" s="79"/>
      <c r="K5763" s="73">
        <v>5555675136</v>
      </c>
      <c r="L5763" s="90">
        <f>IF(K5763/1024 &gt;1,K5763/1024," ")</f>
        <v>5425464</v>
      </c>
      <c r="M5763" s="90">
        <f>IF(K5763/1048576 &gt;1,K5763/1048576," ")</f>
        <v>5298.3046875</v>
      </c>
      <c r="N5763" s="91">
        <f>IF(K5763&gt;999999999,K5763/1073741824," ")</f>
        <v>5.1741256713867188</v>
      </c>
      <c r="O5763" s="194" t="s">
        <v>27563</v>
      </c>
      <c r="P5763" s="197" t="s">
        <v>27564</v>
      </c>
    </row>
    <row r="5764" spans="2:16" ht="20.100000000000001" customHeight="1" x14ac:dyDescent="0.3">
      <c r="B5764" s="101">
        <v>5754</v>
      </c>
      <c r="C5764" s="20" t="s">
        <v>41302</v>
      </c>
      <c r="D5764" s="157" t="s">
        <v>7942</v>
      </c>
      <c r="E5764" s="36" t="s">
        <v>16079</v>
      </c>
      <c r="F5764" s="81">
        <v>4.5</v>
      </c>
      <c r="G5764" s="13" t="s">
        <v>704</v>
      </c>
      <c r="H5764" s="13" t="s">
        <v>7820</v>
      </c>
      <c r="I5764" s="79">
        <v>2016</v>
      </c>
      <c r="J5764" s="79"/>
      <c r="K5764" s="73">
        <v>4660654668</v>
      </c>
      <c r="L5764" s="90">
        <f>IF(K5764/1024 &gt;1,K5764/1024," ")</f>
        <v>4551420.57421875</v>
      </c>
      <c r="M5764" s="90">
        <f>IF(K5764/1048576 &gt;1,K5764/1048576," ")</f>
        <v>4444.746654510498</v>
      </c>
      <c r="N5764" s="91">
        <f>IF(K5764&gt;999999999,K5764/1073741824," ")</f>
        <v>4.3405729047954082</v>
      </c>
      <c r="O5764" s="194" t="s">
        <v>20555</v>
      </c>
      <c r="P5764" s="197" t="s">
        <v>27565</v>
      </c>
    </row>
    <row r="5765" spans="2:16" ht="20.100000000000001" customHeight="1" x14ac:dyDescent="0.3">
      <c r="B5765" s="101">
        <v>5755</v>
      </c>
      <c r="C5765" s="111" t="s">
        <v>41303</v>
      </c>
      <c r="D5765" s="161" t="s">
        <v>7396</v>
      </c>
      <c r="E5765" s="36" t="s">
        <v>16103</v>
      </c>
      <c r="F5765" s="99">
        <v>4.9000000000000004</v>
      </c>
      <c r="G5765" s="101"/>
      <c r="H5765" s="105" t="s">
        <v>5878</v>
      </c>
      <c r="I5765" s="101">
        <v>2016</v>
      </c>
      <c r="J5765" s="101"/>
      <c r="K5765" s="90">
        <v>3932126857</v>
      </c>
      <c r="L5765" s="90">
        <f>IF(K5765/1024 &gt;1,K5765/1024," ")</f>
        <v>3839967.6337890625</v>
      </c>
      <c r="M5765" s="90">
        <f>IF(K5765/1048576 &gt;1,K5765/1048576," ")</f>
        <v>3749.9683923721313</v>
      </c>
      <c r="N5765" s="91">
        <f>IF(K5765&gt;999999999,K5765/1073741824," ")</f>
        <v>3.6620785081759095</v>
      </c>
      <c r="O5765" s="194" t="s">
        <v>27566</v>
      </c>
      <c r="P5765" s="197" t="s">
        <v>27567</v>
      </c>
    </row>
    <row r="5766" spans="2:16" ht="20.100000000000001" customHeight="1" x14ac:dyDescent="0.3">
      <c r="B5766" s="101">
        <v>5756</v>
      </c>
      <c r="C5766" s="102" t="s">
        <v>41305</v>
      </c>
      <c r="D5766" s="159" t="s">
        <v>833</v>
      </c>
      <c r="E5766" s="36" t="s">
        <v>16081</v>
      </c>
      <c r="F5766" s="104">
        <v>8.1999999999999993</v>
      </c>
      <c r="G5766" s="94" t="s">
        <v>704</v>
      </c>
      <c r="H5766" s="101" t="s">
        <v>4070</v>
      </c>
      <c r="I5766" s="101">
        <v>1992</v>
      </c>
      <c r="J5766" s="101"/>
      <c r="K5766" s="90">
        <v>4268521550</v>
      </c>
      <c r="L5766" s="90">
        <f>IF(K5766/1024 &gt;1,K5766/1024," ")</f>
        <v>4168478.076171875</v>
      </c>
      <c r="M5766" s="90">
        <f>IF(K5766/1048576 &gt;1,K5766/1048576," ")</f>
        <v>4070.7793712615967</v>
      </c>
      <c r="N5766" s="91">
        <f>IF(K5766&gt;999999999,K5766/1073741824," ")</f>
        <v>3.975370479747653</v>
      </c>
      <c r="O5766" s="194" t="s">
        <v>27570</v>
      </c>
      <c r="P5766" s="197" t="s">
        <v>27571</v>
      </c>
    </row>
    <row r="5767" spans="2:16" ht="20.100000000000001" customHeight="1" x14ac:dyDescent="0.3">
      <c r="B5767" s="101">
        <v>5757</v>
      </c>
      <c r="C5767" s="20" t="s">
        <v>41306</v>
      </c>
      <c r="D5767" s="167" t="s">
        <v>8006</v>
      </c>
      <c r="E5767" s="36" t="s">
        <v>16082</v>
      </c>
      <c r="F5767" s="81">
        <v>4.3</v>
      </c>
      <c r="G5767" s="81"/>
      <c r="H5767" s="13" t="s">
        <v>5878</v>
      </c>
      <c r="I5767" s="79">
        <v>2017</v>
      </c>
      <c r="J5767" s="79"/>
      <c r="K5767" s="73">
        <v>4276931663</v>
      </c>
      <c r="L5767" s="90">
        <f>IF(K5767/1024 &gt;1,K5767/1024," ")</f>
        <v>4176691.0771484375</v>
      </c>
      <c r="M5767" s="90">
        <f>IF(K5767/1048576 &gt;1,K5767/1048576," ")</f>
        <v>4078.799880027771</v>
      </c>
      <c r="N5767" s="91">
        <f>IF(K5767&gt;999999999,K5767/1073741824," ")</f>
        <v>3.9832030078396201</v>
      </c>
      <c r="O5767" s="194" t="s">
        <v>27572</v>
      </c>
      <c r="P5767" s="197" t="s">
        <v>27573</v>
      </c>
    </row>
    <row r="5768" spans="2:16" ht="20.100000000000001" customHeight="1" x14ac:dyDescent="0.3">
      <c r="B5768" s="101">
        <v>5758</v>
      </c>
      <c r="C5768" s="12" t="s">
        <v>40761</v>
      </c>
      <c r="D5768" s="159" t="s">
        <v>203</v>
      </c>
      <c r="E5768" s="36" t="s">
        <v>16085</v>
      </c>
      <c r="F5768" s="104">
        <v>4.5</v>
      </c>
      <c r="G5768" s="94"/>
      <c r="H5768" s="94" t="s">
        <v>4308</v>
      </c>
      <c r="I5768" s="101">
        <v>2003</v>
      </c>
      <c r="J5768" s="116"/>
      <c r="K5768" s="90">
        <v>733837312</v>
      </c>
      <c r="L5768" s="90">
        <f>IF(K5768/1024 &gt;1,K5768/1024," ")</f>
        <v>716638</v>
      </c>
      <c r="M5768" s="90">
        <f>IF(K5768/1048576 &gt;1,K5768/1048576," ")</f>
        <v>699.841796875</v>
      </c>
      <c r="N5768" s="91" t="str">
        <f>IF(K5768&gt;999999999,K5768/1073741824," ")</f>
        <v xml:space="preserve"> </v>
      </c>
      <c r="O5768" s="194" t="s">
        <v>17915</v>
      </c>
      <c r="P5768" s="197" t="s">
        <v>27577</v>
      </c>
    </row>
    <row r="5769" spans="2:16" ht="20.100000000000001" customHeight="1" x14ac:dyDescent="0.3">
      <c r="B5769" s="101">
        <v>5759</v>
      </c>
      <c r="C5769" s="109" t="s">
        <v>41307</v>
      </c>
      <c r="D5769" s="159" t="s">
        <v>355</v>
      </c>
      <c r="E5769" s="36" t="s">
        <v>16083</v>
      </c>
      <c r="F5769" s="104">
        <v>6.4</v>
      </c>
      <c r="G5769" s="121" t="s">
        <v>704</v>
      </c>
      <c r="H5769" s="121" t="s">
        <v>3747</v>
      </c>
      <c r="I5769" s="101">
        <v>2008</v>
      </c>
      <c r="J5769" s="116"/>
      <c r="K5769" s="90">
        <v>3602039912</v>
      </c>
      <c r="L5769" s="90">
        <f>IF(K5769/1024 &gt;1,K5769/1024," ")</f>
        <v>3517617.1015625</v>
      </c>
      <c r="M5769" s="90">
        <f>IF(K5769/1048576 &gt;1,K5769/1048576," ")</f>
        <v>3435.1729507446289</v>
      </c>
      <c r="N5769" s="91">
        <f>IF(K5769&gt;999999999,K5769/1073741824," ")</f>
        <v>3.3546610847115517</v>
      </c>
      <c r="O5769" s="194" t="s">
        <v>27574</v>
      </c>
      <c r="P5769" s="197" t="s">
        <v>27575</v>
      </c>
    </row>
    <row r="5770" spans="2:16" ht="20.100000000000001" customHeight="1" x14ac:dyDescent="0.3">
      <c r="B5770" s="101">
        <v>5760</v>
      </c>
      <c r="C5770" s="12" t="s">
        <v>8982</v>
      </c>
      <c r="D5770" s="175" t="s">
        <v>203</v>
      </c>
      <c r="E5770" s="36" t="s">
        <v>16084</v>
      </c>
      <c r="F5770" s="131">
        <v>6.1</v>
      </c>
      <c r="G5770" s="13" t="s">
        <v>704</v>
      </c>
      <c r="H5770" s="13" t="s">
        <v>3757</v>
      </c>
      <c r="I5770" s="133">
        <v>2020</v>
      </c>
      <c r="J5770" s="74"/>
      <c r="K5770" s="73">
        <v>5478793216</v>
      </c>
      <c r="L5770" s="90">
        <f>IF(K5770/1024 &gt;1,K5770/1024," ")</f>
        <v>5350384</v>
      </c>
      <c r="M5770" s="90">
        <f>IF(K5770/1048576 &gt;1,K5770/1048576," ")</f>
        <v>5224.984375</v>
      </c>
      <c r="N5770" s="91">
        <f>IF(K5770&gt;999999999,K5770/1073741824," ")</f>
        <v>5.1025238037109375</v>
      </c>
      <c r="O5770" s="194" t="s">
        <v>18318</v>
      </c>
      <c r="P5770" s="197" t="s">
        <v>27576</v>
      </c>
    </row>
    <row r="5771" spans="2:16" ht="20.100000000000001" customHeight="1" x14ac:dyDescent="0.3">
      <c r="B5771" s="101">
        <v>5761</v>
      </c>
      <c r="C5771" s="102" t="s">
        <v>41308</v>
      </c>
      <c r="D5771" s="161" t="s">
        <v>6518</v>
      </c>
      <c r="E5771" s="36" t="s">
        <v>16086</v>
      </c>
      <c r="F5771" s="99">
        <v>5.2</v>
      </c>
      <c r="G5771" s="99"/>
      <c r="H5771" s="101" t="s">
        <v>5878</v>
      </c>
      <c r="I5771" s="101">
        <v>2012</v>
      </c>
      <c r="J5771" s="101"/>
      <c r="K5771" s="90">
        <v>3347316905</v>
      </c>
      <c r="L5771" s="90">
        <f>IF(K5771/1024 &gt;1,K5771/1024," ")</f>
        <v>3268864.1650390625</v>
      </c>
      <c r="M5771" s="90">
        <f>IF(K5771/1048576 &gt;1,K5771/1048576," ")</f>
        <v>3192.2501611709595</v>
      </c>
      <c r="N5771" s="91">
        <f>IF(K5771&gt;999999999,K5771/1073741824," ")</f>
        <v>3.1174317980185151</v>
      </c>
      <c r="O5771" s="194" t="s">
        <v>27578</v>
      </c>
      <c r="P5771" s="197" t="s">
        <v>27579</v>
      </c>
    </row>
    <row r="5772" spans="2:16" ht="20.100000000000001" customHeight="1" x14ac:dyDescent="0.3">
      <c r="B5772" s="101">
        <v>5762</v>
      </c>
      <c r="C5772" s="29" t="s">
        <v>41309</v>
      </c>
      <c r="D5772" s="161" t="s">
        <v>6992</v>
      </c>
      <c r="E5772" s="36" t="s">
        <v>16087</v>
      </c>
      <c r="F5772" s="99">
        <v>5.5</v>
      </c>
      <c r="G5772" s="99" t="s">
        <v>704</v>
      </c>
      <c r="H5772" s="105" t="s">
        <v>5871</v>
      </c>
      <c r="I5772" s="101">
        <v>1986</v>
      </c>
      <c r="J5772" s="101"/>
      <c r="K5772" s="90">
        <v>3070351822</v>
      </c>
      <c r="L5772" s="90">
        <f>IF(K5772/1024 &gt;1,K5772/1024," ")</f>
        <v>2998390.451171875</v>
      </c>
      <c r="M5772" s="90">
        <f>IF(K5772/1048576 &gt;1,K5772/1048576," ")</f>
        <v>2928.1156749725342</v>
      </c>
      <c r="N5772" s="91">
        <f>IF(K5772&gt;999999999,K5772/1073741824," ")</f>
        <v>2.8594879638403654</v>
      </c>
      <c r="O5772" s="194" t="s">
        <v>27580</v>
      </c>
      <c r="P5772" s="197" t="s">
        <v>27581</v>
      </c>
    </row>
    <row r="5773" spans="2:16" ht="20.100000000000001" customHeight="1" x14ac:dyDescent="0.3">
      <c r="B5773" s="101">
        <v>5763</v>
      </c>
      <c r="C5773" s="20" t="s">
        <v>41310</v>
      </c>
      <c r="D5773" s="157" t="s">
        <v>32890</v>
      </c>
      <c r="E5773" s="36" t="s">
        <v>32891</v>
      </c>
      <c r="F5773" s="81">
        <v>5.8</v>
      </c>
      <c r="G5773" s="13" t="s">
        <v>704</v>
      </c>
      <c r="H5773" s="13" t="s">
        <v>3740</v>
      </c>
      <c r="I5773" s="79">
        <v>2021</v>
      </c>
      <c r="J5773" s="79"/>
      <c r="K5773" s="73">
        <v>7440293888</v>
      </c>
      <c r="L5773" s="90">
        <f>IF(K5773/1024 &gt;1,K5773/1024," ")</f>
        <v>7265912</v>
      </c>
      <c r="M5773" s="90">
        <f>IF(K5773/1048576 &gt;1,K5773/1048576," ")</f>
        <v>7095.6171875</v>
      </c>
      <c r="N5773" s="91">
        <f>IF(K5773&gt;999999999,K5773/1073741824," ")</f>
        <v>6.9293136596679688</v>
      </c>
      <c r="O5773" s="223" t="s">
        <v>32892</v>
      </c>
      <c r="P5773" s="198" t="s">
        <v>32893</v>
      </c>
    </row>
    <row r="5774" spans="2:16" ht="20.100000000000001" customHeight="1" x14ac:dyDescent="0.3">
      <c r="B5774" s="101">
        <v>5764</v>
      </c>
      <c r="C5774" s="107" t="s">
        <v>41311</v>
      </c>
      <c r="D5774" s="161" t="s">
        <v>6666</v>
      </c>
      <c r="E5774" s="36" t="s">
        <v>16088</v>
      </c>
      <c r="F5774" s="99">
        <v>5.9</v>
      </c>
      <c r="G5774" s="99"/>
      <c r="H5774" s="101" t="s">
        <v>5871</v>
      </c>
      <c r="I5774" s="101">
        <v>2015</v>
      </c>
      <c r="J5774" s="101"/>
      <c r="K5774" s="90">
        <v>4083586867</v>
      </c>
      <c r="L5774" s="90">
        <f>IF(K5774/1024 &gt;1,K5774/1024," ")</f>
        <v>3987877.7998046875</v>
      </c>
      <c r="M5774" s="90">
        <f>IF(K5774/1048576 &gt;1,K5774/1048576," ")</f>
        <v>3894.4119138717651</v>
      </c>
      <c r="N5774" s="91">
        <f>IF(K5774&gt;999999999,K5774/1073741824," ")</f>
        <v>3.8031366346403956</v>
      </c>
      <c r="O5774" s="194" t="s">
        <v>27582</v>
      </c>
      <c r="P5774" s="197" t="s">
        <v>27583</v>
      </c>
    </row>
    <row r="5775" spans="2:16" ht="20.100000000000001" customHeight="1" x14ac:dyDescent="0.3">
      <c r="B5775" s="101">
        <v>5765</v>
      </c>
      <c r="C5775" s="107" t="s">
        <v>41312</v>
      </c>
      <c r="D5775" s="168" t="s">
        <v>6101</v>
      </c>
      <c r="E5775" s="36" t="s">
        <v>16089</v>
      </c>
      <c r="F5775" s="99">
        <v>6.2</v>
      </c>
      <c r="G5775" s="101" t="s">
        <v>704</v>
      </c>
      <c r="H5775" s="101" t="s">
        <v>3937</v>
      </c>
      <c r="I5775" s="101">
        <v>1992</v>
      </c>
      <c r="J5775" s="116"/>
      <c r="K5775" s="90">
        <v>4743255013</v>
      </c>
      <c r="L5775" s="90">
        <f>IF(K5775/1024 &gt;1,K5775/1024," ")</f>
        <v>4632084.9736328125</v>
      </c>
      <c r="M5775" s="90">
        <f>IF(K5775/1048576 &gt;1,K5775/1048576," ")</f>
        <v>4523.5204820632935</v>
      </c>
      <c r="N5775" s="91">
        <f>IF(K5775&gt;999999999,K5775/1073741824," ")</f>
        <v>4.417500470764935</v>
      </c>
      <c r="O5775" s="194" t="s">
        <v>27584</v>
      </c>
      <c r="P5775" s="197" t="s">
        <v>31560</v>
      </c>
    </row>
    <row r="5776" spans="2:16" ht="20.100000000000001" customHeight="1" x14ac:dyDescent="0.3">
      <c r="B5776" s="101">
        <v>5766</v>
      </c>
      <c r="C5776" s="12" t="s">
        <v>40762</v>
      </c>
      <c r="D5776" s="160" t="s">
        <v>204</v>
      </c>
      <c r="E5776" s="36" t="s">
        <v>16090</v>
      </c>
      <c r="F5776" s="104">
        <v>4.3</v>
      </c>
      <c r="G5776" s="94"/>
      <c r="H5776" s="94" t="s">
        <v>4084</v>
      </c>
      <c r="I5776" s="101">
        <v>1998</v>
      </c>
      <c r="J5776" s="101"/>
      <c r="K5776" s="90">
        <v>733935616</v>
      </c>
      <c r="L5776" s="90">
        <f>IF(K5776/1024 &gt;1,K5776/1024," ")</f>
        <v>716734</v>
      </c>
      <c r="M5776" s="90">
        <f>IF(K5776/1048576 &gt;1,K5776/1048576," ")</f>
        <v>699.935546875</v>
      </c>
      <c r="N5776" s="91" t="str">
        <f>IF(K5776&gt;999999999,K5776/1073741824," ")</f>
        <v xml:space="preserve"> </v>
      </c>
      <c r="O5776" s="194" t="s">
        <v>19724</v>
      </c>
      <c r="P5776" s="197" t="s">
        <v>27585</v>
      </c>
    </row>
    <row r="5777" spans="2:16" ht="20.100000000000001" customHeight="1" x14ac:dyDescent="0.3">
      <c r="B5777" s="101">
        <v>5767</v>
      </c>
      <c r="C5777" s="111" t="s">
        <v>41313</v>
      </c>
      <c r="D5777" s="160" t="s">
        <v>6737</v>
      </c>
      <c r="E5777" s="36" t="s">
        <v>16091</v>
      </c>
      <c r="F5777" s="99">
        <v>5.5</v>
      </c>
      <c r="G5777" s="99" t="s">
        <v>704</v>
      </c>
      <c r="H5777" s="101" t="s">
        <v>4081</v>
      </c>
      <c r="I5777" s="101">
        <v>2016</v>
      </c>
      <c r="J5777" s="101"/>
      <c r="K5777" s="73">
        <v>5253140459</v>
      </c>
      <c r="L5777" s="90">
        <f>IF(K5777/1024 &gt;1,K5777/1024," ")</f>
        <v>5130019.9794921875</v>
      </c>
      <c r="M5777" s="90">
        <f>IF(K5777/1048576 &gt;1,K5777/1048576," ")</f>
        <v>5009.7851362228394</v>
      </c>
      <c r="N5777" s="91">
        <f>IF(K5777&gt;999999999,K5777/1073741824," ")</f>
        <v>4.8923682970926166</v>
      </c>
      <c r="O5777" s="194" t="s">
        <v>27586</v>
      </c>
      <c r="P5777" s="197" t="s">
        <v>27587</v>
      </c>
    </row>
    <row r="5778" spans="2:16" ht="20.100000000000001" customHeight="1" x14ac:dyDescent="0.3">
      <c r="B5778" s="101">
        <v>5768</v>
      </c>
      <c r="C5778" s="103" t="s">
        <v>41314</v>
      </c>
      <c r="D5778" s="163" t="s">
        <v>6027</v>
      </c>
      <c r="E5778" s="36" t="s">
        <v>16092</v>
      </c>
      <c r="F5778" s="99">
        <v>4.7</v>
      </c>
      <c r="G5778" s="101" t="s">
        <v>704</v>
      </c>
      <c r="H5778" s="101" t="s">
        <v>5871</v>
      </c>
      <c r="I5778" s="101">
        <v>2015</v>
      </c>
      <c r="J5778" s="101"/>
      <c r="K5778" s="90">
        <v>5055282093</v>
      </c>
      <c r="L5778" s="90">
        <f>IF(K5778/1024 &gt;1,K5778/1024," ")</f>
        <v>4936798.9189453125</v>
      </c>
      <c r="M5778" s="90">
        <f>IF(K5778/1048576 &gt;1,K5778/1048576," ")</f>
        <v>4821.0926942825317</v>
      </c>
      <c r="N5778" s="91">
        <f>IF(K5778&gt;999999999,K5778/1073741824," ")</f>
        <v>4.7080983342602849</v>
      </c>
      <c r="O5778" s="194" t="s">
        <v>18313</v>
      </c>
      <c r="P5778" s="197" t="s">
        <v>27588</v>
      </c>
    </row>
    <row r="5779" spans="2:16" ht="20.100000000000001" customHeight="1" x14ac:dyDescent="0.3">
      <c r="B5779" s="101">
        <v>5769</v>
      </c>
      <c r="C5779" s="12" t="s">
        <v>43059</v>
      </c>
      <c r="D5779" s="246" t="s">
        <v>43055</v>
      </c>
      <c r="E5779" s="36" t="s">
        <v>43056</v>
      </c>
      <c r="F5779" s="51">
        <v>5.5</v>
      </c>
      <c r="G5779" s="13" t="s">
        <v>704</v>
      </c>
      <c r="H5779" s="13" t="s">
        <v>4104</v>
      </c>
      <c r="I5779" s="9">
        <v>2022</v>
      </c>
      <c r="J5779" s="9"/>
      <c r="K5779" s="45">
        <v>2841751552</v>
      </c>
      <c r="L5779" s="90">
        <f>IF(K5779/1024 &gt;1,K5779/1024," ")</f>
        <v>2775148</v>
      </c>
      <c r="M5779" s="90">
        <f>IF(K5779/1048576 &gt;1,K5779/1048576," ")</f>
        <v>2710.10546875</v>
      </c>
      <c r="N5779" s="91">
        <f>IF(K5779&gt;999999999,K5779/1073741824," ")</f>
        <v>2.6465873718261719</v>
      </c>
      <c r="O5779" s="223" t="s">
        <v>43057</v>
      </c>
      <c r="P5779" s="198" t="s">
        <v>43058</v>
      </c>
    </row>
    <row r="5780" spans="2:16" ht="20.100000000000001" customHeight="1" x14ac:dyDescent="0.3">
      <c r="B5780" s="101">
        <v>5770</v>
      </c>
      <c r="C5780" s="111" t="s">
        <v>41315</v>
      </c>
      <c r="D5780" s="168" t="s">
        <v>6652</v>
      </c>
      <c r="E5780" s="36" t="s">
        <v>16093</v>
      </c>
      <c r="F5780" s="99">
        <v>4.7</v>
      </c>
      <c r="G5780" s="99" t="s">
        <v>704</v>
      </c>
      <c r="H5780" s="101" t="s">
        <v>4081</v>
      </c>
      <c r="I5780" s="101">
        <v>2015</v>
      </c>
      <c r="J5780" s="101"/>
      <c r="K5780" s="90">
        <v>3460225800</v>
      </c>
      <c r="L5780" s="90">
        <f>IF(K5780/1024 &gt;1,K5780/1024," ")</f>
        <v>3379126.7578125</v>
      </c>
      <c r="M5780" s="90">
        <f>IF(K5780/1048576 &gt;1,K5780/1048576," ")</f>
        <v>3299.9284744262695</v>
      </c>
      <c r="N5780" s="91">
        <f>IF(K5780&gt;999999999,K5780/1073741824," ")</f>
        <v>3.2225864008069038</v>
      </c>
      <c r="O5780" s="194" t="s">
        <v>27589</v>
      </c>
      <c r="P5780" s="197" t="s">
        <v>27590</v>
      </c>
    </row>
    <row r="5781" spans="2:16" ht="20.100000000000001" customHeight="1" x14ac:dyDescent="0.3">
      <c r="B5781" s="101">
        <v>5771</v>
      </c>
      <c r="C5781" s="109" t="s">
        <v>41316</v>
      </c>
      <c r="D5781" s="159" t="s">
        <v>5098</v>
      </c>
      <c r="E5781" s="36" t="s">
        <v>16094</v>
      </c>
      <c r="F5781" s="104">
        <v>6.1</v>
      </c>
      <c r="G5781" s="104" t="s">
        <v>704</v>
      </c>
      <c r="H5781" s="101" t="s">
        <v>3745</v>
      </c>
      <c r="I5781" s="101">
        <v>1950</v>
      </c>
      <c r="J5781" s="101"/>
      <c r="K5781" s="90">
        <v>2647494937</v>
      </c>
      <c r="L5781" s="90">
        <f>IF(K5781/1024 &gt;1,K5781/1024," ")</f>
        <v>2585444.2744140625</v>
      </c>
      <c r="M5781" s="90">
        <f>IF(K5781/1048576 &gt;1,K5781/1048576," ")</f>
        <v>2524.8479242324829</v>
      </c>
      <c r="N5781" s="91">
        <f>IF(K5781&gt;999999999,K5781/1073741824," ")</f>
        <v>2.4656718010082841</v>
      </c>
      <c r="O5781" s="194" t="s">
        <v>27591</v>
      </c>
      <c r="P5781" s="197" t="s">
        <v>27592</v>
      </c>
    </row>
    <row r="5782" spans="2:16" ht="20.100000000000001" customHeight="1" x14ac:dyDescent="0.3">
      <c r="B5782" s="101">
        <v>5772</v>
      </c>
      <c r="C5782" s="102" t="s">
        <v>41317</v>
      </c>
      <c r="D5782" s="159" t="s">
        <v>4394</v>
      </c>
      <c r="E5782" s="36" t="s">
        <v>16095</v>
      </c>
      <c r="F5782" s="104">
        <v>5.6</v>
      </c>
      <c r="G5782" s="101" t="s">
        <v>704</v>
      </c>
      <c r="H5782" s="101" t="s">
        <v>4395</v>
      </c>
      <c r="I5782" s="101">
        <v>2013</v>
      </c>
      <c r="J5782" s="101"/>
      <c r="K5782" s="90">
        <v>3487083944</v>
      </c>
      <c r="L5782" s="90">
        <f>IF(K5782/1024 &gt;1,K5782/1024," ")</f>
        <v>3405355.4140625</v>
      </c>
      <c r="M5782" s="90">
        <f>IF(K5782/1048576 &gt;1,K5782/1048576," ")</f>
        <v>3325.5423965454102</v>
      </c>
      <c r="N5782" s="91">
        <f>IF(K5782&gt;999999999,K5782/1073741824," ")</f>
        <v>3.2475999966263771</v>
      </c>
      <c r="O5782" s="194" t="s">
        <v>27593</v>
      </c>
      <c r="P5782" s="197" t="s">
        <v>27594</v>
      </c>
    </row>
    <row r="5783" spans="2:16" ht="20.100000000000001" customHeight="1" x14ac:dyDescent="0.3">
      <c r="B5783" s="101">
        <v>5773</v>
      </c>
      <c r="C5783" s="12" t="s">
        <v>40763</v>
      </c>
      <c r="D5783" s="160" t="s">
        <v>2547</v>
      </c>
      <c r="E5783" s="36" t="s">
        <v>16096</v>
      </c>
      <c r="F5783" s="104">
        <v>6.2</v>
      </c>
      <c r="G5783" s="94"/>
      <c r="H5783" s="94" t="s">
        <v>4106</v>
      </c>
      <c r="I5783" s="101">
        <v>2008</v>
      </c>
      <c r="J5783" s="101"/>
      <c r="K5783" s="90">
        <v>1471629312</v>
      </c>
      <c r="L5783" s="90">
        <f>IF(K5783/1024 &gt;1,K5783/1024," ")</f>
        <v>1437138</v>
      </c>
      <c r="M5783" s="90">
        <f>IF(K5783/1048576 &gt;1,K5783/1048576," ")</f>
        <v>1403.455078125</v>
      </c>
      <c r="N5783" s="91">
        <f>IF(K5783&gt;999999999,K5783/1073741824," ")</f>
        <v>1.3705615997314453</v>
      </c>
      <c r="O5783" s="194" t="s">
        <v>27595</v>
      </c>
      <c r="P5783" s="197" t="s">
        <v>27596</v>
      </c>
    </row>
    <row r="5784" spans="2:16" ht="20.100000000000001" customHeight="1" x14ac:dyDescent="0.3">
      <c r="B5784" s="101">
        <v>5774</v>
      </c>
      <c r="C5784" s="7" t="s">
        <v>41318</v>
      </c>
      <c r="D5784" s="159" t="s">
        <v>5570</v>
      </c>
      <c r="E5784" s="36" t="s">
        <v>16097</v>
      </c>
      <c r="F5784" s="104">
        <v>8.1999999999999993</v>
      </c>
      <c r="G5784" s="101" t="s">
        <v>704</v>
      </c>
      <c r="H5784" s="101" t="s">
        <v>4270</v>
      </c>
      <c r="I5784" s="101">
        <v>1947</v>
      </c>
      <c r="J5784" s="101"/>
      <c r="K5784" s="90">
        <v>2424519914</v>
      </c>
      <c r="L5784" s="90">
        <f>IF(K5784/1024 &gt;1,K5784/1024," ")</f>
        <v>2367695.228515625</v>
      </c>
      <c r="M5784" s="90">
        <f>IF(K5784/1048576 &gt;1,K5784/1048576," ")</f>
        <v>2312.20237159729</v>
      </c>
      <c r="N5784" s="91">
        <f>IF(K5784&gt;999999999,K5784/1073741824," ")</f>
        <v>2.2580101285129786</v>
      </c>
      <c r="O5784" s="194" t="s">
        <v>27597</v>
      </c>
      <c r="P5784" s="197" t="s">
        <v>27598</v>
      </c>
    </row>
    <row r="5785" spans="2:16" ht="20.100000000000001" customHeight="1" x14ac:dyDescent="0.3">
      <c r="B5785" s="101">
        <v>5775</v>
      </c>
      <c r="C5785" s="12" t="s">
        <v>40764</v>
      </c>
      <c r="D5785" s="160" t="s">
        <v>205</v>
      </c>
      <c r="E5785" s="36" t="s">
        <v>16098</v>
      </c>
      <c r="F5785" s="104">
        <v>6.5</v>
      </c>
      <c r="G5785" s="94"/>
      <c r="H5785" s="94" t="s">
        <v>4243</v>
      </c>
      <c r="I5785" s="101">
        <v>2003</v>
      </c>
      <c r="J5785" s="101"/>
      <c r="K5785" s="90">
        <v>734189568</v>
      </c>
      <c r="L5785" s="90">
        <f>IF(K5785/1024 &gt;1,K5785/1024," ")</f>
        <v>716982</v>
      </c>
      <c r="M5785" s="90">
        <f>IF(K5785/1048576 &gt;1,K5785/1048576," ")</f>
        <v>700.177734375</v>
      </c>
      <c r="N5785" s="91" t="str">
        <f>IF(K5785&gt;999999999,K5785/1073741824," ")</f>
        <v xml:space="preserve"> </v>
      </c>
      <c r="O5785" s="194" t="s">
        <v>27599</v>
      </c>
      <c r="P5785" s="197" t="s">
        <v>27600</v>
      </c>
    </row>
    <row r="5786" spans="2:16" ht="20.100000000000001" customHeight="1" x14ac:dyDescent="0.3">
      <c r="B5786" s="101">
        <v>5776</v>
      </c>
      <c r="C5786" s="12" t="s">
        <v>40765</v>
      </c>
      <c r="D5786" s="160" t="s">
        <v>4062</v>
      </c>
      <c r="E5786" s="36" t="s">
        <v>16099</v>
      </c>
      <c r="F5786" s="104">
        <v>5.7</v>
      </c>
      <c r="G5786" s="101" t="s">
        <v>704</v>
      </c>
      <c r="H5786" s="101" t="s">
        <v>3930</v>
      </c>
      <c r="I5786" s="101">
        <v>1996</v>
      </c>
      <c r="J5786" s="101"/>
      <c r="K5786" s="90">
        <v>1461211136</v>
      </c>
      <c r="L5786" s="90">
        <f>IF(K5786/1024 &gt;1,K5786/1024," ")</f>
        <v>1426964</v>
      </c>
      <c r="M5786" s="90">
        <f>IF(K5786/1048576 &gt;1,K5786/1048576," ")</f>
        <v>1393.51953125</v>
      </c>
      <c r="N5786" s="91">
        <f>IF(K5786&gt;999999999,K5786/1073741824," ")</f>
        <v>1.3608589172363281</v>
      </c>
      <c r="O5786" s="194" t="s">
        <v>19982</v>
      </c>
      <c r="P5786" s="197" t="s">
        <v>27601</v>
      </c>
    </row>
    <row r="5787" spans="2:16" ht="20.100000000000001" customHeight="1" x14ac:dyDescent="0.3">
      <c r="B5787" s="101">
        <v>5777</v>
      </c>
      <c r="C5787" s="20" t="s">
        <v>41319</v>
      </c>
      <c r="D5787" s="157" t="s">
        <v>8841</v>
      </c>
      <c r="E5787" s="36" t="s">
        <v>16100</v>
      </c>
      <c r="F5787" s="131">
        <v>7.4</v>
      </c>
      <c r="G5787" s="13"/>
      <c r="H5787" s="13" t="s">
        <v>3782</v>
      </c>
      <c r="I5787" s="133">
        <v>2019</v>
      </c>
      <c r="J5787" s="74"/>
      <c r="K5787" s="73">
        <v>5385641984</v>
      </c>
      <c r="L5787" s="90">
        <f>IF(K5787/1024 &gt;1,K5787/1024," ")</f>
        <v>5259416</v>
      </c>
      <c r="M5787" s="90">
        <f>IF(K5787/1048576 &gt;1,K5787/1048576," ")</f>
        <v>5136.1484375</v>
      </c>
      <c r="N5787" s="91">
        <f>IF(K5787&gt;999999999,K5787/1073741824," ")</f>
        <v>5.0157699584960938</v>
      </c>
      <c r="O5787" s="194" t="s">
        <v>27602</v>
      </c>
      <c r="P5787" s="197" t="s">
        <v>27603</v>
      </c>
    </row>
    <row r="5788" spans="2:16" ht="20.100000000000001" customHeight="1" x14ac:dyDescent="0.3">
      <c r="B5788" s="101">
        <v>5778</v>
      </c>
      <c r="C5788" s="12" t="s">
        <v>40766</v>
      </c>
      <c r="D5788" s="160" t="s">
        <v>206</v>
      </c>
      <c r="E5788" s="36" t="s">
        <v>16101</v>
      </c>
      <c r="F5788" s="104">
        <v>5.4</v>
      </c>
      <c r="G5788" s="94"/>
      <c r="H5788" s="94" t="s">
        <v>4066</v>
      </c>
      <c r="I5788" s="101">
        <v>2006</v>
      </c>
      <c r="J5788" s="101"/>
      <c r="K5788" s="90">
        <v>1467837678</v>
      </c>
      <c r="L5788" s="90">
        <f>IF(K5788/1024 &gt;1,K5788/1024," ")</f>
        <v>1433435.232421875</v>
      </c>
      <c r="M5788" s="90">
        <f>IF(K5788/1048576 &gt;1,K5788/1048576," ")</f>
        <v>1399.8390941619873</v>
      </c>
      <c r="N5788" s="91">
        <f>IF(K5788&gt;999999999,K5788/1073741824," ")</f>
        <v>1.3670303653925657</v>
      </c>
      <c r="O5788" s="194" t="s">
        <v>27604</v>
      </c>
      <c r="P5788" s="197" t="s">
        <v>27605</v>
      </c>
    </row>
    <row r="5789" spans="2:16" ht="20.100000000000001" customHeight="1" x14ac:dyDescent="0.3">
      <c r="B5789" s="101">
        <v>5779</v>
      </c>
      <c r="C5789" s="109" t="s">
        <v>41320</v>
      </c>
      <c r="D5789" s="160" t="s">
        <v>3337</v>
      </c>
      <c r="E5789" s="36" t="s">
        <v>16102</v>
      </c>
      <c r="F5789" s="104">
        <v>5.8</v>
      </c>
      <c r="G5789" s="101" t="s">
        <v>704</v>
      </c>
      <c r="H5789" s="101" t="s">
        <v>3772</v>
      </c>
      <c r="I5789" s="101">
        <v>2002</v>
      </c>
      <c r="J5789" s="101"/>
      <c r="K5789" s="90">
        <v>3710105611</v>
      </c>
      <c r="L5789" s="90">
        <f>IF(K5789/1024 &gt;1,K5789/1024," ")</f>
        <v>3623150.0107421875</v>
      </c>
      <c r="M5789" s="90">
        <f>IF(K5789/1048576 &gt;1,K5789/1048576," ")</f>
        <v>3538.2324323654175</v>
      </c>
      <c r="N5789" s="91">
        <f>IF(K5789&gt;999999999,K5789/1073741824," ")</f>
        <v>3.455305109731853</v>
      </c>
      <c r="O5789" s="194" t="s">
        <v>27606</v>
      </c>
      <c r="P5789" s="197" t="s">
        <v>27607</v>
      </c>
    </row>
    <row r="5790" spans="2:16" ht="20.100000000000001" customHeight="1" x14ac:dyDescent="0.3">
      <c r="B5790" s="101">
        <v>5780</v>
      </c>
      <c r="C5790" s="109" t="s">
        <v>41322</v>
      </c>
      <c r="D5790" s="159" t="s">
        <v>3162</v>
      </c>
      <c r="E5790" s="36" t="s">
        <v>16105</v>
      </c>
      <c r="F5790" s="104">
        <v>5.0999999999999996</v>
      </c>
      <c r="G5790" s="101" t="s">
        <v>704</v>
      </c>
      <c r="H5790" s="101" t="s">
        <v>3739</v>
      </c>
      <c r="I5790" s="101">
        <v>2011</v>
      </c>
      <c r="J5790" s="101"/>
      <c r="K5790" s="90">
        <v>4221856876</v>
      </c>
      <c r="L5790" s="90">
        <f>IF(K5790/1024 &gt;1,K5790/1024," ")</f>
        <v>4122907.10546875</v>
      </c>
      <c r="M5790" s="90">
        <f>IF(K5790/1048576 &gt;1,K5790/1048576," ")</f>
        <v>4026.2764701843262</v>
      </c>
      <c r="N5790" s="91">
        <f>IF(K5790&gt;999999999,K5790/1073741824," ")</f>
        <v>3.931910615414381</v>
      </c>
      <c r="O5790" s="194" t="s">
        <v>27610</v>
      </c>
      <c r="P5790" s="197" t="s">
        <v>27611</v>
      </c>
    </row>
    <row r="5791" spans="2:16" ht="20.100000000000001" customHeight="1" x14ac:dyDescent="0.3">
      <c r="B5791" s="101">
        <v>5781</v>
      </c>
      <c r="C5791" s="102" t="s">
        <v>41323</v>
      </c>
      <c r="D5791" s="159" t="s">
        <v>4537</v>
      </c>
      <c r="E5791" s="36" t="s">
        <v>16106</v>
      </c>
      <c r="F5791" s="104">
        <v>4.4000000000000004</v>
      </c>
      <c r="G5791" s="101" t="s">
        <v>704</v>
      </c>
      <c r="H5791" s="101" t="s">
        <v>3747</v>
      </c>
      <c r="I5791" s="101">
        <v>1986</v>
      </c>
      <c r="J5791" s="101"/>
      <c r="K5791" s="90">
        <v>3218676687</v>
      </c>
      <c r="L5791" s="90">
        <f>IF(K5791/1024 &gt;1,K5791/1024," ")</f>
        <v>3143238.9521484375</v>
      </c>
      <c r="M5791" s="90">
        <f>IF(K5791/1048576 &gt;1,K5791/1048576," ")</f>
        <v>3069.5692892074585</v>
      </c>
      <c r="N5791" s="91">
        <f>IF(K5791&gt;999999999,K5791/1073741824," ")</f>
        <v>2.9976262589916587</v>
      </c>
      <c r="O5791" s="194" t="s">
        <v>20325</v>
      </c>
      <c r="P5791" s="197" t="s">
        <v>27612</v>
      </c>
    </row>
    <row r="5792" spans="2:16" ht="20.100000000000001" customHeight="1" x14ac:dyDescent="0.3">
      <c r="B5792" s="101">
        <v>5782</v>
      </c>
      <c r="C5792" s="109" t="s">
        <v>41324</v>
      </c>
      <c r="D5792" s="159" t="s">
        <v>3624</v>
      </c>
      <c r="E5792" s="36" t="s">
        <v>16107</v>
      </c>
      <c r="F5792" s="104">
        <v>6</v>
      </c>
      <c r="G5792" s="101"/>
      <c r="H5792" s="101" t="s">
        <v>3747</v>
      </c>
      <c r="I5792" s="101">
        <v>2002</v>
      </c>
      <c r="J5792" s="101"/>
      <c r="K5792" s="90">
        <v>2342212445</v>
      </c>
      <c r="L5792" s="90">
        <f>IF(K5792/1024 &gt;1,K5792/1024," ")</f>
        <v>2287316.8408203125</v>
      </c>
      <c r="M5792" s="90">
        <f>IF(K5792/1048576 &gt;1,K5792/1048576," ")</f>
        <v>2233.7078523635864</v>
      </c>
      <c r="N5792" s="91">
        <f>IF(K5792&gt;999999999,K5792/1073741824," ")</f>
        <v>2.1813553245738149</v>
      </c>
      <c r="O5792" s="194" t="s">
        <v>27613</v>
      </c>
      <c r="P5792" s="197" t="s">
        <v>27614</v>
      </c>
    </row>
    <row r="5793" spans="2:16" ht="20.100000000000001" customHeight="1" x14ac:dyDescent="0.3">
      <c r="B5793" s="101">
        <v>5783</v>
      </c>
      <c r="C5793" s="20" t="s">
        <v>8412</v>
      </c>
      <c r="D5793" s="157" t="s">
        <v>2854</v>
      </c>
      <c r="E5793" s="36" t="s">
        <v>16108</v>
      </c>
      <c r="F5793" s="81">
        <v>5.6</v>
      </c>
      <c r="G5793" s="13" t="s">
        <v>704</v>
      </c>
      <c r="H5793" s="13" t="s">
        <v>5878</v>
      </c>
      <c r="I5793" s="79">
        <v>2017</v>
      </c>
      <c r="J5793" s="79"/>
      <c r="K5793" s="73">
        <v>5247602688</v>
      </c>
      <c r="L5793" s="90">
        <f>IF(K5793/1024 &gt;1,K5793/1024," ")</f>
        <v>5124612</v>
      </c>
      <c r="M5793" s="90">
        <f>IF(K5793/1048576 &gt;1,K5793/1048576," ")</f>
        <v>5004.50390625</v>
      </c>
      <c r="N5793" s="91">
        <f>IF(K5793&gt;999999999,K5793/1073741824," ")</f>
        <v>4.8872108459472656</v>
      </c>
      <c r="O5793" s="194" t="s">
        <v>27615</v>
      </c>
      <c r="P5793" s="197" t="s">
        <v>27616</v>
      </c>
    </row>
    <row r="5794" spans="2:16" ht="20.100000000000001" customHeight="1" x14ac:dyDescent="0.3">
      <c r="B5794" s="101">
        <v>5784</v>
      </c>
      <c r="C5794" s="109" t="s">
        <v>41325</v>
      </c>
      <c r="D5794" s="160" t="s">
        <v>2854</v>
      </c>
      <c r="E5794" s="36" t="s">
        <v>16109</v>
      </c>
      <c r="F5794" s="104">
        <v>5.6</v>
      </c>
      <c r="G5794" s="101" t="s">
        <v>704</v>
      </c>
      <c r="H5794" s="101" t="s">
        <v>3739</v>
      </c>
      <c r="I5794" s="101">
        <v>1990</v>
      </c>
      <c r="J5794" s="101"/>
      <c r="K5794" s="90">
        <v>3624084370</v>
      </c>
      <c r="L5794" s="90">
        <f>IF(K5794/1024 &gt;1,K5794/1024," ")</f>
        <v>3539144.892578125</v>
      </c>
      <c r="M5794" s="90">
        <f>IF(K5794/1048576 &gt;1,K5794/1048576," ")</f>
        <v>3456.1961841583252</v>
      </c>
      <c r="N5794" s="91">
        <f>IF(K5794&gt;999999999,K5794/1073741824," ")</f>
        <v>3.3751915860921144</v>
      </c>
      <c r="O5794" s="194" t="s">
        <v>27617</v>
      </c>
      <c r="P5794" s="197" t="s">
        <v>27618</v>
      </c>
    </row>
    <row r="5795" spans="2:16" ht="20.100000000000001" customHeight="1" x14ac:dyDescent="0.3">
      <c r="B5795" s="101">
        <v>5785</v>
      </c>
      <c r="C5795" s="109" t="s">
        <v>41326</v>
      </c>
      <c r="D5795" s="160" t="s">
        <v>207</v>
      </c>
      <c r="E5795" s="36" t="s">
        <v>16110</v>
      </c>
      <c r="F5795" s="104">
        <v>6.9</v>
      </c>
      <c r="G5795" s="13" t="s">
        <v>704</v>
      </c>
      <c r="H5795" s="13" t="s">
        <v>5878</v>
      </c>
      <c r="I5795" s="101">
        <v>2008</v>
      </c>
      <c r="J5795" s="101"/>
      <c r="K5795" s="73">
        <v>2835021824</v>
      </c>
      <c r="L5795" s="90">
        <f>IF(K5795/1024 &gt;1,K5795/1024," ")</f>
        <v>2768576</v>
      </c>
      <c r="M5795" s="90">
        <f>IF(K5795/1048576 &gt;1,K5795/1048576," ")</f>
        <v>2703.6875</v>
      </c>
      <c r="N5795" s="91">
        <f>IF(K5795&gt;999999999,K5795/1073741824," ")</f>
        <v>2.64031982421875</v>
      </c>
      <c r="O5795" s="194" t="s">
        <v>25421</v>
      </c>
      <c r="P5795" s="197" t="s">
        <v>27619</v>
      </c>
    </row>
    <row r="5796" spans="2:16" ht="20.100000000000001" customHeight="1" x14ac:dyDescent="0.3">
      <c r="B5796" s="101">
        <v>5786</v>
      </c>
      <c r="C5796" s="109" t="s">
        <v>41327</v>
      </c>
      <c r="D5796" s="160" t="s">
        <v>208</v>
      </c>
      <c r="E5796" s="36" t="s">
        <v>16111</v>
      </c>
      <c r="F5796" s="104">
        <v>5.7</v>
      </c>
      <c r="G5796" s="94" t="s">
        <v>704</v>
      </c>
      <c r="H5796" s="94" t="s">
        <v>3737</v>
      </c>
      <c r="I5796" s="101">
        <v>2005</v>
      </c>
      <c r="J5796" s="101"/>
      <c r="K5796" s="90">
        <v>2682820242</v>
      </c>
      <c r="L5796" s="90">
        <f>IF(K5796/1024 &gt;1,K5796/1024," ")</f>
        <v>2619941.642578125</v>
      </c>
      <c r="M5796" s="90">
        <f>IF(K5796/1048576 &gt;1,K5796/1048576," ")</f>
        <v>2558.5367603302002</v>
      </c>
      <c r="N5796" s="91">
        <f>IF(K5796&gt;999999999,K5796/1073741824," ")</f>
        <v>2.4985710550099611</v>
      </c>
      <c r="O5796" s="199" t="s">
        <v>17524</v>
      </c>
      <c r="P5796" s="197" t="s">
        <v>27620</v>
      </c>
    </row>
    <row r="5797" spans="2:16" ht="20.100000000000001" customHeight="1" x14ac:dyDescent="0.3">
      <c r="B5797" s="101">
        <v>5787</v>
      </c>
      <c r="C5797" s="12" t="s">
        <v>40767</v>
      </c>
      <c r="D5797" s="160" t="s">
        <v>209</v>
      </c>
      <c r="E5797" s="36" t="s">
        <v>16112</v>
      </c>
      <c r="F5797" s="104">
        <v>4.4000000000000004</v>
      </c>
      <c r="G5797" s="94"/>
      <c r="H5797" s="94" t="s">
        <v>4392</v>
      </c>
      <c r="I5797" s="101">
        <v>2005</v>
      </c>
      <c r="J5797" s="101"/>
      <c r="K5797" s="90">
        <v>734265344</v>
      </c>
      <c r="L5797" s="90">
        <f>IF(K5797/1024 &gt;1,K5797/1024," ")</f>
        <v>717056</v>
      </c>
      <c r="M5797" s="90">
        <f>IF(K5797/1048576 &gt;1,K5797/1048576," ")</f>
        <v>700.25</v>
      </c>
      <c r="N5797" s="91" t="str">
        <f>IF(K5797&gt;999999999,K5797/1073741824," ")</f>
        <v xml:space="preserve"> </v>
      </c>
      <c r="O5797" s="194" t="s">
        <v>18327</v>
      </c>
      <c r="P5797" s="197" t="s">
        <v>27621</v>
      </c>
    </row>
    <row r="5798" spans="2:16" ht="20.100000000000001" customHeight="1" x14ac:dyDescent="0.3">
      <c r="B5798" s="101">
        <v>5788</v>
      </c>
      <c r="C5798" s="7" t="s">
        <v>41328</v>
      </c>
      <c r="D5798" s="161" t="s">
        <v>7583</v>
      </c>
      <c r="E5798" s="36" t="s">
        <v>16113</v>
      </c>
      <c r="F5798" s="99">
        <v>5.3</v>
      </c>
      <c r="G5798" s="99" t="s">
        <v>704</v>
      </c>
      <c r="H5798" s="105" t="s">
        <v>4081</v>
      </c>
      <c r="I5798" s="101">
        <v>2017</v>
      </c>
      <c r="J5798" s="101"/>
      <c r="K5798" s="90">
        <v>5683332871</v>
      </c>
      <c r="L5798" s="90">
        <f>IF(K5798/1024 &gt;1,K5798/1024," ")</f>
        <v>5550129.7568359375</v>
      </c>
      <c r="M5798" s="90">
        <f>IF(K5798/1048576 &gt;1,K5798/1048576," ")</f>
        <v>5420.0485906600952</v>
      </c>
      <c r="N5798" s="91">
        <f>IF(K5798&gt;999999999,K5798/1073741824," ")</f>
        <v>5.2930162018164992</v>
      </c>
      <c r="O5798" s="194" t="s">
        <v>27622</v>
      </c>
      <c r="P5798" s="197" t="s">
        <v>27623</v>
      </c>
    </row>
    <row r="5799" spans="2:16" ht="20.100000000000001" customHeight="1" x14ac:dyDescent="0.3">
      <c r="B5799" s="101">
        <v>5789</v>
      </c>
      <c r="C5799" s="109" t="s">
        <v>41329</v>
      </c>
      <c r="D5799" s="160" t="s">
        <v>2875</v>
      </c>
      <c r="E5799" s="36" t="s">
        <v>16114</v>
      </c>
      <c r="F5799" s="104">
        <v>6.3</v>
      </c>
      <c r="G5799" s="13" t="s">
        <v>704</v>
      </c>
      <c r="H5799" s="13" t="s">
        <v>5878</v>
      </c>
      <c r="I5799" s="94">
        <v>1961</v>
      </c>
      <c r="J5799" s="94"/>
      <c r="K5799" s="73">
        <v>4928765952</v>
      </c>
      <c r="L5799" s="90">
        <f>IF(K5799/1024 &gt;1,K5799/1024," ")</f>
        <v>4813248</v>
      </c>
      <c r="M5799" s="90">
        <f>IF(K5799/1048576 &gt;1,K5799/1048576," ")</f>
        <v>4700.4375</v>
      </c>
      <c r="N5799" s="91">
        <f>IF(K5799&gt;999999999,K5799/1073741824," ")</f>
        <v>4.59027099609375</v>
      </c>
      <c r="O5799" s="194" t="s">
        <v>27624</v>
      </c>
      <c r="P5799" s="197" t="s">
        <v>27625</v>
      </c>
    </row>
    <row r="5800" spans="2:16" ht="20.100000000000001" customHeight="1" x14ac:dyDescent="0.3">
      <c r="B5800" s="101">
        <v>5790</v>
      </c>
      <c r="C5800" s="20" t="s">
        <v>37818</v>
      </c>
      <c r="D5800" s="157" t="s">
        <v>8366</v>
      </c>
      <c r="E5800" s="36" t="s">
        <v>13851</v>
      </c>
      <c r="F5800" s="81">
        <v>5.2</v>
      </c>
      <c r="G5800" s="13" t="s">
        <v>704</v>
      </c>
      <c r="H5800" s="13" t="s">
        <v>5892</v>
      </c>
      <c r="I5800" s="79">
        <v>2018</v>
      </c>
      <c r="J5800" s="79"/>
      <c r="K5800" s="73">
        <v>4704141312</v>
      </c>
      <c r="L5800" s="90">
        <f>IF(K5800/1024 &gt;1,K5800/1024," ")</f>
        <v>4593888</v>
      </c>
      <c r="M5800" s="90">
        <f>IF(K5800/1048576 &gt;1,K5800/1048576," ")</f>
        <v>4486.21875</v>
      </c>
      <c r="N5800" s="91">
        <f>IF(K5800&gt;999999999,K5800/1073741824," ")</f>
        <v>4.381072998046875</v>
      </c>
      <c r="O5800" s="194" t="s">
        <v>23968</v>
      </c>
      <c r="P5800" s="197" t="s">
        <v>23969</v>
      </c>
    </row>
    <row r="5801" spans="2:16" ht="20.100000000000001" customHeight="1" x14ac:dyDescent="0.3">
      <c r="B5801" s="101">
        <v>5791</v>
      </c>
      <c r="C5801" s="7" t="s">
        <v>41330</v>
      </c>
      <c r="D5801" s="160" t="s">
        <v>5590</v>
      </c>
      <c r="E5801" s="36" t="s">
        <v>16115</v>
      </c>
      <c r="F5801" s="104">
        <v>5.5</v>
      </c>
      <c r="G5801" s="101" t="s">
        <v>704</v>
      </c>
      <c r="H5801" s="101" t="s">
        <v>3737</v>
      </c>
      <c r="I5801" s="101">
        <v>2014</v>
      </c>
      <c r="J5801" s="101"/>
      <c r="K5801" s="90">
        <v>3060663024</v>
      </c>
      <c r="L5801" s="90">
        <f>IF(K5801/1024 &gt;1,K5801/1024," ")</f>
        <v>2988928.734375</v>
      </c>
      <c r="M5801" s="90">
        <f>IF(K5801/1048576 &gt;1,K5801/1048576," ")</f>
        <v>2918.8757171630859</v>
      </c>
      <c r="N5801" s="91">
        <f>IF(K5801&gt;999999999,K5801/1073741824," ")</f>
        <v>2.8504645675420761</v>
      </c>
      <c r="O5801" s="194" t="s">
        <v>19833</v>
      </c>
      <c r="P5801" s="197" t="s">
        <v>27626</v>
      </c>
    </row>
    <row r="5802" spans="2:16" ht="20.100000000000001" customHeight="1" x14ac:dyDescent="0.3">
      <c r="B5802" s="101">
        <v>5792</v>
      </c>
      <c r="C5802" s="20" t="s">
        <v>34129</v>
      </c>
      <c r="D5802" s="261" t="s">
        <v>33994</v>
      </c>
      <c r="E5802" s="36" t="s">
        <v>33995</v>
      </c>
      <c r="F5802" s="131">
        <v>5.7</v>
      </c>
      <c r="G5802" s="13"/>
      <c r="H5802" s="13" t="s">
        <v>3756</v>
      </c>
      <c r="I5802" s="79">
        <v>2021</v>
      </c>
      <c r="J5802" s="79"/>
      <c r="K5802" s="73">
        <v>3903041536</v>
      </c>
      <c r="L5802" s="90">
        <f>IF(K5802/1024 &gt;1,K5802/1024," ")</f>
        <v>3811564</v>
      </c>
      <c r="M5802" s="90">
        <f>IF(K5802/1048576 &gt;1,K5802/1048576," ")</f>
        <v>3722.23046875</v>
      </c>
      <c r="N5802" s="91">
        <f>IF(K5802&gt;999999999,K5802/1073741824," ")</f>
        <v>3.6349906921386719</v>
      </c>
      <c r="O5802" s="223" t="s">
        <v>33996</v>
      </c>
      <c r="P5802" s="198" t="s">
        <v>33997</v>
      </c>
    </row>
    <row r="5803" spans="2:16" ht="20.100000000000001" customHeight="1" x14ac:dyDescent="0.3">
      <c r="B5803" s="101">
        <v>5793</v>
      </c>
      <c r="C5803" s="20" t="s">
        <v>41331</v>
      </c>
      <c r="D5803" s="157" t="s">
        <v>8877</v>
      </c>
      <c r="E5803" s="36" t="s">
        <v>16116</v>
      </c>
      <c r="F5803" s="81">
        <v>7.1</v>
      </c>
      <c r="G5803" s="13" t="s">
        <v>704</v>
      </c>
      <c r="H5803" s="13" t="s">
        <v>3757</v>
      </c>
      <c r="I5803" s="79">
        <v>2019</v>
      </c>
      <c r="J5803" s="79"/>
      <c r="K5803" s="73">
        <v>5660020736</v>
      </c>
      <c r="L5803" s="90">
        <f>IF(K5803/1024 &gt;1,K5803/1024," ")</f>
        <v>5527364</v>
      </c>
      <c r="M5803" s="90">
        <f>IF(K5803/1048576 &gt;1,K5803/1048576," ")</f>
        <v>5397.81640625</v>
      </c>
      <c r="N5803" s="91">
        <f>IF(K5803&gt;999999999,K5803/1073741824," ")</f>
        <v>5.2713050842285156</v>
      </c>
      <c r="O5803" s="194" t="s">
        <v>27627</v>
      </c>
      <c r="P5803" s="197" t="s">
        <v>27628</v>
      </c>
    </row>
    <row r="5804" spans="2:16" ht="20.100000000000001" customHeight="1" x14ac:dyDescent="0.3">
      <c r="B5804" s="101">
        <v>5794</v>
      </c>
      <c r="C5804" s="102" t="s">
        <v>41332</v>
      </c>
      <c r="D5804" s="161" t="s">
        <v>6212</v>
      </c>
      <c r="E5804" s="36" t="s">
        <v>16117</v>
      </c>
      <c r="F5804" s="99">
        <v>5.0999999999999996</v>
      </c>
      <c r="G5804" s="101" t="s">
        <v>704</v>
      </c>
      <c r="H5804" s="101" t="s">
        <v>5878</v>
      </c>
      <c r="I5804" s="101">
        <v>2015</v>
      </c>
      <c r="J5804" s="101"/>
      <c r="K5804" s="90">
        <v>4516202130</v>
      </c>
      <c r="L5804" s="90">
        <f>IF(K5804/1024 &gt;1,K5804/1024," ")</f>
        <v>4410353.642578125</v>
      </c>
      <c r="M5804" s="90">
        <f>IF(K5804/1048576 &gt;1,K5804/1048576," ")</f>
        <v>4306.9859790802002</v>
      </c>
      <c r="N5804" s="91">
        <f>IF(K5804&gt;999999999,K5804/1073741824," ")</f>
        <v>4.206040995195508</v>
      </c>
      <c r="O5804" s="194" t="s">
        <v>27629</v>
      </c>
      <c r="P5804" s="197" t="s">
        <v>27630</v>
      </c>
    </row>
    <row r="5805" spans="2:16" ht="20.100000000000001" customHeight="1" x14ac:dyDescent="0.3">
      <c r="B5805" s="101">
        <v>5795</v>
      </c>
      <c r="C5805" s="102" t="s">
        <v>41333</v>
      </c>
      <c r="D5805" s="159" t="s">
        <v>1144</v>
      </c>
      <c r="E5805" s="36" t="s">
        <v>16118</v>
      </c>
      <c r="F5805" s="104">
        <v>5.4</v>
      </c>
      <c r="G5805" s="94" t="s">
        <v>704</v>
      </c>
      <c r="H5805" s="94" t="s">
        <v>3745</v>
      </c>
      <c r="I5805" s="101">
        <v>1991</v>
      </c>
      <c r="J5805" s="101"/>
      <c r="K5805" s="90">
        <v>2486594212</v>
      </c>
      <c r="L5805" s="90">
        <f>IF(K5805/1024 &gt;1,K5805/1024," ")</f>
        <v>2428314.66015625</v>
      </c>
      <c r="M5805" s="90">
        <f>IF(K5805/1048576 &gt;1,K5805/1048576," ")</f>
        <v>2371.4010353088379</v>
      </c>
      <c r="N5805" s="91">
        <f>IF(K5805&gt;999999999,K5805/1073741824," ")</f>
        <v>2.315821323543787</v>
      </c>
      <c r="O5805" s="194" t="s">
        <v>27631</v>
      </c>
      <c r="P5805" s="197" t="s">
        <v>27632</v>
      </c>
    </row>
    <row r="5806" spans="2:16" ht="20.100000000000001" customHeight="1" x14ac:dyDescent="0.3">
      <c r="B5806" s="101">
        <v>5796</v>
      </c>
      <c r="C5806" s="109" t="s">
        <v>41335</v>
      </c>
      <c r="D5806" s="163" t="s">
        <v>5965</v>
      </c>
      <c r="E5806" s="36" t="s">
        <v>16120</v>
      </c>
      <c r="F5806" s="99">
        <v>4.5</v>
      </c>
      <c r="G5806" s="101" t="s">
        <v>704</v>
      </c>
      <c r="H5806" s="101" t="s">
        <v>4081</v>
      </c>
      <c r="I5806" s="101">
        <v>2015</v>
      </c>
      <c r="J5806" s="101"/>
      <c r="K5806" s="90">
        <v>3741122036</v>
      </c>
      <c r="L5806" s="90">
        <f>IF(K5806/1024 &gt;1,K5806/1024," ")</f>
        <v>3653439.48828125</v>
      </c>
      <c r="M5806" s="90">
        <f>IF(K5806/1048576 &gt;1,K5806/1048576," ")</f>
        <v>3567.8120002746582</v>
      </c>
      <c r="N5806" s="91">
        <f>IF(K5806&gt;999999999,K5806/1073741824," ")</f>
        <v>3.4841914065182209</v>
      </c>
      <c r="O5806" s="194" t="s">
        <v>27635</v>
      </c>
      <c r="P5806" s="197" t="s">
        <v>27636</v>
      </c>
    </row>
    <row r="5807" spans="2:16" ht="20.100000000000001" customHeight="1" x14ac:dyDescent="0.3">
      <c r="B5807" s="101">
        <v>5797</v>
      </c>
      <c r="C5807" s="12" t="s">
        <v>40768</v>
      </c>
      <c r="D5807" s="160" t="s">
        <v>210</v>
      </c>
      <c r="E5807" s="36" t="s">
        <v>16121</v>
      </c>
      <c r="F5807" s="104">
        <v>4.7</v>
      </c>
      <c r="G5807" s="94"/>
      <c r="H5807" s="94" t="s">
        <v>3765</v>
      </c>
      <c r="I5807" s="101">
        <v>2002</v>
      </c>
      <c r="J5807" s="101"/>
      <c r="K5807" s="90">
        <v>729778176</v>
      </c>
      <c r="L5807" s="90">
        <f>IF(K5807/1024 &gt;1,K5807/1024," ")</f>
        <v>712674</v>
      </c>
      <c r="M5807" s="90">
        <f>IF(K5807/1048576 &gt;1,K5807/1048576," ")</f>
        <v>695.970703125</v>
      </c>
      <c r="N5807" s="91" t="str">
        <f>IF(K5807&gt;999999999,K5807/1073741824," ")</f>
        <v xml:space="preserve"> </v>
      </c>
      <c r="O5807" s="194" t="s">
        <v>25535</v>
      </c>
      <c r="P5807" s="197" t="s">
        <v>27637</v>
      </c>
    </row>
    <row r="5808" spans="2:16" ht="20.100000000000001" customHeight="1" x14ac:dyDescent="0.3">
      <c r="B5808" s="101">
        <v>5798</v>
      </c>
      <c r="C5808" s="109" t="s">
        <v>41336</v>
      </c>
      <c r="D5808" s="159" t="s">
        <v>5023</v>
      </c>
      <c r="E5808" s="36" t="s">
        <v>16122</v>
      </c>
      <c r="F5808" s="104">
        <v>8.1</v>
      </c>
      <c r="G5808" s="101" t="s">
        <v>704</v>
      </c>
      <c r="H5808" s="101" t="s">
        <v>3927</v>
      </c>
      <c r="I5808" s="101">
        <v>1955</v>
      </c>
      <c r="J5808" s="101"/>
      <c r="K5808" s="90">
        <v>3219044009</v>
      </c>
      <c r="L5808" s="90">
        <f>IF(K5808/1024 &gt;1,K5808/1024," ")</f>
        <v>3143597.6650390625</v>
      </c>
      <c r="M5808" s="90">
        <f>IF(K5808/1048576 &gt;1,K5808/1048576," ")</f>
        <v>3069.9195947647095</v>
      </c>
      <c r="N5808" s="91">
        <f>IF(K5808&gt;999999999,K5808/1073741824," ")</f>
        <v>2.9979683542624116</v>
      </c>
      <c r="O5808" s="194" t="s">
        <v>24547</v>
      </c>
      <c r="P5808" s="197" t="s">
        <v>27638</v>
      </c>
    </row>
    <row r="5809" spans="2:16" ht="20.100000000000001" customHeight="1" x14ac:dyDescent="0.3">
      <c r="B5809" s="101">
        <v>5799</v>
      </c>
      <c r="C5809" s="109" t="s">
        <v>41337</v>
      </c>
      <c r="D5809" s="160" t="s">
        <v>37</v>
      </c>
      <c r="E5809" s="36" t="s">
        <v>16123</v>
      </c>
      <c r="F5809" s="104">
        <v>8</v>
      </c>
      <c r="G5809" s="94" t="s">
        <v>704</v>
      </c>
      <c r="H5809" s="101" t="s">
        <v>3740</v>
      </c>
      <c r="I5809" s="101">
        <v>1959</v>
      </c>
      <c r="J5809" s="101"/>
      <c r="K5809" s="90">
        <v>3577048972</v>
      </c>
      <c r="L5809" s="90">
        <f>IF(K5809/1024 &gt;1,K5809/1024," ")</f>
        <v>3493211.88671875</v>
      </c>
      <c r="M5809" s="90">
        <f>IF(K5809/1048576 &gt;1,K5809/1048576," ")</f>
        <v>3411.3397331237793</v>
      </c>
      <c r="N5809" s="91">
        <f>IF(K5809&gt;999999999,K5809/1073741824," ")</f>
        <v>3.3313864581286907</v>
      </c>
      <c r="O5809" s="199" t="s">
        <v>17522</v>
      </c>
      <c r="P5809" s="197" t="s">
        <v>27639</v>
      </c>
    </row>
    <row r="5810" spans="2:16" ht="20.100000000000001" customHeight="1" x14ac:dyDescent="0.3">
      <c r="B5810" s="101">
        <v>5800</v>
      </c>
      <c r="C5810" s="111" t="s">
        <v>41338</v>
      </c>
      <c r="D5810" s="163" t="s">
        <v>6068</v>
      </c>
      <c r="E5810" s="36" t="s">
        <v>16124</v>
      </c>
      <c r="F5810" s="99">
        <v>6.9</v>
      </c>
      <c r="G5810" s="101" t="s">
        <v>704</v>
      </c>
      <c r="H5810" s="101" t="s">
        <v>3937</v>
      </c>
      <c r="I5810" s="101">
        <v>1964</v>
      </c>
      <c r="J5810" s="101"/>
      <c r="K5810" s="90">
        <v>3584171209</v>
      </c>
      <c r="L5810" s="90">
        <f>IF(K5810/1024 &gt;1,K5810/1024," ")</f>
        <v>3500167.1962890625</v>
      </c>
      <c r="M5810" s="90">
        <f>IF(K5810/1048576 &gt;1,K5810/1048576," ")</f>
        <v>3418.1320276260376</v>
      </c>
      <c r="N5810" s="91">
        <f>IF(K5810&gt;999999999,K5810/1073741824," ")</f>
        <v>3.3380195582285523</v>
      </c>
      <c r="O5810" s="194" t="s">
        <v>27640</v>
      </c>
      <c r="P5810" s="197" t="s">
        <v>27641</v>
      </c>
    </row>
    <row r="5811" spans="2:16" ht="20.100000000000001" customHeight="1" x14ac:dyDescent="0.3">
      <c r="B5811" s="101">
        <v>5801</v>
      </c>
      <c r="C5811" s="109" t="s">
        <v>41339</v>
      </c>
      <c r="D5811" s="160" t="s">
        <v>4538</v>
      </c>
      <c r="E5811" s="36" t="s">
        <v>16125</v>
      </c>
      <c r="F5811" s="104">
        <v>7.2</v>
      </c>
      <c r="G5811" s="101" t="s">
        <v>704</v>
      </c>
      <c r="H5811" s="101" t="s">
        <v>3968</v>
      </c>
      <c r="I5811" s="101">
        <v>1950</v>
      </c>
      <c r="J5811" s="101"/>
      <c r="K5811" s="90">
        <v>4479482489</v>
      </c>
      <c r="L5811" s="90">
        <f>IF(K5811/1024 &gt;1,K5811/1024," ")</f>
        <v>4374494.6181640625</v>
      </c>
      <c r="M5811" s="90">
        <f>IF(K5811/1048576 &gt;1,K5811/1048576," ")</f>
        <v>4271.9674005508423</v>
      </c>
      <c r="N5811" s="91">
        <f>IF(K5811&gt;999999999,K5811/1073741824," ")</f>
        <v>4.1718431646004319</v>
      </c>
      <c r="O5811" s="194" t="s">
        <v>27642</v>
      </c>
      <c r="P5811" s="197" t="s">
        <v>27643</v>
      </c>
    </row>
    <row r="5812" spans="2:16" ht="20.100000000000001" customHeight="1" x14ac:dyDescent="0.3">
      <c r="B5812" s="101">
        <v>5802</v>
      </c>
      <c r="C5812" s="102" t="s">
        <v>41341</v>
      </c>
      <c r="D5812" s="160" t="s">
        <v>5427</v>
      </c>
      <c r="E5812" s="36" t="s">
        <v>16127</v>
      </c>
      <c r="F5812" s="104">
        <v>7.1</v>
      </c>
      <c r="G5812" s="101" t="s">
        <v>704</v>
      </c>
      <c r="H5812" s="101" t="s">
        <v>4416</v>
      </c>
      <c r="I5812" s="101">
        <v>1970</v>
      </c>
      <c r="J5812" s="101"/>
      <c r="K5812" s="90">
        <v>5700844299</v>
      </c>
      <c r="L5812" s="90">
        <f>IF(K5812/1024 &gt;1,K5812/1024," ")</f>
        <v>5567230.7607421875</v>
      </c>
      <c r="M5812" s="90">
        <f>IF(K5812/1048576 &gt;1,K5812/1048576," ")</f>
        <v>5436.7487897872925</v>
      </c>
      <c r="N5812" s="91">
        <f>IF(K5812&gt;999999999,K5812/1073741824," ")</f>
        <v>5.3093249900266528</v>
      </c>
      <c r="O5812" s="194" t="s">
        <v>27646</v>
      </c>
      <c r="P5812" s="197" t="s">
        <v>27647</v>
      </c>
    </row>
    <row r="5813" spans="2:16" ht="20.100000000000001" customHeight="1" x14ac:dyDescent="0.3">
      <c r="B5813" s="101">
        <v>5803</v>
      </c>
      <c r="C5813" s="102" t="s">
        <v>41342</v>
      </c>
      <c r="D5813" s="160" t="s">
        <v>4539</v>
      </c>
      <c r="E5813" s="36" t="s">
        <v>16128</v>
      </c>
      <c r="F5813" s="104">
        <v>7.9</v>
      </c>
      <c r="G5813" s="101" t="s">
        <v>704</v>
      </c>
      <c r="H5813" s="101" t="s">
        <v>4525</v>
      </c>
      <c r="I5813" s="101">
        <v>1948</v>
      </c>
      <c r="J5813" s="101"/>
      <c r="K5813" s="90">
        <v>5563327162</v>
      </c>
      <c r="L5813" s="90">
        <f>IF(K5813/1024 &gt;1,K5813/1024," ")</f>
        <v>5432936.681640625</v>
      </c>
      <c r="M5813" s="90">
        <f>IF(K5813/1048576 &gt;1,K5813/1048576," ")</f>
        <v>5305.6022281646729</v>
      </c>
      <c r="N5813" s="91">
        <f>IF(K5813&gt;999999999,K5813/1073741824," ")</f>
        <v>5.1812521759420633</v>
      </c>
      <c r="O5813" s="194" t="s">
        <v>26315</v>
      </c>
      <c r="P5813" s="197" t="s">
        <v>27648</v>
      </c>
    </row>
    <row r="5814" spans="2:16" ht="20.100000000000001" customHeight="1" x14ac:dyDescent="0.3">
      <c r="B5814" s="101">
        <v>5804</v>
      </c>
      <c r="C5814" s="109" t="s">
        <v>41343</v>
      </c>
      <c r="D5814" s="160" t="s">
        <v>2549</v>
      </c>
      <c r="E5814" s="36" t="s">
        <v>16129</v>
      </c>
      <c r="F5814" s="104">
        <v>5.4</v>
      </c>
      <c r="G5814" s="94" t="s">
        <v>704</v>
      </c>
      <c r="H5814" s="94" t="s">
        <v>3739</v>
      </c>
      <c r="I5814" s="101">
        <v>1994</v>
      </c>
      <c r="J5814" s="101"/>
      <c r="K5814" s="90">
        <v>4421744221</v>
      </c>
      <c r="L5814" s="90">
        <f>IF(K5814/1024 &gt;1,K5814/1024," ")</f>
        <v>4318109.5908203125</v>
      </c>
      <c r="M5814" s="90">
        <f>IF(K5814/1048576 &gt;1,K5814/1048576," ")</f>
        <v>4216.9038972854614</v>
      </c>
      <c r="N5814" s="91">
        <f>IF(K5814&gt;999999999,K5814/1073741824," ")</f>
        <v>4.1180702121928334</v>
      </c>
      <c r="O5814" s="194" t="s">
        <v>27649</v>
      </c>
      <c r="P5814" s="197" t="s">
        <v>27650</v>
      </c>
    </row>
    <row r="5815" spans="2:16" ht="20.100000000000001" customHeight="1" x14ac:dyDescent="0.3">
      <c r="B5815" s="101">
        <v>5805</v>
      </c>
      <c r="C5815" s="112" t="s">
        <v>41344</v>
      </c>
      <c r="D5815" s="160" t="s">
        <v>5850</v>
      </c>
      <c r="E5815" s="36" t="s">
        <v>16130</v>
      </c>
      <c r="F5815" s="104">
        <v>6.7</v>
      </c>
      <c r="G5815" s="99" t="s">
        <v>704</v>
      </c>
      <c r="H5815" s="101" t="s">
        <v>6149</v>
      </c>
      <c r="I5815" s="101">
        <v>1954</v>
      </c>
      <c r="J5815" s="101"/>
      <c r="K5815" s="90">
        <v>4997363439</v>
      </c>
      <c r="L5815" s="90">
        <f>IF(K5815/1024 &gt;1,K5815/1024," ")</f>
        <v>4880237.7333984375</v>
      </c>
      <c r="M5815" s="90">
        <f>IF(K5815/1048576 &gt;1,K5815/1048576," ")</f>
        <v>4765.8571615219116</v>
      </c>
      <c r="N5815" s="91">
        <f>IF(K5815&gt;999999999,K5815/1073741824," ")</f>
        <v>4.6541573842987418</v>
      </c>
      <c r="O5815" s="194" t="s">
        <v>27651</v>
      </c>
      <c r="P5815" s="197" t="s">
        <v>27652</v>
      </c>
    </row>
    <row r="5816" spans="2:16" ht="20.100000000000001" customHeight="1" x14ac:dyDescent="0.3">
      <c r="B5816" s="101">
        <v>5806</v>
      </c>
      <c r="C5816" s="103" t="s">
        <v>41345</v>
      </c>
      <c r="D5816" s="168" t="s">
        <v>6980</v>
      </c>
      <c r="E5816" s="36" t="s">
        <v>16131</v>
      </c>
      <c r="F5816" s="99">
        <v>6.2</v>
      </c>
      <c r="G5816" s="99"/>
      <c r="H5816" s="105" t="s">
        <v>4081</v>
      </c>
      <c r="I5816" s="101">
        <v>2016</v>
      </c>
      <c r="J5816" s="115"/>
      <c r="K5816" s="90">
        <v>4858639405</v>
      </c>
      <c r="L5816" s="90">
        <f>IF(K5816/1024 &gt;1,K5816/1024," ")</f>
        <v>4744765.0439453125</v>
      </c>
      <c r="M5816" s="90">
        <f>IF(K5816/1048576 &gt;1,K5816/1048576," ")</f>
        <v>4633.5596132278442</v>
      </c>
      <c r="N5816" s="91">
        <f>IF(K5816&gt;999999999,K5816/1073741824," ")</f>
        <v>4.5249605597928166</v>
      </c>
      <c r="O5816" s="194" t="s">
        <v>27653</v>
      </c>
      <c r="P5816" s="197" t="s">
        <v>27654</v>
      </c>
    </row>
    <row r="5817" spans="2:16" ht="20.100000000000001" customHeight="1" x14ac:dyDescent="0.3">
      <c r="B5817" s="101">
        <v>5807</v>
      </c>
      <c r="C5817" s="20" t="s">
        <v>41346</v>
      </c>
      <c r="D5817" s="157" t="s">
        <v>8985</v>
      </c>
      <c r="E5817" s="36" t="s">
        <v>16132</v>
      </c>
      <c r="F5817" s="81">
        <v>5.8</v>
      </c>
      <c r="G5817" s="13"/>
      <c r="H5817" s="13" t="s">
        <v>3758</v>
      </c>
      <c r="I5817" s="79">
        <v>2014</v>
      </c>
      <c r="J5817" s="79"/>
      <c r="K5817" s="73">
        <v>4879560704</v>
      </c>
      <c r="L5817" s="90">
        <f>IF(K5817/1024 &gt;1,K5817/1024," ")</f>
        <v>4765196</v>
      </c>
      <c r="M5817" s="90">
        <f>IF(K5817/1048576 &gt;1,K5817/1048576," ")</f>
        <v>4653.51171875</v>
      </c>
      <c r="N5817" s="91">
        <f>IF(K5817&gt;999999999,K5817/1073741824," ")</f>
        <v>4.5444450378417969</v>
      </c>
      <c r="O5817" s="194" t="s">
        <v>18413</v>
      </c>
      <c r="P5817" s="197" t="s">
        <v>27655</v>
      </c>
    </row>
    <row r="5818" spans="2:16" ht="20.100000000000001" customHeight="1" x14ac:dyDescent="0.3">
      <c r="B5818" s="101">
        <v>5808</v>
      </c>
      <c r="C5818" s="119" t="s">
        <v>41347</v>
      </c>
      <c r="D5818" s="184" t="s">
        <v>2550</v>
      </c>
      <c r="E5818" s="36" t="s">
        <v>16133</v>
      </c>
      <c r="F5818" s="104">
        <v>5.6</v>
      </c>
      <c r="G5818" s="99" t="s">
        <v>704</v>
      </c>
      <c r="H5818" s="105" t="s">
        <v>5892</v>
      </c>
      <c r="I5818" s="94">
        <v>1983</v>
      </c>
      <c r="J5818" s="94"/>
      <c r="K5818" s="90">
        <v>4527595824</v>
      </c>
      <c r="L5818" s="90">
        <f>IF(K5818/1024 &gt;1,K5818/1024," ")</f>
        <v>4421480.296875</v>
      </c>
      <c r="M5818" s="90">
        <f>IF(K5818/1048576 &gt;1,K5818/1048576," ")</f>
        <v>4317.8518524169922</v>
      </c>
      <c r="N5818" s="91">
        <f>IF(K5818&gt;999999999,K5818/1073741824," ")</f>
        <v>4.2166521996259689</v>
      </c>
      <c r="O5818" s="194" t="s">
        <v>27656</v>
      </c>
      <c r="P5818" s="197" t="s">
        <v>31561</v>
      </c>
    </row>
    <row r="5819" spans="2:16" ht="20.100000000000001" customHeight="1" x14ac:dyDescent="0.3">
      <c r="B5819" s="101">
        <v>5809</v>
      </c>
      <c r="C5819" s="47" t="s">
        <v>41348</v>
      </c>
      <c r="D5819" s="157" t="s">
        <v>8484</v>
      </c>
      <c r="E5819" s="36" t="s">
        <v>16134</v>
      </c>
      <c r="F5819" s="81">
        <v>6</v>
      </c>
      <c r="G5819" s="13" t="s">
        <v>704</v>
      </c>
      <c r="H5819" s="13" t="s">
        <v>7010</v>
      </c>
      <c r="I5819" s="79">
        <v>2018</v>
      </c>
      <c r="J5819" s="79"/>
      <c r="K5819" s="73">
        <v>4517228544</v>
      </c>
      <c r="L5819" s="90">
        <f>IF(K5819/1024 &gt;1,K5819/1024," ")</f>
        <v>4411356</v>
      </c>
      <c r="M5819" s="90">
        <f>IF(K5819/1048576 &gt;1,K5819/1048576," ")</f>
        <v>4307.96484375</v>
      </c>
      <c r="N5819" s="91">
        <f>IF(K5819&gt;999999999,K5819/1073741824," ")</f>
        <v>4.2069969177246094</v>
      </c>
      <c r="O5819" s="194" t="s">
        <v>18002</v>
      </c>
      <c r="P5819" s="197" t="s">
        <v>27657</v>
      </c>
    </row>
    <row r="5820" spans="2:16" ht="20.100000000000001" customHeight="1" x14ac:dyDescent="0.3">
      <c r="B5820" s="101">
        <v>5810</v>
      </c>
      <c r="C5820" s="12" t="s">
        <v>40769</v>
      </c>
      <c r="D5820" s="160" t="s">
        <v>1310</v>
      </c>
      <c r="E5820" s="36" t="s">
        <v>16135</v>
      </c>
      <c r="F5820" s="104">
        <v>5.0999999999999996</v>
      </c>
      <c r="G5820" s="94"/>
      <c r="H5820" s="94" t="s">
        <v>4393</v>
      </c>
      <c r="I5820" s="101">
        <v>2005</v>
      </c>
      <c r="J5820" s="101"/>
      <c r="K5820" s="90">
        <v>1414356992</v>
      </c>
      <c r="L5820" s="90">
        <f>IF(K5820/1024 &gt;1,K5820/1024," ")</f>
        <v>1381208</v>
      </c>
      <c r="M5820" s="90">
        <f>IF(K5820/1048576 &gt;1,K5820/1048576," ")</f>
        <v>1348.8359375</v>
      </c>
      <c r="N5820" s="91">
        <f>IF(K5820&gt;999999999,K5820/1073741824," ")</f>
        <v>1.3172225952148438</v>
      </c>
      <c r="O5820" s="194" t="s">
        <v>27658</v>
      </c>
      <c r="P5820" s="197" t="s">
        <v>27659</v>
      </c>
    </row>
    <row r="5821" spans="2:16" ht="20.100000000000001" customHeight="1" x14ac:dyDescent="0.3">
      <c r="B5821" s="101">
        <v>5811</v>
      </c>
      <c r="C5821" s="12" t="s">
        <v>41349</v>
      </c>
      <c r="D5821" s="160" t="s">
        <v>1983</v>
      </c>
      <c r="E5821" s="36" t="s">
        <v>11594</v>
      </c>
      <c r="F5821" s="104">
        <v>4.7</v>
      </c>
      <c r="G5821" s="101" t="s">
        <v>704</v>
      </c>
      <c r="H5821" s="101" t="s">
        <v>3739</v>
      </c>
      <c r="I5821" s="101">
        <v>1989</v>
      </c>
      <c r="J5821" s="101"/>
      <c r="K5821" s="90">
        <v>4402979401</v>
      </c>
      <c r="L5821" s="90">
        <f>IF(K5821/1024 &gt;1,K5821/1024," ")</f>
        <v>4299784.5712890625</v>
      </c>
      <c r="M5821" s="90">
        <f>IF(K5821/1048576 &gt;1,K5821/1048576," ")</f>
        <v>4199.0083703994751</v>
      </c>
      <c r="N5821" s="91">
        <f>IF(K5821&gt;999999999,K5821/1073741824," ")</f>
        <v>4.1005941117182374</v>
      </c>
      <c r="O5821" s="194" t="s">
        <v>19692</v>
      </c>
      <c r="P5821" s="200" t="s">
        <v>31562</v>
      </c>
    </row>
    <row r="5822" spans="2:16" ht="20.100000000000001" customHeight="1" x14ac:dyDescent="0.3">
      <c r="B5822" s="101">
        <v>5812</v>
      </c>
      <c r="C5822" s="109" t="s">
        <v>41351</v>
      </c>
      <c r="D5822" s="160" t="s">
        <v>38</v>
      </c>
      <c r="E5822" s="36" t="s">
        <v>16137</v>
      </c>
      <c r="F5822" s="104">
        <v>6.5</v>
      </c>
      <c r="G5822" s="101" t="s">
        <v>704</v>
      </c>
      <c r="H5822" s="101" t="s">
        <v>3956</v>
      </c>
      <c r="I5822" s="101">
        <v>1995</v>
      </c>
      <c r="J5822" s="101"/>
      <c r="K5822" s="90">
        <v>5954156484</v>
      </c>
      <c r="L5822" s="90">
        <f>IF(K5822/1024 &gt;1,K5822/1024," ")</f>
        <v>5814605.94140625</v>
      </c>
      <c r="M5822" s="90">
        <f>IF(K5822/1048576 &gt;1,K5822/1048576," ")</f>
        <v>5678.326114654541</v>
      </c>
      <c r="N5822" s="91">
        <f>IF(K5822&gt;999999999,K5822/1073741824," ")</f>
        <v>5.5452403463423252</v>
      </c>
      <c r="O5822" s="194" t="s">
        <v>27662</v>
      </c>
      <c r="P5822" s="197" t="s">
        <v>27663</v>
      </c>
    </row>
    <row r="5823" spans="2:16" ht="20.100000000000001" customHeight="1" x14ac:dyDescent="0.3">
      <c r="B5823" s="101">
        <v>5813</v>
      </c>
      <c r="C5823" s="111" t="s">
        <v>41353</v>
      </c>
      <c r="D5823" s="168" t="s">
        <v>6610</v>
      </c>
      <c r="E5823" s="36" t="s">
        <v>16139</v>
      </c>
      <c r="F5823" s="99">
        <v>4.7</v>
      </c>
      <c r="G5823" s="99" t="s">
        <v>704</v>
      </c>
      <c r="H5823" s="101" t="s">
        <v>5871</v>
      </c>
      <c r="I5823" s="101">
        <v>2015</v>
      </c>
      <c r="J5823" s="101"/>
      <c r="K5823" s="90">
        <v>4394487085</v>
      </c>
      <c r="L5823" s="90">
        <f>IF(K5823/1024 &gt;1,K5823/1024," ")</f>
        <v>4291491.2939453125</v>
      </c>
      <c r="M5823" s="90">
        <f>IF(K5823/1048576 &gt;1,K5823/1048576," ")</f>
        <v>4190.9094667434692</v>
      </c>
      <c r="N5823" s="91">
        <f>IF(K5823&gt;999999999,K5823/1073741824," ")</f>
        <v>4.0926850261166692</v>
      </c>
      <c r="O5823" s="199" t="s">
        <v>17525</v>
      </c>
      <c r="P5823" s="197" t="s">
        <v>27666</v>
      </c>
    </row>
    <row r="5824" spans="2:16" ht="20.100000000000001" customHeight="1" x14ac:dyDescent="0.3">
      <c r="B5824" s="101">
        <v>5814</v>
      </c>
      <c r="C5824" s="28" t="s">
        <v>36141</v>
      </c>
      <c r="D5824" s="157" t="s">
        <v>8032</v>
      </c>
      <c r="E5824" s="36" t="s">
        <v>12282</v>
      </c>
      <c r="F5824" s="81">
        <v>6.3</v>
      </c>
      <c r="G5824" s="13"/>
      <c r="H5824" s="13" t="s">
        <v>3781</v>
      </c>
      <c r="I5824" s="79">
        <v>1967</v>
      </c>
      <c r="J5824" s="79"/>
      <c r="K5824" s="73">
        <v>1616828890</v>
      </c>
      <c r="L5824" s="90">
        <f>IF(K5824/1024 &gt;1,K5824/1024," ")</f>
        <v>1578934.462890625</v>
      </c>
      <c r="M5824" s="90">
        <f>IF(K5824/1048576 &gt;1,K5824/1048576," ")</f>
        <v>1541.928186416626</v>
      </c>
      <c r="N5824" s="91">
        <f>IF(K5824&gt;999999999,K5824/1073741824," ")</f>
        <v>1.5057892445474863</v>
      </c>
      <c r="O5824" s="194" t="s">
        <v>21194</v>
      </c>
      <c r="P5824" s="197" t="s">
        <v>21195</v>
      </c>
    </row>
    <row r="5825" spans="2:16" ht="20.100000000000001" customHeight="1" x14ac:dyDescent="0.3">
      <c r="B5825" s="101">
        <v>5815</v>
      </c>
      <c r="C5825" s="109" t="s">
        <v>41354</v>
      </c>
      <c r="D5825" s="160" t="s">
        <v>2551</v>
      </c>
      <c r="E5825" s="36" t="s">
        <v>16140</v>
      </c>
      <c r="F5825" s="104">
        <v>7.1</v>
      </c>
      <c r="G5825" s="101" t="s">
        <v>704</v>
      </c>
      <c r="H5825" s="101" t="s">
        <v>3984</v>
      </c>
      <c r="I5825" s="101">
        <v>1938</v>
      </c>
      <c r="J5825" s="101"/>
      <c r="K5825" s="90">
        <v>3759889853</v>
      </c>
      <c r="L5825" s="90">
        <f>IF(K5825/1024 &gt;1,K5825/1024," ")</f>
        <v>3671767.4345703125</v>
      </c>
      <c r="M5825" s="90">
        <f>IF(K5825/1048576 &gt;1,K5825/1048576," ")</f>
        <v>3585.7103853225708</v>
      </c>
      <c r="N5825" s="91">
        <f>IF(K5825&gt;999999999,K5825/1073741824," ")</f>
        <v>3.501670298166573</v>
      </c>
      <c r="O5825" s="194" t="s">
        <v>27667</v>
      </c>
      <c r="P5825" s="197" t="s">
        <v>27668</v>
      </c>
    </row>
    <row r="5826" spans="2:16" ht="20.100000000000001" customHeight="1" x14ac:dyDescent="0.3">
      <c r="B5826" s="101">
        <v>5816</v>
      </c>
      <c r="C5826" s="109" t="s">
        <v>41356</v>
      </c>
      <c r="D5826" s="160" t="s">
        <v>381</v>
      </c>
      <c r="E5826" s="36" t="s">
        <v>16142</v>
      </c>
      <c r="F5826" s="104">
        <v>6.2</v>
      </c>
      <c r="G5826" s="94" t="s">
        <v>704</v>
      </c>
      <c r="H5826" s="94" t="s">
        <v>3744</v>
      </c>
      <c r="I5826" s="94">
        <v>2010</v>
      </c>
      <c r="J5826" s="94"/>
      <c r="K5826" s="90">
        <v>6662102319</v>
      </c>
      <c r="L5826" s="90">
        <f>IF(K5826/1024 &gt;1,K5826/1024," ")</f>
        <v>6505959.2958984375</v>
      </c>
      <c r="M5826" s="90">
        <f>IF(K5826/1048576 &gt;1,K5826/1048576," ")</f>
        <v>6353.4758749008179</v>
      </c>
      <c r="N5826" s="91">
        <f>IF(K5826&gt;999999999,K5826/1073741824," ")</f>
        <v>6.20456628408283</v>
      </c>
      <c r="O5826" s="194" t="s">
        <v>27671</v>
      </c>
      <c r="P5826" s="197" t="s">
        <v>27672</v>
      </c>
    </row>
    <row r="5827" spans="2:16" ht="20.100000000000001" customHeight="1" x14ac:dyDescent="0.3">
      <c r="B5827" s="101">
        <v>5817</v>
      </c>
      <c r="C5827" s="102" t="s">
        <v>41355</v>
      </c>
      <c r="D5827" s="159" t="s">
        <v>356</v>
      </c>
      <c r="E5827" s="36" t="s">
        <v>16141</v>
      </c>
      <c r="F5827" s="104">
        <v>6.5</v>
      </c>
      <c r="G5827" s="121" t="s">
        <v>704</v>
      </c>
      <c r="H5827" s="121" t="s">
        <v>3740</v>
      </c>
      <c r="I5827" s="101">
        <v>1991</v>
      </c>
      <c r="J5827" s="101"/>
      <c r="K5827" s="108">
        <v>5957308712</v>
      </c>
      <c r="L5827" s="90">
        <f>IF(K5827/1024 &gt;1,K5827/1024," ")</f>
        <v>5817684.2890625</v>
      </c>
      <c r="M5827" s="90">
        <f>IF(K5827/1048576 &gt;1,K5827/1048576," ")</f>
        <v>5681.3323135375977</v>
      </c>
      <c r="N5827" s="91">
        <f>IF(K5827&gt;999999999,K5827/1073741824," ")</f>
        <v>5.5481760874390602</v>
      </c>
      <c r="O5827" s="194" t="s">
        <v>27669</v>
      </c>
      <c r="P5827" s="197" t="s">
        <v>27670</v>
      </c>
    </row>
    <row r="5828" spans="2:16" ht="20.100000000000001" customHeight="1" x14ac:dyDescent="0.3">
      <c r="B5828" s="101">
        <v>5818</v>
      </c>
      <c r="C5828" s="109" t="s">
        <v>41357</v>
      </c>
      <c r="D5828" s="159" t="s">
        <v>5288</v>
      </c>
      <c r="E5828" s="36" t="s">
        <v>16143</v>
      </c>
      <c r="F5828" s="104">
        <v>5.0999999999999996</v>
      </c>
      <c r="G5828" s="101" t="s">
        <v>704</v>
      </c>
      <c r="H5828" s="105" t="s">
        <v>4091</v>
      </c>
      <c r="I5828" s="101">
        <v>1997</v>
      </c>
      <c r="J5828" s="101"/>
      <c r="K5828" s="90">
        <v>2432629014</v>
      </c>
      <c r="L5828" s="90">
        <f>IF(K5828/1024 &gt;1,K5828/1024," ")</f>
        <v>2375614.271484375</v>
      </c>
      <c r="M5828" s="90">
        <f>IF(K5828/1048576 &gt;1,K5828/1048576," ")</f>
        <v>2319.93581199646</v>
      </c>
      <c r="N5828" s="91">
        <f>IF(K5828&gt;999999999,K5828/1073741824," ")</f>
        <v>2.2655623164027929</v>
      </c>
      <c r="O5828" s="194" t="s">
        <v>27673</v>
      </c>
      <c r="P5828" s="197" t="s">
        <v>27674</v>
      </c>
    </row>
    <row r="5829" spans="2:16" ht="20.100000000000001" customHeight="1" x14ac:dyDescent="0.3">
      <c r="B5829" s="101">
        <v>5819</v>
      </c>
      <c r="C5829" s="102" t="s">
        <v>41352</v>
      </c>
      <c r="D5829" s="161" t="s">
        <v>6866</v>
      </c>
      <c r="E5829" s="36" t="s">
        <v>16138</v>
      </c>
      <c r="F5829" s="99">
        <v>5.7</v>
      </c>
      <c r="G5829" s="99" t="s">
        <v>704</v>
      </c>
      <c r="H5829" s="105" t="s">
        <v>5892</v>
      </c>
      <c r="I5829" s="101">
        <v>2014</v>
      </c>
      <c r="J5829" s="115"/>
      <c r="K5829" s="90">
        <v>4608251775</v>
      </c>
      <c r="L5829" s="90">
        <f>IF(K5829/1024 &gt;1,K5829/1024," ")</f>
        <v>4500245.8740234375</v>
      </c>
      <c r="M5829" s="90">
        <f>IF(K5829/1048576 &gt;1,K5829/1048576," ")</f>
        <v>4394.7713613510132</v>
      </c>
      <c r="N5829" s="91">
        <f>IF(K5829&gt;999999999,K5829/1073741824," ")</f>
        <v>4.2917689075693488</v>
      </c>
      <c r="O5829" s="194" t="s">
        <v>27664</v>
      </c>
      <c r="P5829" s="197" t="s">
        <v>27665</v>
      </c>
    </row>
    <row r="5830" spans="2:16" ht="20.100000000000001" customHeight="1" x14ac:dyDescent="0.3">
      <c r="B5830" s="101">
        <v>5820</v>
      </c>
      <c r="C5830" s="210" t="s">
        <v>41358</v>
      </c>
      <c r="D5830" s="157" t="s">
        <v>8580</v>
      </c>
      <c r="E5830" s="36" t="s">
        <v>16144</v>
      </c>
      <c r="F5830" s="81">
        <v>8.1999999999999993</v>
      </c>
      <c r="G5830" s="13"/>
      <c r="H5830" s="13" t="s">
        <v>5892</v>
      </c>
      <c r="I5830" s="79">
        <v>1960</v>
      </c>
      <c r="J5830" s="139"/>
      <c r="K5830" s="73">
        <v>12460331008</v>
      </c>
      <c r="L5830" s="90">
        <f>IF(K5830/1024 &gt;1,K5830/1024," ")</f>
        <v>12168292</v>
      </c>
      <c r="M5830" s="90">
        <f>IF(K5830/1048576 &gt;1,K5830/1048576," ")</f>
        <v>11883.09765625</v>
      </c>
      <c r="N5830" s="91">
        <f>IF(K5830&gt;999999999,K5830/1073741824," ")</f>
        <v>11.604587554931641</v>
      </c>
    </row>
    <row r="5831" spans="2:16" ht="20.100000000000001" customHeight="1" x14ac:dyDescent="0.3">
      <c r="B5831" s="101">
        <v>5821</v>
      </c>
      <c r="C5831" s="109" t="s">
        <v>41360</v>
      </c>
      <c r="D5831" s="160" t="s">
        <v>907</v>
      </c>
      <c r="E5831" s="36" t="s">
        <v>16146</v>
      </c>
      <c r="F5831" s="104">
        <v>5.3</v>
      </c>
      <c r="G5831" s="101" t="s">
        <v>704</v>
      </c>
      <c r="H5831" s="101" t="s">
        <v>3744</v>
      </c>
      <c r="I5831" s="101">
        <v>2001</v>
      </c>
      <c r="J5831" s="101"/>
      <c r="K5831" s="90">
        <v>4200031825</v>
      </c>
      <c r="L5831" s="90">
        <f>IF(K5831/1024 &gt;1,K5831/1024," ")</f>
        <v>4101593.5791015625</v>
      </c>
      <c r="M5831" s="90">
        <f>IF(K5831/1048576 &gt;1,K5831/1048576," ")</f>
        <v>4005.4624795913696</v>
      </c>
      <c r="N5831" s="91">
        <f>IF(K5831&gt;999999999,K5831/1073741824," ")</f>
        <v>3.9115844527259469</v>
      </c>
      <c r="O5831" s="194" t="s">
        <v>27677</v>
      </c>
      <c r="P5831" s="197" t="s">
        <v>27678</v>
      </c>
    </row>
    <row r="5832" spans="2:16" ht="20.100000000000001" customHeight="1" x14ac:dyDescent="0.3">
      <c r="B5832" s="101">
        <v>5822</v>
      </c>
      <c r="C5832" s="109" t="s">
        <v>41361</v>
      </c>
      <c r="D5832" s="161" t="s">
        <v>6759</v>
      </c>
      <c r="E5832" s="36" t="s">
        <v>16147</v>
      </c>
      <c r="F5832" s="99">
        <v>4.5</v>
      </c>
      <c r="G5832" s="99" t="s">
        <v>704</v>
      </c>
      <c r="H5832" s="105" t="s">
        <v>4081</v>
      </c>
      <c r="I5832" s="101">
        <v>2015</v>
      </c>
      <c r="J5832" s="101"/>
      <c r="K5832" s="90">
        <v>4316776363</v>
      </c>
      <c r="L5832" s="90">
        <f>IF(K5832/1024 &gt;1,K5832/1024," ")</f>
        <v>4215601.9169921875</v>
      </c>
      <c r="M5832" s="90">
        <f>IF(K5832/1048576 &gt;1,K5832/1048576," ")</f>
        <v>4116.7987470626831</v>
      </c>
      <c r="N5832" s="91">
        <f>IF(K5832&gt;999999999,K5832/1073741824," ")</f>
        <v>4.0203112764284015</v>
      </c>
      <c r="O5832" s="194" t="s">
        <v>27184</v>
      </c>
      <c r="P5832" s="197" t="s">
        <v>27679</v>
      </c>
    </row>
    <row r="5833" spans="2:16" ht="20.100000000000001" customHeight="1" x14ac:dyDescent="0.3">
      <c r="B5833" s="101">
        <v>5823</v>
      </c>
      <c r="C5833" s="109" t="s">
        <v>41930</v>
      </c>
      <c r="D5833" s="159" t="s">
        <v>3424</v>
      </c>
      <c r="E5833" s="36" t="s">
        <v>16816</v>
      </c>
      <c r="F5833" s="104">
        <v>5</v>
      </c>
      <c r="G5833" s="101" t="s">
        <v>704</v>
      </c>
      <c r="H5833" s="101" t="s">
        <v>3800</v>
      </c>
      <c r="I5833" s="101">
        <v>1991</v>
      </c>
      <c r="J5833" s="101"/>
      <c r="K5833" s="90">
        <v>4176939356</v>
      </c>
      <c r="L5833" s="90">
        <f>IF(K5833/1024 &gt;1,K5833/1024," ")</f>
        <v>4079042.33984375</v>
      </c>
      <c r="M5833" s="90">
        <f>IF(K5833/1048576 &gt;1,K5833/1048576," ")</f>
        <v>3983.4397850036621</v>
      </c>
      <c r="N5833" s="91">
        <f>IF(K5833&gt;999999999,K5833/1073741824," ")</f>
        <v>3.8900779150426388</v>
      </c>
      <c r="O5833" s="194" t="s">
        <v>28834</v>
      </c>
      <c r="P5833" s="197" t="s">
        <v>28835</v>
      </c>
    </row>
    <row r="5834" spans="2:16" ht="20.100000000000001" customHeight="1" x14ac:dyDescent="0.3">
      <c r="B5834" s="101">
        <v>5824</v>
      </c>
      <c r="C5834" s="20" t="s">
        <v>41362</v>
      </c>
      <c r="D5834" s="158" t="s">
        <v>8689</v>
      </c>
      <c r="E5834" s="36" t="s">
        <v>16148</v>
      </c>
      <c r="F5834" s="81">
        <v>6.7</v>
      </c>
      <c r="G5834" s="13" t="s">
        <v>704</v>
      </c>
      <c r="H5834" s="13" t="s">
        <v>3757</v>
      </c>
      <c r="I5834" s="79">
        <v>2019</v>
      </c>
      <c r="J5834" s="83"/>
      <c r="K5834" s="73">
        <v>5354582016</v>
      </c>
      <c r="L5834" s="90">
        <f>IF(K5834/1024 &gt;1,K5834/1024," ")</f>
        <v>5229084</v>
      </c>
      <c r="M5834" s="90">
        <f>IF(K5834/1048576 &gt;1,K5834/1048576," ")</f>
        <v>5106.52734375</v>
      </c>
      <c r="N5834" s="91">
        <f>IF(K5834&gt;999999999,K5834/1073741824," ")</f>
        <v>4.9868431091308594</v>
      </c>
      <c r="O5834" s="194" t="s">
        <v>27680</v>
      </c>
      <c r="P5834" s="197" t="s">
        <v>27681</v>
      </c>
    </row>
    <row r="5835" spans="2:16" ht="20.100000000000001" customHeight="1" x14ac:dyDescent="0.3">
      <c r="B5835" s="101">
        <v>5825</v>
      </c>
      <c r="C5835" s="109" t="s">
        <v>41363</v>
      </c>
      <c r="D5835" s="160" t="s">
        <v>1396</v>
      </c>
      <c r="E5835" s="36" t="s">
        <v>16149</v>
      </c>
      <c r="F5835" s="104">
        <v>7.2</v>
      </c>
      <c r="G5835" s="101" t="s">
        <v>704</v>
      </c>
      <c r="H5835" s="101" t="s">
        <v>3740</v>
      </c>
      <c r="I5835" s="94">
        <v>2008</v>
      </c>
      <c r="J5835" s="94"/>
      <c r="K5835" s="90">
        <v>4905641876</v>
      </c>
      <c r="L5835" s="90">
        <f>IF(K5835/1024 &gt;1,K5835/1024," ")</f>
        <v>4790665.89453125</v>
      </c>
      <c r="M5835" s="90">
        <f>IF(K5835/1048576 &gt;1,K5835/1048576," ")</f>
        <v>4678.3846626281738</v>
      </c>
      <c r="N5835" s="91">
        <f>IF(K5835&gt;999999999,K5835/1073741824," ")</f>
        <v>4.568735022097826</v>
      </c>
      <c r="O5835" s="194" t="s">
        <v>27682</v>
      </c>
      <c r="P5835" s="197" t="s">
        <v>27683</v>
      </c>
    </row>
    <row r="5836" spans="2:16" ht="20.100000000000001" customHeight="1" x14ac:dyDescent="0.3">
      <c r="B5836" s="101">
        <v>5826</v>
      </c>
      <c r="C5836" s="7" t="s">
        <v>41364</v>
      </c>
      <c r="D5836" s="177" t="s">
        <v>32610</v>
      </c>
      <c r="E5836" s="36" t="s">
        <v>32611</v>
      </c>
      <c r="F5836" s="49">
        <v>6.2</v>
      </c>
      <c r="G5836" s="13" t="s">
        <v>704</v>
      </c>
      <c r="H5836" s="13" t="s">
        <v>3740</v>
      </c>
      <c r="I5836" s="9">
        <v>2019</v>
      </c>
      <c r="J5836" s="9"/>
      <c r="K5836" s="45">
        <v>3686952960</v>
      </c>
      <c r="L5836" s="90">
        <f>IF(K5836/1024 &gt;1,K5836/1024," ")</f>
        <v>3600540</v>
      </c>
      <c r="M5836" s="90">
        <f>IF(K5836/1048576 &gt;1,K5836/1048576," ")</f>
        <v>3516.15234375</v>
      </c>
      <c r="N5836" s="91">
        <f>IF(K5836&gt;999999999,K5836/1073741824," ")</f>
        <v>3.4337425231933594</v>
      </c>
      <c r="O5836" s="194" t="s">
        <v>26424</v>
      </c>
      <c r="P5836" s="198" t="s">
        <v>32612</v>
      </c>
    </row>
    <row r="5837" spans="2:16" ht="20.100000000000001" customHeight="1" x14ac:dyDescent="0.3">
      <c r="B5837" s="101">
        <v>5827</v>
      </c>
      <c r="C5837" s="20" t="s">
        <v>41365</v>
      </c>
      <c r="D5837" s="157" t="s">
        <v>8453</v>
      </c>
      <c r="E5837" s="36" t="s">
        <v>16150</v>
      </c>
      <c r="F5837" s="81">
        <v>4.5999999999999996</v>
      </c>
      <c r="G5837" s="13"/>
      <c r="H5837" s="13" t="s">
        <v>5892</v>
      </c>
      <c r="I5837" s="79">
        <v>2017</v>
      </c>
      <c r="J5837" s="79"/>
      <c r="K5837" s="73">
        <v>2799271149</v>
      </c>
      <c r="L5837" s="90">
        <f>IF(K5837/1024 &gt;1,K5837/1024," ")</f>
        <v>2733663.2314453125</v>
      </c>
      <c r="M5837" s="90">
        <f>IF(K5837/1048576 &gt;1,K5837/1048576," ")</f>
        <v>2669.592999458313</v>
      </c>
      <c r="N5837" s="91">
        <f>IF(K5837&gt;999999999,K5837/1073741824," ")</f>
        <v>2.6070244135335088</v>
      </c>
      <c r="O5837" s="194" t="s">
        <v>25008</v>
      </c>
      <c r="P5837" s="197" t="s">
        <v>27684</v>
      </c>
    </row>
    <row r="5838" spans="2:16" ht="20.100000000000001" customHeight="1" x14ac:dyDescent="0.3">
      <c r="B5838" s="101">
        <v>5828</v>
      </c>
      <c r="C5838" s="109" t="s">
        <v>41366</v>
      </c>
      <c r="D5838" s="160" t="s">
        <v>908</v>
      </c>
      <c r="E5838" s="36" t="s">
        <v>16151</v>
      </c>
      <c r="F5838" s="104">
        <v>6.9</v>
      </c>
      <c r="G5838" s="101" t="s">
        <v>704</v>
      </c>
      <c r="H5838" s="101" t="s">
        <v>5340</v>
      </c>
      <c r="I5838" s="101">
        <v>1981</v>
      </c>
      <c r="J5838" s="101"/>
      <c r="K5838" s="90">
        <v>6405754610</v>
      </c>
      <c r="L5838" s="90">
        <f>IF(K5838/1024 &gt;1,K5838/1024," ")</f>
        <v>6255619.736328125</v>
      </c>
      <c r="M5838" s="90">
        <f>IF(K5838/1048576 &gt;1,K5838/1048576," ")</f>
        <v>6109.0036487579346</v>
      </c>
      <c r="N5838" s="91">
        <f>IF(K5838&gt;999999999,K5838/1073741824," ")</f>
        <v>5.9658238757401705</v>
      </c>
      <c r="O5838" s="194" t="s">
        <v>27685</v>
      </c>
      <c r="P5838" s="197" t="s">
        <v>27686</v>
      </c>
    </row>
    <row r="5839" spans="2:16" ht="20.100000000000001" customHeight="1" x14ac:dyDescent="0.3">
      <c r="B5839" s="101">
        <v>5829</v>
      </c>
      <c r="C5839" s="107" t="s">
        <v>41367</v>
      </c>
      <c r="D5839" s="161" t="s">
        <v>1311</v>
      </c>
      <c r="E5839" s="36" t="s">
        <v>16152</v>
      </c>
      <c r="F5839" s="99">
        <v>5.8</v>
      </c>
      <c r="G5839" s="13" t="s">
        <v>704</v>
      </c>
      <c r="H5839" s="13" t="s">
        <v>43282</v>
      </c>
      <c r="I5839" s="101">
        <v>1975</v>
      </c>
      <c r="J5839" s="101"/>
      <c r="K5839" s="73">
        <v>8282550272</v>
      </c>
      <c r="L5839" s="90">
        <f>IF(K5839/1024 &gt;1,K5839/1024," ")</f>
        <v>8088428</v>
      </c>
      <c r="M5839" s="90">
        <f>IF(K5839/1048576 &gt;1,K5839/1048576," ")</f>
        <v>7898.85546875</v>
      </c>
      <c r="N5839" s="91">
        <f>IF(K5839&gt;999999999,K5839/1073741824," ")</f>
        <v>7.7137260437011719</v>
      </c>
      <c r="O5839" s="194" t="s">
        <v>27687</v>
      </c>
      <c r="P5839" s="197" t="s">
        <v>27688</v>
      </c>
    </row>
    <row r="5840" spans="2:16" ht="20.100000000000001" customHeight="1" x14ac:dyDescent="0.3">
      <c r="B5840" s="101">
        <v>5830</v>
      </c>
      <c r="C5840" s="109" t="s">
        <v>41368</v>
      </c>
      <c r="D5840" s="159" t="s">
        <v>4543</v>
      </c>
      <c r="E5840" s="36" t="s">
        <v>16153</v>
      </c>
      <c r="F5840" s="104">
        <v>8.1999999999999993</v>
      </c>
      <c r="G5840" s="101"/>
      <c r="H5840" s="101" t="s">
        <v>4540</v>
      </c>
      <c r="I5840" s="101">
        <v>1945</v>
      </c>
      <c r="J5840" s="101"/>
      <c r="K5840" s="90">
        <v>3224902916</v>
      </c>
      <c r="L5840" s="90">
        <f>IF(K5840/1024 &gt;1,K5840/1024," ")</f>
        <v>3149319.25390625</v>
      </c>
      <c r="M5840" s="90">
        <f>IF(K5840/1048576 &gt;1,K5840/1048576," ")</f>
        <v>3075.5070838928223</v>
      </c>
      <c r="N5840" s="91">
        <f>IF(K5840&gt;999999999,K5840/1073741824," ")</f>
        <v>3.0034248866140842</v>
      </c>
      <c r="O5840" s="194" t="s">
        <v>27689</v>
      </c>
      <c r="P5840" s="197" t="s">
        <v>27690</v>
      </c>
    </row>
    <row r="5841" spans="2:16" ht="20.100000000000001" customHeight="1" x14ac:dyDescent="0.3">
      <c r="B5841" s="101">
        <v>5831</v>
      </c>
      <c r="C5841" s="29" t="s">
        <v>41369</v>
      </c>
      <c r="D5841" s="157" t="s">
        <v>8129</v>
      </c>
      <c r="E5841" s="36" t="s">
        <v>16154</v>
      </c>
      <c r="F5841" s="81">
        <v>5.9</v>
      </c>
      <c r="G5841" s="13" t="s">
        <v>704</v>
      </c>
      <c r="H5841" s="13" t="s">
        <v>5871</v>
      </c>
      <c r="I5841" s="79">
        <v>2017</v>
      </c>
      <c r="J5841" s="79"/>
      <c r="K5841" s="73">
        <v>5081929439</v>
      </c>
      <c r="L5841" s="90">
        <f>IF(K5841/1024 &gt;1,K5841/1024," ")</f>
        <v>4962821.7177734375</v>
      </c>
      <c r="M5841" s="90">
        <f>IF(K5841/1048576 &gt;1,K5841/1048576," ")</f>
        <v>4846.5055837631226</v>
      </c>
      <c r="N5841" s="91">
        <f>IF(K5841&gt;999999999,K5841/1073741824," ")</f>
        <v>4.7329156091436744</v>
      </c>
      <c r="O5841" s="194" t="s">
        <v>27691</v>
      </c>
      <c r="P5841" s="197" t="s">
        <v>27692</v>
      </c>
    </row>
    <row r="5842" spans="2:16" ht="20.100000000000001" customHeight="1" x14ac:dyDescent="0.3">
      <c r="B5842" s="101">
        <v>5832</v>
      </c>
      <c r="C5842" s="102" t="s">
        <v>41370</v>
      </c>
      <c r="D5842" s="168" t="s">
        <v>6760</v>
      </c>
      <c r="E5842" s="36" t="s">
        <v>16155</v>
      </c>
      <c r="F5842" s="99">
        <v>5.3</v>
      </c>
      <c r="G5842" s="99"/>
      <c r="H5842" s="105" t="s">
        <v>5878</v>
      </c>
      <c r="I5842" s="101">
        <v>2014</v>
      </c>
      <c r="K5842" s="90">
        <v>4113185965</v>
      </c>
      <c r="L5842" s="90">
        <f>IF(K5842/1024 &gt;1,K5842/1024," ")</f>
        <v>4016783.1689453125</v>
      </c>
      <c r="M5842" s="90">
        <f>IF(K5842/1048576 &gt;1,K5842/1048576," ")</f>
        <v>3922.6398134231567</v>
      </c>
      <c r="N5842" s="91">
        <f>IF(K5842&gt;999999999,K5842/1073741824," ")</f>
        <v>3.8307029427960515</v>
      </c>
      <c r="O5842" s="194" t="s">
        <v>20122</v>
      </c>
      <c r="P5842" s="197" t="s">
        <v>27693</v>
      </c>
    </row>
    <row r="5843" spans="2:16" ht="20.100000000000001" customHeight="1" x14ac:dyDescent="0.3">
      <c r="B5843" s="101">
        <v>5833</v>
      </c>
      <c r="C5843" s="102" t="s">
        <v>41371</v>
      </c>
      <c r="D5843" s="159" t="s">
        <v>1826</v>
      </c>
      <c r="E5843" s="36" t="s">
        <v>16156</v>
      </c>
      <c r="F5843" s="104">
        <v>6.3</v>
      </c>
      <c r="G5843" s="94" t="s">
        <v>704</v>
      </c>
      <c r="H5843" s="94" t="s">
        <v>3743</v>
      </c>
      <c r="I5843" s="94">
        <v>1996</v>
      </c>
      <c r="J5843" s="94"/>
      <c r="K5843" s="90">
        <v>3350583290</v>
      </c>
      <c r="L5843" s="90">
        <f>IF(K5843/1024 &gt;1,K5843/1024," ")</f>
        <v>3272053.994140625</v>
      </c>
      <c r="M5843" s="90">
        <f>IF(K5843/1048576 &gt;1,K5843/1048576," ")</f>
        <v>3195.3652286529541</v>
      </c>
      <c r="N5843" s="91">
        <f>IF(K5843&gt;999999999,K5843/1073741824," ")</f>
        <v>3.1204738561064005</v>
      </c>
      <c r="O5843" s="194" t="s">
        <v>17891</v>
      </c>
      <c r="P5843" s="197" t="s">
        <v>27694</v>
      </c>
    </row>
    <row r="5844" spans="2:16" ht="20.100000000000001" customHeight="1" x14ac:dyDescent="0.3">
      <c r="B5844" s="101">
        <v>5834</v>
      </c>
      <c r="C5844" s="109" t="s">
        <v>41372</v>
      </c>
      <c r="D5844" s="159" t="s">
        <v>3318</v>
      </c>
      <c r="E5844" s="36" t="s">
        <v>16157</v>
      </c>
      <c r="F5844" s="104">
        <v>5.0999999999999996</v>
      </c>
      <c r="G5844" s="101" t="s">
        <v>704</v>
      </c>
      <c r="H5844" s="101" t="s">
        <v>3739</v>
      </c>
      <c r="I5844" s="101">
        <v>2000</v>
      </c>
      <c r="J5844" s="101"/>
      <c r="K5844" s="90">
        <v>4837942706</v>
      </c>
      <c r="L5844" s="90">
        <f>IF(K5844/1024 &gt;1,K5844/1024," ")</f>
        <v>4724553.423828125</v>
      </c>
      <c r="M5844" s="90">
        <f>IF(K5844/1048576 &gt;1,K5844/1048576," ")</f>
        <v>4613.8217029571533</v>
      </c>
      <c r="N5844" s="91">
        <f>IF(K5844&gt;999999999,K5844/1073741824," ")</f>
        <v>4.505685256794095</v>
      </c>
      <c r="O5844" s="194" t="s">
        <v>27695</v>
      </c>
      <c r="P5844" s="197" t="s">
        <v>27696</v>
      </c>
    </row>
    <row r="5845" spans="2:16" ht="20.100000000000001" customHeight="1" x14ac:dyDescent="0.3">
      <c r="B5845" s="101">
        <v>5835</v>
      </c>
      <c r="C5845" s="103" t="s">
        <v>41373</v>
      </c>
      <c r="D5845" s="160" t="s">
        <v>4836</v>
      </c>
      <c r="E5845" s="36" t="s">
        <v>16158</v>
      </c>
      <c r="F5845" s="104">
        <v>5</v>
      </c>
      <c r="G5845" s="101" t="s">
        <v>704</v>
      </c>
      <c r="H5845" s="101" t="s">
        <v>3744</v>
      </c>
      <c r="I5845" s="101">
        <v>2013</v>
      </c>
      <c r="J5845" s="101"/>
      <c r="K5845" s="90">
        <v>4550854949</v>
      </c>
      <c r="L5845" s="90">
        <f>IF(K5845/1024 &gt;1,K5845/1024," ")</f>
        <v>4444194.2861328125</v>
      </c>
      <c r="M5845" s="90">
        <f>IF(K5845/1048576 &gt;1,K5845/1048576," ")</f>
        <v>4340.0334825515747</v>
      </c>
      <c r="N5845" s="91">
        <f>IF(K5845&gt;999999999,K5845/1073741824," ")</f>
        <v>4.2383139478042722</v>
      </c>
      <c r="O5845" s="194" t="s">
        <v>17891</v>
      </c>
      <c r="P5845" s="197" t="s">
        <v>27697</v>
      </c>
    </row>
    <row r="5846" spans="2:16" ht="20.100000000000001" customHeight="1" x14ac:dyDescent="0.3">
      <c r="B5846" s="101">
        <v>5836</v>
      </c>
      <c r="C5846" s="7" t="s">
        <v>41375</v>
      </c>
      <c r="D5846" s="159" t="s">
        <v>3468</v>
      </c>
      <c r="E5846" s="36" t="s">
        <v>16161</v>
      </c>
      <c r="F5846" s="104">
        <v>5.6</v>
      </c>
      <c r="G5846" s="101"/>
      <c r="H5846" s="101" t="s">
        <v>3740</v>
      </c>
      <c r="I5846" s="101">
        <v>2012</v>
      </c>
      <c r="J5846" s="116"/>
      <c r="K5846" s="90">
        <v>3656427028</v>
      </c>
      <c r="L5846" s="90">
        <f>IF(K5846/1024 &gt;1,K5846/1024," ")</f>
        <v>3570729.51953125</v>
      </c>
      <c r="M5846" s="90">
        <f>IF(K5846/1048576 &gt;1,K5846/1048576," ")</f>
        <v>3487.0405464172363</v>
      </c>
      <c r="N5846" s="91">
        <f>IF(K5846&gt;999999999,K5846/1073741824," ")</f>
        <v>3.4053130336105824</v>
      </c>
      <c r="O5846" s="194" t="s">
        <v>27701</v>
      </c>
      <c r="P5846" s="197" t="s">
        <v>27702</v>
      </c>
    </row>
    <row r="5847" spans="2:16" ht="20.100000000000001" customHeight="1" x14ac:dyDescent="0.3">
      <c r="B5847" s="101">
        <v>5837</v>
      </c>
      <c r="C5847" s="48" t="s">
        <v>40770</v>
      </c>
      <c r="D5847" s="161" t="s">
        <v>6244</v>
      </c>
      <c r="E5847" s="36" t="s">
        <v>16159</v>
      </c>
      <c r="F5847" s="99">
        <v>6</v>
      </c>
      <c r="G5847" s="99"/>
      <c r="H5847" s="101" t="s">
        <v>6243</v>
      </c>
      <c r="I5847" s="101">
        <v>1959</v>
      </c>
      <c r="J5847" s="115"/>
      <c r="K5847" s="90">
        <v>729683968</v>
      </c>
      <c r="L5847" s="90">
        <f>IF(K5847/1024 &gt;1,K5847/1024," ")</f>
        <v>712582</v>
      </c>
      <c r="M5847" s="90">
        <f>IF(K5847/1048576 &gt;1,K5847/1048576," ")</f>
        <v>695.880859375</v>
      </c>
      <c r="N5847" s="91" t="str">
        <f>IF(K5847&gt;999999999,K5847/1073741824," ")</f>
        <v xml:space="preserve"> </v>
      </c>
      <c r="O5847" s="194" t="s">
        <v>17917</v>
      </c>
      <c r="P5847" s="197" t="s">
        <v>27698</v>
      </c>
    </row>
    <row r="5848" spans="2:16" ht="20.100000000000001" customHeight="1" x14ac:dyDescent="0.3">
      <c r="B5848" s="101">
        <v>5838</v>
      </c>
      <c r="C5848" s="102" t="s">
        <v>41374</v>
      </c>
      <c r="D5848" s="159" t="s">
        <v>2552</v>
      </c>
      <c r="E5848" s="36" t="s">
        <v>16160</v>
      </c>
      <c r="F5848" s="104">
        <v>6.8</v>
      </c>
      <c r="G5848" s="94"/>
      <c r="H5848" s="101" t="s">
        <v>6238</v>
      </c>
      <c r="I5848" s="94">
        <v>1951</v>
      </c>
      <c r="J5848" s="120"/>
      <c r="K5848" s="90">
        <v>5985911288</v>
      </c>
      <c r="L5848" s="90">
        <f>IF(K5848/1024 &gt;1,K5848/1024," ")</f>
        <v>5845616.4921875</v>
      </c>
      <c r="M5848" s="90">
        <f>IF(K5848/1048576 &gt;1,K5848/1048576," ")</f>
        <v>5708.6098556518555</v>
      </c>
      <c r="N5848" s="91">
        <f>IF(K5848&gt;999999999,K5848/1073741824," ")</f>
        <v>5.5748143121600151</v>
      </c>
      <c r="O5848" s="194" t="s">
        <v>27699</v>
      </c>
      <c r="P5848" s="197" t="s">
        <v>27700</v>
      </c>
    </row>
    <row r="5849" spans="2:16" ht="20.100000000000001" customHeight="1" x14ac:dyDescent="0.3">
      <c r="B5849" s="101">
        <v>5839</v>
      </c>
      <c r="C5849" s="109" t="s">
        <v>41376</v>
      </c>
      <c r="D5849" s="159" t="s">
        <v>4387</v>
      </c>
      <c r="E5849" s="36" t="s">
        <v>16162</v>
      </c>
      <c r="F5849" s="104">
        <v>6.4</v>
      </c>
      <c r="G5849" s="101" t="s">
        <v>704</v>
      </c>
      <c r="H5849" s="101" t="s">
        <v>3782</v>
      </c>
      <c r="I5849" s="101">
        <v>2013</v>
      </c>
      <c r="J5849" s="101"/>
      <c r="K5849" s="90">
        <v>6907687235</v>
      </c>
      <c r="L5849" s="90">
        <f>IF(K5849/1024 &gt;1,K5849/1024," ")</f>
        <v>6745788.3154296875</v>
      </c>
      <c r="M5849" s="90">
        <f>IF(K5849/1048576 &gt;1,K5849/1048576," ")</f>
        <v>6587.6839017868042</v>
      </c>
      <c r="N5849" s="91">
        <f>IF(K5849&gt;999999999,K5849/1073741824," ")</f>
        <v>6.433285060338676</v>
      </c>
      <c r="O5849" s="194" t="s">
        <v>27703</v>
      </c>
      <c r="P5849" s="197" t="s">
        <v>27704</v>
      </c>
    </row>
    <row r="5850" spans="2:16" ht="20.100000000000001" customHeight="1" x14ac:dyDescent="0.3">
      <c r="B5850" s="101">
        <v>5840</v>
      </c>
      <c r="C5850" s="111" t="s">
        <v>41377</v>
      </c>
      <c r="D5850" s="159" t="s">
        <v>5375</v>
      </c>
      <c r="E5850" s="36" t="s">
        <v>16163</v>
      </c>
      <c r="F5850" s="104">
        <v>5.7</v>
      </c>
      <c r="G5850" s="101" t="s">
        <v>704</v>
      </c>
      <c r="H5850" s="101" t="s">
        <v>3747</v>
      </c>
      <c r="I5850" s="101">
        <v>1992</v>
      </c>
      <c r="J5850" s="101"/>
      <c r="K5850" s="90">
        <v>2793389425</v>
      </c>
      <c r="L5850" s="90">
        <f>IF(K5850/1024 &gt;1,K5850/1024," ")</f>
        <v>2727919.3603515625</v>
      </c>
      <c r="M5850" s="90">
        <f>IF(K5850/1048576 &gt;1,K5850/1048576," ")</f>
        <v>2663.9837503433228</v>
      </c>
      <c r="N5850" s="91">
        <f>IF(K5850&gt;999999999,K5850/1073741824," ")</f>
        <v>2.6015466311946511</v>
      </c>
      <c r="O5850" s="194" t="s">
        <v>27705</v>
      </c>
      <c r="P5850" s="197" t="s">
        <v>27706</v>
      </c>
    </row>
    <row r="5851" spans="2:16" ht="20.100000000000001" customHeight="1" x14ac:dyDescent="0.3">
      <c r="B5851" s="101">
        <v>5841</v>
      </c>
      <c r="C5851" s="20" t="s">
        <v>41378</v>
      </c>
      <c r="D5851" s="157" t="s">
        <v>8992</v>
      </c>
      <c r="E5851" s="36" t="s">
        <v>16164</v>
      </c>
      <c r="F5851" s="81">
        <v>5.6</v>
      </c>
      <c r="G5851" s="13" t="s">
        <v>704</v>
      </c>
      <c r="H5851" s="13" t="s">
        <v>8993</v>
      </c>
      <c r="I5851" s="79">
        <v>2020</v>
      </c>
      <c r="J5851" s="79"/>
      <c r="K5851" s="73">
        <v>4473917440</v>
      </c>
      <c r="L5851" s="90">
        <f>IF(K5851/1024 &gt;1,K5851/1024," ")</f>
        <v>4369060</v>
      </c>
      <c r="M5851" s="90">
        <f>IF(K5851/1048576 &gt;1,K5851/1048576," ")</f>
        <v>4266.66015625</v>
      </c>
      <c r="N5851" s="91">
        <f>IF(K5851&gt;999999999,K5851/1073741824," ")</f>
        <v>4.1666603088378906</v>
      </c>
      <c r="O5851" s="194" t="s">
        <v>27707</v>
      </c>
      <c r="P5851" s="197" t="s">
        <v>27708</v>
      </c>
    </row>
    <row r="5852" spans="2:16" ht="20.100000000000001" customHeight="1" x14ac:dyDescent="0.3">
      <c r="B5852" s="101">
        <v>5842</v>
      </c>
      <c r="C5852" s="74" t="s">
        <v>41379</v>
      </c>
      <c r="D5852" s="157" t="s">
        <v>7726</v>
      </c>
      <c r="E5852" s="36" t="s">
        <v>16165</v>
      </c>
      <c r="F5852" s="81">
        <v>7.5</v>
      </c>
      <c r="G5852" s="81" t="s">
        <v>704</v>
      </c>
      <c r="H5852" s="82" t="s">
        <v>5878</v>
      </c>
      <c r="I5852" s="79">
        <v>1996</v>
      </c>
      <c r="J5852" s="79"/>
      <c r="K5852" s="73">
        <v>6066062227</v>
      </c>
      <c r="L5852" s="90">
        <f>IF(K5852/1024 &gt;1,K5852/1024," ")</f>
        <v>5923888.8935546875</v>
      </c>
      <c r="M5852" s="90">
        <f>IF(K5852/1048576 &gt;1,K5852/1048576," ")</f>
        <v>5785.0477476119995</v>
      </c>
      <c r="N5852" s="91">
        <f>IF(K5852&gt;999999999,K5852/1073741824," ")</f>
        <v>5.6494606910273433</v>
      </c>
      <c r="O5852" s="194" t="s">
        <v>27709</v>
      </c>
      <c r="P5852" s="197" t="s">
        <v>27710</v>
      </c>
    </row>
    <row r="5853" spans="2:16" ht="20.100000000000001" customHeight="1" x14ac:dyDescent="0.3">
      <c r="B5853" s="101">
        <v>5843</v>
      </c>
      <c r="C5853" s="109" t="s">
        <v>41380</v>
      </c>
      <c r="D5853" s="160" t="s">
        <v>2553</v>
      </c>
      <c r="E5853" s="36" t="s">
        <v>16166</v>
      </c>
      <c r="F5853" s="104">
        <v>5.6</v>
      </c>
      <c r="G5853" s="101" t="s">
        <v>704</v>
      </c>
      <c r="H5853" s="101" t="s">
        <v>3744</v>
      </c>
      <c r="I5853" s="101">
        <v>2008</v>
      </c>
      <c r="J5853" s="101"/>
      <c r="K5853" s="108">
        <v>3474185279</v>
      </c>
      <c r="L5853" s="90">
        <f>IF(K5853/1024 &gt;1,K5853/1024," ")</f>
        <v>3392759.0615234375</v>
      </c>
      <c r="M5853" s="90">
        <f>IF(K5853/1048576 &gt;1,K5853/1048576," ")</f>
        <v>3313.2412710189819</v>
      </c>
      <c r="N5853" s="91">
        <f>IF(K5853&gt;999999999,K5853/1073741824," ")</f>
        <v>3.2355871787294745</v>
      </c>
      <c r="O5853" s="194" t="s">
        <v>20325</v>
      </c>
      <c r="P5853" s="197" t="s">
        <v>27711</v>
      </c>
    </row>
    <row r="5854" spans="2:16" ht="20.100000000000001" customHeight="1" x14ac:dyDescent="0.3">
      <c r="B5854" s="101">
        <v>5844</v>
      </c>
      <c r="C5854" s="12" t="s">
        <v>40771</v>
      </c>
      <c r="D5854" s="160" t="s">
        <v>2554</v>
      </c>
      <c r="E5854" s="36" t="s">
        <v>16167</v>
      </c>
      <c r="F5854" s="104">
        <v>5.7</v>
      </c>
      <c r="G5854" s="94"/>
      <c r="H5854" s="94" t="s">
        <v>4092</v>
      </c>
      <c r="I5854" s="101">
        <v>2007</v>
      </c>
      <c r="J5854" s="101"/>
      <c r="K5854" s="90">
        <v>1419591680</v>
      </c>
      <c r="L5854" s="90">
        <f>IF(K5854/1024 &gt;1,K5854/1024," ")</f>
        <v>1386320</v>
      </c>
      <c r="M5854" s="90">
        <f>IF(K5854/1048576 &gt;1,K5854/1048576," ")</f>
        <v>1353.828125</v>
      </c>
      <c r="N5854" s="91">
        <f>IF(K5854&gt;999999999,K5854/1073741824," ")</f>
        <v>1.3220977783203125</v>
      </c>
      <c r="O5854" s="194" t="s">
        <v>27712</v>
      </c>
      <c r="P5854" s="197" t="s">
        <v>27713</v>
      </c>
    </row>
    <row r="5855" spans="2:16" ht="20.100000000000001" customHeight="1" x14ac:dyDescent="0.3">
      <c r="B5855" s="101">
        <v>5845</v>
      </c>
      <c r="C5855" s="102" t="s">
        <v>41381</v>
      </c>
      <c r="D5855" s="159" t="s">
        <v>1340</v>
      </c>
      <c r="E5855" s="36" t="s">
        <v>16168</v>
      </c>
      <c r="F5855" s="104">
        <v>6.7</v>
      </c>
      <c r="G5855" s="101" t="s">
        <v>704</v>
      </c>
      <c r="H5855" s="101" t="s">
        <v>3741</v>
      </c>
      <c r="I5855" s="94">
        <v>1998</v>
      </c>
      <c r="J5855" s="94"/>
      <c r="K5855" s="90">
        <v>5400855329</v>
      </c>
      <c r="L5855" s="90">
        <f>IF(K5855/1024 &gt;1,K5855/1024," ")</f>
        <v>5274272.7822265625</v>
      </c>
      <c r="M5855" s="90">
        <f>IF(K5855/1048576 &gt;1,K5855/1048576," ")</f>
        <v>5150.6570138931274</v>
      </c>
      <c r="N5855" s="91">
        <f>IF(K5855&gt;999999999,K5855/1073741824," ")</f>
        <v>5.0299384901300073</v>
      </c>
      <c r="O5855" s="194" t="s">
        <v>27714</v>
      </c>
      <c r="P5855" s="197" t="s">
        <v>27715</v>
      </c>
    </row>
    <row r="5856" spans="2:16" ht="20.100000000000001" customHeight="1" x14ac:dyDescent="0.3">
      <c r="B5856" s="101">
        <v>5846</v>
      </c>
      <c r="C5856" s="74" t="s">
        <v>41382</v>
      </c>
      <c r="D5856" s="157" t="s">
        <v>7832</v>
      </c>
      <c r="E5856" s="36" t="s">
        <v>16169</v>
      </c>
      <c r="F5856" s="131">
        <v>6.4</v>
      </c>
      <c r="G5856" s="82"/>
      <c r="H5856" s="13" t="s">
        <v>5878</v>
      </c>
      <c r="I5856" s="133">
        <v>2015</v>
      </c>
      <c r="J5856" s="74"/>
      <c r="K5856" s="73">
        <v>4256768301</v>
      </c>
      <c r="L5856" s="90">
        <f>IF(K5856/1024 &gt;1,K5856/1024," ")</f>
        <v>4157000.2939453125</v>
      </c>
      <c r="M5856" s="90">
        <f>IF(K5856/1048576 &gt;1,K5856/1048576," ")</f>
        <v>4059.5705995559692</v>
      </c>
      <c r="N5856" s="91">
        <f>IF(K5856&gt;999999999,K5856/1073741824," ")</f>
        <v>3.9644244136288762</v>
      </c>
      <c r="O5856" s="194" t="s">
        <v>27716</v>
      </c>
      <c r="P5856" s="197" t="s">
        <v>27717</v>
      </c>
    </row>
    <row r="5857" spans="2:16" ht="20.100000000000001" customHeight="1" x14ac:dyDescent="0.3">
      <c r="B5857" s="101">
        <v>5847</v>
      </c>
      <c r="C5857" s="12" t="s">
        <v>42807</v>
      </c>
      <c r="D5857" s="177" t="s">
        <v>42804</v>
      </c>
      <c r="E5857" s="36" t="s">
        <v>42805</v>
      </c>
      <c r="F5857" s="152">
        <v>5.3</v>
      </c>
      <c r="G5857" s="13" t="s">
        <v>704</v>
      </c>
      <c r="H5857" s="13" t="s">
        <v>3740</v>
      </c>
      <c r="I5857" s="145">
        <v>2022</v>
      </c>
      <c r="J5857" s="12"/>
      <c r="K5857" s="45">
        <v>5145341952</v>
      </c>
      <c r="L5857" s="90">
        <f>IF(K5857/1024 &gt;1,K5857/1024," ")</f>
        <v>5024748</v>
      </c>
      <c r="M5857" s="90">
        <f>IF(K5857/1048576 &gt;1,K5857/1048576," ")</f>
        <v>4906.98046875</v>
      </c>
      <c r="N5857" s="91">
        <f>IF(K5857&gt;999999999,K5857/1073741824," ")</f>
        <v>4.7919731140136719</v>
      </c>
      <c r="O5857" s="194" t="s">
        <v>17776</v>
      </c>
      <c r="P5857" s="197" t="s">
        <v>42806</v>
      </c>
    </row>
    <row r="5858" spans="2:16" ht="20.100000000000001" customHeight="1" x14ac:dyDescent="0.3">
      <c r="B5858" s="101">
        <v>5848</v>
      </c>
      <c r="C5858" s="111" t="s">
        <v>41383</v>
      </c>
      <c r="D5858" s="168" t="s">
        <v>6255</v>
      </c>
      <c r="E5858" s="36" t="s">
        <v>16170</v>
      </c>
      <c r="F5858" s="99">
        <v>5.6</v>
      </c>
      <c r="G5858" s="99" t="s">
        <v>704</v>
      </c>
      <c r="H5858" s="101" t="s">
        <v>5871</v>
      </c>
      <c r="I5858" s="101">
        <v>2014</v>
      </c>
      <c r="J5858" s="101"/>
      <c r="K5858" s="90">
        <v>4523496383</v>
      </c>
      <c r="L5858" s="90">
        <f>IF(K5858/1024 &gt;1,K5858/1024," ")</f>
        <v>4417476.9365234375</v>
      </c>
      <c r="M5858" s="90">
        <f>IF(K5858/1048576 &gt;1,K5858/1048576," ")</f>
        <v>4313.9423208236694</v>
      </c>
      <c r="N5858" s="91">
        <f>IF(K5858&gt;999999999,K5858/1073741824," ")</f>
        <v>4.2128342976793647</v>
      </c>
      <c r="O5858" s="194" t="s">
        <v>27718</v>
      </c>
      <c r="P5858" s="197" t="s">
        <v>27716</v>
      </c>
    </row>
    <row r="5859" spans="2:16" ht="20.100000000000001" customHeight="1" x14ac:dyDescent="0.3">
      <c r="B5859" s="101">
        <v>5849</v>
      </c>
      <c r="C5859" s="20" t="s">
        <v>40772</v>
      </c>
      <c r="D5859" s="163" t="s">
        <v>2555</v>
      </c>
      <c r="E5859" s="36" t="s">
        <v>16171</v>
      </c>
      <c r="F5859" s="104">
        <v>4.4000000000000004</v>
      </c>
      <c r="G5859" s="94" t="s">
        <v>704</v>
      </c>
      <c r="H5859" s="94" t="s">
        <v>3738</v>
      </c>
      <c r="I5859" s="101">
        <v>2008</v>
      </c>
      <c r="J5859" s="101"/>
      <c r="K5859" s="90">
        <v>1848857138</v>
      </c>
      <c r="L5859" s="90">
        <f>IF(K5859/1024 &gt;1,K5859/1024," ")</f>
        <v>1805524.548828125</v>
      </c>
      <c r="M5859" s="90">
        <f>IF(K5859/1048576 &gt;1,K5859/1048576," ")</f>
        <v>1763.2075672149658</v>
      </c>
      <c r="N5859" s="91">
        <f>IF(K5859&gt;999999999,K5859/1073741824," ")</f>
        <v>1.7218823898583651</v>
      </c>
      <c r="O5859" s="194" t="s">
        <v>27719</v>
      </c>
      <c r="P5859" s="197" t="s">
        <v>27720</v>
      </c>
    </row>
    <row r="5860" spans="2:16" ht="20.100000000000001" customHeight="1" x14ac:dyDescent="0.3">
      <c r="B5860" s="101">
        <v>5850</v>
      </c>
      <c r="C5860" s="109" t="s">
        <v>41384</v>
      </c>
      <c r="D5860" s="160" t="s">
        <v>909</v>
      </c>
      <c r="E5860" s="36" t="s">
        <v>16172</v>
      </c>
      <c r="F5860" s="104">
        <v>7</v>
      </c>
      <c r="G5860" s="94" t="s">
        <v>704</v>
      </c>
      <c r="H5860" s="94" t="s">
        <v>3737</v>
      </c>
      <c r="I5860" s="101">
        <v>1998</v>
      </c>
      <c r="J5860" s="101"/>
      <c r="K5860" s="108">
        <v>3209224713</v>
      </c>
      <c r="L5860" s="90">
        <f>IF(K5860/1024 &gt;1,K5860/1024," ")</f>
        <v>3134008.5087890625</v>
      </c>
      <c r="M5860" s="90">
        <f>IF(K5860/1048576 &gt;1,K5860/1048576," ")</f>
        <v>3060.5551843643188</v>
      </c>
      <c r="N5860" s="91">
        <f>IF(K5860&gt;999999999,K5860/1073741824," ")</f>
        <v>2.9888234222307801</v>
      </c>
      <c r="O5860" s="194" t="s">
        <v>27721</v>
      </c>
      <c r="P5860" s="197" t="s">
        <v>27722</v>
      </c>
    </row>
    <row r="5861" spans="2:16" ht="20.100000000000001" customHeight="1" x14ac:dyDescent="0.3">
      <c r="B5861" s="101">
        <v>5851</v>
      </c>
      <c r="C5861" s="102" t="s">
        <v>41385</v>
      </c>
      <c r="D5861" s="159" t="s">
        <v>3349</v>
      </c>
      <c r="E5861" s="36" t="s">
        <v>16173</v>
      </c>
      <c r="F5861" s="104">
        <v>6.2</v>
      </c>
      <c r="G5861" s="101"/>
      <c r="H5861" s="101" t="s">
        <v>3924</v>
      </c>
      <c r="I5861" s="101">
        <v>2010</v>
      </c>
      <c r="J5861" s="101"/>
      <c r="K5861" s="90">
        <v>4786866377</v>
      </c>
      <c r="L5861" s="90">
        <f>IF(K5861/1024 &gt;1,K5861/1024," ")</f>
        <v>4674674.1962890625</v>
      </c>
      <c r="M5861" s="90">
        <f>IF(K5861/1048576 &gt;1,K5861/1048576," ")</f>
        <v>4565.1115198135376</v>
      </c>
      <c r="N5861" s="91">
        <f>IF(K5861&gt;999999999,K5861/1073741824," ")</f>
        <v>4.4581167185679078</v>
      </c>
      <c r="O5861" s="194" t="s">
        <v>27723</v>
      </c>
      <c r="P5861" s="197" t="s">
        <v>27724</v>
      </c>
    </row>
    <row r="5862" spans="2:16" ht="20.100000000000001" customHeight="1" x14ac:dyDescent="0.3">
      <c r="B5862" s="101">
        <v>5852</v>
      </c>
      <c r="C5862" s="109" t="s">
        <v>41387</v>
      </c>
      <c r="D5862" s="159" t="s">
        <v>1830</v>
      </c>
      <c r="E5862" s="36" t="s">
        <v>16175</v>
      </c>
      <c r="F5862" s="104">
        <v>5.7</v>
      </c>
      <c r="G5862" s="101" t="s">
        <v>704</v>
      </c>
      <c r="H5862" s="101" t="s">
        <v>3744</v>
      </c>
      <c r="I5862" s="94">
        <v>1987</v>
      </c>
      <c r="J5862" s="94"/>
      <c r="K5862" s="90">
        <v>5345179588</v>
      </c>
      <c r="L5862" s="90">
        <f>IF(K5862/1024 &gt;1,K5862/1024," ")</f>
        <v>5219901.94140625</v>
      </c>
      <c r="M5862" s="90">
        <f>IF(K5862/1048576 &gt;1,K5862/1048576," ")</f>
        <v>5097.560489654541</v>
      </c>
      <c r="N5862" s="91">
        <f>IF(K5862&gt;999999999,K5862/1073741824," ")</f>
        <v>4.9780864156782627</v>
      </c>
      <c r="O5862" s="194" t="s">
        <v>27727</v>
      </c>
      <c r="P5862" s="197" t="s">
        <v>27728</v>
      </c>
    </row>
    <row r="5863" spans="2:16" ht="20.100000000000001" customHeight="1" x14ac:dyDescent="0.3">
      <c r="B5863" s="101">
        <v>5853</v>
      </c>
      <c r="C5863" s="12" t="s">
        <v>41386</v>
      </c>
      <c r="D5863" s="167" t="s">
        <v>8007</v>
      </c>
      <c r="E5863" s="36" t="s">
        <v>16174</v>
      </c>
      <c r="F5863" s="86">
        <v>5.3</v>
      </c>
      <c r="G5863" s="13" t="s">
        <v>704</v>
      </c>
      <c r="H5863" s="13" t="s">
        <v>5892</v>
      </c>
      <c r="I5863" s="79">
        <v>2017</v>
      </c>
      <c r="J5863" s="79"/>
      <c r="K5863" s="73">
        <v>3832321820</v>
      </c>
      <c r="L5863" s="90">
        <f>IF(K5863/1024 &gt;1,K5863/1024," ")</f>
        <v>3742501.77734375</v>
      </c>
      <c r="M5863" s="90">
        <f>IF(K5863/1048576 &gt;1,K5863/1048576," ")</f>
        <v>3654.7868919372559</v>
      </c>
      <c r="N5863" s="91">
        <f>IF(K5863&gt;999999999,K5863/1073741824," ")</f>
        <v>3.5691278241574764</v>
      </c>
      <c r="O5863" s="194" t="s">
        <v>27725</v>
      </c>
      <c r="P5863" s="197" t="s">
        <v>27726</v>
      </c>
    </row>
    <row r="5864" spans="2:16" ht="20.100000000000001" customHeight="1" x14ac:dyDescent="0.3">
      <c r="B5864" s="101">
        <v>5854</v>
      </c>
      <c r="C5864" s="102" t="s">
        <v>41389</v>
      </c>
      <c r="D5864" s="159" t="s">
        <v>4685</v>
      </c>
      <c r="E5864" s="36" t="s">
        <v>16177</v>
      </c>
      <c r="F5864" s="104">
        <v>4.5999999999999996</v>
      </c>
      <c r="G5864" s="101" t="s">
        <v>704</v>
      </c>
      <c r="H5864" s="101" t="s">
        <v>3737</v>
      </c>
      <c r="I5864" s="101">
        <v>2013</v>
      </c>
      <c r="J5864" s="101"/>
      <c r="K5864" s="90">
        <v>3222402596</v>
      </c>
      <c r="L5864" s="90">
        <f>IF(K5864/1024 &gt;1,K5864/1024," ")</f>
        <v>3146877.53515625</v>
      </c>
      <c r="M5864" s="90">
        <f>IF(K5864/1048576 &gt;1,K5864/1048576," ")</f>
        <v>3073.1225929260254</v>
      </c>
      <c r="N5864" s="91">
        <f>IF(K5864&gt;999999999,K5864/1073741824," ")</f>
        <v>3.0010962821543217</v>
      </c>
      <c r="O5864" s="194" t="s">
        <v>27731</v>
      </c>
      <c r="P5864" s="197" t="s">
        <v>27732</v>
      </c>
    </row>
    <row r="5865" spans="2:16" ht="20.100000000000001" customHeight="1" x14ac:dyDescent="0.3">
      <c r="B5865" s="101">
        <v>5855</v>
      </c>
      <c r="C5865" s="109" t="s">
        <v>41388</v>
      </c>
      <c r="D5865" s="159" t="s">
        <v>3220</v>
      </c>
      <c r="E5865" s="36" t="s">
        <v>16176</v>
      </c>
      <c r="F5865" s="104">
        <v>6.9</v>
      </c>
      <c r="G5865" s="101" t="s">
        <v>704</v>
      </c>
      <c r="H5865" s="101" t="s">
        <v>3756</v>
      </c>
      <c r="I5865" s="94">
        <v>2012</v>
      </c>
      <c r="J5865" s="94"/>
      <c r="K5865" s="108">
        <v>4363226577</v>
      </c>
      <c r="L5865" s="90">
        <f>IF(K5865/1024 &gt;1,K5865/1024," ")</f>
        <v>4260963.4541015625</v>
      </c>
      <c r="M5865" s="90">
        <f>IF(K5865/1048576 &gt;1,K5865/1048576," ")</f>
        <v>4161.0971231460571</v>
      </c>
      <c r="N5865" s="91">
        <f>IF(K5865&gt;999999999,K5865/1073741824," ")</f>
        <v>4.0635714093223214</v>
      </c>
      <c r="O5865" s="194" t="s">
        <v>27729</v>
      </c>
      <c r="P5865" s="197" t="s">
        <v>27730</v>
      </c>
    </row>
    <row r="5866" spans="2:16" ht="20.100000000000001" customHeight="1" x14ac:dyDescent="0.3">
      <c r="B5866" s="101">
        <v>5856</v>
      </c>
      <c r="C5866" s="103" t="s">
        <v>41390</v>
      </c>
      <c r="D5866" s="159" t="s">
        <v>5389</v>
      </c>
      <c r="E5866" s="36" t="s">
        <v>16178</v>
      </c>
      <c r="F5866" s="104">
        <v>6.7</v>
      </c>
      <c r="G5866" s="101" t="s">
        <v>704</v>
      </c>
      <c r="H5866" s="101" t="s">
        <v>3789</v>
      </c>
      <c r="I5866" s="101">
        <v>1993</v>
      </c>
      <c r="J5866" s="101"/>
      <c r="K5866" s="90">
        <v>2723898198</v>
      </c>
      <c r="L5866" s="90">
        <f>IF(K5866/1024 &gt;1,K5866/1024," ")</f>
        <v>2660056.833984375</v>
      </c>
      <c r="M5866" s="90">
        <f>IF(K5866/1048576 &gt;1,K5866/1048576," ")</f>
        <v>2597.7117519378662</v>
      </c>
      <c r="N5866" s="91">
        <f>IF(K5866&gt;999999999,K5866/1073741824," ")</f>
        <v>2.5368278827518225</v>
      </c>
      <c r="O5866" s="194" t="s">
        <v>23697</v>
      </c>
      <c r="P5866" s="197" t="s">
        <v>27733</v>
      </c>
    </row>
    <row r="5867" spans="2:16" ht="20.100000000000001" customHeight="1" x14ac:dyDescent="0.3">
      <c r="B5867" s="101">
        <v>5857</v>
      </c>
      <c r="C5867" s="20" t="s">
        <v>43204</v>
      </c>
      <c r="D5867" s="261" t="s">
        <v>1427</v>
      </c>
      <c r="E5867" s="36" t="s">
        <v>43201</v>
      </c>
      <c r="F5867" s="81">
        <v>5.3</v>
      </c>
      <c r="G5867" s="13" t="s">
        <v>704</v>
      </c>
      <c r="H5867" s="13" t="s">
        <v>3740</v>
      </c>
      <c r="I5867" s="79">
        <v>2022</v>
      </c>
      <c r="J5867" s="79"/>
      <c r="K5867" s="73">
        <v>4541927424</v>
      </c>
      <c r="L5867" s="90">
        <f>IF(K5867/1024 &gt;1,K5867/1024," ")</f>
        <v>4435476</v>
      </c>
      <c r="M5867" s="90">
        <f>IF(K5867/1048576 &gt;1,K5867/1048576," ")</f>
        <v>4331.51953125</v>
      </c>
      <c r="N5867" s="91">
        <f>IF(K5867&gt;999999999,K5867/1073741824," ")</f>
        <v>4.2299995422363281</v>
      </c>
      <c r="O5867" s="223" t="s">
        <v>43202</v>
      </c>
      <c r="P5867" s="197" t="s">
        <v>43203</v>
      </c>
    </row>
    <row r="5868" spans="2:16" ht="20.100000000000001" customHeight="1" x14ac:dyDescent="0.3">
      <c r="B5868" s="101">
        <v>5858</v>
      </c>
      <c r="C5868" s="102" t="s">
        <v>41391</v>
      </c>
      <c r="D5868" s="161" t="s">
        <v>7615</v>
      </c>
      <c r="E5868" s="36" t="s">
        <v>16179</v>
      </c>
      <c r="F5868" s="99">
        <v>4.2</v>
      </c>
      <c r="G5868" s="99" t="s">
        <v>704</v>
      </c>
      <c r="H5868" s="105" t="s">
        <v>5892</v>
      </c>
      <c r="I5868" s="101">
        <v>2016</v>
      </c>
      <c r="J5868" s="115"/>
      <c r="K5868" s="90">
        <v>4871706879</v>
      </c>
      <c r="L5868" s="90">
        <f>IF(K5868/1024 &gt;1,K5868/1024," ")</f>
        <v>4757526.2490234375</v>
      </c>
      <c r="M5868" s="90">
        <f>IF(K5868/1048576 &gt;1,K5868/1048576," ")</f>
        <v>4646.0217275619507</v>
      </c>
      <c r="N5868" s="91">
        <f>IF(K5868&gt;999999999,K5868/1073741824," ")</f>
        <v>4.5371305933222175</v>
      </c>
      <c r="O5868" s="194" t="s">
        <v>27734</v>
      </c>
      <c r="P5868" s="197" t="s">
        <v>27735</v>
      </c>
    </row>
    <row r="5869" spans="2:16" ht="20.100000000000001" customHeight="1" x14ac:dyDescent="0.3">
      <c r="B5869" s="101">
        <v>5859</v>
      </c>
      <c r="C5869" s="107" t="s">
        <v>41392</v>
      </c>
      <c r="D5869" s="168" t="s">
        <v>7005</v>
      </c>
      <c r="E5869" s="36" t="s">
        <v>16180</v>
      </c>
      <c r="F5869" s="99">
        <v>6.1</v>
      </c>
      <c r="G5869" s="99"/>
      <c r="H5869" s="105" t="s">
        <v>5892</v>
      </c>
      <c r="I5869" s="101">
        <v>2016</v>
      </c>
      <c r="J5869" s="101"/>
      <c r="K5869" s="90">
        <v>4354829258</v>
      </c>
      <c r="L5869" s="90">
        <f>IF(K5869/1024 &gt;1,K5869/1024," ")</f>
        <v>4252762.947265625</v>
      </c>
      <c r="M5869" s="90">
        <f>IF(K5869/1048576 &gt;1,K5869/1048576," ")</f>
        <v>4153.0888156890869</v>
      </c>
      <c r="N5869" s="91">
        <f>IF(K5869&gt;999999999,K5869/1073741824," ")</f>
        <v>4.0557507965713739</v>
      </c>
      <c r="O5869" s="194" t="s">
        <v>17532</v>
      </c>
      <c r="P5869" s="197" t="s">
        <v>27736</v>
      </c>
    </row>
    <row r="5870" spans="2:16" ht="20.100000000000001" customHeight="1" x14ac:dyDescent="0.3">
      <c r="B5870" s="101">
        <v>5860</v>
      </c>
      <c r="C5870" s="109" t="s">
        <v>41393</v>
      </c>
      <c r="D5870" s="170" t="s">
        <v>4294</v>
      </c>
      <c r="E5870" s="36" t="s">
        <v>16181</v>
      </c>
      <c r="F5870" s="104">
        <v>5.0999999999999996</v>
      </c>
      <c r="G5870" s="13" t="s">
        <v>704</v>
      </c>
      <c r="H5870" s="13" t="s">
        <v>3740</v>
      </c>
      <c r="I5870" s="101">
        <v>2000</v>
      </c>
      <c r="J5870" s="101"/>
      <c r="K5870" s="73">
        <v>5082783744</v>
      </c>
      <c r="L5870" s="90">
        <f>IF(K5870/1024 &gt;1,K5870/1024," ")</f>
        <v>4963656</v>
      </c>
      <c r="M5870" s="90">
        <f>IF(K5870/1048576 &gt;1,K5870/1048576," ")</f>
        <v>4847.3203125</v>
      </c>
      <c r="N5870" s="91">
        <f>IF(K5870&gt;999999999,K5870/1073741824," ")</f>
        <v>4.7337112426757813</v>
      </c>
      <c r="O5870" s="194" t="s">
        <v>27737</v>
      </c>
      <c r="P5870" s="197" t="s">
        <v>27738</v>
      </c>
    </row>
    <row r="5871" spans="2:16" ht="20.100000000000001" customHeight="1" x14ac:dyDescent="0.3">
      <c r="B5871" s="101">
        <v>5861</v>
      </c>
      <c r="C5871" s="109" t="s">
        <v>41394</v>
      </c>
      <c r="D5871" s="159" t="s">
        <v>513</v>
      </c>
      <c r="E5871" s="36" t="s">
        <v>16182</v>
      </c>
      <c r="F5871" s="104">
        <v>5.7</v>
      </c>
      <c r="G5871" s="94" t="s">
        <v>704</v>
      </c>
      <c r="H5871" s="94" t="s">
        <v>3789</v>
      </c>
      <c r="I5871" s="94">
        <v>2010</v>
      </c>
      <c r="J5871" s="94"/>
      <c r="K5871" s="90">
        <v>4224103825</v>
      </c>
      <c r="L5871" s="90">
        <f>IF(K5871/1024 &gt;1,K5871/1024," ")</f>
        <v>4125101.3916015625</v>
      </c>
      <c r="M5871" s="90">
        <f>IF(K5871/1048576 &gt;1,K5871/1048576," ")</f>
        <v>4028.4193277359009</v>
      </c>
      <c r="N5871" s="91">
        <f>IF(K5871&gt;999999999,K5871/1073741824," ")</f>
        <v>3.9340032497420907</v>
      </c>
      <c r="O5871" s="194" t="s">
        <v>27739</v>
      </c>
      <c r="P5871" s="197" t="s">
        <v>27740</v>
      </c>
    </row>
    <row r="5872" spans="2:16" ht="20.100000000000001" customHeight="1" x14ac:dyDescent="0.3">
      <c r="B5872" s="101">
        <v>5862</v>
      </c>
      <c r="C5872" s="102" t="s">
        <v>41395</v>
      </c>
      <c r="D5872" s="159" t="s">
        <v>4787</v>
      </c>
      <c r="E5872" s="36" t="s">
        <v>16183</v>
      </c>
      <c r="F5872" s="104">
        <v>5.3</v>
      </c>
      <c r="G5872" s="101" t="s">
        <v>704</v>
      </c>
      <c r="H5872" s="101" t="s">
        <v>3737</v>
      </c>
      <c r="I5872" s="101">
        <v>1984</v>
      </c>
      <c r="J5872" s="101"/>
      <c r="K5872" s="90">
        <v>2921034212</v>
      </c>
      <c r="L5872" s="90">
        <f>IF(K5872/1024 &gt;1,K5872/1024," ")</f>
        <v>2852572.47265625</v>
      </c>
      <c r="M5872" s="90">
        <f>IF(K5872/1048576 &gt;1,K5872/1048576," ")</f>
        <v>2785.7153053283691</v>
      </c>
      <c r="N5872" s="91">
        <f>IF(K5872&gt;999999999,K5872/1073741824," ")</f>
        <v>2.7204251028597355</v>
      </c>
      <c r="O5872" s="194" t="s">
        <v>27741</v>
      </c>
      <c r="P5872" s="197" t="s">
        <v>27742</v>
      </c>
    </row>
    <row r="5873" spans="2:16" ht="20.100000000000001" customHeight="1" x14ac:dyDescent="0.3">
      <c r="B5873" s="101">
        <v>5863</v>
      </c>
      <c r="C5873" s="107" t="s">
        <v>41396</v>
      </c>
      <c r="D5873" s="160" t="s">
        <v>3830</v>
      </c>
      <c r="E5873" s="36" t="s">
        <v>16184</v>
      </c>
      <c r="F5873" s="104">
        <v>4.5999999999999996</v>
      </c>
      <c r="G5873" s="101" t="s">
        <v>704</v>
      </c>
      <c r="H5873" s="101" t="s">
        <v>3769</v>
      </c>
      <c r="I5873" s="101">
        <v>2013</v>
      </c>
      <c r="J5873" s="101"/>
      <c r="K5873" s="90">
        <v>2750088568</v>
      </c>
      <c r="L5873" s="90">
        <f>IF(K5873/1024 &gt;1,K5873/1024," ")</f>
        <v>2685633.3671875</v>
      </c>
      <c r="M5873" s="90">
        <f>IF(K5873/1048576 &gt;1,K5873/1048576," ")</f>
        <v>2622.688835144043</v>
      </c>
      <c r="N5873" s="91">
        <f>IF(K5873&gt;999999999,K5873/1073741824," ")</f>
        <v>2.5612195655703545</v>
      </c>
      <c r="O5873" s="194" t="s">
        <v>27743</v>
      </c>
      <c r="P5873" s="197" t="s">
        <v>27744</v>
      </c>
    </row>
    <row r="5874" spans="2:16" ht="20.100000000000001" customHeight="1" x14ac:dyDescent="0.3">
      <c r="B5874" s="101">
        <v>5864</v>
      </c>
      <c r="C5874" s="107" t="s">
        <v>41397</v>
      </c>
      <c r="D5874" s="159" t="s">
        <v>3831</v>
      </c>
      <c r="E5874" s="36" t="s">
        <v>16187</v>
      </c>
      <c r="F5874" s="104">
        <v>7.2</v>
      </c>
      <c r="G5874" s="101" t="s">
        <v>704</v>
      </c>
      <c r="H5874" s="101" t="s">
        <v>3744</v>
      </c>
      <c r="I5874" s="101">
        <v>2013</v>
      </c>
      <c r="J5874" s="101"/>
      <c r="K5874" s="90">
        <v>4847207527</v>
      </c>
      <c r="L5874" s="90">
        <f>IF(K5874/1024 &gt;1,K5874/1024," ")</f>
        <v>4733601.1005859375</v>
      </c>
      <c r="M5874" s="90">
        <f>IF(K5874/1048576 &gt;1,K5874/1048576," ")</f>
        <v>4622.6573247909546</v>
      </c>
      <c r="N5874" s="91">
        <f>IF(K5874&gt;999999999,K5874/1073741824," ")</f>
        <v>4.5143137937411666</v>
      </c>
      <c r="O5874" s="194" t="s">
        <v>27748</v>
      </c>
      <c r="P5874" s="197" t="s">
        <v>27749</v>
      </c>
    </row>
    <row r="5875" spans="2:16" ht="20.100000000000001" customHeight="1" x14ac:dyDescent="0.3">
      <c r="B5875" s="101">
        <v>5865</v>
      </c>
      <c r="C5875" s="112" t="s">
        <v>41398</v>
      </c>
      <c r="D5875" s="142" t="s">
        <v>2556</v>
      </c>
      <c r="E5875" s="36" t="s">
        <v>16188</v>
      </c>
      <c r="F5875" s="104">
        <v>6</v>
      </c>
      <c r="G5875" s="99" t="s">
        <v>704</v>
      </c>
      <c r="H5875" s="101" t="s">
        <v>4081</v>
      </c>
      <c r="I5875" s="94">
        <v>1977</v>
      </c>
      <c r="J5875" s="101"/>
      <c r="K5875" s="90">
        <v>5197966995</v>
      </c>
      <c r="L5875" s="90">
        <f>IF(K5875/1024 &gt;1,K5875/1024," ")</f>
        <v>5076139.6435546875</v>
      </c>
      <c r="M5875" s="90">
        <f>IF(K5875/1048576 &gt;1,K5875/1048576," ")</f>
        <v>4957.1676206588745</v>
      </c>
      <c r="N5875" s="91">
        <f>IF(K5875&gt;999999999,K5875/1073741824," ")</f>
        <v>4.8409840045496821</v>
      </c>
      <c r="O5875" s="194" t="s">
        <v>27750</v>
      </c>
      <c r="P5875" s="197" t="s">
        <v>27751</v>
      </c>
    </row>
    <row r="5876" spans="2:16" ht="20.100000000000001" customHeight="1" x14ac:dyDescent="0.3">
      <c r="B5876" s="101">
        <v>5866</v>
      </c>
      <c r="C5876" s="102" t="s">
        <v>41399</v>
      </c>
      <c r="D5876" s="159" t="s">
        <v>5241</v>
      </c>
      <c r="E5876" s="36" t="s">
        <v>16189</v>
      </c>
      <c r="F5876" s="104">
        <v>5.5</v>
      </c>
      <c r="G5876" s="101"/>
      <c r="H5876" s="101" t="s">
        <v>4114</v>
      </c>
      <c r="I5876" s="101">
        <v>1966</v>
      </c>
      <c r="J5876" s="101"/>
      <c r="K5876" s="90">
        <v>2858339049</v>
      </c>
      <c r="L5876" s="90">
        <f>IF(K5876/1024 &gt;1,K5876/1024," ")</f>
        <v>2791346.7275390625</v>
      </c>
      <c r="M5876" s="90">
        <f>IF(K5876/1048576 &gt;1,K5876/1048576," ")</f>
        <v>2725.9245386123657</v>
      </c>
      <c r="N5876" s="91">
        <f>IF(K5876&gt;999999999,K5876/1073741824," ")</f>
        <v>2.6620356822386384</v>
      </c>
      <c r="O5876" s="194" t="s">
        <v>27752</v>
      </c>
      <c r="P5876" s="197" t="s">
        <v>27753</v>
      </c>
    </row>
    <row r="5877" spans="2:16" ht="20.100000000000001" customHeight="1" x14ac:dyDescent="0.3">
      <c r="B5877" s="101">
        <v>5867</v>
      </c>
      <c r="C5877" s="109" t="s">
        <v>41400</v>
      </c>
      <c r="D5877" s="160" t="s">
        <v>1312</v>
      </c>
      <c r="E5877" s="36" t="s">
        <v>16190</v>
      </c>
      <c r="F5877" s="104">
        <v>5.3</v>
      </c>
      <c r="G5877" s="101" t="s">
        <v>704</v>
      </c>
      <c r="H5877" s="101" t="s">
        <v>3763</v>
      </c>
      <c r="I5877" s="101">
        <v>2003</v>
      </c>
      <c r="J5877" s="101"/>
      <c r="K5877" s="90">
        <v>4653116416</v>
      </c>
      <c r="L5877" s="90">
        <f>IF(K5877/1024 &gt;1,K5877/1024," ")</f>
        <v>4544059</v>
      </c>
      <c r="M5877" s="90">
        <f>IF(K5877/1048576 &gt;1,K5877/1048576," ")</f>
        <v>4437.5576171875</v>
      </c>
      <c r="N5877" s="91">
        <f>IF(K5877&gt;999999999,K5877/1073741824," ")</f>
        <v>4.333552360534668</v>
      </c>
      <c r="O5877" s="194" t="s">
        <v>27754</v>
      </c>
      <c r="P5877" s="197" t="s">
        <v>27755</v>
      </c>
    </row>
    <row r="5878" spans="2:16" ht="20.100000000000001" customHeight="1" x14ac:dyDescent="0.3">
      <c r="B5878" s="101">
        <v>5868</v>
      </c>
      <c r="C5878" s="102" t="s">
        <v>33254</v>
      </c>
      <c r="D5878" s="159" t="s">
        <v>4982</v>
      </c>
      <c r="E5878" s="36" t="s">
        <v>16192</v>
      </c>
      <c r="F5878" s="104">
        <v>4.9000000000000004</v>
      </c>
      <c r="G5878" s="101" t="s">
        <v>704</v>
      </c>
      <c r="H5878" s="101" t="s">
        <v>3756</v>
      </c>
      <c r="I5878" s="101">
        <v>2014</v>
      </c>
      <c r="J5878" s="101"/>
      <c r="K5878" s="90">
        <v>4046253642</v>
      </c>
      <c r="L5878" s="90">
        <f>IF(K5878/1024 &gt;1,K5878/1024," ")</f>
        <v>3951419.572265625</v>
      </c>
      <c r="M5878" s="90">
        <f>IF(K5878/1048576 &gt;1,K5878/1048576," ")</f>
        <v>3858.8081760406494</v>
      </c>
      <c r="N5878" s="91">
        <f>IF(K5878&gt;999999999,K5878/1073741824," ")</f>
        <v>3.7683673594146967</v>
      </c>
      <c r="O5878" s="194" t="s">
        <v>17938</v>
      </c>
      <c r="P5878" s="197" t="s">
        <v>27756</v>
      </c>
    </row>
    <row r="5879" spans="2:16" ht="20.100000000000001" customHeight="1" x14ac:dyDescent="0.3">
      <c r="B5879" s="101">
        <v>5869</v>
      </c>
      <c r="C5879" s="12" t="s">
        <v>33253</v>
      </c>
      <c r="D5879" s="159" t="s">
        <v>3127</v>
      </c>
      <c r="E5879" s="36" t="s">
        <v>16193</v>
      </c>
      <c r="F5879" s="104">
        <v>6.7</v>
      </c>
      <c r="G5879" s="101" t="s">
        <v>704</v>
      </c>
      <c r="H5879" s="101" t="s">
        <v>4396</v>
      </c>
      <c r="I5879" s="94">
        <v>1942</v>
      </c>
      <c r="J5879" s="94"/>
      <c r="K5879" s="108">
        <v>2824641615</v>
      </c>
      <c r="L5879" s="90">
        <f>IF(K5879/1024 &gt;1,K5879/1024," ")</f>
        <v>2758439.0771484375</v>
      </c>
      <c r="M5879" s="90">
        <f>IF(K5879/1048576 &gt;1,K5879/1048576," ")</f>
        <v>2693.788161277771</v>
      </c>
      <c r="N5879" s="91">
        <f>IF(K5879&gt;999999999,K5879/1073741824," ")</f>
        <v>2.6306525012478232</v>
      </c>
      <c r="O5879" s="194" t="s">
        <v>27757</v>
      </c>
      <c r="P5879" s="197" t="s">
        <v>27757</v>
      </c>
    </row>
    <row r="5880" spans="2:16" ht="20.100000000000001" customHeight="1" x14ac:dyDescent="0.3">
      <c r="B5880" s="101">
        <v>5870</v>
      </c>
      <c r="C5880" s="109" t="s">
        <v>41402</v>
      </c>
      <c r="D5880" s="159" t="s">
        <v>1693</v>
      </c>
      <c r="E5880" s="36" t="s">
        <v>16195</v>
      </c>
      <c r="F5880" s="104">
        <v>7.5</v>
      </c>
      <c r="G5880" s="101" t="s">
        <v>704</v>
      </c>
      <c r="H5880" s="101" t="s">
        <v>4397</v>
      </c>
      <c r="I5880" s="101">
        <v>1954</v>
      </c>
      <c r="J5880" s="101"/>
      <c r="K5880" s="90">
        <v>4063288409</v>
      </c>
      <c r="L5880" s="90">
        <f>IF(K5880/1024 &gt;1,K5880/1024," ")</f>
        <v>3968055.0869140625</v>
      </c>
      <c r="M5880" s="90">
        <f>IF(K5880/1048576 &gt;1,K5880/1048576," ")</f>
        <v>3875.0537958145142</v>
      </c>
      <c r="N5880" s="91">
        <f>IF(K5880&gt;999999999,K5880/1073741824," ")</f>
        <v>3.7842322224751115</v>
      </c>
      <c r="O5880" s="194" t="s">
        <v>27759</v>
      </c>
      <c r="P5880" s="197" t="s">
        <v>27760</v>
      </c>
    </row>
    <row r="5881" spans="2:16" ht="20.100000000000001" customHeight="1" x14ac:dyDescent="0.3">
      <c r="B5881" s="101">
        <v>5871</v>
      </c>
      <c r="C5881" s="102" t="s">
        <v>41401</v>
      </c>
      <c r="D5881" s="159" t="s">
        <v>3952</v>
      </c>
      <c r="E5881" s="36" t="s">
        <v>16194</v>
      </c>
      <c r="F5881" s="104">
        <v>5.2</v>
      </c>
      <c r="G5881" s="101" t="s">
        <v>704</v>
      </c>
      <c r="H5881" s="101" t="s">
        <v>3745</v>
      </c>
      <c r="I5881" s="101">
        <v>1995</v>
      </c>
      <c r="J5881" s="101"/>
      <c r="K5881" s="90">
        <v>1848807589</v>
      </c>
      <c r="L5881" s="90">
        <f>IF(K5881/1024 &gt;1,K5881/1024," ")</f>
        <v>1805476.1611328125</v>
      </c>
      <c r="M5881" s="90">
        <f>IF(K5881/1048576 &gt;1,K5881/1048576," ")</f>
        <v>1763.1603136062622</v>
      </c>
      <c r="N5881" s="91">
        <f>IF(K5881&gt;999999999,K5881/1073741824," ")</f>
        <v>1.7218362437561154</v>
      </c>
      <c r="O5881" s="194" t="s">
        <v>18060</v>
      </c>
      <c r="P5881" s="197" t="s">
        <v>27758</v>
      </c>
    </row>
    <row r="5882" spans="2:16" ht="20.100000000000001" customHeight="1" x14ac:dyDescent="0.3">
      <c r="B5882" s="101">
        <v>5872</v>
      </c>
      <c r="C5882" s="12" t="s">
        <v>41403</v>
      </c>
      <c r="D5882" s="177" t="s">
        <v>8368</v>
      </c>
      <c r="E5882" s="36" t="s">
        <v>16196</v>
      </c>
      <c r="F5882" s="131">
        <v>5.9</v>
      </c>
      <c r="G5882" s="13"/>
      <c r="H5882" s="13" t="s">
        <v>5871</v>
      </c>
      <c r="I5882" s="133">
        <v>2017</v>
      </c>
      <c r="J5882" s="74"/>
      <c r="K5882" s="73">
        <v>5064683520</v>
      </c>
      <c r="L5882" s="90">
        <f>IF(K5882/1024 &gt;1,K5882/1024," ")</f>
        <v>4945980</v>
      </c>
      <c r="M5882" s="90">
        <f>IF(K5882/1048576 &gt;1,K5882/1048576," ")</f>
        <v>4830.05859375</v>
      </c>
      <c r="N5882" s="91">
        <f>IF(K5882&gt;999999999,K5882/1073741824," ")</f>
        <v>4.7168540954589844</v>
      </c>
      <c r="O5882" s="194" t="s">
        <v>22152</v>
      </c>
      <c r="P5882" s="197" t="s">
        <v>27761</v>
      </c>
    </row>
    <row r="5883" spans="2:16" ht="20.100000000000001" customHeight="1" x14ac:dyDescent="0.3">
      <c r="B5883" s="101">
        <v>5873</v>
      </c>
      <c r="C5883" s="109" t="s">
        <v>41404</v>
      </c>
      <c r="D5883" s="159" t="s">
        <v>2990</v>
      </c>
      <c r="E5883" s="36" t="s">
        <v>16197</v>
      </c>
      <c r="F5883" s="104">
        <v>4.4000000000000004</v>
      </c>
      <c r="G5883" s="101" t="s">
        <v>704</v>
      </c>
      <c r="H5883" s="101" t="s">
        <v>3756</v>
      </c>
      <c r="I5883" s="94">
        <v>2012</v>
      </c>
      <c r="J5883" s="94"/>
      <c r="K5883" s="90">
        <v>4417236215</v>
      </c>
      <c r="L5883" s="90">
        <f>IF(K5883/1024 &gt;1,K5883/1024," ")</f>
        <v>4313707.2412109375</v>
      </c>
      <c r="M5883" s="90">
        <f>IF(K5883/1048576 &gt;1,K5883/1048576," ")</f>
        <v>4212.6047277450562</v>
      </c>
      <c r="N5883" s="91">
        <f>IF(K5883&gt;999999999,K5883/1073741824," ")</f>
        <v>4.1138718044385314</v>
      </c>
      <c r="O5883" s="194" t="s">
        <v>27762</v>
      </c>
      <c r="P5883" s="197" t="s">
        <v>27763</v>
      </c>
    </row>
    <row r="5884" spans="2:16" ht="20.100000000000001" customHeight="1" x14ac:dyDescent="0.3">
      <c r="B5884" s="101">
        <v>5874</v>
      </c>
      <c r="C5884" s="112" t="s">
        <v>41405</v>
      </c>
      <c r="D5884" s="161" t="s">
        <v>7600</v>
      </c>
      <c r="E5884" s="36" t="s">
        <v>16198</v>
      </c>
      <c r="F5884" s="99">
        <v>6.2</v>
      </c>
      <c r="G5884" s="99" t="s">
        <v>704</v>
      </c>
      <c r="H5884" s="105" t="s">
        <v>5878</v>
      </c>
      <c r="I5884" s="101">
        <v>2016</v>
      </c>
      <c r="J5884" s="101"/>
      <c r="K5884" s="90">
        <v>6048308955</v>
      </c>
      <c r="L5884" s="90">
        <f>IF(K5884/1024 &gt;1,K5884/1024," ")</f>
        <v>5906551.7138671875</v>
      </c>
      <c r="M5884" s="90">
        <f>IF(K5884/1048576 &gt;1,K5884/1048576," ")</f>
        <v>5768.1169080734253</v>
      </c>
      <c r="N5884" s="91">
        <f>IF(K5884&gt;999999999,K5884/1073741824," ")</f>
        <v>5.6329266680404544</v>
      </c>
      <c r="O5884" s="194" t="s">
        <v>25936</v>
      </c>
      <c r="P5884" s="197" t="s">
        <v>27764</v>
      </c>
    </row>
    <row r="5885" spans="2:16" ht="20.100000000000001" customHeight="1" x14ac:dyDescent="0.3">
      <c r="B5885" s="101">
        <v>5875</v>
      </c>
      <c r="C5885" s="109" t="s">
        <v>41406</v>
      </c>
      <c r="D5885" s="160" t="s">
        <v>3028</v>
      </c>
      <c r="E5885" s="36" t="s">
        <v>16199</v>
      </c>
      <c r="F5885" s="104">
        <v>5.5</v>
      </c>
      <c r="G5885" s="101" t="s">
        <v>704</v>
      </c>
      <c r="H5885" s="101" t="s">
        <v>3737</v>
      </c>
      <c r="I5885" s="101">
        <v>2012</v>
      </c>
      <c r="J5885" s="101"/>
      <c r="K5885" s="90">
        <v>3076635966</v>
      </c>
      <c r="L5885" s="90">
        <f>IF(K5885/1024 &gt;1,K5885/1024," ")</f>
        <v>3004527.310546875</v>
      </c>
      <c r="M5885" s="90">
        <f>IF(K5885/1048576 &gt;1,K5885/1048576," ")</f>
        <v>2934.1087017059326</v>
      </c>
      <c r="N5885" s="91">
        <f>IF(K5885&gt;999999999,K5885/1073741824," ")</f>
        <v>2.8653405290096998</v>
      </c>
      <c r="O5885" s="194" t="s">
        <v>27765</v>
      </c>
      <c r="P5885" s="197" t="s">
        <v>27766</v>
      </c>
    </row>
    <row r="5886" spans="2:16" ht="20.100000000000001" customHeight="1" x14ac:dyDescent="0.3">
      <c r="B5886" s="101">
        <v>5876</v>
      </c>
      <c r="C5886" s="112" t="s">
        <v>41407</v>
      </c>
      <c r="D5886" s="163" t="s">
        <v>5832</v>
      </c>
      <c r="E5886" s="36" t="s">
        <v>16200</v>
      </c>
      <c r="F5886" s="104">
        <v>6.7</v>
      </c>
      <c r="G5886" s="101" t="s">
        <v>704</v>
      </c>
      <c r="H5886" s="101" t="s">
        <v>4352</v>
      </c>
      <c r="I5886" s="101">
        <v>1943</v>
      </c>
      <c r="J5886" s="116"/>
      <c r="K5886" s="90">
        <v>3341683462</v>
      </c>
      <c r="L5886" s="90">
        <f>IF(K5886/1024 &gt;1,K5886/1024," ")</f>
        <v>3263362.755859375</v>
      </c>
      <c r="M5886" s="90">
        <f>IF(K5886/1048576 &gt;1,K5886/1048576," ")</f>
        <v>3186.8776912689209</v>
      </c>
      <c r="N5886" s="91">
        <f>IF(K5886&gt;999999999,K5886/1073741824," ")</f>
        <v>3.1121852453798056</v>
      </c>
      <c r="O5886" s="194" t="s">
        <v>27767</v>
      </c>
      <c r="P5886" s="197" t="s">
        <v>27768</v>
      </c>
    </row>
    <row r="5887" spans="2:16" ht="20.100000000000001" customHeight="1" x14ac:dyDescent="0.3">
      <c r="B5887" s="101">
        <v>5877</v>
      </c>
      <c r="C5887" s="213" t="s">
        <v>41408</v>
      </c>
      <c r="D5887" s="214" t="s">
        <v>851</v>
      </c>
      <c r="E5887" s="36" t="s">
        <v>16201</v>
      </c>
      <c r="F5887" s="81">
        <v>4.3</v>
      </c>
      <c r="G5887" s="13"/>
      <c r="H5887" s="13" t="s">
        <v>3744</v>
      </c>
      <c r="I5887" s="79">
        <v>2005</v>
      </c>
      <c r="J5887" s="79"/>
      <c r="K5887" s="73">
        <v>5530472448</v>
      </c>
      <c r="L5887" s="90">
        <f>IF(K5887/1024 &gt;1,K5887/1024," ")</f>
        <v>5400852</v>
      </c>
      <c r="M5887" s="90">
        <f>IF(K5887/1048576 &gt;1,K5887/1048576," ")</f>
        <v>5274.26953125</v>
      </c>
      <c r="N5887" s="91">
        <f>IF(K5887&gt;999999999,K5887/1073741824," ")</f>
        <v>5.1506538391113281</v>
      </c>
      <c r="O5887" s="194" t="s">
        <v>25040</v>
      </c>
      <c r="P5887" s="197" t="s">
        <v>27769</v>
      </c>
    </row>
    <row r="5888" spans="2:16" ht="20.100000000000001" customHeight="1" x14ac:dyDescent="0.3">
      <c r="B5888" s="101">
        <v>5878</v>
      </c>
      <c r="C5888" s="109" t="s">
        <v>41409</v>
      </c>
      <c r="D5888" s="159" t="s">
        <v>4297</v>
      </c>
      <c r="E5888" s="36" t="s">
        <v>16202</v>
      </c>
      <c r="F5888" s="104">
        <v>5.5</v>
      </c>
      <c r="G5888" s="101" t="s">
        <v>704</v>
      </c>
      <c r="H5888" s="101" t="s">
        <v>3756</v>
      </c>
      <c r="I5888" s="101">
        <v>1988</v>
      </c>
      <c r="J5888" s="101"/>
      <c r="K5888" s="90">
        <v>3667839684</v>
      </c>
      <c r="L5888" s="90">
        <f>IF(K5888/1024 &gt;1,K5888/1024," ")</f>
        <v>3581874.69140625</v>
      </c>
      <c r="M5888" s="90">
        <f>IF(K5888/1048576 &gt;1,K5888/1048576," ")</f>
        <v>3497.924503326416</v>
      </c>
      <c r="N5888" s="91">
        <f>IF(K5888&gt;999999999,K5888/1073741824," ")</f>
        <v>3.4159418977797031</v>
      </c>
      <c r="O5888" s="194" t="s">
        <v>27770</v>
      </c>
      <c r="P5888" s="197" t="s">
        <v>27771</v>
      </c>
    </row>
    <row r="5889" spans="2:16" ht="20.100000000000001" customHeight="1" x14ac:dyDescent="0.3">
      <c r="B5889" s="101">
        <v>5879</v>
      </c>
      <c r="C5889" s="7" t="s">
        <v>41410</v>
      </c>
      <c r="D5889" s="168" t="s">
        <v>8994</v>
      </c>
      <c r="E5889" s="36" t="s">
        <v>16204</v>
      </c>
      <c r="F5889" s="81">
        <v>6.1</v>
      </c>
      <c r="G5889" s="13" t="s">
        <v>704</v>
      </c>
      <c r="H5889" s="13" t="s">
        <v>5405</v>
      </c>
      <c r="I5889" s="79">
        <v>2019</v>
      </c>
      <c r="J5889" s="79"/>
      <c r="K5889" s="73">
        <v>4632178688</v>
      </c>
      <c r="L5889" s="90">
        <f>IF(K5889/1024 &gt;1,K5889/1024," ")</f>
        <v>4523612</v>
      </c>
      <c r="M5889" s="90">
        <f>IF(K5889/1048576 &gt;1,K5889/1048576," ")</f>
        <v>4417.58984375</v>
      </c>
      <c r="N5889" s="91">
        <f>IF(K5889&gt;999999999,K5889/1073741824," ")</f>
        <v>4.3140525817871094</v>
      </c>
      <c r="O5889" s="194" t="s">
        <v>27774</v>
      </c>
      <c r="P5889" s="197" t="s">
        <v>27775</v>
      </c>
    </row>
    <row r="5890" spans="2:16" ht="20.100000000000001" customHeight="1" x14ac:dyDescent="0.3">
      <c r="B5890" s="101">
        <v>5880</v>
      </c>
      <c r="C5890" s="29" t="s">
        <v>41411</v>
      </c>
      <c r="D5890" s="157" t="s">
        <v>32236</v>
      </c>
      <c r="E5890" s="36" t="s">
        <v>32237</v>
      </c>
      <c r="F5890" s="131">
        <v>6.2</v>
      </c>
      <c r="G5890" s="13" t="s">
        <v>704</v>
      </c>
      <c r="H5890" s="13" t="s">
        <v>3744</v>
      </c>
      <c r="I5890" s="133">
        <v>2019</v>
      </c>
      <c r="J5890" s="74"/>
      <c r="K5890" s="73">
        <v>4914798592</v>
      </c>
      <c r="L5890" s="90">
        <f>IF(K5890/1024 &gt;1,K5890/1024," ")</f>
        <v>4799608</v>
      </c>
      <c r="M5890" s="90">
        <f>IF(K5890/1048576 &gt;1,K5890/1048576," ")</f>
        <v>4687.1171875</v>
      </c>
      <c r="N5890" s="91">
        <f>IF(K5890&gt;999999999,K5890/1073741824," ")</f>
        <v>4.5772628784179688</v>
      </c>
      <c r="O5890" s="194" t="s">
        <v>32253</v>
      </c>
      <c r="P5890" s="197" t="s">
        <v>32238</v>
      </c>
    </row>
    <row r="5891" spans="2:16" ht="20.100000000000001" customHeight="1" x14ac:dyDescent="0.3">
      <c r="B5891" s="101">
        <v>5881</v>
      </c>
      <c r="C5891" s="111" t="s">
        <v>41412</v>
      </c>
      <c r="D5891" s="168" t="s">
        <v>6979</v>
      </c>
      <c r="E5891" s="36" t="s">
        <v>16206</v>
      </c>
      <c r="F5891" s="99">
        <v>6.4</v>
      </c>
      <c r="G5891" s="99" t="s">
        <v>704</v>
      </c>
      <c r="H5891" s="105" t="s">
        <v>5878</v>
      </c>
      <c r="I5891" s="101">
        <v>1968</v>
      </c>
      <c r="J5891" s="115"/>
      <c r="K5891" s="90">
        <v>3283733478</v>
      </c>
      <c r="L5891" s="90">
        <f>IF(K5891/1024 &gt;1,K5891/1024," ")</f>
        <v>3206770.974609375</v>
      </c>
      <c r="M5891" s="90">
        <f>IF(K5891/1048576 &gt;1,K5891/1048576," ")</f>
        <v>3131.6122798919678</v>
      </c>
      <c r="N5891" s="91">
        <f>IF(K5891&gt;999999999,K5891/1073741824," ")</f>
        <v>3.0582151170819998</v>
      </c>
      <c r="O5891" s="194" t="s">
        <v>27778</v>
      </c>
      <c r="P5891" s="197" t="s">
        <v>27779</v>
      </c>
    </row>
    <row r="5892" spans="2:16" ht="20.100000000000001" customHeight="1" x14ac:dyDescent="0.3">
      <c r="B5892" s="101">
        <v>5882</v>
      </c>
      <c r="C5892" s="28" t="s">
        <v>37378</v>
      </c>
      <c r="D5892" s="167" t="s">
        <v>32394</v>
      </c>
      <c r="E5892" s="36" t="s">
        <v>32395</v>
      </c>
      <c r="F5892" s="81">
        <v>5.0999999999999996</v>
      </c>
      <c r="G5892" s="13" t="s">
        <v>704</v>
      </c>
      <c r="H5892" s="13" t="s">
        <v>3744</v>
      </c>
      <c r="I5892" s="79">
        <v>2020</v>
      </c>
      <c r="J5892" s="79"/>
      <c r="K5892" s="73">
        <v>4852932608</v>
      </c>
      <c r="L5892" s="90">
        <f>IF(K5892/1024 &gt;1,K5892/1024," ")</f>
        <v>4739192</v>
      </c>
      <c r="M5892" s="90">
        <f>IF(K5892/1048576 &gt;1,K5892/1048576," ")</f>
        <v>4628.1171875</v>
      </c>
      <c r="N5892" s="91">
        <f>IF(K5892&gt;999999999,K5892/1073741824," ")</f>
        <v>4.5196456909179688</v>
      </c>
      <c r="O5892" s="223" t="s">
        <v>29661</v>
      </c>
      <c r="P5892" s="198" t="s">
        <v>32396</v>
      </c>
    </row>
    <row r="5893" spans="2:16" ht="20.100000000000001" customHeight="1" x14ac:dyDescent="0.3">
      <c r="B5893" s="101">
        <v>5883</v>
      </c>
      <c r="C5893" s="102" t="s">
        <v>41413</v>
      </c>
      <c r="D5893" s="159" t="s">
        <v>2557</v>
      </c>
      <c r="E5893" s="36" t="s">
        <v>16207</v>
      </c>
      <c r="F5893" s="104">
        <v>5.7</v>
      </c>
      <c r="G5893" s="99" t="s">
        <v>704</v>
      </c>
      <c r="H5893" s="105" t="s">
        <v>4081</v>
      </c>
      <c r="I5893" s="94">
        <v>2010</v>
      </c>
      <c r="J5893" s="94"/>
      <c r="K5893" s="90">
        <v>4537661317</v>
      </c>
      <c r="L5893" s="90">
        <f>IF(K5893/1024 &gt;1,K5893/1024," ")</f>
        <v>4431309.8798828125</v>
      </c>
      <c r="M5893" s="90">
        <f>IF(K5893/1048576 &gt;1,K5893/1048576," ")</f>
        <v>4327.4510545730591</v>
      </c>
      <c r="N5893" s="91">
        <f>IF(K5893&gt;999999999,K5893/1073741824," ")</f>
        <v>4.226026420481503</v>
      </c>
      <c r="O5893" s="194" t="s">
        <v>27780</v>
      </c>
      <c r="P5893" s="197" t="s">
        <v>27781</v>
      </c>
    </row>
    <row r="5894" spans="2:16" ht="20.100000000000001" customHeight="1" x14ac:dyDescent="0.3">
      <c r="B5894" s="101">
        <v>5884</v>
      </c>
      <c r="C5894" s="12" t="s">
        <v>40773</v>
      </c>
      <c r="D5894" s="160" t="s">
        <v>910</v>
      </c>
      <c r="E5894" s="36" t="s">
        <v>16208</v>
      </c>
      <c r="F5894" s="104">
        <v>4.3</v>
      </c>
      <c r="G5894" s="94"/>
      <c r="H5894" s="94" t="s">
        <v>4264</v>
      </c>
      <c r="I5894" s="101">
        <v>2007</v>
      </c>
      <c r="J5894" s="101"/>
      <c r="K5894" s="90">
        <v>733583360</v>
      </c>
      <c r="L5894" s="90">
        <f>IF(K5894/1024 &gt;1,K5894/1024," ")</f>
        <v>716390</v>
      </c>
      <c r="M5894" s="90">
        <f>IF(K5894/1048576 &gt;1,K5894/1048576," ")</f>
        <v>699.599609375</v>
      </c>
      <c r="N5894" s="91" t="str">
        <f>IF(K5894&gt;999999999,K5894/1073741824," ")</f>
        <v xml:space="preserve"> </v>
      </c>
      <c r="O5894" s="194" t="s">
        <v>27782</v>
      </c>
      <c r="P5894" s="197" t="s">
        <v>27783</v>
      </c>
    </row>
    <row r="5895" spans="2:16" ht="20.100000000000001" customHeight="1" x14ac:dyDescent="0.3">
      <c r="B5895" s="101">
        <v>5885</v>
      </c>
      <c r="C5895" s="109" t="s">
        <v>41414</v>
      </c>
      <c r="D5895" s="159" t="s">
        <v>2913</v>
      </c>
      <c r="E5895" s="36" t="s">
        <v>16209</v>
      </c>
      <c r="F5895" s="104">
        <v>6.3</v>
      </c>
      <c r="G5895" s="101"/>
      <c r="H5895" s="101" t="s">
        <v>3924</v>
      </c>
      <c r="I5895" s="101">
        <v>1975</v>
      </c>
      <c r="J5895" s="101"/>
      <c r="K5895" s="90">
        <v>2596930935</v>
      </c>
      <c r="L5895" s="90">
        <f>IF(K5895/1024 &gt;1,K5895/1024," ")</f>
        <v>2536065.3662109375</v>
      </c>
      <c r="M5895" s="90">
        <f>IF(K5895/1048576 &gt;1,K5895/1048576," ")</f>
        <v>2476.6263341903687</v>
      </c>
      <c r="N5895" s="91">
        <f>IF(K5895&gt;999999999,K5895/1073741824," ")</f>
        <v>2.4185804044827819</v>
      </c>
      <c r="O5895" s="194" t="s">
        <v>27784</v>
      </c>
      <c r="P5895" s="197" t="s">
        <v>27785</v>
      </c>
    </row>
    <row r="5896" spans="2:16" ht="20.100000000000001" customHeight="1" x14ac:dyDescent="0.3">
      <c r="B5896" s="101">
        <v>5886</v>
      </c>
      <c r="C5896" s="109" t="s">
        <v>41415</v>
      </c>
      <c r="D5896" s="160" t="s">
        <v>1313</v>
      </c>
      <c r="E5896" s="36" t="s">
        <v>16210</v>
      </c>
      <c r="F5896" s="104">
        <v>5.8</v>
      </c>
      <c r="G5896" s="99" t="s">
        <v>704</v>
      </c>
      <c r="H5896" s="105" t="s">
        <v>5881</v>
      </c>
      <c r="I5896" s="101">
        <v>1953</v>
      </c>
      <c r="J5896" s="101"/>
      <c r="K5896" s="90">
        <v>3401402384</v>
      </c>
      <c r="L5896" s="90">
        <f>IF(K5896/1024 &gt;1,K5896/1024," ")</f>
        <v>3321682.015625</v>
      </c>
      <c r="M5896" s="90">
        <f>IF(K5896/1048576 &gt;1,K5896/1048576," ")</f>
        <v>3243.8300933837891</v>
      </c>
      <c r="N5896" s="91">
        <f>IF(K5896&gt;999999999,K5896/1073741824," ")</f>
        <v>3.1678028255701065</v>
      </c>
      <c r="O5896" s="194" t="s">
        <v>27786</v>
      </c>
      <c r="P5896" s="197" t="s">
        <v>27787</v>
      </c>
    </row>
    <row r="5897" spans="2:16" ht="20.100000000000001" customHeight="1" x14ac:dyDescent="0.3">
      <c r="B5897" s="101">
        <v>5887</v>
      </c>
      <c r="C5897" s="74" t="s">
        <v>41416</v>
      </c>
      <c r="D5897" s="157" t="s">
        <v>7833</v>
      </c>
      <c r="E5897" s="36" t="s">
        <v>16211</v>
      </c>
      <c r="F5897" s="131">
        <v>6.2</v>
      </c>
      <c r="G5897" s="13" t="s">
        <v>704</v>
      </c>
      <c r="H5897" s="13" t="s">
        <v>5878</v>
      </c>
      <c r="I5897" s="133">
        <v>1959</v>
      </c>
      <c r="J5897" s="74"/>
      <c r="K5897" s="73">
        <v>2410963810</v>
      </c>
      <c r="L5897" s="90">
        <f>IF(K5897/1024 &gt;1,K5897/1024," ")</f>
        <v>2354456.845703125</v>
      </c>
      <c r="M5897" s="90">
        <f>IF(K5897/1048576 &gt;1,K5897/1048576," ")</f>
        <v>2299.274263381958</v>
      </c>
      <c r="N5897" s="91">
        <f>IF(K5897&gt;999999999,K5897/1073741824," ")</f>
        <v>2.2453850228339434</v>
      </c>
      <c r="O5897" s="194" t="s">
        <v>27788</v>
      </c>
      <c r="P5897" s="197" t="s">
        <v>27789</v>
      </c>
    </row>
    <row r="5898" spans="2:16" ht="20.100000000000001" customHeight="1" x14ac:dyDescent="0.3">
      <c r="B5898" s="101">
        <v>5888</v>
      </c>
      <c r="C5898" s="109" t="s">
        <v>41417</v>
      </c>
      <c r="D5898" s="159" t="s">
        <v>248</v>
      </c>
      <c r="E5898" s="36" t="s">
        <v>16212</v>
      </c>
      <c r="F5898" s="104">
        <v>5.5</v>
      </c>
      <c r="G5898" s="94" t="s">
        <v>704</v>
      </c>
      <c r="H5898" s="94" t="s">
        <v>3744</v>
      </c>
      <c r="I5898" s="94">
        <v>2010</v>
      </c>
      <c r="J5898" s="94"/>
      <c r="K5898" s="90">
        <v>5374609798</v>
      </c>
      <c r="L5898" s="90">
        <f>IF(K5898/1024 &gt;1,K5898/1024," ")</f>
        <v>5248642.380859375</v>
      </c>
      <c r="M5898" s="90">
        <f>IF(K5898/1048576 &gt;1,K5898/1048576," ")</f>
        <v>5125.6273250579834</v>
      </c>
      <c r="N5898" s="91">
        <f>IF(K5898&gt;999999999,K5898/1073741824," ")</f>
        <v>5.0054954346269369</v>
      </c>
      <c r="O5898" s="194" t="s">
        <v>18345</v>
      </c>
      <c r="P5898" s="197" t="s">
        <v>27790</v>
      </c>
    </row>
    <row r="5899" spans="2:16" ht="20.100000000000001" customHeight="1" x14ac:dyDescent="0.3">
      <c r="B5899" s="101">
        <v>5889</v>
      </c>
      <c r="C5899" s="102" t="s">
        <v>41418</v>
      </c>
      <c r="D5899" s="159" t="s">
        <v>2558</v>
      </c>
      <c r="E5899" s="36" t="s">
        <v>16213</v>
      </c>
      <c r="F5899" s="104">
        <v>6.4</v>
      </c>
      <c r="G5899" s="99" t="s">
        <v>704</v>
      </c>
      <c r="H5899" s="105" t="s">
        <v>5981</v>
      </c>
      <c r="I5899" s="94">
        <v>1973</v>
      </c>
      <c r="J5899" s="94"/>
      <c r="K5899" s="90">
        <v>3290490757</v>
      </c>
      <c r="L5899" s="90">
        <f>IF(K5899/1024 &gt;1,K5899/1024," ")</f>
        <v>3213369.8798828125</v>
      </c>
      <c r="M5899" s="90">
        <f>IF(K5899/1048576 &gt;1,K5899/1048576," ")</f>
        <v>3138.0565233230591</v>
      </c>
      <c r="N5899" s="91">
        <f>IF(K5899&gt;999999999,K5899/1073741824," ")</f>
        <v>3.0645083235576749</v>
      </c>
      <c r="O5899" s="199" t="s">
        <v>17525</v>
      </c>
      <c r="P5899" s="197" t="s">
        <v>27791</v>
      </c>
    </row>
    <row r="5900" spans="2:16" ht="20.100000000000001" customHeight="1" x14ac:dyDescent="0.3">
      <c r="B5900" s="101">
        <v>5890</v>
      </c>
      <c r="C5900" s="109" t="s">
        <v>41419</v>
      </c>
      <c r="D5900" s="159" t="s">
        <v>5048</v>
      </c>
      <c r="E5900" s="36" t="s">
        <v>16214</v>
      </c>
      <c r="F5900" s="104">
        <v>6.8</v>
      </c>
      <c r="G5900" s="101" t="s">
        <v>704</v>
      </c>
      <c r="H5900" s="101" t="s">
        <v>3747</v>
      </c>
      <c r="I5900" s="101">
        <v>1986</v>
      </c>
      <c r="J5900" s="101"/>
      <c r="K5900" s="90">
        <v>3406983703</v>
      </c>
      <c r="L5900" s="90">
        <f>IF(K5900/1024 &gt;1,K5900/1024," ")</f>
        <v>3327132.5224609375</v>
      </c>
      <c r="M5900" s="90">
        <f>IF(K5900/1048576 &gt;1,K5900/1048576," ")</f>
        <v>3249.1528539657593</v>
      </c>
      <c r="N5900" s="91">
        <f>IF(K5900&gt;999999999,K5900/1073741824," ")</f>
        <v>3.1730008339509368</v>
      </c>
      <c r="O5900" s="194" t="s">
        <v>27792</v>
      </c>
      <c r="P5900" s="197" t="s">
        <v>27793</v>
      </c>
    </row>
    <row r="5901" spans="2:16" ht="20.100000000000001" customHeight="1" x14ac:dyDescent="0.3">
      <c r="B5901" s="101">
        <v>5891</v>
      </c>
      <c r="C5901" s="107" t="s">
        <v>41420</v>
      </c>
      <c r="D5901" s="168" t="s">
        <v>6308</v>
      </c>
      <c r="E5901" s="36" t="s">
        <v>16216</v>
      </c>
      <c r="F5901" s="99">
        <v>6.5</v>
      </c>
      <c r="G5901" s="99" t="s">
        <v>704</v>
      </c>
      <c r="H5901" s="101" t="s">
        <v>3927</v>
      </c>
      <c r="I5901" s="101">
        <v>1953</v>
      </c>
      <c r="J5901" s="101"/>
      <c r="K5901" s="90">
        <v>4462011378</v>
      </c>
      <c r="L5901" s="90">
        <f>IF(K5901/1024 &gt;1,K5901/1024," ")</f>
        <v>4357432.986328125</v>
      </c>
      <c r="M5901" s="90">
        <f>IF(K5901/1048576 &gt;1,K5901/1048576," ")</f>
        <v>4255.3056507110596</v>
      </c>
      <c r="N5901" s="91">
        <f>IF(K5901&gt;999999999,K5901/1073741824," ")</f>
        <v>4.1555719245225191</v>
      </c>
      <c r="O5901" s="194" t="s">
        <v>27795</v>
      </c>
      <c r="P5901" s="197" t="s">
        <v>27796</v>
      </c>
    </row>
    <row r="5902" spans="2:16" ht="20.100000000000001" customHeight="1" x14ac:dyDescent="0.3">
      <c r="B5902" s="101">
        <v>5892</v>
      </c>
      <c r="C5902" s="12" t="s">
        <v>40774</v>
      </c>
      <c r="D5902" s="160" t="s">
        <v>911</v>
      </c>
      <c r="E5902" s="36" t="s">
        <v>16215</v>
      </c>
      <c r="F5902" s="104">
        <v>4.5</v>
      </c>
      <c r="G5902" s="94"/>
      <c r="H5902" s="94" t="s">
        <v>4315</v>
      </c>
      <c r="I5902" s="101">
        <v>1987</v>
      </c>
      <c r="J5902" s="101"/>
      <c r="K5902" s="90">
        <v>734312448</v>
      </c>
      <c r="L5902" s="90">
        <f>IF(K5902/1024 &gt;1,K5902/1024," ")</f>
        <v>717102</v>
      </c>
      <c r="M5902" s="90">
        <f>IF(K5902/1048576 &gt;1,K5902/1048576," ")</f>
        <v>700.294921875</v>
      </c>
      <c r="N5902" s="91" t="str">
        <f>IF(K5902&gt;999999999,K5902/1073741824," ")</f>
        <v xml:space="preserve"> </v>
      </c>
      <c r="O5902" s="194" t="s">
        <v>20025</v>
      </c>
      <c r="P5902" s="197" t="s">
        <v>27794</v>
      </c>
    </row>
    <row r="5903" spans="2:16" ht="20.100000000000001" customHeight="1" x14ac:dyDescent="0.3">
      <c r="B5903" s="101">
        <v>5893</v>
      </c>
      <c r="C5903" s="112" t="s">
        <v>41421</v>
      </c>
      <c r="D5903" s="159" t="s">
        <v>3222</v>
      </c>
      <c r="E5903" s="36" t="s">
        <v>16217</v>
      </c>
      <c r="F5903" s="104">
        <v>5.9</v>
      </c>
      <c r="G5903" s="101" t="s">
        <v>704</v>
      </c>
      <c r="H5903" s="101" t="s">
        <v>3744</v>
      </c>
      <c r="I5903" s="101">
        <v>2012</v>
      </c>
      <c r="J5903" s="101"/>
      <c r="K5903" s="90">
        <v>5017352146</v>
      </c>
      <c r="L5903" s="90">
        <f>IF(K5903/1024 &gt;1,K5903/1024," ")</f>
        <v>4899757.955078125</v>
      </c>
      <c r="M5903" s="90">
        <f>IF(K5903/1048576 &gt;1,K5903/1048576," ")</f>
        <v>4784.9198780059814</v>
      </c>
      <c r="N5903" s="91">
        <f>IF(K5903&gt;999999999,K5903/1073741824," ")</f>
        <v>4.6727733183652163</v>
      </c>
      <c r="O5903" s="194" t="s">
        <v>27797</v>
      </c>
      <c r="P5903" s="197" t="s">
        <v>27798</v>
      </c>
    </row>
    <row r="5904" spans="2:16" ht="20.100000000000001" customHeight="1" x14ac:dyDescent="0.3">
      <c r="B5904" s="101">
        <v>5894</v>
      </c>
      <c r="C5904" s="12" t="s">
        <v>41422</v>
      </c>
      <c r="D5904" s="160" t="s">
        <v>2559</v>
      </c>
      <c r="E5904" s="36" t="s">
        <v>16218</v>
      </c>
      <c r="F5904" s="104">
        <v>5.5</v>
      </c>
      <c r="G5904" s="13" t="s">
        <v>704</v>
      </c>
      <c r="H5904" s="13" t="s">
        <v>3937</v>
      </c>
      <c r="I5904" s="94">
        <v>2010</v>
      </c>
      <c r="J5904" s="94"/>
      <c r="K5904" s="73">
        <v>5540573184</v>
      </c>
      <c r="L5904" s="90">
        <f>IF(K5904/1024 &gt;1,K5904/1024," ")</f>
        <v>5410716</v>
      </c>
      <c r="M5904" s="90">
        <f>IF(K5904/1048576 &gt;1,K5904/1048576," ")</f>
        <v>5283.90234375</v>
      </c>
      <c r="N5904" s="91">
        <f>IF(K5904&gt;999999999,K5904/1073741824," ")</f>
        <v>5.1600608825683594</v>
      </c>
      <c r="O5904" s="194" t="s">
        <v>17564</v>
      </c>
      <c r="P5904" s="197" t="s">
        <v>27799</v>
      </c>
    </row>
    <row r="5905" spans="2:16" ht="20.100000000000001" customHeight="1" x14ac:dyDescent="0.3">
      <c r="B5905" s="101">
        <v>5895</v>
      </c>
      <c r="C5905" s="109" t="s">
        <v>41423</v>
      </c>
      <c r="D5905" s="160" t="s">
        <v>912</v>
      </c>
      <c r="E5905" s="36" t="s">
        <v>16219</v>
      </c>
      <c r="F5905" s="104">
        <v>7.7</v>
      </c>
      <c r="G5905" s="101" t="s">
        <v>704</v>
      </c>
      <c r="H5905" s="101" t="s">
        <v>3756</v>
      </c>
      <c r="I5905" s="101">
        <v>1998</v>
      </c>
      <c r="J5905" s="116"/>
      <c r="K5905" s="90">
        <v>7285880729</v>
      </c>
      <c r="L5905" s="90">
        <f>IF(K5905/1024 &gt;1,K5905/1024," ")</f>
        <v>7115117.8994140625</v>
      </c>
      <c r="M5905" s="90">
        <f>IF(K5905/1048576 &gt;1,K5905/1048576," ")</f>
        <v>6948.3573236465454</v>
      </c>
      <c r="N5905" s="91">
        <f>IF(K5905&gt;999999999,K5905/1073741824," ")</f>
        <v>6.7855051988735795</v>
      </c>
      <c r="O5905" s="194" t="s">
        <v>17917</v>
      </c>
      <c r="P5905" s="197" t="s">
        <v>27800</v>
      </c>
    </row>
    <row r="5906" spans="2:16" ht="20.100000000000001" customHeight="1" x14ac:dyDescent="0.3">
      <c r="B5906" s="101">
        <v>5896</v>
      </c>
      <c r="C5906" s="48" t="s">
        <v>41424</v>
      </c>
      <c r="D5906" s="177" t="s">
        <v>8164</v>
      </c>
      <c r="E5906" s="36" t="s">
        <v>16220</v>
      </c>
      <c r="F5906" s="81">
        <v>6.7</v>
      </c>
      <c r="G5906" s="13"/>
      <c r="H5906" s="13" t="s">
        <v>3757</v>
      </c>
      <c r="I5906" s="79">
        <v>2017</v>
      </c>
      <c r="J5906" s="79"/>
      <c r="K5906" s="73">
        <v>4944358885</v>
      </c>
      <c r="L5906" s="90">
        <f>IF(K5906/1024 &gt;1,K5906/1024," ")</f>
        <v>4828475.4736328125</v>
      </c>
      <c r="M5906" s="90">
        <f>IF(K5906/1048576 &gt;1,K5906/1048576," ")</f>
        <v>4715.3080797195435</v>
      </c>
      <c r="N5906" s="91">
        <f>IF(K5906&gt;999999999,K5906/1073741824," ")</f>
        <v>4.6047930466011167</v>
      </c>
      <c r="O5906" s="194" t="s">
        <v>27801</v>
      </c>
      <c r="P5906" s="197" t="s">
        <v>27802</v>
      </c>
    </row>
    <row r="5907" spans="2:16" ht="20.100000000000001" customHeight="1" x14ac:dyDescent="0.3">
      <c r="B5907" s="101">
        <v>5897</v>
      </c>
      <c r="C5907" s="107" t="s">
        <v>41425</v>
      </c>
      <c r="D5907" s="161" t="s">
        <v>6367</v>
      </c>
      <c r="E5907" s="36" t="s">
        <v>16221</v>
      </c>
      <c r="F5907" s="99">
        <v>4.5999999999999996</v>
      </c>
      <c r="G5907" s="99" t="s">
        <v>704</v>
      </c>
      <c r="H5907" s="101" t="s">
        <v>5877</v>
      </c>
      <c r="I5907" s="101">
        <v>1969</v>
      </c>
      <c r="J5907" s="101"/>
      <c r="K5907" s="90">
        <v>3023876622</v>
      </c>
      <c r="L5907" s="90">
        <f>IF(K5907/1024 &gt;1,K5907/1024," ")</f>
        <v>2953004.513671875</v>
      </c>
      <c r="M5907" s="90">
        <f>IF(K5907/1048576 &gt;1,K5907/1048576," ")</f>
        <v>2883.7934703826904</v>
      </c>
      <c r="N5907" s="91">
        <f>IF(K5907&gt;999999999,K5907/1073741824," ")</f>
        <v>2.8162045609205961</v>
      </c>
      <c r="O5907" s="194" t="s">
        <v>17919</v>
      </c>
      <c r="P5907" s="197" t="s">
        <v>27803</v>
      </c>
    </row>
    <row r="5908" spans="2:16" ht="20.100000000000001" customHeight="1" x14ac:dyDescent="0.3">
      <c r="B5908" s="101">
        <v>5898</v>
      </c>
      <c r="C5908" s="12" t="s">
        <v>41426</v>
      </c>
      <c r="D5908" s="261" t="s">
        <v>33998</v>
      </c>
      <c r="E5908" s="36" t="s">
        <v>33999</v>
      </c>
      <c r="F5908" s="131">
        <v>5.0999999999999996</v>
      </c>
      <c r="G5908" s="13" t="s">
        <v>704</v>
      </c>
      <c r="H5908" s="13" t="s">
        <v>3744</v>
      </c>
      <c r="I5908" s="79">
        <v>2022</v>
      </c>
      <c r="J5908" s="74"/>
      <c r="K5908" s="73">
        <v>3247390720</v>
      </c>
      <c r="L5908" s="90">
        <f>IF(K5908/1024 &gt;1,K5908/1024," ")</f>
        <v>3171280</v>
      </c>
      <c r="M5908" s="90">
        <f>IF(K5908/1048576 &gt;1,K5908/1048576," ")</f>
        <v>3096.953125</v>
      </c>
      <c r="N5908" s="91">
        <f>IF(K5908&gt;999999999,K5908/1073741824," ")</f>
        <v>3.0243682861328125</v>
      </c>
      <c r="O5908" s="223" t="s">
        <v>34000</v>
      </c>
      <c r="P5908" s="198" t="s">
        <v>34001</v>
      </c>
    </row>
    <row r="5909" spans="2:16" ht="20.100000000000001" customHeight="1" x14ac:dyDescent="0.3">
      <c r="B5909" s="101">
        <v>5899</v>
      </c>
      <c r="C5909" s="109" t="s">
        <v>41427</v>
      </c>
      <c r="D5909" s="159" t="s">
        <v>5650</v>
      </c>
      <c r="E5909" s="36" t="s">
        <v>16222</v>
      </c>
      <c r="F5909" s="104">
        <v>6.3</v>
      </c>
      <c r="G5909" s="101"/>
      <c r="H5909" s="101" t="s">
        <v>3740</v>
      </c>
      <c r="I5909" s="101">
        <v>2014</v>
      </c>
      <c r="J5909" s="101"/>
      <c r="K5909" s="90">
        <v>5044931719</v>
      </c>
      <c r="L5909" s="90">
        <f>IF(K5909/1024 &gt;1,K5909/1024," ")</f>
        <v>4926691.1318359375</v>
      </c>
      <c r="M5909" s="90">
        <f>IF(K5909/1048576 &gt;1,K5909/1048576," ")</f>
        <v>4811.2218084335327</v>
      </c>
      <c r="N5909" s="91">
        <f>IF(K5909&gt;999999999,K5909/1073741824," ")</f>
        <v>4.6984587972983718</v>
      </c>
      <c r="O5909" s="194" t="s">
        <v>27804</v>
      </c>
      <c r="P5909" s="197" t="s">
        <v>27805</v>
      </c>
    </row>
    <row r="5910" spans="2:16" ht="20.100000000000001" customHeight="1" x14ac:dyDescent="0.3">
      <c r="B5910" s="101">
        <v>5900</v>
      </c>
      <c r="C5910" s="112" t="s">
        <v>41428</v>
      </c>
      <c r="D5910" s="160" t="s">
        <v>5953</v>
      </c>
      <c r="E5910" s="36" t="s">
        <v>16223</v>
      </c>
      <c r="F5910" s="99">
        <v>4.5999999999999996</v>
      </c>
      <c r="G5910" s="101" t="s">
        <v>704</v>
      </c>
      <c r="H5910" s="101" t="s">
        <v>4081</v>
      </c>
      <c r="I5910" s="101">
        <v>2015</v>
      </c>
      <c r="J5910" s="101"/>
      <c r="K5910" s="90">
        <v>5098679283</v>
      </c>
      <c r="L5910" s="90">
        <f>IF(K5910/1024 &gt;1,K5910/1024," ")</f>
        <v>4979178.9873046875</v>
      </c>
      <c r="M5910" s="90">
        <f>IF(K5910/1048576 &gt;1,K5910/1048576," ")</f>
        <v>4862.4794797897339</v>
      </c>
      <c r="N5910" s="91">
        <f>IF(K5910&gt;999999999,K5910/1073741824," ")</f>
        <v>4.748515116982162</v>
      </c>
      <c r="O5910" s="194" t="s">
        <v>27806</v>
      </c>
      <c r="P5910" s="197" t="s">
        <v>27807</v>
      </c>
    </row>
    <row r="5911" spans="2:16" ht="20.100000000000001" customHeight="1" x14ac:dyDescent="0.3">
      <c r="B5911" s="101">
        <v>5901</v>
      </c>
      <c r="C5911" s="109" t="s">
        <v>41429</v>
      </c>
      <c r="D5911" s="159" t="s">
        <v>5227</v>
      </c>
      <c r="E5911" s="36" t="s">
        <v>16224</v>
      </c>
      <c r="F5911" s="104">
        <v>6.2</v>
      </c>
      <c r="G5911" s="101" t="s">
        <v>704</v>
      </c>
      <c r="H5911" s="101" t="s">
        <v>3789</v>
      </c>
      <c r="I5911" s="101">
        <v>1973</v>
      </c>
      <c r="J5911" s="101"/>
      <c r="K5911" s="90">
        <v>4972022755</v>
      </c>
      <c r="L5911" s="90">
        <f>IF(K5911/1024 &gt;1,K5911/1024," ")</f>
        <v>4855490.9716796875</v>
      </c>
      <c r="M5911" s="90">
        <f>IF(K5911/1048576 &gt;1,K5911/1048576," ")</f>
        <v>4741.6904020309448</v>
      </c>
      <c r="N5911" s="91">
        <f>IF(K5911&gt;999999999,K5911/1073741824," ")</f>
        <v>4.6305570332333446</v>
      </c>
      <c r="O5911" s="194" t="s">
        <v>27808</v>
      </c>
      <c r="P5911" s="197" t="s">
        <v>27809</v>
      </c>
    </row>
    <row r="5912" spans="2:16" ht="20.100000000000001" customHeight="1" x14ac:dyDescent="0.3">
      <c r="B5912" s="101">
        <v>5902</v>
      </c>
      <c r="C5912" s="112" t="s">
        <v>41430</v>
      </c>
      <c r="D5912" s="159" t="s">
        <v>5861</v>
      </c>
      <c r="E5912" s="36" t="s">
        <v>16225</v>
      </c>
      <c r="F5912" s="104">
        <v>4.0999999999999996</v>
      </c>
      <c r="G5912" s="101" t="s">
        <v>704</v>
      </c>
      <c r="H5912" s="101" t="s">
        <v>3740</v>
      </c>
      <c r="I5912" s="101">
        <v>2009</v>
      </c>
      <c r="J5912" s="101"/>
      <c r="K5912" s="90">
        <v>5340791243</v>
      </c>
      <c r="L5912" s="90">
        <f>IF(K5912/1024 &gt;1,K5912/1024," ")</f>
        <v>5215616.4482421875</v>
      </c>
      <c r="M5912" s="90">
        <f>IF(K5912/1048576 &gt;1,K5912/1048576," ")</f>
        <v>5093.3754377365112</v>
      </c>
      <c r="N5912" s="91">
        <f>IF(K5912&gt;999999999,K5912/1073741824," ")</f>
        <v>4.9739994509145617</v>
      </c>
      <c r="O5912" s="194" t="s">
        <v>27810</v>
      </c>
      <c r="P5912" s="197" t="s">
        <v>27811</v>
      </c>
    </row>
    <row r="5913" spans="2:16" ht="20.100000000000001" customHeight="1" x14ac:dyDescent="0.3">
      <c r="B5913" s="101">
        <v>5903</v>
      </c>
      <c r="C5913" s="103" t="s">
        <v>41431</v>
      </c>
      <c r="D5913" s="168" t="s">
        <v>7346</v>
      </c>
      <c r="E5913" s="36" t="s">
        <v>16226</v>
      </c>
      <c r="F5913" s="99">
        <v>4</v>
      </c>
      <c r="G5913" s="99" t="s">
        <v>704</v>
      </c>
      <c r="H5913" s="105" t="s">
        <v>5871</v>
      </c>
      <c r="I5913" s="101">
        <v>2017</v>
      </c>
      <c r="J5913" s="101"/>
      <c r="K5913" s="90">
        <v>4678645330</v>
      </c>
      <c r="L5913" s="90">
        <f>IF(K5913/1024 &gt;1,K5913/1024," ")</f>
        <v>4568989.580078125</v>
      </c>
      <c r="M5913" s="90">
        <f>IF(K5913/1048576 &gt;1,K5913/1048576," ")</f>
        <v>4461.9038867950439</v>
      </c>
      <c r="N5913" s="91">
        <f>IF(K5913&gt;999999999,K5913/1073741824," ")</f>
        <v>4.3573280144482851</v>
      </c>
      <c r="O5913" s="194" t="s">
        <v>26442</v>
      </c>
      <c r="P5913" s="197" t="s">
        <v>27812</v>
      </c>
    </row>
    <row r="5914" spans="2:16" ht="20.100000000000001" customHeight="1" x14ac:dyDescent="0.3">
      <c r="B5914" s="101">
        <v>5904</v>
      </c>
      <c r="C5914" s="109" t="s">
        <v>41432</v>
      </c>
      <c r="D5914" s="159" t="s">
        <v>2560</v>
      </c>
      <c r="E5914" s="36" t="s">
        <v>16227</v>
      </c>
      <c r="F5914" s="104">
        <v>7.4</v>
      </c>
      <c r="G5914" s="101" t="s">
        <v>704</v>
      </c>
      <c r="H5914" s="101" t="s">
        <v>3761</v>
      </c>
      <c r="I5914" s="94">
        <v>1984</v>
      </c>
      <c r="J5914" s="94"/>
      <c r="K5914" s="90">
        <v>3165941167</v>
      </c>
      <c r="L5914" s="90">
        <f>IF(K5914/1024 &gt;1,K5914/1024," ")</f>
        <v>3091739.4208984375</v>
      </c>
      <c r="M5914" s="90">
        <f>IF(K5914/1048576 &gt;1,K5914/1048576," ")</f>
        <v>3019.2767782211304</v>
      </c>
      <c r="N5914" s="91">
        <f>IF(K5914&gt;999999999,K5914/1073741824," ")</f>
        <v>2.9485124787315726</v>
      </c>
      <c r="O5914" s="194" t="s">
        <v>27813</v>
      </c>
      <c r="P5914" s="197" t="s">
        <v>27814</v>
      </c>
    </row>
    <row r="5915" spans="2:16" ht="20.100000000000001" customHeight="1" x14ac:dyDescent="0.3">
      <c r="B5915" s="101">
        <v>5905</v>
      </c>
      <c r="C5915" s="102" t="s">
        <v>41433</v>
      </c>
      <c r="D5915" s="159" t="s">
        <v>5278</v>
      </c>
      <c r="E5915" s="36" t="s">
        <v>16228</v>
      </c>
      <c r="F5915" s="104">
        <v>6.3</v>
      </c>
      <c r="G5915" s="101" t="s">
        <v>704</v>
      </c>
      <c r="H5915" s="101" t="s">
        <v>5245</v>
      </c>
      <c r="I5915" s="101">
        <v>1942</v>
      </c>
      <c r="J5915" s="116"/>
      <c r="K5915" s="90">
        <v>5641740171</v>
      </c>
      <c r="L5915" s="90">
        <f>IF(K5915/1024 &gt;1,K5915/1024," ")</f>
        <v>5509511.8857421875</v>
      </c>
      <c r="M5915" s="90">
        <f>IF(K5915/1048576 &gt;1,K5915/1048576," ")</f>
        <v>5380.382700920105</v>
      </c>
      <c r="N5915" s="91">
        <f>IF(K5915&gt;999999999,K5915/1073741824," ")</f>
        <v>5.25427998136729</v>
      </c>
      <c r="O5915" s="194" t="s">
        <v>17917</v>
      </c>
      <c r="P5915" s="197" t="s">
        <v>27815</v>
      </c>
    </row>
    <row r="5916" spans="2:16" ht="20.100000000000001" customHeight="1" x14ac:dyDescent="0.3">
      <c r="B5916" s="101">
        <v>5906</v>
      </c>
      <c r="C5916" s="109" t="s">
        <v>41434</v>
      </c>
      <c r="D5916" s="159" t="s">
        <v>4994</v>
      </c>
      <c r="E5916" s="36" t="s">
        <v>16229</v>
      </c>
      <c r="F5916" s="104">
        <v>6.3</v>
      </c>
      <c r="G5916" s="101" t="s">
        <v>704</v>
      </c>
      <c r="H5916" s="101" t="s">
        <v>3933</v>
      </c>
      <c r="I5916" s="101">
        <v>1949</v>
      </c>
      <c r="J5916" s="101"/>
      <c r="K5916" s="90">
        <v>4184301585</v>
      </c>
      <c r="L5916" s="90">
        <f>IF(K5916/1024 &gt;1,K5916/1024," ")</f>
        <v>4086232.0166015625</v>
      </c>
      <c r="M5916" s="90">
        <f>IF(K5916/1048576 &gt;1,K5916/1048576," ")</f>
        <v>3990.4609537124634</v>
      </c>
      <c r="N5916" s="91">
        <f>IF(K5916&gt;999999999,K5916/1073741824," ")</f>
        <v>3.8969345251098275</v>
      </c>
      <c r="O5916" s="194" t="s">
        <v>27816</v>
      </c>
      <c r="P5916" s="197" t="s">
        <v>27817</v>
      </c>
    </row>
    <row r="5917" spans="2:16" ht="20.100000000000001" customHeight="1" x14ac:dyDescent="0.3">
      <c r="B5917" s="101">
        <v>5907</v>
      </c>
      <c r="C5917" s="20" t="s">
        <v>41435</v>
      </c>
      <c r="D5917" s="157" t="s">
        <v>32952</v>
      </c>
      <c r="E5917" s="36" t="s">
        <v>32953</v>
      </c>
      <c r="F5917" s="81">
        <v>5.9</v>
      </c>
      <c r="G5917" s="13" t="s">
        <v>704</v>
      </c>
      <c r="H5917" s="13" t="s">
        <v>3744</v>
      </c>
      <c r="I5917" s="79">
        <v>2021</v>
      </c>
      <c r="J5917" s="79"/>
      <c r="K5917" s="73">
        <v>5310410752</v>
      </c>
      <c r="L5917" s="90">
        <f>IF(K5917/1024 &gt;1,K5917/1024," ")</f>
        <v>5185948</v>
      </c>
      <c r="M5917" s="90">
        <f>IF(K5917/1048576 &gt;1,K5917/1048576," ")</f>
        <v>5064.40234375</v>
      </c>
      <c r="N5917" s="91">
        <f>IF(K5917&gt;999999999,K5917/1073741824," ")</f>
        <v>4.9457054138183594</v>
      </c>
      <c r="O5917" s="223" t="s">
        <v>32954</v>
      </c>
      <c r="P5917" s="198" t="s">
        <v>32955</v>
      </c>
    </row>
    <row r="5918" spans="2:16" ht="20.100000000000001" customHeight="1" x14ac:dyDescent="0.3">
      <c r="B5918" s="101">
        <v>5908</v>
      </c>
      <c r="C5918" s="12" t="s">
        <v>40775</v>
      </c>
      <c r="D5918" s="159" t="s">
        <v>2561</v>
      </c>
      <c r="E5918" s="36" t="s">
        <v>16230</v>
      </c>
      <c r="F5918" s="104">
        <v>5.6</v>
      </c>
      <c r="G5918" s="94" t="s">
        <v>704</v>
      </c>
      <c r="H5918" s="94" t="s">
        <v>3942</v>
      </c>
      <c r="I5918" s="94">
        <v>1962</v>
      </c>
      <c r="J5918" s="94"/>
      <c r="K5918" s="108">
        <v>1992161280</v>
      </c>
      <c r="L5918" s="90">
        <f>IF(K5918/1024 &gt;1,K5918/1024," ")</f>
        <v>1945470</v>
      </c>
      <c r="M5918" s="90">
        <f>IF(K5918/1048576 &gt;1,K5918/1048576," ")</f>
        <v>1899.873046875</v>
      </c>
      <c r="N5918" s="91">
        <f>IF(K5918&gt;999999999,K5918/1073741824," ")</f>
        <v>1.8553447723388672</v>
      </c>
      <c r="O5918" s="194" t="s">
        <v>27818</v>
      </c>
      <c r="P5918" s="197" t="s">
        <v>27819</v>
      </c>
    </row>
    <row r="5919" spans="2:16" ht="20.100000000000001" customHeight="1" x14ac:dyDescent="0.3">
      <c r="B5919" s="101">
        <v>5909</v>
      </c>
      <c r="C5919" s="102" t="s">
        <v>41436</v>
      </c>
      <c r="D5919" s="159" t="s">
        <v>4445</v>
      </c>
      <c r="E5919" s="36" t="s">
        <v>16231</v>
      </c>
      <c r="F5919" s="104">
        <v>5.3</v>
      </c>
      <c r="G5919" s="101" t="s">
        <v>704</v>
      </c>
      <c r="H5919" s="101" t="s">
        <v>3740</v>
      </c>
      <c r="I5919" s="101">
        <v>1980</v>
      </c>
      <c r="J5919" s="101"/>
      <c r="K5919" s="90">
        <v>4508768642</v>
      </c>
      <c r="L5919" s="90">
        <f>IF(K5919/1024 &gt;1,K5919/1024," ")</f>
        <v>4403094.376953125</v>
      </c>
      <c r="M5919" s="90">
        <f>IF(K5919/1048576 &gt;1,K5919/1048576," ")</f>
        <v>4299.8968524932861</v>
      </c>
      <c r="N5919" s="91">
        <f>IF(K5919&gt;999999999,K5919/1073741824," ")</f>
        <v>4.1991180200129747</v>
      </c>
      <c r="O5919" s="194" t="s">
        <v>27820</v>
      </c>
      <c r="P5919" s="197" t="s">
        <v>27821</v>
      </c>
    </row>
    <row r="5920" spans="2:16" ht="20.100000000000001" customHeight="1" x14ac:dyDescent="0.3">
      <c r="B5920" s="101">
        <v>5910</v>
      </c>
      <c r="C5920" s="111" t="s">
        <v>41437</v>
      </c>
      <c r="D5920" s="168" t="s">
        <v>6579</v>
      </c>
      <c r="E5920" s="36" t="s">
        <v>16232</v>
      </c>
      <c r="F5920" s="99">
        <v>4.4000000000000004</v>
      </c>
      <c r="G5920" s="99" t="s">
        <v>704</v>
      </c>
      <c r="H5920" s="101" t="s">
        <v>5942</v>
      </c>
      <c r="I5920" s="101">
        <v>2013</v>
      </c>
      <c r="J5920" s="101"/>
      <c r="K5920" s="90">
        <v>4186713756</v>
      </c>
      <c r="L5920" s="90">
        <f>IF(K5920/1024 &gt;1,K5920/1024," ")</f>
        <v>4088587.65234375</v>
      </c>
      <c r="M5920" s="90">
        <f>IF(K5920/1048576 &gt;1,K5920/1048576," ")</f>
        <v>3992.7613792419434</v>
      </c>
      <c r="N5920" s="91">
        <f>IF(K5920&gt;999999999,K5920/1073741824," ")</f>
        <v>3.8991810344159603</v>
      </c>
      <c r="O5920" s="194" t="s">
        <v>27822</v>
      </c>
      <c r="P5920" s="197" t="s">
        <v>27823</v>
      </c>
    </row>
    <row r="5921" spans="2:16" ht="20.100000000000001" customHeight="1" x14ac:dyDescent="0.3">
      <c r="B5921" s="101">
        <v>5911</v>
      </c>
      <c r="C5921" s="20" t="s">
        <v>41438</v>
      </c>
      <c r="D5921" s="157" t="s">
        <v>8422</v>
      </c>
      <c r="E5921" s="36" t="s">
        <v>16233</v>
      </c>
      <c r="F5921" s="81">
        <v>6.7</v>
      </c>
      <c r="G5921" s="13" t="s">
        <v>704</v>
      </c>
      <c r="H5921" s="13" t="s">
        <v>5878</v>
      </c>
      <c r="I5921" s="79">
        <v>1957</v>
      </c>
      <c r="J5921" s="79"/>
      <c r="K5921" s="73">
        <v>4300107776</v>
      </c>
      <c r="L5921" s="90">
        <f>IF(K5921/1024 &gt;1,K5921/1024," ")</f>
        <v>4199324</v>
      </c>
      <c r="M5921" s="90">
        <f>IF(K5921/1048576 &gt;1,K5921/1048576," ")</f>
        <v>4100.90234375</v>
      </c>
      <c r="N5921" s="91">
        <f>IF(K5921&gt;999999999,K5921/1073741824," ")</f>
        <v>4.0047874450683594</v>
      </c>
      <c r="O5921" s="194" t="s">
        <v>27824</v>
      </c>
      <c r="P5921" s="197" t="s">
        <v>27825</v>
      </c>
    </row>
    <row r="5922" spans="2:16" ht="20.100000000000001" customHeight="1" x14ac:dyDescent="0.3">
      <c r="B5922" s="101">
        <v>5912</v>
      </c>
      <c r="C5922" s="102" t="s">
        <v>41439</v>
      </c>
      <c r="D5922" s="159" t="s">
        <v>5495</v>
      </c>
      <c r="E5922" s="36" t="s">
        <v>16234</v>
      </c>
      <c r="F5922" s="104">
        <v>6.3</v>
      </c>
      <c r="G5922" s="101" t="s">
        <v>704</v>
      </c>
      <c r="H5922" s="101" t="s">
        <v>5496</v>
      </c>
      <c r="I5922" s="101">
        <v>1981</v>
      </c>
      <c r="J5922" s="101"/>
      <c r="K5922" s="90">
        <v>3883446616</v>
      </c>
      <c r="L5922" s="90">
        <f>IF(K5922/1024 &gt;1,K5922/1024," ")</f>
        <v>3792428.3359375</v>
      </c>
      <c r="M5922" s="90">
        <f>IF(K5922/1048576 &gt;1,K5922/1048576," ")</f>
        <v>3703.5432968139648</v>
      </c>
      <c r="N5922" s="91">
        <f>IF(K5922&gt;999999999,K5922/1073741824," ")</f>
        <v>3.6167415007948875</v>
      </c>
      <c r="O5922" s="194" t="s">
        <v>27826</v>
      </c>
      <c r="P5922" s="197" t="s">
        <v>27827</v>
      </c>
    </row>
    <row r="5923" spans="2:16" ht="20.100000000000001" customHeight="1" x14ac:dyDescent="0.3">
      <c r="B5923" s="101">
        <v>5913</v>
      </c>
      <c r="C5923" s="102" t="s">
        <v>41440</v>
      </c>
      <c r="D5923" s="159" t="s">
        <v>509</v>
      </c>
      <c r="E5923" s="36" t="s">
        <v>16235</v>
      </c>
      <c r="F5923" s="104">
        <v>7.5</v>
      </c>
      <c r="G5923" s="101" t="s">
        <v>704</v>
      </c>
      <c r="H5923" s="101" t="s">
        <v>5881</v>
      </c>
      <c r="I5923" s="101">
        <v>1952</v>
      </c>
      <c r="J5923" s="101"/>
      <c r="K5923" s="90">
        <v>3618979045</v>
      </c>
      <c r="L5923" s="90">
        <f>IF(K5923/1024 &gt;1,K5923/1024," ")</f>
        <v>3534159.2236328125</v>
      </c>
      <c r="M5923" s="90">
        <f>IF(K5923/1048576 &gt;1,K5923/1048576," ")</f>
        <v>3451.3273668289185</v>
      </c>
      <c r="N5923" s="91">
        <f>IF(K5923&gt;999999999,K5923/1073741824," ")</f>
        <v>3.3704368816688657</v>
      </c>
      <c r="O5923" s="194" t="s">
        <v>27828</v>
      </c>
      <c r="P5923" s="197" t="s">
        <v>27829</v>
      </c>
    </row>
    <row r="5924" spans="2:16" ht="20.100000000000001" customHeight="1" x14ac:dyDescent="0.3">
      <c r="B5924" s="101">
        <v>5914</v>
      </c>
      <c r="C5924" s="107" t="s">
        <v>41441</v>
      </c>
      <c r="D5924" s="168" t="s">
        <v>1426</v>
      </c>
      <c r="E5924" s="36" t="s">
        <v>16236</v>
      </c>
      <c r="F5924" s="99">
        <v>7.9</v>
      </c>
      <c r="G5924" s="101" t="s">
        <v>704</v>
      </c>
      <c r="H5924" s="101" t="s">
        <v>6079</v>
      </c>
      <c r="I5924" s="101">
        <v>1932</v>
      </c>
      <c r="J5924" s="101"/>
      <c r="K5924" s="90">
        <v>2267409466</v>
      </c>
      <c r="L5924" s="90">
        <f>IF(K5924/1024 &gt;1,K5924/1024," ")</f>
        <v>2214267.056640625</v>
      </c>
      <c r="M5924" s="90">
        <f>IF(K5924/1048576 &gt;1,K5924/1048576," ")</f>
        <v>2162.3701725006104</v>
      </c>
      <c r="N5924" s="91">
        <f>IF(K5924&gt;999999999,K5924/1073741824," ")</f>
        <v>2.1116896215826273</v>
      </c>
      <c r="O5924" s="194" t="s">
        <v>27830</v>
      </c>
      <c r="P5924" s="197" t="s">
        <v>27831</v>
      </c>
    </row>
    <row r="5925" spans="2:16" ht="20.100000000000001" customHeight="1" x14ac:dyDescent="0.3">
      <c r="B5925" s="101">
        <v>5915</v>
      </c>
      <c r="C5925" s="20" t="s">
        <v>38247</v>
      </c>
      <c r="D5925" s="177" t="s">
        <v>8758</v>
      </c>
      <c r="E5925" s="36" t="s">
        <v>10510</v>
      </c>
      <c r="F5925" s="81">
        <v>5.2</v>
      </c>
      <c r="G5925" s="13"/>
      <c r="H5925" s="13" t="s">
        <v>3739</v>
      </c>
      <c r="I5925" s="79">
        <v>2000</v>
      </c>
      <c r="J5925" s="79"/>
      <c r="K5925" s="73">
        <v>2761560064</v>
      </c>
      <c r="L5925" s="90">
        <f>IF(K5925/1024 &gt;1,K5925/1024," ")</f>
        <v>2696836</v>
      </c>
      <c r="M5925" s="90">
        <f>IF(K5925/1048576 &gt;1,K5925/1048576," ")</f>
        <v>2633.62890625</v>
      </c>
      <c r="N5925" s="91">
        <f>IF(K5925&gt;999999999,K5925/1073741824," ")</f>
        <v>2.5719032287597656</v>
      </c>
      <c r="O5925" s="194" t="s">
        <v>27832</v>
      </c>
      <c r="P5925" s="197" t="s">
        <v>27833</v>
      </c>
    </row>
    <row r="5926" spans="2:16" ht="20.100000000000001" customHeight="1" x14ac:dyDescent="0.3">
      <c r="B5926" s="101">
        <v>5916</v>
      </c>
      <c r="C5926" s="12" t="s">
        <v>40776</v>
      </c>
      <c r="D5926" s="159" t="s">
        <v>1224</v>
      </c>
      <c r="E5926" s="36" t="s">
        <v>16237</v>
      </c>
      <c r="F5926" s="104">
        <v>6.9</v>
      </c>
      <c r="G5926" s="121"/>
      <c r="H5926" s="121" t="s">
        <v>3742</v>
      </c>
      <c r="I5926" s="101">
        <v>2006</v>
      </c>
      <c r="J5926" s="101"/>
      <c r="K5926" s="90">
        <v>1469517824</v>
      </c>
      <c r="L5926" s="90">
        <f>IF(K5926/1024 &gt;1,K5926/1024," ")</f>
        <v>1435076</v>
      </c>
      <c r="M5926" s="90">
        <f>IF(K5926/1048576 &gt;1,K5926/1048576," ")</f>
        <v>1401.44140625</v>
      </c>
      <c r="N5926" s="91">
        <f>IF(K5926&gt;999999999,K5926/1073741824," ")</f>
        <v>1.3685951232910156</v>
      </c>
      <c r="O5926" s="194" t="s">
        <v>27834</v>
      </c>
      <c r="P5926" s="197" t="s">
        <v>27835</v>
      </c>
    </row>
    <row r="5927" spans="2:16" ht="20.100000000000001" customHeight="1" x14ac:dyDescent="0.3">
      <c r="B5927" s="101">
        <v>5917</v>
      </c>
      <c r="C5927" s="111" t="s">
        <v>41442</v>
      </c>
      <c r="D5927" s="168" t="s">
        <v>6324</v>
      </c>
      <c r="E5927" s="36" t="s">
        <v>16238</v>
      </c>
      <c r="F5927" s="99">
        <v>6.4</v>
      </c>
      <c r="G5927" s="99" t="s">
        <v>704</v>
      </c>
      <c r="H5927" s="101" t="s">
        <v>5877</v>
      </c>
      <c r="I5927" s="101">
        <v>1973</v>
      </c>
      <c r="J5927" s="101"/>
      <c r="K5927" s="90">
        <v>4414214995</v>
      </c>
      <c r="L5927" s="90">
        <f>IF(K5927/1024 &gt;1,K5927/1024," ")</f>
        <v>4310756.8310546875</v>
      </c>
      <c r="M5927" s="90">
        <f>IF(K5927/1048576 &gt;1,K5927/1048576," ")</f>
        <v>4209.7234678268433</v>
      </c>
      <c r="N5927" s="91">
        <f>IF(K5927&gt;999999999,K5927/1073741824," ")</f>
        <v>4.1110580740496516</v>
      </c>
      <c r="O5927" s="194" t="s">
        <v>27836</v>
      </c>
      <c r="P5927" s="197" t="s">
        <v>27837</v>
      </c>
    </row>
    <row r="5928" spans="2:16" ht="20.100000000000001" customHeight="1" x14ac:dyDescent="0.3">
      <c r="B5928" s="101">
        <v>5918</v>
      </c>
      <c r="C5928" s="48" t="s">
        <v>41443</v>
      </c>
      <c r="D5928" s="177" t="s">
        <v>8672</v>
      </c>
      <c r="E5928" s="36" t="s">
        <v>16239</v>
      </c>
      <c r="F5928" s="81">
        <v>6.6</v>
      </c>
      <c r="G5928" s="13" t="s">
        <v>704</v>
      </c>
      <c r="H5928" s="13" t="s">
        <v>3740</v>
      </c>
      <c r="I5928" s="79">
        <v>2010</v>
      </c>
      <c r="J5928" s="79"/>
      <c r="K5928" s="73">
        <v>3006341120</v>
      </c>
      <c r="L5928" s="90">
        <f>IF(K5928/1024 &gt;1,K5928/1024," ")</f>
        <v>2935880</v>
      </c>
      <c r="M5928" s="90">
        <f>IF(K5928/1048576 &gt;1,K5928/1048576," ")</f>
        <v>2867.0703125</v>
      </c>
      <c r="N5928" s="91">
        <f>IF(K5928&gt;999999999,K5928/1073741824," ")</f>
        <v>2.7998733520507813</v>
      </c>
      <c r="O5928" s="194" t="s">
        <v>27838</v>
      </c>
      <c r="P5928" s="197" t="s">
        <v>27839</v>
      </c>
    </row>
    <row r="5929" spans="2:16" ht="20.100000000000001" customHeight="1" x14ac:dyDescent="0.3">
      <c r="B5929" s="101">
        <v>5919</v>
      </c>
      <c r="C5929" s="20" t="s">
        <v>41444</v>
      </c>
      <c r="D5929" s="157" t="s">
        <v>7641</v>
      </c>
      <c r="E5929" s="36" t="s">
        <v>16240</v>
      </c>
      <c r="F5929" s="81">
        <v>6.4</v>
      </c>
      <c r="G5929" s="81"/>
      <c r="H5929" s="82" t="s">
        <v>5942</v>
      </c>
      <c r="I5929" s="79">
        <v>2017</v>
      </c>
      <c r="J5929" s="79"/>
      <c r="K5929" s="73">
        <v>4867614358</v>
      </c>
      <c r="L5929" s="90">
        <f>IF(K5929/1024 &gt;1,K5929/1024," ")</f>
        <v>4753529.646484375</v>
      </c>
      <c r="M5929" s="90">
        <f>IF(K5929/1048576 &gt;1,K5929/1048576," ")</f>
        <v>4642.1187953948975</v>
      </c>
      <c r="N5929" s="91">
        <f>IF(K5929&gt;999999999,K5929/1073741824," ")</f>
        <v>4.5333191361278296</v>
      </c>
      <c r="O5929" s="194" t="s">
        <v>27840</v>
      </c>
      <c r="P5929" s="197" t="s">
        <v>27841</v>
      </c>
    </row>
    <row r="5930" spans="2:16" ht="20.100000000000001" customHeight="1" x14ac:dyDescent="0.3">
      <c r="B5930" s="101">
        <v>5920</v>
      </c>
      <c r="C5930" s="102" t="s">
        <v>41445</v>
      </c>
      <c r="D5930" s="160" t="s">
        <v>3601</v>
      </c>
      <c r="E5930" s="36" t="s">
        <v>16241</v>
      </c>
      <c r="F5930" s="104">
        <v>4.5999999999999996</v>
      </c>
      <c r="G5930" s="101" t="s">
        <v>704</v>
      </c>
      <c r="H5930" s="101" t="s">
        <v>3744</v>
      </c>
      <c r="I5930" s="101">
        <v>1997</v>
      </c>
      <c r="J5930" s="101"/>
      <c r="K5930" s="90">
        <v>4220841983</v>
      </c>
      <c r="L5930" s="90">
        <f>IF(K5930/1024 &gt;1,K5930/1024," ")</f>
        <v>4121915.9990234375</v>
      </c>
      <c r="M5930" s="90">
        <f>IF(K5930/1048576 &gt;1,K5930/1048576," ")</f>
        <v>4025.3085927963257</v>
      </c>
      <c r="N5930" s="91">
        <f>IF(K5930&gt;999999999,K5930/1073741824," ")</f>
        <v>3.9309654226526618</v>
      </c>
      <c r="O5930" s="194" t="s">
        <v>27842</v>
      </c>
      <c r="P5930" s="197" t="s">
        <v>31563</v>
      </c>
    </row>
    <row r="5931" spans="2:16" ht="20.100000000000001" customHeight="1" x14ac:dyDescent="0.3">
      <c r="B5931" s="101">
        <v>5921</v>
      </c>
      <c r="C5931" s="102" t="s">
        <v>41446</v>
      </c>
      <c r="D5931" s="159" t="s">
        <v>5546</v>
      </c>
      <c r="E5931" s="36" t="s">
        <v>16242</v>
      </c>
      <c r="F5931" s="104">
        <v>6</v>
      </c>
      <c r="G5931" s="101" t="s">
        <v>704</v>
      </c>
      <c r="H5931" s="101" t="s">
        <v>3782</v>
      </c>
      <c r="I5931" s="101">
        <v>2014</v>
      </c>
      <c r="J5931" s="101"/>
      <c r="K5931" s="90">
        <v>3438784712</v>
      </c>
      <c r="L5931" s="90">
        <f>IF(K5931/1024 &gt;1,K5931/1024," ")</f>
        <v>3358188.1953125</v>
      </c>
      <c r="M5931" s="90">
        <f>IF(K5931/1048576 &gt;1,K5931/1048576," ")</f>
        <v>3279.4806594848633</v>
      </c>
      <c r="N5931" s="91">
        <f>IF(K5931&gt;999999999,K5931/1073741824," ")</f>
        <v>3.2026178315281868</v>
      </c>
      <c r="O5931" s="194" t="s">
        <v>27843</v>
      </c>
      <c r="P5931" s="197" t="s">
        <v>27844</v>
      </c>
    </row>
    <row r="5932" spans="2:16" ht="20.100000000000001" customHeight="1" x14ac:dyDescent="0.3">
      <c r="B5932" s="101">
        <v>5922</v>
      </c>
      <c r="C5932" s="102" t="s">
        <v>41447</v>
      </c>
      <c r="D5932" s="159" t="s">
        <v>834</v>
      </c>
      <c r="E5932" s="36" t="s">
        <v>16243</v>
      </c>
      <c r="F5932" s="104">
        <v>6.3</v>
      </c>
      <c r="G5932" s="104" t="s">
        <v>704</v>
      </c>
      <c r="H5932" s="101" t="s">
        <v>3737</v>
      </c>
      <c r="I5932" s="101">
        <v>2003</v>
      </c>
      <c r="J5932" s="101"/>
      <c r="K5932" s="90">
        <v>3738051104</v>
      </c>
      <c r="L5932" s="90">
        <f>IF(K5932/1024 &gt;1,K5932/1024," ")</f>
        <v>3650440.53125</v>
      </c>
      <c r="M5932" s="90">
        <f>IF(K5932/1048576 &gt;1,K5932/1048576," ")</f>
        <v>3564.8833312988281</v>
      </c>
      <c r="N5932" s="91">
        <f>IF(K5932&gt;999999999,K5932/1073741824," ")</f>
        <v>3.4813313782215118</v>
      </c>
      <c r="O5932" s="194" t="s">
        <v>27845</v>
      </c>
      <c r="P5932" s="197" t="s">
        <v>27846</v>
      </c>
    </row>
    <row r="5933" spans="2:16" ht="20.100000000000001" customHeight="1" x14ac:dyDescent="0.3">
      <c r="B5933" s="101">
        <v>5923</v>
      </c>
      <c r="C5933" s="20" t="s">
        <v>41448</v>
      </c>
      <c r="D5933" s="157" t="s">
        <v>8470</v>
      </c>
      <c r="E5933" s="36" t="s">
        <v>16244</v>
      </c>
      <c r="F5933" s="81">
        <v>6.8</v>
      </c>
      <c r="G5933" s="13" t="s">
        <v>704</v>
      </c>
      <c r="H5933" s="13" t="s">
        <v>3740</v>
      </c>
      <c r="I5933" s="79">
        <v>2018</v>
      </c>
      <c r="J5933" s="84"/>
      <c r="K5933" s="73">
        <v>5459988480</v>
      </c>
      <c r="L5933" s="90">
        <f>IF(K5933/1024 &gt;1,K5933/1024," ")</f>
        <v>5332020</v>
      </c>
      <c r="M5933" s="90">
        <f>IF(K5933/1048576 &gt;1,K5933/1048576," ")</f>
        <v>5207.05078125</v>
      </c>
      <c r="N5933" s="91">
        <f>IF(K5933&gt;999999999,K5933/1073741824," ")</f>
        <v>5.0850105285644531</v>
      </c>
      <c r="O5933" s="194" t="s">
        <v>27847</v>
      </c>
      <c r="P5933" s="197" t="s">
        <v>27848</v>
      </c>
    </row>
    <row r="5934" spans="2:16" ht="20.100000000000001" customHeight="1" x14ac:dyDescent="0.3">
      <c r="B5934" s="101">
        <v>5924</v>
      </c>
      <c r="C5934" s="20" t="s">
        <v>41449</v>
      </c>
      <c r="D5934" s="157" t="s">
        <v>8878</v>
      </c>
      <c r="E5934" s="36" t="s">
        <v>16245</v>
      </c>
      <c r="F5934" s="81">
        <v>5.2</v>
      </c>
      <c r="G5934" s="13" t="s">
        <v>704</v>
      </c>
      <c r="H5934" s="13" t="s">
        <v>5580</v>
      </c>
      <c r="I5934" s="79">
        <v>2019</v>
      </c>
      <c r="J5934" s="79"/>
      <c r="K5934" s="73">
        <v>4149497856</v>
      </c>
      <c r="L5934" s="90">
        <f>IF(K5934/1024 &gt;1,K5934/1024," ")</f>
        <v>4052244</v>
      </c>
      <c r="M5934" s="90">
        <f>IF(K5934/1048576 &gt;1,K5934/1048576," ")</f>
        <v>3957.26953125</v>
      </c>
      <c r="N5934" s="91">
        <f>IF(K5934&gt;999999999,K5934/1073741824," ")</f>
        <v>3.8645210266113281</v>
      </c>
      <c r="O5934" s="194" t="s">
        <v>27849</v>
      </c>
      <c r="P5934" s="197" t="s">
        <v>27850</v>
      </c>
    </row>
    <row r="5935" spans="2:16" ht="20.100000000000001" customHeight="1" x14ac:dyDescent="0.3">
      <c r="B5935" s="101">
        <v>5925</v>
      </c>
      <c r="C5935" s="12" t="s">
        <v>41450</v>
      </c>
      <c r="D5935" s="160" t="s">
        <v>2562</v>
      </c>
      <c r="E5935" s="36" t="s">
        <v>16246</v>
      </c>
      <c r="F5935" s="104">
        <v>5.4</v>
      </c>
      <c r="G5935" s="13" t="s">
        <v>704</v>
      </c>
      <c r="H5935" s="13" t="s">
        <v>5878</v>
      </c>
      <c r="I5935" s="101">
        <v>1964</v>
      </c>
      <c r="J5935" s="116"/>
      <c r="K5935" s="73">
        <v>2144583680</v>
      </c>
      <c r="L5935" s="90">
        <f>IF(K5935/1024 &gt;1,K5935/1024," ")</f>
        <v>2094320</v>
      </c>
      <c r="M5935" s="90">
        <f>IF(K5935/1048576 &gt;1,K5935/1048576," ")</f>
        <v>2045.234375</v>
      </c>
      <c r="N5935" s="91">
        <f>IF(K5935&gt;999999999,K5935/1073741824," ")</f>
        <v>1.9972991943359375</v>
      </c>
      <c r="O5935" s="194" t="s">
        <v>17915</v>
      </c>
      <c r="P5935" s="197" t="s">
        <v>27851</v>
      </c>
    </row>
    <row r="5936" spans="2:16" ht="20.100000000000001" customHeight="1" x14ac:dyDescent="0.3">
      <c r="B5936" s="101">
        <v>5926</v>
      </c>
      <c r="C5936" s="102" t="s">
        <v>41451</v>
      </c>
      <c r="D5936" s="159" t="s">
        <v>4722</v>
      </c>
      <c r="E5936" s="36" t="s">
        <v>16247</v>
      </c>
      <c r="F5936" s="104">
        <v>6.4</v>
      </c>
      <c r="G5936" s="101" t="s">
        <v>704</v>
      </c>
      <c r="H5936" s="101" t="s">
        <v>3745</v>
      </c>
      <c r="I5936" s="101">
        <v>2002</v>
      </c>
      <c r="J5936" s="101"/>
      <c r="K5936" s="90">
        <v>5066075932</v>
      </c>
      <c r="L5936" s="90">
        <f>IF(K5936/1024 &gt;1,K5936/1024," ")</f>
        <v>4947339.77734375</v>
      </c>
      <c r="M5936" s="90">
        <f>IF(K5936/1048576 &gt;1,K5936/1048576," ")</f>
        <v>4831.3865013122559</v>
      </c>
      <c r="N5936" s="91">
        <f>IF(K5936&gt;999999999,K5936/1073741824," ")</f>
        <v>4.7181508801877499</v>
      </c>
      <c r="O5936" s="194" t="s">
        <v>27852</v>
      </c>
      <c r="P5936" s="197" t="s">
        <v>27853</v>
      </c>
    </row>
    <row r="5937" spans="2:16" ht="20.100000000000001" customHeight="1" x14ac:dyDescent="0.3">
      <c r="B5937" s="101">
        <v>5927</v>
      </c>
      <c r="C5937" s="12" t="s">
        <v>40777</v>
      </c>
      <c r="D5937" s="159" t="s">
        <v>1314</v>
      </c>
      <c r="E5937" s="36" t="s">
        <v>16248</v>
      </c>
      <c r="F5937" s="104">
        <v>5.6</v>
      </c>
      <c r="G5937" s="121" t="s">
        <v>704</v>
      </c>
      <c r="H5937" s="121" t="s">
        <v>3750</v>
      </c>
      <c r="I5937" s="94">
        <v>2005</v>
      </c>
      <c r="J5937" s="94"/>
      <c r="K5937" s="108">
        <v>2599841792</v>
      </c>
      <c r="L5937" s="90">
        <f>IF(K5937/1024 &gt;1,K5937/1024," ")</f>
        <v>2538908</v>
      </c>
      <c r="M5937" s="90">
        <f>IF(K5937/1048576 &gt;1,K5937/1048576," ")</f>
        <v>2479.40234375</v>
      </c>
      <c r="N5937" s="91">
        <f>IF(K5937&gt;999999999,K5937/1073741824," ")</f>
        <v>2.4212913513183594</v>
      </c>
      <c r="O5937" s="194" t="s">
        <v>27854</v>
      </c>
      <c r="P5937" s="197" t="s">
        <v>27855</v>
      </c>
    </row>
    <row r="5938" spans="2:16" ht="20.100000000000001" customHeight="1" x14ac:dyDescent="0.3">
      <c r="B5938" s="101">
        <v>5928</v>
      </c>
      <c r="C5938" s="20" t="s">
        <v>33252</v>
      </c>
      <c r="D5938" s="182" t="s">
        <v>8827</v>
      </c>
      <c r="E5938" s="36" t="s">
        <v>16249</v>
      </c>
      <c r="F5938" s="81">
        <v>6.6</v>
      </c>
      <c r="G5938" s="13" t="s">
        <v>704</v>
      </c>
      <c r="H5938" s="13" t="s">
        <v>4081</v>
      </c>
      <c r="I5938" s="79">
        <v>2019</v>
      </c>
      <c r="J5938" s="79"/>
      <c r="K5938" s="73">
        <v>4704591872</v>
      </c>
      <c r="L5938" s="90">
        <f>IF(K5938/1024 &gt;1,K5938/1024," ")</f>
        <v>4594328</v>
      </c>
      <c r="M5938" s="90">
        <f>IF(K5938/1048576 &gt;1,K5938/1048576," ")</f>
        <v>4486.6484375</v>
      </c>
      <c r="N5938" s="91">
        <f>IF(K5938&gt;999999999,K5938/1073741824," ")</f>
        <v>4.3814926147460938</v>
      </c>
      <c r="O5938" s="194" t="s">
        <v>27856</v>
      </c>
      <c r="P5938" s="197" t="s">
        <v>27857</v>
      </c>
    </row>
    <row r="5939" spans="2:16" ht="20.100000000000001" customHeight="1" x14ac:dyDescent="0.3">
      <c r="B5939" s="101">
        <v>5929</v>
      </c>
      <c r="C5939" s="12" t="s">
        <v>40778</v>
      </c>
      <c r="D5939" s="160" t="s">
        <v>337</v>
      </c>
      <c r="E5939" s="36" t="s">
        <v>16250</v>
      </c>
      <c r="F5939" s="104">
        <v>5.9</v>
      </c>
      <c r="G5939" s="94"/>
      <c r="H5939" s="94" t="s">
        <v>4075</v>
      </c>
      <c r="I5939" s="101">
        <v>2005</v>
      </c>
      <c r="J5939" s="101"/>
      <c r="K5939" s="90">
        <v>733503488</v>
      </c>
      <c r="L5939" s="90">
        <f>IF(K5939/1024 &gt;1,K5939/1024," ")</f>
        <v>716312</v>
      </c>
      <c r="M5939" s="90">
        <f>IF(K5939/1048576 &gt;1,K5939/1048576," ")</f>
        <v>699.5234375</v>
      </c>
      <c r="N5939" s="91" t="str">
        <f>IF(K5939&gt;999999999,K5939/1073741824," ")</f>
        <v xml:space="preserve"> </v>
      </c>
      <c r="O5939" s="194" t="s">
        <v>27858</v>
      </c>
      <c r="P5939" s="197" t="s">
        <v>27859</v>
      </c>
    </row>
    <row r="5940" spans="2:16" ht="20.100000000000001" customHeight="1" x14ac:dyDescent="0.3">
      <c r="B5940" s="101">
        <v>5930</v>
      </c>
      <c r="C5940" s="111" t="s">
        <v>41452</v>
      </c>
      <c r="D5940" s="168" t="s">
        <v>6653</v>
      </c>
      <c r="E5940" s="36" t="s">
        <v>16251</v>
      </c>
      <c r="F5940" s="99">
        <v>6.2</v>
      </c>
      <c r="G5940" s="99" t="s">
        <v>704</v>
      </c>
      <c r="H5940" s="101" t="s">
        <v>5878</v>
      </c>
      <c r="I5940" s="101">
        <v>2014</v>
      </c>
      <c r="J5940" s="101"/>
      <c r="K5940" s="90">
        <v>4187055467</v>
      </c>
      <c r="L5940" s="90">
        <f>IF(K5940/1024 &gt;1,K5940/1024," ")</f>
        <v>4088921.3544921875</v>
      </c>
      <c r="M5940" s="90">
        <f>IF(K5940/1048576 &gt;1,K5940/1048576," ")</f>
        <v>3993.0872602462769</v>
      </c>
      <c r="N5940" s="91">
        <f>IF(K5940&gt;999999999,K5940/1073741824," ")</f>
        <v>3.8994992775842547</v>
      </c>
      <c r="O5940" s="194" t="s">
        <v>27860</v>
      </c>
      <c r="P5940" s="197" t="s">
        <v>27861</v>
      </c>
    </row>
    <row r="5941" spans="2:16" ht="20.100000000000001" customHeight="1" x14ac:dyDescent="0.3">
      <c r="B5941" s="101">
        <v>5931</v>
      </c>
      <c r="C5941" s="12" t="s">
        <v>41453</v>
      </c>
      <c r="D5941" s="157" t="s">
        <v>7943</v>
      </c>
      <c r="E5941" s="36" t="s">
        <v>16252</v>
      </c>
      <c r="F5941" s="131">
        <v>5.3</v>
      </c>
      <c r="G5941" s="13" t="s">
        <v>704</v>
      </c>
      <c r="H5941" s="13" t="s">
        <v>5877</v>
      </c>
      <c r="I5941" s="133">
        <v>2014</v>
      </c>
      <c r="J5941" s="74"/>
      <c r="K5941" s="73">
        <v>3366863599</v>
      </c>
      <c r="L5941" s="90">
        <f>IF(K5941/1024 &gt;1,K5941/1024," ")</f>
        <v>3287952.7333984375</v>
      </c>
      <c r="M5941" s="90">
        <f>IF(K5941/1048576 &gt;1,K5941/1048576," ")</f>
        <v>3210.8913412094116</v>
      </c>
      <c r="N5941" s="91">
        <f>IF(K5941&gt;999999999,K5941/1073741824," ")</f>
        <v>3.135636075399816</v>
      </c>
      <c r="O5941" s="194" t="s">
        <v>27862</v>
      </c>
      <c r="P5941" s="197" t="s">
        <v>27863</v>
      </c>
    </row>
    <row r="5942" spans="2:16" ht="20.100000000000001" customHeight="1" x14ac:dyDescent="0.3">
      <c r="B5942" s="101">
        <v>5932</v>
      </c>
      <c r="C5942" s="103" t="s">
        <v>41454</v>
      </c>
      <c r="D5942" s="168" t="s">
        <v>7072</v>
      </c>
      <c r="E5942" s="36" t="s">
        <v>16253</v>
      </c>
      <c r="F5942" s="99">
        <v>7.7</v>
      </c>
      <c r="G5942" s="99" t="s">
        <v>704</v>
      </c>
      <c r="H5942" s="105" t="s">
        <v>5871</v>
      </c>
      <c r="I5942" s="101">
        <v>1996</v>
      </c>
      <c r="J5942" s="101"/>
      <c r="K5942" s="90">
        <v>5195748718</v>
      </c>
      <c r="L5942" s="90">
        <f>IF(K5942/1024 &gt;1,K5942/1024," ")</f>
        <v>5073973.357421875</v>
      </c>
      <c r="M5942" s="90">
        <f>IF(K5942/1048576 &gt;1,K5942/1048576," ")</f>
        <v>4955.0521068572998</v>
      </c>
      <c r="N5942" s="91">
        <f>IF(K5942&gt;999999999,K5942/1073741824," ")</f>
        <v>4.8389180731028318</v>
      </c>
      <c r="O5942" s="194" t="s">
        <v>27864</v>
      </c>
      <c r="P5942" s="197" t="s">
        <v>27865</v>
      </c>
    </row>
    <row r="5943" spans="2:16" ht="20.100000000000001" customHeight="1" x14ac:dyDescent="0.3">
      <c r="B5943" s="101">
        <v>5933</v>
      </c>
      <c r="C5943" s="12" t="s">
        <v>42733</v>
      </c>
      <c r="D5943" s="261" t="s">
        <v>42729</v>
      </c>
      <c r="E5943" s="36" t="s">
        <v>42730</v>
      </c>
      <c r="F5943" s="131">
        <v>6.2</v>
      </c>
      <c r="G5943" s="13" t="s">
        <v>704</v>
      </c>
      <c r="H5943" s="13" t="s">
        <v>3740</v>
      </c>
      <c r="I5943" s="79">
        <v>2022</v>
      </c>
      <c r="J5943" s="79"/>
      <c r="K5943" s="73">
        <v>3030581248</v>
      </c>
      <c r="L5943" s="90">
        <f>IF(K5943/1024 &gt;1,K5943/1024," ")</f>
        <v>2959552</v>
      </c>
      <c r="M5943" s="90">
        <f>IF(K5943/1048576 &gt;1,K5943/1048576," ")</f>
        <v>2890.1875</v>
      </c>
      <c r="N5943" s="91">
        <f>IF(K5943&gt;999999999,K5943/1073741824," ")</f>
        <v>2.82244873046875</v>
      </c>
      <c r="O5943" s="223" t="s">
        <v>42731</v>
      </c>
      <c r="P5943" s="198" t="s">
        <v>42732</v>
      </c>
    </row>
    <row r="5944" spans="2:16" ht="20.100000000000001" customHeight="1" x14ac:dyDescent="0.3">
      <c r="B5944" s="101">
        <v>5934</v>
      </c>
      <c r="C5944" s="111" t="s">
        <v>6418</v>
      </c>
      <c r="D5944" s="160" t="s">
        <v>6417</v>
      </c>
      <c r="E5944" s="36" t="s">
        <v>16254</v>
      </c>
      <c r="F5944" s="99">
        <v>5.8</v>
      </c>
      <c r="G5944" s="99" t="s">
        <v>704</v>
      </c>
      <c r="H5944" s="101" t="s">
        <v>5871</v>
      </c>
      <c r="I5944" s="101">
        <v>1993</v>
      </c>
      <c r="J5944" s="101"/>
      <c r="K5944" s="90">
        <v>2134594299</v>
      </c>
      <c r="L5944" s="90">
        <f>IF(K5944/1024 &gt;1,K5944/1024," ")</f>
        <v>2084564.7451171875</v>
      </c>
      <c r="M5944" s="90">
        <f>IF(K5944/1048576 &gt;1,K5944/1048576," ")</f>
        <v>2035.7077589035034</v>
      </c>
      <c r="N5944" s="91">
        <f>IF(K5944&gt;999999999,K5944/1073741824," ")</f>
        <v>1.9879958583042026</v>
      </c>
      <c r="O5944" s="194" t="s">
        <v>27866</v>
      </c>
      <c r="P5944" s="197" t="s">
        <v>27867</v>
      </c>
    </row>
    <row r="5945" spans="2:16" ht="20.100000000000001" customHeight="1" x14ac:dyDescent="0.3">
      <c r="B5945" s="101">
        <v>5935</v>
      </c>
      <c r="C5945" s="84" t="s">
        <v>41455</v>
      </c>
      <c r="D5945" s="157" t="s">
        <v>7701</v>
      </c>
      <c r="E5945" s="36" t="s">
        <v>16255</v>
      </c>
      <c r="F5945" s="81">
        <v>5.3</v>
      </c>
      <c r="G5945" s="81" t="s">
        <v>704</v>
      </c>
      <c r="H5945" s="82" t="s">
        <v>4081</v>
      </c>
      <c r="I5945" s="79">
        <v>2017</v>
      </c>
      <c r="J5945" s="84"/>
      <c r="K5945" s="73">
        <v>4328078059</v>
      </c>
      <c r="L5945" s="90">
        <f>IF(K5945/1024 &gt;1,K5945/1024," ")</f>
        <v>4226638.7294921875</v>
      </c>
      <c r="M5945" s="90">
        <f>IF(K5945/1048576 &gt;1,K5945/1048576," ")</f>
        <v>4127.5768842697144</v>
      </c>
      <c r="N5945" s="91">
        <f>IF(K5945&gt;999999999,K5945/1073741824," ")</f>
        <v>4.0308368010446429</v>
      </c>
      <c r="O5945" s="194" t="s">
        <v>22156</v>
      </c>
      <c r="P5945" s="197" t="s">
        <v>27868</v>
      </c>
    </row>
    <row r="5946" spans="2:16" ht="20.100000000000001" customHeight="1" x14ac:dyDescent="0.3">
      <c r="B5946" s="101">
        <v>5936</v>
      </c>
      <c r="C5946" s="109" t="s">
        <v>41456</v>
      </c>
      <c r="D5946" s="159" t="s">
        <v>4724</v>
      </c>
      <c r="E5946" s="36" t="s">
        <v>16256</v>
      </c>
      <c r="F5946" s="104">
        <v>5.2</v>
      </c>
      <c r="G5946" s="101" t="s">
        <v>704</v>
      </c>
      <c r="H5946" s="101" t="s">
        <v>4723</v>
      </c>
      <c r="I5946" s="101">
        <v>1993</v>
      </c>
      <c r="J5946" s="101"/>
      <c r="K5946" s="90">
        <v>2526716580</v>
      </c>
      <c r="L5946" s="90">
        <f>IF(K5946/1024 &gt;1,K5946/1024," ")</f>
        <v>2467496.66015625</v>
      </c>
      <c r="M5946" s="90">
        <f>IF(K5946/1048576 &gt;1,K5946/1048576," ")</f>
        <v>2409.6647071838379</v>
      </c>
      <c r="N5946" s="91">
        <f>IF(K5946&gt;999999999,K5946/1073741824," ")</f>
        <v>2.3531881906092167</v>
      </c>
      <c r="O5946" s="194" t="s">
        <v>27869</v>
      </c>
      <c r="P5946" s="197" t="s">
        <v>27870</v>
      </c>
    </row>
    <row r="5947" spans="2:16" ht="20.100000000000001" customHeight="1" x14ac:dyDescent="0.3">
      <c r="B5947" s="101">
        <v>5937</v>
      </c>
      <c r="C5947" s="102" t="s">
        <v>41457</v>
      </c>
      <c r="D5947" s="159" t="s">
        <v>2837</v>
      </c>
      <c r="E5947" s="36" t="s">
        <v>16257</v>
      </c>
      <c r="F5947" s="104">
        <v>4.2</v>
      </c>
      <c r="G5947" s="101" t="s">
        <v>704</v>
      </c>
      <c r="H5947" s="101" t="s">
        <v>3761</v>
      </c>
      <c r="I5947" s="101">
        <v>1999</v>
      </c>
      <c r="J5947" s="101"/>
      <c r="K5947" s="90">
        <v>2573631928</v>
      </c>
      <c r="L5947" s="90">
        <f>IF(K5947/1024 &gt;1,K5947/1024," ")</f>
        <v>2513312.4296875</v>
      </c>
      <c r="M5947" s="90">
        <f>IF(K5947/1048576 &gt;1,K5947/1048576," ")</f>
        <v>2454.4066696166992</v>
      </c>
      <c r="N5947" s="91">
        <f>IF(K5947&gt;999999999,K5947/1073741824," ")</f>
        <v>2.3968815132975578</v>
      </c>
      <c r="O5947" s="194" t="s">
        <v>27871</v>
      </c>
      <c r="P5947" s="197" t="s">
        <v>27872</v>
      </c>
    </row>
    <row r="5948" spans="2:16" ht="20.100000000000001" customHeight="1" x14ac:dyDescent="0.3">
      <c r="B5948" s="101">
        <v>5938</v>
      </c>
      <c r="C5948" s="109" t="s">
        <v>41458</v>
      </c>
      <c r="D5948" s="159" t="s">
        <v>4205</v>
      </c>
      <c r="E5948" s="36" t="s">
        <v>16259</v>
      </c>
      <c r="F5948" s="104">
        <v>6.4</v>
      </c>
      <c r="G5948" s="101"/>
      <c r="H5948" s="101" t="s">
        <v>3956</v>
      </c>
      <c r="I5948" s="101">
        <v>2012</v>
      </c>
      <c r="J5948" s="101"/>
      <c r="K5948" s="90">
        <v>3701298935</v>
      </c>
      <c r="L5948" s="90">
        <f>IF(K5948/1024 &gt;1,K5948/1024," ")</f>
        <v>3614549.7412109375</v>
      </c>
      <c r="M5948" s="90">
        <f>IF(K5948/1048576 &gt;1,K5948/1048576," ")</f>
        <v>3529.8337316513062</v>
      </c>
      <c r="N5948" s="91">
        <f>IF(K5948&gt;999999999,K5948/1073741824," ")</f>
        <v>3.4471032535657287</v>
      </c>
      <c r="O5948" s="194" t="s">
        <v>27874</v>
      </c>
      <c r="P5948" s="197" t="s">
        <v>27875</v>
      </c>
    </row>
    <row r="5949" spans="2:16" ht="20.100000000000001" customHeight="1" x14ac:dyDescent="0.3">
      <c r="B5949" s="101">
        <v>5939</v>
      </c>
      <c r="C5949" s="109" t="s">
        <v>7124</v>
      </c>
      <c r="D5949" s="174" t="s">
        <v>7123</v>
      </c>
      <c r="E5949" s="36" t="s">
        <v>16258</v>
      </c>
      <c r="F5949" s="99">
        <v>5.5</v>
      </c>
      <c r="G5949" s="99"/>
      <c r="H5949" s="105" t="s">
        <v>5878</v>
      </c>
      <c r="I5949" s="101">
        <v>2016</v>
      </c>
      <c r="J5949" s="101"/>
      <c r="K5949" s="90">
        <v>3799523080</v>
      </c>
      <c r="L5949" s="90">
        <f>IF(K5949/1024 &gt;1,K5949/1024," ")</f>
        <v>3710471.7578125</v>
      </c>
      <c r="M5949" s="90">
        <f>IF(K5949/1048576 &gt;1,K5949/1048576," ")</f>
        <v>3623.5075759887695</v>
      </c>
      <c r="N5949" s="91">
        <f>IF(K5949&gt;999999999,K5949/1073741824," ")</f>
        <v>3.5385816171765327</v>
      </c>
      <c r="O5949" s="194" t="s">
        <v>17757</v>
      </c>
      <c r="P5949" s="197" t="s">
        <v>27873</v>
      </c>
    </row>
    <row r="5950" spans="2:16" ht="20.100000000000001" customHeight="1" x14ac:dyDescent="0.3">
      <c r="B5950" s="101">
        <v>5940</v>
      </c>
      <c r="C5950" s="112" t="s">
        <v>41459</v>
      </c>
      <c r="D5950" s="161" t="s">
        <v>7584</v>
      </c>
      <c r="E5950" s="36" t="s">
        <v>16260</v>
      </c>
      <c r="F5950" s="99">
        <v>4.7</v>
      </c>
      <c r="G5950" s="99" t="s">
        <v>704</v>
      </c>
      <c r="H5950" s="105" t="s">
        <v>4081</v>
      </c>
      <c r="I5950" s="101">
        <v>2017</v>
      </c>
      <c r="J5950" s="101"/>
      <c r="K5950" s="90">
        <v>5005598460</v>
      </c>
      <c r="L5950" s="90">
        <f>IF(K5950/1024 &gt;1,K5950/1024," ")</f>
        <v>4888279.74609375</v>
      </c>
      <c r="M5950" s="90">
        <f>IF(K5950/1048576 &gt;1,K5950/1048576," ")</f>
        <v>4773.7106895446777</v>
      </c>
      <c r="N5950" s="91">
        <f>IF(K5950&gt;999999999,K5950/1073741824," ")</f>
        <v>4.6618268452584743</v>
      </c>
      <c r="O5950" s="194" t="s">
        <v>19692</v>
      </c>
      <c r="P5950" s="197" t="s">
        <v>27876</v>
      </c>
    </row>
    <row r="5951" spans="2:16" ht="20.100000000000001" customHeight="1" x14ac:dyDescent="0.3">
      <c r="B5951" s="101">
        <v>5941</v>
      </c>
      <c r="C5951" s="102" t="s">
        <v>41460</v>
      </c>
      <c r="D5951" s="159" t="s">
        <v>2563</v>
      </c>
      <c r="E5951" s="36" t="s">
        <v>16261</v>
      </c>
      <c r="F5951" s="104">
        <v>8.1999999999999993</v>
      </c>
      <c r="G5951" s="94" t="s">
        <v>704</v>
      </c>
      <c r="H5951" s="94" t="s">
        <v>3756</v>
      </c>
      <c r="I5951" s="94">
        <v>1958</v>
      </c>
      <c r="J5951" s="94"/>
      <c r="K5951" s="108">
        <v>3764946361</v>
      </c>
      <c r="L5951" s="90">
        <f>IF(K5951/1024 &gt;1,K5951/1024," ")</f>
        <v>3676705.4306640625</v>
      </c>
      <c r="M5951" s="90">
        <f>IF(K5951/1048576 &gt;1,K5951/1048576," ")</f>
        <v>3590.5326471328735</v>
      </c>
      <c r="N5951" s="91">
        <f>IF(K5951&gt;999999999,K5951/1073741824," ")</f>
        <v>3.5063795382156968</v>
      </c>
      <c r="O5951" s="194" t="s">
        <v>27877</v>
      </c>
      <c r="P5951" s="197" t="s">
        <v>27878</v>
      </c>
    </row>
    <row r="5952" spans="2:16" ht="20.100000000000001" customHeight="1" x14ac:dyDescent="0.3">
      <c r="B5952" s="101">
        <v>5942</v>
      </c>
      <c r="C5952" s="102" t="s">
        <v>41461</v>
      </c>
      <c r="D5952" s="159" t="s">
        <v>1412</v>
      </c>
      <c r="E5952" s="36" t="s">
        <v>16262</v>
      </c>
      <c r="F5952" s="104">
        <v>5.4</v>
      </c>
      <c r="G5952" s="101" t="s">
        <v>704</v>
      </c>
      <c r="H5952" s="101" t="s">
        <v>3764</v>
      </c>
      <c r="I5952" s="101">
        <v>2010</v>
      </c>
      <c r="J5952" s="101"/>
      <c r="K5952" s="90">
        <v>3078469561</v>
      </c>
      <c r="L5952" s="90">
        <f>IF(K5952/1024 &gt;1,K5952/1024," ")</f>
        <v>3006317.9306640625</v>
      </c>
      <c r="M5952" s="90">
        <f>IF(K5952/1048576 &gt;1,K5952/1048576," ")</f>
        <v>2935.8573541641235</v>
      </c>
      <c r="N5952" s="91">
        <f>IF(K5952&gt;999999999,K5952/1073741824," ")</f>
        <v>2.8670481974259019</v>
      </c>
      <c r="O5952" s="194" t="s">
        <v>21696</v>
      </c>
      <c r="P5952" s="197" t="s">
        <v>27879</v>
      </c>
    </row>
    <row r="5953" spans="2:16" ht="20.100000000000001" customHeight="1" x14ac:dyDescent="0.3">
      <c r="B5953" s="101">
        <v>5943</v>
      </c>
      <c r="C5953" s="109" t="s">
        <v>41462</v>
      </c>
      <c r="D5953" s="160" t="s">
        <v>2564</v>
      </c>
      <c r="E5953" s="36" t="s">
        <v>16263</v>
      </c>
      <c r="F5953" s="104">
        <v>5.0999999999999996</v>
      </c>
      <c r="G5953" s="94"/>
      <c r="H5953" s="94" t="s">
        <v>3773</v>
      </c>
      <c r="I5953" s="101">
        <v>2007</v>
      </c>
      <c r="J5953" s="101"/>
      <c r="K5953" s="108">
        <v>2583872939</v>
      </c>
      <c r="L5953" s="90">
        <f>IF(K5953/1024 &gt;1,K5953/1024," ")</f>
        <v>2523313.4169921875</v>
      </c>
      <c r="M5953" s="90">
        <f>IF(K5953/1048576 &gt;1,K5953/1048576," ")</f>
        <v>2464.1732587814331</v>
      </c>
      <c r="N5953" s="91">
        <f>IF(K5953&gt;999999999,K5953/1073741824," ")</f>
        <v>2.4064191980287433</v>
      </c>
      <c r="O5953" s="194" t="s">
        <v>23641</v>
      </c>
      <c r="P5953" s="197" t="s">
        <v>27880</v>
      </c>
    </row>
    <row r="5954" spans="2:16" ht="20.100000000000001" customHeight="1" x14ac:dyDescent="0.3">
      <c r="B5954" s="101">
        <v>5944</v>
      </c>
      <c r="C5954" s="107" t="s">
        <v>41463</v>
      </c>
      <c r="D5954" s="161" t="s">
        <v>6339</v>
      </c>
      <c r="E5954" s="36" t="s">
        <v>16264</v>
      </c>
      <c r="F5954" s="99">
        <v>4.2</v>
      </c>
      <c r="G5954" s="99" t="s">
        <v>704</v>
      </c>
      <c r="H5954" s="101" t="s">
        <v>5878</v>
      </c>
      <c r="I5954" s="101">
        <v>2015</v>
      </c>
      <c r="J5954" s="101"/>
      <c r="K5954" s="90">
        <v>4182404252</v>
      </c>
      <c r="L5954" s="90">
        <f>IF(K5954/1024 &gt;1,K5954/1024," ")</f>
        <v>4084379.15234375</v>
      </c>
      <c r="M5954" s="90">
        <f>IF(K5954/1048576 &gt;1,K5954/1048576," ")</f>
        <v>3988.6515159606934</v>
      </c>
      <c r="N5954" s="91">
        <f>IF(K5954&gt;999999999,K5954/1073741824," ")</f>
        <v>3.8951674960553646</v>
      </c>
      <c r="O5954" s="194" t="s">
        <v>27881</v>
      </c>
      <c r="P5954" s="197" t="s">
        <v>27882</v>
      </c>
    </row>
    <row r="5955" spans="2:16" ht="20.100000000000001" customHeight="1" x14ac:dyDescent="0.3">
      <c r="B5955" s="101">
        <v>5945</v>
      </c>
      <c r="C5955" s="102" t="s">
        <v>41464</v>
      </c>
      <c r="D5955" s="160" t="s">
        <v>5497</v>
      </c>
      <c r="E5955" s="36" t="s">
        <v>16265</v>
      </c>
      <c r="F5955" s="104">
        <v>4.9000000000000004</v>
      </c>
      <c r="G5955" s="101" t="s">
        <v>704</v>
      </c>
      <c r="H5955" s="101" t="s">
        <v>3740</v>
      </c>
      <c r="I5955" s="101">
        <v>1992</v>
      </c>
      <c r="J5955" s="101"/>
      <c r="K5955" s="90">
        <v>3462134950</v>
      </c>
      <c r="L5955" s="90">
        <f>IF(K5955/1024 &gt;1,K5955/1024," ")</f>
        <v>3380991.162109375</v>
      </c>
      <c r="M5955" s="90">
        <f>IF(K5955/1048576 &gt;1,K5955/1048576," ")</f>
        <v>3301.7491817474365</v>
      </c>
      <c r="N5955" s="91">
        <f>IF(K5955&gt;999999999,K5955/1073741824," ")</f>
        <v>3.224364435300231</v>
      </c>
      <c r="O5955" s="194" t="s">
        <v>27883</v>
      </c>
      <c r="P5955" s="197" t="s">
        <v>27884</v>
      </c>
    </row>
    <row r="5956" spans="2:16" ht="20.100000000000001" customHeight="1" x14ac:dyDescent="0.3">
      <c r="B5956" s="101">
        <v>5946</v>
      </c>
      <c r="C5956" s="7" t="s">
        <v>41465</v>
      </c>
      <c r="D5956" s="159" t="s">
        <v>232</v>
      </c>
      <c r="E5956" s="36" t="s">
        <v>16266</v>
      </c>
      <c r="F5956" s="104">
        <v>4.5999999999999996</v>
      </c>
      <c r="G5956" s="13" t="s">
        <v>704</v>
      </c>
      <c r="H5956" s="13" t="s">
        <v>8152</v>
      </c>
      <c r="I5956" s="94">
        <v>2003</v>
      </c>
      <c r="J5956" s="94"/>
      <c r="K5956" s="73">
        <v>3883935874</v>
      </c>
      <c r="L5956" s="90">
        <f>IF(K5956/1024 &gt;1,K5956/1024," ")</f>
        <v>3792906.126953125</v>
      </c>
      <c r="M5956" s="90">
        <f>IF(K5956/1048576 &gt;1,K5956/1048576," ")</f>
        <v>3704.0098896026611</v>
      </c>
      <c r="N5956" s="91">
        <f>IF(K5956&gt;999999999,K5956/1073741824," ")</f>
        <v>3.6171971578150988</v>
      </c>
      <c r="O5956" s="194" t="s">
        <v>27885</v>
      </c>
      <c r="P5956" s="197" t="s">
        <v>27886</v>
      </c>
    </row>
    <row r="5957" spans="2:16" ht="20.100000000000001" customHeight="1" x14ac:dyDescent="0.3">
      <c r="B5957" s="101">
        <v>5947</v>
      </c>
      <c r="C5957" s="109" t="s">
        <v>41466</v>
      </c>
      <c r="D5957" s="159" t="s">
        <v>4201</v>
      </c>
      <c r="E5957" s="36" t="s">
        <v>16267</v>
      </c>
      <c r="F5957" s="104">
        <v>6.1</v>
      </c>
      <c r="G5957" s="101" t="s">
        <v>704</v>
      </c>
      <c r="H5957" s="101" t="s">
        <v>3740</v>
      </c>
      <c r="I5957" s="101">
        <v>2012</v>
      </c>
      <c r="J5957" s="101"/>
      <c r="K5957" s="90">
        <v>4013480921</v>
      </c>
      <c r="L5957" s="90">
        <f>IF(K5957/1024 &gt;1,K5957/1024," ")</f>
        <v>3919414.9619140625</v>
      </c>
      <c r="M5957" s="90">
        <f>IF(K5957/1048576 &gt;1,K5957/1048576," ")</f>
        <v>3827.5536737442017</v>
      </c>
      <c r="N5957" s="91">
        <f>IF(K5957&gt;999999999,K5957/1073741824," ")</f>
        <v>3.7378453845158219</v>
      </c>
      <c r="O5957" s="194" t="s">
        <v>27887</v>
      </c>
      <c r="P5957" s="197" t="s">
        <v>27888</v>
      </c>
    </row>
    <row r="5958" spans="2:16" ht="20.100000000000001" customHeight="1" x14ac:dyDescent="0.3">
      <c r="B5958" s="101">
        <v>5948</v>
      </c>
      <c r="C5958" s="109" t="s">
        <v>41467</v>
      </c>
      <c r="D5958" s="159" t="s">
        <v>1731</v>
      </c>
      <c r="E5958" s="36" t="s">
        <v>16291</v>
      </c>
      <c r="F5958" s="104">
        <v>5.0999999999999996</v>
      </c>
      <c r="G5958" s="101" t="s">
        <v>704</v>
      </c>
      <c r="H5958" s="101" t="s">
        <v>3737</v>
      </c>
      <c r="I5958" s="94">
        <v>1998</v>
      </c>
      <c r="J5958" s="94"/>
      <c r="K5958" s="90">
        <v>2519005410</v>
      </c>
      <c r="L5958" s="90">
        <f>IF(K5958/1024 &gt;1,K5958/1024," ")</f>
        <v>2459966.220703125</v>
      </c>
      <c r="M5958" s="90">
        <f>IF(K5958/1048576 &gt;1,K5958/1048576," ")</f>
        <v>2402.3107624053955</v>
      </c>
      <c r="N5958" s="91">
        <f>IF(K5958&gt;999999999,K5958/1073741824," ")</f>
        <v>2.3460066039115191</v>
      </c>
      <c r="O5958" s="194" t="s">
        <v>27889</v>
      </c>
      <c r="P5958" s="197" t="s">
        <v>27890</v>
      </c>
    </row>
    <row r="5959" spans="2:16" ht="20.100000000000001" customHeight="1" x14ac:dyDescent="0.3">
      <c r="B5959" s="101">
        <v>5949</v>
      </c>
      <c r="C5959" s="109" t="s">
        <v>41468</v>
      </c>
      <c r="D5959" s="159" t="s">
        <v>5117</v>
      </c>
      <c r="E5959" s="36" t="s">
        <v>16269</v>
      </c>
      <c r="F5959" s="104">
        <v>6.4</v>
      </c>
      <c r="G5959" s="101" t="s">
        <v>704</v>
      </c>
      <c r="H5959" s="101" t="s">
        <v>5099</v>
      </c>
      <c r="I5959" s="101">
        <v>1993</v>
      </c>
      <c r="J5959" s="101"/>
      <c r="K5959" s="90">
        <v>4193271798</v>
      </c>
      <c r="L5959" s="90">
        <f>IF(K5959/1024 &gt;1,K5959/1024," ")</f>
        <v>4094991.990234375</v>
      </c>
      <c r="M5959" s="90">
        <f>IF(K5959/1048576 &gt;1,K5959/1048576," ")</f>
        <v>3999.0156154632568</v>
      </c>
      <c r="N5959" s="91">
        <f>IF(K5959&gt;999999999,K5959/1073741824," ")</f>
        <v>3.9052886869758368</v>
      </c>
      <c r="O5959" s="194" t="s">
        <v>27892</v>
      </c>
      <c r="P5959" s="197" t="s">
        <v>27893</v>
      </c>
    </row>
    <row r="5960" spans="2:16" ht="20.100000000000001" customHeight="1" x14ac:dyDescent="0.3">
      <c r="B5960" s="101">
        <v>5950</v>
      </c>
      <c r="C5960" s="109" t="s">
        <v>41469</v>
      </c>
      <c r="D5960" s="159" t="s">
        <v>5607</v>
      </c>
      <c r="E5960" s="36" t="s">
        <v>16268</v>
      </c>
      <c r="F5960" s="104">
        <v>6.5</v>
      </c>
      <c r="G5960" s="101" t="s">
        <v>704</v>
      </c>
      <c r="H5960" s="101" t="s">
        <v>5608</v>
      </c>
      <c r="I5960" s="101">
        <v>1964</v>
      </c>
      <c r="J5960" s="101"/>
      <c r="K5960" s="90">
        <v>5117489568</v>
      </c>
      <c r="L5960" s="90">
        <f>IF(K5960/1024 &gt;1,K5960/1024," ")</f>
        <v>4997548.40625</v>
      </c>
      <c r="M5960" s="90">
        <f>IF(K5960/1048576 &gt;1,K5960/1048576," ")</f>
        <v>4880.4183654785156</v>
      </c>
      <c r="N5960" s="91">
        <f>IF(K5960&gt;999999999,K5960/1073741824," ")</f>
        <v>4.7660335600376129</v>
      </c>
      <c r="O5960" s="194" t="s">
        <v>27894</v>
      </c>
      <c r="P5960" s="197" t="s">
        <v>27895</v>
      </c>
    </row>
    <row r="5961" spans="2:16" ht="20.100000000000001" customHeight="1" x14ac:dyDescent="0.3">
      <c r="B5961" s="101">
        <v>5951</v>
      </c>
      <c r="C5961" s="47" t="s">
        <v>41470</v>
      </c>
      <c r="D5961" s="157" t="s">
        <v>7893</v>
      </c>
      <c r="E5961" s="36" t="s">
        <v>16270</v>
      </c>
      <c r="F5961" s="81">
        <v>5.8</v>
      </c>
      <c r="G5961" s="99"/>
      <c r="H5961" s="13" t="s">
        <v>5878</v>
      </c>
      <c r="I5961" s="79">
        <v>2017</v>
      </c>
      <c r="J5961" s="79"/>
      <c r="K5961" s="73">
        <v>3812235919</v>
      </c>
      <c r="L5961" s="90">
        <f>IF(K5961/1024 &gt;1,K5961/1024," ")</f>
        <v>3722886.6396484375</v>
      </c>
      <c r="M5961" s="90">
        <f>IF(K5961/1048576 &gt;1,K5961/1048576," ")</f>
        <v>3635.6314840316772</v>
      </c>
      <c r="N5961" s="91">
        <f>IF(K5961&gt;999999999,K5961/1073741824," ")</f>
        <v>3.5504213711246848</v>
      </c>
      <c r="O5961" s="194" t="s">
        <v>27896</v>
      </c>
      <c r="P5961" s="197" t="s">
        <v>27897</v>
      </c>
    </row>
    <row r="5962" spans="2:16" ht="20.100000000000001" customHeight="1" x14ac:dyDescent="0.3">
      <c r="B5962" s="101">
        <v>5952</v>
      </c>
      <c r="C5962" s="102" t="s">
        <v>41471</v>
      </c>
      <c r="D5962" s="160" t="s">
        <v>5735</v>
      </c>
      <c r="E5962" s="36" t="s">
        <v>16271</v>
      </c>
      <c r="F5962" s="104">
        <v>6.7</v>
      </c>
      <c r="G5962" s="101" t="s">
        <v>704</v>
      </c>
      <c r="H5962" s="101" t="s">
        <v>3744</v>
      </c>
      <c r="I5962" s="101">
        <v>2014</v>
      </c>
      <c r="J5962" s="101"/>
      <c r="K5962" s="90">
        <v>4751877299</v>
      </c>
      <c r="L5962" s="90">
        <f>IF(K5962/1024 &gt;1,K5962/1024," ")</f>
        <v>4640505.1748046875</v>
      </c>
      <c r="M5962" s="90">
        <f>IF(K5962/1048576 &gt;1,K5962/1048576," ")</f>
        <v>4531.7433347702026</v>
      </c>
      <c r="N5962" s="91">
        <f>IF(K5962&gt;999999999,K5962/1073741824," ")</f>
        <v>4.425530600361526</v>
      </c>
      <c r="O5962" s="194" t="s">
        <v>27898</v>
      </c>
      <c r="P5962" s="197" t="s">
        <v>31564</v>
      </c>
    </row>
    <row r="5963" spans="2:16" ht="20.100000000000001" customHeight="1" x14ac:dyDescent="0.3">
      <c r="B5963" s="101">
        <v>5953</v>
      </c>
      <c r="C5963" s="102" t="s">
        <v>41472</v>
      </c>
      <c r="D5963" s="161" t="s">
        <v>6520</v>
      </c>
      <c r="E5963" s="36" t="s">
        <v>16272</v>
      </c>
      <c r="F5963" s="99">
        <v>6.3</v>
      </c>
      <c r="G5963" s="99" t="s">
        <v>704</v>
      </c>
      <c r="H5963" s="101" t="s">
        <v>5981</v>
      </c>
      <c r="I5963" s="101">
        <v>1995</v>
      </c>
      <c r="J5963" s="101"/>
      <c r="K5963" s="90">
        <v>4524350592</v>
      </c>
      <c r="L5963" s="90">
        <f>IF(K5963/1024 &gt;1,K5963/1024," ")</f>
        <v>4418311.125</v>
      </c>
      <c r="M5963" s="90">
        <f>IF(K5963/1048576 &gt;1,K5963/1048576," ")</f>
        <v>4314.7569580078125</v>
      </c>
      <c r="N5963" s="91">
        <f>IF(K5963&gt;999999999,K5963/1073741824," ")</f>
        <v>4.2136298418045044</v>
      </c>
      <c r="O5963" s="194" t="s">
        <v>27899</v>
      </c>
      <c r="P5963" s="197" t="s">
        <v>27900</v>
      </c>
    </row>
    <row r="5964" spans="2:16" ht="20.100000000000001" customHeight="1" x14ac:dyDescent="0.3">
      <c r="B5964" s="101">
        <v>5954</v>
      </c>
      <c r="C5964" s="7" t="s">
        <v>41473</v>
      </c>
      <c r="D5964" s="159" t="s">
        <v>596</v>
      </c>
      <c r="E5964" s="36" t="s">
        <v>16273</v>
      </c>
      <c r="F5964" s="104">
        <v>4.7</v>
      </c>
      <c r="G5964" s="13" t="s">
        <v>704</v>
      </c>
      <c r="H5964" s="13" t="s">
        <v>3739</v>
      </c>
      <c r="I5964" s="101">
        <v>2008</v>
      </c>
      <c r="J5964" s="101"/>
      <c r="K5964" s="73">
        <v>5402415104</v>
      </c>
      <c r="L5964" s="90">
        <f>IF(K5964/1024 &gt;1,K5964/1024," ")</f>
        <v>5275796</v>
      </c>
      <c r="M5964" s="90">
        <f>IF(K5964/1048576 &gt;1,K5964/1048576," ")</f>
        <v>5152.14453125</v>
      </c>
      <c r="N5964" s="91">
        <f>IF(K5964&gt;999999999,K5964/1073741824," ")</f>
        <v>5.0313911437988281</v>
      </c>
      <c r="O5964" s="194" t="s">
        <v>27901</v>
      </c>
      <c r="P5964" s="197" t="s">
        <v>27902</v>
      </c>
    </row>
    <row r="5965" spans="2:16" ht="20.100000000000001" customHeight="1" x14ac:dyDescent="0.3">
      <c r="B5965" s="101">
        <v>5955</v>
      </c>
      <c r="C5965" s="109" t="s">
        <v>41474</v>
      </c>
      <c r="D5965" s="160" t="s">
        <v>1267</v>
      </c>
      <c r="E5965" s="36" t="s">
        <v>16274</v>
      </c>
      <c r="F5965" s="104">
        <v>8.5</v>
      </c>
      <c r="G5965" s="94" t="s">
        <v>704</v>
      </c>
      <c r="H5965" s="94" t="s">
        <v>4398</v>
      </c>
      <c r="I5965" s="101">
        <v>1957</v>
      </c>
      <c r="J5965" s="116"/>
      <c r="K5965" s="108">
        <v>3201699016</v>
      </c>
      <c r="L5965" s="90">
        <f>IF(K5965/1024 &gt;1,K5965/1024," ")</f>
        <v>3126659.1953125</v>
      </c>
      <c r="M5965" s="90">
        <f>IF(K5965/1048576 &gt;1,K5965/1048576," ")</f>
        <v>3053.3781204223633</v>
      </c>
      <c r="N5965" s="91">
        <f>IF(K5965&gt;999999999,K5965/1073741824," ")</f>
        <v>2.9818145707249641</v>
      </c>
      <c r="O5965" s="194" t="s">
        <v>27903</v>
      </c>
      <c r="P5965" s="197" t="s">
        <v>27904</v>
      </c>
    </row>
    <row r="5966" spans="2:16" ht="20.100000000000001" customHeight="1" x14ac:dyDescent="0.3">
      <c r="B5966" s="101">
        <v>5956</v>
      </c>
      <c r="C5966" s="20" t="s">
        <v>41475</v>
      </c>
      <c r="D5966" s="157" t="s">
        <v>8759</v>
      </c>
      <c r="E5966" s="36" t="s">
        <v>16275</v>
      </c>
      <c r="F5966" s="81">
        <v>5.9</v>
      </c>
      <c r="G5966" s="13" t="s">
        <v>704</v>
      </c>
      <c r="H5966" s="13" t="s">
        <v>3744</v>
      </c>
      <c r="I5966" s="79">
        <v>2017</v>
      </c>
      <c r="J5966" s="187"/>
      <c r="K5966" s="73">
        <v>5010448384</v>
      </c>
      <c r="L5966" s="90">
        <f>IF(K5966/1024 &gt;1,K5966/1024," ")</f>
        <v>4893016</v>
      </c>
      <c r="M5966" s="90">
        <f>IF(K5966/1048576 &gt;1,K5966/1048576," ")</f>
        <v>4778.3359375</v>
      </c>
      <c r="N5966" s="91">
        <f>IF(K5966&gt;999999999,K5966/1073741824," ")</f>
        <v>4.6663436889648438</v>
      </c>
      <c r="O5966" s="194" t="s">
        <v>22843</v>
      </c>
      <c r="P5966" s="197" t="s">
        <v>27905</v>
      </c>
    </row>
    <row r="5967" spans="2:16" ht="20.100000000000001" customHeight="1" x14ac:dyDescent="0.3">
      <c r="B5967" s="101">
        <v>5957</v>
      </c>
      <c r="C5967" s="109" t="s">
        <v>41476</v>
      </c>
      <c r="D5967" s="159" t="s">
        <v>4682</v>
      </c>
      <c r="E5967" s="36" t="s">
        <v>16276</v>
      </c>
      <c r="F5967" s="104">
        <v>7.3</v>
      </c>
      <c r="G5967" s="101"/>
      <c r="H5967" s="101" t="s">
        <v>3898</v>
      </c>
      <c r="I5967" s="101">
        <v>1954</v>
      </c>
      <c r="J5967" s="101"/>
      <c r="K5967" s="90">
        <v>2525094583</v>
      </c>
      <c r="L5967" s="90">
        <f>IF(K5967/1024 &gt;1,K5967/1024," ")</f>
        <v>2465912.6787109375</v>
      </c>
      <c r="M5967" s="90">
        <f>IF(K5967/1048576 &gt;1,K5967/1048576," ")</f>
        <v>2408.1178503036499</v>
      </c>
      <c r="N5967" s="91">
        <f>IF(K5967&gt;999999999,K5967/1073741824," ")</f>
        <v>2.3516775881871581</v>
      </c>
      <c r="O5967" s="194" t="s">
        <v>18311</v>
      </c>
      <c r="P5967" s="197" t="s">
        <v>27906</v>
      </c>
    </row>
    <row r="5968" spans="2:16" ht="20.100000000000001" customHeight="1" x14ac:dyDescent="0.3">
      <c r="B5968" s="101">
        <v>5958</v>
      </c>
      <c r="C5968" s="12" t="s">
        <v>40779</v>
      </c>
      <c r="D5968" s="160" t="s">
        <v>1268</v>
      </c>
      <c r="E5968" s="36" t="s">
        <v>16278</v>
      </c>
      <c r="F5968" s="104">
        <v>5.0999999999999996</v>
      </c>
      <c r="G5968" s="94" t="s">
        <v>704</v>
      </c>
      <c r="H5968" s="94" t="s">
        <v>3791</v>
      </c>
      <c r="I5968" s="101">
        <v>2004</v>
      </c>
      <c r="J5968" s="101"/>
      <c r="K5968" s="90">
        <v>1940246528</v>
      </c>
      <c r="L5968" s="90">
        <f>IF(K5968/1024 &gt;1,K5968/1024," ")</f>
        <v>1894772</v>
      </c>
      <c r="M5968" s="90">
        <f>IF(K5968/1048576 &gt;1,K5968/1048576," ")</f>
        <v>1850.36328125</v>
      </c>
      <c r="N5968" s="91">
        <f>IF(K5968&gt;999999999,K5968/1073741824," ")</f>
        <v>1.8069953918457031</v>
      </c>
      <c r="O5968" s="194" t="s">
        <v>27909</v>
      </c>
      <c r="P5968" s="197" t="s">
        <v>27910</v>
      </c>
    </row>
    <row r="5969" spans="2:16" ht="20.100000000000001" customHeight="1" x14ac:dyDescent="0.3">
      <c r="B5969" s="101">
        <v>5959</v>
      </c>
      <c r="C5969" s="109" t="s">
        <v>7500</v>
      </c>
      <c r="D5969" s="161" t="s">
        <v>7499</v>
      </c>
      <c r="E5969" s="36" t="s">
        <v>16277</v>
      </c>
      <c r="F5969" s="99">
        <v>5.5</v>
      </c>
      <c r="G5969" s="99" t="s">
        <v>704</v>
      </c>
      <c r="H5969" s="105" t="s">
        <v>4081</v>
      </c>
      <c r="I5969" s="101">
        <v>2007</v>
      </c>
      <c r="J5969" s="115"/>
      <c r="K5969" s="90">
        <v>4446490092</v>
      </c>
      <c r="L5969" s="90">
        <f>IF(K5969/1024 &gt;1,K5969/1024," ")</f>
        <v>4342275.48046875</v>
      </c>
      <c r="M5969" s="90">
        <f>IF(K5969/1048576 &gt;1,K5969/1048576," ")</f>
        <v>4240.5033988952637</v>
      </c>
      <c r="N5969" s="91">
        <f>IF(K5969&gt;999999999,K5969/1073741824," ")</f>
        <v>4.1411166004836559</v>
      </c>
      <c r="O5969" s="194" t="s">
        <v>27907</v>
      </c>
      <c r="P5969" s="197" t="s">
        <v>27908</v>
      </c>
    </row>
    <row r="5970" spans="2:16" ht="20.100000000000001" customHeight="1" x14ac:dyDescent="0.3">
      <c r="B5970" s="101">
        <v>5960</v>
      </c>
      <c r="C5970" s="109" t="s">
        <v>41477</v>
      </c>
      <c r="D5970" s="159" t="s">
        <v>2958</v>
      </c>
      <c r="E5970" s="36" t="s">
        <v>16279</v>
      </c>
      <c r="F5970" s="104">
        <v>7</v>
      </c>
      <c r="G5970" s="99" t="s">
        <v>704</v>
      </c>
      <c r="H5970" s="101" t="s">
        <v>5871</v>
      </c>
      <c r="I5970" s="101">
        <v>1995</v>
      </c>
      <c r="J5970" s="101"/>
      <c r="K5970" s="90">
        <v>3461226352</v>
      </c>
      <c r="L5970" s="90">
        <f>IF(K5970/1024 &gt;1,K5970/1024," ")</f>
        <v>3380103.859375</v>
      </c>
      <c r="M5970" s="90">
        <f>IF(K5970/1048576 &gt;1,K5970/1048576," ")</f>
        <v>3300.8826751708984</v>
      </c>
      <c r="N5970" s="91">
        <f>IF(K5970&gt;999999999,K5970/1073741824," ")</f>
        <v>3.2235182374715805</v>
      </c>
      <c r="O5970" s="194" t="s">
        <v>27911</v>
      </c>
      <c r="P5970" s="197" t="s">
        <v>27912</v>
      </c>
    </row>
    <row r="5971" spans="2:16" ht="20.100000000000001" customHeight="1" x14ac:dyDescent="0.3">
      <c r="B5971" s="101">
        <v>5961</v>
      </c>
      <c r="C5971" s="48" t="s">
        <v>41478</v>
      </c>
      <c r="D5971" s="177" t="s">
        <v>9134</v>
      </c>
      <c r="E5971" s="36" t="s">
        <v>9211</v>
      </c>
      <c r="F5971" s="81">
        <v>6.6</v>
      </c>
      <c r="G5971" s="13" t="s">
        <v>704</v>
      </c>
      <c r="H5971" s="13" t="s">
        <v>3740</v>
      </c>
      <c r="I5971" s="79">
        <v>2020</v>
      </c>
      <c r="J5971" s="79"/>
      <c r="K5971" s="73">
        <v>3671556096</v>
      </c>
      <c r="L5971" s="90">
        <f>IF(K5971/1024 &gt;1,K5971/1024," ")</f>
        <v>3585504</v>
      </c>
      <c r="M5971" s="90">
        <f>IF(K5971/1048576 &gt;1,K5971/1048576," ")</f>
        <v>3501.46875</v>
      </c>
      <c r="N5971" s="91">
        <f>IF(K5971&gt;999999999,K5971/1073741824," ")</f>
        <v>3.419403076171875</v>
      </c>
      <c r="O5971" s="199" t="s">
        <v>17521</v>
      </c>
      <c r="P5971" s="197" t="s">
        <v>31654</v>
      </c>
    </row>
    <row r="5972" spans="2:16" ht="20.100000000000001" customHeight="1" x14ac:dyDescent="0.3">
      <c r="B5972" s="101">
        <v>5962</v>
      </c>
      <c r="C5972" s="109" t="s">
        <v>41479</v>
      </c>
      <c r="D5972" s="160" t="s">
        <v>4924</v>
      </c>
      <c r="E5972" s="36" t="s">
        <v>16280</v>
      </c>
      <c r="F5972" s="104">
        <v>5.3</v>
      </c>
      <c r="G5972" s="101" t="s">
        <v>704</v>
      </c>
      <c r="H5972" s="101" t="s">
        <v>3745</v>
      </c>
      <c r="I5972" s="101">
        <v>1985</v>
      </c>
      <c r="J5972" s="101"/>
      <c r="K5972" s="90">
        <v>3320064060</v>
      </c>
      <c r="L5972" s="90">
        <f>IF(K5972/1024 &gt;1,K5972/1024," ")</f>
        <v>3242250.05859375</v>
      </c>
      <c r="M5972" s="90">
        <f>IF(K5972/1048576 &gt;1,K5972/1048576," ")</f>
        <v>3166.259822845459</v>
      </c>
      <c r="N5972" s="91">
        <f>IF(K5972&gt;999999999,K5972/1073741824," ")</f>
        <v>3.0920506082475185</v>
      </c>
      <c r="O5972" s="194" t="s">
        <v>27913</v>
      </c>
      <c r="P5972" s="197" t="s">
        <v>27914</v>
      </c>
    </row>
    <row r="5973" spans="2:16" ht="20.100000000000001" customHeight="1" x14ac:dyDescent="0.3">
      <c r="B5973" s="101">
        <v>5963</v>
      </c>
      <c r="C5973" s="102" t="s">
        <v>41480</v>
      </c>
      <c r="D5973" s="159" t="s">
        <v>4681</v>
      </c>
      <c r="E5973" s="36" t="s">
        <v>16281</v>
      </c>
      <c r="F5973" s="104">
        <v>4.3</v>
      </c>
      <c r="G5973" s="101" t="s">
        <v>704</v>
      </c>
      <c r="H5973" s="101" t="s">
        <v>3737</v>
      </c>
      <c r="I5973" s="101">
        <v>1990</v>
      </c>
      <c r="J5973" s="101"/>
      <c r="K5973" s="90">
        <v>3217971688</v>
      </c>
      <c r="L5973" s="90">
        <f>IF(K5973/1024 &gt;1,K5973/1024," ")</f>
        <v>3142550.4765625</v>
      </c>
      <c r="M5973" s="90">
        <f>IF(K5973/1048576 &gt;1,K5973/1048576," ")</f>
        <v>3068.8969497680664</v>
      </c>
      <c r="N5973" s="91">
        <f>IF(K5973&gt;999999999,K5973/1073741824," ")</f>
        <v>2.9969696775078773</v>
      </c>
      <c r="O5973" s="194" t="s">
        <v>27915</v>
      </c>
      <c r="P5973" s="197" t="s">
        <v>27916</v>
      </c>
    </row>
    <row r="5974" spans="2:16" ht="20.100000000000001" customHeight="1" x14ac:dyDescent="0.3">
      <c r="B5974" s="101">
        <v>5964</v>
      </c>
      <c r="C5974" s="109" t="s">
        <v>41482</v>
      </c>
      <c r="D5974" s="160" t="s">
        <v>418</v>
      </c>
      <c r="E5974" s="36" t="s">
        <v>16283</v>
      </c>
      <c r="F5974" s="104">
        <v>5.9</v>
      </c>
      <c r="G5974" s="101" t="s">
        <v>704</v>
      </c>
      <c r="H5974" s="101" t="s">
        <v>3782</v>
      </c>
      <c r="I5974" s="101">
        <v>2002</v>
      </c>
      <c r="J5974" s="101"/>
      <c r="K5974" s="90">
        <v>2300726775</v>
      </c>
      <c r="L5974" s="90">
        <f>IF(K5974/1024 &gt;1,K5974/1024," ")</f>
        <v>2246803.4912109375</v>
      </c>
      <c r="M5974" s="90">
        <f>IF(K5974/1048576 &gt;1,K5974/1048576," ")</f>
        <v>2194.1440343856812</v>
      </c>
      <c r="N5974" s="91">
        <f>IF(K5974&gt;999999999,K5974/1073741824," ")</f>
        <v>2.1427187835797668</v>
      </c>
      <c r="O5974" s="194" t="s">
        <v>27919</v>
      </c>
      <c r="P5974" s="197" t="s">
        <v>27920</v>
      </c>
    </row>
    <row r="5975" spans="2:16" ht="20.100000000000001" customHeight="1" x14ac:dyDescent="0.3">
      <c r="B5975" s="101">
        <v>5965</v>
      </c>
      <c r="C5975" s="109" t="s">
        <v>41481</v>
      </c>
      <c r="D5975" s="160" t="s">
        <v>1266</v>
      </c>
      <c r="E5975" s="36" t="s">
        <v>16282</v>
      </c>
      <c r="F5975" s="104">
        <v>5.5</v>
      </c>
      <c r="G5975" s="94" t="s">
        <v>704</v>
      </c>
      <c r="H5975" s="94" t="s">
        <v>3741</v>
      </c>
      <c r="I5975" s="101">
        <v>2009</v>
      </c>
      <c r="J5975" s="101"/>
      <c r="K5975" s="108">
        <v>4917498720</v>
      </c>
      <c r="L5975" s="90">
        <f>IF(K5975/1024 &gt;1,K5975/1024," ")</f>
        <v>4802244.84375</v>
      </c>
      <c r="M5975" s="90">
        <f>IF(K5975/1048576 &gt;1,K5975/1048576," ")</f>
        <v>4689.6922302246094</v>
      </c>
      <c r="N5975" s="91">
        <f>IF(K5975&gt;999999999,K5975/1073741824," ")</f>
        <v>4.5797775685787201</v>
      </c>
      <c r="O5975" s="194" t="s">
        <v>27917</v>
      </c>
      <c r="P5975" s="197" t="s">
        <v>27918</v>
      </c>
    </row>
    <row r="5976" spans="2:16" ht="20.100000000000001" customHeight="1" x14ac:dyDescent="0.3">
      <c r="B5976" s="101">
        <v>5966</v>
      </c>
      <c r="C5976" s="112" t="s">
        <v>41483</v>
      </c>
      <c r="D5976" s="161" t="s">
        <v>6179</v>
      </c>
      <c r="E5976" s="36" t="s">
        <v>16284</v>
      </c>
      <c r="F5976" s="99">
        <v>4.9000000000000004</v>
      </c>
      <c r="G5976" s="101" t="s">
        <v>704</v>
      </c>
      <c r="H5976" s="101" t="s">
        <v>3758</v>
      </c>
      <c r="I5976" s="101">
        <v>2014</v>
      </c>
      <c r="J5976" s="101"/>
      <c r="K5976" s="90">
        <v>4184881590</v>
      </c>
      <c r="L5976" s="90">
        <f>IF(K5976/1024 &gt;1,K5976/1024," ")</f>
        <v>4086798.427734375</v>
      </c>
      <c r="M5976" s="90">
        <f>IF(K5976/1048576 &gt;1,K5976/1048576," ")</f>
        <v>3991.0140895843506</v>
      </c>
      <c r="N5976" s="91">
        <f>IF(K5976&gt;999999999,K5976/1073741824," ")</f>
        <v>3.8974746968597174</v>
      </c>
      <c r="O5976" s="194" t="s">
        <v>17787</v>
      </c>
      <c r="P5976" s="197" t="s">
        <v>27921</v>
      </c>
    </row>
    <row r="5977" spans="2:16" ht="20.100000000000001" customHeight="1" x14ac:dyDescent="0.3">
      <c r="B5977" s="101">
        <v>5967</v>
      </c>
      <c r="C5977" s="84" t="s">
        <v>41484</v>
      </c>
      <c r="D5977" s="157" t="s">
        <v>7704</v>
      </c>
      <c r="E5977" s="36" t="s">
        <v>16285</v>
      </c>
      <c r="F5977" s="81">
        <v>4.5999999999999996</v>
      </c>
      <c r="G5977" s="81"/>
      <c r="H5977" s="82" t="s">
        <v>5878</v>
      </c>
      <c r="I5977" s="79">
        <v>2017</v>
      </c>
      <c r="J5977" s="79"/>
      <c r="K5977" s="73">
        <v>4536090215</v>
      </c>
      <c r="L5977" s="90">
        <f>IF(K5977/1024 &gt;1,K5977/1024," ")</f>
        <v>4429775.6005859375</v>
      </c>
      <c r="M5977" s="90">
        <f>IF(K5977/1048576 &gt;1,K5977/1048576," ")</f>
        <v>4325.9527349472046</v>
      </c>
      <c r="N5977" s="91">
        <f>IF(K5977&gt;999999999,K5977/1073741824," ")</f>
        <v>4.2245632177218795</v>
      </c>
      <c r="O5977" s="194" t="s">
        <v>27922</v>
      </c>
      <c r="P5977" s="197" t="s">
        <v>27923</v>
      </c>
    </row>
    <row r="5978" spans="2:16" ht="20.100000000000001" customHeight="1" x14ac:dyDescent="0.3">
      <c r="B5978" s="101">
        <v>5968</v>
      </c>
      <c r="C5978" s="107" t="s">
        <v>41485</v>
      </c>
      <c r="D5978" s="163" t="s">
        <v>5980</v>
      </c>
      <c r="E5978" s="36" t="s">
        <v>16286</v>
      </c>
      <c r="F5978" s="99">
        <v>4.2</v>
      </c>
      <c r="G5978" s="101"/>
      <c r="H5978" s="101" t="s">
        <v>5892</v>
      </c>
      <c r="I5978" s="101">
        <v>1974</v>
      </c>
      <c r="J5978" s="101"/>
      <c r="K5978" s="90">
        <v>5020613428</v>
      </c>
      <c r="L5978" s="90">
        <f>IF(K5978/1024 &gt;1,K5978/1024," ")</f>
        <v>4902942.80078125</v>
      </c>
      <c r="M5978" s="90">
        <f>IF(K5978/1048576 &gt;1,K5978/1048576," ")</f>
        <v>4788.0300788879395</v>
      </c>
      <c r="N5978" s="91">
        <f>IF(K5978&gt;999999999,K5978/1073741824," ")</f>
        <v>4.6758106239140034</v>
      </c>
      <c r="O5978" s="199" t="s">
        <v>17521</v>
      </c>
      <c r="P5978" s="197" t="s">
        <v>27924</v>
      </c>
    </row>
    <row r="5979" spans="2:16" ht="20.100000000000001" customHeight="1" x14ac:dyDescent="0.3">
      <c r="B5979" s="101">
        <v>5969</v>
      </c>
      <c r="C5979" s="109" t="s">
        <v>41486</v>
      </c>
      <c r="D5979" s="159" t="s">
        <v>5622</v>
      </c>
      <c r="E5979" s="36" t="s">
        <v>16191</v>
      </c>
      <c r="F5979" s="104">
        <v>5.5</v>
      </c>
      <c r="G5979" s="101" t="s">
        <v>704</v>
      </c>
      <c r="H5979" s="101" t="s">
        <v>3740</v>
      </c>
      <c r="I5979" s="101">
        <v>1981</v>
      </c>
      <c r="J5979" s="101"/>
      <c r="K5979" s="90">
        <v>3450314482</v>
      </c>
      <c r="L5979" s="90">
        <f>IF(K5979/1024 &gt;1,K5979/1024," ")</f>
        <v>3369447.736328125</v>
      </c>
      <c r="M5979" s="90">
        <f>IF(K5979/1048576 &gt;1,K5979/1048576," ")</f>
        <v>3290.4763050079346</v>
      </c>
      <c r="N5979" s="91">
        <f>IF(K5979&gt;999999999,K5979/1073741824," ")</f>
        <v>3.2133557666093111</v>
      </c>
      <c r="O5979" s="194" t="s">
        <v>25376</v>
      </c>
      <c r="P5979" s="197" t="s">
        <v>27927</v>
      </c>
    </row>
    <row r="5980" spans="2:16" ht="20.100000000000001" customHeight="1" x14ac:dyDescent="0.3">
      <c r="B5980" s="101">
        <v>5970</v>
      </c>
      <c r="C5980" s="7" t="s">
        <v>41487</v>
      </c>
      <c r="D5980" s="159" t="s">
        <v>2565</v>
      </c>
      <c r="E5980" s="36" t="s">
        <v>16288</v>
      </c>
      <c r="F5980" s="104">
        <v>5.2</v>
      </c>
      <c r="G5980" s="121" t="s">
        <v>704</v>
      </c>
      <c r="H5980" s="121" t="s">
        <v>3774</v>
      </c>
      <c r="I5980" s="94">
        <v>2009</v>
      </c>
      <c r="J5980" s="94"/>
      <c r="K5980" s="108">
        <v>5020270924</v>
      </c>
      <c r="L5980" s="90">
        <f>IF(K5980/1024 &gt;1,K5980/1024," ")</f>
        <v>4902608.32421875</v>
      </c>
      <c r="M5980" s="90">
        <f>IF(K5980/1048576 &gt;1,K5980/1048576," ")</f>
        <v>4787.703441619873</v>
      </c>
      <c r="N5980" s="91">
        <f>IF(K5980&gt;999999999,K5980/1073741824," ")</f>
        <v>4.6754916422069073</v>
      </c>
      <c r="O5980" s="199" t="s">
        <v>17525</v>
      </c>
      <c r="P5980" s="197" t="s">
        <v>27928</v>
      </c>
    </row>
    <row r="5981" spans="2:16" ht="20.100000000000001" customHeight="1" x14ac:dyDescent="0.3">
      <c r="B5981" s="101">
        <v>5971</v>
      </c>
      <c r="C5981" s="112" t="s">
        <v>41488</v>
      </c>
      <c r="D5981" s="161" t="s">
        <v>6867</v>
      </c>
      <c r="E5981" s="36" t="s">
        <v>16289</v>
      </c>
      <c r="F5981" s="99">
        <v>5.5</v>
      </c>
      <c r="G5981" s="99" t="s">
        <v>704</v>
      </c>
      <c r="H5981" s="105" t="s">
        <v>5871</v>
      </c>
      <c r="I5981" s="101">
        <v>2015</v>
      </c>
      <c r="J5981" s="115"/>
      <c r="K5981" s="90">
        <v>5034322020</v>
      </c>
      <c r="L5981" s="90">
        <f>IF(K5981/1024 &gt;1,K5981/1024," ")</f>
        <v>4916330.09765625</v>
      </c>
      <c r="M5981" s="90">
        <f>IF(K5981/1048576 &gt;1,K5981/1048576," ")</f>
        <v>4801.1036109924316</v>
      </c>
      <c r="N5981" s="91">
        <f>IF(K5981&gt;999999999,K5981/1073741824," ")</f>
        <v>4.6885777451097965</v>
      </c>
      <c r="O5981" s="194" t="s">
        <v>27929</v>
      </c>
      <c r="P5981" s="197" t="s">
        <v>27930</v>
      </c>
    </row>
    <row r="5982" spans="2:16" ht="20.100000000000001" customHeight="1" x14ac:dyDescent="0.3">
      <c r="B5982" s="101">
        <v>5972</v>
      </c>
      <c r="C5982" s="109" t="s">
        <v>41489</v>
      </c>
      <c r="D5982" s="159" t="s">
        <v>4298</v>
      </c>
      <c r="E5982" s="36" t="s">
        <v>16290</v>
      </c>
      <c r="F5982" s="104">
        <v>5.0999999999999996</v>
      </c>
      <c r="G5982" s="101"/>
      <c r="H5982" s="101" t="s">
        <v>3740</v>
      </c>
      <c r="I5982" s="101">
        <v>2013</v>
      </c>
      <c r="J5982" s="101"/>
      <c r="K5982" s="90">
        <v>4171798440</v>
      </c>
      <c r="L5982" s="90">
        <f>IF(K5982/1024 &gt;1,K5982/1024," ")</f>
        <v>4074021.9140625</v>
      </c>
      <c r="M5982" s="90">
        <f>IF(K5982/1048576 &gt;1,K5982/1048576," ")</f>
        <v>3978.5370254516602</v>
      </c>
      <c r="N5982" s="91">
        <f>IF(K5982&gt;999999999,K5982/1073741824," ")</f>
        <v>3.8852900639176369</v>
      </c>
      <c r="O5982" s="194" t="s">
        <v>27931</v>
      </c>
      <c r="P5982" s="197" t="s">
        <v>27932</v>
      </c>
    </row>
    <row r="5983" spans="2:16" ht="20.100000000000001" customHeight="1" x14ac:dyDescent="0.3">
      <c r="B5983" s="101">
        <v>5973</v>
      </c>
      <c r="C5983" s="20" t="s">
        <v>34841</v>
      </c>
      <c r="D5983" s="177" t="s">
        <v>32976</v>
      </c>
      <c r="E5983" s="36" t="s">
        <v>32977</v>
      </c>
      <c r="F5983" s="49">
        <v>6</v>
      </c>
      <c r="G5983" s="13" t="s">
        <v>704</v>
      </c>
      <c r="H5983" s="13" t="s">
        <v>3744</v>
      </c>
      <c r="I5983" s="9">
        <v>2021</v>
      </c>
      <c r="J5983" s="9"/>
      <c r="K5983" s="45">
        <v>7230038016</v>
      </c>
      <c r="L5983" s="90">
        <f>IF(K5983/1024 &gt;1,K5983/1024," ")</f>
        <v>7060584</v>
      </c>
      <c r="M5983" s="90">
        <f>IF(K5983/1048576 &gt;1,K5983/1048576," ")</f>
        <v>6895.1015625</v>
      </c>
      <c r="N5983" s="91">
        <f>IF(K5983&gt;999999999,K5983/1073741824," ")</f>
        <v>6.7334976196289063</v>
      </c>
      <c r="O5983" s="199" t="s">
        <v>32978</v>
      </c>
      <c r="P5983" s="197" t="s">
        <v>32979</v>
      </c>
    </row>
    <row r="5984" spans="2:16" ht="20.100000000000001" customHeight="1" x14ac:dyDescent="0.3">
      <c r="B5984" s="101">
        <v>5974</v>
      </c>
      <c r="C5984" s="102" t="s">
        <v>41490</v>
      </c>
      <c r="D5984" s="160" t="s">
        <v>5833</v>
      </c>
      <c r="E5984" s="36" t="s">
        <v>16292</v>
      </c>
      <c r="F5984" s="104">
        <v>8.6</v>
      </c>
      <c r="G5984" s="13" t="s">
        <v>704</v>
      </c>
      <c r="H5984" s="13" t="s">
        <v>5927</v>
      </c>
      <c r="I5984" s="101">
        <v>1942</v>
      </c>
      <c r="J5984" s="101"/>
      <c r="K5984" s="73">
        <v>4235517952</v>
      </c>
      <c r="L5984" s="90">
        <f>IF(K5984/1024 &gt;1,K5984/1024," ")</f>
        <v>4136248</v>
      </c>
      <c r="M5984" s="90">
        <f>IF(K5984/1048576 &gt;1,K5984/1048576," ")</f>
        <v>4039.3046875</v>
      </c>
      <c r="N5984" s="91">
        <f>IF(K5984&gt;999999999,K5984/1073741824," ")</f>
        <v>3.9446334838867188</v>
      </c>
      <c r="O5984" s="194" t="s">
        <v>27933</v>
      </c>
      <c r="P5984" s="197" t="s">
        <v>27934</v>
      </c>
    </row>
    <row r="5985" spans="2:16" ht="20.100000000000001" customHeight="1" x14ac:dyDescent="0.3">
      <c r="B5985" s="101">
        <v>5975</v>
      </c>
      <c r="C5985" s="7" t="s">
        <v>42638</v>
      </c>
      <c r="D5985" s="159" t="s">
        <v>1329</v>
      </c>
      <c r="E5985" s="36" t="s">
        <v>16293</v>
      </c>
      <c r="F5985" s="104">
        <v>6.7</v>
      </c>
      <c r="G5985" s="94"/>
      <c r="H5985" s="94" t="s">
        <v>4160</v>
      </c>
      <c r="I5985" s="101">
        <v>2008</v>
      </c>
      <c r="J5985" s="101"/>
      <c r="K5985" s="90">
        <v>1727451136</v>
      </c>
      <c r="L5985" s="90">
        <f>IF(K5985/1024 &gt;1,K5985/1024," ")</f>
        <v>1686964</v>
      </c>
      <c r="M5985" s="90">
        <f>IF(K5985/1048576 &gt;1,K5985/1048576," ")</f>
        <v>1647.42578125</v>
      </c>
      <c r="N5985" s="91">
        <f>IF(K5985&gt;999999999,K5985/1073741824," ")</f>
        <v>1.6088142395019531</v>
      </c>
      <c r="O5985" s="194" t="s">
        <v>27935</v>
      </c>
      <c r="P5985" s="197" t="s">
        <v>27936</v>
      </c>
    </row>
    <row r="5986" spans="2:16" ht="20.100000000000001" customHeight="1" x14ac:dyDescent="0.3">
      <c r="B5986" s="101">
        <v>5976</v>
      </c>
      <c r="C5986" s="119" t="s">
        <v>41491</v>
      </c>
      <c r="D5986" s="159" t="s">
        <v>5333</v>
      </c>
      <c r="E5986" s="36" t="s">
        <v>16294</v>
      </c>
      <c r="F5986" s="104">
        <v>4.8</v>
      </c>
      <c r="G5986" s="101" t="s">
        <v>704</v>
      </c>
      <c r="H5986" s="101" t="s">
        <v>3744</v>
      </c>
      <c r="I5986" s="101">
        <v>2014</v>
      </c>
      <c r="J5986" s="101"/>
      <c r="K5986" s="90">
        <v>4303446421</v>
      </c>
      <c r="L5986" s="90">
        <f>IF(K5986/1024 &gt;1,K5986/1024," ")</f>
        <v>4202584.3955078125</v>
      </c>
      <c r="M5986" s="90">
        <f>IF(K5986/1048576 &gt;1,K5986/1048576," ")</f>
        <v>4104.0863237380981</v>
      </c>
      <c r="N5986" s="91">
        <f>IF(K5986&gt;999999999,K5986/1073741824," ")</f>
        <v>4.0078968005254865</v>
      </c>
      <c r="O5986" s="194" t="s">
        <v>27937</v>
      </c>
      <c r="P5986" s="197" t="s">
        <v>27938</v>
      </c>
    </row>
    <row r="5987" spans="2:16" ht="20.100000000000001" customHeight="1" x14ac:dyDescent="0.3">
      <c r="B5987" s="101">
        <v>5977</v>
      </c>
      <c r="C5987" s="102" t="s">
        <v>41492</v>
      </c>
      <c r="D5987" s="159" t="s">
        <v>4726</v>
      </c>
      <c r="E5987" s="36" t="s">
        <v>16295</v>
      </c>
      <c r="F5987" s="104">
        <v>6.7</v>
      </c>
      <c r="G5987" s="101" t="s">
        <v>704</v>
      </c>
      <c r="H5987" s="101" t="s">
        <v>4725</v>
      </c>
      <c r="I5987" s="101">
        <v>1941</v>
      </c>
      <c r="J5987" s="101"/>
      <c r="K5987" s="90">
        <v>4571778322</v>
      </c>
      <c r="L5987" s="90">
        <f>IF(K5987/1024 &gt;1,K5987/1024," ")</f>
        <v>4464627.267578125</v>
      </c>
      <c r="M5987" s="90">
        <f>IF(K5987/1048576 &gt;1,K5987/1048576," ")</f>
        <v>4359.9875659942627</v>
      </c>
      <c r="N5987" s="91">
        <f>IF(K5987&gt;999999999,K5987/1073741824," ")</f>
        <v>4.2578003574162722</v>
      </c>
      <c r="O5987" s="194" t="s">
        <v>27939</v>
      </c>
      <c r="P5987" s="197" t="s">
        <v>27940</v>
      </c>
    </row>
    <row r="5988" spans="2:16" ht="20.100000000000001" customHeight="1" x14ac:dyDescent="0.3">
      <c r="B5988" s="101">
        <v>5978</v>
      </c>
      <c r="C5988" s="109" t="s">
        <v>41493</v>
      </c>
      <c r="D5988" s="160" t="s">
        <v>39</v>
      </c>
      <c r="E5988" s="36" t="s">
        <v>16296</v>
      </c>
      <c r="F5988" s="104">
        <v>6</v>
      </c>
      <c r="G5988" s="94" t="s">
        <v>704</v>
      </c>
      <c r="H5988" s="94" t="s">
        <v>4399</v>
      </c>
      <c r="I5988" s="101">
        <v>2001</v>
      </c>
      <c r="J5988" s="101"/>
      <c r="K5988" s="108">
        <v>2885671989</v>
      </c>
      <c r="L5988" s="90">
        <f>IF(K5988/1024 &gt;1,K5988/1024," ")</f>
        <v>2818039.0517578125</v>
      </c>
      <c r="M5988" s="90">
        <f>IF(K5988/1048576 &gt;1,K5988/1048576," ")</f>
        <v>2751.9912614822388</v>
      </c>
      <c r="N5988" s="91">
        <f>IF(K5988&gt;999999999,K5988/1073741824," ")</f>
        <v>2.6874914662912488</v>
      </c>
      <c r="O5988" s="194" t="s">
        <v>17564</v>
      </c>
      <c r="P5988" s="197" t="s">
        <v>27941</v>
      </c>
    </row>
    <row r="5989" spans="2:16" ht="20.100000000000001" customHeight="1" x14ac:dyDescent="0.3">
      <c r="B5989" s="101">
        <v>5979</v>
      </c>
      <c r="C5989" s="109" t="s">
        <v>41494</v>
      </c>
      <c r="D5989" s="160" t="s">
        <v>1269</v>
      </c>
      <c r="E5989" s="36" t="s">
        <v>16297</v>
      </c>
      <c r="F5989" s="104">
        <v>6.3</v>
      </c>
      <c r="G5989" s="99" t="s">
        <v>704</v>
      </c>
      <c r="H5989" s="101" t="s">
        <v>5878</v>
      </c>
      <c r="I5989" s="101">
        <v>2005</v>
      </c>
      <c r="J5989" s="101"/>
      <c r="K5989" s="90">
        <v>5103154703</v>
      </c>
      <c r="L5989" s="90">
        <f>IF(K5989/1024 &gt;1,K5989/1024," ")</f>
        <v>4983549.5146484375</v>
      </c>
      <c r="M5989" s="90">
        <f>IF(K5989/1048576 &gt;1,K5989/1048576," ")</f>
        <v>4866.7475728988647</v>
      </c>
      <c r="N5989" s="91">
        <f>IF(K5989&gt;999999999,K5989/1073741824," ")</f>
        <v>4.7526831766590476</v>
      </c>
      <c r="O5989" s="194" t="s">
        <v>27942</v>
      </c>
      <c r="P5989" s="197" t="s">
        <v>27943</v>
      </c>
    </row>
    <row r="5990" spans="2:16" ht="20.100000000000001" customHeight="1" x14ac:dyDescent="0.3">
      <c r="B5990" s="101">
        <v>5980</v>
      </c>
      <c r="C5990" s="12" t="s">
        <v>36230</v>
      </c>
      <c r="D5990" s="160" t="s">
        <v>1202</v>
      </c>
      <c r="E5990" s="36" t="s">
        <v>12699</v>
      </c>
      <c r="F5990" s="104">
        <v>5.5</v>
      </c>
      <c r="G5990" s="94"/>
      <c r="H5990" s="94" t="s">
        <v>4186</v>
      </c>
      <c r="I5990" s="101">
        <v>1968</v>
      </c>
      <c r="J5990" s="116"/>
      <c r="K5990" s="90">
        <v>729425920</v>
      </c>
      <c r="L5990" s="90">
        <f>IF(K5990/1024 &gt;1,K5990/1024," ")</f>
        <v>712330</v>
      </c>
      <c r="M5990" s="90">
        <f>IF(K5990/1048576 &gt;1,K5990/1048576," ")</f>
        <v>695.634765625</v>
      </c>
      <c r="N5990" s="91" t="str">
        <f>IF(K5990&gt;999999999,K5990/1073741824," ")</f>
        <v xml:space="preserve"> </v>
      </c>
      <c r="O5990" s="194" t="s">
        <v>21944</v>
      </c>
      <c r="P5990" s="197" t="s">
        <v>21945</v>
      </c>
    </row>
    <row r="5991" spans="2:16" ht="20.100000000000001" customHeight="1" x14ac:dyDescent="0.3">
      <c r="B5991" s="101">
        <v>5981</v>
      </c>
      <c r="C5991" s="102" t="s">
        <v>41495</v>
      </c>
      <c r="D5991" s="159" t="s">
        <v>2827</v>
      </c>
      <c r="E5991" s="36" t="s">
        <v>16298</v>
      </c>
      <c r="F5991" s="104">
        <v>7.4</v>
      </c>
      <c r="G5991" s="101" t="s">
        <v>704</v>
      </c>
      <c r="H5991" s="101" t="s">
        <v>3756</v>
      </c>
      <c r="I5991" s="101">
        <v>1973</v>
      </c>
      <c r="J5991" s="101"/>
      <c r="K5991" s="90">
        <v>7990933205</v>
      </c>
      <c r="L5991" s="90">
        <f>IF(K5991/1024 &gt;1,K5991/1024," ")</f>
        <v>7803645.7080078125</v>
      </c>
      <c r="M5991" s="90">
        <f>IF(K5991/1048576 &gt;1,K5991/1048576," ")</f>
        <v>7620.7477617263794</v>
      </c>
      <c r="N5991" s="91">
        <f>IF(K5991&gt;999999999,K5991/1073741824," ")</f>
        <v>7.4421364860609174</v>
      </c>
      <c r="O5991" s="194" t="s">
        <v>27944</v>
      </c>
      <c r="P5991" s="197" t="s">
        <v>27945</v>
      </c>
    </row>
    <row r="5992" spans="2:16" ht="20.100000000000001" customHeight="1" x14ac:dyDescent="0.3">
      <c r="B5992" s="101">
        <v>5982</v>
      </c>
      <c r="C5992" s="7" t="s">
        <v>40780</v>
      </c>
      <c r="D5992" s="159" t="s">
        <v>2566</v>
      </c>
      <c r="E5992" s="36" t="s">
        <v>16299</v>
      </c>
      <c r="F5992" s="104">
        <v>5.2</v>
      </c>
      <c r="G5992" s="94"/>
      <c r="H5992" s="94" t="s">
        <v>3935</v>
      </c>
      <c r="I5992" s="101">
        <v>2001</v>
      </c>
      <c r="J5992" s="101"/>
      <c r="K5992" s="90">
        <v>734789632</v>
      </c>
      <c r="L5992" s="90">
        <f>IF(K5992/1024 &gt;1,K5992/1024," ")</f>
        <v>717568</v>
      </c>
      <c r="M5992" s="90">
        <f>IF(K5992/1048576 &gt;1,K5992/1048576," ")</f>
        <v>700.75</v>
      </c>
      <c r="N5992" s="91" t="str">
        <f>IF(K5992&gt;999999999,K5992/1073741824," ")</f>
        <v xml:space="preserve"> </v>
      </c>
      <c r="O5992" s="194" t="s">
        <v>18087</v>
      </c>
      <c r="P5992" s="197" t="s">
        <v>27946</v>
      </c>
    </row>
    <row r="5993" spans="2:16" ht="20.100000000000001" customHeight="1" x14ac:dyDescent="0.3">
      <c r="B5993" s="101">
        <v>5983</v>
      </c>
      <c r="C5993" s="48" t="s">
        <v>41496</v>
      </c>
      <c r="D5993" s="157" t="s">
        <v>9085</v>
      </c>
      <c r="E5993" s="36" t="s">
        <v>9212</v>
      </c>
      <c r="F5993" s="81">
        <v>6</v>
      </c>
      <c r="G5993" s="13"/>
      <c r="H5993" s="13" t="s">
        <v>3924</v>
      </c>
      <c r="I5993" s="79">
        <v>2019</v>
      </c>
      <c r="J5993" s="79"/>
      <c r="K5993" s="73">
        <v>3799277568</v>
      </c>
      <c r="L5993" s="90">
        <f>IF(K5993/1024 &gt;1,K5993/1024," ")</f>
        <v>3710232</v>
      </c>
      <c r="M5993" s="90">
        <f>IF(K5993/1048576 &gt;1,K5993/1048576," ")</f>
        <v>3623.2734375</v>
      </c>
      <c r="N5993" s="91">
        <f>IF(K5993&gt;999999999,K5993/1073741824," ")</f>
        <v>3.5383529663085938</v>
      </c>
      <c r="O5993" s="194" t="s">
        <v>31722</v>
      </c>
      <c r="P5993" s="197" t="s">
        <v>31655</v>
      </c>
    </row>
    <row r="5994" spans="2:16" ht="20.100000000000001" customHeight="1" x14ac:dyDescent="0.3">
      <c r="B5994" s="101">
        <v>5984</v>
      </c>
      <c r="C5994" s="102" t="s">
        <v>41497</v>
      </c>
      <c r="D5994" s="159" t="s">
        <v>1798</v>
      </c>
      <c r="E5994" s="36" t="s">
        <v>16300</v>
      </c>
      <c r="F5994" s="104">
        <v>8.1999999999999993</v>
      </c>
      <c r="G5994" s="94" t="s">
        <v>704</v>
      </c>
      <c r="H5994" s="94" t="s">
        <v>3744</v>
      </c>
      <c r="I5994" s="101">
        <v>1995</v>
      </c>
      <c r="J5994" s="101"/>
      <c r="K5994" s="108">
        <v>4942779206</v>
      </c>
      <c r="L5994" s="90">
        <f>IF(K5994/1024 &gt;1,K5994/1024," ")</f>
        <v>4826932.818359375</v>
      </c>
      <c r="M5994" s="90">
        <f>IF(K5994/1048576 &gt;1,K5994/1048576," ")</f>
        <v>4713.8015804290771</v>
      </c>
      <c r="N5994" s="91">
        <f>IF(K5994&gt;999999999,K5994/1073741824," ")</f>
        <v>4.6033218558877707</v>
      </c>
      <c r="O5994" s="194" t="s">
        <v>27947</v>
      </c>
      <c r="P5994" s="197" t="s">
        <v>27948</v>
      </c>
    </row>
    <row r="5995" spans="2:16" ht="20.100000000000001" customHeight="1" x14ac:dyDescent="0.3">
      <c r="B5995" s="101">
        <v>5985</v>
      </c>
      <c r="C5995" s="112" t="s">
        <v>41499</v>
      </c>
      <c r="D5995" s="161" t="s">
        <v>6761</v>
      </c>
      <c r="E5995" s="36" t="s">
        <v>16302</v>
      </c>
      <c r="F5995" s="99">
        <v>4.2</v>
      </c>
      <c r="G5995" s="99" t="s">
        <v>704</v>
      </c>
      <c r="H5995" s="105" t="s">
        <v>4081</v>
      </c>
      <c r="I5995" s="101">
        <v>2014</v>
      </c>
      <c r="J5995" s="101"/>
      <c r="K5995" s="90">
        <v>3917517642</v>
      </c>
      <c r="L5995" s="90">
        <f>IF(K5995/1024 &gt;1,K5995/1024," ")</f>
        <v>3825700.822265625</v>
      </c>
      <c r="M5995" s="90">
        <f>IF(K5995/1048576 &gt;1,K5995/1048576," ")</f>
        <v>3736.0359592437744</v>
      </c>
      <c r="N5995" s="91">
        <f>IF(K5995&gt;999999999,K5995/1073741824," ")</f>
        <v>3.6484726164489985</v>
      </c>
      <c r="O5995" s="194" t="s">
        <v>25800</v>
      </c>
      <c r="P5995" s="197" t="s">
        <v>27951</v>
      </c>
    </row>
    <row r="5996" spans="2:16" ht="20.100000000000001" customHeight="1" x14ac:dyDescent="0.3">
      <c r="B5996" s="101">
        <v>5986</v>
      </c>
      <c r="C5996" s="102" t="s">
        <v>41500</v>
      </c>
      <c r="D5996" s="159" t="s">
        <v>4897</v>
      </c>
      <c r="E5996" s="36" t="s">
        <v>16303</v>
      </c>
      <c r="F5996" s="104">
        <v>3.9</v>
      </c>
      <c r="G5996" s="101" t="s">
        <v>704</v>
      </c>
      <c r="H5996" s="101" t="s">
        <v>3782</v>
      </c>
      <c r="I5996" s="101">
        <v>2014</v>
      </c>
      <c r="J5996" s="101"/>
      <c r="K5996" s="90">
        <v>3429784081</v>
      </c>
      <c r="L5996" s="90">
        <f>IF(K5996/1024 &gt;1,K5996/1024," ")</f>
        <v>3349398.5166015625</v>
      </c>
      <c r="M5996" s="90">
        <f>IF(K5996/1048576 &gt;1,K5996/1048576," ")</f>
        <v>3270.8969888687134</v>
      </c>
      <c r="N5996" s="91">
        <f>IF(K5996&gt;999999999,K5996/1073741824," ")</f>
        <v>3.1942353406921029</v>
      </c>
      <c r="O5996" s="194" t="s">
        <v>27952</v>
      </c>
      <c r="P5996" s="197" t="s">
        <v>27953</v>
      </c>
    </row>
    <row r="5997" spans="2:16" ht="20.100000000000001" customHeight="1" x14ac:dyDescent="0.3">
      <c r="B5997" s="101">
        <v>5987</v>
      </c>
      <c r="C5997" s="7" t="s">
        <v>41498</v>
      </c>
      <c r="D5997" s="159" t="s">
        <v>800</v>
      </c>
      <c r="E5997" s="36" t="s">
        <v>16301</v>
      </c>
      <c r="F5997" s="104">
        <v>5.2</v>
      </c>
      <c r="G5997" s="13" t="s">
        <v>704</v>
      </c>
      <c r="H5997" s="13" t="s">
        <v>5981</v>
      </c>
      <c r="I5997" s="94">
        <v>2008</v>
      </c>
      <c r="J5997" s="94"/>
      <c r="K5997" s="73">
        <v>4710801408</v>
      </c>
      <c r="L5997" s="90">
        <f>IF(K5997/1024 &gt;1,K5997/1024," ")</f>
        <v>4600392</v>
      </c>
      <c r="M5997" s="90">
        <f>IF(K5997/1048576 &gt;1,K5997/1048576," ")</f>
        <v>4492.5703125</v>
      </c>
      <c r="N5997" s="91">
        <f>IF(K5997&gt;999999999,K5997/1073741824," ")</f>
        <v>4.3872756958007813</v>
      </c>
      <c r="O5997" s="194" t="s">
        <v>27949</v>
      </c>
      <c r="P5997" s="197" t="s">
        <v>27950</v>
      </c>
    </row>
    <row r="5998" spans="2:16" ht="20.100000000000001" customHeight="1" x14ac:dyDescent="0.3">
      <c r="B5998" s="101">
        <v>5988</v>
      </c>
      <c r="C5998" s="7" t="s">
        <v>41501</v>
      </c>
      <c r="D5998" s="159" t="s">
        <v>357</v>
      </c>
      <c r="E5998" s="36" t="s">
        <v>16304</v>
      </c>
      <c r="F5998" s="104">
        <v>4.5999999999999996</v>
      </c>
      <c r="G5998" s="13" t="s">
        <v>704</v>
      </c>
      <c r="H5998" s="13" t="s">
        <v>5892</v>
      </c>
      <c r="I5998" s="101">
        <v>2007</v>
      </c>
      <c r="J5998" s="101"/>
      <c r="K5998" s="73">
        <v>4716613632</v>
      </c>
      <c r="L5998" s="90">
        <f>IF(K5998/1024 &gt;1,K5998/1024," ")</f>
        <v>4606068</v>
      </c>
      <c r="M5998" s="90">
        <f>IF(K5998/1048576 &gt;1,K5998/1048576," ")</f>
        <v>4498.11328125</v>
      </c>
      <c r="N5998" s="91">
        <f>IF(K5998&gt;999999999,K5998/1073741824," ")</f>
        <v>4.3926887512207031</v>
      </c>
      <c r="O5998" s="194" t="s">
        <v>17965</v>
      </c>
      <c r="P5998" s="197" t="s">
        <v>27954</v>
      </c>
    </row>
    <row r="5999" spans="2:16" ht="20.100000000000001" customHeight="1" x14ac:dyDescent="0.3">
      <c r="B5999" s="101">
        <v>5989</v>
      </c>
      <c r="C5999" s="12" t="s">
        <v>41502</v>
      </c>
      <c r="D5999" s="160" t="s">
        <v>1270</v>
      </c>
      <c r="E5999" s="36" t="s">
        <v>16305</v>
      </c>
      <c r="F5999" s="104">
        <v>5.3</v>
      </c>
      <c r="G5999" s="13" t="s">
        <v>704</v>
      </c>
      <c r="H5999" s="13" t="s">
        <v>5892</v>
      </c>
      <c r="I5999" s="101">
        <v>2008</v>
      </c>
      <c r="J5999" s="101"/>
      <c r="K5999" s="73">
        <v>3810148352</v>
      </c>
      <c r="L5999" s="90">
        <f>IF(K5999/1024 &gt;1,K5999/1024," ")</f>
        <v>3720848</v>
      </c>
      <c r="M5999" s="90">
        <f>IF(K5999/1048576 &gt;1,K5999/1048576," ")</f>
        <v>3633.640625</v>
      </c>
      <c r="N5999" s="91">
        <f>IF(K5999&gt;999999999,K5999/1073741824," ")</f>
        <v>3.5484771728515625</v>
      </c>
      <c r="O5999" s="199" t="s">
        <v>18472</v>
      </c>
      <c r="P5999" s="197" t="s">
        <v>27955</v>
      </c>
    </row>
    <row r="6000" spans="2:16" ht="20.100000000000001" customHeight="1" x14ac:dyDescent="0.3">
      <c r="B6000" s="101">
        <v>5990</v>
      </c>
      <c r="C6000" s="109" t="s">
        <v>41503</v>
      </c>
      <c r="D6000" s="159" t="s">
        <v>3832</v>
      </c>
      <c r="E6000" s="36" t="s">
        <v>16306</v>
      </c>
      <c r="F6000" s="104">
        <v>6.7</v>
      </c>
      <c r="G6000" s="101" t="s">
        <v>704</v>
      </c>
      <c r="H6000" s="101" t="s">
        <v>3761</v>
      </c>
      <c r="I6000" s="101">
        <v>1989</v>
      </c>
      <c r="J6000" s="101"/>
      <c r="K6000" s="90">
        <v>4089077898</v>
      </c>
      <c r="L6000" s="90">
        <f>IF(K6000/1024 &gt;1,K6000/1024," ")</f>
        <v>3993240.134765625</v>
      </c>
      <c r="M6000" s="90">
        <f>IF(K6000/1048576 &gt;1,K6000/1048576," ")</f>
        <v>3899.6485691070557</v>
      </c>
      <c r="N6000" s="91">
        <f>IF(K6000&gt;999999999,K6000/1073741824," ")</f>
        <v>3.808250555768609</v>
      </c>
      <c r="O6000" s="194" t="s">
        <v>27956</v>
      </c>
      <c r="P6000" s="197" t="s">
        <v>27957</v>
      </c>
    </row>
    <row r="6001" spans="2:16" ht="20.100000000000001" customHeight="1" x14ac:dyDescent="0.3">
      <c r="B6001" s="101">
        <v>5991</v>
      </c>
      <c r="C6001" s="7" t="s">
        <v>40781</v>
      </c>
      <c r="D6001" s="159" t="s">
        <v>358</v>
      </c>
      <c r="E6001" s="36" t="s">
        <v>16307</v>
      </c>
      <c r="F6001" s="104">
        <v>6.4</v>
      </c>
      <c r="G6001" s="121"/>
      <c r="H6001" s="121" t="s">
        <v>3738</v>
      </c>
      <c r="I6001" s="101">
        <v>2000</v>
      </c>
      <c r="J6001" s="101"/>
      <c r="K6001" s="90">
        <v>735549440</v>
      </c>
      <c r="L6001" s="90">
        <f>IF(K6001/1024 &gt;1,K6001/1024," ")</f>
        <v>718310</v>
      </c>
      <c r="M6001" s="90">
        <f>IF(K6001/1048576 &gt;1,K6001/1048576," ")</f>
        <v>701.474609375</v>
      </c>
      <c r="N6001" s="91" t="str">
        <f>IF(K6001&gt;999999999,K6001/1073741824," ")</f>
        <v xml:space="preserve"> </v>
      </c>
      <c r="O6001" s="194" t="s">
        <v>27958</v>
      </c>
      <c r="P6001" s="197" t="s">
        <v>27959</v>
      </c>
    </row>
    <row r="6002" spans="2:16" ht="20.100000000000001" customHeight="1" x14ac:dyDescent="0.3">
      <c r="B6002" s="101">
        <v>5992</v>
      </c>
      <c r="C6002" s="12" t="s">
        <v>41504</v>
      </c>
      <c r="D6002" s="159" t="s">
        <v>3393</v>
      </c>
      <c r="E6002" s="36" t="s">
        <v>16308</v>
      </c>
      <c r="F6002" s="104">
        <v>4.8</v>
      </c>
      <c r="G6002" s="101" t="s">
        <v>704</v>
      </c>
      <c r="H6002" s="101" t="s">
        <v>3769</v>
      </c>
      <c r="I6002" s="101">
        <v>2000</v>
      </c>
      <c r="J6002" s="101"/>
      <c r="K6002" s="90">
        <v>2622826983</v>
      </c>
      <c r="L6002" s="90">
        <f>IF(K6002/1024 &gt;1,K6002/1024," ")</f>
        <v>2561354.4755859375</v>
      </c>
      <c r="M6002" s="90">
        <f>IF(K6002/1048576 &gt;1,K6002/1048576," ")</f>
        <v>2501.3227300643921</v>
      </c>
      <c r="N6002" s="91">
        <f>IF(K6002&gt;999999999,K6002/1073741824," ")</f>
        <v>2.4426979785785079</v>
      </c>
      <c r="O6002" s="194" t="s">
        <v>20616</v>
      </c>
      <c r="P6002" s="197" t="s">
        <v>27960</v>
      </c>
    </row>
    <row r="6003" spans="2:16" ht="20.100000000000001" customHeight="1" x14ac:dyDescent="0.3">
      <c r="B6003" s="101">
        <v>5993</v>
      </c>
      <c r="C6003" s="102" t="s">
        <v>41505</v>
      </c>
      <c r="D6003" s="159" t="s">
        <v>1732</v>
      </c>
      <c r="E6003" s="36" t="s">
        <v>16309</v>
      </c>
      <c r="F6003" s="104">
        <v>6.6</v>
      </c>
      <c r="G6003" s="101" t="s">
        <v>704</v>
      </c>
      <c r="H6003" s="101" t="s">
        <v>3737</v>
      </c>
      <c r="I6003" s="101">
        <v>1998</v>
      </c>
      <c r="J6003" s="101"/>
      <c r="K6003" s="90">
        <v>3042473732</v>
      </c>
      <c r="L6003" s="90">
        <f>IF(K6003/1024 &gt;1,K6003/1024," ")</f>
        <v>2971165.75390625</v>
      </c>
      <c r="M6003" s="90">
        <f>IF(K6003/1048576 &gt;1,K6003/1048576," ")</f>
        <v>2901.5290565490723</v>
      </c>
      <c r="N6003" s="91">
        <f>IF(K6003&gt;999999999,K6003/1073741824," ")</f>
        <v>2.8335244692862034</v>
      </c>
      <c r="O6003" s="194" t="s">
        <v>27961</v>
      </c>
      <c r="P6003" s="197" t="s">
        <v>27962</v>
      </c>
    </row>
    <row r="6004" spans="2:16" ht="20.100000000000001" customHeight="1" x14ac:dyDescent="0.3">
      <c r="B6004" s="101">
        <v>5994</v>
      </c>
      <c r="C6004" s="102" t="s">
        <v>41506</v>
      </c>
      <c r="D6004" s="159" t="s">
        <v>2973</v>
      </c>
      <c r="E6004" s="36" t="s">
        <v>16311</v>
      </c>
      <c r="F6004" s="104">
        <v>6.7</v>
      </c>
      <c r="G6004" s="101" t="s">
        <v>704</v>
      </c>
      <c r="H6004" s="101" t="s">
        <v>3741</v>
      </c>
      <c r="I6004" s="94">
        <v>2011</v>
      </c>
      <c r="J6004" s="94"/>
      <c r="K6004" s="108">
        <v>4350589125</v>
      </c>
      <c r="L6004" s="90">
        <f>IF(K6004/1024 &gt;1,K6004/1024," ")</f>
        <v>4248622.1923828125</v>
      </c>
      <c r="M6004" s="90">
        <f>IF(K6004/1048576 &gt;1,K6004/1048576," ")</f>
        <v>4149.0451097488403</v>
      </c>
      <c r="N6004" s="91">
        <f>IF(K6004&gt;999999999,K6004/1073741824," ")</f>
        <v>4.0518018649891019</v>
      </c>
      <c r="O6004" s="194" t="s">
        <v>27965</v>
      </c>
      <c r="P6004" s="197" t="s">
        <v>27966</v>
      </c>
    </row>
    <row r="6005" spans="2:16" ht="20.100000000000001" customHeight="1" x14ac:dyDescent="0.3">
      <c r="B6005" s="101">
        <v>5995</v>
      </c>
      <c r="C6005" s="102" t="s">
        <v>41507</v>
      </c>
      <c r="D6005" s="159" t="s">
        <v>2718</v>
      </c>
      <c r="E6005" s="36" t="s">
        <v>16312</v>
      </c>
      <c r="F6005" s="104">
        <v>5.5</v>
      </c>
      <c r="G6005" s="101" t="s">
        <v>704</v>
      </c>
      <c r="H6005" s="101" t="s">
        <v>3745</v>
      </c>
      <c r="I6005" s="101">
        <v>1975</v>
      </c>
      <c r="J6005" s="101"/>
      <c r="K6005" s="90">
        <v>3036839700</v>
      </c>
      <c r="L6005" s="90">
        <f>IF(K6005/1024 &gt;1,K6005/1024," ")</f>
        <v>2965663.76953125</v>
      </c>
      <c r="M6005" s="90">
        <f>IF(K6005/1048576 &gt;1,K6005/1048576," ")</f>
        <v>2896.1560249328613</v>
      </c>
      <c r="N6005" s="91">
        <f>IF(K6005&gt;999999999,K6005/1073741824," ")</f>
        <v>2.8282773680984974</v>
      </c>
      <c r="O6005" s="194" t="s">
        <v>27967</v>
      </c>
      <c r="P6005" s="197" t="s">
        <v>31565</v>
      </c>
    </row>
    <row r="6006" spans="2:16" ht="20.100000000000001" customHeight="1" x14ac:dyDescent="0.3">
      <c r="B6006" s="101">
        <v>5996</v>
      </c>
      <c r="C6006" s="109" t="s">
        <v>41508</v>
      </c>
      <c r="D6006" s="159" t="s">
        <v>3250</v>
      </c>
      <c r="E6006" s="36" t="s">
        <v>16313</v>
      </c>
      <c r="F6006" s="104">
        <v>5.8</v>
      </c>
      <c r="G6006" s="101"/>
      <c r="H6006" s="101" t="s">
        <v>3800</v>
      </c>
      <c r="I6006" s="94">
        <v>2010</v>
      </c>
      <c r="J6006" s="94"/>
      <c r="K6006" s="108">
        <v>4049950636</v>
      </c>
      <c r="L6006" s="90">
        <f>IF(K6006/1024 &gt;1,K6006/1024," ")</f>
        <v>3955029.91796875</v>
      </c>
      <c r="M6006" s="90">
        <f>IF(K6006/1048576 &gt;1,K6006/1048576," ")</f>
        <v>3862.3339042663574</v>
      </c>
      <c r="N6006" s="91">
        <f>IF(K6006&gt;999999999,K6006/1073741824," ")</f>
        <v>3.7718104533851147</v>
      </c>
      <c r="O6006" s="194" t="s">
        <v>27968</v>
      </c>
      <c r="P6006" s="197" t="s">
        <v>27969</v>
      </c>
    </row>
    <row r="6007" spans="2:16" ht="20.100000000000001" customHeight="1" x14ac:dyDescent="0.3">
      <c r="B6007" s="101">
        <v>5997</v>
      </c>
      <c r="C6007" s="111" t="s">
        <v>41509</v>
      </c>
      <c r="D6007" s="168" t="s">
        <v>6413</v>
      </c>
      <c r="E6007" s="36" t="s">
        <v>16314</v>
      </c>
      <c r="F6007" s="99">
        <v>6</v>
      </c>
      <c r="G6007" s="99"/>
      <c r="H6007" s="101" t="s">
        <v>5892</v>
      </c>
      <c r="I6007" s="101">
        <v>2001</v>
      </c>
      <c r="J6007" s="101"/>
      <c r="K6007" s="90">
        <v>4117562329</v>
      </c>
      <c r="L6007" s="90">
        <f>IF(K6007/1024 &gt;1,K6007/1024," ")</f>
        <v>4021056.9619140625</v>
      </c>
      <c r="M6007" s="90">
        <f>IF(K6007/1048576 &gt;1,K6007/1048576," ")</f>
        <v>3926.8134393692017</v>
      </c>
      <c r="N6007" s="91">
        <f>IF(K6007&gt;999999999,K6007/1073741824," ")</f>
        <v>3.834778749383986</v>
      </c>
      <c r="O6007" s="194" t="s">
        <v>27970</v>
      </c>
      <c r="P6007" s="197" t="s">
        <v>27971</v>
      </c>
    </row>
    <row r="6008" spans="2:16" ht="20.100000000000001" customHeight="1" x14ac:dyDescent="0.3">
      <c r="B6008" s="101">
        <v>5998</v>
      </c>
      <c r="C6008" s="109" t="s">
        <v>41510</v>
      </c>
      <c r="D6008" s="169" t="s">
        <v>3029</v>
      </c>
      <c r="E6008" s="36" t="s">
        <v>16315</v>
      </c>
      <c r="F6008" s="104">
        <v>6</v>
      </c>
      <c r="G6008" s="101"/>
      <c r="H6008" s="101" t="s">
        <v>3739</v>
      </c>
      <c r="I6008" s="101">
        <v>2011</v>
      </c>
      <c r="J6008" s="101"/>
      <c r="K6008" s="90">
        <v>4311877309</v>
      </c>
      <c r="L6008" s="90">
        <f>IF(K6008/1024 &gt;1,K6008/1024," ")</f>
        <v>4210817.6845703125</v>
      </c>
      <c r="M6008" s="90">
        <f>IF(K6008/1048576 &gt;1,K6008/1048576," ")</f>
        <v>4112.1266450881958</v>
      </c>
      <c r="N6008" s="91">
        <f>IF(K6008&gt;999999999,K6008/1073741824," ")</f>
        <v>4.0157486768439412</v>
      </c>
      <c r="O6008" s="194" t="s">
        <v>27972</v>
      </c>
      <c r="P6008" s="197" t="s">
        <v>27973</v>
      </c>
    </row>
    <row r="6009" spans="2:16" ht="20.100000000000001" customHeight="1" x14ac:dyDescent="0.3">
      <c r="B6009" s="101">
        <v>5999</v>
      </c>
      <c r="C6009" s="102" t="s">
        <v>41511</v>
      </c>
      <c r="D6009" s="161" t="s">
        <v>6227</v>
      </c>
      <c r="E6009" s="36" t="s">
        <v>16329</v>
      </c>
      <c r="F6009" s="99">
        <v>7.4</v>
      </c>
      <c r="G6009" s="101" t="s">
        <v>704</v>
      </c>
      <c r="H6009" s="101" t="s">
        <v>5981</v>
      </c>
      <c r="I6009" s="101">
        <v>1996</v>
      </c>
      <c r="J6009" s="101"/>
      <c r="K6009" s="90">
        <v>3052698164</v>
      </c>
      <c r="L6009" s="90">
        <f>IF(K6009/1024 &gt;1,K6009/1024," ")</f>
        <v>2981150.55078125</v>
      </c>
      <c r="M6009" s="90">
        <f>IF(K6009/1048576 &gt;1,K6009/1048576," ")</f>
        <v>2911.2798347473145</v>
      </c>
      <c r="N6009" s="91">
        <f>IF(K6009&gt;999999999,K6009/1073741824," ")</f>
        <v>2.8430467136204243</v>
      </c>
      <c r="O6009" s="194" t="s">
        <v>27998</v>
      </c>
      <c r="P6009" s="197" t="s">
        <v>27999</v>
      </c>
    </row>
    <row r="6010" spans="2:16" ht="20.100000000000001" customHeight="1" x14ac:dyDescent="0.3">
      <c r="B6010" s="101">
        <v>6000</v>
      </c>
      <c r="C6010" s="109" t="s">
        <v>41512</v>
      </c>
      <c r="D6010" s="159" t="s">
        <v>3696</v>
      </c>
      <c r="E6010" s="36" t="s">
        <v>16330</v>
      </c>
      <c r="F6010" s="104">
        <v>6</v>
      </c>
      <c r="G6010" s="101"/>
      <c r="H6010" s="101" t="s">
        <v>3758</v>
      </c>
      <c r="I6010" s="101">
        <v>2005</v>
      </c>
      <c r="J6010" s="101"/>
      <c r="K6010" s="90">
        <v>2186096473</v>
      </c>
      <c r="L6010" s="90">
        <f>IF(K6010/1024 &gt;1,K6010/1024," ")</f>
        <v>2134859.8369140625</v>
      </c>
      <c r="M6010" s="90">
        <f>IF(K6010/1048576 &gt;1,K6010/1048576," ")</f>
        <v>2084.8240594863892</v>
      </c>
      <c r="N6010" s="91">
        <f>IF(K6010&gt;999999999,K6010/1073741824," ")</f>
        <v>2.0359609955921769</v>
      </c>
      <c r="O6010" s="194" t="s">
        <v>28000</v>
      </c>
      <c r="P6010" s="197" t="s">
        <v>28001</v>
      </c>
    </row>
    <row r="6011" spans="2:16" ht="20.100000000000001" customHeight="1" x14ac:dyDescent="0.3">
      <c r="B6011" s="101">
        <v>6001</v>
      </c>
      <c r="C6011" s="48" t="s">
        <v>41513</v>
      </c>
      <c r="D6011" s="157" t="s">
        <v>32415</v>
      </c>
      <c r="E6011" s="36" t="s">
        <v>32416</v>
      </c>
      <c r="F6011" s="81">
        <v>6.3</v>
      </c>
      <c r="G6011" s="13" t="s">
        <v>704</v>
      </c>
      <c r="H6011" s="13" t="s">
        <v>3744</v>
      </c>
      <c r="I6011" s="79">
        <v>2020</v>
      </c>
      <c r="J6011" s="79"/>
      <c r="K6011" s="73">
        <v>3199045632</v>
      </c>
      <c r="L6011" s="90">
        <f>IF(K6011/1024 &gt;1,K6011/1024," ")</f>
        <v>3124068</v>
      </c>
      <c r="M6011" s="90">
        <f>IF(K6011/1048576 &gt;1,K6011/1048576," ")</f>
        <v>3050.84765625</v>
      </c>
      <c r="N6011" s="91">
        <f>IF(K6011&gt;999999999,K6011/1073741824," ")</f>
        <v>2.9793434143066406</v>
      </c>
      <c r="O6011" s="223" t="s">
        <v>32417</v>
      </c>
      <c r="P6011" s="198" t="s">
        <v>32418</v>
      </c>
    </row>
    <row r="6012" spans="2:16" ht="20.100000000000001" customHeight="1" x14ac:dyDescent="0.3">
      <c r="B6012" s="101">
        <v>6002</v>
      </c>
      <c r="C6012" s="102" t="s">
        <v>41514</v>
      </c>
      <c r="D6012" s="163" t="s">
        <v>5954</v>
      </c>
      <c r="E6012" s="36" t="s">
        <v>16331</v>
      </c>
      <c r="F6012" s="99">
        <v>4.4000000000000004</v>
      </c>
      <c r="G6012" s="101" t="s">
        <v>704</v>
      </c>
      <c r="H6012" s="101" t="s">
        <v>3756</v>
      </c>
      <c r="I6012" s="101">
        <v>1989</v>
      </c>
      <c r="J6012" s="101"/>
      <c r="K6012" s="90">
        <v>5638778428</v>
      </c>
      <c r="L6012" s="90">
        <f>IF(K6012/1024 &gt;1,K6012/1024," ")</f>
        <v>5506619.55859375</v>
      </c>
      <c r="M6012" s="90">
        <f>IF(K6012/1048576 &gt;1,K6012/1048576," ")</f>
        <v>5377.558162689209</v>
      </c>
      <c r="N6012" s="91">
        <f>IF(K6012&gt;999999999,K6012/1073741824," ")</f>
        <v>5.2515216432511806</v>
      </c>
      <c r="O6012" s="194" t="s">
        <v>28002</v>
      </c>
      <c r="P6012" s="197" t="s">
        <v>28003</v>
      </c>
    </row>
    <row r="6013" spans="2:16" ht="20.100000000000001" customHeight="1" x14ac:dyDescent="0.3">
      <c r="B6013" s="101">
        <v>6003</v>
      </c>
      <c r="C6013" s="12" t="s">
        <v>41515</v>
      </c>
      <c r="D6013" s="160" t="s">
        <v>1315</v>
      </c>
      <c r="E6013" s="36" t="s">
        <v>16332</v>
      </c>
      <c r="F6013" s="104">
        <v>5.0999999999999996</v>
      </c>
      <c r="G6013" s="94" t="s">
        <v>704</v>
      </c>
      <c r="H6013" s="94" t="s">
        <v>3937</v>
      </c>
      <c r="I6013" s="101">
        <v>2007</v>
      </c>
      <c r="J6013" s="101"/>
      <c r="K6013" s="90">
        <v>2436468923</v>
      </c>
      <c r="L6013" s="90">
        <f>IF(K6013/1024 &gt;1,K6013/1024," ")</f>
        <v>2379364.1826171875</v>
      </c>
      <c r="M6013" s="90">
        <f>IF(K6013/1048576 &gt;1,K6013/1048576," ")</f>
        <v>2323.5978345870972</v>
      </c>
      <c r="N6013" s="91">
        <f>IF(K6013&gt;999999999,K6013/1073741824," ")</f>
        <v>2.2691385103389621</v>
      </c>
      <c r="O6013" s="194" t="s">
        <v>28004</v>
      </c>
      <c r="P6013" s="197" t="s">
        <v>28005</v>
      </c>
    </row>
    <row r="6014" spans="2:16" ht="20.100000000000001" customHeight="1" x14ac:dyDescent="0.3">
      <c r="B6014" s="101">
        <v>6004</v>
      </c>
      <c r="C6014" s="12" t="s">
        <v>41516</v>
      </c>
      <c r="D6014" s="142" t="s">
        <v>867</v>
      </c>
      <c r="E6014" s="36" t="s">
        <v>16333</v>
      </c>
      <c r="F6014" s="104">
        <v>6.5</v>
      </c>
      <c r="G6014" s="121" t="s">
        <v>704</v>
      </c>
      <c r="H6014" s="121" t="s">
        <v>3739</v>
      </c>
      <c r="I6014" s="101">
        <v>2007</v>
      </c>
      <c r="J6014" s="101"/>
      <c r="K6014" s="90">
        <v>5285121650</v>
      </c>
      <c r="L6014" s="90">
        <f>IF(K6014/1024 &gt;1,K6014/1024," ")</f>
        <v>5161251.611328125</v>
      </c>
      <c r="M6014" s="90">
        <f>IF(K6014/1048576 &gt;1,K6014/1048576," ")</f>
        <v>5040.2847766876221</v>
      </c>
      <c r="N6014" s="91">
        <f>IF(K6014&gt;999999999,K6014/1073741824," ")</f>
        <v>4.9221531022340059</v>
      </c>
      <c r="O6014" s="194" t="s">
        <v>28006</v>
      </c>
      <c r="P6014" s="197" t="s">
        <v>28007</v>
      </c>
    </row>
    <row r="6015" spans="2:16" ht="20.100000000000001" customHeight="1" x14ac:dyDescent="0.3">
      <c r="B6015" s="101">
        <v>6005</v>
      </c>
      <c r="C6015" s="109" t="s">
        <v>41517</v>
      </c>
      <c r="D6015" s="159" t="s">
        <v>3223</v>
      </c>
      <c r="E6015" s="36" t="s">
        <v>16334</v>
      </c>
      <c r="F6015" s="104">
        <v>6.4</v>
      </c>
      <c r="G6015" s="101" t="s">
        <v>704</v>
      </c>
      <c r="H6015" s="101" t="s">
        <v>3745</v>
      </c>
      <c r="I6015" s="94">
        <v>2006</v>
      </c>
      <c r="J6015" s="94"/>
      <c r="K6015" s="108">
        <v>3089837426</v>
      </c>
      <c r="L6015" s="90">
        <f>IF(K6015/1024 &gt;1,K6015/1024," ")</f>
        <v>3017419.361328125</v>
      </c>
      <c r="M6015" s="90">
        <f>IF(K6015/1048576 &gt;1,K6015/1048576," ")</f>
        <v>2946.6985950469971</v>
      </c>
      <c r="N6015" s="91">
        <f>IF(K6015&gt;999999999,K6015/1073741824," ")</f>
        <v>2.8776353467255831</v>
      </c>
      <c r="O6015" s="194" t="s">
        <v>28008</v>
      </c>
      <c r="P6015" s="197" t="s">
        <v>28009</v>
      </c>
    </row>
    <row r="6016" spans="2:16" ht="20.100000000000001" customHeight="1" x14ac:dyDescent="0.3">
      <c r="B6016" s="101">
        <v>6006</v>
      </c>
      <c r="C6016" s="109" t="s">
        <v>41519</v>
      </c>
      <c r="D6016" s="159" t="s">
        <v>3978</v>
      </c>
      <c r="E6016" s="36" t="s">
        <v>16336</v>
      </c>
      <c r="F6016" s="104">
        <v>4</v>
      </c>
      <c r="G6016" s="101" t="s">
        <v>704</v>
      </c>
      <c r="H6016" s="101" t="s">
        <v>3744</v>
      </c>
      <c r="I6016" s="101">
        <v>1995</v>
      </c>
      <c r="J6016" s="101"/>
      <c r="K6016" s="90">
        <v>7310238214</v>
      </c>
      <c r="L6016" s="90">
        <f>IF(K6016/1024 &gt;1,K6016/1024," ")</f>
        <v>7138904.505859375</v>
      </c>
      <c r="M6016" s="90">
        <f>IF(K6016/1048576 &gt;1,K6016/1048576," ")</f>
        <v>6971.5864315032959</v>
      </c>
      <c r="N6016" s="91">
        <f>IF(K6016&gt;999999999,K6016/1073741824," ")</f>
        <v>6.8081898745149374</v>
      </c>
      <c r="O6016" s="194" t="s">
        <v>28012</v>
      </c>
      <c r="P6016" s="197" t="s">
        <v>28013</v>
      </c>
    </row>
    <row r="6017" spans="2:16" ht="20.100000000000001" customHeight="1" x14ac:dyDescent="0.3">
      <c r="B6017" s="101">
        <v>6007</v>
      </c>
      <c r="C6017" s="102" t="s">
        <v>41520</v>
      </c>
      <c r="D6017" s="160" t="s">
        <v>5118</v>
      </c>
      <c r="E6017" s="36" t="s">
        <v>16337</v>
      </c>
      <c r="F6017" s="104">
        <v>4.5999999999999996</v>
      </c>
      <c r="G6017" s="101" t="s">
        <v>704</v>
      </c>
      <c r="H6017" s="105" t="s">
        <v>3760</v>
      </c>
      <c r="I6017" s="101">
        <v>2002</v>
      </c>
      <c r="J6017" s="101"/>
      <c r="K6017" s="90">
        <v>3437670292</v>
      </c>
      <c r="L6017" s="90">
        <f>IF(K6017/1024 &gt;1,K6017/1024," ")</f>
        <v>3357099.89453125</v>
      </c>
      <c r="M6017" s="90">
        <f>IF(K6017/1048576 &gt;1,K6017/1048576," ")</f>
        <v>3278.4178657531738</v>
      </c>
      <c r="N6017" s="91">
        <f>IF(K6017&gt;999999999,K6017/1073741824," ")</f>
        <v>3.2015799470245838</v>
      </c>
      <c r="O6017" s="194" t="s">
        <v>28014</v>
      </c>
      <c r="P6017" s="197" t="s">
        <v>28015</v>
      </c>
    </row>
    <row r="6018" spans="2:16" ht="20.100000000000001" customHeight="1" x14ac:dyDescent="0.3">
      <c r="B6018" s="101">
        <v>6008</v>
      </c>
      <c r="C6018" s="109" t="s">
        <v>41321</v>
      </c>
      <c r="D6018" s="159" t="s">
        <v>4757</v>
      </c>
      <c r="E6018" s="36" t="s">
        <v>16104</v>
      </c>
      <c r="F6018" s="104">
        <v>4.3</v>
      </c>
      <c r="G6018" s="101" t="s">
        <v>704</v>
      </c>
      <c r="H6018" s="101" t="s">
        <v>3756</v>
      </c>
      <c r="I6018" s="101">
        <v>2008</v>
      </c>
      <c r="J6018" s="101"/>
      <c r="K6018" s="90">
        <v>4164246543</v>
      </c>
      <c r="L6018" s="90">
        <f>IF(K6018/1024 &gt;1,K6018/1024," ")</f>
        <v>4066647.0146484375</v>
      </c>
      <c r="M6018" s="90">
        <f>IF(K6018/1048576 &gt;1,K6018/1048576," ")</f>
        <v>3971.3349752426147</v>
      </c>
      <c r="N6018" s="91">
        <f>IF(K6018&gt;999999999,K6018/1073741824," ")</f>
        <v>3.878256811760366</v>
      </c>
      <c r="O6018" s="194" t="s">
        <v>27608</v>
      </c>
      <c r="P6018" s="197" t="s">
        <v>27609</v>
      </c>
    </row>
    <row r="6019" spans="2:16" ht="20.100000000000001" customHeight="1" x14ac:dyDescent="0.3">
      <c r="B6019" s="101">
        <v>6009</v>
      </c>
      <c r="C6019" s="109" t="s">
        <v>41521</v>
      </c>
      <c r="D6019" s="159" t="s">
        <v>2568</v>
      </c>
      <c r="E6019" s="36" t="s">
        <v>16338</v>
      </c>
      <c r="F6019" s="104">
        <v>7.5</v>
      </c>
      <c r="G6019" s="94" t="s">
        <v>704</v>
      </c>
      <c r="H6019" s="94" t="s">
        <v>3739</v>
      </c>
      <c r="I6019" s="101">
        <v>2010</v>
      </c>
      <c r="J6019" s="101"/>
      <c r="K6019" s="90">
        <v>4302693289</v>
      </c>
      <c r="L6019" s="90">
        <f>IF(K6019/1024 &gt;1,K6019/1024," ")</f>
        <v>4201848.9150390625</v>
      </c>
      <c r="M6019" s="90">
        <f>IF(K6019/1048576 &gt;1,K6019/1048576," ")</f>
        <v>4103.3680810928345</v>
      </c>
      <c r="N6019" s="91">
        <f>IF(K6019&gt;999999999,K6019/1073741824," ")</f>
        <v>4.0071953916922212</v>
      </c>
      <c r="O6019" s="194" t="s">
        <v>28016</v>
      </c>
      <c r="P6019" s="197" t="s">
        <v>28017</v>
      </c>
    </row>
    <row r="6020" spans="2:16" ht="20.100000000000001" customHeight="1" x14ac:dyDescent="0.3">
      <c r="B6020" s="101">
        <v>6010</v>
      </c>
      <c r="C6020" s="61" t="s">
        <v>41522</v>
      </c>
      <c r="D6020" s="157" t="s">
        <v>9106</v>
      </c>
      <c r="E6020" s="36" t="s">
        <v>9213</v>
      </c>
      <c r="F6020" s="81">
        <v>5.6</v>
      </c>
      <c r="G6020" s="13" t="s">
        <v>704</v>
      </c>
      <c r="H6020" s="13" t="s">
        <v>3744</v>
      </c>
      <c r="I6020" s="79">
        <v>2012</v>
      </c>
      <c r="J6020" s="79"/>
      <c r="K6020" s="73">
        <v>3314466816</v>
      </c>
      <c r="L6020" s="90">
        <f>IF(K6020/1024 &gt;1,K6020/1024," ")</f>
        <v>3236784</v>
      </c>
      <c r="M6020" s="90">
        <f>IF(K6020/1048576 &gt;1,K6020/1048576," ")</f>
        <v>3160.921875</v>
      </c>
      <c r="N6020" s="91">
        <f>IF(K6020&gt;999999999,K6020/1073741824," ")</f>
        <v>3.0868377685546875</v>
      </c>
      <c r="O6020" s="194" t="s">
        <v>17597</v>
      </c>
      <c r="P6020" s="197" t="s">
        <v>31656</v>
      </c>
    </row>
    <row r="6021" spans="2:16" ht="20.100000000000001" customHeight="1" x14ac:dyDescent="0.3">
      <c r="B6021" s="101">
        <v>6011</v>
      </c>
      <c r="C6021" s="109" t="s">
        <v>41523</v>
      </c>
      <c r="D6021" s="160" t="s">
        <v>5049</v>
      </c>
      <c r="E6021" s="36" t="s">
        <v>16339</v>
      </c>
      <c r="F6021" s="104">
        <v>5.4</v>
      </c>
      <c r="G6021" s="101" t="s">
        <v>704</v>
      </c>
      <c r="H6021" s="101" t="s">
        <v>3744</v>
      </c>
      <c r="I6021" s="101">
        <v>2014</v>
      </c>
      <c r="J6021" s="101"/>
      <c r="K6021" s="90">
        <v>3927766126</v>
      </c>
      <c r="L6021" s="90">
        <f>IF(K6021/1024 &gt;1,K6021/1024," ")</f>
        <v>3835709.107421875</v>
      </c>
      <c r="M6021" s="90">
        <f>IF(K6021/1048576 &gt;1,K6021/1048576," ")</f>
        <v>3745.8096752166748</v>
      </c>
      <c r="N6021" s="91">
        <f>IF(K6021&gt;999999999,K6021/1073741824," ")</f>
        <v>3.658017260953784</v>
      </c>
      <c r="O6021" s="194" t="s">
        <v>28018</v>
      </c>
      <c r="P6021" s="197" t="s">
        <v>28019</v>
      </c>
    </row>
    <row r="6022" spans="2:16" ht="20.100000000000001" customHeight="1" x14ac:dyDescent="0.3">
      <c r="B6022" s="101">
        <v>6012</v>
      </c>
      <c r="C6022" s="12" t="s">
        <v>41524</v>
      </c>
      <c r="D6022" s="182" t="s">
        <v>8579</v>
      </c>
      <c r="E6022" s="36" t="s">
        <v>16340</v>
      </c>
      <c r="F6022" s="86">
        <v>6</v>
      </c>
      <c r="G6022" s="13"/>
      <c r="H6022" s="13" t="s">
        <v>5878</v>
      </c>
      <c r="I6022" s="79">
        <v>2015</v>
      </c>
      <c r="J6022" s="79"/>
      <c r="K6022" s="73">
        <v>4043993088</v>
      </c>
      <c r="L6022" s="90">
        <f>IF(K6022/1024 &gt;1,K6022/1024," ")</f>
        <v>3949212</v>
      </c>
      <c r="M6022" s="90">
        <f>IF(K6022/1048576 &gt;1,K6022/1048576," ")</f>
        <v>3856.65234375</v>
      </c>
      <c r="N6022" s="91">
        <f>IF(K6022&gt;999999999,K6022/1073741824," ")</f>
        <v>3.7662620544433594</v>
      </c>
      <c r="O6022" s="194" t="s">
        <v>28020</v>
      </c>
      <c r="P6022" s="197" t="s">
        <v>28021</v>
      </c>
    </row>
    <row r="6023" spans="2:16" ht="20.100000000000001" customHeight="1" x14ac:dyDescent="0.3">
      <c r="B6023" s="101">
        <v>6013</v>
      </c>
      <c r="C6023" s="102" t="s">
        <v>41525</v>
      </c>
      <c r="D6023" s="159" t="s">
        <v>3369</v>
      </c>
      <c r="E6023" s="36" t="s">
        <v>16341</v>
      </c>
      <c r="F6023" s="104">
        <v>5.4</v>
      </c>
      <c r="G6023" s="101" t="s">
        <v>704</v>
      </c>
      <c r="H6023" s="101" t="s">
        <v>3744</v>
      </c>
      <c r="I6023" s="101">
        <v>2012</v>
      </c>
      <c r="J6023" s="101"/>
      <c r="K6023" s="90">
        <v>4549359398</v>
      </c>
      <c r="L6023" s="90">
        <f>IF(K6023/1024 &gt;1,K6023/1024," ")</f>
        <v>4442733.787109375</v>
      </c>
      <c r="M6023" s="90">
        <f>IF(K6023/1048576 &gt;1,K6023/1048576," ")</f>
        <v>4338.607213973999</v>
      </c>
      <c r="N6023" s="91">
        <f>IF(K6023&gt;999999999,K6023/1073741824," ")</f>
        <v>4.2369211073964834</v>
      </c>
      <c r="O6023" s="194" t="s">
        <v>28022</v>
      </c>
      <c r="P6023" s="197" t="s">
        <v>28023</v>
      </c>
    </row>
    <row r="6024" spans="2:16" ht="20.100000000000001" customHeight="1" x14ac:dyDescent="0.3">
      <c r="B6024" s="101">
        <v>6014</v>
      </c>
      <c r="C6024" s="7" t="s">
        <v>40782</v>
      </c>
      <c r="D6024" s="159" t="s">
        <v>2569</v>
      </c>
      <c r="E6024" s="36" t="s">
        <v>16342</v>
      </c>
      <c r="F6024" s="104">
        <v>7</v>
      </c>
      <c r="G6024" s="101"/>
      <c r="H6024" s="101" t="s">
        <v>3742</v>
      </c>
      <c r="I6024" s="101">
        <v>2009</v>
      </c>
      <c r="J6024" s="101"/>
      <c r="K6024" s="90">
        <v>1783650304</v>
      </c>
      <c r="L6024" s="90">
        <f>IF(K6024/1024 &gt;1,K6024/1024," ")</f>
        <v>1741846</v>
      </c>
      <c r="M6024" s="90">
        <f>IF(K6024/1048576 &gt;1,K6024/1048576," ")</f>
        <v>1701.021484375</v>
      </c>
      <c r="N6024" s="91">
        <f>IF(K6024&gt;999999999,K6024/1073741824," ")</f>
        <v>1.6611537933349609</v>
      </c>
      <c r="O6024" s="194" t="s">
        <v>19648</v>
      </c>
      <c r="P6024" s="197" t="s">
        <v>28024</v>
      </c>
    </row>
    <row r="6025" spans="2:16" ht="20.100000000000001" customHeight="1" x14ac:dyDescent="0.3">
      <c r="B6025" s="101">
        <v>6015</v>
      </c>
      <c r="C6025" s="84" t="s">
        <v>41526</v>
      </c>
      <c r="D6025" s="157" t="s">
        <v>7642</v>
      </c>
      <c r="E6025" s="36" t="s">
        <v>16343</v>
      </c>
      <c r="F6025" s="81">
        <v>5.7</v>
      </c>
      <c r="G6025" s="81" t="s">
        <v>704</v>
      </c>
      <c r="H6025" s="82" t="s">
        <v>4081</v>
      </c>
      <c r="I6025" s="79">
        <v>2017</v>
      </c>
      <c r="J6025" s="79"/>
      <c r="K6025" s="73">
        <v>5058541758</v>
      </c>
      <c r="L6025" s="90">
        <f>IF(K6025/1024 &gt;1,K6025/1024," ")</f>
        <v>4939982.185546875</v>
      </c>
      <c r="M6025" s="90">
        <f>IF(K6025/1048576 &gt;1,K6025/1048576," ")</f>
        <v>4824.2013530731201</v>
      </c>
      <c r="N6025" s="91">
        <f>IF(K6025&gt;999999999,K6025/1073741824," ")</f>
        <v>4.7111341338604689</v>
      </c>
      <c r="O6025" s="194" t="s">
        <v>28025</v>
      </c>
      <c r="P6025" s="197" t="s">
        <v>28026</v>
      </c>
    </row>
    <row r="6026" spans="2:16" ht="20.100000000000001" customHeight="1" x14ac:dyDescent="0.3">
      <c r="B6026" s="101">
        <v>6016</v>
      </c>
      <c r="C6026" s="29" t="s">
        <v>41527</v>
      </c>
      <c r="D6026" s="168" t="s">
        <v>7088</v>
      </c>
      <c r="E6026" s="36" t="s">
        <v>16346</v>
      </c>
      <c r="F6026" s="99">
        <v>6.4</v>
      </c>
      <c r="G6026" s="99"/>
      <c r="H6026" s="105" t="s">
        <v>5878</v>
      </c>
      <c r="I6026" s="101">
        <v>2015</v>
      </c>
      <c r="J6026" s="101"/>
      <c r="K6026" s="90">
        <v>4030901512</v>
      </c>
      <c r="L6026" s="90">
        <f>IF(K6026/1024 &gt;1,K6026/1024," ")</f>
        <v>3936427.2578125</v>
      </c>
      <c r="M6026" s="90">
        <f>IF(K6026/1048576 &gt;1,K6026/1048576," ")</f>
        <v>3844.1672439575195</v>
      </c>
      <c r="N6026" s="91">
        <f>IF(K6026&gt;999999999,K6026/1073741824," ")</f>
        <v>3.7540695741772652</v>
      </c>
      <c r="O6026" s="194" t="s">
        <v>28031</v>
      </c>
      <c r="P6026" s="197" t="s">
        <v>28032</v>
      </c>
    </row>
    <row r="6027" spans="2:16" ht="20.100000000000001" customHeight="1" x14ac:dyDescent="0.3">
      <c r="B6027" s="101">
        <v>6017</v>
      </c>
      <c r="C6027" s="111" t="s">
        <v>41528</v>
      </c>
      <c r="D6027" s="168" t="s">
        <v>6443</v>
      </c>
      <c r="E6027" s="36" t="s">
        <v>16347</v>
      </c>
      <c r="F6027" s="99">
        <v>6.1</v>
      </c>
      <c r="G6027" s="99" t="s">
        <v>704</v>
      </c>
      <c r="H6027" s="101" t="s">
        <v>5877</v>
      </c>
      <c r="I6027" s="101">
        <v>1986</v>
      </c>
      <c r="J6027" s="101"/>
      <c r="K6027" s="90">
        <v>4879614984</v>
      </c>
      <c r="L6027" s="90">
        <f>IF(K6027/1024 &gt;1,K6027/1024," ")</f>
        <v>4765249.0078125</v>
      </c>
      <c r="M6027" s="90">
        <f>IF(K6027/1048576 &gt;1,K6027/1048576," ")</f>
        <v>4653.5634841918945</v>
      </c>
      <c r="N6027" s="91">
        <f>IF(K6027&gt;999999999,K6027/1073741824," ")</f>
        <v>4.544495590031147</v>
      </c>
      <c r="O6027" s="194" t="s">
        <v>28033</v>
      </c>
      <c r="P6027" s="197" t="s">
        <v>28034</v>
      </c>
    </row>
    <row r="6028" spans="2:16" ht="20.100000000000001" customHeight="1" x14ac:dyDescent="0.3">
      <c r="B6028" s="101">
        <v>6018</v>
      </c>
      <c r="C6028" s="102" t="s">
        <v>41530</v>
      </c>
      <c r="D6028" s="183" t="s">
        <v>5571</v>
      </c>
      <c r="E6028" s="36" t="s">
        <v>16349</v>
      </c>
      <c r="F6028" s="104">
        <v>6.7</v>
      </c>
      <c r="G6028" s="101" t="s">
        <v>704</v>
      </c>
      <c r="H6028" s="101" t="s">
        <v>3782</v>
      </c>
      <c r="I6028" s="101">
        <v>2014</v>
      </c>
      <c r="J6028" s="101"/>
      <c r="K6028" s="90">
        <v>4686833189</v>
      </c>
      <c r="L6028" s="90">
        <f>IF(K6028/1024 &gt;1,K6028/1024," ")</f>
        <v>4576985.5361328125</v>
      </c>
      <c r="M6028" s="90">
        <f>IF(K6028/1048576 &gt;1,K6028/1048576," ")</f>
        <v>4469.7124376296997</v>
      </c>
      <c r="N6028" s="91">
        <f>IF(K6028&gt;999999999,K6028/1073741824," ")</f>
        <v>4.3649535523727536</v>
      </c>
      <c r="O6028" s="194" t="s">
        <v>28037</v>
      </c>
      <c r="P6028" s="197" t="s">
        <v>28038</v>
      </c>
    </row>
    <row r="6029" spans="2:16" ht="20.100000000000001" customHeight="1" x14ac:dyDescent="0.3">
      <c r="B6029" s="101">
        <v>6019</v>
      </c>
      <c r="C6029" s="107" t="s">
        <v>41531</v>
      </c>
      <c r="D6029" s="174" t="s">
        <v>7408</v>
      </c>
      <c r="E6029" s="36" t="s">
        <v>16350</v>
      </c>
      <c r="F6029" s="99">
        <v>4.5999999999999996</v>
      </c>
      <c r="G6029" s="99" t="s">
        <v>704</v>
      </c>
      <c r="H6029" s="105" t="s">
        <v>5878</v>
      </c>
      <c r="I6029" s="101">
        <v>2016</v>
      </c>
      <c r="J6029" s="101"/>
      <c r="K6029" s="90">
        <v>3890656350</v>
      </c>
      <c r="L6029" s="90">
        <f>IF(K6029/1024 &gt;1,K6029/1024," ")</f>
        <v>3799469.091796875</v>
      </c>
      <c r="M6029" s="90">
        <f>IF(K6029/1048576 &gt;1,K6029/1048576," ")</f>
        <v>3710.4190349578857</v>
      </c>
      <c r="N6029" s="91">
        <f>IF(K6029&gt;999999999,K6029/1073741824," ")</f>
        <v>3.6234560888260603</v>
      </c>
      <c r="O6029" s="194" t="s">
        <v>28039</v>
      </c>
      <c r="P6029" s="197" t="s">
        <v>28040</v>
      </c>
    </row>
    <row r="6030" spans="2:16" ht="20.100000000000001" customHeight="1" x14ac:dyDescent="0.3">
      <c r="B6030" s="101">
        <v>6020</v>
      </c>
      <c r="C6030" s="107" t="s">
        <v>41532</v>
      </c>
      <c r="D6030" s="176" t="s">
        <v>6288</v>
      </c>
      <c r="E6030" s="36" t="s">
        <v>16351</v>
      </c>
      <c r="F6030" s="99">
        <v>5.9</v>
      </c>
      <c r="G6030" s="99" t="s">
        <v>704</v>
      </c>
      <c r="H6030" s="101" t="s">
        <v>5878</v>
      </c>
      <c r="I6030" s="101">
        <v>1966</v>
      </c>
      <c r="J6030" s="101"/>
      <c r="K6030" s="90">
        <v>3349128336</v>
      </c>
      <c r="L6030" s="90">
        <f>IF(K6030/1024 &gt;1,K6030/1024," ")</f>
        <v>3270633.140625</v>
      </c>
      <c r="M6030" s="90">
        <f>IF(K6030/1048576 &gt;1,K6030/1048576," ")</f>
        <v>3193.9776763916016</v>
      </c>
      <c r="N6030" s="91">
        <f>IF(K6030&gt;999999999,K6030/1073741824," ")</f>
        <v>3.1191188246011734</v>
      </c>
      <c r="O6030" s="194" t="s">
        <v>28041</v>
      </c>
      <c r="P6030" s="197" t="s">
        <v>28042</v>
      </c>
    </row>
    <row r="6031" spans="2:16" ht="20.100000000000001" customHeight="1" x14ac:dyDescent="0.3">
      <c r="B6031" s="101">
        <v>6021</v>
      </c>
      <c r="C6031" s="109" t="s">
        <v>41533</v>
      </c>
      <c r="D6031" s="160" t="s">
        <v>1272</v>
      </c>
      <c r="E6031" s="36" t="s">
        <v>16352</v>
      </c>
      <c r="F6031" s="104">
        <v>7.1</v>
      </c>
      <c r="G6031" s="101" t="s">
        <v>704</v>
      </c>
      <c r="H6031" s="101" t="s">
        <v>3744</v>
      </c>
      <c r="I6031" s="101">
        <v>2008</v>
      </c>
      <c r="J6031" s="101"/>
      <c r="K6031" s="90">
        <v>4453915887</v>
      </c>
      <c r="L6031" s="90">
        <f>IF(K6031/1024 &gt;1,K6031/1024," ")</f>
        <v>4349527.2333984375</v>
      </c>
      <c r="M6031" s="90">
        <f>IF(K6031/1048576 &gt;1,K6031/1048576," ")</f>
        <v>4247.5851888656616</v>
      </c>
      <c r="N6031" s="91">
        <f>IF(K6031&gt;999999999,K6031/1073741824," ")</f>
        <v>4.1480324110016227</v>
      </c>
      <c r="O6031" s="194" t="s">
        <v>28043</v>
      </c>
      <c r="P6031" s="197" t="s">
        <v>28044</v>
      </c>
    </row>
    <row r="6032" spans="2:16" ht="20.100000000000001" customHeight="1" x14ac:dyDescent="0.3">
      <c r="B6032" s="101">
        <v>6022</v>
      </c>
      <c r="C6032" s="109" t="s">
        <v>41534</v>
      </c>
      <c r="D6032" s="159" t="s">
        <v>99</v>
      </c>
      <c r="E6032" s="36" t="s">
        <v>16353</v>
      </c>
      <c r="F6032" s="104">
        <v>6</v>
      </c>
      <c r="G6032" s="99" t="s">
        <v>704</v>
      </c>
      <c r="H6032" s="105" t="s">
        <v>5878</v>
      </c>
      <c r="I6032" s="94">
        <v>1997</v>
      </c>
      <c r="J6032" s="94"/>
      <c r="K6032" s="90">
        <v>5816118735</v>
      </c>
      <c r="L6032" s="90">
        <f>IF(K6032/1024 &gt;1,K6032/1024," ")</f>
        <v>5679803.4521484375</v>
      </c>
      <c r="M6032" s="90">
        <f>IF(K6032/1048576 &gt;1,K6032/1048576," ")</f>
        <v>5546.6830587387085</v>
      </c>
      <c r="N6032" s="91">
        <f>IF(K6032&gt;999999999,K6032/1073741824," ")</f>
        <v>5.41668267454952</v>
      </c>
      <c r="O6032" s="194" t="s">
        <v>20182</v>
      </c>
      <c r="P6032" s="197" t="s">
        <v>28045</v>
      </c>
    </row>
    <row r="6033" spans="2:16" ht="20.100000000000001" customHeight="1" x14ac:dyDescent="0.3">
      <c r="B6033" s="101">
        <v>6023</v>
      </c>
      <c r="C6033" s="7" t="s">
        <v>41535</v>
      </c>
      <c r="D6033" s="157" t="s">
        <v>8555</v>
      </c>
      <c r="E6033" s="36" t="s">
        <v>16354</v>
      </c>
      <c r="F6033" s="81">
        <v>4.5</v>
      </c>
      <c r="G6033" s="13" t="s">
        <v>704</v>
      </c>
      <c r="H6033" s="13" t="s">
        <v>4081</v>
      </c>
      <c r="I6033" s="79">
        <v>2017</v>
      </c>
      <c r="J6033" s="79"/>
      <c r="K6033" s="73">
        <v>4649668608</v>
      </c>
      <c r="L6033" s="90">
        <f>IF(K6033/1024 &gt;1,K6033/1024," ")</f>
        <v>4540692</v>
      </c>
      <c r="M6033" s="90">
        <f>IF(K6033/1048576 &gt;1,K6033/1048576," ")</f>
        <v>4434.26953125</v>
      </c>
      <c r="N6033" s="91">
        <f>IF(K6033&gt;999999999,K6033/1073741824," ")</f>
        <v>4.3303413391113281</v>
      </c>
      <c r="O6033" s="194" t="s">
        <v>28046</v>
      </c>
      <c r="P6033" s="197" t="s">
        <v>28047</v>
      </c>
    </row>
    <row r="6034" spans="2:16" ht="20.100000000000001" customHeight="1" x14ac:dyDescent="0.3">
      <c r="B6034" s="101">
        <v>6024</v>
      </c>
      <c r="C6034" s="102" t="s">
        <v>41536</v>
      </c>
      <c r="D6034" s="159" t="s">
        <v>2570</v>
      </c>
      <c r="E6034" s="36" t="s">
        <v>16355</v>
      </c>
      <c r="F6034" s="104">
        <v>7.6</v>
      </c>
      <c r="G6034" s="101" t="s">
        <v>704</v>
      </c>
      <c r="H6034" s="101" t="s">
        <v>5340</v>
      </c>
      <c r="I6034" s="101">
        <v>1964</v>
      </c>
      <c r="J6034" s="101"/>
      <c r="K6034" s="90">
        <v>4181548814</v>
      </c>
      <c r="L6034" s="90">
        <f>IF(K6034/1024 &gt;1,K6034/1024," ")</f>
        <v>4083543.763671875</v>
      </c>
      <c r="M6034" s="90">
        <f>IF(K6034/1048576 &gt;1,K6034/1048576," ")</f>
        <v>3987.8357067108154</v>
      </c>
      <c r="N6034" s="91">
        <f>IF(K6034&gt;999999999,K6034/1073741824," ")</f>
        <v>3.8943708073347807</v>
      </c>
      <c r="O6034" s="194" t="s">
        <v>28048</v>
      </c>
      <c r="P6034" s="197" t="s">
        <v>28049</v>
      </c>
    </row>
    <row r="6035" spans="2:16" ht="20.100000000000001" customHeight="1" x14ac:dyDescent="0.3">
      <c r="B6035" s="101">
        <v>6025</v>
      </c>
      <c r="C6035" s="12" t="s">
        <v>34338</v>
      </c>
      <c r="D6035" s="171" t="s">
        <v>1909</v>
      </c>
      <c r="E6035" s="36" t="s">
        <v>9328</v>
      </c>
      <c r="F6035" s="104">
        <v>4.5999999999999996</v>
      </c>
      <c r="G6035" s="94"/>
      <c r="H6035" s="94" t="s">
        <v>3765</v>
      </c>
      <c r="I6035" s="101">
        <v>2002</v>
      </c>
      <c r="J6035" s="101"/>
      <c r="K6035" s="90">
        <v>770424832</v>
      </c>
      <c r="L6035" s="90">
        <f>IF(K6035/1024 &gt;1,K6035/1024," ")</f>
        <v>752368</v>
      </c>
      <c r="M6035" s="90">
        <f>IF(K6035/1048576 &gt;1,K6035/1048576," ")</f>
        <v>734.734375</v>
      </c>
      <c r="N6035" s="91" t="str">
        <f>IF(K6035&gt;999999999,K6035/1073741824," ")</f>
        <v xml:space="preserve"> </v>
      </c>
      <c r="O6035" s="194" t="s">
        <v>17612</v>
      </c>
      <c r="P6035" s="197" t="s">
        <v>18571</v>
      </c>
    </row>
    <row r="6036" spans="2:16" ht="20.100000000000001" customHeight="1" x14ac:dyDescent="0.3">
      <c r="B6036" s="101">
        <v>6026</v>
      </c>
      <c r="C6036" s="102" t="s">
        <v>41537</v>
      </c>
      <c r="D6036" s="159" t="s">
        <v>3661</v>
      </c>
      <c r="E6036" s="36" t="s">
        <v>16356</v>
      </c>
      <c r="F6036" s="104">
        <v>4.8</v>
      </c>
      <c r="G6036" s="101"/>
      <c r="H6036" s="101" t="s">
        <v>4422</v>
      </c>
      <c r="I6036" s="101">
        <v>2005</v>
      </c>
      <c r="J6036" s="101"/>
      <c r="K6036" s="90">
        <v>9229774249</v>
      </c>
      <c r="L6036" s="90">
        <f>IF(K6036/1024 &gt;1,K6036/1024," ")</f>
        <v>9013451.4150390625</v>
      </c>
      <c r="M6036" s="90">
        <f>IF(K6036/1048576 &gt;1,K6036/1048576," ")</f>
        <v>8802.1986474990845</v>
      </c>
      <c r="N6036" s="91">
        <f>IF(K6036&gt;999999999,K6036/1073741824," ")</f>
        <v>8.5958971166983247</v>
      </c>
      <c r="O6036" s="194" t="s">
        <v>28050</v>
      </c>
      <c r="P6036" s="197" t="s">
        <v>28051</v>
      </c>
    </row>
    <row r="6037" spans="2:16" ht="20.100000000000001" customHeight="1" x14ac:dyDescent="0.3">
      <c r="B6037" s="101">
        <v>6027</v>
      </c>
      <c r="C6037" s="20" t="s">
        <v>41538</v>
      </c>
      <c r="D6037" s="157" t="s">
        <v>7971</v>
      </c>
      <c r="E6037" s="36" t="s">
        <v>16357</v>
      </c>
      <c r="F6037" s="81">
        <v>5.8</v>
      </c>
      <c r="G6037" s="13" t="s">
        <v>704</v>
      </c>
      <c r="H6037" s="13" t="s">
        <v>5878</v>
      </c>
      <c r="I6037" s="79">
        <v>2017</v>
      </c>
      <c r="J6037" s="79"/>
      <c r="K6037" s="73">
        <v>5275136913</v>
      </c>
      <c r="L6037" s="90">
        <f>IF(K6037/1024 &gt;1,K6037/1024," ")</f>
        <v>5151500.8916015625</v>
      </c>
      <c r="M6037" s="90">
        <f>IF(K6037/1048576 &gt;1,K6037/1048576," ")</f>
        <v>5030.7625894546509</v>
      </c>
      <c r="N6037" s="91">
        <f>IF(K6037&gt;999999999,K6037/1073741824," ")</f>
        <v>4.9128540912643075</v>
      </c>
      <c r="O6037" s="194" t="s">
        <v>28052</v>
      </c>
      <c r="P6037" s="197" t="s">
        <v>28053</v>
      </c>
    </row>
    <row r="6038" spans="2:16" ht="20.100000000000001" customHeight="1" x14ac:dyDescent="0.3">
      <c r="B6038" s="101">
        <v>6028</v>
      </c>
      <c r="C6038" s="12" t="s">
        <v>40783</v>
      </c>
      <c r="D6038" s="160" t="s">
        <v>1273</v>
      </c>
      <c r="E6038" s="36" t="s">
        <v>16358</v>
      </c>
      <c r="F6038" s="104">
        <v>6.3</v>
      </c>
      <c r="G6038" s="94"/>
      <c r="H6038" s="94" t="s">
        <v>4400</v>
      </c>
      <c r="I6038" s="101">
        <v>2007</v>
      </c>
      <c r="J6038" s="101"/>
      <c r="K6038" s="90">
        <v>1394550784</v>
      </c>
      <c r="L6038" s="90">
        <f>IF(K6038/1024 &gt;1,K6038/1024," ")</f>
        <v>1361866</v>
      </c>
      <c r="M6038" s="90">
        <f>IF(K6038/1048576 &gt;1,K6038/1048576," ")</f>
        <v>1329.947265625</v>
      </c>
      <c r="N6038" s="91">
        <f>IF(K6038&gt;999999999,K6038/1073741824," ")</f>
        <v>1.2987766265869141</v>
      </c>
      <c r="O6038" s="194" t="s">
        <v>28054</v>
      </c>
      <c r="P6038" s="197" t="s">
        <v>28055</v>
      </c>
    </row>
    <row r="6039" spans="2:16" ht="20.100000000000001" customHeight="1" x14ac:dyDescent="0.3">
      <c r="B6039" s="101">
        <v>6029</v>
      </c>
      <c r="C6039" s="109" t="s">
        <v>41539</v>
      </c>
      <c r="D6039" s="161" t="s">
        <v>6200</v>
      </c>
      <c r="E6039" s="36" t="s">
        <v>16359</v>
      </c>
      <c r="F6039" s="99">
        <v>7.4</v>
      </c>
      <c r="G6039" s="101" t="s">
        <v>704</v>
      </c>
      <c r="H6039" s="101" t="s">
        <v>6199</v>
      </c>
      <c r="I6039" s="101">
        <v>1966</v>
      </c>
      <c r="J6039" s="101"/>
      <c r="K6039" s="109">
        <v>1580383205</v>
      </c>
      <c r="L6039" s="90">
        <f>IF(K6039/1024 &gt;1,K6039/1024," ")</f>
        <v>1543342.9736328125</v>
      </c>
      <c r="M6039" s="90">
        <f>IF(K6039/1048576 &gt;1,K6039/1048576," ")</f>
        <v>1507.1708726882935</v>
      </c>
      <c r="N6039" s="91">
        <f>IF(K6039&gt;999999999,K6039/1073741824," ")</f>
        <v>1.4718465553596616</v>
      </c>
      <c r="O6039" s="194" t="s">
        <v>22216</v>
      </c>
      <c r="P6039" s="197" t="s">
        <v>28056</v>
      </c>
    </row>
    <row r="6040" spans="2:16" ht="20.100000000000001" customHeight="1" x14ac:dyDescent="0.3">
      <c r="B6040" s="101">
        <v>6030</v>
      </c>
      <c r="C6040" s="102" t="s">
        <v>41540</v>
      </c>
      <c r="D6040" s="159" t="s">
        <v>5342</v>
      </c>
      <c r="E6040" s="36" t="s">
        <v>16360</v>
      </c>
      <c r="F6040" s="104">
        <v>6.5</v>
      </c>
      <c r="G6040" s="101" t="s">
        <v>704</v>
      </c>
      <c r="H6040" s="101" t="s">
        <v>5341</v>
      </c>
      <c r="I6040" s="101">
        <v>1977</v>
      </c>
      <c r="J6040" s="101"/>
      <c r="K6040" s="90">
        <v>3344604004</v>
      </c>
      <c r="L6040" s="90">
        <f>IF(K6040/1024 &gt;1,K6040/1024," ")</f>
        <v>3266214.84765625</v>
      </c>
      <c r="M6040" s="90">
        <f>IF(K6040/1048576 &gt;1,K6040/1048576," ")</f>
        <v>3189.6629371643066</v>
      </c>
      <c r="N6040" s="91">
        <f>IF(K6040&gt;999999999,K6040/1073741824," ")</f>
        <v>3.1149052120745182</v>
      </c>
      <c r="O6040" s="194" t="s">
        <v>28057</v>
      </c>
      <c r="P6040" s="197" t="s">
        <v>28058</v>
      </c>
    </row>
    <row r="6041" spans="2:16" ht="20.100000000000001" customHeight="1" x14ac:dyDescent="0.3">
      <c r="B6041" s="101">
        <v>6031</v>
      </c>
      <c r="C6041" s="109" t="s">
        <v>41541</v>
      </c>
      <c r="D6041" s="159" t="s">
        <v>2571</v>
      </c>
      <c r="E6041" s="36" t="s">
        <v>16361</v>
      </c>
      <c r="F6041" s="104">
        <v>6.9</v>
      </c>
      <c r="G6041" s="94" t="s">
        <v>704</v>
      </c>
      <c r="H6041" s="94" t="s">
        <v>4401</v>
      </c>
      <c r="I6041" s="94">
        <v>1954</v>
      </c>
      <c r="J6041" s="94"/>
      <c r="K6041" s="90">
        <v>3542081524</v>
      </c>
      <c r="L6041" s="90">
        <f>IF(K6041/1024 &gt;1,K6041/1024," ")</f>
        <v>3459063.98828125</v>
      </c>
      <c r="M6041" s="90">
        <f>IF(K6041/1048576 &gt;1,K6041/1048576," ")</f>
        <v>3377.9921760559082</v>
      </c>
      <c r="N6041" s="91">
        <f>IF(K6041&gt;999999999,K6041/1073741824," ")</f>
        <v>3.2988204844295979</v>
      </c>
      <c r="O6041" s="194" t="s">
        <v>28059</v>
      </c>
      <c r="P6041" s="197" t="s">
        <v>28060</v>
      </c>
    </row>
    <row r="6042" spans="2:16" ht="20.100000000000001" customHeight="1" x14ac:dyDescent="0.3">
      <c r="B6042" s="101">
        <v>6032</v>
      </c>
      <c r="C6042" s="48" t="s">
        <v>40784</v>
      </c>
      <c r="D6042" s="168" t="s">
        <v>6154</v>
      </c>
      <c r="E6042" s="36" t="s">
        <v>16362</v>
      </c>
      <c r="F6042" s="99">
        <v>8.1</v>
      </c>
      <c r="G6042" s="101" t="s">
        <v>704</v>
      </c>
      <c r="H6042" s="101" t="s">
        <v>3795</v>
      </c>
      <c r="I6042" s="101">
        <v>1925</v>
      </c>
      <c r="J6042" s="101"/>
      <c r="K6042" s="90">
        <v>1057855488</v>
      </c>
      <c r="L6042" s="90">
        <f>IF(K6042/1024 &gt;1,K6042/1024," ")</f>
        <v>1033062</v>
      </c>
      <c r="M6042" s="90">
        <f>IF(K6042/1048576 &gt;1,K6042/1048576," ")</f>
        <v>1008.849609375</v>
      </c>
      <c r="N6042" s="91">
        <f>IF(K6042&gt;999999999,K6042/1073741824," ")</f>
        <v>0.98520469665527344</v>
      </c>
      <c r="O6042" s="194" t="s">
        <v>28061</v>
      </c>
      <c r="P6042" s="197" t="s">
        <v>28062</v>
      </c>
    </row>
    <row r="6043" spans="2:16" ht="20.100000000000001" customHeight="1" x14ac:dyDescent="0.3">
      <c r="B6043" s="101">
        <v>6033</v>
      </c>
      <c r="C6043" s="109" t="s">
        <v>41542</v>
      </c>
      <c r="D6043" s="159" t="s">
        <v>3370</v>
      </c>
      <c r="E6043" s="36" t="s">
        <v>16363</v>
      </c>
      <c r="F6043" s="104">
        <v>6.3</v>
      </c>
      <c r="G6043" s="101" t="s">
        <v>704</v>
      </c>
      <c r="H6043" s="101" t="s">
        <v>3744</v>
      </c>
      <c r="I6043" s="101">
        <v>2012</v>
      </c>
      <c r="J6043" s="101"/>
      <c r="K6043" s="90">
        <v>4401818322</v>
      </c>
      <c r="L6043" s="90">
        <f>IF(K6043/1024 &gt;1,K6043/1024," ")</f>
        <v>4298650.705078125</v>
      </c>
      <c r="M6043" s="90">
        <f>IF(K6043/1048576 &gt;1,K6043/1048576," ")</f>
        <v>4197.9010791778564</v>
      </c>
      <c r="N6043" s="91">
        <f>IF(K6043&gt;999999999,K6043/1073741824," ")</f>
        <v>4.0995127726346254</v>
      </c>
      <c r="O6043" s="194" t="s">
        <v>28063</v>
      </c>
      <c r="P6043" s="197" t="s">
        <v>28064</v>
      </c>
    </row>
    <row r="6044" spans="2:16" ht="20.100000000000001" customHeight="1" x14ac:dyDescent="0.3">
      <c r="B6044" s="101">
        <v>6034</v>
      </c>
      <c r="C6044" s="112" t="s">
        <v>41543</v>
      </c>
      <c r="D6044" s="161" t="s">
        <v>6491</v>
      </c>
      <c r="E6044" s="36" t="s">
        <v>16364</v>
      </c>
      <c r="F6044" s="99">
        <v>5.3</v>
      </c>
      <c r="G6044" s="99"/>
      <c r="H6044" s="101" t="s">
        <v>6093</v>
      </c>
      <c r="I6044" s="101">
        <v>1967</v>
      </c>
      <c r="J6044" s="101"/>
      <c r="K6044" s="90">
        <v>3776159838</v>
      </c>
      <c r="L6044" s="90">
        <f>IF(K6044/1024 &gt;1,K6044/1024," ")</f>
        <v>3687656.091796875</v>
      </c>
      <c r="M6044" s="90">
        <f>IF(K6044/1048576 &gt;1,K6044/1048576," ")</f>
        <v>3601.2266521453857</v>
      </c>
      <c r="N6044" s="91">
        <f>IF(K6044&gt;999999999,K6044/1073741824," ")</f>
        <v>3.5168229024857283</v>
      </c>
      <c r="O6044" s="194" t="s">
        <v>18172</v>
      </c>
      <c r="P6044" s="197" t="s">
        <v>28065</v>
      </c>
    </row>
    <row r="6045" spans="2:16" ht="20.100000000000001" customHeight="1" x14ac:dyDescent="0.3">
      <c r="B6045" s="101">
        <v>6035</v>
      </c>
      <c r="C6045" s="109" t="s">
        <v>41544</v>
      </c>
      <c r="D6045" s="168" t="s">
        <v>7172</v>
      </c>
      <c r="E6045" s="36" t="s">
        <v>16365</v>
      </c>
      <c r="F6045" s="104">
        <v>4.4000000000000004</v>
      </c>
      <c r="G6045" s="99" t="s">
        <v>704</v>
      </c>
      <c r="H6045" s="101" t="s">
        <v>5871</v>
      </c>
      <c r="I6045" s="94">
        <v>2016</v>
      </c>
      <c r="J6045" s="101"/>
      <c r="K6045" s="90">
        <v>3633418080</v>
      </c>
      <c r="L6045" s="90">
        <f>IF(K6045/1024 &gt;1,K6045/1024," ")</f>
        <v>3548259.84375</v>
      </c>
      <c r="M6045" s="90">
        <f>IF(K6045/1048576 &gt;1,K6045/1048576," ")</f>
        <v>3465.0975036621094</v>
      </c>
      <c r="N6045" s="91">
        <f>IF(K6045&gt;999999999,K6045/1073741824," ")</f>
        <v>3.3838842809200287</v>
      </c>
      <c r="O6045" s="194" t="s">
        <v>28066</v>
      </c>
      <c r="P6045" s="197" t="s">
        <v>28067</v>
      </c>
    </row>
    <row r="6046" spans="2:16" ht="20.100000000000001" customHeight="1" x14ac:dyDescent="0.3">
      <c r="B6046" s="101">
        <v>6036</v>
      </c>
      <c r="C6046" s="12" t="s">
        <v>41545</v>
      </c>
      <c r="D6046" s="160" t="s">
        <v>382</v>
      </c>
      <c r="E6046" s="36" t="s">
        <v>16366</v>
      </c>
      <c r="F6046" s="104">
        <v>4.4000000000000004</v>
      </c>
      <c r="G6046" s="13" t="s">
        <v>704</v>
      </c>
      <c r="H6046" s="13" t="s">
        <v>3937</v>
      </c>
      <c r="I6046" s="101">
        <v>2007</v>
      </c>
      <c r="J6046" s="101"/>
      <c r="K6046" s="73">
        <v>3101155328</v>
      </c>
      <c r="L6046" s="90">
        <f>IF(K6046/1024 &gt;1,K6046/1024," ")</f>
        <v>3028472</v>
      </c>
      <c r="M6046" s="90">
        <f>IF(K6046/1048576 &gt;1,K6046/1048576," ")</f>
        <v>2957.4921875</v>
      </c>
      <c r="N6046" s="91">
        <f>IF(K6046&gt;999999999,K6046/1073741824," ")</f>
        <v>2.8881759643554688</v>
      </c>
      <c r="O6046" s="194" t="s">
        <v>28068</v>
      </c>
      <c r="P6046" s="197" t="s">
        <v>28069</v>
      </c>
    </row>
    <row r="6047" spans="2:16" ht="20.100000000000001" customHeight="1" x14ac:dyDescent="0.3">
      <c r="B6047" s="101">
        <v>6037</v>
      </c>
      <c r="C6047" s="109" t="s">
        <v>41546</v>
      </c>
      <c r="D6047" s="160" t="s">
        <v>4727</v>
      </c>
      <c r="E6047" s="36" t="s">
        <v>16367</v>
      </c>
      <c r="F6047" s="104">
        <v>4.4000000000000004</v>
      </c>
      <c r="G6047" s="101" t="s">
        <v>704</v>
      </c>
      <c r="H6047" s="101" t="s">
        <v>3745</v>
      </c>
      <c r="I6047" s="101">
        <v>1978</v>
      </c>
      <c r="J6047" s="101"/>
      <c r="K6047" s="90">
        <v>2462600978</v>
      </c>
      <c r="L6047" s="90">
        <f>IF(K6047/1024 &gt;1,K6047/1024," ")</f>
        <v>2404883.767578125</v>
      </c>
      <c r="M6047" s="90">
        <f>IF(K6047/1048576 &gt;1,K6047/1048576," ")</f>
        <v>2348.5193042755127</v>
      </c>
      <c r="N6047" s="91">
        <f>IF(K6047&gt;999999999,K6047/1073741824," ")</f>
        <v>2.2934758830815554</v>
      </c>
      <c r="O6047" s="199" t="s">
        <v>18473</v>
      </c>
      <c r="P6047" s="197" t="s">
        <v>28070</v>
      </c>
    </row>
    <row r="6048" spans="2:16" ht="20.100000000000001" customHeight="1" x14ac:dyDescent="0.3">
      <c r="B6048" s="101">
        <v>6038</v>
      </c>
      <c r="C6048" s="109" t="s">
        <v>41547</v>
      </c>
      <c r="D6048" s="159" t="s">
        <v>2572</v>
      </c>
      <c r="E6048" s="36" t="s">
        <v>16368</v>
      </c>
      <c r="F6048" s="104">
        <v>5.2</v>
      </c>
      <c r="G6048" s="13" t="s">
        <v>704</v>
      </c>
      <c r="H6048" s="13" t="s">
        <v>5871</v>
      </c>
      <c r="I6048" s="94">
        <v>2011</v>
      </c>
      <c r="J6048" s="94"/>
      <c r="K6048" s="73">
        <v>4488630272</v>
      </c>
      <c r="L6048" s="90">
        <f>IF(K6048/1024 &gt;1,K6048/1024," ")</f>
        <v>4383428</v>
      </c>
      <c r="M6048" s="90">
        <f>IF(K6048/1048576 &gt;1,K6048/1048576," ")</f>
        <v>4280.69140625</v>
      </c>
      <c r="N6048" s="91">
        <f>IF(K6048&gt;999999999,K6048/1073741824," ")</f>
        <v>4.1803627014160156</v>
      </c>
      <c r="O6048" s="194" t="s">
        <v>18060</v>
      </c>
      <c r="P6048" s="197" t="s">
        <v>28071</v>
      </c>
    </row>
    <row r="6049" spans="2:16" ht="20.100000000000001" customHeight="1" x14ac:dyDescent="0.3">
      <c r="B6049" s="101">
        <v>6039</v>
      </c>
      <c r="C6049" s="48" t="s">
        <v>41548</v>
      </c>
      <c r="D6049" s="168" t="s">
        <v>7348</v>
      </c>
      <c r="E6049" s="36" t="s">
        <v>16371</v>
      </c>
      <c r="F6049" s="99">
        <v>6.4</v>
      </c>
      <c r="G6049" s="99" t="s">
        <v>704</v>
      </c>
      <c r="H6049" s="105" t="s">
        <v>5878</v>
      </c>
      <c r="I6049" s="101">
        <v>2016</v>
      </c>
      <c r="J6049" s="112"/>
      <c r="K6049" s="90">
        <v>5987946794</v>
      </c>
      <c r="L6049" s="90">
        <f>IF(K6049/1024 &gt;1,K6049/1024," ")</f>
        <v>5847604.291015625</v>
      </c>
      <c r="M6049" s="90">
        <f>IF(K6049/1048576 &gt;1,K6049/1048576," ")</f>
        <v>5710.5510654449463</v>
      </c>
      <c r="N6049" s="91">
        <f>IF(K6049&gt;999999999,K6049/1073741824," ")</f>
        <v>5.5767100248485804</v>
      </c>
      <c r="O6049" s="194" t="s">
        <v>28076</v>
      </c>
      <c r="P6049" s="197" t="s">
        <v>28077</v>
      </c>
    </row>
    <row r="6050" spans="2:16" ht="20.100000000000001" customHeight="1" x14ac:dyDescent="0.3">
      <c r="B6050" s="101">
        <v>6040</v>
      </c>
      <c r="C6050" s="102" t="s">
        <v>41549</v>
      </c>
      <c r="D6050" s="159" t="s">
        <v>3164</v>
      </c>
      <c r="E6050" s="36" t="s">
        <v>16369</v>
      </c>
      <c r="F6050" s="104">
        <v>6.1</v>
      </c>
      <c r="G6050" s="101"/>
      <c r="H6050" s="101" t="s">
        <v>3739</v>
      </c>
      <c r="I6050" s="101">
        <v>2010</v>
      </c>
      <c r="J6050" s="101"/>
      <c r="K6050" s="90">
        <v>3850220102</v>
      </c>
      <c r="L6050" s="90">
        <f>IF(K6050/1024 &gt;1,K6050/1024," ")</f>
        <v>3759980.568359375</v>
      </c>
      <c r="M6050" s="90">
        <f>IF(K6050/1048576 &gt;1,K6050/1048576," ")</f>
        <v>3671.8560237884521</v>
      </c>
      <c r="N6050" s="91">
        <f>IF(K6050&gt;999999999,K6050/1073741824," ")</f>
        <v>3.5857968982309103</v>
      </c>
      <c r="O6050" s="194" t="s">
        <v>28072</v>
      </c>
      <c r="P6050" s="197" t="s">
        <v>28073</v>
      </c>
    </row>
    <row r="6051" spans="2:16" ht="20.100000000000001" customHeight="1" x14ac:dyDescent="0.3">
      <c r="B6051" s="101">
        <v>6041</v>
      </c>
      <c r="C6051" s="102" t="s">
        <v>41550</v>
      </c>
      <c r="D6051" s="159" t="s">
        <v>5654</v>
      </c>
      <c r="E6051" s="36" t="s">
        <v>16370</v>
      </c>
      <c r="F6051" s="104">
        <v>5.2</v>
      </c>
      <c r="G6051" s="101" t="s">
        <v>704</v>
      </c>
      <c r="H6051" s="101" t="s">
        <v>3757</v>
      </c>
      <c r="I6051" s="101">
        <v>2007</v>
      </c>
      <c r="J6051" s="101"/>
      <c r="K6051" s="90">
        <v>4053805942</v>
      </c>
      <c r="L6051" s="90">
        <f>IF(K6051/1024 &gt;1,K6051/1024," ")</f>
        <v>3958794.865234375</v>
      </c>
      <c r="M6051" s="90">
        <f>IF(K6051/1048576 &gt;1,K6051/1048576," ")</f>
        <v>3866.0106105804443</v>
      </c>
      <c r="N6051" s="91">
        <f>IF(K6051&gt;999999999,K6051/1073741824," ")</f>
        <v>3.7754009868949652</v>
      </c>
      <c r="O6051" s="194" t="s">
        <v>28074</v>
      </c>
      <c r="P6051" s="197" t="s">
        <v>28075</v>
      </c>
    </row>
    <row r="6052" spans="2:16" ht="20.100000000000001" customHeight="1" x14ac:dyDescent="0.3">
      <c r="B6052" s="101">
        <v>6042</v>
      </c>
      <c r="C6052" s="109" t="s">
        <v>41551</v>
      </c>
      <c r="D6052" s="159" t="s">
        <v>4024</v>
      </c>
      <c r="E6052" s="36" t="s">
        <v>16372</v>
      </c>
      <c r="F6052" s="104">
        <v>5.7</v>
      </c>
      <c r="G6052" s="94" t="s">
        <v>704</v>
      </c>
      <c r="H6052" s="94" t="s">
        <v>3739</v>
      </c>
      <c r="I6052" s="94">
        <v>2006</v>
      </c>
      <c r="J6052" s="94"/>
      <c r="K6052" s="108">
        <v>5071971424</v>
      </c>
      <c r="L6052" s="90">
        <f>IF(K6052/1024 &gt;1,K6052/1024," ")</f>
        <v>4953097.09375</v>
      </c>
      <c r="M6052" s="90">
        <f>IF(K6052/1048576 &gt;1,K6052/1048576," ")</f>
        <v>4837.0088806152344</v>
      </c>
      <c r="N6052" s="91">
        <f>IF(K6052&gt;999999999,K6052/1073741824," ")</f>
        <v>4.7236414849758148</v>
      </c>
      <c r="O6052" s="194" t="s">
        <v>28078</v>
      </c>
      <c r="P6052" s="197" t="s">
        <v>28079</v>
      </c>
    </row>
    <row r="6053" spans="2:16" ht="20.100000000000001" customHeight="1" x14ac:dyDescent="0.3">
      <c r="B6053" s="101">
        <v>6043</v>
      </c>
      <c r="C6053" s="102" t="s">
        <v>41552</v>
      </c>
      <c r="D6053" s="159" t="s">
        <v>4967</v>
      </c>
      <c r="E6053" s="36" t="s">
        <v>16373</v>
      </c>
      <c r="F6053" s="104">
        <v>4.8</v>
      </c>
      <c r="G6053" s="101" t="s">
        <v>704</v>
      </c>
      <c r="H6053" s="101" t="s">
        <v>4935</v>
      </c>
      <c r="I6053" s="101">
        <v>2011</v>
      </c>
      <c r="J6053" s="101"/>
      <c r="K6053" s="90">
        <v>3454151732</v>
      </c>
      <c r="L6053" s="90">
        <f>IF(K6053/1024 &gt;1,K6053/1024," ")</f>
        <v>3373195.05078125</v>
      </c>
      <c r="M6053" s="90">
        <f>IF(K6053/1048576 &gt;1,K6053/1048576," ")</f>
        <v>3294.1357917785645</v>
      </c>
      <c r="N6053" s="91">
        <f>IF(K6053&gt;999999999,K6053/1073741824," ")</f>
        <v>3.2169294841587543</v>
      </c>
      <c r="O6053" s="194" t="s">
        <v>28080</v>
      </c>
      <c r="P6053" s="197" t="s">
        <v>28081</v>
      </c>
    </row>
    <row r="6054" spans="2:16" ht="20.100000000000001" customHeight="1" x14ac:dyDescent="0.3">
      <c r="B6054" s="101">
        <v>6044</v>
      </c>
      <c r="C6054" s="20" t="s">
        <v>42738</v>
      </c>
      <c r="D6054" s="261" t="s">
        <v>42734</v>
      </c>
      <c r="E6054" s="36" t="s">
        <v>42735</v>
      </c>
      <c r="F6054" s="131">
        <v>6</v>
      </c>
      <c r="G6054" s="13" t="s">
        <v>704</v>
      </c>
      <c r="H6054" s="13" t="s">
        <v>3744</v>
      </c>
      <c r="I6054" s="79">
        <v>2021</v>
      </c>
      <c r="J6054" s="79"/>
      <c r="K6054" s="73">
        <v>3830190080</v>
      </c>
      <c r="L6054" s="90">
        <f>IF(K6054/1024 &gt;1,K6054/1024," ")</f>
        <v>3740420</v>
      </c>
      <c r="M6054" s="90">
        <f>IF(K6054/1048576 &gt;1,K6054/1048576," ")</f>
        <v>3652.75390625</v>
      </c>
      <c r="N6054" s="91">
        <f>IF(K6054&gt;999999999,K6054/1073741824," ")</f>
        <v>3.5671424865722656</v>
      </c>
      <c r="O6054" s="223" t="s">
        <v>42736</v>
      </c>
      <c r="P6054" s="198" t="s">
        <v>42737</v>
      </c>
    </row>
    <row r="6055" spans="2:16" ht="20.100000000000001" customHeight="1" x14ac:dyDescent="0.3">
      <c r="B6055" s="101">
        <v>6045</v>
      </c>
      <c r="C6055" s="20" t="s">
        <v>41553</v>
      </c>
      <c r="D6055" s="157" t="s">
        <v>32740</v>
      </c>
      <c r="E6055" s="36" t="s">
        <v>32741</v>
      </c>
      <c r="F6055" s="81">
        <v>5.4</v>
      </c>
      <c r="G6055" s="13" t="s">
        <v>704</v>
      </c>
      <c r="H6055" s="13" t="s">
        <v>3744</v>
      </c>
      <c r="I6055" s="79">
        <v>2021</v>
      </c>
      <c r="J6055" s="79"/>
      <c r="K6055" s="73">
        <v>5332520960</v>
      </c>
      <c r="L6055" s="90">
        <f>IF(K6055/1024 &gt;1,K6055/1024," ")</f>
        <v>5207540</v>
      </c>
      <c r="M6055" s="90">
        <f>IF(K6055/1048576 &gt;1,K6055/1048576," ")</f>
        <v>5085.48828125</v>
      </c>
      <c r="N6055" s="91">
        <f>IF(K6055&gt;999999999,K6055/1073741824," ")</f>
        <v>4.9662971496582031</v>
      </c>
      <c r="O6055" s="194" t="s">
        <v>32742</v>
      </c>
      <c r="P6055" s="197" t="s">
        <v>32743</v>
      </c>
    </row>
    <row r="6056" spans="2:16" ht="20.100000000000001" customHeight="1" x14ac:dyDescent="0.3">
      <c r="B6056" s="101">
        <v>6046</v>
      </c>
      <c r="C6056" s="109" t="s">
        <v>41554</v>
      </c>
      <c r="D6056" s="159" t="s">
        <v>5279</v>
      </c>
      <c r="E6056" s="36" t="s">
        <v>16374</v>
      </c>
      <c r="F6056" s="104">
        <v>6.5</v>
      </c>
      <c r="G6056" s="101" t="s">
        <v>704</v>
      </c>
      <c r="H6056" s="101" t="s">
        <v>3745</v>
      </c>
      <c r="I6056" s="101">
        <v>1983</v>
      </c>
      <c r="J6056" s="101"/>
      <c r="K6056" s="90">
        <v>4871677165</v>
      </c>
      <c r="L6056" s="90">
        <f>IF(K6056/1024 &gt;1,K6056/1024," ")</f>
        <v>4757497.2314453125</v>
      </c>
      <c r="M6056" s="90">
        <f>IF(K6056/1048576 &gt;1,K6056/1048576," ")</f>
        <v>4645.993390083313</v>
      </c>
      <c r="N6056" s="91">
        <f>IF(K6056&gt;999999999,K6056/1073741824," ")</f>
        <v>4.5371029200032353</v>
      </c>
      <c r="O6056" s="194" t="s">
        <v>28082</v>
      </c>
      <c r="P6056" s="197" t="s">
        <v>28083</v>
      </c>
    </row>
    <row r="6057" spans="2:16" ht="20.100000000000001" customHeight="1" x14ac:dyDescent="0.3">
      <c r="B6057" s="101">
        <v>6047</v>
      </c>
      <c r="C6057" s="102" t="s">
        <v>41555</v>
      </c>
      <c r="D6057" s="159" t="s">
        <v>5196</v>
      </c>
      <c r="E6057" s="36" t="s">
        <v>16375</v>
      </c>
      <c r="F6057" s="104">
        <v>6.1</v>
      </c>
      <c r="G6057" s="99" t="s">
        <v>704</v>
      </c>
      <c r="H6057" s="105" t="s">
        <v>4081</v>
      </c>
      <c r="I6057" s="101">
        <v>1974</v>
      </c>
      <c r="J6057" s="101"/>
      <c r="K6057" s="90">
        <v>4403533879</v>
      </c>
      <c r="L6057" s="90">
        <f>IF(K6057/1024 &gt;1,K6057/1024," ")</f>
        <v>4300326.0537109375</v>
      </c>
      <c r="M6057" s="90">
        <f>IF(K6057/1048576 &gt;1,K6057/1048576," ")</f>
        <v>4199.5371618270874</v>
      </c>
      <c r="N6057" s="91">
        <f>IF(K6057&gt;999999999,K6057/1073741824," ")</f>
        <v>4.101110509596765</v>
      </c>
      <c r="O6057" s="194" t="s">
        <v>28084</v>
      </c>
      <c r="P6057" s="197" t="s">
        <v>28085</v>
      </c>
    </row>
    <row r="6058" spans="2:16" ht="20.100000000000001" customHeight="1" x14ac:dyDescent="0.3">
      <c r="B6058" s="101">
        <v>6048</v>
      </c>
      <c r="C6058" s="102" t="s">
        <v>41556</v>
      </c>
      <c r="D6058" s="159" t="s">
        <v>3128</v>
      </c>
      <c r="E6058" s="36" t="s">
        <v>16376</v>
      </c>
      <c r="F6058" s="104">
        <v>6.7</v>
      </c>
      <c r="G6058" s="101" t="s">
        <v>704</v>
      </c>
      <c r="H6058" s="101" t="s">
        <v>3744</v>
      </c>
      <c r="I6058" s="101">
        <v>1985</v>
      </c>
      <c r="J6058" s="101"/>
      <c r="K6058" s="90">
        <v>5791610735</v>
      </c>
      <c r="L6058" s="90">
        <f>IF(K6058/1024 &gt;1,K6058/1024," ")</f>
        <v>5655869.8583984375</v>
      </c>
      <c r="M6058" s="90">
        <f>IF(K6058/1048576 &gt;1,K6058/1048576," ")</f>
        <v>5523.3104085922241</v>
      </c>
      <c r="N6058" s="91">
        <f>IF(K6058&gt;999999999,K6058/1073741824," ")</f>
        <v>5.3938578208908439</v>
      </c>
      <c r="O6058" s="199" t="s">
        <v>17522</v>
      </c>
      <c r="P6058" s="197" t="s">
        <v>28086</v>
      </c>
    </row>
    <row r="6059" spans="2:16" ht="20.100000000000001" customHeight="1" x14ac:dyDescent="0.3">
      <c r="B6059" s="101">
        <v>6049</v>
      </c>
      <c r="C6059" s="28" t="s">
        <v>41557</v>
      </c>
      <c r="D6059" s="167" t="s">
        <v>8615</v>
      </c>
      <c r="E6059" s="36" t="s">
        <v>16377</v>
      </c>
      <c r="F6059" s="81">
        <v>6.3</v>
      </c>
      <c r="G6059" s="13"/>
      <c r="H6059" s="13" t="s">
        <v>5878</v>
      </c>
      <c r="I6059" s="79">
        <v>2018</v>
      </c>
      <c r="J6059" s="79"/>
      <c r="K6059" s="73">
        <v>6850236416</v>
      </c>
      <c r="L6059" s="90">
        <f>IF(K6059/1024 &gt;1,K6059/1024," ")</f>
        <v>6689684</v>
      </c>
      <c r="M6059" s="90">
        <f>IF(K6059/1048576 &gt;1,K6059/1048576," ")</f>
        <v>6532.89453125</v>
      </c>
      <c r="N6059" s="91">
        <f>IF(K6059&gt;999999999,K6059/1073741824," ")</f>
        <v>6.3797798156738281</v>
      </c>
      <c r="O6059" s="194" t="s">
        <v>26557</v>
      </c>
      <c r="P6059" s="197" t="s">
        <v>28087</v>
      </c>
    </row>
    <row r="6060" spans="2:16" ht="20.100000000000001" customHeight="1" x14ac:dyDescent="0.3">
      <c r="B6060" s="101">
        <v>6050</v>
      </c>
      <c r="C6060" s="109" t="s">
        <v>41558</v>
      </c>
      <c r="D6060" s="159" t="s">
        <v>4983</v>
      </c>
      <c r="E6060" s="36" t="s">
        <v>16378</v>
      </c>
      <c r="F6060" s="104">
        <v>6.7</v>
      </c>
      <c r="G6060" s="101" t="s">
        <v>704</v>
      </c>
      <c r="H6060" s="101" t="s">
        <v>3967</v>
      </c>
      <c r="I6060" s="101">
        <v>1958</v>
      </c>
      <c r="J6060" s="101"/>
      <c r="K6060" s="90">
        <v>3936873405</v>
      </c>
      <c r="L6060" s="90">
        <f>IF(K6060/1024 &gt;1,K6060/1024," ")</f>
        <v>3844602.9345703125</v>
      </c>
      <c r="M6060" s="90">
        <f>IF(K6060/1048576 &gt;1,K6060/1048576," ")</f>
        <v>3754.4950532913208</v>
      </c>
      <c r="N6060" s="91">
        <f>IF(K6060&gt;999999999,K6060/1073741824," ")</f>
        <v>3.6664990754798055</v>
      </c>
      <c r="O6060" s="194" t="s">
        <v>28088</v>
      </c>
      <c r="P6060" s="197" t="s">
        <v>28089</v>
      </c>
    </row>
    <row r="6061" spans="2:16" ht="20.100000000000001" customHeight="1" x14ac:dyDescent="0.3">
      <c r="B6061" s="101">
        <v>6051</v>
      </c>
      <c r="C6061" s="112" t="s">
        <v>41559</v>
      </c>
      <c r="D6061" s="161" t="s">
        <v>7569</v>
      </c>
      <c r="E6061" s="36" t="s">
        <v>16379</v>
      </c>
      <c r="F6061" s="99">
        <v>2.2999999999999998</v>
      </c>
      <c r="G6061" s="99" t="s">
        <v>704</v>
      </c>
      <c r="H6061" s="105" t="s">
        <v>5878</v>
      </c>
      <c r="I6061" s="101">
        <v>2014</v>
      </c>
      <c r="J6061" s="101"/>
      <c r="K6061" s="90">
        <v>4960204169</v>
      </c>
      <c r="L6061" s="90">
        <f>IF(K6061/1024 &gt;1,K6061/1024," ")</f>
        <v>4843949.3837890625</v>
      </c>
      <c r="M6061" s="90">
        <f>IF(K6061/1048576 &gt;1,K6061/1048576," ")</f>
        <v>4730.4193201065063</v>
      </c>
      <c r="N6061" s="91">
        <f>IF(K6061&gt;999999999,K6061/1073741824," ")</f>
        <v>4.6195501172915101</v>
      </c>
      <c r="O6061" s="194" t="s">
        <v>28090</v>
      </c>
      <c r="P6061" s="200" t="s">
        <v>31567</v>
      </c>
    </row>
    <row r="6062" spans="2:16" ht="20.100000000000001" customHeight="1" x14ac:dyDescent="0.3">
      <c r="B6062" s="101">
        <v>6052</v>
      </c>
      <c r="C6062" s="109" t="s">
        <v>41560</v>
      </c>
      <c r="D6062" s="160" t="s">
        <v>2573</v>
      </c>
      <c r="E6062" s="36" t="s">
        <v>16382</v>
      </c>
      <c r="F6062" s="104">
        <v>5.0999999999999996</v>
      </c>
      <c r="G6062" s="94" t="s">
        <v>704</v>
      </c>
      <c r="H6062" s="94" t="s">
        <v>3769</v>
      </c>
      <c r="I6062" s="94">
        <v>2011</v>
      </c>
      <c r="J6062" s="94"/>
      <c r="K6062" s="108">
        <v>2608432231</v>
      </c>
      <c r="L6062" s="90">
        <f>IF(K6062/1024 &gt;1,K6062/1024," ")</f>
        <v>2547297.1005859375</v>
      </c>
      <c r="M6062" s="90">
        <f>IF(K6062/1048576 &gt;1,K6062/1048576," ")</f>
        <v>2487.5948247909546</v>
      </c>
      <c r="N6062" s="91">
        <f>IF(K6062&gt;999999999,K6062/1073741824," ")</f>
        <v>2.4292918210849166</v>
      </c>
      <c r="O6062" s="194" t="s">
        <v>19636</v>
      </c>
      <c r="P6062" s="197" t="s">
        <v>28094</v>
      </c>
    </row>
    <row r="6063" spans="2:16" ht="20.100000000000001" customHeight="1" x14ac:dyDescent="0.3">
      <c r="B6063" s="101">
        <v>6053</v>
      </c>
      <c r="C6063" s="12" t="s">
        <v>33251</v>
      </c>
      <c r="D6063" s="159" t="s">
        <v>384</v>
      </c>
      <c r="E6063" s="36" t="s">
        <v>16383</v>
      </c>
      <c r="F6063" s="104">
        <v>6</v>
      </c>
      <c r="G6063" s="13" t="s">
        <v>704</v>
      </c>
      <c r="H6063" s="13" t="s">
        <v>3937</v>
      </c>
      <c r="I6063" s="101">
        <v>2005</v>
      </c>
      <c r="J6063" s="101"/>
      <c r="K6063" s="73">
        <v>5744324608</v>
      </c>
      <c r="L6063" s="90">
        <f>IF(K6063/1024 &gt;1,K6063/1024," ")</f>
        <v>5609692</v>
      </c>
      <c r="M6063" s="90">
        <f>IF(K6063/1048576 &gt;1,K6063/1048576," ")</f>
        <v>5478.21484375</v>
      </c>
      <c r="N6063" s="91">
        <f>IF(K6063&gt;999999999,K6063/1073741824," ")</f>
        <v>5.3498191833496094</v>
      </c>
      <c r="O6063" s="194" t="s">
        <v>17738</v>
      </c>
      <c r="P6063" s="197" t="s">
        <v>28095</v>
      </c>
    </row>
    <row r="6064" spans="2:16" ht="20.100000000000001" customHeight="1" x14ac:dyDescent="0.3">
      <c r="B6064" s="101">
        <v>6054</v>
      </c>
      <c r="C6064" s="102" t="s">
        <v>41561</v>
      </c>
      <c r="D6064" s="159" t="s">
        <v>5140</v>
      </c>
      <c r="E6064" s="36" t="s">
        <v>16384</v>
      </c>
      <c r="F6064" s="104">
        <v>4.3</v>
      </c>
      <c r="G6064" s="101" t="s">
        <v>704</v>
      </c>
      <c r="H6064" s="101" t="s">
        <v>3744</v>
      </c>
      <c r="I6064" s="101">
        <v>2014</v>
      </c>
      <c r="J6064" s="101"/>
      <c r="K6064" s="90">
        <v>5007960428</v>
      </c>
      <c r="L6064" s="90">
        <f>IF(K6064/1024 &gt;1,K6064/1024," ")</f>
        <v>4890586.35546875</v>
      </c>
      <c r="M6064" s="90">
        <f>IF(K6064/1048576 &gt;1,K6064/1048576," ")</f>
        <v>4775.9632377624512</v>
      </c>
      <c r="N6064" s="91">
        <f>IF(K6064&gt;999999999,K6064/1073741824," ")</f>
        <v>4.6640265993773937</v>
      </c>
      <c r="O6064" s="194" t="s">
        <v>18220</v>
      </c>
      <c r="P6064" s="197" t="s">
        <v>28096</v>
      </c>
    </row>
    <row r="6065" spans="2:16" ht="20.100000000000001" customHeight="1" x14ac:dyDescent="0.3">
      <c r="B6065" s="101">
        <v>6055</v>
      </c>
      <c r="C6065" s="20" t="s">
        <v>41562</v>
      </c>
      <c r="D6065" s="157" t="s">
        <v>8501</v>
      </c>
      <c r="E6065" s="36" t="s">
        <v>16385</v>
      </c>
      <c r="F6065" s="81">
        <v>6.2</v>
      </c>
      <c r="G6065" s="13"/>
      <c r="H6065" s="13" t="s">
        <v>5871</v>
      </c>
      <c r="I6065" s="79">
        <v>2018</v>
      </c>
      <c r="J6065" s="79"/>
      <c r="K6065" s="73">
        <v>4394930176</v>
      </c>
      <c r="L6065" s="90">
        <f>IF(K6065/1024 &gt;1,K6065/1024," ")</f>
        <v>4291924</v>
      </c>
      <c r="M6065" s="90">
        <f>IF(K6065/1048576 &gt;1,K6065/1048576," ")</f>
        <v>4191.33203125</v>
      </c>
      <c r="N6065" s="91">
        <f>IF(K6065&gt;999999999,K6065/1073741824," ")</f>
        <v>4.0930976867675781</v>
      </c>
      <c r="O6065" s="194" t="s">
        <v>22338</v>
      </c>
      <c r="P6065" s="197" t="s">
        <v>28097</v>
      </c>
    </row>
    <row r="6066" spans="2:16" ht="20.100000000000001" customHeight="1" x14ac:dyDescent="0.3">
      <c r="B6066" s="101">
        <v>6056</v>
      </c>
      <c r="C6066" s="102" t="s">
        <v>41563</v>
      </c>
      <c r="D6066" s="159" t="s">
        <v>3221</v>
      </c>
      <c r="E6066" s="36" t="s">
        <v>16386</v>
      </c>
      <c r="F6066" s="104">
        <v>5.4</v>
      </c>
      <c r="G6066" s="101" t="s">
        <v>704</v>
      </c>
      <c r="H6066" s="101" t="s">
        <v>3744</v>
      </c>
      <c r="I6066" s="101">
        <v>2012</v>
      </c>
      <c r="J6066" s="101"/>
      <c r="K6066" s="90">
        <v>4347024626</v>
      </c>
      <c r="L6066" s="90">
        <f>IF(K6066/1024 &gt;1,K6066/1024," ")</f>
        <v>4245141.236328125</v>
      </c>
      <c r="M6066" s="90">
        <f>IF(K6066/1048576 &gt;1,K6066/1048576," ")</f>
        <v>4145.6457386016846</v>
      </c>
      <c r="N6066" s="91">
        <f>IF(K6066&gt;999999999,K6066/1073741824," ")</f>
        <v>4.0484821666032076</v>
      </c>
      <c r="O6066" s="194" t="s">
        <v>28098</v>
      </c>
      <c r="P6066" s="197" t="s">
        <v>28099</v>
      </c>
    </row>
    <row r="6067" spans="2:16" ht="20.100000000000001" customHeight="1" x14ac:dyDescent="0.3">
      <c r="B6067" s="101">
        <v>6057</v>
      </c>
      <c r="C6067" s="112" t="s">
        <v>41564</v>
      </c>
      <c r="D6067" s="161" t="s">
        <v>6213</v>
      </c>
      <c r="E6067" s="36" t="s">
        <v>16387</v>
      </c>
      <c r="F6067" s="99">
        <v>5.4</v>
      </c>
      <c r="G6067" s="101"/>
      <c r="H6067" s="101" t="s">
        <v>5878</v>
      </c>
      <c r="I6067" s="101">
        <v>2015</v>
      </c>
      <c r="J6067" s="101"/>
      <c r="K6067" s="90">
        <v>4713848999</v>
      </c>
      <c r="L6067" s="90">
        <f>IF(K6067/1024 &gt;1,K6067/1024," ")</f>
        <v>4603368.1630859375</v>
      </c>
      <c r="M6067" s="90">
        <f>IF(K6067/1048576 &gt;1,K6067/1048576," ")</f>
        <v>4495.4767217636108</v>
      </c>
      <c r="N6067" s="91">
        <f>IF(K6067&gt;999999999,K6067/1073741824," ")</f>
        <v>4.3901139860972762</v>
      </c>
      <c r="O6067" s="194" t="s">
        <v>28100</v>
      </c>
      <c r="P6067" s="197" t="s">
        <v>28101</v>
      </c>
    </row>
    <row r="6068" spans="2:16" ht="20.100000000000001" customHeight="1" x14ac:dyDescent="0.3">
      <c r="B6068" s="101">
        <v>6058</v>
      </c>
      <c r="C6068" s="109" t="s">
        <v>41565</v>
      </c>
      <c r="D6068" s="159" t="s">
        <v>1360</v>
      </c>
      <c r="E6068" s="36" t="s">
        <v>16388</v>
      </c>
      <c r="F6068" s="104">
        <v>6.2</v>
      </c>
      <c r="G6068" s="94"/>
      <c r="H6068" s="94" t="s">
        <v>3769</v>
      </c>
      <c r="I6068" s="94">
        <v>2011</v>
      </c>
      <c r="J6068" s="94"/>
      <c r="K6068" s="108">
        <v>2477281350</v>
      </c>
      <c r="L6068" s="90">
        <f>IF(K6068/1024 &gt;1,K6068/1024," ")</f>
        <v>2419220.068359375</v>
      </c>
      <c r="M6068" s="90">
        <f>IF(K6068/1048576 &gt;1,K6068/1048576," ")</f>
        <v>2362.5195980072021</v>
      </c>
      <c r="N6068" s="91">
        <f>IF(K6068&gt;999999999,K6068/1073741824," ")</f>
        <v>2.3071480449289083</v>
      </c>
      <c r="O6068" s="194" t="s">
        <v>17624</v>
      </c>
      <c r="P6068" s="197" t="s">
        <v>28102</v>
      </c>
    </row>
    <row r="6069" spans="2:16" ht="20.100000000000001" customHeight="1" x14ac:dyDescent="0.3">
      <c r="B6069" s="101">
        <v>6059</v>
      </c>
      <c r="C6069" s="109" t="s">
        <v>41567</v>
      </c>
      <c r="D6069" s="159" t="s">
        <v>5050</v>
      </c>
      <c r="E6069" s="36" t="s">
        <v>16390</v>
      </c>
      <c r="F6069" s="104">
        <v>6.3</v>
      </c>
      <c r="G6069" s="101" t="s">
        <v>704</v>
      </c>
      <c r="H6069" s="101" t="s">
        <v>3744</v>
      </c>
      <c r="I6069" s="101">
        <v>2012</v>
      </c>
      <c r="J6069" s="101"/>
      <c r="K6069" s="90">
        <v>4735533616</v>
      </c>
      <c r="L6069" s="90">
        <f>IF(K6069/1024 &gt;1,K6069/1024," ")</f>
        <v>4624544.546875</v>
      </c>
      <c r="M6069" s="90">
        <f>IF(K6069/1048576 &gt;1,K6069/1048576," ")</f>
        <v>4516.1567840576172</v>
      </c>
      <c r="N6069" s="91">
        <f>IF(K6069&gt;999999999,K6069/1073741824," ")</f>
        <v>4.4103093594312668</v>
      </c>
      <c r="O6069" s="194" t="s">
        <v>28104</v>
      </c>
      <c r="P6069" s="197" t="s">
        <v>28105</v>
      </c>
    </row>
    <row r="6070" spans="2:16" ht="20.100000000000001" customHeight="1" x14ac:dyDescent="0.3">
      <c r="B6070" s="101">
        <v>6060</v>
      </c>
      <c r="C6070" s="103" t="s">
        <v>41566</v>
      </c>
      <c r="D6070" s="161" t="s">
        <v>6368</v>
      </c>
      <c r="E6070" s="36" t="s">
        <v>16389</v>
      </c>
      <c r="F6070" s="99">
        <v>5.5</v>
      </c>
      <c r="G6070" s="99" t="s">
        <v>704</v>
      </c>
      <c r="H6070" s="101" t="s">
        <v>5871</v>
      </c>
      <c r="I6070" s="101">
        <v>1972</v>
      </c>
      <c r="J6070" s="101"/>
      <c r="K6070" s="90">
        <v>3695291087</v>
      </c>
      <c r="L6070" s="90">
        <f>IF(K6070/1024 &gt;1,K6070/1024," ")</f>
        <v>3608682.7021484375</v>
      </c>
      <c r="M6070" s="90">
        <f>IF(K6070/1048576 &gt;1,K6070/1048576," ")</f>
        <v>3524.1042013168335</v>
      </c>
      <c r="N6070" s="91">
        <f>IF(K6070&gt;999999999,K6070/1073741824," ")</f>
        <v>3.4415080090984702</v>
      </c>
      <c r="O6070" s="199" t="s">
        <v>17522</v>
      </c>
      <c r="P6070" s="197" t="s">
        <v>28103</v>
      </c>
    </row>
    <row r="6071" spans="2:16" ht="20.100000000000001" customHeight="1" x14ac:dyDescent="0.3">
      <c r="B6071" s="101">
        <v>6061</v>
      </c>
      <c r="C6071" s="12" t="s">
        <v>41568</v>
      </c>
      <c r="D6071" s="159" t="s">
        <v>1373</v>
      </c>
      <c r="E6071" s="36" t="s">
        <v>16391</v>
      </c>
      <c r="F6071" s="104">
        <v>6.4</v>
      </c>
      <c r="G6071" s="13" t="s">
        <v>704</v>
      </c>
      <c r="H6071" s="13" t="s">
        <v>3744</v>
      </c>
      <c r="I6071" s="94">
        <v>2011</v>
      </c>
      <c r="J6071" s="94"/>
      <c r="K6071" s="73">
        <v>3172454634</v>
      </c>
      <c r="L6071" s="90">
        <f>IF(K6071/1024 &gt;1,K6071/1024," ")</f>
        <v>3098100.228515625</v>
      </c>
      <c r="M6071" s="90">
        <f>IF(K6071/1048576 &gt;1,K6071/1048576," ")</f>
        <v>3025.48850440979</v>
      </c>
      <c r="N6071" s="91">
        <f>IF(K6071&gt;999999999,K6071/1073741824," ")</f>
        <v>2.9545786175876856</v>
      </c>
      <c r="O6071" s="194" t="s">
        <v>28106</v>
      </c>
      <c r="P6071" s="197" t="s">
        <v>28107</v>
      </c>
    </row>
    <row r="6072" spans="2:16" ht="20.100000000000001" customHeight="1" x14ac:dyDescent="0.3">
      <c r="B6072" s="101">
        <v>6062</v>
      </c>
      <c r="C6072" s="109" t="s">
        <v>37309</v>
      </c>
      <c r="D6072" s="159" t="s">
        <v>6163</v>
      </c>
      <c r="E6072" s="36" t="s">
        <v>13160</v>
      </c>
      <c r="F6072" s="104">
        <v>6.7</v>
      </c>
      <c r="G6072" s="101" t="s">
        <v>704</v>
      </c>
      <c r="H6072" s="101" t="s">
        <v>3745</v>
      </c>
      <c r="I6072" s="101">
        <v>2006</v>
      </c>
      <c r="J6072" s="101"/>
      <c r="K6072" s="90">
        <v>2150826353</v>
      </c>
      <c r="L6072" s="90">
        <f>IF(K6072/1024 &gt;1,K6072/1024," ")</f>
        <v>2100416.3603515625</v>
      </c>
      <c r="M6072" s="90">
        <f>IF(K6072/1048576 &gt;1,K6072/1048576," ")</f>
        <v>2051.1878519058228</v>
      </c>
      <c r="N6072" s="91">
        <f>IF(K6072&gt;999999999,K6072/1073741824," ")</f>
        <v>2.00311313662678</v>
      </c>
      <c r="O6072" s="194" t="s">
        <v>22757</v>
      </c>
      <c r="P6072" s="197" t="s">
        <v>22758</v>
      </c>
    </row>
    <row r="6073" spans="2:16" ht="20.100000000000001" customHeight="1" x14ac:dyDescent="0.3">
      <c r="B6073" s="101">
        <v>6063</v>
      </c>
      <c r="C6073" s="7" t="s">
        <v>41569</v>
      </c>
      <c r="D6073" s="158" t="s">
        <v>32820</v>
      </c>
      <c r="E6073" s="36" t="s">
        <v>32821</v>
      </c>
      <c r="F6073" s="49">
        <v>6.1</v>
      </c>
      <c r="G6073" s="13" t="s">
        <v>704</v>
      </c>
      <c r="H6073" s="13" t="s">
        <v>3740</v>
      </c>
      <c r="I6073" s="9">
        <v>2021</v>
      </c>
      <c r="J6073" s="9"/>
      <c r="K6073" s="45">
        <v>4602134528</v>
      </c>
      <c r="L6073" s="90">
        <f>IF(K6073/1024 &gt;1,K6073/1024," ")</f>
        <v>4494272</v>
      </c>
      <c r="M6073" s="90">
        <f>IF(K6073/1048576 &gt;1,K6073/1048576," ")</f>
        <v>4388.9375</v>
      </c>
      <c r="N6073" s="91">
        <f>IF(K6073&gt;999999999,K6073/1073741824," ")</f>
        <v>4.28607177734375</v>
      </c>
      <c r="O6073" s="194" t="s">
        <v>32822</v>
      </c>
      <c r="P6073" s="197" t="s">
        <v>32823</v>
      </c>
    </row>
    <row r="6074" spans="2:16" ht="20.100000000000001" customHeight="1" x14ac:dyDescent="0.3">
      <c r="B6074" s="101">
        <v>6064</v>
      </c>
      <c r="C6074" s="7" t="s">
        <v>41570</v>
      </c>
      <c r="D6074" s="159" t="s">
        <v>4984</v>
      </c>
      <c r="E6074" s="36" t="s">
        <v>16392</v>
      </c>
      <c r="F6074" s="104">
        <v>7.8</v>
      </c>
      <c r="G6074" s="101" t="s">
        <v>704</v>
      </c>
      <c r="H6074" s="101" t="s">
        <v>3898</v>
      </c>
      <c r="I6074" s="101">
        <v>1930</v>
      </c>
      <c r="J6074" s="116"/>
      <c r="K6074" s="90">
        <v>2571798576</v>
      </c>
      <c r="L6074" s="90">
        <f>IF(K6074/1024 &gt;1,K6074/1024," ")</f>
        <v>2511522.046875</v>
      </c>
      <c r="M6074" s="90">
        <f>IF(K6074/1048576 &gt;1,K6074/1048576," ")</f>
        <v>2452.6582489013672</v>
      </c>
      <c r="N6074" s="91">
        <f>IF(K6074&gt;999999999,K6074/1073741824," ")</f>
        <v>2.3951740711927414</v>
      </c>
      <c r="O6074" s="194" t="s">
        <v>28108</v>
      </c>
      <c r="P6074" s="197" t="s">
        <v>28109</v>
      </c>
    </row>
    <row r="6075" spans="2:16" ht="20.100000000000001" customHeight="1" x14ac:dyDescent="0.3">
      <c r="B6075" s="101">
        <v>6065</v>
      </c>
      <c r="C6075" s="12" t="s">
        <v>40785</v>
      </c>
      <c r="D6075" s="160" t="s">
        <v>1316</v>
      </c>
      <c r="E6075" s="36" t="s">
        <v>16393</v>
      </c>
      <c r="F6075" s="104">
        <v>5.0999999999999996</v>
      </c>
      <c r="G6075" s="94"/>
      <c r="H6075" s="94" t="s">
        <v>3750</v>
      </c>
      <c r="I6075" s="101">
        <v>1994</v>
      </c>
      <c r="J6075" s="101"/>
      <c r="K6075" s="90">
        <v>1016262656</v>
      </c>
      <c r="L6075" s="90">
        <f>IF(K6075/1024 &gt;1,K6075/1024," ")</f>
        <v>992444</v>
      </c>
      <c r="M6075" s="90">
        <f>IF(K6075/1048576 &gt;1,K6075/1048576," ")</f>
        <v>969.18359375</v>
      </c>
      <c r="N6075" s="91">
        <f>IF(K6075&gt;999999999,K6075/1073741824," ")</f>
        <v>0.94646835327148438</v>
      </c>
      <c r="O6075" s="194" t="s">
        <v>17766</v>
      </c>
      <c r="P6075" s="197" t="s">
        <v>28110</v>
      </c>
    </row>
    <row r="6076" spans="2:16" ht="20.100000000000001" customHeight="1" x14ac:dyDescent="0.3">
      <c r="B6076" s="101">
        <v>6066</v>
      </c>
      <c r="C6076" s="109" t="s">
        <v>41571</v>
      </c>
      <c r="D6076" s="160" t="s">
        <v>385</v>
      </c>
      <c r="E6076" s="36" t="s">
        <v>16394</v>
      </c>
      <c r="F6076" s="104">
        <v>8.3000000000000007</v>
      </c>
      <c r="G6076" s="94" t="s">
        <v>704</v>
      </c>
      <c r="H6076" s="94" t="s">
        <v>3739</v>
      </c>
      <c r="I6076" s="101">
        <v>1992</v>
      </c>
      <c r="J6076" s="101"/>
      <c r="K6076" s="108">
        <v>8442288160</v>
      </c>
      <c r="L6076" s="90">
        <f>IF(K6076/1024 &gt;1,K6076/1024," ")</f>
        <v>8244422.03125</v>
      </c>
      <c r="M6076" s="90">
        <f>IF(K6076/1048576 &gt;1,K6076/1048576," ")</f>
        <v>8051.1933898925781</v>
      </c>
      <c r="N6076" s="91">
        <f>IF(K6076&gt;999999999,K6076/1073741824," ")</f>
        <v>7.8624935448169708</v>
      </c>
      <c r="O6076" s="194" t="s">
        <v>28111</v>
      </c>
      <c r="P6076" s="197" t="s">
        <v>28112</v>
      </c>
    </row>
    <row r="6077" spans="2:16" ht="20.100000000000001" customHeight="1" x14ac:dyDescent="0.3">
      <c r="B6077" s="101">
        <v>6067</v>
      </c>
      <c r="C6077" s="7" t="s">
        <v>40786</v>
      </c>
      <c r="D6077" s="159" t="s">
        <v>2574</v>
      </c>
      <c r="E6077" s="36" t="s">
        <v>16395</v>
      </c>
      <c r="F6077" s="104">
        <v>5.8</v>
      </c>
      <c r="G6077" s="94"/>
      <c r="H6077" s="94" t="s">
        <v>4184</v>
      </c>
      <c r="I6077" s="101">
        <v>1999</v>
      </c>
      <c r="J6077" s="101"/>
      <c r="K6077" s="90">
        <v>1178025984</v>
      </c>
      <c r="L6077" s="90">
        <f>IF(K6077/1024 &gt;1,K6077/1024," ")</f>
        <v>1150416</v>
      </c>
      <c r="M6077" s="90">
        <f>IF(K6077/1048576 &gt;1,K6077/1048576," ")</f>
        <v>1123.453125</v>
      </c>
      <c r="N6077" s="91">
        <f>IF(K6077&gt;999999999,K6077/1073741824," ")</f>
        <v>1.0971221923828125</v>
      </c>
      <c r="O6077" s="194" t="s">
        <v>28113</v>
      </c>
      <c r="P6077" s="197" t="s">
        <v>28114</v>
      </c>
    </row>
    <row r="6078" spans="2:16" ht="20.100000000000001" customHeight="1" x14ac:dyDescent="0.3">
      <c r="B6078" s="101">
        <v>6068</v>
      </c>
      <c r="C6078" s="48" t="s">
        <v>41572</v>
      </c>
      <c r="D6078" s="157" t="s">
        <v>745</v>
      </c>
      <c r="E6078" s="36" t="s">
        <v>16396</v>
      </c>
      <c r="F6078" s="81">
        <v>5.5</v>
      </c>
      <c r="G6078" s="13" t="s">
        <v>704</v>
      </c>
      <c r="H6078" s="13" t="s">
        <v>3757</v>
      </c>
      <c r="I6078" s="79">
        <v>2019</v>
      </c>
      <c r="J6078" s="79"/>
      <c r="K6078" s="73">
        <v>4401254400</v>
      </c>
      <c r="L6078" s="90">
        <f>IF(K6078/1024 &gt;1,K6078/1024," ")</f>
        <v>4298100</v>
      </c>
      <c r="M6078" s="90">
        <f>IF(K6078/1048576 &gt;1,K6078/1048576," ")</f>
        <v>4197.36328125</v>
      </c>
      <c r="N6078" s="91">
        <f>IF(K6078&gt;999999999,K6078/1073741824," ")</f>
        <v>4.0989875793457031</v>
      </c>
      <c r="O6078" s="194" t="s">
        <v>28115</v>
      </c>
      <c r="P6078" s="197" t="s">
        <v>28116</v>
      </c>
    </row>
    <row r="6079" spans="2:16" ht="20.100000000000001" customHeight="1" x14ac:dyDescent="0.3">
      <c r="B6079" s="101">
        <v>6069</v>
      </c>
      <c r="C6079" s="12" t="s">
        <v>41573</v>
      </c>
      <c r="D6079" s="159" t="s">
        <v>3163</v>
      </c>
      <c r="E6079" s="36" t="s">
        <v>16397</v>
      </c>
      <c r="F6079" s="104">
        <v>4.8</v>
      </c>
      <c r="G6079" s="101" t="s">
        <v>704</v>
      </c>
      <c r="H6079" s="101" t="s">
        <v>3743</v>
      </c>
      <c r="I6079" s="101">
        <v>2012</v>
      </c>
      <c r="J6079" s="101"/>
      <c r="K6079" s="90">
        <v>3258615146</v>
      </c>
      <c r="L6079" s="90">
        <f>IF(K6079/1024 &gt;1,K6079/1024," ")</f>
        <v>3182241.353515625</v>
      </c>
      <c r="M6079" s="90">
        <f>IF(K6079/1048576 &gt;1,K6079/1048576," ")</f>
        <v>3107.6575717926025</v>
      </c>
      <c r="N6079" s="91">
        <f>IF(K6079&gt;999999999,K6079/1073741824," ")</f>
        <v>3.0348218474537134</v>
      </c>
      <c r="O6079" s="194" t="s">
        <v>17757</v>
      </c>
      <c r="P6079" s="197" t="s">
        <v>28117</v>
      </c>
    </row>
    <row r="6080" spans="2:16" ht="20.100000000000001" customHeight="1" x14ac:dyDescent="0.3">
      <c r="B6080" s="101">
        <v>6070</v>
      </c>
      <c r="C6080" s="109" t="s">
        <v>41575</v>
      </c>
      <c r="D6080" s="160" t="s">
        <v>386</v>
      </c>
      <c r="E6080" s="36" t="s">
        <v>16399</v>
      </c>
      <c r="F6080" s="104">
        <v>5.5</v>
      </c>
      <c r="G6080" s="104" t="s">
        <v>704</v>
      </c>
      <c r="H6080" s="101" t="s">
        <v>5090</v>
      </c>
      <c r="I6080" s="101">
        <v>2007</v>
      </c>
      <c r="J6080" s="101"/>
      <c r="K6080" s="90">
        <v>4912720487</v>
      </c>
      <c r="L6080" s="90">
        <f>IF(K6080/1024 &gt;1,K6080/1024," ")</f>
        <v>4797578.6005859375</v>
      </c>
      <c r="M6080" s="90">
        <f>IF(K6080/1048576 &gt;1,K6080/1048576," ")</f>
        <v>4685.1353521347046</v>
      </c>
      <c r="N6080" s="91">
        <f>IF(K6080&gt;999999999,K6080/1073741824," ")</f>
        <v>4.5753274923190475</v>
      </c>
      <c r="O6080" s="194" t="s">
        <v>28120</v>
      </c>
      <c r="P6080" s="197" t="s">
        <v>28121</v>
      </c>
    </row>
    <row r="6081" spans="2:16" ht="20.100000000000001" customHeight="1" x14ac:dyDescent="0.3">
      <c r="B6081" s="101">
        <v>6071</v>
      </c>
      <c r="C6081" s="12" t="s">
        <v>41576</v>
      </c>
      <c r="D6081" s="157" t="s">
        <v>8219</v>
      </c>
      <c r="E6081" s="36" t="s">
        <v>16400</v>
      </c>
      <c r="F6081" s="131">
        <v>5.0999999999999996</v>
      </c>
      <c r="G6081" s="13"/>
      <c r="H6081" s="13" t="s">
        <v>5878</v>
      </c>
      <c r="I6081" s="133">
        <v>2018</v>
      </c>
      <c r="J6081" s="74"/>
      <c r="K6081" s="73">
        <v>4164218880</v>
      </c>
      <c r="L6081" s="90">
        <f>IF(K6081/1024 &gt;1,K6081/1024," ")</f>
        <v>4066620</v>
      </c>
      <c r="M6081" s="90">
        <f>IF(K6081/1048576 &gt;1,K6081/1048576," ")</f>
        <v>3971.30859375</v>
      </c>
      <c r="N6081" s="91">
        <f>IF(K6081&gt;999999999,K6081/1073741824," ")</f>
        <v>3.8782310485839844</v>
      </c>
      <c r="O6081" s="194" t="s">
        <v>17911</v>
      </c>
      <c r="P6081" s="197" t="s">
        <v>28122</v>
      </c>
    </row>
    <row r="6082" spans="2:16" ht="20.100000000000001" customHeight="1" x14ac:dyDescent="0.3">
      <c r="B6082" s="101">
        <v>6072</v>
      </c>
      <c r="C6082" s="48" t="s">
        <v>41577</v>
      </c>
      <c r="D6082" s="177" t="s">
        <v>9154</v>
      </c>
      <c r="E6082" s="36" t="s">
        <v>9155</v>
      </c>
      <c r="F6082" s="49">
        <v>5.0999999999999996</v>
      </c>
      <c r="G6082" s="13" t="s">
        <v>704</v>
      </c>
      <c r="H6082" s="13" t="s">
        <v>3756</v>
      </c>
      <c r="I6082" s="9">
        <v>2020</v>
      </c>
      <c r="J6082" s="9"/>
      <c r="K6082" s="45">
        <v>5132021760</v>
      </c>
      <c r="L6082" s="90">
        <f>IF(K6082/1024 &gt;1,K6082/1024," ")</f>
        <v>5011740</v>
      </c>
      <c r="M6082" s="90">
        <f>IF(K6082/1048576 &gt;1,K6082/1048576," ")</f>
        <v>4894.27734375</v>
      </c>
      <c r="N6082" s="91">
        <f>IF(K6082&gt;999999999,K6082/1073741824," ")</f>
        <v>4.7795677185058594</v>
      </c>
      <c r="O6082" s="199" t="s">
        <v>17525</v>
      </c>
      <c r="P6082" s="197" t="s">
        <v>31657</v>
      </c>
    </row>
    <row r="6083" spans="2:16" ht="20.100000000000001" customHeight="1" x14ac:dyDescent="0.3">
      <c r="B6083" s="101">
        <v>6073</v>
      </c>
      <c r="C6083" s="102" t="s">
        <v>40682</v>
      </c>
      <c r="D6083" s="159" t="s">
        <v>4385</v>
      </c>
      <c r="E6083" s="36" t="s">
        <v>15537</v>
      </c>
      <c r="F6083" s="104">
        <v>4.7</v>
      </c>
      <c r="G6083" s="101" t="s">
        <v>704</v>
      </c>
      <c r="H6083" s="101" t="s">
        <v>3782</v>
      </c>
      <c r="I6083" s="101">
        <v>2014</v>
      </c>
      <c r="J6083" s="101"/>
      <c r="K6083" s="90">
        <v>3635226940</v>
      </c>
      <c r="L6083" s="90">
        <f>IF(K6083/1024 &gt;1,K6083/1024," ")</f>
        <v>3550026.30859375</v>
      </c>
      <c r="M6083" s="90">
        <f>IF(K6083/1048576 &gt;1,K6083/1048576," ")</f>
        <v>3466.822566986084</v>
      </c>
      <c r="N6083" s="91">
        <f>IF(K6083&gt;999999999,K6083/1073741824," ")</f>
        <v>3.3855689130723476</v>
      </c>
      <c r="O6083" s="199" t="s">
        <v>17524</v>
      </c>
      <c r="P6083" s="197" t="s">
        <v>26661</v>
      </c>
    </row>
    <row r="6084" spans="2:16" ht="20.100000000000001" customHeight="1" x14ac:dyDescent="0.3">
      <c r="B6084" s="101">
        <v>6074</v>
      </c>
      <c r="C6084" s="109" t="s">
        <v>41578</v>
      </c>
      <c r="D6084" s="159" t="s">
        <v>3302</v>
      </c>
      <c r="E6084" s="36" t="s">
        <v>16401</v>
      </c>
      <c r="F6084" s="104">
        <v>6.3</v>
      </c>
      <c r="G6084" s="101" t="s">
        <v>704</v>
      </c>
      <c r="H6084" s="101" t="s">
        <v>3811</v>
      </c>
      <c r="I6084" s="101">
        <v>2012</v>
      </c>
      <c r="J6084" s="101"/>
      <c r="K6084" s="90">
        <v>4341425997</v>
      </c>
      <c r="L6084" s="90">
        <f>IF(K6084/1024 &gt;1,K6084/1024," ")</f>
        <v>4239673.8251953125</v>
      </c>
      <c r="M6084" s="90">
        <f>IF(K6084/1048576 &gt;1,K6084/1048576," ")</f>
        <v>4140.3064699172974</v>
      </c>
      <c r="N6084" s="91">
        <f>IF(K6084&gt;999999999,K6084/1073741824," ")</f>
        <v>4.0432680370286107</v>
      </c>
      <c r="O6084" s="194" t="s">
        <v>28123</v>
      </c>
      <c r="P6084" s="197" t="s">
        <v>28124</v>
      </c>
    </row>
    <row r="6085" spans="2:16" ht="20.100000000000001" customHeight="1" x14ac:dyDescent="0.3">
      <c r="B6085" s="101">
        <v>6075</v>
      </c>
      <c r="C6085" s="102" t="s">
        <v>41579</v>
      </c>
      <c r="D6085" s="159" t="s">
        <v>3979</v>
      </c>
      <c r="E6085" s="36" t="s">
        <v>16402</v>
      </c>
      <c r="F6085" s="104">
        <v>4.2</v>
      </c>
      <c r="G6085" s="101" t="s">
        <v>704</v>
      </c>
      <c r="H6085" s="101" t="s">
        <v>3740</v>
      </c>
      <c r="I6085" s="101">
        <v>2013</v>
      </c>
      <c r="J6085" s="101"/>
      <c r="K6085" s="90">
        <v>3549755802</v>
      </c>
      <c r="L6085" s="90">
        <f>IF(K6085/1024 &gt;1,K6085/1024," ")</f>
        <v>3466558.400390625</v>
      </c>
      <c r="M6085" s="90">
        <f>IF(K6085/1048576 &gt;1,K6085/1048576," ")</f>
        <v>3385.3109378814697</v>
      </c>
      <c r="N6085" s="91">
        <f>IF(K6085&gt;999999999,K6085/1073741824," ")</f>
        <v>3.3059677127748728</v>
      </c>
      <c r="O6085" s="199" t="s">
        <v>17521</v>
      </c>
      <c r="P6085" s="197" t="s">
        <v>28125</v>
      </c>
    </row>
    <row r="6086" spans="2:16" ht="20.100000000000001" customHeight="1" x14ac:dyDescent="0.3">
      <c r="B6086" s="101">
        <v>6076</v>
      </c>
      <c r="C6086" s="102" t="s">
        <v>41580</v>
      </c>
      <c r="D6086" s="168" t="s">
        <v>7193</v>
      </c>
      <c r="E6086" s="36" t="s">
        <v>16403</v>
      </c>
      <c r="F6086" s="99">
        <v>7.3</v>
      </c>
      <c r="G6086" s="99" t="s">
        <v>704</v>
      </c>
      <c r="H6086" s="105" t="s">
        <v>5878</v>
      </c>
      <c r="I6086" s="101">
        <v>2016</v>
      </c>
      <c r="J6086" s="101"/>
      <c r="K6086" s="90">
        <v>4329107425</v>
      </c>
      <c r="L6086" s="90">
        <f>IF(K6086/1024 &gt;1,K6086/1024," ")</f>
        <v>4227643.9697265625</v>
      </c>
      <c r="M6086" s="90">
        <f>IF(K6086/1048576 &gt;1,K6086/1048576," ")</f>
        <v>4128.5585641860962</v>
      </c>
      <c r="N6086" s="91">
        <f>IF(K6086&gt;999999999,K6086/1073741824," ")</f>
        <v>4.0317954728379846</v>
      </c>
      <c r="O6086" s="194" t="s">
        <v>28126</v>
      </c>
      <c r="P6086" s="197" t="s">
        <v>28127</v>
      </c>
    </row>
    <row r="6087" spans="2:16" ht="20.100000000000001" customHeight="1" x14ac:dyDescent="0.3">
      <c r="B6087" s="101">
        <v>6077</v>
      </c>
      <c r="C6087" s="109" t="s">
        <v>41582</v>
      </c>
      <c r="D6087" s="159" t="s">
        <v>1853</v>
      </c>
      <c r="E6087" s="36" t="s">
        <v>16407</v>
      </c>
      <c r="F6087" s="104">
        <v>6.5</v>
      </c>
      <c r="G6087" s="101" t="s">
        <v>704</v>
      </c>
      <c r="H6087" s="101" t="s">
        <v>4402</v>
      </c>
      <c r="I6087" s="94">
        <v>1954</v>
      </c>
      <c r="J6087" s="94"/>
      <c r="K6087" s="108">
        <v>4959540090</v>
      </c>
      <c r="L6087" s="90">
        <f>IF(K6087/1024 &gt;1,K6087/1024," ")</f>
        <v>4843300.869140625</v>
      </c>
      <c r="M6087" s="90">
        <f>IF(K6087/1048576 &gt;1,K6087/1048576," ")</f>
        <v>4729.7860050201416</v>
      </c>
      <c r="N6087" s="91">
        <f>IF(K6087&gt;999999999,K6087/1073741824," ")</f>
        <v>4.618931645527482</v>
      </c>
      <c r="O6087" s="194" t="s">
        <v>28134</v>
      </c>
      <c r="P6087" s="197" t="s">
        <v>28135</v>
      </c>
    </row>
    <row r="6088" spans="2:16" ht="20.100000000000001" customHeight="1" x14ac:dyDescent="0.3">
      <c r="B6088" s="101">
        <v>6078</v>
      </c>
      <c r="C6088" s="20" t="s">
        <v>41583</v>
      </c>
      <c r="D6088" s="167" t="s">
        <v>8411</v>
      </c>
      <c r="E6088" s="36" t="s">
        <v>16410</v>
      </c>
      <c r="F6088" s="81">
        <v>6.4</v>
      </c>
      <c r="G6088" s="13" t="s">
        <v>704</v>
      </c>
      <c r="H6088" s="13" t="s">
        <v>5871</v>
      </c>
      <c r="I6088" s="79">
        <v>2018</v>
      </c>
      <c r="J6088" s="79"/>
      <c r="K6088" s="73">
        <v>4738138112</v>
      </c>
      <c r="L6088" s="90">
        <f>IF(K6088/1024 &gt;1,K6088/1024," ")</f>
        <v>4627088</v>
      </c>
      <c r="M6088" s="90">
        <f>IF(K6088/1048576 &gt;1,K6088/1048576," ")</f>
        <v>4518.640625</v>
      </c>
      <c r="N6088" s="91">
        <f>IF(K6088&gt;999999999,K6088/1073741824," ")</f>
        <v>4.4127349853515625</v>
      </c>
      <c r="O6088" s="194" t="s">
        <v>28140</v>
      </c>
      <c r="P6088" s="197" t="s">
        <v>28141</v>
      </c>
    </row>
    <row r="6089" spans="2:16" ht="20.100000000000001" customHeight="1" x14ac:dyDescent="0.3">
      <c r="B6089" s="101">
        <v>6079</v>
      </c>
      <c r="C6089" s="12" t="s">
        <v>33255</v>
      </c>
      <c r="D6089" s="157" t="s">
        <v>8914</v>
      </c>
      <c r="E6089" s="36" t="s">
        <v>16412</v>
      </c>
      <c r="F6089" s="131">
        <v>6.1</v>
      </c>
      <c r="G6089" s="13" t="s">
        <v>704</v>
      </c>
      <c r="H6089" s="13" t="s">
        <v>3757</v>
      </c>
      <c r="I6089" s="133">
        <v>2019</v>
      </c>
      <c r="J6089" s="74"/>
      <c r="K6089" s="73">
        <v>4918546432</v>
      </c>
      <c r="L6089" s="90">
        <f>IF(K6089/1024 &gt;1,K6089/1024," ")</f>
        <v>4803268</v>
      </c>
      <c r="M6089" s="90">
        <f>IF(K6089/1048576 &gt;1,K6089/1048576," ")</f>
        <v>4690.69140625</v>
      </c>
      <c r="N6089" s="91">
        <f>IF(K6089&gt;999999999,K6089/1073741824," ")</f>
        <v>4.5807533264160156</v>
      </c>
      <c r="O6089" s="194" t="s">
        <v>28143</v>
      </c>
      <c r="P6089" s="197" t="s">
        <v>28144</v>
      </c>
    </row>
    <row r="6090" spans="2:16" ht="20.100000000000001" customHeight="1" x14ac:dyDescent="0.3">
      <c r="B6090" s="101">
        <v>6080</v>
      </c>
      <c r="C6090" s="28" t="s">
        <v>41584</v>
      </c>
      <c r="D6090" s="161" t="s">
        <v>6296</v>
      </c>
      <c r="E6090" s="36" t="s">
        <v>16411</v>
      </c>
      <c r="F6090" s="99">
        <v>4.7</v>
      </c>
      <c r="G6090" s="99" t="s">
        <v>704</v>
      </c>
      <c r="H6090" s="101" t="s">
        <v>4081</v>
      </c>
      <c r="I6090" s="101">
        <v>2015</v>
      </c>
      <c r="J6090" s="101"/>
      <c r="K6090" s="90">
        <v>3873596720</v>
      </c>
      <c r="L6090" s="90">
        <f>IF(K6090/1024 &gt;1,K6090/1024," ")</f>
        <v>3782809.296875</v>
      </c>
      <c r="M6090" s="90">
        <f>IF(K6090/1048576 &gt;1,K6090/1048576," ")</f>
        <v>3694.1497039794922</v>
      </c>
      <c r="N6090" s="91">
        <f>IF(K6090&gt;999999999,K6090/1073741824," ")</f>
        <v>3.6075680702924728</v>
      </c>
      <c r="O6090" s="194" t="s">
        <v>19692</v>
      </c>
      <c r="P6090" s="197" t="s">
        <v>28142</v>
      </c>
    </row>
    <row r="6091" spans="2:16" ht="20.100000000000001" customHeight="1" x14ac:dyDescent="0.3">
      <c r="B6091" s="101">
        <v>6081</v>
      </c>
      <c r="C6091" s="12" t="s">
        <v>41585</v>
      </c>
      <c r="D6091" s="160" t="s">
        <v>572</v>
      </c>
      <c r="E6091" s="36" t="s">
        <v>16413</v>
      </c>
      <c r="F6091" s="104">
        <v>5.2</v>
      </c>
      <c r="G6091" s="94"/>
      <c r="H6091" s="13" t="s">
        <v>5892</v>
      </c>
      <c r="I6091" s="101">
        <v>2004</v>
      </c>
      <c r="J6091" s="101"/>
      <c r="K6091" s="73">
        <v>7067181056</v>
      </c>
      <c r="L6091" s="90">
        <f>IF(K6091/1024 &gt;1,K6091/1024," ")</f>
        <v>6901544</v>
      </c>
      <c r="M6091" s="90">
        <f>IF(K6091/1048576 &gt;1,K6091/1048576," ")</f>
        <v>6739.7890625</v>
      </c>
      <c r="N6091" s="91">
        <f>IF(K6091&gt;999999999,K6091/1073741824," ")</f>
        <v>6.5818252563476563</v>
      </c>
      <c r="O6091" s="194" t="s">
        <v>28145</v>
      </c>
      <c r="P6091" s="197" t="s">
        <v>28146</v>
      </c>
    </row>
    <row r="6092" spans="2:16" ht="20.100000000000001" customHeight="1" x14ac:dyDescent="0.3">
      <c r="B6092" s="101">
        <v>6082</v>
      </c>
      <c r="C6092" s="20" t="s">
        <v>34130</v>
      </c>
      <c r="D6092" s="261" t="s">
        <v>33855</v>
      </c>
      <c r="E6092" s="36" t="s">
        <v>33856</v>
      </c>
      <c r="F6092" s="131">
        <v>6.5</v>
      </c>
      <c r="G6092" s="13"/>
      <c r="H6092" s="13" t="s">
        <v>3744</v>
      </c>
      <c r="I6092" s="133">
        <v>2020</v>
      </c>
      <c r="J6092" s="74"/>
      <c r="K6092" s="73">
        <v>4233834496</v>
      </c>
      <c r="L6092" s="90">
        <f>IF(K6092/1024 &gt;1,K6092/1024," ")</f>
        <v>4134604</v>
      </c>
      <c r="M6092" s="90">
        <f>IF(K6092/1048576 &gt;1,K6092/1048576," ")</f>
        <v>4037.69921875</v>
      </c>
      <c r="N6092" s="91">
        <f>IF(K6092&gt;999999999,K6092/1073741824," ")</f>
        <v>3.9430656433105469</v>
      </c>
      <c r="O6092" s="223" t="s">
        <v>33857</v>
      </c>
      <c r="P6092" s="198" t="s">
        <v>33858</v>
      </c>
    </row>
    <row r="6093" spans="2:16" ht="20.100000000000001" customHeight="1" x14ac:dyDescent="0.3">
      <c r="B6093" s="101">
        <v>6083</v>
      </c>
      <c r="C6093" s="103" t="s">
        <v>41586</v>
      </c>
      <c r="D6093" s="168" t="s">
        <v>7364</v>
      </c>
      <c r="E6093" s="36" t="s">
        <v>16414</v>
      </c>
      <c r="F6093" s="99">
        <v>4.9000000000000004</v>
      </c>
      <c r="G6093" s="101"/>
      <c r="H6093" s="105" t="s">
        <v>5878</v>
      </c>
      <c r="I6093" s="101">
        <v>2016</v>
      </c>
      <c r="J6093" s="101"/>
      <c r="K6093" s="90">
        <v>3703517683</v>
      </c>
      <c r="L6093" s="90">
        <f>IF(K6093/1024 &gt;1,K6093/1024," ")</f>
        <v>3616716.4873046875</v>
      </c>
      <c r="M6093" s="90">
        <f>IF(K6093/1048576 &gt;1,K6093/1048576," ")</f>
        <v>3531.9496946334839</v>
      </c>
      <c r="N6093" s="91">
        <f>IF(K6093&gt;999999999,K6093/1073741824," ")</f>
        <v>3.4491696236655116</v>
      </c>
      <c r="O6093" s="194" t="s">
        <v>28147</v>
      </c>
      <c r="P6093" s="197" t="s">
        <v>28148</v>
      </c>
    </row>
    <row r="6094" spans="2:16" ht="20.100000000000001" customHeight="1" x14ac:dyDescent="0.3">
      <c r="B6094" s="101">
        <v>6084</v>
      </c>
      <c r="C6094" s="102" t="s">
        <v>41587</v>
      </c>
      <c r="D6094" s="159" t="s">
        <v>1413</v>
      </c>
      <c r="E6094" s="36" t="s">
        <v>16415</v>
      </c>
      <c r="F6094" s="104">
        <v>7.4</v>
      </c>
      <c r="G6094" s="101" t="s">
        <v>704</v>
      </c>
      <c r="H6094" s="105" t="s">
        <v>3739</v>
      </c>
      <c r="I6094" s="101">
        <v>1996</v>
      </c>
      <c r="J6094" s="101"/>
      <c r="K6094" s="90">
        <v>4920646492</v>
      </c>
      <c r="L6094" s="90">
        <f>IF(K6094/1024 &gt;1,K6094/1024," ")</f>
        <v>4805318.83984375</v>
      </c>
      <c r="M6094" s="90">
        <f>IF(K6094/1048576 &gt;1,K6094/1048576," ")</f>
        <v>4692.6941795349121</v>
      </c>
      <c r="N6094" s="91">
        <f>IF(K6094&gt;999999999,K6094/1073741824," ")</f>
        <v>4.5827091597020626</v>
      </c>
      <c r="O6094" s="194" t="s">
        <v>28149</v>
      </c>
      <c r="P6094" s="197" t="s">
        <v>28150</v>
      </c>
    </row>
    <row r="6095" spans="2:16" ht="20.100000000000001" customHeight="1" x14ac:dyDescent="0.3">
      <c r="B6095" s="101">
        <v>6085</v>
      </c>
      <c r="C6095" s="102" t="s">
        <v>41588</v>
      </c>
      <c r="D6095" s="159" t="s">
        <v>868</v>
      </c>
      <c r="E6095" s="36" t="s">
        <v>16416</v>
      </c>
      <c r="F6095" s="104">
        <v>7</v>
      </c>
      <c r="G6095" s="13" t="s">
        <v>704</v>
      </c>
      <c r="H6095" s="13" t="s">
        <v>5892</v>
      </c>
      <c r="I6095" s="101">
        <v>1999</v>
      </c>
      <c r="J6095" s="101"/>
      <c r="K6095" s="73">
        <v>3445301248</v>
      </c>
      <c r="L6095" s="90">
        <f>IF(K6095/1024 &gt;1,K6095/1024," ")</f>
        <v>3364552</v>
      </c>
      <c r="M6095" s="90">
        <f>IF(K6095/1048576 &gt;1,K6095/1048576," ")</f>
        <v>3285.6953125</v>
      </c>
      <c r="N6095" s="91">
        <f>IF(K6095&gt;999999999,K6095/1073741824," ")</f>
        <v>3.2086868286132813</v>
      </c>
      <c r="O6095" s="194" t="s">
        <v>28151</v>
      </c>
      <c r="P6095" s="197" t="s">
        <v>28152</v>
      </c>
    </row>
    <row r="6096" spans="2:16" ht="20.100000000000001" customHeight="1" x14ac:dyDescent="0.3">
      <c r="B6096" s="101">
        <v>6086</v>
      </c>
      <c r="C6096" s="7" t="s">
        <v>40787</v>
      </c>
      <c r="D6096" s="159" t="s">
        <v>143</v>
      </c>
      <c r="E6096" s="36" t="s">
        <v>16417</v>
      </c>
      <c r="F6096" s="104">
        <v>4.4000000000000004</v>
      </c>
      <c r="G6096" s="94"/>
      <c r="H6096" s="94" t="s">
        <v>3750</v>
      </c>
      <c r="I6096" s="101">
        <v>2007</v>
      </c>
      <c r="J6096" s="101"/>
      <c r="K6096" s="90">
        <v>1370894336</v>
      </c>
      <c r="L6096" s="90">
        <f>IF(K6096/1024 &gt;1,K6096/1024," ")</f>
        <v>1338764</v>
      </c>
      <c r="M6096" s="90">
        <f>IF(K6096/1048576 &gt;1,K6096/1048576," ")</f>
        <v>1307.38671875</v>
      </c>
      <c r="N6096" s="91">
        <f>IF(K6096&gt;999999999,K6096/1073741824," ")</f>
        <v>1.2767448425292969</v>
      </c>
      <c r="O6096" s="194" t="s">
        <v>28153</v>
      </c>
      <c r="P6096" s="197" t="s">
        <v>28154</v>
      </c>
    </row>
    <row r="6097" spans="2:16" ht="20.100000000000001" customHeight="1" x14ac:dyDescent="0.3">
      <c r="B6097" s="101">
        <v>6087</v>
      </c>
      <c r="C6097" s="12" t="s">
        <v>34401</v>
      </c>
      <c r="D6097" s="160" t="s">
        <v>176</v>
      </c>
      <c r="E6097" s="36" t="s">
        <v>9399</v>
      </c>
      <c r="F6097" s="104">
        <v>3.8</v>
      </c>
      <c r="G6097" s="94" t="s">
        <v>704</v>
      </c>
      <c r="H6097" s="94" t="s">
        <v>3738</v>
      </c>
      <c r="I6097" s="94">
        <v>1993</v>
      </c>
      <c r="J6097" s="94"/>
      <c r="K6097" s="108">
        <v>2611390464</v>
      </c>
      <c r="L6097" s="90">
        <f>IF(K6097/1024 &gt;1,K6097/1024," ")</f>
        <v>2550186</v>
      </c>
      <c r="M6097" s="90">
        <f>IF(K6097/1048576 &gt;1,K6097/1048576," ")</f>
        <v>2490.416015625</v>
      </c>
      <c r="N6097" s="91">
        <f>IF(K6097&gt;999999999,K6097/1073741824," ")</f>
        <v>2.4320468902587891</v>
      </c>
      <c r="O6097" s="194" t="s">
        <v>17672</v>
      </c>
      <c r="P6097" s="197" t="s">
        <v>18636</v>
      </c>
    </row>
    <row r="6098" spans="2:16" ht="20.100000000000001" customHeight="1" x14ac:dyDescent="0.3">
      <c r="B6098" s="101">
        <v>6088</v>
      </c>
      <c r="C6098" s="112" t="s">
        <v>41589</v>
      </c>
      <c r="D6098" s="161" t="s">
        <v>6175</v>
      </c>
      <c r="E6098" s="36" t="s">
        <v>16418</v>
      </c>
      <c r="F6098" s="99">
        <v>6.3</v>
      </c>
      <c r="G6098" s="101" t="s">
        <v>704</v>
      </c>
      <c r="H6098" s="101" t="s">
        <v>5925</v>
      </c>
      <c r="I6098" s="101">
        <v>2015</v>
      </c>
      <c r="J6098" s="101"/>
      <c r="K6098" s="90">
        <v>4011431136</v>
      </c>
      <c r="L6098" s="90">
        <f>IF(K6098/1024 &gt;1,K6098/1024," ")</f>
        <v>3917413.21875</v>
      </c>
      <c r="M6098" s="90">
        <f>IF(K6098/1048576 &gt;1,K6098/1048576," ")</f>
        <v>3825.5988464355469</v>
      </c>
      <c r="N6098" s="91">
        <f>IF(K6098&gt;999999999,K6098/1073741824," ")</f>
        <v>3.7359363734722137</v>
      </c>
      <c r="O6098" s="194" t="s">
        <v>28155</v>
      </c>
      <c r="P6098" s="197" t="s">
        <v>28156</v>
      </c>
    </row>
    <row r="6099" spans="2:16" ht="20.100000000000001" customHeight="1" x14ac:dyDescent="0.3">
      <c r="B6099" s="101">
        <v>6089</v>
      </c>
      <c r="C6099" s="12" t="s">
        <v>41590</v>
      </c>
      <c r="D6099" s="160" t="s">
        <v>1799</v>
      </c>
      <c r="E6099" s="36" t="s">
        <v>16419</v>
      </c>
      <c r="F6099" s="104">
        <v>7.8</v>
      </c>
      <c r="G6099" s="13" t="s">
        <v>704</v>
      </c>
      <c r="H6099" s="13" t="s">
        <v>3744</v>
      </c>
      <c r="I6099" s="101">
        <v>2008</v>
      </c>
      <c r="J6099" s="101"/>
      <c r="K6099" s="73">
        <v>4858859520</v>
      </c>
      <c r="L6099" s="90">
        <f>IF(K6099/1024 &gt;1,K6099/1024," ")</f>
        <v>4744980</v>
      </c>
      <c r="M6099" s="90">
        <f>IF(K6099/1048576 &gt;1,K6099/1048576," ")</f>
        <v>4633.76953125</v>
      </c>
      <c r="N6099" s="91">
        <f>IF(K6099&gt;999999999,K6099/1073741824," ")</f>
        <v>4.5251655578613281</v>
      </c>
      <c r="O6099" s="194" t="s">
        <v>30135</v>
      </c>
      <c r="P6099" s="197" t="s">
        <v>31569</v>
      </c>
    </row>
    <row r="6100" spans="2:16" ht="20.100000000000001" customHeight="1" x14ac:dyDescent="0.3">
      <c r="B6100" s="101">
        <v>6090</v>
      </c>
      <c r="C6100" s="112" t="s">
        <v>41592</v>
      </c>
      <c r="D6100" s="168" t="s">
        <v>7173</v>
      </c>
      <c r="E6100" s="36" t="s">
        <v>16421</v>
      </c>
      <c r="F6100" s="99">
        <v>5.0999999999999996</v>
      </c>
      <c r="G6100" s="99" t="s">
        <v>704</v>
      </c>
      <c r="H6100" s="105" t="s">
        <v>5892</v>
      </c>
      <c r="I6100" s="101">
        <v>2013</v>
      </c>
      <c r="J6100" s="115"/>
      <c r="K6100" s="90">
        <v>4002355277</v>
      </c>
      <c r="L6100" s="90">
        <f>IF(K6100/1024 &gt;1,K6100/1024," ")</f>
        <v>3908550.0751953125</v>
      </c>
      <c r="M6100" s="90">
        <f>IF(K6100/1048576 &gt;1,K6100/1048576," ")</f>
        <v>3816.9434328079224</v>
      </c>
      <c r="N6100" s="91">
        <f>IF(K6100&gt;999999999,K6100/1073741824," ")</f>
        <v>3.7274838211014867</v>
      </c>
      <c r="O6100" s="194" t="s">
        <v>28158</v>
      </c>
      <c r="P6100" s="197" t="s">
        <v>28159</v>
      </c>
    </row>
    <row r="6101" spans="2:16" ht="20.100000000000001" customHeight="1" x14ac:dyDescent="0.3">
      <c r="B6101" s="101">
        <v>6091</v>
      </c>
      <c r="C6101" s="210" t="s">
        <v>41593</v>
      </c>
      <c r="D6101" s="214" t="s">
        <v>257</v>
      </c>
      <c r="E6101" s="36" t="s">
        <v>16422</v>
      </c>
      <c r="F6101" s="81">
        <v>5.4</v>
      </c>
      <c r="G6101" s="13" t="s">
        <v>704</v>
      </c>
      <c r="H6101" s="13" t="s">
        <v>4081</v>
      </c>
      <c r="I6101" s="79">
        <v>2008</v>
      </c>
      <c r="J6101" s="79"/>
      <c r="K6101" s="73">
        <v>2393025669</v>
      </c>
      <c r="L6101" s="90">
        <f>IF(K6101/1024 &gt;1,K6101/1024," ")</f>
        <v>2336939.1298828125</v>
      </c>
      <c r="M6101" s="90">
        <f>IF(K6101/1048576 &gt;1,K6101/1048576," ")</f>
        <v>2282.1671190261841</v>
      </c>
      <c r="N6101" s="91">
        <f>IF(K6101&gt;999999999,K6101/1073741824," ")</f>
        <v>2.2286788271740079</v>
      </c>
      <c r="O6101" s="194" t="s">
        <v>17965</v>
      </c>
      <c r="P6101" s="197" t="s">
        <v>28160</v>
      </c>
    </row>
    <row r="6102" spans="2:16" ht="20.100000000000001" customHeight="1" x14ac:dyDescent="0.3">
      <c r="B6102" s="101">
        <v>6092</v>
      </c>
      <c r="C6102" s="7" t="s">
        <v>43002</v>
      </c>
      <c r="D6102" s="261" t="s">
        <v>42999</v>
      </c>
      <c r="E6102" s="36" t="s">
        <v>43000</v>
      </c>
      <c r="F6102" s="81">
        <v>6.2</v>
      </c>
      <c r="G6102" s="13" t="s">
        <v>704</v>
      </c>
      <c r="H6102" s="13" t="s">
        <v>4349</v>
      </c>
      <c r="I6102" s="79">
        <v>2022</v>
      </c>
      <c r="J6102" s="79"/>
      <c r="K6102" s="73">
        <v>2685939712</v>
      </c>
      <c r="L6102" s="90">
        <f>IF(K6102/1024 &gt;1,K6102/1024," ")</f>
        <v>2622988</v>
      </c>
      <c r="M6102" s="90">
        <f>IF(K6102/1048576 &gt;1,K6102/1048576," ")</f>
        <v>2561.51171875</v>
      </c>
      <c r="N6102" s="91">
        <f>IF(K6102&gt;999999999,K6102/1073741824," ")</f>
        <v>2.5014762878417969</v>
      </c>
      <c r="O6102" s="223" t="s">
        <v>27719</v>
      </c>
      <c r="P6102" s="197" t="s">
        <v>43001</v>
      </c>
    </row>
    <row r="6103" spans="2:16" ht="20.100000000000001" customHeight="1" x14ac:dyDescent="0.3">
      <c r="B6103" s="101">
        <v>6093</v>
      </c>
      <c r="C6103" s="109" t="s">
        <v>41594</v>
      </c>
      <c r="D6103" s="161" t="s">
        <v>7599</v>
      </c>
      <c r="E6103" s="36" t="s">
        <v>16424</v>
      </c>
      <c r="F6103" s="99">
        <v>4.4000000000000004</v>
      </c>
      <c r="G6103" s="99"/>
      <c r="H6103" s="105" t="s">
        <v>3937</v>
      </c>
      <c r="I6103" s="101">
        <v>2017</v>
      </c>
      <c r="J6103" s="101"/>
      <c r="K6103" s="90">
        <v>2414749141</v>
      </c>
      <c r="L6103" s="90">
        <f>IF(K6103/1024 &gt;1,K6103/1024," ")</f>
        <v>2358153.4580078125</v>
      </c>
      <c r="M6103" s="90">
        <f>IF(K6103/1048576 &gt;1,K6103/1048576," ")</f>
        <v>2302.8842363357544</v>
      </c>
      <c r="N6103" s="91">
        <f>IF(K6103&gt;999999999,K6103/1073741824," ")</f>
        <v>2.2489103870466352</v>
      </c>
      <c r="O6103" s="194" t="s">
        <v>28163</v>
      </c>
      <c r="P6103" s="197" t="s">
        <v>28164</v>
      </c>
    </row>
    <row r="6104" spans="2:16" ht="20.100000000000001" customHeight="1" x14ac:dyDescent="0.3">
      <c r="B6104" s="101">
        <v>6094</v>
      </c>
      <c r="C6104" s="102" t="s">
        <v>41595</v>
      </c>
      <c r="D6104" s="159" t="s">
        <v>200</v>
      </c>
      <c r="E6104" s="36" t="s">
        <v>16425</v>
      </c>
      <c r="F6104" s="104">
        <v>7.9</v>
      </c>
      <c r="G6104" s="101" t="s">
        <v>704</v>
      </c>
      <c r="H6104" s="101" t="s">
        <v>3756</v>
      </c>
      <c r="I6104" s="101">
        <v>2000</v>
      </c>
      <c r="J6104" s="101"/>
      <c r="K6104" s="90">
        <v>8122323819</v>
      </c>
      <c r="L6104" s="90">
        <f>IF(K6104/1024 &gt;1,K6104/1024," ")</f>
        <v>7931956.8544921875</v>
      </c>
      <c r="M6104" s="90">
        <f>IF(K6104/1048576 &gt;1,K6104/1048576," ")</f>
        <v>7746.0516157150269</v>
      </c>
      <c r="N6104" s="91">
        <f>IF(K6104&gt;999999999,K6104/1073741824," ")</f>
        <v>7.5645035309717059</v>
      </c>
      <c r="O6104" s="194" t="s">
        <v>28165</v>
      </c>
      <c r="P6104" s="197" t="s">
        <v>28166</v>
      </c>
    </row>
    <row r="6105" spans="2:16" ht="20.100000000000001" customHeight="1" x14ac:dyDescent="0.3">
      <c r="B6105" s="101">
        <v>6095</v>
      </c>
      <c r="C6105" s="20" t="s">
        <v>41597</v>
      </c>
      <c r="D6105" s="157" t="s">
        <v>8828</v>
      </c>
      <c r="E6105" s="36" t="s">
        <v>16427</v>
      </c>
      <c r="F6105" s="81">
        <v>4.9000000000000004</v>
      </c>
      <c r="G6105" s="13" t="s">
        <v>704</v>
      </c>
      <c r="H6105" s="13" t="s">
        <v>4426</v>
      </c>
      <c r="I6105" s="79">
        <v>2019</v>
      </c>
      <c r="J6105" s="79"/>
      <c r="K6105" s="73">
        <v>5264072704</v>
      </c>
      <c r="L6105" s="90">
        <f>IF(K6105/1024 &gt;1,K6105/1024," ")</f>
        <v>5140696</v>
      </c>
      <c r="M6105" s="90">
        <f>IF(K6105/1048576 &gt;1,K6105/1048576," ")</f>
        <v>5020.2109375</v>
      </c>
      <c r="N6105" s="91">
        <f>IF(K6105&gt;999999999,K6105/1073741824," ")</f>
        <v>4.9025497436523438</v>
      </c>
      <c r="O6105" s="194" t="s">
        <v>28169</v>
      </c>
      <c r="P6105" s="197" t="s">
        <v>28170</v>
      </c>
    </row>
    <row r="6106" spans="2:16" ht="20.100000000000001" customHeight="1" x14ac:dyDescent="0.3">
      <c r="B6106" s="101">
        <v>6096</v>
      </c>
      <c r="C6106" s="109" t="s">
        <v>40051</v>
      </c>
      <c r="D6106" s="160" t="s">
        <v>751</v>
      </c>
      <c r="E6106" s="36" t="s">
        <v>14858</v>
      </c>
      <c r="F6106" s="104">
        <v>6.5</v>
      </c>
      <c r="G6106" s="101" t="s">
        <v>704</v>
      </c>
      <c r="H6106" s="101" t="s">
        <v>3756</v>
      </c>
      <c r="I6106" s="101">
        <v>1992</v>
      </c>
      <c r="J6106" s="101"/>
      <c r="K6106" s="90">
        <v>5067498261</v>
      </c>
      <c r="L6106" s="90">
        <f>IF(K6106/1024 &gt;1,K6106/1024," ")</f>
        <v>4948728.7705078125</v>
      </c>
      <c r="M6106" s="90">
        <f>IF(K6106/1048576 &gt;1,K6106/1048576," ")</f>
        <v>4832.7429399490356</v>
      </c>
      <c r="N6106" s="91">
        <f>IF(K6106&gt;999999999,K6106/1073741824," ")</f>
        <v>4.7194755272939801</v>
      </c>
      <c r="O6106" s="194" t="s">
        <v>25586</v>
      </c>
      <c r="P6106" s="197" t="s">
        <v>25587</v>
      </c>
    </row>
    <row r="6107" spans="2:16" ht="20.100000000000001" customHeight="1" x14ac:dyDescent="0.3">
      <c r="B6107" s="101">
        <v>6097</v>
      </c>
      <c r="C6107" s="12" t="s">
        <v>41598</v>
      </c>
      <c r="D6107" s="159" t="s">
        <v>4859</v>
      </c>
      <c r="E6107" s="36" t="s">
        <v>16428</v>
      </c>
      <c r="F6107" s="104">
        <v>4.2</v>
      </c>
      <c r="G6107" s="101" t="s">
        <v>704</v>
      </c>
      <c r="H6107" s="105" t="s">
        <v>3740</v>
      </c>
      <c r="I6107" s="101">
        <v>2014</v>
      </c>
      <c r="J6107" s="101"/>
      <c r="K6107" s="90">
        <v>4398624291</v>
      </c>
      <c r="L6107" s="90">
        <f>IF(K6107/1024 &gt;1,K6107/1024," ")</f>
        <v>4295531.5341796875</v>
      </c>
      <c r="M6107" s="90">
        <f>IF(K6107/1048576 &gt;1,K6107/1048576," ")</f>
        <v>4194.8550138473511</v>
      </c>
      <c r="N6107" s="91">
        <f>IF(K6107&gt;999999999,K6107/1073741824," ")</f>
        <v>4.0965380994603038</v>
      </c>
      <c r="O6107" s="194" t="s">
        <v>20616</v>
      </c>
      <c r="P6107" s="197" t="s">
        <v>28171</v>
      </c>
    </row>
    <row r="6108" spans="2:16" ht="20.100000000000001" customHeight="1" x14ac:dyDescent="0.3">
      <c r="B6108" s="101">
        <v>6098</v>
      </c>
      <c r="C6108" s="7" t="s">
        <v>41599</v>
      </c>
      <c r="D6108" s="161" t="s">
        <v>6805</v>
      </c>
      <c r="E6108" s="36" t="s">
        <v>16429</v>
      </c>
      <c r="F6108" s="99">
        <v>4.3</v>
      </c>
      <c r="G6108" s="99" t="s">
        <v>704</v>
      </c>
      <c r="H6108" s="101" t="s">
        <v>5892</v>
      </c>
      <c r="I6108" s="101">
        <v>2016</v>
      </c>
      <c r="J6108" s="101"/>
      <c r="K6108" s="90">
        <v>4276590933</v>
      </c>
      <c r="L6108" s="90">
        <f>IF(K6108/1024 &gt;1,K6108/1024," ")</f>
        <v>4176358.3330078125</v>
      </c>
      <c r="M6108" s="90">
        <f>IF(K6108/1048576 &gt;1,K6108/1048576," ")</f>
        <v>4078.4749345779419</v>
      </c>
      <c r="N6108" s="91">
        <f>IF(K6108&gt;999999999,K6108/1073741824," ")</f>
        <v>3.9828856782987714</v>
      </c>
      <c r="O6108" s="194" t="s">
        <v>26727</v>
      </c>
      <c r="P6108" s="197" t="s">
        <v>28172</v>
      </c>
    </row>
    <row r="6109" spans="2:16" ht="20.100000000000001" customHeight="1" x14ac:dyDescent="0.3">
      <c r="B6109" s="101">
        <v>6099</v>
      </c>
      <c r="C6109" s="112" t="s">
        <v>41600</v>
      </c>
      <c r="D6109" s="161" t="s">
        <v>7212</v>
      </c>
      <c r="E6109" s="36" t="s">
        <v>16430</v>
      </c>
      <c r="F6109" s="99">
        <v>6.4</v>
      </c>
      <c r="G6109" s="99" t="s">
        <v>704</v>
      </c>
      <c r="H6109" s="105" t="s">
        <v>4081</v>
      </c>
      <c r="I6109" s="101">
        <v>2016</v>
      </c>
      <c r="J6109" s="101"/>
      <c r="K6109" s="90">
        <v>5668750177</v>
      </c>
      <c r="L6109" s="90">
        <f>IF(K6109/1024 &gt;1,K6109/1024," ")</f>
        <v>5535888.8447265625</v>
      </c>
      <c r="M6109" s="90">
        <f>IF(K6109/1048576 &gt;1,K6109/1048576," ")</f>
        <v>5406.1414499282837</v>
      </c>
      <c r="N6109" s="91">
        <f>IF(K6109&gt;999999999,K6109/1073741824," ")</f>
        <v>5.2794350096955895</v>
      </c>
      <c r="O6109" s="194" t="s">
        <v>28173</v>
      </c>
      <c r="P6109" s="197" t="s">
        <v>28174</v>
      </c>
    </row>
    <row r="6110" spans="2:16" ht="20.100000000000001" customHeight="1" x14ac:dyDescent="0.3">
      <c r="B6110" s="101">
        <v>6100</v>
      </c>
      <c r="C6110" s="48" t="s">
        <v>41601</v>
      </c>
      <c r="D6110" s="177" t="s">
        <v>8607</v>
      </c>
      <c r="E6110" s="36" t="s">
        <v>16431</v>
      </c>
      <c r="F6110" s="81">
        <v>5.3</v>
      </c>
      <c r="G6110" s="13"/>
      <c r="H6110" s="13" t="s">
        <v>5878</v>
      </c>
      <c r="I6110" s="79">
        <v>2018</v>
      </c>
      <c r="J6110" s="187"/>
      <c r="K6110" s="73">
        <v>4689006592</v>
      </c>
      <c r="L6110" s="90">
        <f>IF(K6110/1024 &gt;1,K6110/1024," ")</f>
        <v>4579108</v>
      </c>
      <c r="M6110" s="90">
        <f>IF(K6110/1048576 &gt;1,K6110/1048576," ")</f>
        <v>4471.78515625</v>
      </c>
      <c r="N6110" s="91">
        <f>IF(K6110&gt;999999999,K6110/1073741824," ")</f>
        <v>4.3669776916503906</v>
      </c>
      <c r="O6110" s="194" t="s">
        <v>28175</v>
      </c>
      <c r="P6110" s="197" t="s">
        <v>28176</v>
      </c>
    </row>
    <row r="6111" spans="2:16" ht="20.100000000000001" customHeight="1" x14ac:dyDescent="0.3">
      <c r="B6111" s="101">
        <v>6101</v>
      </c>
      <c r="C6111" s="107" t="s">
        <v>41602</v>
      </c>
      <c r="D6111" s="160" t="s">
        <v>3870</v>
      </c>
      <c r="E6111" s="36" t="s">
        <v>16432</v>
      </c>
      <c r="F6111" s="104">
        <v>6.2</v>
      </c>
      <c r="G6111" s="101" t="s">
        <v>704</v>
      </c>
      <c r="H6111" s="101" t="s">
        <v>3756</v>
      </c>
      <c r="I6111" s="101">
        <v>2013</v>
      </c>
      <c r="J6111" s="101"/>
      <c r="K6111" s="90">
        <v>4376766312</v>
      </c>
      <c r="L6111" s="90">
        <f>IF(K6111/1024 &gt;1,K6111/1024," ")</f>
        <v>4274185.8515625</v>
      </c>
      <c r="M6111" s="90">
        <f>IF(K6111/1048576 &gt;1,K6111/1048576," ")</f>
        <v>4174.0096206665039</v>
      </c>
      <c r="N6111" s="91">
        <f>IF(K6111&gt;999999999,K6111/1073741824," ")</f>
        <v>4.0761812701821327</v>
      </c>
      <c r="O6111" s="194" t="s">
        <v>25002</v>
      </c>
      <c r="P6111" s="197" t="s">
        <v>28177</v>
      </c>
    </row>
    <row r="6112" spans="2:16" ht="20.100000000000001" customHeight="1" x14ac:dyDescent="0.3">
      <c r="B6112" s="101">
        <v>6102</v>
      </c>
      <c r="C6112" s="28" t="s">
        <v>41603</v>
      </c>
      <c r="D6112" s="157" t="s">
        <v>8624</v>
      </c>
      <c r="E6112" s="36" t="s">
        <v>16433</v>
      </c>
      <c r="F6112" s="131">
        <v>5.9</v>
      </c>
      <c r="G6112" s="13" t="s">
        <v>704</v>
      </c>
      <c r="H6112" s="13" t="s">
        <v>5878</v>
      </c>
      <c r="I6112" s="133">
        <v>2018</v>
      </c>
      <c r="J6112" s="74"/>
      <c r="K6112" s="73">
        <v>5556899840</v>
      </c>
      <c r="L6112" s="90">
        <f>IF(K6112/1024 &gt;1,K6112/1024," ")</f>
        <v>5426660</v>
      </c>
      <c r="M6112" s="90">
        <f>IF(K6112/1048576 &gt;1,K6112/1048576," ")</f>
        <v>5299.47265625</v>
      </c>
      <c r="N6112" s="91">
        <f>IF(K6112&gt;999999999,K6112/1073741824," ")</f>
        <v>5.1752662658691406</v>
      </c>
      <c r="O6112" s="194" t="s">
        <v>28178</v>
      </c>
      <c r="P6112" s="197" t="s">
        <v>28179</v>
      </c>
    </row>
    <row r="6113" spans="2:16" ht="20.100000000000001" customHeight="1" x14ac:dyDescent="0.3">
      <c r="B6113" s="101">
        <v>6103</v>
      </c>
      <c r="C6113" s="7" t="s">
        <v>34234</v>
      </c>
      <c r="D6113" s="264" t="s">
        <v>34231</v>
      </c>
      <c r="E6113" s="36" t="s">
        <v>34232</v>
      </c>
      <c r="F6113" s="131">
        <v>4.3</v>
      </c>
      <c r="G6113" s="13" t="s">
        <v>704</v>
      </c>
      <c r="H6113" s="13" t="s">
        <v>3744</v>
      </c>
      <c r="I6113" s="133">
        <v>2021</v>
      </c>
      <c r="J6113" s="140"/>
      <c r="K6113" s="73">
        <v>4184498176</v>
      </c>
      <c r="L6113" s="90">
        <f>IF(K6113/1024 &gt;1,K6113/1024," ")</f>
        <v>4086424</v>
      </c>
      <c r="M6113" s="90">
        <f>IF(K6113/1048576 &gt;1,K6113/1048576," ")</f>
        <v>3990.6484375</v>
      </c>
      <c r="N6113" s="91">
        <f>IF(K6113&gt;999999999,K6113/1073741824," ")</f>
        <v>3.8971176147460938</v>
      </c>
      <c r="O6113" s="223" t="s">
        <v>17725</v>
      </c>
      <c r="P6113" s="197" t="s">
        <v>34233</v>
      </c>
    </row>
    <row r="6114" spans="2:16" ht="20.100000000000001" customHeight="1" x14ac:dyDescent="0.3">
      <c r="B6114" s="101">
        <v>6104</v>
      </c>
      <c r="C6114" s="109" t="s">
        <v>41604</v>
      </c>
      <c r="D6114" s="159" t="s">
        <v>5591</v>
      </c>
      <c r="E6114" s="36" t="s">
        <v>16434</v>
      </c>
      <c r="F6114" s="104">
        <v>5.5</v>
      </c>
      <c r="G6114" s="101" t="s">
        <v>704</v>
      </c>
      <c r="H6114" s="101" t="s">
        <v>3745</v>
      </c>
      <c r="I6114" s="101">
        <v>1989</v>
      </c>
      <c r="J6114" s="101"/>
      <c r="K6114" s="90">
        <v>2535672703</v>
      </c>
      <c r="L6114" s="90">
        <f>IF(K6114/1024 &gt;1,K6114/1024," ")</f>
        <v>2476242.8740234375</v>
      </c>
      <c r="M6114" s="90">
        <f>IF(K6114/1048576 &gt;1,K6114/1048576," ")</f>
        <v>2418.2059316635132</v>
      </c>
      <c r="N6114" s="91">
        <f>IF(K6114&gt;999999999,K6114/1073741824," ")</f>
        <v>2.3615292301401496</v>
      </c>
      <c r="O6114" s="194" t="s">
        <v>28180</v>
      </c>
      <c r="P6114" s="197" t="s">
        <v>28181</v>
      </c>
    </row>
    <row r="6115" spans="2:16" ht="20.100000000000001" customHeight="1" x14ac:dyDescent="0.3">
      <c r="B6115" s="101">
        <v>6105</v>
      </c>
      <c r="C6115" s="102" t="s">
        <v>41605</v>
      </c>
      <c r="D6115" s="159" t="s">
        <v>3548</v>
      </c>
      <c r="E6115" s="36" t="s">
        <v>16435</v>
      </c>
      <c r="F6115" s="104">
        <v>4.7</v>
      </c>
      <c r="G6115" s="101" t="s">
        <v>704</v>
      </c>
      <c r="H6115" s="101" t="s">
        <v>3761</v>
      </c>
      <c r="I6115" s="101">
        <v>1989</v>
      </c>
      <c r="J6115" s="101"/>
      <c r="K6115" s="90">
        <v>3391492870</v>
      </c>
      <c r="L6115" s="90">
        <f>IF(K6115/1024 &gt;1,K6115/1024," ")</f>
        <v>3312004.755859375</v>
      </c>
      <c r="M6115" s="90">
        <f>IF(K6115/1048576 &gt;1,K6115/1048576," ")</f>
        <v>3234.3796443939209</v>
      </c>
      <c r="N6115" s="91">
        <f>IF(K6115&gt;999999999,K6115/1073741824," ")</f>
        <v>3.1585738714784384</v>
      </c>
      <c r="O6115" s="194" t="s">
        <v>28182</v>
      </c>
      <c r="P6115" s="197" t="s">
        <v>28183</v>
      </c>
    </row>
    <row r="6116" spans="2:16" ht="20.100000000000001" customHeight="1" x14ac:dyDescent="0.3">
      <c r="B6116" s="101">
        <v>6106</v>
      </c>
      <c r="C6116" s="12" t="s">
        <v>39888</v>
      </c>
      <c r="D6116" s="157" t="s">
        <v>7816</v>
      </c>
      <c r="E6116" s="36" t="s">
        <v>42632</v>
      </c>
      <c r="F6116" s="131">
        <v>5.7</v>
      </c>
      <c r="G6116" s="13" t="s">
        <v>704</v>
      </c>
      <c r="H6116" s="13" t="s">
        <v>5892</v>
      </c>
      <c r="I6116" s="133">
        <v>1983</v>
      </c>
      <c r="J6116" s="74"/>
      <c r="K6116" s="73">
        <v>2021844605</v>
      </c>
      <c r="L6116" s="90">
        <f>IF(K6116/1024 &gt;1,K6116/1024," ")</f>
        <v>1974457.6220703125</v>
      </c>
      <c r="M6116" s="90">
        <f>IF(K6116/1048576 &gt;1,K6116/1048576," ")</f>
        <v>1928.1812715530396</v>
      </c>
      <c r="N6116" s="91">
        <f>IF(K6116&gt;999999999,K6116/1073741824," ")</f>
        <v>1.8829895230010152</v>
      </c>
      <c r="O6116" s="194" t="s">
        <v>25265</v>
      </c>
      <c r="P6116" s="197" t="s">
        <v>31367</v>
      </c>
    </row>
    <row r="6117" spans="2:16" ht="20.100000000000001" customHeight="1" x14ac:dyDescent="0.3">
      <c r="B6117" s="101">
        <v>6107</v>
      </c>
      <c r="C6117" s="102" t="s">
        <v>41606</v>
      </c>
      <c r="D6117" s="159" t="s">
        <v>1299</v>
      </c>
      <c r="E6117" s="36" t="s">
        <v>16437</v>
      </c>
      <c r="F6117" s="104">
        <v>5.5</v>
      </c>
      <c r="G6117" s="121" t="s">
        <v>704</v>
      </c>
      <c r="H6117" s="121" t="s">
        <v>3772</v>
      </c>
      <c r="I6117" s="101">
        <v>1993</v>
      </c>
      <c r="J6117" s="101"/>
      <c r="K6117" s="90">
        <v>5562304834</v>
      </c>
      <c r="L6117" s="90">
        <f>IF(K6117/1024 &gt;1,K6117/1024," ")</f>
        <v>5431938.314453125</v>
      </c>
      <c r="M6117" s="90">
        <f>IF(K6117/1048576 &gt;1,K6117/1048576," ")</f>
        <v>5304.6272602081299</v>
      </c>
      <c r="N6117" s="91">
        <f>IF(K6117&gt;999999999,K6117/1073741824," ")</f>
        <v>5.1803000587970018</v>
      </c>
      <c r="O6117" s="194" t="s">
        <v>28185</v>
      </c>
      <c r="P6117" s="197" t="s">
        <v>28186</v>
      </c>
    </row>
    <row r="6118" spans="2:16" ht="20.100000000000001" customHeight="1" x14ac:dyDescent="0.3">
      <c r="B6118" s="101">
        <v>6108</v>
      </c>
      <c r="C6118" s="102" t="s">
        <v>41607</v>
      </c>
      <c r="D6118" s="160" t="s">
        <v>3319</v>
      </c>
      <c r="E6118" s="36" t="s">
        <v>16438</v>
      </c>
      <c r="F6118" s="104">
        <v>5.6</v>
      </c>
      <c r="G6118" s="101" t="s">
        <v>704</v>
      </c>
      <c r="H6118" s="101" t="s">
        <v>3945</v>
      </c>
      <c r="I6118" s="101">
        <v>1971</v>
      </c>
      <c r="J6118" s="101"/>
      <c r="K6118" s="90">
        <v>3941135899</v>
      </c>
      <c r="L6118" s="90">
        <f>IF(K6118/1024 &gt;1,K6118/1024," ")</f>
        <v>3848765.5263671875</v>
      </c>
      <c r="M6118" s="90">
        <f>IF(K6118/1048576 &gt;1,K6118/1048576," ")</f>
        <v>3758.5600843429565</v>
      </c>
      <c r="N6118" s="91">
        <f>IF(K6118&gt;999999999,K6118/1073741824," ")</f>
        <v>3.6704688323661685</v>
      </c>
      <c r="O6118" s="194" t="s">
        <v>28187</v>
      </c>
      <c r="P6118" s="197" t="s">
        <v>28188</v>
      </c>
    </row>
    <row r="6119" spans="2:16" ht="20.100000000000001" customHeight="1" x14ac:dyDescent="0.3">
      <c r="B6119" s="101">
        <v>6109</v>
      </c>
      <c r="C6119" s="109" t="s">
        <v>41608</v>
      </c>
      <c r="D6119" s="160" t="s">
        <v>2575</v>
      </c>
      <c r="E6119" s="36" t="s">
        <v>16439</v>
      </c>
      <c r="F6119" s="104">
        <v>7.5</v>
      </c>
      <c r="G6119" s="99" t="s">
        <v>704</v>
      </c>
      <c r="H6119" s="101" t="s">
        <v>6168</v>
      </c>
      <c r="I6119" s="94">
        <v>1967</v>
      </c>
      <c r="J6119" s="94"/>
      <c r="K6119" s="90">
        <v>3129689329</v>
      </c>
      <c r="L6119" s="90">
        <f>IF(K6119/1024 &gt;1,K6119/1024," ")</f>
        <v>3056337.2353515625</v>
      </c>
      <c r="M6119" s="90">
        <f>IF(K6119/1048576 &gt;1,K6119/1048576," ")</f>
        <v>2984.7043313980103</v>
      </c>
      <c r="N6119" s="91">
        <f>IF(K6119&gt;999999999,K6119/1073741824," ")</f>
        <v>2.9147503236308694</v>
      </c>
      <c r="O6119" s="194" t="s">
        <v>28189</v>
      </c>
      <c r="P6119" s="197" t="s">
        <v>28190</v>
      </c>
    </row>
    <row r="6120" spans="2:16" ht="20.100000000000001" customHeight="1" x14ac:dyDescent="0.3">
      <c r="B6120" s="101">
        <v>6110</v>
      </c>
      <c r="C6120" s="7" t="s">
        <v>41609</v>
      </c>
      <c r="D6120" s="159" t="s">
        <v>1326</v>
      </c>
      <c r="E6120" s="36" t="s">
        <v>16440</v>
      </c>
      <c r="F6120" s="104">
        <v>5.0999999999999996</v>
      </c>
      <c r="G6120" s="13" t="s">
        <v>704</v>
      </c>
      <c r="H6120" s="13" t="s">
        <v>5878</v>
      </c>
      <c r="I6120" s="101">
        <v>2002</v>
      </c>
      <c r="J6120" s="101"/>
      <c r="K6120" s="73">
        <v>5844566016</v>
      </c>
      <c r="L6120" s="90">
        <f>IF(K6120/1024 &gt;1,K6120/1024," ")</f>
        <v>5707584</v>
      </c>
      <c r="M6120" s="90">
        <f>IF(K6120/1048576 &gt;1,K6120/1048576," ")</f>
        <v>5573.8125</v>
      </c>
      <c r="N6120" s="91">
        <f>IF(K6120&gt;999999999,K6120/1073741824," ")</f>
        <v>5.44317626953125</v>
      </c>
      <c r="O6120" s="194" t="s">
        <v>28191</v>
      </c>
      <c r="P6120" s="197" t="s">
        <v>28192</v>
      </c>
    </row>
    <row r="6121" spans="2:16" ht="20.100000000000001" customHeight="1" x14ac:dyDescent="0.3">
      <c r="B6121" s="101">
        <v>6111</v>
      </c>
      <c r="C6121" s="112" t="s">
        <v>41610</v>
      </c>
      <c r="D6121" s="183" t="s">
        <v>5899</v>
      </c>
      <c r="E6121" s="36" t="s">
        <v>16441</v>
      </c>
      <c r="F6121" s="99">
        <v>6.4</v>
      </c>
      <c r="G6121" s="101" t="s">
        <v>704</v>
      </c>
      <c r="H6121" s="101" t="s">
        <v>5878</v>
      </c>
      <c r="I6121" s="101">
        <v>1970</v>
      </c>
      <c r="J6121" s="101"/>
      <c r="K6121" s="90">
        <v>5462227916</v>
      </c>
      <c r="L6121" s="90">
        <f>IF(K6121/1024 &gt;1,K6121/1024," ")</f>
        <v>5334206.94921875</v>
      </c>
      <c r="M6121" s="90">
        <f>IF(K6121/1048576 &gt;1,K6121/1048576," ")</f>
        <v>5209.1864738464355</v>
      </c>
      <c r="N6121" s="91">
        <f>IF(K6121&gt;999999999,K6121/1073741824," ")</f>
        <v>5.0870961658656597</v>
      </c>
      <c r="O6121" s="199" t="s">
        <v>17522</v>
      </c>
      <c r="P6121" s="197" t="s">
        <v>28193</v>
      </c>
    </row>
    <row r="6122" spans="2:16" ht="20.100000000000001" customHeight="1" x14ac:dyDescent="0.3">
      <c r="B6122" s="101">
        <v>6112</v>
      </c>
      <c r="C6122" s="109" t="s">
        <v>41611</v>
      </c>
      <c r="D6122" s="159" t="s">
        <v>3175</v>
      </c>
      <c r="E6122" s="36" t="s">
        <v>16442</v>
      </c>
      <c r="F6122" s="104">
        <v>3.9</v>
      </c>
      <c r="G6122" s="101"/>
      <c r="H6122" s="101" t="s">
        <v>3737</v>
      </c>
      <c r="I6122" s="101">
        <v>1998</v>
      </c>
      <c r="J6122" s="116"/>
      <c r="K6122" s="108">
        <v>2473648263</v>
      </c>
      <c r="L6122" s="90">
        <f>IF(K6122/1024 &gt;1,K6122/1024," ")</f>
        <v>2415672.1318359375</v>
      </c>
      <c r="M6122" s="90">
        <f>IF(K6122/1048576 &gt;1,K6122/1048576," ")</f>
        <v>2359.0548162460327</v>
      </c>
      <c r="N6122" s="91">
        <f>IF(K6122&gt;999999999,K6122/1073741824," ")</f>
        <v>2.3037644689902663</v>
      </c>
      <c r="O6122" s="194" t="s">
        <v>28194</v>
      </c>
      <c r="P6122" s="197" t="s">
        <v>28195</v>
      </c>
    </row>
    <row r="6123" spans="2:16" ht="20.100000000000001" customHeight="1" x14ac:dyDescent="0.3">
      <c r="B6123" s="101">
        <v>6113</v>
      </c>
      <c r="C6123" s="12" t="s">
        <v>40788</v>
      </c>
      <c r="D6123" s="160" t="s">
        <v>2576</v>
      </c>
      <c r="E6123" s="36" t="s">
        <v>16443</v>
      </c>
      <c r="F6123" s="104">
        <v>4.0999999999999996</v>
      </c>
      <c r="G6123" s="94"/>
      <c r="H6123" s="94" t="s">
        <v>3935</v>
      </c>
      <c r="I6123" s="101">
        <v>2001</v>
      </c>
      <c r="J6123" s="116"/>
      <c r="K6123" s="90">
        <v>1473196032</v>
      </c>
      <c r="L6123" s="90">
        <f>IF(K6123/1024 &gt;1,K6123/1024," ")</f>
        <v>1438668</v>
      </c>
      <c r="M6123" s="90">
        <f>IF(K6123/1048576 &gt;1,K6123/1048576," ")</f>
        <v>1404.94921875</v>
      </c>
      <c r="N6123" s="91">
        <f>IF(K6123&gt;999999999,K6123/1073741824," ")</f>
        <v>1.3720207214355469</v>
      </c>
      <c r="O6123" s="194" t="s">
        <v>28196</v>
      </c>
      <c r="P6123" s="197" t="s">
        <v>31570</v>
      </c>
    </row>
    <row r="6124" spans="2:16" ht="20.100000000000001" customHeight="1" x14ac:dyDescent="0.3">
      <c r="B6124" s="101">
        <v>6114</v>
      </c>
      <c r="C6124" s="112" t="s">
        <v>41612</v>
      </c>
      <c r="D6124" s="161" t="s">
        <v>6776</v>
      </c>
      <c r="E6124" s="36" t="s">
        <v>16444</v>
      </c>
      <c r="F6124" s="99">
        <v>5.4</v>
      </c>
      <c r="G6124" s="99" t="s">
        <v>704</v>
      </c>
      <c r="H6124" s="101" t="s">
        <v>5871</v>
      </c>
      <c r="I6124" s="101">
        <v>2012</v>
      </c>
      <c r="J6124" s="101"/>
      <c r="K6124" s="90">
        <v>4076315881</v>
      </c>
      <c r="L6124" s="90">
        <f>IF(K6124/1024 &gt;1,K6124/1024," ")</f>
        <v>3980777.2275390625</v>
      </c>
      <c r="M6124" s="90">
        <f>IF(K6124/1048576 &gt;1,K6124/1048576," ")</f>
        <v>3887.4777612686157</v>
      </c>
      <c r="N6124" s="91">
        <f>IF(K6124&gt;999999999,K6124/1073741824," ")</f>
        <v>3.7963650012388825</v>
      </c>
      <c r="O6124" s="194" t="s">
        <v>28197</v>
      </c>
      <c r="P6124" s="197" t="s">
        <v>28198</v>
      </c>
    </row>
    <row r="6125" spans="2:16" ht="20.100000000000001" customHeight="1" x14ac:dyDescent="0.3">
      <c r="B6125" s="101">
        <v>6115</v>
      </c>
      <c r="C6125" s="102" t="s">
        <v>41613</v>
      </c>
      <c r="D6125" s="159" t="s">
        <v>4729</v>
      </c>
      <c r="E6125" s="36" t="s">
        <v>16445</v>
      </c>
      <c r="F6125" s="104">
        <v>4.7</v>
      </c>
      <c r="G6125" s="101" t="s">
        <v>704</v>
      </c>
      <c r="H6125" s="101" t="s">
        <v>3744</v>
      </c>
      <c r="I6125" s="101">
        <v>1998</v>
      </c>
      <c r="J6125" s="101"/>
      <c r="K6125" s="90">
        <v>3991055578</v>
      </c>
      <c r="L6125" s="90">
        <f>IF(K6125/1024 &gt;1,K6125/1024," ")</f>
        <v>3897515.212890625</v>
      </c>
      <c r="M6125" s="90">
        <f>IF(K6125/1048576 &gt;1,K6125/1048576," ")</f>
        <v>3806.167200088501</v>
      </c>
      <c r="N6125" s="91">
        <f>IF(K6125&gt;999999999,K6125/1073741824," ")</f>
        <v>3.7169601563364267</v>
      </c>
      <c r="O6125" s="194" t="s">
        <v>22317</v>
      </c>
      <c r="P6125" s="197" t="s">
        <v>28199</v>
      </c>
    </row>
    <row r="6126" spans="2:16" ht="20.100000000000001" customHeight="1" x14ac:dyDescent="0.3">
      <c r="B6126" s="101">
        <v>6116</v>
      </c>
      <c r="C6126" s="109" t="s">
        <v>41614</v>
      </c>
      <c r="D6126" s="160" t="s">
        <v>573</v>
      </c>
      <c r="E6126" s="36" t="s">
        <v>16446</v>
      </c>
      <c r="F6126" s="104">
        <v>4.8</v>
      </c>
      <c r="G6126" s="101" t="s">
        <v>704</v>
      </c>
      <c r="H6126" s="101" t="s">
        <v>3740</v>
      </c>
      <c r="I6126" s="101">
        <v>2005</v>
      </c>
      <c r="J6126" s="101"/>
      <c r="K6126" s="90">
        <v>4683125799</v>
      </c>
      <c r="L6126" s="90">
        <f>IF(K6126/1024 &gt;1,K6126/1024," ")</f>
        <v>4573365.0380859375</v>
      </c>
      <c r="M6126" s="90">
        <f>IF(K6126/1048576 &gt;1,K6126/1048576," ")</f>
        <v>4466.1767950057983</v>
      </c>
      <c r="N6126" s="91">
        <f>IF(K6126&gt;999999999,K6126/1073741824," ")</f>
        <v>4.3615007763728499</v>
      </c>
      <c r="O6126" s="194" t="s">
        <v>28200</v>
      </c>
      <c r="P6126" s="197" t="s">
        <v>28201</v>
      </c>
    </row>
    <row r="6127" spans="2:16" ht="20.100000000000001" customHeight="1" x14ac:dyDescent="0.3">
      <c r="B6127" s="101">
        <v>6117</v>
      </c>
      <c r="C6127" s="109" t="s">
        <v>41615</v>
      </c>
      <c r="D6127" s="160" t="s">
        <v>574</v>
      </c>
      <c r="E6127" s="36" t="s">
        <v>16447</v>
      </c>
      <c r="F6127" s="104">
        <v>8.1999999999999993</v>
      </c>
      <c r="G6127" s="101" t="s">
        <v>704</v>
      </c>
      <c r="H6127" s="101" t="s">
        <v>3968</v>
      </c>
      <c r="I6127" s="101">
        <v>1952</v>
      </c>
      <c r="J6127" s="101"/>
      <c r="K6127" s="90">
        <v>6153109146</v>
      </c>
      <c r="L6127" s="90">
        <f>IF(K6127/1024 &gt;1,K6127/1024," ")</f>
        <v>6008895.650390625</v>
      </c>
      <c r="M6127" s="90">
        <f>IF(K6127/1048576 &gt;1,K6127/1048576," ")</f>
        <v>5868.0621585845947</v>
      </c>
      <c r="N6127" s="91">
        <f>IF(K6127&gt;999999999,K6127/1073741824," ")</f>
        <v>5.7305294517427683</v>
      </c>
      <c r="O6127" s="194" t="s">
        <v>18043</v>
      </c>
      <c r="P6127" s="197" t="s">
        <v>28202</v>
      </c>
    </row>
    <row r="6128" spans="2:16" ht="20.100000000000001" customHeight="1" x14ac:dyDescent="0.3">
      <c r="B6128" s="101">
        <v>6118</v>
      </c>
      <c r="C6128" s="109" t="s">
        <v>41616</v>
      </c>
      <c r="D6128" s="160" t="s">
        <v>575</v>
      </c>
      <c r="E6128" s="36" t="s">
        <v>16448</v>
      </c>
      <c r="F6128" s="104">
        <v>6.9</v>
      </c>
      <c r="G6128" s="94"/>
      <c r="H6128" s="101" t="s">
        <v>3937</v>
      </c>
      <c r="I6128" s="101">
        <v>1957</v>
      </c>
      <c r="J6128" s="116"/>
      <c r="K6128" s="90">
        <v>3359742260</v>
      </c>
      <c r="L6128" s="90">
        <f>IF(K6128/1024 &gt;1,K6128/1024," ")</f>
        <v>3280998.30078125</v>
      </c>
      <c r="M6128" s="90">
        <f>IF(K6128/1048576 &gt;1,K6128/1048576," ")</f>
        <v>3204.0999031066895</v>
      </c>
      <c r="N6128" s="91">
        <f>IF(K6128&gt;999999999,K6128/1073741824," ")</f>
        <v>3.1290038116276264</v>
      </c>
      <c r="O6128" s="194" t="s">
        <v>28203</v>
      </c>
      <c r="P6128" s="197" t="s">
        <v>28204</v>
      </c>
    </row>
    <row r="6129" spans="2:16" ht="20.100000000000001" customHeight="1" x14ac:dyDescent="0.3">
      <c r="B6129" s="101">
        <v>6119</v>
      </c>
      <c r="C6129" s="109" t="s">
        <v>41617</v>
      </c>
      <c r="D6129" s="159" t="s">
        <v>3954</v>
      </c>
      <c r="E6129" s="36" t="s">
        <v>16449</v>
      </c>
      <c r="F6129" s="104">
        <v>5.2</v>
      </c>
      <c r="G6129" s="101" t="s">
        <v>704</v>
      </c>
      <c r="H6129" s="101" t="s">
        <v>3756</v>
      </c>
      <c r="I6129" s="101">
        <v>2013</v>
      </c>
      <c r="J6129" s="101"/>
      <c r="K6129" s="90">
        <v>5135264128</v>
      </c>
      <c r="L6129" s="90">
        <f>IF(K6129/1024 &gt;1,K6129/1024," ")</f>
        <v>5014906.375</v>
      </c>
      <c r="M6129" s="90">
        <f>IF(K6129/1048576 &gt;1,K6129/1048576," ")</f>
        <v>4897.3695068359375</v>
      </c>
      <c r="N6129" s="91">
        <f>IF(K6129&gt;999999999,K6129/1073741824," ")</f>
        <v>4.7825874090194702</v>
      </c>
      <c r="O6129" s="194" t="s">
        <v>28205</v>
      </c>
      <c r="P6129" s="197" t="s">
        <v>28206</v>
      </c>
    </row>
    <row r="6130" spans="2:16" ht="20.100000000000001" customHeight="1" x14ac:dyDescent="0.3">
      <c r="B6130" s="101">
        <v>6120</v>
      </c>
      <c r="C6130" s="103" t="s">
        <v>41618</v>
      </c>
      <c r="D6130" s="161" t="s">
        <v>7365</v>
      </c>
      <c r="E6130" s="36" t="s">
        <v>16450</v>
      </c>
      <c r="F6130" s="99">
        <v>6.2</v>
      </c>
      <c r="G6130" s="99"/>
      <c r="H6130" s="105" t="s">
        <v>5871</v>
      </c>
      <c r="I6130" s="101">
        <v>2016</v>
      </c>
      <c r="J6130" s="101"/>
      <c r="K6130" s="90">
        <v>3857872761</v>
      </c>
      <c r="L6130" s="90">
        <f>IF(K6130/1024 &gt;1,K6130/1024," ")</f>
        <v>3767453.8681640625</v>
      </c>
      <c r="M6130" s="90">
        <f>IF(K6130/1048576 &gt;1,K6130/1048576," ")</f>
        <v>3679.1541681289673</v>
      </c>
      <c r="N6130" s="91">
        <f>IF(K6130&gt;999999999,K6130/1073741824," ")</f>
        <v>3.5929239923134446</v>
      </c>
      <c r="O6130" s="194" t="s">
        <v>20067</v>
      </c>
      <c r="P6130" s="197" t="s">
        <v>28207</v>
      </c>
    </row>
    <row r="6131" spans="2:16" ht="20.100000000000001" customHeight="1" x14ac:dyDescent="0.3">
      <c r="B6131" s="101">
        <v>6121</v>
      </c>
      <c r="C6131" s="12" t="s">
        <v>40789</v>
      </c>
      <c r="D6131" s="160" t="s">
        <v>1800</v>
      </c>
      <c r="E6131" s="36" t="s">
        <v>16451</v>
      </c>
      <c r="F6131" s="104">
        <v>6</v>
      </c>
      <c r="G6131" s="94" t="s">
        <v>704</v>
      </c>
      <c r="H6131" s="94" t="s">
        <v>3765</v>
      </c>
      <c r="I6131" s="94">
        <v>2009</v>
      </c>
      <c r="J6131" s="94"/>
      <c r="K6131" s="108">
        <v>1468188672</v>
      </c>
      <c r="L6131" s="90">
        <f>IF(K6131/1024 &gt;1,K6131/1024," ")</f>
        <v>1433778</v>
      </c>
      <c r="M6131" s="90">
        <f>IF(K6131/1048576 &gt;1,K6131/1048576," ")</f>
        <v>1400.173828125</v>
      </c>
      <c r="N6131" s="91">
        <f>IF(K6131&gt;999999999,K6131/1073741824," ")</f>
        <v>1.3673572540283203</v>
      </c>
      <c r="O6131" s="194" t="s">
        <v>28208</v>
      </c>
      <c r="P6131" s="197" t="s">
        <v>28209</v>
      </c>
    </row>
    <row r="6132" spans="2:16" ht="20.100000000000001" customHeight="1" x14ac:dyDescent="0.3">
      <c r="B6132" s="101">
        <v>6122</v>
      </c>
      <c r="C6132" s="7" t="s">
        <v>40790</v>
      </c>
      <c r="D6132" s="159" t="s">
        <v>2578</v>
      </c>
      <c r="E6132" s="36" t="s">
        <v>16454</v>
      </c>
      <c r="F6132" s="104">
        <v>6.6</v>
      </c>
      <c r="G6132" s="94" t="s">
        <v>704</v>
      </c>
      <c r="H6132" s="94" t="s">
        <v>4227</v>
      </c>
      <c r="I6132" s="94">
        <v>1946</v>
      </c>
      <c r="J6132" s="94"/>
      <c r="K6132" s="108">
        <v>1680179200</v>
      </c>
      <c r="L6132" s="90">
        <f>IF(K6132/1024 &gt;1,K6132/1024," ")</f>
        <v>1640800</v>
      </c>
      <c r="M6132" s="90">
        <f>IF(K6132/1048576 &gt;1,K6132/1048576," ")</f>
        <v>1602.34375</v>
      </c>
      <c r="N6132" s="91">
        <f>IF(K6132&gt;999999999,K6132/1073741824," ")</f>
        <v>1.564788818359375</v>
      </c>
      <c r="O6132" s="194" t="s">
        <v>28214</v>
      </c>
      <c r="P6132" s="197" t="s">
        <v>28215</v>
      </c>
    </row>
    <row r="6133" spans="2:16" ht="20.100000000000001" customHeight="1" x14ac:dyDescent="0.3">
      <c r="B6133" s="101">
        <v>6123</v>
      </c>
      <c r="C6133" s="12" t="s">
        <v>40791</v>
      </c>
      <c r="D6133" s="160" t="s">
        <v>75</v>
      </c>
      <c r="E6133" s="36" t="s">
        <v>16455</v>
      </c>
      <c r="F6133" s="104">
        <v>7.8</v>
      </c>
      <c r="G6133" s="94"/>
      <c r="H6133" s="94" t="s">
        <v>4159</v>
      </c>
      <c r="I6133" s="101">
        <v>1939</v>
      </c>
      <c r="J6133" s="101"/>
      <c r="K6133" s="90">
        <v>1524510720</v>
      </c>
      <c r="L6133" s="90">
        <f>IF(K6133/1024 &gt;1,K6133/1024," ")</f>
        <v>1488780</v>
      </c>
      <c r="M6133" s="90">
        <f>IF(K6133/1048576 &gt;1,K6133/1048576," ")</f>
        <v>1453.88671875</v>
      </c>
      <c r="N6133" s="91">
        <f>IF(K6133&gt;999999999,K6133/1073741824," ")</f>
        <v>1.4198112487792969</v>
      </c>
      <c r="O6133" s="194" t="s">
        <v>28216</v>
      </c>
      <c r="P6133" s="197" t="s">
        <v>28217</v>
      </c>
    </row>
    <row r="6134" spans="2:16" ht="20.100000000000001" customHeight="1" x14ac:dyDescent="0.3">
      <c r="B6134" s="101">
        <v>6124</v>
      </c>
      <c r="C6134" s="109" t="s">
        <v>41619</v>
      </c>
      <c r="D6134" s="159" t="s">
        <v>3144</v>
      </c>
      <c r="E6134" s="36" t="s">
        <v>16456</v>
      </c>
      <c r="F6134" s="104">
        <v>4.8</v>
      </c>
      <c r="G6134" s="101" t="s">
        <v>704</v>
      </c>
      <c r="H6134" s="101" t="s">
        <v>3745</v>
      </c>
      <c r="I6134" s="94">
        <v>1996</v>
      </c>
      <c r="J6134" s="94"/>
      <c r="K6134" s="90">
        <v>3398932501</v>
      </c>
      <c r="L6134" s="90">
        <f>IF(K6134/1024 &gt;1,K6134/1024," ")</f>
        <v>3319270.0205078125</v>
      </c>
      <c r="M6134" s="90">
        <f>IF(K6134/1048576 &gt;1,K6134/1048576," ")</f>
        <v>3241.4746294021606</v>
      </c>
      <c r="N6134" s="91">
        <f>IF(K6134&gt;999999999,K6134/1073741824," ")</f>
        <v>3.1655025677755475</v>
      </c>
      <c r="O6134" s="194" t="s">
        <v>17564</v>
      </c>
      <c r="P6134" s="197" t="s">
        <v>28218</v>
      </c>
    </row>
    <row r="6135" spans="2:16" ht="20.100000000000001" customHeight="1" x14ac:dyDescent="0.3">
      <c r="B6135" s="101">
        <v>6125</v>
      </c>
      <c r="C6135" s="7" t="s">
        <v>41620</v>
      </c>
      <c r="D6135" s="167" t="s">
        <v>8959</v>
      </c>
      <c r="E6135" s="36" t="s">
        <v>16457</v>
      </c>
      <c r="F6135" s="81">
        <v>7.2</v>
      </c>
      <c r="G6135" s="13"/>
      <c r="H6135" s="13" t="s">
        <v>3740</v>
      </c>
      <c r="I6135" s="79">
        <v>2019</v>
      </c>
      <c r="J6135" s="79"/>
      <c r="K6135" s="73">
        <v>4670406656</v>
      </c>
      <c r="L6135" s="90">
        <f>IF(K6135/1024 &gt;1,K6135/1024," ")</f>
        <v>4560944</v>
      </c>
      <c r="M6135" s="90">
        <f>IF(K6135/1048576 &gt;1,K6135/1048576," ")</f>
        <v>4454.046875</v>
      </c>
      <c r="N6135" s="91">
        <f>IF(K6135&gt;999999999,K6135/1073741824," ")</f>
        <v>4.3496551513671875</v>
      </c>
      <c r="O6135" s="194" t="s">
        <v>28219</v>
      </c>
      <c r="P6135" s="197" t="s">
        <v>28220</v>
      </c>
    </row>
    <row r="6136" spans="2:16" ht="20.100000000000001" customHeight="1" x14ac:dyDescent="0.3">
      <c r="B6136" s="101">
        <v>6126</v>
      </c>
      <c r="C6136" s="112" t="s">
        <v>41621</v>
      </c>
      <c r="D6136" s="160" t="s">
        <v>5781</v>
      </c>
      <c r="E6136" s="36" t="s">
        <v>16458</v>
      </c>
      <c r="F6136" s="104">
        <v>7.6</v>
      </c>
      <c r="G6136" s="101" t="s">
        <v>704</v>
      </c>
      <c r="H6136" s="101" t="s">
        <v>5780</v>
      </c>
      <c r="I6136" s="101">
        <v>1937</v>
      </c>
      <c r="J6136" s="101"/>
      <c r="K6136" s="90">
        <v>5736296628</v>
      </c>
      <c r="L6136" s="90">
        <f>IF(K6136/1024 &gt;1,K6136/1024," ")</f>
        <v>5601852.17578125</v>
      </c>
      <c r="M6136" s="90">
        <f>IF(K6136/1048576 &gt;1,K6136/1048576," ")</f>
        <v>5470.558765411377</v>
      </c>
      <c r="N6136" s="91">
        <f>IF(K6136&gt;999999999,K6136/1073741824," ")</f>
        <v>5.3423425443470478</v>
      </c>
      <c r="O6136" s="199" t="s">
        <v>18474</v>
      </c>
      <c r="P6136" s="197" t="s">
        <v>28221</v>
      </c>
    </row>
    <row r="6137" spans="2:16" ht="20.100000000000001" customHeight="1" x14ac:dyDescent="0.3">
      <c r="B6137" s="101">
        <v>6127</v>
      </c>
      <c r="C6137" s="109" t="s">
        <v>41622</v>
      </c>
      <c r="D6137" s="159" t="s">
        <v>3150</v>
      </c>
      <c r="E6137" s="36" t="s">
        <v>16459</v>
      </c>
      <c r="F6137" s="104">
        <v>5.9</v>
      </c>
      <c r="G6137" s="101" t="s">
        <v>704</v>
      </c>
      <c r="H6137" s="101" t="s">
        <v>3745</v>
      </c>
      <c r="I6137" s="101">
        <v>1994</v>
      </c>
      <c r="J6137" s="101"/>
      <c r="K6137" s="108">
        <v>2677858939</v>
      </c>
      <c r="L6137" s="90">
        <f>IF(K6137/1024 &gt;1,K6137/1024," ")</f>
        <v>2615096.6201171875</v>
      </c>
      <c r="M6137" s="90">
        <f>IF(K6137/1048576 &gt;1,K6137/1048576," ")</f>
        <v>2553.8052930831909</v>
      </c>
      <c r="N6137" s="91">
        <f>IF(K6137&gt;999999999,K6137/1073741824," ")</f>
        <v>2.4939504815265536</v>
      </c>
      <c r="O6137" s="194" t="s">
        <v>17766</v>
      </c>
      <c r="P6137" s="197" t="s">
        <v>28222</v>
      </c>
    </row>
    <row r="6138" spans="2:16" ht="20.100000000000001" customHeight="1" x14ac:dyDescent="0.3">
      <c r="B6138" s="101">
        <v>6128</v>
      </c>
      <c r="C6138" s="107" t="s">
        <v>41623</v>
      </c>
      <c r="D6138" s="174" t="s">
        <v>6644</v>
      </c>
      <c r="E6138" s="36" t="s">
        <v>16461</v>
      </c>
      <c r="F6138" s="99">
        <v>4</v>
      </c>
      <c r="G6138" s="99" t="s">
        <v>704</v>
      </c>
      <c r="H6138" s="101" t="s">
        <v>5871</v>
      </c>
      <c r="I6138" s="101">
        <v>2014</v>
      </c>
      <c r="J6138" s="101"/>
      <c r="K6138" s="90">
        <v>4176075971</v>
      </c>
      <c r="L6138" s="90">
        <f>IF(K6138/1024 &gt;1,K6138/1024," ")</f>
        <v>4078199.1904296875</v>
      </c>
      <c r="M6138" s="90">
        <f>IF(K6138/1048576 &gt;1,K6138/1048576," ")</f>
        <v>3982.6163969039917</v>
      </c>
      <c r="N6138" s="91">
        <f>IF(K6138&gt;999999999,K6138/1073741824," ")</f>
        <v>3.8892738251015544</v>
      </c>
      <c r="O6138" s="194" t="s">
        <v>17766</v>
      </c>
      <c r="P6138" s="197" t="s">
        <v>28225</v>
      </c>
    </row>
    <row r="6139" spans="2:16" ht="20.100000000000001" customHeight="1" x14ac:dyDescent="0.3">
      <c r="B6139" s="101">
        <v>6129</v>
      </c>
      <c r="C6139" s="111" t="s">
        <v>41581</v>
      </c>
      <c r="D6139" s="168" t="s">
        <v>6467</v>
      </c>
      <c r="E6139" s="36" t="s">
        <v>16404</v>
      </c>
      <c r="F6139" s="99">
        <v>6.2</v>
      </c>
      <c r="G6139" s="99" t="s">
        <v>704</v>
      </c>
      <c r="H6139" s="101" t="s">
        <v>5892</v>
      </c>
      <c r="I6139" s="101">
        <v>1992</v>
      </c>
      <c r="J6139" s="101"/>
      <c r="K6139" s="90">
        <v>3632439414</v>
      </c>
      <c r="L6139" s="90">
        <f>IF(K6139/1024 &gt;1,K6139/1024," ")</f>
        <v>3547304.115234375</v>
      </c>
      <c r="M6139" s="90">
        <f>IF(K6139/1048576 &gt;1,K6139/1048576," ")</f>
        <v>3464.1641750335693</v>
      </c>
      <c r="N6139" s="91">
        <f>IF(K6139&gt;999999999,K6139/1073741824," ")</f>
        <v>3.3829728271812201</v>
      </c>
      <c r="O6139" s="194" t="s">
        <v>28128</v>
      </c>
      <c r="P6139" s="197" t="s">
        <v>28129</v>
      </c>
    </row>
    <row r="6140" spans="2:16" ht="20.100000000000001" customHeight="1" x14ac:dyDescent="0.3">
      <c r="B6140" s="101">
        <v>6130</v>
      </c>
      <c r="C6140" s="20" t="s">
        <v>41624</v>
      </c>
      <c r="D6140" s="157" t="s">
        <v>8718</v>
      </c>
      <c r="E6140" s="36" t="s">
        <v>16462</v>
      </c>
      <c r="F6140" s="81">
        <v>6.5</v>
      </c>
      <c r="G6140" s="13"/>
      <c r="H6140" s="13" t="s">
        <v>3757</v>
      </c>
      <c r="I6140" s="79">
        <v>2018</v>
      </c>
      <c r="J6140" s="79"/>
      <c r="K6140" s="73">
        <v>4778151936</v>
      </c>
      <c r="L6140" s="90">
        <f>IF(K6140/1024 &gt;1,K6140/1024," ")</f>
        <v>4666164</v>
      </c>
      <c r="M6140" s="90">
        <f>IF(K6140/1048576 &gt;1,K6140/1048576," ")</f>
        <v>4556.80078125</v>
      </c>
      <c r="N6140" s="91">
        <f>IF(K6140&gt;999999999,K6140/1073741824," ")</f>
        <v>4.4500007629394531</v>
      </c>
      <c r="O6140" s="194" t="s">
        <v>28226</v>
      </c>
      <c r="P6140" s="197" t="s">
        <v>28227</v>
      </c>
    </row>
    <row r="6141" spans="2:16" ht="20.100000000000001" customHeight="1" x14ac:dyDescent="0.3">
      <c r="B6141" s="101">
        <v>6131</v>
      </c>
      <c r="C6141" s="7" t="s">
        <v>40792</v>
      </c>
      <c r="D6141" s="159" t="s">
        <v>2579</v>
      </c>
      <c r="E6141" s="254" t="s">
        <v>16463</v>
      </c>
      <c r="F6141" s="104">
        <v>4.4000000000000004</v>
      </c>
      <c r="G6141" s="94" t="s">
        <v>704</v>
      </c>
      <c r="H6141" s="94" t="s">
        <v>4153</v>
      </c>
      <c r="I6141" s="101">
        <v>2002</v>
      </c>
      <c r="J6141" s="101"/>
      <c r="K6141" s="90">
        <v>1174454272</v>
      </c>
      <c r="L6141" s="90">
        <f>IF(K6141/1024 &gt;1,K6141/1024," ")</f>
        <v>1146928</v>
      </c>
      <c r="M6141" s="90">
        <f>IF(K6141/1048576 &gt;1,K6141/1048576," ")</f>
        <v>1120.046875</v>
      </c>
      <c r="N6141" s="91">
        <f>IF(K6141&gt;999999999,K6141/1073741824," ")</f>
        <v>1.0937957763671875</v>
      </c>
      <c r="O6141" s="194" t="s">
        <v>17857</v>
      </c>
      <c r="P6141" s="197" t="s">
        <v>28228</v>
      </c>
    </row>
    <row r="6142" spans="2:16" ht="20.100000000000001" customHeight="1" x14ac:dyDescent="0.3">
      <c r="B6142" s="101">
        <v>6132</v>
      </c>
      <c r="C6142" s="102" t="s">
        <v>41625</v>
      </c>
      <c r="D6142" s="159" t="s">
        <v>3036</v>
      </c>
      <c r="E6142" s="36" t="s">
        <v>16464</v>
      </c>
      <c r="F6142" s="104">
        <v>5.2</v>
      </c>
      <c r="G6142" s="101" t="s">
        <v>704</v>
      </c>
      <c r="H6142" s="101" t="s">
        <v>3740</v>
      </c>
      <c r="I6142" s="94">
        <v>2012</v>
      </c>
      <c r="J6142" s="94"/>
      <c r="K6142" s="90">
        <v>4625197606</v>
      </c>
      <c r="L6142" s="90">
        <f>IF(K6142/1024 &gt;1,K6142/1024," ")</f>
        <v>4516794.537109375</v>
      </c>
      <c r="M6142" s="90">
        <f>IF(K6142/1048576 &gt;1,K6142/1048576," ")</f>
        <v>4410.932165145874</v>
      </c>
      <c r="N6142" s="91">
        <f>IF(K6142&gt;999999999,K6142/1073741824," ")</f>
        <v>4.3075509425252676</v>
      </c>
      <c r="O6142" s="194" t="s">
        <v>28229</v>
      </c>
      <c r="P6142" s="197" t="s">
        <v>28230</v>
      </c>
    </row>
    <row r="6143" spans="2:16" ht="20.100000000000001" customHeight="1" x14ac:dyDescent="0.3">
      <c r="B6143" s="101">
        <v>6133</v>
      </c>
      <c r="C6143" s="103" t="s">
        <v>41626</v>
      </c>
      <c r="D6143" s="161" t="s">
        <v>6309</v>
      </c>
      <c r="E6143" s="36" t="s">
        <v>16465</v>
      </c>
      <c r="F6143" s="99">
        <v>6.8</v>
      </c>
      <c r="G6143" s="99" t="s">
        <v>704</v>
      </c>
      <c r="H6143" s="101" t="s">
        <v>5877</v>
      </c>
      <c r="I6143" s="101">
        <v>1991</v>
      </c>
      <c r="J6143" s="101"/>
      <c r="K6143" s="90">
        <v>6538394549</v>
      </c>
      <c r="L6143" s="90">
        <f>IF(K6143/1024 &gt;1,K6143/1024," ")</f>
        <v>6385150.9267578125</v>
      </c>
      <c r="M6143" s="90">
        <f>IF(K6143/1048576 &gt;1,K6143/1048576," ")</f>
        <v>6235.4989519119263</v>
      </c>
      <c r="N6143" s="91">
        <f>IF(K6143&gt;999999999,K6143/1073741824," ")</f>
        <v>6.0893544452264905</v>
      </c>
      <c r="O6143" s="194" t="s">
        <v>28231</v>
      </c>
      <c r="P6143" s="197" t="s">
        <v>28232</v>
      </c>
    </row>
    <row r="6144" spans="2:16" ht="20.100000000000001" customHeight="1" x14ac:dyDescent="0.3">
      <c r="B6144" s="101">
        <v>6134</v>
      </c>
      <c r="C6144" s="109" t="s">
        <v>41628</v>
      </c>
      <c r="D6144" s="159" t="s">
        <v>2838</v>
      </c>
      <c r="E6144" s="36" t="s">
        <v>16467</v>
      </c>
      <c r="F6144" s="104">
        <v>5.8</v>
      </c>
      <c r="G6144" s="101" t="s">
        <v>704</v>
      </c>
      <c r="H6144" s="101" t="s">
        <v>3745</v>
      </c>
      <c r="I6144" s="94">
        <v>2010</v>
      </c>
      <c r="J6144" s="94"/>
      <c r="K6144" s="108">
        <v>3306198099</v>
      </c>
      <c r="L6144" s="90">
        <f>IF(K6144/1024 &gt;1,K6144/1024," ")</f>
        <v>3228709.0810546875</v>
      </c>
      <c r="M6144" s="90">
        <f>IF(K6144/1048576 &gt;1,K6144/1048576," ")</f>
        <v>3153.0362119674683</v>
      </c>
      <c r="N6144" s="91">
        <f>IF(K6144&gt;999999999,K6144/1073741824," ")</f>
        <v>3.0791369257494807</v>
      </c>
      <c r="O6144" s="194" t="s">
        <v>28234</v>
      </c>
      <c r="P6144" s="197" t="s">
        <v>28235</v>
      </c>
    </row>
    <row r="6145" spans="2:16" ht="20.100000000000001" customHeight="1" x14ac:dyDescent="0.3">
      <c r="B6145" s="101">
        <v>6135</v>
      </c>
      <c r="C6145" s="109" t="s">
        <v>41629</v>
      </c>
      <c r="D6145" s="159" t="s">
        <v>5816</v>
      </c>
      <c r="E6145" s="36" t="s">
        <v>16468</v>
      </c>
      <c r="F6145" s="104">
        <v>5.4</v>
      </c>
      <c r="G6145" s="101" t="s">
        <v>704</v>
      </c>
      <c r="H6145" s="101" t="s">
        <v>3739</v>
      </c>
      <c r="I6145" s="101">
        <v>1992</v>
      </c>
      <c r="J6145" s="101"/>
      <c r="K6145" s="90">
        <v>5963859892</v>
      </c>
      <c r="L6145" s="90">
        <f>IF(K6145/1024 &gt;1,K6145/1024," ")</f>
        <v>5824081.92578125</v>
      </c>
      <c r="M6145" s="90">
        <f>IF(K6145/1048576 &gt;1,K6145/1048576," ")</f>
        <v>5687.580005645752</v>
      </c>
      <c r="N6145" s="91">
        <f>IF(K6145&gt;999999999,K6145/1073741824," ")</f>
        <v>5.5542773492634296</v>
      </c>
      <c r="O6145" s="194" t="s">
        <v>28236</v>
      </c>
      <c r="P6145" s="197" t="s">
        <v>28237</v>
      </c>
    </row>
    <row r="6146" spans="2:16" ht="20.100000000000001" customHeight="1" x14ac:dyDescent="0.3">
      <c r="B6146" s="101">
        <v>6136</v>
      </c>
      <c r="C6146" s="107" t="s">
        <v>41630</v>
      </c>
      <c r="D6146" s="168" t="s">
        <v>7349</v>
      </c>
      <c r="E6146" s="36" t="s">
        <v>16469</v>
      </c>
      <c r="F6146" s="99">
        <v>5.3</v>
      </c>
      <c r="G6146" s="99" t="s">
        <v>704</v>
      </c>
      <c r="H6146" s="105" t="s">
        <v>4081</v>
      </c>
      <c r="I6146" s="101">
        <v>2016</v>
      </c>
      <c r="J6146" s="101"/>
      <c r="K6146" s="90">
        <v>3921969145</v>
      </c>
      <c r="L6146" s="90">
        <f>IF(K6146/1024 &gt;1,K6146/1024," ")</f>
        <v>3830047.9931640625</v>
      </c>
      <c r="M6146" s="90">
        <f>IF(K6146/1048576 &gt;1,K6146/1048576," ")</f>
        <v>3740.2812433242798</v>
      </c>
      <c r="N6146" s="91">
        <f>IF(K6146&gt;999999999,K6146/1073741824," ")</f>
        <v>3.652618401683867</v>
      </c>
      <c r="O6146" s="194" t="s">
        <v>28238</v>
      </c>
      <c r="P6146" s="197" t="s">
        <v>28239</v>
      </c>
    </row>
    <row r="6147" spans="2:16" ht="20.100000000000001" customHeight="1" x14ac:dyDescent="0.3">
      <c r="B6147" s="101">
        <v>6137</v>
      </c>
      <c r="C6147" s="102" t="s">
        <v>41631</v>
      </c>
      <c r="D6147" s="160" t="s">
        <v>5213</v>
      </c>
      <c r="E6147" s="36" t="s">
        <v>16470</v>
      </c>
      <c r="F6147" s="104">
        <v>5.6</v>
      </c>
      <c r="G6147" s="101" t="s">
        <v>704</v>
      </c>
      <c r="H6147" s="101" t="s">
        <v>3744</v>
      </c>
      <c r="I6147" s="101">
        <v>2013</v>
      </c>
      <c r="J6147" s="101"/>
      <c r="K6147" s="90">
        <v>4334419481</v>
      </c>
      <c r="L6147" s="90">
        <f>IF(K6147/1024 &gt;1,K6147/1024," ")</f>
        <v>4232831.5244140625</v>
      </c>
      <c r="M6147" s="90">
        <f>IF(K6147/1048576 &gt;1,K6147/1048576," ")</f>
        <v>4133.6245355606079</v>
      </c>
      <c r="N6147" s="91">
        <f>IF(K6147&gt;999999999,K6147/1073741824," ")</f>
        <v>4.0367427105084062</v>
      </c>
      <c r="O6147" s="194" t="s">
        <v>28240</v>
      </c>
      <c r="P6147" s="197" t="s">
        <v>28241</v>
      </c>
    </row>
    <row r="6148" spans="2:16" ht="20.100000000000001" customHeight="1" x14ac:dyDescent="0.3">
      <c r="B6148" s="101">
        <v>6138</v>
      </c>
      <c r="C6148" s="109" t="s">
        <v>41632</v>
      </c>
      <c r="D6148" s="159" t="s">
        <v>3672</v>
      </c>
      <c r="E6148" s="36" t="s">
        <v>16471</v>
      </c>
      <c r="F6148" s="104">
        <v>5.6</v>
      </c>
      <c r="G6148" s="101" t="s">
        <v>704</v>
      </c>
      <c r="H6148" s="101" t="s">
        <v>3744</v>
      </c>
      <c r="I6148" s="101">
        <v>2013</v>
      </c>
      <c r="J6148" s="101"/>
      <c r="K6148" s="90">
        <v>4546103358</v>
      </c>
      <c r="L6148" s="90">
        <f>IF(K6148/1024 &gt;1,K6148/1024," ")</f>
        <v>4439554.060546875</v>
      </c>
      <c r="M6148" s="90">
        <f>IF(K6148/1048576 &gt;1,K6148/1048576," ")</f>
        <v>4335.5020122528076</v>
      </c>
      <c r="N6148" s="91">
        <f>IF(K6148&gt;999999999,K6148/1073741824," ")</f>
        <v>4.2338886838406324</v>
      </c>
      <c r="O6148" s="194" t="s">
        <v>28242</v>
      </c>
      <c r="P6148" s="197" t="s">
        <v>28243</v>
      </c>
    </row>
    <row r="6149" spans="2:16" ht="20.100000000000001" customHeight="1" x14ac:dyDescent="0.3">
      <c r="B6149" s="101">
        <v>6139</v>
      </c>
      <c r="C6149" s="109" t="s">
        <v>41633</v>
      </c>
      <c r="D6149" s="163" t="s">
        <v>5946</v>
      </c>
      <c r="E6149" s="36" t="s">
        <v>16472</v>
      </c>
      <c r="F6149" s="99">
        <v>5.5</v>
      </c>
      <c r="G6149" s="101" t="s">
        <v>704</v>
      </c>
      <c r="H6149" s="101" t="s">
        <v>4081</v>
      </c>
      <c r="I6149" s="101">
        <v>2014</v>
      </c>
      <c r="J6149" s="101"/>
      <c r="K6149" s="90">
        <v>4386335808</v>
      </c>
      <c r="L6149" s="90">
        <f>IF(K6149/1024 &gt;1,K6149/1024," ")</f>
        <v>4283531.0625</v>
      </c>
      <c r="M6149" s="90">
        <f>IF(K6149/1048576 &gt;1,K6149/1048576," ")</f>
        <v>4183.1358032226563</v>
      </c>
      <c r="N6149" s="91">
        <f>IF(K6149&gt;999999999,K6149/1073741824," ")</f>
        <v>4.0850935578346252</v>
      </c>
      <c r="O6149" s="194" t="s">
        <v>28244</v>
      </c>
      <c r="P6149" s="197" t="s">
        <v>28245</v>
      </c>
    </row>
    <row r="6150" spans="2:16" ht="20.100000000000001" customHeight="1" x14ac:dyDescent="0.3">
      <c r="B6150" s="101">
        <v>6140</v>
      </c>
      <c r="C6150" s="109" t="s">
        <v>41634</v>
      </c>
      <c r="D6150" s="160" t="s">
        <v>5817</v>
      </c>
      <c r="E6150" s="36" t="s">
        <v>16474</v>
      </c>
      <c r="F6150" s="104">
        <v>7.5</v>
      </c>
      <c r="G6150" s="101"/>
      <c r="H6150" s="101" t="s">
        <v>3933</v>
      </c>
      <c r="I6150" s="101">
        <v>1955</v>
      </c>
      <c r="J6150" s="101"/>
      <c r="K6150" s="90">
        <v>2473280730</v>
      </c>
      <c r="L6150" s="90">
        <f>IF(K6150/1024 &gt;1,K6150/1024," ")</f>
        <v>2415313.212890625</v>
      </c>
      <c r="M6150" s="90">
        <f>IF(K6150/1048576 &gt;1,K6150/1048576," ")</f>
        <v>2358.704309463501</v>
      </c>
      <c r="N6150" s="91">
        <f>IF(K6150&gt;999999999,K6150/1073741824," ")</f>
        <v>2.3034221772104502</v>
      </c>
      <c r="O6150" s="194" t="s">
        <v>28248</v>
      </c>
      <c r="P6150" s="197" t="s">
        <v>28249</v>
      </c>
    </row>
    <row r="6151" spans="2:16" ht="20.100000000000001" customHeight="1" x14ac:dyDescent="0.3">
      <c r="B6151" s="101">
        <v>6141</v>
      </c>
      <c r="C6151" s="102" t="s">
        <v>41635</v>
      </c>
      <c r="D6151" s="159" t="s">
        <v>2580</v>
      </c>
      <c r="E6151" s="36" t="s">
        <v>16475</v>
      </c>
      <c r="F6151" s="104">
        <v>6.8</v>
      </c>
      <c r="G6151" s="99" t="s">
        <v>704</v>
      </c>
      <c r="H6151" s="101" t="s">
        <v>5928</v>
      </c>
      <c r="I6151" s="101">
        <v>1965</v>
      </c>
      <c r="J6151" s="101"/>
      <c r="K6151" s="90">
        <v>3144251283</v>
      </c>
      <c r="L6151" s="90">
        <f>IF(K6151/1024 &gt;1,K6151/1024," ")</f>
        <v>3070557.8935546875</v>
      </c>
      <c r="M6151" s="90">
        <f>IF(K6151/1048576 &gt;1,K6151/1048576," ")</f>
        <v>2998.5916929244995</v>
      </c>
      <c r="N6151" s="91">
        <f>IF(K6151&gt;999999999,K6151/1073741824," ")</f>
        <v>2.9283122001215816</v>
      </c>
      <c r="O6151" s="194" t="s">
        <v>28250</v>
      </c>
      <c r="P6151" s="197" t="s">
        <v>28251</v>
      </c>
    </row>
    <row r="6152" spans="2:16" ht="20.100000000000001" customHeight="1" x14ac:dyDescent="0.3">
      <c r="B6152" s="101">
        <v>6142</v>
      </c>
      <c r="C6152" s="102" t="s">
        <v>41636</v>
      </c>
      <c r="D6152" s="160" t="s">
        <v>4436</v>
      </c>
      <c r="E6152" s="36" t="s">
        <v>16476</v>
      </c>
      <c r="F6152" s="104">
        <v>7.1</v>
      </c>
      <c r="G6152" s="101" t="s">
        <v>704</v>
      </c>
      <c r="H6152" s="101" t="s">
        <v>3745</v>
      </c>
      <c r="I6152" s="101">
        <v>2003</v>
      </c>
      <c r="J6152" s="101"/>
      <c r="K6152" s="90">
        <v>3184428334</v>
      </c>
      <c r="L6152" s="90">
        <f>IF(K6152/1024 &gt;1,K6152/1024," ")</f>
        <v>3109793.294921875</v>
      </c>
      <c r="M6152" s="90">
        <f>IF(K6152/1048576 &gt;1,K6152/1048576," ")</f>
        <v>3036.9075145721436</v>
      </c>
      <c r="N6152" s="91">
        <f>IF(K6152&gt;999999999,K6152/1073741824," ")</f>
        <v>2.9657299946993589</v>
      </c>
      <c r="O6152" s="194" t="s">
        <v>28252</v>
      </c>
      <c r="P6152" s="197" t="s">
        <v>28253</v>
      </c>
    </row>
    <row r="6153" spans="2:16" ht="20.100000000000001" customHeight="1" x14ac:dyDescent="0.3">
      <c r="B6153" s="101">
        <v>6143</v>
      </c>
      <c r="C6153" s="109" t="s">
        <v>41637</v>
      </c>
      <c r="D6153" s="160" t="s">
        <v>1118</v>
      </c>
      <c r="E6153" s="36" t="s">
        <v>16477</v>
      </c>
      <c r="F6153" s="104">
        <v>8.1999999999999993</v>
      </c>
      <c r="G6153" s="13" t="s">
        <v>704</v>
      </c>
      <c r="H6153" s="13" t="s">
        <v>6037</v>
      </c>
      <c r="I6153" s="101">
        <v>1933</v>
      </c>
      <c r="J6153" s="101"/>
      <c r="K6153" s="73">
        <v>2195709952</v>
      </c>
      <c r="L6153" s="90">
        <f>IF(K6153/1024 &gt;1,K6153/1024," ")</f>
        <v>2144248</v>
      </c>
      <c r="M6153" s="90">
        <f>IF(K6153/1048576 &gt;1,K6153/1048576," ")</f>
        <v>2093.9921875</v>
      </c>
      <c r="N6153" s="91">
        <f>IF(K6153&gt;999999999,K6153/1073741824," ")</f>
        <v>2.0449142456054688</v>
      </c>
      <c r="O6153" s="194" t="s">
        <v>17844</v>
      </c>
      <c r="P6153" s="197" t="s">
        <v>28254</v>
      </c>
    </row>
    <row r="6154" spans="2:16" ht="20.100000000000001" customHeight="1" x14ac:dyDescent="0.3">
      <c r="B6154" s="101">
        <v>6144</v>
      </c>
      <c r="C6154" s="111" t="s">
        <v>41638</v>
      </c>
      <c r="D6154" s="161" t="s">
        <v>6468</v>
      </c>
      <c r="E6154" s="36" t="s">
        <v>16478</v>
      </c>
      <c r="F6154" s="99">
        <v>6.9</v>
      </c>
      <c r="G6154" s="99"/>
      <c r="H6154" s="101" t="s">
        <v>5892</v>
      </c>
      <c r="I6154" s="101">
        <v>2005</v>
      </c>
      <c r="J6154" s="101"/>
      <c r="K6154" s="90">
        <v>3737883198</v>
      </c>
      <c r="L6154" s="90">
        <f>IF(K6154/1024 &gt;1,K6154/1024," ")</f>
        <v>3650276.560546875</v>
      </c>
      <c r="M6154" s="90">
        <f>IF(K6154/1048576 &gt;1,K6154/1048576," ")</f>
        <v>3564.7232036590576</v>
      </c>
      <c r="N6154" s="91">
        <f>IF(K6154&gt;999999999,K6154/1073741824," ")</f>
        <v>3.4811750035732985</v>
      </c>
      <c r="O6154" s="194" t="s">
        <v>30136</v>
      </c>
      <c r="P6154" s="197" t="s">
        <v>28255</v>
      </c>
    </row>
    <row r="6155" spans="2:16" ht="20.100000000000001" customHeight="1" x14ac:dyDescent="0.3">
      <c r="B6155" s="101">
        <v>6145</v>
      </c>
      <c r="C6155" s="111" t="s">
        <v>41639</v>
      </c>
      <c r="D6155" s="174" t="s">
        <v>6155</v>
      </c>
      <c r="E6155" s="36" t="s">
        <v>16479</v>
      </c>
      <c r="F6155" s="99">
        <v>6.6</v>
      </c>
      <c r="G6155" s="101" t="s">
        <v>704</v>
      </c>
      <c r="H6155" s="101" t="s">
        <v>5910</v>
      </c>
      <c r="I6155" s="101">
        <v>1953</v>
      </c>
      <c r="J6155" s="101"/>
      <c r="K6155" s="90">
        <v>5540321309</v>
      </c>
      <c r="L6155" s="90">
        <f>IF(K6155/1024 &gt;1,K6155/1024," ")</f>
        <v>5410470.0283203125</v>
      </c>
      <c r="M6155" s="90">
        <f>IF(K6155/1048576 &gt;1,K6155/1048576," ")</f>
        <v>5283.6621370315552</v>
      </c>
      <c r="N6155" s="91">
        <f>IF(K6155&gt;999999999,K6155/1073741824," ")</f>
        <v>5.1598263056948781</v>
      </c>
      <c r="O6155" s="194" t="s">
        <v>28256</v>
      </c>
      <c r="P6155" s="197" t="s">
        <v>28257</v>
      </c>
    </row>
    <row r="6156" spans="2:16" ht="20.100000000000001" customHeight="1" x14ac:dyDescent="0.3">
      <c r="B6156" s="101">
        <v>6146</v>
      </c>
      <c r="C6156" s="102" t="s">
        <v>41640</v>
      </c>
      <c r="D6156" s="160" t="s">
        <v>5900</v>
      </c>
      <c r="E6156" s="36" t="s">
        <v>16480</v>
      </c>
      <c r="F6156" s="99">
        <v>4.4000000000000004</v>
      </c>
      <c r="G6156" s="101"/>
      <c r="H6156" s="101" t="s">
        <v>5871</v>
      </c>
      <c r="I6156" s="101">
        <v>1967</v>
      </c>
      <c r="J6156" s="101"/>
      <c r="K6156" s="90">
        <v>4302578586</v>
      </c>
      <c r="L6156" s="90">
        <f>IF(K6156/1024 &gt;1,K6156/1024," ")</f>
        <v>4201736.900390625</v>
      </c>
      <c r="M6156" s="90">
        <f>IF(K6156/1048576 &gt;1,K6156/1048576," ")</f>
        <v>4103.2586917877197</v>
      </c>
      <c r="N6156" s="91">
        <f>IF(K6156&gt;999999999,K6156/1073741824," ")</f>
        <v>4.007088566198945</v>
      </c>
      <c r="O6156" s="194" t="s">
        <v>28258</v>
      </c>
      <c r="P6156" s="197" t="s">
        <v>28259</v>
      </c>
    </row>
    <row r="6157" spans="2:16" ht="20.100000000000001" customHeight="1" x14ac:dyDescent="0.3">
      <c r="B6157" s="101">
        <v>6147</v>
      </c>
      <c r="C6157" s="47" t="s">
        <v>41641</v>
      </c>
      <c r="D6157" s="157" t="s">
        <v>8810</v>
      </c>
      <c r="E6157" s="36" t="s">
        <v>16481</v>
      </c>
      <c r="F6157" s="81">
        <v>5.0999999999999996</v>
      </c>
      <c r="G6157" s="13"/>
      <c r="H6157" s="13" t="s">
        <v>3757</v>
      </c>
      <c r="I6157" s="79">
        <v>2018</v>
      </c>
      <c r="J6157" s="79"/>
      <c r="K6157" s="73">
        <v>4718219264</v>
      </c>
      <c r="L6157" s="90">
        <f>IF(K6157/1024 &gt;1,K6157/1024," ")</f>
        <v>4607636</v>
      </c>
      <c r="M6157" s="90">
        <f>IF(K6157/1048576 &gt;1,K6157/1048576," ")</f>
        <v>4499.64453125</v>
      </c>
      <c r="N6157" s="91">
        <f>IF(K6157&gt;999999999,K6157/1073741824," ")</f>
        <v>4.3941841125488281</v>
      </c>
      <c r="O6157" s="194" t="s">
        <v>28260</v>
      </c>
      <c r="P6157" s="197" t="s">
        <v>28261</v>
      </c>
    </row>
    <row r="6158" spans="2:16" ht="20.100000000000001" customHeight="1" x14ac:dyDescent="0.3">
      <c r="B6158" s="101">
        <v>6148</v>
      </c>
      <c r="C6158" s="20" t="s">
        <v>41643</v>
      </c>
      <c r="D6158" s="157" t="s">
        <v>8829</v>
      </c>
      <c r="E6158" s="36" t="s">
        <v>16483</v>
      </c>
      <c r="F6158" s="81">
        <v>7.2</v>
      </c>
      <c r="G6158" s="13" t="s">
        <v>704</v>
      </c>
      <c r="H6158" s="13" t="s">
        <v>4523</v>
      </c>
      <c r="I6158" s="79">
        <v>2019</v>
      </c>
      <c r="J6158" s="79"/>
      <c r="K6158" s="73">
        <v>4647256064</v>
      </c>
      <c r="L6158" s="90">
        <f>IF(K6158/1024 &gt;1,K6158/1024," ")</f>
        <v>4538336</v>
      </c>
      <c r="M6158" s="90">
        <f>IF(K6158/1048576 &gt;1,K6158/1048576," ")</f>
        <v>4431.96875</v>
      </c>
      <c r="N6158" s="91">
        <f>IF(K6158&gt;999999999,K6158/1073741824," ")</f>
        <v>4.328094482421875</v>
      </c>
      <c r="O6158" s="194" t="s">
        <v>18319</v>
      </c>
      <c r="P6158" s="197" t="s">
        <v>28264</v>
      </c>
    </row>
    <row r="6159" spans="2:16" ht="20.100000000000001" customHeight="1" x14ac:dyDescent="0.3">
      <c r="B6159" s="101">
        <v>6149</v>
      </c>
      <c r="C6159" s="7" t="s">
        <v>40793</v>
      </c>
      <c r="D6159" s="159" t="s">
        <v>359</v>
      </c>
      <c r="E6159" s="36" t="s">
        <v>16484</v>
      </c>
      <c r="F6159" s="104">
        <v>7.4</v>
      </c>
      <c r="G6159" s="121"/>
      <c r="H6159" s="121" t="s">
        <v>4403</v>
      </c>
      <c r="I6159" s="101">
        <v>1941</v>
      </c>
      <c r="J6159" s="101"/>
      <c r="K6159" s="90">
        <v>1689122816</v>
      </c>
      <c r="L6159" s="90">
        <f>IF(K6159/1024 &gt;1,K6159/1024," ")</f>
        <v>1649534</v>
      </c>
      <c r="M6159" s="90">
        <f>IF(K6159/1048576 &gt;1,K6159/1048576," ")</f>
        <v>1610.873046875</v>
      </c>
      <c r="N6159" s="91">
        <f>IF(K6159&gt;999999999,K6159/1073741824," ")</f>
        <v>1.5731182098388672</v>
      </c>
      <c r="O6159" s="194" t="s">
        <v>28265</v>
      </c>
      <c r="P6159" s="197" t="s">
        <v>28266</v>
      </c>
    </row>
    <row r="6160" spans="2:16" ht="20.100000000000001" customHeight="1" x14ac:dyDescent="0.3">
      <c r="B6160" s="101">
        <v>6150</v>
      </c>
      <c r="C6160" s="109" t="s">
        <v>41644</v>
      </c>
      <c r="D6160" s="160" t="s">
        <v>2802</v>
      </c>
      <c r="E6160" s="36" t="s">
        <v>16485</v>
      </c>
      <c r="F6160" s="104">
        <v>8.1</v>
      </c>
      <c r="G6160" s="101" t="s">
        <v>704</v>
      </c>
      <c r="H6160" s="101" t="s">
        <v>3739</v>
      </c>
      <c r="I6160" s="94">
        <v>1995</v>
      </c>
      <c r="J6160" s="94"/>
      <c r="K6160" s="90">
        <v>5035846057</v>
      </c>
      <c r="L6160" s="90">
        <f>IF(K6160/1024 &gt;1,K6160/1024," ")</f>
        <v>4917818.4150390625</v>
      </c>
      <c r="M6160" s="90">
        <f>IF(K6160/1048576 &gt;1,K6160/1048576," ")</f>
        <v>4802.5570459365845</v>
      </c>
      <c r="N6160" s="91">
        <f>IF(K6160&gt;999999999,K6160/1073741824," ")</f>
        <v>4.6899971151724458</v>
      </c>
      <c r="O6160" s="194" t="s">
        <v>28267</v>
      </c>
      <c r="P6160" s="197" t="s">
        <v>28268</v>
      </c>
    </row>
    <row r="6161" spans="2:16" ht="20.100000000000001" customHeight="1" x14ac:dyDescent="0.3">
      <c r="B6161" s="101">
        <v>6151</v>
      </c>
      <c r="C6161" s="102" t="s">
        <v>41645</v>
      </c>
      <c r="D6161" s="159" t="s">
        <v>3083</v>
      </c>
      <c r="E6161" s="36" t="s">
        <v>16486</v>
      </c>
      <c r="F6161" s="104">
        <v>5.7</v>
      </c>
      <c r="G6161" s="101" t="s">
        <v>704</v>
      </c>
      <c r="H6161" s="101" t="s">
        <v>3743</v>
      </c>
      <c r="I6161" s="94">
        <v>2011</v>
      </c>
      <c r="J6161" s="94"/>
      <c r="K6161" s="108">
        <v>3357083564</v>
      </c>
      <c r="L6161" s="90">
        <f>IF(K6161/1024 &gt;1,K6161/1024," ")</f>
        <v>3278401.91796875</v>
      </c>
      <c r="M6161" s="90">
        <f>IF(K6161/1048576 &gt;1,K6161/1048576," ")</f>
        <v>3201.5643730163574</v>
      </c>
      <c r="N6161" s="91">
        <f>IF(K6161&gt;999999999,K6161/1073741824," ")</f>
        <v>3.1265277080237865</v>
      </c>
      <c r="O6161" s="194" t="s">
        <v>28269</v>
      </c>
      <c r="P6161" s="197" t="s">
        <v>28270</v>
      </c>
    </row>
    <row r="6162" spans="2:16" ht="20.100000000000001" customHeight="1" x14ac:dyDescent="0.3">
      <c r="B6162" s="101">
        <v>6152</v>
      </c>
      <c r="C6162" s="12" t="s">
        <v>41646</v>
      </c>
      <c r="D6162" s="157" t="s">
        <v>9049</v>
      </c>
      <c r="E6162" s="36" t="s">
        <v>16487</v>
      </c>
      <c r="F6162" s="131">
        <v>7</v>
      </c>
      <c r="G6162" s="13" t="s">
        <v>704</v>
      </c>
      <c r="H6162" s="13" t="s">
        <v>3787</v>
      </c>
      <c r="I6162" s="133">
        <v>2019</v>
      </c>
      <c r="J6162" s="74"/>
      <c r="K6162" s="73">
        <v>5835194368</v>
      </c>
      <c r="L6162" s="90">
        <f>IF(K6162/1024 &gt;1,K6162/1024," ")</f>
        <v>5698432</v>
      </c>
      <c r="M6162" s="90">
        <f>IF(K6162/1048576 &gt;1,K6162/1048576," ")</f>
        <v>5564.875</v>
      </c>
      <c r="N6162" s="91">
        <f>IF(K6162&gt;999999999,K6162/1073741824," ")</f>
        <v>5.4344482421875</v>
      </c>
      <c r="O6162" s="194" t="s">
        <v>28271</v>
      </c>
      <c r="P6162" s="197" t="s">
        <v>28272</v>
      </c>
    </row>
    <row r="6163" spans="2:16" ht="20.100000000000001" customHeight="1" x14ac:dyDescent="0.3">
      <c r="B6163" s="101">
        <v>6153</v>
      </c>
      <c r="C6163" s="109" t="s">
        <v>41647</v>
      </c>
      <c r="D6163" s="161" t="s">
        <v>6913</v>
      </c>
      <c r="E6163" s="36" t="s">
        <v>16488</v>
      </c>
      <c r="F6163" s="99">
        <v>5.0999999999999996</v>
      </c>
      <c r="G6163" s="99" t="s">
        <v>704</v>
      </c>
      <c r="H6163" s="105" t="s">
        <v>5878</v>
      </c>
      <c r="I6163" s="101">
        <v>2015</v>
      </c>
      <c r="J6163" s="101"/>
      <c r="K6163" s="90">
        <v>3858849055</v>
      </c>
      <c r="L6163" s="90">
        <f>IF(K6163/1024 &gt;1,K6163/1024," ")</f>
        <v>3768407.2802734375</v>
      </c>
      <c r="M6163" s="90">
        <f>IF(K6163/1048576 &gt;1,K6163/1048576," ")</f>
        <v>3680.0852346420288</v>
      </c>
      <c r="N6163" s="91">
        <f>IF(K6163&gt;999999999,K6163/1073741824," ")</f>
        <v>3.5938332369551063</v>
      </c>
      <c r="O6163" s="194" t="s">
        <v>28273</v>
      </c>
      <c r="P6163" s="197" t="s">
        <v>28274</v>
      </c>
    </row>
    <row r="6164" spans="2:16" ht="20.100000000000001" customHeight="1" x14ac:dyDescent="0.3">
      <c r="B6164" s="101">
        <v>6154</v>
      </c>
      <c r="C6164" s="102" t="s">
        <v>41648</v>
      </c>
      <c r="D6164" s="159" t="s">
        <v>2581</v>
      </c>
      <c r="E6164" s="36" t="s">
        <v>16489</v>
      </c>
      <c r="F6164" s="104">
        <v>4.9000000000000004</v>
      </c>
      <c r="G6164" s="99" t="s">
        <v>704</v>
      </c>
      <c r="H6164" s="105" t="s">
        <v>5871</v>
      </c>
      <c r="I6164" s="94">
        <v>2011</v>
      </c>
      <c r="J6164" s="94"/>
      <c r="K6164" s="90">
        <v>4391307576</v>
      </c>
      <c r="L6164" s="90">
        <f>IF(K6164/1024 &gt;1,K6164/1024," ")</f>
        <v>4288386.3046875</v>
      </c>
      <c r="M6164" s="90">
        <f>IF(K6164/1048576 &gt;1,K6164/1048576," ")</f>
        <v>4187.8772506713867</v>
      </c>
      <c r="N6164" s="91">
        <f>IF(K6164&gt;999999999,K6164/1073741824," ")</f>
        <v>4.0897238776087761</v>
      </c>
      <c r="O6164" s="194" t="s">
        <v>28275</v>
      </c>
      <c r="P6164" s="197" t="s">
        <v>28276</v>
      </c>
    </row>
    <row r="6165" spans="2:16" ht="20.100000000000001" customHeight="1" x14ac:dyDescent="0.3">
      <c r="B6165" s="101">
        <v>6155</v>
      </c>
      <c r="C6165" s="109" t="s">
        <v>41649</v>
      </c>
      <c r="D6165" s="160" t="s">
        <v>3531</v>
      </c>
      <c r="E6165" s="36" t="s">
        <v>16490</v>
      </c>
      <c r="F6165" s="104">
        <v>4.5</v>
      </c>
      <c r="G6165" s="101" t="s">
        <v>704</v>
      </c>
      <c r="H6165" s="101" t="s">
        <v>4032</v>
      </c>
      <c r="I6165" s="101">
        <v>2002</v>
      </c>
      <c r="J6165" s="101"/>
      <c r="K6165" s="90">
        <v>3214672144</v>
      </c>
      <c r="L6165" s="90">
        <f>IF(K6165/1024 &gt;1,K6165/1024," ")</f>
        <v>3139328.265625</v>
      </c>
      <c r="M6165" s="90">
        <f>IF(K6165/1048576 &gt;1,K6165/1048576," ")</f>
        <v>3065.7502593994141</v>
      </c>
      <c r="N6165" s="91">
        <f>IF(K6165&gt;999999999,K6165/1073741824," ")</f>
        <v>2.9938967376947403</v>
      </c>
      <c r="O6165" s="194" t="s">
        <v>28277</v>
      </c>
      <c r="P6165" s="197" t="s">
        <v>28278</v>
      </c>
    </row>
    <row r="6166" spans="2:16" ht="20.100000000000001" customHeight="1" x14ac:dyDescent="0.3">
      <c r="B6166" s="101">
        <v>6156</v>
      </c>
      <c r="C6166" s="109" t="s">
        <v>41650</v>
      </c>
      <c r="D6166" s="160" t="s">
        <v>76</v>
      </c>
      <c r="E6166" s="36" t="s">
        <v>16491</v>
      </c>
      <c r="F6166" s="104">
        <v>6.5</v>
      </c>
      <c r="G6166" s="104" t="s">
        <v>704</v>
      </c>
      <c r="H6166" s="101" t="s">
        <v>3740</v>
      </c>
      <c r="I6166" s="101">
        <v>2007</v>
      </c>
      <c r="J6166" s="101"/>
      <c r="K6166" s="90">
        <v>4068854655</v>
      </c>
      <c r="L6166" s="90">
        <f>IF(K6166/1024 &gt;1,K6166/1024," ")</f>
        <v>3973490.8740234375</v>
      </c>
      <c r="M6166" s="90">
        <f>IF(K6166/1048576 &gt;1,K6166/1048576," ")</f>
        <v>3880.3621816635132</v>
      </c>
      <c r="N6166" s="91">
        <f>IF(K6166&gt;999999999,K6166/1073741824," ")</f>
        <v>3.7894161930307746</v>
      </c>
      <c r="O6166" s="194" t="s">
        <v>28279</v>
      </c>
      <c r="P6166" s="197" t="s">
        <v>28280</v>
      </c>
    </row>
    <row r="6167" spans="2:16" ht="20.100000000000001" customHeight="1" x14ac:dyDescent="0.3">
      <c r="B6167" s="101">
        <v>6157</v>
      </c>
      <c r="C6167" s="103" t="s">
        <v>41651</v>
      </c>
      <c r="D6167" s="159" t="s">
        <v>3833</v>
      </c>
      <c r="E6167" s="36" t="s">
        <v>16492</v>
      </c>
      <c r="F6167" s="104">
        <v>6.7</v>
      </c>
      <c r="G6167" s="101"/>
      <c r="H6167" s="101" t="s">
        <v>3745</v>
      </c>
      <c r="I6167" s="101">
        <v>2006</v>
      </c>
      <c r="J6167" s="101"/>
      <c r="K6167" s="90">
        <v>2437504391</v>
      </c>
      <c r="L6167" s="90">
        <f>IF(K6167/1024 &gt;1,K6167/1024," ")</f>
        <v>2380375.3818359375</v>
      </c>
      <c r="M6167" s="90">
        <f>IF(K6167/1048576 &gt;1,K6167/1048576," ")</f>
        <v>2324.5853338241577</v>
      </c>
      <c r="N6167" s="91">
        <f>IF(K6167&gt;999999999,K6167/1073741824," ")</f>
        <v>2.270102865062654</v>
      </c>
      <c r="O6167" s="194" t="s">
        <v>28281</v>
      </c>
      <c r="P6167" s="197" t="s">
        <v>28282</v>
      </c>
    </row>
    <row r="6168" spans="2:16" ht="20.100000000000001" customHeight="1" x14ac:dyDescent="0.3">
      <c r="B6168" s="101">
        <v>6158</v>
      </c>
      <c r="C6168" s="102" t="s">
        <v>41652</v>
      </c>
      <c r="D6168" s="159" t="s">
        <v>4491</v>
      </c>
      <c r="E6168" s="36" t="s">
        <v>16493</v>
      </c>
      <c r="F6168" s="104">
        <v>8</v>
      </c>
      <c r="G6168" s="101" t="s">
        <v>704</v>
      </c>
      <c r="H6168" s="101" t="s">
        <v>3898</v>
      </c>
      <c r="I6168" s="101">
        <v>1932</v>
      </c>
      <c r="J6168" s="101"/>
      <c r="K6168" s="90">
        <v>3097904532</v>
      </c>
      <c r="L6168" s="90">
        <f>IF(K6168/1024 &gt;1,K6168/1024," ")</f>
        <v>3025297.39453125</v>
      </c>
      <c r="M6168" s="90">
        <f>IF(K6168/1048576 &gt;1,K6168/1048576," ")</f>
        <v>2954.3919868469238</v>
      </c>
      <c r="N6168" s="91">
        <f>IF(K6168&gt;999999999,K6168/1073741824," ")</f>
        <v>2.8851484246551991</v>
      </c>
      <c r="O6168" s="194" t="s">
        <v>28283</v>
      </c>
      <c r="P6168" s="197" t="s">
        <v>28284</v>
      </c>
    </row>
    <row r="6169" spans="2:16" ht="20.100000000000001" customHeight="1" x14ac:dyDescent="0.3">
      <c r="B6169" s="101">
        <v>6159</v>
      </c>
      <c r="C6169" s="7" t="s">
        <v>40794</v>
      </c>
      <c r="D6169" s="159" t="s">
        <v>2701</v>
      </c>
      <c r="E6169" s="36" t="s">
        <v>16494</v>
      </c>
      <c r="F6169" s="104">
        <v>5</v>
      </c>
      <c r="G6169" s="94" t="s">
        <v>704</v>
      </c>
      <c r="H6169" s="94" t="s">
        <v>3738</v>
      </c>
      <c r="I6169" s="94">
        <v>2010</v>
      </c>
      <c r="J6169" s="94"/>
      <c r="K6169" s="108">
        <v>2351538176</v>
      </c>
      <c r="L6169" s="90">
        <f>IF(K6169/1024 &gt;1,K6169/1024," ")</f>
        <v>2296424</v>
      </c>
      <c r="M6169" s="90">
        <f>IF(K6169/1048576 &gt;1,K6169/1048576," ")</f>
        <v>2242.6015625</v>
      </c>
      <c r="N6169" s="91">
        <f>IF(K6169&gt;999999999,K6169/1073741824," ")</f>
        <v>2.1900405883789063</v>
      </c>
      <c r="O6169" s="194" t="s">
        <v>28285</v>
      </c>
      <c r="P6169" s="197" t="s">
        <v>28286</v>
      </c>
    </row>
    <row r="6170" spans="2:16" ht="20.100000000000001" customHeight="1" x14ac:dyDescent="0.3">
      <c r="B6170" s="101">
        <v>6160</v>
      </c>
      <c r="C6170" s="102" t="s">
        <v>41653</v>
      </c>
      <c r="D6170" s="159" t="s">
        <v>2582</v>
      </c>
      <c r="E6170" s="36" t="s">
        <v>16495</v>
      </c>
      <c r="F6170" s="104">
        <v>5.7</v>
      </c>
      <c r="G6170" s="94" t="s">
        <v>704</v>
      </c>
      <c r="H6170" s="101" t="s">
        <v>3763</v>
      </c>
      <c r="I6170" s="101">
        <v>2000</v>
      </c>
      <c r="J6170" s="101"/>
      <c r="K6170" s="90">
        <v>4916537887</v>
      </c>
      <c r="L6170" s="90">
        <f>IF(K6170/1024 &gt;1,K6170/1024," ")</f>
        <v>4801306.5302734375</v>
      </c>
      <c r="M6170" s="90">
        <f>IF(K6170/1048576 &gt;1,K6170/1048576," ")</f>
        <v>4688.7759084701538</v>
      </c>
      <c r="N6170" s="91">
        <f>IF(K6170&gt;999999999,K6170/1073741824," ")</f>
        <v>4.5788827231153846</v>
      </c>
      <c r="O6170" s="194" t="s">
        <v>28287</v>
      </c>
      <c r="P6170" s="197" t="s">
        <v>28288</v>
      </c>
    </row>
    <row r="6171" spans="2:16" ht="20.100000000000001" customHeight="1" x14ac:dyDescent="0.3">
      <c r="B6171" s="101">
        <v>6161</v>
      </c>
      <c r="C6171" s="12" t="s">
        <v>40795</v>
      </c>
      <c r="D6171" s="160" t="s">
        <v>2583</v>
      </c>
      <c r="E6171" s="36" t="s">
        <v>16497</v>
      </c>
      <c r="F6171" s="104">
        <v>4.4000000000000004</v>
      </c>
      <c r="G6171" s="94"/>
      <c r="H6171" s="94" t="s">
        <v>4404</v>
      </c>
      <c r="I6171" s="101">
        <v>1996</v>
      </c>
      <c r="J6171" s="101"/>
      <c r="K6171" s="90">
        <v>730544128</v>
      </c>
      <c r="L6171" s="90">
        <f>IF(K6171/1024 &gt;1,K6171/1024," ")</f>
        <v>713422</v>
      </c>
      <c r="M6171" s="90">
        <f>IF(K6171/1048576 &gt;1,K6171/1048576," ")</f>
        <v>696.701171875</v>
      </c>
      <c r="N6171" s="91" t="str">
        <f>IF(K6171&gt;999999999,K6171/1073741824," ")</f>
        <v xml:space="preserve"> </v>
      </c>
      <c r="O6171" s="194" t="s">
        <v>28291</v>
      </c>
      <c r="P6171" s="197" t="s">
        <v>28292</v>
      </c>
    </row>
    <row r="6172" spans="2:16" ht="20.100000000000001" customHeight="1" x14ac:dyDescent="0.3">
      <c r="B6172" s="101">
        <v>6162</v>
      </c>
      <c r="C6172" s="20" t="s">
        <v>41654</v>
      </c>
      <c r="D6172" s="157" t="s">
        <v>8257</v>
      </c>
      <c r="E6172" s="36" t="s">
        <v>16498</v>
      </c>
      <c r="F6172" s="81">
        <v>6.6</v>
      </c>
      <c r="G6172" s="13"/>
      <c r="H6172" s="13" t="s">
        <v>5878</v>
      </c>
      <c r="I6172" s="79">
        <v>2017</v>
      </c>
      <c r="J6172" s="79"/>
      <c r="K6172" s="73">
        <v>4808245248</v>
      </c>
      <c r="L6172" s="90">
        <f>IF(K6172/1024 &gt;1,K6172/1024," ")</f>
        <v>4695552</v>
      </c>
      <c r="M6172" s="90">
        <f>IF(K6172/1048576 &gt;1,K6172/1048576," ")</f>
        <v>4585.5</v>
      </c>
      <c r="N6172" s="91">
        <f>IF(K6172&gt;999999999,K6172/1073741824," ")</f>
        <v>4.47802734375</v>
      </c>
      <c r="O6172" s="194" t="s">
        <v>28293</v>
      </c>
      <c r="P6172" s="197" t="s">
        <v>28294</v>
      </c>
    </row>
    <row r="6173" spans="2:16" ht="20.100000000000001" customHeight="1" x14ac:dyDescent="0.3">
      <c r="B6173" s="101">
        <v>6163</v>
      </c>
      <c r="C6173" s="84" t="s">
        <v>41655</v>
      </c>
      <c r="D6173" s="157" t="s">
        <v>7705</v>
      </c>
      <c r="E6173" s="36" t="s">
        <v>16499</v>
      </c>
      <c r="F6173" s="81">
        <v>3.7</v>
      </c>
      <c r="G6173" s="81"/>
      <c r="H6173" s="82" t="s">
        <v>3937</v>
      </c>
      <c r="I6173" s="79">
        <v>2009</v>
      </c>
      <c r="J6173" s="79"/>
      <c r="K6173" s="73">
        <v>2718691712</v>
      </c>
      <c r="L6173" s="90">
        <f>IF(K6173/1024 &gt;1,K6173/1024," ")</f>
        <v>2654972.375</v>
      </c>
      <c r="M6173" s="90">
        <f>IF(K6173/1048576 &gt;1,K6173/1048576," ")</f>
        <v>2592.7464599609375</v>
      </c>
      <c r="N6173" s="91">
        <f>IF(K6173&gt;999999999,K6173/1073741824," ")</f>
        <v>2.531978964805603</v>
      </c>
      <c r="O6173" s="194" t="s">
        <v>28295</v>
      </c>
      <c r="P6173" s="197" t="s">
        <v>28296</v>
      </c>
    </row>
    <row r="6174" spans="2:16" ht="20.100000000000001" customHeight="1" x14ac:dyDescent="0.3">
      <c r="B6174" s="101">
        <v>6164</v>
      </c>
      <c r="C6174" s="7" t="s">
        <v>40796</v>
      </c>
      <c r="D6174" s="159" t="s">
        <v>1306</v>
      </c>
      <c r="E6174" s="36" t="s">
        <v>16500</v>
      </c>
      <c r="F6174" s="104">
        <v>5.4</v>
      </c>
      <c r="G6174" s="94"/>
      <c r="H6174" s="94" t="s">
        <v>3775</v>
      </c>
      <c r="I6174" s="101">
        <v>2004</v>
      </c>
      <c r="J6174" s="101"/>
      <c r="K6174" s="90">
        <v>1675127550</v>
      </c>
      <c r="L6174" s="90">
        <f>IF(K6174/1024 &gt;1,K6174/1024," ")</f>
        <v>1635866.748046875</v>
      </c>
      <c r="M6174" s="90">
        <f>IF(K6174/1048576 &gt;1,K6174/1048576," ")</f>
        <v>1597.5261211395264</v>
      </c>
      <c r="N6174" s="91">
        <f>IF(K6174&gt;999999999,K6174/1073741824," ")</f>
        <v>1.5600841026753187</v>
      </c>
      <c r="O6174" s="194" t="s">
        <v>17673</v>
      </c>
      <c r="P6174" s="197" t="s">
        <v>28297</v>
      </c>
    </row>
    <row r="6175" spans="2:16" ht="20.100000000000001" customHeight="1" x14ac:dyDescent="0.3">
      <c r="B6175" s="101">
        <v>6165</v>
      </c>
      <c r="C6175" s="111" t="s">
        <v>41656</v>
      </c>
      <c r="D6175" s="161" t="s">
        <v>6603</v>
      </c>
      <c r="E6175" s="36" t="s">
        <v>16501</v>
      </c>
      <c r="F6175" s="99">
        <v>4.7</v>
      </c>
      <c r="G6175" s="99" t="s">
        <v>704</v>
      </c>
      <c r="H6175" s="101" t="s">
        <v>5871</v>
      </c>
      <c r="I6175" s="101">
        <v>2016</v>
      </c>
      <c r="J6175" s="101"/>
      <c r="K6175" s="90">
        <v>4353918333</v>
      </c>
      <c r="L6175" s="90">
        <f>IF(K6175/1024 &gt;1,K6175/1024," ")</f>
        <v>4251873.3720703125</v>
      </c>
      <c r="M6175" s="90">
        <f>IF(K6175/1048576 &gt;1,K6175/1048576," ")</f>
        <v>4152.2200899124146</v>
      </c>
      <c r="N6175" s="91">
        <f>IF(K6175&gt;999999999,K6175/1073741824," ")</f>
        <v>4.0549024315550923</v>
      </c>
      <c r="O6175" s="194" t="s">
        <v>28298</v>
      </c>
      <c r="P6175" s="197" t="s">
        <v>28299</v>
      </c>
    </row>
    <row r="6176" spans="2:16" ht="20.100000000000001" customHeight="1" x14ac:dyDescent="0.3">
      <c r="B6176" s="101">
        <v>6166</v>
      </c>
      <c r="C6176" s="102" t="s">
        <v>41657</v>
      </c>
      <c r="D6176" s="174" t="s">
        <v>7125</v>
      </c>
      <c r="E6176" s="36" t="s">
        <v>16502</v>
      </c>
      <c r="F6176" s="99">
        <v>5.4</v>
      </c>
      <c r="G6176" s="99" t="s">
        <v>704</v>
      </c>
      <c r="H6176" s="105" t="s">
        <v>4081</v>
      </c>
      <c r="I6176" s="101">
        <v>2016</v>
      </c>
      <c r="J6176" s="115"/>
      <c r="K6176" s="90">
        <v>4439337624</v>
      </c>
      <c r="L6176" s="90">
        <f>IF(K6176/1024 &gt;1,K6176/1024," ")</f>
        <v>4335290.6484375</v>
      </c>
      <c r="M6176" s="90">
        <f>IF(K6176/1048576 &gt;1,K6176/1048576," ")</f>
        <v>4233.6822738647461</v>
      </c>
      <c r="N6176" s="91">
        <f>IF(K6176&gt;999999999,K6176/1073741824," ")</f>
        <v>4.1344553455710411</v>
      </c>
      <c r="O6176" s="194" t="s">
        <v>28300</v>
      </c>
      <c r="P6176" s="197" t="s">
        <v>28301</v>
      </c>
    </row>
    <row r="6177" spans="2:16" ht="20.100000000000001" customHeight="1" x14ac:dyDescent="0.3">
      <c r="B6177" s="101">
        <v>6167</v>
      </c>
      <c r="C6177" s="112" t="s">
        <v>41658</v>
      </c>
      <c r="D6177" s="161" t="s">
        <v>7501</v>
      </c>
      <c r="E6177" s="36" t="s">
        <v>16503</v>
      </c>
      <c r="F6177" s="99">
        <v>4.5999999999999996</v>
      </c>
      <c r="G6177" s="99" t="s">
        <v>704</v>
      </c>
      <c r="H6177" s="105" t="s">
        <v>5878</v>
      </c>
      <c r="I6177" s="101">
        <v>2017</v>
      </c>
      <c r="J6177" s="101"/>
      <c r="K6177" s="90">
        <v>5950814086</v>
      </c>
      <c r="L6177" s="90">
        <f>IF(K6177/1024 &gt;1,K6177/1024," ")</f>
        <v>5811341.880859375</v>
      </c>
      <c r="M6177" s="90">
        <f>IF(K6177/1048576 &gt;1,K6177/1048576," ")</f>
        <v>5675.1385555267334</v>
      </c>
      <c r="N6177" s="91">
        <f>IF(K6177&gt;999999999,K6177/1073741824," ")</f>
        <v>5.5421274956315756</v>
      </c>
      <c r="O6177" s="194" t="s">
        <v>28302</v>
      </c>
      <c r="P6177" s="197" t="s">
        <v>28303</v>
      </c>
    </row>
    <row r="6178" spans="2:16" ht="20.100000000000001" customHeight="1" x14ac:dyDescent="0.3">
      <c r="B6178" s="101">
        <v>6168</v>
      </c>
      <c r="C6178" s="111" t="s">
        <v>41659</v>
      </c>
      <c r="D6178" s="161" t="s">
        <v>7502</v>
      </c>
      <c r="E6178" s="36" t="s">
        <v>16504</v>
      </c>
      <c r="F6178" s="99">
        <v>3.3</v>
      </c>
      <c r="G6178" s="99" t="s">
        <v>704</v>
      </c>
      <c r="H6178" s="105" t="s">
        <v>5878</v>
      </c>
      <c r="I6178" s="101">
        <v>1997</v>
      </c>
      <c r="J6178" s="101"/>
      <c r="K6178" s="90">
        <v>5383881523</v>
      </c>
      <c r="L6178" s="90">
        <f>IF(K6178/1024 &gt;1,K6178/1024," ")</f>
        <v>5257696.7998046875</v>
      </c>
      <c r="M6178" s="90">
        <f>IF(K6178/1048576 &gt;1,K6178/1048576," ")</f>
        <v>5134.4695310592651</v>
      </c>
      <c r="N6178" s="91">
        <f>IF(K6178&gt;999999999,K6178/1073741824," ")</f>
        <v>5.0141304014250636</v>
      </c>
      <c r="O6178" s="194" t="s">
        <v>17540</v>
      </c>
      <c r="P6178" s="197" t="s">
        <v>28304</v>
      </c>
    </row>
    <row r="6179" spans="2:16" ht="20.100000000000001" customHeight="1" x14ac:dyDescent="0.3">
      <c r="B6179" s="101">
        <v>6169</v>
      </c>
      <c r="C6179" s="109" t="s">
        <v>41660</v>
      </c>
      <c r="D6179" s="160" t="s">
        <v>78</v>
      </c>
      <c r="E6179" s="36" t="s">
        <v>16505</v>
      </c>
      <c r="F6179" s="104">
        <v>5</v>
      </c>
      <c r="G6179" s="94" t="s">
        <v>704</v>
      </c>
      <c r="H6179" s="94" t="s">
        <v>3737</v>
      </c>
      <c r="I6179" s="101">
        <v>2008</v>
      </c>
      <c r="J6179" s="101"/>
      <c r="K6179" s="90">
        <v>3829847413</v>
      </c>
      <c r="L6179" s="90">
        <f>IF(K6179/1024 &gt;1,K6179/1024," ")</f>
        <v>3740085.3642578125</v>
      </c>
      <c r="M6179" s="90">
        <f>IF(K6179/1048576 &gt;1,K6179/1048576," ")</f>
        <v>3652.42711353302</v>
      </c>
      <c r="N6179" s="91">
        <f>IF(K6179&gt;999999999,K6179/1073741824," ")</f>
        <v>3.5668233530595899</v>
      </c>
      <c r="O6179" s="194" t="s">
        <v>28305</v>
      </c>
      <c r="P6179" s="197" t="s">
        <v>28306</v>
      </c>
    </row>
    <row r="6180" spans="2:16" ht="20.100000000000001" customHeight="1" x14ac:dyDescent="0.3">
      <c r="B6180" s="101">
        <v>6170</v>
      </c>
      <c r="C6180" s="12" t="s">
        <v>41661</v>
      </c>
      <c r="D6180" s="159" t="s">
        <v>2880</v>
      </c>
      <c r="E6180" s="36" t="s">
        <v>16506</v>
      </c>
      <c r="F6180" s="104">
        <v>5.8</v>
      </c>
      <c r="G6180" s="101" t="s">
        <v>704</v>
      </c>
      <c r="H6180" s="101" t="s">
        <v>3739</v>
      </c>
      <c r="I6180" s="101">
        <v>1994</v>
      </c>
      <c r="J6180" s="101"/>
      <c r="K6180" s="90">
        <v>4856066748</v>
      </c>
      <c r="L6180" s="90">
        <f>IF(K6180/1024 &gt;1,K6180/1024," ")</f>
        <v>4742252.68359375</v>
      </c>
      <c r="M6180" s="90">
        <f>IF(K6180/1048576 &gt;1,K6180/1048576," ")</f>
        <v>4631.1061363220215</v>
      </c>
      <c r="N6180" s="91">
        <f>IF(K6180&gt;999999999,K6180/1073741824," ")</f>
        <v>4.5225645862519741</v>
      </c>
      <c r="O6180" s="199" t="s">
        <v>17723</v>
      </c>
      <c r="P6180" s="197" t="s">
        <v>28307</v>
      </c>
    </row>
    <row r="6181" spans="2:16" ht="20.100000000000001" customHeight="1" x14ac:dyDescent="0.3">
      <c r="B6181" s="101">
        <v>6171</v>
      </c>
      <c r="C6181" s="20" t="s">
        <v>34135</v>
      </c>
      <c r="D6181" s="261" t="s">
        <v>33493</v>
      </c>
      <c r="E6181" s="36" t="s">
        <v>33494</v>
      </c>
      <c r="F6181" s="81">
        <v>6.5</v>
      </c>
      <c r="G6181" s="13" t="s">
        <v>704</v>
      </c>
      <c r="H6181" s="13" t="s">
        <v>33497</v>
      </c>
      <c r="I6181" s="79">
        <v>2021</v>
      </c>
      <c r="J6181" s="79"/>
      <c r="K6181" s="73">
        <v>5317722112</v>
      </c>
      <c r="L6181" s="90">
        <f>IF(K6181/1024 &gt;1,K6181/1024," ")</f>
        <v>5193088</v>
      </c>
      <c r="M6181" s="90">
        <f>IF(K6181/1048576 &gt;1,K6181/1048576," ")</f>
        <v>5071.375</v>
      </c>
      <c r="N6181" s="91">
        <f>IF(K6181&gt;999999999,K6181/1073741824," ")</f>
        <v>4.9525146484375</v>
      </c>
      <c r="O6181" s="194" t="s">
        <v>33495</v>
      </c>
      <c r="P6181" s="197" t="s">
        <v>33496</v>
      </c>
    </row>
    <row r="6182" spans="2:16" ht="20.100000000000001" customHeight="1" x14ac:dyDescent="0.3">
      <c r="B6182" s="101">
        <v>6172</v>
      </c>
      <c r="C6182" s="20" t="s">
        <v>34143</v>
      </c>
      <c r="D6182" s="261" t="s">
        <v>33758</v>
      </c>
      <c r="E6182" s="36" t="s">
        <v>33759</v>
      </c>
      <c r="F6182" s="81">
        <v>4.7</v>
      </c>
      <c r="G6182" s="13" t="s">
        <v>704</v>
      </c>
      <c r="H6182" s="13" t="s">
        <v>3740</v>
      </c>
      <c r="I6182" s="79">
        <v>2022</v>
      </c>
      <c r="J6182" s="79"/>
      <c r="K6182" s="73">
        <v>2419544064</v>
      </c>
      <c r="L6182" s="90">
        <f>IF(K6182/1024 &gt;1,K6182/1024," ")</f>
        <v>2362836</v>
      </c>
      <c r="M6182" s="90">
        <f>IF(K6182/1048576 &gt;1,K6182/1048576," ")</f>
        <v>2307.45703125</v>
      </c>
      <c r="N6182" s="91">
        <f>IF(K6182&gt;999999999,K6182/1073741824," ")</f>
        <v>2.2533760070800781</v>
      </c>
      <c r="O6182" s="223" t="s">
        <v>33760</v>
      </c>
      <c r="P6182" s="198" t="s">
        <v>33761</v>
      </c>
    </row>
    <row r="6183" spans="2:16" ht="20.100000000000001" customHeight="1" x14ac:dyDescent="0.3">
      <c r="B6183" s="101">
        <v>6173</v>
      </c>
      <c r="C6183" s="109" t="s">
        <v>41662</v>
      </c>
      <c r="D6183" s="159" t="s">
        <v>3886</v>
      </c>
      <c r="E6183" s="36" t="s">
        <v>16507</v>
      </c>
      <c r="F6183" s="104">
        <v>2.5</v>
      </c>
      <c r="G6183" s="101" t="s">
        <v>704</v>
      </c>
      <c r="H6183" s="101" t="s">
        <v>3756</v>
      </c>
      <c r="I6183" s="101">
        <v>2013</v>
      </c>
      <c r="J6183" s="101"/>
      <c r="K6183" s="90">
        <v>3543142529</v>
      </c>
      <c r="L6183" s="90">
        <f>IF(K6183/1024 &gt;1,K6183/1024," ")</f>
        <v>3460100.1259765625</v>
      </c>
      <c r="M6183" s="90">
        <f>IF(K6183/1048576 &gt;1,K6183/1048576," ")</f>
        <v>3379.0040292739868</v>
      </c>
      <c r="N6183" s="91">
        <f>IF(K6183&gt;999999999,K6183/1073741824," ")</f>
        <v>3.2998086223378778</v>
      </c>
      <c r="O6183" s="194" t="s">
        <v>28308</v>
      </c>
      <c r="P6183" s="197" t="s">
        <v>28309</v>
      </c>
    </row>
    <row r="6184" spans="2:16" ht="20.100000000000001" customHeight="1" x14ac:dyDescent="0.3">
      <c r="B6184" s="101">
        <v>6174</v>
      </c>
      <c r="C6184" s="20" t="s">
        <v>41663</v>
      </c>
      <c r="D6184" s="157" t="s">
        <v>32744</v>
      </c>
      <c r="E6184" s="36" t="s">
        <v>32745</v>
      </c>
      <c r="F6184" s="81">
        <v>4.5999999999999996</v>
      </c>
      <c r="G6184" s="13" t="s">
        <v>704</v>
      </c>
      <c r="H6184" s="13" t="s">
        <v>3744</v>
      </c>
      <c r="I6184" s="9">
        <v>2021</v>
      </c>
      <c r="J6184" s="79"/>
      <c r="K6184" s="73">
        <v>3895906304</v>
      </c>
      <c r="L6184" s="90">
        <f>IF(K6184/1024 &gt;1,K6184/1024," ")</f>
        <v>3804596</v>
      </c>
      <c r="M6184" s="90">
        <f>IF(K6184/1048576 &gt;1,K6184/1048576," ")</f>
        <v>3715.42578125</v>
      </c>
      <c r="N6184" s="91">
        <f>IF(K6184&gt;999999999,K6184/1073741824," ")</f>
        <v>3.6283454895019531</v>
      </c>
      <c r="O6184" s="223" t="s">
        <v>32746</v>
      </c>
      <c r="P6184" s="198" t="s">
        <v>32747</v>
      </c>
    </row>
    <row r="6185" spans="2:16" ht="20.100000000000001" customHeight="1" x14ac:dyDescent="0.3">
      <c r="B6185" s="101">
        <v>6175</v>
      </c>
      <c r="C6185" s="20" t="s">
        <v>34131</v>
      </c>
      <c r="D6185" s="261" t="s">
        <v>33784</v>
      </c>
      <c r="E6185" s="36" t="s">
        <v>33785</v>
      </c>
      <c r="F6185" s="81">
        <v>5.8</v>
      </c>
      <c r="G6185" s="13"/>
      <c r="H6185" s="13" t="s">
        <v>3744</v>
      </c>
      <c r="I6185" s="79">
        <v>2020</v>
      </c>
      <c r="J6185" s="79"/>
      <c r="K6185" s="73">
        <v>4733632512</v>
      </c>
      <c r="L6185" s="90">
        <f>IF(K6185/1024 &gt;1,K6185/1024," ")</f>
        <v>4622688</v>
      </c>
      <c r="M6185" s="90">
        <f>IF(K6185/1048576 &gt;1,K6185/1048576," ")</f>
        <v>4514.34375</v>
      </c>
      <c r="N6185" s="91">
        <f>IF(K6185&gt;999999999,K6185/1073741824," ")</f>
        <v>4.408538818359375</v>
      </c>
      <c r="O6185" s="223" t="s">
        <v>33786</v>
      </c>
      <c r="P6185" s="197" t="s">
        <v>33787</v>
      </c>
    </row>
    <row r="6186" spans="2:16" ht="20.100000000000001" customHeight="1" x14ac:dyDescent="0.3">
      <c r="B6186" s="101">
        <v>6176</v>
      </c>
      <c r="C6186" s="12" t="s">
        <v>40797</v>
      </c>
      <c r="D6186" s="160" t="s">
        <v>1801</v>
      </c>
      <c r="E6186" s="36" t="s">
        <v>16508</v>
      </c>
      <c r="F6186" s="104">
        <v>5.0999999999999996</v>
      </c>
      <c r="G6186" s="94"/>
      <c r="H6186" s="94" t="s">
        <v>3750</v>
      </c>
      <c r="I6186" s="94">
        <v>2009</v>
      </c>
      <c r="J6186" s="94"/>
      <c r="K6186" s="108">
        <v>1835800224</v>
      </c>
      <c r="L6186" s="90">
        <f>IF(K6186/1024 &gt;1,K6186/1024," ")</f>
        <v>1792773.65625</v>
      </c>
      <c r="M6186" s="90">
        <f>IF(K6186/1048576 &gt;1,K6186/1048576," ")</f>
        <v>1750.7555236816406</v>
      </c>
      <c r="N6186" s="91">
        <f>IF(K6186&gt;999999999,K6186/1073741824," ")</f>
        <v>1.7097221910953522</v>
      </c>
      <c r="O6186" s="194" t="s">
        <v>28310</v>
      </c>
      <c r="P6186" s="197" t="s">
        <v>28311</v>
      </c>
    </row>
    <row r="6187" spans="2:16" ht="20.100000000000001" customHeight="1" x14ac:dyDescent="0.3">
      <c r="B6187" s="101">
        <v>6177</v>
      </c>
      <c r="C6187" s="20" t="s">
        <v>41664</v>
      </c>
      <c r="D6187" s="167" t="s">
        <v>7984</v>
      </c>
      <c r="E6187" s="36" t="s">
        <v>16509</v>
      </c>
      <c r="F6187" s="81">
        <v>5.3</v>
      </c>
      <c r="G6187" s="81"/>
      <c r="H6187" s="13" t="s">
        <v>5892</v>
      </c>
      <c r="I6187" s="79">
        <v>2017</v>
      </c>
      <c r="J6187" s="79"/>
      <c r="K6187" s="73">
        <v>4940807300</v>
      </c>
      <c r="L6187" s="90">
        <f>IF(K6187/1024 &gt;1,K6187/1024," ")</f>
        <v>4825007.12890625</v>
      </c>
      <c r="M6187" s="90">
        <f>IF(K6187/1048576 &gt;1,K6187/1048576," ")</f>
        <v>4711.9210243225098</v>
      </c>
      <c r="N6187" s="91">
        <f>IF(K6187&gt;999999999,K6187/1073741824," ")</f>
        <v>4.6014853753149509</v>
      </c>
      <c r="O6187" s="194" t="s">
        <v>28312</v>
      </c>
      <c r="P6187" s="197" t="s">
        <v>28313</v>
      </c>
    </row>
    <row r="6188" spans="2:16" ht="20.100000000000001" customHeight="1" x14ac:dyDescent="0.3">
      <c r="B6188" s="101">
        <v>6178</v>
      </c>
      <c r="C6188" s="112" t="s">
        <v>41665</v>
      </c>
      <c r="D6188" s="168" t="s">
        <v>6543</v>
      </c>
      <c r="E6188" s="36" t="s">
        <v>16510</v>
      </c>
      <c r="F6188" s="99">
        <v>7.3</v>
      </c>
      <c r="G6188" s="99" t="s">
        <v>704</v>
      </c>
      <c r="H6188" s="101" t="s">
        <v>5871</v>
      </c>
      <c r="I6188" s="101">
        <v>2015</v>
      </c>
      <c r="J6188" s="112"/>
      <c r="K6188" s="90">
        <v>5258640178</v>
      </c>
      <c r="L6188" s="90">
        <f>IF(K6188/1024 &gt;1,K6188/1024," ")</f>
        <v>5135390.798828125</v>
      </c>
      <c r="M6188" s="90">
        <f>IF(K6188/1048576 &gt;1,K6188/1048576," ")</f>
        <v>5015.0300769805908</v>
      </c>
      <c r="N6188" s="91">
        <f>IF(K6188&gt;999999999,K6188/1073741824," ")</f>
        <v>4.8974903095513582</v>
      </c>
      <c r="O6188" s="194" t="s">
        <v>28314</v>
      </c>
      <c r="P6188" s="197" t="s">
        <v>28315</v>
      </c>
    </row>
    <row r="6189" spans="2:16" ht="20.100000000000001" customHeight="1" x14ac:dyDescent="0.3">
      <c r="B6189" s="101">
        <v>6179</v>
      </c>
      <c r="C6189" s="103" t="s">
        <v>41666</v>
      </c>
      <c r="D6189" s="159" t="s">
        <v>7397</v>
      </c>
      <c r="E6189" s="36" t="s">
        <v>16511</v>
      </c>
      <c r="F6189" s="99">
        <v>5.7</v>
      </c>
      <c r="G6189" s="99" t="s">
        <v>704</v>
      </c>
      <c r="H6189" s="105" t="s">
        <v>4081</v>
      </c>
      <c r="I6189" s="101">
        <v>2014</v>
      </c>
      <c r="J6189" s="101"/>
      <c r="K6189" s="90">
        <v>4626948990</v>
      </c>
      <c r="L6189" s="90">
        <f>IF(K6189/1024 &gt;1,K6189/1024," ")</f>
        <v>4518504.873046875</v>
      </c>
      <c r="M6189" s="90">
        <f>IF(K6189/1048576 &gt;1,K6189/1048576," ")</f>
        <v>4412.6024150848389</v>
      </c>
      <c r="N6189" s="91">
        <f>IF(K6189&gt;999999999,K6189/1073741824," ")</f>
        <v>4.309182045981288</v>
      </c>
      <c r="O6189" s="194" t="s">
        <v>28316</v>
      </c>
      <c r="P6189" s="197" t="s">
        <v>28317</v>
      </c>
    </row>
    <row r="6190" spans="2:16" ht="20.100000000000001" customHeight="1" x14ac:dyDescent="0.3">
      <c r="B6190" s="101">
        <v>6180</v>
      </c>
      <c r="C6190" s="102" t="s">
        <v>41667</v>
      </c>
      <c r="D6190" s="159" t="s">
        <v>201</v>
      </c>
      <c r="E6190" s="36" t="s">
        <v>13783</v>
      </c>
      <c r="F6190" s="104">
        <v>6.6</v>
      </c>
      <c r="G6190" s="94" t="s">
        <v>704</v>
      </c>
      <c r="H6190" s="94" t="s">
        <v>3739</v>
      </c>
      <c r="I6190" s="101">
        <v>2001</v>
      </c>
      <c r="J6190" s="101"/>
      <c r="K6190" s="90">
        <v>4082932232</v>
      </c>
      <c r="L6190" s="90">
        <f>IF(K6190/1024 &gt;1,K6190/1024," ")</f>
        <v>3987238.5078125</v>
      </c>
      <c r="M6190" s="90">
        <f>IF(K6190/1048576 &gt;1,K6190/1048576," ")</f>
        <v>3893.7876052856445</v>
      </c>
      <c r="N6190" s="91">
        <f>IF(K6190&gt;999999999,K6190/1073741824," ")</f>
        <v>3.8025269582867622</v>
      </c>
      <c r="O6190" s="194" t="s">
        <v>23854</v>
      </c>
      <c r="P6190" s="197" t="s">
        <v>28318</v>
      </c>
    </row>
    <row r="6191" spans="2:16" ht="20.100000000000001" customHeight="1" x14ac:dyDescent="0.3">
      <c r="B6191" s="101">
        <v>6181</v>
      </c>
      <c r="C6191" s="102" t="s">
        <v>41669</v>
      </c>
      <c r="D6191" s="161" t="s">
        <v>7174</v>
      </c>
      <c r="E6191" s="36" t="s">
        <v>16513</v>
      </c>
      <c r="F6191" s="99">
        <v>5.0999999999999996</v>
      </c>
      <c r="G6191" s="99" t="s">
        <v>704</v>
      </c>
      <c r="H6191" s="105" t="s">
        <v>4081</v>
      </c>
      <c r="I6191" s="101">
        <v>2016</v>
      </c>
      <c r="J6191" s="101"/>
      <c r="K6191" s="90">
        <v>4060241382</v>
      </c>
      <c r="L6191" s="90">
        <f>IF(K6191/1024 &gt;1,K6191/1024," ")</f>
        <v>3965079.474609375</v>
      </c>
      <c r="M6191" s="90">
        <f>IF(K6191/1048576 &gt;1,K6191/1048576," ")</f>
        <v>3872.1479244232178</v>
      </c>
      <c r="N6191" s="91">
        <f>IF(K6191&gt;999999999,K6191/1073741824," ")</f>
        <v>3.7813944574445486</v>
      </c>
      <c r="O6191" s="194" t="s">
        <v>28321</v>
      </c>
      <c r="P6191" s="197" t="s">
        <v>28322</v>
      </c>
    </row>
    <row r="6192" spans="2:16" ht="20.100000000000001" customHeight="1" x14ac:dyDescent="0.3">
      <c r="B6192" s="101">
        <v>6182</v>
      </c>
      <c r="C6192" s="109" t="s">
        <v>41668</v>
      </c>
      <c r="D6192" s="160" t="s">
        <v>77</v>
      </c>
      <c r="E6192" s="36" t="s">
        <v>16512</v>
      </c>
      <c r="F6192" s="104">
        <v>5.0999999999999996</v>
      </c>
      <c r="G6192" s="99" t="s">
        <v>704</v>
      </c>
      <c r="H6192" s="101" t="s">
        <v>5878</v>
      </c>
      <c r="I6192" s="101">
        <v>2005</v>
      </c>
      <c r="J6192" s="101"/>
      <c r="K6192" s="90">
        <v>6820930847</v>
      </c>
      <c r="L6192" s="90">
        <f>IF(K6192/1024 &gt;1,K6192/1024," ")</f>
        <v>6661065.2802734375</v>
      </c>
      <c r="M6192" s="90">
        <f>IF(K6192/1048576 &gt;1,K6192/1048576," ")</f>
        <v>6504.9465627670288</v>
      </c>
      <c r="N6192" s="91">
        <f>IF(K6192&gt;999999999,K6192/1073741824," ")</f>
        <v>6.3524868777021766</v>
      </c>
      <c r="O6192" s="194" t="s">
        <v>28319</v>
      </c>
      <c r="P6192" s="197" t="s">
        <v>28320</v>
      </c>
    </row>
    <row r="6193" spans="2:16" ht="20.100000000000001" customHeight="1" x14ac:dyDescent="0.3">
      <c r="B6193" s="101">
        <v>6183</v>
      </c>
      <c r="C6193" s="109" t="s">
        <v>41670</v>
      </c>
      <c r="D6193" s="160" t="s">
        <v>5092</v>
      </c>
      <c r="E6193" s="36" t="s">
        <v>16514</v>
      </c>
      <c r="F6193" s="104">
        <v>6</v>
      </c>
      <c r="G6193" s="104" t="s">
        <v>704</v>
      </c>
      <c r="H6193" s="101" t="s">
        <v>3745</v>
      </c>
      <c r="I6193" s="101">
        <v>1985</v>
      </c>
      <c r="J6193" s="101"/>
      <c r="K6193" s="90">
        <v>3162592697</v>
      </c>
      <c r="L6193" s="90">
        <f>IF(K6193/1024 &gt;1,K6193/1024," ")</f>
        <v>3088469.4306640625</v>
      </c>
      <c r="M6193" s="90">
        <f>IF(K6193/1048576 &gt;1,K6193/1048576," ")</f>
        <v>3016.0834283828735</v>
      </c>
      <c r="N6193" s="91">
        <f>IF(K6193&gt;999999999,K6193/1073741824," ")</f>
        <v>2.9453939730301499</v>
      </c>
      <c r="O6193" s="194" t="s">
        <v>28323</v>
      </c>
      <c r="P6193" s="197" t="s">
        <v>28324</v>
      </c>
    </row>
    <row r="6194" spans="2:16" ht="20.100000000000001" customHeight="1" x14ac:dyDescent="0.3">
      <c r="B6194" s="101">
        <v>6184</v>
      </c>
      <c r="C6194" s="109" t="s">
        <v>41671</v>
      </c>
      <c r="D6194" s="159" t="s">
        <v>5472</v>
      </c>
      <c r="E6194" s="36" t="s">
        <v>16515</v>
      </c>
      <c r="F6194" s="104">
        <v>6.5</v>
      </c>
      <c r="G6194" s="101" t="s">
        <v>704</v>
      </c>
      <c r="H6194" s="101" t="s">
        <v>3783</v>
      </c>
      <c r="I6194" s="101">
        <v>2014</v>
      </c>
      <c r="J6194" s="101"/>
      <c r="K6194" s="90">
        <v>4619978716</v>
      </c>
      <c r="L6194" s="90">
        <f>IF(K6194/1024 &gt;1,K6194/1024," ")</f>
        <v>4511697.96484375</v>
      </c>
      <c r="M6194" s="90">
        <f>IF(K6194/1048576 &gt;1,K6194/1048576," ")</f>
        <v>4405.9550437927246</v>
      </c>
      <c r="N6194" s="91">
        <f>IF(K6194&gt;999999999,K6194/1073741824," ")</f>
        <v>4.3026904724538326</v>
      </c>
      <c r="O6194" s="194" t="s">
        <v>18207</v>
      </c>
      <c r="P6194" s="197" t="s">
        <v>28325</v>
      </c>
    </row>
    <row r="6195" spans="2:16" ht="20.100000000000001" customHeight="1" x14ac:dyDescent="0.3">
      <c r="B6195" s="101">
        <v>6185</v>
      </c>
      <c r="C6195" s="112" t="s">
        <v>41673</v>
      </c>
      <c r="D6195" s="159" t="s">
        <v>3037</v>
      </c>
      <c r="E6195" s="36" t="s">
        <v>16517</v>
      </c>
      <c r="F6195" s="104">
        <v>5.8</v>
      </c>
      <c r="G6195" s="101" t="s">
        <v>704</v>
      </c>
      <c r="H6195" s="101" t="s">
        <v>3737</v>
      </c>
      <c r="I6195" s="101">
        <v>2010</v>
      </c>
      <c r="J6195" s="101"/>
      <c r="K6195" s="90">
        <v>3011455697</v>
      </c>
      <c r="L6195" s="90">
        <f>IF(K6195/1024 &gt;1,K6195/1024," ")</f>
        <v>2940874.7041015625</v>
      </c>
      <c r="M6195" s="90">
        <f>IF(K6195/1048576 &gt;1,K6195/1048576," ")</f>
        <v>2871.9479532241821</v>
      </c>
      <c r="N6195" s="91">
        <f>IF(K6195&gt;999999999,K6195/1073741824," ")</f>
        <v>2.8046366730704904</v>
      </c>
      <c r="O6195" s="194" t="s">
        <v>28327</v>
      </c>
      <c r="P6195" s="197" t="s">
        <v>28328</v>
      </c>
    </row>
    <row r="6196" spans="2:16" ht="20.100000000000001" customHeight="1" x14ac:dyDescent="0.3">
      <c r="B6196" s="101">
        <v>6186</v>
      </c>
      <c r="C6196" s="109" t="s">
        <v>41675</v>
      </c>
      <c r="D6196" s="159" t="s">
        <v>4470</v>
      </c>
      <c r="E6196" s="36" t="s">
        <v>16519</v>
      </c>
      <c r="F6196" s="104">
        <v>7.2</v>
      </c>
      <c r="G6196" s="101" t="s">
        <v>704</v>
      </c>
      <c r="H6196" s="101" t="s">
        <v>3745</v>
      </c>
      <c r="I6196" s="101">
        <v>1993</v>
      </c>
      <c r="J6196" s="116"/>
      <c r="K6196" s="90">
        <v>3355857702</v>
      </c>
      <c r="L6196" s="90">
        <f>IF(K6196/1024 &gt;1,K6196/1024," ")</f>
        <v>3277204.787109375</v>
      </c>
      <c r="M6196" s="90">
        <f>IF(K6196/1048576 &gt;1,K6196/1048576," ")</f>
        <v>3200.395299911499</v>
      </c>
      <c r="N6196" s="91">
        <f>IF(K6196&gt;999999999,K6196/1073741824," ")</f>
        <v>3.1253860350698233</v>
      </c>
      <c r="O6196" s="194" t="s">
        <v>28331</v>
      </c>
      <c r="P6196" s="197" t="s">
        <v>28332</v>
      </c>
    </row>
    <row r="6197" spans="2:16" ht="20.100000000000001" customHeight="1" x14ac:dyDescent="0.3">
      <c r="B6197" s="101">
        <v>6187</v>
      </c>
      <c r="C6197" s="119" t="s">
        <v>41674</v>
      </c>
      <c r="D6197" s="183" t="s">
        <v>4470</v>
      </c>
      <c r="E6197" s="36" t="s">
        <v>16518</v>
      </c>
      <c r="F6197" s="104">
        <v>5.6</v>
      </c>
      <c r="G6197" s="101" t="s">
        <v>704</v>
      </c>
      <c r="H6197" s="101" t="s">
        <v>4630</v>
      </c>
      <c r="I6197" s="101">
        <v>2013</v>
      </c>
      <c r="J6197" s="116"/>
      <c r="K6197" s="90">
        <v>4955399480</v>
      </c>
      <c r="L6197" s="90">
        <f>IF(K6197/1024 &gt;1,K6197/1024," ")</f>
        <v>4839257.3046875</v>
      </c>
      <c r="M6197" s="90">
        <f>IF(K6197/1048576 &gt;1,K6197/1048576," ")</f>
        <v>4725.8372116088867</v>
      </c>
      <c r="N6197" s="91">
        <f>IF(K6197&gt;999999999,K6197/1073741824," ")</f>
        <v>4.6150754019618034</v>
      </c>
      <c r="O6197" s="194" t="s">
        <v>28329</v>
      </c>
      <c r="P6197" s="197" t="s">
        <v>28330</v>
      </c>
    </row>
    <row r="6198" spans="2:16" ht="20.100000000000001" customHeight="1" x14ac:dyDescent="0.3">
      <c r="B6198" s="101">
        <v>6188</v>
      </c>
      <c r="C6198" s="102" t="s">
        <v>41676</v>
      </c>
      <c r="D6198" s="159" t="s">
        <v>2959</v>
      </c>
      <c r="E6198" s="36" t="s">
        <v>16520</v>
      </c>
      <c r="F6198" s="104">
        <v>3.5</v>
      </c>
      <c r="G6198" s="101" t="s">
        <v>704</v>
      </c>
      <c r="H6198" s="101" t="s">
        <v>3776</v>
      </c>
      <c r="I6198" s="94">
        <v>1978</v>
      </c>
      <c r="J6198" s="94"/>
      <c r="K6198" s="90">
        <v>2845937881</v>
      </c>
      <c r="L6198" s="90">
        <f>IF(K6198/1024 &gt;1,K6198/1024," ")</f>
        <v>2779236.2119140625</v>
      </c>
      <c r="M6198" s="90">
        <f>IF(K6198/1048576 &gt;1,K6198/1048576," ")</f>
        <v>2714.0978631973267</v>
      </c>
      <c r="N6198" s="91">
        <f>IF(K6198&gt;999999999,K6198/1073741824," ")</f>
        <v>2.6504861945286393</v>
      </c>
      <c r="O6198" s="194" t="s">
        <v>28333</v>
      </c>
      <c r="P6198" s="197" t="s">
        <v>28334</v>
      </c>
    </row>
    <row r="6199" spans="2:16" ht="20.100000000000001" customHeight="1" x14ac:dyDescent="0.3">
      <c r="B6199" s="101">
        <v>6189</v>
      </c>
      <c r="C6199" s="109" t="s">
        <v>1121</v>
      </c>
      <c r="D6199" s="159" t="s">
        <v>1831</v>
      </c>
      <c r="E6199" s="36"/>
      <c r="F6199" s="104"/>
      <c r="G6199" s="121"/>
      <c r="H6199" s="121" t="s">
        <v>3791</v>
      </c>
      <c r="I6199" s="94"/>
      <c r="J6199" s="94"/>
      <c r="K6199" s="108">
        <v>1501007872</v>
      </c>
      <c r="L6199" s="90">
        <f>IF(K6199/1024 &gt;1,K6199/1024," ")</f>
        <v>1465828</v>
      </c>
      <c r="M6199" s="90">
        <f>IF(K6199/1048576 &gt;1,K6199/1048576," ")</f>
        <v>1431.47265625</v>
      </c>
      <c r="N6199" s="91">
        <f>IF(K6199&gt;999999999,K6199/1073741824," ")</f>
        <v>1.3979225158691406</v>
      </c>
    </row>
    <row r="6200" spans="2:16" ht="20.100000000000001" customHeight="1" x14ac:dyDescent="0.3">
      <c r="B6200" s="101">
        <v>6190</v>
      </c>
      <c r="C6200" s="109" t="s">
        <v>41677</v>
      </c>
      <c r="D6200" s="159" t="s">
        <v>3145</v>
      </c>
      <c r="E6200" s="36" t="s">
        <v>16521</v>
      </c>
      <c r="F6200" s="104">
        <v>6.4</v>
      </c>
      <c r="G6200" s="101"/>
      <c r="H6200" s="101" t="s">
        <v>3737</v>
      </c>
      <c r="I6200" s="101">
        <v>2011</v>
      </c>
      <c r="J6200" s="101"/>
      <c r="K6200" s="90">
        <v>3213100502</v>
      </c>
      <c r="L6200" s="90">
        <f>IF(K6200/1024 &gt;1,K6200/1024," ")</f>
        <v>3137793.458984375</v>
      </c>
      <c r="M6200" s="90">
        <f>IF(K6200/1048576 &gt;1,K6200/1048576," ")</f>
        <v>3064.2514247894287</v>
      </c>
      <c r="N6200" s="91">
        <f>IF(K6200&gt;999999999,K6200/1073741824," ")</f>
        <v>2.9924330320209265</v>
      </c>
      <c r="O6200" s="194" t="s">
        <v>28335</v>
      </c>
      <c r="P6200" s="197" t="s">
        <v>28336</v>
      </c>
    </row>
    <row r="6201" spans="2:16" ht="20.100000000000001" customHeight="1" x14ac:dyDescent="0.3">
      <c r="B6201" s="101">
        <v>6191</v>
      </c>
      <c r="C6201" s="109" t="s">
        <v>41678</v>
      </c>
      <c r="D6201" s="160" t="s">
        <v>812</v>
      </c>
      <c r="E6201" s="36" t="s">
        <v>16522</v>
      </c>
      <c r="F6201" s="104">
        <v>6.7</v>
      </c>
      <c r="G6201" s="99" t="s">
        <v>704</v>
      </c>
      <c r="H6201" s="105" t="s">
        <v>4081</v>
      </c>
      <c r="I6201" s="101">
        <v>2007</v>
      </c>
      <c r="J6201" s="101"/>
      <c r="K6201" s="90">
        <v>5284014572</v>
      </c>
      <c r="L6201" s="90">
        <f>IF(K6201/1024 &gt;1,K6201/1024," ")</f>
        <v>5160170.48046875</v>
      </c>
      <c r="M6201" s="90">
        <f>IF(K6201/1048576 &gt;1,K6201/1048576," ")</f>
        <v>5039.2289848327637</v>
      </c>
      <c r="N6201" s="91">
        <f>IF(K6201&gt;999999999,K6201/1073741824," ")</f>
        <v>4.9211220555007458</v>
      </c>
      <c r="O6201" s="194" t="s">
        <v>28337</v>
      </c>
      <c r="P6201" s="197" t="s">
        <v>28338</v>
      </c>
    </row>
    <row r="6202" spans="2:16" ht="20.100000000000001" customHeight="1" x14ac:dyDescent="0.3">
      <c r="B6202" s="101">
        <v>6192</v>
      </c>
      <c r="C6202" s="12" t="s">
        <v>34144</v>
      </c>
      <c r="D6202" s="261" t="s">
        <v>33719</v>
      </c>
      <c r="E6202" s="36" t="s">
        <v>33720</v>
      </c>
      <c r="F6202" s="131">
        <v>5.2</v>
      </c>
      <c r="G6202" s="13" t="s">
        <v>704</v>
      </c>
      <c r="H6202" s="13" t="s">
        <v>3740</v>
      </c>
      <c r="I6202" s="133">
        <v>2022</v>
      </c>
      <c r="J6202" s="74"/>
      <c r="K6202" s="73">
        <v>5283672064</v>
      </c>
      <c r="L6202" s="90">
        <f>IF(K6202/1024 &gt;1,K6202/1024," ")</f>
        <v>5159836</v>
      </c>
      <c r="M6202" s="90">
        <f>IF(K6202/1048576 &gt;1,K6202/1048576," ")</f>
        <v>5038.90234375</v>
      </c>
      <c r="N6202" s="91">
        <f>IF(K6202&gt;999999999,K6202/1073741824," ")</f>
        <v>4.9208030700683594</v>
      </c>
      <c r="O6202" s="194" t="s">
        <v>33721</v>
      </c>
      <c r="P6202" s="197" t="s">
        <v>33722</v>
      </c>
    </row>
    <row r="6203" spans="2:16" ht="20.100000000000001" customHeight="1" x14ac:dyDescent="0.3">
      <c r="B6203" s="101">
        <v>6193</v>
      </c>
      <c r="C6203" s="12" t="s">
        <v>40798</v>
      </c>
      <c r="D6203" s="233" t="s">
        <v>305</v>
      </c>
      <c r="E6203" s="36" t="s">
        <v>16525</v>
      </c>
      <c r="F6203" s="104">
        <v>4.7</v>
      </c>
      <c r="G6203" s="94"/>
      <c r="H6203" s="94" t="s">
        <v>4169</v>
      </c>
      <c r="I6203" s="101">
        <v>2004</v>
      </c>
      <c r="J6203" s="101"/>
      <c r="K6203" s="90">
        <v>1759954944</v>
      </c>
      <c r="L6203" s="90">
        <f>IF(K6203/1024 &gt;1,K6203/1024," ")</f>
        <v>1718706</v>
      </c>
      <c r="M6203" s="90">
        <f>IF(K6203/1048576 &gt;1,K6203/1048576," ")</f>
        <v>1678.423828125</v>
      </c>
      <c r="N6203" s="91">
        <f>IF(K6203&gt;999999999,K6203/1073741824," ")</f>
        <v>1.6390857696533203</v>
      </c>
      <c r="O6203" s="194" t="s">
        <v>28343</v>
      </c>
      <c r="P6203" s="197" t="s">
        <v>28344</v>
      </c>
    </row>
    <row r="6204" spans="2:16" ht="20.100000000000001" customHeight="1" x14ac:dyDescent="0.3">
      <c r="B6204" s="101">
        <v>6194</v>
      </c>
      <c r="C6204" s="20" t="s">
        <v>41680</v>
      </c>
      <c r="D6204" s="157" t="s">
        <v>8180</v>
      </c>
      <c r="E6204" s="36" t="s">
        <v>16527</v>
      </c>
      <c r="F6204" s="81">
        <v>5.3</v>
      </c>
      <c r="G6204" s="13" t="s">
        <v>704</v>
      </c>
      <c r="H6204" s="13" t="s">
        <v>3737</v>
      </c>
      <c r="I6204" s="79">
        <v>2009</v>
      </c>
      <c r="J6204" s="79"/>
      <c r="K6204" s="73">
        <v>2037258715</v>
      </c>
      <c r="L6204" s="90">
        <f>IF(K6204/1024 &gt;1,K6204/1024," ")</f>
        <v>1989510.4638671875</v>
      </c>
      <c r="M6204" s="90">
        <f>IF(K6204/1048576 &gt;1,K6204/1048576," ")</f>
        <v>1942.8813123703003</v>
      </c>
      <c r="N6204" s="91">
        <f>IF(K6204&gt;999999999,K6204/1073741824," ")</f>
        <v>1.8973450316116214</v>
      </c>
      <c r="O6204" s="194" t="s">
        <v>17532</v>
      </c>
      <c r="P6204" s="197" t="s">
        <v>28346</v>
      </c>
    </row>
    <row r="6205" spans="2:16" ht="20.100000000000001" customHeight="1" x14ac:dyDescent="0.3">
      <c r="B6205" s="101">
        <v>6195</v>
      </c>
      <c r="C6205" s="12" t="s">
        <v>41681</v>
      </c>
      <c r="D6205" s="160" t="s">
        <v>814</v>
      </c>
      <c r="E6205" s="36" t="s">
        <v>16528</v>
      </c>
      <c r="F6205" s="104">
        <v>4.3</v>
      </c>
      <c r="G6205" s="94" t="s">
        <v>704</v>
      </c>
      <c r="H6205" s="94" t="s">
        <v>3744</v>
      </c>
      <c r="I6205" s="101">
        <v>2005</v>
      </c>
      <c r="J6205" s="101"/>
      <c r="K6205" s="90">
        <v>4887452978</v>
      </c>
      <c r="L6205" s="90">
        <f>IF(K6205/1024 &gt;1,K6205/1024," ")</f>
        <v>4772903.298828125</v>
      </c>
      <c r="M6205" s="90">
        <f>IF(K6205/1048576 &gt;1,K6205/1048576," ")</f>
        <v>4661.0383777618408</v>
      </c>
      <c r="N6205" s="91">
        <f>IF(K6205&gt;999999999,K6205/1073741824," ")</f>
        <v>4.5517952907830477</v>
      </c>
      <c r="O6205" s="194" t="s">
        <v>28347</v>
      </c>
      <c r="P6205" s="197" t="s">
        <v>28348</v>
      </c>
    </row>
    <row r="6206" spans="2:16" ht="20.100000000000001" customHeight="1" x14ac:dyDescent="0.3">
      <c r="B6206" s="101">
        <v>6196</v>
      </c>
      <c r="C6206" s="12" t="s">
        <v>41682</v>
      </c>
      <c r="D6206" s="168" t="s">
        <v>7601</v>
      </c>
      <c r="E6206" s="36" t="s">
        <v>16529</v>
      </c>
      <c r="F6206" s="99">
        <v>5.9</v>
      </c>
      <c r="G6206" s="99"/>
      <c r="H6206" s="105" t="s">
        <v>4081</v>
      </c>
      <c r="I6206" s="101">
        <v>2016</v>
      </c>
      <c r="J6206" s="101"/>
      <c r="K6206" s="90">
        <v>4664494979</v>
      </c>
      <c r="L6206" s="90">
        <f>IF(K6206/1024 &gt;1,K6206/1024," ")</f>
        <v>4555170.8779296875</v>
      </c>
      <c r="M6206" s="90">
        <f>IF(K6206/1048576 &gt;1,K6206/1048576," ")</f>
        <v>4448.4090604782104</v>
      </c>
      <c r="N6206" s="91">
        <f>IF(K6206&gt;999999999,K6206/1073741824," ")</f>
        <v>4.3441494731232524</v>
      </c>
      <c r="O6206" s="199" t="s">
        <v>17525</v>
      </c>
      <c r="P6206" s="197" t="s">
        <v>28349</v>
      </c>
    </row>
    <row r="6207" spans="2:16" ht="20.100000000000001" customHeight="1" x14ac:dyDescent="0.3">
      <c r="B6207" s="101">
        <v>6197</v>
      </c>
      <c r="C6207" s="112" t="s">
        <v>41683</v>
      </c>
      <c r="D6207" s="168" t="s">
        <v>6492</v>
      </c>
      <c r="E6207" s="36" t="s">
        <v>16530</v>
      </c>
      <c r="F6207" s="99">
        <v>7.4</v>
      </c>
      <c r="G6207" s="99" t="s">
        <v>704</v>
      </c>
      <c r="H6207" s="101" t="s">
        <v>5874</v>
      </c>
      <c r="I6207" s="101">
        <v>1937</v>
      </c>
      <c r="J6207" s="101"/>
      <c r="K6207" s="90">
        <v>2286119231</v>
      </c>
      <c r="L6207" s="90">
        <f>IF(K6207/1024 &gt;1,K6207/1024," ")</f>
        <v>2232538.3115234375</v>
      </c>
      <c r="M6207" s="90">
        <f>IF(K6207/1048576 &gt;1,K6207/1048576," ")</f>
        <v>2180.2131948471069</v>
      </c>
      <c r="N6207" s="91">
        <f>IF(K6207&gt;999999999,K6207/1073741824," ")</f>
        <v>2.1291144480928779</v>
      </c>
      <c r="O6207" s="194" t="s">
        <v>28350</v>
      </c>
      <c r="P6207" s="197" t="s">
        <v>28351</v>
      </c>
    </row>
    <row r="6208" spans="2:16" ht="20.100000000000001" customHeight="1" x14ac:dyDescent="0.3">
      <c r="B6208" s="101">
        <v>6198</v>
      </c>
      <c r="C6208" s="12" t="s">
        <v>40799</v>
      </c>
      <c r="D6208" s="160" t="s">
        <v>815</v>
      </c>
      <c r="E6208" s="36" t="s">
        <v>16531</v>
      </c>
      <c r="F6208" s="104">
        <v>5.8</v>
      </c>
      <c r="G6208" s="94"/>
      <c r="H6208" s="94" t="s">
        <v>3765</v>
      </c>
      <c r="I6208" s="101">
        <v>2006</v>
      </c>
      <c r="J6208" s="101"/>
      <c r="K6208" s="90">
        <v>734033920</v>
      </c>
      <c r="L6208" s="90">
        <f>IF(K6208/1024 &gt;1,K6208/1024," ")</f>
        <v>716830</v>
      </c>
      <c r="M6208" s="90">
        <f>IF(K6208/1048576 &gt;1,K6208/1048576," ")</f>
        <v>700.029296875</v>
      </c>
      <c r="N6208" s="91" t="str">
        <f>IF(K6208&gt;999999999,K6208/1073741824," ")</f>
        <v xml:space="preserve"> </v>
      </c>
      <c r="O6208" s="194" t="s">
        <v>28352</v>
      </c>
      <c r="P6208" s="197" t="s">
        <v>28353</v>
      </c>
    </row>
    <row r="6209" spans="2:16" ht="20.100000000000001" customHeight="1" x14ac:dyDescent="0.3">
      <c r="B6209" s="101">
        <v>6199</v>
      </c>
      <c r="C6209" s="109" t="s">
        <v>41684</v>
      </c>
      <c r="D6209" s="161" t="s">
        <v>7175</v>
      </c>
      <c r="E6209" s="36" t="s">
        <v>16532</v>
      </c>
      <c r="F6209" s="99">
        <v>4.9000000000000004</v>
      </c>
      <c r="G6209" s="99"/>
      <c r="H6209" s="105" t="s">
        <v>4081</v>
      </c>
      <c r="I6209" s="101">
        <v>2014</v>
      </c>
      <c r="J6209" s="115"/>
      <c r="K6209" s="90">
        <v>4046840461</v>
      </c>
      <c r="L6209" s="90">
        <f>IF(K6209/1024 &gt;1,K6209/1024," ")</f>
        <v>3951992.6376953125</v>
      </c>
      <c r="M6209" s="90">
        <f>IF(K6209/1048576 &gt;1,K6209/1048576," ")</f>
        <v>3859.3678102493286</v>
      </c>
      <c r="N6209" s="91">
        <f>IF(K6209&gt;999999999,K6209/1073741824," ")</f>
        <v>3.76891387719661</v>
      </c>
      <c r="O6209" s="199" t="s">
        <v>17524</v>
      </c>
      <c r="P6209" s="197" t="s">
        <v>28354</v>
      </c>
    </row>
    <row r="6210" spans="2:16" ht="20.100000000000001" customHeight="1" x14ac:dyDescent="0.3">
      <c r="B6210" s="101">
        <v>6200</v>
      </c>
      <c r="C6210" s="111" t="s">
        <v>41685</v>
      </c>
      <c r="D6210" s="161" t="s">
        <v>6595</v>
      </c>
      <c r="E6210" s="36" t="s">
        <v>16533</v>
      </c>
      <c r="F6210" s="99">
        <v>6.2</v>
      </c>
      <c r="G6210" s="99" t="s">
        <v>704</v>
      </c>
      <c r="H6210" s="101" t="s">
        <v>4081</v>
      </c>
      <c r="I6210" s="101">
        <v>2015</v>
      </c>
      <c r="K6210" s="90">
        <v>4901143187</v>
      </c>
      <c r="L6210" s="90">
        <f>IF(K6210/1024 &gt;1,K6210/1024," ")</f>
        <v>4786272.6435546875</v>
      </c>
      <c r="M6210" s="90">
        <f>IF(K6210/1048576 &gt;1,K6210/1048576," ")</f>
        <v>4674.0943784713745</v>
      </c>
      <c r="N6210" s="91">
        <f>IF(K6210&gt;999999999,K6210/1073741824," ")</f>
        <v>4.5645452914759517</v>
      </c>
      <c r="O6210" s="194" t="s">
        <v>28355</v>
      </c>
      <c r="P6210" s="197" t="s">
        <v>31571</v>
      </c>
    </row>
    <row r="6211" spans="2:16" ht="20.100000000000001" customHeight="1" x14ac:dyDescent="0.3">
      <c r="B6211" s="101">
        <v>6201</v>
      </c>
      <c r="C6211" s="103" t="s">
        <v>41686</v>
      </c>
      <c r="D6211" s="159" t="s">
        <v>3725</v>
      </c>
      <c r="E6211" s="36" t="s">
        <v>16534</v>
      </c>
      <c r="F6211" s="104">
        <v>5.7</v>
      </c>
      <c r="G6211" s="99" t="s">
        <v>704</v>
      </c>
      <c r="H6211" s="105" t="s">
        <v>5878</v>
      </c>
      <c r="I6211" s="101">
        <v>1999</v>
      </c>
      <c r="J6211" s="101"/>
      <c r="K6211" s="90">
        <v>4507659664</v>
      </c>
      <c r="L6211" s="90">
        <f>IF(K6211/1024 &gt;1,K6211/1024," ")</f>
        <v>4402011.390625</v>
      </c>
      <c r="M6211" s="90">
        <f>IF(K6211/1048576 &gt;1,K6211/1048576," ")</f>
        <v>4298.8392486572266</v>
      </c>
      <c r="N6211" s="91">
        <f>IF(K6211&gt;999999999,K6211/1073741824," ")</f>
        <v>4.1980852037668228</v>
      </c>
      <c r="O6211" s="194" t="s">
        <v>28356</v>
      </c>
      <c r="P6211" s="197" t="s">
        <v>28357</v>
      </c>
    </row>
    <row r="6212" spans="2:16" ht="20.100000000000001" customHeight="1" x14ac:dyDescent="0.3">
      <c r="B6212" s="101">
        <v>6202</v>
      </c>
      <c r="C6212" s="109" t="s">
        <v>41687</v>
      </c>
      <c r="D6212" s="159" t="s">
        <v>3394</v>
      </c>
      <c r="E6212" s="36" t="s">
        <v>16535</v>
      </c>
      <c r="F6212" s="104">
        <v>6.8</v>
      </c>
      <c r="G6212" s="101" t="s">
        <v>704</v>
      </c>
      <c r="H6212" s="101" t="s">
        <v>3744</v>
      </c>
      <c r="I6212" s="101">
        <v>2013</v>
      </c>
      <c r="J6212" s="101"/>
      <c r="K6212" s="90">
        <v>4535208078</v>
      </c>
      <c r="L6212" s="90">
        <f>IF(K6212/1024 &gt;1,K6212/1024," ")</f>
        <v>4428914.138671875</v>
      </c>
      <c r="M6212" s="90">
        <f>IF(K6212/1048576 &gt;1,K6212/1048576," ")</f>
        <v>4325.1114635467529</v>
      </c>
      <c r="N6212" s="91">
        <f>IF(K6212&gt;999999999,K6212/1073741824," ")</f>
        <v>4.2237416636198759</v>
      </c>
      <c r="O6212" s="194" t="s">
        <v>28358</v>
      </c>
      <c r="P6212" s="197" t="s">
        <v>28359</v>
      </c>
    </row>
    <row r="6213" spans="2:16" ht="20.100000000000001" customHeight="1" x14ac:dyDescent="0.3">
      <c r="B6213" s="101">
        <v>6203</v>
      </c>
      <c r="C6213" s="103" t="s">
        <v>41689</v>
      </c>
      <c r="D6213" s="161" t="s">
        <v>6257</v>
      </c>
      <c r="E6213" s="36" t="s">
        <v>16538</v>
      </c>
      <c r="F6213" s="99">
        <v>7.1</v>
      </c>
      <c r="G6213" s="99" t="s">
        <v>704</v>
      </c>
      <c r="H6213" s="101" t="s">
        <v>4081</v>
      </c>
      <c r="I6213" s="101">
        <v>2015</v>
      </c>
      <c r="J6213" s="101"/>
      <c r="K6213" s="90">
        <v>5792614668</v>
      </c>
      <c r="L6213" s="90">
        <f>IF(K6213/1024 &gt;1,K6213/1024," ")</f>
        <v>5656850.26171875</v>
      </c>
      <c r="M6213" s="90">
        <f>IF(K6213/1048576 &gt;1,K6213/1048576," ")</f>
        <v>5524.2678337097168</v>
      </c>
      <c r="N6213" s="91">
        <f>IF(K6213&gt;999999999,K6213/1073741824," ")</f>
        <v>5.3947928063571453</v>
      </c>
      <c r="O6213" s="194" t="s">
        <v>28363</v>
      </c>
      <c r="P6213" s="197" t="s">
        <v>28364</v>
      </c>
    </row>
    <row r="6214" spans="2:16" ht="20.100000000000001" customHeight="1" x14ac:dyDescent="0.3">
      <c r="B6214" s="101">
        <v>6204</v>
      </c>
      <c r="C6214" s="71" t="s">
        <v>41690</v>
      </c>
      <c r="D6214" s="157" t="s">
        <v>7740</v>
      </c>
      <c r="E6214" s="36" t="s">
        <v>16539</v>
      </c>
      <c r="F6214" s="81">
        <v>5.0999999999999996</v>
      </c>
      <c r="G6214" s="81" t="s">
        <v>704</v>
      </c>
      <c r="H6214" s="82" t="s">
        <v>5871</v>
      </c>
      <c r="I6214" s="79">
        <v>2016</v>
      </c>
      <c r="J6214" s="83"/>
      <c r="K6214" s="73">
        <v>4116714065</v>
      </c>
      <c r="L6214" s="90">
        <f>IF(K6214/1024 &gt;1,K6214/1024," ")</f>
        <v>4020228.5791015625</v>
      </c>
      <c r="M6214" s="90">
        <f>IF(K6214/1048576 &gt;1,K6214/1048576," ")</f>
        <v>3926.0044717788696</v>
      </c>
      <c r="N6214" s="91">
        <f>IF(K6214&gt;999999999,K6214/1073741824," ")</f>
        <v>3.8339887419715524</v>
      </c>
      <c r="O6214" s="199" t="s">
        <v>17525</v>
      </c>
      <c r="P6214" s="197" t="s">
        <v>28365</v>
      </c>
    </row>
    <row r="6215" spans="2:16" ht="20.100000000000001" customHeight="1" x14ac:dyDescent="0.3">
      <c r="B6215" s="101">
        <v>6205</v>
      </c>
      <c r="C6215" s="74" t="s">
        <v>41691</v>
      </c>
      <c r="D6215" s="157" t="s">
        <v>7808</v>
      </c>
      <c r="E6215" s="36" t="s">
        <v>16540</v>
      </c>
      <c r="F6215" s="131">
        <v>4</v>
      </c>
      <c r="G6215" s="13" t="s">
        <v>704</v>
      </c>
      <c r="H6215" s="13" t="s">
        <v>5878</v>
      </c>
      <c r="I6215" s="133">
        <v>2017</v>
      </c>
      <c r="J6215" s="74"/>
      <c r="K6215" s="73">
        <v>4529884935</v>
      </c>
      <c r="L6215" s="90">
        <f>IF(K6215/1024 &gt;1,K6215/1024," ")</f>
        <v>4423715.7568359375</v>
      </c>
      <c r="M6215" s="90">
        <f>IF(K6215/1048576 &gt;1,K6215/1048576," ")</f>
        <v>4320.0349187850952</v>
      </c>
      <c r="N6215" s="91">
        <f>IF(K6215&gt;999999999,K6215/1073741824," ")</f>
        <v>4.2187841003760695</v>
      </c>
      <c r="O6215" s="194" t="s">
        <v>21688</v>
      </c>
      <c r="P6215" s="197" t="s">
        <v>28366</v>
      </c>
    </row>
    <row r="6216" spans="2:16" ht="20.100000000000001" customHeight="1" x14ac:dyDescent="0.3">
      <c r="B6216" s="101">
        <v>6206</v>
      </c>
      <c r="C6216" s="12" t="s">
        <v>40801</v>
      </c>
      <c r="D6216" s="160" t="s">
        <v>816</v>
      </c>
      <c r="E6216" s="36" t="s">
        <v>16541</v>
      </c>
      <c r="F6216" s="104">
        <v>5.6</v>
      </c>
      <c r="G6216" s="94"/>
      <c r="H6216" s="94" t="s">
        <v>4066</v>
      </c>
      <c r="I6216" s="101">
        <v>2008</v>
      </c>
      <c r="J6216" s="101"/>
      <c r="K6216" s="90">
        <v>721582080</v>
      </c>
      <c r="L6216" s="90">
        <f>IF(K6216/1024 &gt;1,K6216/1024," ")</f>
        <v>704670</v>
      </c>
      <c r="M6216" s="90">
        <f>IF(K6216/1048576 &gt;1,K6216/1048576," ")</f>
        <v>688.154296875</v>
      </c>
      <c r="N6216" s="91" t="str">
        <f>IF(K6216&gt;999999999,K6216/1073741824," ")</f>
        <v xml:space="preserve"> </v>
      </c>
      <c r="O6216" s="194" t="s">
        <v>28367</v>
      </c>
      <c r="P6216" s="200" t="s">
        <v>31572</v>
      </c>
    </row>
    <row r="6217" spans="2:16" ht="20.100000000000001" customHeight="1" x14ac:dyDescent="0.3">
      <c r="B6217" s="101">
        <v>6207</v>
      </c>
      <c r="C6217" s="12" t="s">
        <v>41692</v>
      </c>
      <c r="D6217" s="159" t="s">
        <v>5055</v>
      </c>
      <c r="E6217" s="36" t="s">
        <v>16542</v>
      </c>
      <c r="F6217" s="104">
        <v>5</v>
      </c>
      <c r="G6217" s="101" t="s">
        <v>704</v>
      </c>
      <c r="H6217" s="101" t="s">
        <v>3740</v>
      </c>
      <c r="I6217" s="101">
        <v>1987</v>
      </c>
      <c r="J6217" s="101"/>
      <c r="K6217" s="90">
        <v>3479529912</v>
      </c>
      <c r="L6217" s="90">
        <f>IF(K6217/1024 &gt;1,K6217/1024," ")</f>
        <v>3397978.4296875</v>
      </c>
      <c r="M6217" s="90">
        <f>IF(K6217/1048576 &gt;1,K6217/1048576," ")</f>
        <v>3318.3383102416992</v>
      </c>
      <c r="N6217" s="91">
        <f>IF(K6217&gt;999999999,K6217/1073741824," ")</f>
        <v>3.2405647560954094</v>
      </c>
      <c r="O6217" s="194" t="s">
        <v>28368</v>
      </c>
      <c r="P6217" s="197" t="s">
        <v>28369</v>
      </c>
    </row>
    <row r="6218" spans="2:16" ht="20.100000000000001" customHeight="1" x14ac:dyDescent="0.3">
      <c r="B6218" s="101">
        <v>6208</v>
      </c>
      <c r="C6218" s="102" t="s">
        <v>41693</v>
      </c>
      <c r="D6218" s="159" t="s">
        <v>2849</v>
      </c>
      <c r="E6218" s="36" t="s">
        <v>16543</v>
      </c>
      <c r="F6218" s="104">
        <v>3.1</v>
      </c>
      <c r="G6218" s="99" t="s">
        <v>704</v>
      </c>
      <c r="H6218" s="105" t="s">
        <v>5892</v>
      </c>
      <c r="I6218" s="94">
        <v>1996</v>
      </c>
      <c r="J6218" s="94"/>
      <c r="K6218" s="90">
        <v>5779333334</v>
      </c>
      <c r="L6218" s="90">
        <f>IF(K6218/1024 &gt;1,K6218/1024," ")</f>
        <v>5643880.208984375</v>
      </c>
      <c r="M6218" s="90">
        <f>IF(K6218/1048576 &gt;1,K6218/1048576," ")</f>
        <v>5511.6017665863037</v>
      </c>
      <c r="N6218" s="91">
        <f>IF(K6218&gt;999999999,K6218/1073741824," ")</f>
        <v>5.3824236001819372</v>
      </c>
      <c r="O6218" s="194" t="s">
        <v>28370</v>
      </c>
      <c r="P6218" s="197" t="s">
        <v>28371</v>
      </c>
    </row>
    <row r="6219" spans="2:16" ht="20.100000000000001" customHeight="1" x14ac:dyDescent="0.3">
      <c r="B6219" s="101">
        <v>6209</v>
      </c>
      <c r="C6219" s="112" t="s">
        <v>41694</v>
      </c>
      <c r="D6219" s="161" t="s">
        <v>6493</v>
      </c>
      <c r="E6219" s="36" t="s">
        <v>16544</v>
      </c>
      <c r="F6219" s="99">
        <v>7.6</v>
      </c>
      <c r="G6219" s="99" t="s">
        <v>704</v>
      </c>
      <c r="H6219" s="101" t="s">
        <v>5910</v>
      </c>
      <c r="I6219" s="101">
        <v>1950</v>
      </c>
      <c r="K6219" s="90">
        <v>2409207509</v>
      </c>
      <c r="L6219" s="90">
        <f>IF(K6219/1024 &gt;1,K6219/1024," ")</f>
        <v>2352741.7080078125</v>
      </c>
      <c r="M6219" s="90">
        <f>IF(K6219/1048576 &gt;1,K6219/1048576," ")</f>
        <v>2297.5993242263794</v>
      </c>
      <c r="N6219" s="91">
        <f>IF(K6219&gt;999999999,K6219/1073741824," ")</f>
        <v>2.2437493400648236</v>
      </c>
      <c r="O6219" s="194" t="s">
        <v>30137</v>
      </c>
      <c r="P6219" s="197" t="s">
        <v>28372</v>
      </c>
    </row>
    <row r="6220" spans="2:16" ht="20.100000000000001" customHeight="1" x14ac:dyDescent="0.3">
      <c r="B6220" s="101">
        <v>6210</v>
      </c>
      <c r="C6220" s="102" t="s">
        <v>41697</v>
      </c>
      <c r="D6220" s="159" t="s">
        <v>2584</v>
      </c>
      <c r="E6220" s="36" t="s">
        <v>16547</v>
      </c>
      <c r="F6220" s="104">
        <v>4.2</v>
      </c>
      <c r="G6220" s="101" t="s">
        <v>704</v>
      </c>
      <c r="H6220" s="101" t="s">
        <v>3774</v>
      </c>
      <c r="I6220" s="101">
        <v>1992</v>
      </c>
      <c r="J6220" s="101"/>
      <c r="K6220" s="90">
        <v>4042767695</v>
      </c>
      <c r="L6220" s="90">
        <f>IF(K6220/1024 &gt;1,K6220/1024," ")</f>
        <v>3948015.3271484375</v>
      </c>
      <c r="M6220" s="90">
        <f>IF(K6220/1048576 &gt;1,K6220/1048576," ")</f>
        <v>3855.483717918396</v>
      </c>
      <c r="N6220" s="91">
        <f>IF(K6220&gt;999999999,K6220/1073741824," ")</f>
        <v>3.7651208182796836</v>
      </c>
      <c r="O6220" s="194" t="s">
        <v>19979</v>
      </c>
      <c r="P6220" s="197" t="s">
        <v>28376</v>
      </c>
    </row>
    <row r="6221" spans="2:16" ht="20.100000000000001" customHeight="1" x14ac:dyDescent="0.3">
      <c r="B6221" s="101">
        <v>6211</v>
      </c>
      <c r="C6221" s="112" t="s">
        <v>41698</v>
      </c>
      <c r="D6221" s="160" t="s">
        <v>5782</v>
      </c>
      <c r="E6221" s="36" t="s">
        <v>16548</v>
      </c>
      <c r="F6221" s="104">
        <v>7.5</v>
      </c>
      <c r="G6221" s="101" t="s">
        <v>704</v>
      </c>
      <c r="H6221" s="101" t="s">
        <v>3745</v>
      </c>
      <c r="I6221" s="101">
        <v>1964</v>
      </c>
      <c r="J6221" s="101"/>
      <c r="K6221" s="90">
        <v>2044406179</v>
      </c>
      <c r="L6221" s="90">
        <f>IF(K6221/1024 &gt;1,K6221/1024," ")</f>
        <v>1996490.4091796875</v>
      </c>
      <c r="M6221" s="90">
        <f>IF(K6221/1048576 &gt;1,K6221/1048576," ")</f>
        <v>1949.6976652145386</v>
      </c>
      <c r="N6221" s="91">
        <f>IF(K6221&gt;999999999,K6221/1073741824," ")</f>
        <v>1.9040016261860728</v>
      </c>
      <c r="O6221" s="194" t="s">
        <v>28377</v>
      </c>
      <c r="P6221" s="197" t="s">
        <v>28378</v>
      </c>
    </row>
    <row r="6222" spans="2:16" ht="20.100000000000001" customHeight="1" x14ac:dyDescent="0.3">
      <c r="B6222" s="101">
        <v>6212</v>
      </c>
      <c r="C6222" s="7" t="s">
        <v>43631</v>
      </c>
      <c r="D6222" s="159" t="s">
        <v>801</v>
      </c>
      <c r="E6222" s="36" t="s">
        <v>16549</v>
      </c>
      <c r="F6222" s="104">
        <v>6.7</v>
      </c>
      <c r="G6222" s="13" t="s">
        <v>704</v>
      </c>
      <c r="H6222" s="13" t="s">
        <v>3809</v>
      </c>
      <c r="I6222" s="94">
        <v>1954</v>
      </c>
      <c r="J6222" s="94"/>
      <c r="K6222" s="73">
        <v>3240816640</v>
      </c>
      <c r="L6222" s="90">
        <f>IF(K6222/1024 &gt;1,K6222/1024," ")</f>
        <v>3164860</v>
      </c>
      <c r="M6222" s="90">
        <f>IF(K6222/1048576 &gt;1,K6222/1048576," ")</f>
        <v>3090.68359375</v>
      </c>
      <c r="N6222" s="91">
        <f>IF(K6222&gt;999999999,K6222/1073741824," ")</f>
        <v>3.0182456970214844</v>
      </c>
      <c r="O6222" s="199" t="s">
        <v>18467</v>
      </c>
      <c r="P6222" s="197" t="s">
        <v>28379</v>
      </c>
    </row>
    <row r="6223" spans="2:16" ht="20.100000000000001" customHeight="1" x14ac:dyDescent="0.3">
      <c r="B6223" s="101">
        <v>6213</v>
      </c>
      <c r="C6223" s="84" t="s">
        <v>41699</v>
      </c>
      <c r="D6223" s="157" t="s">
        <v>7770</v>
      </c>
      <c r="E6223" s="36" t="s">
        <v>16550</v>
      </c>
      <c r="F6223" s="81">
        <v>6.2</v>
      </c>
      <c r="G6223" s="81" t="s">
        <v>704</v>
      </c>
      <c r="H6223" s="82" t="s">
        <v>4081</v>
      </c>
      <c r="I6223" s="79">
        <v>2016</v>
      </c>
      <c r="J6223" s="79"/>
      <c r="K6223" s="73">
        <v>4986600392</v>
      </c>
      <c r="L6223" s="90">
        <f>IF(K6223/1024 &gt;1,K6223/1024," ")</f>
        <v>4869726.9453125</v>
      </c>
      <c r="M6223" s="90">
        <f>IF(K6223/1048576 &gt;1,K6223/1048576," ")</f>
        <v>4755.5927200317383</v>
      </c>
      <c r="N6223" s="91">
        <f>IF(K6223&gt;999999999,K6223/1073741824," ")</f>
        <v>4.6441335156559944</v>
      </c>
      <c r="O6223" s="194" t="s">
        <v>28380</v>
      </c>
      <c r="P6223" s="197" t="s">
        <v>28381</v>
      </c>
    </row>
    <row r="6224" spans="2:16" ht="20.100000000000001" customHeight="1" x14ac:dyDescent="0.3">
      <c r="B6224" s="101">
        <v>6214</v>
      </c>
      <c r="C6224" s="7" t="s">
        <v>41700</v>
      </c>
      <c r="D6224" s="159" t="s">
        <v>2585</v>
      </c>
      <c r="E6224" s="36" t="s">
        <v>16551</v>
      </c>
      <c r="F6224" s="104">
        <v>6.6</v>
      </c>
      <c r="G6224" s="81" t="s">
        <v>704</v>
      </c>
      <c r="H6224" s="82" t="s">
        <v>5878</v>
      </c>
      <c r="I6224" s="94">
        <v>1957</v>
      </c>
      <c r="J6224" s="94"/>
      <c r="K6224" s="73">
        <v>2266890040</v>
      </c>
      <c r="L6224" s="90">
        <f>IF(K6224/1024 &gt;1,K6224/1024," ")</f>
        <v>2213759.8046875</v>
      </c>
      <c r="M6224" s="90">
        <f>IF(K6224/1048576 &gt;1,K6224/1048576," ")</f>
        <v>2161.8748092651367</v>
      </c>
      <c r="N6224" s="91">
        <f>IF(K6224&gt;999999999,K6224/1073741824," ")</f>
        <v>2.1112058684229851</v>
      </c>
      <c r="O6224" s="194" t="s">
        <v>28382</v>
      </c>
      <c r="P6224" s="197" t="s">
        <v>28383</v>
      </c>
    </row>
    <row r="6225" spans="2:16" ht="20.100000000000001" customHeight="1" x14ac:dyDescent="0.3">
      <c r="B6225" s="101">
        <v>6215</v>
      </c>
      <c r="C6225" s="12" t="s">
        <v>41701</v>
      </c>
      <c r="D6225" s="160" t="s">
        <v>2586</v>
      </c>
      <c r="E6225" s="36" t="s">
        <v>16552</v>
      </c>
      <c r="F6225" s="104">
        <v>4.7</v>
      </c>
      <c r="G6225" s="13" t="s">
        <v>704</v>
      </c>
      <c r="H6225" s="13" t="s">
        <v>8554</v>
      </c>
      <c r="I6225" s="101">
        <v>2002</v>
      </c>
      <c r="J6225" s="101"/>
      <c r="K6225" s="73">
        <v>2387382272</v>
      </c>
      <c r="L6225" s="90">
        <f>IF(K6225/1024 &gt;1,K6225/1024," ")</f>
        <v>2331428</v>
      </c>
      <c r="M6225" s="90">
        <f>IF(K6225/1048576 &gt;1,K6225/1048576," ")</f>
        <v>2276.78515625</v>
      </c>
      <c r="N6225" s="91">
        <f>IF(K6225&gt;999999999,K6225/1073741824," ")</f>
        <v>2.2234230041503906</v>
      </c>
      <c r="O6225" s="194" t="s">
        <v>28384</v>
      </c>
      <c r="P6225" s="197" t="s">
        <v>28385</v>
      </c>
    </row>
    <row r="6226" spans="2:16" ht="20.100000000000001" customHeight="1" x14ac:dyDescent="0.3">
      <c r="B6226" s="101">
        <v>6216</v>
      </c>
      <c r="C6226" s="7" t="s">
        <v>40802</v>
      </c>
      <c r="D6226" s="159" t="s">
        <v>2587</v>
      </c>
      <c r="E6226" s="36" t="s">
        <v>16553</v>
      </c>
      <c r="F6226" s="104">
        <v>6</v>
      </c>
      <c r="G6226" s="94" t="s">
        <v>704</v>
      </c>
      <c r="H6226" s="94" t="s">
        <v>4085</v>
      </c>
      <c r="I6226" s="94">
        <v>1948</v>
      </c>
      <c r="J6226" s="120"/>
      <c r="K6226" s="108">
        <v>1625202688</v>
      </c>
      <c r="L6226" s="90">
        <f>IF(K6226/1024 &gt;1,K6226/1024," ")</f>
        <v>1587112</v>
      </c>
      <c r="M6226" s="90">
        <f>IF(K6226/1048576 &gt;1,K6226/1048576," ")</f>
        <v>1549.9140625</v>
      </c>
      <c r="N6226" s="91">
        <f>IF(K6226&gt;999999999,K6226/1073741824," ")</f>
        <v>1.5135879516601563</v>
      </c>
      <c r="O6226" s="194" t="s">
        <v>17630</v>
      </c>
      <c r="P6226" s="197" t="s">
        <v>28386</v>
      </c>
    </row>
    <row r="6227" spans="2:16" ht="20.100000000000001" customHeight="1" x14ac:dyDescent="0.3">
      <c r="B6227" s="101">
        <v>6217</v>
      </c>
      <c r="C6227" s="109" t="s">
        <v>41702</v>
      </c>
      <c r="D6227" s="159" t="s">
        <v>3247</v>
      </c>
      <c r="E6227" s="36" t="s">
        <v>16554</v>
      </c>
      <c r="F6227" s="104">
        <v>7</v>
      </c>
      <c r="G6227" s="101" t="s">
        <v>704</v>
      </c>
      <c r="H6227" s="101" t="s">
        <v>3756</v>
      </c>
      <c r="I6227" s="94">
        <v>2010</v>
      </c>
      <c r="J6227" s="94"/>
      <c r="K6227" s="90">
        <v>4284977909</v>
      </c>
      <c r="L6227" s="90">
        <f>IF(K6227/1024 &gt;1,K6227/1024," ")</f>
        <v>4184548.7392578125</v>
      </c>
      <c r="M6227" s="90">
        <f>IF(K6227/1048576 &gt;1,K6227/1048576," ")</f>
        <v>4086.4733781814575</v>
      </c>
      <c r="N6227" s="91">
        <f>IF(K6227&gt;999999999,K6227/1073741824," ")</f>
        <v>3.9906966583803296</v>
      </c>
      <c r="O6227" s="194" t="s">
        <v>28387</v>
      </c>
      <c r="P6227" s="197" t="s">
        <v>28388</v>
      </c>
    </row>
    <row r="6228" spans="2:16" ht="20.100000000000001" customHeight="1" x14ac:dyDescent="0.3">
      <c r="B6228" s="101">
        <v>6218</v>
      </c>
      <c r="C6228" s="12" t="s">
        <v>41703</v>
      </c>
      <c r="D6228" s="157" t="s">
        <v>8022</v>
      </c>
      <c r="E6228" s="36" t="s">
        <v>16555</v>
      </c>
      <c r="F6228" s="131">
        <v>6.1</v>
      </c>
      <c r="G6228" s="82" t="s">
        <v>704</v>
      </c>
      <c r="H6228" s="13" t="s">
        <v>5892</v>
      </c>
      <c r="I6228" s="133">
        <v>2017</v>
      </c>
      <c r="J6228" s="74"/>
      <c r="K6228" s="73">
        <v>5241129164</v>
      </c>
      <c r="L6228" s="90">
        <f>IF(K6228/1024 &gt;1,K6228/1024," ")</f>
        <v>5118290.19921875</v>
      </c>
      <c r="M6228" s="90">
        <f>IF(K6228/1048576 &gt;1,K6228/1048576," ")</f>
        <v>4998.3302726745605</v>
      </c>
      <c r="N6228" s="91">
        <f>IF(K6228&gt;999999999,K6228/1073741824," ")</f>
        <v>4.8811819069087505</v>
      </c>
      <c r="O6228" s="194" t="s">
        <v>28389</v>
      </c>
      <c r="P6228" s="197" t="s">
        <v>28390</v>
      </c>
    </row>
    <row r="6229" spans="2:16" ht="20.100000000000001" customHeight="1" x14ac:dyDescent="0.3">
      <c r="B6229" s="101">
        <v>6219</v>
      </c>
      <c r="C6229" s="112" t="s">
        <v>41704</v>
      </c>
      <c r="D6229" s="161" t="s">
        <v>7176</v>
      </c>
      <c r="E6229" s="36" t="s">
        <v>16556</v>
      </c>
      <c r="F6229" s="99">
        <v>7</v>
      </c>
      <c r="G6229" s="99"/>
      <c r="H6229" s="105" t="s">
        <v>5878</v>
      </c>
      <c r="I6229" s="101">
        <v>2015</v>
      </c>
      <c r="J6229" s="101"/>
      <c r="K6229" s="90">
        <v>4481260187</v>
      </c>
      <c r="L6229" s="90">
        <f>IF(K6229/1024 &gt;1,K6229/1024," ")</f>
        <v>4376230.6513671875</v>
      </c>
      <c r="M6229" s="90">
        <f>IF(K6229/1048576 &gt;1,K6229/1048576," ")</f>
        <v>4273.662745475769</v>
      </c>
      <c r="N6229" s="91">
        <f>IF(K6229&gt;999999999,K6229/1073741824," ")</f>
        <v>4.1734987748786807</v>
      </c>
      <c r="O6229" s="194" t="s">
        <v>18237</v>
      </c>
      <c r="P6229" s="197" t="s">
        <v>28391</v>
      </c>
    </row>
    <row r="6230" spans="2:16" ht="20.100000000000001" customHeight="1" x14ac:dyDescent="0.3">
      <c r="B6230" s="101">
        <v>6220</v>
      </c>
      <c r="C6230" s="7" t="s">
        <v>41705</v>
      </c>
      <c r="D6230" s="159" t="s">
        <v>1802</v>
      </c>
      <c r="E6230" s="36" t="s">
        <v>16557</v>
      </c>
      <c r="F6230" s="104">
        <v>4.3</v>
      </c>
      <c r="G6230" s="13" t="s">
        <v>704</v>
      </c>
      <c r="H6230" s="13" t="s">
        <v>4081</v>
      </c>
      <c r="I6230" s="101">
        <v>2002</v>
      </c>
      <c r="J6230" s="101"/>
      <c r="K6230" s="73">
        <v>2479439872</v>
      </c>
      <c r="L6230" s="90">
        <f>IF(K6230/1024 &gt;1,K6230/1024," ")</f>
        <v>2421328</v>
      </c>
      <c r="M6230" s="90">
        <f>IF(K6230/1048576 &gt;1,K6230/1048576," ")</f>
        <v>2364.578125</v>
      </c>
      <c r="N6230" s="91">
        <f>IF(K6230&gt;999999999,K6230/1073741824," ")</f>
        <v>2.3091583251953125</v>
      </c>
      <c r="O6230" s="194" t="s">
        <v>17564</v>
      </c>
      <c r="P6230" s="197" t="s">
        <v>28392</v>
      </c>
    </row>
    <row r="6231" spans="2:16" ht="20.100000000000001" customHeight="1" x14ac:dyDescent="0.3">
      <c r="B6231" s="101">
        <v>6221</v>
      </c>
      <c r="C6231" s="109" t="s">
        <v>41706</v>
      </c>
      <c r="D6231" s="164" t="s">
        <v>5163</v>
      </c>
      <c r="E6231" s="36" t="s">
        <v>16558</v>
      </c>
      <c r="F6231" s="104">
        <v>8</v>
      </c>
      <c r="G6231" s="104" t="s">
        <v>704</v>
      </c>
      <c r="H6231" s="101" t="s">
        <v>3809</v>
      </c>
      <c r="I6231" s="101">
        <v>1934</v>
      </c>
      <c r="J6231" s="101"/>
      <c r="K6231" s="90">
        <v>3482297862</v>
      </c>
      <c r="L6231" s="90">
        <f>IF(K6231/1024 &gt;1,K6231/1024," ")</f>
        <v>3400681.505859375</v>
      </c>
      <c r="M6231" s="90">
        <f>IF(K6231/1048576 &gt;1,K6231/1048576," ")</f>
        <v>3320.9780330657959</v>
      </c>
      <c r="N6231" s="91">
        <f>IF(K6231&gt;999999999,K6231/1073741824," ")</f>
        <v>3.2431426104158163</v>
      </c>
      <c r="O6231" s="194" t="s">
        <v>28393</v>
      </c>
      <c r="P6231" s="197" t="s">
        <v>28394</v>
      </c>
    </row>
    <row r="6232" spans="2:16" ht="20.100000000000001" customHeight="1" x14ac:dyDescent="0.3">
      <c r="B6232" s="101">
        <v>6222</v>
      </c>
      <c r="C6232" s="102" t="s">
        <v>41707</v>
      </c>
      <c r="D6232" s="159" t="s">
        <v>1381</v>
      </c>
      <c r="E6232" s="36" t="s">
        <v>16559</v>
      </c>
      <c r="F6232" s="104">
        <v>5.3</v>
      </c>
      <c r="G6232" s="94" t="s">
        <v>704</v>
      </c>
      <c r="H6232" s="94" t="s">
        <v>3744</v>
      </c>
      <c r="I6232" s="94">
        <v>2011</v>
      </c>
      <c r="J6232" s="94"/>
      <c r="K6232" s="90">
        <v>5042209614</v>
      </c>
      <c r="L6232" s="90">
        <f>IF(K6232/1024 &gt;1,K6232/1024," ")</f>
        <v>4924032.826171875</v>
      </c>
      <c r="M6232" s="90">
        <f>IF(K6232/1048576 &gt;1,K6232/1048576," ")</f>
        <v>4808.6258068084717</v>
      </c>
      <c r="N6232" s="91">
        <f>IF(K6232&gt;999999999,K6232/1073741824," ")</f>
        <v>4.6959236394613981</v>
      </c>
      <c r="O6232" s="194" t="s">
        <v>28395</v>
      </c>
      <c r="P6232" s="197" t="s">
        <v>28396</v>
      </c>
    </row>
    <row r="6233" spans="2:16" ht="20.100000000000001" customHeight="1" x14ac:dyDescent="0.3">
      <c r="B6233" s="101">
        <v>6223</v>
      </c>
      <c r="C6233" s="112" t="s">
        <v>41708</v>
      </c>
      <c r="D6233" s="161" t="s">
        <v>7460</v>
      </c>
      <c r="E6233" s="36" t="s">
        <v>16560</v>
      </c>
      <c r="F6233" s="99">
        <v>4.9000000000000004</v>
      </c>
      <c r="G6233" s="99"/>
      <c r="H6233" s="105" t="s">
        <v>4081</v>
      </c>
      <c r="I6233" s="101">
        <v>2017</v>
      </c>
      <c r="J6233" s="101"/>
      <c r="K6233" s="90">
        <v>3778624805</v>
      </c>
      <c r="L6233" s="90">
        <f>IF(K6233/1024 &gt;1,K6233/1024," ")</f>
        <v>3690063.2861328125</v>
      </c>
      <c r="M6233" s="90">
        <f>IF(K6233/1048576 &gt;1,K6233/1048576," ")</f>
        <v>3603.5774278640747</v>
      </c>
      <c r="N6233" s="91">
        <f>IF(K6233&gt;999999999,K6233/1073741824," ")</f>
        <v>3.5191185818985105</v>
      </c>
      <c r="O6233" s="194" t="s">
        <v>28397</v>
      </c>
      <c r="P6233" s="197" t="s">
        <v>28398</v>
      </c>
    </row>
    <row r="6234" spans="2:16" ht="20.100000000000001" customHeight="1" x14ac:dyDescent="0.3">
      <c r="B6234" s="101">
        <v>6224</v>
      </c>
      <c r="C6234" s="7" t="s">
        <v>40803</v>
      </c>
      <c r="D6234" s="159" t="s">
        <v>131</v>
      </c>
      <c r="E6234" s="36" t="s">
        <v>16561</v>
      </c>
      <c r="F6234" s="104">
        <v>6.5</v>
      </c>
      <c r="G6234" s="94"/>
      <c r="H6234" s="94" t="s">
        <v>3750</v>
      </c>
      <c r="I6234" s="101">
        <v>2007</v>
      </c>
      <c r="J6234" s="101"/>
      <c r="K6234" s="90">
        <v>1436026880</v>
      </c>
      <c r="L6234" s="90">
        <f>IF(K6234/1024 &gt;1,K6234/1024," ")</f>
        <v>1402370</v>
      </c>
      <c r="M6234" s="90">
        <f>IF(K6234/1048576 &gt;1,K6234/1048576," ")</f>
        <v>1369.501953125</v>
      </c>
      <c r="N6234" s="91">
        <f>IF(K6234&gt;999999999,K6234/1073741824," ")</f>
        <v>1.3374042510986328</v>
      </c>
      <c r="O6234" s="194" t="s">
        <v>21077</v>
      </c>
      <c r="P6234" s="197" t="s">
        <v>28399</v>
      </c>
    </row>
    <row r="6235" spans="2:16" ht="20.100000000000001" customHeight="1" x14ac:dyDescent="0.3">
      <c r="B6235" s="101">
        <v>6225</v>
      </c>
      <c r="C6235" s="102" t="s">
        <v>41709</v>
      </c>
      <c r="D6235" s="159" t="s">
        <v>2745</v>
      </c>
      <c r="E6235" s="36" t="s">
        <v>16562</v>
      </c>
      <c r="F6235" s="104">
        <v>7.8</v>
      </c>
      <c r="G6235" s="101" t="s">
        <v>704</v>
      </c>
      <c r="H6235" s="101" t="s">
        <v>3745</v>
      </c>
      <c r="I6235" s="101">
        <v>1972</v>
      </c>
      <c r="J6235" s="101"/>
      <c r="K6235" s="90">
        <v>2646675728</v>
      </c>
      <c r="L6235" s="90">
        <f>IF(K6235/1024 &gt;1,K6235/1024," ")</f>
        <v>2584644.265625</v>
      </c>
      <c r="M6235" s="90">
        <f>IF(K6235/1048576 &gt;1,K6235/1048576," ")</f>
        <v>2524.0666656494141</v>
      </c>
      <c r="N6235" s="91">
        <f>IF(K6235&gt;999999999,K6235/1073741824," ")</f>
        <v>2.4649088531732559</v>
      </c>
      <c r="O6235" s="194" t="s">
        <v>28400</v>
      </c>
      <c r="P6235" s="197" t="s">
        <v>28401</v>
      </c>
    </row>
    <row r="6236" spans="2:16" ht="20.100000000000001" customHeight="1" x14ac:dyDescent="0.3">
      <c r="B6236" s="101">
        <v>6226</v>
      </c>
      <c r="C6236" s="102" t="s">
        <v>41710</v>
      </c>
      <c r="D6236" s="159" t="s">
        <v>2710</v>
      </c>
      <c r="E6236" s="36" t="s">
        <v>16563</v>
      </c>
      <c r="F6236" s="104">
        <v>5.4</v>
      </c>
      <c r="G6236" s="101" t="s">
        <v>704</v>
      </c>
      <c r="H6236" s="101" t="s">
        <v>3756</v>
      </c>
      <c r="I6236" s="101">
        <v>1984</v>
      </c>
      <c r="J6236" s="101"/>
      <c r="K6236" s="90">
        <v>4215910322</v>
      </c>
      <c r="L6236" s="90">
        <f>IF(K6236/1024 &gt;1,K6236/1024," ")</f>
        <v>4117099.923828125</v>
      </c>
      <c r="M6236" s="90">
        <f>IF(K6236/1048576 &gt;1,K6236/1048576," ")</f>
        <v>4020.6053943634033</v>
      </c>
      <c r="N6236" s="91">
        <f>IF(K6236&gt;999999999,K6236/1073741824," ")</f>
        <v>3.9263724554330111</v>
      </c>
      <c r="O6236" s="194" t="s">
        <v>28402</v>
      </c>
      <c r="P6236" s="197" t="s">
        <v>28403</v>
      </c>
    </row>
    <row r="6237" spans="2:16" ht="20.100000000000001" customHeight="1" x14ac:dyDescent="0.3">
      <c r="B6237" s="101">
        <v>6227</v>
      </c>
      <c r="C6237" s="112" t="s">
        <v>41711</v>
      </c>
      <c r="D6237" s="168" t="s">
        <v>6544</v>
      </c>
      <c r="E6237" s="36" t="s">
        <v>16564</v>
      </c>
      <c r="F6237" s="99">
        <v>6.8</v>
      </c>
      <c r="G6237" s="99" t="s">
        <v>704</v>
      </c>
      <c r="H6237" s="101" t="s">
        <v>5878</v>
      </c>
      <c r="I6237" s="101">
        <v>2015</v>
      </c>
      <c r="J6237" s="112"/>
      <c r="K6237" s="90">
        <v>4932286264</v>
      </c>
      <c r="L6237" s="90">
        <f>IF(K6237/1024 &gt;1,K6237/1024," ")</f>
        <v>4816685.8046875</v>
      </c>
      <c r="M6237" s="90">
        <f>IF(K6237/1048576 &gt;1,K6237/1048576," ")</f>
        <v>4703.7947311401367</v>
      </c>
      <c r="N6237" s="91">
        <f>IF(K6237&gt;999999999,K6237/1073741824," ")</f>
        <v>4.5935495421290398</v>
      </c>
      <c r="O6237" s="194" t="s">
        <v>28404</v>
      </c>
      <c r="P6237" s="197" t="s">
        <v>28405</v>
      </c>
    </row>
    <row r="6238" spans="2:16" ht="20.100000000000001" customHeight="1" x14ac:dyDescent="0.3">
      <c r="B6238" s="101">
        <v>6228</v>
      </c>
      <c r="C6238" s="109" t="s">
        <v>41712</v>
      </c>
      <c r="D6238" s="160" t="s">
        <v>5964</v>
      </c>
      <c r="E6238" s="36" t="s">
        <v>16565</v>
      </c>
      <c r="F6238" s="99">
        <v>6.3</v>
      </c>
      <c r="G6238" s="101" t="s">
        <v>704</v>
      </c>
      <c r="H6238" s="105" t="s">
        <v>5878</v>
      </c>
      <c r="I6238" s="101">
        <v>2014</v>
      </c>
      <c r="J6238" s="101"/>
      <c r="K6238" s="90">
        <v>4611040841</v>
      </c>
      <c r="L6238" s="90">
        <f>IF(K6238/1024 &gt;1,K6238/1024," ")</f>
        <v>4502969.5712890625</v>
      </c>
      <c r="M6238" s="90">
        <f>IF(K6238/1048576 &gt;1,K6238/1048576," ")</f>
        <v>4397.4312219619751</v>
      </c>
      <c r="N6238" s="91">
        <f>IF(K6238&gt;999999999,K6238/1073741824," ")</f>
        <v>4.2943664276972413</v>
      </c>
      <c r="O6238" s="194" t="s">
        <v>28406</v>
      </c>
      <c r="P6238" s="197" t="s">
        <v>28407</v>
      </c>
    </row>
    <row r="6239" spans="2:16" ht="20.100000000000001" customHeight="1" x14ac:dyDescent="0.3">
      <c r="B6239" s="101">
        <v>6229</v>
      </c>
      <c r="C6239" s="112" t="s">
        <v>41713</v>
      </c>
      <c r="D6239" s="161" t="s">
        <v>7227</v>
      </c>
      <c r="E6239" s="36" t="s">
        <v>16566</v>
      </c>
      <c r="F6239" s="99">
        <v>6.6</v>
      </c>
      <c r="G6239" s="99" t="s">
        <v>704</v>
      </c>
      <c r="H6239" s="105" t="s">
        <v>5878</v>
      </c>
      <c r="I6239" s="101">
        <v>2016</v>
      </c>
      <c r="J6239" s="101"/>
      <c r="K6239" s="90">
        <v>4458296059</v>
      </c>
      <c r="L6239" s="90">
        <f>IF(K6239/1024 &gt;1,K6239/1024," ")</f>
        <v>4353804.7451171875</v>
      </c>
      <c r="M6239" s="90">
        <f>IF(K6239/1048576 &gt;1,K6239/1048576," ")</f>
        <v>4251.7624464035034</v>
      </c>
      <c r="N6239" s="91">
        <f>IF(K6239&gt;999999999,K6239/1073741824," ")</f>
        <v>4.1521117640659213</v>
      </c>
      <c r="O6239" s="194" t="s">
        <v>28408</v>
      </c>
      <c r="P6239" s="197" t="s">
        <v>28409</v>
      </c>
    </row>
    <row r="6240" spans="2:16" ht="20.100000000000001" customHeight="1" x14ac:dyDescent="0.3">
      <c r="B6240" s="101">
        <v>6230</v>
      </c>
      <c r="C6240" s="12" t="s">
        <v>40804</v>
      </c>
      <c r="D6240" s="160" t="s">
        <v>2702</v>
      </c>
      <c r="E6240" s="36" t="s">
        <v>16567</v>
      </c>
      <c r="F6240" s="104">
        <v>5.4</v>
      </c>
      <c r="G6240" s="94"/>
      <c r="H6240" s="94" t="s">
        <v>3918</v>
      </c>
      <c r="I6240" s="101">
        <v>2007</v>
      </c>
      <c r="J6240" s="101"/>
      <c r="K6240" s="90">
        <v>732745728</v>
      </c>
      <c r="L6240" s="90">
        <f>IF(K6240/1024 &gt;1,K6240/1024," ")</f>
        <v>715572</v>
      </c>
      <c r="M6240" s="90">
        <f>IF(K6240/1048576 &gt;1,K6240/1048576," ")</f>
        <v>698.80078125</v>
      </c>
      <c r="N6240" s="91" t="str">
        <f>IF(K6240&gt;999999999,K6240/1073741824," ")</f>
        <v xml:space="preserve"> </v>
      </c>
      <c r="O6240" s="194" t="s">
        <v>25535</v>
      </c>
      <c r="P6240" s="197" t="s">
        <v>28410</v>
      </c>
    </row>
    <row r="6241" spans="2:16" ht="20.100000000000001" customHeight="1" x14ac:dyDescent="0.3">
      <c r="B6241" s="101">
        <v>6231</v>
      </c>
      <c r="C6241" s="102" t="s">
        <v>41714</v>
      </c>
      <c r="D6241" s="161" t="s">
        <v>6777</v>
      </c>
      <c r="E6241" s="36" t="s">
        <v>16568</v>
      </c>
      <c r="F6241" s="99">
        <v>4.2</v>
      </c>
      <c r="G6241" s="99" t="s">
        <v>704</v>
      </c>
      <c r="H6241" s="101" t="s">
        <v>5871</v>
      </c>
      <c r="I6241" s="101">
        <v>2015</v>
      </c>
      <c r="J6241" s="101"/>
      <c r="K6241" s="90">
        <v>3920408554</v>
      </c>
      <c r="L6241" s="90">
        <f>IF(K6241/1024 &gt;1,K6241/1024," ")</f>
        <v>3828523.978515625</v>
      </c>
      <c r="M6241" s="90">
        <f>IF(K6241/1048576 &gt;1,K6241/1048576," ")</f>
        <v>3738.792947769165</v>
      </c>
      <c r="N6241" s="91">
        <f>IF(K6241&gt;999999999,K6241/1073741824," ")</f>
        <v>3.6511649880558252</v>
      </c>
      <c r="O6241" s="194" t="s">
        <v>28411</v>
      </c>
      <c r="P6241" s="197" t="s">
        <v>28412</v>
      </c>
    </row>
    <row r="6242" spans="2:16" ht="20.100000000000001" customHeight="1" x14ac:dyDescent="0.3">
      <c r="B6242" s="101">
        <v>6232</v>
      </c>
      <c r="C6242" s="103" t="s">
        <v>40575</v>
      </c>
      <c r="D6242" s="168" t="s">
        <v>6266</v>
      </c>
      <c r="E6242" s="36" t="s">
        <v>15413</v>
      </c>
      <c r="F6242" s="99">
        <v>6.6</v>
      </c>
      <c r="G6242" s="99" t="s">
        <v>704</v>
      </c>
      <c r="H6242" s="101" t="s">
        <v>5877</v>
      </c>
      <c r="I6242" s="101">
        <v>1999</v>
      </c>
      <c r="J6242" s="101"/>
      <c r="K6242" s="90">
        <v>6048025988</v>
      </c>
      <c r="L6242" s="90">
        <f>IF(K6242/1024 &gt;1,K6242/1024," ")</f>
        <v>5906275.37890625</v>
      </c>
      <c r="M6242" s="90">
        <f>IF(K6242/1048576 &gt;1,K6242/1048576," ")</f>
        <v>5767.8470497131348</v>
      </c>
      <c r="N6242" s="91">
        <f>IF(K6242&gt;999999999,K6242/1073741824," ")</f>
        <v>5.6326631344854832</v>
      </c>
      <c r="O6242" s="194" t="s">
        <v>26447</v>
      </c>
      <c r="P6242" s="197" t="s">
        <v>26448</v>
      </c>
    </row>
    <row r="6243" spans="2:16" ht="20.100000000000001" customHeight="1" x14ac:dyDescent="0.3">
      <c r="B6243" s="101">
        <v>6233</v>
      </c>
      <c r="C6243" s="20" t="s">
        <v>37585</v>
      </c>
      <c r="D6243" s="178" t="s">
        <v>32634</v>
      </c>
      <c r="E6243" s="36" t="s">
        <v>42749</v>
      </c>
      <c r="F6243" s="81">
        <v>6.8</v>
      </c>
      <c r="G6243" s="13"/>
      <c r="H6243" s="13" t="s">
        <v>3756</v>
      </c>
      <c r="I6243" s="79">
        <v>2020</v>
      </c>
      <c r="J6243" s="79"/>
      <c r="K6243" s="73">
        <v>4121063424</v>
      </c>
      <c r="L6243" s="90">
        <f>IF(K6243/1024 &gt;1,K6243/1024," ")</f>
        <v>4024476</v>
      </c>
      <c r="M6243" s="90">
        <f>IF(K6243/1048576 &gt;1,K6243/1048576," ")</f>
        <v>3930.15234375</v>
      </c>
      <c r="N6243" s="91">
        <f>IF(K6243&gt;999999999,K6243/1073741824," ")</f>
        <v>3.8380393981933594</v>
      </c>
      <c r="O6243" s="223" t="s">
        <v>32635</v>
      </c>
      <c r="P6243" s="198" t="s">
        <v>32636</v>
      </c>
    </row>
    <row r="6244" spans="2:16" ht="20.100000000000001" customHeight="1" x14ac:dyDescent="0.3">
      <c r="B6244" s="101">
        <v>6234</v>
      </c>
      <c r="C6244" s="103" t="s">
        <v>41716</v>
      </c>
      <c r="D6244" s="168" t="s">
        <v>7038</v>
      </c>
      <c r="E6244" s="36" t="s">
        <v>16570</v>
      </c>
      <c r="F6244" s="99">
        <v>5.8</v>
      </c>
      <c r="G6244" s="99" t="s">
        <v>704</v>
      </c>
      <c r="H6244" s="105" t="s">
        <v>5878</v>
      </c>
      <c r="I6244" s="101">
        <v>2015</v>
      </c>
      <c r="J6244" s="101"/>
      <c r="K6244" s="90">
        <v>4740210354</v>
      </c>
      <c r="L6244" s="90">
        <f>IF(K6244/1024 &gt;1,K6244/1024," ")</f>
        <v>4629111.673828125</v>
      </c>
      <c r="M6244" s="90">
        <f>IF(K6244/1048576 &gt;1,K6244/1048576," ")</f>
        <v>4520.6168689727783</v>
      </c>
      <c r="N6244" s="91">
        <f>IF(K6244&gt;999999999,K6244/1073741824," ")</f>
        <v>4.4146649111062288</v>
      </c>
      <c r="O6244" s="194" t="s">
        <v>28415</v>
      </c>
      <c r="P6244" s="197" t="s">
        <v>28416</v>
      </c>
    </row>
    <row r="6245" spans="2:16" ht="20.100000000000001" customHeight="1" x14ac:dyDescent="0.3">
      <c r="B6245" s="101">
        <v>6235</v>
      </c>
      <c r="C6245" s="109" t="s">
        <v>41717</v>
      </c>
      <c r="D6245" s="159" t="s">
        <v>1114</v>
      </c>
      <c r="E6245" s="36" t="s">
        <v>16571</v>
      </c>
      <c r="F6245" s="104">
        <v>7</v>
      </c>
      <c r="G6245" s="101" t="s">
        <v>704</v>
      </c>
      <c r="H6245" s="101" t="s">
        <v>3745</v>
      </c>
      <c r="I6245" s="101">
        <v>1999</v>
      </c>
      <c r="J6245" s="101"/>
      <c r="K6245" s="90">
        <v>5831328041</v>
      </c>
      <c r="L6245" s="90">
        <f>IF(K6245/1024 &gt;1,K6245/1024," ")</f>
        <v>5694656.2900390625</v>
      </c>
      <c r="M6245" s="90">
        <f>IF(K6245/1048576 &gt;1,K6245/1048576," ")</f>
        <v>5561.187783241272</v>
      </c>
      <c r="N6245" s="91">
        <f>IF(K6245&gt;999999999,K6245/1073741824," ")</f>
        <v>5.4308474445715547</v>
      </c>
      <c r="O6245" s="194" t="s">
        <v>28417</v>
      </c>
      <c r="P6245" s="197" t="s">
        <v>28418</v>
      </c>
    </row>
    <row r="6246" spans="2:16" ht="20.100000000000001" customHeight="1" x14ac:dyDescent="0.3">
      <c r="B6246" s="101">
        <v>6236</v>
      </c>
      <c r="C6246" s="102" t="s">
        <v>41718</v>
      </c>
      <c r="D6246" s="159" t="s">
        <v>1114</v>
      </c>
      <c r="E6246" s="36" t="s">
        <v>16573</v>
      </c>
      <c r="F6246" s="104">
        <v>5.9</v>
      </c>
      <c r="G6246" s="101" t="s">
        <v>704</v>
      </c>
      <c r="H6246" s="101" t="s">
        <v>3780</v>
      </c>
      <c r="I6246" s="101">
        <v>2007</v>
      </c>
      <c r="J6246" s="101"/>
      <c r="K6246" s="90">
        <v>5580195216</v>
      </c>
      <c r="L6246" s="90">
        <f>IF(K6246/1024 &gt;1,K6246/1024," ")</f>
        <v>5449409.390625</v>
      </c>
      <c r="M6246" s="90">
        <f>IF(K6246/1048576 &gt;1,K6246/1048576," ")</f>
        <v>5321.6888580322266</v>
      </c>
      <c r="N6246" s="91">
        <f>IF(K6246&gt;999999999,K6246/1073741824," ")</f>
        <v>5.1969617754220963</v>
      </c>
      <c r="O6246" s="194" t="s">
        <v>28420</v>
      </c>
      <c r="P6246" s="197" t="s">
        <v>28421</v>
      </c>
    </row>
    <row r="6247" spans="2:16" ht="20.100000000000001" customHeight="1" x14ac:dyDescent="0.3">
      <c r="B6247" s="101">
        <v>6237</v>
      </c>
      <c r="C6247" s="7" t="s">
        <v>40805</v>
      </c>
      <c r="D6247" s="159" t="s">
        <v>2588</v>
      </c>
      <c r="E6247" s="36" t="s">
        <v>16572</v>
      </c>
      <c r="F6247" s="104">
        <v>6.2</v>
      </c>
      <c r="G6247" s="94" t="s">
        <v>704</v>
      </c>
      <c r="H6247" s="94" t="s">
        <v>3738</v>
      </c>
      <c r="I6247" s="94">
        <v>2008</v>
      </c>
      <c r="J6247" s="94"/>
      <c r="K6247" s="108">
        <v>2103033856</v>
      </c>
      <c r="L6247" s="90">
        <f>IF(K6247/1024 &gt;1,K6247/1024," ")</f>
        <v>2053744</v>
      </c>
      <c r="M6247" s="90">
        <f>IF(K6247/1048576 &gt;1,K6247/1048576," ")</f>
        <v>2005.609375</v>
      </c>
      <c r="N6247" s="91">
        <f>IF(K6247&gt;999999999,K6247/1073741824," ")</f>
        <v>1.9586029052734375</v>
      </c>
      <c r="O6247" s="194" t="s">
        <v>17963</v>
      </c>
      <c r="P6247" s="197" t="s">
        <v>28419</v>
      </c>
    </row>
    <row r="6248" spans="2:16" ht="20.100000000000001" customHeight="1" x14ac:dyDescent="0.3">
      <c r="B6248" s="101">
        <v>6238</v>
      </c>
      <c r="C6248" s="102" t="s">
        <v>41719</v>
      </c>
      <c r="D6248" s="159" t="s">
        <v>1767</v>
      </c>
      <c r="E6248" s="36" t="s">
        <v>16574</v>
      </c>
      <c r="F6248" s="104">
        <v>6.4</v>
      </c>
      <c r="G6248" s="101" t="s">
        <v>704</v>
      </c>
      <c r="H6248" s="101" t="s">
        <v>3739</v>
      </c>
      <c r="I6248" s="94">
        <v>2011</v>
      </c>
      <c r="J6248" s="94"/>
      <c r="K6248" s="90">
        <v>4705329906</v>
      </c>
      <c r="L6248" s="90">
        <f>IF(K6248/1024 &gt;1,K6248/1024," ")</f>
        <v>4595048.736328125</v>
      </c>
      <c r="M6248" s="90">
        <f>IF(K6248/1048576 &gt;1,K6248/1048576," ")</f>
        <v>4487.3522815704346</v>
      </c>
      <c r="N6248" s="91">
        <f>IF(K6248&gt;999999999,K6248/1073741824," ")</f>
        <v>4.3821799624711275</v>
      </c>
      <c r="O6248" s="194" t="s">
        <v>28422</v>
      </c>
      <c r="P6248" s="197" t="s">
        <v>28423</v>
      </c>
    </row>
    <row r="6249" spans="2:16" ht="20.100000000000001" customHeight="1" x14ac:dyDescent="0.3">
      <c r="B6249" s="101">
        <v>6239</v>
      </c>
      <c r="C6249" s="20" t="s">
        <v>41720</v>
      </c>
      <c r="D6249" s="157" t="s">
        <v>7862</v>
      </c>
      <c r="E6249" s="36" t="s">
        <v>16576</v>
      </c>
      <c r="F6249" s="81">
        <v>5.8</v>
      </c>
      <c r="G6249" s="13" t="s">
        <v>704</v>
      </c>
      <c r="H6249" s="13" t="s">
        <v>4081</v>
      </c>
      <c r="I6249" s="79">
        <v>2017</v>
      </c>
      <c r="J6249" s="79"/>
      <c r="K6249" s="73">
        <v>4410467645</v>
      </c>
      <c r="L6249" s="90">
        <f>IF(K6249/1024 &gt;1,K6249/1024," ")</f>
        <v>4307097.3095703125</v>
      </c>
      <c r="M6249" s="90">
        <f>IF(K6249/1048576 &gt;1,K6249/1048576," ")</f>
        <v>4206.1497163772583</v>
      </c>
      <c r="N6249" s="91">
        <f>IF(K6249&gt;999999999,K6249/1073741824," ")</f>
        <v>4.1075680823996663</v>
      </c>
      <c r="O6249" s="194" t="s">
        <v>28426</v>
      </c>
      <c r="P6249" s="197" t="s">
        <v>28427</v>
      </c>
    </row>
    <row r="6250" spans="2:16" ht="20.100000000000001" customHeight="1" x14ac:dyDescent="0.3">
      <c r="B6250" s="101">
        <v>6240</v>
      </c>
      <c r="C6250" s="7" t="s">
        <v>41721</v>
      </c>
      <c r="D6250" s="167" t="s">
        <v>8720</v>
      </c>
      <c r="E6250" s="36" t="s">
        <v>16577</v>
      </c>
      <c r="F6250" s="81">
        <v>6.2</v>
      </c>
      <c r="G6250" s="13" t="s">
        <v>704</v>
      </c>
      <c r="H6250" s="13" t="s">
        <v>3744</v>
      </c>
      <c r="I6250" s="79">
        <v>2019</v>
      </c>
      <c r="J6250" s="79"/>
      <c r="K6250" s="73">
        <v>4574322688</v>
      </c>
      <c r="L6250" s="90">
        <f>IF(K6250/1024 &gt;1,K6250/1024," ")</f>
        <v>4467112</v>
      </c>
      <c r="M6250" s="90">
        <f>IF(K6250/1048576 &gt;1,K6250/1048576," ")</f>
        <v>4362.4140625</v>
      </c>
      <c r="N6250" s="91">
        <f>IF(K6250&gt;999999999,K6250/1073741824," ")</f>
        <v>4.2601699829101563</v>
      </c>
      <c r="O6250" s="194" t="s">
        <v>28428</v>
      </c>
      <c r="P6250" s="197" t="s">
        <v>28429</v>
      </c>
    </row>
    <row r="6251" spans="2:16" ht="20.100000000000001" customHeight="1" x14ac:dyDescent="0.3">
      <c r="B6251" s="101">
        <v>6241</v>
      </c>
      <c r="C6251" s="12" t="s">
        <v>40806</v>
      </c>
      <c r="D6251" s="160" t="s">
        <v>2589</v>
      </c>
      <c r="E6251" s="36" t="s">
        <v>16578</v>
      </c>
      <c r="F6251" s="104">
        <v>4.9000000000000004</v>
      </c>
      <c r="G6251" s="94"/>
      <c r="H6251" s="94" t="s">
        <v>3765</v>
      </c>
      <c r="I6251" s="101">
        <v>2006</v>
      </c>
      <c r="J6251" s="101"/>
      <c r="K6251" s="90">
        <v>730361856</v>
      </c>
      <c r="L6251" s="90">
        <f>IF(K6251/1024 &gt;1,K6251/1024," ")</f>
        <v>713244</v>
      </c>
      <c r="M6251" s="90">
        <f>IF(K6251/1048576 &gt;1,K6251/1048576," ")</f>
        <v>696.52734375</v>
      </c>
      <c r="N6251" s="91" t="str">
        <f>IF(K6251&gt;999999999,K6251/1073741824," ")</f>
        <v xml:space="preserve"> </v>
      </c>
      <c r="O6251" s="194" t="s">
        <v>28430</v>
      </c>
      <c r="P6251" s="197" t="s">
        <v>28431</v>
      </c>
    </row>
    <row r="6252" spans="2:16" ht="20.100000000000001" customHeight="1" x14ac:dyDescent="0.3">
      <c r="B6252" s="101">
        <v>6242</v>
      </c>
      <c r="C6252" s="20" t="s">
        <v>41723</v>
      </c>
      <c r="D6252" s="157" t="s">
        <v>8190</v>
      </c>
      <c r="E6252" s="36" t="s">
        <v>16580</v>
      </c>
      <c r="F6252" s="81">
        <v>3.9</v>
      </c>
      <c r="G6252" s="13" t="s">
        <v>704</v>
      </c>
      <c r="H6252" s="13" t="s">
        <v>4417</v>
      </c>
      <c r="I6252" s="79">
        <v>2002</v>
      </c>
      <c r="J6252" s="79"/>
      <c r="K6252" s="73">
        <v>4000841728</v>
      </c>
      <c r="L6252" s="90">
        <f>IF(K6252/1024 &gt;1,K6252/1024," ")</f>
        <v>3907072</v>
      </c>
      <c r="M6252" s="90">
        <f>IF(K6252/1048576 &gt;1,K6252/1048576," ")</f>
        <v>3815.5</v>
      </c>
      <c r="N6252" s="91">
        <f>IF(K6252&gt;999999999,K6252/1073741824," ")</f>
        <v>3.72607421875</v>
      </c>
      <c r="O6252" s="194" t="s">
        <v>28434</v>
      </c>
      <c r="P6252" s="197" t="s">
        <v>28435</v>
      </c>
    </row>
    <row r="6253" spans="2:16" ht="20.100000000000001" customHeight="1" x14ac:dyDescent="0.3">
      <c r="B6253" s="101">
        <v>6243</v>
      </c>
      <c r="C6253" s="7" t="s">
        <v>42620</v>
      </c>
      <c r="D6253" s="263" t="s">
        <v>33762</v>
      </c>
      <c r="E6253" s="36" t="s">
        <v>33763</v>
      </c>
      <c r="F6253" s="49">
        <v>5.7</v>
      </c>
      <c r="G6253" s="13"/>
      <c r="H6253" s="13" t="s">
        <v>3744</v>
      </c>
      <c r="I6253" s="9">
        <v>2021</v>
      </c>
      <c r="J6253" s="9"/>
      <c r="K6253" s="45">
        <v>3761491968</v>
      </c>
      <c r="L6253" s="90">
        <f>IF(K6253/1024 &gt;1,K6253/1024," ")</f>
        <v>3673332</v>
      </c>
      <c r="M6253" s="90">
        <f>IF(K6253/1048576 &gt;1,K6253/1048576," ")</f>
        <v>3587.23828125</v>
      </c>
      <c r="N6253" s="91">
        <f>IF(K6253&gt;999999999,K6253/1073741824," ")</f>
        <v>3.5031623840332031</v>
      </c>
      <c r="O6253" s="194" t="s">
        <v>33764</v>
      </c>
      <c r="P6253" s="198" t="s">
        <v>33765</v>
      </c>
    </row>
    <row r="6254" spans="2:16" ht="20.100000000000001" customHeight="1" x14ac:dyDescent="0.3">
      <c r="B6254" s="101">
        <v>6244</v>
      </c>
      <c r="C6254" s="20" t="s">
        <v>41724</v>
      </c>
      <c r="D6254" s="261" t="s">
        <v>33788</v>
      </c>
      <c r="E6254" s="36" t="s">
        <v>33789</v>
      </c>
      <c r="F6254" s="81">
        <v>5.8</v>
      </c>
      <c r="G6254" s="13" t="s">
        <v>704</v>
      </c>
      <c r="H6254" s="13" t="s">
        <v>3740</v>
      </c>
      <c r="I6254" s="79">
        <v>2022</v>
      </c>
      <c r="J6254" s="79"/>
      <c r="K6254" s="73">
        <v>6273409024</v>
      </c>
      <c r="L6254" s="90">
        <f>IF(K6254/1024 &gt;1,K6254/1024," ")</f>
        <v>6126376</v>
      </c>
      <c r="M6254" s="90">
        <f>IF(K6254/1048576 &gt;1,K6254/1048576," ")</f>
        <v>5982.7890625</v>
      </c>
      <c r="N6254" s="91">
        <f>IF(K6254&gt;999999999,K6254/1073741824," ")</f>
        <v>5.8425674438476563</v>
      </c>
      <c r="O6254" s="223" t="s">
        <v>33790</v>
      </c>
      <c r="P6254" s="197" t="s">
        <v>33791</v>
      </c>
    </row>
    <row r="6255" spans="2:16" ht="20.100000000000001" customHeight="1" x14ac:dyDescent="0.3">
      <c r="B6255" s="101">
        <v>6245</v>
      </c>
      <c r="C6255" s="109" t="s">
        <v>41725</v>
      </c>
      <c r="D6255" s="160" t="s">
        <v>306</v>
      </c>
      <c r="E6255" s="36" t="s">
        <v>16581</v>
      </c>
      <c r="F6255" s="104">
        <v>5.2</v>
      </c>
      <c r="G6255" s="94" t="s">
        <v>704</v>
      </c>
      <c r="H6255" s="94" t="s">
        <v>3740</v>
      </c>
      <c r="I6255" s="101">
        <v>2008</v>
      </c>
      <c r="J6255" s="101"/>
      <c r="K6255" s="90">
        <v>3549576901</v>
      </c>
      <c r="L6255" s="90">
        <f>IF(K6255/1024 &gt;1,K6255/1024," ")</f>
        <v>3466383.6923828125</v>
      </c>
      <c r="M6255" s="90">
        <f>IF(K6255/1048576 &gt;1,K6255/1048576," ")</f>
        <v>3385.1403245925903</v>
      </c>
      <c r="N6255" s="91">
        <f>IF(K6255&gt;999999999,K6255/1073741824," ")</f>
        <v>3.3058010982349515</v>
      </c>
      <c r="O6255" s="194" t="s">
        <v>20427</v>
      </c>
      <c r="P6255" s="197" t="s">
        <v>28436</v>
      </c>
    </row>
    <row r="6256" spans="2:16" ht="20.100000000000001" customHeight="1" x14ac:dyDescent="0.3">
      <c r="B6256" s="101">
        <v>6246</v>
      </c>
      <c r="C6256" s="107" t="s">
        <v>41726</v>
      </c>
      <c r="D6256" s="174" t="s">
        <v>6730</v>
      </c>
      <c r="E6256" s="36" t="s">
        <v>16582</v>
      </c>
      <c r="F6256" s="99">
        <v>4.4000000000000004</v>
      </c>
      <c r="G6256" s="99" t="s">
        <v>704</v>
      </c>
      <c r="H6256" s="101" t="s">
        <v>3937</v>
      </c>
      <c r="I6256" s="101">
        <v>2015</v>
      </c>
      <c r="J6256" s="101"/>
      <c r="K6256" s="90">
        <v>2982073970</v>
      </c>
      <c r="L6256" s="90">
        <f>IF(K6256/1024 &gt;1,K6256/1024," ")</f>
        <v>2912181.611328125</v>
      </c>
      <c r="M6256" s="90">
        <f>IF(K6256/1048576 &gt;1,K6256/1048576," ")</f>
        <v>2843.9273548126221</v>
      </c>
      <c r="N6256" s="91">
        <f>IF(K6256&gt;999999999,K6256/1073741824," ")</f>
        <v>2.7772728074342012</v>
      </c>
      <c r="O6256" s="194" t="s">
        <v>28437</v>
      </c>
      <c r="P6256" s="197" t="s">
        <v>28438</v>
      </c>
    </row>
    <row r="6257" spans="2:16" ht="20.100000000000001" customHeight="1" x14ac:dyDescent="0.3">
      <c r="B6257" s="101">
        <v>6247</v>
      </c>
      <c r="C6257" s="102" t="s">
        <v>41727</v>
      </c>
      <c r="D6257" s="159" t="s">
        <v>5698</v>
      </c>
      <c r="E6257" s="36" t="s">
        <v>16583</v>
      </c>
      <c r="F6257" s="104">
        <v>5.2</v>
      </c>
      <c r="G6257" s="101"/>
      <c r="H6257" s="101" t="s">
        <v>3744</v>
      </c>
      <c r="I6257" s="101">
        <v>2014</v>
      </c>
      <c r="J6257" s="101"/>
      <c r="K6257" s="90">
        <v>4380142959</v>
      </c>
      <c r="L6257" s="90">
        <f>IF(K6257/1024 &gt;1,K6257/1024," ")</f>
        <v>4277483.3583984375</v>
      </c>
      <c r="M6257" s="90">
        <f>IF(K6257/1048576 &gt;1,K6257/1048576," ")</f>
        <v>4177.2298421859741</v>
      </c>
      <c r="N6257" s="91">
        <f>IF(K6257&gt;999999999,K6257/1073741824," ")</f>
        <v>4.0793260177597404</v>
      </c>
      <c r="O6257" s="194" t="s">
        <v>28439</v>
      </c>
      <c r="P6257" s="197" t="s">
        <v>28440</v>
      </c>
    </row>
    <row r="6258" spans="2:16" ht="20.100000000000001" customHeight="1" x14ac:dyDescent="0.3">
      <c r="B6258" s="101">
        <v>6248</v>
      </c>
      <c r="C6258" s="107" t="s">
        <v>41728</v>
      </c>
      <c r="D6258" s="159" t="s">
        <v>5402</v>
      </c>
      <c r="E6258" s="36" t="s">
        <v>16584</v>
      </c>
      <c r="F6258" s="104">
        <v>5</v>
      </c>
      <c r="G6258" s="101" t="s">
        <v>704</v>
      </c>
      <c r="H6258" s="101" t="s">
        <v>3740</v>
      </c>
      <c r="I6258" s="101">
        <v>1992</v>
      </c>
      <c r="J6258" s="101"/>
      <c r="K6258" s="90">
        <v>3438895351</v>
      </c>
      <c r="L6258" s="90">
        <f>IF(K6258/1024 &gt;1,K6258/1024," ")</f>
        <v>3358296.2412109375</v>
      </c>
      <c r="M6258" s="90">
        <f>IF(K6258/1048576 &gt;1,K6258/1048576," ")</f>
        <v>3279.5861730575562</v>
      </c>
      <c r="N6258" s="91">
        <f>IF(K6258&gt;999999999,K6258/1073741824," ")</f>
        <v>3.2027208721265197</v>
      </c>
      <c r="O6258" s="194" t="s">
        <v>28441</v>
      </c>
      <c r="P6258" s="197" t="s">
        <v>28442</v>
      </c>
    </row>
    <row r="6259" spans="2:16" ht="20.100000000000001" customHeight="1" x14ac:dyDescent="0.3">
      <c r="B6259" s="101">
        <v>6249</v>
      </c>
      <c r="C6259" s="12" t="s">
        <v>40807</v>
      </c>
      <c r="D6259" s="160" t="s">
        <v>1803</v>
      </c>
      <c r="E6259" s="36" t="s">
        <v>16585</v>
      </c>
      <c r="F6259" s="104">
        <v>2.2999999999999998</v>
      </c>
      <c r="G6259" s="94"/>
      <c r="H6259" s="94" t="s">
        <v>3920</v>
      </c>
      <c r="I6259" s="101">
        <v>2006</v>
      </c>
      <c r="J6259" s="101"/>
      <c r="K6259" s="90">
        <v>734040064</v>
      </c>
      <c r="L6259" s="90">
        <f>IF(K6259/1024 &gt;1,K6259/1024," ")</f>
        <v>716836</v>
      </c>
      <c r="M6259" s="90">
        <f>IF(K6259/1048576 &gt;1,K6259/1048576," ")</f>
        <v>700.03515625</v>
      </c>
      <c r="N6259" s="91" t="str">
        <f>IF(K6259&gt;999999999,K6259/1073741824," ")</f>
        <v xml:space="preserve"> </v>
      </c>
      <c r="O6259" s="194" t="s">
        <v>18327</v>
      </c>
      <c r="P6259" s="197" t="s">
        <v>28443</v>
      </c>
    </row>
    <row r="6260" spans="2:16" ht="20.100000000000001" customHeight="1" x14ac:dyDescent="0.3">
      <c r="B6260" s="101">
        <v>6250</v>
      </c>
      <c r="C6260" s="12" t="s">
        <v>41729</v>
      </c>
      <c r="D6260" s="160" t="s">
        <v>629</v>
      </c>
      <c r="E6260" s="36" t="s">
        <v>16586</v>
      </c>
      <c r="F6260" s="104">
        <v>5.3</v>
      </c>
      <c r="G6260" s="13" t="s">
        <v>704</v>
      </c>
      <c r="H6260" s="13" t="s">
        <v>4081</v>
      </c>
      <c r="I6260" s="101">
        <v>2008</v>
      </c>
      <c r="J6260" s="101"/>
      <c r="K6260" s="73">
        <v>4458012672</v>
      </c>
      <c r="L6260" s="90">
        <f>IF(K6260/1024 &gt;1,K6260/1024," ")</f>
        <v>4353528</v>
      </c>
      <c r="M6260" s="90">
        <f>IF(K6260/1048576 &gt;1,K6260/1048576," ")</f>
        <v>4251.4921875</v>
      </c>
      <c r="N6260" s="91">
        <f>IF(K6260&gt;999999999,K6260/1073741824," ")</f>
        <v>4.1518478393554688</v>
      </c>
      <c r="O6260" s="194" t="s">
        <v>28444</v>
      </c>
      <c r="P6260" s="197" t="s">
        <v>28445</v>
      </c>
    </row>
    <row r="6261" spans="2:16" ht="20.100000000000001" customHeight="1" x14ac:dyDescent="0.3">
      <c r="B6261" s="101">
        <v>6251</v>
      </c>
      <c r="C6261" s="109" t="s">
        <v>41730</v>
      </c>
      <c r="D6261" s="160" t="s">
        <v>2590</v>
      </c>
      <c r="E6261" s="36" t="s">
        <v>16587</v>
      </c>
      <c r="F6261" s="104">
        <v>5.6</v>
      </c>
      <c r="G6261" s="94"/>
      <c r="H6261" s="94" t="s">
        <v>4177</v>
      </c>
      <c r="I6261" s="101">
        <v>1971</v>
      </c>
      <c r="J6261" s="101"/>
      <c r="K6261" s="90">
        <v>727612190</v>
      </c>
      <c r="L6261" s="90">
        <f>IF(K6261/1024 &gt;1,K6261/1024," ")</f>
        <v>710558.779296875</v>
      </c>
      <c r="M6261" s="90">
        <f>IF(K6261/1048576 &gt;1,K6261/1048576," ")</f>
        <v>693.90505790710449</v>
      </c>
      <c r="N6261" s="91" t="str">
        <f>IF(K6261&gt;999999999,K6261/1073741824," ")</f>
        <v xml:space="preserve"> </v>
      </c>
      <c r="O6261" s="194" t="s">
        <v>22164</v>
      </c>
      <c r="P6261" s="197" t="s">
        <v>28446</v>
      </c>
    </row>
    <row r="6262" spans="2:16" ht="20.100000000000001" customHeight="1" x14ac:dyDescent="0.3">
      <c r="B6262" s="101">
        <v>6252</v>
      </c>
      <c r="C6262" s="20" t="s">
        <v>41731</v>
      </c>
      <c r="D6262" s="177" t="s">
        <v>8545</v>
      </c>
      <c r="E6262" s="36" t="s">
        <v>16588</v>
      </c>
      <c r="F6262" s="81">
        <v>4.4000000000000004</v>
      </c>
      <c r="G6262" s="13" t="s">
        <v>704</v>
      </c>
      <c r="H6262" s="13" t="s">
        <v>5892</v>
      </c>
      <c r="I6262" s="79">
        <v>2018</v>
      </c>
      <c r="J6262" s="79"/>
      <c r="K6262" s="73">
        <v>3509985280</v>
      </c>
      <c r="L6262" s="90">
        <f>IF(K6262/1024 &gt;1,K6262/1024," ")</f>
        <v>3427720</v>
      </c>
      <c r="M6262" s="90">
        <f>IF(K6262/1048576 &gt;1,K6262/1048576," ")</f>
        <v>3347.3828125</v>
      </c>
      <c r="N6262" s="91">
        <f>IF(K6262&gt;999999999,K6262/1073741824," ")</f>
        <v>3.2689285278320313</v>
      </c>
      <c r="O6262" s="194" t="s">
        <v>28447</v>
      </c>
      <c r="P6262" s="197" t="s">
        <v>28448</v>
      </c>
    </row>
    <row r="6263" spans="2:16" ht="20.100000000000001" customHeight="1" x14ac:dyDescent="0.3">
      <c r="B6263" s="101">
        <v>6253</v>
      </c>
      <c r="C6263" s="7" t="s">
        <v>41722</v>
      </c>
      <c r="D6263" s="177" t="s">
        <v>8191</v>
      </c>
      <c r="E6263" s="36" t="s">
        <v>16579</v>
      </c>
      <c r="F6263" s="131">
        <v>4</v>
      </c>
      <c r="G6263" s="13" t="s">
        <v>704</v>
      </c>
      <c r="H6263" s="13" t="s">
        <v>3782</v>
      </c>
      <c r="I6263" s="133">
        <v>2018</v>
      </c>
      <c r="J6263" s="74"/>
      <c r="K6263" s="73">
        <v>4480540672</v>
      </c>
      <c r="L6263" s="90">
        <f>IF(K6263/1024 &gt;1,K6263/1024," ")</f>
        <v>4375528</v>
      </c>
      <c r="M6263" s="90">
        <f>IF(K6263/1048576 &gt;1,K6263/1048576," ")</f>
        <v>4272.9765625</v>
      </c>
      <c r="N6263" s="91">
        <f>IF(K6263&gt;999999999,K6263/1073741824," ")</f>
        <v>4.1728286743164063</v>
      </c>
      <c r="O6263" s="194" t="s">
        <v>28432</v>
      </c>
      <c r="P6263" s="197" t="s">
        <v>28433</v>
      </c>
    </row>
    <row r="6264" spans="2:16" ht="20.100000000000001" customHeight="1" x14ac:dyDescent="0.3">
      <c r="B6264" s="101">
        <v>6254</v>
      </c>
      <c r="C6264" s="12" t="s">
        <v>34133</v>
      </c>
      <c r="D6264" s="177" t="s">
        <v>630</v>
      </c>
      <c r="E6264" s="36" t="s">
        <v>33219</v>
      </c>
      <c r="F6264" s="152">
        <v>6.4</v>
      </c>
      <c r="G6264" s="13" t="s">
        <v>704</v>
      </c>
      <c r="H6264" s="13" t="s">
        <v>3756</v>
      </c>
      <c r="I6264" s="145">
        <v>2020</v>
      </c>
      <c r="J6264" s="12"/>
      <c r="K6264" s="45">
        <v>4465721344</v>
      </c>
      <c r="L6264" s="90">
        <f>IF(K6264/1024 &gt;1,K6264/1024," ")</f>
        <v>4361056</v>
      </c>
      <c r="M6264" s="90">
        <f>IF(K6264/1048576 &gt;1,K6264/1048576," ")</f>
        <v>4258.84375</v>
      </c>
      <c r="N6264" s="91">
        <f>IF(K6264&gt;999999999,K6264/1073741824," ")</f>
        <v>4.159027099609375</v>
      </c>
      <c r="O6264" s="194" t="s">
        <v>33220</v>
      </c>
      <c r="P6264" s="197" t="s">
        <v>33221</v>
      </c>
    </row>
    <row r="6265" spans="2:16" ht="20.100000000000001" customHeight="1" x14ac:dyDescent="0.3">
      <c r="B6265" s="101">
        <v>6255</v>
      </c>
      <c r="C6265" s="12" t="s">
        <v>40808</v>
      </c>
      <c r="D6265" s="160" t="s">
        <v>630</v>
      </c>
      <c r="E6265" s="36" t="s">
        <v>16589</v>
      </c>
      <c r="F6265" s="104">
        <v>4.4000000000000004</v>
      </c>
      <c r="G6265" s="94"/>
      <c r="H6265" s="94" t="s">
        <v>4082</v>
      </c>
      <c r="I6265" s="101">
        <v>2000</v>
      </c>
      <c r="J6265" s="101"/>
      <c r="K6265" s="90">
        <v>1469929472</v>
      </c>
      <c r="L6265" s="90">
        <f>IF(K6265/1024 &gt;1,K6265/1024," ")</f>
        <v>1435478</v>
      </c>
      <c r="M6265" s="90">
        <f>IF(K6265/1048576 &gt;1,K6265/1048576," ")</f>
        <v>1401.833984375</v>
      </c>
      <c r="N6265" s="91">
        <f>IF(K6265&gt;999999999,K6265/1073741824," ")</f>
        <v>1.3689785003662109</v>
      </c>
      <c r="O6265" s="194" t="s">
        <v>23490</v>
      </c>
      <c r="P6265" s="197" t="s">
        <v>31573</v>
      </c>
    </row>
    <row r="6266" spans="2:16" ht="20.100000000000001" customHeight="1" x14ac:dyDescent="0.3">
      <c r="B6266" s="101">
        <v>6256</v>
      </c>
      <c r="C6266" s="109" t="s">
        <v>41732</v>
      </c>
      <c r="D6266" s="160" t="s">
        <v>631</v>
      </c>
      <c r="E6266" s="36" t="s">
        <v>16591</v>
      </c>
      <c r="F6266" s="104">
        <v>5.8</v>
      </c>
      <c r="G6266" s="101" t="s">
        <v>704</v>
      </c>
      <c r="H6266" s="101" t="s">
        <v>5871</v>
      </c>
      <c r="I6266" s="101">
        <v>2007</v>
      </c>
      <c r="J6266" s="101"/>
      <c r="K6266" s="90">
        <v>2152939359</v>
      </c>
      <c r="L6266" s="90">
        <f>IF(K6266/1024 &gt;1,K6266/1024," ")</f>
        <v>2102479.8427734375</v>
      </c>
      <c r="M6266" s="90">
        <f>IF(K6266/1048576 &gt;1,K6266/1048576," ")</f>
        <v>2053.2029714584351</v>
      </c>
      <c r="N6266" s="91">
        <f>IF(K6266&gt;999999999,K6266/1073741824," ")</f>
        <v>2.005081026814878</v>
      </c>
      <c r="O6266" s="194" t="s">
        <v>22560</v>
      </c>
      <c r="P6266" s="197" t="s">
        <v>31574</v>
      </c>
    </row>
    <row r="6267" spans="2:16" ht="20.100000000000001" customHeight="1" x14ac:dyDescent="0.3">
      <c r="B6267" s="101">
        <v>6257</v>
      </c>
      <c r="C6267" s="112" t="s">
        <v>41733</v>
      </c>
      <c r="D6267" s="168" t="s">
        <v>7505</v>
      </c>
      <c r="E6267" s="36" t="s">
        <v>16592</v>
      </c>
      <c r="F6267" s="99">
        <v>4.0999999999999996</v>
      </c>
      <c r="G6267" s="99" t="s">
        <v>704</v>
      </c>
      <c r="H6267" s="105" t="s">
        <v>4081</v>
      </c>
      <c r="I6267" s="101">
        <v>2014</v>
      </c>
      <c r="J6267" s="101"/>
      <c r="K6267" s="90">
        <v>4483793820</v>
      </c>
      <c r="L6267" s="90">
        <f>IF(K6267/1024 &gt;1,K6267/1024," ")</f>
        <v>4378704.90234375</v>
      </c>
      <c r="M6267" s="90">
        <f>IF(K6267/1048576 &gt;1,K6267/1048576," ")</f>
        <v>4276.0790061950684</v>
      </c>
      <c r="N6267" s="91">
        <f>IF(K6267&gt;999999999,K6267/1073741824," ")</f>
        <v>4.1758584044873714</v>
      </c>
      <c r="O6267" s="194" t="s">
        <v>28451</v>
      </c>
      <c r="P6267" s="197" t="s">
        <v>28452</v>
      </c>
    </row>
    <row r="6268" spans="2:16" ht="20.100000000000001" customHeight="1" x14ac:dyDescent="0.3">
      <c r="B6268" s="101">
        <v>6258</v>
      </c>
      <c r="C6268" s="102" t="s">
        <v>41734</v>
      </c>
      <c r="D6268" s="159" t="s">
        <v>5051</v>
      </c>
      <c r="E6268" s="36" t="s">
        <v>16593</v>
      </c>
      <c r="F6268" s="104">
        <v>5.5</v>
      </c>
      <c r="G6268" s="101" t="s">
        <v>704</v>
      </c>
      <c r="H6268" s="101" t="s">
        <v>3756</v>
      </c>
      <c r="I6268" s="101">
        <v>1955</v>
      </c>
      <c r="J6268" s="101"/>
      <c r="K6268" s="90">
        <v>3021095272</v>
      </c>
      <c r="L6268" s="90">
        <f>IF(K6268/1024 &gt;1,K6268/1024," ")</f>
        <v>2950288.3515625</v>
      </c>
      <c r="M6268" s="90">
        <f>IF(K6268/1048576 &gt;1,K6268/1048576," ")</f>
        <v>2881.1409683227539</v>
      </c>
      <c r="N6268" s="91">
        <f>IF(K6268&gt;999999999,K6268/1073741824," ")</f>
        <v>2.8136142268776894</v>
      </c>
      <c r="O6268" s="194" t="s">
        <v>28453</v>
      </c>
      <c r="P6268" s="197" t="s">
        <v>28454</v>
      </c>
    </row>
    <row r="6269" spans="2:16" ht="20.100000000000001" customHeight="1" x14ac:dyDescent="0.3">
      <c r="B6269" s="101">
        <v>6259</v>
      </c>
      <c r="C6269" s="112" t="s">
        <v>41735</v>
      </c>
      <c r="D6269" s="163" t="s">
        <v>5783</v>
      </c>
      <c r="E6269" s="36" t="s">
        <v>16594</v>
      </c>
      <c r="F6269" s="104">
        <v>4.5</v>
      </c>
      <c r="G6269" s="101" t="s">
        <v>704</v>
      </c>
      <c r="H6269" s="101" t="s">
        <v>3780</v>
      </c>
      <c r="I6269" s="101">
        <v>2015</v>
      </c>
      <c r="J6269" s="101"/>
      <c r="K6269" s="90">
        <v>3857601946</v>
      </c>
      <c r="L6269" s="90">
        <f>IF(K6269/1024 &gt;1,K6269/1024," ")</f>
        <v>3767189.400390625</v>
      </c>
      <c r="M6269" s="90">
        <f>IF(K6269/1048576 &gt;1,K6269/1048576," ")</f>
        <v>3678.8958988189697</v>
      </c>
      <c r="N6269" s="91">
        <f>IF(K6269&gt;999999999,K6269/1073741824," ")</f>
        <v>3.5926717761904001</v>
      </c>
      <c r="O6269" s="194" t="s">
        <v>21688</v>
      </c>
      <c r="P6269" s="197" t="s">
        <v>28455</v>
      </c>
    </row>
    <row r="6270" spans="2:16" ht="20.100000000000001" customHeight="1" x14ac:dyDescent="0.3">
      <c r="B6270" s="101">
        <v>6260</v>
      </c>
      <c r="C6270" s="102" t="s">
        <v>41736</v>
      </c>
      <c r="D6270" s="159" t="s">
        <v>4025</v>
      </c>
      <c r="E6270" s="36" t="s">
        <v>16595</v>
      </c>
      <c r="F6270" s="104">
        <v>4.7</v>
      </c>
      <c r="G6270" s="94"/>
      <c r="H6270" s="94" t="s">
        <v>4406</v>
      </c>
      <c r="I6270" s="94">
        <v>1965</v>
      </c>
      <c r="J6270" s="94"/>
      <c r="K6270" s="108">
        <v>729688046</v>
      </c>
      <c r="L6270" s="90">
        <f>IF(K6270/1024 &gt;1,K6270/1024," ")</f>
        <v>712585.982421875</v>
      </c>
      <c r="M6270" s="90">
        <f>IF(K6270/1048576 &gt;1,K6270/1048576," ")</f>
        <v>695.8847484588623</v>
      </c>
      <c r="N6270" s="91" t="str">
        <f>IF(K6270&gt;999999999,K6270/1073741824," ")</f>
        <v xml:space="preserve"> </v>
      </c>
      <c r="O6270" s="199" t="s">
        <v>17521</v>
      </c>
      <c r="P6270" s="197" t="s">
        <v>28456</v>
      </c>
    </row>
    <row r="6271" spans="2:16" ht="20.100000000000001" customHeight="1" x14ac:dyDescent="0.3">
      <c r="B6271" s="101">
        <v>6261</v>
      </c>
      <c r="C6271" s="109" t="s">
        <v>41737</v>
      </c>
      <c r="D6271" s="159" t="s">
        <v>1712</v>
      </c>
      <c r="E6271" s="36" t="s">
        <v>16596</v>
      </c>
      <c r="F6271" s="104">
        <v>7.7</v>
      </c>
      <c r="G6271" s="101" t="s">
        <v>704</v>
      </c>
      <c r="H6271" s="101" t="s">
        <v>3737</v>
      </c>
      <c r="I6271" s="94">
        <v>1961</v>
      </c>
      <c r="J6271" s="94"/>
      <c r="K6271" s="108">
        <v>2453858773</v>
      </c>
      <c r="L6271" s="90">
        <f>IF(K6271/1024 &gt;1,K6271/1024," ")</f>
        <v>2396346.4580078125</v>
      </c>
      <c r="M6271" s="90">
        <f>IF(K6271/1048576 &gt;1,K6271/1048576," ")</f>
        <v>2340.1820878982544</v>
      </c>
      <c r="N6271" s="91">
        <f>IF(K6271&gt;999999999,K6271/1073741824," ")</f>
        <v>2.2853340702131391</v>
      </c>
      <c r="O6271" s="194" t="s">
        <v>28457</v>
      </c>
      <c r="P6271" s="197" t="s">
        <v>28458</v>
      </c>
    </row>
    <row r="6272" spans="2:16" ht="20.100000000000001" customHeight="1" x14ac:dyDescent="0.3">
      <c r="B6272" s="101">
        <v>6262</v>
      </c>
      <c r="C6272" s="102" t="s">
        <v>41739</v>
      </c>
      <c r="D6272" s="160" t="s">
        <v>5901</v>
      </c>
      <c r="E6272" s="36" t="s">
        <v>16598</v>
      </c>
      <c r="F6272" s="99">
        <v>6.6</v>
      </c>
      <c r="G6272" s="101" t="s">
        <v>704</v>
      </c>
      <c r="H6272" s="101" t="s">
        <v>3937</v>
      </c>
      <c r="I6272" s="101">
        <v>1977</v>
      </c>
      <c r="J6272" s="101"/>
      <c r="K6272" s="90">
        <v>2499844526</v>
      </c>
      <c r="L6272" s="90">
        <f>IF(K6272/1024 &gt;1,K6272/1024," ")</f>
        <v>2441254.419921875</v>
      </c>
      <c r="M6272" s="90">
        <f>IF(K6272/1048576 &gt;1,K6272/1048576," ")</f>
        <v>2384.0375194549561</v>
      </c>
      <c r="N6272" s="91">
        <f>IF(K6272&gt;999999999,K6272/1073741824," ")</f>
        <v>2.3281616400927305</v>
      </c>
      <c r="O6272" s="194" t="s">
        <v>28461</v>
      </c>
      <c r="P6272" s="197" t="s">
        <v>28462</v>
      </c>
    </row>
    <row r="6273" spans="2:16" ht="20.100000000000001" customHeight="1" x14ac:dyDescent="0.3">
      <c r="B6273" s="101">
        <v>6263</v>
      </c>
      <c r="C6273" s="12" t="s">
        <v>41738</v>
      </c>
      <c r="D6273" s="157" t="s">
        <v>5901</v>
      </c>
      <c r="E6273" s="36" t="s">
        <v>16597</v>
      </c>
      <c r="F6273" s="81">
        <v>6.1</v>
      </c>
      <c r="G6273" s="13" t="s">
        <v>704</v>
      </c>
      <c r="H6273" s="13" t="s">
        <v>5892</v>
      </c>
      <c r="I6273" s="79">
        <v>2018</v>
      </c>
      <c r="J6273" s="79"/>
      <c r="K6273" s="73">
        <v>8403738624</v>
      </c>
      <c r="L6273" s="90">
        <f>IF(K6273/1024 &gt;1,K6273/1024," ")</f>
        <v>8206776</v>
      </c>
      <c r="M6273" s="90">
        <f>IF(K6273/1048576 &gt;1,K6273/1048576," ")</f>
        <v>8014.4296875</v>
      </c>
      <c r="N6273" s="91">
        <f>IF(K6273&gt;999999999,K6273/1073741824," ")</f>
        <v>7.8265914916992188</v>
      </c>
      <c r="O6273" s="194" t="s">
        <v>28459</v>
      </c>
      <c r="P6273" s="197" t="s">
        <v>28460</v>
      </c>
    </row>
    <row r="6274" spans="2:16" ht="20.100000000000001" customHeight="1" x14ac:dyDescent="0.3">
      <c r="B6274" s="101">
        <v>6264</v>
      </c>
      <c r="C6274" s="48" t="s">
        <v>41740</v>
      </c>
      <c r="D6274" s="157" t="s">
        <v>9115</v>
      </c>
      <c r="E6274" s="36" t="s">
        <v>9214</v>
      </c>
      <c r="F6274" s="81">
        <v>6.3</v>
      </c>
      <c r="G6274" s="13" t="s">
        <v>704</v>
      </c>
      <c r="H6274" s="13" t="s">
        <v>4374</v>
      </c>
      <c r="I6274" s="79">
        <v>2019</v>
      </c>
      <c r="J6274" s="79"/>
      <c r="K6274" s="73">
        <v>5023236096</v>
      </c>
      <c r="L6274" s="90">
        <f>IF(K6274/1024 &gt;1,K6274/1024," ")</f>
        <v>4905504</v>
      </c>
      <c r="M6274" s="90">
        <f>IF(K6274/1048576 &gt;1,K6274/1048576," ")</f>
        <v>4790.53125</v>
      </c>
      <c r="N6274" s="91">
        <f>IF(K6274&gt;999999999,K6274/1073741824," ")</f>
        <v>4.678253173828125</v>
      </c>
      <c r="O6274" s="194" t="s">
        <v>31723</v>
      </c>
      <c r="P6274" s="197" t="s">
        <v>31658</v>
      </c>
    </row>
    <row r="6275" spans="2:16" ht="20.100000000000001" customHeight="1" x14ac:dyDescent="0.3">
      <c r="B6275" s="101">
        <v>6265</v>
      </c>
      <c r="C6275" s="7" t="s">
        <v>41742</v>
      </c>
      <c r="D6275" s="157" t="s">
        <v>32751</v>
      </c>
      <c r="E6275" s="36" t="s">
        <v>32748</v>
      </c>
      <c r="F6275" s="131">
        <v>6</v>
      </c>
      <c r="G6275" s="13"/>
      <c r="H6275" s="13" t="s">
        <v>3744</v>
      </c>
      <c r="I6275" s="79">
        <v>2020</v>
      </c>
      <c r="J6275" s="79"/>
      <c r="K6275" s="73">
        <v>4228472832</v>
      </c>
      <c r="L6275" s="90">
        <f>IF(K6275/1024 &gt;1,K6275/1024," ")</f>
        <v>4129368</v>
      </c>
      <c r="M6275" s="90">
        <f>IF(K6275/1048576 &gt;1,K6275/1048576," ")</f>
        <v>4032.5859375</v>
      </c>
      <c r="N6275" s="91">
        <f>IF(K6275&gt;999999999,K6275/1073741824," ")</f>
        <v>3.9380722045898438</v>
      </c>
      <c r="O6275" s="223" t="s">
        <v>32749</v>
      </c>
      <c r="P6275" s="198" t="s">
        <v>32750</v>
      </c>
    </row>
    <row r="6276" spans="2:16" ht="20.100000000000001" customHeight="1" x14ac:dyDescent="0.3">
      <c r="B6276" s="101">
        <v>6266</v>
      </c>
      <c r="C6276" s="12" t="s">
        <v>41743</v>
      </c>
      <c r="D6276" s="160" t="s">
        <v>2591</v>
      </c>
      <c r="E6276" s="36" t="s">
        <v>16600</v>
      </c>
      <c r="F6276" s="104">
        <v>6.8</v>
      </c>
      <c r="G6276" s="101" t="s">
        <v>704</v>
      </c>
      <c r="H6276" s="101" t="s">
        <v>3740</v>
      </c>
      <c r="I6276" s="101">
        <v>2007</v>
      </c>
      <c r="J6276" s="101"/>
      <c r="K6276" s="90">
        <v>5981910560</v>
      </c>
      <c r="L6276" s="90">
        <f>IF(K6276/1024 &gt;1,K6276/1024," ")</f>
        <v>5841709.53125</v>
      </c>
      <c r="M6276" s="90">
        <f>IF(K6276/1048576 &gt;1,K6276/1048576," ")</f>
        <v>5704.7944641113281</v>
      </c>
      <c r="N6276" s="91">
        <f>IF(K6276&gt;999999999,K6276/1073741824," ")</f>
        <v>5.5710883438587189</v>
      </c>
      <c r="O6276" s="194" t="s">
        <v>28465</v>
      </c>
      <c r="P6276" s="197" t="s">
        <v>28466</v>
      </c>
    </row>
    <row r="6277" spans="2:16" ht="20.100000000000001" customHeight="1" x14ac:dyDescent="0.3">
      <c r="B6277" s="101">
        <v>6267</v>
      </c>
      <c r="C6277" s="112" t="s">
        <v>41745</v>
      </c>
      <c r="D6277" s="160" t="s">
        <v>5902</v>
      </c>
      <c r="E6277" s="36" t="s">
        <v>16602</v>
      </c>
      <c r="F6277" s="99">
        <v>4.5999999999999996</v>
      </c>
      <c r="G6277" s="101" t="s">
        <v>704</v>
      </c>
      <c r="H6277" s="101" t="s">
        <v>5878</v>
      </c>
      <c r="I6277" s="101">
        <v>2015</v>
      </c>
      <c r="J6277" s="101"/>
      <c r="K6277" s="90">
        <v>3612412691</v>
      </c>
      <c r="L6277" s="90">
        <f>IF(K6277/1024 &gt;1,K6277/1024," ")</f>
        <v>3527746.7685546875</v>
      </c>
      <c r="M6277" s="90">
        <f>IF(K6277/1048576 &gt;1,K6277/1048576," ")</f>
        <v>3445.065203666687</v>
      </c>
      <c r="N6277" s="91">
        <f>IF(K6277&gt;999999999,K6277/1073741824," ")</f>
        <v>3.364321487955749</v>
      </c>
      <c r="O6277" s="194" t="s">
        <v>25142</v>
      </c>
      <c r="P6277" s="197" t="s">
        <v>28469</v>
      </c>
    </row>
    <row r="6278" spans="2:16" ht="20.100000000000001" customHeight="1" x14ac:dyDescent="0.3">
      <c r="B6278" s="101">
        <v>6268</v>
      </c>
      <c r="C6278" s="109" t="s">
        <v>41744</v>
      </c>
      <c r="D6278" s="159" t="s">
        <v>2977</v>
      </c>
      <c r="E6278" s="36" t="s">
        <v>16601</v>
      </c>
      <c r="F6278" s="104">
        <v>5.3</v>
      </c>
      <c r="G6278" s="101" t="s">
        <v>704</v>
      </c>
      <c r="H6278" s="101" t="s">
        <v>3737</v>
      </c>
      <c r="I6278" s="94">
        <v>2002</v>
      </c>
      <c r="J6278" s="94"/>
      <c r="K6278" s="108">
        <v>2785950449</v>
      </c>
      <c r="L6278" s="90">
        <f>IF(K6278/1024 &gt;1,K6278/1024," ")</f>
        <v>2720654.7353515625</v>
      </c>
      <c r="M6278" s="90">
        <f>IF(K6278/1048576 &gt;1,K6278/1048576," ")</f>
        <v>2656.8893899917603</v>
      </c>
      <c r="N6278" s="91">
        <f>IF(K6278&gt;999999999,K6278/1073741824," ")</f>
        <v>2.5946185449138284</v>
      </c>
      <c r="O6278" s="194" t="s">
        <v>28467</v>
      </c>
      <c r="P6278" s="197" t="s">
        <v>28468</v>
      </c>
    </row>
    <row r="6279" spans="2:16" ht="20.100000000000001" customHeight="1" x14ac:dyDescent="0.3">
      <c r="B6279" s="101">
        <v>6269</v>
      </c>
      <c r="C6279" s="7" t="s">
        <v>41746</v>
      </c>
      <c r="D6279" s="157" t="s">
        <v>7945</v>
      </c>
      <c r="E6279" s="36" t="s">
        <v>16603</v>
      </c>
      <c r="F6279" s="81">
        <v>5.3</v>
      </c>
      <c r="G6279" s="13" t="s">
        <v>704</v>
      </c>
      <c r="H6279" s="13" t="s">
        <v>4081</v>
      </c>
      <c r="I6279" s="79">
        <v>2013</v>
      </c>
      <c r="J6279" s="72"/>
      <c r="K6279" s="73">
        <v>4290881567</v>
      </c>
      <c r="L6279" s="90">
        <f>IF(K6279/1024 &gt;1,K6279/1024," ")</f>
        <v>4190314.0302734375</v>
      </c>
      <c r="M6279" s="90">
        <f>IF(K6279/1048576 &gt;1,K6279/1048576," ")</f>
        <v>4092.1035451889038</v>
      </c>
      <c r="N6279" s="91">
        <f>IF(K6279&gt;999999999,K6279/1073741824," ")</f>
        <v>3.9961948683485389</v>
      </c>
      <c r="O6279" s="194" t="s">
        <v>28470</v>
      </c>
      <c r="P6279" s="197" t="s">
        <v>28471</v>
      </c>
    </row>
    <row r="6280" spans="2:16" ht="20.100000000000001" customHeight="1" x14ac:dyDescent="0.3">
      <c r="B6280" s="101">
        <v>6270</v>
      </c>
      <c r="C6280" s="48" t="s">
        <v>41747</v>
      </c>
      <c r="D6280" s="167" t="s">
        <v>8072</v>
      </c>
      <c r="E6280" s="36" t="s">
        <v>16604</v>
      </c>
      <c r="F6280" s="81">
        <v>5.8</v>
      </c>
      <c r="G6280" s="13" t="s">
        <v>704</v>
      </c>
      <c r="H6280" s="13" t="s">
        <v>5892</v>
      </c>
      <c r="I6280" s="79">
        <v>2017</v>
      </c>
      <c r="J6280" s="79"/>
      <c r="K6280" s="73">
        <v>4511866652</v>
      </c>
      <c r="L6280" s="90">
        <f>IF(K6280/1024 &gt;1,K6280/1024," ")</f>
        <v>4406119.77734375</v>
      </c>
      <c r="M6280" s="90">
        <f>IF(K6280/1048576 &gt;1,K6280/1048576," ")</f>
        <v>4302.8513450622559</v>
      </c>
      <c r="N6280" s="91">
        <f>IF(K6280&gt;999999999,K6280/1073741824," ")</f>
        <v>4.2020032666623592</v>
      </c>
      <c r="O6280" s="194" t="s">
        <v>27589</v>
      </c>
      <c r="P6280" s="197" t="s">
        <v>28472</v>
      </c>
    </row>
    <row r="6281" spans="2:16" ht="20.100000000000001" customHeight="1" x14ac:dyDescent="0.3">
      <c r="B6281" s="101">
        <v>6271</v>
      </c>
      <c r="C6281" s="20" t="s">
        <v>41748</v>
      </c>
      <c r="D6281" s="157" t="s">
        <v>8258</v>
      </c>
      <c r="E6281" s="36" t="s">
        <v>16605</v>
      </c>
      <c r="F6281" s="81">
        <v>5</v>
      </c>
      <c r="G6281" s="13" t="s">
        <v>704</v>
      </c>
      <c r="H6281" s="13" t="s">
        <v>4081</v>
      </c>
      <c r="I6281" s="79">
        <v>2017</v>
      </c>
      <c r="J6281" s="79"/>
      <c r="K6281" s="73">
        <v>3047366656</v>
      </c>
      <c r="L6281" s="90">
        <f>IF(K6281/1024 &gt;1,K6281/1024," ")</f>
        <v>2975944</v>
      </c>
      <c r="M6281" s="90">
        <f>IF(K6281/1048576 &gt;1,K6281/1048576," ")</f>
        <v>2906.1953125</v>
      </c>
      <c r="N6281" s="91">
        <f>IF(K6281&gt;999999999,K6281/1073741824," ")</f>
        <v>2.8380813598632813</v>
      </c>
      <c r="O6281" s="194" t="s">
        <v>17742</v>
      </c>
      <c r="P6281" s="197" t="s">
        <v>28473</v>
      </c>
    </row>
    <row r="6282" spans="2:16" ht="20.100000000000001" customHeight="1" x14ac:dyDescent="0.3">
      <c r="B6282" s="101">
        <v>6272</v>
      </c>
      <c r="C6282" s="113" t="s">
        <v>41749</v>
      </c>
      <c r="D6282" s="161" t="s">
        <v>7506</v>
      </c>
      <c r="E6282" s="36" t="s">
        <v>16606</v>
      </c>
      <c r="F6282" s="99">
        <v>6.3</v>
      </c>
      <c r="G6282" s="99" t="s">
        <v>704</v>
      </c>
      <c r="H6282" s="105" t="s">
        <v>4081</v>
      </c>
      <c r="I6282" s="101">
        <v>2016</v>
      </c>
      <c r="J6282" s="101"/>
      <c r="K6282" s="90">
        <v>4095990489</v>
      </c>
      <c r="L6282" s="90">
        <f>IF(K6282/1024 &gt;1,K6282/1024," ")</f>
        <v>3999990.7119140625</v>
      </c>
      <c r="M6282" s="90">
        <f>IF(K6282/1048576 &gt;1,K6282/1048576," ")</f>
        <v>3906.2409296035767</v>
      </c>
      <c r="N6282" s="91">
        <f>IF(K6282&gt;999999999,K6282/1073741824," ")</f>
        <v>3.8146884078159928</v>
      </c>
      <c r="O6282" s="194" t="s">
        <v>28474</v>
      </c>
      <c r="P6282" s="197" t="s">
        <v>28475</v>
      </c>
    </row>
    <row r="6283" spans="2:16" ht="20.100000000000001" customHeight="1" x14ac:dyDescent="0.3">
      <c r="B6283" s="101">
        <v>6273</v>
      </c>
      <c r="C6283" s="111" t="s">
        <v>41750</v>
      </c>
      <c r="D6283" s="168" t="s">
        <v>6102</v>
      </c>
      <c r="E6283" s="36" t="s">
        <v>16607</v>
      </c>
      <c r="F6283" s="99">
        <v>6.6</v>
      </c>
      <c r="G6283" s="99" t="s">
        <v>704</v>
      </c>
      <c r="H6283" s="105" t="s">
        <v>3937</v>
      </c>
      <c r="I6283" s="101">
        <v>1996</v>
      </c>
      <c r="J6283" s="101"/>
      <c r="K6283" s="90">
        <v>3299265571</v>
      </c>
      <c r="L6283" s="90">
        <f>IF(K6283/1024 &gt;1,K6283/1024," ")</f>
        <v>3221939.0341796875</v>
      </c>
      <c r="M6283" s="90">
        <f>IF(K6283/1048576 &gt;1,K6283/1048576," ")</f>
        <v>3146.4248380661011</v>
      </c>
      <c r="N6283" s="91">
        <f>IF(K6283&gt;999999999,K6283/1073741824," ")</f>
        <v>3.0726805059239268</v>
      </c>
      <c r="O6283" s="194" t="s">
        <v>28476</v>
      </c>
      <c r="P6283" s="197" t="s">
        <v>28477</v>
      </c>
    </row>
    <row r="6284" spans="2:16" ht="20.100000000000001" customHeight="1" x14ac:dyDescent="0.3">
      <c r="B6284" s="101">
        <v>6274</v>
      </c>
      <c r="C6284" s="29" t="s">
        <v>41752</v>
      </c>
      <c r="D6284" s="167" t="s">
        <v>32358</v>
      </c>
      <c r="E6284" s="36" t="s">
        <v>32361</v>
      </c>
      <c r="F6284" s="131">
        <v>5.5</v>
      </c>
      <c r="G6284" s="13" t="s">
        <v>704</v>
      </c>
      <c r="H6284" s="13" t="s">
        <v>3744</v>
      </c>
      <c r="I6284" s="133">
        <v>2019</v>
      </c>
      <c r="J6284" s="74"/>
      <c r="K6284" s="73">
        <v>5243564032</v>
      </c>
      <c r="L6284" s="90">
        <f>IF(K6284/1024 &gt;1,K6284/1024," ")</f>
        <v>5120668</v>
      </c>
      <c r="M6284" s="90">
        <f>IF(K6284/1048576 &gt;1,K6284/1048576," ")</f>
        <v>5000.65234375</v>
      </c>
      <c r="N6284" s="91">
        <f>IF(K6284&gt;999999999,K6284/1073741824," ")</f>
        <v>4.8834495544433594</v>
      </c>
      <c r="O6284" s="223" t="s">
        <v>32359</v>
      </c>
      <c r="P6284" s="198" t="s">
        <v>32360</v>
      </c>
    </row>
    <row r="6285" spans="2:16" ht="20.100000000000001" customHeight="1" x14ac:dyDescent="0.3">
      <c r="B6285" s="101">
        <v>6275</v>
      </c>
      <c r="C6285" s="103" t="s">
        <v>41753</v>
      </c>
      <c r="D6285" s="168" t="s">
        <v>6705</v>
      </c>
      <c r="E6285" s="36" t="s">
        <v>16609</v>
      </c>
      <c r="F6285" s="99">
        <v>5.0999999999999996</v>
      </c>
      <c r="G6285" s="99" t="s">
        <v>704</v>
      </c>
      <c r="H6285" s="101" t="s">
        <v>4081</v>
      </c>
      <c r="I6285" s="101">
        <v>2015</v>
      </c>
      <c r="J6285" s="101"/>
      <c r="K6285" s="90">
        <v>4399473163</v>
      </c>
      <c r="L6285" s="90">
        <f>IF(K6285/1024 &gt;1,K6285/1024," ")</f>
        <v>4296360.5107421875</v>
      </c>
      <c r="M6285" s="90">
        <f>IF(K6285/1048576 &gt;1,K6285/1048576," ")</f>
        <v>4195.6645612716675</v>
      </c>
      <c r="N6285" s="91">
        <f>IF(K6285&gt;999999999,K6285/1073741824," ")</f>
        <v>4.0973286731168628</v>
      </c>
      <c r="O6285" s="194" t="s">
        <v>28479</v>
      </c>
      <c r="P6285" s="197" t="s">
        <v>28480</v>
      </c>
    </row>
    <row r="6286" spans="2:16" ht="20.100000000000001" customHeight="1" x14ac:dyDescent="0.3">
      <c r="B6286" s="101">
        <v>6276</v>
      </c>
      <c r="C6286" s="102" t="s">
        <v>41754</v>
      </c>
      <c r="D6286" s="159" t="s">
        <v>1288</v>
      </c>
      <c r="E6286" s="36" t="s">
        <v>16610</v>
      </c>
      <c r="F6286" s="104">
        <v>6.4</v>
      </c>
      <c r="G6286" s="94" t="s">
        <v>704</v>
      </c>
      <c r="H6286" s="94" t="s">
        <v>3743</v>
      </c>
      <c r="I6286" s="94">
        <v>2005</v>
      </c>
      <c r="J6286" s="94"/>
      <c r="K6286" s="90">
        <v>3275620377</v>
      </c>
      <c r="L6286" s="90">
        <f>IF(K6286/1024 &gt;1,K6286/1024," ")</f>
        <v>3198848.0244140625</v>
      </c>
      <c r="M6286" s="90">
        <f>IF(K6286/1048576 &gt;1,K6286/1048576," ")</f>
        <v>3123.8750238418579</v>
      </c>
      <c r="N6286" s="91">
        <f>IF(K6286&gt;999999999,K6286/1073741824," ")</f>
        <v>3.0506592029705644</v>
      </c>
      <c r="O6286" s="194" t="s">
        <v>28481</v>
      </c>
      <c r="P6286" s="197" t="s">
        <v>28482</v>
      </c>
    </row>
    <row r="6287" spans="2:16" ht="20.100000000000001" customHeight="1" x14ac:dyDescent="0.3">
      <c r="B6287" s="101">
        <v>6277</v>
      </c>
      <c r="C6287" s="109" t="s">
        <v>41755</v>
      </c>
      <c r="D6287" s="159" t="s">
        <v>5335</v>
      </c>
      <c r="E6287" s="36" t="s">
        <v>16612</v>
      </c>
      <c r="F6287" s="104">
        <v>6.3</v>
      </c>
      <c r="G6287" s="101"/>
      <c r="H6287" s="101" t="s">
        <v>5325</v>
      </c>
      <c r="I6287" s="101">
        <v>1991</v>
      </c>
      <c r="J6287" s="101"/>
      <c r="K6287" s="90">
        <v>4801139371</v>
      </c>
      <c r="L6287" s="90">
        <f>IF(K6287/1024 &gt;1,K6287/1024," ")</f>
        <v>4688612.6669921875</v>
      </c>
      <c r="M6287" s="90">
        <f>IF(K6287/1048576 &gt;1,K6287/1048576," ")</f>
        <v>4578.7233076095581</v>
      </c>
      <c r="N6287" s="91">
        <f>IF(K6287&gt;999999999,K6287/1073741824," ")</f>
        <v>4.4714094800874591</v>
      </c>
      <c r="O6287" s="194" t="s">
        <v>28484</v>
      </c>
      <c r="P6287" s="197" t="s">
        <v>28485</v>
      </c>
    </row>
    <row r="6288" spans="2:16" ht="20.100000000000001" customHeight="1" x14ac:dyDescent="0.3">
      <c r="B6288" s="101">
        <v>6278</v>
      </c>
      <c r="C6288" s="107" t="s">
        <v>41756</v>
      </c>
      <c r="D6288" s="159" t="s">
        <v>3868</v>
      </c>
      <c r="E6288" s="36" t="s">
        <v>16613</v>
      </c>
      <c r="F6288" s="104">
        <v>5.6</v>
      </c>
      <c r="G6288" s="101" t="s">
        <v>704</v>
      </c>
      <c r="H6288" s="101" t="s">
        <v>3745</v>
      </c>
      <c r="I6288" s="101">
        <v>1993</v>
      </c>
      <c r="J6288" s="101"/>
      <c r="K6288" s="90">
        <v>2466265511</v>
      </c>
      <c r="L6288" s="90">
        <f>IF(K6288/1024 &gt;1,K6288/1024," ")</f>
        <v>2408462.4130859375</v>
      </c>
      <c r="M6288" s="90">
        <f>IF(K6288/1048576 &gt;1,K6288/1048576," ")</f>
        <v>2352.0140752792358</v>
      </c>
      <c r="N6288" s="91">
        <f>IF(K6288&gt;999999999,K6288/1073741824," ")</f>
        <v>2.2968887453898787</v>
      </c>
      <c r="O6288" s="194" t="s">
        <v>28486</v>
      </c>
      <c r="P6288" s="197" t="s">
        <v>28487</v>
      </c>
    </row>
    <row r="6289" spans="2:16" ht="20.100000000000001" customHeight="1" x14ac:dyDescent="0.3">
      <c r="B6289" s="101">
        <v>6279</v>
      </c>
      <c r="C6289" s="112" t="s">
        <v>41757</v>
      </c>
      <c r="D6289" s="161" t="s">
        <v>7515</v>
      </c>
      <c r="E6289" s="36" t="s">
        <v>16614</v>
      </c>
      <c r="F6289" s="99">
        <v>5</v>
      </c>
      <c r="G6289" s="99" t="s">
        <v>704</v>
      </c>
      <c r="H6289" s="105" t="s">
        <v>5878</v>
      </c>
      <c r="I6289" s="101">
        <v>2017</v>
      </c>
      <c r="J6289" s="101"/>
      <c r="K6289" s="90">
        <v>3814126612</v>
      </c>
      <c r="L6289" s="90">
        <f>IF(K6289/1024 &gt;1,K6289/1024," ")</f>
        <v>3724733.01953125</v>
      </c>
      <c r="M6289" s="90">
        <f>IF(K6289/1048576 &gt;1,K6289/1048576," ")</f>
        <v>3637.4345893859863</v>
      </c>
      <c r="N6289" s="91">
        <f>IF(K6289&gt;999999999,K6289/1073741824," ")</f>
        <v>3.5521822161972523</v>
      </c>
      <c r="O6289" s="194" t="s">
        <v>28488</v>
      </c>
      <c r="P6289" s="197" t="s">
        <v>28489</v>
      </c>
    </row>
    <row r="6290" spans="2:16" ht="20.100000000000001" customHeight="1" x14ac:dyDescent="0.3">
      <c r="B6290" s="101">
        <v>6280</v>
      </c>
      <c r="C6290" s="12" t="s">
        <v>41758</v>
      </c>
      <c r="D6290" s="157" t="s">
        <v>8879</v>
      </c>
      <c r="E6290" s="36" t="s">
        <v>16615</v>
      </c>
      <c r="F6290" s="131">
        <v>4.5</v>
      </c>
      <c r="G6290" s="13"/>
      <c r="H6290" s="13" t="s">
        <v>3924</v>
      </c>
      <c r="I6290" s="133">
        <v>2018</v>
      </c>
      <c r="J6290" s="140"/>
      <c r="K6290" s="73">
        <v>4913672192</v>
      </c>
      <c r="L6290" s="90">
        <f>IF(K6290/1024 &gt;1,K6290/1024," ")</f>
        <v>4798508</v>
      </c>
      <c r="M6290" s="90">
        <f>IF(K6290/1048576 &gt;1,K6290/1048576," ")</f>
        <v>4686.04296875</v>
      </c>
      <c r="N6290" s="91">
        <f>IF(K6290&gt;999999999,K6290/1073741824," ")</f>
        <v>4.5762138366699219</v>
      </c>
      <c r="O6290" s="194" t="s">
        <v>28490</v>
      </c>
      <c r="P6290" s="197" t="s">
        <v>28491</v>
      </c>
    </row>
    <row r="6291" spans="2:16" ht="20.100000000000001" customHeight="1" x14ac:dyDescent="0.3">
      <c r="B6291" s="101">
        <v>6281</v>
      </c>
      <c r="C6291" s="109" t="s">
        <v>41759</v>
      </c>
      <c r="D6291" s="159" t="s">
        <v>2997</v>
      </c>
      <c r="E6291" s="36" t="s">
        <v>16616</v>
      </c>
      <c r="F6291" s="104">
        <v>6.7</v>
      </c>
      <c r="G6291" s="101" t="s">
        <v>704</v>
      </c>
      <c r="H6291" s="101" t="s">
        <v>3739</v>
      </c>
      <c r="I6291" s="94">
        <v>2011</v>
      </c>
      <c r="J6291" s="94"/>
      <c r="K6291" s="108">
        <v>4676585790</v>
      </c>
      <c r="L6291" s="90">
        <f>IF(K6291/1024 &gt;1,K6291/1024," ")</f>
        <v>4566978.310546875</v>
      </c>
      <c r="M6291" s="90">
        <f>IF(K6291/1048576 &gt;1,K6291/1048576," ")</f>
        <v>4459.9397563934326</v>
      </c>
      <c r="N6291" s="91">
        <f>IF(K6291&gt;999999999,K6291/1073741824," ")</f>
        <v>4.3554099183529615</v>
      </c>
      <c r="O6291" s="194" t="s">
        <v>28492</v>
      </c>
      <c r="P6291" s="197" t="s">
        <v>28493</v>
      </c>
    </row>
    <row r="6292" spans="2:16" ht="20.100000000000001" customHeight="1" x14ac:dyDescent="0.3">
      <c r="B6292" s="101">
        <v>6282</v>
      </c>
      <c r="C6292" s="20" t="s">
        <v>41760</v>
      </c>
      <c r="D6292" s="157" t="s">
        <v>8362</v>
      </c>
      <c r="E6292" s="36" t="s">
        <v>16617</v>
      </c>
      <c r="F6292" s="81">
        <v>6.9</v>
      </c>
      <c r="G6292" s="13" t="s">
        <v>704</v>
      </c>
      <c r="H6292" s="13" t="s">
        <v>3937</v>
      </c>
      <c r="I6292" s="79">
        <v>1973</v>
      </c>
      <c r="J6292" s="79"/>
      <c r="K6292" s="73">
        <v>2972594176</v>
      </c>
      <c r="L6292" s="90">
        <f>IF(K6292/1024 &gt;1,K6292/1024," ")</f>
        <v>2902924</v>
      </c>
      <c r="M6292" s="90">
        <f>IF(K6292/1048576 &gt;1,K6292/1048576," ")</f>
        <v>2834.88671875</v>
      </c>
      <c r="N6292" s="91">
        <f>IF(K6292&gt;999999999,K6292/1073741824," ")</f>
        <v>2.7684440612792969</v>
      </c>
      <c r="O6292" s="194" t="s">
        <v>17891</v>
      </c>
      <c r="P6292" s="200" t="s">
        <v>31576</v>
      </c>
    </row>
    <row r="6293" spans="2:16" ht="20.100000000000001" customHeight="1" x14ac:dyDescent="0.3">
      <c r="B6293" s="101">
        <v>6283</v>
      </c>
      <c r="C6293" s="102" t="s">
        <v>41761</v>
      </c>
      <c r="D6293" s="176" t="s">
        <v>6791</v>
      </c>
      <c r="E6293" s="36" t="s">
        <v>16618</v>
      </c>
      <c r="F6293" s="99">
        <v>6.2</v>
      </c>
      <c r="G6293" s="99" t="s">
        <v>704</v>
      </c>
      <c r="H6293" s="101" t="s">
        <v>5871</v>
      </c>
      <c r="I6293" s="101">
        <v>2016</v>
      </c>
      <c r="J6293" s="101"/>
      <c r="K6293" s="90">
        <v>4926492392</v>
      </c>
      <c r="L6293" s="90">
        <f>IF(K6293/1024 &gt;1,K6293/1024," ")</f>
        <v>4811027.7265625</v>
      </c>
      <c r="M6293" s="90">
        <f>IF(K6293/1048576 &gt;1,K6293/1048576," ")</f>
        <v>4698.2692642211914</v>
      </c>
      <c r="N6293" s="91">
        <f>IF(K6293&gt;999999999,K6293/1073741824," ")</f>
        <v>4.5881535783410072</v>
      </c>
      <c r="O6293" s="194" t="s">
        <v>28494</v>
      </c>
      <c r="P6293" s="197" t="s">
        <v>28495</v>
      </c>
    </row>
    <row r="6294" spans="2:16" ht="20.100000000000001" customHeight="1" x14ac:dyDescent="0.3">
      <c r="B6294" s="101">
        <v>6284</v>
      </c>
      <c r="C6294" s="12" t="s">
        <v>40809</v>
      </c>
      <c r="D6294" s="160" t="s">
        <v>2592</v>
      </c>
      <c r="E6294" s="36" t="s">
        <v>16619</v>
      </c>
      <c r="F6294" s="104">
        <v>6.3</v>
      </c>
      <c r="G6294" s="94"/>
      <c r="H6294" s="94" t="s">
        <v>4171</v>
      </c>
      <c r="I6294" s="101">
        <v>1974</v>
      </c>
      <c r="J6294" s="101"/>
      <c r="K6294" s="90">
        <v>1153888256</v>
      </c>
      <c r="L6294" s="90">
        <f>IF(K6294/1024 &gt;1,K6294/1024," ")</f>
        <v>1126844</v>
      </c>
      <c r="M6294" s="90">
        <f>IF(K6294/1048576 &gt;1,K6294/1048576," ")</f>
        <v>1100.43359375</v>
      </c>
      <c r="N6294" s="91">
        <f>IF(K6294&gt;999999999,K6294/1073741824," ")</f>
        <v>1.0746421813964844</v>
      </c>
      <c r="O6294" s="199" t="s">
        <v>17525</v>
      </c>
      <c r="P6294" s="197" t="s">
        <v>31577</v>
      </c>
    </row>
    <row r="6295" spans="2:16" ht="20.100000000000001" customHeight="1" x14ac:dyDescent="0.3">
      <c r="B6295" s="101">
        <v>6285</v>
      </c>
      <c r="C6295" s="109" t="s">
        <v>41762</v>
      </c>
      <c r="D6295" s="159" t="s">
        <v>1367</v>
      </c>
      <c r="E6295" s="36" t="s">
        <v>16620</v>
      </c>
      <c r="F6295" s="104">
        <v>5.7</v>
      </c>
      <c r="G6295" s="94" t="s">
        <v>704</v>
      </c>
      <c r="H6295" s="94" t="s">
        <v>3743</v>
      </c>
      <c r="I6295" s="94">
        <v>2010</v>
      </c>
      <c r="J6295" s="94"/>
      <c r="K6295" s="108">
        <v>2662172598</v>
      </c>
      <c r="L6295" s="90">
        <f>IF(K6295/1024 &gt;1,K6295/1024," ")</f>
        <v>2599777.927734375</v>
      </c>
      <c r="M6295" s="90">
        <f>IF(K6295/1048576 &gt;1,K6295/1048576," ")</f>
        <v>2538.8456325531006</v>
      </c>
      <c r="N6295" s="91">
        <f>IF(K6295&gt;999999999,K6295/1073741824," ")</f>
        <v>2.4793414380401373</v>
      </c>
      <c r="O6295" s="194" t="s">
        <v>28496</v>
      </c>
      <c r="P6295" s="197" t="s">
        <v>28497</v>
      </c>
    </row>
    <row r="6296" spans="2:16" ht="20.100000000000001" customHeight="1" x14ac:dyDescent="0.3">
      <c r="B6296" s="101">
        <v>6286</v>
      </c>
      <c r="C6296" s="7" t="s">
        <v>43086</v>
      </c>
      <c r="D6296" s="261" t="s">
        <v>43082</v>
      </c>
      <c r="E6296" s="36" t="s">
        <v>43083</v>
      </c>
      <c r="F6296" s="81">
        <v>6.3</v>
      </c>
      <c r="G6296" s="13"/>
      <c r="H6296" s="13" t="s">
        <v>3740</v>
      </c>
      <c r="I6296" s="79">
        <v>2021</v>
      </c>
      <c r="J6296" s="79"/>
      <c r="K6296" s="73">
        <v>2336989184</v>
      </c>
      <c r="L6296" s="90">
        <f>IF(K6296/1024 &gt;1,K6296/1024," ")</f>
        <v>2282216</v>
      </c>
      <c r="M6296" s="90">
        <f>IF(K6296/1048576 &gt;1,K6296/1048576," ")</f>
        <v>2228.7265625</v>
      </c>
      <c r="N6296" s="91">
        <f>IF(K6296&gt;999999999,K6296/1073741824," ")</f>
        <v>2.1764907836914063</v>
      </c>
      <c r="O6296" s="223" t="s">
        <v>43084</v>
      </c>
      <c r="P6296" s="198" t="s">
        <v>43085</v>
      </c>
    </row>
    <row r="6297" spans="2:16" ht="20.100000000000001" customHeight="1" x14ac:dyDescent="0.3">
      <c r="B6297" s="101">
        <v>6287</v>
      </c>
      <c r="C6297" s="109" t="s">
        <v>41763</v>
      </c>
      <c r="D6297" s="159" t="s">
        <v>5093</v>
      </c>
      <c r="E6297" s="36" t="s">
        <v>16621</v>
      </c>
      <c r="F6297" s="104">
        <v>6.8</v>
      </c>
      <c r="G6297" s="104" t="s">
        <v>704</v>
      </c>
      <c r="H6297" s="101" t="s">
        <v>4061</v>
      </c>
      <c r="I6297" s="101">
        <v>1951</v>
      </c>
      <c r="J6297" s="101"/>
      <c r="K6297" s="90">
        <v>3259520979</v>
      </c>
      <c r="L6297" s="90">
        <f>IF(K6297/1024 &gt;1,K6297/1024," ")</f>
        <v>3183125.9560546875</v>
      </c>
      <c r="M6297" s="90">
        <f>IF(K6297/1048576 &gt;1,K6297/1048576," ")</f>
        <v>3108.5214414596558</v>
      </c>
      <c r="N6297" s="91">
        <f>IF(K6297&gt;999999999,K6297/1073741824," ")</f>
        <v>3.0356654701754451</v>
      </c>
      <c r="O6297" s="194" t="s">
        <v>28498</v>
      </c>
      <c r="P6297" s="197" t="s">
        <v>28499</v>
      </c>
    </row>
    <row r="6298" spans="2:16" ht="20.100000000000001" customHeight="1" x14ac:dyDescent="0.3">
      <c r="B6298" s="101">
        <v>6288</v>
      </c>
      <c r="C6298" s="102" t="s">
        <v>41764</v>
      </c>
      <c r="D6298" s="160" t="s">
        <v>4970</v>
      </c>
      <c r="E6298" s="36" t="s">
        <v>16622</v>
      </c>
      <c r="F6298" s="104">
        <v>4.2</v>
      </c>
      <c r="G6298" s="101" t="s">
        <v>704</v>
      </c>
      <c r="H6298" s="101" t="s">
        <v>3740</v>
      </c>
      <c r="I6298" s="101">
        <v>2014</v>
      </c>
      <c r="J6298" s="101"/>
      <c r="K6298" s="90">
        <v>4139641179</v>
      </c>
      <c r="L6298" s="90">
        <f>IF(K6298/1024 &gt;1,K6298/1024," ")</f>
        <v>4042618.3388671875</v>
      </c>
      <c r="M6298" s="90">
        <f>IF(K6298/1048576 &gt;1,K6298/1048576," ")</f>
        <v>3947.8694715499878</v>
      </c>
      <c r="N6298" s="91">
        <f>IF(K6298&gt;999999999,K6298/1073741824," ")</f>
        <v>3.855341280810535</v>
      </c>
      <c r="O6298" s="194" t="s">
        <v>17582</v>
      </c>
      <c r="P6298" s="197" t="s">
        <v>28500</v>
      </c>
    </row>
    <row r="6299" spans="2:16" ht="20.100000000000001" customHeight="1" x14ac:dyDescent="0.3">
      <c r="B6299" s="101">
        <v>6289</v>
      </c>
      <c r="C6299" s="7" t="s">
        <v>41765</v>
      </c>
      <c r="D6299" s="177" t="s">
        <v>8830</v>
      </c>
      <c r="E6299" s="36" t="s">
        <v>16623</v>
      </c>
      <c r="F6299" s="81">
        <v>6</v>
      </c>
      <c r="G6299" s="13"/>
      <c r="H6299" s="13" t="s">
        <v>3782</v>
      </c>
      <c r="I6299" s="79">
        <v>2019</v>
      </c>
      <c r="J6299" s="79"/>
      <c r="K6299" s="73">
        <v>5030866944</v>
      </c>
      <c r="L6299" s="90">
        <f>IF(K6299/1024 &gt;1,K6299/1024," ")</f>
        <v>4912956</v>
      </c>
      <c r="M6299" s="90">
        <f>IF(K6299/1048576 &gt;1,K6299/1048576," ")</f>
        <v>4797.80859375</v>
      </c>
      <c r="N6299" s="91">
        <f>IF(K6299&gt;999999999,K6299/1073741824," ")</f>
        <v>4.6853599548339844</v>
      </c>
      <c r="O6299" s="194" t="s">
        <v>28501</v>
      </c>
      <c r="P6299" s="197" t="s">
        <v>28502</v>
      </c>
    </row>
    <row r="6300" spans="2:16" ht="20.100000000000001" customHeight="1" x14ac:dyDescent="0.3">
      <c r="B6300" s="101">
        <v>6290</v>
      </c>
      <c r="C6300" s="12" t="s">
        <v>40810</v>
      </c>
      <c r="D6300" s="159" t="s">
        <v>2991</v>
      </c>
      <c r="E6300" s="36" t="s">
        <v>16624</v>
      </c>
      <c r="F6300" s="104">
        <v>5.8</v>
      </c>
      <c r="G6300" s="101"/>
      <c r="H6300" s="101" t="s">
        <v>3738</v>
      </c>
      <c r="I6300" s="101">
        <v>2011</v>
      </c>
      <c r="J6300" s="101"/>
      <c r="K6300" s="90">
        <v>1640736768</v>
      </c>
      <c r="L6300" s="90">
        <f>IF(K6300/1024 &gt;1,K6300/1024," ")</f>
        <v>1602282</v>
      </c>
      <c r="M6300" s="90">
        <f>IF(K6300/1048576 &gt;1,K6300/1048576," ")</f>
        <v>1564.728515625</v>
      </c>
      <c r="N6300" s="91">
        <f>IF(K6300&gt;999999999,K6300/1073741824," ")</f>
        <v>1.5280551910400391</v>
      </c>
      <c r="O6300" s="194" t="s">
        <v>28503</v>
      </c>
      <c r="P6300" s="197" t="s">
        <v>28504</v>
      </c>
    </row>
    <row r="6301" spans="2:16" ht="20.100000000000001" customHeight="1" x14ac:dyDescent="0.3">
      <c r="B6301" s="101">
        <v>6291</v>
      </c>
      <c r="C6301" s="12" t="s">
        <v>40811</v>
      </c>
      <c r="D6301" s="160" t="s">
        <v>2593</v>
      </c>
      <c r="E6301" s="36" t="s">
        <v>16625</v>
      </c>
      <c r="F6301" s="104">
        <v>4.7</v>
      </c>
      <c r="G6301" s="94"/>
      <c r="H6301" s="94" t="s">
        <v>3742</v>
      </c>
      <c r="I6301" s="101">
        <v>2009</v>
      </c>
      <c r="J6301" s="101"/>
      <c r="K6301" s="90">
        <v>1470193664</v>
      </c>
      <c r="L6301" s="90">
        <f>IF(K6301/1024 &gt;1,K6301/1024," ")</f>
        <v>1435736</v>
      </c>
      <c r="M6301" s="90">
        <f>IF(K6301/1048576 &gt;1,K6301/1048576," ")</f>
        <v>1402.0859375</v>
      </c>
      <c r="N6301" s="91">
        <f>IF(K6301&gt;999999999,K6301/1073741824," ")</f>
        <v>1.3692245483398438</v>
      </c>
      <c r="O6301" s="194" t="s">
        <v>28505</v>
      </c>
      <c r="P6301" s="197" t="s">
        <v>28506</v>
      </c>
    </row>
    <row r="6302" spans="2:16" ht="20.100000000000001" customHeight="1" x14ac:dyDescent="0.3">
      <c r="B6302" s="101">
        <v>6292</v>
      </c>
      <c r="C6302" s="102" t="s">
        <v>41766</v>
      </c>
      <c r="D6302" s="159" t="s">
        <v>1804</v>
      </c>
      <c r="E6302" s="36" t="s">
        <v>16626</v>
      </c>
      <c r="F6302" s="104">
        <v>5.2</v>
      </c>
      <c r="G6302" s="81" t="s">
        <v>704</v>
      </c>
      <c r="H6302" s="82" t="s">
        <v>5878</v>
      </c>
      <c r="I6302" s="101">
        <v>1989</v>
      </c>
      <c r="J6302" s="101"/>
      <c r="K6302" s="73">
        <v>4367759799</v>
      </c>
      <c r="L6302" s="90">
        <f>IF(K6302/1024 &gt;1,K6302/1024," ")</f>
        <v>4265390.4287109375</v>
      </c>
      <c r="M6302" s="90">
        <f>IF(K6302/1048576 &gt;1,K6302/1048576," ")</f>
        <v>4165.4203405380249</v>
      </c>
      <c r="N6302" s="91">
        <f>IF(K6302&gt;999999999,K6302/1073741824," ")</f>
        <v>4.0677933013066649</v>
      </c>
      <c r="O6302" s="194" t="s">
        <v>21790</v>
      </c>
      <c r="P6302" s="197" t="s">
        <v>28507</v>
      </c>
    </row>
    <row r="6303" spans="2:16" ht="20.100000000000001" customHeight="1" x14ac:dyDescent="0.3">
      <c r="B6303" s="101">
        <v>6293</v>
      </c>
      <c r="C6303" s="74" t="s">
        <v>41767</v>
      </c>
      <c r="D6303" s="157" t="s">
        <v>7809</v>
      </c>
      <c r="E6303" s="36" t="s">
        <v>16627</v>
      </c>
      <c r="F6303" s="131">
        <v>6.3</v>
      </c>
      <c r="G6303" s="13" t="s">
        <v>704</v>
      </c>
      <c r="H6303" s="13" t="s">
        <v>5892</v>
      </c>
      <c r="I6303" s="133">
        <v>2015</v>
      </c>
      <c r="J6303" s="74"/>
      <c r="K6303" s="73">
        <v>4987964585</v>
      </c>
      <c r="L6303" s="90">
        <f>IF(K6303/1024 &gt;1,K6303/1024," ")</f>
        <v>4871059.1650390625</v>
      </c>
      <c r="M6303" s="90">
        <f>IF(K6303/1048576 &gt;1,K6303/1048576," ")</f>
        <v>4756.8937158584595</v>
      </c>
      <c r="N6303" s="91">
        <f>IF(K6303&gt;999999999,K6303/1073741824," ")</f>
        <v>4.6454040193930268</v>
      </c>
      <c r="O6303" s="194" t="s">
        <v>28508</v>
      </c>
      <c r="P6303" s="197" t="s">
        <v>28509</v>
      </c>
    </row>
    <row r="6304" spans="2:16" ht="20.100000000000001" customHeight="1" x14ac:dyDescent="0.3">
      <c r="B6304" s="101">
        <v>6294</v>
      </c>
      <c r="C6304" s="102" t="s">
        <v>41768</v>
      </c>
      <c r="D6304" s="160" t="s">
        <v>4603</v>
      </c>
      <c r="E6304" s="36" t="s">
        <v>16628</v>
      </c>
      <c r="F6304" s="104">
        <v>5.8</v>
      </c>
      <c r="G6304" s="101" t="s">
        <v>704</v>
      </c>
      <c r="H6304" s="101" t="s">
        <v>3756</v>
      </c>
      <c r="I6304" s="101">
        <v>1981</v>
      </c>
      <c r="J6304" s="101"/>
      <c r="K6304" s="90">
        <v>2546330495</v>
      </c>
      <c r="L6304" s="90">
        <f>IF(K6304/1024 &gt;1,K6304/1024," ")</f>
        <v>2486650.8740234375</v>
      </c>
      <c r="M6304" s="90">
        <f>IF(K6304/1048576 &gt;1,K6304/1048576," ")</f>
        <v>2428.3699941635132</v>
      </c>
      <c r="N6304" s="91">
        <f>IF(K6304&gt;999999999,K6304/1073741824," ")</f>
        <v>2.3714550724253058</v>
      </c>
      <c r="O6304" s="194" t="s">
        <v>28510</v>
      </c>
      <c r="P6304" s="197" t="s">
        <v>28511</v>
      </c>
    </row>
    <row r="6305" spans="2:16" ht="20.100000000000001" customHeight="1" x14ac:dyDescent="0.3">
      <c r="B6305" s="101">
        <v>6295</v>
      </c>
      <c r="C6305" s="12" t="s">
        <v>40812</v>
      </c>
      <c r="D6305" s="160" t="s">
        <v>632</v>
      </c>
      <c r="E6305" s="36" t="s">
        <v>16629</v>
      </c>
      <c r="F6305" s="104">
        <v>5.2</v>
      </c>
      <c r="G6305" s="94"/>
      <c r="H6305" s="94" t="s">
        <v>3929</v>
      </c>
      <c r="I6305" s="101">
        <v>2005</v>
      </c>
      <c r="J6305" s="101"/>
      <c r="K6305" s="90">
        <v>734554112</v>
      </c>
      <c r="L6305" s="90">
        <f>IF(K6305/1024 &gt;1,K6305/1024," ")</f>
        <v>717338</v>
      </c>
      <c r="M6305" s="90">
        <f>IF(K6305/1048576 &gt;1,K6305/1048576," ")</f>
        <v>700.525390625</v>
      </c>
      <c r="N6305" s="91" t="str">
        <f>IF(K6305&gt;999999999,K6305/1073741824," ")</f>
        <v xml:space="preserve"> </v>
      </c>
      <c r="O6305" s="199" t="s">
        <v>17525</v>
      </c>
      <c r="P6305" s="197" t="s">
        <v>28512</v>
      </c>
    </row>
    <row r="6306" spans="2:16" ht="20.100000000000001" customHeight="1" x14ac:dyDescent="0.3">
      <c r="B6306" s="101">
        <v>6296</v>
      </c>
      <c r="C6306" s="109" t="s">
        <v>41769</v>
      </c>
      <c r="D6306" s="160" t="s">
        <v>920</v>
      </c>
      <c r="E6306" s="36" t="s">
        <v>16630</v>
      </c>
      <c r="F6306" s="104">
        <v>6.5</v>
      </c>
      <c r="G6306" s="101" t="s">
        <v>704</v>
      </c>
      <c r="H6306" s="101" t="s">
        <v>3800</v>
      </c>
      <c r="I6306" s="101">
        <v>1962</v>
      </c>
      <c r="J6306" s="101"/>
      <c r="K6306" s="90">
        <v>3618252258</v>
      </c>
      <c r="L6306" s="90">
        <f>IF(K6306/1024 &gt;1,K6306/1024," ")</f>
        <v>3533449.470703125</v>
      </c>
      <c r="M6306" s="90">
        <f>IF(K6306/1048576 &gt;1,K6306/1048576," ")</f>
        <v>3450.6342487335205</v>
      </c>
      <c r="N6306" s="91">
        <f>IF(K6306&gt;999999999,K6306/1073741824," ")</f>
        <v>3.3697600085288286</v>
      </c>
      <c r="O6306" s="194" t="s">
        <v>28513</v>
      </c>
      <c r="P6306" s="197" t="s">
        <v>28514</v>
      </c>
    </row>
    <row r="6307" spans="2:16" ht="20.100000000000001" customHeight="1" x14ac:dyDescent="0.3">
      <c r="B6307" s="101">
        <v>6297</v>
      </c>
      <c r="C6307" s="102" t="s">
        <v>41770</v>
      </c>
      <c r="D6307" s="159" t="s">
        <v>108</v>
      </c>
      <c r="E6307" s="36" t="s">
        <v>16631</v>
      </c>
      <c r="F6307" s="104">
        <v>7.5</v>
      </c>
      <c r="G6307" s="94" t="s">
        <v>704</v>
      </c>
      <c r="H6307" s="94" t="s">
        <v>4407</v>
      </c>
      <c r="I6307" s="94">
        <v>1975</v>
      </c>
      <c r="J6307" s="94"/>
      <c r="K6307" s="90">
        <v>4007100287</v>
      </c>
      <c r="L6307" s="90">
        <f>IF(K6307/1024 &gt;1,K6307/1024," ")</f>
        <v>3913183.8740234375</v>
      </c>
      <c r="M6307" s="90">
        <f>IF(K6307/1048576 &gt;1,K6307/1048576," ")</f>
        <v>3821.4686269760132</v>
      </c>
      <c r="N6307" s="91">
        <f>IF(K6307&gt;999999999,K6307/1073741824," ")</f>
        <v>3.7319029560312629</v>
      </c>
      <c r="O6307" s="194" t="s">
        <v>28515</v>
      </c>
      <c r="P6307" s="197" t="s">
        <v>28516</v>
      </c>
    </row>
    <row r="6308" spans="2:16" ht="20.100000000000001" customHeight="1" x14ac:dyDescent="0.3">
      <c r="B6308" s="101">
        <v>6298</v>
      </c>
      <c r="C6308" s="112" t="s">
        <v>41771</v>
      </c>
      <c r="D6308" s="161" t="s">
        <v>7177</v>
      </c>
      <c r="E6308" s="36" t="s">
        <v>16632</v>
      </c>
      <c r="F6308" s="99">
        <v>6.9</v>
      </c>
      <c r="G6308" s="99"/>
      <c r="H6308" s="105" t="s">
        <v>5878</v>
      </c>
      <c r="I6308" s="101">
        <v>2016</v>
      </c>
      <c r="J6308" s="101"/>
      <c r="K6308" s="90">
        <v>3841373359</v>
      </c>
      <c r="L6308" s="90">
        <f>IF(K6308/1024 &gt;1,K6308/1024," ")</f>
        <v>3751341.1708984375</v>
      </c>
      <c r="M6308" s="90">
        <f>IF(K6308/1048576 &gt;1,K6308/1048576," ")</f>
        <v>3663.4191122055054</v>
      </c>
      <c r="N6308" s="91">
        <f>IF(K6308&gt;999999999,K6308/1073741824," ")</f>
        <v>3.5775577267631888</v>
      </c>
      <c r="O6308" s="194" t="s">
        <v>28517</v>
      </c>
      <c r="P6308" s="197" t="s">
        <v>28518</v>
      </c>
    </row>
    <row r="6309" spans="2:16" ht="20.100000000000001" customHeight="1" x14ac:dyDescent="0.3">
      <c r="B6309" s="101">
        <v>6299</v>
      </c>
      <c r="C6309" s="12" t="s">
        <v>41772</v>
      </c>
      <c r="D6309" s="160" t="s">
        <v>5722</v>
      </c>
      <c r="E6309" s="36" t="s">
        <v>16633</v>
      </c>
      <c r="F6309" s="104">
        <v>5.6</v>
      </c>
      <c r="G6309" s="101" t="s">
        <v>704</v>
      </c>
      <c r="H6309" s="101" t="s">
        <v>5721</v>
      </c>
      <c r="I6309" s="101">
        <v>1985</v>
      </c>
      <c r="J6309" s="101"/>
      <c r="K6309" s="90">
        <v>2471418985</v>
      </c>
      <c r="L6309" s="90">
        <f>IF(K6309/1024 &gt;1,K6309/1024," ")</f>
        <v>2413495.1025390625</v>
      </c>
      <c r="M6309" s="90">
        <f>IF(K6309/1048576 &gt;1,K6309/1048576," ")</f>
        <v>2356.9288110733032</v>
      </c>
      <c r="N6309" s="91">
        <f>IF(K6309&gt;999999999,K6309/1073741824," ")</f>
        <v>2.3016882920637727</v>
      </c>
      <c r="O6309" s="194" t="s">
        <v>28519</v>
      </c>
      <c r="P6309" s="197" t="s">
        <v>28520</v>
      </c>
    </row>
    <row r="6310" spans="2:16" ht="20.100000000000001" customHeight="1" x14ac:dyDescent="0.3">
      <c r="B6310" s="101">
        <v>6300</v>
      </c>
      <c r="C6310" s="7" t="s">
        <v>40813</v>
      </c>
      <c r="D6310" s="159" t="s">
        <v>251</v>
      </c>
      <c r="E6310" s="36" t="s">
        <v>16637</v>
      </c>
      <c r="F6310" s="104">
        <v>4.8</v>
      </c>
      <c r="G6310" s="94"/>
      <c r="H6310" s="94" t="s">
        <v>3738</v>
      </c>
      <c r="I6310" s="94">
        <v>2009</v>
      </c>
      <c r="J6310" s="94"/>
      <c r="K6310" s="108">
        <v>1689372672</v>
      </c>
      <c r="L6310" s="90">
        <f>IF(K6310/1024 &gt;1,K6310/1024," ")</f>
        <v>1649778</v>
      </c>
      <c r="M6310" s="90">
        <f>IF(K6310/1048576 &gt;1,K6310/1048576," ")</f>
        <v>1611.111328125</v>
      </c>
      <c r="N6310" s="91">
        <f>IF(K6310&gt;999999999,K6310/1073741824," ")</f>
        <v>1.5733509063720703</v>
      </c>
      <c r="O6310" s="194" t="s">
        <v>28527</v>
      </c>
      <c r="P6310" s="197" t="s">
        <v>28528</v>
      </c>
    </row>
    <row r="6311" spans="2:16" ht="20.100000000000001" customHeight="1" x14ac:dyDescent="0.3">
      <c r="B6311" s="101">
        <v>6301</v>
      </c>
      <c r="C6311" s="109" t="s">
        <v>41773</v>
      </c>
      <c r="D6311" s="160" t="s">
        <v>2594</v>
      </c>
      <c r="E6311" s="36" t="s">
        <v>16638</v>
      </c>
      <c r="F6311" s="104">
        <v>8.1999999999999993</v>
      </c>
      <c r="G6311" s="94" t="s">
        <v>704</v>
      </c>
      <c r="H6311" s="94" t="s">
        <v>3851</v>
      </c>
      <c r="I6311" s="101">
        <v>1976</v>
      </c>
      <c r="J6311" s="101"/>
      <c r="K6311" s="90">
        <v>3490594678</v>
      </c>
      <c r="L6311" s="90">
        <f>IF(K6311/1024 &gt;1,K6311/1024," ")</f>
        <v>3408783.865234375</v>
      </c>
      <c r="M6311" s="90">
        <f>IF(K6311/1048576 &gt;1,K6311/1048576," ")</f>
        <v>3328.8904933929443</v>
      </c>
      <c r="N6311" s="91">
        <f>IF(K6311&gt;999999999,K6311/1073741824," ")</f>
        <v>3.2508696224540472</v>
      </c>
      <c r="O6311" s="194" t="s">
        <v>28529</v>
      </c>
      <c r="P6311" s="197" t="s">
        <v>28530</v>
      </c>
    </row>
    <row r="6312" spans="2:16" ht="20.100000000000001" customHeight="1" x14ac:dyDescent="0.3">
      <c r="B6312" s="101">
        <v>6302</v>
      </c>
      <c r="C6312" s="107" t="s">
        <v>41774</v>
      </c>
      <c r="D6312" s="168" t="s">
        <v>633</v>
      </c>
      <c r="E6312" s="36" t="s">
        <v>16639</v>
      </c>
      <c r="F6312" s="99">
        <v>6.7</v>
      </c>
      <c r="G6312" s="99"/>
      <c r="H6312" s="101" t="s">
        <v>5892</v>
      </c>
      <c r="I6312" s="101">
        <v>2015</v>
      </c>
      <c r="J6312" s="101"/>
      <c r="K6312" s="90">
        <v>3323101367</v>
      </c>
      <c r="L6312" s="90">
        <f>IF(K6312/1024 &gt;1,K6312/1024," ")</f>
        <v>3245216.1787109375</v>
      </c>
      <c r="M6312" s="90">
        <f>IF(K6312/1048576 &gt;1,K6312/1048576," ")</f>
        <v>3169.1564245223999</v>
      </c>
      <c r="N6312" s="91">
        <f>IF(K6312&gt;999999999,K6312/1073741824," ")</f>
        <v>3.0948793208226562</v>
      </c>
      <c r="O6312" s="194" t="s">
        <v>28531</v>
      </c>
      <c r="P6312" s="197" t="s">
        <v>28532</v>
      </c>
    </row>
    <row r="6313" spans="2:16" ht="20.100000000000001" customHeight="1" x14ac:dyDescent="0.3">
      <c r="B6313" s="101">
        <v>6303</v>
      </c>
      <c r="C6313" s="29" t="s">
        <v>42612</v>
      </c>
      <c r="D6313" s="161" t="s">
        <v>6565</v>
      </c>
      <c r="E6313" s="36" t="s">
        <v>16640</v>
      </c>
      <c r="F6313" s="99">
        <v>5</v>
      </c>
      <c r="G6313" s="99"/>
      <c r="H6313" s="101" t="s">
        <v>5892</v>
      </c>
      <c r="I6313" s="101">
        <v>2014</v>
      </c>
      <c r="J6313" s="101"/>
      <c r="K6313" s="90">
        <v>3695310938</v>
      </c>
      <c r="L6313" s="90">
        <f>IF(K6313/1024 &gt;1,K6313/1024," ")</f>
        <v>3608702.087890625</v>
      </c>
      <c r="M6313" s="90">
        <f>IF(K6313/1048576 &gt;1,K6313/1048576," ")</f>
        <v>3524.1231327056885</v>
      </c>
      <c r="N6313" s="91">
        <f>IF(K6313&gt;999999999,K6313/1073741824," ")</f>
        <v>3.4415264967828989</v>
      </c>
      <c r="O6313" s="194" t="s">
        <v>17776</v>
      </c>
      <c r="P6313" s="197" t="s">
        <v>28533</v>
      </c>
    </row>
    <row r="6314" spans="2:16" ht="20.100000000000001" customHeight="1" x14ac:dyDescent="0.3">
      <c r="B6314" s="101">
        <v>6304</v>
      </c>
      <c r="C6314" s="109" t="s">
        <v>41775</v>
      </c>
      <c r="D6314" s="159" t="s">
        <v>2595</v>
      </c>
      <c r="E6314" s="36" t="s">
        <v>16641</v>
      </c>
      <c r="F6314" s="104">
        <v>5.3</v>
      </c>
      <c r="G6314" s="101" t="s">
        <v>704</v>
      </c>
      <c r="H6314" s="101" t="s">
        <v>3740</v>
      </c>
      <c r="I6314" s="94">
        <v>1994</v>
      </c>
      <c r="J6314" s="94"/>
      <c r="K6314" s="90">
        <v>4348623698</v>
      </c>
      <c r="L6314" s="90">
        <f>IF(K6314/1024 &gt;1,K6314/1024," ")</f>
        <v>4246702.830078125</v>
      </c>
      <c r="M6314" s="90">
        <f>IF(K6314/1048576 &gt;1,K6314/1048576," ")</f>
        <v>4147.1707324981689</v>
      </c>
      <c r="N6314" s="91">
        <f>IF(K6314&gt;999999999,K6314/1073741824," ")</f>
        <v>4.0499714184552431</v>
      </c>
      <c r="O6314" s="194" t="s">
        <v>17564</v>
      </c>
      <c r="P6314" s="197" t="s">
        <v>28534</v>
      </c>
    </row>
    <row r="6315" spans="2:16" ht="20.100000000000001" customHeight="1" x14ac:dyDescent="0.3">
      <c r="B6315" s="101">
        <v>6305</v>
      </c>
      <c r="C6315" s="12" t="s">
        <v>41776</v>
      </c>
      <c r="D6315" s="182" t="s">
        <v>8983</v>
      </c>
      <c r="E6315" s="36" t="s">
        <v>16643</v>
      </c>
      <c r="F6315" s="86">
        <v>6.2</v>
      </c>
      <c r="G6315" s="13" t="s">
        <v>704</v>
      </c>
      <c r="H6315" s="13" t="s">
        <v>3758</v>
      </c>
      <c r="I6315" s="79">
        <v>2019</v>
      </c>
      <c r="J6315" s="79"/>
      <c r="K6315" s="73">
        <v>4913971200</v>
      </c>
      <c r="L6315" s="90">
        <f>IF(K6315/1024 &gt;1,K6315/1024," ")</f>
        <v>4798800</v>
      </c>
      <c r="M6315" s="90">
        <f>IF(K6315/1048576 &gt;1,K6315/1048576," ")</f>
        <v>4686.328125</v>
      </c>
      <c r="N6315" s="91">
        <f>IF(K6315&gt;999999999,K6315/1073741824," ")</f>
        <v>4.5764923095703125</v>
      </c>
      <c r="O6315" s="194" t="s">
        <v>28537</v>
      </c>
      <c r="P6315" s="197" t="s">
        <v>28538</v>
      </c>
    </row>
    <row r="6316" spans="2:16" ht="20.100000000000001" customHeight="1" x14ac:dyDescent="0.3">
      <c r="B6316" s="101">
        <v>6306</v>
      </c>
      <c r="C6316" s="103" t="s">
        <v>41777</v>
      </c>
      <c r="D6316" s="161" t="s">
        <v>6414</v>
      </c>
      <c r="E6316" s="36" t="s">
        <v>16644</v>
      </c>
      <c r="F6316" s="99">
        <v>7.2</v>
      </c>
      <c r="G6316" s="99" t="s">
        <v>704</v>
      </c>
      <c r="H6316" s="101" t="s">
        <v>3937</v>
      </c>
      <c r="I6316" s="101">
        <v>1956</v>
      </c>
      <c r="J6316" s="101"/>
      <c r="K6316" s="90">
        <v>3124458880</v>
      </c>
      <c r="L6316" s="90">
        <f>IF(K6316/1024 &gt;1,K6316/1024," ")</f>
        <v>3051229.375</v>
      </c>
      <c r="M6316" s="90">
        <f>IF(K6316/1048576 &gt;1,K6316/1048576," ")</f>
        <v>2979.7161865234375</v>
      </c>
      <c r="N6316" s="91">
        <f>IF(K6316&gt;999999999,K6316/1073741824," ")</f>
        <v>2.9098790884017944</v>
      </c>
      <c r="O6316" s="199" t="s">
        <v>17525</v>
      </c>
      <c r="P6316" s="197" t="s">
        <v>28539</v>
      </c>
    </row>
    <row r="6317" spans="2:16" ht="20.100000000000001" customHeight="1" x14ac:dyDescent="0.3">
      <c r="B6317" s="101">
        <v>6307</v>
      </c>
      <c r="C6317" s="103" t="s">
        <v>41778</v>
      </c>
      <c r="D6317" s="168" t="s">
        <v>6476</v>
      </c>
      <c r="E6317" s="36" t="s">
        <v>16645</v>
      </c>
      <c r="F6317" s="99">
        <v>6.6</v>
      </c>
      <c r="G6317" s="99"/>
      <c r="H6317" s="101" t="s">
        <v>5892</v>
      </c>
      <c r="I6317" s="101">
        <v>2015</v>
      </c>
      <c r="J6317" s="101"/>
      <c r="K6317" s="90">
        <v>4464840540</v>
      </c>
      <c r="L6317" s="90">
        <f>IF(K6317/1024 &gt;1,K6317/1024," ")</f>
        <v>4360195.83984375</v>
      </c>
      <c r="M6317" s="90">
        <f>IF(K6317/1048576 &gt;1,K6317/1048576," ")</f>
        <v>4258.0037498474121</v>
      </c>
      <c r="N6317" s="91">
        <f>IF(K6317&gt;999999999,K6317/1073741824," ")</f>
        <v>4.1582067869603634</v>
      </c>
      <c r="O6317" s="194" t="s">
        <v>28540</v>
      </c>
      <c r="P6317" s="197" t="s">
        <v>28541</v>
      </c>
    </row>
    <row r="6318" spans="2:16" ht="20.100000000000001" customHeight="1" x14ac:dyDescent="0.3">
      <c r="B6318" s="101">
        <v>6308</v>
      </c>
      <c r="C6318" s="7" t="s">
        <v>41779</v>
      </c>
      <c r="D6318" s="178" t="s">
        <v>32824</v>
      </c>
      <c r="E6318" s="36" t="s">
        <v>32825</v>
      </c>
      <c r="F6318" s="131">
        <v>5.7</v>
      </c>
      <c r="G6318" s="13" t="s">
        <v>704</v>
      </c>
      <c r="H6318" s="13" t="s">
        <v>3744</v>
      </c>
      <c r="I6318" s="133">
        <v>2021</v>
      </c>
      <c r="J6318" s="140"/>
      <c r="K6318" s="73">
        <v>4640256000</v>
      </c>
      <c r="L6318" s="90">
        <f>IF(K6318/1024 &gt;1,K6318/1024," ")</f>
        <v>4531500</v>
      </c>
      <c r="M6318" s="90">
        <f>IF(K6318/1048576 &gt;1,K6318/1048576," ")</f>
        <v>4425.29296875</v>
      </c>
      <c r="N6318" s="91">
        <f>IF(K6318&gt;999999999,K6318/1073741824," ")</f>
        <v>4.3215751647949219</v>
      </c>
      <c r="O6318" s="223" t="s">
        <v>32826</v>
      </c>
      <c r="P6318" s="197" t="s">
        <v>32827</v>
      </c>
    </row>
    <row r="6319" spans="2:16" ht="20.100000000000001" customHeight="1" x14ac:dyDescent="0.3">
      <c r="B6319" s="101">
        <v>6309</v>
      </c>
      <c r="C6319" s="107" t="s">
        <v>35530</v>
      </c>
      <c r="D6319" s="160" t="s">
        <v>3852</v>
      </c>
      <c r="E6319" s="36" t="s">
        <v>11593</v>
      </c>
      <c r="F6319" s="104">
        <v>5.2</v>
      </c>
      <c r="G6319" s="101" t="s">
        <v>704</v>
      </c>
      <c r="H6319" s="101" t="s">
        <v>3740</v>
      </c>
      <c r="I6319" s="101">
        <v>1985</v>
      </c>
      <c r="J6319" s="101"/>
      <c r="K6319" s="90">
        <v>3538839888</v>
      </c>
      <c r="L6319" s="90">
        <f>IF(K6319/1024 &gt;1,K6319/1024," ")</f>
        <v>3455898.328125</v>
      </c>
      <c r="M6319" s="90">
        <f>IF(K6319/1048576 &gt;1,K6319/1048576," ")</f>
        <v>3374.9007110595703</v>
      </c>
      <c r="N6319" s="91">
        <f>IF(K6319&gt;999999999,K6319/1073741824," ")</f>
        <v>3.2958014756441116</v>
      </c>
      <c r="O6319" s="194" t="s">
        <v>20011</v>
      </c>
      <c r="P6319" s="197" t="s">
        <v>20012</v>
      </c>
    </row>
    <row r="6320" spans="2:16" ht="20.100000000000001" customHeight="1" x14ac:dyDescent="0.3">
      <c r="B6320" s="101">
        <v>6310</v>
      </c>
      <c r="C6320" s="109" t="s">
        <v>41780</v>
      </c>
      <c r="D6320" s="161" t="s">
        <v>7178</v>
      </c>
      <c r="E6320" s="36" t="s">
        <v>16648</v>
      </c>
      <c r="F6320" s="99">
        <v>4.4000000000000004</v>
      </c>
      <c r="G6320" s="99" t="s">
        <v>704</v>
      </c>
      <c r="H6320" s="105" t="s">
        <v>4081</v>
      </c>
      <c r="I6320" s="101">
        <v>2016</v>
      </c>
      <c r="J6320" s="101"/>
      <c r="K6320" s="90">
        <v>4755076368</v>
      </c>
      <c r="L6320" s="90">
        <f>IF(K6320/1024 &gt;1,K6320/1024," ")</f>
        <v>4643629.265625</v>
      </c>
      <c r="M6320" s="90">
        <f>IF(K6320/1048576 &gt;1,K6320/1048576," ")</f>
        <v>4534.7942047119141</v>
      </c>
      <c r="N6320" s="91">
        <f>IF(K6320&gt;999999999,K6320/1073741824," ")</f>
        <v>4.4285099655389786</v>
      </c>
      <c r="O6320" s="194" t="s">
        <v>27589</v>
      </c>
      <c r="P6320" s="197" t="s">
        <v>28546</v>
      </c>
    </row>
    <row r="6321" spans="2:16" ht="20.100000000000001" customHeight="1" x14ac:dyDescent="0.3">
      <c r="B6321" s="101">
        <v>6311</v>
      </c>
      <c r="C6321" s="7" t="s">
        <v>42613</v>
      </c>
      <c r="D6321" s="159" t="s">
        <v>1662</v>
      </c>
      <c r="E6321" s="36" t="s">
        <v>16649</v>
      </c>
      <c r="F6321" s="104">
        <v>8</v>
      </c>
      <c r="G6321" s="101" t="s">
        <v>704</v>
      </c>
      <c r="H6321" s="101" t="s">
        <v>4114</v>
      </c>
      <c r="I6321" s="101">
        <v>1964</v>
      </c>
      <c r="J6321" s="101"/>
      <c r="K6321" s="90">
        <v>3454160947</v>
      </c>
      <c r="L6321" s="90">
        <f>IF(K6321/1024 &gt;1,K6321/1024," ")</f>
        <v>3373204.0498046875</v>
      </c>
      <c r="M6321" s="90">
        <f>IF(K6321/1048576 &gt;1,K6321/1048576," ")</f>
        <v>3294.1445798873901</v>
      </c>
      <c r="N6321" s="91">
        <f>IF(K6321&gt;999999999,K6321/1073741824," ")</f>
        <v>3.2169380662962794</v>
      </c>
      <c r="O6321" s="194" t="s">
        <v>28547</v>
      </c>
      <c r="P6321" s="197" t="s">
        <v>28548</v>
      </c>
    </row>
    <row r="6322" spans="2:16" ht="20.100000000000001" customHeight="1" x14ac:dyDescent="0.3">
      <c r="B6322" s="101">
        <v>6312</v>
      </c>
      <c r="C6322" s="107" t="s">
        <v>41781</v>
      </c>
      <c r="D6322" s="161" t="s">
        <v>6731</v>
      </c>
      <c r="E6322" s="36" t="s">
        <v>16650</v>
      </c>
      <c r="F6322" s="99">
        <v>5</v>
      </c>
      <c r="G6322" s="99" t="s">
        <v>704</v>
      </c>
      <c r="H6322" s="105" t="s">
        <v>4081</v>
      </c>
      <c r="I6322" s="101">
        <v>2014</v>
      </c>
      <c r="J6322" s="101"/>
      <c r="K6322" s="90">
        <v>3598409111</v>
      </c>
      <c r="L6322" s="90">
        <f>IF(K6322/1024 &gt;1,K6322/1024," ")</f>
        <v>3514071.3974609375</v>
      </c>
      <c r="M6322" s="90">
        <f>IF(K6322/1048576 &gt;1,K6322/1048576," ")</f>
        <v>3431.7103490829468</v>
      </c>
      <c r="N6322" s="91">
        <f>IF(K6322&gt;999999999,K6322/1073741824," ")</f>
        <v>3.3512796377763152</v>
      </c>
      <c r="O6322" s="194" t="s">
        <v>28549</v>
      </c>
      <c r="P6322" s="197" t="s">
        <v>28550</v>
      </c>
    </row>
    <row r="6323" spans="2:16" ht="20.100000000000001" customHeight="1" x14ac:dyDescent="0.3">
      <c r="B6323" s="101">
        <v>6313</v>
      </c>
      <c r="C6323" s="111" t="s">
        <v>41782</v>
      </c>
      <c r="D6323" s="160" t="s">
        <v>6055</v>
      </c>
      <c r="E6323" s="36" t="s">
        <v>16651</v>
      </c>
      <c r="F6323" s="99">
        <v>5.6</v>
      </c>
      <c r="G6323" s="101" t="s">
        <v>704</v>
      </c>
      <c r="H6323" s="101" t="s">
        <v>5874</v>
      </c>
      <c r="I6323" s="101">
        <v>1953</v>
      </c>
      <c r="J6323" s="116"/>
      <c r="K6323" s="90">
        <v>3125442189</v>
      </c>
      <c r="L6323" s="90">
        <f>IF(K6323/1024 &gt;1,K6323/1024," ")</f>
        <v>3052189.6376953125</v>
      </c>
      <c r="M6323" s="90">
        <f>IF(K6323/1048576 &gt;1,K6323/1048576," ")</f>
        <v>2980.6539430618286</v>
      </c>
      <c r="N6323" s="91">
        <f>IF(K6323&gt;999999999,K6323/1073741824," ")</f>
        <v>2.910794866271317</v>
      </c>
      <c r="O6323" s="194" t="s">
        <v>28551</v>
      </c>
      <c r="P6323" s="197" t="s">
        <v>28552</v>
      </c>
    </row>
    <row r="6324" spans="2:16" ht="20.100000000000001" customHeight="1" x14ac:dyDescent="0.3">
      <c r="B6324" s="101">
        <v>6314</v>
      </c>
      <c r="C6324" s="102" t="s">
        <v>41783</v>
      </c>
      <c r="D6324" s="159" t="s">
        <v>1701</v>
      </c>
      <c r="E6324" s="36" t="s">
        <v>16652</v>
      </c>
      <c r="F6324" s="104">
        <v>5.0999999999999996</v>
      </c>
      <c r="G6324" s="101" t="s">
        <v>704</v>
      </c>
      <c r="H6324" s="101" t="s">
        <v>3740</v>
      </c>
      <c r="I6324" s="101">
        <v>2011</v>
      </c>
      <c r="J6324" s="101"/>
      <c r="K6324" s="90">
        <v>3760062374</v>
      </c>
      <c r="L6324" s="90">
        <f>IF(K6324/1024 &gt;1,K6324/1024," ")</f>
        <v>3671935.912109375</v>
      </c>
      <c r="M6324" s="90">
        <f>IF(K6324/1048576 &gt;1,K6324/1048576," ")</f>
        <v>3585.8749141693115</v>
      </c>
      <c r="N6324" s="91">
        <f>IF(K6324&gt;999999999,K6324/1073741824," ")</f>
        <v>3.5018309708684683</v>
      </c>
      <c r="O6324" s="194" t="s">
        <v>28553</v>
      </c>
      <c r="P6324" s="197" t="s">
        <v>28554</v>
      </c>
    </row>
    <row r="6325" spans="2:16" ht="20.100000000000001" customHeight="1" x14ac:dyDescent="0.3">
      <c r="B6325" s="101">
        <v>6315</v>
      </c>
      <c r="C6325" s="112" t="s">
        <v>41784</v>
      </c>
      <c r="D6325" s="163" t="s">
        <v>5862</v>
      </c>
      <c r="E6325" s="36" t="s">
        <v>16653</v>
      </c>
      <c r="F6325" s="104">
        <v>4.3</v>
      </c>
      <c r="G6325" s="101" t="s">
        <v>704</v>
      </c>
      <c r="H6325" s="101" t="s">
        <v>3739</v>
      </c>
      <c r="I6325" s="101">
        <v>2015</v>
      </c>
      <c r="J6325" s="101"/>
      <c r="K6325" s="90">
        <v>4365345958</v>
      </c>
      <c r="L6325" s="90">
        <f>IF(K6325/1024 &gt;1,K6325/1024," ")</f>
        <v>4263033.162109375</v>
      </c>
      <c r="M6325" s="90">
        <f>IF(K6325/1048576 &gt;1,K6325/1048576," ")</f>
        <v>4163.1183223724365</v>
      </c>
      <c r="N6325" s="91">
        <f>IF(K6325&gt;999999999,K6325/1073741824," ")</f>
        <v>4.0655452366918325</v>
      </c>
      <c r="O6325" s="194" t="s">
        <v>18220</v>
      </c>
      <c r="P6325" s="197" t="s">
        <v>28555</v>
      </c>
    </row>
    <row r="6326" spans="2:16" ht="20.100000000000001" customHeight="1" x14ac:dyDescent="0.3">
      <c r="B6326" s="101">
        <v>6316</v>
      </c>
      <c r="C6326" s="7" t="s">
        <v>40814</v>
      </c>
      <c r="D6326" s="159" t="s">
        <v>226</v>
      </c>
      <c r="E6326" s="36" t="s">
        <v>16654</v>
      </c>
      <c r="F6326" s="104">
        <v>4.5999999999999996</v>
      </c>
      <c r="G6326" s="94"/>
      <c r="H6326" s="94" t="s">
        <v>3738</v>
      </c>
      <c r="I6326" s="101">
        <v>2008</v>
      </c>
      <c r="J6326" s="101"/>
      <c r="K6326" s="90">
        <v>1607757824</v>
      </c>
      <c r="L6326" s="90">
        <f>IF(K6326/1024 &gt;1,K6326/1024," ")</f>
        <v>1570076</v>
      </c>
      <c r="M6326" s="90">
        <f>IF(K6326/1048576 &gt;1,K6326/1048576," ")</f>
        <v>1533.27734375</v>
      </c>
      <c r="N6326" s="91">
        <f>IF(K6326&gt;999999999,K6326/1073741824," ")</f>
        <v>1.4973411560058594</v>
      </c>
      <c r="O6326" s="194" t="s">
        <v>28556</v>
      </c>
      <c r="P6326" s="197" t="s">
        <v>28557</v>
      </c>
    </row>
    <row r="6327" spans="2:16" ht="20.100000000000001" customHeight="1" x14ac:dyDescent="0.3">
      <c r="B6327" s="101">
        <v>6317</v>
      </c>
      <c r="C6327" s="111" t="s">
        <v>41786</v>
      </c>
      <c r="D6327" s="161" t="s">
        <v>6719</v>
      </c>
      <c r="E6327" s="36" t="s">
        <v>16656</v>
      </c>
      <c r="F6327" s="99">
        <v>5</v>
      </c>
      <c r="G6327" s="99"/>
      <c r="H6327" s="101" t="s">
        <v>5878</v>
      </c>
      <c r="I6327" s="101">
        <v>2016</v>
      </c>
      <c r="J6327" s="101"/>
      <c r="K6327" s="90">
        <v>3722001257</v>
      </c>
      <c r="L6327" s="90">
        <f>IF(K6327/1024 &gt;1,K6327/1024," ")</f>
        <v>3634766.8525390625</v>
      </c>
      <c r="M6327" s="90">
        <f>IF(K6327/1048576 &gt;1,K6327/1048576," ")</f>
        <v>3549.5770044326782</v>
      </c>
      <c r="N6327" s="91">
        <f>IF(K6327&gt;999999999,K6327/1073741824," ")</f>
        <v>3.4663837933912873</v>
      </c>
      <c r="O6327" s="194" t="s">
        <v>28560</v>
      </c>
      <c r="P6327" s="197" t="s">
        <v>28561</v>
      </c>
    </row>
    <row r="6328" spans="2:16" ht="20.100000000000001" customHeight="1" x14ac:dyDescent="0.3">
      <c r="B6328" s="101">
        <v>6318</v>
      </c>
      <c r="C6328" s="109" t="s">
        <v>41785</v>
      </c>
      <c r="D6328" s="160" t="s">
        <v>3088</v>
      </c>
      <c r="E6328" s="36" t="s">
        <v>16655</v>
      </c>
      <c r="F6328" s="104">
        <v>7.1</v>
      </c>
      <c r="G6328" s="13" t="s">
        <v>704</v>
      </c>
      <c r="H6328" s="13" t="s">
        <v>3937</v>
      </c>
      <c r="I6328" s="101">
        <v>2011</v>
      </c>
      <c r="J6328" s="101"/>
      <c r="K6328" s="73">
        <v>3856143649</v>
      </c>
      <c r="L6328" s="90">
        <f>IF(K6328/1024 &gt;1,K6328/1024," ")</f>
        <v>3765765.2822265625</v>
      </c>
      <c r="M6328" s="90">
        <f>IF(K6328/1048576 &gt;1,K6328/1048576," ")</f>
        <v>3677.5051584243774</v>
      </c>
      <c r="N6328" s="91">
        <f>IF(K6328&gt;999999999,K6328/1073741824," ")</f>
        <v>3.5913136312738061</v>
      </c>
      <c r="O6328" s="194" t="s">
        <v>28558</v>
      </c>
      <c r="P6328" s="197" t="s">
        <v>28559</v>
      </c>
    </row>
    <row r="6329" spans="2:16" ht="20.100000000000001" customHeight="1" x14ac:dyDescent="0.3">
      <c r="B6329" s="101">
        <v>6319</v>
      </c>
      <c r="C6329" s="102" t="s">
        <v>41787</v>
      </c>
      <c r="D6329" s="159" t="s">
        <v>2596</v>
      </c>
      <c r="E6329" s="36" t="s">
        <v>16657</v>
      </c>
      <c r="F6329" s="104">
        <v>7.9</v>
      </c>
      <c r="G6329" s="99" t="s">
        <v>704</v>
      </c>
      <c r="H6329" s="101" t="s">
        <v>5910</v>
      </c>
      <c r="I6329" s="101">
        <v>1944</v>
      </c>
      <c r="J6329" s="101"/>
      <c r="K6329" s="90">
        <v>3150315772</v>
      </c>
      <c r="L6329" s="90">
        <f>IF(K6329/1024 &gt;1,K6329/1024," ")</f>
        <v>3076480.24609375</v>
      </c>
      <c r="M6329" s="90">
        <f>IF(K6329/1048576 &gt;1,K6329/1048576," ")</f>
        <v>3004.3752403259277</v>
      </c>
      <c r="N6329" s="91">
        <f>IF(K6329&gt;999999999,K6329/1073741824," ")</f>
        <v>2.9339601956307888</v>
      </c>
      <c r="O6329" s="194" t="s">
        <v>28562</v>
      </c>
      <c r="P6329" s="197" t="s">
        <v>28563</v>
      </c>
    </row>
    <row r="6330" spans="2:16" ht="20.100000000000001" customHeight="1" x14ac:dyDescent="0.3">
      <c r="B6330" s="101">
        <v>6320</v>
      </c>
      <c r="C6330" s="7" t="s">
        <v>41788</v>
      </c>
      <c r="D6330" s="157" t="s">
        <v>9054</v>
      </c>
      <c r="E6330" s="36" t="s">
        <v>16658</v>
      </c>
      <c r="F6330" s="81">
        <v>6.4</v>
      </c>
      <c r="G6330" s="13" t="s">
        <v>704</v>
      </c>
      <c r="H6330" s="13" t="s">
        <v>3740</v>
      </c>
      <c r="I6330" s="79">
        <v>2020</v>
      </c>
      <c r="J6330" s="79"/>
      <c r="K6330" s="73">
        <v>8082522112</v>
      </c>
      <c r="L6330" s="90">
        <f>IF(K6330/1024 &gt;1,K6330/1024," ")</f>
        <v>7893088</v>
      </c>
      <c r="M6330" s="90">
        <f>IF(K6330/1048576 &gt;1,K6330/1048576," ")</f>
        <v>7708.09375</v>
      </c>
      <c r="N6330" s="91">
        <f>IF(K6330&gt;999999999,K6330/1073741824," ")</f>
        <v>7.527435302734375</v>
      </c>
      <c r="O6330" s="194" t="s">
        <v>28564</v>
      </c>
      <c r="P6330" s="197" t="s">
        <v>28565</v>
      </c>
    </row>
    <row r="6331" spans="2:16" ht="20.100000000000001" customHeight="1" x14ac:dyDescent="0.3">
      <c r="B6331" s="101">
        <v>6321</v>
      </c>
      <c r="C6331" s="48" t="s">
        <v>42614</v>
      </c>
      <c r="D6331" s="161" t="s">
        <v>7367</v>
      </c>
      <c r="E6331" s="36" t="s">
        <v>16659</v>
      </c>
      <c r="F6331" s="99">
        <v>5</v>
      </c>
      <c r="G6331" s="99" t="s">
        <v>704</v>
      </c>
      <c r="H6331" s="105" t="s">
        <v>5871</v>
      </c>
      <c r="I6331" s="101">
        <v>2016</v>
      </c>
      <c r="J6331" s="101"/>
      <c r="K6331" s="90">
        <v>4898901005</v>
      </c>
      <c r="L6331" s="90">
        <f>IF(K6331/1024 &gt;1,K6331/1024," ")</f>
        <v>4784083.0126953125</v>
      </c>
      <c r="M6331" s="90">
        <f>IF(K6331/1048576 &gt;1,K6331/1048576," ")</f>
        <v>4671.9560670852661</v>
      </c>
      <c r="N6331" s="91">
        <f>IF(K6331&gt;999999999,K6331/1073741824," ")</f>
        <v>4.5624570967629552</v>
      </c>
      <c r="O6331" s="194" t="s">
        <v>26478</v>
      </c>
      <c r="P6331" s="197" t="s">
        <v>28566</v>
      </c>
    </row>
    <row r="6332" spans="2:16" ht="20.100000000000001" customHeight="1" x14ac:dyDescent="0.3">
      <c r="B6332" s="101">
        <v>6322</v>
      </c>
      <c r="C6332" s="48" t="s">
        <v>41789</v>
      </c>
      <c r="D6332" s="159" t="s">
        <v>2597</v>
      </c>
      <c r="E6332" s="36" t="s">
        <v>16660</v>
      </c>
      <c r="F6332" s="104">
        <v>5.4</v>
      </c>
      <c r="G6332" s="13" t="s">
        <v>704</v>
      </c>
      <c r="H6332" s="13" t="s">
        <v>3937</v>
      </c>
      <c r="I6332" s="94">
        <v>2010</v>
      </c>
      <c r="J6332" s="94"/>
      <c r="K6332" s="73">
        <v>2292703232</v>
      </c>
      <c r="L6332" s="90">
        <f>IF(K6332/1024 &gt;1,K6332/1024," ")</f>
        <v>2238968</v>
      </c>
      <c r="M6332" s="90">
        <f>IF(K6332/1048576 &gt;1,K6332/1048576," ")</f>
        <v>2186.4921875</v>
      </c>
      <c r="N6332" s="91">
        <f>IF(K6332&gt;999999999,K6332/1073741824," ")</f>
        <v>2.1352462768554688</v>
      </c>
      <c r="O6332" s="194" t="s">
        <v>17766</v>
      </c>
      <c r="P6332" s="197" t="s">
        <v>28567</v>
      </c>
    </row>
    <row r="6333" spans="2:16" ht="20.100000000000001" customHeight="1" x14ac:dyDescent="0.3">
      <c r="B6333" s="101">
        <v>6323</v>
      </c>
      <c r="C6333" s="102" t="s">
        <v>41790</v>
      </c>
      <c r="D6333" s="159" t="s">
        <v>1805</v>
      </c>
      <c r="E6333" s="36" t="s">
        <v>16661</v>
      </c>
      <c r="F6333" s="104">
        <v>5.4</v>
      </c>
      <c r="G6333" s="101" t="s">
        <v>704</v>
      </c>
      <c r="H6333" s="101" t="s">
        <v>3776</v>
      </c>
      <c r="I6333" s="94">
        <v>2009</v>
      </c>
      <c r="J6333" s="94"/>
      <c r="K6333" s="90">
        <v>3529258471</v>
      </c>
      <c r="L6333" s="90">
        <f>IF(K6333/1024 &gt;1,K6333/1024," ")</f>
        <v>3446541.4755859375</v>
      </c>
      <c r="M6333" s="90">
        <f>IF(K6333/1048576 &gt;1,K6333/1048576," ")</f>
        <v>3365.7631597518921</v>
      </c>
      <c r="N6333" s="91">
        <f>IF(K6333&gt;999999999,K6333/1073741824," ")</f>
        <v>3.2868780856952071</v>
      </c>
      <c r="O6333" s="194" t="s">
        <v>28568</v>
      </c>
      <c r="P6333" s="197" t="s">
        <v>28569</v>
      </c>
    </row>
    <row r="6334" spans="2:16" ht="20.100000000000001" customHeight="1" x14ac:dyDescent="0.3">
      <c r="B6334" s="101">
        <v>6324</v>
      </c>
      <c r="C6334" s="20" t="s">
        <v>42743</v>
      </c>
      <c r="D6334" s="261" t="s">
        <v>42742</v>
      </c>
      <c r="E6334" s="36" t="s">
        <v>42739</v>
      </c>
      <c r="F6334" s="81">
        <v>6.2</v>
      </c>
      <c r="G6334" s="13"/>
      <c r="H6334" s="13" t="s">
        <v>3740</v>
      </c>
      <c r="I6334" s="79">
        <v>2022</v>
      </c>
      <c r="J6334" s="83"/>
      <c r="K6334" s="73">
        <v>5942648832</v>
      </c>
      <c r="L6334" s="90">
        <f>IF(K6334/1024 &gt;1,K6334/1024," ")</f>
        <v>5803368</v>
      </c>
      <c r="M6334" s="90">
        <f>IF(K6334/1048576 &gt;1,K6334/1048576," ")</f>
        <v>5667.3515625</v>
      </c>
      <c r="N6334" s="91">
        <f>IF(K6334&gt;999999999,K6334/1073741824," ")</f>
        <v>5.5345230102539063</v>
      </c>
      <c r="O6334" s="194" t="s">
        <v>42740</v>
      </c>
      <c r="P6334" s="197" t="s">
        <v>42741</v>
      </c>
    </row>
    <row r="6335" spans="2:16" ht="20.100000000000001" customHeight="1" x14ac:dyDescent="0.3">
      <c r="B6335" s="101">
        <v>6325</v>
      </c>
      <c r="C6335" s="102" t="s">
        <v>41791</v>
      </c>
      <c r="D6335" s="159" t="s">
        <v>5352</v>
      </c>
      <c r="E6335" s="36" t="s">
        <v>16662</v>
      </c>
      <c r="F6335" s="104">
        <v>4.5</v>
      </c>
      <c r="G6335" s="101" t="s">
        <v>704</v>
      </c>
      <c r="H6335" s="101" t="s">
        <v>3756</v>
      </c>
      <c r="I6335" s="101">
        <v>1979</v>
      </c>
      <c r="J6335" s="101"/>
      <c r="K6335" s="90">
        <v>3450384644</v>
      </c>
      <c r="L6335" s="90">
        <f>IF(K6335/1024 &gt;1,K6335/1024," ")</f>
        <v>3369516.25390625</v>
      </c>
      <c r="M6335" s="90">
        <f>IF(K6335/1048576 &gt;1,K6335/1048576," ")</f>
        <v>3290.5432167053223</v>
      </c>
      <c r="N6335" s="91">
        <f>IF(K6335&gt;999999999,K6335/1073741824," ")</f>
        <v>3.2134211100637913</v>
      </c>
      <c r="O6335" s="194" t="s">
        <v>28570</v>
      </c>
      <c r="P6335" s="197" t="s">
        <v>28571</v>
      </c>
    </row>
    <row r="6336" spans="2:16" ht="20.100000000000001" customHeight="1" x14ac:dyDescent="0.3">
      <c r="B6336" s="101">
        <v>6326</v>
      </c>
      <c r="C6336" s="109" t="s">
        <v>41792</v>
      </c>
      <c r="D6336" s="159" t="s">
        <v>2822</v>
      </c>
      <c r="E6336" s="36" t="s">
        <v>16663</v>
      </c>
      <c r="F6336" s="104">
        <v>4.0999999999999996</v>
      </c>
      <c r="G6336" s="101" t="s">
        <v>704</v>
      </c>
      <c r="H6336" s="101" t="s">
        <v>3745</v>
      </c>
      <c r="I6336" s="101">
        <v>2011</v>
      </c>
      <c r="J6336" s="101"/>
      <c r="K6336" s="90">
        <v>2073286462</v>
      </c>
      <c r="L6336" s="90">
        <f>IF(K6336/1024 &gt;1,K6336/1024," ")</f>
        <v>2024693.810546875</v>
      </c>
      <c r="M6336" s="90">
        <f>IF(K6336/1048576 &gt;1,K6336/1048576," ")</f>
        <v>1977.2400493621826</v>
      </c>
      <c r="N6336" s="91">
        <f>IF(K6336&gt;999999999,K6336/1073741824," ")</f>
        <v>1.9308984857052565</v>
      </c>
      <c r="O6336" s="194" t="s">
        <v>17564</v>
      </c>
      <c r="P6336" s="197" t="s">
        <v>28572</v>
      </c>
    </row>
    <row r="6337" spans="2:16" ht="20.100000000000001" customHeight="1" x14ac:dyDescent="0.3">
      <c r="B6337" s="101">
        <v>6327</v>
      </c>
      <c r="C6337" s="107" t="s">
        <v>41955</v>
      </c>
      <c r="D6337" s="159" t="s">
        <v>4622</v>
      </c>
      <c r="E6337" s="36" t="s">
        <v>16844</v>
      </c>
      <c r="F6337" s="104">
        <v>5.0999999999999996</v>
      </c>
      <c r="G6337" s="101" t="s">
        <v>704</v>
      </c>
      <c r="H6337" s="101" t="s">
        <v>3782</v>
      </c>
      <c r="I6337" s="101">
        <v>2013</v>
      </c>
      <c r="J6337" s="101"/>
      <c r="K6337" s="90">
        <v>4517361687</v>
      </c>
      <c r="L6337" s="90">
        <f>IF(K6337/1024 &gt;1,K6337/1024," ")</f>
        <v>4411486.0224609375</v>
      </c>
      <c r="M6337" s="90">
        <f>IF(K6337/1048576 &gt;1,K6337/1048576," ")</f>
        <v>4308.0918188095093</v>
      </c>
      <c r="N6337" s="91">
        <f>IF(K6337&gt;999999999,K6337/1073741824," ")</f>
        <v>4.2071209168061614</v>
      </c>
      <c r="O6337" s="194" t="s">
        <v>28885</v>
      </c>
      <c r="P6337" s="197" t="s">
        <v>28886</v>
      </c>
    </row>
    <row r="6338" spans="2:16" ht="20.100000000000001" customHeight="1" x14ac:dyDescent="0.3">
      <c r="B6338" s="101">
        <v>6328</v>
      </c>
      <c r="C6338" s="71" t="s">
        <v>41793</v>
      </c>
      <c r="D6338" s="157" t="s">
        <v>7661</v>
      </c>
      <c r="E6338" s="36" t="s">
        <v>16664</v>
      </c>
      <c r="F6338" s="81">
        <v>5.2</v>
      </c>
      <c r="G6338" s="81"/>
      <c r="H6338" s="82" t="s">
        <v>5892</v>
      </c>
      <c r="I6338" s="79">
        <v>2015</v>
      </c>
      <c r="J6338" s="79"/>
      <c r="K6338" s="73">
        <v>4634908852</v>
      </c>
      <c r="L6338" s="90">
        <f>IF(K6338/1024 &gt;1,K6338/1024," ")</f>
        <v>4526278.17578125</v>
      </c>
      <c r="M6338" s="90">
        <f>IF(K6338/1048576 &gt;1,K6338/1048576," ")</f>
        <v>4420.193531036377</v>
      </c>
      <c r="N6338" s="91">
        <f>IF(K6338&gt;999999999,K6338/1073741824," ")</f>
        <v>4.3165952451527119</v>
      </c>
      <c r="O6338" s="194" t="s">
        <v>28573</v>
      </c>
      <c r="P6338" s="197" t="s">
        <v>28574</v>
      </c>
    </row>
    <row r="6339" spans="2:16" ht="20.100000000000001" customHeight="1" x14ac:dyDescent="0.3">
      <c r="B6339" s="101">
        <v>6329</v>
      </c>
      <c r="C6339" s="102" t="s">
        <v>41794</v>
      </c>
      <c r="D6339" s="159" t="s">
        <v>1289</v>
      </c>
      <c r="E6339" s="36" t="s">
        <v>16665</v>
      </c>
      <c r="F6339" s="104">
        <v>7.5</v>
      </c>
      <c r="G6339" s="94" t="s">
        <v>704</v>
      </c>
      <c r="H6339" s="101" t="s">
        <v>5878</v>
      </c>
      <c r="I6339" s="101">
        <v>1986</v>
      </c>
      <c r="J6339" s="101"/>
      <c r="K6339" s="90">
        <v>7627276401</v>
      </c>
      <c r="L6339" s="90">
        <f>IF(K6339/1024 &gt;1,K6339/1024," ")</f>
        <v>7448512.1103515625</v>
      </c>
      <c r="M6339" s="90">
        <f>IF(K6339/1048576 &gt;1,K6339/1048576," ")</f>
        <v>7273.9376077651978</v>
      </c>
      <c r="N6339" s="91">
        <f>IF(K6339&gt;999999999,K6339/1073741824," ")</f>
        <v>7.1034546950832009</v>
      </c>
      <c r="O6339" s="194" t="s">
        <v>28575</v>
      </c>
      <c r="P6339" s="197" t="s">
        <v>28576</v>
      </c>
    </row>
    <row r="6340" spans="2:16" ht="20.100000000000001" customHeight="1" x14ac:dyDescent="0.3">
      <c r="B6340" s="101">
        <v>6330</v>
      </c>
      <c r="C6340" s="7" t="s">
        <v>40815</v>
      </c>
      <c r="D6340" s="159" t="s">
        <v>2598</v>
      </c>
      <c r="E6340" s="36" t="s">
        <v>16666</v>
      </c>
      <c r="F6340" s="104">
        <v>4.8</v>
      </c>
      <c r="G6340" s="121"/>
      <c r="H6340" s="121" t="s">
        <v>3925</v>
      </c>
      <c r="I6340" s="101">
        <v>2007</v>
      </c>
      <c r="J6340" s="101"/>
      <c r="K6340" s="90">
        <v>733378560</v>
      </c>
      <c r="L6340" s="90">
        <f>IF(K6340/1024 &gt;1,K6340/1024," ")</f>
        <v>716190</v>
      </c>
      <c r="M6340" s="90">
        <f>IF(K6340/1048576 &gt;1,K6340/1048576," ")</f>
        <v>699.404296875</v>
      </c>
      <c r="N6340" s="91" t="str">
        <f>IF(K6340&gt;999999999,K6340/1073741824," ")</f>
        <v xml:space="preserve"> </v>
      </c>
      <c r="O6340" s="194" t="s">
        <v>28577</v>
      </c>
      <c r="P6340" s="197" t="s">
        <v>28578</v>
      </c>
    </row>
    <row r="6341" spans="2:16" ht="20.100000000000001" customHeight="1" x14ac:dyDescent="0.3">
      <c r="B6341" s="101">
        <v>6331</v>
      </c>
      <c r="C6341" s="112" t="s">
        <v>41796</v>
      </c>
      <c r="D6341" s="161" t="s">
        <v>7262</v>
      </c>
      <c r="E6341" s="36" t="s">
        <v>16668</v>
      </c>
      <c r="F6341" s="99">
        <v>4.0999999999999996</v>
      </c>
      <c r="G6341" s="101"/>
      <c r="H6341" s="105" t="s">
        <v>5878</v>
      </c>
      <c r="I6341" s="101">
        <v>2016</v>
      </c>
      <c r="J6341" s="101"/>
      <c r="K6341" s="90">
        <v>4686827872</v>
      </c>
      <c r="L6341" s="90">
        <f>IF(K6341/1024 &gt;1,K6341/1024," ")</f>
        <v>4576980.34375</v>
      </c>
      <c r="M6341" s="90">
        <f>IF(K6341/1048576 &gt;1,K6341/1048576," ")</f>
        <v>4469.7073669433594</v>
      </c>
      <c r="N6341" s="91">
        <f>IF(K6341&gt;999999999,K6341/1073741824," ")</f>
        <v>4.3649486005306244</v>
      </c>
      <c r="O6341" s="194" t="s">
        <v>23040</v>
      </c>
      <c r="P6341" s="197" t="s">
        <v>28580</v>
      </c>
    </row>
    <row r="6342" spans="2:16" ht="20.100000000000001" customHeight="1" x14ac:dyDescent="0.3">
      <c r="B6342" s="101">
        <v>6332</v>
      </c>
      <c r="C6342" s="102" t="s">
        <v>41797</v>
      </c>
      <c r="D6342" s="159" t="s">
        <v>4663</v>
      </c>
      <c r="E6342" s="36" t="s">
        <v>16670</v>
      </c>
      <c r="F6342" s="104">
        <v>5.4</v>
      </c>
      <c r="G6342" s="101"/>
      <c r="H6342" s="101" t="s">
        <v>3740</v>
      </c>
      <c r="I6342" s="101">
        <v>1974</v>
      </c>
      <c r="J6342" s="101"/>
      <c r="K6342" s="90">
        <v>4485973089</v>
      </c>
      <c r="L6342" s="90">
        <f>IF(K6342/1024 &gt;1,K6342/1024," ")</f>
        <v>4380833.0947265625</v>
      </c>
      <c r="M6342" s="90">
        <f>IF(K6342/1048576 &gt;1,K6342/1048576," ")</f>
        <v>4278.1573190689087</v>
      </c>
      <c r="N6342" s="91">
        <f>IF(K6342&gt;999999999,K6342/1073741824," ")</f>
        <v>4.1778880069032311</v>
      </c>
      <c r="O6342" s="194" t="s">
        <v>28583</v>
      </c>
      <c r="P6342" s="197" t="s">
        <v>31578</v>
      </c>
    </row>
    <row r="6343" spans="2:16" ht="20.100000000000001" customHeight="1" x14ac:dyDescent="0.3">
      <c r="B6343" s="101">
        <v>6333</v>
      </c>
      <c r="C6343" s="7" t="s">
        <v>8518</v>
      </c>
      <c r="D6343" s="157" t="s">
        <v>8517</v>
      </c>
      <c r="E6343" s="36" t="s">
        <v>16669</v>
      </c>
      <c r="F6343" s="131">
        <v>5.4</v>
      </c>
      <c r="G6343" s="13"/>
      <c r="H6343" s="13" t="s">
        <v>5878</v>
      </c>
      <c r="I6343" s="133">
        <v>2018</v>
      </c>
      <c r="J6343" s="74"/>
      <c r="K6343" s="73">
        <v>4650098688</v>
      </c>
      <c r="L6343" s="90">
        <f>IF(K6343/1024 &gt;1,K6343/1024," ")</f>
        <v>4541112</v>
      </c>
      <c r="M6343" s="90">
        <f>IF(K6343/1048576 &gt;1,K6343/1048576," ")</f>
        <v>4434.6796875</v>
      </c>
      <c r="N6343" s="91">
        <f>IF(K6343&gt;999999999,K6343/1073741824," ")</f>
        <v>4.3307418823242188</v>
      </c>
      <c r="O6343" s="194" t="s">
        <v>28581</v>
      </c>
      <c r="P6343" s="197" t="s">
        <v>28582</v>
      </c>
    </row>
    <row r="6344" spans="2:16" ht="20.100000000000001" customHeight="1" x14ac:dyDescent="0.3">
      <c r="B6344" s="101">
        <v>6334</v>
      </c>
      <c r="C6344" s="103" t="s">
        <v>37699</v>
      </c>
      <c r="D6344" s="161" t="s">
        <v>6470</v>
      </c>
      <c r="E6344" s="36" t="s">
        <v>13673</v>
      </c>
      <c r="F6344" s="99">
        <v>4</v>
      </c>
      <c r="G6344" s="99" t="s">
        <v>704</v>
      </c>
      <c r="H6344" s="101" t="s">
        <v>5871</v>
      </c>
      <c r="I6344" s="101">
        <v>2015</v>
      </c>
      <c r="K6344" s="90">
        <v>3872815994</v>
      </c>
      <c r="L6344" s="90">
        <f>IF(K6344/1024 &gt;1,K6344/1024," ")</f>
        <v>3782046.869140625</v>
      </c>
      <c r="M6344" s="90">
        <f>IF(K6344/1048576 &gt;1,K6344/1048576," ")</f>
        <v>3693.4051456451416</v>
      </c>
      <c r="N6344" s="91">
        <f>IF(K6344&gt;999999999,K6344/1073741824," ")</f>
        <v>3.6068409625440836</v>
      </c>
      <c r="O6344" s="194" t="s">
        <v>23672</v>
      </c>
      <c r="P6344" s="197" t="s">
        <v>23673</v>
      </c>
    </row>
    <row r="6345" spans="2:16" ht="20.100000000000001" customHeight="1" x14ac:dyDescent="0.3">
      <c r="B6345" s="101">
        <v>6335</v>
      </c>
      <c r="C6345" s="7" t="s">
        <v>40816</v>
      </c>
      <c r="D6345" s="159" t="s">
        <v>2599</v>
      </c>
      <c r="E6345" s="36" t="s">
        <v>16671</v>
      </c>
      <c r="F6345" s="104">
        <v>6</v>
      </c>
      <c r="G6345" s="94" t="s">
        <v>704</v>
      </c>
      <c r="H6345" s="94" t="s">
        <v>4265</v>
      </c>
      <c r="I6345" s="94">
        <v>2009</v>
      </c>
      <c r="J6345" s="94"/>
      <c r="K6345" s="108">
        <v>2066096128</v>
      </c>
      <c r="L6345" s="90">
        <f>IF(K6345/1024 &gt;1,K6345/1024," ")</f>
        <v>2017672</v>
      </c>
      <c r="M6345" s="90">
        <f>IF(K6345/1048576 &gt;1,K6345/1048576," ")</f>
        <v>1970.3828125</v>
      </c>
      <c r="N6345" s="91">
        <f>IF(K6345&gt;999999999,K6345/1073741824," ")</f>
        <v>1.9242019653320313</v>
      </c>
      <c r="O6345" s="194" t="s">
        <v>25087</v>
      </c>
      <c r="P6345" s="197" t="s">
        <v>28584</v>
      </c>
    </row>
    <row r="6346" spans="2:16" ht="20.100000000000001" customHeight="1" x14ac:dyDescent="0.3">
      <c r="B6346" s="101">
        <v>6336</v>
      </c>
      <c r="C6346" s="102" t="s">
        <v>41798</v>
      </c>
      <c r="D6346" s="159" t="s">
        <v>5141</v>
      </c>
      <c r="E6346" s="36" t="s">
        <v>16672</v>
      </c>
      <c r="F6346" s="104">
        <v>4.0999999999999996</v>
      </c>
      <c r="G6346" s="101"/>
      <c r="H6346" s="101" t="s">
        <v>3744</v>
      </c>
      <c r="I6346" s="101">
        <v>2009</v>
      </c>
      <c r="J6346" s="101"/>
      <c r="K6346" s="90">
        <v>3429806533</v>
      </c>
      <c r="L6346" s="90">
        <f>IF(K6346/1024 &gt;1,K6346/1024," ")</f>
        <v>3349420.4423828125</v>
      </c>
      <c r="M6346" s="90">
        <f>IF(K6346/1048576 &gt;1,K6346/1048576," ")</f>
        <v>3270.9184007644653</v>
      </c>
      <c r="N6346" s="91">
        <f>IF(K6346&gt;999999999,K6346/1073741824," ")</f>
        <v>3.1942562507465482</v>
      </c>
      <c r="O6346" s="194" t="s">
        <v>28585</v>
      </c>
      <c r="P6346" s="197" t="s">
        <v>28586</v>
      </c>
    </row>
    <row r="6347" spans="2:16" ht="20.100000000000001" customHeight="1" x14ac:dyDescent="0.3">
      <c r="B6347" s="101">
        <v>6337</v>
      </c>
      <c r="C6347" s="102" t="s">
        <v>41799</v>
      </c>
      <c r="D6347" s="159" t="s">
        <v>4583</v>
      </c>
      <c r="E6347" s="36" t="s">
        <v>16673</v>
      </c>
      <c r="F6347" s="104">
        <v>5.6</v>
      </c>
      <c r="G6347" s="101" t="s">
        <v>704</v>
      </c>
      <c r="H6347" s="101" t="s">
        <v>3756</v>
      </c>
      <c r="I6347" s="101">
        <v>1979</v>
      </c>
      <c r="J6347" s="101"/>
      <c r="K6347" s="90">
        <v>4512086701</v>
      </c>
      <c r="L6347" s="90">
        <f>IF(K6347/1024 &gt;1,K6347/1024," ")</f>
        <v>4406334.6689453125</v>
      </c>
      <c r="M6347" s="90">
        <f>IF(K6347/1048576 &gt;1,K6347/1048576," ")</f>
        <v>4303.0612001419067</v>
      </c>
      <c r="N6347" s="91">
        <f>IF(K6347&gt;999999999,K6347/1073741824," ")</f>
        <v>4.2022082032635808</v>
      </c>
      <c r="O6347" s="194" t="s">
        <v>28587</v>
      </c>
      <c r="P6347" s="197" t="s">
        <v>28588</v>
      </c>
    </row>
    <row r="6348" spans="2:16" ht="20.100000000000001" customHeight="1" x14ac:dyDescent="0.3">
      <c r="B6348" s="101">
        <v>6338</v>
      </c>
      <c r="C6348" s="102" t="s">
        <v>41800</v>
      </c>
      <c r="D6348" s="159" t="s">
        <v>5052</v>
      </c>
      <c r="E6348" s="36" t="s">
        <v>16674</v>
      </c>
      <c r="F6348" s="104">
        <v>5.8</v>
      </c>
      <c r="G6348" s="101" t="s">
        <v>704</v>
      </c>
      <c r="H6348" s="101" t="s">
        <v>3783</v>
      </c>
      <c r="I6348" s="101">
        <v>1965</v>
      </c>
      <c r="J6348" s="101"/>
      <c r="K6348" s="90">
        <v>3068230040</v>
      </c>
      <c r="L6348" s="90">
        <f>IF(K6348/1024 &gt;1,K6348/1024," ")</f>
        <v>2996318.3984375</v>
      </c>
      <c r="M6348" s="90">
        <f>IF(K6348/1048576 &gt;1,K6348/1048576," ")</f>
        <v>2926.0921859741211</v>
      </c>
      <c r="N6348" s="91">
        <f>IF(K6348&gt;999999999,K6348/1073741824," ")</f>
        <v>2.8575119003653526</v>
      </c>
      <c r="O6348" s="194" t="s">
        <v>28589</v>
      </c>
      <c r="P6348" s="197" t="s">
        <v>28590</v>
      </c>
    </row>
    <row r="6349" spans="2:16" ht="20.100000000000001" customHeight="1" x14ac:dyDescent="0.3">
      <c r="B6349" s="101">
        <v>6339</v>
      </c>
      <c r="C6349" s="48" t="s">
        <v>41801</v>
      </c>
      <c r="D6349" s="177" t="s">
        <v>1126</v>
      </c>
      <c r="E6349" s="36" t="s">
        <v>16675</v>
      </c>
      <c r="F6349" s="81">
        <v>4.5999999999999996</v>
      </c>
      <c r="G6349" s="13" t="s">
        <v>704</v>
      </c>
      <c r="H6349" s="13" t="s">
        <v>4081</v>
      </c>
      <c r="I6349" s="79">
        <v>2009</v>
      </c>
      <c r="J6349" s="79"/>
      <c r="K6349" s="73">
        <v>5205127888</v>
      </c>
      <c r="L6349" s="90">
        <f>IF(K6349/1024 &gt;1,K6349/1024," ")</f>
        <v>5083132.703125</v>
      </c>
      <c r="M6349" s="90">
        <f>IF(K6349/1048576 &gt;1,K6349/1048576," ")</f>
        <v>4963.9967803955078</v>
      </c>
      <c r="N6349" s="91">
        <f>IF(K6349&gt;999999999,K6349/1073741824," ")</f>
        <v>4.8476531058549881</v>
      </c>
      <c r="O6349" s="194" t="s">
        <v>28591</v>
      </c>
      <c r="P6349" s="197" t="s">
        <v>28592</v>
      </c>
    </row>
    <row r="6350" spans="2:16" ht="20.100000000000001" customHeight="1" x14ac:dyDescent="0.3">
      <c r="B6350" s="101">
        <v>6340</v>
      </c>
      <c r="C6350" s="12" t="s">
        <v>40817</v>
      </c>
      <c r="D6350" s="160" t="s">
        <v>922</v>
      </c>
      <c r="E6350" s="36" t="s">
        <v>16676</v>
      </c>
      <c r="F6350" s="104">
        <v>5.3</v>
      </c>
      <c r="G6350" s="94"/>
      <c r="H6350" s="101" t="s">
        <v>3750</v>
      </c>
      <c r="I6350" s="101">
        <v>1986</v>
      </c>
      <c r="J6350" s="101"/>
      <c r="K6350" s="90">
        <v>1293498368</v>
      </c>
      <c r="L6350" s="90">
        <f>IF(K6350/1024 &gt;1,K6350/1024," ")</f>
        <v>1263182</v>
      </c>
      <c r="M6350" s="90">
        <f>IF(K6350/1048576 &gt;1,K6350/1048576," ")</f>
        <v>1233.576171875</v>
      </c>
      <c r="N6350" s="91">
        <f>IF(K6350&gt;999999999,K6350/1073741824," ")</f>
        <v>1.2046642303466797</v>
      </c>
      <c r="O6350" s="194" t="s">
        <v>18106</v>
      </c>
      <c r="P6350" s="197" t="s">
        <v>28593</v>
      </c>
    </row>
    <row r="6351" spans="2:16" ht="20.100000000000001" customHeight="1" x14ac:dyDescent="0.3">
      <c r="B6351" s="101">
        <v>6341</v>
      </c>
      <c r="C6351" s="109" t="s">
        <v>41802</v>
      </c>
      <c r="D6351" s="159" t="s">
        <v>4571</v>
      </c>
      <c r="E6351" s="36" t="s">
        <v>16678</v>
      </c>
      <c r="F6351" s="104">
        <v>7.7</v>
      </c>
      <c r="G6351" s="101"/>
      <c r="H6351" s="101" t="s">
        <v>5871</v>
      </c>
      <c r="I6351" s="101">
        <v>1996</v>
      </c>
      <c r="J6351" s="101"/>
      <c r="K6351" s="90">
        <v>7316134587</v>
      </c>
      <c r="L6351" s="90">
        <f>IF(K6351/1024 &gt;1,K6351/1024," ")</f>
        <v>7144662.6826171875</v>
      </c>
      <c r="M6351" s="90">
        <f>IF(K6351/1048576 &gt;1,K6351/1048576," ")</f>
        <v>6977.2096509933472</v>
      </c>
      <c r="N6351" s="91">
        <f>IF(K6351&gt;999999999,K6351/1073741824," ")</f>
        <v>6.8136812997981906</v>
      </c>
      <c r="O6351" s="194" t="s">
        <v>28596</v>
      </c>
      <c r="P6351" s="197" t="s">
        <v>28597</v>
      </c>
    </row>
    <row r="6352" spans="2:16" ht="20.100000000000001" customHeight="1" x14ac:dyDescent="0.3">
      <c r="B6352" s="101">
        <v>6342</v>
      </c>
      <c r="C6352" s="12" t="s">
        <v>41803</v>
      </c>
      <c r="D6352" s="157" t="s">
        <v>9040</v>
      </c>
      <c r="E6352" s="36" t="s">
        <v>16679</v>
      </c>
      <c r="F6352" s="131">
        <v>4.8</v>
      </c>
      <c r="G6352" s="13" t="s">
        <v>704</v>
      </c>
      <c r="H6352" s="13" t="s">
        <v>3756</v>
      </c>
      <c r="I6352" s="133">
        <v>2020</v>
      </c>
      <c r="J6352" s="74"/>
      <c r="K6352" s="73">
        <v>5007527936</v>
      </c>
      <c r="L6352" s="90">
        <f>IF(K6352/1024 &gt;1,K6352/1024," ")</f>
        <v>4890164</v>
      </c>
      <c r="M6352" s="90">
        <f>IF(K6352/1048576 &gt;1,K6352/1048576," ")</f>
        <v>4775.55078125</v>
      </c>
      <c r="N6352" s="91">
        <f>IF(K6352&gt;999999999,K6352/1073741824," ")</f>
        <v>4.6636238098144531</v>
      </c>
      <c r="O6352" s="194" t="s">
        <v>17721</v>
      </c>
      <c r="P6352" s="197" t="s">
        <v>28598</v>
      </c>
    </row>
    <row r="6353" spans="2:16" ht="20.100000000000001" customHeight="1" x14ac:dyDescent="0.3">
      <c r="B6353" s="101">
        <v>6343</v>
      </c>
      <c r="C6353" s="109" t="s">
        <v>41805</v>
      </c>
      <c r="D6353" s="160" t="s">
        <v>307</v>
      </c>
      <c r="E6353" s="36" t="s">
        <v>16681</v>
      </c>
      <c r="F6353" s="104">
        <v>5.2</v>
      </c>
      <c r="G6353" s="94" t="s">
        <v>704</v>
      </c>
      <c r="H6353" s="94" t="s">
        <v>3745</v>
      </c>
      <c r="I6353" s="101">
        <v>1994</v>
      </c>
      <c r="J6353" s="101"/>
      <c r="K6353" s="90">
        <v>3126183300</v>
      </c>
      <c r="L6353" s="90">
        <f>IF(K6353/1024 &gt;1,K6353/1024," ")</f>
        <v>3052913.37890625</v>
      </c>
      <c r="M6353" s="90">
        <f>IF(K6353/1048576 &gt;1,K6353/1048576," ")</f>
        <v>2981.3607215881348</v>
      </c>
      <c r="N6353" s="91">
        <f>IF(K6353&gt;999999999,K6353/1073741824," ")</f>
        <v>2.9114850796759129</v>
      </c>
      <c r="O6353" s="194" t="s">
        <v>17597</v>
      </c>
      <c r="P6353" s="197" t="s">
        <v>28601</v>
      </c>
    </row>
    <row r="6354" spans="2:16" ht="20.100000000000001" customHeight="1" x14ac:dyDescent="0.3">
      <c r="B6354" s="101">
        <v>6344</v>
      </c>
      <c r="C6354" s="107" t="s">
        <v>41806</v>
      </c>
      <c r="D6354" s="159" t="s">
        <v>6025</v>
      </c>
      <c r="E6354" s="36" t="s">
        <v>16682</v>
      </c>
      <c r="F6354" s="99">
        <v>6.3</v>
      </c>
      <c r="G6354" s="101" t="s">
        <v>704</v>
      </c>
      <c r="H6354" s="101" t="s">
        <v>5878</v>
      </c>
      <c r="I6354" s="101">
        <v>2014</v>
      </c>
      <c r="J6354" s="116"/>
      <c r="K6354" s="90">
        <v>5151078879</v>
      </c>
      <c r="L6354" s="90">
        <f>IF(K6354/1024 &gt;1,K6354/1024," ")</f>
        <v>5030350.4677734375</v>
      </c>
      <c r="M6354" s="90">
        <f>IF(K6354/1048576 &gt;1,K6354/1048576," ")</f>
        <v>4912.4516286849976</v>
      </c>
      <c r="N6354" s="91">
        <f>IF(K6354&gt;999999999,K6354/1073741824," ")</f>
        <v>4.7973160436376929</v>
      </c>
      <c r="O6354" s="194" t="s">
        <v>28602</v>
      </c>
      <c r="P6354" s="197" t="s">
        <v>28603</v>
      </c>
    </row>
    <row r="6355" spans="2:16" ht="20.100000000000001" customHeight="1" x14ac:dyDescent="0.3">
      <c r="B6355" s="101">
        <v>6345</v>
      </c>
      <c r="C6355" s="84" t="s">
        <v>41808</v>
      </c>
      <c r="D6355" s="157" t="s">
        <v>7721</v>
      </c>
      <c r="E6355" s="36" t="s">
        <v>16684</v>
      </c>
      <c r="F6355" s="81">
        <v>5.9</v>
      </c>
      <c r="G6355" s="81"/>
      <c r="H6355" s="82" t="s">
        <v>5878</v>
      </c>
      <c r="I6355" s="79">
        <v>2016</v>
      </c>
      <c r="J6355" s="79"/>
      <c r="K6355" s="73">
        <v>4538236796</v>
      </c>
      <c r="L6355" s="90">
        <f>IF(K6355/1024 &gt;1,K6355/1024," ")</f>
        <v>4431871.87109375</v>
      </c>
      <c r="M6355" s="90">
        <f>IF(K6355/1048576 &gt;1,K6355/1048576," ")</f>
        <v>4327.9998741149902</v>
      </c>
      <c r="N6355" s="91">
        <f>IF(K6355&gt;999999999,K6355/1073741824," ")</f>
        <v>4.2265623770654202</v>
      </c>
      <c r="O6355" s="194" t="s">
        <v>28519</v>
      </c>
      <c r="P6355" s="197" t="s">
        <v>28604</v>
      </c>
    </row>
    <row r="6356" spans="2:16" ht="20.100000000000001" customHeight="1" x14ac:dyDescent="0.3">
      <c r="B6356" s="101">
        <v>6346</v>
      </c>
      <c r="C6356" s="102" t="s">
        <v>41807</v>
      </c>
      <c r="D6356" s="159" t="s">
        <v>2601</v>
      </c>
      <c r="E6356" s="36" t="s">
        <v>16683</v>
      </c>
      <c r="F6356" s="104">
        <v>8.6999999999999993</v>
      </c>
      <c r="G6356" s="13" t="s">
        <v>704</v>
      </c>
      <c r="H6356" s="13" t="s">
        <v>4114</v>
      </c>
      <c r="I6356" s="101">
        <v>1957</v>
      </c>
      <c r="J6356" s="101"/>
      <c r="K6356" s="73">
        <v>2548760576</v>
      </c>
      <c r="L6356" s="90">
        <f>IF(K6356/1024 &gt;1,K6356/1024," ")</f>
        <v>2489024</v>
      </c>
      <c r="M6356" s="90">
        <f>IF(K6356/1048576 &gt;1,K6356/1048576," ")</f>
        <v>2430.6875</v>
      </c>
      <c r="N6356" s="91">
        <f>IF(K6356&gt;999999999,K6356/1073741824," ")</f>
        <v>2.37371826171875</v>
      </c>
      <c r="O6356" s="194" t="s">
        <v>24951</v>
      </c>
      <c r="P6356" s="197" t="s">
        <v>31579</v>
      </c>
    </row>
    <row r="6357" spans="2:16" ht="20.100000000000001" customHeight="1" x14ac:dyDescent="0.3">
      <c r="B6357" s="101">
        <v>6347</v>
      </c>
      <c r="C6357" s="12" t="s">
        <v>41809</v>
      </c>
      <c r="D6357" s="157" t="s">
        <v>8787</v>
      </c>
      <c r="E6357" s="36" t="s">
        <v>16685</v>
      </c>
      <c r="F6357" s="131">
        <v>6</v>
      </c>
      <c r="G6357" s="13" t="s">
        <v>704</v>
      </c>
      <c r="H6357" s="13" t="s">
        <v>8788</v>
      </c>
      <c r="I6357" s="133">
        <v>2019</v>
      </c>
      <c r="J6357" s="74"/>
      <c r="K6357" s="73">
        <v>4871057408</v>
      </c>
      <c r="L6357" s="90">
        <f>IF(K6357/1024 &gt;1,K6357/1024," ")</f>
        <v>4756892</v>
      </c>
      <c r="M6357" s="90">
        <f>IF(K6357/1048576 &gt;1,K6357/1048576," ")</f>
        <v>4645.40234375</v>
      </c>
      <c r="N6357" s="91">
        <f>IF(K6357&gt;999999999,K6357/1073741824," ")</f>
        <v>4.5365257263183594</v>
      </c>
      <c r="O6357" s="194" t="s">
        <v>28605</v>
      </c>
      <c r="P6357" s="197" t="s">
        <v>28606</v>
      </c>
    </row>
    <row r="6358" spans="2:16" ht="20.100000000000001" customHeight="1" x14ac:dyDescent="0.3">
      <c r="B6358" s="101">
        <v>6348</v>
      </c>
      <c r="C6358" s="12" t="s">
        <v>40818</v>
      </c>
      <c r="D6358" s="160" t="s">
        <v>923</v>
      </c>
      <c r="E6358" s="36" t="s">
        <v>16686</v>
      </c>
      <c r="F6358" s="104">
        <v>5.0999999999999996</v>
      </c>
      <c r="G6358" s="94"/>
      <c r="H6358" s="94" t="s">
        <v>3936</v>
      </c>
      <c r="I6358" s="101">
        <v>2006</v>
      </c>
      <c r="J6358" s="101"/>
      <c r="K6358" s="90">
        <v>734283776</v>
      </c>
      <c r="L6358" s="90">
        <f>IF(K6358/1024 &gt;1,K6358/1024," ")</f>
        <v>717074</v>
      </c>
      <c r="M6358" s="90">
        <f>IF(K6358/1048576 &gt;1,K6358/1048576," ")</f>
        <v>700.267578125</v>
      </c>
      <c r="N6358" s="91" t="str">
        <f>IF(K6358&gt;999999999,K6358/1073741824," ")</f>
        <v xml:space="preserve"> </v>
      </c>
      <c r="O6358" s="194" t="s">
        <v>17965</v>
      </c>
      <c r="P6358" s="197" t="s">
        <v>28607</v>
      </c>
    </row>
    <row r="6359" spans="2:16" ht="20.100000000000001" customHeight="1" x14ac:dyDescent="0.3">
      <c r="B6359" s="101">
        <v>6349</v>
      </c>
      <c r="C6359" s="12" t="s">
        <v>41810</v>
      </c>
      <c r="D6359" s="157" t="s">
        <v>8286</v>
      </c>
      <c r="E6359" s="36" t="s">
        <v>16687</v>
      </c>
      <c r="F6359" s="131">
        <v>6.2</v>
      </c>
      <c r="G6359" s="13" t="s">
        <v>704</v>
      </c>
      <c r="H6359" s="13" t="s">
        <v>5892</v>
      </c>
      <c r="I6359" s="133">
        <v>2018</v>
      </c>
      <c r="J6359" s="74"/>
      <c r="K6359" s="73">
        <v>4322590720</v>
      </c>
      <c r="L6359" s="90">
        <f>IF(K6359/1024 &gt;1,K6359/1024," ")</f>
        <v>4221280</v>
      </c>
      <c r="M6359" s="90">
        <f>IF(K6359/1048576 &gt;1,K6359/1048576," ")</f>
        <v>4122.34375</v>
      </c>
      <c r="N6359" s="91">
        <f>IF(K6359&gt;999999999,K6359/1073741824," ")</f>
        <v>4.025726318359375</v>
      </c>
      <c r="O6359" s="194" t="s">
        <v>28608</v>
      </c>
      <c r="P6359" s="197" t="s">
        <v>28609</v>
      </c>
    </row>
    <row r="6360" spans="2:16" ht="20.100000000000001" customHeight="1" x14ac:dyDescent="0.3">
      <c r="B6360" s="101">
        <v>6350</v>
      </c>
      <c r="C6360" s="102" t="s">
        <v>41812</v>
      </c>
      <c r="D6360" s="159" t="s">
        <v>2823</v>
      </c>
      <c r="E6360" s="36" t="s">
        <v>16689</v>
      </c>
      <c r="F6360" s="104">
        <v>7.6</v>
      </c>
      <c r="G6360" s="101"/>
      <c r="H6360" s="13" t="s">
        <v>5881</v>
      </c>
      <c r="I6360" s="101">
        <v>2011</v>
      </c>
      <c r="J6360" s="101"/>
      <c r="K6360" s="73">
        <v>5091713024</v>
      </c>
      <c r="L6360" s="90">
        <f>IF(K6360/1024 &gt;1,K6360/1024," ")</f>
        <v>4972376</v>
      </c>
      <c r="M6360" s="90">
        <f>IF(K6360/1048576 &gt;1,K6360/1048576," ")</f>
        <v>4855.8359375</v>
      </c>
      <c r="N6360" s="91">
        <f>IF(K6360&gt;999999999,K6360/1073741824," ")</f>
        <v>4.7420272827148438</v>
      </c>
      <c r="O6360" s="194" t="s">
        <v>28611</v>
      </c>
      <c r="P6360" s="197" t="s">
        <v>28612</v>
      </c>
    </row>
    <row r="6361" spans="2:16" ht="20.100000000000001" customHeight="1" x14ac:dyDescent="0.3">
      <c r="B6361" s="101">
        <v>6351</v>
      </c>
      <c r="C6361" s="48" t="s">
        <v>41814</v>
      </c>
      <c r="D6361" s="157" t="s">
        <v>9126</v>
      </c>
      <c r="E6361" s="36" t="s">
        <v>9215</v>
      </c>
      <c r="F6361" s="81">
        <v>6.3</v>
      </c>
      <c r="G6361" s="13" t="s">
        <v>704</v>
      </c>
      <c r="H6361" s="13" t="s">
        <v>4349</v>
      </c>
      <c r="I6361" s="79">
        <v>2019</v>
      </c>
      <c r="J6361" s="79"/>
      <c r="K6361" s="73">
        <v>4264607744</v>
      </c>
      <c r="L6361" s="90">
        <f>IF(K6361/1024 &gt;1,K6361/1024," ")</f>
        <v>4164656</v>
      </c>
      <c r="M6361" s="90">
        <f>IF(K6361/1048576 &gt;1,K6361/1048576," ")</f>
        <v>4067.046875</v>
      </c>
      <c r="N6361" s="91">
        <f>IF(K6361&gt;999999999,K6361/1073741824," ")</f>
        <v>3.9717254638671875</v>
      </c>
      <c r="O6361" s="194" t="s">
        <v>31724</v>
      </c>
      <c r="P6361" s="197" t="s">
        <v>31659</v>
      </c>
    </row>
    <row r="6362" spans="2:16" ht="20.100000000000001" customHeight="1" x14ac:dyDescent="0.3">
      <c r="B6362" s="101">
        <v>6352</v>
      </c>
      <c r="C6362" s="71" t="s">
        <v>41816</v>
      </c>
      <c r="D6362" s="157" t="s">
        <v>7717</v>
      </c>
      <c r="E6362" s="36" t="s">
        <v>16692</v>
      </c>
      <c r="F6362" s="81">
        <v>5.4</v>
      </c>
      <c r="G6362" s="81" t="s">
        <v>704</v>
      </c>
      <c r="H6362" s="82" t="s">
        <v>5878</v>
      </c>
      <c r="I6362" s="79">
        <v>2017</v>
      </c>
      <c r="J6362" s="79"/>
      <c r="K6362" s="73">
        <v>3838793483</v>
      </c>
      <c r="L6362" s="90">
        <f>IF(K6362/1024 &gt;1,K6362/1024," ")</f>
        <v>3748821.7607421875</v>
      </c>
      <c r="M6362" s="90">
        <f>IF(K6362/1048576 &gt;1,K6362/1048576," ")</f>
        <v>3660.9587507247925</v>
      </c>
      <c r="N6362" s="91">
        <f>IF(K6362&gt;999999999,K6362/1073741824," ")</f>
        <v>3.5751550300046802</v>
      </c>
      <c r="O6362" s="194" t="s">
        <v>28618</v>
      </c>
      <c r="P6362" s="197" t="s">
        <v>28619</v>
      </c>
    </row>
    <row r="6363" spans="2:16" ht="20.100000000000001" customHeight="1" x14ac:dyDescent="0.3">
      <c r="B6363" s="101">
        <v>6353</v>
      </c>
      <c r="C6363" s="102" t="s">
        <v>41818</v>
      </c>
      <c r="D6363" s="159" t="s">
        <v>3371</v>
      </c>
      <c r="E6363" s="36" t="s">
        <v>16694</v>
      </c>
      <c r="F6363" s="104">
        <v>4.7</v>
      </c>
      <c r="G6363" s="101" t="s">
        <v>704</v>
      </c>
      <c r="H6363" s="101" t="s">
        <v>4408</v>
      </c>
      <c r="I6363" s="101">
        <v>2012</v>
      </c>
      <c r="J6363" s="101"/>
      <c r="K6363" s="90">
        <v>3166247418</v>
      </c>
      <c r="L6363" s="90">
        <f>IF(K6363/1024 &gt;1,K6363/1024," ")</f>
        <v>3092038.494140625</v>
      </c>
      <c r="M6363" s="90">
        <f>IF(K6363/1048576 &gt;1,K6363/1048576," ")</f>
        <v>3019.5688419342041</v>
      </c>
      <c r="N6363" s="91">
        <f>IF(K6363&gt;999999999,K6363/1073741824," ")</f>
        <v>2.9487976972013712</v>
      </c>
      <c r="O6363" s="194" t="s">
        <v>28622</v>
      </c>
      <c r="P6363" s="197" t="s">
        <v>28623</v>
      </c>
    </row>
    <row r="6364" spans="2:16" ht="20.100000000000001" customHeight="1" x14ac:dyDescent="0.3">
      <c r="B6364" s="101">
        <v>6354</v>
      </c>
      <c r="C6364" s="20" t="s">
        <v>41819</v>
      </c>
      <c r="D6364" s="157" t="s">
        <v>7894</v>
      </c>
      <c r="E6364" s="36" t="s">
        <v>16695</v>
      </c>
      <c r="F6364" s="81">
        <v>5.3</v>
      </c>
      <c r="G6364" s="13" t="s">
        <v>704</v>
      </c>
      <c r="H6364" s="13" t="s">
        <v>4081</v>
      </c>
      <c r="I6364" s="79">
        <v>2016</v>
      </c>
      <c r="J6364" s="79"/>
      <c r="K6364" s="73">
        <v>3922984478</v>
      </c>
      <c r="L6364" s="90">
        <f>IF(K6364/1024 &gt;1,K6364/1024," ")</f>
        <v>3831039.529296875</v>
      </c>
      <c r="M6364" s="90">
        <f>IF(K6364/1048576 &gt;1,K6364/1048576," ")</f>
        <v>3741.2495403289795</v>
      </c>
      <c r="N6364" s="91">
        <f>IF(K6364&gt;999999999,K6364/1073741824," ")</f>
        <v>3.653564004227519</v>
      </c>
      <c r="O6364" s="194" t="s">
        <v>28624</v>
      </c>
      <c r="P6364" s="197" t="s">
        <v>28625</v>
      </c>
    </row>
    <row r="6365" spans="2:16" ht="20.100000000000001" customHeight="1" x14ac:dyDescent="0.3">
      <c r="B6365" s="101">
        <v>6355</v>
      </c>
      <c r="C6365" s="109" t="s">
        <v>41820</v>
      </c>
      <c r="D6365" s="160" t="s">
        <v>3675</v>
      </c>
      <c r="E6365" s="36" t="s">
        <v>16696</v>
      </c>
      <c r="F6365" s="104">
        <v>6</v>
      </c>
      <c r="G6365" s="101"/>
      <c r="H6365" s="101" t="s">
        <v>3739</v>
      </c>
      <c r="I6365" s="101">
        <v>2013</v>
      </c>
      <c r="J6365" s="101"/>
      <c r="K6365" s="90">
        <v>3988427575</v>
      </c>
      <c r="L6365" s="90">
        <f>IF(K6365/1024 &gt;1,K6365/1024," ")</f>
        <v>3894948.8037109375</v>
      </c>
      <c r="M6365" s="90">
        <f>IF(K6365/1048576 &gt;1,K6365/1048576," ")</f>
        <v>3803.6609411239624</v>
      </c>
      <c r="N6365" s="91">
        <f>IF(K6365&gt;999999999,K6365/1073741824," ")</f>
        <v>3.7145126378163695</v>
      </c>
      <c r="O6365" s="194" t="s">
        <v>18345</v>
      </c>
      <c r="P6365" s="197" t="s">
        <v>28626</v>
      </c>
    </row>
    <row r="6366" spans="2:16" ht="20.100000000000001" customHeight="1" x14ac:dyDescent="0.3">
      <c r="B6366" s="101">
        <v>6356</v>
      </c>
      <c r="C6366" s="12" t="s">
        <v>34137</v>
      </c>
      <c r="D6366" s="177" t="s">
        <v>33446</v>
      </c>
      <c r="E6366" s="36" t="s">
        <v>33447</v>
      </c>
      <c r="F6366" s="49">
        <v>5.6</v>
      </c>
      <c r="G6366" s="13" t="s">
        <v>704</v>
      </c>
      <c r="H6366" s="13" t="s">
        <v>4710</v>
      </c>
      <c r="I6366" s="9">
        <v>2021</v>
      </c>
      <c r="J6366" s="9"/>
      <c r="K6366" s="45">
        <v>5286150144</v>
      </c>
      <c r="L6366" s="90">
        <f>IF(K6366/1024 &gt;1,K6366/1024," ")</f>
        <v>5162256</v>
      </c>
      <c r="M6366" s="90">
        <f>IF(K6366/1048576 &gt;1,K6366/1048576," ")</f>
        <v>5041.265625</v>
      </c>
      <c r="N6366" s="91">
        <f>IF(K6366&gt;999999999,K6366/1073741824," ")</f>
        <v>4.9231109619140625</v>
      </c>
      <c r="O6366" s="223" t="s">
        <v>17995</v>
      </c>
      <c r="P6366" s="197" t="s">
        <v>33448</v>
      </c>
    </row>
    <row r="6367" spans="2:16" ht="20.100000000000001" customHeight="1" x14ac:dyDescent="0.3">
      <c r="B6367" s="101">
        <v>6357</v>
      </c>
      <c r="C6367" s="7" t="s">
        <v>42239</v>
      </c>
      <c r="D6367" s="159" t="s">
        <v>2658</v>
      </c>
      <c r="E6367" s="36" t="s">
        <v>17176</v>
      </c>
      <c r="F6367" s="104">
        <v>6.5</v>
      </c>
      <c r="G6367" s="13" t="s">
        <v>704</v>
      </c>
      <c r="H6367" s="13" t="s">
        <v>5981</v>
      </c>
      <c r="I6367" s="94">
        <v>2009</v>
      </c>
      <c r="J6367" s="94"/>
      <c r="K6367" s="73">
        <v>4821861443</v>
      </c>
      <c r="L6367" s="90">
        <f>IF(K6367/1024 &gt;1,K6367/1024," ")</f>
        <v>4708849.0654296875</v>
      </c>
      <c r="M6367" s="90">
        <f>IF(K6367/1048576 &gt;1,K6367/1048576," ")</f>
        <v>4598.4854154586792</v>
      </c>
      <c r="N6367" s="91">
        <f>IF(K6367&gt;999999999,K6367/1073741824," ")</f>
        <v>4.4907084135338664</v>
      </c>
      <c r="O6367" s="194" t="s">
        <v>29449</v>
      </c>
      <c r="P6367" s="197" t="s">
        <v>29450</v>
      </c>
    </row>
    <row r="6368" spans="2:16" ht="20.100000000000001" customHeight="1" x14ac:dyDescent="0.3">
      <c r="B6368" s="101">
        <v>6358</v>
      </c>
      <c r="C6368" s="103" t="s">
        <v>41823</v>
      </c>
      <c r="D6368" s="160" t="s">
        <v>3853</v>
      </c>
      <c r="E6368" s="36" t="s">
        <v>16700</v>
      </c>
      <c r="F6368" s="104">
        <v>4.9000000000000004</v>
      </c>
      <c r="G6368" s="101" t="s">
        <v>704</v>
      </c>
      <c r="H6368" s="101" t="s">
        <v>3782</v>
      </c>
      <c r="I6368" s="101">
        <v>2013</v>
      </c>
      <c r="J6368" s="101"/>
      <c r="K6368" s="90">
        <v>3191106022</v>
      </c>
      <c r="L6368" s="90">
        <f>IF(K6368/1024 &gt;1,K6368/1024," ")</f>
        <v>3116314.474609375</v>
      </c>
      <c r="M6368" s="90">
        <f>IF(K6368/1048576 &gt;1,K6368/1048576," ")</f>
        <v>3043.2758541107178</v>
      </c>
      <c r="N6368" s="91">
        <f>IF(K6368&gt;999999999,K6368/1073741824," ")</f>
        <v>2.9719490762799978</v>
      </c>
      <c r="O6368" s="194" t="s">
        <v>28631</v>
      </c>
      <c r="P6368" s="197" t="s">
        <v>28632</v>
      </c>
    </row>
    <row r="6369" spans="2:16" ht="20.100000000000001" customHeight="1" x14ac:dyDescent="0.3">
      <c r="B6369" s="101">
        <v>6359</v>
      </c>
      <c r="C6369" s="102" t="s">
        <v>41824</v>
      </c>
      <c r="D6369" s="159" t="s">
        <v>2603</v>
      </c>
      <c r="E6369" s="36" t="s">
        <v>16702</v>
      </c>
      <c r="F6369" s="104">
        <v>4.8</v>
      </c>
      <c r="G6369" s="94" t="s">
        <v>704</v>
      </c>
      <c r="H6369" s="94" t="s">
        <v>3737</v>
      </c>
      <c r="I6369" s="94">
        <v>2009</v>
      </c>
      <c r="J6369" s="94"/>
      <c r="K6369" s="90">
        <v>2907252253</v>
      </c>
      <c r="L6369" s="90">
        <f>IF(K6369/1024 &gt;1,K6369/1024," ")</f>
        <v>2839113.5283203125</v>
      </c>
      <c r="M6369" s="90">
        <f>IF(K6369/1048576 &gt;1,K6369/1048576," ")</f>
        <v>2772.5718050003052</v>
      </c>
      <c r="N6369" s="91">
        <f>IF(K6369&gt;999999999,K6369/1073741824," ")</f>
        <v>2.7075896533206105</v>
      </c>
      <c r="O6369" s="194" t="s">
        <v>28635</v>
      </c>
      <c r="P6369" s="197" t="s">
        <v>28636</v>
      </c>
    </row>
    <row r="6370" spans="2:16" ht="20.100000000000001" customHeight="1" x14ac:dyDescent="0.3">
      <c r="B6370" s="101">
        <v>6360</v>
      </c>
      <c r="C6370" s="111" t="s">
        <v>41825</v>
      </c>
      <c r="D6370" s="168" t="s">
        <v>6990</v>
      </c>
      <c r="E6370" s="36" t="s">
        <v>16703</v>
      </c>
      <c r="F6370" s="99">
        <v>7.1</v>
      </c>
      <c r="G6370" s="99" t="s">
        <v>704</v>
      </c>
      <c r="H6370" s="105" t="s">
        <v>5877</v>
      </c>
      <c r="I6370" s="101">
        <v>1997</v>
      </c>
      <c r="J6370" s="101"/>
      <c r="K6370" s="90">
        <v>3927856918</v>
      </c>
      <c r="L6370" s="90">
        <f>IF(K6370/1024 &gt;1,K6370/1024," ")</f>
        <v>3835797.771484375</v>
      </c>
      <c r="M6370" s="90">
        <f>IF(K6370/1048576 &gt;1,K6370/1048576," ")</f>
        <v>3745.89626121521</v>
      </c>
      <c r="N6370" s="91">
        <f>IF(K6370&gt;999999999,K6370/1073741824," ")</f>
        <v>3.6581018175929785</v>
      </c>
      <c r="O6370" s="194" t="s">
        <v>28637</v>
      </c>
      <c r="P6370" s="197" t="s">
        <v>28638</v>
      </c>
    </row>
    <row r="6371" spans="2:16" ht="20.100000000000001" customHeight="1" x14ac:dyDescent="0.3">
      <c r="B6371" s="101">
        <v>6361</v>
      </c>
      <c r="C6371" s="111" t="s">
        <v>41826</v>
      </c>
      <c r="D6371" s="161" t="s">
        <v>6645</v>
      </c>
      <c r="E6371" s="36" t="s">
        <v>16704</v>
      </c>
      <c r="F6371" s="99">
        <v>5.3</v>
      </c>
      <c r="G6371" s="99" t="s">
        <v>704</v>
      </c>
      <c r="H6371" s="101" t="s">
        <v>3744</v>
      </c>
      <c r="I6371" s="101">
        <v>2016</v>
      </c>
      <c r="J6371" s="115"/>
      <c r="K6371" s="90">
        <v>4325130845</v>
      </c>
      <c r="L6371" s="90">
        <f>IF(K6371/1024 &gt;1,K6371/1024," ")</f>
        <v>4223760.5908203125</v>
      </c>
      <c r="M6371" s="90">
        <f>IF(K6371/1048576 &gt;1,K6371/1048576," ")</f>
        <v>4124.7662019729614</v>
      </c>
      <c r="N6371" s="91">
        <f>IF(K6371&gt;999999999,K6371/1073741824," ")</f>
        <v>4.0280919941142201</v>
      </c>
      <c r="O6371" s="194" t="s">
        <v>20690</v>
      </c>
      <c r="P6371" s="197" t="s">
        <v>28639</v>
      </c>
    </row>
    <row r="6372" spans="2:16" ht="20.100000000000001" customHeight="1" x14ac:dyDescent="0.3">
      <c r="B6372" s="101">
        <v>6362</v>
      </c>
      <c r="C6372" s="12" t="s">
        <v>40820</v>
      </c>
      <c r="D6372" s="160" t="s">
        <v>925</v>
      </c>
      <c r="E6372" s="36" t="s">
        <v>16705</v>
      </c>
      <c r="F6372" s="104">
        <v>4.5999999999999996</v>
      </c>
      <c r="G6372" s="94"/>
      <c r="H6372" s="94" t="s">
        <v>4289</v>
      </c>
      <c r="I6372" s="101">
        <v>2004</v>
      </c>
      <c r="J6372" s="101"/>
      <c r="K6372" s="90">
        <v>732682240</v>
      </c>
      <c r="L6372" s="90">
        <f>IF(K6372/1024 &gt;1,K6372/1024," ")</f>
        <v>715510</v>
      </c>
      <c r="M6372" s="90">
        <f>IF(K6372/1048576 &gt;1,K6372/1048576," ")</f>
        <v>698.740234375</v>
      </c>
      <c r="N6372" s="91" t="str">
        <f>IF(K6372&gt;999999999,K6372/1073741824," ")</f>
        <v xml:space="preserve"> </v>
      </c>
      <c r="O6372" s="194" t="s">
        <v>28640</v>
      </c>
      <c r="P6372" s="197" t="s">
        <v>28641</v>
      </c>
    </row>
    <row r="6373" spans="2:16" ht="20.100000000000001" customHeight="1" x14ac:dyDescent="0.3">
      <c r="B6373" s="101">
        <v>6363</v>
      </c>
      <c r="C6373" s="20" t="s">
        <v>41831</v>
      </c>
      <c r="D6373" s="157" t="s">
        <v>7905</v>
      </c>
      <c r="E6373" s="36" t="s">
        <v>16710</v>
      </c>
      <c r="F6373" s="81">
        <v>4.9000000000000004</v>
      </c>
      <c r="G6373" s="13" t="s">
        <v>704</v>
      </c>
      <c r="H6373" s="13" t="s">
        <v>5892</v>
      </c>
      <c r="I6373" s="79">
        <v>2018</v>
      </c>
      <c r="J6373" s="79"/>
      <c r="K6373" s="73">
        <v>5103312329</v>
      </c>
      <c r="L6373" s="90">
        <f>IF(K6373/1024 &gt;1,K6373/1024," ")</f>
        <v>4983703.4462890625</v>
      </c>
      <c r="M6373" s="90">
        <f>IF(K6373/1048576 &gt;1,K6373/1048576," ")</f>
        <v>4866.8978967666626</v>
      </c>
      <c r="N6373" s="91">
        <f>IF(K6373&gt;999999999,K6373/1073741824," ")</f>
        <v>4.7528299773111939</v>
      </c>
      <c r="O6373" s="194" t="s">
        <v>28649</v>
      </c>
      <c r="P6373" s="197" t="s">
        <v>28650</v>
      </c>
    </row>
    <row r="6374" spans="2:16" ht="20.100000000000001" customHeight="1" x14ac:dyDescent="0.3">
      <c r="B6374" s="101">
        <v>6364</v>
      </c>
      <c r="C6374" s="12" t="s">
        <v>41832</v>
      </c>
      <c r="D6374" s="160" t="s">
        <v>634</v>
      </c>
      <c r="E6374" s="36" t="s">
        <v>16711</v>
      </c>
      <c r="F6374" s="104">
        <v>4.8</v>
      </c>
      <c r="G6374" s="13" t="s">
        <v>704</v>
      </c>
      <c r="H6374" s="13" t="s">
        <v>5878</v>
      </c>
      <c r="I6374" s="101">
        <v>2009</v>
      </c>
      <c r="J6374" s="101"/>
      <c r="K6374" s="73">
        <v>2612596736</v>
      </c>
      <c r="L6374" s="90">
        <f>IF(K6374/1024 &gt;1,K6374/1024," ")</f>
        <v>2551364</v>
      </c>
      <c r="M6374" s="90">
        <f>IF(K6374/1048576 &gt;1,K6374/1048576," ")</f>
        <v>2491.56640625</v>
      </c>
      <c r="N6374" s="91">
        <f>IF(K6374&gt;999999999,K6374/1073741824," ")</f>
        <v>2.4331703186035156</v>
      </c>
      <c r="O6374" s="194" t="s">
        <v>18033</v>
      </c>
      <c r="P6374" s="197" t="s">
        <v>28651</v>
      </c>
    </row>
    <row r="6375" spans="2:16" ht="20.100000000000001" customHeight="1" x14ac:dyDescent="0.3">
      <c r="B6375" s="101">
        <v>6365</v>
      </c>
      <c r="C6375" s="7" t="s">
        <v>34138</v>
      </c>
      <c r="D6375" s="261" t="s">
        <v>33502</v>
      </c>
      <c r="E6375" s="36" t="s">
        <v>33503</v>
      </c>
      <c r="F6375" s="81">
        <v>4.8</v>
      </c>
      <c r="G6375" s="13" t="s">
        <v>704</v>
      </c>
      <c r="H6375" s="13" t="s">
        <v>3744</v>
      </c>
      <c r="I6375" s="79">
        <v>2021</v>
      </c>
      <c r="J6375" s="79"/>
      <c r="K6375" s="73">
        <v>5322063872</v>
      </c>
      <c r="L6375" s="90">
        <f>IF(K6375/1024 &gt;1,K6375/1024," ")</f>
        <v>5197328</v>
      </c>
      <c r="M6375" s="90">
        <f>IF(K6375/1048576 &gt;1,K6375/1048576," ")</f>
        <v>5075.515625</v>
      </c>
      <c r="N6375" s="91">
        <f>IF(K6375&gt;999999999,K6375/1073741824," ")</f>
        <v>4.9565582275390625</v>
      </c>
      <c r="O6375" s="223" t="s">
        <v>33504</v>
      </c>
      <c r="P6375" s="197" t="s">
        <v>33505</v>
      </c>
    </row>
    <row r="6376" spans="2:16" ht="20.100000000000001" customHeight="1" x14ac:dyDescent="0.3">
      <c r="B6376" s="101">
        <v>6366</v>
      </c>
      <c r="C6376" s="102" t="s">
        <v>41833</v>
      </c>
      <c r="D6376" s="159" t="s">
        <v>2604</v>
      </c>
      <c r="E6376" s="36" t="s">
        <v>16714</v>
      </c>
      <c r="F6376" s="104">
        <v>6.2</v>
      </c>
      <c r="G6376" s="101" t="s">
        <v>704</v>
      </c>
      <c r="H6376" s="101" t="s">
        <v>3740</v>
      </c>
      <c r="I6376" s="101">
        <v>2010</v>
      </c>
      <c r="J6376" s="101"/>
      <c r="K6376" s="90">
        <v>3171206966</v>
      </c>
      <c r="L6376" s="90">
        <f>IF(K6376/1024 &gt;1,K6376/1024," ")</f>
        <v>3096881.802734375</v>
      </c>
      <c r="M6376" s="90">
        <f>IF(K6376/1048576 &gt;1,K6376/1048576," ")</f>
        <v>3024.2986354827881</v>
      </c>
      <c r="N6376" s="91">
        <f>IF(K6376&gt;999999999,K6376/1073741824," ")</f>
        <v>2.9534166362136602</v>
      </c>
      <c r="O6376" s="194" t="s">
        <v>28655</v>
      </c>
      <c r="P6376" s="197" t="s">
        <v>28656</v>
      </c>
    </row>
    <row r="6377" spans="2:16" ht="20.100000000000001" customHeight="1" x14ac:dyDescent="0.3">
      <c r="B6377" s="101">
        <v>6367</v>
      </c>
      <c r="C6377" s="84" t="s">
        <v>41834</v>
      </c>
      <c r="D6377" s="157" t="s">
        <v>7669</v>
      </c>
      <c r="E6377" s="254" t="s">
        <v>16715</v>
      </c>
      <c r="F6377" s="81">
        <v>6</v>
      </c>
      <c r="G6377" s="81" t="s">
        <v>704</v>
      </c>
      <c r="H6377" s="82" t="s">
        <v>5871</v>
      </c>
      <c r="I6377" s="79">
        <v>2016</v>
      </c>
      <c r="J6377" s="79"/>
      <c r="K6377" s="73">
        <v>4622775288</v>
      </c>
      <c r="L6377" s="90">
        <f>IF(K6377/1024 &gt;1,K6377/1024," ")</f>
        <v>4514428.9921875</v>
      </c>
      <c r="M6377" s="90">
        <f>IF(K6377/1048576 &gt;1,K6377/1048576," ")</f>
        <v>4408.6220626831055</v>
      </c>
      <c r="N6377" s="91">
        <f>IF(K6377&gt;999999999,K6377/1073741824," ")</f>
        <v>4.3052949830889702</v>
      </c>
      <c r="O6377" s="194" t="s">
        <v>17581</v>
      </c>
      <c r="P6377" s="197" t="s">
        <v>28657</v>
      </c>
    </row>
    <row r="6378" spans="2:16" ht="20.100000000000001" customHeight="1" x14ac:dyDescent="0.3">
      <c r="B6378" s="101">
        <v>6368</v>
      </c>
      <c r="C6378" s="109" t="s">
        <v>41835</v>
      </c>
      <c r="D6378" s="160" t="s">
        <v>927</v>
      </c>
      <c r="E6378" s="36" t="s">
        <v>16716</v>
      </c>
      <c r="F6378" s="104">
        <v>4.7</v>
      </c>
      <c r="G6378" s="13" t="s">
        <v>704</v>
      </c>
      <c r="H6378" s="13" t="s">
        <v>3740</v>
      </c>
      <c r="I6378" s="101">
        <v>2006</v>
      </c>
      <c r="J6378" s="101"/>
      <c r="K6378" s="73">
        <v>4746080256</v>
      </c>
      <c r="L6378" s="90">
        <f>IF(K6378/1024 &gt;1,K6378/1024," ")</f>
        <v>4634844</v>
      </c>
      <c r="M6378" s="90">
        <f>IF(K6378/1048576 &gt;1,K6378/1048576," ")</f>
        <v>4526.21484375</v>
      </c>
      <c r="N6378" s="91">
        <f>IF(K6378&gt;999999999,K6378/1073741824," ")</f>
        <v>4.4201316833496094</v>
      </c>
      <c r="O6378" s="199" t="s">
        <v>17524</v>
      </c>
      <c r="P6378" s="197" t="s">
        <v>28658</v>
      </c>
    </row>
    <row r="6379" spans="2:16" ht="20.100000000000001" customHeight="1" x14ac:dyDescent="0.3">
      <c r="B6379" s="101">
        <v>6369</v>
      </c>
      <c r="C6379" s="12" t="s">
        <v>40821</v>
      </c>
      <c r="D6379" s="160" t="s">
        <v>928</v>
      </c>
      <c r="E6379" s="36" t="s">
        <v>16717</v>
      </c>
      <c r="F6379" s="104">
        <v>6.5</v>
      </c>
      <c r="G6379" s="94"/>
      <c r="H6379" s="94" t="s">
        <v>4409</v>
      </c>
      <c r="I6379" s="101">
        <v>2003</v>
      </c>
      <c r="J6379" s="101"/>
      <c r="K6379" s="90">
        <v>733487104</v>
      </c>
      <c r="L6379" s="90">
        <f>IF(K6379/1024 &gt;1,K6379/1024," ")</f>
        <v>716296</v>
      </c>
      <c r="M6379" s="90">
        <f>IF(K6379/1048576 &gt;1,K6379/1048576," ")</f>
        <v>699.5078125</v>
      </c>
      <c r="N6379" s="91" t="str">
        <f>IF(K6379&gt;999999999,K6379/1073741824," ")</f>
        <v xml:space="preserve"> </v>
      </c>
      <c r="O6379" s="194" t="s">
        <v>28659</v>
      </c>
      <c r="P6379" s="197" t="s">
        <v>28660</v>
      </c>
    </row>
    <row r="6380" spans="2:16" ht="20.100000000000001" customHeight="1" x14ac:dyDescent="0.3">
      <c r="B6380" s="101">
        <v>6370</v>
      </c>
      <c r="C6380" s="109" t="s">
        <v>41837</v>
      </c>
      <c r="D6380" s="159" t="s">
        <v>3648</v>
      </c>
      <c r="E6380" s="36" t="s">
        <v>16719</v>
      </c>
      <c r="F6380" s="104">
        <v>5.6</v>
      </c>
      <c r="G6380" s="101" t="s">
        <v>704</v>
      </c>
      <c r="H6380" s="101" t="s">
        <v>3744</v>
      </c>
      <c r="I6380" s="101">
        <v>2010</v>
      </c>
      <c r="J6380" s="101"/>
      <c r="K6380" s="90">
        <v>4228251723</v>
      </c>
      <c r="L6380" s="90">
        <f>IF(K6380/1024 &gt;1,K6380/1024," ")</f>
        <v>4129152.0732421875</v>
      </c>
      <c r="M6380" s="90">
        <f>IF(K6380/1048576 &gt;1,K6380/1048576," ")</f>
        <v>4032.3750715255737</v>
      </c>
      <c r="N6380" s="91">
        <f>IF(K6380&gt;999999999,K6380/1073741824," ")</f>
        <v>3.9378662807866931</v>
      </c>
      <c r="O6380" s="194" t="s">
        <v>28663</v>
      </c>
      <c r="P6380" s="197" t="s">
        <v>28664</v>
      </c>
    </row>
    <row r="6381" spans="2:16" ht="20.100000000000001" customHeight="1" x14ac:dyDescent="0.3">
      <c r="B6381" s="101">
        <v>6371</v>
      </c>
      <c r="C6381" s="107" t="s">
        <v>41838</v>
      </c>
      <c r="D6381" s="168" t="s">
        <v>6292</v>
      </c>
      <c r="E6381" s="36" t="s">
        <v>16720</v>
      </c>
      <c r="F6381" s="99">
        <v>4.8</v>
      </c>
      <c r="G6381" s="99" t="s">
        <v>704</v>
      </c>
      <c r="H6381" s="101" t="s">
        <v>4081</v>
      </c>
      <c r="I6381" s="101">
        <v>2015</v>
      </c>
      <c r="J6381" s="101"/>
      <c r="K6381" s="90">
        <v>4512237880</v>
      </c>
      <c r="L6381" s="90">
        <f>IF(K6381/1024 &gt;1,K6381/1024," ")</f>
        <v>4406482.3046875</v>
      </c>
      <c r="M6381" s="90">
        <f>IF(K6381/1048576 &gt;1,K6381/1048576," ")</f>
        <v>4303.2053756713867</v>
      </c>
      <c r="N6381" s="91">
        <f>IF(K6381&gt;999999999,K6381/1073741824," ")</f>
        <v>4.2023489996790886</v>
      </c>
      <c r="O6381" s="194" t="s">
        <v>18207</v>
      </c>
      <c r="P6381" s="197" t="s">
        <v>28665</v>
      </c>
    </row>
    <row r="6382" spans="2:16" ht="20.100000000000001" customHeight="1" x14ac:dyDescent="0.3">
      <c r="B6382" s="101">
        <v>6372</v>
      </c>
      <c r="C6382" s="102" t="s">
        <v>41839</v>
      </c>
      <c r="D6382" s="159" t="s">
        <v>454</v>
      </c>
      <c r="E6382" s="36" t="s">
        <v>16721</v>
      </c>
      <c r="F6382" s="104">
        <v>6.9</v>
      </c>
      <c r="G6382" s="94" t="s">
        <v>704</v>
      </c>
      <c r="H6382" s="94" t="s">
        <v>3747</v>
      </c>
      <c r="I6382" s="101">
        <v>2009</v>
      </c>
      <c r="J6382" s="101"/>
      <c r="K6382" s="90">
        <v>2757082153</v>
      </c>
      <c r="L6382" s="90">
        <f>IF(K6382/1024 &gt;1,K6382/1024," ")</f>
        <v>2692463.0400390625</v>
      </c>
      <c r="M6382" s="90">
        <f>IF(K6382/1048576 &gt;1,K6382/1048576," ")</f>
        <v>2629.358437538147</v>
      </c>
      <c r="N6382" s="91">
        <f>IF(K6382&gt;999999999,K6382/1073741824," ")</f>
        <v>2.5677328491583467</v>
      </c>
      <c r="O6382" s="194" t="s">
        <v>28666</v>
      </c>
      <c r="P6382" s="197" t="s">
        <v>28667</v>
      </c>
    </row>
    <row r="6383" spans="2:16" ht="20.100000000000001" customHeight="1" x14ac:dyDescent="0.3">
      <c r="B6383" s="101">
        <v>6373</v>
      </c>
      <c r="C6383" s="109" t="s">
        <v>41840</v>
      </c>
      <c r="D6383" s="160" t="s">
        <v>3501</v>
      </c>
      <c r="E6383" s="36" t="s">
        <v>16722</v>
      </c>
      <c r="F6383" s="104">
        <v>4.2</v>
      </c>
      <c r="G6383" s="101" t="s">
        <v>704</v>
      </c>
      <c r="H6383" s="101" t="s">
        <v>3740</v>
      </c>
      <c r="I6383" s="101">
        <v>2011</v>
      </c>
      <c r="J6383" s="101"/>
      <c r="K6383" s="90">
        <v>3507305350</v>
      </c>
      <c r="L6383" s="90">
        <f>IF(K6383/1024 &gt;1,K6383/1024," ")</f>
        <v>3425102.880859375</v>
      </c>
      <c r="M6383" s="90">
        <f>IF(K6383/1048576 &gt;1,K6383/1048576," ")</f>
        <v>3344.8270320892334</v>
      </c>
      <c r="N6383" s="91">
        <f>IF(K6383&gt;999999999,K6383/1073741824," ")</f>
        <v>3.266432648524642</v>
      </c>
      <c r="O6383" s="194" t="s">
        <v>28668</v>
      </c>
      <c r="P6383" s="197" t="s">
        <v>28669</v>
      </c>
    </row>
    <row r="6384" spans="2:16" ht="20.100000000000001" customHeight="1" x14ac:dyDescent="0.3">
      <c r="B6384" s="101">
        <v>6374</v>
      </c>
      <c r="C6384" s="12" t="s">
        <v>40822</v>
      </c>
      <c r="D6384" s="160" t="s">
        <v>1321</v>
      </c>
      <c r="E6384" s="36" t="s">
        <v>16724</v>
      </c>
      <c r="F6384" s="104">
        <v>4.4000000000000004</v>
      </c>
      <c r="G6384" s="94"/>
      <c r="H6384" s="94" t="s">
        <v>4111</v>
      </c>
      <c r="I6384" s="101">
        <v>2005</v>
      </c>
      <c r="J6384" s="101"/>
      <c r="K6384" s="90">
        <v>737626112</v>
      </c>
      <c r="L6384" s="90">
        <f>IF(K6384/1024 &gt;1,K6384/1024," ")</f>
        <v>720338</v>
      </c>
      <c r="M6384" s="90">
        <f>IF(K6384/1048576 &gt;1,K6384/1048576," ")</f>
        <v>703.455078125</v>
      </c>
      <c r="N6384" s="91" t="str">
        <f>IF(K6384&gt;999999999,K6384/1073741824," ")</f>
        <v xml:space="preserve"> </v>
      </c>
      <c r="O6384" s="194" t="s">
        <v>17738</v>
      </c>
      <c r="P6384" s="197" t="s">
        <v>28671</v>
      </c>
    </row>
    <row r="6385" spans="2:16" ht="20.100000000000001" customHeight="1" x14ac:dyDescent="0.3">
      <c r="B6385" s="101">
        <v>6375</v>
      </c>
      <c r="C6385" s="109" t="s">
        <v>41843</v>
      </c>
      <c r="D6385" s="174" t="s">
        <v>6522</v>
      </c>
      <c r="E6385" s="36" t="s">
        <v>16725</v>
      </c>
      <c r="F6385" s="99">
        <v>6.4</v>
      </c>
      <c r="G6385" s="99" t="s">
        <v>704</v>
      </c>
      <c r="H6385" s="101" t="s">
        <v>4081</v>
      </c>
      <c r="I6385" s="101">
        <v>2015</v>
      </c>
      <c r="J6385" s="101"/>
      <c r="K6385" s="90">
        <v>4482710072</v>
      </c>
      <c r="L6385" s="90">
        <f>IF(K6385/1024 &gt;1,K6385/1024," ")</f>
        <v>4377646.5546875</v>
      </c>
      <c r="M6385" s="90">
        <f>IF(K6385/1048576 &gt;1,K6385/1048576," ")</f>
        <v>4275.0454635620117</v>
      </c>
      <c r="N6385" s="91">
        <f>IF(K6385&gt;999999999,K6385/1073741824," ")</f>
        <v>4.1748490855097771</v>
      </c>
      <c r="O6385" s="194" t="s">
        <v>28672</v>
      </c>
      <c r="P6385" s="197" t="s">
        <v>28673</v>
      </c>
    </row>
    <row r="6386" spans="2:16" ht="20.100000000000001" customHeight="1" x14ac:dyDescent="0.3">
      <c r="B6386" s="101">
        <v>6376</v>
      </c>
      <c r="C6386" s="7" t="s">
        <v>41844</v>
      </c>
      <c r="D6386" s="157" t="s">
        <v>8546</v>
      </c>
      <c r="E6386" s="36" t="s">
        <v>16726</v>
      </c>
      <c r="F6386" s="81">
        <v>6.3</v>
      </c>
      <c r="G6386" s="13" t="s">
        <v>704</v>
      </c>
      <c r="H6386" s="13" t="s">
        <v>5892</v>
      </c>
      <c r="I6386" s="79">
        <v>2019</v>
      </c>
      <c r="J6386" s="79"/>
      <c r="K6386" s="73">
        <v>5176041472</v>
      </c>
      <c r="L6386" s="90">
        <f>IF(K6386/1024 &gt;1,K6386/1024," ")</f>
        <v>5054728</v>
      </c>
      <c r="M6386" s="90">
        <f>IF(K6386/1048576 &gt;1,K6386/1048576," ")</f>
        <v>4936.2578125</v>
      </c>
      <c r="N6386" s="91">
        <f>IF(K6386&gt;999999999,K6386/1073741824," ")</f>
        <v>4.8205642700195313</v>
      </c>
      <c r="O6386" s="194" t="s">
        <v>28674</v>
      </c>
      <c r="P6386" s="197" t="s">
        <v>28675</v>
      </c>
    </row>
    <row r="6387" spans="2:16" ht="20.100000000000001" customHeight="1" x14ac:dyDescent="0.3">
      <c r="B6387" s="101">
        <v>6377</v>
      </c>
      <c r="C6387" s="48" t="s">
        <v>41845</v>
      </c>
      <c r="D6387" s="157" t="s">
        <v>8098</v>
      </c>
      <c r="E6387" s="36" t="s">
        <v>16727</v>
      </c>
      <c r="F6387" s="81">
        <v>6.8</v>
      </c>
      <c r="G6387" s="13" t="s">
        <v>704</v>
      </c>
      <c r="H6387" s="13" t="s">
        <v>4081</v>
      </c>
      <c r="I6387" s="79">
        <v>2017</v>
      </c>
      <c r="J6387" s="79"/>
      <c r="K6387" s="73">
        <v>4825148112</v>
      </c>
      <c r="L6387" s="90">
        <f>IF(K6387/1024 &gt;1,K6387/1024," ")</f>
        <v>4712058.703125</v>
      </c>
      <c r="M6387" s="90">
        <f>IF(K6387/1048576 &gt;1,K6387/1048576," ")</f>
        <v>4601.6198272705078</v>
      </c>
      <c r="N6387" s="91">
        <f>IF(K6387&gt;999999999,K6387/1073741824," ")</f>
        <v>4.4937693625688553</v>
      </c>
      <c r="O6387" s="194" t="s">
        <v>28676</v>
      </c>
      <c r="P6387" s="197" t="s">
        <v>28677</v>
      </c>
    </row>
    <row r="6388" spans="2:16" ht="20.100000000000001" customHeight="1" x14ac:dyDescent="0.3">
      <c r="B6388" s="101">
        <v>6378</v>
      </c>
      <c r="C6388" s="103" t="s">
        <v>41846</v>
      </c>
      <c r="D6388" s="161" t="s">
        <v>7333</v>
      </c>
      <c r="E6388" s="36" t="s">
        <v>16728</v>
      </c>
      <c r="F6388" s="99">
        <v>5.3</v>
      </c>
      <c r="G6388" s="99" t="s">
        <v>704</v>
      </c>
      <c r="H6388" s="105" t="s">
        <v>5878</v>
      </c>
      <c r="I6388" s="101">
        <v>2017</v>
      </c>
      <c r="J6388" s="101"/>
      <c r="K6388" s="90">
        <v>4591735499</v>
      </c>
      <c r="L6388" s="90">
        <f>IF(K6388/1024 &gt;1,K6388/1024," ")</f>
        <v>4484116.6982421875</v>
      </c>
      <c r="M6388" s="90">
        <f>IF(K6388/1048576 &gt;1,K6388/1048576," ")</f>
        <v>4379.0202131271362</v>
      </c>
      <c r="N6388" s="91">
        <f>IF(K6388&gt;999999999,K6388/1073741824," ")</f>
        <v>4.276386926881969</v>
      </c>
      <c r="O6388" s="194" t="s">
        <v>28678</v>
      </c>
      <c r="P6388" s="197" t="s">
        <v>28679</v>
      </c>
    </row>
    <row r="6389" spans="2:16" ht="20.100000000000001" customHeight="1" x14ac:dyDescent="0.3">
      <c r="B6389" s="101">
        <v>6379</v>
      </c>
      <c r="C6389" s="107" t="s">
        <v>41847</v>
      </c>
      <c r="D6389" s="168" t="s">
        <v>6667</v>
      </c>
      <c r="E6389" s="36" t="s">
        <v>16729</v>
      </c>
      <c r="F6389" s="99">
        <v>4.4000000000000004</v>
      </c>
      <c r="G6389" s="99" t="s">
        <v>704</v>
      </c>
      <c r="H6389" s="101" t="s">
        <v>5871</v>
      </c>
      <c r="I6389" s="101">
        <v>2016</v>
      </c>
      <c r="J6389" s="115"/>
      <c r="K6389" s="90">
        <v>4843003199</v>
      </c>
      <c r="L6389" s="90">
        <f>IF(K6389/1024 &gt;1,K6389/1024," ")</f>
        <v>4729495.3115234375</v>
      </c>
      <c r="M6389" s="90">
        <f>IF(K6389/1048576 &gt;1,K6389/1048576," ")</f>
        <v>4618.6477651596069</v>
      </c>
      <c r="N6389" s="91">
        <f>IF(K6389&gt;999999999,K6389/1073741824," ")</f>
        <v>4.5103982081636786</v>
      </c>
      <c r="O6389" s="199" t="s">
        <v>17521</v>
      </c>
      <c r="P6389" s="197" t="s">
        <v>28680</v>
      </c>
    </row>
    <row r="6390" spans="2:16" ht="20.100000000000001" customHeight="1" x14ac:dyDescent="0.3">
      <c r="B6390" s="101">
        <v>6380</v>
      </c>
      <c r="C6390" s="107" t="s">
        <v>41848</v>
      </c>
      <c r="D6390" s="168" t="s">
        <v>6678</v>
      </c>
      <c r="E6390" s="36" t="s">
        <v>16730</v>
      </c>
      <c r="F6390" s="99">
        <v>5.3</v>
      </c>
      <c r="G6390" s="99" t="s">
        <v>704</v>
      </c>
      <c r="H6390" s="101" t="s">
        <v>4081</v>
      </c>
      <c r="I6390" s="101">
        <v>2015</v>
      </c>
      <c r="J6390" s="101"/>
      <c r="K6390" s="90">
        <v>4477210965</v>
      </c>
      <c r="L6390" s="90">
        <f>IF(K6390/1024 &gt;1,K6390/1024," ")</f>
        <v>4372276.3330078125</v>
      </c>
      <c r="M6390" s="90">
        <f>IF(K6390/1048576 &gt;1,K6390/1048576," ")</f>
        <v>4269.8011064529419</v>
      </c>
      <c r="N6390" s="91">
        <f>IF(K6390&gt;999999999,K6390/1073741824," ")</f>
        <v>4.1697276430204511</v>
      </c>
      <c r="O6390" s="194" t="s">
        <v>28681</v>
      </c>
      <c r="P6390" s="197" t="s">
        <v>28682</v>
      </c>
    </row>
    <row r="6391" spans="2:16" ht="20.100000000000001" customHeight="1" x14ac:dyDescent="0.3">
      <c r="B6391" s="101">
        <v>6381</v>
      </c>
      <c r="C6391" s="102" t="s">
        <v>41849</v>
      </c>
      <c r="D6391" s="161" t="s">
        <v>7126</v>
      </c>
      <c r="E6391" s="36" t="s">
        <v>16731</v>
      </c>
      <c r="F6391" s="99">
        <v>5.9</v>
      </c>
      <c r="G6391" s="99" t="s">
        <v>704</v>
      </c>
      <c r="H6391" s="105" t="s">
        <v>5878</v>
      </c>
      <c r="I6391" s="101">
        <v>2014</v>
      </c>
      <c r="J6391" s="101"/>
      <c r="K6391" s="90">
        <v>4186608943</v>
      </c>
      <c r="L6391" s="90">
        <f>IF(K6391/1024 &gt;1,K6391/1024," ")</f>
        <v>4088485.2958984375</v>
      </c>
      <c r="M6391" s="90">
        <f>IF(K6391/1048576 &gt;1,K6391/1048576," ")</f>
        <v>3992.6614217758179</v>
      </c>
      <c r="N6391" s="91">
        <f>IF(K6391&gt;999999999,K6391/1073741824," ")</f>
        <v>3.8990834197029471</v>
      </c>
      <c r="O6391" s="194" t="s">
        <v>28683</v>
      </c>
      <c r="P6391" s="197" t="s">
        <v>28684</v>
      </c>
    </row>
    <row r="6392" spans="2:16" ht="20.100000000000001" customHeight="1" x14ac:dyDescent="0.3">
      <c r="B6392" s="101">
        <v>6382</v>
      </c>
      <c r="C6392" s="102" t="s">
        <v>41850</v>
      </c>
      <c r="D6392" s="159" t="s">
        <v>3549</v>
      </c>
      <c r="E6392" s="36" t="s">
        <v>16732</v>
      </c>
      <c r="F6392" s="104">
        <v>6.1</v>
      </c>
      <c r="G6392" s="101" t="s">
        <v>704</v>
      </c>
      <c r="H6392" s="101" t="s">
        <v>3739</v>
      </c>
      <c r="I6392" s="101">
        <v>2013</v>
      </c>
      <c r="J6392" s="101"/>
      <c r="K6392" s="90">
        <v>4646938835</v>
      </c>
      <c r="L6392" s="90">
        <f>IF(K6392/1024 &gt;1,K6392/1024," ")</f>
        <v>4538026.2060546875</v>
      </c>
      <c r="M6392" s="90">
        <f>IF(K6392/1048576 &gt;1,K6392/1048576," ")</f>
        <v>4431.6662168502808</v>
      </c>
      <c r="N6392" s="91">
        <f>IF(K6392&gt;999999999,K6392/1073741824," ")</f>
        <v>4.3277990398928523</v>
      </c>
      <c r="O6392" s="194" t="s">
        <v>28685</v>
      </c>
      <c r="P6392" s="197" t="s">
        <v>28686</v>
      </c>
    </row>
    <row r="6393" spans="2:16" ht="20.100000000000001" customHeight="1" x14ac:dyDescent="0.3">
      <c r="B6393" s="101">
        <v>6383</v>
      </c>
      <c r="C6393" s="12" t="s">
        <v>41851</v>
      </c>
      <c r="D6393" s="159" t="s">
        <v>5704</v>
      </c>
      <c r="E6393" s="36" t="s">
        <v>16733</v>
      </c>
      <c r="F6393" s="104">
        <v>5.8</v>
      </c>
      <c r="G6393" s="101" t="s">
        <v>704</v>
      </c>
      <c r="H6393" s="101" t="s">
        <v>3740</v>
      </c>
      <c r="I6393" s="101">
        <v>2015</v>
      </c>
      <c r="J6393" s="101"/>
      <c r="K6393" s="90">
        <v>3829182461</v>
      </c>
      <c r="L6393" s="90">
        <f>IF(K6393/1024 &gt;1,K6393/1024," ")</f>
        <v>3739435.9970703125</v>
      </c>
      <c r="M6393" s="90">
        <f>IF(K6393/1048576 &gt;1,K6393/1048576," ")</f>
        <v>3651.7929658889771</v>
      </c>
      <c r="N6393" s="91">
        <f>IF(K6393&gt;999999999,K6393/1073741824," ")</f>
        <v>3.5662040682509542</v>
      </c>
      <c r="O6393" s="194" t="s">
        <v>28687</v>
      </c>
      <c r="P6393" s="197" t="s">
        <v>28688</v>
      </c>
    </row>
    <row r="6394" spans="2:16" ht="20.100000000000001" customHeight="1" x14ac:dyDescent="0.3">
      <c r="B6394" s="101">
        <v>6384</v>
      </c>
      <c r="C6394" s="48" t="s">
        <v>41853</v>
      </c>
      <c r="D6394" s="157" t="s">
        <v>8144</v>
      </c>
      <c r="E6394" s="36" t="s">
        <v>16737</v>
      </c>
      <c r="F6394" s="81">
        <v>4.5999999999999996</v>
      </c>
      <c r="G6394" s="13" t="s">
        <v>704</v>
      </c>
      <c r="H6394" s="13" t="s">
        <v>3740</v>
      </c>
      <c r="I6394" s="79">
        <v>2015</v>
      </c>
      <c r="J6394" s="79"/>
      <c r="K6394" s="73">
        <v>4360289168</v>
      </c>
      <c r="L6394" s="90">
        <f>IF(K6394/1024 &gt;1,K6394/1024," ")</f>
        <v>4258094.890625</v>
      </c>
      <c r="M6394" s="90">
        <f>IF(K6394/1048576 &gt;1,K6394/1048576," ")</f>
        <v>4158.2957916259766</v>
      </c>
      <c r="N6394" s="91">
        <f>IF(K6394&gt;999999999,K6394/1073741824," ")</f>
        <v>4.0608357340097427</v>
      </c>
      <c r="O6394" s="194" t="s">
        <v>24285</v>
      </c>
      <c r="P6394" s="197" t="s">
        <v>28695</v>
      </c>
    </row>
    <row r="6395" spans="2:16" ht="20.100000000000001" customHeight="1" x14ac:dyDescent="0.3">
      <c r="B6395" s="101">
        <v>6385</v>
      </c>
      <c r="C6395" s="109" t="s">
        <v>41855</v>
      </c>
      <c r="D6395" s="160" t="s">
        <v>415</v>
      </c>
      <c r="E6395" s="36" t="s">
        <v>16739</v>
      </c>
      <c r="F6395" s="104">
        <v>4.9000000000000004</v>
      </c>
      <c r="G6395" s="101" t="s">
        <v>704</v>
      </c>
      <c r="H6395" s="101" t="s">
        <v>3740</v>
      </c>
      <c r="I6395" s="101">
        <v>2008</v>
      </c>
      <c r="J6395" s="101"/>
      <c r="K6395" s="90">
        <v>4126901013</v>
      </c>
      <c r="L6395" s="90">
        <f>IF(K6395/1024 &gt;1,K6395/1024," ")</f>
        <v>4030176.7705078125</v>
      </c>
      <c r="M6395" s="90">
        <f>IF(K6395/1048576 &gt;1,K6395/1048576," ")</f>
        <v>3935.7195024490356</v>
      </c>
      <c r="N6395" s="91">
        <f>IF(K6395&gt;999999999,K6395/1073741824," ")</f>
        <v>3.8434760766103864</v>
      </c>
      <c r="O6395" s="194" t="s">
        <v>28698</v>
      </c>
      <c r="P6395" s="197" t="s">
        <v>28699</v>
      </c>
    </row>
    <row r="6396" spans="2:16" ht="20.100000000000001" customHeight="1" x14ac:dyDescent="0.3">
      <c r="B6396" s="101">
        <v>6386</v>
      </c>
      <c r="C6396" s="102" t="s">
        <v>41856</v>
      </c>
      <c r="D6396" s="168" t="s">
        <v>7559</v>
      </c>
      <c r="E6396" s="36" t="s">
        <v>16740</v>
      </c>
      <c r="F6396" s="99">
        <v>4.7</v>
      </c>
      <c r="G6396" s="99" t="s">
        <v>704</v>
      </c>
      <c r="H6396" s="105" t="s">
        <v>5892</v>
      </c>
      <c r="I6396" s="101">
        <v>1998</v>
      </c>
      <c r="J6396" s="101"/>
      <c r="K6396" s="90">
        <v>4843631027</v>
      </c>
      <c r="L6396" s="90">
        <f>IF(K6396/1024 &gt;1,K6396/1024," ")</f>
        <v>4730108.4248046875</v>
      </c>
      <c r="M6396" s="90">
        <f>IF(K6396/1048576 &gt;1,K6396/1048576," ")</f>
        <v>4619.2465085983276</v>
      </c>
      <c r="N6396" s="91">
        <f>IF(K6396&gt;999999999,K6396/1073741824," ")</f>
        <v>4.5109829185530543</v>
      </c>
      <c r="O6396" s="194" t="s">
        <v>28700</v>
      </c>
      <c r="P6396" s="197" t="s">
        <v>28701</v>
      </c>
    </row>
    <row r="6397" spans="2:16" ht="20.100000000000001" customHeight="1" x14ac:dyDescent="0.3">
      <c r="B6397" s="101">
        <v>6387</v>
      </c>
      <c r="C6397" s="12" t="s">
        <v>40823</v>
      </c>
      <c r="D6397" s="160" t="s">
        <v>1323</v>
      </c>
      <c r="E6397" s="36" t="s">
        <v>16741</v>
      </c>
      <c r="F6397" s="104">
        <v>7.1</v>
      </c>
      <c r="G6397" s="94"/>
      <c r="H6397" s="94" t="s">
        <v>4393</v>
      </c>
      <c r="I6397" s="101">
        <v>2006</v>
      </c>
      <c r="J6397" s="101"/>
      <c r="K6397" s="90">
        <v>1536067584</v>
      </c>
      <c r="L6397" s="90">
        <f>IF(K6397/1024 &gt;1,K6397/1024," ")</f>
        <v>1500066</v>
      </c>
      <c r="M6397" s="90">
        <f>IF(K6397/1048576 &gt;1,K6397/1048576," ")</f>
        <v>1464.908203125</v>
      </c>
      <c r="N6397" s="91">
        <f>IF(K6397&gt;999999999,K6397/1073741824," ")</f>
        <v>1.4305744171142578</v>
      </c>
      <c r="O6397" s="194" t="s">
        <v>28702</v>
      </c>
      <c r="P6397" s="197" t="s">
        <v>28703</v>
      </c>
    </row>
    <row r="6398" spans="2:16" ht="20.100000000000001" customHeight="1" x14ac:dyDescent="0.3">
      <c r="B6398" s="101">
        <v>6388</v>
      </c>
      <c r="C6398" s="12" t="s">
        <v>34139</v>
      </c>
      <c r="D6398" s="177" t="s">
        <v>33222</v>
      </c>
      <c r="E6398" s="36" t="s">
        <v>33223</v>
      </c>
      <c r="F6398" s="152">
        <v>6</v>
      </c>
      <c r="G6398" s="13" t="s">
        <v>704</v>
      </c>
      <c r="H6398" s="13" t="s">
        <v>3740</v>
      </c>
      <c r="I6398" s="145">
        <v>2021</v>
      </c>
      <c r="J6398" s="12"/>
      <c r="K6398" s="45">
        <v>4358746112</v>
      </c>
      <c r="L6398" s="90">
        <f>IF(K6398/1024 &gt;1,K6398/1024," ")</f>
        <v>4256588</v>
      </c>
      <c r="M6398" s="90">
        <f>IF(K6398/1048576 &gt;1,K6398/1048576," ")</f>
        <v>4156.82421875</v>
      </c>
      <c r="N6398" s="91">
        <f>IF(K6398&gt;999999999,K6398/1073741824," ")</f>
        <v>4.0593986511230469</v>
      </c>
      <c r="O6398" s="194" t="s">
        <v>33224</v>
      </c>
      <c r="P6398" s="197" t="s">
        <v>33225</v>
      </c>
    </row>
    <row r="6399" spans="2:16" ht="20.100000000000001" customHeight="1" x14ac:dyDescent="0.3">
      <c r="B6399" s="101">
        <v>6389</v>
      </c>
      <c r="C6399" s="102" t="s">
        <v>41857</v>
      </c>
      <c r="D6399" s="159" t="s">
        <v>1368</v>
      </c>
      <c r="E6399" s="36" t="s">
        <v>16742</v>
      </c>
      <c r="F6399" s="104">
        <v>7.2</v>
      </c>
      <c r="G6399" s="94" t="s">
        <v>704</v>
      </c>
      <c r="H6399" s="94" t="s">
        <v>3764</v>
      </c>
      <c r="I6399" s="94">
        <v>2010</v>
      </c>
      <c r="J6399" s="94"/>
      <c r="K6399" s="90">
        <v>3459320670</v>
      </c>
      <c r="L6399" s="90">
        <f>IF(K6399/1024 &gt;1,K6399/1024," ")</f>
        <v>3378242.841796875</v>
      </c>
      <c r="M6399" s="90">
        <f>IF(K6399/1048576 &gt;1,K6399/1048576," ")</f>
        <v>3299.0652751922607</v>
      </c>
      <c r="N6399" s="91">
        <f>IF(K6399&gt;999999999,K6399/1073741824," ")</f>
        <v>3.2217434328049421</v>
      </c>
      <c r="O6399" s="194" t="s">
        <v>28704</v>
      </c>
      <c r="P6399" s="197" t="s">
        <v>31581</v>
      </c>
    </row>
    <row r="6400" spans="2:16" ht="20.100000000000001" customHeight="1" x14ac:dyDescent="0.3">
      <c r="B6400" s="101">
        <v>6390</v>
      </c>
      <c r="C6400" s="12" t="s">
        <v>40824</v>
      </c>
      <c r="D6400" s="160" t="s">
        <v>1208</v>
      </c>
      <c r="E6400" s="36" t="s">
        <v>16743</v>
      </c>
      <c r="F6400" s="104">
        <v>4.5999999999999996</v>
      </c>
      <c r="G6400" s="94"/>
      <c r="H6400" s="94" t="s">
        <v>4191</v>
      </c>
      <c r="I6400" s="101">
        <v>2003</v>
      </c>
      <c r="J6400" s="101"/>
      <c r="K6400" s="90">
        <v>733782016</v>
      </c>
      <c r="L6400" s="90">
        <f>IF(K6400/1024 &gt;1,K6400/1024," ")</f>
        <v>716584</v>
      </c>
      <c r="M6400" s="90">
        <f>IF(K6400/1048576 &gt;1,K6400/1048576," ")</f>
        <v>699.7890625</v>
      </c>
      <c r="N6400" s="91" t="str">
        <f>IF(K6400&gt;999999999,K6400/1073741824," ")</f>
        <v xml:space="preserve"> </v>
      </c>
      <c r="O6400" s="194" t="s">
        <v>17844</v>
      </c>
      <c r="P6400" s="197" t="s">
        <v>28705</v>
      </c>
    </row>
    <row r="6401" spans="2:16" ht="20.100000000000001" customHeight="1" x14ac:dyDescent="0.3">
      <c r="B6401" s="101">
        <v>6391</v>
      </c>
      <c r="C6401" s="48" t="s">
        <v>41858</v>
      </c>
      <c r="D6401" s="157" t="s">
        <v>8153</v>
      </c>
      <c r="E6401" s="36" t="s">
        <v>16744</v>
      </c>
      <c r="F6401" s="81">
        <v>7.2</v>
      </c>
      <c r="G6401" s="13" t="s">
        <v>704</v>
      </c>
      <c r="H6401" s="13" t="s">
        <v>3757</v>
      </c>
      <c r="I6401" s="79">
        <v>2017</v>
      </c>
      <c r="J6401" s="79"/>
      <c r="K6401" s="73">
        <v>5175557797</v>
      </c>
      <c r="L6401" s="90">
        <f>IF(K6401/1024 &gt;1,K6401/1024," ")</f>
        <v>5054255.6611328125</v>
      </c>
      <c r="M6401" s="90">
        <f>IF(K6401/1048576 &gt;1,K6401/1048576," ")</f>
        <v>4935.7965440750122</v>
      </c>
      <c r="N6401" s="91">
        <f>IF(K6401&gt;999999999,K6401/1073741824," ")</f>
        <v>4.8201138125732541</v>
      </c>
      <c r="O6401" s="194" t="s">
        <v>28706</v>
      </c>
      <c r="P6401" s="197" t="s">
        <v>28707</v>
      </c>
    </row>
    <row r="6402" spans="2:16" ht="20.100000000000001" customHeight="1" x14ac:dyDescent="0.3">
      <c r="B6402" s="101">
        <v>6392</v>
      </c>
      <c r="C6402" s="109" t="s">
        <v>41859</v>
      </c>
      <c r="D6402" s="160" t="s">
        <v>1290</v>
      </c>
      <c r="E6402" s="36" t="s">
        <v>16745</v>
      </c>
      <c r="F6402" s="104">
        <v>7.2</v>
      </c>
      <c r="G6402" s="101" t="s">
        <v>704</v>
      </c>
      <c r="H6402" s="101" t="s">
        <v>4081</v>
      </c>
      <c r="I6402" s="101">
        <v>1997</v>
      </c>
      <c r="J6402" s="101"/>
      <c r="K6402" s="90">
        <v>5450268895</v>
      </c>
      <c r="L6402" s="90">
        <f>IF(K6402/1024 &gt;1,K6402/1024," ")</f>
        <v>5322528.2177734375</v>
      </c>
      <c r="M6402" s="90">
        <f>IF(K6402/1048576 &gt;1,K6402/1048576," ")</f>
        <v>5197.7814626693726</v>
      </c>
      <c r="N6402" s="91">
        <f>IF(K6402&gt;999999999,K6402/1073741824," ")</f>
        <v>5.0759584596380591</v>
      </c>
      <c r="O6402" s="194" t="s">
        <v>18020</v>
      </c>
      <c r="P6402" s="197" t="s">
        <v>28708</v>
      </c>
    </row>
    <row r="6403" spans="2:16" ht="20.100000000000001" customHeight="1" x14ac:dyDescent="0.3">
      <c r="B6403" s="101">
        <v>6393</v>
      </c>
      <c r="C6403" s="12" t="s">
        <v>41861</v>
      </c>
      <c r="D6403" s="157" t="s">
        <v>8960</v>
      </c>
      <c r="E6403" s="36" t="s">
        <v>16747</v>
      </c>
      <c r="F6403" s="81">
        <v>7.2</v>
      </c>
      <c r="G6403" s="13" t="s">
        <v>704</v>
      </c>
      <c r="H6403" s="13" t="s">
        <v>3757</v>
      </c>
      <c r="I6403" s="79">
        <v>2019</v>
      </c>
      <c r="J6403" s="79"/>
      <c r="K6403" s="73">
        <v>5705605120</v>
      </c>
      <c r="L6403" s="90">
        <f>IF(K6403/1024 &gt;1,K6403/1024," ")</f>
        <v>5571880</v>
      </c>
      <c r="M6403" s="90">
        <f>IF(K6403/1048576 &gt;1,K6403/1048576," ")</f>
        <v>5441.2890625</v>
      </c>
      <c r="N6403" s="91">
        <f>IF(K6403&gt;999999999,K6403/1073741824," ")</f>
        <v>5.3137588500976563</v>
      </c>
      <c r="O6403" s="194" t="s">
        <v>28711</v>
      </c>
      <c r="P6403" s="197" t="s">
        <v>28712</v>
      </c>
    </row>
    <row r="6404" spans="2:16" ht="20.100000000000001" customHeight="1" x14ac:dyDescent="0.3">
      <c r="B6404" s="101">
        <v>6394</v>
      </c>
      <c r="C6404" s="102" t="s">
        <v>41862</v>
      </c>
      <c r="D6404" s="159" t="s">
        <v>4986</v>
      </c>
      <c r="E6404" s="36" t="s">
        <v>16748</v>
      </c>
      <c r="F6404" s="104">
        <v>5</v>
      </c>
      <c r="G6404" s="101" t="s">
        <v>704</v>
      </c>
      <c r="H6404" s="101" t="s">
        <v>3757</v>
      </c>
      <c r="I6404" s="101">
        <v>2009</v>
      </c>
      <c r="J6404" s="101"/>
      <c r="K6404" s="90">
        <v>7269802147</v>
      </c>
      <c r="L6404" s="90">
        <f>IF(K6404/1024 &gt;1,K6404/1024," ")</f>
        <v>7099416.1591796875</v>
      </c>
      <c r="M6404" s="90">
        <f>IF(K6404/1048576 &gt;1,K6404/1048576," ")</f>
        <v>6933.0235929489136</v>
      </c>
      <c r="N6404" s="91">
        <f>IF(K6404&gt;999999999,K6404/1073741824," ")</f>
        <v>6.7705308524891734</v>
      </c>
      <c r="O6404" s="194" t="s">
        <v>18087</v>
      </c>
      <c r="P6404" s="197" t="s">
        <v>28713</v>
      </c>
    </row>
    <row r="6405" spans="2:16" ht="20.100000000000001" customHeight="1" x14ac:dyDescent="0.3">
      <c r="B6405" s="101">
        <v>6395</v>
      </c>
      <c r="C6405" s="28" t="s">
        <v>41863</v>
      </c>
      <c r="D6405" s="157" t="s">
        <v>9116</v>
      </c>
      <c r="E6405" s="36" t="s">
        <v>9216</v>
      </c>
      <c r="F6405" s="81">
        <v>5.6</v>
      </c>
      <c r="G6405" s="13" t="s">
        <v>704</v>
      </c>
      <c r="H6405" s="13" t="s">
        <v>3756</v>
      </c>
      <c r="I6405" s="79">
        <v>2020</v>
      </c>
      <c r="J6405" s="79"/>
      <c r="K6405" s="73">
        <v>6174007296</v>
      </c>
      <c r="L6405" s="90">
        <f>IF(K6405/1024 &gt;1,K6405/1024," ")</f>
        <v>6029304</v>
      </c>
      <c r="M6405" s="90">
        <f>IF(K6405/1048576 &gt;1,K6405/1048576," ")</f>
        <v>5887.9921875</v>
      </c>
      <c r="N6405" s="91">
        <f>IF(K6405&gt;999999999,K6405/1073741824," ")</f>
        <v>5.7499923706054688</v>
      </c>
      <c r="O6405" s="194" t="s">
        <v>31725</v>
      </c>
      <c r="P6405" s="197" t="s">
        <v>31660</v>
      </c>
    </row>
    <row r="6406" spans="2:16" ht="20.100000000000001" customHeight="1" x14ac:dyDescent="0.3">
      <c r="B6406" s="101">
        <v>6396</v>
      </c>
      <c r="C6406" s="12" t="s">
        <v>40825</v>
      </c>
      <c r="D6406" s="160" t="s">
        <v>1209</v>
      </c>
      <c r="E6406" s="36" t="s">
        <v>16749</v>
      </c>
      <c r="F6406" s="104">
        <v>6</v>
      </c>
      <c r="G6406" s="94"/>
      <c r="H6406" s="94" t="s">
        <v>3929</v>
      </c>
      <c r="I6406" s="101">
        <v>2002</v>
      </c>
      <c r="J6406" s="101"/>
      <c r="K6406" s="90">
        <v>729106432</v>
      </c>
      <c r="L6406" s="90">
        <f>IF(K6406/1024 &gt;1,K6406/1024," ")</f>
        <v>712018</v>
      </c>
      <c r="M6406" s="90">
        <f>IF(K6406/1048576 &gt;1,K6406/1048576," ")</f>
        <v>695.330078125</v>
      </c>
      <c r="N6406" s="91" t="str">
        <f>IF(K6406&gt;999999999,K6406/1073741824," ")</f>
        <v xml:space="preserve"> </v>
      </c>
      <c r="O6406" s="199" t="s">
        <v>17525</v>
      </c>
      <c r="P6406" s="197" t="s">
        <v>28714</v>
      </c>
    </row>
    <row r="6407" spans="2:16" ht="20.100000000000001" customHeight="1" x14ac:dyDescent="0.3">
      <c r="B6407" s="101">
        <v>6397</v>
      </c>
      <c r="C6407" s="20" t="s">
        <v>41864</v>
      </c>
      <c r="D6407" s="181" t="s">
        <v>32777</v>
      </c>
      <c r="E6407" s="36" t="s">
        <v>32778</v>
      </c>
      <c r="F6407" s="81">
        <v>5.7</v>
      </c>
      <c r="G6407" s="72"/>
      <c r="H6407" s="13" t="s">
        <v>3740</v>
      </c>
      <c r="I6407" s="79">
        <v>2020</v>
      </c>
      <c r="J6407" s="72"/>
      <c r="K6407" s="73">
        <v>4920840192</v>
      </c>
      <c r="L6407" s="90">
        <f>IF(K6407/1024 &gt;1,K6407/1024," ")</f>
        <v>4805508</v>
      </c>
      <c r="M6407" s="90">
        <f>IF(K6407/1048576 &gt;1,K6407/1048576," ")</f>
        <v>4692.87890625</v>
      </c>
      <c r="N6407" s="91">
        <f>IF(K6407&gt;999999999,K6407/1073741824," ")</f>
        <v>4.5828895568847656</v>
      </c>
      <c r="O6407" s="223" t="s">
        <v>32779</v>
      </c>
      <c r="P6407" s="198" t="s">
        <v>32780</v>
      </c>
    </row>
    <row r="6408" spans="2:16" ht="20.100000000000001" customHeight="1" x14ac:dyDescent="0.3">
      <c r="B6408" s="101">
        <v>6398</v>
      </c>
      <c r="C6408" s="102" t="s">
        <v>41865</v>
      </c>
      <c r="D6408" s="159" t="s">
        <v>4437</v>
      </c>
      <c r="E6408" s="36" t="s">
        <v>16750</v>
      </c>
      <c r="F6408" s="104">
        <v>6.1</v>
      </c>
      <c r="G6408" s="101" t="s">
        <v>704</v>
      </c>
      <c r="H6408" s="101" t="s">
        <v>4426</v>
      </c>
      <c r="I6408" s="101">
        <v>2013</v>
      </c>
      <c r="J6408" s="101"/>
      <c r="K6408" s="90">
        <v>4280806615</v>
      </c>
      <c r="L6408" s="90">
        <f>IF(K6408/1024 &gt;1,K6408/1024," ")</f>
        <v>4180475.2099609375</v>
      </c>
      <c r="M6408" s="90">
        <f>IF(K6408/1048576 &gt;1,K6408/1048576," ")</f>
        <v>4082.495322227478</v>
      </c>
      <c r="N6408" s="91">
        <f>IF(K6408&gt;999999999,K6408/1073741824," ")</f>
        <v>3.9868118381127715</v>
      </c>
      <c r="O6408" s="194" t="s">
        <v>28715</v>
      </c>
      <c r="P6408" s="197" t="s">
        <v>28716</v>
      </c>
    </row>
    <row r="6409" spans="2:16" ht="20.100000000000001" customHeight="1" x14ac:dyDescent="0.3">
      <c r="B6409" s="101">
        <v>6399</v>
      </c>
      <c r="C6409" s="109" t="s">
        <v>41868</v>
      </c>
      <c r="D6409" s="160" t="s">
        <v>1210</v>
      </c>
      <c r="E6409" s="36" t="s">
        <v>16753</v>
      </c>
      <c r="F6409" s="104">
        <v>6.1</v>
      </c>
      <c r="G6409" s="94" t="s">
        <v>704</v>
      </c>
      <c r="H6409" s="94" t="s">
        <v>3782</v>
      </c>
      <c r="I6409" s="101">
        <v>2006</v>
      </c>
      <c r="J6409" s="101"/>
      <c r="K6409" s="90">
        <v>4087363257</v>
      </c>
      <c r="L6409" s="90">
        <f>IF(K6409/1024 &gt;1,K6409/1024," ")</f>
        <v>3991565.6806640625</v>
      </c>
      <c r="M6409" s="90">
        <f>IF(K6409/1048576 &gt;1,K6409/1048576," ")</f>
        <v>3898.0133600234985</v>
      </c>
      <c r="N6409" s="91">
        <f>IF(K6409&gt;999999999,K6409/1073741824," ")</f>
        <v>3.8066536718979478</v>
      </c>
      <c r="O6409" s="194" t="s">
        <v>28720</v>
      </c>
      <c r="P6409" s="197" t="s">
        <v>28721</v>
      </c>
    </row>
    <row r="6410" spans="2:16" ht="20.100000000000001" customHeight="1" x14ac:dyDescent="0.3">
      <c r="B6410" s="101">
        <v>6400</v>
      </c>
      <c r="C6410" s="109" t="s">
        <v>41869</v>
      </c>
      <c r="D6410" s="159" t="s">
        <v>5471</v>
      </c>
      <c r="E6410" s="36" t="s">
        <v>16754</v>
      </c>
      <c r="F6410" s="104">
        <v>5.8</v>
      </c>
      <c r="G6410" s="101" t="s">
        <v>704</v>
      </c>
      <c r="H6410" s="101" t="s">
        <v>3744</v>
      </c>
      <c r="I6410" s="101">
        <v>2014</v>
      </c>
      <c r="J6410" s="101"/>
      <c r="K6410" s="90">
        <v>4061694964</v>
      </c>
      <c r="L6410" s="90">
        <f>IF(K6410/1024 &gt;1,K6410/1024," ")</f>
        <v>3966498.98828125</v>
      </c>
      <c r="M6410" s="90">
        <f>IF(K6410/1048576 &gt;1,K6410/1048576," ")</f>
        <v>3873.5341682434082</v>
      </c>
      <c r="N6410" s="91">
        <f>IF(K6410&gt;999999999,K6410/1073741824," ")</f>
        <v>3.7827482111752033</v>
      </c>
      <c r="O6410" s="194" t="s">
        <v>28722</v>
      </c>
      <c r="P6410" s="197" t="s">
        <v>28723</v>
      </c>
    </row>
    <row r="6411" spans="2:16" ht="20.100000000000001" customHeight="1" x14ac:dyDescent="0.3">
      <c r="B6411" s="101">
        <v>6401</v>
      </c>
      <c r="C6411" s="20" t="s">
        <v>41870</v>
      </c>
      <c r="D6411" s="157" t="s">
        <v>8547</v>
      </c>
      <c r="E6411" s="36" t="s">
        <v>16755</v>
      </c>
      <c r="F6411" s="81">
        <v>6.8</v>
      </c>
      <c r="G6411" s="13" t="s">
        <v>704</v>
      </c>
      <c r="H6411" s="13" t="s">
        <v>3740</v>
      </c>
      <c r="I6411" s="79">
        <v>2018</v>
      </c>
      <c r="J6411" s="79"/>
      <c r="K6411" s="73">
        <v>2064961536</v>
      </c>
      <c r="L6411" s="90">
        <f>IF(K6411/1024 &gt;1,K6411/1024," ")</f>
        <v>2016564</v>
      </c>
      <c r="M6411" s="90">
        <f>IF(K6411/1048576 &gt;1,K6411/1048576," ")</f>
        <v>1969.30078125</v>
      </c>
      <c r="N6411" s="91">
        <f>IF(K6411&gt;999999999,K6411/1073741824," ")</f>
        <v>1.9231452941894531</v>
      </c>
      <c r="O6411" s="194" t="s">
        <v>17757</v>
      </c>
      <c r="P6411" s="197" t="s">
        <v>28724</v>
      </c>
    </row>
    <row r="6412" spans="2:16" ht="20.100000000000001" customHeight="1" x14ac:dyDescent="0.3">
      <c r="B6412" s="101">
        <v>6402</v>
      </c>
      <c r="C6412" s="102" t="s">
        <v>39461</v>
      </c>
      <c r="D6412" s="159" t="s">
        <v>2289</v>
      </c>
      <c r="E6412" s="36" t="s">
        <v>14141</v>
      </c>
      <c r="F6412" s="104">
        <v>4.4000000000000004</v>
      </c>
      <c r="G6412" s="94" t="s">
        <v>704</v>
      </c>
      <c r="H6412" s="94" t="s">
        <v>4277</v>
      </c>
      <c r="I6412" s="101">
        <v>1999</v>
      </c>
      <c r="J6412" s="101"/>
      <c r="K6412" s="90">
        <v>2687780545</v>
      </c>
      <c r="L6412" s="90">
        <f>IF(K6412/1024 &gt;1,K6412/1024," ")</f>
        <v>2624785.6884765625</v>
      </c>
      <c r="M6412" s="90">
        <f>IF(K6412/1048576 &gt;1,K6412/1048576," ")</f>
        <v>2563.2672739028931</v>
      </c>
      <c r="N6412" s="91">
        <f>IF(K6412&gt;999999999,K6412/1073741824," ")</f>
        <v>2.503190697170794</v>
      </c>
      <c r="O6412" s="194" t="s">
        <v>24438</v>
      </c>
      <c r="P6412" s="197" t="s">
        <v>31263</v>
      </c>
    </row>
    <row r="6413" spans="2:16" ht="20.100000000000001" customHeight="1" x14ac:dyDescent="0.3">
      <c r="B6413" s="101">
        <v>6403</v>
      </c>
      <c r="C6413" s="12" t="s">
        <v>41872</v>
      </c>
      <c r="D6413" s="157" t="s">
        <v>7923</v>
      </c>
      <c r="E6413" s="36" t="s">
        <v>16757</v>
      </c>
      <c r="F6413" s="131">
        <v>5.7</v>
      </c>
      <c r="G6413" s="13" t="s">
        <v>704</v>
      </c>
      <c r="H6413" s="13" t="s">
        <v>5878</v>
      </c>
      <c r="I6413" s="133">
        <v>2017</v>
      </c>
      <c r="J6413" s="74"/>
      <c r="K6413" s="73">
        <v>4618199988</v>
      </c>
      <c r="L6413" s="90">
        <f>IF(K6413/1024 &gt;1,K6413/1024," ")</f>
        <v>4509960.92578125</v>
      </c>
      <c r="M6413" s="90">
        <f>IF(K6413/1048576 &gt;1,K6413/1048576," ")</f>
        <v>4404.258716583252</v>
      </c>
      <c r="N6413" s="91">
        <f>IF(K6413&gt;999999999,K6413/1073741824," ")</f>
        <v>4.301033902913332</v>
      </c>
      <c r="O6413" s="194" t="s">
        <v>28727</v>
      </c>
      <c r="P6413" s="197" t="s">
        <v>28728</v>
      </c>
    </row>
    <row r="6414" spans="2:16" ht="20.100000000000001" customHeight="1" x14ac:dyDescent="0.3">
      <c r="B6414" s="101">
        <v>6404</v>
      </c>
      <c r="C6414" s="12" t="s">
        <v>40826</v>
      </c>
      <c r="D6414" s="160" t="s">
        <v>1211</v>
      </c>
      <c r="E6414" s="36" t="s">
        <v>16758</v>
      </c>
      <c r="F6414" s="104">
        <v>5.9</v>
      </c>
      <c r="G6414" s="94"/>
      <c r="H6414" s="94" t="s">
        <v>4410</v>
      </c>
      <c r="I6414" s="101">
        <v>2006</v>
      </c>
      <c r="J6414" s="101"/>
      <c r="K6414" s="90">
        <v>1473157120</v>
      </c>
      <c r="L6414" s="90">
        <f>IF(K6414/1024 &gt;1,K6414/1024," ")</f>
        <v>1438630</v>
      </c>
      <c r="M6414" s="90">
        <f>IF(K6414/1048576 &gt;1,K6414/1048576," ")</f>
        <v>1404.912109375</v>
      </c>
      <c r="N6414" s="91">
        <f>IF(K6414&gt;999999999,K6414/1073741824," ")</f>
        <v>1.3719844818115234</v>
      </c>
      <c r="O6414" s="199" t="s">
        <v>17521</v>
      </c>
      <c r="P6414" s="197" t="s">
        <v>28729</v>
      </c>
    </row>
    <row r="6415" spans="2:16" ht="20.100000000000001" customHeight="1" x14ac:dyDescent="0.3">
      <c r="B6415" s="101">
        <v>6405</v>
      </c>
      <c r="C6415" s="118" t="s">
        <v>41873</v>
      </c>
      <c r="D6415" s="159" t="s">
        <v>4730</v>
      </c>
      <c r="E6415" s="36" t="s">
        <v>16759</v>
      </c>
      <c r="F6415" s="104">
        <v>5.4</v>
      </c>
      <c r="G6415" s="101" t="s">
        <v>704</v>
      </c>
      <c r="H6415" s="101" t="s">
        <v>3751</v>
      </c>
      <c r="I6415" s="101">
        <v>2001</v>
      </c>
      <c r="J6415" s="101"/>
      <c r="K6415" s="90">
        <v>4014663139</v>
      </c>
      <c r="L6415" s="90">
        <f>IF(K6415/1024 &gt;1,K6415/1024," ")</f>
        <v>3920569.4716796875</v>
      </c>
      <c r="M6415" s="90">
        <f>IF(K6415/1048576 &gt;1,K6415/1048576," ")</f>
        <v>3828.6811246871948</v>
      </c>
      <c r="N6415" s="91">
        <f>IF(K6415&gt;999999999,K6415/1073741824," ")</f>
        <v>3.7389464108273387</v>
      </c>
      <c r="O6415" s="194" t="s">
        <v>28730</v>
      </c>
      <c r="P6415" s="197" t="s">
        <v>28731</v>
      </c>
    </row>
    <row r="6416" spans="2:16" ht="20.100000000000001" customHeight="1" x14ac:dyDescent="0.3">
      <c r="B6416" s="101">
        <v>6406</v>
      </c>
      <c r="C6416" s="102" t="s">
        <v>41874</v>
      </c>
      <c r="D6416" s="159" t="s">
        <v>308</v>
      </c>
      <c r="E6416" s="36" t="s">
        <v>16760</v>
      </c>
      <c r="F6416" s="104">
        <v>6.1</v>
      </c>
      <c r="G6416" s="94" t="s">
        <v>704</v>
      </c>
      <c r="H6416" s="94" t="s">
        <v>3747</v>
      </c>
      <c r="I6416" s="101">
        <v>2006</v>
      </c>
      <c r="J6416" s="101"/>
      <c r="K6416" s="90">
        <v>3419709277</v>
      </c>
      <c r="L6416" s="90">
        <f>IF(K6416/1024 &gt;1,K6416/1024," ")</f>
        <v>3339559.8408203125</v>
      </c>
      <c r="M6416" s="90">
        <f>IF(K6416/1048576 &gt;1,K6416/1048576," ")</f>
        <v>3261.2889070510864</v>
      </c>
      <c r="N6416" s="91">
        <f>IF(K6416&gt;999999999,K6416/1073741824," ")</f>
        <v>3.1848524482920766</v>
      </c>
      <c r="O6416" s="194" t="s">
        <v>17765</v>
      </c>
      <c r="P6416" s="197" t="s">
        <v>28732</v>
      </c>
    </row>
    <row r="6417" spans="2:16" ht="20.100000000000001" customHeight="1" x14ac:dyDescent="0.3">
      <c r="B6417" s="101">
        <v>6407</v>
      </c>
      <c r="C6417" s="48" t="s">
        <v>41876</v>
      </c>
      <c r="D6417" s="182" t="s">
        <v>8073</v>
      </c>
      <c r="E6417" s="36" t="s">
        <v>16762</v>
      </c>
      <c r="F6417" s="81">
        <v>4.8</v>
      </c>
      <c r="G6417" s="13" t="s">
        <v>704</v>
      </c>
      <c r="H6417" s="13" t="s">
        <v>4081</v>
      </c>
      <c r="I6417" s="79">
        <v>2016</v>
      </c>
      <c r="J6417" s="79"/>
      <c r="K6417" s="73">
        <v>4661438220</v>
      </c>
      <c r="L6417" s="90">
        <f>IF(K6417/1024 &gt;1,K6417/1024," ")</f>
        <v>4552185.76171875</v>
      </c>
      <c r="M6417" s="90">
        <f>IF(K6417/1048576 &gt;1,K6417/1048576," ")</f>
        <v>4445.4939079284668</v>
      </c>
      <c r="N6417" s="91">
        <f>IF(K6417&gt;999999999,K6417/1073741824," ")</f>
        <v>4.3413026444613934</v>
      </c>
      <c r="O6417" s="194" t="s">
        <v>28734</v>
      </c>
      <c r="P6417" s="197" t="s">
        <v>28735</v>
      </c>
    </row>
    <row r="6418" spans="2:16" ht="20.100000000000001" customHeight="1" x14ac:dyDescent="0.3">
      <c r="B6418" s="101">
        <v>6408</v>
      </c>
      <c r="C6418" s="74" t="s">
        <v>41878</v>
      </c>
      <c r="D6418" s="157" t="s">
        <v>7788</v>
      </c>
      <c r="E6418" s="36" t="s">
        <v>16764</v>
      </c>
      <c r="F6418" s="81">
        <v>3.7</v>
      </c>
      <c r="G6418" s="79"/>
      <c r="H6418" s="82" t="s">
        <v>5878</v>
      </c>
      <c r="I6418" s="79">
        <v>2016</v>
      </c>
      <c r="J6418" s="79"/>
      <c r="K6418" s="73">
        <v>4159669286</v>
      </c>
      <c r="L6418" s="90">
        <f>IF(K6418/1024 &gt;1,K6418/1024," ")</f>
        <v>4062177.037109375</v>
      </c>
      <c r="M6418" s="90">
        <f>IF(K6418/1048576 &gt;1,K6418/1048576," ")</f>
        <v>3966.969762802124</v>
      </c>
      <c r="N6418" s="91">
        <f>IF(K6418&gt;999999999,K6418/1073741824," ")</f>
        <v>3.8739939089864492</v>
      </c>
      <c r="O6418" s="194" t="s">
        <v>28738</v>
      </c>
      <c r="P6418" s="197" t="s">
        <v>28739</v>
      </c>
    </row>
    <row r="6419" spans="2:16" ht="20.100000000000001" customHeight="1" x14ac:dyDescent="0.3">
      <c r="B6419" s="101">
        <v>6409</v>
      </c>
      <c r="C6419" s="107" t="s">
        <v>39312</v>
      </c>
      <c r="D6419" s="168" t="s">
        <v>6970</v>
      </c>
      <c r="E6419" s="36" t="s">
        <v>13957</v>
      </c>
      <c r="F6419" s="99">
        <v>4.5</v>
      </c>
      <c r="G6419" s="99" t="s">
        <v>704</v>
      </c>
      <c r="H6419" s="105" t="s">
        <v>5892</v>
      </c>
      <c r="I6419" s="101">
        <v>2015</v>
      </c>
      <c r="J6419" s="101"/>
      <c r="K6419" s="90">
        <v>4772746353</v>
      </c>
      <c r="L6419" s="90">
        <f>IF(K6419/1024 &gt;1,K6419/1024," ")</f>
        <v>4660885.1103515625</v>
      </c>
      <c r="M6419" s="90">
        <f>IF(K6419/1048576 &gt;1,K6419/1048576," ")</f>
        <v>4551.6456155776978</v>
      </c>
      <c r="N6419" s="91">
        <f>IF(K6419&gt;999999999,K6419/1073741824," ")</f>
        <v>4.4449664214625955</v>
      </c>
      <c r="O6419" s="194" t="s">
        <v>24141</v>
      </c>
      <c r="P6419" s="197" t="s">
        <v>24142</v>
      </c>
    </row>
    <row r="6420" spans="2:16" ht="20.100000000000001" customHeight="1" x14ac:dyDescent="0.3">
      <c r="B6420" s="101">
        <v>6410</v>
      </c>
      <c r="C6420" s="74" t="s">
        <v>41879</v>
      </c>
      <c r="D6420" s="182" t="s">
        <v>7681</v>
      </c>
      <c r="E6420" s="36" t="s">
        <v>16765</v>
      </c>
      <c r="F6420" s="81">
        <v>4.2</v>
      </c>
      <c r="G6420" s="81" t="s">
        <v>704</v>
      </c>
      <c r="H6420" s="82" t="s">
        <v>5892</v>
      </c>
      <c r="I6420" s="79">
        <v>2013</v>
      </c>
      <c r="J6420" s="79"/>
      <c r="K6420" s="73">
        <v>4158738477</v>
      </c>
      <c r="L6420" s="90">
        <f>IF(K6420/1024 &gt;1,K6420/1024," ")</f>
        <v>4061268.0439453125</v>
      </c>
      <c r="M6420" s="90">
        <f>IF(K6420/1048576 &gt;1,K6420/1048576," ")</f>
        <v>3966.0820741653442</v>
      </c>
      <c r="N6420" s="91">
        <f>IF(K6420&gt;999999999,K6420/1073741824," ")</f>
        <v>3.873127025552094</v>
      </c>
      <c r="O6420" s="194" t="s">
        <v>28740</v>
      </c>
      <c r="P6420" s="197" t="s">
        <v>31582</v>
      </c>
    </row>
    <row r="6421" spans="2:16" ht="20.100000000000001" customHeight="1" x14ac:dyDescent="0.3">
      <c r="B6421" s="101">
        <v>6411</v>
      </c>
      <c r="C6421" s="102" t="s">
        <v>41881</v>
      </c>
      <c r="D6421" s="159" t="s">
        <v>234</v>
      </c>
      <c r="E6421" s="36" t="s">
        <v>16767</v>
      </c>
      <c r="F6421" s="104">
        <v>5.3</v>
      </c>
      <c r="G6421" s="94" t="s">
        <v>704</v>
      </c>
      <c r="H6421" s="94" t="s">
        <v>3747</v>
      </c>
      <c r="I6421" s="101">
        <v>2003</v>
      </c>
      <c r="J6421" s="101"/>
      <c r="K6421" s="90">
        <v>2765699369</v>
      </c>
      <c r="L6421" s="90">
        <f>IF(K6421/1024 &gt;1,K6421/1024," ")</f>
        <v>2700878.2900390625</v>
      </c>
      <c r="M6421" s="90">
        <f>IF(K6421/1048576 &gt;1,K6421/1048576," ")</f>
        <v>2637.576455116272</v>
      </c>
      <c r="N6421" s="91">
        <f>IF(K6421&gt;999999999,K6421/1073741824," ")</f>
        <v>2.5757582569494843</v>
      </c>
      <c r="O6421" s="194" t="s">
        <v>17624</v>
      </c>
      <c r="P6421" s="197" t="s">
        <v>28743</v>
      </c>
    </row>
    <row r="6422" spans="2:16" ht="20.100000000000001" customHeight="1" x14ac:dyDescent="0.3">
      <c r="B6422" s="101">
        <v>6412</v>
      </c>
      <c r="C6422" s="112" t="s">
        <v>41882</v>
      </c>
      <c r="D6422" s="168" t="s">
        <v>6807</v>
      </c>
      <c r="E6422" s="36" t="s">
        <v>16768</v>
      </c>
      <c r="F6422" s="99">
        <v>6.4</v>
      </c>
      <c r="G6422" s="99" t="s">
        <v>704</v>
      </c>
      <c r="H6422" s="101" t="s">
        <v>5871</v>
      </c>
      <c r="I6422" s="101">
        <v>2012</v>
      </c>
      <c r="J6422" s="101"/>
      <c r="K6422" s="90">
        <v>4674447927</v>
      </c>
      <c r="L6422" s="90">
        <f>IF(K6422/1024 &gt;1,K6422/1024," ")</f>
        <v>4564890.5537109375</v>
      </c>
      <c r="M6422" s="90">
        <f>IF(K6422/1048576 &gt;1,K6422/1048576," ")</f>
        <v>4457.9009313583374</v>
      </c>
      <c r="N6422" s="91">
        <f>IF(K6422&gt;999999999,K6422/1073741824," ")</f>
        <v>4.3534188782796264</v>
      </c>
      <c r="O6422" s="194" t="s">
        <v>28744</v>
      </c>
      <c r="P6422" s="197" t="s">
        <v>28745</v>
      </c>
    </row>
    <row r="6423" spans="2:16" ht="20.100000000000001" customHeight="1" x14ac:dyDescent="0.3">
      <c r="B6423" s="101">
        <v>6413</v>
      </c>
      <c r="C6423" s="109" t="s">
        <v>41883</v>
      </c>
      <c r="D6423" s="159" t="s">
        <v>5514</v>
      </c>
      <c r="E6423" s="36" t="s">
        <v>16769</v>
      </c>
      <c r="F6423" s="104">
        <v>7.2</v>
      </c>
      <c r="G6423" s="101" t="s">
        <v>704</v>
      </c>
      <c r="H6423" s="101" t="s">
        <v>3744</v>
      </c>
      <c r="I6423" s="101">
        <v>2014</v>
      </c>
      <c r="J6423" s="101"/>
      <c r="K6423" s="90">
        <v>4567262736</v>
      </c>
      <c r="L6423" s="90">
        <f>IF(K6423/1024 &gt;1,K6423/1024," ")</f>
        <v>4460217.515625</v>
      </c>
      <c r="M6423" s="90">
        <f>IF(K6423/1048576 &gt;1,K6423/1048576," ")</f>
        <v>4355.6811676025391</v>
      </c>
      <c r="N6423" s="91">
        <f>IF(K6423&gt;999999999,K6423/1073741824," ")</f>
        <v>4.2535948902368546</v>
      </c>
      <c r="O6423" s="194" t="s">
        <v>28746</v>
      </c>
      <c r="P6423" s="197" t="s">
        <v>28747</v>
      </c>
    </row>
    <row r="6424" spans="2:16" ht="20.100000000000001" customHeight="1" x14ac:dyDescent="0.3">
      <c r="B6424" s="101">
        <v>6414</v>
      </c>
      <c r="C6424" s="109" t="s">
        <v>41884</v>
      </c>
      <c r="D6424" s="160" t="s">
        <v>4563</v>
      </c>
      <c r="E6424" s="36" t="s">
        <v>16770</v>
      </c>
      <c r="F6424" s="104">
        <v>5.5</v>
      </c>
      <c r="G6424" s="101"/>
      <c r="H6424" s="101" t="s">
        <v>3744</v>
      </c>
      <c r="I6424" s="101">
        <v>2013</v>
      </c>
      <c r="J6424" s="101"/>
      <c r="K6424" s="90">
        <v>4188571484</v>
      </c>
      <c r="L6424" s="90">
        <f>IF(K6424/1024 &gt;1,K6424/1024," ")</f>
        <v>4090401.83984375</v>
      </c>
      <c r="M6424" s="90">
        <f>IF(K6424/1048576 &gt;1,K6424/1048576," ")</f>
        <v>3994.5330467224121</v>
      </c>
      <c r="N6424" s="91">
        <f>IF(K6424&gt;999999999,K6424/1073741824," ")</f>
        <v>3.9009111784398556</v>
      </c>
      <c r="O6424" s="194" t="s">
        <v>28748</v>
      </c>
      <c r="P6424" s="197" t="s">
        <v>28749</v>
      </c>
    </row>
    <row r="6425" spans="2:16" ht="20.100000000000001" customHeight="1" x14ac:dyDescent="0.3">
      <c r="B6425" s="101">
        <v>6415</v>
      </c>
      <c r="C6425" s="12" t="s">
        <v>42640</v>
      </c>
      <c r="D6425" s="157" t="s">
        <v>8792</v>
      </c>
      <c r="E6425" s="254" t="s">
        <v>42639</v>
      </c>
      <c r="F6425" s="131">
        <v>6.5</v>
      </c>
      <c r="G6425" s="13" t="s">
        <v>704</v>
      </c>
      <c r="H6425" s="13" t="s">
        <v>3757</v>
      </c>
      <c r="I6425" s="133">
        <v>2019</v>
      </c>
      <c r="J6425" s="74"/>
      <c r="K6425" s="73">
        <v>5480525824</v>
      </c>
      <c r="L6425" s="90">
        <f>IF(K6425/1024 &gt;1,K6425/1024," ")</f>
        <v>5352076</v>
      </c>
      <c r="M6425" s="90">
        <f>IF(K6425/1048576 &gt;1,K6425/1048576," ")</f>
        <v>5226.63671875</v>
      </c>
      <c r="N6425" s="91">
        <f>IF(K6425&gt;999999999,K6425/1073741824," ")</f>
        <v>5.1041374206542969</v>
      </c>
      <c r="O6425" s="194" t="s">
        <v>27396</v>
      </c>
      <c r="P6425" s="197" t="s">
        <v>27397</v>
      </c>
    </row>
    <row r="6426" spans="2:16" ht="20.100000000000001" customHeight="1" x14ac:dyDescent="0.3">
      <c r="B6426" s="101">
        <v>6416</v>
      </c>
      <c r="C6426" s="20" t="s">
        <v>43209</v>
      </c>
      <c r="D6426" s="261" t="s">
        <v>43205</v>
      </c>
      <c r="E6426" s="36" t="s">
        <v>43206</v>
      </c>
      <c r="F6426" s="81">
        <v>6.8</v>
      </c>
      <c r="G6426" s="13"/>
      <c r="H6426" s="13" t="s">
        <v>3744</v>
      </c>
      <c r="I6426" s="79">
        <v>2021</v>
      </c>
      <c r="J6426" s="79"/>
      <c r="K6426" s="73">
        <v>5288005632</v>
      </c>
      <c r="L6426" s="90">
        <f>IF(K6426/1024 &gt;1,K6426/1024," ")</f>
        <v>5164068</v>
      </c>
      <c r="M6426" s="90">
        <f>IF(K6426/1048576 &gt;1,K6426/1048576," ")</f>
        <v>5043.03515625</v>
      </c>
      <c r="N6426" s="91">
        <f>IF(K6426&gt;999999999,K6426/1073741824," ")</f>
        <v>4.9248390197753906</v>
      </c>
      <c r="O6426" s="223" t="s">
        <v>43207</v>
      </c>
      <c r="P6426" s="197" t="s">
        <v>43208</v>
      </c>
    </row>
    <row r="6427" spans="2:16" ht="20.100000000000001" customHeight="1" x14ac:dyDescent="0.3">
      <c r="B6427" s="101">
        <v>6417</v>
      </c>
      <c r="C6427" s="7" t="s">
        <v>41885</v>
      </c>
      <c r="D6427" s="159" t="s">
        <v>2605</v>
      </c>
      <c r="E6427" s="36" t="s">
        <v>11743</v>
      </c>
      <c r="F6427" s="104">
        <v>5.9</v>
      </c>
      <c r="G6427" s="94"/>
      <c r="H6427" s="94" t="s">
        <v>3743</v>
      </c>
      <c r="I6427" s="101">
        <v>2009</v>
      </c>
      <c r="J6427" s="101"/>
      <c r="K6427" s="90">
        <v>2915456394</v>
      </c>
      <c r="L6427" s="90">
        <f>IF(K6427/1024 &gt;1,K6427/1024," ")</f>
        <v>2847125.384765625</v>
      </c>
      <c r="M6427" s="90">
        <f>IF(K6427/1048576 &gt;1,K6427/1048576," ")</f>
        <v>2780.3958835601807</v>
      </c>
      <c r="N6427" s="91">
        <f>IF(K6427&gt;999999999,K6427/1073741824," ")</f>
        <v>2.7152303550392389</v>
      </c>
      <c r="O6427" s="194" t="s">
        <v>20281</v>
      </c>
      <c r="P6427" s="197" t="s">
        <v>20282</v>
      </c>
    </row>
    <row r="6428" spans="2:16" ht="20.100000000000001" customHeight="1" x14ac:dyDescent="0.3">
      <c r="B6428" s="101">
        <v>6418</v>
      </c>
      <c r="C6428" s="74" t="s">
        <v>41886</v>
      </c>
      <c r="D6428" s="157" t="s">
        <v>7643</v>
      </c>
      <c r="E6428" s="36" t="s">
        <v>16771</v>
      </c>
      <c r="F6428" s="81">
        <v>4.9000000000000004</v>
      </c>
      <c r="G6428" s="81" t="s">
        <v>704</v>
      </c>
      <c r="H6428" s="82" t="s">
        <v>5878</v>
      </c>
      <c r="I6428" s="79">
        <v>2016</v>
      </c>
      <c r="J6428" s="79"/>
      <c r="K6428" s="73">
        <v>4245630108</v>
      </c>
      <c r="L6428" s="90">
        <f>IF(K6428/1024 &gt;1,K6428/1024," ")</f>
        <v>4146123.15234375</v>
      </c>
      <c r="M6428" s="90">
        <f>IF(K6428/1048576 &gt;1,K6428/1048576," ")</f>
        <v>4048.9483909606934</v>
      </c>
      <c r="N6428" s="91">
        <f>IF(K6428&gt;999999999,K6428/1073741824," ")</f>
        <v>3.9540511630475521</v>
      </c>
      <c r="O6428" s="194" t="s">
        <v>17762</v>
      </c>
      <c r="P6428" s="197" t="s">
        <v>28750</v>
      </c>
    </row>
    <row r="6429" spans="2:16" ht="20.100000000000001" customHeight="1" x14ac:dyDescent="0.3">
      <c r="B6429" s="101">
        <v>6419</v>
      </c>
      <c r="C6429" s="109" t="s">
        <v>39614</v>
      </c>
      <c r="D6429" s="160" t="s">
        <v>4772</v>
      </c>
      <c r="E6429" s="36" t="s">
        <v>14319</v>
      </c>
      <c r="F6429" s="104">
        <v>5.7</v>
      </c>
      <c r="G6429" s="101" t="s">
        <v>704</v>
      </c>
      <c r="H6429" s="101" t="s">
        <v>3744</v>
      </c>
      <c r="I6429" s="94">
        <v>2013</v>
      </c>
      <c r="J6429" s="94"/>
      <c r="K6429" s="90">
        <v>4011535930</v>
      </c>
      <c r="L6429" s="90">
        <f>IF(K6429/1024 &gt;1,K6429/1024," ")</f>
        <v>3917515.556640625</v>
      </c>
      <c r="M6429" s="90">
        <f>IF(K6429/1048576 &gt;1,K6429/1048576," ")</f>
        <v>3825.6987857818604</v>
      </c>
      <c r="N6429" s="91">
        <f>IF(K6429&gt;999999999,K6429/1073741824," ")</f>
        <v>3.736033970490098</v>
      </c>
      <c r="O6429" s="194" t="s">
        <v>24723</v>
      </c>
      <c r="P6429" s="197" t="s">
        <v>24724</v>
      </c>
    </row>
    <row r="6430" spans="2:16" ht="20.100000000000001" customHeight="1" x14ac:dyDescent="0.3">
      <c r="B6430" s="101">
        <v>6420</v>
      </c>
      <c r="C6430" s="109" t="s">
        <v>41888</v>
      </c>
      <c r="D6430" s="159" t="s">
        <v>1357</v>
      </c>
      <c r="E6430" s="36" t="s">
        <v>16773</v>
      </c>
      <c r="F6430" s="104">
        <v>6.6</v>
      </c>
      <c r="G6430" s="94" t="s">
        <v>704</v>
      </c>
      <c r="H6430" s="94" t="s">
        <v>3757</v>
      </c>
      <c r="I6430" s="94">
        <v>2003</v>
      </c>
      <c r="J6430" s="94"/>
      <c r="K6430" s="90">
        <v>4638118438</v>
      </c>
      <c r="L6430" s="90">
        <f>IF(K6430/1024 &gt;1,K6430/1024," ")</f>
        <v>4529412.537109375</v>
      </c>
      <c r="M6430" s="90">
        <f>IF(K6430/1048576 &gt;1,K6430/1048576," ")</f>
        <v>4423.254430770874</v>
      </c>
      <c r="N6430" s="91">
        <f>IF(K6430&gt;999999999,K6430/1073741824," ")</f>
        <v>4.3195844050496817</v>
      </c>
      <c r="O6430" s="194" t="s">
        <v>28753</v>
      </c>
      <c r="P6430" s="197" t="s">
        <v>28754</v>
      </c>
    </row>
    <row r="6431" spans="2:16" ht="20.100000000000001" customHeight="1" x14ac:dyDescent="0.3">
      <c r="B6431" s="101">
        <v>6421</v>
      </c>
      <c r="C6431" s="109" t="s">
        <v>35191</v>
      </c>
      <c r="D6431" s="160" t="s">
        <v>545</v>
      </c>
      <c r="E6431" s="36" t="s">
        <v>11218</v>
      </c>
      <c r="F6431" s="104">
        <v>5.7</v>
      </c>
      <c r="G6431" s="94" t="s">
        <v>704</v>
      </c>
      <c r="H6431" s="94" t="s">
        <v>3739</v>
      </c>
      <c r="I6431" s="101">
        <v>1997</v>
      </c>
      <c r="J6431" s="101"/>
      <c r="K6431" s="90">
        <v>4945694161</v>
      </c>
      <c r="L6431" s="90">
        <f>IF(K6431/1024 &gt;1,K6431/1024," ")</f>
        <v>4829779.4541015625</v>
      </c>
      <c r="M6431" s="90">
        <f>IF(K6431/1048576 &gt;1,K6431/1048576," ")</f>
        <v>4716.5814981460571</v>
      </c>
      <c r="N6431" s="91">
        <f>IF(K6431&gt;999999999,K6431/1073741824," ")</f>
        <v>4.6060366192832589</v>
      </c>
      <c r="O6431" s="194" t="s">
        <v>18370</v>
      </c>
      <c r="P6431" s="197" t="s">
        <v>19375</v>
      </c>
    </row>
    <row r="6432" spans="2:16" ht="20.100000000000001" customHeight="1" x14ac:dyDescent="0.3">
      <c r="B6432" s="101">
        <v>6422</v>
      </c>
      <c r="C6432" s="12" t="s">
        <v>41889</v>
      </c>
      <c r="D6432" s="159" t="s">
        <v>2606</v>
      </c>
      <c r="E6432" s="36" t="s">
        <v>16774</v>
      </c>
      <c r="F6432" s="104">
        <v>6.4</v>
      </c>
      <c r="G6432" s="13" t="s">
        <v>704</v>
      </c>
      <c r="H6432" s="13" t="s">
        <v>3744</v>
      </c>
      <c r="I6432" s="94">
        <v>2005</v>
      </c>
      <c r="J6432" s="94"/>
      <c r="K6432" s="73">
        <v>2597089280</v>
      </c>
      <c r="L6432" s="90">
        <f>IF(K6432/1024 &gt;1,K6432/1024," ")</f>
        <v>2536220</v>
      </c>
      <c r="M6432" s="90">
        <f>IF(K6432/1048576 &gt;1,K6432/1048576," ")</f>
        <v>2476.77734375</v>
      </c>
      <c r="N6432" s="91">
        <f>IF(K6432&gt;999999999,K6432/1073741824," ")</f>
        <v>2.4187278747558594</v>
      </c>
      <c r="O6432" s="194" t="s">
        <v>28755</v>
      </c>
      <c r="P6432" s="197" t="s">
        <v>28756</v>
      </c>
    </row>
    <row r="6433" spans="2:16" ht="20.100000000000001" customHeight="1" x14ac:dyDescent="0.3">
      <c r="B6433" s="101">
        <v>6423</v>
      </c>
      <c r="C6433" s="109" t="s">
        <v>41890</v>
      </c>
      <c r="D6433" s="160" t="s">
        <v>4584</v>
      </c>
      <c r="E6433" s="36" t="s">
        <v>16775</v>
      </c>
      <c r="F6433" s="104">
        <v>7</v>
      </c>
      <c r="G6433" s="101"/>
      <c r="H6433" s="101" t="s">
        <v>3783</v>
      </c>
      <c r="I6433" s="101">
        <v>1989</v>
      </c>
      <c r="J6433" s="101"/>
      <c r="K6433" s="90">
        <v>4423170151</v>
      </c>
      <c r="L6433" s="90">
        <f>IF(K6433/1024 &gt;1,K6433/1024," ")</f>
        <v>4319502.1005859375</v>
      </c>
      <c r="M6433" s="90">
        <f>IF(K6433/1048576 &gt;1,K6433/1048576," ")</f>
        <v>4218.2637701034546</v>
      </c>
      <c r="N6433" s="91">
        <f>IF(K6433&gt;999999999,K6433/1073741824," ")</f>
        <v>4.1193982129916549</v>
      </c>
      <c r="O6433" s="194" t="s">
        <v>28757</v>
      </c>
      <c r="P6433" s="197" t="s">
        <v>28758</v>
      </c>
    </row>
    <row r="6434" spans="2:16" ht="20.100000000000001" customHeight="1" x14ac:dyDescent="0.3">
      <c r="B6434" s="101">
        <v>6424</v>
      </c>
      <c r="C6434" s="12" t="s">
        <v>41891</v>
      </c>
      <c r="D6434" s="177" t="s">
        <v>8751</v>
      </c>
      <c r="E6434" s="36" t="s">
        <v>16776</v>
      </c>
      <c r="F6434" s="131">
        <v>6.5</v>
      </c>
      <c r="G6434" s="13" t="s">
        <v>704</v>
      </c>
      <c r="H6434" s="13" t="s">
        <v>3740</v>
      </c>
      <c r="I6434" s="133">
        <v>2019</v>
      </c>
      <c r="J6434" s="74"/>
      <c r="K6434" s="73">
        <v>6897053696</v>
      </c>
      <c r="L6434" s="90">
        <f>IF(K6434/1024 &gt;1,K6434/1024," ")</f>
        <v>6735404</v>
      </c>
      <c r="M6434" s="90">
        <f>IF(K6434/1048576 &gt;1,K6434/1048576," ")</f>
        <v>6577.54296875</v>
      </c>
      <c r="N6434" s="91">
        <f>IF(K6434&gt;999999999,K6434/1073741824," ")</f>
        <v>6.4233818054199219</v>
      </c>
      <c r="O6434" s="194" t="s">
        <v>28759</v>
      </c>
      <c r="P6434" s="197" t="s">
        <v>28760</v>
      </c>
    </row>
    <row r="6435" spans="2:16" ht="20.100000000000001" customHeight="1" x14ac:dyDescent="0.3">
      <c r="B6435" s="101">
        <v>6425</v>
      </c>
      <c r="C6435" s="20" t="s">
        <v>34140</v>
      </c>
      <c r="D6435" s="177" t="s">
        <v>33449</v>
      </c>
      <c r="E6435" s="36" t="s">
        <v>33450</v>
      </c>
      <c r="F6435" s="49">
        <v>5.8</v>
      </c>
      <c r="G6435" s="13" t="s">
        <v>704</v>
      </c>
      <c r="H6435" s="13" t="s">
        <v>3744</v>
      </c>
      <c r="I6435" s="9">
        <v>2021</v>
      </c>
      <c r="J6435" s="9"/>
      <c r="K6435" s="45">
        <v>5798387712</v>
      </c>
      <c r="L6435" s="90">
        <f>IF(K6435/1024 &gt;1,K6435/1024," ")</f>
        <v>5662488</v>
      </c>
      <c r="M6435" s="90">
        <f>IF(K6435/1048576 &gt;1,K6435/1048576," ")</f>
        <v>5529.7734375</v>
      </c>
      <c r="N6435" s="91">
        <f>IF(K6435&gt;999999999,K6435/1073741824," ")</f>
        <v>5.4001693725585938</v>
      </c>
      <c r="O6435" s="194" t="s">
        <v>33451</v>
      </c>
      <c r="P6435" s="198" t="s">
        <v>33452</v>
      </c>
    </row>
    <row r="6436" spans="2:16" ht="20.100000000000001" customHeight="1" x14ac:dyDescent="0.3">
      <c r="B6436" s="101">
        <v>6426</v>
      </c>
      <c r="C6436" s="102" t="s">
        <v>41893</v>
      </c>
      <c r="D6436" s="168" t="s">
        <v>6849</v>
      </c>
      <c r="E6436" s="36" t="s">
        <v>16778</v>
      </c>
      <c r="F6436" s="99">
        <v>6</v>
      </c>
      <c r="G6436" s="99" t="s">
        <v>704</v>
      </c>
      <c r="H6436" s="105" t="s">
        <v>5871</v>
      </c>
      <c r="I6436" s="101">
        <v>2015</v>
      </c>
      <c r="J6436" s="101"/>
      <c r="K6436" s="90">
        <v>4554309526</v>
      </c>
      <c r="L6436" s="90">
        <f>IF(K6436/1024 &gt;1,K6436/1024," ")</f>
        <v>4447567.896484375</v>
      </c>
      <c r="M6436" s="90">
        <f>IF(K6436/1048576 &gt;1,K6436/1048576," ")</f>
        <v>4343.3280239105225</v>
      </c>
      <c r="N6436" s="91">
        <f>IF(K6436&gt;999999999,K6436/1073741824," ")</f>
        <v>4.2415312733501196</v>
      </c>
      <c r="O6436" s="194" t="s">
        <v>28763</v>
      </c>
      <c r="P6436" s="197" t="s">
        <v>28764</v>
      </c>
    </row>
    <row r="6437" spans="2:16" ht="20.100000000000001" customHeight="1" x14ac:dyDescent="0.3">
      <c r="B6437" s="101">
        <v>6427</v>
      </c>
      <c r="C6437" s="102" t="s">
        <v>41894</v>
      </c>
      <c r="D6437" s="168" t="s">
        <v>6786</v>
      </c>
      <c r="E6437" s="36" t="s">
        <v>16779</v>
      </c>
      <c r="F6437" s="99">
        <v>5.5</v>
      </c>
      <c r="G6437" s="99" t="s">
        <v>704</v>
      </c>
      <c r="H6437" s="101" t="s">
        <v>5892</v>
      </c>
      <c r="I6437" s="101">
        <v>1998</v>
      </c>
      <c r="J6437" s="101"/>
      <c r="K6437" s="90">
        <v>4336371083</v>
      </c>
      <c r="L6437" s="90">
        <f>IF(K6437/1024 &gt;1,K6437/1024," ")</f>
        <v>4234737.3857421875</v>
      </c>
      <c r="M6437" s="90">
        <f>IF(K6437/1048576 &gt;1,K6437/1048576," ")</f>
        <v>4135.485728263855</v>
      </c>
      <c r="N6437" s="91">
        <f>IF(K6437&gt;999999999,K6437/1073741824," ")</f>
        <v>4.0385602815076709</v>
      </c>
      <c r="O6437" s="194" t="s">
        <v>28765</v>
      </c>
      <c r="P6437" s="197" t="s">
        <v>28766</v>
      </c>
    </row>
    <row r="6438" spans="2:16" ht="20.100000000000001" customHeight="1" x14ac:dyDescent="0.3">
      <c r="B6438" s="101">
        <v>6428</v>
      </c>
      <c r="C6438" s="109" t="s">
        <v>41895</v>
      </c>
      <c r="D6438" s="159" t="s">
        <v>4860</v>
      </c>
      <c r="E6438" s="36" t="s">
        <v>16780</v>
      </c>
      <c r="F6438" s="104">
        <v>5.7</v>
      </c>
      <c r="G6438" s="101"/>
      <c r="H6438" s="101" t="s">
        <v>3758</v>
      </c>
      <c r="I6438" s="101">
        <v>2014</v>
      </c>
      <c r="J6438" s="101"/>
      <c r="K6438" s="90">
        <v>4487704807</v>
      </c>
      <c r="L6438" s="90">
        <f>IF(K6438/1024 &gt;1,K6438/1024," ")</f>
        <v>4382524.2255859375</v>
      </c>
      <c r="M6438" s="90">
        <f>IF(K6438/1048576 &gt;1,K6438/1048576," ")</f>
        <v>4279.8088140487671</v>
      </c>
      <c r="N6438" s="91">
        <f>IF(K6438&gt;999999999,K6438/1073741824," ")</f>
        <v>4.1795007949694991</v>
      </c>
      <c r="O6438" s="194" t="s">
        <v>19673</v>
      </c>
      <c r="P6438" s="197" t="s">
        <v>28767</v>
      </c>
    </row>
    <row r="6439" spans="2:16" ht="20.100000000000001" customHeight="1" x14ac:dyDescent="0.3">
      <c r="B6439" s="101">
        <v>6429</v>
      </c>
      <c r="C6439" s="12" t="s">
        <v>43354</v>
      </c>
      <c r="D6439" s="263" t="s">
        <v>43349</v>
      </c>
      <c r="E6439" s="36" t="s">
        <v>43350</v>
      </c>
      <c r="F6439" s="131">
        <v>4.4000000000000004</v>
      </c>
      <c r="G6439" s="13" t="s">
        <v>704</v>
      </c>
      <c r="H6439" s="13" t="s">
        <v>43353</v>
      </c>
      <c r="I6439" s="79">
        <v>2022</v>
      </c>
      <c r="J6439" s="74"/>
      <c r="K6439" s="73">
        <v>5216088064</v>
      </c>
      <c r="L6439" s="90">
        <f>IF(K6439/1024 &gt;1,K6439/1024," ")</f>
        <v>5093836</v>
      </c>
      <c r="M6439" s="90">
        <f>IF(K6439/1048576 &gt;1,K6439/1048576," ")</f>
        <v>4974.44921875</v>
      </c>
      <c r="N6439" s="91">
        <f>IF(K6439&gt;999999999,K6439/1073741824," ")</f>
        <v>4.8578605651855469</v>
      </c>
      <c r="O6439" s="223" t="s">
        <v>43351</v>
      </c>
      <c r="P6439" s="198" t="s">
        <v>43352</v>
      </c>
    </row>
    <row r="6440" spans="2:16" ht="20.100000000000001" customHeight="1" x14ac:dyDescent="0.3">
      <c r="B6440" s="101">
        <v>6430</v>
      </c>
      <c r="C6440" s="103" t="s">
        <v>41897</v>
      </c>
      <c r="D6440" s="168" t="s">
        <v>6706</v>
      </c>
      <c r="E6440" s="36" t="s">
        <v>16783</v>
      </c>
      <c r="F6440" s="99">
        <v>3.9</v>
      </c>
      <c r="G6440" s="99" t="s">
        <v>704</v>
      </c>
      <c r="H6440" s="105" t="s">
        <v>5892</v>
      </c>
      <c r="I6440" s="101">
        <v>2012</v>
      </c>
      <c r="J6440" s="115"/>
      <c r="K6440" s="90">
        <v>3553387006</v>
      </c>
      <c r="L6440" s="90">
        <f>IF(K6440/1024 &gt;1,K6440/1024," ")</f>
        <v>3470104.498046875</v>
      </c>
      <c r="M6440" s="90">
        <f>IF(K6440/1048576 &gt;1,K6440/1048576," ")</f>
        <v>3388.7739238739014</v>
      </c>
      <c r="N6440" s="91">
        <f>IF(K6440&gt;999999999,K6440/1073741824," ")</f>
        <v>3.3093495350331068</v>
      </c>
      <c r="O6440" s="194" t="s">
        <v>25893</v>
      </c>
      <c r="P6440" s="197" t="s">
        <v>28772</v>
      </c>
    </row>
    <row r="6441" spans="2:16" ht="20.100000000000001" customHeight="1" x14ac:dyDescent="0.3">
      <c r="B6441" s="101">
        <v>6431</v>
      </c>
      <c r="C6441" s="7" t="s">
        <v>41898</v>
      </c>
      <c r="D6441" s="177" t="s">
        <v>8745</v>
      </c>
      <c r="E6441" s="36" t="s">
        <v>16784</v>
      </c>
      <c r="F6441" s="131">
        <v>5.6</v>
      </c>
      <c r="G6441" s="13" t="s">
        <v>704</v>
      </c>
      <c r="H6441" s="13" t="s">
        <v>3740</v>
      </c>
      <c r="I6441" s="133">
        <v>2019</v>
      </c>
      <c r="J6441" s="74"/>
      <c r="K6441" s="73">
        <v>5085872128</v>
      </c>
      <c r="L6441" s="90">
        <f>IF(K6441/1024 &gt;1,K6441/1024," ")</f>
        <v>4966672</v>
      </c>
      <c r="M6441" s="90">
        <f>IF(K6441/1048576 &gt;1,K6441/1048576," ")</f>
        <v>4850.265625</v>
      </c>
      <c r="N6441" s="91">
        <f>IF(K6441&gt;999999999,K6441/1073741824," ")</f>
        <v>4.7365875244140625</v>
      </c>
      <c r="O6441" s="194" t="s">
        <v>28773</v>
      </c>
      <c r="P6441" s="197" t="s">
        <v>28774</v>
      </c>
    </row>
    <row r="6442" spans="2:16" ht="20.100000000000001" customHeight="1" x14ac:dyDescent="0.3">
      <c r="B6442" s="101">
        <v>6432</v>
      </c>
      <c r="C6442" s="20" t="s">
        <v>41899</v>
      </c>
      <c r="D6442" s="157" t="s">
        <v>8585</v>
      </c>
      <c r="E6442" s="36" t="s">
        <v>16785</v>
      </c>
      <c r="F6442" s="81">
        <v>5.4</v>
      </c>
      <c r="G6442" s="13" t="s">
        <v>704</v>
      </c>
      <c r="H6442" s="13" t="s">
        <v>5871</v>
      </c>
      <c r="I6442" s="79">
        <v>2018</v>
      </c>
      <c r="J6442" s="79"/>
      <c r="K6442" s="73">
        <v>4906827776</v>
      </c>
      <c r="L6442" s="90">
        <f>IF(K6442/1024 &gt;1,K6442/1024," ")</f>
        <v>4791824</v>
      </c>
      <c r="M6442" s="90">
        <f>IF(K6442/1048576 &gt;1,K6442/1048576," ")</f>
        <v>4679.515625</v>
      </c>
      <c r="N6442" s="91">
        <f>IF(K6442&gt;999999999,K6442/1073741824," ")</f>
        <v>4.5698394775390625</v>
      </c>
      <c r="O6442" s="194" t="s">
        <v>28775</v>
      </c>
      <c r="P6442" s="197" t="s">
        <v>28776</v>
      </c>
    </row>
    <row r="6443" spans="2:16" ht="20.100000000000001" customHeight="1" x14ac:dyDescent="0.3">
      <c r="B6443" s="101">
        <v>6433</v>
      </c>
      <c r="C6443" s="102" t="s">
        <v>41901</v>
      </c>
      <c r="D6443" s="159" t="s">
        <v>3502</v>
      </c>
      <c r="E6443" s="36" t="s">
        <v>16787</v>
      </c>
      <c r="F6443" s="104">
        <v>4.9000000000000004</v>
      </c>
      <c r="G6443" s="101" t="s">
        <v>704</v>
      </c>
      <c r="H6443" s="101" t="s">
        <v>3744</v>
      </c>
      <c r="I6443" s="101">
        <v>2012</v>
      </c>
      <c r="J6443" s="101"/>
      <c r="K6443" s="90">
        <v>3869728838</v>
      </c>
      <c r="L6443" s="90">
        <f>IF(K6443/1024 &gt;1,K6443/1024," ")</f>
        <v>3779032.068359375</v>
      </c>
      <c r="M6443" s="90">
        <f>IF(K6443/1048576 &gt;1,K6443/1048576," ")</f>
        <v>3690.4610042572021</v>
      </c>
      <c r="N6443" s="91">
        <f>IF(K6443&gt;999999999,K6443/1073741824," ")</f>
        <v>3.603965824469924</v>
      </c>
      <c r="O6443" s="194" t="s">
        <v>28779</v>
      </c>
      <c r="P6443" s="197" t="s">
        <v>28780</v>
      </c>
    </row>
    <row r="6444" spans="2:16" ht="20.100000000000001" customHeight="1" x14ac:dyDescent="0.3">
      <c r="B6444" s="101">
        <v>6434</v>
      </c>
      <c r="C6444" s="102" t="s">
        <v>41902</v>
      </c>
      <c r="D6444" s="159" t="s">
        <v>2607</v>
      </c>
      <c r="E6444" s="36" t="s">
        <v>16788</v>
      </c>
      <c r="F6444" s="104">
        <v>6.2</v>
      </c>
      <c r="G6444" s="101" t="s">
        <v>704</v>
      </c>
      <c r="H6444" s="101" t="s">
        <v>5979</v>
      </c>
      <c r="I6444" s="94">
        <v>2009</v>
      </c>
      <c r="J6444" s="94"/>
      <c r="K6444" s="90">
        <v>2045150787</v>
      </c>
      <c r="L6444" s="90">
        <f>IF(K6444/1024 &gt;1,K6444/1024," ")</f>
        <v>1997217.5654296875</v>
      </c>
      <c r="M6444" s="90">
        <f>IF(K6444/1048576 &gt;1,K6444/1048576," ")</f>
        <v>1950.4077787399292</v>
      </c>
      <c r="N6444" s="91">
        <f>IF(K6444&gt;999999999,K6444/1073741824," ")</f>
        <v>1.9046950964257121</v>
      </c>
      <c r="O6444" s="194" t="s">
        <v>28781</v>
      </c>
      <c r="P6444" s="197" t="s">
        <v>28782</v>
      </c>
    </row>
    <row r="6445" spans="2:16" ht="20.100000000000001" customHeight="1" x14ac:dyDescent="0.3">
      <c r="B6445" s="101">
        <v>6435</v>
      </c>
      <c r="C6445" s="20" t="s">
        <v>41903</v>
      </c>
      <c r="D6445" s="157" t="s">
        <v>7972</v>
      </c>
      <c r="E6445" s="36" t="s">
        <v>16789</v>
      </c>
      <c r="F6445" s="81">
        <v>5.4</v>
      </c>
      <c r="G6445" s="13" t="s">
        <v>704</v>
      </c>
      <c r="H6445" s="13" t="s">
        <v>5871</v>
      </c>
      <c r="I6445" s="79">
        <v>2017</v>
      </c>
      <c r="J6445" s="79"/>
      <c r="K6445" s="73">
        <v>4784658633</v>
      </c>
      <c r="L6445" s="90">
        <f>IF(K6445/1024 &gt;1,K6445/1024," ")</f>
        <v>4672518.1962890625</v>
      </c>
      <c r="M6445" s="90">
        <f>IF(K6445/1048576 &gt;1,K6445/1048576," ")</f>
        <v>4563.0060510635376</v>
      </c>
      <c r="N6445" s="91">
        <f>IF(K6445&gt;999999999,K6445/1073741824," ")</f>
        <v>4.4560605967417359</v>
      </c>
      <c r="O6445" s="194" t="s">
        <v>28783</v>
      </c>
      <c r="P6445" s="197" t="s">
        <v>28784</v>
      </c>
    </row>
    <row r="6446" spans="2:16" ht="20.100000000000001" customHeight="1" x14ac:dyDescent="0.3">
      <c r="B6446" s="101">
        <v>6436</v>
      </c>
      <c r="C6446" s="109" t="s">
        <v>41904</v>
      </c>
      <c r="D6446" s="160" t="s">
        <v>4390</v>
      </c>
      <c r="E6446" s="36" t="s">
        <v>16790</v>
      </c>
      <c r="F6446" s="104">
        <v>5.0999999999999996</v>
      </c>
      <c r="G6446" s="101" t="s">
        <v>704</v>
      </c>
      <c r="H6446" s="101" t="s">
        <v>3740</v>
      </c>
      <c r="I6446" s="101">
        <v>2013</v>
      </c>
      <c r="J6446" s="101"/>
      <c r="K6446" s="90">
        <v>2768426395</v>
      </c>
      <c r="L6446" s="90">
        <f>IF(K6446/1024 &gt;1,K6446/1024," ")</f>
        <v>2703541.4013671875</v>
      </c>
      <c r="M6446" s="90">
        <f>IF(K6446/1048576 &gt;1,K6446/1048576," ")</f>
        <v>2640.177149772644</v>
      </c>
      <c r="N6446" s="91">
        <f>IF(K6446&gt;999999999,K6446/1073741824," ")</f>
        <v>2.5782979978248477</v>
      </c>
      <c r="O6446" s="194" t="s">
        <v>28785</v>
      </c>
      <c r="P6446" s="197" t="s">
        <v>28786</v>
      </c>
    </row>
    <row r="6447" spans="2:16" ht="20.100000000000001" customHeight="1" x14ac:dyDescent="0.3">
      <c r="B6447" s="101">
        <v>6437</v>
      </c>
      <c r="C6447" s="102" t="s">
        <v>41905</v>
      </c>
      <c r="D6447" s="159" t="s">
        <v>5337</v>
      </c>
      <c r="E6447" s="36" t="s">
        <v>16791</v>
      </c>
      <c r="F6447" s="104">
        <v>6.2</v>
      </c>
      <c r="G6447" s="101" t="s">
        <v>704</v>
      </c>
      <c r="H6447" s="101" t="s">
        <v>3740</v>
      </c>
      <c r="I6447" s="101">
        <v>2001</v>
      </c>
      <c r="J6447" s="101"/>
      <c r="K6447" s="90">
        <v>3095370544</v>
      </c>
      <c r="L6447" s="90">
        <f>IF(K6447/1024 &gt;1,K6447/1024," ")</f>
        <v>3022822.796875</v>
      </c>
      <c r="M6447" s="90">
        <f>IF(K6447/1048576 &gt;1,K6447/1048576," ")</f>
        <v>2951.9753875732422</v>
      </c>
      <c r="N6447" s="91">
        <f>IF(K6447&gt;999999999,K6447/1073741824," ")</f>
        <v>2.8827884644269943</v>
      </c>
      <c r="O6447" s="194" t="s">
        <v>28787</v>
      </c>
      <c r="P6447" s="197" t="s">
        <v>28788</v>
      </c>
    </row>
    <row r="6448" spans="2:16" ht="20.100000000000001" customHeight="1" x14ac:dyDescent="0.3">
      <c r="B6448" s="101">
        <v>6438</v>
      </c>
      <c r="C6448" s="12" t="s">
        <v>41906</v>
      </c>
      <c r="D6448" s="159" t="s">
        <v>3320</v>
      </c>
      <c r="E6448" s="36" t="s">
        <v>16792</v>
      </c>
      <c r="F6448" s="104">
        <v>6.3</v>
      </c>
      <c r="G6448" s="101" t="s">
        <v>704</v>
      </c>
      <c r="H6448" s="101" t="s">
        <v>3756</v>
      </c>
      <c r="I6448" s="101">
        <v>2012</v>
      </c>
      <c r="J6448" s="101"/>
      <c r="K6448" s="90">
        <v>4861498893</v>
      </c>
      <c r="L6448" s="90">
        <f>IF(K6448/1024 &gt;1,K6448/1024," ")</f>
        <v>4747557.5126953125</v>
      </c>
      <c r="M6448" s="90">
        <f>IF(K6448/1048576 &gt;1,K6448/1048576," ")</f>
        <v>4636.2866334915161</v>
      </c>
      <c r="N6448" s="91">
        <f>IF(K6448&gt;999999999,K6448/1073741824," ")</f>
        <v>4.5276236655190587</v>
      </c>
      <c r="O6448" s="194" t="s">
        <v>28789</v>
      </c>
      <c r="P6448" s="197" t="s">
        <v>28790</v>
      </c>
    </row>
    <row r="6449" spans="2:16" ht="20.100000000000001" customHeight="1" x14ac:dyDescent="0.3">
      <c r="B6449" s="101">
        <v>6439</v>
      </c>
      <c r="C6449" s="48" t="s">
        <v>41907</v>
      </c>
      <c r="D6449" s="177" t="s">
        <v>9156</v>
      </c>
      <c r="E6449" s="36" t="s">
        <v>9157</v>
      </c>
      <c r="F6449" s="49">
        <v>6.5</v>
      </c>
      <c r="G6449" s="13" t="s">
        <v>704</v>
      </c>
      <c r="H6449" s="13" t="s">
        <v>3756</v>
      </c>
      <c r="I6449" s="9">
        <v>2021</v>
      </c>
      <c r="J6449" s="9"/>
      <c r="K6449" s="45">
        <v>5939896320</v>
      </c>
      <c r="L6449" s="90">
        <f>IF(K6449/1024 &gt;1,K6449/1024," ")</f>
        <v>5800680</v>
      </c>
      <c r="M6449" s="90">
        <f>IF(K6449/1048576 &gt;1,K6449/1048576," ")</f>
        <v>5664.7265625</v>
      </c>
      <c r="N6449" s="91">
        <f>IF(K6449&gt;999999999,K6449/1073741824," ")</f>
        <v>5.5319595336914063</v>
      </c>
      <c r="O6449" s="194" t="s">
        <v>31726</v>
      </c>
      <c r="P6449" s="197" t="s">
        <v>31661</v>
      </c>
    </row>
    <row r="6450" spans="2:16" ht="20.100000000000001" customHeight="1" x14ac:dyDescent="0.3">
      <c r="B6450" s="101">
        <v>6440</v>
      </c>
      <c r="C6450" s="12" t="s">
        <v>41908</v>
      </c>
      <c r="D6450" s="160" t="s">
        <v>1213</v>
      </c>
      <c r="E6450" s="36" t="s">
        <v>16794</v>
      </c>
      <c r="F6450" s="104">
        <v>4.4000000000000004</v>
      </c>
      <c r="G6450" s="94"/>
      <c r="H6450" s="13" t="s">
        <v>5877</v>
      </c>
      <c r="I6450" s="101">
        <v>2007</v>
      </c>
      <c r="J6450" s="101"/>
      <c r="K6450" s="73">
        <v>3081654272</v>
      </c>
      <c r="L6450" s="90">
        <f>IF(K6450/1024 &gt;1,K6450/1024," ")</f>
        <v>3009428</v>
      </c>
      <c r="M6450" s="90">
        <f>IF(K6450/1048576 &gt;1,K6450/1048576," ")</f>
        <v>2938.89453125</v>
      </c>
      <c r="N6450" s="91">
        <f>IF(K6450&gt;999999999,K6450/1073741824," ")</f>
        <v>2.8700141906738281</v>
      </c>
      <c r="O6450" s="194" t="s">
        <v>28792</v>
      </c>
      <c r="P6450" s="197" t="s">
        <v>28793</v>
      </c>
    </row>
    <row r="6451" spans="2:16" ht="20.100000000000001" customHeight="1" x14ac:dyDescent="0.3">
      <c r="B6451" s="101">
        <v>6441</v>
      </c>
      <c r="C6451" s="102" t="s">
        <v>41909</v>
      </c>
      <c r="D6451" s="159" t="s">
        <v>1807</v>
      </c>
      <c r="E6451" s="36" t="s">
        <v>16795</v>
      </c>
      <c r="F6451" s="104">
        <v>5.0999999999999996</v>
      </c>
      <c r="G6451" s="101" t="s">
        <v>704</v>
      </c>
      <c r="H6451" s="101" t="s">
        <v>3743</v>
      </c>
      <c r="I6451" s="94">
        <v>2001</v>
      </c>
      <c r="J6451" s="94"/>
      <c r="K6451" s="108">
        <v>2930885869</v>
      </c>
      <c r="L6451" s="90">
        <f>IF(K6451/1024 &gt;1,K6451/1024," ")</f>
        <v>2862193.2314453125</v>
      </c>
      <c r="M6451" s="90">
        <f>IF(K6451/1048576 &gt;1,K6451/1048576," ")</f>
        <v>2795.110577583313</v>
      </c>
      <c r="N6451" s="91">
        <f>IF(K6451&gt;999999999,K6451/1073741824," ")</f>
        <v>2.7296001734212041</v>
      </c>
      <c r="O6451" s="194" t="s">
        <v>28794</v>
      </c>
      <c r="P6451" s="197" t="s">
        <v>28795</v>
      </c>
    </row>
    <row r="6452" spans="2:16" ht="20.100000000000001" customHeight="1" x14ac:dyDescent="0.3">
      <c r="B6452" s="101">
        <v>6442</v>
      </c>
      <c r="C6452" s="84" t="s">
        <v>41910</v>
      </c>
      <c r="D6452" s="157" t="s">
        <v>7718</v>
      </c>
      <c r="E6452" s="36" t="s">
        <v>16796</v>
      </c>
      <c r="F6452" s="81">
        <v>6</v>
      </c>
      <c r="G6452" s="81" t="s">
        <v>704</v>
      </c>
      <c r="H6452" s="82" t="s">
        <v>5871</v>
      </c>
      <c r="I6452" s="79">
        <v>2017</v>
      </c>
      <c r="J6452" s="79"/>
      <c r="K6452" s="73">
        <v>5300425692</v>
      </c>
      <c r="L6452" s="90">
        <f>IF(K6452/1024 &gt;1,K6452/1024," ")</f>
        <v>5176196.96484375</v>
      </c>
      <c r="M6452" s="90">
        <f>IF(K6452/1048576 &gt;1,K6452/1048576," ")</f>
        <v>5054.8798484802246</v>
      </c>
      <c r="N6452" s="91">
        <f>IF(K6452&gt;999999999,K6452/1073741824," ")</f>
        <v>4.9364061020314693</v>
      </c>
      <c r="O6452" s="194" t="s">
        <v>25555</v>
      </c>
      <c r="P6452" s="197" t="s">
        <v>28796</v>
      </c>
    </row>
    <row r="6453" spans="2:16" ht="20.100000000000001" customHeight="1" x14ac:dyDescent="0.3">
      <c r="B6453" s="101">
        <v>6443</v>
      </c>
      <c r="C6453" s="102" t="s">
        <v>40508</v>
      </c>
      <c r="D6453" s="160" t="s">
        <v>4512</v>
      </c>
      <c r="E6453" s="36" t="s">
        <v>15328</v>
      </c>
      <c r="F6453" s="104">
        <v>5.2</v>
      </c>
      <c r="G6453" s="101" t="s">
        <v>704</v>
      </c>
      <c r="H6453" s="105" t="s">
        <v>3744</v>
      </c>
      <c r="I6453" s="101">
        <v>2014</v>
      </c>
      <c r="J6453" s="116"/>
      <c r="K6453" s="90">
        <v>4703527577</v>
      </c>
      <c r="L6453" s="90">
        <f>IF(K6453/1024 &gt;1,K6453/1024," ")</f>
        <v>4593288.6494140625</v>
      </c>
      <c r="M6453" s="90">
        <f>IF(K6453/1048576 &gt;1,K6453/1048576," ")</f>
        <v>4485.6334466934204</v>
      </c>
      <c r="N6453" s="91">
        <f>IF(K6453&gt;999999999,K6453/1073741824," ")</f>
        <v>4.3805014127865434</v>
      </c>
      <c r="O6453" s="194" t="s">
        <v>30125</v>
      </c>
      <c r="P6453" s="197" t="s">
        <v>26316</v>
      </c>
    </row>
    <row r="6454" spans="2:16" ht="20.100000000000001" customHeight="1" x14ac:dyDescent="0.3">
      <c r="B6454" s="101">
        <v>6444</v>
      </c>
      <c r="C6454" s="20" t="s">
        <v>41911</v>
      </c>
      <c r="D6454" s="177" t="s">
        <v>8890</v>
      </c>
      <c r="E6454" s="36" t="s">
        <v>16797</v>
      </c>
      <c r="F6454" s="81">
        <v>6.3</v>
      </c>
      <c r="G6454" s="13" t="s">
        <v>704</v>
      </c>
      <c r="H6454" s="13" t="s">
        <v>4104</v>
      </c>
      <c r="I6454" s="79">
        <v>2019</v>
      </c>
      <c r="J6454" s="79"/>
      <c r="K6454" s="73">
        <v>5159186432</v>
      </c>
      <c r="L6454" s="90">
        <f>IF(K6454/1024 &gt;1,K6454/1024," ")</f>
        <v>5038268</v>
      </c>
      <c r="M6454" s="90">
        <f>IF(K6454/1048576 &gt;1,K6454/1048576," ")</f>
        <v>4920.18359375</v>
      </c>
      <c r="N6454" s="91">
        <f>IF(K6454&gt;999999999,K6454/1073741824," ")</f>
        <v>4.8048667907714844</v>
      </c>
      <c r="O6454" s="194" t="s">
        <v>28797</v>
      </c>
      <c r="P6454" s="197" t="s">
        <v>28798</v>
      </c>
    </row>
    <row r="6455" spans="2:16" ht="20.100000000000001" customHeight="1" x14ac:dyDescent="0.3">
      <c r="B6455" s="101">
        <v>6445</v>
      </c>
      <c r="C6455" s="112" t="s">
        <v>41912</v>
      </c>
      <c r="D6455" s="161" t="s">
        <v>7213</v>
      </c>
      <c r="E6455" s="36" t="s">
        <v>16798</v>
      </c>
      <c r="F6455" s="99">
        <v>5.6</v>
      </c>
      <c r="G6455" s="99" t="s">
        <v>704</v>
      </c>
      <c r="H6455" s="105" t="s">
        <v>5878</v>
      </c>
      <c r="I6455" s="101">
        <v>2016</v>
      </c>
      <c r="J6455" s="101"/>
      <c r="K6455" s="90">
        <v>4574340963</v>
      </c>
      <c r="L6455" s="90">
        <f>IF(K6455/1024 &gt;1,K6455/1024," ")</f>
        <v>4467129.8466796875</v>
      </c>
      <c r="M6455" s="90">
        <f>IF(K6455/1048576 &gt;1,K6455/1048576," ")</f>
        <v>4362.4314908981323</v>
      </c>
      <c r="N6455" s="91">
        <f>IF(K6455&gt;999999999,K6455/1073741824," ")</f>
        <v>4.2601870028302073</v>
      </c>
      <c r="O6455" s="194" t="s">
        <v>28799</v>
      </c>
      <c r="P6455" s="197" t="s">
        <v>28800</v>
      </c>
    </row>
    <row r="6456" spans="2:16" ht="20.100000000000001" customHeight="1" x14ac:dyDescent="0.3">
      <c r="B6456" s="101">
        <v>6446</v>
      </c>
      <c r="C6456" s="47" t="s">
        <v>33256</v>
      </c>
      <c r="D6456" s="157" t="s">
        <v>32894</v>
      </c>
      <c r="E6456" s="36" t="s">
        <v>32895</v>
      </c>
      <c r="F6456" s="81">
        <v>6</v>
      </c>
      <c r="G6456" s="13" t="s">
        <v>704</v>
      </c>
      <c r="H6456" s="13" t="s">
        <v>3740</v>
      </c>
      <c r="I6456" s="79">
        <v>2020</v>
      </c>
      <c r="J6456" s="79"/>
      <c r="K6456" s="73">
        <v>5368455168</v>
      </c>
      <c r="L6456" s="90">
        <f>IF(K6456/1024 &gt;1,K6456/1024," ")</f>
        <v>5242632</v>
      </c>
      <c r="M6456" s="90">
        <f>IF(K6456/1048576 &gt;1,K6456/1048576," ")</f>
        <v>5119.7578125</v>
      </c>
      <c r="N6456" s="91">
        <f>IF(K6456&gt;999999999,K6456/1073741824," ")</f>
        <v>4.9997634887695313</v>
      </c>
      <c r="O6456" s="194" t="s">
        <v>32896</v>
      </c>
      <c r="P6456" s="197" t="s">
        <v>32897</v>
      </c>
    </row>
    <row r="6457" spans="2:16" ht="20.100000000000001" customHeight="1" x14ac:dyDescent="0.3">
      <c r="B6457" s="101">
        <v>6447</v>
      </c>
      <c r="C6457" s="48" t="s">
        <v>41913</v>
      </c>
      <c r="D6457" s="157" t="s">
        <v>9135</v>
      </c>
      <c r="E6457" s="36" t="s">
        <v>9217</v>
      </c>
      <c r="F6457" s="131">
        <v>6.1</v>
      </c>
      <c r="G6457" s="13"/>
      <c r="H6457" s="13" t="s">
        <v>3744</v>
      </c>
      <c r="I6457" s="133">
        <v>2019</v>
      </c>
      <c r="J6457" s="74"/>
      <c r="K6457" s="73">
        <v>3846746112</v>
      </c>
      <c r="L6457" s="90">
        <f>IF(K6457/1024 &gt;1,K6457/1024," ")</f>
        <v>3756588</v>
      </c>
      <c r="M6457" s="90">
        <f>IF(K6457/1048576 &gt;1,K6457/1048576," ")</f>
        <v>3668.54296875</v>
      </c>
      <c r="N6457" s="91">
        <f>IF(K6457&gt;999999999,K6457/1073741824," ")</f>
        <v>3.5825614929199219</v>
      </c>
      <c r="O6457" s="194" t="s">
        <v>31727</v>
      </c>
      <c r="P6457" s="197" t="s">
        <v>31662</v>
      </c>
    </row>
    <row r="6458" spans="2:16" ht="20.100000000000001" customHeight="1" x14ac:dyDescent="0.3">
      <c r="B6458" s="101">
        <v>6448</v>
      </c>
      <c r="C6458" s="20" t="s">
        <v>41914</v>
      </c>
      <c r="D6458" s="157" t="s">
        <v>32781</v>
      </c>
      <c r="E6458" s="36" t="s">
        <v>32782</v>
      </c>
      <c r="F6458" s="131">
        <v>5.9</v>
      </c>
      <c r="G6458" s="13" t="s">
        <v>704</v>
      </c>
      <c r="H6458" s="13" t="s">
        <v>3744</v>
      </c>
      <c r="I6458" s="133">
        <v>2020</v>
      </c>
      <c r="J6458" s="74"/>
      <c r="K6458" s="73">
        <v>5288783872</v>
      </c>
      <c r="L6458" s="90">
        <f>IF(K6458/1024 &gt;1,K6458/1024," ")</f>
        <v>5164828</v>
      </c>
      <c r="M6458" s="90">
        <f>IF(K6458/1048576 &gt;1,K6458/1048576," ")</f>
        <v>5043.77734375</v>
      </c>
      <c r="N6458" s="91">
        <f>IF(K6458&gt;999999999,K6458/1073741824," ")</f>
        <v>4.9255638122558594</v>
      </c>
      <c r="O6458" s="223" t="s">
        <v>21709</v>
      </c>
      <c r="P6458" s="198" t="s">
        <v>32783</v>
      </c>
    </row>
    <row r="6459" spans="2:16" ht="20.100000000000001" customHeight="1" x14ac:dyDescent="0.3">
      <c r="B6459" s="101">
        <v>6449</v>
      </c>
      <c r="C6459" s="12" t="s">
        <v>41915</v>
      </c>
      <c r="D6459" s="159" t="s">
        <v>4513</v>
      </c>
      <c r="E6459" s="36" t="s">
        <v>16799</v>
      </c>
      <c r="F6459" s="104">
        <v>7</v>
      </c>
      <c r="G6459" s="101" t="s">
        <v>704</v>
      </c>
      <c r="H6459" s="101" t="s">
        <v>3745</v>
      </c>
      <c r="I6459" s="101">
        <v>2014</v>
      </c>
      <c r="J6459" s="101"/>
      <c r="K6459" s="90">
        <v>3251803574</v>
      </c>
      <c r="L6459" s="90">
        <f>IF(K6459/1024 &gt;1,K6459/1024," ")</f>
        <v>3175589.427734375</v>
      </c>
      <c r="M6459" s="90">
        <f>IF(K6459/1048576 &gt;1,K6459/1048576," ")</f>
        <v>3101.1615505218506</v>
      </c>
      <c r="N6459" s="91">
        <f>IF(K6459&gt;999999999,K6459/1073741824," ")</f>
        <v>3.0284780766814947</v>
      </c>
      <c r="O6459" s="194" t="s">
        <v>28801</v>
      </c>
      <c r="P6459" s="197" t="s">
        <v>28802</v>
      </c>
    </row>
    <row r="6460" spans="2:16" ht="20.100000000000001" customHeight="1" x14ac:dyDescent="0.3">
      <c r="B6460" s="101">
        <v>6450</v>
      </c>
      <c r="C6460" s="12" t="s">
        <v>34134</v>
      </c>
      <c r="D6460" s="261" t="s">
        <v>33685</v>
      </c>
      <c r="E6460" s="36" t="s">
        <v>33686</v>
      </c>
      <c r="F6460" s="131">
        <v>5</v>
      </c>
      <c r="G6460" s="13" t="s">
        <v>704</v>
      </c>
      <c r="H6460" s="13" t="s">
        <v>3756</v>
      </c>
      <c r="I6460" s="133">
        <v>2020</v>
      </c>
      <c r="J6460" s="74"/>
      <c r="K6460" s="73">
        <v>4102688768</v>
      </c>
      <c r="L6460" s="90">
        <f>IF(K6460/1024 &gt;1,K6460/1024," ")</f>
        <v>4006532</v>
      </c>
      <c r="M6460" s="90">
        <f>IF(K6460/1048576 &gt;1,K6460/1048576," ")</f>
        <v>3912.62890625</v>
      </c>
      <c r="N6460" s="91">
        <f>IF(K6460&gt;999999999,K6460/1073741824," ")</f>
        <v>3.8209266662597656</v>
      </c>
      <c r="O6460" s="194" t="s">
        <v>33687</v>
      </c>
      <c r="P6460" s="197" t="s">
        <v>33688</v>
      </c>
    </row>
    <row r="6461" spans="2:16" ht="20.100000000000001" customHeight="1" x14ac:dyDescent="0.3">
      <c r="B6461" s="101">
        <v>6451</v>
      </c>
      <c r="C6461" s="29" t="s">
        <v>41916</v>
      </c>
      <c r="D6461" s="167" t="s">
        <v>8631</v>
      </c>
      <c r="E6461" s="36" t="s">
        <v>16800</v>
      </c>
      <c r="F6461" s="131">
        <v>6</v>
      </c>
      <c r="G6461" s="13" t="s">
        <v>704</v>
      </c>
      <c r="H6461" s="13" t="s">
        <v>5878</v>
      </c>
      <c r="I6461" s="133">
        <v>2018</v>
      </c>
      <c r="J6461" s="74"/>
      <c r="K6461" s="73">
        <v>4937809920</v>
      </c>
      <c r="L6461" s="90">
        <f>IF(K6461/1024 &gt;1,K6461/1024," ")</f>
        <v>4822080</v>
      </c>
      <c r="M6461" s="90">
        <f>IF(K6461/1048576 &gt;1,K6461/1048576," ")</f>
        <v>4709.0625</v>
      </c>
      <c r="N6461" s="91">
        <f>IF(K6461&gt;999999999,K6461/1073741824," ")</f>
        <v>4.59869384765625</v>
      </c>
      <c r="O6461" s="194" t="s">
        <v>28803</v>
      </c>
      <c r="P6461" s="197" t="s">
        <v>28804</v>
      </c>
    </row>
    <row r="6462" spans="2:16" ht="20.100000000000001" customHeight="1" x14ac:dyDescent="0.3">
      <c r="B6462" s="101">
        <v>6452</v>
      </c>
      <c r="C6462" s="20" t="s">
        <v>42641</v>
      </c>
      <c r="D6462" s="157" t="s">
        <v>32656</v>
      </c>
      <c r="E6462" s="36" t="s">
        <v>32657</v>
      </c>
      <c r="F6462" s="81">
        <v>4.5999999999999996</v>
      </c>
      <c r="G6462" s="13" t="s">
        <v>704</v>
      </c>
      <c r="H6462" s="13" t="s">
        <v>3740</v>
      </c>
      <c r="I6462" s="79">
        <v>2020</v>
      </c>
      <c r="J6462" s="79"/>
      <c r="K6462" s="73">
        <v>5191073792</v>
      </c>
      <c r="L6462" s="90">
        <f>IF(K6462/1024 &gt;1,K6462/1024," ")</f>
        <v>5069408</v>
      </c>
      <c r="M6462" s="90">
        <f>IF(K6462/1048576 &gt;1,K6462/1048576," ")</f>
        <v>4950.59375</v>
      </c>
      <c r="N6462" s="91">
        <f>IF(K6462&gt;999999999,K6462/1073741824," ")</f>
        <v>4.834564208984375</v>
      </c>
      <c r="O6462" s="194" t="s">
        <v>32658</v>
      </c>
      <c r="P6462" s="198" t="s">
        <v>32659</v>
      </c>
    </row>
    <row r="6463" spans="2:16" ht="20.100000000000001" customHeight="1" x14ac:dyDescent="0.3">
      <c r="B6463" s="101">
        <v>6453</v>
      </c>
      <c r="C6463" s="20" t="s">
        <v>41917</v>
      </c>
      <c r="D6463" s="157" t="s">
        <v>8915</v>
      </c>
      <c r="E6463" s="36" t="s">
        <v>16801</v>
      </c>
      <c r="F6463" s="81">
        <v>6.6</v>
      </c>
      <c r="G6463" s="13" t="s">
        <v>704</v>
      </c>
      <c r="H6463" s="13" t="s">
        <v>3758</v>
      </c>
      <c r="I6463" s="79">
        <v>2014</v>
      </c>
      <c r="J6463" s="79"/>
      <c r="K6463" s="73">
        <v>3770593280</v>
      </c>
      <c r="L6463" s="90">
        <f>IF(K6463/1024 &gt;1,K6463/1024," ")</f>
        <v>3682220</v>
      </c>
      <c r="M6463" s="90">
        <f>IF(K6463/1048576 &gt;1,K6463/1048576," ")</f>
        <v>3595.91796875</v>
      </c>
      <c r="N6463" s="91">
        <f>IF(K6463&gt;999999999,K6463/1073741824," ")</f>
        <v>3.5116386413574219</v>
      </c>
      <c r="O6463" s="194" t="s">
        <v>28805</v>
      </c>
      <c r="P6463" s="197" t="s">
        <v>28806</v>
      </c>
    </row>
    <row r="6464" spans="2:16" ht="20.100000000000001" customHeight="1" x14ac:dyDescent="0.3">
      <c r="B6464" s="101">
        <v>6454</v>
      </c>
      <c r="C6464" s="12" t="s">
        <v>40828</v>
      </c>
      <c r="D6464" s="160" t="s">
        <v>2608</v>
      </c>
      <c r="E6464" s="36" t="s">
        <v>16802</v>
      </c>
      <c r="F6464" s="104">
        <v>5</v>
      </c>
      <c r="G6464" s="94" t="s">
        <v>704</v>
      </c>
      <c r="H6464" s="94" t="s">
        <v>3738</v>
      </c>
      <c r="I6464" s="94">
        <v>2009</v>
      </c>
      <c r="J6464" s="94"/>
      <c r="K6464" s="108">
        <v>2120624128</v>
      </c>
      <c r="L6464" s="90">
        <f>IF(K6464/1024 &gt;1,K6464/1024," ")</f>
        <v>2070922</v>
      </c>
      <c r="M6464" s="90">
        <f>IF(K6464/1048576 &gt;1,K6464/1048576," ")</f>
        <v>2022.384765625</v>
      </c>
      <c r="N6464" s="91">
        <f>IF(K6464&gt;999999999,K6464/1073741824," ")</f>
        <v>1.9749851226806641</v>
      </c>
      <c r="O6464" s="194" t="s">
        <v>28807</v>
      </c>
      <c r="P6464" s="197" t="s">
        <v>28808</v>
      </c>
    </row>
    <row r="6465" spans="2:16" ht="20.100000000000001" customHeight="1" x14ac:dyDescent="0.3">
      <c r="B6465" s="101">
        <v>6455</v>
      </c>
      <c r="C6465" s="12" t="s">
        <v>41918</v>
      </c>
      <c r="D6465" s="167" t="s">
        <v>8973</v>
      </c>
      <c r="E6465" s="36" t="s">
        <v>16803</v>
      </c>
      <c r="F6465" s="131">
        <v>5.8</v>
      </c>
      <c r="G6465" s="13" t="s">
        <v>704</v>
      </c>
      <c r="H6465" s="13" t="s">
        <v>8788</v>
      </c>
      <c r="I6465" s="133">
        <v>2020</v>
      </c>
      <c r="J6465" s="137"/>
      <c r="K6465" s="73">
        <v>5482446848</v>
      </c>
      <c r="L6465" s="90">
        <f>IF(K6465/1024 &gt;1,K6465/1024," ")</f>
        <v>5353952</v>
      </c>
      <c r="M6465" s="90">
        <f>IF(K6465/1048576 &gt;1,K6465/1048576," ")</f>
        <v>5228.46875</v>
      </c>
      <c r="N6465" s="91">
        <f>IF(K6465&gt;999999999,K6465/1073741824," ")</f>
        <v>5.105926513671875</v>
      </c>
      <c r="O6465" s="194" t="s">
        <v>28809</v>
      </c>
      <c r="P6465" s="197" t="s">
        <v>28810</v>
      </c>
    </row>
    <row r="6466" spans="2:16" ht="20.100000000000001" customHeight="1" x14ac:dyDescent="0.3">
      <c r="B6466" s="101">
        <v>6456</v>
      </c>
      <c r="C6466" s="20" t="s">
        <v>41919</v>
      </c>
      <c r="D6466" s="167" t="s">
        <v>217</v>
      </c>
      <c r="E6466" s="36" t="s">
        <v>16804</v>
      </c>
      <c r="F6466" s="81">
        <v>6.2</v>
      </c>
      <c r="G6466" s="13" t="s">
        <v>704</v>
      </c>
      <c r="H6466" s="13" t="s">
        <v>3758</v>
      </c>
      <c r="I6466" s="79">
        <v>2017</v>
      </c>
      <c r="J6466" s="79"/>
      <c r="K6466" s="73">
        <v>3988004864</v>
      </c>
      <c r="L6466" s="90">
        <f>IF(K6466/1024 &gt;1,K6466/1024," ")</f>
        <v>3894536</v>
      </c>
      <c r="M6466" s="90">
        <f>IF(K6466/1048576 &gt;1,K6466/1048576," ")</f>
        <v>3803.2578125</v>
      </c>
      <c r="N6466" s="91">
        <f>IF(K6466&gt;999999999,K6466/1073741824," ")</f>
        <v>3.7141189575195313</v>
      </c>
      <c r="O6466" s="194" t="s">
        <v>28811</v>
      </c>
      <c r="P6466" s="197" t="s">
        <v>28812</v>
      </c>
    </row>
    <row r="6467" spans="2:16" ht="20.100000000000001" customHeight="1" x14ac:dyDescent="0.3">
      <c r="B6467" s="101">
        <v>6457</v>
      </c>
      <c r="C6467" s="12" t="s">
        <v>39675</v>
      </c>
      <c r="D6467" s="160" t="s">
        <v>2328</v>
      </c>
      <c r="E6467" s="36" t="s">
        <v>14396</v>
      </c>
      <c r="F6467" s="104">
        <v>4.8</v>
      </c>
      <c r="G6467" s="13" t="s">
        <v>704</v>
      </c>
      <c r="H6467" s="13" t="s">
        <v>3778</v>
      </c>
      <c r="I6467" s="101">
        <v>2004</v>
      </c>
      <c r="J6467" s="101"/>
      <c r="K6467" s="73">
        <v>3908001792</v>
      </c>
      <c r="L6467" s="90">
        <f>IF(K6467/1024 &gt;1,K6467/1024," ")</f>
        <v>3816408</v>
      </c>
      <c r="M6467" s="90">
        <f>IF(K6467/1048576 &gt;1,K6467/1048576," ")</f>
        <v>3726.9609375</v>
      </c>
      <c r="N6467" s="91">
        <f>IF(K6467&gt;999999999,K6467/1073741824," ")</f>
        <v>3.6396102905273438</v>
      </c>
      <c r="O6467" s="194" t="s">
        <v>22622</v>
      </c>
      <c r="P6467" s="197" t="s">
        <v>24845</v>
      </c>
    </row>
    <row r="6468" spans="2:16" ht="20.100000000000001" customHeight="1" x14ac:dyDescent="0.3">
      <c r="B6468" s="101">
        <v>6458</v>
      </c>
      <c r="C6468" s="109" t="s">
        <v>41921</v>
      </c>
      <c r="D6468" s="160" t="s">
        <v>5535</v>
      </c>
      <c r="E6468" s="36" t="s">
        <v>16806</v>
      </c>
      <c r="F6468" s="104">
        <v>3.5</v>
      </c>
      <c r="G6468" s="101" t="s">
        <v>704</v>
      </c>
      <c r="H6468" s="101" t="s">
        <v>3739</v>
      </c>
      <c r="I6468" s="101">
        <v>1996</v>
      </c>
      <c r="J6468" s="101"/>
      <c r="K6468" s="90">
        <v>4800571132</v>
      </c>
      <c r="L6468" s="90">
        <f>IF(K6468/1024 &gt;1,K6468/1024," ")</f>
        <v>4688057.74609375</v>
      </c>
      <c r="M6468" s="90">
        <f>IF(K6468/1048576 &gt;1,K6468/1048576," ")</f>
        <v>4578.1813926696777</v>
      </c>
      <c r="N6468" s="91">
        <f>IF(K6468&gt;999999999,K6468/1073741824," ")</f>
        <v>4.4708802662789822</v>
      </c>
      <c r="O6468" s="194" t="s">
        <v>28815</v>
      </c>
      <c r="P6468" s="197" t="s">
        <v>28816</v>
      </c>
    </row>
    <row r="6469" spans="2:16" ht="20.100000000000001" customHeight="1" x14ac:dyDescent="0.3">
      <c r="B6469" s="101">
        <v>6459</v>
      </c>
      <c r="C6469" s="20" t="s">
        <v>41922</v>
      </c>
      <c r="D6469" s="157" t="s">
        <v>8297</v>
      </c>
      <c r="E6469" s="36" t="s">
        <v>16807</v>
      </c>
      <c r="F6469" s="81">
        <v>6.4</v>
      </c>
      <c r="G6469" s="13"/>
      <c r="H6469" s="13" t="s">
        <v>5878</v>
      </c>
      <c r="I6469" s="79">
        <v>2017</v>
      </c>
      <c r="J6469" s="79"/>
      <c r="K6469" s="73">
        <v>4075835392</v>
      </c>
      <c r="L6469" s="90">
        <f>IF(K6469/1024 &gt;1,K6469/1024," ")</f>
        <v>3980308</v>
      </c>
      <c r="M6469" s="90">
        <f>IF(K6469/1048576 &gt;1,K6469/1048576," ")</f>
        <v>3887.01953125</v>
      </c>
      <c r="N6469" s="91">
        <f>IF(K6469&gt;999999999,K6469/1073741824," ")</f>
        <v>3.7959175109863281</v>
      </c>
      <c r="O6469" s="199" t="s">
        <v>17525</v>
      </c>
      <c r="P6469" s="197" t="s">
        <v>28817</v>
      </c>
    </row>
    <row r="6470" spans="2:16" ht="20.100000000000001" customHeight="1" x14ac:dyDescent="0.3">
      <c r="B6470" s="101">
        <v>6460</v>
      </c>
      <c r="C6470" s="111" t="s">
        <v>36282</v>
      </c>
      <c r="D6470" s="168" t="s">
        <v>6999</v>
      </c>
      <c r="E6470" s="36" t="s">
        <v>12372</v>
      </c>
      <c r="F6470" s="99">
        <v>5.9</v>
      </c>
      <c r="G6470" s="99" t="s">
        <v>704</v>
      </c>
      <c r="H6470" s="105" t="s">
        <v>5878</v>
      </c>
      <c r="I6470" s="101">
        <v>2015</v>
      </c>
      <c r="J6470" s="101"/>
      <c r="K6470" s="90">
        <v>4559059259</v>
      </c>
      <c r="L6470" s="90">
        <f>IF(K6470/1024 &gt;1,K6470/1024," ")</f>
        <v>4452206.3076171875</v>
      </c>
      <c r="M6470" s="90">
        <f>IF(K6470/1048576 &gt;1,K6470/1048576," ")</f>
        <v>4347.8577222824097</v>
      </c>
      <c r="N6470" s="91">
        <f>IF(K6470&gt;999999999,K6470/1073741824," ")</f>
        <v>4.2459548069164157</v>
      </c>
      <c r="O6470" s="194" t="s">
        <v>21354</v>
      </c>
      <c r="P6470" s="197" t="s">
        <v>21355</v>
      </c>
    </row>
    <row r="6471" spans="2:16" ht="20.100000000000001" customHeight="1" x14ac:dyDescent="0.3">
      <c r="B6471" s="101">
        <v>6461</v>
      </c>
      <c r="C6471" s="109" t="s">
        <v>41924</v>
      </c>
      <c r="D6471" s="159" t="s">
        <v>3287</v>
      </c>
      <c r="E6471" s="36" t="s">
        <v>40714</v>
      </c>
      <c r="F6471" s="104">
        <v>6.4</v>
      </c>
      <c r="G6471" s="101" t="s">
        <v>704</v>
      </c>
      <c r="H6471" s="101" t="s">
        <v>3747</v>
      </c>
      <c r="I6471" s="101">
        <v>2006</v>
      </c>
      <c r="J6471" s="101"/>
      <c r="K6471" s="90">
        <v>3173322709</v>
      </c>
      <c r="L6471" s="90">
        <f>IF(K6471/1024 &gt;1,K6471/1024," ")</f>
        <v>3098947.9580078125</v>
      </c>
      <c r="M6471" s="90">
        <f>IF(K6471/1048576 &gt;1,K6471/1048576," ")</f>
        <v>3026.3163652420044</v>
      </c>
      <c r="N6471" s="91">
        <f>IF(K6471&gt;999999999,K6471/1073741824," ")</f>
        <v>2.9553870754316449</v>
      </c>
      <c r="O6471" s="194" t="s">
        <v>28822</v>
      </c>
      <c r="P6471" s="197" t="s">
        <v>28823</v>
      </c>
    </row>
    <row r="6472" spans="2:16" ht="20.100000000000001" customHeight="1" x14ac:dyDescent="0.3">
      <c r="B6472" s="101">
        <v>6462</v>
      </c>
      <c r="C6472" s="102" t="s">
        <v>36354</v>
      </c>
      <c r="D6472" s="159" t="s">
        <v>2099</v>
      </c>
      <c r="E6472" s="36" t="s">
        <v>12453</v>
      </c>
      <c r="F6472" s="104">
        <v>7.2</v>
      </c>
      <c r="G6472" s="101" t="s">
        <v>704</v>
      </c>
      <c r="H6472" s="101" t="s">
        <v>5214</v>
      </c>
      <c r="I6472" s="94">
        <v>2008</v>
      </c>
      <c r="J6472" s="94"/>
      <c r="K6472" s="90">
        <v>5296438546</v>
      </c>
      <c r="L6472" s="90">
        <f>IF(K6472/1024 &gt;1,K6472/1024," ")</f>
        <v>5172303.267578125</v>
      </c>
      <c r="M6472" s="90">
        <f>IF(K6472/1048576 &gt;1,K6472/1048576," ")</f>
        <v>5051.0774097442627</v>
      </c>
      <c r="N6472" s="91">
        <f>IF(K6472&gt;999999999,K6472/1073741824," ")</f>
        <v>4.9326927829533815</v>
      </c>
      <c r="O6472" s="194" t="s">
        <v>21498</v>
      </c>
      <c r="P6472" s="197" t="s">
        <v>21499</v>
      </c>
    </row>
    <row r="6473" spans="2:16" ht="20.100000000000001" customHeight="1" x14ac:dyDescent="0.3">
      <c r="B6473" s="101">
        <v>6463</v>
      </c>
      <c r="C6473" s="102" t="s">
        <v>41925</v>
      </c>
      <c r="D6473" s="159" t="s">
        <v>5552</v>
      </c>
      <c r="E6473" s="36" t="s">
        <v>16811</v>
      </c>
      <c r="F6473" s="104">
        <v>4.5</v>
      </c>
      <c r="G6473" s="101" t="s">
        <v>704</v>
      </c>
      <c r="H6473" s="101" t="s">
        <v>3739</v>
      </c>
      <c r="I6473" s="101">
        <v>1997</v>
      </c>
      <c r="J6473" s="101"/>
      <c r="K6473" s="90">
        <v>5907859684</v>
      </c>
      <c r="L6473" s="90">
        <f>IF(K6473/1024 &gt;1,K6473/1024," ")</f>
        <v>5769394.22265625</v>
      </c>
      <c r="M6473" s="90">
        <f>IF(K6473/1048576 &gt;1,K6473/1048576," ")</f>
        <v>5634.1740455627441</v>
      </c>
      <c r="N6473" s="91">
        <f>IF(K6473&gt;999999999,K6473/1073741824," ")</f>
        <v>5.5021230913698673</v>
      </c>
      <c r="O6473" s="194" t="s">
        <v>28824</v>
      </c>
      <c r="P6473" s="197" t="s">
        <v>28825</v>
      </c>
    </row>
    <row r="6474" spans="2:16" ht="20.100000000000001" customHeight="1" x14ac:dyDescent="0.3">
      <c r="B6474" s="101">
        <v>6464</v>
      </c>
      <c r="C6474" s="12" t="s">
        <v>41926</v>
      </c>
      <c r="D6474" s="167" t="s">
        <v>8789</v>
      </c>
      <c r="E6474" s="36" t="s">
        <v>16812</v>
      </c>
      <c r="F6474" s="131">
        <v>6.4</v>
      </c>
      <c r="G6474" s="13" t="s">
        <v>704</v>
      </c>
      <c r="H6474" s="13" t="s">
        <v>3744</v>
      </c>
      <c r="I6474" s="133">
        <v>2019</v>
      </c>
      <c r="J6474" s="74"/>
      <c r="K6474" s="73">
        <v>5256871936</v>
      </c>
      <c r="L6474" s="90">
        <f>IF(K6474/1024 &gt;1,K6474/1024," ")</f>
        <v>5133664</v>
      </c>
      <c r="M6474" s="90">
        <f>IF(K6474/1048576 &gt;1,K6474/1048576," ")</f>
        <v>5013.34375</v>
      </c>
      <c r="N6474" s="91">
        <f>IF(K6474&gt;999999999,K6474/1073741824," ")</f>
        <v>4.895843505859375</v>
      </c>
      <c r="O6474" s="194" t="s">
        <v>28826</v>
      </c>
      <c r="P6474" s="197" t="s">
        <v>28827</v>
      </c>
    </row>
    <row r="6475" spans="2:16" ht="20.100000000000001" customHeight="1" x14ac:dyDescent="0.3">
      <c r="B6475" s="101">
        <v>6465</v>
      </c>
      <c r="C6475" s="20" t="s">
        <v>41927</v>
      </c>
      <c r="D6475" s="157" t="s">
        <v>8536</v>
      </c>
      <c r="E6475" s="254" t="s">
        <v>16813</v>
      </c>
      <c r="F6475" s="81">
        <v>7</v>
      </c>
      <c r="G6475" s="13" t="s">
        <v>704</v>
      </c>
      <c r="H6475" s="13" t="s">
        <v>5878</v>
      </c>
      <c r="I6475" s="79">
        <v>2017</v>
      </c>
      <c r="J6475" s="79"/>
      <c r="K6475" s="73">
        <v>4750913536</v>
      </c>
      <c r="L6475" s="90">
        <f>IF(K6475/1024 &gt;1,K6475/1024," ")</f>
        <v>4639564</v>
      </c>
      <c r="M6475" s="90">
        <f>IF(K6475/1048576 &gt;1,K6475/1048576," ")</f>
        <v>4530.82421875</v>
      </c>
      <c r="N6475" s="91">
        <f>IF(K6475&gt;999999999,K6475/1073741824," ")</f>
        <v>4.4246330261230469</v>
      </c>
      <c r="O6475" s="194" t="s">
        <v>28828</v>
      </c>
      <c r="P6475" s="197" t="s">
        <v>28829</v>
      </c>
    </row>
    <row r="6476" spans="2:16" ht="20.100000000000001" customHeight="1" x14ac:dyDescent="0.3">
      <c r="B6476" s="101">
        <v>6466</v>
      </c>
      <c r="C6476" s="12" t="s">
        <v>41928</v>
      </c>
      <c r="D6476" s="160" t="s">
        <v>3112</v>
      </c>
      <c r="E6476" s="36" t="s">
        <v>16814</v>
      </c>
      <c r="F6476" s="104">
        <v>6.8</v>
      </c>
      <c r="G6476" s="101"/>
      <c r="H6476" s="101" t="s">
        <v>3747</v>
      </c>
      <c r="I6476" s="101">
        <v>1998</v>
      </c>
      <c r="J6476" s="101"/>
      <c r="K6476" s="108">
        <v>2624840482</v>
      </c>
      <c r="L6476" s="90">
        <f>IF(K6476/1024 &gt;1,K6476/1024," ")</f>
        <v>2563320.783203125</v>
      </c>
      <c r="M6476" s="90">
        <f>IF(K6476/1048576 &gt;1,K6476/1048576," ")</f>
        <v>2503.2429523468018</v>
      </c>
      <c r="N6476" s="91">
        <f>IF(K6476&gt;999999999,K6476/1073741824," ")</f>
        <v>2.4445731956511736</v>
      </c>
      <c r="O6476" s="194" t="s">
        <v>28830</v>
      </c>
      <c r="P6476" s="197" t="s">
        <v>28831</v>
      </c>
    </row>
    <row r="6477" spans="2:16" ht="20.100000000000001" customHeight="1" x14ac:dyDescent="0.3">
      <c r="B6477" s="101">
        <v>6467</v>
      </c>
      <c r="C6477" s="109" t="s">
        <v>39703</v>
      </c>
      <c r="D6477" s="160" t="s">
        <v>578</v>
      </c>
      <c r="E6477" s="36" t="s">
        <v>14428</v>
      </c>
      <c r="F6477" s="104">
        <v>6.4</v>
      </c>
      <c r="G6477" s="101" t="s">
        <v>704</v>
      </c>
      <c r="H6477" s="101" t="s">
        <v>3747</v>
      </c>
      <c r="I6477" s="101">
        <v>2002</v>
      </c>
      <c r="J6477" s="101"/>
      <c r="K6477" s="90">
        <v>2378653907</v>
      </c>
      <c r="L6477" s="90">
        <f>IF(K6477/1024 &gt;1,K6477/1024," ")</f>
        <v>2322904.2060546875</v>
      </c>
      <c r="M6477" s="90">
        <f>IF(K6477/1048576 &gt;1,K6477/1048576," ")</f>
        <v>2268.4611387252808</v>
      </c>
      <c r="N6477" s="91">
        <f>IF(K6477&gt;999999999,K6477/1073741824," ")</f>
        <v>2.215294080786407</v>
      </c>
      <c r="O6477" s="194" t="s">
        <v>24893</v>
      </c>
      <c r="P6477" s="197" t="s">
        <v>24894</v>
      </c>
    </row>
    <row r="6478" spans="2:16" ht="20.100000000000001" customHeight="1" x14ac:dyDescent="0.3">
      <c r="B6478" s="101">
        <v>6468</v>
      </c>
      <c r="C6478" s="102" t="s">
        <v>41931</v>
      </c>
      <c r="D6478" s="159" t="s">
        <v>5164</v>
      </c>
      <c r="E6478" s="36" t="s">
        <v>16817</v>
      </c>
      <c r="F6478" s="104">
        <v>7</v>
      </c>
      <c r="G6478" s="101" t="s">
        <v>4905</v>
      </c>
      <c r="H6478" s="13" t="s">
        <v>5892</v>
      </c>
      <c r="I6478" s="101">
        <v>1975</v>
      </c>
      <c r="J6478" s="101"/>
      <c r="K6478" s="73">
        <v>4763487847</v>
      </c>
      <c r="L6478" s="90">
        <f>IF(K6478/1024 &gt;1,K6478/1024," ")</f>
        <v>4651843.6005859375</v>
      </c>
      <c r="M6478" s="90">
        <f>IF(K6478/1048576 &gt;1,K6478/1048576," ")</f>
        <v>4542.8160161972046</v>
      </c>
      <c r="N6478" s="91">
        <f>IF(K6478&gt;999999999,K6478/1073741824," ")</f>
        <v>4.4363437658175826</v>
      </c>
      <c r="O6478" s="194" t="s">
        <v>28836</v>
      </c>
      <c r="P6478" s="197" t="s">
        <v>28837</v>
      </c>
    </row>
    <row r="6479" spans="2:16" ht="20.100000000000001" customHeight="1" x14ac:dyDescent="0.3">
      <c r="B6479" s="101">
        <v>6469</v>
      </c>
      <c r="C6479" s="12" t="s">
        <v>40829</v>
      </c>
      <c r="D6479" s="159" t="s">
        <v>2610</v>
      </c>
      <c r="E6479" s="36" t="s">
        <v>16818</v>
      </c>
      <c r="F6479" s="104">
        <v>6</v>
      </c>
      <c r="G6479" s="94"/>
      <c r="H6479" s="94" t="s">
        <v>3742</v>
      </c>
      <c r="I6479" s="101">
        <v>2002</v>
      </c>
      <c r="J6479" s="101"/>
      <c r="K6479" s="90">
        <v>1584242444</v>
      </c>
      <c r="L6479" s="90">
        <f>IF(K6479/1024 &gt;1,K6479/1024," ")</f>
        <v>1547111.76171875</v>
      </c>
      <c r="M6479" s="90">
        <f>IF(K6479/1048576 &gt;1,K6479/1048576," ")</f>
        <v>1510.8513298034668</v>
      </c>
      <c r="N6479" s="91">
        <f>IF(K6479&gt;999999999,K6479/1073741824," ")</f>
        <v>1.475440751761198</v>
      </c>
      <c r="O6479" s="199" t="s">
        <v>17524</v>
      </c>
      <c r="P6479" s="197" t="s">
        <v>28838</v>
      </c>
    </row>
    <row r="6480" spans="2:16" ht="20.100000000000001" customHeight="1" x14ac:dyDescent="0.3">
      <c r="B6480" s="101">
        <v>6470</v>
      </c>
      <c r="C6480" s="107" t="s">
        <v>41932</v>
      </c>
      <c r="D6480" s="168" t="s">
        <v>6293</v>
      </c>
      <c r="E6480" s="36" t="s">
        <v>16819</v>
      </c>
      <c r="F6480" s="99">
        <v>6.4</v>
      </c>
      <c r="G6480" s="99" t="s">
        <v>704</v>
      </c>
      <c r="H6480" s="101" t="s">
        <v>5878</v>
      </c>
      <c r="I6480" s="101">
        <v>2014</v>
      </c>
      <c r="J6480" s="101"/>
      <c r="K6480" s="90">
        <v>4069315232</v>
      </c>
      <c r="L6480" s="90">
        <f>IF(K6480/1024 &gt;1,K6480/1024," ")</f>
        <v>3973940.65625</v>
      </c>
      <c r="M6480" s="90">
        <f>IF(K6480/1048576 &gt;1,K6480/1048576," ")</f>
        <v>3880.8014221191406</v>
      </c>
      <c r="N6480" s="91">
        <f>IF(K6480&gt;999999999,K6480/1073741824," ")</f>
        <v>3.7898451387882233</v>
      </c>
      <c r="O6480" s="194" t="s">
        <v>28839</v>
      </c>
      <c r="P6480" s="197" t="s">
        <v>28840</v>
      </c>
    </row>
    <row r="6481" spans="2:16" ht="20.100000000000001" customHeight="1" x14ac:dyDescent="0.3">
      <c r="B6481" s="101">
        <v>6471</v>
      </c>
      <c r="C6481" s="102" t="s">
        <v>41933</v>
      </c>
      <c r="D6481" s="159" t="s">
        <v>1291</v>
      </c>
      <c r="E6481" s="36" t="s">
        <v>16820</v>
      </c>
      <c r="F6481" s="104">
        <v>6.4</v>
      </c>
      <c r="G6481" s="94" t="s">
        <v>704</v>
      </c>
      <c r="H6481" s="94" t="s">
        <v>3739</v>
      </c>
      <c r="I6481" s="101">
        <v>2001</v>
      </c>
      <c r="J6481" s="101"/>
      <c r="K6481" s="90">
        <v>5019778540</v>
      </c>
      <c r="L6481" s="90">
        <f>IF(K6481/1024 &gt;1,K6481/1024," ")</f>
        <v>4902127.48046875</v>
      </c>
      <c r="M6481" s="90">
        <f>IF(K6481/1048576 &gt;1,K6481/1048576," ")</f>
        <v>4787.2338676452637</v>
      </c>
      <c r="N6481" s="91">
        <f>IF(K6481&gt;999999999,K6481/1073741824," ")</f>
        <v>4.6750330738723278</v>
      </c>
      <c r="O6481" s="194" t="s">
        <v>28841</v>
      </c>
      <c r="P6481" s="197" t="s">
        <v>28842</v>
      </c>
    </row>
    <row r="6482" spans="2:16" ht="20.100000000000001" customHeight="1" x14ac:dyDescent="0.3">
      <c r="B6482" s="101">
        <v>6472</v>
      </c>
      <c r="C6482" s="111" t="s">
        <v>41934</v>
      </c>
      <c r="D6482" s="159" t="s">
        <v>5390</v>
      </c>
      <c r="E6482" s="36" t="s">
        <v>16821</v>
      </c>
      <c r="F6482" s="104">
        <v>6.2</v>
      </c>
      <c r="G6482" s="101" t="s">
        <v>704</v>
      </c>
      <c r="H6482" s="101" t="s">
        <v>3744</v>
      </c>
      <c r="I6482" s="101">
        <v>2014</v>
      </c>
      <c r="J6482" s="101"/>
      <c r="K6482" s="90">
        <v>4514676596</v>
      </c>
      <c r="L6482" s="90">
        <f>IF(K6482/1024 &gt;1,K6482/1024," ")</f>
        <v>4408863.86328125</v>
      </c>
      <c r="M6482" s="90">
        <f>IF(K6482/1048576 &gt;1,K6482/1048576," ")</f>
        <v>4305.5311164855957</v>
      </c>
      <c r="N6482" s="91">
        <f>IF(K6482&gt;999999999,K6482/1073741824," ")</f>
        <v>4.2046202309429646</v>
      </c>
      <c r="O6482" s="194" t="s">
        <v>28843</v>
      </c>
      <c r="P6482" s="197" t="s">
        <v>28844</v>
      </c>
    </row>
    <row r="6483" spans="2:16" ht="20.100000000000001" customHeight="1" x14ac:dyDescent="0.3">
      <c r="B6483" s="101">
        <v>6473</v>
      </c>
      <c r="C6483" s="20" t="s">
        <v>41935</v>
      </c>
      <c r="D6483" s="157" t="s">
        <v>8995</v>
      </c>
      <c r="E6483" s="36" t="s">
        <v>16822</v>
      </c>
      <c r="F6483" s="81">
        <v>5.9</v>
      </c>
      <c r="G6483" s="13" t="s">
        <v>704</v>
      </c>
      <c r="H6483" s="13" t="s">
        <v>8996</v>
      </c>
      <c r="I6483" s="79">
        <v>2019</v>
      </c>
      <c r="J6483" s="79"/>
      <c r="K6483" s="73">
        <v>5328916480</v>
      </c>
      <c r="L6483" s="90">
        <f>IF(K6483/1024 &gt;1,K6483/1024," ")</f>
        <v>5204020</v>
      </c>
      <c r="M6483" s="90">
        <f>IF(K6483/1048576 &gt;1,K6483/1048576," ")</f>
        <v>5082.05078125</v>
      </c>
      <c r="N6483" s="91">
        <f>IF(K6483&gt;999999999,K6483/1073741824," ")</f>
        <v>4.9629402160644531</v>
      </c>
      <c r="O6483" s="194" t="s">
        <v>28845</v>
      </c>
      <c r="P6483" s="197" t="s">
        <v>28846</v>
      </c>
    </row>
    <row r="6484" spans="2:16" ht="20.100000000000001" customHeight="1" x14ac:dyDescent="0.3">
      <c r="B6484" s="101">
        <v>6474</v>
      </c>
      <c r="C6484" s="12" t="s">
        <v>41937</v>
      </c>
      <c r="D6484" s="158" t="s">
        <v>7973</v>
      </c>
      <c r="E6484" s="36" t="s">
        <v>16823</v>
      </c>
      <c r="F6484" s="81">
        <v>6.4</v>
      </c>
      <c r="G6484" s="13" t="s">
        <v>704</v>
      </c>
      <c r="H6484" s="13" t="s">
        <v>5871</v>
      </c>
      <c r="I6484" s="79">
        <v>2017</v>
      </c>
      <c r="J6484" s="79"/>
      <c r="K6484" s="73">
        <v>6082844420</v>
      </c>
      <c r="L6484" s="90">
        <f>IF(K6484/1024 &gt;1,K6484/1024," ")</f>
        <v>5940277.75390625</v>
      </c>
      <c r="M6484" s="90">
        <f>IF(K6484/1048576 &gt;1,K6484/1048576," ")</f>
        <v>5801.0524940490723</v>
      </c>
      <c r="N6484" s="91">
        <f>IF(K6484&gt;999999999,K6484/1073741824," ")</f>
        <v>5.6650903262197971</v>
      </c>
      <c r="O6484" s="194" t="s">
        <v>23803</v>
      </c>
      <c r="P6484" s="197" t="s">
        <v>28847</v>
      </c>
    </row>
    <row r="6485" spans="2:16" ht="20.100000000000001" customHeight="1" x14ac:dyDescent="0.3">
      <c r="B6485" s="101">
        <v>6475</v>
      </c>
      <c r="C6485" s="107" t="s">
        <v>41672</v>
      </c>
      <c r="D6485" s="176" t="s">
        <v>8371</v>
      </c>
      <c r="E6485" s="36" t="s">
        <v>16516</v>
      </c>
      <c r="F6485" s="99">
        <v>3.8</v>
      </c>
      <c r="G6485" s="99" t="s">
        <v>704</v>
      </c>
      <c r="H6485" s="105" t="s">
        <v>5878</v>
      </c>
      <c r="I6485" s="101">
        <v>2016</v>
      </c>
      <c r="J6485" s="101"/>
      <c r="K6485" s="90">
        <v>4885628881</v>
      </c>
      <c r="L6485" s="90">
        <f>IF(K6485/1024 &gt;1,K6485/1024," ")</f>
        <v>4771121.9541015625</v>
      </c>
      <c r="M6485" s="90">
        <f>IF(K6485/1048576 &gt;1,K6485/1048576," ")</f>
        <v>4659.2987833023071</v>
      </c>
      <c r="N6485" s="91">
        <f>IF(K6485&gt;999999999,K6485/1073741824," ")</f>
        <v>4.5500964680686593</v>
      </c>
      <c r="O6485" s="194" t="s">
        <v>20451</v>
      </c>
      <c r="P6485" s="197" t="s">
        <v>28326</v>
      </c>
    </row>
    <row r="6486" spans="2:16" ht="20.100000000000001" customHeight="1" x14ac:dyDescent="0.3">
      <c r="B6486" s="101">
        <v>6476</v>
      </c>
      <c r="C6486" s="12" t="s">
        <v>40830</v>
      </c>
      <c r="D6486" s="160" t="s">
        <v>235</v>
      </c>
      <c r="E6486" s="36" t="s">
        <v>16824</v>
      </c>
      <c r="F6486" s="104">
        <v>6.4</v>
      </c>
      <c r="G6486" s="94" t="s">
        <v>704</v>
      </c>
      <c r="H6486" s="94" t="s">
        <v>4167</v>
      </c>
      <c r="I6486" s="94">
        <v>1949</v>
      </c>
      <c r="J6486" s="94"/>
      <c r="K6486" s="108">
        <v>1415469056</v>
      </c>
      <c r="L6486" s="90">
        <f>IF(K6486/1024 &gt;1,K6486/1024," ")</f>
        <v>1382294</v>
      </c>
      <c r="M6486" s="90">
        <f>IF(K6486/1048576 &gt;1,K6486/1048576," ")</f>
        <v>1349.896484375</v>
      </c>
      <c r="N6486" s="91">
        <f>IF(K6486&gt;999999999,K6486/1073741824," ")</f>
        <v>1.3182582855224609</v>
      </c>
      <c r="O6486" s="194" t="s">
        <v>26301</v>
      </c>
      <c r="P6486" s="197" t="s">
        <v>28848</v>
      </c>
    </row>
    <row r="6487" spans="2:16" ht="20.100000000000001" customHeight="1" x14ac:dyDescent="0.3">
      <c r="B6487" s="101">
        <v>6477</v>
      </c>
      <c r="C6487" s="7" t="s">
        <v>41938</v>
      </c>
      <c r="D6487" s="159" t="s">
        <v>3190</v>
      </c>
      <c r="E6487" s="36" t="s">
        <v>16825</v>
      </c>
      <c r="F6487" s="104">
        <v>6.4</v>
      </c>
      <c r="G6487" s="101" t="s">
        <v>704</v>
      </c>
      <c r="H6487" s="101" t="s">
        <v>3740</v>
      </c>
      <c r="I6487" s="94">
        <v>2011</v>
      </c>
      <c r="J6487" s="94"/>
      <c r="K6487" s="108">
        <v>4061744692</v>
      </c>
      <c r="L6487" s="90">
        <f>IF(K6487/1024 &gt;1,K6487/1024," ")</f>
        <v>3966547.55078125</v>
      </c>
      <c r="M6487" s="90">
        <f>IF(K6487/1048576 &gt;1,K6487/1048576," ")</f>
        <v>3873.5815925598145</v>
      </c>
      <c r="N6487" s="91">
        <f>IF(K6487&gt;999999999,K6487/1073741824," ")</f>
        <v>3.7827945239841938</v>
      </c>
      <c r="O6487" s="194" t="s">
        <v>28849</v>
      </c>
      <c r="P6487" s="197" t="s">
        <v>28850</v>
      </c>
    </row>
    <row r="6488" spans="2:16" ht="20.100000000000001" customHeight="1" x14ac:dyDescent="0.3">
      <c r="B6488" s="101">
        <v>6478</v>
      </c>
      <c r="C6488" s="12" t="s">
        <v>41939</v>
      </c>
      <c r="D6488" s="157" t="s">
        <v>8249</v>
      </c>
      <c r="E6488" s="36" t="s">
        <v>16826</v>
      </c>
      <c r="F6488" s="131">
        <v>6.7</v>
      </c>
      <c r="G6488" s="13" t="s">
        <v>704</v>
      </c>
      <c r="H6488" s="13" t="s">
        <v>5892</v>
      </c>
      <c r="I6488" s="133">
        <v>2018</v>
      </c>
      <c r="J6488" s="74"/>
      <c r="K6488" s="73">
        <v>4890767360</v>
      </c>
      <c r="L6488" s="90">
        <f>IF(K6488/1024 &gt;1,K6488/1024," ")</f>
        <v>4776140</v>
      </c>
      <c r="M6488" s="90">
        <f>IF(K6488/1048576 &gt;1,K6488/1048576," ")</f>
        <v>4664.19921875</v>
      </c>
      <c r="N6488" s="91">
        <f>IF(K6488&gt;999999999,K6488/1073741824," ")</f>
        <v>4.5548820495605469</v>
      </c>
      <c r="O6488" s="194" t="s">
        <v>28851</v>
      </c>
      <c r="P6488" s="197" t="s">
        <v>28852</v>
      </c>
    </row>
    <row r="6489" spans="2:16" ht="20.100000000000001" customHeight="1" x14ac:dyDescent="0.3">
      <c r="B6489" s="101">
        <v>6479</v>
      </c>
      <c r="C6489" s="109" t="s">
        <v>41941</v>
      </c>
      <c r="D6489" s="160" t="s">
        <v>2611</v>
      </c>
      <c r="E6489" s="36" t="s">
        <v>16828</v>
      </c>
      <c r="F6489" s="104">
        <v>4.9000000000000004</v>
      </c>
      <c r="G6489" s="101" t="s">
        <v>704</v>
      </c>
      <c r="H6489" s="101" t="s">
        <v>3744</v>
      </c>
      <c r="I6489" s="94">
        <v>2010</v>
      </c>
      <c r="J6489" s="94"/>
      <c r="K6489" s="90">
        <v>4967144381</v>
      </c>
      <c r="L6489" s="90">
        <f>IF(K6489/1024 &gt;1,K6489/1024," ")</f>
        <v>4850726.9345703125</v>
      </c>
      <c r="M6489" s="90">
        <f>IF(K6489/1048576 &gt;1,K6489/1048576," ")</f>
        <v>4737.0380220413208</v>
      </c>
      <c r="N6489" s="91">
        <f>IF(K6489&gt;999999999,K6489/1073741824," ")</f>
        <v>4.6260136933997273</v>
      </c>
      <c r="O6489" s="194" t="s">
        <v>28855</v>
      </c>
      <c r="P6489" s="197" t="s">
        <v>28856</v>
      </c>
    </row>
    <row r="6490" spans="2:16" ht="20.100000000000001" customHeight="1" x14ac:dyDescent="0.3">
      <c r="B6490" s="101">
        <v>6480</v>
      </c>
      <c r="C6490" s="102" t="s">
        <v>35243</v>
      </c>
      <c r="D6490" s="159" t="s">
        <v>1298</v>
      </c>
      <c r="E6490" s="36" t="s">
        <v>11282</v>
      </c>
      <c r="F6490" s="104">
        <v>6.6</v>
      </c>
      <c r="G6490" s="94" t="s">
        <v>704</v>
      </c>
      <c r="H6490" s="94" t="s">
        <v>3744</v>
      </c>
      <c r="I6490" s="94">
        <v>2010</v>
      </c>
      <c r="J6490" s="94"/>
      <c r="K6490" s="90">
        <v>3545490629</v>
      </c>
      <c r="L6490" s="90">
        <f>IF(K6490/1024 &gt;1,K6490/1024," ")</f>
        <v>3462393.1923828125</v>
      </c>
      <c r="M6490" s="90">
        <f>IF(K6490/1048576 &gt;1,K6490/1048576," ")</f>
        <v>3381.2433519363403</v>
      </c>
      <c r="N6490" s="91">
        <f>IF(K6490&gt;999999999,K6490/1073741824," ")</f>
        <v>3.3019954608753324</v>
      </c>
      <c r="O6490" s="194" t="s">
        <v>19441</v>
      </c>
      <c r="P6490" s="197" t="s">
        <v>31055</v>
      </c>
    </row>
    <row r="6491" spans="2:16" ht="20.100000000000001" customHeight="1" x14ac:dyDescent="0.3">
      <c r="B6491" s="101">
        <v>6481</v>
      </c>
      <c r="C6491" s="109" t="s">
        <v>36046</v>
      </c>
      <c r="D6491" s="159" t="s">
        <v>5524</v>
      </c>
      <c r="E6491" s="36" t="s">
        <v>12173</v>
      </c>
      <c r="F6491" s="104">
        <v>6</v>
      </c>
      <c r="G6491" s="101" t="s">
        <v>704</v>
      </c>
      <c r="H6491" s="101" t="s">
        <v>4714</v>
      </c>
      <c r="I6491" s="101">
        <v>1996</v>
      </c>
      <c r="J6491" s="101"/>
      <c r="K6491" s="90">
        <v>4078222993</v>
      </c>
      <c r="L6491" s="90">
        <f>IF(K6491/1024 &gt;1,K6491/1024," ")</f>
        <v>3982639.6416015625</v>
      </c>
      <c r="M6491" s="90">
        <f>IF(K6491/1048576 &gt;1,K6491/1048576," ")</f>
        <v>3889.2965250015259</v>
      </c>
      <c r="N6491" s="91">
        <f>IF(K6491&gt;999999999,K6491/1073741824," ")</f>
        <v>3.7981411376968026</v>
      </c>
      <c r="O6491" s="194" t="s">
        <v>17773</v>
      </c>
      <c r="P6491" s="197" t="s">
        <v>21017</v>
      </c>
    </row>
    <row r="6492" spans="2:16" ht="20.100000000000001" customHeight="1" x14ac:dyDescent="0.3">
      <c r="B6492" s="101">
        <v>6482</v>
      </c>
      <c r="C6492" s="7" t="s">
        <v>41943</v>
      </c>
      <c r="D6492" s="157" t="s">
        <v>8974</v>
      </c>
      <c r="E6492" s="36" t="s">
        <v>16830</v>
      </c>
      <c r="F6492" s="81">
        <v>5.9</v>
      </c>
      <c r="G6492" s="13" t="s">
        <v>704</v>
      </c>
      <c r="H6492" s="13" t="s">
        <v>3744</v>
      </c>
      <c r="I6492" s="79">
        <v>2019</v>
      </c>
      <c r="J6492" s="79"/>
      <c r="K6492" s="73">
        <v>4043345920</v>
      </c>
      <c r="L6492" s="90">
        <f>IF(K6492/1024 &gt;1,K6492/1024," ")</f>
        <v>3948580</v>
      </c>
      <c r="M6492" s="90">
        <f>IF(K6492/1048576 &gt;1,K6492/1048576," ")</f>
        <v>3856.03515625</v>
      </c>
      <c r="N6492" s="91">
        <f>IF(K6492&gt;999999999,K6492/1073741824," ")</f>
        <v>3.7656593322753906</v>
      </c>
      <c r="O6492" s="194" t="s">
        <v>28859</v>
      </c>
      <c r="P6492" s="197" t="s">
        <v>28860</v>
      </c>
    </row>
    <row r="6493" spans="2:16" ht="20.100000000000001" customHeight="1" x14ac:dyDescent="0.3">
      <c r="B6493" s="101">
        <v>6483</v>
      </c>
      <c r="C6493" s="111" t="s">
        <v>36410</v>
      </c>
      <c r="D6493" s="161" t="s">
        <v>7388</v>
      </c>
      <c r="E6493" s="36" t="s">
        <v>12524</v>
      </c>
      <c r="F6493" s="99">
        <v>5.7</v>
      </c>
      <c r="G6493" s="101" t="s">
        <v>704</v>
      </c>
      <c r="H6493" s="101" t="s">
        <v>5936</v>
      </c>
      <c r="I6493" s="101">
        <v>2016</v>
      </c>
      <c r="J6493" s="101"/>
      <c r="K6493" s="90">
        <v>3645753768</v>
      </c>
      <c r="L6493" s="90">
        <f>IF(K6493/1024 &gt;1,K6493/1024," ")</f>
        <v>3560306.4140625</v>
      </c>
      <c r="M6493" s="90">
        <f>IF(K6493/1048576 &gt;1,K6493/1048576," ")</f>
        <v>3476.8617324829102</v>
      </c>
      <c r="N6493" s="91">
        <f>IF(K6493&gt;999999999,K6493/1073741824," ")</f>
        <v>3.3953727856278419</v>
      </c>
      <c r="O6493" s="194" t="s">
        <v>17787</v>
      </c>
      <c r="P6493" s="197" t="s">
        <v>21630</v>
      </c>
    </row>
    <row r="6494" spans="2:16" ht="20.100000000000001" customHeight="1" x14ac:dyDescent="0.3">
      <c r="B6494" s="101">
        <v>6484</v>
      </c>
      <c r="C6494" s="48" t="s">
        <v>41945</v>
      </c>
      <c r="D6494" s="157" t="s">
        <v>9107</v>
      </c>
      <c r="E6494" s="36" t="s">
        <v>9218</v>
      </c>
      <c r="F6494" s="81">
        <v>5.0999999999999996</v>
      </c>
      <c r="G6494" s="13" t="s">
        <v>704</v>
      </c>
      <c r="H6494" s="13" t="s">
        <v>3744</v>
      </c>
      <c r="I6494" s="79">
        <v>2019</v>
      </c>
      <c r="J6494" s="83"/>
      <c r="K6494" s="73">
        <v>4111650816</v>
      </c>
      <c r="L6494" s="90">
        <f>IF(K6494/1024 &gt;1,K6494/1024," ")</f>
        <v>4015284</v>
      </c>
      <c r="M6494" s="90">
        <f>IF(K6494/1048576 &gt;1,K6494/1048576," ")</f>
        <v>3921.17578125</v>
      </c>
      <c r="N6494" s="91">
        <f>IF(K6494&gt;999999999,K6494/1073741824," ")</f>
        <v>3.8292732238769531</v>
      </c>
      <c r="O6494" s="194" t="s">
        <v>20690</v>
      </c>
      <c r="P6494" s="197" t="s">
        <v>31663</v>
      </c>
    </row>
    <row r="6495" spans="2:16" ht="20.100000000000001" customHeight="1" x14ac:dyDescent="0.3">
      <c r="B6495" s="101">
        <v>6485</v>
      </c>
      <c r="C6495" s="102" t="s">
        <v>41946</v>
      </c>
      <c r="D6495" s="159" t="s">
        <v>4299</v>
      </c>
      <c r="E6495" s="36" t="s">
        <v>16832</v>
      </c>
      <c r="F6495" s="104">
        <v>5.0999999999999996</v>
      </c>
      <c r="G6495" s="101"/>
      <c r="H6495" s="101" t="s">
        <v>3739</v>
      </c>
      <c r="I6495" s="101">
        <v>2012</v>
      </c>
      <c r="J6495" s="101"/>
      <c r="K6495" s="90">
        <v>4404836118</v>
      </c>
      <c r="L6495" s="90">
        <f>IF(K6495/1024 &gt;1,K6495/1024," ")</f>
        <v>4301597.771484375</v>
      </c>
      <c r="M6495" s="90">
        <f>IF(K6495/1048576 &gt;1,K6495/1048576," ")</f>
        <v>4200.77907371521</v>
      </c>
      <c r="N6495" s="91">
        <f>IF(K6495&gt;999999999,K6495/1073741824," ")</f>
        <v>4.1023233141750097</v>
      </c>
      <c r="O6495" s="199" t="s">
        <v>17723</v>
      </c>
      <c r="P6495" s="197" t="s">
        <v>28863</v>
      </c>
    </row>
    <row r="6496" spans="2:16" ht="20.100000000000001" customHeight="1" x14ac:dyDescent="0.3">
      <c r="B6496" s="101">
        <v>6486</v>
      </c>
      <c r="C6496" s="7" t="s">
        <v>40831</v>
      </c>
      <c r="D6496" s="159" t="s">
        <v>2612</v>
      </c>
      <c r="E6496" s="36" t="s">
        <v>16833</v>
      </c>
      <c r="F6496" s="104">
        <v>7.3</v>
      </c>
      <c r="G6496" s="94"/>
      <c r="H6496" s="94" t="s">
        <v>3930</v>
      </c>
      <c r="I6496" s="101">
        <v>2007</v>
      </c>
      <c r="J6496" s="101"/>
      <c r="K6496" s="90">
        <v>1459994352</v>
      </c>
      <c r="L6496" s="90">
        <f>IF(K6496/1024 &gt;1,K6496/1024," ")</f>
        <v>1425775.734375</v>
      </c>
      <c r="M6496" s="90">
        <f>IF(K6496/1048576 &gt;1,K6496/1048576," ")</f>
        <v>1392.3591156005859</v>
      </c>
      <c r="N6496" s="91">
        <f>IF(K6496&gt;999999999,K6496/1073741824," ")</f>
        <v>1.3597256988286972</v>
      </c>
      <c r="O6496" s="194" t="s">
        <v>28864</v>
      </c>
      <c r="P6496" s="197" t="s">
        <v>28865</v>
      </c>
    </row>
    <row r="6497" spans="2:16" ht="20.100000000000001" customHeight="1" x14ac:dyDescent="0.3">
      <c r="B6497" s="101">
        <v>6487</v>
      </c>
      <c r="C6497" s="109" t="s">
        <v>41947</v>
      </c>
      <c r="D6497" s="159" t="s">
        <v>5807</v>
      </c>
      <c r="E6497" s="36" t="s">
        <v>16834</v>
      </c>
      <c r="F6497" s="104">
        <v>5.8</v>
      </c>
      <c r="G6497" s="101" t="s">
        <v>704</v>
      </c>
      <c r="H6497" s="101" t="s">
        <v>3739</v>
      </c>
      <c r="I6497" s="101">
        <v>2014</v>
      </c>
      <c r="J6497" s="101"/>
      <c r="K6497" s="109">
        <v>4606777908</v>
      </c>
      <c r="L6497" s="90">
        <f>IF(K6497/1024 &gt;1,K6497/1024," ")</f>
        <v>4498806.55078125</v>
      </c>
      <c r="M6497" s="90">
        <f>IF(K6497/1048576 &gt;1,K6497/1048576," ")</f>
        <v>4393.3657722473145</v>
      </c>
      <c r="N6497" s="91">
        <f>IF(K6497&gt;999999999,K6497/1073741824," ")</f>
        <v>4.290396261960268</v>
      </c>
      <c r="O6497" s="194" t="s">
        <v>28866</v>
      </c>
      <c r="P6497" s="197" t="s">
        <v>28867</v>
      </c>
    </row>
    <row r="6498" spans="2:16" ht="20.100000000000001" customHeight="1" x14ac:dyDescent="0.3">
      <c r="B6498" s="101">
        <v>6488</v>
      </c>
      <c r="C6498" s="20" t="s">
        <v>41948</v>
      </c>
      <c r="D6498" s="182" t="s">
        <v>8259</v>
      </c>
      <c r="E6498" s="36" t="s">
        <v>16835</v>
      </c>
      <c r="F6498" s="81">
        <v>5.8</v>
      </c>
      <c r="G6498" s="13" t="s">
        <v>704</v>
      </c>
      <c r="H6498" s="13" t="s">
        <v>4081</v>
      </c>
      <c r="I6498" s="79">
        <v>2017</v>
      </c>
      <c r="J6498" s="187"/>
      <c r="K6498" s="73">
        <v>5226582016</v>
      </c>
      <c r="L6498" s="90">
        <f>IF(K6498/1024 &gt;1,K6498/1024," ")</f>
        <v>5104084</v>
      </c>
      <c r="M6498" s="90">
        <f>IF(K6498/1048576 &gt;1,K6498/1048576," ")</f>
        <v>4984.45703125</v>
      </c>
      <c r="N6498" s="91">
        <f>IF(K6498&gt;999999999,K6498/1073741824," ")</f>
        <v>4.8676338195800781</v>
      </c>
      <c r="O6498" s="194" t="s">
        <v>17833</v>
      </c>
      <c r="P6498" s="197" t="s">
        <v>28868</v>
      </c>
    </row>
    <row r="6499" spans="2:16" ht="20.100000000000001" customHeight="1" x14ac:dyDescent="0.3">
      <c r="B6499" s="101">
        <v>6489</v>
      </c>
      <c r="C6499" s="109" t="s">
        <v>41949</v>
      </c>
      <c r="D6499" s="159" t="s">
        <v>4901</v>
      </c>
      <c r="E6499" s="36" t="s">
        <v>16836</v>
      </c>
      <c r="F6499" s="104">
        <v>6.3</v>
      </c>
      <c r="G6499" s="101" t="s">
        <v>704</v>
      </c>
      <c r="H6499" s="101" t="s">
        <v>3756</v>
      </c>
      <c r="I6499" s="101">
        <v>1979</v>
      </c>
      <c r="J6499" s="101"/>
      <c r="K6499" s="90">
        <v>4342408491</v>
      </c>
      <c r="L6499" s="90">
        <f>IF(K6499/1024 &gt;1,K6499/1024," ")</f>
        <v>4240633.2919921875</v>
      </c>
      <c r="M6499" s="90">
        <f>IF(K6499/1048576 &gt;1,K6499/1048576," ")</f>
        <v>4141.2434492111206</v>
      </c>
      <c r="N6499" s="91">
        <f>IF(K6499&gt;999999999,K6499/1073741824," ")</f>
        <v>4.044183055870235</v>
      </c>
      <c r="O6499" s="194" t="s">
        <v>28869</v>
      </c>
      <c r="P6499" s="197" t="s">
        <v>28870</v>
      </c>
    </row>
    <row r="6500" spans="2:16" ht="20.100000000000001" customHeight="1" x14ac:dyDescent="0.3">
      <c r="B6500" s="101">
        <v>6490</v>
      </c>
      <c r="C6500" s="7" t="s">
        <v>40832</v>
      </c>
      <c r="D6500" s="159" t="s">
        <v>2613</v>
      </c>
      <c r="E6500" s="36" t="s">
        <v>16837</v>
      </c>
      <c r="F6500" s="104">
        <v>6</v>
      </c>
      <c r="G6500" s="94"/>
      <c r="H6500" s="94" t="s">
        <v>4411</v>
      </c>
      <c r="I6500" s="94">
        <v>2007</v>
      </c>
      <c r="J6500" s="120"/>
      <c r="K6500" s="108">
        <v>1311584256</v>
      </c>
      <c r="L6500" s="90">
        <f>IF(K6500/1024 &gt;1,K6500/1024," ")</f>
        <v>1280844</v>
      </c>
      <c r="M6500" s="90">
        <f>IF(K6500/1048576 &gt;1,K6500/1048576," ")</f>
        <v>1250.82421875</v>
      </c>
      <c r="N6500" s="91">
        <f>IF(K6500&gt;999999999,K6500/1073741824," ")</f>
        <v>1.2215080261230469</v>
      </c>
      <c r="O6500" s="194" t="s">
        <v>28871</v>
      </c>
      <c r="P6500" s="197" t="s">
        <v>28872</v>
      </c>
    </row>
    <row r="6501" spans="2:16" ht="20.100000000000001" customHeight="1" x14ac:dyDescent="0.3">
      <c r="B6501" s="101">
        <v>6491</v>
      </c>
      <c r="C6501" s="7" t="s">
        <v>35758</v>
      </c>
      <c r="D6501" s="159" t="s">
        <v>1754</v>
      </c>
      <c r="E6501" s="36" t="s">
        <v>11909</v>
      </c>
      <c r="F6501" s="104">
        <v>4.5999999999999996</v>
      </c>
      <c r="G6501" s="101" t="s">
        <v>704</v>
      </c>
      <c r="H6501" s="101" t="s">
        <v>3750</v>
      </c>
      <c r="I6501" s="101">
        <v>1999</v>
      </c>
      <c r="J6501" s="101"/>
      <c r="K6501" s="90">
        <v>2216534016</v>
      </c>
      <c r="L6501" s="90">
        <f>IF(K6501/1024 &gt;1,K6501/1024," ")</f>
        <v>2164584</v>
      </c>
      <c r="M6501" s="90">
        <f>IF(K6501/1048576 &gt;1,K6501/1048576," ")</f>
        <v>2113.8515625</v>
      </c>
      <c r="N6501" s="91">
        <f>IF(K6501&gt;999999999,K6501/1073741824," ")</f>
        <v>2.0643081665039063</v>
      </c>
      <c r="O6501" s="194" t="s">
        <v>20567</v>
      </c>
      <c r="P6501" s="197" t="s">
        <v>20568</v>
      </c>
    </row>
    <row r="6502" spans="2:16" ht="20.100000000000001" customHeight="1" x14ac:dyDescent="0.3">
      <c r="B6502" s="101">
        <v>6492</v>
      </c>
      <c r="C6502" s="20" t="s">
        <v>41950</v>
      </c>
      <c r="D6502" s="157" t="s">
        <v>1935</v>
      </c>
      <c r="E6502" s="36" t="s">
        <v>16838</v>
      </c>
      <c r="F6502" s="81">
        <v>6.1</v>
      </c>
      <c r="G6502" s="13" t="s">
        <v>704</v>
      </c>
      <c r="H6502" s="13" t="s">
        <v>3757</v>
      </c>
      <c r="I6502" s="79">
        <v>2020</v>
      </c>
      <c r="J6502" s="79"/>
      <c r="K6502" s="73">
        <v>5328367616</v>
      </c>
      <c r="L6502" s="90">
        <f>IF(K6502/1024 &gt;1,K6502/1024," ")</f>
        <v>5203484</v>
      </c>
      <c r="M6502" s="90">
        <f>IF(K6502/1048576 &gt;1,K6502/1048576," ")</f>
        <v>5081.52734375</v>
      </c>
      <c r="N6502" s="91">
        <f>IF(K6502&gt;999999999,K6502/1073741824," ")</f>
        <v>4.9624290466308594</v>
      </c>
      <c r="O6502" s="194" t="s">
        <v>28873</v>
      </c>
      <c r="P6502" s="197" t="s">
        <v>28874</v>
      </c>
    </row>
    <row r="6503" spans="2:16" ht="20.100000000000001" customHeight="1" x14ac:dyDescent="0.3">
      <c r="B6503" s="101">
        <v>6493</v>
      </c>
      <c r="C6503" s="7" t="s">
        <v>41951</v>
      </c>
      <c r="D6503" s="161" t="s">
        <v>7461</v>
      </c>
      <c r="E6503" s="36" t="s">
        <v>16839</v>
      </c>
      <c r="F6503" s="99">
        <v>6.2</v>
      </c>
      <c r="G6503" s="99" t="s">
        <v>704</v>
      </c>
      <c r="H6503" s="105" t="s">
        <v>5892</v>
      </c>
      <c r="I6503" s="101">
        <v>2017</v>
      </c>
      <c r="J6503" s="101"/>
      <c r="K6503" s="90">
        <v>5346910442</v>
      </c>
      <c r="L6503" s="90">
        <f>IF(K6503/1024 &gt;1,K6503/1024," ")</f>
        <v>5221592.228515625</v>
      </c>
      <c r="M6503" s="90">
        <f>IF(K6503/1048576 &gt;1,K6503/1048576," ")</f>
        <v>5099.21116065979</v>
      </c>
      <c r="N6503" s="91">
        <f>IF(K6503&gt;999999999,K6503/1073741824," ")</f>
        <v>4.9796983990818262</v>
      </c>
      <c r="O6503" s="194" t="s">
        <v>28875</v>
      </c>
      <c r="P6503" s="197" t="s">
        <v>28876</v>
      </c>
    </row>
    <row r="6504" spans="2:16" ht="20.100000000000001" customHeight="1" x14ac:dyDescent="0.3">
      <c r="B6504" s="101">
        <v>6494</v>
      </c>
      <c r="C6504" s="102" t="s">
        <v>41952</v>
      </c>
      <c r="D6504" s="159" t="s">
        <v>3999</v>
      </c>
      <c r="E6504" s="36" t="s">
        <v>16840</v>
      </c>
      <c r="F6504" s="104">
        <v>5.8</v>
      </c>
      <c r="G6504" s="101" t="s">
        <v>704</v>
      </c>
      <c r="H6504" s="101" t="s">
        <v>3956</v>
      </c>
      <c r="I6504" s="101">
        <v>2011</v>
      </c>
      <c r="J6504" s="101"/>
      <c r="K6504" s="90">
        <v>4158595318</v>
      </c>
      <c r="L6504" s="90">
        <f>IF(K6504/1024 &gt;1,K6504/1024," ")</f>
        <v>4061128.240234375</v>
      </c>
      <c r="M6504" s="90">
        <f>IF(K6504/1048576 &gt;1,K6504/1048576," ")</f>
        <v>3965.9455471038818</v>
      </c>
      <c r="N6504" s="91">
        <f>IF(K6504&gt;999999999,K6504/1073741824," ")</f>
        <v>3.8729936983436346</v>
      </c>
      <c r="O6504" s="194" t="s">
        <v>28877</v>
      </c>
      <c r="P6504" s="197" t="s">
        <v>28878</v>
      </c>
    </row>
    <row r="6505" spans="2:16" ht="20.100000000000001" customHeight="1" x14ac:dyDescent="0.3">
      <c r="B6505" s="101">
        <v>6495</v>
      </c>
      <c r="C6505" s="12" t="s">
        <v>40833</v>
      </c>
      <c r="D6505" s="160" t="s">
        <v>933</v>
      </c>
      <c r="E6505" s="36" t="s">
        <v>16841</v>
      </c>
      <c r="F6505" s="104">
        <v>4.2</v>
      </c>
      <c r="G6505" s="94"/>
      <c r="H6505" s="94" t="s">
        <v>4066</v>
      </c>
      <c r="I6505" s="101">
        <v>2008</v>
      </c>
      <c r="J6505" s="101"/>
      <c r="K6505" s="90">
        <v>1466214400</v>
      </c>
      <c r="L6505" s="90">
        <f>IF(K6505/1024 &gt;1,K6505/1024," ")</f>
        <v>1431850</v>
      </c>
      <c r="M6505" s="90">
        <f>IF(K6505/1048576 &gt;1,K6505/1048576," ")</f>
        <v>1398.291015625</v>
      </c>
      <c r="N6505" s="91">
        <f>IF(K6505&gt;999999999,K6505/1073741824," ")</f>
        <v>1.3655185699462891</v>
      </c>
      <c r="O6505" s="194" t="s">
        <v>28879</v>
      </c>
      <c r="P6505" s="197" t="s">
        <v>28880</v>
      </c>
    </row>
    <row r="6506" spans="2:16" ht="20.100000000000001" customHeight="1" x14ac:dyDescent="0.3">
      <c r="B6506" s="101">
        <v>6496</v>
      </c>
      <c r="C6506" s="84" t="s">
        <v>41953</v>
      </c>
      <c r="D6506" s="167" t="s">
        <v>7790</v>
      </c>
      <c r="E6506" s="36" t="s">
        <v>16842</v>
      </c>
      <c r="F6506" s="86">
        <v>4.2</v>
      </c>
      <c r="G6506" s="81" t="s">
        <v>704</v>
      </c>
      <c r="H6506" s="82" t="s">
        <v>5878</v>
      </c>
      <c r="I6506" s="79">
        <v>2016</v>
      </c>
      <c r="J6506" s="79"/>
      <c r="K6506" s="73">
        <v>4937881803</v>
      </c>
      <c r="L6506" s="90">
        <f>IF(K6506/1024 &gt;1,K6506/1024," ")</f>
        <v>4822150.1982421875</v>
      </c>
      <c r="M6506" s="90">
        <f>IF(K6506/1048576 &gt;1,K6506/1048576," ")</f>
        <v>4709.1310529708862</v>
      </c>
      <c r="N6506" s="91">
        <f>IF(K6506&gt;999999999,K6506/1073741824," ")</f>
        <v>4.5987607939168811</v>
      </c>
      <c r="O6506" s="194" t="s">
        <v>28881</v>
      </c>
      <c r="P6506" s="197" t="s">
        <v>28882</v>
      </c>
    </row>
    <row r="6507" spans="2:16" ht="20.100000000000001" customHeight="1" x14ac:dyDescent="0.3">
      <c r="B6507" s="101">
        <v>6497</v>
      </c>
      <c r="C6507" s="109" t="s">
        <v>41954</v>
      </c>
      <c r="D6507" s="159" t="s">
        <v>2881</v>
      </c>
      <c r="E6507" s="36" t="s">
        <v>16843</v>
      </c>
      <c r="F6507" s="104">
        <v>6.7</v>
      </c>
      <c r="G6507" s="101"/>
      <c r="H6507" s="101" t="s">
        <v>3739</v>
      </c>
      <c r="I6507" s="101">
        <v>2010</v>
      </c>
      <c r="J6507" s="101"/>
      <c r="K6507" s="90">
        <v>4040031375</v>
      </c>
      <c r="L6507" s="90">
        <f>IF(K6507/1024 &gt;1,K6507/1024," ")</f>
        <v>3945343.1396484375</v>
      </c>
      <c r="M6507" s="90">
        <f>IF(K6507/1048576 &gt;1,K6507/1048576," ")</f>
        <v>3852.8741598129272</v>
      </c>
      <c r="N6507" s="91">
        <f>IF(K6507&gt;999999999,K6507/1073741824," ")</f>
        <v>3.7625724216923118</v>
      </c>
      <c r="O6507" s="194" t="s">
        <v>28883</v>
      </c>
      <c r="P6507" s="197" t="s">
        <v>28884</v>
      </c>
    </row>
    <row r="6508" spans="2:16" ht="20.100000000000001" customHeight="1" x14ac:dyDescent="0.3">
      <c r="B6508" s="101">
        <v>6498</v>
      </c>
      <c r="C6508" s="109" t="s">
        <v>41956</v>
      </c>
      <c r="D6508" s="160" t="s">
        <v>1225</v>
      </c>
      <c r="E6508" s="36" t="s">
        <v>16845</v>
      </c>
      <c r="F6508" s="104">
        <v>7.1</v>
      </c>
      <c r="G6508" s="101" t="s">
        <v>704</v>
      </c>
      <c r="H6508" s="105" t="s">
        <v>3739</v>
      </c>
      <c r="I6508" s="94">
        <v>1991</v>
      </c>
      <c r="J6508" s="94"/>
      <c r="K6508" s="90">
        <v>5120972315</v>
      </c>
      <c r="L6508" s="90">
        <f>IF(K6508/1024 &gt;1,K6508/1024," ")</f>
        <v>5000949.5263671875</v>
      </c>
      <c r="M6508" s="90">
        <f>IF(K6508/1048576 &gt;1,K6508/1048576," ")</f>
        <v>4883.7397718429565</v>
      </c>
      <c r="N6508" s="91">
        <f>IF(K6508&gt;999999999,K6508/1073741824," ")</f>
        <v>4.7692771209403872</v>
      </c>
      <c r="O6508" s="194" t="s">
        <v>28887</v>
      </c>
      <c r="P6508" s="197" t="s">
        <v>28888</v>
      </c>
    </row>
    <row r="6509" spans="2:16" ht="20.100000000000001" customHeight="1" x14ac:dyDescent="0.3">
      <c r="B6509" s="101">
        <v>6499</v>
      </c>
      <c r="C6509" s="20" t="s">
        <v>41957</v>
      </c>
      <c r="D6509" s="157" t="s">
        <v>8233</v>
      </c>
      <c r="E6509" s="36" t="s">
        <v>16846</v>
      </c>
      <c r="F6509" s="81">
        <v>6.7</v>
      </c>
      <c r="G6509" s="13"/>
      <c r="H6509" s="13" t="s">
        <v>5878</v>
      </c>
      <c r="I6509" s="79">
        <v>2017</v>
      </c>
      <c r="J6509" s="79"/>
      <c r="K6509" s="73">
        <v>4905017344</v>
      </c>
      <c r="L6509" s="90">
        <f>IF(K6509/1024 &gt;1,K6509/1024," ")</f>
        <v>4790056</v>
      </c>
      <c r="M6509" s="90">
        <f>IF(K6509/1048576 &gt;1,K6509/1048576," ")</f>
        <v>4677.7890625</v>
      </c>
      <c r="N6509" s="91">
        <f>IF(K6509&gt;999999999,K6509/1073741824," ")</f>
        <v>4.5681533813476563</v>
      </c>
      <c r="O6509" s="194" t="s">
        <v>28889</v>
      </c>
      <c r="P6509" s="197" t="s">
        <v>28890</v>
      </c>
    </row>
    <row r="6510" spans="2:16" ht="20.100000000000001" customHeight="1" x14ac:dyDescent="0.3">
      <c r="B6510" s="101">
        <v>6500</v>
      </c>
      <c r="C6510" s="109" t="s">
        <v>41958</v>
      </c>
      <c r="D6510" s="159" t="s">
        <v>3681</v>
      </c>
      <c r="E6510" s="36" t="s">
        <v>16847</v>
      </c>
      <c r="F6510" s="104">
        <v>5.3</v>
      </c>
      <c r="G6510" s="101"/>
      <c r="H6510" s="101" t="s">
        <v>3744</v>
      </c>
      <c r="I6510" s="101">
        <v>2012</v>
      </c>
      <c r="J6510" s="101"/>
      <c r="K6510" s="90">
        <v>4041100284</v>
      </c>
      <c r="L6510" s="90">
        <f>IF(K6510/1024 &gt;1,K6510/1024," ")</f>
        <v>3946386.99609375</v>
      </c>
      <c r="M6510" s="90">
        <f>IF(K6510/1048576 &gt;1,K6510/1048576," ")</f>
        <v>3853.8935508728027</v>
      </c>
      <c r="N6510" s="91">
        <f>IF(K6510&gt;999999999,K6510/1073741824," ")</f>
        <v>3.7635679207742214</v>
      </c>
      <c r="O6510" s="194" t="s">
        <v>28891</v>
      </c>
      <c r="P6510" s="197" t="s">
        <v>28892</v>
      </c>
    </row>
    <row r="6511" spans="2:16" ht="20.100000000000001" customHeight="1" x14ac:dyDescent="0.3">
      <c r="B6511" s="101">
        <v>6501</v>
      </c>
      <c r="C6511" s="48" t="s">
        <v>41959</v>
      </c>
      <c r="D6511" s="167" t="s">
        <v>8099</v>
      </c>
      <c r="E6511" s="36" t="s">
        <v>16848</v>
      </c>
      <c r="F6511" s="81">
        <v>4.7</v>
      </c>
      <c r="G6511" s="81"/>
      <c r="H6511" s="13" t="s">
        <v>5878</v>
      </c>
      <c r="I6511" s="79">
        <v>2018</v>
      </c>
      <c r="J6511" s="79"/>
      <c r="K6511" s="73">
        <v>4399623803</v>
      </c>
      <c r="L6511" s="90">
        <f>IF(K6511/1024 &gt;1,K6511/1024," ")</f>
        <v>4296507.6201171875</v>
      </c>
      <c r="M6511" s="90">
        <f>IF(K6511/1048576 &gt;1,K6511/1048576," ")</f>
        <v>4195.8082227706909</v>
      </c>
      <c r="N6511" s="91">
        <f>IF(K6511&gt;999999999,K6511/1073741824," ")</f>
        <v>4.0974689675495028</v>
      </c>
      <c r="O6511" s="194" t="s">
        <v>28893</v>
      </c>
      <c r="P6511" s="197" t="s">
        <v>28894</v>
      </c>
    </row>
    <row r="6512" spans="2:16" ht="20.100000000000001" customHeight="1" x14ac:dyDescent="0.3">
      <c r="B6512" s="101">
        <v>6502</v>
      </c>
      <c r="C6512" s="107" t="s">
        <v>41961</v>
      </c>
      <c r="D6512" s="161" t="s">
        <v>7057</v>
      </c>
      <c r="E6512" s="36" t="s">
        <v>16850</v>
      </c>
      <c r="F6512" s="99">
        <v>6.1</v>
      </c>
      <c r="G6512" s="99" t="s">
        <v>704</v>
      </c>
      <c r="H6512" s="105" t="s">
        <v>5981</v>
      </c>
      <c r="I6512" s="101">
        <v>2003</v>
      </c>
      <c r="J6512" s="101"/>
      <c r="K6512" s="90">
        <v>3598070239</v>
      </c>
      <c r="L6512" s="90">
        <f>IF(K6512/1024 &gt;1,K6512/1024," ")</f>
        <v>3513740.4677734375</v>
      </c>
      <c r="M6512" s="90">
        <f>IF(K6512/1048576 &gt;1,K6512/1048576," ")</f>
        <v>3431.3871755599976</v>
      </c>
      <c r="N6512" s="91">
        <f>IF(K6512&gt;999999999,K6512/1073741824," ")</f>
        <v>3.3509640386328101</v>
      </c>
      <c r="O6512" s="194" t="s">
        <v>28897</v>
      </c>
      <c r="P6512" s="197" t="s">
        <v>28898</v>
      </c>
    </row>
    <row r="6513" spans="2:16" ht="20.100000000000001" customHeight="1" x14ac:dyDescent="0.3">
      <c r="B6513" s="101">
        <v>6503</v>
      </c>
      <c r="C6513" s="12" t="s">
        <v>41962</v>
      </c>
      <c r="D6513" s="160" t="s">
        <v>934</v>
      </c>
      <c r="E6513" s="36" t="s">
        <v>16851</v>
      </c>
      <c r="F6513" s="104">
        <v>7.1</v>
      </c>
      <c r="G6513" s="13" t="s">
        <v>704</v>
      </c>
      <c r="H6513" s="13" t="s">
        <v>5871</v>
      </c>
      <c r="I6513" s="101">
        <v>2006</v>
      </c>
      <c r="J6513" s="101"/>
      <c r="K6513" s="73">
        <v>2311188480</v>
      </c>
      <c r="L6513" s="90">
        <f>IF(K6513/1024 &gt;1,K6513/1024," ")</f>
        <v>2257020</v>
      </c>
      <c r="M6513" s="90">
        <f>IF(K6513/1048576 &gt;1,K6513/1048576," ")</f>
        <v>2204.12109375</v>
      </c>
      <c r="N6513" s="91">
        <f>IF(K6513&gt;999999999,K6513/1073741824," ")</f>
        <v>2.1524620056152344</v>
      </c>
      <c r="O6513" s="194" t="s">
        <v>28899</v>
      </c>
      <c r="P6513" s="197" t="s">
        <v>28900</v>
      </c>
    </row>
    <row r="6514" spans="2:16" ht="20.100000000000001" customHeight="1" x14ac:dyDescent="0.3">
      <c r="B6514" s="101">
        <v>6504</v>
      </c>
      <c r="C6514" s="109" t="s">
        <v>41964</v>
      </c>
      <c r="D6514" s="160" t="s">
        <v>935</v>
      </c>
      <c r="E6514" s="36" t="s">
        <v>16855</v>
      </c>
      <c r="F6514" s="104">
        <v>6.1</v>
      </c>
      <c r="G6514" s="99" t="s">
        <v>704</v>
      </c>
      <c r="H6514" s="105" t="s">
        <v>5878</v>
      </c>
      <c r="I6514" s="101">
        <v>1971</v>
      </c>
      <c r="J6514" s="101"/>
      <c r="K6514" s="90">
        <v>8064998675</v>
      </c>
      <c r="L6514" s="90">
        <f>IF(K6514/1024 &gt;1,K6514/1024," ")</f>
        <v>7875975.2685546875</v>
      </c>
      <c r="M6514" s="90">
        <f>IF(K6514/1048576 &gt;1,K6514/1048576," ")</f>
        <v>7691.382098197937</v>
      </c>
      <c r="N6514" s="91">
        <f>IF(K6514&gt;999999999,K6514/1073741824," ")</f>
        <v>7.5111153302714229</v>
      </c>
      <c r="O6514" s="194" t="s">
        <v>28907</v>
      </c>
      <c r="P6514" s="197" t="s">
        <v>28908</v>
      </c>
    </row>
    <row r="6515" spans="2:16" ht="20.100000000000001" customHeight="1" x14ac:dyDescent="0.3">
      <c r="B6515" s="101">
        <v>6505</v>
      </c>
      <c r="C6515" s="7" t="s">
        <v>40834</v>
      </c>
      <c r="D6515" s="159" t="s">
        <v>2158</v>
      </c>
      <c r="E6515" s="36" t="s">
        <v>16856</v>
      </c>
      <c r="F6515" s="104">
        <v>5.7</v>
      </c>
      <c r="G6515" s="94" t="s">
        <v>704</v>
      </c>
      <c r="H6515" s="94" t="s">
        <v>4097</v>
      </c>
      <c r="I6515" s="94">
        <v>1943</v>
      </c>
      <c r="J6515" s="120"/>
      <c r="K6515" s="108">
        <v>1415479296</v>
      </c>
      <c r="L6515" s="90">
        <f>IF(K6515/1024 &gt;1,K6515/1024," ")</f>
        <v>1382304</v>
      </c>
      <c r="M6515" s="90">
        <f>IF(K6515/1048576 &gt;1,K6515/1048576," ")</f>
        <v>1349.90625</v>
      </c>
      <c r="N6515" s="91">
        <f>IF(K6515&gt;999999999,K6515/1073741824," ")</f>
        <v>1.318267822265625</v>
      </c>
      <c r="O6515" s="194" t="s">
        <v>28909</v>
      </c>
      <c r="P6515" s="197" t="s">
        <v>28910</v>
      </c>
    </row>
    <row r="6516" spans="2:16" ht="20.100000000000001" customHeight="1" x14ac:dyDescent="0.3">
      <c r="B6516" s="101">
        <v>6506</v>
      </c>
      <c r="C6516" s="20" t="s">
        <v>41965</v>
      </c>
      <c r="D6516" s="177" t="s">
        <v>32898</v>
      </c>
      <c r="E6516" s="36" t="s">
        <v>32899</v>
      </c>
      <c r="F6516" s="49">
        <v>6.8</v>
      </c>
      <c r="G6516" s="13" t="s">
        <v>704</v>
      </c>
      <c r="H6516" s="13" t="s">
        <v>3744</v>
      </c>
      <c r="I6516" s="9">
        <v>2021</v>
      </c>
      <c r="J6516" s="9"/>
      <c r="K6516" s="45">
        <v>4532936704</v>
      </c>
      <c r="L6516" s="90">
        <f>IF(K6516/1024 &gt;1,K6516/1024," ")</f>
        <v>4426696</v>
      </c>
      <c r="M6516" s="90">
        <f>IF(K6516/1048576 &gt;1,K6516/1048576," ")</f>
        <v>4322.9453125</v>
      </c>
      <c r="N6516" s="91">
        <f>IF(K6516&gt;999999999,K6516/1073741824," ")</f>
        <v>4.2216262817382813</v>
      </c>
      <c r="O6516" s="199" t="s">
        <v>32900</v>
      </c>
      <c r="P6516" s="197" t="s">
        <v>32901</v>
      </c>
    </row>
    <row r="6517" spans="2:16" ht="20.100000000000001" customHeight="1" x14ac:dyDescent="0.3">
      <c r="B6517" s="101">
        <v>6507</v>
      </c>
      <c r="C6517" s="20" t="s">
        <v>41970</v>
      </c>
      <c r="D6517" s="177" t="s">
        <v>32828</v>
      </c>
      <c r="E6517" s="36" t="s">
        <v>32829</v>
      </c>
      <c r="F6517" s="81">
        <v>5.6</v>
      </c>
      <c r="G6517" s="13" t="s">
        <v>704</v>
      </c>
      <c r="H6517" s="13" t="s">
        <v>3744</v>
      </c>
      <c r="I6517" s="79">
        <v>2021</v>
      </c>
      <c r="J6517" s="79"/>
      <c r="K6517" s="73">
        <v>4953325568</v>
      </c>
      <c r="L6517" s="90">
        <f>IF(K6517/1024 &gt;1,K6517/1024," ")</f>
        <v>4837232</v>
      </c>
      <c r="M6517" s="90">
        <f>IF(K6517/1048576 &gt;1,K6517/1048576," ")</f>
        <v>4723.859375</v>
      </c>
      <c r="N6517" s="91">
        <f>IF(K6517&gt;999999999,K6517/1073741824," ")</f>
        <v>4.6131439208984375</v>
      </c>
      <c r="O6517" s="223" t="s">
        <v>32830</v>
      </c>
      <c r="P6517" s="198" t="s">
        <v>32831</v>
      </c>
    </row>
    <row r="6518" spans="2:16" ht="20.100000000000001" customHeight="1" x14ac:dyDescent="0.3">
      <c r="B6518" s="101">
        <v>6508</v>
      </c>
      <c r="C6518" s="102" t="s">
        <v>41967</v>
      </c>
      <c r="D6518" s="159" t="s">
        <v>3455</v>
      </c>
      <c r="E6518" s="36" t="s">
        <v>16858</v>
      </c>
      <c r="F6518" s="104">
        <v>4.7</v>
      </c>
      <c r="G6518" s="101" t="s">
        <v>704</v>
      </c>
      <c r="H6518" s="101" t="s">
        <v>3744</v>
      </c>
      <c r="I6518" s="101">
        <v>2011</v>
      </c>
      <c r="J6518" s="116"/>
      <c r="K6518" s="90">
        <v>3785439926</v>
      </c>
      <c r="L6518" s="90">
        <f>IF(K6518/1024 &gt;1,K6518/1024," ")</f>
        <v>3696718.677734375</v>
      </c>
      <c r="M6518" s="90">
        <f>IF(K6518/1048576 &gt;1,K6518/1048576," ")</f>
        <v>3610.0768337249756</v>
      </c>
      <c r="N6518" s="91">
        <f>IF(K6518&gt;999999999,K6518/1073741824," ")</f>
        <v>3.5254656579345465</v>
      </c>
      <c r="O6518" s="194" t="s">
        <v>28912</v>
      </c>
      <c r="P6518" s="197" t="s">
        <v>28913</v>
      </c>
    </row>
    <row r="6519" spans="2:16" ht="20.100000000000001" customHeight="1" x14ac:dyDescent="0.3">
      <c r="B6519" s="101">
        <v>6509</v>
      </c>
      <c r="C6519" s="109" t="s">
        <v>41968</v>
      </c>
      <c r="D6519" s="159" t="s">
        <v>3248</v>
      </c>
      <c r="E6519" s="36" t="s">
        <v>16859</v>
      </c>
      <c r="F6519" s="104">
        <v>6.5</v>
      </c>
      <c r="G6519" s="101" t="s">
        <v>704</v>
      </c>
      <c r="H6519" s="101" t="s">
        <v>3737</v>
      </c>
      <c r="I6519" s="101">
        <v>1996</v>
      </c>
      <c r="J6519" s="101"/>
      <c r="K6519" s="90">
        <v>3984117343</v>
      </c>
      <c r="L6519" s="90">
        <f>IF(K6519/1024 &gt;1,K6519/1024," ")</f>
        <v>3890739.5927734375</v>
      </c>
      <c r="M6519" s="90">
        <f>IF(K6519/1048576 &gt;1,K6519/1048576," ")</f>
        <v>3799.5503835678101</v>
      </c>
      <c r="N6519" s="91">
        <f>IF(K6519&gt;999999999,K6519/1073741824," ")</f>
        <v>3.7104984214529395</v>
      </c>
      <c r="O6519" s="194" t="s">
        <v>28914</v>
      </c>
      <c r="P6519" s="197" t="s">
        <v>31584</v>
      </c>
    </row>
    <row r="6520" spans="2:16" ht="20.100000000000001" customHeight="1" x14ac:dyDescent="0.3">
      <c r="B6520" s="101">
        <v>6510</v>
      </c>
      <c r="C6520" s="48" t="s">
        <v>41969</v>
      </c>
      <c r="D6520" s="157" t="s">
        <v>8600</v>
      </c>
      <c r="E6520" s="36" t="s">
        <v>16860</v>
      </c>
      <c r="F6520" s="81">
        <v>5.6</v>
      </c>
      <c r="G6520" s="13"/>
      <c r="H6520" s="13" t="s">
        <v>5878</v>
      </c>
      <c r="I6520" s="79">
        <v>2018</v>
      </c>
      <c r="J6520" s="79"/>
      <c r="K6520" s="73">
        <v>4560834560</v>
      </c>
      <c r="L6520" s="90">
        <f>IF(K6520/1024 &gt;1,K6520/1024," ")</f>
        <v>4453940</v>
      </c>
      <c r="M6520" s="90">
        <f>IF(K6520/1048576 &gt;1,K6520/1048576," ")</f>
        <v>4349.55078125</v>
      </c>
      <c r="N6520" s="91">
        <f>IF(K6520&gt;999999999,K6520/1073741824," ")</f>
        <v>4.2476081848144531</v>
      </c>
      <c r="O6520" s="194" t="s">
        <v>28915</v>
      </c>
      <c r="P6520" s="197" t="s">
        <v>28916</v>
      </c>
    </row>
    <row r="6521" spans="2:16" ht="20.100000000000001" customHeight="1" x14ac:dyDescent="0.3">
      <c r="B6521" s="101">
        <v>6511</v>
      </c>
      <c r="C6521" s="102" t="s">
        <v>41795</v>
      </c>
      <c r="D6521" s="161" t="s">
        <v>6868</v>
      </c>
      <c r="E6521" s="36" t="s">
        <v>16667</v>
      </c>
      <c r="F6521" s="99">
        <v>4.5</v>
      </c>
      <c r="G6521" s="99" t="s">
        <v>704</v>
      </c>
      <c r="H6521" s="105" t="s">
        <v>4081</v>
      </c>
      <c r="I6521" s="101">
        <v>2016</v>
      </c>
      <c r="J6521" s="101"/>
      <c r="K6521" s="90">
        <v>3885274288</v>
      </c>
      <c r="L6521" s="90">
        <f>IF(K6521/1024 &gt;1,K6521/1024," ")</f>
        <v>3794213.171875</v>
      </c>
      <c r="M6521" s="90">
        <f>IF(K6521/1048576 &gt;1,K6521/1048576," ")</f>
        <v>3705.2863006591797</v>
      </c>
      <c r="N6521" s="91">
        <f>IF(K6521&gt;999999999,K6521/1073741824," ")</f>
        <v>3.6184436529874802</v>
      </c>
      <c r="O6521" s="194" t="s">
        <v>22334</v>
      </c>
      <c r="P6521" s="197" t="s">
        <v>28579</v>
      </c>
    </row>
    <row r="6522" spans="2:16" ht="20.100000000000001" customHeight="1" x14ac:dyDescent="0.3">
      <c r="B6522" s="101">
        <v>6512</v>
      </c>
      <c r="C6522" s="7" t="s">
        <v>41971</v>
      </c>
      <c r="D6522" s="159" t="s">
        <v>127</v>
      </c>
      <c r="E6522" s="36" t="s">
        <v>16861</v>
      </c>
      <c r="F6522" s="104">
        <v>7.1</v>
      </c>
      <c r="G6522" s="94" t="s">
        <v>704</v>
      </c>
      <c r="H6522" s="94" t="s">
        <v>3756</v>
      </c>
      <c r="I6522" s="101">
        <v>1989</v>
      </c>
      <c r="J6522" s="116"/>
      <c r="K6522" s="90">
        <v>5506943289</v>
      </c>
      <c r="L6522" s="90">
        <f>IF(K6522/1024 &gt;1,K6522/1024," ")</f>
        <v>5377874.3056640625</v>
      </c>
      <c r="M6522" s="90">
        <f>IF(K6522/1048576 &gt;1,K6522/1048576," ")</f>
        <v>5251.830376625061</v>
      </c>
      <c r="N6522" s="91">
        <f>IF(K6522&gt;999999999,K6522/1073741824," ")</f>
        <v>5.1287406021729112</v>
      </c>
      <c r="O6522" s="194" t="s">
        <v>28917</v>
      </c>
      <c r="P6522" s="197" t="s">
        <v>28918</v>
      </c>
    </row>
    <row r="6523" spans="2:16" ht="20.100000000000001" customHeight="1" x14ac:dyDescent="0.3">
      <c r="B6523" s="101">
        <v>6513</v>
      </c>
      <c r="C6523" s="109" t="s">
        <v>41972</v>
      </c>
      <c r="D6523" s="160" t="s">
        <v>936</v>
      </c>
      <c r="E6523" s="36" t="s">
        <v>16862</v>
      </c>
      <c r="F6523" s="104">
        <v>8.6</v>
      </c>
      <c r="G6523" s="94" t="s">
        <v>704</v>
      </c>
      <c r="H6523" s="94" t="s">
        <v>3809</v>
      </c>
      <c r="I6523" s="101">
        <v>1936</v>
      </c>
      <c r="J6523" s="101"/>
      <c r="K6523" s="108">
        <v>2855690362</v>
      </c>
      <c r="L6523" s="90">
        <f>IF(K6523/1024 &gt;1,K6523/1024," ")</f>
        <v>2788760.119140625</v>
      </c>
      <c r="M6523" s="90">
        <f>IF(K6523/1048576 &gt;1,K6523/1048576," ")</f>
        <v>2723.3985538482666</v>
      </c>
      <c r="N6523" s="91">
        <f>IF(K6523&gt;999999999,K6523/1073741824," ")</f>
        <v>2.6595689002424479</v>
      </c>
      <c r="O6523" s="194" t="s">
        <v>28919</v>
      </c>
      <c r="P6523" s="197" t="s">
        <v>28920</v>
      </c>
    </row>
    <row r="6524" spans="2:16" ht="20.100000000000001" customHeight="1" x14ac:dyDescent="0.3">
      <c r="B6524" s="101">
        <v>6514</v>
      </c>
      <c r="C6524" s="12" t="s">
        <v>41973</v>
      </c>
      <c r="D6524" s="157" t="s">
        <v>8562</v>
      </c>
      <c r="E6524" s="36" t="s">
        <v>16863</v>
      </c>
      <c r="F6524" s="131">
        <v>4.8</v>
      </c>
      <c r="G6524" s="13" t="s">
        <v>704</v>
      </c>
      <c r="H6524" s="13" t="s">
        <v>5892</v>
      </c>
      <c r="I6524" s="133">
        <v>2017</v>
      </c>
      <c r="J6524" s="74"/>
      <c r="K6524" s="73">
        <v>3157925888</v>
      </c>
      <c r="L6524" s="90">
        <f>IF(K6524/1024 &gt;1,K6524/1024," ")</f>
        <v>3083912</v>
      </c>
      <c r="M6524" s="90">
        <f>IF(K6524/1048576 &gt;1,K6524/1048576," ")</f>
        <v>3011.6328125</v>
      </c>
      <c r="N6524" s="91">
        <f>IF(K6524&gt;999999999,K6524/1073741824," ")</f>
        <v>2.9410476684570313</v>
      </c>
      <c r="O6524" s="194" t="s">
        <v>18313</v>
      </c>
      <c r="P6524" s="197" t="s">
        <v>28921</v>
      </c>
    </row>
    <row r="6525" spans="2:16" ht="20.100000000000001" customHeight="1" x14ac:dyDescent="0.3">
      <c r="B6525" s="101">
        <v>6515</v>
      </c>
      <c r="C6525" s="102" t="s">
        <v>41974</v>
      </c>
      <c r="D6525" s="159" t="s">
        <v>2614</v>
      </c>
      <c r="E6525" s="36" t="s">
        <v>16864</v>
      </c>
      <c r="F6525" s="104">
        <v>5.0999999999999996</v>
      </c>
      <c r="G6525" s="94" t="s">
        <v>704</v>
      </c>
      <c r="H6525" s="94" t="s">
        <v>3776</v>
      </c>
      <c r="I6525" s="94">
        <v>1998</v>
      </c>
      <c r="J6525" s="94"/>
      <c r="K6525" s="90">
        <v>1981316475</v>
      </c>
      <c r="L6525" s="90">
        <f>IF(K6525/1024 &gt;1,K6525/1024," ")</f>
        <v>1934879.3701171875</v>
      </c>
      <c r="M6525" s="90">
        <f>IF(K6525/1048576 &gt;1,K6525/1048576," ")</f>
        <v>1889.5306348800659</v>
      </c>
      <c r="N6525" s="91">
        <f>IF(K6525&gt;999999999,K6525/1073741824," ")</f>
        <v>1.8452447606250644</v>
      </c>
      <c r="O6525" s="194" t="s">
        <v>28922</v>
      </c>
      <c r="P6525" s="197" t="s">
        <v>28923</v>
      </c>
    </row>
    <row r="6526" spans="2:16" ht="20.100000000000001" customHeight="1" x14ac:dyDescent="0.3">
      <c r="B6526" s="101">
        <v>6516</v>
      </c>
      <c r="C6526" s="12" t="s">
        <v>41976</v>
      </c>
      <c r="D6526" s="160" t="s">
        <v>5463</v>
      </c>
      <c r="E6526" s="36" t="s">
        <v>16866</v>
      </c>
      <c r="F6526" s="104">
        <v>5.4</v>
      </c>
      <c r="G6526" s="101" t="s">
        <v>704</v>
      </c>
      <c r="H6526" s="101" t="s">
        <v>3740</v>
      </c>
      <c r="I6526" s="101">
        <v>2014</v>
      </c>
      <c r="J6526" s="101"/>
      <c r="K6526" s="90">
        <v>3521839832</v>
      </c>
      <c r="L6526" s="90">
        <f>IF(K6526/1024 &gt;1,K6526/1024," ")</f>
        <v>3439296.7109375</v>
      </c>
      <c r="M6526" s="90">
        <f>IF(K6526/1048576 &gt;1,K6526/1048576," ")</f>
        <v>3358.6881942749023</v>
      </c>
      <c r="N6526" s="91">
        <f>IF(K6526&gt;999999999,K6526/1073741824," ")</f>
        <v>3.2799689397215843</v>
      </c>
      <c r="O6526" s="194" t="s">
        <v>28926</v>
      </c>
      <c r="P6526" s="197" t="s">
        <v>28927</v>
      </c>
    </row>
    <row r="6527" spans="2:16" ht="20.100000000000001" customHeight="1" x14ac:dyDescent="0.3">
      <c r="B6527" s="101">
        <v>6517</v>
      </c>
      <c r="C6527" s="109" t="s">
        <v>41977</v>
      </c>
      <c r="D6527" s="160" t="s">
        <v>4560</v>
      </c>
      <c r="E6527" s="36" t="s">
        <v>16867</v>
      </c>
      <c r="F6527" s="104">
        <v>5.2</v>
      </c>
      <c r="G6527" s="101" t="s">
        <v>704</v>
      </c>
      <c r="H6527" s="101" t="s">
        <v>3744</v>
      </c>
      <c r="I6527" s="101">
        <v>2011</v>
      </c>
      <c r="J6527" s="101"/>
      <c r="K6527" s="90">
        <v>4233710279</v>
      </c>
      <c r="L6527" s="90">
        <f>IF(K6527/1024 &gt;1,K6527/1024," ")</f>
        <v>4134482.6943359375</v>
      </c>
      <c r="M6527" s="90">
        <f>IF(K6527/1048576 &gt;1,K6527/1048576," ")</f>
        <v>4037.580756187439</v>
      </c>
      <c r="N6527" s="91">
        <f>IF(K6527&gt;999999999,K6527/1073741824," ")</f>
        <v>3.9429499572142959</v>
      </c>
      <c r="O6527" s="194" t="s">
        <v>28928</v>
      </c>
      <c r="P6527" s="197" t="s">
        <v>28929</v>
      </c>
    </row>
    <row r="6528" spans="2:16" ht="20.100000000000001" customHeight="1" x14ac:dyDescent="0.3">
      <c r="B6528" s="101">
        <v>6518</v>
      </c>
      <c r="C6528" s="12" t="s">
        <v>41978</v>
      </c>
      <c r="D6528" s="157" t="s">
        <v>7991</v>
      </c>
      <c r="E6528" s="36" t="s">
        <v>16868</v>
      </c>
      <c r="F6528" s="131">
        <v>7</v>
      </c>
      <c r="G6528" s="99" t="s">
        <v>704</v>
      </c>
      <c r="H6528" s="13" t="s">
        <v>5942</v>
      </c>
      <c r="I6528" s="133">
        <v>2017</v>
      </c>
      <c r="J6528" s="74"/>
      <c r="K6528" s="73">
        <v>5296054565</v>
      </c>
      <c r="L6528" s="90">
        <f>IF(K6528/1024 &gt;1,K6528/1024," ")</f>
        <v>5171928.2861328125</v>
      </c>
      <c r="M6528" s="90">
        <f>IF(K6528/1048576 &gt;1,K6528/1048576," ")</f>
        <v>5050.7112169265747</v>
      </c>
      <c r="N6528" s="91">
        <f>IF(K6528&gt;999999999,K6528/1073741824," ")</f>
        <v>4.9323351727798581</v>
      </c>
      <c r="O6528" s="194" t="s">
        <v>28930</v>
      </c>
      <c r="P6528" s="197" t="s">
        <v>28931</v>
      </c>
    </row>
    <row r="6529" spans="2:16" ht="20.100000000000001" customHeight="1" x14ac:dyDescent="0.3">
      <c r="B6529" s="101">
        <v>6519</v>
      </c>
      <c r="C6529" s="112" t="s">
        <v>41979</v>
      </c>
      <c r="D6529" s="160" t="s">
        <v>5863</v>
      </c>
      <c r="E6529" s="36" t="s">
        <v>16869</v>
      </c>
      <c r="F6529" s="104">
        <v>7</v>
      </c>
      <c r="G6529" s="101" t="s">
        <v>704</v>
      </c>
      <c r="H6529" s="101" t="s">
        <v>4278</v>
      </c>
      <c r="I6529" s="101">
        <v>1955</v>
      </c>
      <c r="J6529" s="101"/>
      <c r="K6529" s="90">
        <v>3421029824</v>
      </c>
      <c r="L6529" s="90">
        <f>IF(K6529/1024 &gt;1,K6529/1024," ")</f>
        <v>3340849.4375</v>
      </c>
      <c r="M6529" s="90">
        <f>IF(K6529/1048576 &gt;1,K6529/1048576," ")</f>
        <v>3262.5482788085938</v>
      </c>
      <c r="N6529" s="91">
        <f>IF(K6529&gt;999999999,K6529/1073741824," ")</f>
        <v>3.1860823035240173</v>
      </c>
      <c r="O6529" s="194" t="s">
        <v>28932</v>
      </c>
      <c r="P6529" s="197" t="s">
        <v>28933</v>
      </c>
    </row>
    <row r="6530" spans="2:16" ht="20.100000000000001" customHeight="1" x14ac:dyDescent="0.3">
      <c r="B6530" s="101">
        <v>6520</v>
      </c>
      <c r="C6530" s="103" t="s">
        <v>41980</v>
      </c>
      <c r="D6530" s="176" t="s">
        <v>7039</v>
      </c>
      <c r="E6530" s="36" t="s">
        <v>16870</v>
      </c>
      <c r="F6530" s="99">
        <v>4.5999999999999996</v>
      </c>
      <c r="G6530" s="99"/>
      <c r="H6530" s="105" t="s">
        <v>5878</v>
      </c>
      <c r="I6530" s="101">
        <v>2014</v>
      </c>
      <c r="J6530" s="101"/>
      <c r="K6530" s="90">
        <v>4390209643</v>
      </c>
      <c r="L6530" s="90">
        <f>IF(K6530/1024 &gt;1,K6530/1024," ")</f>
        <v>4287314.1044921875</v>
      </c>
      <c r="M6530" s="90">
        <f>IF(K6530/1048576 &gt;1,K6530/1048576," ")</f>
        <v>4186.8301801681519</v>
      </c>
      <c r="N6530" s="91">
        <f>IF(K6530&gt;999999999,K6530/1073741824," ")</f>
        <v>4.0887013478204608</v>
      </c>
      <c r="O6530" s="194" t="s">
        <v>28934</v>
      </c>
      <c r="P6530" s="197" t="s">
        <v>28935</v>
      </c>
    </row>
    <row r="6531" spans="2:16" ht="20.100000000000001" customHeight="1" x14ac:dyDescent="0.3">
      <c r="B6531" s="101">
        <v>6521</v>
      </c>
      <c r="C6531" s="12" t="s">
        <v>41981</v>
      </c>
      <c r="D6531" s="157" t="s">
        <v>8413</v>
      </c>
      <c r="E6531" s="36" t="s">
        <v>16871</v>
      </c>
      <c r="F6531" s="131">
        <v>4.8</v>
      </c>
      <c r="G6531" s="13" t="s">
        <v>704</v>
      </c>
      <c r="H6531" s="13" t="s">
        <v>5892</v>
      </c>
      <c r="I6531" s="133">
        <v>2017</v>
      </c>
      <c r="J6531" s="74"/>
      <c r="K6531" s="73">
        <v>2640322560</v>
      </c>
      <c r="L6531" s="90">
        <f>IF(K6531/1024 &gt;1,K6531/1024," ")</f>
        <v>2578440</v>
      </c>
      <c r="M6531" s="90">
        <f>IF(K6531/1048576 &gt;1,K6531/1048576," ")</f>
        <v>2518.0078125</v>
      </c>
      <c r="N6531" s="91">
        <f>IF(K6531&gt;999999999,K6531/1073741824," ")</f>
        <v>2.4589920043945313</v>
      </c>
      <c r="O6531" s="194" t="s">
        <v>28936</v>
      </c>
      <c r="P6531" s="197" t="s">
        <v>28937</v>
      </c>
    </row>
    <row r="6532" spans="2:16" ht="20.100000000000001" customHeight="1" x14ac:dyDescent="0.3">
      <c r="B6532" s="101">
        <v>6522</v>
      </c>
      <c r="C6532" s="20" t="s">
        <v>41982</v>
      </c>
      <c r="D6532" s="158" t="s">
        <v>8891</v>
      </c>
      <c r="E6532" s="36" t="s">
        <v>16872</v>
      </c>
      <c r="F6532" s="81">
        <v>6</v>
      </c>
      <c r="G6532" s="13" t="s">
        <v>704</v>
      </c>
      <c r="H6532" s="13" t="s">
        <v>3757</v>
      </c>
      <c r="I6532" s="79">
        <v>2019</v>
      </c>
      <c r="J6532" s="79"/>
      <c r="K6532" s="73">
        <v>4906209280</v>
      </c>
      <c r="L6532" s="90">
        <f>IF(K6532/1024 &gt;1,K6532/1024," ")</f>
        <v>4791220</v>
      </c>
      <c r="M6532" s="90">
        <f>IF(K6532/1048576 &gt;1,K6532/1048576," ")</f>
        <v>4678.92578125</v>
      </c>
      <c r="N6532" s="91">
        <f>IF(K6532&gt;999999999,K6532/1073741824," ")</f>
        <v>4.5692634582519531</v>
      </c>
      <c r="O6532" s="199" t="s">
        <v>17522</v>
      </c>
      <c r="P6532" s="197" t="s">
        <v>28938</v>
      </c>
    </row>
    <row r="6533" spans="2:16" ht="20.100000000000001" customHeight="1" x14ac:dyDescent="0.3">
      <c r="B6533" s="101">
        <v>6523</v>
      </c>
      <c r="C6533" s="102" t="s">
        <v>34788</v>
      </c>
      <c r="D6533" s="159" t="s">
        <v>4041</v>
      </c>
      <c r="E6533" s="36" t="s">
        <v>9789</v>
      </c>
      <c r="F6533" s="104">
        <v>5.0999999999999996</v>
      </c>
      <c r="G6533" s="101" t="s">
        <v>704</v>
      </c>
      <c r="H6533" s="101" t="s">
        <v>3956</v>
      </c>
      <c r="I6533" s="101">
        <v>2014</v>
      </c>
      <c r="J6533" s="101"/>
      <c r="K6533" s="90">
        <v>4224400377</v>
      </c>
      <c r="L6533" s="90">
        <f>IF(K6533/1024 &gt;1,K6533/1024," ")</f>
        <v>4125390.9931640625</v>
      </c>
      <c r="M6533" s="90">
        <f>IF(K6533/1048576 &gt;1,K6533/1048576," ")</f>
        <v>4028.7021417617798</v>
      </c>
      <c r="N6533" s="91">
        <f>IF(K6533&gt;999999999,K6533/1073741824," ")</f>
        <v>3.9342794353142381</v>
      </c>
      <c r="O6533" s="194" t="s">
        <v>18026</v>
      </c>
      <c r="P6533" s="197" t="s">
        <v>19005</v>
      </c>
    </row>
    <row r="6534" spans="2:16" ht="20.100000000000001" customHeight="1" x14ac:dyDescent="0.3">
      <c r="B6534" s="101">
        <v>6524</v>
      </c>
      <c r="C6534" s="109" t="s">
        <v>41983</v>
      </c>
      <c r="D6534" s="159" t="s">
        <v>3456</v>
      </c>
      <c r="E6534" s="36" t="s">
        <v>16873</v>
      </c>
      <c r="F6534" s="104">
        <v>6.1</v>
      </c>
      <c r="G6534" s="101" t="s">
        <v>704</v>
      </c>
      <c r="H6534" s="101" t="s">
        <v>3756</v>
      </c>
      <c r="I6534" s="101">
        <v>2012</v>
      </c>
      <c r="J6534" s="101"/>
      <c r="K6534" s="90">
        <v>2004802594</v>
      </c>
      <c r="L6534" s="90">
        <f>IF(K6534/1024 &gt;1,K6534/1024," ")</f>
        <v>1957815.033203125</v>
      </c>
      <c r="M6534" s="90">
        <f>IF(K6534/1048576 &gt;1,K6534/1048576," ")</f>
        <v>1911.9287433624268</v>
      </c>
      <c r="N6534" s="91">
        <f>IF(K6534&gt;999999999,K6534/1073741824," ")</f>
        <v>1.8671179134398699</v>
      </c>
      <c r="O6534" s="194" t="s">
        <v>28939</v>
      </c>
      <c r="P6534" s="197" t="s">
        <v>28940</v>
      </c>
    </row>
    <row r="6535" spans="2:16" ht="20.100000000000001" customHeight="1" x14ac:dyDescent="0.3">
      <c r="B6535" s="101">
        <v>6525</v>
      </c>
      <c r="C6535" s="84" t="s">
        <v>41984</v>
      </c>
      <c r="D6535" s="157" t="s">
        <v>7749</v>
      </c>
      <c r="E6535" s="36" t="s">
        <v>16874</v>
      </c>
      <c r="F6535" s="81">
        <v>7.3</v>
      </c>
      <c r="G6535" s="99"/>
      <c r="H6535" s="13" t="s">
        <v>7750</v>
      </c>
      <c r="I6535" s="79">
        <v>1995</v>
      </c>
      <c r="J6535" s="187"/>
      <c r="K6535" s="73">
        <v>1002645727</v>
      </c>
      <c r="L6535" s="90">
        <f>IF(K6535/1024 &gt;1,K6535/1024," ")</f>
        <v>979146.2177734375</v>
      </c>
      <c r="M6535" s="90">
        <f>IF(K6535/1048576 &gt;1,K6535/1048576," ")</f>
        <v>956.19747829437256</v>
      </c>
      <c r="N6535" s="91">
        <f>IF(K6535&gt;999999999,K6535/1073741824," ")</f>
        <v>0.9337865998968482</v>
      </c>
      <c r="O6535" s="194" t="s">
        <v>28941</v>
      </c>
      <c r="P6535" s="197" t="s">
        <v>28942</v>
      </c>
    </row>
    <row r="6536" spans="2:16" ht="20.100000000000001" customHeight="1" x14ac:dyDescent="0.3">
      <c r="B6536" s="101">
        <v>6526</v>
      </c>
      <c r="C6536" s="12" t="s">
        <v>41985</v>
      </c>
      <c r="D6536" s="177" t="s">
        <v>9063</v>
      </c>
      <c r="E6536" s="36" t="s">
        <v>16875</v>
      </c>
      <c r="F6536" s="131">
        <v>5.9</v>
      </c>
      <c r="G6536" s="13" t="s">
        <v>704</v>
      </c>
      <c r="H6536" s="13" t="s">
        <v>4398</v>
      </c>
      <c r="I6536" s="133">
        <v>2020</v>
      </c>
      <c r="J6536" s="140"/>
      <c r="K6536" s="73">
        <v>5162872832</v>
      </c>
      <c r="L6536" s="90">
        <f>IF(K6536/1024 &gt;1,K6536/1024," ")</f>
        <v>5041868</v>
      </c>
      <c r="M6536" s="90">
        <f>IF(K6536/1048576 &gt;1,K6536/1048576," ")</f>
        <v>4923.69921875</v>
      </c>
      <c r="N6536" s="91">
        <f>IF(K6536&gt;999999999,K6536/1073741824," ")</f>
        <v>4.8083000183105469</v>
      </c>
      <c r="O6536" s="194" t="s">
        <v>19692</v>
      </c>
      <c r="P6536" s="197" t="s">
        <v>28943</v>
      </c>
    </row>
    <row r="6537" spans="2:16" ht="20.100000000000001" customHeight="1" x14ac:dyDescent="0.3">
      <c r="B6537" s="101">
        <v>6527</v>
      </c>
      <c r="C6537" s="109" t="s">
        <v>41986</v>
      </c>
      <c r="D6537" s="160" t="s">
        <v>2615</v>
      </c>
      <c r="E6537" s="36" t="s">
        <v>16876</v>
      </c>
      <c r="F6537" s="104">
        <v>7.5</v>
      </c>
      <c r="G6537" s="94" t="s">
        <v>704</v>
      </c>
      <c r="H6537" s="101" t="s">
        <v>5981</v>
      </c>
      <c r="I6537" s="101">
        <v>1954</v>
      </c>
      <c r="J6537" s="101"/>
      <c r="K6537" s="90">
        <v>4666864906</v>
      </c>
      <c r="L6537" s="90">
        <f>IF(K6537/1024 &gt;1,K6537/1024," ")</f>
        <v>4557485.259765625</v>
      </c>
      <c r="M6537" s="90">
        <f>IF(K6537/1048576 &gt;1,K6537/1048576," ")</f>
        <v>4450.6691989898682</v>
      </c>
      <c r="N6537" s="91">
        <f>IF(K6537&gt;999999999,K6537/1073741824," ")</f>
        <v>4.3463566396385431</v>
      </c>
      <c r="O6537" s="194" t="s">
        <v>27640</v>
      </c>
      <c r="P6537" s="197" t="s">
        <v>28944</v>
      </c>
    </row>
    <row r="6538" spans="2:16" ht="20.100000000000001" customHeight="1" x14ac:dyDescent="0.3">
      <c r="B6538" s="101">
        <v>6528</v>
      </c>
      <c r="C6538" s="109" t="s">
        <v>41987</v>
      </c>
      <c r="D6538" s="160" t="s">
        <v>1325</v>
      </c>
      <c r="E6538" s="36" t="s">
        <v>16877</v>
      </c>
      <c r="F6538" s="104">
        <v>6.4</v>
      </c>
      <c r="G6538" s="99" t="s">
        <v>704</v>
      </c>
      <c r="H6538" s="105" t="s">
        <v>5871</v>
      </c>
      <c r="I6538" s="101">
        <v>2000</v>
      </c>
      <c r="J6538" s="116"/>
      <c r="K6538" s="90">
        <v>1923806074</v>
      </c>
      <c r="L6538" s="90">
        <f>IF(K6538/1024 &gt;1,K6538/1024," ")</f>
        <v>1878716.869140625</v>
      </c>
      <c r="M6538" s="90">
        <f>IF(K6538/1048576 &gt;1,K6538/1048576," ")</f>
        <v>1834.6844425201416</v>
      </c>
      <c r="N6538" s="91">
        <f>IF(K6538&gt;999999999,K6538/1073741824," ")</f>
        <v>1.7916840258985758</v>
      </c>
      <c r="O6538" s="194" t="s">
        <v>28945</v>
      </c>
      <c r="P6538" s="197" t="s">
        <v>28946</v>
      </c>
    </row>
    <row r="6539" spans="2:16" ht="20.100000000000001" customHeight="1" x14ac:dyDescent="0.3">
      <c r="B6539" s="101">
        <v>6529</v>
      </c>
      <c r="C6539" s="48" t="s">
        <v>41988</v>
      </c>
      <c r="D6539" s="167" t="s">
        <v>9086</v>
      </c>
      <c r="E6539" s="36" t="s">
        <v>9220</v>
      </c>
      <c r="F6539" s="81">
        <v>6.6</v>
      </c>
      <c r="G6539" s="13" t="s">
        <v>704</v>
      </c>
      <c r="H6539" s="13" t="s">
        <v>3740</v>
      </c>
      <c r="I6539" s="79">
        <v>2021</v>
      </c>
      <c r="J6539" s="79"/>
      <c r="K6539" s="73">
        <v>4831203328</v>
      </c>
      <c r="L6539" s="90">
        <f>IF(K6539/1024 &gt;1,K6539/1024," ")</f>
        <v>4717972</v>
      </c>
      <c r="M6539" s="90">
        <f>IF(K6539/1048576 &gt;1,K6539/1048576," ")</f>
        <v>4607.39453125</v>
      </c>
      <c r="N6539" s="91">
        <f>IF(K6539&gt;999999999,K6539/1073741824," ")</f>
        <v>4.4994087219238281</v>
      </c>
      <c r="O6539" s="194" t="s">
        <v>31728</v>
      </c>
      <c r="P6539" s="197" t="s">
        <v>31665</v>
      </c>
    </row>
    <row r="6540" spans="2:16" ht="20.100000000000001" customHeight="1" x14ac:dyDescent="0.3">
      <c r="B6540" s="101">
        <v>6530</v>
      </c>
      <c r="C6540" s="109" t="s">
        <v>41989</v>
      </c>
      <c r="D6540" s="160" t="s">
        <v>5701</v>
      </c>
      <c r="E6540" s="36" t="s">
        <v>16880</v>
      </c>
      <c r="F6540" s="104">
        <v>6.7</v>
      </c>
      <c r="G6540" s="101"/>
      <c r="H6540" s="101" t="s">
        <v>3758</v>
      </c>
      <c r="I6540" s="101">
        <v>2014</v>
      </c>
      <c r="J6540" s="101"/>
      <c r="K6540" s="90">
        <v>4099081598</v>
      </c>
      <c r="L6540" s="90">
        <f>IF(K6540/1024 &gt;1,K6540/1024," ")</f>
        <v>4003009.373046875</v>
      </c>
      <c r="M6540" s="90">
        <f>IF(K6540/1048576 &gt;1,K6540/1048576," ")</f>
        <v>3909.1888408660889</v>
      </c>
      <c r="N6540" s="91">
        <f>IF(K6540&gt;999999999,K6540/1073741824," ")</f>
        <v>3.8175672274082899</v>
      </c>
      <c r="O6540" s="194" t="s">
        <v>28951</v>
      </c>
      <c r="P6540" s="197" t="s">
        <v>28952</v>
      </c>
    </row>
    <row r="6541" spans="2:16" ht="20.100000000000001" customHeight="1" x14ac:dyDescent="0.3">
      <c r="B6541" s="101">
        <v>6531</v>
      </c>
      <c r="C6541" s="102" t="s">
        <v>41990</v>
      </c>
      <c r="D6541" s="159" t="s">
        <v>1406</v>
      </c>
      <c r="E6541" s="36" t="s">
        <v>16881</v>
      </c>
      <c r="F6541" s="104">
        <v>4.5999999999999996</v>
      </c>
      <c r="G6541" s="99" t="s">
        <v>704</v>
      </c>
      <c r="H6541" s="105" t="s">
        <v>5878</v>
      </c>
      <c r="I6541" s="94">
        <v>1994</v>
      </c>
      <c r="J6541" s="94"/>
      <c r="K6541" s="90">
        <v>3961134575</v>
      </c>
      <c r="L6541" s="90">
        <f>IF(K6541/1024 &gt;1,K6541/1024," ")</f>
        <v>3868295.4833984375</v>
      </c>
      <c r="M6541" s="90">
        <f>IF(K6541/1048576 &gt;1,K6541/1048576," ")</f>
        <v>3777.6323080062866</v>
      </c>
      <c r="N6541" s="91">
        <f>IF(K6541&gt;999999999,K6541/1073741824," ")</f>
        <v>3.6890940507873893</v>
      </c>
      <c r="O6541" s="194" t="s">
        <v>28953</v>
      </c>
      <c r="P6541" s="200" t="s">
        <v>31585</v>
      </c>
    </row>
    <row r="6542" spans="2:16" ht="20.100000000000001" customHeight="1" x14ac:dyDescent="0.3">
      <c r="B6542" s="101">
        <v>6532</v>
      </c>
      <c r="C6542" s="119" t="s">
        <v>41991</v>
      </c>
      <c r="D6542" s="159" t="s">
        <v>1349</v>
      </c>
      <c r="E6542" s="36" t="s">
        <v>16882</v>
      </c>
      <c r="F6542" s="104">
        <v>4.9000000000000004</v>
      </c>
      <c r="G6542" s="94"/>
      <c r="H6542" s="105" t="s">
        <v>5892</v>
      </c>
      <c r="I6542" s="94">
        <v>2003</v>
      </c>
      <c r="J6542" s="94"/>
      <c r="K6542" s="90">
        <v>2829493137</v>
      </c>
      <c r="L6542" s="90">
        <f>IF(K6542/1024 &gt;1,K6542/1024," ")</f>
        <v>2763176.8916015625</v>
      </c>
      <c r="M6542" s="90">
        <f>IF(K6542/1048576 &gt;1,K6542/1048576," ")</f>
        <v>2698.4149332046509</v>
      </c>
      <c r="N6542" s="91">
        <f>IF(K6542&gt;999999999,K6542/1073741824," ")</f>
        <v>2.6351708332076669</v>
      </c>
      <c r="O6542" s="194" t="s">
        <v>28954</v>
      </c>
      <c r="P6542" s="197" t="s">
        <v>28955</v>
      </c>
    </row>
    <row r="6543" spans="2:16" ht="20.100000000000001" customHeight="1" x14ac:dyDescent="0.3">
      <c r="B6543" s="101">
        <v>6533</v>
      </c>
      <c r="C6543" s="102" t="s">
        <v>41960</v>
      </c>
      <c r="D6543" s="159" t="s">
        <v>3372</v>
      </c>
      <c r="E6543" s="36" t="s">
        <v>16849</v>
      </c>
      <c r="F6543" s="104">
        <v>5.7</v>
      </c>
      <c r="G6543" s="99" t="s">
        <v>704</v>
      </c>
      <c r="H6543" s="101" t="s">
        <v>5878</v>
      </c>
      <c r="I6543" s="101">
        <v>2011</v>
      </c>
      <c r="J6543" s="101"/>
      <c r="K6543" s="90">
        <v>4571378288</v>
      </c>
      <c r="L6543" s="90">
        <f>IF(K6543/1024 &gt;1,K6543/1024," ")</f>
        <v>4464236.609375</v>
      </c>
      <c r="M6543" s="90">
        <f>IF(K6543/1048576 &gt;1,K6543/1048576," ")</f>
        <v>4359.6060638427734</v>
      </c>
      <c r="N6543" s="91">
        <f>IF(K6543&gt;999999999,K6543/1073741824," ")</f>
        <v>4.2574277967214584</v>
      </c>
      <c r="O6543" s="194" t="s">
        <v>28895</v>
      </c>
      <c r="P6543" s="197" t="s">
        <v>28896</v>
      </c>
    </row>
    <row r="6544" spans="2:16" ht="20.100000000000001" customHeight="1" x14ac:dyDescent="0.3">
      <c r="B6544" s="101">
        <v>6534</v>
      </c>
      <c r="C6544" s="12" t="s">
        <v>41993</v>
      </c>
      <c r="D6544" s="159" t="s">
        <v>2839</v>
      </c>
      <c r="E6544" s="36" t="s">
        <v>16884</v>
      </c>
      <c r="F6544" s="104">
        <v>5.0999999999999996</v>
      </c>
      <c r="G6544" s="101"/>
      <c r="H6544" s="101" t="s">
        <v>3967</v>
      </c>
      <c r="I6544" s="101">
        <v>1961</v>
      </c>
      <c r="J6544" s="101"/>
      <c r="K6544" s="90">
        <v>1558923685</v>
      </c>
      <c r="L6544" s="90">
        <f>IF(K6544/1024 &gt;1,K6544/1024," ")</f>
        <v>1522386.4111328125</v>
      </c>
      <c r="M6544" s="90">
        <f>IF(K6544/1048576 &gt;1,K6544/1048576," ")</f>
        <v>1486.7054796218872</v>
      </c>
      <c r="N6544" s="91">
        <f>IF(K6544&gt;999999999,K6544/1073741824," ")</f>
        <v>1.4518608199432492</v>
      </c>
      <c r="O6544" s="194" t="s">
        <v>28958</v>
      </c>
      <c r="P6544" s="197" t="s">
        <v>28959</v>
      </c>
    </row>
    <row r="6545" spans="2:16" ht="20.100000000000001" customHeight="1" x14ac:dyDescent="0.3">
      <c r="B6545" s="101">
        <v>6535</v>
      </c>
      <c r="C6545" s="7" t="s">
        <v>40835</v>
      </c>
      <c r="D6545" s="159" t="s">
        <v>2617</v>
      </c>
      <c r="E6545" s="36" t="s">
        <v>16886</v>
      </c>
      <c r="F6545" s="104">
        <v>6.2</v>
      </c>
      <c r="G6545" s="94"/>
      <c r="H6545" s="94" t="s">
        <v>4066</v>
      </c>
      <c r="I6545" s="101">
        <v>2008</v>
      </c>
      <c r="J6545" s="101"/>
      <c r="K6545" s="90">
        <v>1466557872</v>
      </c>
      <c r="L6545" s="90">
        <f>IF(K6545/1024 &gt;1,K6545/1024," ")</f>
        <v>1432185.421875</v>
      </c>
      <c r="M6545" s="90">
        <f>IF(K6545/1048576 &gt;1,K6545/1048576," ")</f>
        <v>1398.6185760498047</v>
      </c>
      <c r="N6545" s="91">
        <f>IF(K6545&gt;999999999,K6545/1073741824," ")</f>
        <v>1.3658384531736374</v>
      </c>
      <c r="O6545" s="194" t="s">
        <v>28962</v>
      </c>
      <c r="P6545" s="197" t="s">
        <v>28963</v>
      </c>
    </row>
    <row r="6546" spans="2:16" ht="20.100000000000001" customHeight="1" x14ac:dyDescent="0.3">
      <c r="B6546" s="101">
        <v>6536</v>
      </c>
      <c r="C6546" s="109" t="s">
        <v>41994</v>
      </c>
      <c r="D6546" s="142" t="s">
        <v>3457</v>
      </c>
      <c r="E6546" s="36" t="s">
        <v>16887</v>
      </c>
      <c r="F6546" s="104">
        <v>5.6</v>
      </c>
      <c r="G6546" s="101" t="s">
        <v>704</v>
      </c>
      <c r="H6546" s="101" t="s">
        <v>3744</v>
      </c>
      <c r="I6546" s="101">
        <v>2012</v>
      </c>
      <c r="J6546" s="101"/>
      <c r="K6546" s="90">
        <v>4852611541</v>
      </c>
      <c r="L6546" s="90">
        <f>IF(K6546/1024 &gt;1,K6546/1024," ")</f>
        <v>4738878.4580078125</v>
      </c>
      <c r="M6546" s="90">
        <f>IF(K6546/1048576 &gt;1,K6546/1048576," ")</f>
        <v>4627.8109941482544</v>
      </c>
      <c r="N6546" s="91">
        <f>IF(K6546&gt;999999999,K6546/1073741824," ")</f>
        <v>4.5193466739729047</v>
      </c>
      <c r="O6546" s="194" t="s">
        <v>28964</v>
      </c>
      <c r="P6546" s="197" t="s">
        <v>28965</v>
      </c>
    </row>
    <row r="6547" spans="2:16" ht="20.100000000000001" customHeight="1" x14ac:dyDescent="0.3">
      <c r="B6547" s="101">
        <v>6537</v>
      </c>
      <c r="C6547" s="111" t="s">
        <v>41995</v>
      </c>
      <c r="D6547" s="161" t="s">
        <v>7429</v>
      </c>
      <c r="E6547" s="36" t="s">
        <v>16888</v>
      </c>
      <c r="F6547" s="99">
        <v>5.2</v>
      </c>
      <c r="G6547" s="99" t="s">
        <v>704</v>
      </c>
      <c r="H6547" s="105" t="s">
        <v>5871</v>
      </c>
      <c r="I6547" s="101">
        <v>1987</v>
      </c>
      <c r="J6547" s="101"/>
      <c r="K6547" s="90">
        <v>2228044259</v>
      </c>
      <c r="L6547" s="90">
        <f>IF(K6547/1024 &gt;1,K6547/1024," ")</f>
        <v>2175824.4716796875</v>
      </c>
      <c r="M6547" s="90">
        <f>IF(K6547/1048576 &gt;1,K6547/1048576," ")</f>
        <v>2124.8285856246948</v>
      </c>
      <c r="N6547" s="91">
        <f>IF(K6547&gt;999999999,K6547/1073741824," ")</f>
        <v>2.075027915649116</v>
      </c>
      <c r="O6547" s="194" t="s">
        <v>17620</v>
      </c>
      <c r="P6547" s="197" t="s">
        <v>28966</v>
      </c>
    </row>
    <row r="6548" spans="2:16" ht="20.100000000000001" customHeight="1" x14ac:dyDescent="0.3">
      <c r="B6548" s="101">
        <v>6538</v>
      </c>
      <c r="C6548" s="102" t="s">
        <v>41996</v>
      </c>
      <c r="D6548" s="159" t="s">
        <v>5574</v>
      </c>
      <c r="E6548" s="36" t="s">
        <v>16889</v>
      </c>
      <c r="F6548" s="104">
        <v>7</v>
      </c>
      <c r="G6548" s="101"/>
      <c r="H6548" s="101" t="s">
        <v>3737</v>
      </c>
      <c r="I6548" s="101">
        <v>1960</v>
      </c>
      <c r="J6548" s="101"/>
      <c r="K6548" s="90">
        <v>3200156320</v>
      </c>
      <c r="L6548" s="90">
        <f>IF(K6548/1024 &gt;1,K6548/1024," ")</f>
        <v>3125152.65625</v>
      </c>
      <c r="M6548" s="90">
        <f>IF(K6548/1048576 &gt;1,K6548/1048576," ")</f>
        <v>3051.9068908691406</v>
      </c>
      <c r="N6548" s="91">
        <f>IF(K6548&gt;999999999,K6548/1073741824," ")</f>
        <v>2.9803778231143951</v>
      </c>
      <c r="O6548" s="194" t="s">
        <v>28967</v>
      </c>
      <c r="P6548" s="197" t="s">
        <v>28968</v>
      </c>
    </row>
    <row r="6549" spans="2:16" ht="20.100000000000001" customHeight="1" x14ac:dyDescent="0.3">
      <c r="B6549" s="101">
        <v>6539</v>
      </c>
      <c r="C6549" s="102" t="s">
        <v>37816</v>
      </c>
      <c r="D6549" s="159" t="s">
        <v>4213</v>
      </c>
      <c r="E6549" s="36" t="s">
        <v>13847</v>
      </c>
      <c r="F6549" s="104">
        <v>5</v>
      </c>
      <c r="G6549" s="101" t="s">
        <v>704</v>
      </c>
      <c r="H6549" s="101" t="s">
        <v>3745</v>
      </c>
      <c r="I6549" s="101">
        <v>2008</v>
      </c>
      <c r="J6549" s="101"/>
      <c r="K6549" s="90">
        <v>2636751035</v>
      </c>
      <c r="L6549" s="90">
        <f>IF(K6549/1024 &gt;1,K6549/1024," ")</f>
        <v>2574952.1826171875</v>
      </c>
      <c r="M6549" s="90">
        <f>IF(K6549/1048576 &gt;1,K6549/1048576," ")</f>
        <v>2514.6017408370972</v>
      </c>
      <c r="N6549" s="91">
        <f>IF(K6549&gt;999999999,K6549/1073741824," ")</f>
        <v>2.4556657625362277</v>
      </c>
      <c r="O6549" s="194" t="s">
        <v>23960</v>
      </c>
      <c r="P6549" s="197" t="s">
        <v>23961</v>
      </c>
    </row>
    <row r="6550" spans="2:16" ht="20.100000000000001" customHeight="1" x14ac:dyDescent="0.3">
      <c r="B6550" s="101">
        <v>6540</v>
      </c>
      <c r="C6550" s="12" t="s">
        <v>34141</v>
      </c>
      <c r="D6550" s="177" t="s">
        <v>33226</v>
      </c>
      <c r="E6550" s="36" t="s">
        <v>33227</v>
      </c>
      <c r="F6550" s="152">
        <v>6.2</v>
      </c>
      <c r="G6550" s="13"/>
      <c r="H6550" s="13" t="s">
        <v>3744</v>
      </c>
      <c r="I6550" s="145">
        <v>2021</v>
      </c>
      <c r="J6550" s="12"/>
      <c r="K6550" s="45">
        <v>4521750528</v>
      </c>
      <c r="L6550" s="90">
        <f>IF(K6550/1024 &gt;1,K6550/1024," ")</f>
        <v>4415772</v>
      </c>
      <c r="M6550" s="90">
        <f>IF(K6550/1048576 &gt;1,K6550/1048576," ")</f>
        <v>4312.27734375</v>
      </c>
      <c r="N6550" s="91">
        <f>IF(K6550&gt;999999999,K6550/1073741824," ")</f>
        <v>4.2112083435058594</v>
      </c>
      <c r="O6550" s="194" t="s">
        <v>33228</v>
      </c>
      <c r="P6550" s="197" t="s">
        <v>33229</v>
      </c>
    </row>
    <row r="6551" spans="2:16" ht="20.100000000000001" customHeight="1" x14ac:dyDescent="0.3">
      <c r="B6551" s="101">
        <v>6541</v>
      </c>
      <c r="C6551" s="12" t="s">
        <v>40836</v>
      </c>
      <c r="D6551" s="160" t="s">
        <v>2618</v>
      </c>
      <c r="E6551" s="36" t="s">
        <v>16890</v>
      </c>
      <c r="F6551" s="104">
        <v>6.9</v>
      </c>
      <c r="G6551" s="94"/>
      <c r="H6551" s="94" t="s">
        <v>3738</v>
      </c>
      <c r="I6551" s="101">
        <v>2000</v>
      </c>
      <c r="J6551" s="101"/>
      <c r="K6551" s="90">
        <v>1614499840</v>
      </c>
      <c r="L6551" s="90">
        <f>IF(K6551/1024 &gt;1,K6551/1024," ")</f>
        <v>1576660</v>
      </c>
      <c r="M6551" s="90">
        <f>IF(K6551/1048576 &gt;1,K6551/1048576," ")</f>
        <v>1539.70703125</v>
      </c>
      <c r="N6551" s="91">
        <f>IF(K6551&gt;999999999,K6551/1073741824," ")</f>
        <v>1.5036201477050781</v>
      </c>
      <c r="O6551" s="194" t="s">
        <v>28969</v>
      </c>
      <c r="P6551" s="197" t="s">
        <v>28970</v>
      </c>
    </row>
    <row r="6552" spans="2:16" ht="20.100000000000001" customHeight="1" x14ac:dyDescent="0.3">
      <c r="B6552" s="101">
        <v>6542</v>
      </c>
      <c r="C6552" s="109" t="s">
        <v>41997</v>
      </c>
      <c r="D6552" s="160" t="s">
        <v>937</v>
      </c>
      <c r="E6552" s="36" t="s">
        <v>16891</v>
      </c>
      <c r="F6552" s="104">
        <v>6.7</v>
      </c>
      <c r="G6552" s="94" t="s">
        <v>704</v>
      </c>
      <c r="H6552" s="101" t="s">
        <v>5878</v>
      </c>
      <c r="I6552" s="101">
        <v>1997</v>
      </c>
      <c r="J6552" s="101"/>
      <c r="K6552" s="90">
        <v>8647119911</v>
      </c>
      <c r="L6552" s="90">
        <f>IF(K6552/1024 &gt;1,K6552/1024," ")</f>
        <v>8444453.0380859375</v>
      </c>
      <c r="M6552" s="90">
        <f>IF(K6552/1048576 &gt;1,K6552/1048576," ")</f>
        <v>8246.5361700057983</v>
      </c>
      <c r="N6552" s="91">
        <f>IF(K6552&gt;999999999,K6552/1073741824," ")</f>
        <v>8.0532579785212874</v>
      </c>
      <c r="O6552" s="194" t="s">
        <v>28971</v>
      </c>
      <c r="P6552" s="197" t="s">
        <v>28972</v>
      </c>
    </row>
    <row r="6553" spans="2:16" ht="20.100000000000001" customHeight="1" x14ac:dyDescent="0.3">
      <c r="B6553" s="101">
        <v>6543</v>
      </c>
      <c r="C6553" s="109" t="s">
        <v>41998</v>
      </c>
      <c r="D6553" s="160" t="s">
        <v>3396</v>
      </c>
      <c r="E6553" s="36" t="s">
        <v>16892</v>
      </c>
      <c r="F6553" s="104">
        <v>5.2</v>
      </c>
      <c r="G6553" s="101" t="s">
        <v>704</v>
      </c>
      <c r="H6553" s="101" t="s">
        <v>3739</v>
      </c>
      <c r="I6553" s="101">
        <v>2012</v>
      </c>
      <c r="J6553" s="101"/>
      <c r="K6553" s="90">
        <v>4075365228</v>
      </c>
      <c r="L6553" s="90">
        <f>IF(K6553/1024 &gt;1,K6553/1024," ")</f>
        <v>3979848.85546875</v>
      </c>
      <c r="M6553" s="90">
        <f>IF(K6553/1048576 &gt;1,K6553/1048576," ")</f>
        <v>3886.5711479187012</v>
      </c>
      <c r="N6553" s="91">
        <f>IF(K6553&gt;999999999,K6553/1073741824," ")</f>
        <v>3.7954796366393566</v>
      </c>
      <c r="O6553" s="194" t="s">
        <v>17891</v>
      </c>
      <c r="P6553" s="197" t="s">
        <v>28973</v>
      </c>
    </row>
    <row r="6554" spans="2:16" ht="20.100000000000001" customHeight="1" x14ac:dyDescent="0.3">
      <c r="B6554" s="101">
        <v>6544</v>
      </c>
      <c r="C6554" s="102" t="s">
        <v>42000</v>
      </c>
      <c r="D6554" s="159" t="s">
        <v>5054</v>
      </c>
      <c r="E6554" s="36" t="s">
        <v>16894</v>
      </c>
      <c r="F6554" s="104">
        <v>6.1</v>
      </c>
      <c r="G6554" s="101" t="s">
        <v>704</v>
      </c>
      <c r="H6554" s="101" t="s">
        <v>3739</v>
      </c>
      <c r="I6554" s="101">
        <v>1967</v>
      </c>
      <c r="J6554" s="116"/>
      <c r="K6554" s="90">
        <v>4075782513</v>
      </c>
      <c r="L6554" s="90">
        <f>IF(K6554/1024 &gt;1,K6554/1024," ")</f>
        <v>3980256.3603515625</v>
      </c>
      <c r="M6554" s="90">
        <f>IF(K6554/1048576 &gt;1,K6554/1048576," ")</f>
        <v>3886.9691019058228</v>
      </c>
      <c r="N6554" s="91">
        <f>IF(K6554&gt;999999999,K6554/1073741824," ")</f>
        <v>3.795868263579905</v>
      </c>
      <c r="O6554" s="194" t="s">
        <v>19565</v>
      </c>
      <c r="P6554" s="197" t="s">
        <v>28976</v>
      </c>
    </row>
    <row r="6555" spans="2:16" ht="20.100000000000001" customHeight="1" x14ac:dyDescent="0.3">
      <c r="B6555" s="101">
        <v>6545</v>
      </c>
      <c r="C6555" s="102" t="s">
        <v>42001</v>
      </c>
      <c r="D6555" s="161" t="s">
        <v>6546</v>
      </c>
      <c r="E6555" s="36" t="s">
        <v>16896</v>
      </c>
      <c r="F6555" s="99">
        <v>4.4000000000000004</v>
      </c>
      <c r="G6555" s="99" t="s">
        <v>704</v>
      </c>
      <c r="H6555" s="101" t="s">
        <v>5878</v>
      </c>
      <c r="I6555" s="101">
        <v>2015</v>
      </c>
      <c r="J6555" s="101"/>
      <c r="K6555" s="90">
        <v>4169438495</v>
      </c>
      <c r="L6555" s="90">
        <f>IF(K6555/1024 &gt;1,K6555/1024," ")</f>
        <v>4071717.2802734375</v>
      </c>
      <c r="M6555" s="90">
        <f>IF(K6555/1048576 &gt;1,K6555/1048576," ")</f>
        <v>3976.2864065170288</v>
      </c>
      <c r="N6555" s="91">
        <f>IF(K6555&gt;999999999,K6555/1073741824," ")</f>
        <v>3.8830921938642859</v>
      </c>
      <c r="O6555" s="194" t="s">
        <v>28979</v>
      </c>
      <c r="P6555" s="197" t="s">
        <v>28980</v>
      </c>
    </row>
    <row r="6556" spans="2:16" ht="20.100000000000001" customHeight="1" x14ac:dyDescent="0.3">
      <c r="B6556" s="101">
        <v>6546</v>
      </c>
      <c r="C6556" s="20" t="s">
        <v>7917</v>
      </c>
      <c r="D6556" s="167" t="s">
        <v>7895</v>
      </c>
      <c r="E6556" s="36" t="s">
        <v>16895</v>
      </c>
      <c r="F6556" s="81">
        <v>5.5</v>
      </c>
      <c r="G6556" s="81"/>
      <c r="H6556" s="13" t="s">
        <v>5892</v>
      </c>
      <c r="I6556" s="79">
        <v>2017</v>
      </c>
      <c r="J6556" s="79"/>
      <c r="K6556" s="73">
        <v>4027465230</v>
      </c>
      <c r="L6556" s="90">
        <f>IF(K6556/1024 &gt;1,K6556/1024," ")</f>
        <v>3933071.513671875</v>
      </c>
      <c r="M6556" s="90">
        <f>IF(K6556/1048576 &gt;1,K6556/1048576," ")</f>
        <v>3840.8901500701904</v>
      </c>
      <c r="N6556" s="91">
        <f>IF(K6556&gt;999999999,K6556/1073741824," ")</f>
        <v>3.7508692871779203</v>
      </c>
      <c r="O6556" s="194" t="s">
        <v>28977</v>
      </c>
      <c r="P6556" s="197" t="s">
        <v>28978</v>
      </c>
    </row>
    <row r="6557" spans="2:16" ht="20.100000000000001" customHeight="1" x14ac:dyDescent="0.3">
      <c r="B6557" s="101">
        <v>6547</v>
      </c>
      <c r="C6557" s="102" t="s">
        <v>42002</v>
      </c>
      <c r="D6557" s="159" t="s">
        <v>4974</v>
      </c>
      <c r="E6557" s="36" t="s">
        <v>16897</v>
      </c>
      <c r="F6557" s="104">
        <v>6.9</v>
      </c>
      <c r="G6557" s="101" t="s">
        <v>704</v>
      </c>
      <c r="H6557" s="101" t="s">
        <v>3745</v>
      </c>
      <c r="I6557" s="101">
        <v>1997</v>
      </c>
      <c r="J6557" s="101"/>
      <c r="K6557" s="90">
        <v>3541151755</v>
      </c>
      <c r="L6557" s="90">
        <f>IF(K6557/1024 &gt;1,K6557/1024," ")</f>
        <v>3458156.0107421875</v>
      </c>
      <c r="M6557" s="90">
        <f>IF(K6557/1048576 &gt;1,K6557/1048576," ")</f>
        <v>3377.1054792404175</v>
      </c>
      <c r="N6557" s="91">
        <f>IF(K6557&gt;999999999,K6557/1073741824," ")</f>
        <v>3.2979545695707202</v>
      </c>
      <c r="O6557" s="194" t="s">
        <v>28981</v>
      </c>
      <c r="P6557" s="197" t="s">
        <v>28982</v>
      </c>
    </row>
    <row r="6558" spans="2:16" ht="20.100000000000001" customHeight="1" x14ac:dyDescent="0.3">
      <c r="B6558" s="101">
        <v>6548</v>
      </c>
      <c r="C6558" s="109" t="s">
        <v>42003</v>
      </c>
      <c r="D6558" s="159" t="s">
        <v>3290</v>
      </c>
      <c r="E6558" s="36" t="s">
        <v>16898</v>
      </c>
      <c r="F6558" s="104">
        <v>6</v>
      </c>
      <c r="G6558" s="101" t="s">
        <v>704</v>
      </c>
      <c r="H6558" s="101" t="s">
        <v>3756</v>
      </c>
      <c r="I6558" s="101">
        <v>2012</v>
      </c>
      <c r="J6558" s="101"/>
      <c r="K6558" s="90">
        <v>3211555672</v>
      </c>
      <c r="L6558" s="90">
        <f>IF(K6558/1024 &gt;1,K6558/1024," ")</f>
        <v>3136284.8359375</v>
      </c>
      <c r="M6558" s="90">
        <f>IF(K6558/1048576 &gt;1,K6558/1048576," ")</f>
        <v>3062.7781600952148</v>
      </c>
      <c r="N6558" s="91">
        <f>IF(K6558&gt;999999999,K6558/1073741824," ")</f>
        <v>2.9909942969679832</v>
      </c>
      <c r="O6558" s="194" t="s">
        <v>28983</v>
      </c>
      <c r="P6558" s="197" t="s">
        <v>28984</v>
      </c>
    </row>
    <row r="6559" spans="2:16" ht="20.100000000000001" customHeight="1" x14ac:dyDescent="0.3">
      <c r="B6559" s="101">
        <v>6549</v>
      </c>
      <c r="C6559" s="109" t="s">
        <v>42004</v>
      </c>
      <c r="D6559" s="159" t="s">
        <v>2619</v>
      </c>
      <c r="E6559" s="36" t="s">
        <v>16900</v>
      </c>
      <c r="F6559" s="104">
        <v>5.7</v>
      </c>
      <c r="G6559" s="101" t="s">
        <v>704</v>
      </c>
      <c r="H6559" s="101" t="s">
        <v>3737</v>
      </c>
      <c r="I6559" s="101">
        <v>2002</v>
      </c>
      <c r="J6559" s="101"/>
      <c r="K6559" s="108">
        <v>2684499856</v>
      </c>
      <c r="L6559" s="90">
        <f>IF(K6559/1024 &gt;1,K6559/1024," ")</f>
        <v>2621581.890625</v>
      </c>
      <c r="M6559" s="90">
        <f>IF(K6559/1048576 &gt;1,K6559/1048576," ")</f>
        <v>2560.1385650634766</v>
      </c>
      <c r="N6559" s="91">
        <f>IF(K6559&gt;999999999,K6559/1073741824," ")</f>
        <v>2.5001353174448013</v>
      </c>
      <c r="O6559" s="194" t="s">
        <v>28987</v>
      </c>
      <c r="P6559" s="197" t="s">
        <v>28988</v>
      </c>
    </row>
    <row r="6560" spans="2:16" ht="20.100000000000001" customHeight="1" x14ac:dyDescent="0.3">
      <c r="B6560" s="101">
        <v>6550</v>
      </c>
      <c r="C6560" s="111" t="s">
        <v>7285</v>
      </c>
      <c r="D6560" s="161" t="s">
        <v>7263</v>
      </c>
      <c r="E6560" s="36" t="s">
        <v>16899</v>
      </c>
      <c r="F6560" s="99">
        <v>5.2</v>
      </c>
      <c r="G6560" s="99" t="s">
        <v>704</v>
      </c>
      <c r="H6560" s="105" t="s">
        <v>5878</v>
      </c>
      <c r="I6560" s="101">
        <v>2016</v>
      </c>
      <c r="J6560" s="101"/>
      <c r="K6560" s="90">
        <v>4203095083</v>
      </c>
      <c r="L6560" s="90">
        <f>IF(K6560/1024 &gt;1,K6560/1024," ")</f>
        <v>4104585.0419921875</v>
      </c>
      <c r="M6560" s="90">
        <f>IF(K6560/1048576 &gt;1,K6560/1048576," ")</f>
        <v>4008.3838300704956</v>
      </c>
      <c r="N6560" s="91">
        <f>IF(K6560&gt;999999999,K6560/1073741824," ")</f>
        <v>3.9144373340532184</v>
      </c>
      <c r="O6560" s="194" t="s">
        <v>28985</v>
      </c>
      <c r="P6560" s="197" t="s">
        <v>28986</v>
      </c>
    </row>
    <row r="6561" spans="2:20" ht="20.100000000000001" customHeight="1" x14ac:dyDescent="0.3">
      <c r="B6561" s="101">
        <v>6551</v>
      </c>
      <c r="C6561" s="12" t="s">
        <v>42005</v>
      </c>
      <c r="D6561" s="160" t="s">
        <v>2620</v>
      </c>
      <c r="E6561" s="36" t="s">
        <v>16901</v>
      </c>
      <c r="F6561" s="104">
        <v>4.4000000000000004</v>
      </c>
      <c r="G6561" s="94"/>
      <c r="H6561" s="13" t="s">
        <v>5981</v>
      </c>
      <c r="I6561" s="101">
        <v>2006</v>
      </c>
      <c r="J6561" s="101"/>
      <c r="K6561" s="73">
        <v>4609024000</v>
      </c>
      <c r="L6561" s="90">
        <f>IF(K6561/1024 &gt;1,K6561/1024," ")</f>
        <v>4501000</v>
      </c>
      <c r="M6561" s="90">
        <f>IF(K6561/1048576 &gt;1,K6561/1048576," ")</f>
        <v>4395.5078125</v>
      </c>
      <c r="N6561" s="91">
        <f>IF(K6561&gt;999999999,K6561/1073741824," ")</f>
        <v>4.2924880981445313</v>
      </c>
      <c r="O6561" s="194" t="s">
        <v>28989</v>
      </c>
      <c r="P6561" s="197" t="s">
        <v>28990</v>
      </c>
    </row>
    <row r="6562" spans="2:20" ht="20.100000000000001" customHeight="1" x14ac:dyDescent="0.3">
      <c r="B6562" s="101">
        <v>6552</v>
      </c>
      <c r="C6562" s="109" t="s">
        <v>42006</v>
      </c>
      <c r="D6562" s="159" t="s">
        <v>3373</v>
      </c>
      <c r="E6562" s="36" t="s">
        <v>16902</v>
      </c>
      <c r="F6562" s="104">
        <v>5.6</v>
      </c>
      <c r="G6562" s="101" t="s">
        <v>704</v>
      </c>
      <c r="H6562" s="101" t="s">
        <v>3745</v>
      </c>
      <c r="I6562" s="101">
        <v>2010</v>
      </c>
      <c r="J6562" s="101"/>
      <c r="K6562" s="90">
        <v>2529976485</v>
      </c>
      <c r="L6562" s="90">
        <f>IF(K6562/1024 &gt;1,K6562/1024," ")</f>
        <v>2470680.1611328125</v>
      </c>
      <c r="M6562" s="90">
        <f>IF(K6562/1048576 &gt;1,K6562/1048576," ")</f>
        <v>2412.7735948562622</v>
      </c>
      <c r="N6562" s="91">
        <f>IF(K6562&gt;999999999,K6562/1073741824," ")</f>
        <v>2.3562242137268186</v>
      </c>
      <c r="O6562" s="194" t="s">
        <v>28991</v>
      </c>
      <c r="P6562" s="197" t="s">
        <v>28992</v>
      </c>
    </row>
    <row r="6563" spans="2:20" ht="20.100000000000001" customHeight="1" x14ac:dyDescent="0.3">
      <c r="B6563" s="101">
        <v>6553</v>
      </c>
      <c r="C6563" s="103" t="s">
        <v>42007</v>
      </c>
      <c r="D6563" s="161" t="s">
        <v>6430</v>
      </c>
      <c r="E6563" s="36" t="s">
        <v>16903</v>
      </c>
      <c r="F6563" s="99">
        <v>4.9000000000000004</v>
      </c>
      <c r="G6563" s="99" t="s">
        <v>704</v>
      </c>
      <c r="H6563" s="101" t="s">
        <v>5878</v>
      </c>
      <c r="I6563" s="101">
        <v>2015</v>
      </c>
      <c r="J6563" s="101"/>
      <c r="K6563" s="90">
        <v>3754025453</v>
      </c>
      <c r="L6563" s="90">
        <f>IF(K6563/1024 &gt;1,K6563/1024," ")</f>
        <v>3666040.4814453125</v>
      </c>
      <c r="M6563" s="90">
        <f>IF(K6563/1048576 &gt;1,K6563/1048576," ")</f>
        <v>3580.117657661438</v>
      </c>
      <c r="N6563" s="91">
        <f>IF(K6563&gt;999999999,K6563/1073741824," ")</f>
        <v>3.496208650059998</v>
      </c>
      <c r="O6563" s="194" t="s">
        <v>28993</v>
      </c>
      <c r="P6563" s="197" t="s">
        <v>28994</v>
      </c>
    </row>
    <row r="6564" spans="2:20" ht="20.100000000000001" customHeight="1" x14ac:dyDescent="0.3">
      <c r="B6564" s="101">
        <v>6554</v>
      </c>
      <c r="C6564" s="20" t="s">
        <v>34146</v>
      </c>
      <c r="D6564" s="261" t="s">
        <v>33923</v>
      </c>
      <c r="E6564" s="36" t="s">
        <v>33924</v>
      </c>
      <c r="F6564" s="131">
        <v>7.2</v>
      </c>
      <c r="G6564" s="13" t="s">
        <v>704</v>
      </c>
      <c r="H6564" s="13" t="s">
        <v>3756</v>
      </c>
      <c r="I6564" s="79">
        <v>2022</v>
      </c>
      <c r="J6564" s="79"/>
      <c r="K6564" s="73">
        <v>6327234560</v>
      </c>
      <c r="L6564" s="90">
        <f>IF(K6564/1024 &gt;1,K6564/1024," ")</f>
        <v>6178940</v>
      </c>
      <c r="M6564" s="90">
        <f>IF(K6564/1048576 &gt;1,K6564/1048576," ")</f>
        <v>6034.12109375</v>
      </c>
      <c r="N6564" s="91">
        <f>IF(K6564&gt;999999999,K6564/1073741824," ")</f>
        <v>5.8926963806152344</v>
      </c>
      <c r="O6564" s="223" t="s">
        <v>33925</v>
      </c>
      <c r="P6564" s="198" t="s">
        <v>33926</v>
      </c>
    </row>
    <row r="6565" spans="2:20" ht="20.100000000000001" customHeight="1" x14ac:dyDescent="0.3">
      <c r="B6565" s="101">
        <v>6555</v>
      </c>
      <c r="C6565" s="48" t="s">
        <v>42008</v>
      </c>
      <c r="D6565" s="157" t="s">
        <v>8165</v>
      </c>
      <c r="E6565" s="36" t="s">
        <v>16904</v>
      </c>
      <c r="F6565" s="81">
        <v>6.3</v>
      </c>
      <c r="G6565" s="13" t="s">
        <v>704</v>
      </c>
      <c r="H6565" s="13" t="s">
        <v>3744</v>
      </c>
      <c r="I6565" s="79">
        <v>2017</v>
      </c>
      <c r="J6565" s="79"/>
      <c r="K6565" s="73">
        <v>6165909708</v>
      </c>
      <c r="L6565" s="90">
        <f>IF(K6565/1024 &gt;1,K6565/1024," ")</f>
        <v>6021396.19921875</v>
      </c>
      <c r="M6565" s="90">
        <f>IF(K6565/1048576 &gt;1,K6565/1048576," ")</f>
        <v>5880.2697257995605</v>
      </c>
      <c r="N6565" s="91">
        <f>IF(K6565&gt;999999999,K6565/1073741824," ")</f>
        <v>5.7424509041011333</v>
      </c>
      <c r="O6565" s="194" t="s">
        <v>28995</v>
      </c>
      <c r="P6565" s="197" t="s">
        <v>28996</v>
      </c>
      <c r="R6565"/>
      <c r="S6565"/>
      <c r="T6565"/>
    </row>
    <row r="6566" spans="2:20" ht="20.100000000000001" customHeight="1" x14ac:dyDescent="0.3">
      <c r="B6566" s="101">
        <v>6556</v>
      </c>
      <c r="C6566" s="20" t="s">
        <v>43213</v>
      </c>
      <c r="D6566" s="177" t="s">
        <v>43210</v>
      </c>
      <c r="E6566" s="36" t="s">
        <v>43211</v>
      </c>
      <c r="F6566" s="49">
        <v>6.3</v>
      </c>
      <c r="G6566" s="13"/>
      <c r="H6566" s="13" t="s">
        <v>3913</v>
      </c>
      <c r="I6566" s="9">
        <v>2022</v>
      </c>
      <c r="J6566" s="9"/>
      <c r="K6566" s="45">
        <v>4867784704</v>
      </c>
      <c r="L6566" s="90">
        <f>IF(K6566/1024 &gt;1,K6566/1024," ")</f>
        <v>4753696</v>
      </c>
      <c r="M6566" s="90">
        <f>IF(K6566/1048576 &gt;1,K6566/1048576," ")</f>
        <v>4642.28125</v>
      </c>
      <c r="N6566" s="91">
        <f>IF(K6566&gt;999999999,K6566/1073741824," ")</f>
        <v>4.533477783203125</v>
      </c>
      <c r="O6566" s="194" t="s">
        <v>17521</v>
      </c>
      <c r="P6566" s="197" t="s">
        <v>43212</v>
      </c>
    </row>
    <row r="6567" spans="2:20" ht="20.100000000000001" customHeight="1" x14ac:dyDescent="0.3">
      <c r="B6567" s="101">
        <v>6557</v>
      </c>
      <c r="C6567" s="102" t="s">
        <v>42009</v>
      </c>
      <c r="D6567" s="159" t="s">
        <v>2621</v>
      </c>
      <c r="E6567" s="36" t="s">
        <v>16905</v>
      </c>
      <c r="F6567" s="104">
        <v>6.5</v>
      </c>
      <c r="G6567" s="99" t="s">
        <v>704</v>
      </c>
      <c r="H6567" s="101" t="s">
        <v>5878</v>
      </c>
      <c r="I6567" s="101">
        <v>1986</v>
      </c>
      <c r="J6567" s="101"/>
      <c r="K6567" s="90">
        <v>4940613463</v>
      </c>
      <c r="L6567" s="90">
        <f>IF(K6567/1024 &gt;1,K6567/1024," ")</f>
        <v>4824817.8349609375</v>
      </c>
      <c r="M6567" s="90">
        <f>IF(K6567/1048576 &gt;1,K6567/1048576," ")</f>
        <v>4711.7361669540405</v>
      </c>
      <c r="N6567" s="91">
        <f>IF(K6567&gt;999999999,K6567/1073741824," ")</f>
        <v>4.6013048505410552</v>
      </c>
      <c r="O6567" s="194" t="s">
        <v>28997</v>
      </c>
      <c r="P6567" s="200" t="s">
        <v>31586</v>
      </c>
    </row>
    <row r="6568" spans="2:20" ht="20.100000000000001" customHeight="1" x14ac:dyDescent="0.3">
      <c r="B6568" s="101">
        <v>6558</v>
      </c>
      <c r="C6568" s="12" t="s">
        <v>40837</v>
      </c>
      <c r="D6568" s="160" t="s">
        <v>2622</v>
      </c>
      <c r="E6568" s="36" t="s">
        <v>16906</v>
      </c>
      <c r="F6568" s="104">
        <v>7.1</v>
      </c>
      <c r="G6568" s="94"/>
      <c r="H6568" s="94" t="s">
        <v>3921</v>
      </c>
      <c r="I6568" s="101">
        <v>2005</v>
      </c>
      <c r="J6568" s="101"/>
      <c r="K6568" s="90">
        <v>734271488</v>
      </c>
      <c r="L6568" s="90">
        <f>IF(K6568/1024 &gt;1,K6568/1024," ")</f>
        <v>717062</v>
      </c>
      <c r="M6568" s="90">
        <f>IF(K6568/1048576 &gt;1,K6568/1048576," ")</f>
        <v>700.255859375</v>
      </c>
      <c r="N6568" s="91" t="str">
        <f>IF(K6568&gt;999999999,K6568/1073741824," ")</f>
        <v xml:space="preserve"> </v>
      </c>
      <c r="O6568" s="194" t="s">
        <v>28998</v>
      </c>
      <c r="P6568" s="197" t="s">
        <v>28999</v>
      </c>
    </row>
    <row r="6569" spans="2:20" ht="20.100000000000001" customHeight="1" x14ac:dyDescent="0.3">
      <c r="B6569" s="101">
        <v>6559</v>
      </c>
      <c r="C6569" s="20" t="s">
        <v>34142</v>
      </c>
      <c r="D6569" s="261" t="s">
        <v>33689</v>
      </c>
      <c r="E6569" s="36" t="s">
        <v>33690</v>
      </c>
      <c r="F6569" s="81">
        <v>6.4</v>
      </c>
      <c r="G6569" s="13"/>
      <c r="H6569" s="13" t="s">
        <v>3756</v>
      </c>
      <c r="I6569" s="79">
        <v>2021</v>
      </c>
      <c r="J6569" s="79"/>
      <c r="K6569" s="73">
        <v>4934311936</v>
      </c>
      <c r="L6569" s="90">
        <f>IF(K6569/1024 &gt;1,K6569/1024," ")</f>
        <v>4818664</v>
      </c>
      <c r="M6569" s="90">
        <f>IF(K6569/1048576 &gt;1,K6569/1048576," ")</f>
        <v>4705.7265625</v>
      </c>
      <c r="N6569" s="91">
        <f>IF(K6569&gt;999999999,K6569/1073741824," ")</f>
        <v>4.5954360961914063</v>
      </c>
      <c r="O6569" s="194" t="s">
        <v>33691</v>
      </c>
      <c r="P6569" s="197" t="s">
        <v>33692</v>
      </c>
    </row>
    <row r="6570" spans="2:20" ht="20.100000000000001" customHeight="1" x14ac:dyDescent="0.3">
      <c r="B6570" s="101">
        <v>6560</v>
      </c>
      <c r="C6570" s="7" t="s">
        <v>42010</v>
      </c>
      <c r="D6570" s="159" t="s">
        <v>2623</v>
      </c>
      <c r="E6570" s="36" t="s">
        <v>16907</v>
      </c>
      <c r="F6570" s="104">
        <v>4.2</v>
      </c>
      <c r="G6570" s="13" t="s">
        <v>704</v>
      </c>
      <c r="H6570" s="13" t="s">
        <v>5871</v>
      </c>
      <c r="I6570" s="101">
        <v>2009</v>
      </c>
      <c r="J6570" s="101"/>
      <c r="K6570" s="73">
        <v>4666705245</v>
      </c>
      <c r="L6570" s="90">
        <f>IF(K6570/1024 &gt;1,K6570/1024," ")</f>
        <v>4557329.3408203125</v>
      </c>
      <c r="M6570" s="90">
        <f>IF(K6570/1048576 &gt;1,K6570/1048576," ")</f>
        <v>4450.5169343948364</v>
      </c>
      <c r="N6570" s="91">
        <f>IF(K6570&gt;999999999,K6570/1073741824," ")</f>
        <v>4.3462079437449574</v>
      </c>
      <c r="O6570" s="194" t="s">
        <v>18100</v>
      </c>
      <c r="P6570" s="197" t="s">
        <v>31587</v>
      </c>
    </row>
    <row r="6571" spans="2:20" ht="20.100000000000001" customHeight="1" x14ac:dyDescent="0.3">
      <c r="B6571" s="101">
        <v>6561</v>
      </c>
      <c r="C6571" s="12" t="s">
        <v>40838</v>
      </c>
      <c r="D6571" s="160" t="s">
        <v>938</v>
      </c>
      <c r="E6571" s="36" t="s">
        <v>16908</v>
      </c>
      <c r="F6571" s="104">
        <v>6.5</v>
      </c>
      <c r="G6571" s="94"/>
      <c r="H6571" s="94" t="s">
        <v>4412</v>
      </c>
      <c r="I6571" s="101">
        <v>2003</v>
      </c>
      <c r="J6571" s="101"/>
      <c r="K6571" s="90">
        <v>732260352</v>
      </c>
      <c r="L6571" s="90">
        <f>IF(K6571/1024 &gt;1,K6571/1024," ")</f>
        <v>715098</v>
      </c>
      <c r="M6571" s="90">
        <f>IF(K6571/1048576 &gt;1,K6571/1048576," ")</f>
        <v>698.337890625</v>
      </c>
      <c r="N6571" s="91" t="str">
        <f>IF(K6571&gt;999999999,K6571/1073741824," ")</f>
        <v xml:space="preserve"> </v>
      </c>
      <c r="O6571" s="194" t="s">
        <v>17766</v>
      </c>
      <c r="P6571" s="197" t="s">
        <v>29000</v>
      </c>
    </row>
    <row r="6572" spans="2:20" ht="20.100000000000001" customHeight="1" x14ac:dyDescent="0.3">
      <c r="B6572" s="101">
        <v>6562</v>
      </c>
      <c r="C6572" s="109" t="s">
        <v>42011</v>
      </c>
      <c r="D6572" s="160" t="s">
        <v>2734</v>
      </c>
      <c r="E6572" s="36" t="s">
        <v>16909</v>
      </c>
      <c r="F6572" s="104">
        <v>6.9</v>
      </c>
      <c r="G6572" s="101" t="s">
        <v>704</v>
      </c>
      <c r="H6572" s="101" t="s">
        <v>4413</v>
      </c>
      <c r="I6572" s="101">
        <v>1972</v>
      </c>
      <c r="J6572" s="101"/>
      <c r="K6572" s="90">
        <v>2577273205</v>
      </c>
      <c r="L6572" s="90">
        <f>IF(K6572/1024 &gt;1,K6572/1024," ")</f>
        <v>2516868.3642578125</v>
      </c>
      <c r="M6572" s="90">
        <f>IF(K6572/1048576 &gt;1,K6572/1048576," ")</f>
        <v>2457.87926197052</v>
      </c>
      <c r="N6572" s="91">
        <f>IF(K6572&gt;999999999,K6572/1073741824," ")</f>
        <v>2.400272716768086</v>
      </c>
      <c r="O6572" s="194" t="s">
        <v>29001</v>
      </c>
      <c r="P6572" s="197" t="s">
        <v>29002</v>
      </c>
    </row>
    <row r="6573" spans="2:20" ht="20.100000000000001" customHeight="1" x14ac:dyDescent="0.3">
      <c r="B6573" s="101">
        <v>6563</v>
      </c>
      <c r="C6573" s="48" t="s">
        <v>42539</v>
      </c>
      <c r="D6573" s="161" t="s">
        <v>7351</v>
      </c>
      <c r="E6573" s="36" t="s">
        <v>9514</v>
      </c>
      <c r="F6573" s="99">
        <v>4.5999999999999996</v>
      </c>
      <c r="G6573" s="99" t="s">
        <v>704</v>
      </c>
      <c r="H6573" s="105" t="s">
        <v>4081</v>
      </c>
      <c r="I6573" s="101">
        <v>2016</v>
      </c>
      <c r="J6573" s="101"/>
      <c r="K6573" s="90">
        <v>4757176234</v>
      </c>
      <c r="L6573" s="90">
        <f>IF(K6573/1024 &gt;1,K6573/1024," ")</f>
        <v>4645679.916015625</v>
      </c>
      <c r="M6573" s="90">
        <f>IF(K6573/1048576 &gt;1,K6573/1048576," ")</f>
        <v>4536.7967929840088</v>
      </c>
      <c r="N6573" s="91">
        <f>IF(K6573&gt;999999999,K6573/1073741824," ")</f>
        <v>4.4304656181484461</v>
      </c>
      <c r="O6573" s="194" t="s">
        <v>17787</v>
      </c>
      <c r="P6573" s="197" t="s">
        <v>30991</v>
      </c>
    </row>
    <row r="6574" spans="2:20" ht="20.100000000000001" customHeight="1" x14ac:dyDescent="0.3">
      <c r="B6574" s="101">
        <v>6564</v>
      </c>
      <c r="C6574" s="111" t="s">
        <v>42012</v>
      </c>
      <c r="D6574" s="168" t="s">
        <v>7334</v>
      </c>
      <c r="E6574" s="36" t="s">
        <v>16910</v>
      </c>
      <c r="F6574" s="99">
        <v>5.2</v>
      </c>
      <c r="G6574" s="99" t="s">
        <v>704</v>
      </c>
      <c r="H6574" s="105" t="s">
        <v>5878</v>
      </c>
      <c r="I6574" s="101">
        <v>2017</v>
      </c>
      <c r="J6574" s="101"/>
      <c r="K6574" s="90">
        <v>3982025107</v>
      </c>
      <c r="L6574" s="90">
        <f>IF(K6574/1024 &gt;1,K6574/1024," ")</f>
        <v>3888696.3935546875</v>
      </c>
      <c r="M6574" s="90">
        <f>IF(K6574/1048576 &gt;1,K6574/1048576," ")</f>
        <v>3797.5550718307495</v>
      </c>
      <c r="N6574" s="91">
        <f>IF(K6574&gt;999999999,K6574/1073741824," ")</f>
        <v>3.7085498748347163</v>
      </c>
      <c r="O6574" s="194" t="s">
        <v>18313</v>
      </c>
      <c r="P6574" s="197" t="s">
        <v>29003</v>
      </c>
    </row>
    <row r="6575" spans="2:20" ht="20.100000000000001" customHeight="1" x14ac:dyDescent="0.3">
      <c r="B6575" s="101">
        <v>6565</v>
      </c>
      <c r="C6575" s="102" t="s">
        <v>42013</v>
      </c>
      <c r="D6575" s="159" t="s">
        <v>2624</v>
      </c>
      <c r="E6575" s="36" t="s">
        <v>16911</v>
      </c>
      <c r="F6575" s="104">
        <v>6.2</v>
      </c>
      <c r="G6575" s="94" t="s">
        <v>704</v>
      </c>
      <c r="H6575" s="94" t="s">
        <v>3747</v>
      </c>
      <c r="I6575" s="101">
        <v>1995</v>
      </c>
      <c r="J6575" s="101"/>
      <c r="K6575" s="90">
        <v>3215110839</v>
      </c>
      <c r="L6575" s="90">
        <f>IF(K6575/1024 &gt;1,K6575/1024," ")</f>
        <v>3139756.6787109375</v>
      </c>
      <c r="M6575" s="90">
        <f>IF(K6575/1048576 &gt;1,K6575/1048576," ")</f>
        <v>3066.1686315536499</v>
      </c>
      <c r="N6575" s="91">
        <f>IF(K6575&gt;999999999,K6575/1073741824," ")</f>
        <v>2.9943053042516112</v>
      </c>
      <c r="O6575" s="194" t="s">
        <v>29004</v>
      </c>
      <c r="P6575" s="197" t="s">
        <v>29005</v>
      </c>
    </row>
    <row r="6576" spans="2:20" ht="20.100000000000001" customHeight="1" x14ac:dyDescent="0.3">
      <c r="B6576" s="101">
        <v>6566</v>
      </c>
      <c r="C6576" s="111" t="s">
        <v>42014</v>
      </c>
      <c r="D6576" s="168" t="s">
        <v>6165</v>
      </c>
      <c r="E6576" s="36" t="s">
        <v>16912</v>
      </c>
      <c r="F6576" s="99">
        <v>4.8</v>
      </c>
      <c r="G6576" s="101" t="s">
        <v>704</v>
      </c>
      <c r="H6576" s="101" t="s">
        <v>5878</v>
      </c>
      <c r="I6576" s="101">
        <v>2015</v>
      </c>
      <c r="J6576" s="101"/>
      <c r="K6576" s="90">
        <v>4704429130</v>
      </c>
      <c r="L6576" s="90">
        <f>IF(K6576/1024 &gt;1,K6576/1024," ")</f>
        <v>4594169.072265625</v>
      </c>
      <c r="M6576" s="90">
        <f>IF(K6576/1048576 &gt;1,K6576/1048576," ")</f>
        <v>4486.4932346343994</v>
      </c>
      <c r="N6576" s="91">
        <f>IF(K6576&gt;999999999,K6576/1073741824," ")</f>
        <v>4.3813410494476557</v>
      </c>
      <c r="O6576" s="194" t="s">
        <v>29006</v>
      </c>
      <c r="P6576" s="197" t="s">
        <v>29007</v>
      </c>
    </row>
    <row r="6577" spans="2:16" ht="20.100000000000001" customHeight="1" x14ac:dyDescent="0.3">
      <c r="B6577" s="101">
        <v>6567</v>
      </c>
      <c r="C6577" s="102" t="s">
        <v>42015</v>
      </c>
      <c r="D6577" s="159" t="s">
        <v>1808</v>
      </c>
      <c r="E6577" s="36" t="s">
        <v>16913</v>
      </c>
      <c r="F6577" s="104">
        <v>5.2</v>
      </c>
      <c r="G6577" s="99" t="s">
        <v>704</v>
      </c>
      <c r="H6577" s="105" t="s">
        <v>5877</v>
      </c>
      <c r="I6577" s="94">
        <v>2010</v>
      </c>
      <c r="J6577" s="94"/>
      <c r="K6577" s="90">
        <v>2645043731</v>
      </c>
      <c r="L6577" s="90">
        <f>IF(K6577/1024 &gt;1,K6577/1024," ")</f>
        <v>2583050.5185546875</v>
      </c>
      <c r="M6577" s="90">
        <f>IF(K6577/1048576 &gt;1,K6577/1048576," ")</f>
        <v>2522.510272026062</v>
      </c>
      <c r="N6577" s="91">
        <f>IF(K6577&gt;999999999,K6577/1073741824," ")</f>
        <v>2.4633889375254512</v>
      </c>
      <c r="O6577" s="194" t="s">
        <v>29008</v>
      </c>
      <c r="P6577" s="197" t="s">
        <v>29009</v>
      </c>
    </row>
    <row r="6578" spans="2:16" ht="20.100000000000001" customHeight="1" x14ac:dyDescent="0.3">
      <c r="B6578" s="101">
        <v>6568</v>
      </c>
      <c r="C6578" s="107" t="s">
        <v>42016</v>
      </c>
      <c r="D6578" s="159" t="s">
        <v>5376</v>
      </c>
      <c r="E6578" s="36" t="s">
        <v>16914</v>
      </c>
      <c r="F6578" s="104">
        <v>7.1</v>
      </c>
      <c r="G6578" s="101"/>
      <c r="H6578" s="101" t="s">
        <v>3739</v>
      </c>
      <c r="I6578" s="101">
        <v>1999</v>
      </c>
      <c r="J6578" s="101"/>
      <c r="K6578" s="90">
        <v>4063520266</v>
      </c>
      <c r="L6578" s="90">
        <f>IF(K6578/1024 &gt;1,K6578/1024," ")</f>
        <v>3968281.509765625</v>
      </c>
      <c r="M6578" s="90">
        <f>IF(K6578/1048576 &gt;1,K6578/1048576," ")</f>
        <v>3875.2749118804932</v>
      </c>
      <c r="N6578" s="91">
        <f>IF(K6578&gt;999999999,K6578/1073741824," ")</f>
        <v>3.7844481561332941</v>
      </c>
      <c r="O6578" s="194" t="s">
        <v>29010</v>
      </c>
      <c r="P6578" s="197" t="s">
        <v>29011</v>
      </c>
    </row>
    <row r="6579" spans="2:16" ht="20.100000000000001" customHeight="1" x14ac:dyDescent="0.3">
      <c r="B6579" s="101">
        <v>6569</v>
      </c>
      <c r="C6579" s="102" t="s">
        <v>42017</v>
      </c>
      <c r="D6579" s="159" t="s">
        <v>2824</v>
      </c>
      <c r="E6579" s="36" t="s">
        <v>16915</v>
      </c>
      <c r="F6579" s="104">
        <v>4.5</v>
      </c>
      <c r="G6579" s="101"/>
      <c r="H6579" s="101" t="s">
        <v>3739</v>
      </c>
      <c r="I6579" s="101">
        <v>2011</v>
      </c>
      <c r="J6579" s="101"/>
      <c r="K6579" s="90">
        <v>2724461465</v>
      </c>
      <c r="L6579" s="90">
        <f>IF(K6579/1024 &gt;1,K6579/1024," ")</f>
        <v>2660606.8994140625</v>
      </c>
      <c r="M6579" s="90">
        <f>IF(K6579/1048576 &gt;1,K6579/1048576," ")</f>
        <v>2598.2489252090454</v>
      </c>
      <c r="N6579" s="91">
        <f>IF(K6579&gt;999999999,K6579/1073741824," ")</f>
        <v>2.5373524660244584</v>
      </c>
      <c r="O6579" s="194" t="s">
        <v>17564</v>
      </c>
      <c r="P6579" s="197" t="s">
        <v>29012</v>
      </c>
    </row>
    <row r="6580" spans="2:16" ht="20.100000000000001" customHeight="1" x14ac:dyDescent="0.3">
      <c r="B6580" s="101">
        <v>6570</v>
      </c>
      <c r="C6580" s="12" t="s">
        <v>40839</v>
      </c>
      <c r="D6580" s="160" t="s">
        <v>1053</v>
      </c>
      <c r="E6580" s="36" t="s">
        <v>16916</v>
      </c>
      <c r="F6580" s="104">
        <v>5.3</v>
      </c>
      <c r="G6580" s="94"/>
      <c r="H6580" s="94" t="s">
        <v>4228</v>
      </c>
      <c r="I6580" s="101">
        <v>1943</v>
      </c>
      <c r="J6580" s="116"/>
      <c r="K6580" s="90">
        <v>1001598976</v>
      </c>
      <c r="L6580" s="90">
        <f>IF(K6580/1024 &gt;1,K6580/1024," ")</f>
        <v>978124</v>
      </c>
      <c r="M6580" s="90">
        <f>IF(K6580/1048576 &gt;1,K6580/1048576," ")</f>
        <v>955.19921875</v>
      </c>
      <c r="N6580" s="91">
        <f>IF(K6580&gt;999999999,K6580/1073741824," ")</f>
        <v>0.93281173706054688</v>
      </c>
      <c r="O6580" s="194" t="s">
        <v>17917</v>
      </c>
      <c r="P6580" s="197" t="s">
        <v>29013</v>
      </c>
    </row>
    <row r="6581" spans="2:16" ht="20.100000000000001" customHeight="1" x14ac:dyDescent="0.3">
      <c r="B6581" s="101">
        <v>6571</v>
      </c>
      <c r="C6581" s="107" t="s">
        <v>42018</v>
      </c>
      <c r="D6581" s="160" t="s">
        <v>4851</v>
      </c>
      <c r="E6581" s="36" t="s">
        <v>16917</v>
      </c>
      <c r="F6581" s="104">
        <v>7</v>
      </c>
      <c r="G6581" s="101" t="s">
        <v>704</v>
      </c>
      <c r="H6581" s="101" t="s">
        <v>3745</v>
      </c>
      <c r="I6581" s="101">
        <v>1996</v>
      </c>
      <c r="J6581" s="101"/>
      <c r="K6581" s="90">
        <v>3658739357</v>
      </c>
      <c r="L6581" s="90">
        <f>IF(K6581/1024 &gt;1,K6581/1024," ")</f>
        <v>3572987.6533203125</v>
      </c>
      <c r="M6581" s="90">
        <f>IF(K6581/1048576 &gt;1,K6581/1048576," ")</f>
        <v>3489.2457551956177</v>
      </c>
      <c r="N6581" s="91">
        <f>IF(K6581&gt;999999999,K6581/1073741824," ")</f>
        <v>3.4074665578082204</v>
      </c>
      <c r="O6581" s="194" t="s">
        <v>29014</v>
      </c>
      <c r="P6581" s="197" t="s">
        <v>31588</v>
      </c>
    </row>
    <row r="6582" spans="2:16" ht="20.100000000000001" customHeight="1" x14ac:dyDescent="0.3">
      <c r="B6582" s="101">
        <v>6572</v>
      </c>
      <c r="C6582" s="107" t="s">
        <v>42019</v>
      </c>
      <c r="D6582" s="161" t="s">
        <v>6295</v>
      </c>
      <c r="E6582" s="36" t="s">
        <v>16918</v>
      </c>
      <c r="F6582" s="99">
        <v>5.4</v>
      </c>
      <c r="G6582" s="99"/>
      <c r="H6582" s="101" t="s">
        <v>6294</v>
      </c>
      <c r="I6582" s="101">
        <v>1962</v>
      </c>
      <c r="J6582" s="101"/>
      <c r="K6582" s="90">
        <v>2102231171</v>
      </c>
      <c r="L6582" s="90">
        <f>IF(K6582/1024 &gt;1,K6582/1024," ")</f>
        <v>2052960.1279296875</v>
      </c>
      <c r="M6582" s="90">
        <f>IF(K6582/1048576 &gt;1,K6582/1048576," ")</f>
        <v>2004.8438749313354</v>
      </c>
      <c r="N6582" s="91">
        <f>IF(K6582&gt;999999999,K6582/1073741824," ")</f>
        <v>1.9578553466126323</v>
      </c>
      <c r="O6582" s="199" t="s">
        <v>17525</v>
      </c>
      <c r="P6582" s="197" t="s">
        <v>29015</v>
      </c>
    </row>
    <row r="6583" spans="2:16" ht="20.100000000000001" customHeight="1" x14ac:dyDescent="0.3">
      <c r="B6583" s="101">
        <v>6573</v>
      </c>
      <c r="C6583" s="109" t="s">
        <v>42020</v>
      </c>
      <c r="D6583" s="159" t="s">
        <v>5700</v>
      </c>
      <c r="E6583" s="36" t="s">
        <v>16919</v>
      </c>
      <c r="F6583" s="104">
        <v>5.7</v>
      </c>
      <c r="G6583" s="101" t="s">
        <v>704</v>
      </c>
      <c r="H6583" s="101" t="s">
        <v>5699</v>
      </c>
      <c r="I6583" s="101">
        <v>1965</v>
      </c>
      <c r="J6583" s="116"/>
      <c r="K6583" s="90">
        <v>2614433436</v>
      </c>
      <c r="L6583" s="90">
        <f>IF(K6583/1024 &gt;1,K6583/1024," ")</f>
        <v>2553157.65234375</v>
      </c>
      <c r="M6583" s="90">
        <f>IF(K6583/1048576 &gt;1,K6583/1048576," ")</f>
        <v>2493.3180198669434</v>
      </c>
      <c r="N6583" s="91">
        <f>IF(K6583&gt;999999999,K6583/1073741824," ")</f>
        <v>2.4348808787763119</v>
      </c>
      <c r="O6583" s="194" t="s">
        <v>17917</v>
      </c>
      <c r="P6583" s="197" t="s">
        <v>29016</v>
      </c>
    </row>
    <row r="6584" spans="2:16" ht="20.100000000000001" customHeight="1" x14ac:dyDescent="0.3">
      <c r="B6584" s="101">
        <v>6574</v>
      </c>
      <c r="C6584" s="7" t="s">
        <v>40840</v>
      </c>
      <c r="D6584" s="159" t="s">
        <v>2625</v>
      </c>
      <c r="E6584" s="36" t="s">
        <v>16920</v>
      </c>
      <c r="F6584" s="104">
        <v>6</v>
      </c>
      <c r="G6584" s="94"/>
      <c r="H6584" s="94" t="s">
        <v>4414</v>
      </c>
      <c r="I6584" s="94">
        <v>2009</v>
      </c>
      <c r="J6584" s="94"/>
      <c r="K6584" s="108">
        <v>845719026</v>
      </c>
      <c r="L6584" s="90">
        <f>IF(K6584/1024 &gt;1,K6584/1024," ")</f>
        <v>825897.486328125</v>
      </c>
      <c r="M6584" s="90">
        <f>IF(K6584/1048576 &gt;1,K6584/1048576," ")</f>
        <v>806.54051399230957</v>
      </c>
      <c r="N6584" s="91" t="str">
        <f>IF(K6584&gt;999999999,K6584/1073741824," ")</f>
        <v xml:space="preserve"> </v>
      </c>
      <c r="O6584" s="194" t="s">
        <v>29017</v>
      </c>
      <c r="P6584" s="197" t="s">
        <v>29018</v>
      </c>
    </row>
    <row r="6585" spans="2:16" ht="20.100000000000001" customHeight="1" x14ac:dyDescent="0.3">
      <c r="B6585" s="101">
        <v>6575</v>
      </c>
      <c r="C6585" s="12" t="s">
        <v>40841</v>
      </c>
      <c r="D6585" s="160" t="s">
        <v>939</v>
      </c>
      <c r="E6585" s="36" t="s">
        <v>16921</v>
      </c>
      <c r="F6585" s="104">
        <v>5.0999999999999996</v>
      </c>
      <c r="G6585" s="94"/>
      <c r="H6585" s="94" t="s">
        <v>4415</v>
      </c>
      <c r="I6585" s="101">
        <v>2000</v>
      </c>
      <c r="J6585" s="101"/>
      <c r="K6585" s="90">
        <v>718501888</v>
      </c>
      <c r="L6585" s="90">
        <f>IF(K6585/1024 &gt;1,K6585/1024," ")</f>
        <v>701662</v>
      </c>
      <c r="M6585" s="90">
        <f>IF(K6585/1048576 &gt;1,K6585/1048576," ")</f>
        <v>685.216796875</v>
      </c>
      <c r="N6585" s="91" t="str">
        <f>IF(K6585&gt;999999999,K6585/1073741824," ")</f>
        <v xml:space="preserve"> </v>
      </c>
      <c r="O6585" s="194" t="s">
        <v>29019</v>
      </c>
      <c r="P6585" s="197" t="s">
        <v>29020</v>
      </c>
    </row>
    <row r="6586" spans="2:16" ht="20.100000000000001" customHeight="1" x14ac:dyDescent="0.3">
      <c r="B6586" s="101">
        <v>6576</v>
      </c>
      <c r="C6586" s="20" t="s">
        <v>42021</v>
      </c>
      <c r="D6586" s="157" t="s">
        <v>8406</v>
      </c>
      <c r="E6586" s="36" t="s">
        <v>16922</v>
      </c>
      <c r="F6586" s="81">
        <v>6.5</v>
      </c>
      <c r="G6586" s="13"/>
      <c r="H6586" s="13" t="s">
        <v>5871</v>
      </c>
      <c r="I6586" s="79">
        <v>2018</v>
      </c>
      <c r="J6586" s="79"/>
      <c r="K6586" s="73">
        <v>5767151616</v>
      </c>
      <c r="L6586" s="90">
        <f>IF(K6586/1024 &gt;1,K6586/1024," ")</f>
        <v>5631984</v>
      </c>
      <c r="M6586" s="90">
        <f>IF(K6586/1048576 &gt;1,K6586/1048576," ")</f>
        <v>5499.984375</v>
      </c>
      <c r="N6586" s="91">
        <f>IF(K6586&gt;999999999,K6586/1073741824," ")</f>
        <v>5.3710784912109375</v>
      </c>
      <c r="O6586" s="194" t="s">
        <v>29021</v>
      </c>
      <c r="P6586" s="197" t="s">
        <v>29022</v>
      </c>
    </row>
    <row r="6587" spans="2:16" ht="20.100000000000001" customHeight="1" x14ac:dyDescent="0.3">
      <c r="B6587" s="101">
        <v>6577</v>
      </c>
      <c r="C6587" s="109" t="s">
        <v>42022</v>
      </c>
      <c r="D6587" s="160" t="s">
        <v>2971</v>
      </c>
      <c r="E6587" s="36" t="s">
        <v>16923</v>
      </c>
      <c r="F6587" s="104">
        <v>5.6</v>
      </c>
      <c r="G6587" s="101" t="s">
        <v>704</v>
      </c>
      <c r="H6587" s="101" t="s">
        <v>3744</v>
      </c>
      <c r="I6587" s="101">
        <v>2012</v>
      </c>
      <c r="J6587" s="101"/>
      <c r="K6587" s="90">
        <v>4238408763</v>
      </c>
      <c r="L6587" s="90">
        <f>IF(K6587/1024 &gt;1,K6587/1024," ")</f>
        <v>4139071.0576171875</v>
      </c>
      <c r="M6587" s="90">
        <f>IF(K6587/1048576 &gt;1,K6587/1048576," ")</f>
        <v>4042.0615797042847</v>
      </c>
      <c r="N6587" s="91">
        <f>IF(K6587&gt;999999999,K6587/1073741824," ")</f>
        <v>3.9473257614299655</v>
      </c>
      <c r="O6587" s="194" t="s">
        <v>23595</v>
      </c>
      <c r="P6587" s="197" t="s">
        <v>29023</v>
      </c>
    </row>
    <row r="6588" spans="2:16" ht="20.100000000000001" customHeight="1" x14ac:dyDescent="0.3">
      <c r="B6588" s="101">
        <v>6578</v>
      </c>
      <c r="C6588" s="109" t="s">
        <v>42023</v>
      </c>
      <c r="D6588" s="159" t="s">
        <v>1734</v>
      </c>
      <c r="E6588" s="36" t="s">
        <v>16924</v>
      </c>
      <c r="F6588" s="104">
        <v>7.3</v>
      </c>
      <c r="G6588" s="101" t="s">
        <v>704</v>
      </c>
      <c r="H6588" s="101" t="s">
        <v>5892</v>
      </c>
      <c r="I6588" s="94">
        <v>1976</v>
      </c>
      <c r="J6588" s="94"/>
      <c r="K6588" s="90">
        <v>5778548431</v>
      </c>
      <c r="L6588" s="90">
        <f>IF(K6588/1024 &gt;1,K6588/1024," ")</f>
        <v>5643113.7021484375</v>
      </c>
      <c r="M6588" s="90">
        <f>IF(K6588/1048576 &gt;1,K6588/1048576," ")</f>
        <v>5510.8532247543335</v>
      </c>
      <c r="N6588" s="91">
        <f>IF(K6588&gt;999999999,K6588/1073741824," ")</f>
        <v>5.3816926022991538</v>
      </c>
      <c r="O6588" s="194" t="s">
        <v>29024</v>
      </c>
      <c r="P6588" s="197" t="s">
        <v>29025</v>
      </c>
    </row>
    <row r="6589" spans="2:16" ht="20.100000000000001" customHeight="1" x14ac:dyDescent="0.3">
      <c r="B6589" s="101">
        <v>6579</v>
      </c>
      <c r="C6589" s="113" t="s">
        <v>42024</v>
      </c>
      <c r="D6589" s="159" t="s">
        <v>2753</v>
      </c>
      <c r="E6589" s="36" t="s">
        <v>16925</v>
      </c>
      <c r="F6589" s="104">
        <v>5.9</v>
      </c>
      <c r="G6589" s="101" t="s">
        <v>704</v>
      </c>
      <c r="H6589" s="101" t="s">
        <v>3747</v>
      </c>
      <c r="I6589" s="94">
        <v>2006</v>
      </c>
      <c r="J6589" s="94"/>
      <c r="K6589" s="108">
        <v>2535716577</v>
      </c>
      <c r="L6589" s="90">
        <f>IF(K6589/1024 &gt;1,K6589/1024," ")</f>
        <v>2476285.7197265625</v>
      </c>
      <c r="M6589" s="90">
        <f>IF(K6589/1048576 &gt;1,K6589/1048576," ")</f>
        <v>2418.2477731704712</v>
      </c>
      <c r="N6589" s="91">
        <f>IF(K6589&gt;999999999,K6589/1073741824," ")</f>
        <v>2.3615700909867883</v>
      </c>
      <c r="O6589" s="194" t="s">
        <v>29026</v>
      </c>
      <c r="P6589" s="197" t="s">
        <v>29027</v>
      </c>
    </row>
    <row r="6590" spans="2:16" ht="20.100000000000001" customHeight="1" x14ac:dyDescent="0.3">
      <c r="B6590" s="101">
        <v>6580</v>
      </c>
      <c r="C6590" s="107" t="s">
        <v>42025</v>
      </c>
      <c r="D6590" s="168" t="s">
        <v>7007</v>
      </c>
      <c r="E6590" s="36" t="s">
        <v>16926</v>
      </c>
      <c r="F6590" s="99">
        <v>6.2</v>
      </c>
      <c r="G6590" s="99" t="s">
        <v>704</v>
      </c>
      <c r="H6590" s="105" t="s">
        <v>3740</v>
      </c>
      <c r="I6590" s="101">
        <v>2016</v>
      </c>
      <c r="J6590" s="101"/>
      <c r="K6590" s="90">
        <v>4227316398</v>
      </c>
      <c r="L6590" s="90">
        <f>IF(K6590/1024 &gt;1,K6590/1024," ")</f>
        <v>4128238.669921875</v>
      </c>
      <c r="M6590" s="90">
        <f>IF(K6590/1048576 &gt;1,K6590/1048576," ")</f>
        <v>4031.4830760955811</v>
      </c>
      <c r="N6590" s="91">
        <f>IF(K6590&gt;999999999,K6590/1073741824," ")</f>
        <v>3.9369951914995909</v>
      </c>
      <c r="O6590" s="194" t="s">
        <v>29028</v>
      </c>
      <c r="P6590" s="197" t="s">
        <v>29029</v>
      </c>
    </row>
    <row r="6591" spans="2:16" ht="20.100000000000001" customHeight="1" x14ac:dyDescent="0.3">
      <c r="B6591" s="101">
        <v>6581</v>
      </c>
      <c r="C6591" s="102" t="s">
        <v>42026</v>
      </c>
      <c r="D6591" s="159" t="s">
        <v>3676</v>
      </c>
      <c r="E6591" s="36" t="s">
        <v>16927</v>
      </c>
      <c r="F6591" s="104">
        <v>4.9000000000000004</v>
      </c>
      <c r="G6591" s="101"/>
      <c r="H6591" s="101" t="s">
        <v>3761</v>
      </c>
      <c r="I6591" s="101">
        <v>2012</v>
      </c>
      <c r="J6591" s="101"/>
      <c r="K6591" s="90">
        <v>2792528411</v>
      </c>
      <c r="L6591" s="90">
        <f>IF(K6591/1024 &gt;1,K6591/1024," ")</f>
        <v>2727078.5263671875</v>
      </c>
      <c r="M6591" s="90">
        <f>IF(K6591/1048576 &gt;1,K6591/1048576," ")</f>
        <v>2663.1626234054565</v>
      </c>
      <c r="N6591" s="91">
        <f>IF(K6591&gt;999999999,K6591/1073741824," ")</f>
        <v>2.6007447494193912</v>
      </c>
      <c r="O6591" s="194" t="s">
        <v>17738</v>
      </c>
      <c r="P6591" s="197" t="s">
        <v>29030</v>
      </c>
    </row>
    <row r="6592" spans="2:16" ht="20.100000000000001" customHeight="1" x14ac:dyDescent="0.3">
      <c r="B6592" s="101">
        <v>6582</v>
      </c>
      <c r="C6592" s="12" t="s">
        <v>42027</v>
      </c>
      <c r="D6592" s="157" t="s">
        <v>8842</v>
      </c>
      <c r="E6592" s="36" t="s">
        <v>16928</v>
      </c>
      <c r="F6592" s="131">
        <v>7</v>
      </c>
      <c r="G6592" s="13" t="s">
        <v>704</v>
      </c>
      <c r="H6592" s="13" t="s">
        <v>5299</v>
      </c>
      <c r="I6592" s="133">
        <v>2019</v>
      </c>
      <c r="J6592" s="74"/>
      <c r="K6592" s="73">
        <v>4893630464</v>
      </c>
      <c r="L6592" s="90">
        <f>IF(K6592/1024 &gt;1,K6592/1024," ")</f>
        <v>4778936</v>
      </c>
      <c r="M6592" s="90">
        <f>IF(K6592/1048576 &gt;1,K6592/1048576," ")</f>
        <v>4666.9296875</v>
      </c>
      <c r="N6592" s="91">
        <f>IF(K6592&gt;999999999,K6592/1073741824," ")</f>
        <v>4.5575485229492188</v>
      </c>
      <c r="O6592" s="194" t="s">
        <v>29031</v>
      </c>
      <c r="P6592" s="197" t="s">
        <v>29032</v>
      </c>
    </row>
    <row r="6593" spans="2:16" ht="20.100000000000001" customHeight="1" x14ac:dyDescent="0.3">
      <c r="B6593" s="101">
        <v>6583</v>
      </c>
      <c r="C6593" s="102" t="s">
        <v>42028</v>
      </c>
      <c r="D6593" s="159" t="s">
        <v>4899</v>
      </c>
      <c r="E6593" s="36" t="s">
        <v>16929</v>
      </c>
      <c r="F6593" s="104">
        <v>4.2</v>
      </c>
      <c r="G6593" s="101" t="s">
        <v>704</v>
      </c>
      <c r="H6593" s="101" t="s">
        <v>3739</v>
      </c>
      <c r="I6593" s="101">
        <v>2014</v>
      </c>
      <c r="J6593" s="101"/>
      <c r="K6593" s="90">
        <v>3429441180</v>
      </c>
      <c r="L6593" s="90">
        <f>IF(K6593/1024 &gt;1,K6593/1024," ")</f>
        <v>3349063.65234375</v>
      </c>
      <c r="M6593" s="90">
        <f>IF(K6593/1048576 &gt;1,K6593/1048576," ")</f>
        <v>3270.5699729919434</v>
      </c>
      <c r="N6593" s="91">
        <f>IF(K6593&gt;999999999,K6593/1073741824," ")</f>
        <v>3.1939159892499447</v>
      </c>
      <c r="O6593" s="194" t="s">
        <v>29033</v>
      </c>
      <c r="P6593" s="197" t="s">
        <v>29034</v>
      </c>
    </row>
    <row r="6594" spans="2:16" ht="20.100000000000001" customHeight="1" x14ac:dyDescent="0.3">
      <c r="B6594" s="101">
        <v>6584</v>
      </c>
      <c r="C6594" s="20" t="s">
        <v>42029</v>
      </c>
      <c r="D6594" s="157" t="s">
        <v>8733</v>
      </c>
      <c r="E6594" s="36" t="s">
        <v>16930</v>
      </c>
      <c r="F6594" s="81">
        <v>5.8</v>
      </c>
      <c r="G6594" s="13" t="s">
        <v>704</v>
      </c>
      <c r="H6594" s="13" t="s">
        <v>3757</v>
      </c>
      <c r="I6594" s="79">
        <v>2019</v>
      </c>
      <c r="J6594" s="79"/>
      <c r="K6594" s="73">
        <v>5333405696</v>
      </c>
      <c r="L6594" s="90">
        <f>IF(K6594/1024 &gt;1,K6594/1024," ")</f>
        <v>5208404</v>
      </c>
      <c r="M6594" s="90">
        <f>IF(K6594/1048576 &gt;1,K6594/1048576," ")</f>
        <v>5086.33203125</v>
      </c>
      <c r="N6594" s="91">
        <f>IF(K6594&gt;999999999,K6594/1073741824," ")</f>
        <v>4.9671211242675781</v>
      </c>
      <c r="O6594" s="194" t="s">
        <v>29035</v>
      </c>
      <c r="P6594" s="197" t="s">
        <v>29036</v>
      </c>
    </row>
    <row r="6595" spans="2:16" ht="20.100000000000001" customHeight="1" x14ac:dyDescent="0.3">
      <c r="B6595" s="101">
        <v>6585</v>
      </c>
      <c r="C6595" s="20" t="s">
        <v>42030</v>
      </c>
      <c r="D6595" s="157" t="s">
        <v>7910</v>
      </c>
      <c r="E6595" s="36" t="s">
        <v>16931</v>
      </c>
      <c r="F6595" s="81">
        <v>6</v>
      </c>
      <c r="G6595" s="13" t="s">
        <v>704</v>
      </c>
      <c r="H6595" s="13" t="s">
        <v>5878</v>
      </c>
      <c r="I6595" s="79">
        <v>2017</v>
      </c>
      <c r="J6595" s="79"/>
      <c r="K6595" s="73">
        <v>5196621150</v>
      </c>
      <c r="L6595" s="90">
        <f>IF(K6595/1024 &gt;1,K6595/1024," ")</f>
        <v>5074825.341796875</v>
      </c>
      <c r="M6595" s="90">
        <f>IF(K6595/1048576 &gt;1,K6595/1048576," ")</f>
        <v>4955.8841228485107</v>
      </c>
      <c r="N6595" s="91">
        <f>IF(K6595&gt;999999999,K6595/1073741824," ")</f>
        <v>4.8397305887192488</v>
      </c>
      <c r="O6595" s="194" t="s">
        <v>29037</v>
      </c>
      <c r="P6595" s="197" t="s">
        <v>29038</v>
      </c>
    </row>
    <row r="6596" spans="2:16" ht="20.100000000000001" customHeight="1" x14ac:dyDescent="0.3">
      <c r="B6596" s="101">
        <v>6586</v>
      </c>
      <c r="C6596" s="7" t="s">
        <v>42031</v>
      </c>
      <c r="D6596" s="157" t="s">
        <v>8476</v>
      </c>
      <c r="E6596" s="36" t="s">
        <v>16933</v>
      </c>
      <c r="F6596" s="81">
        <v>7.2</v>
      </c>
      <c r="G6596" s="13" t="s">
        <v>704</v>
      </c>
      <c r="H6596" s="13" t="s">
        <v>5871</v>
      </c>
      <c r="I6596" s="79">
        <v>1969</v>
      </c>
      <c r="J6596" s="79"/>
      <c r="K6596" s="73">
        <v>1885478912</v>
      </c>
      <c r="L6596" s="90">
        <f>IF(K6596/1024 &gt;1,K6596/1024," ")</f>
        <v>1841288</v>
      </c>
      <c r="M6596" s="90">
        <f>IF(K6596/1048576 &gt;1,K6596/1048576," ")</f>
        <v>1798.1328125</v>
      </c>
      <c r="N6596" s="91">
        <f>IF(K6596&gt;999999999,K6596/1073741824," ")</f>
        <v>1.7559890747070313</v>
      </c>
      <c r="O6596" s="194" t="s">
        <v>29041</v>
      </c>
      <c r="P6596" s="197" t="s">
        <v>29042</v>
      </c>
    </row>
    <row r="6597" spans="2:16" ht="20.100000000000001" customHeight="1" x14ac:dyDescent="0.3">
      <c r="B6597" s="101">
        <v>6587</v>
      </c>
      <c r="C6597" s="102" t="s">
        <v>42032</v>
      </c>
      <c r="D6597" s="159" t="s">
        <v>416</v>
      </c>
      <c r="E6597" s="36" t="s">
        <v>16934</v>
      </c>
      <c r="F6597" s="104">
        <v>7.4</v>
      </c>
      <c r="G6597" s="99" t="s">
        <v>704</v>
      </c>
      <c r="H6597" s="105" t="s">
        <v>5871</v>
      </c>
      <c r="I6597" s="101">
        <v>1991</v>
      </c>
      <c r="J6597" s="101"/>
      <c r="K6597" s="73">
        <v>3232312734</v>
      </c>
      <c r="L6597" s="90">
        <f>IF(K6597/1024 &gt;1,K6597/1024," ")</f>
        <v>3156555.404296875</v>
      </c>
      <c r="M6597" s="90">
        <f>IF(K6597/1048576 &gt;1,K6597/1048576," ")</f>
        <v>3082.573637008667</v>
      </c>
      <c r="N6597" s="91">
        <f>IF(K6597&gt;999999999,K6597/1073741824," ")</f>
        <v>3.0103258173912764</v>
      </c>
      <c r="O6597" s="194" t="s">
        <v>29043</v>
      </c>
      <c r="P6597" s="197" t="s">
        <v>29044</v>
      </c>
    </row>
    <row r="6598" spans="2:16" ht="20.100000000000001" customHeight="1" x14ac:dyDescent="0.3">
      <c r="B6598" s="101">
        <v>6588</v>
      </c>
      <c r="C6598" s="12" t="s">
        <v>42033</v>
      </c>
      <c r="D6598" s="157" t="s">
        <v>8192</v>
      </c>
      <c r="E6598" s="36" t="s">
        <v>16935</v>
      </c>
      <c r="F6598" s="131">
        <v>5.4</v>
      </c>
      <c r="G6598" s="13" t="s">
        <v>704</v>
      </c>
      <c r="H6598" s="13" t="s">
        <v>3757</v>
      </c>
      <c r="I6598" s="133">
        <v>2018</v>
      </c>
      <c r="J6598" s="74"/>
      <c r="K6598" s="73">
        <v>4620853248</v>
      </c>
      <c r="L6598" s="90">
        <f>IF(K6598/1024 &gt;1,K6598/1024," ")</f>
        <v>4512552</v>
      </c>
      <c r="M6598" s="90">
        <f>IF(K6598/1048576 &gt;1,K6598/1048576," ")</f>
        <v>4406.7890625</v>
      </c>
      <c r="N6598" s="91">
        <f>IF(K6598&gt;999999999,K6598/1073741824," ")</f>
        <v>4.3035049438476563</v>
      </c>
      <c r="O6598" s="194" t="s">
        <v>29045</v>
      </c>
      <c r="P6598" s="197" t="s">
        <v>31589</v>
      </c>
    </row>
    <row r="6599" spans="2:16" ht="20.100000000000001" customHeight="1" x14ac:dyDescent="0.3">
      <c r="B6599" s="101">
        <v>6589</v>
      </c>
      <c r="C6599" s="112" t="s">
        <v>42034</v>
      </c>
      <c r="D6599" s="168" t="s">
        <v>7179</v>
      </c>
      <c r="E6599" s="36" t="s">
        <v>16936</v>
      </c>
      <c r="F6599" s="99">
        <v>7.1</v>
      </c>
      <c r="G6599" s="99"/>
      <c r="H6599" s="101" t="s">
        <v>5871</v>
      </c>
      <c r="I6599" s="101">
        <v>2011</v>
      </c>
      <c r="J6599" s="101"/>
      <c r="K6599" s="90">
        <v>3579776888</v>
      </c>
      <c r="L6599" s="90">
        <f>IF(K6599/1024 &gt;1,K6599/1024," ")</f>
        <v>3495875.8671875</v>
      </c>
      <c r="M6599" s="90">
        <f>IF(K6599/1048576 &gt;1,K6599/1048576," ")</f>
        <v>3413.941276550293</v>
      </c>
      <c r="N6599" s="91">
        <f>IF(K6599&gt;999999999,K6599/1073741824," ")</f>
        <v>3.3339270278811455</v>
      </c>
      <c r="O6599" s="194" t="s">
        <v>29046</v>
      </c>
      <c r="P6599" s="197" t="s">
        <v>29047</v>
      </c>
    </row>
    <row r="6600" spans="2:16" ht="20.100000000000001" customHeight="1" x14ac:dyDescent="0.3">
      <c r="B6600" s="101">
        <v>6590</v>
      </c>
      <c r="C6600" s="7" t="s">
        <v>42035</v>
      </c>
      <c r="D6600" s="159" t="s">
        <v>1307</v>
      </c>
      <c r="E6600" s="36" t="s">
        <v>16937</v>
      </c>
      <c r="F6600" s="104">
        <v>6.4</v>
      </c>
      <c r="G6600" s="94" t="s">
        <v>704</v>
      </c>
      <c r="H6600" s="94" t="s">
        <v>3744</v>
      </c>
      <c r="I6600" s="101">
        <v>1993</v>
      </c>
      <c r="J6600" s="101"/>
      <c r="K6600" s="90">
        <v>6226436371</v>
      </c>
      <c r="L6600" s="90">
        <f>IF(K6600/1024 &gt;1,K6600/1024," ")</f>
        <v>6080504.2685546875</v>
      </c>
      <c r="M6600" s="90">
        <f>IF(K6600/1048576 &gt;1,K6600/1048576," ")</f>
        <v>5937.992449760437</v>
      </c>
      <c r="N6600" s="91">
        <f>IF(K6600&gt;999999999,K6600/1073741824," ")</f>
        <v>5.7988207517191768</v>
      </c>
      <c r="O6600" s="194" t="s">
        <v>29048</v>
      </c>
      <c r="P6600" s="197" t="s">
        <v>29049</v>
      </c>
    </row>
    <row r="6601" spans="2:16" ht="20.100000000000001" customHeight="1" x14ac:dyDescent="0.3">
      <c r="B6601" s="101">
        <v>6591</v>
      </c>
      <c r="C6601" s="48" t="s">
        <v>42036</v>
      </c>
      <c r="D6601" s="157" t="s">
        <v>32419</v>
      </c>
      <c r="E6601" s="36" t="s">
        <v>32420</v>
      </c>
      <c r="F6601" s="81">
        <v>6.1</v>
      </c>
      <c r="G6601" s="13"/>
      <c r="H6601" s="13" t="s">
        <v>3744</v>
      </c>
      <c r="I6601" s="79">
        <v>2019</v>
      </c>
      <c r="J6601" s="79"/>
      <c r="K6601" s="73">
        <v>4919590912</v>
      </c>
      <c r="L6601" s="90">
        <f>IF(K6601/1024 &gt;1,K6601/1024," ")</f>
        <v>4804288</v>
      </c>
      <c r="M6601" s="90">
        <f>IF(K6601/1048576 &gt;1,K6601/1048576," ")</f>
        <v>4691.6875</v>
      </c>
      <c r="N6601" s="91">
        <f>IF(K6601&gt;999999999,K6601/1073741824," ")</f>
        <v>4.58172607421875</v>
      </c>
      <c r="O6601" s="223" t="s">
        <v>32421</v>
      </c>
      <c r="P6601" s="198" t="s">
        <v>32422</v>
      </c>
    </row>
    <row r="6602" spans="2:16" ht="20.100000000000001" customHeight="1" x14ac:dyDescent="0.3">
      <c r="B6602" s="101">
        <v>6592</v>
      </c>
      <c r="C6602" s="12" t="s">
        <v>42037</v>
      </c>
      <c r="D6602" s="159" t="s">
        <v>5929</v>
      </c>
      <c r="E6602" s="36" t="s">
        <v>16938</v>
      </c>
      <c r="F6602" s="99">
        <v>5.7</v>
      </c>
      <c r="G6602" s="101" t="s">
        <v>704</v>
      </c>
      <c r="H6602" s="101" t="s">
        <v>5928</v>
      </c>
      <c r="I6602" s="101">
        <v>2015</v>
      </c>
      <c r="J6602" s="101"/>
      <c r="K6602" s="109">
        <v>5261629744</v>
      </c>
      <c r="L6602" s="90">
        <f>IF(K6602/1024 &gt;1,K6602/1024," ")</f>
        <v>5138310.296875</v>
      </c>
      <c r="M6602" s="90">
        <f>IF(K6602/1048576 &gt;1,K6602/1048576," ")</f>
        <v>5017.8811492919922</v>
      </c>
      <c r="N6602" s="91">
        <f>IF(K6602&gt;999999999,K6602/1073741824," ")</f>
        <v>4.9002745598554611</v>
      </c>
      <c r="O6602" s="194" t="s">
        <v>29050</v>
      </c>
      <c r="P6602" s="197" t="s">
        <v>29051</v>
      </c>
    </row>
    <row r="6603" spans="2:16" ht="20.100000000000001" customHeight="1" x14ac:dyDescent="0.3">
      <c r="B6603" s="101">
        <v>6593</v>
      </c>
      <c r="C6603" s="107" t="s">
        <v>42038</v>
      </c>
      <c r="D6603" s="168" t="s">
        <v>7409</v>
      </c>
      <c r="E6603" s="36" t="s">
        <v>16939</v>
      </c>
      <c r="F6603" s="104">
        <v>6.4</v>
      </c>
      <c r="G6603" s="99"/>
      <c r="H6603" s="105" t="s">
        <v>5871</v>
      </c>
      <c r="I6603" s="94">
        <v>2016</v>
      </c>
      <c r="J6603" s="101"/>
      <c r="K6603" s="90">
        <v>6288701461</v>
      </c>
      <c r="L6603" s="90">
        <f>IF(K6603/1024 &gt;1,K6603/1024," ")</f>
        <v>6141310.0205078125</v>
      </c>
      <c r="M6603" s="90">
        <f>IF(K6603/1048576 &gt;1,K6603/1048576," ")</f>
        <v>5997.3730669021606</v>
      </c>
      <c r="N6603" s="91">
        <f>IF(K6603&gt;999999999,K6603/1073741824," ")</f>
        <v>5.8568096356466413</v>
      </c>
      <c r="O6603" s="194" t="s">
        <v>29052</v>
      </c>
      <c r="P6603" s="197" t="s">
        <v>29053</v>
      </c>
    </row>
    <row r="6604" spans="2:16" ht="20.100000000000001" customHeight="1" x14ac:dyDescent="0.3">
      <c r="B6604" s="101">
        <v>6594</v>
      </c>
      <c r="C6604" s="109" t="s">
        <v>42039</v>
      </c>
      <c r="D6604" s="160" t="s">
        <v>940</v>
      </c>
      <c r="E6604" s="36" t="s">
        <v>16940</v>
      </c>
      <c r="F6604" s="104">
        <v>7.1</v>
      </c>
      <c r="G6604" s="99" t="s">
        <v>704</v>
      </c>
      <c r="H6604" s="101" t="s">
        <v>4081</v>
      </c>
      <c r="I6604" s="101">
        <v>1982</v>
      </c>
      <c r="J6604" s="101"/>
      <c r="K6604" s="90">
        <v>2075896284</v>
      </c>
      <c r="L6604" s="90">
        <f>IF(K6604/1024 &gt;1,K6604/1024," ")</f>
        <v>2027242.46484375</v>
      </c>
      <c r="M6604" s="90">
        <f>IF(K6604/1048576 &gt;1,K6604/1048576," ")</f>
        <v>1979.7289695739746</v>
      </c>
      <c r="N6604" s="91">
        <f>IF(K6604&gt;999999999,K6604/1073741824," ")</f>
        <v>1.9333290718495846</v>
      </c>
      <c r="O6604" s="194" t="s">
        <v>22126</v>
      </c>
      <c r="P6604" s="197" t="s">
        <v>29054</v>
      </c>
    </row>
    <row r="6605" spans="2:16" ht="20.100000000000001" customHeight="1" x14ac:dyDescent="0.3">
      <c r="B6605" s="101">
        <v>6595</v>
      </c>
      <c r="C6605" s="102" t="s">
        <v>42040</v>
      </c>
      <c r="D6605" s="159" t="s">
        <v>5515</v>
      </c>
      <c r="E6605" s="36" t="s">
        <v>16941</v>
      </c>
      <c r="F6605" s="104">
        <v>5.6</v>
      </c>
      <c r="G6605" s="101" t="s">
        <v>704</v>
      </c>
      <c r="H6605" s="101" t="s">
        <v>3744</v>
      </c>
      <c r="I6605" s="101">
        <v>2014</v>
      </c>
      <c r="J6605" s="101"/>
      <c r="K6605" s="90">
        <v>4232159656</v>
      </c>
      <c r="L6605" s="90">
        <f>IF(K6605/1024 &gt;1,K6605/1024," ")</f>
        <v>4132968.4140625</v>
      </c>
      <c r="M6605" s="90">
        <f>IF(K6605/1048576 &gt;1,K6605/1048576," ")</f>
        <v>4036.1019668579102</v>
      </c>
      <c r="N6605" s="91">
        <f>IF(K6605&gt;999999999,K6605/1073741824," ")</f>
        <v>3.9415058270096779</v>
      </c>
      <c r="O6605" s="194" t="s">
        <v>18359</v>
      </c>
      <c r="P6605" s="197" t="s">
        <v>29055</v>
      </c>
    </row>
    <row r="6606" spans="2:16" ht="20.100000000000001" customHeight="1" x14ac:dyDescent="0.3">
      <c r="B6606" s="101">
        <v>6596</v>
      </c>
      <c r="C6606" s="109" t="s">
        <v>42041</v>
      </c>
      <c r="D6606" s="160" t="s">
        <v>941</v>
      </c>
      <c r="E6606" s="36" t="s">
        <v>16942</v>
      </c>
      <c r="F6606" s="104">
        <v>5.7</v>
      </c>
      <c r="G6606" s="101" t="s">
        <v>704</v>
      </c>
      <c r="H6606" s="101" t="s">
        <v>3956</v>
      </c>
      <c r="I6606" s="101">
        <v>1986</v>
      </c>
      <c r="J6606" s="101"/>
      <c r="K6606" s="90">
        <v>5454066973</v>
      </c>
      <c r="L6606" s="90">
        <f>IF(K6606/1024 &gt;1,K6606/1024," ")</f>
        <v>5326237.2783203125</v>
      </c>
      <c r="M6606" s="90">
        <f>IF(K6606/1048576 &gt;1,K6606/1048576," ")</f>
        <v>5201.4035921096802</v>
      </c>
      <c r="N6606" s="91">
        <f>IF(K6606&gt;999999999,K6606/1073741824," ")</f>
        <v>5.0794956954196095</v>
      </c>
      <c r="O6606" s="194" t="s">
        <v>29056</v>
      </c>
      <c r="P6606" s="197" t="s">
        <v>29057</v>
      </c>
    </row>
    <row r="6607" spans="2:16" ht="20.100000000000001" customHeight="1" x14ac:dyDescent="0.3">
      <c r="B6607" s="101">
        <v>6597</v>
      </c>
      <c r="C6607" s="20" t="s">
        <v>34147</v>
      </c>
      <c r="D6607" s="261" t="s">
        <v>34002</v>
      </c>
      <c r="E6607" s="36" t="s">
        <v>34003</v>
      </c>
      <c r="F6607" s="131">
        <v>7.4</v>
      </c>
      <c r="G6607" s="13" t="s">
        <v>704</v>
      </c>
      <c r="H6607" s="13" t="s">
        <v>3756</v>
      </c>
      <c r="I6607" s="79">
        <v>2022</v>
      </c>
      <c r="J6607" s="79"/>
      <c r="K6607" s="73">
        <v>3018797056</v>
      </c>
      <c r="L6607" s="90">
        <f>IF(K6607/1024 &gt;1,K6607/1024," ")</f>
        <v>2948044</v>
      </c>
      <c r="M6607" s="90">
        <f>IF(K6607/1048576 &gt;1,K6607/1048576," ")</f>
        <v>2878.94921875</v>
      </c>
      <c r="N6607" s="91">
        <f>IF(K6607&gt;999999999,K6607/1073741824," ")</f>
        <v>2.8114738464355469</v>
      </c>
      <c r="O6607" s="223" t="s">
        <v>34004</v>
      </c>
      <c r="P6607" s="198" t="s">
        <v>34005</v>
      </c>
    </row>
    <row r="6608" spans="2:16" ht="20.100000000000001" customHeight="1" x14ac:dyDescent="0.3">
      <c r="B6608" s="101">
        <v>6598</v>
      </c>
      <c r="C6608" s="102" t="s">
        <v>42042</v>
      </c>
      <c r="D6608" s="159" t="s">
        <v>1403</v>
      </c>
      <c r="E6608" s="36" t="s">
        <v>16943</v>
      </c>
      <c r="F6608" s="104">
        <v>7.2</v>
      </c>
      <c r="G6608" s="101"/>
      <c r="H6608" s="105" t="s">
        <v>5871</v>
      </c>
      <c r="I6608" s="101">
        <v>1984</v>
      </c>
      <c r="J6608" s="101"/>
      <c r="K6608" s="90">
        <v>3929573995</v>
      </c>
      <c r="L6608" s="90">
        <f>IF(K6608/1024 &gt;1,K6608/1024," ")</f>
        <v>3837474.6044921875</v>
      </c>
      <c r="M6608" s="90">
        <f>IF(K6608/1048576 &gt;1,K6608/1048576," ")</f>
        <v>3747.5337934494019</v>
      </c>
      <c r="N6608" s="91">
        <f>IF(K6608&gt;999999999,K6608/1073741824," ")</f>
        <v>3.6597009701654315</v>
      </c>
      <c r="O6608" s="194" t="s">
        <v>29058</v>
      </c>
      <c r="P6608" s="197" t="s">
        <v>29059</v>
      </c>
    </row>
    <row r="6609" spans="2:16" ht="20.100000000000001" customHeight="1" x14ac:dyDescent="0.3">
      <c r="B6609" s="101">
        <v>6599</v>
      </c>
      <c r="C6609" s="109" t="s">
        <v>42043</v>
      </c>
      <c r="D6609" s="159" t="s">
        <v>3179</v>
      </c>
      <c r="E6609" s="36" t="s">
        <v>16944</v>
      </c>
      <c r="F6609" s="104">
        <v>6.4</v>
      </c>
      <c r="G6609" s="101" t="s">
        <v>704</v>
      </c>
      <c r="H6609" s="101" t="s">
        <v>3756</v>
      </c>
      <c r="I6609" s="101">
        <v>1969</v>
      </c>
      <c r="J6609" s="101"/>
      <c r="K6609" s="90">
        <v>4562809769</v>
      </c>
      <c r="L6609" s="90">
        <f>IF(K6609/1024 &gt;1,K6609/1024," ")</f>
        <v>4455868.9150390625</v>
      </c>
      <c r="M6609" s="90">
        <f>IF(K6609/1048576 &gt;1,K6609/1048576," ")</f>
        <v>4351.4344873428345</v>
      </c>
      <c r="N6609" s="91">
        <f>IF(K6609&gt;999999999,K6609/1073741824," ")</f>
        <v>4.2494477415457368</v>
      </c>
      <c r="O6609" s="194" t="s">
        <v>19757</v>
      </c>
      <c r="P6609" s="197" t="s">
        <v>29060</v>
      </c>
    </row>
    <row r="6610" spans="2:16" ht="20.100000000000001" customHeight="1" x14ac:dyDescent="0.3">
      <c r="B6610" s="101">
        <v>6600</v>
      </c>
      <c r="C6610" s="109" t="s">
        <v>42044</v>
      </c>
      <c r="D6610" s="160" t="s">
        <v>2793</v>
      </c>
      <c r="E6610" s="36" t="s">
        <v>16945</v>
      </c>
      <c r="F6610" s="104">
        <v>6.6</v>
      </c>
      <c r="G6610" s="101" t="s">
        <v>704</v>
      </c>
      <c r="H6610" s="101" t="s">
        <v>4416</v>
      </c>
      <c r="I6610" s="101">
        <v>1964</v>
      </c>
      <c r="J6610" s="101"/>
      <c r="K6610" s="90">
        <v>4466210406</v>
      </c>
      <c r="L6610" s="90">
        <f>IF(K6610/1024 &gt;1,K6610/1024," ")</f>
        <v>4361533.599609375</v>
      </c>
      <c r="M6610" s="90">
        <f>IF(K6610/1048576 &gt;1,K6610/1048576," ")</f>
        <v>4259.3101558685303</v>
      </c>
      <c r="N6610" s="91">
        <f>IF(K6610&gt;999999999,K6610/1073741824," ")</f>
        <v>4.1594825740903616</v>
      </c>
      <c r="O6610" s="194" t="s">
        <v>29061</v>
      </c>
      <c r="P6610" s="197" t="s">
        <v>29062</v>
      </c>
    </row>
    <row r="6611" spans="2:16" ht="20.100000000000001" customHeight="1" x14ac:dyDescent="0.3">
      <c r="B6611" s="101">
        <v>6601</v>
      </c>
      <c r="C6611" s="102" t="s">
        <v>42045</v>
      </c>
      <c r="D6611" s="159" t="s">
        <v>1230</v>
      </c>
      <c r="E6611" s="36" t="s">
        <v>16946</v>
      </c>
      <c r="F6611" s="104">
        <v>7.2</v>
      </c>
      <c r="G6611" s="94" t="s">
        <v>704</v>
      </c>
      <c r="H6611" s="94" t="s">
        <v>3919</v>
      </c>
      <c r="I6611" s="101">
        <v>1970</v>
      </c>
      <c r="J6611" s="116"/>
      <c r="K6611" s="90">
        <v>5933670647</v>
      </c>
      <c r="L6611" s="90">
        <f>IF(K6611/1024 &gt;1,K6611/1024," ")</f>
        <v>5794600.2412109375</v>
      </c>
      <c r="M6611" s="90">
        <f>IF(K6611/1048576 &gt;1,K6611/1048576," ")</f>
        <v>5658.7892980575562</v>
      </c>
      <c r="N6611" s="91">
        <f>IF(K6611&gt;999999999,K6611/1073741824," ")</f>
        <v>5.5261614238843322</v>
      </c>
      <c r="O6611" s="194" t="s">
        <v>29063</v>
      </c>
      <c r="P6611" s="197" t="s">
        <v>29064</v>
      </c>
    </row>
    <row r="6612" spans="2:16" ht="20.100000000000001" customHeight="1" x14ac:dyDescent="0.3">
      <c r="B6612" s="101">
        <v>6602</v>
      </c>
      <c r="C6612" s="102" t="s">
        <v>42046</v>
      </c>
      <c r="D6612" s="159" t="s">
        <v>2960</v>
      </c>
      <c r="E6612" s="36" t="s">
        <v>16947</v>
      </c>
      <c r="F6612" s="104">
        <v>5.7</v>
      </c>
      <c r="G6612" s="101" t="s">
        <v>704</v>
      </c>
      <c r="H6612" s="101" t="s">
        <v>4333</v>
      </c>
      <c r="I6612" s="94">
        <v>1996</v>
      </c>
      <c r="J6612" s="94"/>
      <c r="K6612" s="108">
        <v>3333059799</v>
      </c>
      <c r="L6612" s="90">
        <f>IF(K6612/1024 &gt;1,K6612/1024," ")</f>
        <v>3254941.2099609375</v>
      </c>
      <c r="M6612" s="90">
        <f>IF(K6612/1048576 &gt;1,K6612/1048576," ")</f>
        <v>3178.653525352478</v>
      </c>
      <c r="N6612" s="91">
        <f>IF(K6612&gt;999999999,K6612/1073741824," ")</f>
        <v>3.1041538333520293</v>
      </c>
      <c r="O6612" s="194" t="s">
        <v>29065</v>
      </c>
      <c r="P6612" s="197" t="s">
        <v>29066</v>
      </c>
    </row>
    <row r="6613" spans="2:16" ht="20.100000000000001" customHeight="1" x14ac:dyDescent="0.3">
      <c r="B6613" s="101">
        <v>6603</v>
      </c>
      <c r="C6613" s="29" t="s">
        <v>42047</v>
      </c>
      <c r="D6613" s="157" t="s">
        <v>8632</v>
      </c>
      <c r="E6613" s="36" t="s">
        <v>16948</v>
      </c>
      <c r="F6613" s="131">
        <v>6.1</v>
      </c>
      <c r="G6613" s="13"/>
      <c r="H6613" s="13" t="s">
        <v>5878</v>
      </c>
      <c r="I6613" s="133">
        <v>2016</v>
      </c>
      <c r="J6613" s="74"/>
      <c r="K6613" s="73">
        <v>3694886912</v>
      </c>
      <c r="L6613" s="90">
        <f>IF(K6613/1024 &gt;1,K6613/1024," ")</f>
        <v>3608288</v>
      </c>
      <c r="M6613" s="90">
        <f>IF(K6613/1048576 &gt;1,K6613/1048576," ")</f>
        <v>3523.71875</v>
      </c>
      <c r="N6613" s="91">
        <f>IF(K6613&gt;999999999,K6613/1073741824," ")</f>
        <v>3.441131591796875</v>
      </c>
      <c r="O6613" s="199" t="s">
        <v>17525</v>
      </c>
      <c r="P6613" s="197" t="s">
        <v>29067</v>
      </c>
    </row>
    <row r="6614" spans="2:16" ht="20.100000000000001" customHeight="1" x14ac:dyDescent="0.3">
      <c r="B6614" s="101">
        <v>6604</v>
      </c>
      <c r="C6614" s="109" t="s">
        <v>42049</v>
      </c>
      <c r="D6614" s="161" t="s">
        <v>6869</v>
      </c>
      <c r="E6614" s="36" t="s">
        <v>16950</v>
      </c>
      <c r="F6614" s="99">
        <v>5.2</v>
      </c>
      <c r="G6614" s="99"/>
      <c r="H6614" s="105" t="s">
        <v>4081</v>
      </c>
      <c r="I6614" s="101">
        <v>2016</v>
      </c>
      <c r="J6614" s="101"/>
      <c r="K6614" s="90">
        <v>3992374442</v>
      </c>
      <c r="L6614" s="90">
        <f>IF(K6614/1024 &gt;1,K6614/1024," ")</f>
        <v>3898803.166015625</v>
      </c>
      <c r="M6614" s="90">
        <f>IF(K6614/1048576 &gt;1,K6614/1048576," ")</f>
        <v>3807.4249668121338</v>
      </c>
      <c r="N6614" s="91">
        <f>IF(K6614&gt;999999999,K6614/1073741824," ")</f>
        <v>3.7181884441524744</v>
      </c>
      <c r="O6614" s="194" t="s">
        <v>29069</v>
      </c>
      <c r="P6614" s="197" t="s">
        <v>29070</v>
      </c>
    </row>
    <row r="6615" spans="2:16" ht="20.100000000000001" customHeight="1" x14ac:dyDescent="0.3">
      <c r="B6615" s="101">
        <v>6605</v>
      </c>
      <c r="C6615" s="109" t="s">
        <v>42048</v>
      </c>
      <c r="D6615" s="159" t="s">
        <v>1317</v>
      </c>
      <c r="E6615" s="36" t="s">
        <v>16949</v>
      </c>
      <c r="F6615" s="104">
        <v>8.1999999999999993</v>
      </c>
      <c r="G6615" s="101" t="s">
        <v>704</v>
      </c>
      <c r="H6615" s="101" t="s">
        <v>3756</v>
      </c>
      <c r="I6615" s="94">
        <v>1980</v>
      </c>
      <c r="J6615" s="94"/>
      <c r="K6615" s="90">
        <v>8517745454</v>
      </c>
      <c r="L6615" s="90">
        <f>IF(K6615/1024 &gt;1,K6615/1024," ")</f>
        <v>8318110.794921875</v>
      </c>
      <c r="M6615" s="90">
        <f>IF(K6615/1048576 &gt;1,K6615/1048576," ")</f>
        <v>8123.1550731658936</v>
      </c>
      <c r="N6615" s="91">
        <f>IF(K6615&gt;999999999,K6615/1073741824," ")</f>
        <v>7.9327686261385679</v>
      </c>
      <c r="O6615" s="194" t="s">
        <v>25936</v>
      </c>
      <c r="P6615" s="197" t="s">
        <v>29068</v>
      </c>
    </row>
    <row r="6616" spans="2:16" ht="20.100000000000001" customHeight="1" x14ac:dyDescent="0.3">
      <c r="B6616" s="101">
        <v>6606</v>
      </c>
      <c r="C6616" s="109" t="s">
        <v>42051</v>
      </c>
      <c r="D6616" s="160" t="s">
        <v>942</v>
      </c>
      <c r="E6616" s="36" t="s">
        <v>16952</v>
      </c>
      <c r="F6616" s="104">
        <v>6.6</v>
      </c>
      <c r="G6616" s="101" t="s">
        <v>704</v>
      </c>
      <c r="H6616" s="101" t="s">
        <v>4114</v>
      </c>
      <c r="I6616" s="101">
        <v>1958</v>
      </c>
      <c r="J6616" s="116"/>
      <c r="K6616" s="90">
        <v>2778780607</v>
      </c>
      <c r="L6616" s="90">
        <f>IF(K6616/1024 &gt;1,K6616/1024," ")</f>
        <v>2713652.9365234375</v>
      </c>
      <c r="M6616" s="90">
        <f>IF(K6616/1048576 &gt;1,K6616/1048576," ")</f>
        <v>2650.0516958236694</v>
      </c>
      <c r="N6616" s="91">
        <f>IF(K6616&gt;999999999,K6616/1073741824," ")</f>
        <v>2.5879411092028022</v>
      </c>
      <c r="O6616" s="194" t="s">
        <v>29073</v>
      </c>
      <c r="P6616" s="197" t="s">
        <v>29074</v>
      </c>
    </row>
    <row r="6617" spans="2:16" ht="20.100000000000001" customHeight="1" x14ac:dyDescent="0.3">
      <c r="B6617" s="101">
        <v>6607</v>
      </c>
      <c r="C6617" s="12" t="s">
        <v>42050</v>
      </c>
      <c r="D6617" s="157" t="s">
        <v>9011</v>
      </c>
      <c r="E6617" s="36" t="s">
        <v>16951</v>
      </c>
      <c r="F6617" s="131">
        <v>4.8</v>
      </c>
      <c r="G6617" s="13"/>
      <c r="H6617" s="13" t="s">
        <v>3740</v>
      </c>
      <c r="I6617" s="133">
        <v>2019</v>
      </c>
      <c r="J6617" s="137"/>
      <c r="K6617" s="73">
        <v>3598729216</v>
      </c>
      <c r="L6617" s="90">
        <f>IF(K6617/1024 &gt;1,K6617/1024," ")</f>
        <v>3514384</v>
      </c>
      <c r="M6617" s="90">
        <f>IF(K6617/1048576 &gt;1,K6617/1048576," ")</f>
        <v>3432.015625</v>
      </c>
      <c r="N6617" s="91">
        <f>IF(K6617&gt;999999999,K6617/1073741824," ")</f>
        <v>3.3515777587890625</v>
      </c>
      <c r="O6617" s="194" t="s">
        <v>29071</v>
      </c>
      <c r="P6617" s="197" t="s">
        <v>29072</v>
      </c>
    </row>
    <row r="6618" spans="2:16" ht="20.100000000000001" customHeight="1" x14ac:dyDescent="0.3">
      <c r="B6618" s="101">
        <v>6608</v>
      </c>
      <c r="C6618" s="102" t="s">
        <v>42052</v>
      </c>
      <c r="D6618" s="159" t="s">
        <v>175</v>
      </c>
      <c r="E6618" s="36" t="s">
        <v>16954</v>
      </c>
      <c r="F6618" s="104">
        <v>5</v>
      </c>
      <c r="G6618" s="94" t="s">
        <v>704</v>
      </c>
      <c r="H6618" s="94" t="s">
        <v>3789</v>
      </c>
      <c r="I6618" s="101">
        <v>2008</v>
      </c>
      <c r="J6618" s="101"/>
      <c r="K6618" s="90">
        <v>4955605183</v>
      </c>
      <c r="L6618" s="90">
        <f>IF(K6618/1024 &gt;1,K6618/1024," ")</f>
        <v>4839458.1865234375</v>
      </c>
      <c r="M6618" s="90">
        <f>IF(K6618/1048576 &gt;1,K6618/1048576," ")</f>
        <v>4726.0333852767944</v>
      </c>
      <c r="N6618" s="91">
        <f>IF(K6618&gt;999999999,K6618/1073741824," ")</f>
        <v>4.6152669778093696</v>
      </c>
      <c r="O6618" s="199" t="s">
        <v>17524</v>
      </c>
      <c r="P6618" s="197" t="s">
        <v>29077</v>
      </c>
    </row>
    <row r="6619" spans="2:16" ht="20.100000000000001" customHeight="1" x14ac:dyDescent="0.3">
      <c r="B6619" s="101">
        <v>6609</v>
      </c>
      <c r="C6619" s="48" t="s">
        <v>42053</v>
      </c>
      <c r="D6619" s="157" t="s">
        <v>9136</v>
      </c>
      <c r="E6619" s="36" t="s">
        <v>9221</v>
      </c>
      <c r="F6619" s="81">
        <v>5.7</v>
      </c>
      <c r="G6619" s="13"/>
      <c r="H6619" s="13" t="s">
        <v>3744</v>
      </c>
      <c r="I6619" s="79">
        <v>2019</v>
      </c>
      <c r="J6619" s="79"/>
      <c r="K6619" s="73">
        <v>4377190400</v>
      </c>
      <c r="L6619" s="90">
        <f>IF(K6619/1024 &gt;1,K6619/1024," ")</f>
        <v>4274600</v>
      </c>
      <c r="M6619" s="90">
        <f>IF(K6619/1048576 &gt;1,K6619/1048576," ")</f>
        <v>4174.4140625</v>
      </c>
      <c r="N6619" s="91">
        <f>IF(K6619&gt;999999999,K6619/1073741824," ")</f>
        <v>4.0765762329101563</v>
      </c>
      <c r="O6619" s="194" t="s">
        <v>31729</v>
      </c>
      <c r="P6619" s="197" t="s">
        <v>31666</v>
      </c>
    </row>
    <row r="6620" spans="2:16" ht="20.100000000000001" customHeight="1" x14ac:dyDescent="0.3">
      <c r="B6620" s="101">
        <v>6610</v>
      </c>
      <c r="C6620" s="109" t="s">
        <v>42054</v>
      </c>
      <c r="D6620" s="168" t="s">
        <v>6201</v>
      </c>
      <c r="E6620" s="36" t="s">
        <v>16956</v>
      </c>
      <c r="F6620" s="99">
        <v>4.5</v>
      </c>
      <c r="G6620" s="101" t="s">
        <v>704</v>
      </c>
      <c r="H6620" s="105" t="s">
        <v>4081</v>
      </c>
      <c r="I6620" s="101">
        <v>2015</v>
      </c>
      <c r="J6620" s="101"/>
      <c r="K6620" s="90">
        <v>3404972970</v>
      </c>
      <c r="L6620" s="90">
        <f>IF(K6620/1024 &gt;1,K6620/1024," ")</f>
        <v>3325168.916015625</v>
      </c>
      <c r="M6620" s="90">
        <f>IF(K6620/1048576 &gt;1,K6620/1048576," ")</f>
        <v>3247.2352695465088</v>
      </c>
      <c r="N6620" s="91">
        <f>IF(K6620&gt;999999999,K6620/1073741824," ")</f>
        <v>3.1711281929165125</v>
      </c>
      <c r="O6620" s="194" t="s">
        <v>19702</v>
      </c>
      <c r="P6620" s="197" t="s">
        <v>29079</v>
      </c>
    </row>
    <row r="6621" spans="2:16" ht="20.100000000000001" customHeight="1" x14ac:dyDescent="0.3">
      <c r="B6621" s="101">
        <v>6611</v>
      </c>
      <c r="C6621" s="12" t="s">
        <v>42055</v>
      </c>
      <c r="D6621" s="177" t="s">
        <v>8208</v>
      </c>
      <c r="E6621" s="36" t="s">
        <v>16957</v>
      </c>
      <c r="F6621" s="131">
        <v>4</v>
      </c>
      <c r="G6621" s="13" t="s">
        <v>704</v>
      </c>
      <c r="H6621" s="13" t="s">
        <v>5878</v>
      </c>
      <c r="I6621" s="133">
        <v>2016</v>
      </c>
      <c r="J6621" s="74"/>
      <c r="K6621" s="73">
        <v>4319322112</v>
      </c>
      <c r="L6621" s="90">
        <f>IF(K6621/1024 &gt;1,K6621/1024," ")</f>
        <v>4218088</v>
      </c>
      <c r="M6621" s="90">
        <f>IF(K6621/1048576 &gt;1,K6621/1048576," ")</f>
        <v>4119.2265625</v>
      </c>
      <c r="N6621" s="91">
        <f>IF(K6621&gt;999999999,K6621/1073741824," ")</f>
        <v>4.0226821899414063</v>
      </c>
      <c r="O6621" s="194" t="s">
        <v>29080</v>
      </c>
      <c r="P6621" s="197" t="s">
        <v>29081</v>
      </c>
    </row>
    <row r="6622" spans="2:16" ht="20.100000000000001" customHeight="1" x14ac:dyDescent="0.3">
      <c r="B6622" s="101">
        <v>6612</v>
      </c>
      <c r="C6622" s="102" t="s">
        <v>42056</v>
      </c>
      <c r="D6622" s="159" t="s">
        <v>1318</v>
      </c>
      <c r="E6622" s="36" t="s">
        <v>16958</v>
      </c>
      <c r="F6622" s="104">
        <v>7.2</v>
      </c>
      <c r="G6622" s="94" t="s">
        <v>704</v>
      </c>
      <c r="H6622" s="94" t="s">
        <v>3745</v>
      </c>
      <c r="I6622" s="101">
        <v>2000</v>
      </c>
      <c r="J6622" s="101"/>
      <c r="K6622" s="90">
        <v>3515235879</v>
      </c>
      <c r="L6622" s="90">
        <f>IF(K6622/1024 &gt;1,K6622/1024," ")</f>
        <v>3432847.5380859375</v>
      </c>
      <c r="M6622" s="90">
        <f>IF(K6622/1048576 &gt;1,K6622/1048576," ")</f>
        <v>3352.3901739120483</v>
      </c>
      <c r="N6622" s="91">
        <f>IF(K6622&gt;999999999,K6622/1073741824," ")</f>
        <v>3.2738185292109847</v>
      </c>
      <c r="O6622" s="194" t="s">
        <v>29082</v>
      </c>
      <c r="P6622" s="197" t="s">
        <v>31590</v>
      </c>
    </row>
    <row r="6623" spans="2:16" ht="20.100000000000001" customHeight="1" x14ac:dyDescent="0.3">
      <c r="B6623" s="101">
        <v>6613</v>
      </c>
      <c r="C6623" s="12" t="s">
        <v>42057</v>
      </c>
      <c r="D6623" s="157" t="s">
        <v>8961</v>
      </c>
      <c r="E6623" s="36" t="s">
        <v>16959</v>
      </c>
      <c r="F6623" s="81">
        <v>4.8</v>
      </c>
      <c r="G6623" s="13" t="s">
        <v>704</v>
      </c>
      <c r="H6623" s="13" t="s">
        <v>3744</v>
      </c>
      <c r="I6623" s="79">
        <v>2018</v>
      </c>
      <c r="J6623" s="79"/>
      <c r="K6623" s="73">
        <v>4172992512</v>
      </c>
      <c r="L6623" s="90">
        <f>IF(K6623/1024 &gt;1,K6623/1024," ")</f>
        <v>4075188</v>
      </c>
      <c r="M6623" s="90">
        <f>IF(K6623/1048576 &gt;1,K6623/1048576," ")</f>
        <v>3979.67578125</v>
      </c>
      <c r="N6623" s="91">
        <f>IF(K6623&gt;999999999,K6623/1073741824," ")</f>
        <v>3.8864021301269531</v>
      </c>
      <c r="O6623" s="199" t="s">
        <v>17524</v>
      </c>
      <c r="P6623" s="197" t="s">
        <v>29083</v>
      </c>
    </row>
    <row r="6624" spans="2:16" ht="20.100000000000001" customHeight="1" x14ac:dyDescent="0.3">
      <c r="B6624" s="101">
        <v>6614</v>
      </c>
      <c r="C6624" s="12" t="s">
        <v>40842</v>
      </c>
      <c r="D6624" s="160" t="s">
        <v>2626</v>
      </c>
      <c r="E6624" s="36" t="s">
        <v>16960</v>
      </c>
      <c r="F6624" s="104">
        <v>5</v>
      </c>
      <c r="G6624" s="94"/>
      <c r="H6624" s="94" t="s">
        <v>4084</v>
      </c>
      <c r="I6624" s="101">
        <v>2002</v>
      </c>
      <c r="J6624" s="101"/>
      <c r="K6624" s="90">
        <v>724045824</v>
      </c>
      <c r="L6624" s="90">
        <f>IF(K6624/1024 &gt;1,K6624/1024," ")</f>
        <v>707076</v>
      </c>
      <c r="M6624" s="90">
        <f>IF(K6624/1048576 &gt;1,K6624/1048576," ")</f>
        <v>690.50390625</v>
      </c>
      <c r="N6624" s="91" t="str">
        <f>IF(K6624&gt;999999999,K6624/1073741824," ")</f>
        <v xml:space="preserve"> </v>
      </c>
      <c r="O6624" s="194" t="s">
        <v>29084</v>
      </c>
      <c r="P6624" s="197" t="s">
        <v>29085</v>
      </c>
    </row>
    <row r="6625" spans="2:16" ht="20.100000000000001" customHeight="1" x14ac:dyDescent="0.3">
      <c r="B6625" s="101">
        <v>6615</v>
      </c>
      <c r="C6625" s="102" t="s">
        <v>42059</v>
      </c>
      <c r="D6625" s="159" t="s">
        <v>795</v>
      </c>
      <c r="E6625" s="36" t="s">
        <v>16962</v>
      </c>
      <c r="F6625" s="104">
        <v>6.1</v>
      </c>
      <c r="G6625" s="99" t="s">
        <v>704</v>
      </c>
      <c r="H6625" s="105" t="s">
        <v>4081</v>
      </c>
      <c r="I6625" s="101">
        <v>2008</v>
      </c>
      <c r="J6625" s="101"/>
      <c r="K6625" s="90">
        <v>4758281231</v>
      </c>
      <c r="L6625" s="90">
        <f>IF(K6625/1024 &gt;1,K6625/1024," ")</f>
        <v>4646759.0146484375</v>
      </c>
      <c r="M6625" s="90">
        <f>IF(K6625/1048576 &gt;1,K6625/1048576," ")</f>
        <v>4537.8506002426147</v>
      </c>
      <c r="N6625" s="91">
        <f>IF(K6625&gt;999999999,K6625/1073741824," ")</f>
        <v>4.4314947267994285</v>
      </c>
      <c r="O6625" s="194" t="s">
        <v>29088</v>
      </c>
      <c r="P6625" s="197" t="s">
        <v>29089</v>
      </c>
    </row>
    <row r="6626" spans="2:16" ht="20.100000000000001" customHeight="1" x14ac:dyDescent="0.3">
      <c r="B6626" s="101">
        <v>6616</v>
      </c>
      <c r="C6626" s="112" t="s">
        <v>42058</v>
      </c>
      <c r="D6626" s="160" t="s">
        <v>5903</v>
      </c>
      <c r="E6626" s="36" t="s">
        <v>16961</v>
      </c>
      <c r="F6626" s="99">
        <v>7.7</v>
      </c>
      <c r="G6626" s="99" t="s">
        <v>704</v>
      </c>
      <c r="H6626" s="105" t="s">
        <v>7314</v>
      </c>
      <c r="I6626" s="101">
        <v>1953</v>
      </c>
      <c r="J6626" s="101"/>
      <c r="K6626" s="90">
        <v>3129644709</v>
      </c>
      <c r="L6626" s="90">
        <f>IF(K6626/1024 &gt;1,K6626/1024," ")</f>
        <v>3056293.6611328125</v>
      </c>
      <c r="M6626" s="90">
        <f>IF(K6626/1048576 &gt;1,K6626/1048576," ")</f>
        <v>2984.6617784500122</v>
      </c>
      <c r="N6626" s="91">
        <f>IF(K6626&gt;999999999,K6626/1073741824," ")</f>
        <v>2.91470876801759</v>
      </c>
      <c r="O6626" s="194" t="s">
        <v>29086</v>
      </c>
      <c r="P6626" s="197" t="s">
        <v>29087</v>
      </c>
    </row>
    <row r="6627" spans="2:16" ht="20.100000000000001" customHeight="1" x14ac:dyDescent="0.3">
      <c r="B6627" s="101">
        <v>6617</v>
      </c>
      <c r="C6627" s="102" t="s">
        <v>42061</v>
      </c>
      <c r="D6627" s="159" t="s">
        <v>1999</v>
      </c>
      <c r="E6627" s="36" t="s">
        <v>11712</v>
      </c>
      <c r="F6627" s="104">
        <v>7.4</v>
      </c>
      <c r="G6627" s="13" t="s">
        <v>704</v>
      </c>
      <c r="H6627" s="13" t="s">
        <v>5878</v>
      </c>
      <c r="I6627" s="101">
        <v>2001</v>
      </c>
      <c r="J6627" s="101"/>
      <c r="K6627" s="73">
        <v>4127926069</v>
      </c>
      <c r="L6627" s="90">
        <f>IF(K6627/1024 &gt;1,K6627/1024," ")</f>
        <v>4031177.8017578125</v>
      </c>
      <c r="M6627" s="90">
        <f>IF(K6627/1048576 &gt;1,K6627/1048576," ")</f>
        <v>3936.6970720291138</v>
      </c>
      <c r="N6627" s="91">
        <f>IF(K6627&gt;999999999,K6627/1073741824," ")</f>
        <v>3.8444307344034314</v>
      </c>
      <c r="O6627" s="194" t="s">
        <v>20222</v>
      </c>
      <c r="P6627" s="197" t="s">
        <v>20223</v>
      </c>
    </row>
    <row r="6628" spans="2:16" ht="20.100000000000001" customHeight="1" x14ac:dyDescent="0.3">
      <c r="B6628" s="101">
        <v>6618</v>
      </c>
      <c r="C6628" s="48" t="s">
        <v>40512</v>
      </c>
      <c r="D6628" s="163" t="s">
        <v>5986</v>
      </c>
      <c r="E6628" s="36" t="s">
        <v>15332</v>
      </c>
      <c r="F6628" s="99">
        <v>3.8</v>
      </c>
      <c r="G6628" s="101" t="s">
        <v>704</v>
      </c>
      <c r="H6628" s="101" t="s">
        <v>5981</v>
      </c>
      <c r="I6628" s="101">
        <v>1989</v>
      </c>
      <c r="J6628" s="101"/>
      <c r="K6628" s="90">
        <v>2314076406</v>
      </c>
      <c r="L6628" s="90">
        <f>IF(K6628/1024 &gt;1,K6628/1024," ")</f>
        <v>2259840.240234375</v>
      </c>
      <c r="M6628" s="90">
        <f>IF(K6628/1048576 &gt;1,K6628/1048576," ")</f>
        <v>2206.8752346038818</v>
      </c>
      <c r="N6628" s="91">
        <f>IF(K6628&gt;999999999,K6628/1073741824," ")</f>
        <v>2.1551515962928534</v>
      </c>
      <c r="O6628" s="194" t="s">
        <v>26323</v>
      </c>
      <c r="P6628" s="197" t="s">
        <v>26324</v>
      </c>
    </row>
    <row r="6629" spans="2:16" ht="20.100000000000001" customHeight="1" x14ac:dyDescent="0.3">
      <c r="B6629" s="101">
        <v>6619</v>
      </c>
      <c r="C6629" s="12" t="s">
        <v>40843</v>
      </c>
      <c r="D6629" s="160" t="s">
        <v>2627</v>
      </c>
      <c r="E6629" s="36" t="s">
        <v>16965</v>
      </c>
      <c r="F6629" s="104">
        <v>4.4000000000000004</v>
      </c>
      <c r="G6629" s="94"/>
      <c r="H6629" s="94"/>
      <c r="I6629" s="101">
        <v>2001</v>
      </c>
      <c r="J6629" s="101"/>
      <c r="K6629" s="90">
        <v>727309844</v>
      </c>
      <c r="L6629" s="90">
        <f>IF(K6629/1024 &gt;1,K6629/1024," ")</f>
        <v>710263.51953125</v>
      </c>
      <c r="M6629" s="90">
        <f>IF(K6629/1048576 &gt;1,K6629/1048576," ")</f>
        <v>693.61671829223633</v>
      </c>
      <c r="N6629" s="91" t="str">
        <f>IF(K6629&gt;999999999,K6629/1073741824," ")</f>
        <v xml:space="preserve"> </v>
      </c>
      <c r="O6629" s="194" t="s">
        <v>29094</v>
      </c>
      <c r="P6629" s="197" t="s">
        <v>29095</v>
      </c>
    </row>
    <row r="6630" spans="2:16" ht="20.100000000000001" customHeight="1" x14ac:dyDescent="0.3">
      <c r="B6630" s="101">
        <v>6620</v>
      </c>
      <c r="C6630" s="111" t="s">
        <v>42062</v>
      </c>
      <c r="D6630" s="168" t="s">
        <v>7368</v>
      </c>
      <c r="E6630" s="36" t="s">
        <v>16966</v>
      </c>
      <c r="F6630" s="99">
        <v>5.3</v>
      </c>
      <c r="G6630" s="99" t="s">
        <v>704</v>
      </c>
      <c r="H6630" s="105" t="s">
        <v>5892</v>
      </c>
      <c r="I6630" s="101">
        <v>2016</v>
      </c>
      <c r="J6630" s="101"/>
      <c r="K6630" s="90">
        <v>3478312677</v>
      </c>
      <c r="L6630" s="90">
        <f>IF(K6630/1024 &gt;1,K6630/1024," ")</f>
        <v>3396789.7236328125</v>
      </c>
      <c r="M6630" s="90">
        <f>IF(K6630/1048576 &gt;1,K6630/1048576," ")</f>
        <v>3317.1774644851685</v>
      </c>
      <c r="N6630" s="91">
        <f>IF(K6630&gt;999999999,K6630/1073741824," ")</f>
        <v>3.2394311176612973</v>
      </c>
      <c r="O6630" s="194" t="s">
        <v>17766</v>
      </c>
      <c r="P6630" s="197" t="s">
        <v>29096</v>
      </c>
    </row>
    <row r="6631" spans="2:16" ht="20.100000000000001" customHeight="1" x14ac:dyDescent="0.3">
      <c r="B6631" s="101">
        <v>6621</v>
      </c>
      <c r="C6631" s="102" t="s">
        <v>42064</v>
      </c>
      <c r="D6631" s="159" t="s">
        <v>4586</v>
      </c>
      <c r="E6631" s="36" t="s">
        <v>16968</v>
      </c>
      <c r="F6631" s="104">
        <v>5.2</v>
      </c>
      <c r="G6631" s="101" t="s">
        <v>704</v>
      </c>
      <c r="H6631" s="101" t="s">
        <v>3744</v>
      </c>
      <c r="I6631" s="101">
        <v>2014</v>
      </c>
      <c r="J6631" s="101"/>
      <c r="K6631" s="90">
        <v>4495871728</v>
      </c>
      <c r="L6631" s="90">
        <f>IF(K6631/1024 &gt;1,K6631/1024," ")</f>
        <v>4390499.734375</v>
      </c>
      <c r="M6631" s="90">
        <f>IF(K6631/1048576 &gt;1,K6631/1048576," ")</f>
        <v>4287.5973968505859</v>
      </c>
      <c r="N6631" s="91">
        <f>IF(K6631&gt;999999999,K6631/1073741824," ")</f>
        <v>4.1871068328619003</v>
      </c>
      <c r="O6631" s="194" t="s">
        <v>29099</v>
      </c>
      <c r="P6631" s="197" t="s">
        <v>29100</v>
      </c>
    </row>
    <row r="6632" spans="2:16" ht="20.100000000000001" customHeight="1" x14ac:dyDescent="0.3">
      <c r="B6632" s="101">
        <v>6622</v>
      </c>
      <c r="C6632" s="102" t="s">
        <v>42065</v>
      </c>
      <c r="D6632" s="159" t="s">
        <v>2876</v>
      </c>
      <c r="E6632" s="36" t="s">
        <v>16969</v>
      </c>
      <c r="F6632" s="104">
        <v>4.5999999999999996</v>
      </c>
      <c r="G6632" s="101" t="s">
        <v>704</v>
      </c>
      <c r="H6632" s="101" t="s">
        <v>3739</v>
      </c>
      <c r="I6632" s="101">
        <v>2012</v>
      </c>
      <c r="J6632" s="101"/>
      <c r="K6632" s="90">
        <v>3835781736</v>
      </c>
      <c r="L6632" s="90">
        <f>IF(K6632/1024 &gt;1,K6632/1024," ")</f>
        <v>3745880.6015625</v>
      </c>
      <c r="M6632" s="90">
        <f>IF(K6632/1048576 &gt;1,K6632/1048576," ")</f>
        <v>3658.0865249633789</v>
      </c>
      <c r="N6632" s="91">
        <f>IF(K6632&gt;999999999,K6632/1073741824," ")</f>
        <v>3.5723501220345497</v>
      </c>
      <c r="O6632" s="194" t="s">
        <v>21101</v>
      </c>
      <c r="P6632" s="197" t="s">
        <v>29101</v>
      </c>
    </row>
    <row r="6633" spans="2:16" ht="20.100000000000001" customHeight="1" x14ac:dyDescent="0.3">
      <c r="B6633" s="101">
        <v>6623</v>
      </c>
      <c r="C6633" s="20" t="s">
        <v>42066</v>
      </c>
      <c r="D6633" s="181" t="s">
        <v>8904</v>
      </c>
      <c r="E6633" s="36" t="s">
        <v>16970</v>
      </c>
      <c r="F6633" s="81">
        <v>5.9</v>
      </c>
      <c r="G6633" s="13" t="s">
        <v>704</v>
      </c>
      <c r="H6633" s="13" t="s">
        <v>3739</v>
      </c>
      <c r="I6633" s="79">
        <v>2005</v>
      </c>
      <c r="J6633" s="79"/>
      <c r="K6633" s="73">
        <v>4454457344</v>
      </c>
      <c r="L6633" s="90">
        <f>IF(K6633/1024 &gt;1,K6633/1024," ")</f>
        <v>4350056</v>
      </c>
      <c r="M6633" s="90">
        <f>IF(K6633/1048576 &gt;1,K6633/1048576," ")</f>
        <v>4248.1015625</v>
      </c>
      <c r="N6633" s="91">
        <f>IF(K6633&gt;999999999,K6633/1073741824," ")</f>
        <v>4.1485366821289063</v>
      </c>
      <c r="O6633" s="194" t="s">
        <v>20310</v>
      </c>
      <c r="P6633" s="197" t="s">
        <v>29102</v>
      </c>
    </row>
    <row r="6634" spans="2:16" ht="20.100000000000001" customHeight="1" x14ac:dyDescent="0.3">
      <c r="B6634" s="101">
        <v>6624</v>
      </c>
      <c r="C6634" s="109" t="s">
        <v>42067</v>
      </c>
      <c r="D6634" s="160" t="s">
        <v>665</v>
      </c>
      <c r="E6634" s="36" t="s">
        <v>16971</v>
      </c>
      <c r="F6634" s="104">
        <v>5.9</v>
      </c>
      <c r="G6634" s="101" t="s">
        <v>704</v>
      </c>
      <c r="H6634" s="101" t="s">
        <v>3739</v>
      </c>
      <c r="I6634" s="101">
        <v>2008</v>
      </c>
      <c r="J6634" s="101"/>
      <c r="K6634" s="90">
        <v>2768302128</v>
      </c>
      <c r="L6634" s="90">
        <f>IF(K6634/1024 &gt;1,K6634/1024," ")</f>
        <v>2703420.046875</v>
      </c>
      <c r="M6634" s="90">
        <f>IF(K6634/1048576 &gt;1,K6634/1048576," ")</f>
        <v>2640.0586395263672</v>
      </c>
      <c r="N6634" s="91">
        <f>IF(K6634&gt;999999999,K6634/1073741824," ")</f>
        <v>2.578182265162468</v>
      </c>
      <c r="O6634" s="194" t="s">
        <v>29103</v>
      </c>
      <c r="P6634" s="197" t="s">
        <v>29104</v>
      </c>
    </row>
    <row r="6635" spans="2:16" ht="20.100000000000001" customHeight="1" x14ac:dyDescent="0.3">
      <c r="B6635" s="101">
        <v>6625</v>
      </c>
      <c r="C6635" s="109" t="s">
        <v>42068</v>
      </c>
      <c r="D6635" s="159" t="s">
        <v>5516</v>
      </c>
      <c r="E6635" s="36" t="s">
        <v>16972</v>
      </c>
      <c r="F6635" s="104">
        <v>6.5</v>
      </c>
      <c r="G6635" s="101" t="s">
        <v>704</v>
      </c>
      <c r="H6635" s="101" t="s">
        <v>3737</v>
      </c>
      <c r="I6635" s="101">
        <v>1956</v>
      </c>
      <c r="J6635" s="101"/>
      <c r="K6635" s="90">
        <v>2030054097</v>
      </c>
      <c r="L6635" s="90">
        <f>IF(K6635/1024 &gt;1,K6635/1024," ")</f>
        <v>1982474.7041015625</v>
      </c>
      <c r="M6635" s="90">
        <f>IF(K6635/1048576 &gt;1,K6635/1048576," ")</f>
        <v>1936.0104532241821</v>
      </c>
      <c r="N6635" s="91">
        <f>IF(K6635&gt;999999999,K6635/1073741824," ")</f>
        <v>1.8906352082267404</v>
      </c>
      <c r="O6635" s="194" t="s">
        <v>29105</v>
      </c>
      <c r="P6635" s="197" t="s">
        <v>29106</v>
      </c>
    </row>
    <row r="6636" spans="2:16" ht="20.100000000000001" customHeight="1" x14ac:dyDescent="0.3">
      <c r="B6636" s="101">
        <v>6626</v>
      </c>
      <c r="C6636" s="109" t="s">
        <v>42069</v>
      </c>
      <c r="D6636" s="159" t="s">
        <v>3426</v>
      </c>
      <c r="E6636" s="36" t="s">
        <v>16973</v>
      </c>
      <c r="F6636" s="104">
        <v>6.3</v>
      </c>
      <c r="G6636" s="101" t="s">
        <v>704</v>
      </c>
      <c r="H6636" s="101" t="s">
        <v>4395</v>
      </c>
      <c r="I6636" s="101">
        <v>1984</v>
      </c>
      <c r="J6636" s="101"/>
      <c r="K6636" s="90">
        <v>4544888191</v>
      </c>
      <c r="L6636" s="90">
        <f>IF(K6636/1024 &gt;1,K6636/1024," ")</f>
        <v>4438367.3740234375</v>
      </c>
      <c r="M6636" s="90">
        <f>IF(K6636/1048576 &gt;1,K6636/1048576," ")</f>
        <v>4334.3431386947632</v>
      </c>
      <c r="N6636" s="91">
        <f>IF(K6636&gt;999999999,K6636/1073741824," ")</f>
        <v>4.2327569713816047</v>
      </c>
      <c r="O6636" s="194" t="s">
        <v>29107</v>
      </c>
      <c r="P6636" s="197" t="s">
        <v>29108</v>
      </c>
    </row>
    <row r="6637" spans="2:16" ht="20.100000000000001" customHeight="1" x14ac:dyDescent="0.3">
      <c r="B6637" s="101">
        <v>6627</v>
      </c>
      <c r="C6637" s="107" t="s">
        <v>42070</v>
      </c>
      <c r="D6637" s="168" t="s">
        <v>6981</v>
      </c>
      <c r="E6637" s="36" t="s">
        <v>16974</v>
      </c>
      <c r="F6637" s="99">
        <v>5.6</v>
      </c>
      <c r="G6637" s="99"/>
      <c r="H6637" s="105" t="s">
        <v>4081</v>
      </c>
      <c r="I6637" s="101">
        <v>2015</v>
      </c>
      <c r="J6637" s="101"/>
      <c r="K6637" s="90">
        <v>3578750395</v>
      </c>
      <c r="L6637" s="90">
        <f>IF(K6637/1024 &gt;1,K6637/1024," ")</f>
        <v>3494873.4326171875</v>
      </c>
      <c r="M6637" s="90">
        <f>IF(K6637/1048576 &gt;1,K6637/1048576," ")</f>
        <v>3412.9623365402222</v>
      </c>
      <c r="N6637" s="91">
        <f>IF(K6637&gt;999999999,K6637/1073741824," ")</f>
        <v>3.3329710317775607</v>
      </c>
      <c r="O6637" s="199" t="s">
        <v>17521</v>
      </c>
      <c r="P6637" s="197" t="s">
        <v>29109</v>
      </c>
    </row>
    <row r="6638" spans="2:16" ht="20.100000000000001" customHeight="1" x14ac:dyDescent="0.3">
      <c r="B6638" s="101">
        <v>6628</v>
      </c>
      <c r="C6638" s="102" t="s">
        <v>42071</v>
      </c>
      <c r="D6638" s="159" t="s">
        <v>5429</v>
      </c>
      <c r="E6638" s="36" t="s">
        <v>16975</v>
      </c>
      <c r="F6638" s="104">
        <v>6.5</v>
      </c>
      <c r="G6638" s="101"/>
      <c r="H6638" s="101" t="s">
        <v>3739</v>
      </c>
      <c r="I6638" s="101">
        <v>2014</v>
      </c>
      <c r="J6638" s="101"/>
      <c r="K6638" s="90">
        <v>4550791592</v>
      </c>
      <c r="L6638" s="90">
        <f>IF(K6638/1024 &gt;1,K6638/1024," ")</f>
        <v>4444132.4140625</v>
      </c>
      <c r="M6638" s="90">
        <f>IF(K6638/1048576 &gt;1,K6638/1048576," ")</f>
        <v>4339.9730606079102</v>
      </c>
      <c r="N6638" s="91">
        <f>IF(K6638&gt;999999999,K6638/1073741824," ")</f>
        <v>4.2382549419999123</v>
      </c>
      <c r="O6638" s="194" t="s">
        <v>29110</v>
      </c>
      <c r="P6638" s="197" t="s">
        <v>29111</v>
      </c>
    </row>
    <row r="6639" spans="2:16" ht="20.100000000000001" customHeight="1" x14ac:dyDescent="0.3">
      <c r="B6639" s="101">
        <v>6629</v>
      </c>
      <c r="C6639" s="29" t="s">
        <v>42072</v>
      </c>
      <c r="D6639" s="168" t="s">
        <v>6157</v>
      </c>
      <c r="E6639" s="36" t="s">
        <v>16976</v>
      </c>
      <c r="F6639" s="99">
        <v>6</v>
      </c>
      <c r="G6639" s="101" t="s">
        <v>704</v>
      </c>
      <c r="H6639" s="101" t="s">
        <v>3756</v>
      </c>
      <c r="I6639" s="101">
        <v>1986</v>
      </c>
      <c r="J6639" s="101"/>
      <c r="K6639" s="90">
        <v>4949587157</v>
      </c>
      <c r="L6639" s="90">
        <f>IF(K6639/1024 &gt;1,K6639/1024," ")</f>
        <v>4833581.2080078125</v>
      </c>
      <c r="M6639" s="90">
        <f>IF(K6639/1048576 &gt;1,K6639/1048576," ")</f>
        <v>4720.2941484451294</v>
      </c>
      <c r="N6639" s="91">
        <f>IF(K6639&gt;999999999,K6639/1073741824," ")</f>
        <v>4.6096622543409467</v>
      </c>
      <c r="O6639" s="194" t="s">
        <v>29112</v>
      </c>
      <c r="P6639" s="197" t="s">
        <v>29113</v>
      </c>
    </row>
    <row r="6640" spans="2:16" ht="20.100000000000001" customHeight="1" x14ac:dyDescent="0.3">
      <c r="B6640" s="101">
        <v>6630</v>
      </c>
      <c r="C6640" s="48" t="s">
        <v>39212</v>
      </c>
      <c r="D6640" s="161" t="s">
        <v>7051</v>
      </c>
      <c r="E6640" s="36" t="s">
        <v>14487</v>
      </c>
      <c r="F6640" s="99">
        <v>7</v>
      </c>
      <c r="G6640" s="99" t="s">
        <v>704</v>
      </c>
      <c r="H6640" s="105" t="s">
        <v>3795</v>
      </c>
      <c r="I6640" s="101">
        <v>1956</v>
      </c>
      <c r="J6640" s="115"/>
      <c r="K6640" s="90">
        <v>1490031330</v>
      </c>
      <c r="L6640" s="90">
        <f>IF(K6640/1024 &gt;1,K6640/1024," ")</f>
        <v>1455108.720703125</v>
      </c>
      <c r="M6640" s="90">
        <f>IF(K6640/1048576 &gt;1,K6640/1048576," ")</f>
        <v>1421.0046100616455</v>
      </c>
      <c r="N6640" s="91">
        <f>IF(K6640&gt;999999999,K6640/1073741824," ")</f>
        <v>1.3876998145133257</v>
      </c>
      <c r="O6640" s="194" t="s">
        <v>24989</v>
      </c>
      <c r="P6640" s="197" t="s">
        <v>31327</v>
      </c>
    </row>
    <row r="6641" spans="2:16" ht="20.100000000000001" customHeight="1" x14ac:dyDescent="0.3">
      <c r="B6641" s="101">
        <v>6631</v>
      </c>
      <c r="C6641" s="102" t="s">
        <v>42073</v>
      </c>
      <c r="D6641" s="159" t="s">
        <v>1258</v>
      </c>
      <c r="E6641" s="36" t="s">
        <v>16977</v>
      </c>
      <c r="F6641" s="104">
        <v>6.5</v>
      </c>
      <c r="G6641" s="94" t="s">
        <v>704</v>
      </c>
      <c r="H6641" s="94" t="s">
        <v>3747</v>
      </c>
      <c r="I6641" s="101">
        <v>2000</v>
      </c>
      <c r="J6641" s="101"/>
      <c r="K6641" s="108">
        <v>4275630449</v>
      </c>
      <c r="L6641" s="90">
        <f>IF(K6641/1024 &gt;1,K6641/1024," ")</f>
        <v>4175420.3603515625</v>
      </c>
      <c r="M6641" s="90">
        <f>IF(K6641/1048576 &gt;1,K6641/1048576," ")</f>
        <v>4077.5589456558228</v>
      </c>
      <c r="N6641" s="91">
        <f>IF(K6641&gt;999999999,K6641/1073741824," ")</f>
        <v>3.9819911578670144</v>
      </c>
      <c r="O6641" s="194" t="s">
        <v>29114</v>
      </c>
      <c r="P6641" s="197" t="s">
        <v>29115</v>
      </c>
    </row>
    <row r="6642" spans="2:16" ht="20.100000000000001" customHeight="1" x14ac:dyDescent="0.3">
      <c r="B6642" s="101">
        <v>6632</v>
      </c>
      <c r="C6642" s="12" t="s">
        <v>34148</v>
      </c>
      <c r="D6642" s="263" t="s">
        <v>33956</v>
      </c>
      <c r="E6642" s="36" t="s">
        <v>33957</v>
      </c>
      <c r="F6642" s="131">
        <v>7.2</v>
      </c>
      <c r="G6642" s="13" t="s">
        <v>704</v>
      </c>
      <c r="H6642" s="13" t="s">
        <v>3744</v>
      </c>
      <c r="I6642" s="79">
        <v>2022</v>
      </c>
      <c r="J6642" s="74"/>
      <c r="K6642" s="73">
        <v>5832962048</v>
      </c>
      <c r="L6642" s="90">
        <f>IF(K6642/1024 &gt;1,K6642/1024," ")</f>
        <v>5696252</v>
      </c>
      <c r="M6642" s="90">
        <f>IF(K6642/1048576 &gt;1,K6642/1048576," ")</f>
        <v>5562.74609375</v>
      </c>
      <c r="N6642" s="91">
        <f>IF(K6642&gt;999999999,K6642/1073741824," ")</f>
        <v>5.4323692321777344</v>
      </c>
      <c r="O6642" s="223" t="s">
        <v>33958</v>
      </c>
      <c r="P6642" s="198" t="s">
        <v>33959</v>
      </c>
    </row>
    <row r="6643" spans="2:16" ht="20.100000000000001" customHeight="1" x14ac:dyDescent="0.3">
      <c r="B6643" s="101">
        <v>6633</v>
      </c>
      <c r="C6643" s="111" t="s">
        <v>42074</v>
      </c>
      <c r="D6643" s="168" t="s">
        <v>6301</v>
      </c>
      <c r="E6643" s="36" t="s">
        <v>16978</v>
      </c>
      <c r="F6643" s="99">
        <v>6.4</v>
      </c>
      <c r="G6643" s="99" t="s">
        <v>704</v>
      </c>
      <c r="H6643" s="101" t="s">
        <v>6079</v>
      </c>
      <c r="I6643" s="101">
        <v>1944</v>
      </c>
      <c r="J6643" s="191"/>
      <c r="K6643" s="90">
        <v>4552577287</v>
      </c>
      <c r="L6643" s="90">
        <f>IF(K6643/1024 &gt;1,K6643/1024," ")</f>
        <v>4445876.2568359375</v>
      </c>
      <c r="M6643" s="90">
        <f>IF(K6643/1048576 &gt;1,K6643/1048576," ")</f>
        <v>4341.6760320663452</v>
      </c>
      <c r="N6643" s="91">
        <f>IF(K6643&gt;999999999,K6643/1073741824," ")</f>
        <v>4.2399180000647902</v>
      </c>
      <c r="O6643" s="194" t="s">
        <v>29116</v>
      </c>
      <c r="P6643" s="197" t="s">
        <v>29117</v>
      </c>
    </row>
    <row r="6644" spans="2:16" ht="20.100000000000001" customHeight="1" x14ac:dyDescent="0.3">
      <c r="B6644" s="101">
        <v>6634</v>
      </c>
      <c r="C6644" s="111" t="s">
        <v>42060</v>
      </c>
      <c r="D6644" s="161" t="s">
        <v>7418</v>
      </c>
      <c r="E6644" s="36" t="s">
        <v>16963</v>
      </c>
      <c r="F6644" s="99">
        <v>6.8</v>
      </c>
      <c r="G6644" s="99"/>
      <c r="H6644" s="105" t="s">
        <v>5871</v>
      </c>
      <c r="I6644" s="101">
        <v>2016</v>
      </c>
      <c r="J6644" s="101"/>
      <c r="K6644" s="90">
        <v>4306967899</v>
      </c>
      <c r="L6644" s="90">
        <f>IF(K6644/1024 &gt;1,K6644/1024," ")</f>
        <v>4206023.3388671875</v>
      </c>
      <c r="M6644" s="90">
        <f>IF(K6644/1048576 &gt;1,K6644/1048576," ")</f>
        <v>4107.4446668624878</v>
      </c>
      <c r="N6644" s="91">
        <f>IF(K6644&gt;999999999,K6644/1073741824," ")</f>
        <v>4.0111764324828982</v>
      </c>
      <c r="O6644" s="194" t="s">
        <v>29090</v>
      </c>
      <c r="P6644" s="197" t="s">
        <v>29091</v>
      </c>
    </row>
    <row r="6645" spans="2:16" ht="20.100000000000001" customHeight="1" x14ac:dyDescent="0.3">
      <c r="B6645" s="101">
        <v>6635</v>
      </c>
      <c r="C6645" s="109" t="s">
        <v>42075</v>
      </c>
      <c r="D6645" s="160" t="s">
        <v>4758</v>
      </c>
      <c r="E6645" s="36" t="s">
        <v>16979</v>
      </c>
      <c r="F6645" s="104">
        <v>5.7</v>
      </c>
      <c r="G6645" s="101" t="s">
        <v>704</v>
      </c>
      <c r="H6645" s="101" t="s">
        <v>3756</v>
      </c>
      <c r="I6645" s="101">
        <v>2013</v>
      </c>
      <c r="J6645" s="101"/>
      <c r="K6645" s="90">
        <v>4297497139</v>
      </c>
      <c r="L6645" s="90">
        <f>IF(K6645/1024 &gt;1,K6645/1024," ")</f>
        <v>4196774.5498046875</v>
      </c>
      <c r="M6645" s="90">
        <f>IF(K6645/1048576 &gt;1,K6645/1048576," ")</f>
        <v>4098.4126462936401</v>
      </c>
      <c r="N6645" s="91">
        <f>IF(K6645&gt;999999999,K6645/1073741824," ")</f>
        <v>4.0023560998961329</v>
      </c>
      <c r="O6645" s="194" t="s">
        <v>29118</v>
      </c>
      <c r="P6645" s="197" t="s">
        <v>29119</v>
      </c>
    </row>
    <row r="6646" spans="2:16" ht="20.100000000000001" customHeight="1" x14ac:dyDescent="0.3">
      <c r="B6646" s="101">
        <v>6636</v>
      </c>
      <c r="C6646" s="20" t="s">
        <v>42076</v>
      </c>
      <c r="D6646" s="157" t="s">
        <v>8330</v>
      </c>
      <c r="E6646" s="36" t="s">
        <v>16980</v>
      </c>
      <c r="F6646" s="81">
        <v>7.2</v>
      </c>
      <c r="G6646" s="13"/>
      <c r="H6646" s="13" t="s">
        <v>5910</v>
      </c>
      <c r="I6646" s="79">
        <v>1966</v>
      </c>
      <c r="J6646" s="79"/>
      <c r="K6646" s="73">
        <v>4617404416</v>
      </c>
      <c r="L6646" s="90">
        <f>IF(K6646/1024 &gt;1,K6646/1024," ")</f>
        <v>4509184</v>
      </c>
      <c r="M6646" s="90">
        <f>IF(K6646/1048576 &gt;1,K6646/1048576," ")</f>
        <v>4403.5</v>
      </c>
      <c r="N6646" s="91">
        <f>IF(K6646&gt;999999999,K6646/1073741824," ")</f>
        <v>4.30029296875</v>
      </c>
      <c r="O6646" s="194" t="s">
        <v>29120</v>
      </c>
      <c r="P6646" s="197" t="s">
        <v>29121</v>
      </c>
    </row>
    <row r="6647" spans="2:16" ht="20.100000000000001" customHeight="1" x14ac:dyDescent="0.3">
      <c r="B6647" s="101">
        <v>6637</v>
      </c>
      <c r="C6647" s="102" t="s">
        <v>42077</v>
      </c>
      <c r="D6647" s="159" t="s">
        <v>2631</v>
      </c>
      <c r="E6647" s="36" t="s">
        <v>16981</v>
      </c>
      <c r="F6647" s="104">
        <v>4.7</v>
      </c>
      <c r="G6647" s="94" t="s">
        <v>704</v>
      </c>
      <c r="H6647" s="94" t="s">
        <v>3810</v>
      </c>
      <c r="I6647" s="101">
        <v>1986</v>
      </c>
      <c r="J6647" s="101"/>
      <c r="K6647" s="90">
        <v>3972698996</v>
      </c>
      <c r="L6647" s="90">
        <f>IF(K6647/1024 &gt;1,K6647/1024," ")</f>
        <v>3879588.86328125</v>
      </c>
      <c r="M6647" s="90">
        <f>IF(K6647/1048576 &gt;1,K6647/1048576," ")</f>
        <v>3788.6609992980957</v>
      </c>
      <c r="N6647" s="91">
        <f>IF(K6647&gt;999999999,K6647/1073741824," ")</f>
        <v>3.6998642571270466</v>
      </c>
      <c r="O6647" s="194" t="s">
        <v>29122</v>
      </c>
      <c r="P6647" s="197" t="s">
        <v>29123</v>
      </c>
    </row>
    <row r="6648" spans="2:16" ht="20.100000000000001" customHeight="1" x14ac:dyDescent="0.3">
      <c r="B6648" s="101">
        <v>6638</v>
      </c>
      <c r="C6648" s="20" t="s">
        <v>42078</v>
      </c>
      <c r="D6648" s="157" t="s">
        <v>7974</v>
      </c>
      <c r="E6648" s="36" t="s">
        <v>16982</v>
      </c>
      <c r="F6648" s="81">
        <v>7.7</v>
      </c>
      <c r="G6648" s="13" t="s">
        <v>704</v>
      </c>
      <c r="H6648" s="13" t="s">
        <v>5878</v>
      </c>
      <c r="I6648" s="79">
        <v>2017</v>
      </c>
      <c r="J6648" s="79"/>
      <c r="K6648" s="73">
        <v>5438898709</v>
      </c>
      <c r="L6648" s="90">
        <f>IF(K6648/1024 &gt;1,K6648/1024," ")</f>
        <v>5311424.5205078125</v>
      </c>
      <c r="M6648" s="90">
        <f>IF(K6648/1048576 &gt;1,K6648/1048576," ")</f>
        <v>5186.9380083084106</v>
      </c>
      <c r="N6648" s="91">
        <f>IF(K6648&gt;999999999,K6648/1073741824," ")</f>
        <v>5.0653691487386823</v>
      </c>
      <c r="O6648" s="194" t="s">
        <v>29124</v>
      </c>
      <c r="P6648" s="197" t="s">
        <v>29125</v>
      </c>
    </row>
    <row r="6649" spans="2:16" ht="20.100000000000001" customHeight="1" x14ac:dyDescent="0.3">
      <c r="B6649" s="101">
        <v>6639</v>
      </c>
      <c r="C6649" s="112" t="s">
        <v>42079</v>
      </c>
      <c r="D6649" s="161" t="s">
        <v>6181</v>
      </c>
      <c r="E6649" s="36" t="s">
        <v>16983</v>
      </c>
      <c r="F6649" s="99">
        <v>4.4000000000000004</v>
      </c>
      <c r="G6649" s="101"/>
      <c r="H6649" s="101" t="s">
        <v>5871</v>
      </c>
      <c r="I6649" s="101">
        <v>2014</v>
      </c>
      <c r="J6649" s="101"/>
      <c r="K6649" s="90">
        <v>4330103053</v>
      </c>
      <c r="L6649" s="90">
        <f>IF(K6649/1024 &gt;1,K6649/1024," ")</f>
        <v>4228616.2626953125</v>
      </c>
      <c r="M6649" s="90">
        <f>IF(K6649/1048576 &gt;1,K6649/1048576," ")</f>
        <v>4129.5080690383911</v>
      </c>
      <c r="N6649" s="91">
        <f>IF(K6649&gt;999999999,K6649/1073741824," ")</f>
        <v>4.0327227236703038</v>
      </c>
      <c r="O6649" s="194" t="s">
        <v>26550</v>
      </c>
      <c r="P6649" s="197" t="s">
        <v>29126</v>
      </c>
    </row>
    <row r="6650" spans="2:16" ht="20.100000000000001" customHeight="1" x14ac:dyDescent="0.3">
      <c r="B6650" s="101">
        <v>6640</v>
      </c>
      <c r="C6650" s="28" t="s">
        <v>42080</v>
      </c>
      <c r="D6650" s="167" t="s">
        <v>8100</v>
      </c>
      <c r="E6650" s="36" t="s">
        <v>16984</v>
      </c>
      <c r="F6650" s="99">
        <v>4.7</v>
      </c>
      <c r="G6650" s="13" t="s">
        <v>704</v>
      </c>
      <c r="H6650" s="13" t="s">
        <v>8101</v>
      </c>
      <c r="I6650" s="101">
        <v>1987</v>
      </c>
      <c r="J6650" s="101"/>
      <c r="K6650" s="90">
        <v>3561469856</v>
      </c>
      <c r="L6650" s="90">
        <f>IF(K6650/1024 &gt;1,K6650/1024," ")</f>
        <v>3477997.90625</v>
      </c>
      <c r="M6650" s="90">
        <f>IF(K6650/1048576 &gt;1,K6650/1048576," ")</f>
        <v>3396.4823303222656</v>
      </c>
      <c r="N6650" s="91">
        <f>IF(K6650&gt;999999999,K6650/1073741824," ")</f>
        <v>3.3168772757053375</v>
      </c>
      <c r="O6650" s="194" t="s">
        <v>29127</v>
      </c>
      <c r="P6650" s="197" t="s">
        <v>29128</v>
      </c>
    </row>
    <row r="6651" spans="2:16" ht="20.100000000000001" customHeight="1" x14ac:dyDescent="0.3">
      <c r="B6651" s="101">
        <v>6641</v>
      </c>
      <c r="C6651" s="7" t="s">
        <v>42081</v>
      </c>
      <c r="D6651" s="159" t="s">
        <v>2630</v>
      </c>
      <c r="E6651" s="36" t="s">
        <v>16985</v>
      </c>
      <c r="F6651" s="104">
        <v>4.2</v>
      </c>
      <c r="G6651" s="13" t="s">
        <v>704</v>
      </c>
      <c r="H6651" s="13" t="s">
        <v>5981</v>
      </c>
      <c r="I6651" s="101">
        <v>2001</v>
      </c>
      <c r="J6651" s="101"/>
      <c r="K6651" s="73">
        <v>3538534400</v>
      </c>
      <c r="L6651" s="90">
        <f>IF(K6651/1024 &gt;1,K6651/1024," ")</f>
        <v>3455600</v>
      </c>
      <c r="M6651" s="90">
        <f>IF(K6651/1048576 &gt;1,K6651/1048576," ")</f>
        <v>3374.609375</v>
      </c>
      <c r="N6651" s="91">
        <f>IF(K6651&gt;999999999,K6651/1073741824," ")</f>
        <v>3.2955169677734375</v>
      </c>
      <c r="O6651" s="194" t="s">
        <v>18327</v>
      </c>
      <c r="P6651" s="197" t="s">
        <v>29129</v>
      </c>
    </row>
    <row r="6652" spans="2:16" ht="20.100000000000001" customHeight="1" x14ac:dyDescent="0.3">
      <c r="B6652" s="101">
        <v>6642</v>
      </c>
      <c r="C6652" s="48" t="s">
        <v>41963</v>
      </c>
      <c r="D6652" s="177" t="s">
        <v>9137</v>
      </c>
      <c r="E6652" s="36" t="s">
        <v>9219</v>
      </c>
      <c r="F6652" s="81">
        <v>5.8</v>
      </c>
      <c r="G6652" s="13" t="s">
        <v>704</v>
      </c>
      <c r="H6652" s="13" t="s">
        <v>3756</v>
      </c>
      <c r="I6652" s="79">
        <v>2017</v>
      </c>
      <c r="J6652" s="79"/>
      <c r="K6652" s="73">
        <v>5172797440</v>
      </c>
      <c r="L6652" s="90">
        <f>IF(K6652/1024 &gt;1,K6652/1024," ")</f>
        <v>5051560</v>
      </c>
      <c r="M6652" s="90">
        <f>IF(K6652/1048576 &gt;1,K6652/1048576," ")</f>
        <v>4933.1640625</v>
      </c>
      <c r="N6652" s="91">
        <f>IF(K6652&gt;999999999,K6652/1073741824," ")</f>
        <v>4.8175430297851563</v>
      </c>
      <c r="O6652" s="194" t="s">
        <v>20563</v>
      </c>
      <c r="P6652" s="197" t="s">
        <v>31664</v>
      </c>
    </row>
    <row r="6653" spans="2:16" ht="20.100000000000001" customHeight="1" x14ac:dyDescent="0.3">
      <c r="B6653" s="101">
        <v>6643</v>
      </c>
      <c r="C6653" s="7" t="s">
        <v>40844</v>
      </c>
      <c r="D6653" s="159" t="s">
        <v>2632</v>
      </c>
      <c r="E6653" s="36" t="s">
        <v>16986</v>
      </c>
      <c r="F6653" s="104">
        <v>7.1</v>
      </c>
      <c r="G6653" s="94"/>
      <c r="H6653" s="94" t="s">
        <v>4097</v>
      </c>
      <c r="I6653" s="94">
        <v>1935</v>
      </c>
      <c r="J6653" s="94"/>
      <c r="K6653" s="108">
        <v>1313966080</v>
      </c>
      <c r="L6653" s="90">
        <f>IF(K6653/1024 &gt;1,K6653/1024," ")</f>
        <v>1283170</v>
      </c>
      <c r="M6653" s="90">
        <f>IF(K6653/1048576 &gt;1,K6653/1048576," ")</f>
        <v>1253.095703125</v>
      </c>
      <c r="N6653" s="91">
        <f>IF(K6653&gt;999999999,K6653/1073741824," ")</f>
        <v>1.2237262725830078</v>
      </c>
      <c r="O6653" s="194" t="s">
        <v>23209</v>
      </c>
      <c r="P6653" s="197" t="s">
        <v>29130</v>
      </c>
    </row>
    <row r="6654" spans="2:16" ht="20.100000000000001" customHeight="1" x14ac:dyDescent="0.3">
      <c r="B6654" s="101">
        <v>6644</v>
      </c>
      <c r="C6654" s="12" t="s">
        <v>43064</v>
      </c>
      <c r="D6654" s="261" t="s">
        <v>43060</v>
      </c>
      <c r="E6654" s="36" t="s">
        <v>43061</v>
      </c>
      <c r="F6654" s="131">
        <v>6.2</v>
      </c>
      <c r="G6654" s="13" t="s">
        <v>704</v>
      </c>
      <c r="H6654" s="13" t="s">
        <v>3744</v>
      </c>
      <c r="I6654" s="133">
        <v>2022</v>
      </c>
      <c r="J6654" s="74"/>
      <c r="K6654" s="73">
        <v>2740895744</v>
      </c>
      <c r="L6654" s="90">
        <f>IF(K6654/1024 &gt;1,K6654/1024," ")</f>
        <v>2676656</v>
      </c>
      <c r="M6654" s="90">
        <f>IF(K6654/1048576 &gt;1,K6654/1048576," ")</f>
        <v>2613.921875</v>
      </c>
      <c r="N6654" s="91">
        <f>IF(K6654&gt;999999999,K6654/1073741824," ")</f>
        <v>2.5526580810546875</v>
      </c>
      <c r="O6654" s="194" t="s">
        <v>43062</v>
      </c>
      <c r="P6654" s="197" t="s">
        <v>43063</v>
      </c>
    </row>
    <row r="6655" spans="2:16" ht="20.100000000000001" customHeight="1" x14ac:dyDescent="0.3">
      <c r="B6655" s="101">
        <v>6645</v>
      </c>
      <c r="C6655" s="12" t="s">
        <v>40845</v>
      </c>
      <c r="D6655" s="160" t="s">
        <v>427</v>
      </c>
      <c r="E6655" s="36" t="s">
        <v>16987</v>
      </c>
      <c r="F6655" s="104">
        <v>4.8</v>
      </c>
      <c r="G6655" s="94"/>
      <c r="H6655" s="94" t="s">
        <v>3930</v>
      </c>
      <c r="I6655" s="101">
        <v>2007</v>
      </c>
      <c r="J6655" s="101"/>
      <c r="K6655" s="90">
        <v>737513472</v>
      </c>
      <c r="L6655" s="90">
        <f>IF(K6655/1024 &gt;1,K6655/1024," ")</f>
        <v>720228</v>
      </c>
      <c r="M6655" s="90">
        <f>IF(K6655/1048576 &gt;1,K6655/1048576," ")</f>
        <v>703.34765625</v>
      </c>
      <c r="N6655" s="91" t="str">
        <f>IF(K6655&gt;999999999,K6655/1073741824," ")</f>
        <v xml:space="preserve"> </v>
      </c>
      <c r="O6655" s="194" t="s">
        <v>29131</v>
      </c>
      <c r="P6655" s="197" t="s">
        <v>29132</v>
      </c>
    </row>
    <row r="6656" spans="2:16" ht="20.100000000000001" customHeight="1" x14ac:dyDescent="0.3">
      <c r="B6656" s="101">
        <v>6646</v>
      </c>
      <c r="C6656" s="7" t="s">
        <v>34306</v>
      </c>
      <c r="D6656" s="159" t="s">
        <v>1274</v>
      </c>
      <c r="E6656" s="36" t="s">
        <v>9292</v>
      </c>
      <c r="F6656" s="104">
        <v>6.4</v>
      </c>
      <c r="G6656" s="94"/>
      <c r="H6656" s="94" t="s">
        <v>3738</v>
      </c>
      <c r="I6656" s="94">
        <v>2008</v>
      </c>
      <c r="J6656" s="94"/>
      <c r="K6656" s="108">
        <v>1515986944</v>
      </c>
      <c r="L6656" s="90">
        <f>IF(K6656/1024 &gt;1,K6656/1024," ")</f>
        <v>1480456</v>
      </c>
      <c r="M6656" s="90">
        <f>IF(K6656/1048576 &gt;1,K6656/1048576," ")</f>
        <v>1445.7578125</v>
      </c>
      <c r="N6656" s="91">
        <f>IF(K6656&gt;999999999,K6656/1073741824," ")</f>
        <v>1.4118728637695313</v>
      </c>
      <c r="O6656" s="194" t="s">
        <v>17581</v>
      </c>
      <c r="P6656" s="197" t="s">
        <v>18537</v>
      </c>
    </row>
    <row r="6657" spans="2:16" ht="20.100000000000001" customHeight="1" x14ac:dyDescent="0.3">
      <c r="B6657" s="101">
        <v>6647</v>
      </c>
      <c r="C6657" s="12" t="s">
        <v>40846</v>
      </c>
      <c r="D6657" s="160" t="s">
        <v>2633</v>
      </c>
      <c r="E6657" s="36" t="s">
        <v>16988</v>
      </c>
      <c r="F6657" s="104">
        <v>5.0999999999999996</v>
      </c>
      <c r="G6657" s="94" t="s">
        <v>704</v>
      </c>
      <c r="H6657" s="94" t="s">
        <v>4155</v>
      </c>
      <c r="I6657" s="101">
        <v>2008</v>
      </c>
      <c r="J6657" s="101"/>
      <c r="K6657" s="108">
        <v>1567129600</v>
      </c>
      <c r="L6657" s="90">
        <f>IF(K6657/1024 &gt;1,K6657/1024," ")</f>
        <v>1530400</v>
      </c>
      <c r="M6657" s="90">
        <f>IF(K6657/1048576 &gt;1,K6657/1048576," ")</f>
        <v>1494.53125</v>
      </c>
      <c r="N6657" s="91">
        <f>IF(K6657&gt;999999999,K6657/1073741824," ")</f>
        <v>1.459503173828125</v>
      </c>
      <c r="O6657" s="194" t="s">
        <v>29133</v>
      </c>
      <c r="P6657" s="197" t="s">
        <v>29134</v>
      </c>
    </row>
    <row r="6658" spans="2:16" ht="20.100000000000001" customHeight="1" x14ac:dyDescent="0.3">
      <c r="B6658" s="101">
        <v>6648</v>
      </c>
      <c r="C6658" s="12" t="s">
        <v>34152</v>
      </c>
      <c r="D6658" s="263" t="s">
        <v>33569</v>
      </c>
      <c r="E6658" s="36" t="s">
        <v>33570</v>
      </c>
      <c r="F6658" s="152">
        <v>6.5</v>
      </c>
      <c r="G6658" s="13"/>
      <c r="H6658" s="13" t="s">
        <v>3756</v>
      </c>
      <c r="I6658" s="145">
        <v>2021</v>
      </c>
      <c r="J6658" s="12"/>
      <c r="K6658" s="45">
        <v>5358211072</v>
      </c>
      <c r="L6658" s="90">
        <f>IF(K6658/1024 &gt;1,K6658/1024," ")</f>
        <v>5232628</v>
      </c>
      <c r="M6658" s="90">
        <f>IF(K6658/1048576 &gt;1,K6658/1048576," ")</f>
        <v>5109.98828125</v>
      </c>
      <c r="N6658" s="91">
        <f>IF(K6658&gt;999999999,K6658/1073741824," ")</f>
        <v>4.9902229309082031</v>
      </c>
      <c r="O6658" s="194" t="s">
        <v>17581</v>
      </c>
      <c r="P6658" s="197" t="s">
        <v>33571</v>
      </c>
    </row>
    <row r="6659" spans="2:16" ht="20.100000000000001" customHeight="1" x14ac:dyDescent="0.3">
      <c r="B6659" s="101">
        <v>6649</v>
      </c>
      <c r="C6659" s="111" t="s">
        <v>42082</v>
      </c>
      <c r="D6659" s="160" t="s">
        <v>6720</v>
      </c>
      <c r="E6659" s="36" t="s">
        <v>16989</v>
      </c>
      <c r="F6659" s="99">
        <v>6.2</v>
      </c>
      <c r="G6659" s="99"/>
      <c r="H6659" s="101" t="s">
        <v>4081</v>
      </c>
      <c r="I6659" s="101">
        <v>2015</v>
      </c>
      <c r="J6659" s="101"/>
      <c r="K6659" s="90">
        <v>5251412673</v>
      </c>
      <c r="L6659" s="90">
        <f>IF(K6659/1024 &gt;1,K6659/1024," ")</f>
        <v>5128332.6884765625</v>
      </c>
      <c r="M6659" s="90">
        <f>IF(K6659/1048576 &gt;1,K6659/1048576," ")</f>
        <v>5008.1373910903931</v>
      </c>
      <c r="N6659" s="91">
        <f>IF(K6659&gt;999999999,K6659/1073741824," ")</f>
        <v>4.890759170986712</v>
      </c>
      <c r="O6659" s="194" t="s">
        <v>17810</v>
      </c>
      <c r="P6659" s="197" t="s">
        <v>29135</v>
      </c>
    </row>
    <row r="6660" spans="2:16" ht="20.100000000000001" customHeight="1" x14ac:dyDescent="0.3">
      <c r="B6660" s="101">
        <v>6650</v>
      </c>
      <c r="C6660" s="102" t="s">
        <v>42083</v>
      </c>
      <c r="D6660" s="159" t="s">
        <v>327</v>
      </c>
      <c r="E6660" s="36" t="s">
        <v>16990</v>
      </c>
      <c r="F6660" s="104">
        <v>6</v>
      </c>
      <c r="G6660" s="94" t="s">
        <v>704</v>
      </c>
      <c r="H6660" s="94" t="s">
        <v>3744</v>
      </c>
      <c r="I6660" s="94">
        <v>1999</v>
      </c>
      <c r="J6660" s="94"/>
      <c r="K6660" s="90">
        <v>4974630773</v>
      </c>
      <c r="L6660" s="90">
        <f>IF(K6660/1024 &gt;1,K6660/1024," ")</f>
        <v>4858037.8642578125</v>
      </c>
      <c r="M6660" s="90">
        <f>IF(K6660/1048576 &gt;1,K6660/1048576," ")</f>
        <v>4744.17760181427</v>
      </c>
      <c r="N6660" s="91">
        <f>IF(K6660&gt;999999999,K6660/1073741824," ")</f>
        <v>4.6329859392717481</v>
      </c>
      <c r="O6660" s="194" t="s">
        <v>29136</v>
      </c>
      <c r="P6660" s="197" t="s">
        <v>29137</v>
      </c>
    </row>
    <row r="6661" spans="2:16" ht="20.100000000000001" customHeight="1" x14ac:dyDescent="0.3">
      <c r="B6661" s="101">
        <v>6651</v>
      </c>
      <c r="C6661" s="109" t="s">
        <v>42084</v>
      </c>
      <c r="D6661" s="161" t="s">
        <v>6202</v>
      </c>
      <c r="E6661" s="36" t="s">
        <v>16991</v>
      </c>
      <c r="F6661" s="99">
        <v>5.4</v>
      </c>
      <c r="G6661" s="101" t="s">
        <v>704</v>
      </c>
      <c r="H6661" s="101" t="s">
        <v>6079</v>
      </c>
      <c r="I6661" s="101">
        <v>1949</v>
      </c>
      <c r="J6661" s="101"/>
      <c r="K6661" s="90">
        <v>1066799543</v>
      </c>
      <c r="L6661" s="90">
        <f>IF(K6661/1024 &gt;1,K6661/1024," ")</f>
        <v>1041796.4287109375</v>
      </c>
      <c r="M6661" s="90">
        <f>IF(K6661/1048576 &gt;1,K6661/1048576," ")</f>
        <v>1017.3793249130249</v>
      </c>
      <c r="N6661" s="91">
        <f>IF(K6661&gt;999999999,K6661/1073741824," ")</f>
        <v>0.99353449698537588</v>
      </c>
      <c r="O6661" s="199" t="s">
        <v>17522</v>
      </c>
      <c r="P6661" s="197" t="s">
        <v>29138</v>
      </c>
    </row>
    <row r="6662" spans="2:16" ht="20.100000000000001" customHeight="1" x14ac:dyDescent="0.3">
      <c r="B6662" s="101">
        <v>6652</v>
      </c>
      <c r="C6662" s="12" t="s">
        <v>42085</v>
      </c>
      <c r="D6662" s="157" t="s">
        <v>7976</v>
      </c>
      <c r="E6662" s="36" t="s">
        <v>16992</v>
      </c>
      <c r="F6662" s="131">
        <v>4.5999999999999996</v>
      </c>
      <c r="G6662" s="13"/>
      <c r="H6662" s="13" t="s">
        <v>5981</v>
      </c>
      <c r="I6662" s="133">
        <v>2015</v>
      </c>
      <c r="J6662" s="74"/>
      <c r="K6662" s="73">
        <v>2333760501</v>
      </c>
      <c r="L6662" s="90">
        <f>IF(K6662/1024 &gt;1,K6662/1024," ")</f>
        <v>2279062.9892578125</v>
      </c>
      <c r="M6662" s="90">
        <f>IF(K6662/1048576 &gt;1,K6662/1048576," ")</f>
        <v>2225.6474504470825</v>
      </c>
      <c r="N6662" s="91">
        <f>IF(K6662&gt;999999999,K6662/1073741824," ")</f>
        <v>2.173483838327229</v>
      </c>
      <c r="O6662" s="199" t="s">
        <v>17521</v>
      </c>
      <c r="P6662" s="197" t="s">
        <v>29139</v>
      </c>
    </row>
    <row r="6663" spans="2:16" ht="20.100000000000001" customHeight="1" x14ac:dyDescent="0.3">
      <c r="B6663" s="101">
        <v>6653</v>
      </c>
      <c r="C6663" s="112" t="s">
        <v>42086</v>
      </c>
      <c r="D6663" s="168" t="s">
        <v>6870</v>
      </c>
      <c r="E6663" s="36" t="s">
        <v>16993</v>
      </c>
      <c r="F6663" s="99">
        <v>5.6</v>
      </c>
      <c r="G6663" s="99" t="s">
        <v>704</v>
      </c>
      <c r="H6663" s="105" t="s">
        <v>5878</v>
      </c>
      <c r="I6663" s="101">
        <v>2016</v>
      </c>
      <c r="J6663" s="101"/>
      <c r="K6663" s="90">
        <v>5788399293</v>
      </c>
      <c r="L6663" s="90">
        <f>IF(K6663/1024 &gt;1,K6663/1024," ")</f>
        <v>5652733.6845703125</v>
      </c>
      <c r="M6663" s="90">
        <f>IF(K6663/1048576 &gt;1,K6663/1048576," ")</f>
        <v>5520.2477388381958</v>
      </c>
      <c r="N6663" s="91">
        <f>IF(K6663&gt;999999999,K6663/1073741824," ")</f>
        <v>5.3908669324591756</v>
      </c>
      <c r="O6663" s="194" t="s">
        <v>29140</v>
      </c>
      <c r="P6663" s="197" t="s">
        <v>29141</v>
      </c>
    </row>
    <row r="6664" spans="2:16" ht="20.100000000000001" customHeight="1" x14ac:dyDescent="0.3">
      <c r="B6664" s="101">
        <v>6654</v>
      </c>
      <c r="C6664" s="20" t="s">
        <v>42087</v>
      </c>
      <c r="D6664" s="158" t="s">
        <v>8537</v>
      </c>
      <c r="E6664" s="36" t="s">
        <v>16994</v>
      </c>
      <c r="F6664" s="81">
        <v>5.8</v>
      </c>
      <c r="G6664" s="13" t="s">
        <v>704</v>
      </c>
      <c r="H6664" s="13" t="s">
        <v>5892</v>
      </c>
      <c r="I6664" s="79">
        <v>2019</v>
      </c>
      <c r="J6664" s="83"/>
      <c r="K6664" s="73">
        <v>5175853056</v>
      </c>
      <c r="L6664" s="90">
        <f>IF(K6664/1024 &gt;1,K6664/1024," ")</f>
        <v>5054544</v>
      </c>
      <c r="M6664" s="90">
        <f>IF(K6664/1048576 &gt;1,K6664/1048576," ")</f>
        <v>4936.078125</v>
      </c>
      <c r="N6664" s="91">
        <f>IF(K6664&gt;999999999,K6664/1073741824," ")</f>
        <v>4.8203887939453125</v>
      </c>
      <c r="O6664" s="194" t="s">
        <v>17980</v>
      </c>
      <c r="P6664" s="197" t="s">
        <v>29142</v>
      </c>
    </row>
    <row r="6665" spans="2:16" ht="20.100000000000001" customHeight="1" x14ac:dyDescent="0.3">
      <c r="B6665" s="101">
        <v>6655</v>
      </c>
      <c r="C6665" s="109" t="s">
        <v>42088</v>
      </c>
      <c r="D6665" s="159" t="s">
        <v>1739</v>
      </c>
      <c r="E6665" s="36" t="s">
        <v>16995</v>
      </c>
      <c r="F6665" s="104">
        <v>6</v>
      </c>
      <c r="G6665" s="99" t="s">
        <v>704</v>
      </c>
      <c r="H6665" s="105" t="s">
        <v>5871</v>
      </c>
      <c r="I6665" s="101">
        <v>2006</v>
      </c>
      <c r="J6665" s="101"/>
      <c r="K6665" s="90">
        <v>2986104750</v>
      </c>
      <c r="L6665" s="90">
        <f>IF(K6665/1024 &gt;1,K6665/1024," ")</f>
        <v>2916117.919921875</v>
      </c>
      <c r="M6665" s="90">
        <f>IF(K6665/1048576 &gt;1,K6665/1048576," ")</f>
        <v>2847.7714061737061</v>
      </c>
      <c r="N6665" s="91">
        <f>IF(K6665&gt;999999999,K6665/1073741824," ")</f>
        <v>2.7810267638415098</v>
      </c>
      <c r="O6665" s="194" t="s">
        <v>29143</v>
      </c>
      <c r="P6665" s="197" t="s">
        <v>29144</v>
      </c>
    </row>
    <row r="6666" spans="2:16" ht="20.100000000000001" customHeight="1" x14ac:dyDescent="0.3">
      <c r="B6666" s="101">
        <v>6656</v>
      </c>
      <c r="C6666" s="109" t="s">
        <v>42089</v>
      </c>
      <c r="D6666" s="159" t="s">
        <v>5593</v>
      </c>
      <c r="E6666" s="36" t="s">
        <v>16996</v>
      </c>
      <c r="F6666" s="104">
        <v>7.7</v>
      </c>
      <c r="G6666" s="101" t="s">
        <v>704</v>
      </c>
      <c r="H6666" s="101" t="s">
        <v>4361</v>
      </c>
      <c r="I6666" s="101">
        <v>1970</v>
      </c>
      <c r="J6666" s="101"/>
      <c r="K6666" s="90">
        <v>3388057799</v>
      </c>
      <c r="L6666" s="90">
        <f>IF(K6666/1024 &gt;1,K6666/1024," ")</f>
        <v>3308650.1943359375</v>
      </c>
      <c r="M6666" s="90">
        <f>IF(K6666/1048576 &gt;1,K6666/1048576," ")</f>
        <v>3231.103705406189</v>
      </c>
      <c r="N6666" s="91">
        <f>IF(K6666&gt;999999999,K6666/1073741824," ")</f>
        <v>3.1553747123107314</v>
      </c>
      <c r="O6666" s="194" t="s">
        <v>29145</v>
      </c>
      <c r="P6666" s="197" t="s">
        <v>29146</v>
      </c>
    </row>
    <row r="6667" spans="2:16" ht="20.100000000000001" customHeight="1" x14ac:dyDescent="0.3">
      <c r="B6667" s="101">
        <v>6657</v>
      </c>
      <c r="C6667" s="12" t="s">
        <v>40847</v>
      </c>
      <c r="D6667" s="160" t="s">
        <v>807</v>
      </c>
      <c r="E6667" s="36" t="s">
        <v>16997</v>
      </c>
      <c r="F6667" s="104">
        <v>6.4</v>
      </c>
      <c r="G6667" s="94"/>
      <c r="H6667" s="94" t="s">
        <v>3785</v>
      </c>
      <c r="I6667" s="101">
        <v>2005</v>
      </c>
      <c r="J6667" s="101"/>
      <c r="K6667" s="90">
        <v>736894976</v>
      </c>
      <c r="L6667" s="90">
        <f>IF(K6667/1024 &gt;1,K6667/1024," ")</f>
        <v>719624</v>
      </c>
      <c r="M6667" s="90">
        <f>IF(K6667/1048576 &gt;1,K6667/1048576," ")</f>
        <v>702.7578125</v>
      </c>
      <c r="N6667" s="91" t="str">
        <f>IF(K6667&gt;999999999,K6667/1073741824," ")</f>
        <v xml:space="preserve"> </v>
      </c>
      <c r="O6667" s="194" t="s">
        <v>18359</v>
      </c>
      <c r="P6667" s="197" t="s">
        <v>29147</v>
      </c>
    </row>
    <row r="6668" spans="2:16" ht="20.100000000000001" customHeight="1" x14ac:dyDescent="0.3">
      <c r="B6668" s="101">
        <v>6658</v>
      </c>
      <c r="C6668" s="109" t="s">
        <v>42090</v>
      </c>
      <c r="D6668" s="160" t="s">
        <v>808</v>
      </c>
      <c r="E6668" s="36" t="s">
        <v>17000</v>
      </c>
      <c r="F6668" s="104">
        <v>7.5</v>
      </c>
      <c r="G6668" s="94" t="s">
        <v>704</v>
      </c>
      <c r="H6668" s="101" t="s">
        <v>5871</v>
      </c>
      <c r="I6668" s="101">
        <v>2007</v>
      </c>
      <c r="J6668" s="101"/>
      <c r="K6668" s="90">
        <v>4343097818</v>
      </c>
      <c r="L6668" s="90">
        <f>IF(K6668/1024 &gt;1,K6668/1024," ")</f>
        <v>4241306.462890625</v>
      </c>
      <c r="M6668" s="90">
        <f>IF(K6668/1048576 &gt;1,K6668/1048576," ")</f>
        <v>4141.900842666626</v>
      </c>
      <c r="N6668" s="91">
        <f>IF(K6668&gt;999999999,K6668/1073741824," ")</f>
        <v>4.0448250416666269</v>
      </c>
      <c r="O6668" s="194" t="s">
        <v>29152</v>
      </c>
      <c r="P6668" s="197" t="s">
        <v>29153</v>
      </c>
    </row>
    <row r="6669" spans="2:16" ht="20.100000000000001" customHeight="1" x14ac:dyDescent="0.3">
      <c r="B6669" s="101">
        <v>6659</v>
      </c>
      <c r="C6669" s="12" t="s">
        <v>42091</v>
      </c>
      <c r="D6669" s="160" t="s">
        <v>666</v>
      </c>
      <c r="E6669" s="36" t="s">
        <v>17001</v>
      </c>
      <c r="F6669" s="104">
        <v>5.5</v>
      </c>
      <c r="G6669" s="94" t="s">
        <v>704</v>
      </c>
      <c r="H6669" s="94" t="s">
        <v>3737</v>
      </c>
      <c r="I6669" s="101">
        <v>2008</v>
      </c>
      <c r="J6669" s="101"/>
      <c r="K6669" s="90">
        <v>3383665902</v>
      </c>
      <c r="L6669" s="90">
        <f>IF(K6669/1024 &gt;1,K6669/1024," ")</f>
        <v>3304361.232421875</v>
      </c>
      <c r="M6669" s="90">
        <f>IF(K6669/1048576 &gt;1,K6669/1048576," ")</f>
        <v>3226.9152660369873</v>
      </c>
      <c r="N6669" s="91">
        <f>IF(K6669&gt;999999999,K6669/1073741824," ")</f>
        <v>3.1512844394892454</v>
      </c>
      <c r="O6669" s="194" t="s">
        <v>29154</v>
      </c>
      <c r="P6669" s="197" t="s">
        <v>29155</v>
      </c>
    </row>
    <row r="6670" spans="2:16" ht="20.100000000000001" customHeight="1" x14ac:dyDescent="0.3">
      <c r="B6670" s="101">
        <v>6660</v>
      </c>
      <c r="C6670" s="109" t="s">
        <v>42092</v>
      </c>
      <c r="D6670" s="160" t="s">
        <v>667</v>
      </c>
      <c r="E6670" s="36" t="s">
        <v>17002</v>
      </c>
      <c r="F6670" s="104">
        <v>6.5</v>
      </c>
      <c r="G6670" s="99" t="s">
        <v>704</v>
      </c>
      <c r="H6670" s="105" t="s">
        <v>4081</v>
      </c>
      <c r="I6670" s="101">
        <v>2004</v>
      </c>
      <c r="J6670" s="116"/>
      <c r="K6670" s="90">
        <v>7541764156</v>
      </c>
      <c r="L6670" s="90">
        <f>IF(K6670/1024 &gt;1,K6670/1024," ")</f>
        <v>7365004.05859375</v>
      </c>
      <c r="M6670" s="90">
        <f>IF(K6670/1048576 &gt;1,K6670/1048576," ")</f>
        <v>7192.386775970459</v>
      </c>
      <c r="N6670" s="91">
        <f>IF(K6670&gt;999999999,K6670/1073741824," ")</f>
        <v>7.0238152109086514</v>
      </c>
      <c r="O6670" s="194" t="s">
        <v>29156</v>
      </c>
      <c r="P6670" s="197" t="s">
        <v>31591</v>
      </c>
    </row>
    <row r="6671" spans="2:16" ht="20.100000000000001" customHeight="1" x14ac:dyDescent="0.3">
      <c r="B6671" s="101">
        <v>6661</v>
      </c>
      <c r="C6671" s="48" t="s">
        <v>42093</v>
      </c>
      <c r="D6671" s="163" t="s">
        <v>6073</v>
      </c>
      <c r="E6671" s="36" t="s">
        <v>17003</v>
      </c>
      <c r="F6671" s="99">
        <v>5.4</v>
      </c>
      <c r="G6671" s="101" t="s">
        <v>704</v>
      </c>
      <c r="H6671" s="101" t="s">
        <v>4081</v>
      </c>
      <c r="I6671" s="101">
        <v>2007</v>
      </c>
      <c r="J6671" s="101"/>
      <c r="K6671" s="90">
        <v>3663814393</v>
      </c>
      <c r="L6671" s="90">
        <f>IF(K6671/1024 &gt;1,K6671/1024," ")</f>
        <v>3577943.7431640625</v>
      </c>
      <c r="M6671" s="90">
        <f>IF(K6671/1048576 &gt;1,K6671/1048576," ")</f>
        <v>3494.0856866836548</v>
      </c>
      <c r="N6671" s="91">
        <f>IF(K6671&gt;999999999,K6671/1073741824," ")</f>
        <v>3.4121930534020066</v>
      </c>
      <c r="O6671" s="194" t="s">
        <v>29157</v>
      </c>
      <c r="P6671" s="197" t="s">
        <v>29158</v>
      </c>
    </row>
    <row r="6672" spans="2:16" ht="20.100000000000001" customHeight="1" x14ac:dyDescent="0.3">
      <c r="B6672" s="101">
        <v>6662</v>
      </c>
      <c r="C6672" s="20" t="s">
        <v>34153</v>
      </c>
      <c r="D6672" s="261" t="s">
        <v>33859</v>
      </c>
      <c r="E6672" s="36" t="s">
        <v>33860</v>
      </c>
      <c r="F6672" s="81">
        <v>5.6</v>
      </c>
      <c r="G6672" s="13" t="s">
        <v>704</v>
      </c>
      <c r="H6672" s="13" t="s">
        <v>3809</v>
      </c>
      <c r="I6672" s="79">
        <v>2021</v>
      </c>
      <c r="J6672" s="79"/>
      <c r="K6672" s="73">
        <v>4247646208</v>
      </c>
      <c r="L6672" s="90">
        <f>IF(K6672/1024 &gt;1,K6672/1024," ")</f>
        <v>4148092</v>
      </c>
      <c r="M6672" s="90">
        <f>IF(K6672/1048576 &gt;1,K6672/1048576," ")</f>
        <v>4050.87109375</v>
      </c>
      <c r="N6672" s="91">
        <f>IF(K6672&gt;999999999,K6672/1073741824," ")</f>
        <v>3.9559288024902344</v>
      </c>
      <c r="O6672" s="194" t="s">
        <v>17525</v>
      </c>
      <c r="P6672" s="197" t="s">
        <v>33861</v>
      </c>
    </row>
    <row r="6673" spans="2:16" ht="20.100000000000001" customHeight="1" x14ac:dyDescent="0.3">
      <c r="B6673" s="101">
        <v>6663</v>
      </c>
      <c r="C6673" s="103" t="s">
        <v>42094</v>
      </c>
      <c r="D6673" s="161" t="s">
        <v>6370</v>
      </c>
      <c r="E6673" s="36" t="s">
        <v>17005</v>
      </c>
      <c r="F6673" s="99">
        <v>7.1</v>
      </c>
      <c r="G6673" s="99" t="s">
        <v>704</v>
      </c>
      <c r="H6673" s="101" t="s">
        <v>5871</v>
      </c>
      <c r="I6673" s="101">
        <v>2015</v>
      </c>
      <c r="J6673" s="101"/>
      <c r="K6673" s="90">
        <v>4411623386</v>
      </c>
      <c r="L6673" s="90">
        <f>IF(K6673/1024 &gt;1,K6673/1024," ")</f>
        <v>4308225.962890625</v>
      </c>
      <c r="M6673" s="90">
        <f>IF(K6673/1048576 &gt;1,K6673/1048576," ")</f>
        <v>4207.251916885376</v>
      </c>
      <c r="N6673" s="91">
        <f>IF(K6673&gt;999999999,K6673/1073741824," ")</f>
        <v>4.108644450083375</v>
      </c>
      <c r="O6673" s="194" t="s">
        <v>29160</v>
      </c>
      <c r="P6673" s="197" t="s">
        <v>29161</v>
      </c>
    </row>
    <row r="6674" spans="2:16" ht="20.100000000000001" customHeight="1" x14ac:dyDescent="0.3">
      <c r="B6674" s="101">
        <v>6664</v>
      </c>
      <c r="C6674" s="7" t="s">
        <v>40848</v>
      </c>
      <c r="D6674" s="159" t="s">
        <v>1319</v>
      </c>
      <c r="E6674" s="36" t="s">
        <v>17004</v>
      </c>
      <c r="F6674" s="104">
        <v>6.6</v>
      </c>
      <c r="G6674" s="94"/>
      <c r="H6674" s="94" t="s">
        <v>3738</v>
      </c>
      <c r="I6674" s="94">
        <v>2005</v>
      </c>
      <c r="J6674" s="94"/>
      <c r="K6674" s="108">
        <v>2947792896</v>
      </c>
      <c r="L6674" s="90">
        <f>IF(K6674/1024 &gt;1,K6674/1024," ")</f>
        <v>2878704</v>
      </c>
      <c r="M6674" s="90">
        <f>IF(K6674/1048576 &gt;1,K6674/1048576," ")</f>
        <v>2811.234375</v>
      </c>
      <c r="N6674" s="91">
        <f>IF(K6674&gt;999999999,K6674/1073741824," ")</f>
        <v>2.7453460693359375</v>
      </c>
      <c r="O6674" s="194" t="s">
        <v>23407</v>
      </c>
      <c r="P6674" s="197" t="s">
        <v>29159</v>
      </c>
    </row>
    <row r="6675" spans="2:16" ht="20.100000000000001" customHeight="1" x14ac:dyDescent="0.3">
      <c r="B6675" s="101">
        <v>6665</v>
      </c>
      <c r="C6675" s="112" t="s">
        <v>42095</v>
      </c>
      <c r="D6675" s="168" t="s">
        <v>6871</v>
      </c>
      <c r="E6675" s="36" t="s">
        <v>17006</v>
      </c>
      <c r="F6675" s="99">
        <v>7</v>
      </c>
      <c r="G6675" s="99" t="s">
        <v>704</v>
      </c>
      <c r="H6675" s="105" t="s">
        <v>5871</v>
      </c>
      <c r="I6675" s="101">
        <v>2015</v>
      </c>
      <c r="J6675" s="101"/>
      <c r="K6675" s="90">
        <v>5325685702</v>
      </c>
      <c r="L6675" s="90">
        <f>IF(K6675/1024 &gt;1,K6675/1024," ")</f>
        <v>5200864.943359375</v>
      </c>
      <c r="M6675" s="90">
        <f>IF(K6675/1048576 &gt;1,K6675/1048576," ")</f>
        <v>5078.9696712493896</v>
      </c>
      <c r="N6675" s="91">
        <f>IF(K6675&gt;999999999,K6675/1073741824," ")</f>
        <v>4.9599313195794821</v>
      </c>
      <c r="O6675" s="194" t="s">
        <v>29162</v>
      </c>
      <c r="P6675" s="197" t="s">
        <v>29163</v>
      </c>
    </row>
    <row r="6676" spans="2:16" ht="20.100000000000001" customHeight="1" x14ac:dyDescent="0.3">
      <c r="B6676" s="101">
        <v>6666</v>
      </c>
      <c r="C6676" s="102" t="s">
        <v>42097</v>
      </c>
      <c r="D6676" s="159" t="s">
        <v>5207</v>
      </c>
      <c r="E6676" s="36" t="s">
        <v>17009</v>
      </c>
      <c r="F6676" s="104">
        <v>5.0999999999999996</v>
      </c>
      <c r="G6676" s="101" t="s">
        <v>704</v>
      </c>
      <c r="H6676" s="101" t="s">
        <v>3756</v>
      </c>
      <c r="I6676" s="101">
        <v>1996</v>
      </c>
      <c r="J6676" s="101"/>
      <c r="K6676" s="90">
        <v>3346213373</v>
      </c>
      <c r="L6676" s="90">
        <f>IF(K6676/1024 &gt;1,K6676/1024," ")</f>
        <v>3267786.4970703125</v>
      </c>
      <c r="M6676" s="90">
        <f>IF(K6676/1048576 &gt;1,K6676/1048576," ")</f>
        <v>3191.1977510452271</v>
      </c>
      <c r="N6676" s="91">
        <f>IF(K6676&gt;999999999,K6676/1073741824," ")</f>
        <v>3.1164040537551045</v>
      </c>
      <c r="O6676" s="194" t="s">
        <v>23449</v>
      </c>
      <c r="P6676" s="197" t="s">
        <v>29167</v>
      </c>
    </row>
    <row r="6677" spans="2:16" ht="20.100000000000001" customHeight="1" x14ac:dyDescent="0.3">
      <c r="B6677" s="101">
        <v>6667</v>
      </c>
      <c r="C6677" s="107" t="s">
        <v>42098</v>
      </c>
      <c r="D6677" s="160" t="s">
        <v>3730</v>
      </c>
      <c r="E6677" s="36" t="s">
        <v>17010</v>
      </c>
      <c r="F6677" s="104">
        <v>5.8</v>
      </c>
      <c r="G6677" s="101" t="s">
        <v>704</v>
      </c>
      <c r="H6677" s="101" t="s">
        <v>3744</v>
      </c>
      <c r="I6677" s="101">
        <v>2011</v>
      </c>
      <c r="J6677" s="101"/>
      <c r="K6677" s="90">
        <v>3664766957</v>
      </c>
      <c r="L6677" s="90">
        <f>IF(K6677/1024 &gt;1,K6677/1024," ")</f>
        <v>3578873.9814453125</v>
      </c>
      <c r="M6677" s="90">
        <f>IF(K6677/1048576 &gt;1,K6677/1048576," ")</f>
        <v>3494.994122505188</v>
      </c>
      <c r="N6677" s="91">
        <f>IF(K6677&gt;999999999,K6677/1073741824," ")</f>
        <v>3.4130801977589726</v>
      </c>
      <c r="O6677" s="194" t="s">
        <v>29168</v>
      </c>
      <c r="P6677" s="197" t="s">
        <v>29169</v>
      </c>
    </row>
    <row r="6678" spans="2:16" ht="20.100000000000001" customHeight="1" x14ac:dyDescent="0.3">
      <c r="B6678" s="101">
        <v>6668</v>
      </c>
      <c r="C6678" s="20" t="s">
        <v>42099</v>
      </c>
      <c r="D6678" s="157" t="s">
        <v>8519</v>
      </c>
      <c r="E6678" s="36" t="s">
        <v>17011</v>
      </c>
      <c r="F6678" s="81">
        <v>6</v>
      </c>
      <c r="G6678" s="13"/>
      <c r="H6678" s="13" t="s">
        <v>3937</v>
      </c>
      <c r="I6678" s="79">
        <v>2018</v>
      </c>
      <c r="J6678" s="79"/>
      <c r="K6678" s="73">
        <v>2924285952</v>
      </c>
      <c r="L6678" s="90">
        <f>IF(K6678/1024 &gt;1,K6678/1024," ")</f>
        <v>2855748</v>
      </c>
      <c r="M6678" s="90">
        <f>IF(K6678/1048576 &gt;1,K6678/1048576," ")</f>
        <v>2788.81640625</v>
      </c>
      <c r="N6678" s="91">
        <f>IF(K6678&gt;999999999,K6678/1073741824," ")</f>
        <v>2.7234535217285156</v>
      </c>
      <c r="O6678" s="194" t="s">
        <v>29170</v>
      </c>
      <c r="P6678" s="197" t="s">
        <v>29171</v>
      </c>
    </row>
    <row r="6679" spans="2:16" ht="20.100000000000001" customHeight="1" x14ac:dyDescent="0.3">
      <c r="B6679" s="101">
        <v>6669</v>
      </c>
      <c r="C6679" s="12" t="s">
        <v>42100</v>
      </c>
      <c r="D6679" s="160" t="s">
        <v>668</v>
      </c>
      <c r="E6679" s="36" t="s">
        <v>17012</v>
      </c>
      <c r="F6679" s="104">
        <v>5.3</v>
      </c>
      <c r="G6679" s="13" t="s">
        <v>704</v>
      </c>
      <c r="H6679" s="13" t="s">
        <v>3740</v>
      </c>
      <c r="I6679" s="101">
        <v>2007</v>
      </c>
      <c r="J6679" s="101"/>
      <c r="K6679" s="73">
        <v>4702662656</v>
      </c>
      <c r="L6679" s="90">
        <f>IF(K6679/1024 &gt;1,K6679/1024," ")</f>
        <v>4592444</v>
      </c>
      <c r="M6679" s="90">
        <f>IF(K6679/1048576 &gt;1,K6679/1048576," ")</f>
        <v>4484.80859375</v>
      </c>
      <c r="N6679" s="91">
        <f>IF(K6679&gt;999999999,K6679/1073741824," ")</f>
        <v>4.3796958923339844</v>
      </c>
      <c r="O6679" s="194" t="s">
        <v>29172</v>
      </c>
      <c r="P6679" s="197" t="s">
        <v>29173</v>
      </c>
    </row>
    <row r="6680" spans="2:16" ht="20.100000000000001" customHeight="1" x14ac:dyDescent="0.3">
      <c r="B6680" s="101">
        <v>6670</v>
      </c>
      <c r="C6680" s="20" t="s">
        <v>42101</v>
      </c>
      <c r="D6680" s="157" t="s">
        <v>8432</v>
      </c>
      <c r="E6680" s="36" t="s">
        <v>17013</v>
      </c>
      <c r="F6680" s="81">
        <v>5.4</v>
      </c>
      <c r="G6680" s="13" t="s">
        <v>704</v>
      </c>
      <c r="H6680" s="13" t="s">
        <v>5878</v>
      </c>
      <c r="I6680" s="79">
        <v>2018</v>
      </c>
      <c r="J6680" s="79"/>
      <c r="K6680" s="73">
        <v>5053376714</v>
      </c>
      <c r="L6680" s="90">
        <f>IF(K6680/1024 &gt;1,K6680/1024," ")</f>
        <v>4934938.197265625</v>
      </c>
      <c r="M6680" s="90">
        <f>IF(K6680/1048576 &gt;1,K6680/1048576," ")</f>
        <v>4819.2755832672119</v>
      </c>
      <c r="N6680" s="91">
        <f>IF(K6680&gt;999999999,K6680/1073741824," ")</f>
        <v>4.7063238117843866</v>
      </c>
      <c r="O6680" s="194" t="s">
        <v>29174</v>
      </c>
      <c r="P6680" s="197" t="s">
        <v>29175</v>
      </c>
    </row>
    <row r="6681" spans="2:16" ht="20.100000000000001" customHeight="1" x14ac:dyDescent="0.3">
      <c r="B6681" s="101">
        <v>6671</v>
      </c>
      <c r="C6681" s="20" t="s">
        <v>42102</v>
      </c>
      <c r="D6681" s="167" t="s">
        <v>7880</v>
      </c>
      <c r="E6681" s="36" t="s">
        <v>17014</v>
      </c>
      <c r="F6681" s="81">
        <v>6.2</v>
      </c>
      <c r="G6681" s="13" t="s">
        <v>704</v>
      </c>
      <c r="H6681" s="13" t="s">
        <v>5878</v>
      </c>
      <c r="I6681" s="79">
        <v>2017</v>
      </c>
      <c r="J6681" s="79"/>
      <c r="K6681" s="73">
        <v>5258305932</v>
      </c>
      <c r="L6681" s="90">
        <f>IF(K6681/1024 &gt;1,K6681/1024," ")</f>
        <v>5135064.38671875</v>
      </c>
      <c r="M6681" s="90">
        <f>IF(K6681/1048576 &gt;1,K6681/1048576," ")</f>
        <v>5014.7113151550293</v>
      </c>
      <c r="N6681" s="91">
        <f>IF(K6681&gt;999999999,K6681/1073741824," ")</f>
        <v>4.8971790187060833</v>
      </c>
      <c r="O6681" s="194" t="s">
        <v>29176</v>
      </c>
      <c r="P6681" s="197" t="s">
        <v>29177</v>
      </c>
    </row>
    <row r="6682" spans="2:16" ht="20.100000000000001" customHeight="1" x14ac:dyDescent="0.3">
      <c r="B6682" s="101">
        <v>6672</v>
      </c>
      <c r="C6682" s="7" t="s">
        <v>42103</v>
      </c>
      <c r="D6682" s="159" t="s">
        <v>4542</v>
      </c>
      <c r="E6682" s="36" t="s">
        <v>17015</v>
      </c>
      <c r="F6682" s="104">
        <v>5.2</v>
      </c>
      <c r="G6682" s="101"/>
      <c r="H6682" s="101" t="s">
        <v>3739</v>
      </c>
      <c r="I6682" s="101">
        <v>1967</v>
      </c>
      <c r="J6682" s="101"/>
      <c r="K6682" s="90">
        <v>3750653076</v>
      </c>
      <c r="L6682" s="90">
        <f>IF(K6682/1024 &gt;1,K6682/1024," ")</f>
        <v>3662747.14453125</v>
      </c>
      <c r="M6682" s="90">
        <f>IF(K6682/1048576 &gt;1,K6682/1048576," ")</f>
        <v>3576.9015083312988</v>
      </c>
      <c r="N6682" s="91">
        <f>IF(K6682&gt;999999999,K6682/1073741824," ")</f>
        <v>3.493067879229784</v>
      </c>
      <c r="O6682" s="194" t="s">
        <v>20966</v>
      </c>
      <c r="P6682" s="197" t="s">
        <v>29178</v>
      </c>
    </row>
    <row r="6683" spans="2:16" ht="20.100000000000001" customHeight="1" x14ac:dyDescent="0.3">
      <c r="B6683" s="101">
        <v>6673</v>
      </c>
      <c r="C6683" s="109" t="s">
        <v>42105</v>
      </c>
      <c r="D6683" s="159" t="s">
        <v>1735</v>
      </c>
      <c r="E6683" s="36" t="s">
        <v>17017</v>
      </c>
      <c r="F6683" s="104">
        <v>7.7</v>
      </c>
      <c r="G6683" s="101" t="s">
        <v>704</v>
      </c>
      <c r="H6683" s="101" t="s">
        <v>3743</v>
      </c>
      <c r="I6683" s="101">
        <v>1957</v>
      </c>
      <c r="J6683" s="101"/>
      <c r="K6683" s="90">
        <v>3466943423</v>
      </c>
      <c r="L6683" s="90">
        <f>IF(K6683/1024 &gt;1,K6683/1024," ")</f>
        <v>3385686.9365234375</v>
      </c>
      <c r="M6683" s="90">
        <f>IF(K6683/1048576 &gt;1,K6683/1048576," ")</f>
        <v>3306.3348989486694</v>
      </c>
      <c r="N6683" s="91">
        <f>IF(K6683&gt;999999999,K6683/1073741824," ")</f>
        <v>3.22884267475456</v>
      </c>
      <c r="O6683" s="194" t="s">
        <v>29181</v>
      </c>
      <c r="P6683" s="197" t="s">
        <v>29182</v>
      </c>
    </row>
    <row r="6684" spans="2:16" ht="20.100000000000001" customHeight="1" x14ac:dyDescent="0.3">
      <c r="B6684" s="101">
        <v>6674</v>
      </c>
      <c r="C6684" s="107" t="s">
        <v>42104</v>
      </c>
      <c r="D6684" s="161" t="s">
        <v>6297</v>
      </c>
      <c r="E6684" s="36" t="s">
        <v>17016</v>
      </c>
      <c r="F6684" s="99">
        <v>6.3</v>
      </c>
      <c r="G6684" s="99" t="s">
        <v>704</v>
      </c>
      <c r="H6684" s="101" t="s">
        <v>5871</v>
      </c>
      <c r="I6684" s="101">
        <v>2012</v>
      </c>
      <c r="J6684" s="101"/>
      <c r="K6684" s="90">
        <v>4349842093</v>
      </c>
      <c r="L6684" s="90">
        <f>IF(K6684/1024 &gt;1,K6684/1024," ")</f>
        <v>4247892.6689453125</v>
      </c>
      <c r="M6684" s="90">
        <f>IF(K6684/1048576 &gt;1,K6684/1048576," ")</f>
        <v>4148.3326845169067</v>
      </c>
      <c r="N6684" s="91">
        <f>IF(K6684&gt;999999999,K6684/1073741824," ")</f>
        <v>4.0511061372235417</v>
      </c>
      <c r="O6684" s="194" t="s">
        <v>29179</v>
      </c>
      <c r="P6684" s="197" t="s">
        <v>29180</v>
      </c>
    </row>
    <row r="6685" spans="2:16" ht="20.100000000000001" customHeight="1" x14ac:dyDescent="0.3">
      <c r="B6685" s="101">
        <v>6675</v>
      </c>
      <c r="C6685" s="109" t="s">
        <v>42106</v>
      </c>
      <c r="D6685" s="159" t="s">
        <v>5094</v>
      </c>
      <c r="E6685" s="36" t="s">
        <v>17018</v>
      </c>
      <c r="F6685" s="104">
        <v>6.5</v>
      </c>
      <c r="G6685" s="104" t="s">
        <v>704</v>
      </c>
      <c r="H6685" s="101" t="s">
        <v>3745</v>
      </c>
      <c r="I6685" s="101">
        <v>1958</v>
      </c>
      <c r="J6685" s="101"/>
      <c r="K6685" s="90">
        <v>2491988022</v>
      </c>
      <c r="L6685" s="90">
        <f>IF(K6685/1024 &gt;1,K6685/1024," ")</f>
        <v>2433582.052734375</v>
      </c>
      <c r="M6685" s="90">
        <f>IF(K6685/1048576 &gt;1,K6685/1048576," ")</f>
        <v>2376.5449733734131</v>
      </c>
      <c r="N6685" s="91">
        <f>IF(K6685&gt;999999999,K6685/1073741824," ")</f>
        <v>2.3208447005599737</v>
      </c>
      <c r="O6685" s="194" t="s">
        <v>22710</v>
      </c>
      <c r="P6685" s="197" t="s">
        <v>29183</v>
      </c>
    </row>
    <row r="6686" spans="2:16" ht="20.100000000000001" customHeight="1" x14ac:dyDescent="0.3">
      <c r="B6686" s="101">
        <v>6676</v>
      </c>
      <c r="C6686" s="12" t="s">
        <v>42107</v>
      </c>
      <c r="D6686" s="160" t="s">
        <v>669</v>
      </c>
      <c r="E6686" s="36" t="s">
        <v>17019</v>
      </c>
      <c r="F6686" s="104">
        <v>4.5</v>
      </c>
      <c r="G6686" s="13" t="s">
        <v>704</v>
      </c>
      <c r="H6686" s="13" t="s">
        <v>5871</v>
      </c>
      <c r="I6686" s="101">
        <v>2006</v>
      </c>
      <c r="J6686" s="101"/>
      <c r="K6686" s="73">
        <v>2761900032</v>
      </c>
      <c r="L6686" s="90">
        <f>IF(K6686/1024 &gt;1,K6686/1024," ")</f>
        <v>2697168</v>
      </c>
      <c r="M6686" s="90">
        <f>IF(K6686/1048576 &gt;1,K6686/1048576," ")</f>
        <v>2633.953125</v>
      </c>
      <c r="N6686" s="91">
        <f>IF(K6686&gt;999999999,K6686/1073741824," ")</f>
        <v>2.5722198486328125</v>
      </c>
      <c r="O6686" s="194" t="s">
        <v>17766</v>
      </c>
      <c r="P6686" s="197" t="s">
        <v>29184</v>
      </c>
    </row>
    <row r="6687" spans="2:16" ht="20.100000000000001" customHeight="1" x14ac:dyDescent="0.3">
      <c r="B6687" s="101">
        <v>6677</v>
      </c>
      <c r="C6687" s="12" t="s">
        <v>40849</v>
      </c>
      <c r="D6687" s="160" t="s">
        <v>2634</v>
      </c>
      <c r="E6687" s="36" t="s">
        <v>17020</v>
      </c>
      <c r="F6687" s="104">
        <v>6.8</v>
      </c>
      <c r="G6687" s="94"/>
      <c r="H6687" s="94" t="s">
        <v>4243</v>
      </c>
      <c r="I6687" s="101">
        <v>2005</v>
      </c>
      <c r="J6687" s="101"/>
      <c r="K6687" s="90">
        <v>733896704</v>
      </c>
      <c r="L6687" s="90">
        <f>IF(K6687/1024 &gt;1,K6687/1024," ")</f>
        <v>716696</v>
      </c>
      <c r="M6687" s="90">
        <f>IF(K6687/1048576 &gt;1,K6687/1048576," ")</f>
        <v>699.8984375</v>
      </c>
      <c r="N6687" s="91" t="str">
        <f>IF(K6687&gt;999999999,K6687/1073741824," ")</f>
        <v xml:space="preserve"> </v>
      </c>
      <c r="O6687" s="194" t="s">
        <v>29185</v>
      </c>
      <c r="P6687" s="197" t="s">
        <v>29186</v>
      </c>
    </row>
    <row r="6688" spans="2:16" ht="20.100000000000001" customHeight="1" x14ac:dyDescent="0.3">
      <c r="B6688" s="101">
        <v>6678</v>
      </c>
      <c r="C6688" s="102" t="s">
        <v>42108</v>
      </c>
      <c r="D6688" s="159" t="s">
        <v>4759</v>
      </c>
      <c r="E6688" s="36" t="s">
        <v>17021</v>
      </c>
      <c r="F6688" s="104">
        <v>6.6</v>
      </c>
      <c r="G6688" s="101" t="s">
        <v>704</v>
      </c>
      <c r="H6688" s="101" t="s">
        <v>3739</v>
      </c>
      <c r="I6688" s="101">
        <v>2010</v>
      </c>
      <c r="J6688" s="101"/>
      <c r="K6688" s="90">
        <v>3541246302</v>
      </c>
      <c r="L6688" s="90">
        <f>IF(K6688/1024 &gt;1,K6688/1024," ")</f>
        <v>3458248.341796875</v>
      </c>
      <c r="M6688" s="90">
        <f>IF(K6688/1048576 &gt;1,K6688/1048576," ")</f>
        <v>3377.1956462860107</v>
      </c>
      <c r="N6688" s="91">
        <f>IF(K6688&gt;999999999,K6688/1073741824," ")</f>
        <v>3.2980426233261824</v>
      </c>
      <c r="O6688" s="194" t="s">
        <v>29187</v>
      </c>
      <c r="P6688" s="197" t="s">
        <v>29188</v>
      </c>
    </row>
    <row r="6689" spans="2:16" ht="20.100000000000001" customHeight="1" x14ac:dyDescent="0.3">
      <c r="B6689" s="101">
        <v>6679</v>
      </c>
      <c r="C6689" s="20" t="s">
        <v>42109</v>
      </c>
      <c r="D6689" s="167" t="s">
        <v>8431</v>
      </c>
      <c r="E6689" s="36" t="s">
        <v>17022</v>
      </c>
      <c r="F6689" s="81">
        <v>6.3</v>
      </c>
      <c r="G6689" s="49" t="s">
        <v>704</v>
      </c>
      <c r="H6689" s="13" t="s">
        <v>8067</v>
      </c>
      <c r="I6689" s="79">
        <v>1988</v>
      </c>
      <c r="J6689" s="79"/>
      <c r="K6689" s="73">
        <v>3783507968</v>
      </c>
      <c r="L6689" s="90">
        <f>IF(K6689/1024 &gt;1,K6689/1024," ")</f>
        <v>3694832</v>
      </c>
      <c r="M6689" s="90">
        <f>IF(K6689/1048576 &gt;1,K6689/1048576," ")</f>
        <v>3608.234375</v>
      </c>
      <c r="N6689" s="91">
        <f>IF(K6689&gt;999999999,K6689/1073741824," ")</f>
        <v>3.5236663818359375</v>
      </c>
      <c r="O6689" s="194" t="s">
        <v>29189</v>
      </c>
      <c r="P6689" s="197" t="s">
        <v>29190</v>
      </c>
    </row>
    <row r="6690" spans="2:16" ht="20.100000000000001" customHeight="1" x14ac:dyDescent="0.3">
      <c r="B6690" s="101">
        <v>6680</v>
      </c>
      <c r="C6690" s="20" t="s">
        <v>42110</v>
      </c>
      <c r="D6690" s="177" t="s">
        <v>8329</v>
      </c>
      <c r="E6690" s="36" t="s">
        <v>17023</v>
      </c>
      <c r="F6690" s="81">
        <v>6.5</v>
      </c>
      <c r="G6690" s="13" t="s">
        <v>704</v>
      </c>
      <c r="H6690" s="13" t="s">
        <v>5871</v>
      </c>
      <c r="I6690" s="79">
        <v>2018</v>
      </c>
      <c r="J6690" s="79"/>
      <c r="K6690" s="73">
        <v>4732301312</v>
      </c>
      <c r="L6690" s="90">
        <f>IF(K6690/1024 &gt;1,K6690/1024," ")</f>
        <v>4621388</v>
      </c>
      <c r="M6690" s="90">
        <f>IF(K6690/1048576 &gt;1,K6690/1048576," ")</f>
        <v>4513.07421875</v>
      </c>
      <c r="N6690" s="91">
        <f>IF(K6690&gt;999999999,K6690/1073741824," ")</f>
        <v>4.4072990417480469</v>
      </c>
      <c r="O6690" s="194" t="s">
        <v>29191</v>
      </c>
      <c r="P6690" s="197" t="s">
        <v>29192</v>
      </c>
    </row>
    <row r="6691" spans="2:16" ht="20.100000000000001" customHeight="1" x14ac:dyDescent="0.3">
      <c r="B6691" s="101">
        <v>6681</v>
      </c>
      <c r="C6691" s="7" t="s">
        <v>40850</v>
      </c>
      <c r="D6691" s="159" t="s">
        <v>2635</v>
      </c>
      <c r="E6691" s="36" t="s">
        <v>17024</v>
      </c>
      <c r="F6691" s="104">
        <v>6.7</v>
      </c>
      <c r="G6691" s="94" t="s">
        <v>704</v>
      </c>
      <c r="H6691" s="94" t="s">
        <v>3742</v>
      </c>
      <c r="I6691" s="101">
        <v>1994</v>
      </c>
      <c r="J6691" s="101"/>
      <c r="K6691" s="90">
        <v>1644552192</v>
      </c>
      <c r="L6691" s="90">
        <f>IF(K6691/1024 &gt;1,K6691/1024," ")</f>
        <v>1606008</v>
      </c>
      <c r="M6691" s="90">
        <f>IF(K6691/1048576 &gt;1,K6691/1048576," ")</f>
        <v>1568.3671875</v>
      </c>
      <c r="N6691" s="91">
        <f>IF(K6691&gt;999999999,K6691/1073741824," ")</f>
        <v>1.5316085815429688</v>
      </c>
      <c r="O6691" s="194" t="s">
        <v>29193</v>
      </c>
      <c r="P6691" s="197" t="s">
        <v>29194</v>
      </c>
    </row>
    <row r="6692" spans="2:16" ht="20.100000000000001" customHeight="1" x14ac:dyDescent="0.3">
      <c r="B6692" s="101">
        <v>6682</v>
      </c>
      <c r="C6692" s="107" t="s">
        <v>42111</v>
      </c>
      <c r="D6692" s="168" t="s">
        <v>6385</v>
      </c>
      <c r="E6692" s="36" t="s">
        <v>17025</v>
      </c>
      <c r="F6692" s="99">
        <v>5.9</v>
      </c>
      <c r="G6692" s="99" t="s">
        <v>704</v>
      </c>
      <c r="H6692" s="101" t="s">
        <v>5878</v>
      </c>
      <c r="I6692" s="101">
        <v>2015</v>
      </c>
      <c r="J6692" s="101"/>
      <c r="K6692" s="90">
        <v>4202588203</v>
      </c>
      <c r="L6692" s="90">
        <f>IF(K6692/1024 &gt;1,K6692/1024," ")</f>
        <v>4104090.0419921875</v>
      </c>
      <c r="M6692" s="90">
        <f>IF(K6692/1048576 &gt;1,K6692/1048576," ")</f>
        <v>4007.9004316329956</v>
      </c>
      <c r="N6692" s="91">
        <f>IF(K6692&gt;999999999,K6692/1073741824," ")</f>
        <v>3.9139652652665973</v>
      </c>
      <c r="O6692" s="194" t="s">
        <v>29195</v>
      </c>
      <c r="P6692" s="197" t="s">
        <v>29196</v>
      </c>
    </row>
    <row r="6693" spans="2:16" ht="20.100000000000001" customHeight="1" x14ac:dyDescent="0.3">
      <c r="B6693" s="101">
        <v>6683</v>
      </c>
      <c r="C6693" s="102" t="s">
        <v>4000</v>
      </c>
      <c r="D6693" s="159" t="s">
        <v>4001</v>
      </c>
      <c r="E6693" s="36" t="s">
        <v>17026</v>
      </c>
      <c r="F6693" s="104">
        <v>4.5</v>
      </c>
      <c r="G6693" s="101" t="s">
        <v>704</v>
      </c>
      <c r="H6693" s="101" t="s">
        <v>3743</v>
      </c>
      <c r="I6693" s="101">
        <v>2006</v>
      </c>
      <c r="J6693" s="101"/>
      <c r="K6693" s="90">
        <v>2780584140</v>
      </c>
      <c r="L6693" s="90">
        <f>IF(K6693/1024 &gt;1,K6693/1024," ")</f>
        <v>2715414.19921875</v>
      </c>
      <c r="M6693" s="90">
        <f>IF(K6693/1048576 &gt;1,K6693/1048576," ")</f>
        <v>2651.7716789245605</v>
      </c>
      <c r="N6693" s="91">
        <f>IF(K6693&gt;999999999,K6693/1073741824," ")</f>
        <v>2.5896207801997662</v>
      </c>
      <c r="O6693" s="194" t="s">
        <v>29197</v>
      </c>
      <c r="P6693" s="197" t="s">
        <v>29198</v>
      </c>
    </row>
    <row r="6694" spans="2:16" ht="20.100000000000001" customHeight="1" x14ac:dyDescent="0.3">
      <c r="B6694" s="101">
        <v>6684</v>
      </c>
      <c r="C6694" s="109" t="s">
        <v>42112</v>
      </c>
      <c r="D6694" s="160" t="s">
        <v>3533</v>
      </c>
      <c r="E6694" s="36" t="s">
        <v>17027</v>
      </c>
      <c r="F6694" s="104">
        <v>5.7</v>
      </c>
      <c r="G6694" s="101" t="s">
        <v>704</v>
      </c>
      <c r="H6694" s="101" t="s">
        <v>3739</v>
      </c>
      <c r="I6694" s="101">
        <v>2012</v>
      </c>
      <c r="J6694" s="101"/>
      <c r="K6694" s="90">
        <v>4110411530</v>
      </c>
      <c r="L6694" s="90">
        <f>IF(K6694/1024 &gt;1,K6694/1024," ")</f>
        <v>4014073.759765625</v>
      </c>
      <c r="M6694" s="90">
        <f>IF(K6694/1048576 &gt;1,K6694/1048576," ")</f>
        <v>3919.9939060211182</v>
      </c>
      <c r="N6694" s="91">
        <f>IF(K6694&gt;999999999,K6694/1073741824," ")</f>
        <v>3.8281190488487482</v>
      </c>
      <c r="O6694" s="194" t="s">
        <v>29199</v>
      </c>
      <c r="P6694" s="197" t="s">
        <v>29200</v>
      </c>
    </row>
    <row r="6695" spans="2:16" ht="20.100000000000001" customHeight="1" x14ac:dyDescent="0.3">
      <c r="B6695" s="101">
        <v>6685</v>
      </c>
      <c r="C6695" s="12" t="s">
        <v>34149</v>
      </c>
      <c r="D6695" s="261" t="s">
        <v>34006</v>
      </c>
      <c r="E6695" s="36" t="s">
        <v>34007</v>
      </c>
      <c r="F6695" s="131">
        <v>5.0999999999999996</v>
      </c>
      <c r="G6695" s="13" t="s">
        <v>704</v>
      </c>
      <c r="H6695" s="13" t="s">
        <v>3740</v>
      </c>
      <c r="I6695" s="79">
        <v>2022</v>
      </c>
      <c r="J6695" s="74"/>
      <c r="K6695" s="73">
        <v>6416146432</v>
      </c>
      <c r="L6695" s="90">
        <f>IF(K6695/1024 &gt;1,K6695/1024," ")</f>
        <v>6265768</v>
      </c>
      <c r="M6695" s="90">
        <f>IF(K6695/1048576 &gt;1,K6695/1048576," ")</f>
        <v>6118.9140625</v>
      </c>
      <c r="N6695" s="91">
        <f>IF(K6695&gt;999999999,K6695/1073741824," ")</f>
        <v>5.9755020141601563</v>
      </c>
      <c r="O6695" s="223" t="s">
        <v>34008</v>
      </c>
      <c r="P6695" s="198" t="s">
        <v>34009</v>
      </c>
    </row>
    <row r="6696" spans="2:16" ht="20.100000000000001" customHeight="1" x14ac:dyDescent="0.3">
      <c r="B6696" s="101">
        <v>6686</v>
      </c>
      <c r="C6696" s="113" t="s">
        <v>42113</v>
      </c>
      <c r="D6696" s="159" t="s">
        <v>5517</v>
      </c>
      <c r="E6696" s="36" t="s">
        <v>17028</v>
      </c>
      <c r="F6696" s="104">
        <v>5</v>
      </c>
      <c r="G6696" s="101" t="s">
        <v>704</v>
      </c>
      <c r="H6696" s="101" t="s">
        <v>3744</v>
      </c>
      <c r="I6696" s="101">
        <v>2014</v>
      </c>
      <c r="J6696" s="101"/>
      <c r="K6696" s="90">
        <v>4676135805</v>
      </c>
      <c r="L6696" s="90">
        <f>IF(K6696/1024 &gt;1,K6696/1024," ")</f>
        <v>4566538.8720703125</v>
      </c>
      <c r="M6696" s="90">
        <f>IF(K6696/1048576 &gt;1,K6696/1048576," ")</f>
        <v>4459.5106172561646</v>
      </c>
      <c r="N6696" s="91">
        <f>IF(K6696&gt;999999999,K6696/1073741824," ")</f>
        <v>4.3549908371642232</v>
      </c>
      <c r="O6696" s="194" t="s">
        <v>29201</v>
      </c>
      <c r="P6696" s="197" t="s">
        <v>29202</v>
      </c>
    </row>
    <row r="6697" spans="2:16" ht="20.100000000000001" customHeight="1" x14ac:dyDescent="0.3">
      <c r="B6697" s="101">
        <v>6687</v>
      </c>
      <c r="C6697" s="7" t="s">
        <v>42114</v>
      </c>
      <c r="D6697" s="159" t="s">
        <v>3503</v>
      </c>
      <c r="E6697" s="36" t="s">
        <v>17030</v>
      </c>
      <c r="F6697" s="104">
        <v>6.7</v>
      </c>
      <c r="G6697" s="101" t="s">
        <v>704</v>
      </c>
      <c r="H6697" s="101" t="s">
        <v>3747</v>
      </c>
      <c r="I6697" s="101">
        <v>1992</v>
      </c>
      <c r="J6697" s="101"/>
      <c r="K6697" s="90">
        <v>4387921625</v>
      </c>
      <c r="L6697" s="90">
        <f>IF(K6697/1024 &gt;1,K6697/1024," ")</f>
        <v>4285079.7119140625</v>
      </c>
      <c r="M6697" s="90">
        <f>IF(K6697/1048576 &gt;1,K6697/1048576," ")</f>
        <v>4184.6481561660767</v>
      </c>
      <c r="N6697" s="91">
        <f>IF(K6697&gt;999999999,K6697/1073741824," ")</f>
        <v>4.0865704650059342</v>
      </c>
      <c r="O6697" s="194" t="s">
        <v>29204</v>
      </c>
      <c r="P6697" s="197" t="s">
        <v>29205</v>
      </c>
    </row>
    <row r="6698" spans="2:16" ht="20.100000000000001" customHeight="1" x14ac:dyDescent="0.3">
      <c r="B6698" s="101">
        <v>6688</v>
      </c>
      <c r="C6698" s="7" t="s">
        <v>40851</v>
      </c>
      <c r="D6698" s="159" t="s">
        <v>174</v>
      </c>
      <c r="E6698" s="36" t="s">
        <v>17031</v>
      </c>
      <c r="F6698" s="104">
        <v>4.9000000000000004</v>
      </c>
      <c r="G6698" s="94"/>
      <c r="H6698" s="94" t="s">
        <v>4419</v>
      </c>
      <c r="I6698" s="101">
        <v>1997</v>
      </c>
      <c r="J6698" s="101"/>
      <c r="K6698" s="90">
        <v>1460705280</v>
      </c>
      <c r="L6698" s="90">
        <f>IF(K6698/1024 &gt;1,K6698/1024," ")</f>
        <v>1426470</v>
      </c>
      <c r="M6698" s="90">
        <f>IF(K6698/1048576 &gt;1,K6698/1048576," ")</f>
        <v>1393.037109375</v>
      </c>
      <c r="N6698" s="91">
        <f>IF(K6698&gt;999999999,K6698/1073741824," ")</f>
        <v>1.3603878021240234</v>
      </c>
      <c r="O6698" s="199" t="s">
        <v>17521</v>
      </c>
      <c r="P6698" s="197" t="s">
        <v>29206</v>
      </c>
    </row>
    <row r="6699" spans="2:16" ht="20.100000000000001" customHeight="1" x14ac:dyDescent="0.3">
      <c r="B6699" s="101">
        <v>6689</v>
      </c>
      <c r="C6699" s="109" t="s">
        <v>42115</v>
      </c>
      <c r="D6699" s="159" t="s">
        <v>3653</v>
      </c>
      <c r="E6699" s="36" t="s">
        <v>17032</v>
      </c>
      <c r="F6699" s="104">
        <v>5.2</v>
      </c>
      <c r="G6699" s="101" t="s">
        <v>704</v>
      </c>
      <c r="H6699" s="101" t="s">
        <v>3758</v>
      </c>
      <c r="I6699" s="101">
        <v>1996</v>
      </c>
      <c r="J6699" s="101"/>
      <c r="K6699" s="90">
        <v>4864620201</v>
      </c>
      <c r="L6699" s="90">
        <f>IF(K6699/1024 &gt;1,K6699/1024," ")</f>
        <v>4750605.6650390625</v>
      </c>
      <c r="M6699" s="90">
        <f>IF(K6699/1048576 &gt;1,K6699/1048576," ")</f>
        <v>4639.2633447647095</v>
      </c>
      <c r="N6699" s="91">
        <f>IF(K6699&gt;999999999,K6699/1073741824," ")</f>
        <v>4.5305306101217866</v>
      </c>
      <c r="O6699" s="194" t="s">
        <v>29207</v>
      </c>
      <c r="P6699" s="197" t="s">
        <v>29208</v>
      </c>
    </row>
    <row r="6700" spans="2:16" ht="20.100000000000001" customHeight="1" x14ac:dyDescent="0.3">
      <c r="B6700" s="101">
        <v>6690</v>
      </c>
      <c r="C6700" s="12" t="s">
        <v>40852</v>
      </c>
      <c r="D6700" s="160" t="s">
        <v>1214</v>
      </c>
      <c r="E6700" s="36" t="s">
        <v>17033</v>
      </c>
      <c r="F6700" s="104">
        <v>6.1</v>
      </c>
      <c r="G6700" s="94"/>
      <c r="H6700" s="94" t="s">
        <v>4094</v>
      </c>
      <c r="I6700" s="94">
        <v>1999</v>
      </c>
      <c r="J6700" s="94"/>
      <c r="K6700" s="90">
        <v>733046784</v>
      </c>
      <c r="L6700" s="90">
        <f>IF(K6700/1024 &gt;1,K6700/1024," ")</f>
        <v>715866</v>
      </c>
      <c r="M6700" s="90">
        <f>IF(K6700/1048576 &gt;1,K6700/1048576," ")</f>
        <v>699.087890625</v>
      </c>
      <c r="N6700" s="91" t="str">
        <f>IF(K6700&gt;999999999,K6700/1073741824," ")</f>
        <v xml:space="preserve"> </v>
      </c>
      <c r="O6700" s="194" t="s">
        <v>23847</v>
      </c>
      <c r="P6700" s="197" t="s">
        <v>29209</v>
      </c>
    </row>
    <row r="6701" spans="2:16" ht="20.100000000000001" customHeight="1" x14ac:dyDescent="0.3">
      <c r="B6701" s="101">
        <v>6691</v>
      </c>
      <c r="C6701" s="112" t="s">
        <v>42116</v>
      </c>
      <c r="D6701" s="159" t="s">
        <v>2968</v>
      </c>
      <c r="E6701" s="36" t="s">
        <v>17034</v>
      </c>
      <c r="F6701" s="104">
        <v>6.5</v>
      </c>
      <c r="G6701" s="101" t="s">
        <v>704</v>
      </c>
      <c r="H6701" s="101" t="s">
        <v>3769</v>
      </c>
      <c r="I6701" s="101">
        <v>2008</v>
      </c>
      <c r="J6701" s="101"/>
      <c r="K6701" s="90">
        <v>2774975320</v>
      </c>
      <c r="L6701" s="90">
        <f>IF(K6701/1024 &gt;1,K6701/1024," ")</f>
        <v>2709936.8359375</v>
      </c>
      <c r="M6701" s="90">
        <f>IF(K6701/1048576 &gt;1,K6701/1048576," ")</f>
        <v>2646.4226913452148</v>
      </c>
      <c r="N6701" s="91">
        <f>IF(K6701&gt;999999999,K6701/1073741824," ")</f>
        <v>2.5843971595168114</v>
      </c>
      <c r="O6701" s="194" t="s">
        <v>29210</v>
      </c>
      <c r="P6701" s="197" t="s">
        <v>29211</v>
      </c>
    </row>
    <row r="6702" spans="2:16" ht="20.100000000000001" customHeight="1" x14ac:dyDescent="0.3">
      <c r="B6702" s="101">
        <v>6692</v>
      </c>
      <c r="C6702" s="48" t="s">
        <v>40853</v>
      </c>
      <c r="D6702" s="161" t="s">
        <v>6234</v>
      </c>
      <c r="E6702" s="36" t="s">
        <v>17035</v>
      </c>
      <c r="F6702" s="99">
        <v>5.4</v>
      </c>
      <c r="G6702" s="99"/>
      <c r="H6702" s="101" t="s">
        <v>6233</v>
      </c>
      <c r="I6702" s="101">
        <v>2002</v>
      </c>
      <c r="J6702" s="116"/>
      <c r="K6702" s="90">
        <v>733112320</v>
      </c>
      <c r="L6702" s="90">
        <f>IF(K6702/1024 &gt;1,K6702/1024," ")</f>
        <v>715930</v>
      </c>
      <c r="M6702" s="90">
        <f>IF(K6702/1048576 &gt;1,K6702/1048576," ")</f>
        <v>699.150390625</v>
      </c>
      <c r="N6702" s="91" t="str">
        <f>IF(K6702&gt;999999999,K6702/1073741824," ")</f>
        <v xml:space="preserve"> </v>
      </c>
      <c r="O6702" s="194" t="s">
        <v>29212</v>
      </c>
      <c r="P6702" s="197" t="s">
        <v>29212</v>
      </c>
    </row>
    <row r="6703" spans="2:16" ht="20.100000000000001" customHeight="1" x14ac:dyDescent="0.3">
      <c r="B6703" s="101">
        <v>6693</v>
      </c>
      <c r="C6703" s="20" t="s">
        <v>42118</v>
      </c>
      <c r="D6703" s="157" t="s">
        <v>8893</v>
      </c>
      <c r="E6703" s="36" t="s">
        <v>17037</v>
      </c>
      <c r="F6703" s="81">
        <v>5.9</v>
      </c>
      <c r="G6703" s="13" t="s">
        <v>704</v>
      </c>
      <c r="H6703" s="13" t="s">
        <v>3740</v>
      </c>
      <c r="I6703" s="79">
        <v>2020</v>
      </c>
      <c r="J6703" s="79"/>
      <c r="K6703" s="73">
        <v>5187829760</v>
      </c>
      <c r="L6703" s="90">
        <f>IF(K6703/1024 &gt;1,K6703/1024," ")</f>
        <v>5066240</v>
      </c>
      <c r="M6703" s="90">
        <f>IF(K6703/1048576 &gt;1,K6703/1048576," ")</f>
        <v>4947.5</v>
      </c>
      <c r="N6703" s="91">
        <f>IF(K6703&gt;999999999,K6703/1073741824," ")</f>
        <v>4.83154296875</v>
      </c>
      <c r="O6703" s="194" t="s">
        <v>29215</v>
      </c>
      <c r="P6703" s="197" t="s">
        <v>29216</v>
      </c>
    </row>
    <row r="6704" spans="2:16" ht="20.100000000000001" customHeight="1" x14ac:dyDescent="0.3">
      <c r="B6704" s="101">
        <v>6694</v>
      </c>
      <c r="C6704" s="7" t="s">
        <v>42119</v>
      </c>
      <c r="D6704" s="159" t="s">
        <v>2803</v>
      </c>
      <c r="E6704" s="36" t="s">
        <v>17038</v>
      </c>
      <c r="F6704" s="104">
        <v>5.6</v>
      </c>
      <c r="G6704" s="101" t="s">
        <v>704</v>
      </c>
      <c r="H6704" s="101" t="s">
        <v>3740</v>
      </c>
      <c r="I6704" s="94">
        <v>1998</v>
      </c>
      <c r="J6704" s="94"/>
      <c r="K6704" s="90">
        <v>5494222183</v>
      </c>
      <c r="L6704" s="90">
        <f>IF(K6704/1024 &gt;1,K6704/1024," ")</f>
        <v>5365451.3505859375</v>
      </c>
      <c r="M6704" s="90">
        <f>IF(K6704/1048576 &gt;1,K6704/1048576," ")</f>
        <v>5239.6985845565796</v>
      </c>
      <c r="N6704" s="91">
        <f>IF(K6704&gt;999999999,K6704/1073741824," ")</f>
        <v>5.1168931489810348</v>
      </c>
      <c r="O6704" s="194" t="s">
        <v>17540</v>
      </c>
      <c r="P6704" s="197" t="s">
        <v>29217</v>
      </c>
    </row>
    <row r="6705" spans="2:16" ht="20.100000000000001" customHeight="1" x14ac:dyDescent="0.3">
      <c r="B6705" s="101">
        <v>6695</v>
      </c>
      <c r="C6705" s="109" t="s">
        <v>42120</v>
      </c>
      <c r="D6705" s="160" t="s">
        <v>1215</v>
      </c>
      <c r="E6705" s="36" t="s">
        <v>17039</v>
      </c>
      <c r="F6705" s="104">
        <v>6.3</v>
      </c>
      <c r="G6705" s="101" t="s">
        <v>704</v>
      </c>
      <c r="H6705" s="101" t="s">
        <v>3740</v>
      </c>
      <c r="I6705" s="101">
        <v>2000</v>
      </c>
      <c r="J6705" s="116"/>
      <c r="K6705" s="90">
        <v>6458667751</v>
      </c>
      <c r="L6705" s="90">
        <f>IF(K6705/1024 &gt;1,K6705/1024," ")</f>
        <v>6307292.7255859375</v>
      </c>
      <c r="M6705" s="90">
        <f>IF(K6705/1048576 &gt;1,K6705/1048576," ")</f>
        <v>6159.4655523300171</v>
      </c>
      <c r="N6705" s="91">
        <f>IF(K6705&gt;999999999,K6705/1073741824," ")</f>
        <v>6.0151030784472823</v>
      </c>
      <c r="O6705" s="194" t="s">
        <v>29218</v>
      </c>
      <c r="P6705" s="197" t="s">
        <v>29219</v>
      </c>
    </row>
    <row r="6706" spans="2:16" ht="20.100000000000001" customHeight="1" x14ac:dyDescent="0.3">
      <c r="B6706" s="101">
        <v>6696</v>
      </c>
      <c r="C6706" s="102" t="s">
        <v>42121</v>
      </c>
      <c r="D6706" s="159" t="s">
        <v>213</v>
      </c>
      <c r="E6706" s="36" t="s">
        <v>17040</v>
      </c>
      <c r="F6706" s="104">
        <v>5.5</v>
      </c>
      <c r="G6706" s="101" t="s">
        <v>704</v>
      </c>
      <c r="H6706" s="101" t="s">
        <v>6008</v>
      </c>
      <c r="I6706" s="94">
        <v>2004</v>
      </c>
      <c r="J6706" s="120"/>
      <c r="K6706" s="90">
        <v>3133134243</v>
      </c>
      <c r="L6706" s="90">
        <f>IF(K6706/1024 &gt;1,K6706/1024," ")</f>
        <v>3059701.4091796875</v>
      </c>
      <c r="M6706" s="90">
        <f>IF(K6706/1048576 &gt;1,K6706/1048576," ")</f>
        <v>2987.9896574020386</v>
      </c>
      <c r="N6706" s="91">
        <f>IF(K6706&gt;999999999,K6706/1073741824," ")</f>
        <v>2.9179586498066783</v>
      </c>
      <c r="O6706" s="194" t="s">
        <v>29220</v>
      </c>
      <c r="P6706" s="197" t="s">
        <v>29221</v>
      </c>
    </row>
    <row r="6707" spans="2:16" ht="20.100000000000001" customHeight="1" x14ac:dyDescent="0.3">
      <c r="B6707" s="101">
        <v>6697</v>
      </c>
      <c r="C6707" s="7" t="s">
        <v>42122</v>
      </c>
      <c r="D6707" s="159" t="s">
        <v>1124</v>
      </c>
      <c r="E6707" s="36" t="s">
        <v>17041</v>
      </c>
      <c r="F6707" s="104">
        <v>6.8</v>
      </c>
      <c r="G6707" s="13" t="s">
        <v>704</v>
      </c>
      <c r="H6707" s="13" t="s">
        <v>5927</v>
      </c>
      <c r="I6707" s="94">
        <v>1954</v>
      </c>
      <c r="J6707" s="94"/>
      <c r="K6707" s="73">
        <v>2802258755</v>
      </c>
      <c r="L6707" s="90">
        <f>IF(K6707/1024 &gt;1,K6707/1024," ")</f>
        <v>2736580.8154296875</v>
      </c>
      <c r="M6707" s="90">
        <f>IF(K6707/1048576 &gt;1,K6707/1048576," ")</f>
        <v>2672.4422025680542</v>
      </c>
      <c r="N6707" s="91">
        <f>IF(K6707&gt;999999999,K6707/1073741824," ")</f>
        <v>2.6098068384453654</v>
      </c>
      <c r="O6707" s="194" t="s">
        <v>29222</v>
      </c>
      <c r="P6707" s="197" t="s">
        <v>29223</v>
      </c>
    </row>
    <row r="6708" spans="2:16" ht="20.100000000000001" customHeight="1" x14ac:dyDescent="0.3">
      <c r="B6708" s="101">
        <v>6698</v>
      </c>
      <c r="C6708" s="102" t="s">
        <v>42123</v>
      </c>
      <c r="D6708" s="159" t="s">
        <v>2637</v>
      </c>
      <c r="E6708" s="36" t="s">
        <v>17042</v>
      </c>
      <c r="F6708" s="104">
        <v>6.5</v>
      </c>
      <c r="G6708" s="94" t="s">
        <v>704</v>
      </c>
      <c r="H6708" s="94" t="s">
        <v>3919</v>
      </c>
      <c r="I6708" s="101">
        <v>2002</v>
      </c>
      <c r="J6708" s="101"/>
      <c r="K6708" s="90">
        <v>3472742233</v>
      </c>
      <c r="L6708" s="90">
        <f>IF(K6708/1024 &gt;1,K6708/1024," ")</f>
        <v>3391349.8369140625</v>
      </c>
      <c r="M6708" s="90">
        <f>IF(K6708/1048576 &gt;1,K6708/1048576," ")</f>
        <v>3311.8650751113892</v>
      </c>
      <c r="N6708" s="91">
        <f>IF(K6708&gt;999999999,K6708/1073741824," ")</f>
        <v>3.234243237413466</v>
      </c>
      <c r="O6708" s="194" t="s">
        <v>17624</v>
      </c>
      <c r="P6708" s="197" t="s">
        <v>29224</v>
      </c>
    </row>
    <row r="6709" spans="2:16" ht="20.100000000000001" customHeight="1" x14ac:dyDescent="0.3">
      <c r="B6709" s="101">
        <v>6699</v>
      </c>
      <c r="C6709" s="29" t="s">
        <v>42124</v>
      </c>
      <c r="D6709" s="157" t="s">
        <v>9087</v>
      </c>
      <c r="E6709" s="36" t="s">
        <v>9222</v>
      </c>
      <c r="F6709" s="81">
        <v>5.4</v>
      </c>
      <c r="G6709" s="13"/>
      <c r="H6709" s="13" t="s">
        <v>3740</v>
      </c>
      <c r="I6709" s="79">
        <v>2019</v>
      </c>
      <c r="J6709" s="74"/>
      <c r="K6709" s="73">
        <v>4642959360</v>
      </c>
      <c r="L6709" s="90">
        <f>IF(K6709/1024 &gt;1,K6709/1024," ")</f>
        <v>4534140</v>
      </c>
      <c r="M6709" s="90">
        <f>IF(K6709/1048576 &gt;1,K6709/1048576," ")</f>
        <v>4427.87109375</v>
      </c>
      <c r="N6709" s="91">
        <f>IF(K6709&gt;999999999,K6709/1073741824," ")</f>
        <v>4.3240928649902344</v>
      </c>
      <c r="O6709" s="194" t="s">
        <v>31730</v>
      </c>
      <c r="P6709" s="197" t="s">
        <v>31667</v>
      </c>
    </row>
    <row r="6710" spans="2:16" ht="20.100000000000001" customHeight="1" x14ac:dyDescent="0.3">
      <c r="B6710" s="101">
        <v>6700</v>
      </c>
      <c r="C6710" s="12" t="s">
        <v>34154</v>
      </c>
      <c r="D6710" s="177" t="s">
        <v>33230</v>
      </c>
      <c r="E6710" s="36" t="s">
        <v>33231</v>
      </c>
      <c r="F6710" s="152">
        <v>6.8</v>
      </c>
      <c r="G6710" s="13" t="s">
        <v>704</v>
      </c>
      <c r="H6710" s="13" t="s">
        <v>3744</v>
      </c>
      <c r="I6710" s="145">
        <v>2021</v>
      </c>
      <c r="J6710" s="12"/>
      <c r="K6710" s="45">
        <v>5792530432</v>
      </c>
      <c r="L6710" s="90">
        <f>IF(K6710/1024 &gt;1,K6710/1024," ")</f>
        <v>5656768</v>
      </c>
      <c r="M6710" s="90">
        <f>IF(K6710/1048576 &gt;1,K6710/1048576," ")</f>
        <v>5524.1875</v>
      </c>
      <c r="N6710" s="91">
        <f>IF(K6710&gt;999999999,K6710/1073741824," ")</f>
        <v>5.39471435546875</v>
      </c>
      <c r="O6710" s="223" t="s">
        <v>33232</v>
      </c>
      <c r="P6710" s="198" t="s">
        <v>33233</v>
      </c>
    </row>
    <row r="6711" spans="2:16" ht="20.100000000000001" customHeight="1" x14ac:dyDescent="0.3">
      <c r="B6711" s="101">
        <v>6701</v>
      </c>
      <c r="C6711" s="109" t="s">
        <v>42125</v>
      </c>
      <c r="D6711" s="159" t="s">
        <v>3835</v>
      </c>
      <c r="E6711" s="36" t="s">
        <v>17043</v>
      </c>
      <c r="F6711" s="104">
        <v>6.4</v>
      </c>
      <c r="G6711" s="101" t="s">
        <v>704</v>
      </c>
      <c r="H6711" s="101" t="s">
        <v>3812</v>
      </c>
      <c r="I6711" s="101">
        <v>1989</v>
      </c>
      <c r="J6711" s="101"/>
      <c r="K6711" s="90">
        <v>1987780199</v>
      </c>
      <c r="L6711" s="90">
        <f>IF(K6711/1024 &gt;1,K6711/1024," ")</f>
        <v>1941191.6005859375</v>
      </c>
      <c r="M6711" s="90">
        <f>IF(K6711/1048576 &gt;1,K6711/1048576," ")</f>
        <v>1895.6949224472046</v>
      </c>
      <c r="N6711" s="91">
        <f>IF(K6711&gt;999999999,K6711/1073741824," ")</f>
        <v>1.8512645727023482</v>
      </c>
      <c r="O6711" s="194" t="s">
        <v>29225</v>
      </c>
      <c r="P6711" s="197" t="s">
        <v>29226</v>
      </c>
    </row>
    <row r="6712" spans="2:16" ht="20.100000000000001" customHeight="1" x14ac:dyDescent="0.3">
      <c r="B6712" s="101">
        <v>6702</v>
      </c>
      <c r="C6712" s="20" t="s">
        <v>8567</v>
      </c>
      <c r="D6712" s="157" t="s">
        <v>8566</v>
      </c>
      <c r="E6712" s="36" t="s">
        <v>17044</v>
      </c>
      <c r="F6712" s="81">
        <v>7</v>
      </c>
      <c r="G6712" s="9" t="s">
        <v>704</v>
      </c>
      <c r="H6712" s="13" t="s">
        <v>5881</v>
      </c>
      <c r="I6712" s="79">
        <v>1951</v>
      </c>
      <c r="J6712" s="79"/>
      <c r="K6712" s="73">
        <v>2466238464</v>
      </c>
      <c r="L6712" s="90">
        <f>IF(K6712/1024 &gt;1,K6712/1024," ")</f>
        <v>2408436</v>
      </c>
      <c r="M6712" s="90">
        <f>IF(K6712/1048576 &gt;1,K6712/1048576," ")</f>
        <v>2351.98828125</v>
      </c>
      <c r="N6712" s="91">
        <f>IF(K6712&gt;999999999,K6712/1073741824," ")</f>
        <v>2.2968635559082031</v>
      </c>
      <c r="O6712" s="194" t="s">
        <v>29227</v>
      </c>
      <c r="P6712" s="197" t="s">
        <v>29228</v>
      </c>
    </row>
    <row r="6713" spans="2:16" ht="20.100000000000001" customHeight="1" x14ac:dyDescent="0.3">
      <c r="B6713" s="101">
        <v>6703</v>
      </c>
      <c r="C6713" s="109" t="s">
        <v>42126</v>
      </c>
      <c r="D6713" s="160" t="s">
        <v>1216</v>
      </c>
      <c r="E6713" s="36" t="s">
        <v>17045</v>
      </c>
      <c r="F6713" s="104">
        <v>4.7</v>
      </c>
      <c r="G6713" s="94" t="s">
        <v>704</v>
      </c>
      <c r="H6713" s="94" t="s">
        <v>3737</v>
      </c>
      <c r="I6713" s="94">
        <v>2008</v>
      </c>
      <c r="J6713" s="94"/>
      <c r="K6713" s="108">
        <v>2853950346</v>
      </c>
      <c r="L6713" s="90">
        <f>IF(K6713/1024 &gt;1,K6713/1024," ")</f>
        <v>2787060.884765625</v>
      </c>
      <c r="M6713" s="90">
        <f>IF(K6713/1048576 &gt;1,K6713/1048576," ")</f>
        <v>2721.7391452789307</v>
      </c>
      <c r="N6713" s="91">
        <f>IF(K6713&gt;999999999,K6713/1073741824," ")</f>
        <v>2.6579483840614557</v>
      </c>
      <c r="O6713" s="194" t="s">
        <v>29229</v>
      </c>
      <c r="P6713" s="197" t="s">
        <v>29230</v>
      </c>
    </row>
    <row r="6714" spans="2:16" ht="20.100000000000001" customHeight="1" x14ac:dyDescent="0.3">
      <c r="B6714" s="101">
        <v>6704</v>
      </c>
      <c r="C6714" s="112" t="s">
        <v>42127</v>
      </c>
      <c r="D6714" s="161" t="s">
        <v>7550</v>
      </c>
      <c r="E6714" s="36" t="s">
        <v>17046</v>
      </c>
      <c r="F6714" s="99">
        <v>5.0999999999999996</v>
      </c>
      <c r="G6714" s="99" t="s">
        <v>704</v>
      </c>
      <c r="H6714" s="105" t="s">
        <v>4081</v>
      </c>
      <c r="I6714" s="101">
        <v>2015</v>
      </c>
      <c r="J6714" s="101"/>
      <c r="K6714" s="90">
        <v>4796745020</v>
      </c>
      <c r="L6714" s="90">
        <f>IF(K6714/1024 &gt;1,K6714/1024," ")</f>
        <v>4684321.30859375</v>
      </c>
      <c r="M6714" s="90">
        <f>IF(K6714/1048576 &gt;1,K6714/1048576," ")</f>
        <v>4574.532527923584</v>
      </c>
      <c r="N6714" s="91">
        <f>IF(K6714&gt;999999999,K6714/1073741824," ")</f>
        <v>4.467316921800375</v>
      </c>
      <c r="O6714" s="194" t="s">
        <v>24475</v>
      </c>
      <c r="P6714" s="197" t="s">
        <v>29231</v>
      </c>
    </row>
    <row r="6715" spans="2:16" ht="20.100000000000001" customHeight="1" x14ac:dyDescent="0.3">
      <c r="B6715" s="101">
        <v>6705</v>
      </c>
      <c r="C6715" s="109" t="s">
        <v>42128</v>
      </c>
      <c r="D6715" s="160" t="s">
        <v>809</v>
      </c>
      <c r="E6715" s="36" t="s">
        <v>17047</v>
      </c>
      <c r="F6715" s="104">
        <v>3.3</v>
      </c>
      <c r="G6715" s="101" t="s">
        <v>704</v>
      </c>
      <c r="H6715" s="101" t="s">
        <v>3756</v>
      </c>
      <c r="I6715" s="101">
        <v>2006</v>
      </c>
      <c r="J6715" s="101"/>
      <c r="K6715" s="90">
        <v>2758149081</v>
      </c>
      <c r="L6715" s="90">
        <f>IF(K6715/1024 &gt;1,K6715/1024," ")</f>
        <v>2693504.9619140625</v>
      </c>
      <c r="M6715" s="90">
        <f>IF(K6715/1048576 &gt;1,K6715/1048576," ")</f>
        <v>2630.3759393692017</v>
      </c>
      <c r="N6715" s="91">
        <f>IF(K6715&gt;999999999,K6715/1073741824," ")</f>
        <v>2.568726503290236</v>
      </c>
      <c r="O6715" s="194" t="s">
        <v>29232</v>
      </c>
      <c r="P6715" s="197" t="s">
        <v>29233</v>
      </c>
    </row>
    <row r="6716" spans="2:16" ht="20.100000000000001" customHeight="1" x14ac:dyDescent="0.3">
      <c r="B6716" s="101">
        <v>6706</v>
      </c>
      <c r="C6716" s="107" t="s">
        <v>42129</v>
      </c>
      <c r="D6716" s="161" t="s">
        <v>6325</v>
      </c>
      <c r="E6716" s="36" t="s">
        <v>17048</v>
      </c>
      <c r="F6716" s="99">
        <v>8.1999999999999993</v>
      </c>
      <c r="G6716" s="99"/>
      <c r="H6716" s="101" t="s">
        <v>5910</v>
      </c>
      <c r="I6716" s="101">
        <v>1952</v>
      </c>
      <c r="J6716" s="101"/>
      <c r="K6716" s="90">
        <v>5879712910</v>
      </c>
      <c r="L6716" s="90">
        <f>IF(K6716/1024 &gt;1,K6716/1024," ")</f>
        <v>5741907.138671875</v>
      </c>
      <c r="M6716" s="90">
        <f>IF(K6716/1048576 &gt;1,K6716/1048576," ")</f>
        <v>5607.3311901092529</v>
      </c>
      <c r="N6716" s="91">
        <f>IF(K6716&gt;999999999,K6716/1073741824," ")</f>
        <v>5.4759093653410673</v>
      </c>
      <c r="O6716" s="194" t="s">
        <v>29234</v>
      </c>
      <c r="P6716" s="197" t="s">
        <v>29235</v>
      </c>
    </row>
    <row r="6717" spans="2:16" ht="20.100000000000001" customHeight="1" x14ac:dyDescent="0.3">
      <c r="B6717" s="101">
        <v>6707</v>
      </c>
      <c r="C6717" s="7" t="s">
        <v>42130</v>
      </c>
      <c r="D6717" s="177" t="s">
        <v>8332</v>
      </c>
      <c r="E6717" s="36" t="s">
        <v>17049</v>
      </c>
      <c r="F6717" s="81">
        <v>5.7</v>
      </c>
      <c r="G6717" s="13" t="s">
        <v>704</v>
      </c>
      <c r="H6717" s="13" t="s">
        <v>6249</v>
      </c>
      <c r="I6717" s="79">
        <v>1962</v>
      </c>
      <c r="J6717" s="79"/>
      <c r="K6717" s="73">
        <v>2424471552</v>
      </c>
      <c r="L6717" s="90">
        <f>IF(K6717/1024 &gt;1,K6717/1024," ")</f>
        <v>2367648</v>
      </c>
      <c r="M6717" s="90">
        <f>IF(K6717/1048576 &gt;1,K6717/1048576," ")</f>
        <v>2312.15625</v>
      </c>
      <c r="N6717" s="91">
        <f>IF(K6717&gt;999999999,K6717/1073741824," ")</f>
        <v>2.257965087890625</v>
      </c>
      <c r="O6717" s="194" t="s">
        <v>26737</v>
      </c>
      <c r="P6717" s="197" t="s">
        <v>29236</v>
      </c>
    </row>
    <row r="6718" spans="2:16" ht="20.100000000000001" customHeight="1" x14ac:dyDescent="0.3">
      <c r="B6718" s="101">
        <v>6708</v>
      </c>
      <c r="C6718" s="48" t="s">
        <v>42131</v>
      </c>
      <c r="D6718" s="157" t="s">
        <v>9088</v>
      </c>
      <c r="E6718" s="36" t="s">
        <v>9223</v>
      </c>
      <c r="F6718" s="81">
        <v>5.9</v>
      </c>
      <c r="G6718" s="13"/>
      <c r="H6718" s="13" t="s">
        <v>3782</v>
      </c>
      <c r="I6718" s="79">
        <v>2018</v>
      </c>
      <c r="J6718" s="79"/>
      <c r="K6718" s="73">
        <v>4317704192</v>
      </c>
      <c r="L6718" s="90">
        <f>IF(K6718/1024 &gt;1,K6718/1024," ")</f>
        <v>4216508</v>
      </c>
      <c r="M6718" s="90">
        <f>IF(K6718/1048576 &gt;1,K6718/1048576," ")</f>
        <v>4117.68359375</v>
      </c>
      <c r="N6718" s="91">
        <f>IF(K6718&gt;999999999,K6718/1073741824," ")</f>
        <v>4.0211753845214844</v>
      </c>
      <c r="O6718" s="194" t="s">
        <v>31731</v>
      </c>
      <c r="P6718" s="197" t="s">
        <v>31668</v>
      </c>
    </row>
    <row r="6719" spans="2:16" ht="20.100000000000001" customHeight="1" x14ac:dyDescent="0.3">
      <c r="B6719" s="101">
        <v>6709</v>
      </c>
      <c r="C6719" s="12" t="s">
        <v>40854</v>
      </c>
      <c r="D6719" s="159" t="s">
        <v>2638</v>
      </c>
      <c r="E6719" s="36" t="s">
        <v>17050</v>
      </c>
      <c r="F6719" s="104">
        <v>5.4</v>
      </c>
      <c r="G6719" s="94"/>
      <c r="H6719" s="94" t="s">
        <v>4167</v>
      </c>
      <c r="I6719" s="94">
        <v>1941</v>
      </c>
      <c r="J6719" s="120"/>
      <c r="K6719" s="108">
        <v>1224650752</v>
      </c>
      <c r="L6719" s="90">
        <f>IF(K6719/1024 &gt;1,K6719/1024," ")</f>
        <v>1195948</v>
      </c>
      <c r="M6719" s="90">
        <f>IF(K6719/1048576 &gt;1,K6719/1048576," ")</f>
        <v>1167.91796875</v>
      </c>
      <c r="N6719" s="91">
        <f>IF(K6719&gt;999999999,K6719/1073741824," ")</f>
        <v>1.1405448913574219</v>
      </c>
      <c r="O6719" s="194" t="s">
        <v>29237</v>
      </c>
      <c r="P6719" s="197" t="s">
        <v>29238</v>
      </c>
    </row>
    <row r="6720" spans="2:16" ht="20.100000000000001" customHeight="1" x14ac:dyDescent="0.3">
      <c r="B6720" s="101">
        <v>6710</v>
      </c>
      <c r="C6720" s="102" t="s">
        <v>42132</v>
      </c>
      <c r="D6720" s="159" t="s">
        <v>1854</v>
      </c>
      <c r="E6720" s="36" t="s">
        <v>17051</v>
      </c>
      <c r="F6720" s="104">
        <v>7.4</v>
      </c>
      <c r="G6720" s="13" t="s">
        <v>704</v>
      </c>
      <c r="H6720" s="13" t="s">
        <v>5927</v>
      </c>
      <c r="I6720" s="94">
        <v>1951</v>
      </c>
      <c r="J6720" s="94"/>
      <c r="K6720" s="73">
        <v>3256414208</v>
      </c>
      <c r="L6720" s="90">
        <f>IF(K6720/1024 &gt;1,K6720/1024," ")</f>
        <v>3180092</v>
      </c>
      <c r="M6720" s="90">
        <f>IF(K6720/1048576 &gt;1,K6720/1048576," ")</f>
        <v>3105.55859375</v>
      </c>
      <c r="N6720" s="91">
        <f>IF(K6720&gt;999999999,K6720/1073741824," ")</f>
        <v>3.0327720642089844</v>
      </c>
      <c r="O6720" s="194" t="s">
        <v>29239</v>
      </c>
      <c r="P6720" s="197" t="s">
        <v>29240</v>
      </c>
    </row>
    <row r="6721" spans="2:16" ht="20.100000000000001" customHeight="1" x14ac:dyDescent="0.3">
      <c r="B6721" s="101">
        <v>6711</v>
      </c>
      <c r="C6721" s="20" t="s">
        <v>42133</v>
      </c>
      <c r="D6721" s="158" t="s">
        <v>8939</v>
      </c>
      <c r="E6721" s="36" t="s">
        <v>17052</v>
      </c>
      <c r="F6721" s="81">
        <v>6.1</v>
      </c>
      <c r="G6721" s="13" t="s">
        <v>704</v>
      </c>
      <c r="H6721" s="13" t="s">
        <v>3740</v>
      </c>
      <c r="I6721" s="79">
        <v>2019</v>
      </c>
      <c r="J6721" s="83"/>
      <c r="K6721" s="73">
        <v>5375823872</v>
      </c>
      <c r="L6721" s="90">
        <f>IF(K6721/1024 &gt;1,K6721/1024," ")</f>
        <v>5249828</v>
      </c>
      <c r="M6721" s="90">
        <f>IF(K6721/1048576 &gt;1,K6721/1048576," ")</f>
        <v>5126.78515625</v>
      </c>
      <c r="N6721" s="91">
        <f>IF(K6721&gt;999999999,K6721/1073741824," ")</f>
        <v>5.0066261291503906</v>
      </c>
      <c r="O6721" s="194" t="s">
        <v>29241</v>
      </c>
      <c r="P6721" s="197" t="s">
        <v>29242</v>
      </c>
    </row>
    <row r="6722" spans="2:16" ht="20.100000000000001" customHeight="1" x14ac:dyDescent="0.3">
      <c r="B6722" s="101">
        <v>6712</v>
      </c>
      <c r="C6722" s="109" t="s">
        <v>42134</v>
      </c>
      <c r="D6722" s="160" t="s">
        <v>3504</v>
      </c>
      <c r="E6722" s="36" t="s">
        <v>17053</v>
      </c>
      <c r="F6722" s="104">
        <v>6.5</v>
      </c>
      <c r="G6722" s="99" t="s">
        <v>704</v>
      </c>
      <c r="H6722" s="105" t="s">
        <v>4081</v>
      </c>
      <c r="I6722" s="101">
        <v>2012</v>
      </c>
      <c r="J6722" s="101"/>
      <c r="K6722" s="90">
        <v>2863469534</v>
      </c>
      <c r="L6722" s="90">
        <f>IF(K6722/1024 &gt;1,K6722/1024," ")</f>
        <v>2796356.966796875</v>
      </c>
      <c r="M6722" s="90">
        <f>IF(K6722/1048576 &gt;1,K6722/1048576," ")</f>
        <v>2730.8173503875732</v>
      </c>
      <c r="N6722" s="91">
        <f>IF(K6722&gt;999999999,K6722/1073741824," ")</f>
        <v>2.6668138187378645</v>
      </c>
      <c r="O6722" s="194" t="s">
        <v>29243</v>
      </c>
      <c r="P6722" s="197" t="s">
        <v>29244</v>
      </c>
    </row>
    <row r="6723" spans="2:16" ht="20.100000000000001" customHeight="1" x14ac:dyDescent="0.3">
      <c r="B6723" s="101">
        <v>6713</v>
      </c>
      <c r="C6723" s="103" t="s">
        <v>42135</v>
      </c>
      <c r="D6723" s="174" t="s">
        <v>7040</v>
      </c>
      <c r="E6723" s="36" t="s">
        <v>17054</v>
      </c>
      <c r="F6723" s="99">
        <v>6.9</v>
      </c>
      <c r="G6723" s="99"/>
      <c r="H6723" s="105" t="s">
        <v>5878</v>
      </c>
      <c r="I6723" s="101">
        <v>2015</v>
      </c>
      <c r="J6723" s="101"/>
      <c r="K6723" s="90">
        <v>4045799366</v>
      </c>
      <c r="L6723" s="90">
        <f>IF(K6723/1024 &gt;1,K6723/1024," ")</f>
        <v>3950975.943359375</v>
      </c>
      <c r="M6723" s="90">
        <f>IF(K6723/1048576 &gt;1,K6723/1048576," ")</f>
        <v>3858.3749446868896</v>
      </c>
      <c r="N6723" s="91">
        <f>IF(K6723&gt;999999999,K6723/1073741824," ")</f>
        <v>3.7679442819207907</v>
      </c>
      <c r="O6723" s="194" t="s">
        <v>29245</v>
      </c>
      <c r="P6723" s="197" t="s">
        <v>29246</v>
      </c>
    </row>
    <row r="6724" spans="2:16" ht="20.100000000000001" customHeight="1" x14ac:dyDescent="0.3">
      <c r="B6724" s="101">
        <v>6714</v>
      </c>
      <c r="C6724" s="7" t="s">
        <v>42811</v>
      </c>
      <c r="D6724" s="261" t="s">
        <v>42808</v>
      </c>
      <c r="E6724" s="36" t="s">
        <v>42809</v>
      </c>
      <c r="F6724" s="81">
        <v>6.4</v>
      </c>
      <c r="G6724" s="13"/>
      <c r="H6724" s="13" t="s">
        <v>3744</v>
      </c>
      <c r="I6724" s="79">
        <v>2021</v>
      </c>
      <c r="J6724" s="83"/>
      <c r="K6724" s="73">
        <v>2047688704</v>
      </c>
      <c r="L6724" s="90">
        <f>IF(K6724/1024 &gt;1,K6724/1024," ")</f>
        <v>1999696</v>
      </c>
      <c r="M6724" s="90">
        <f>IF(K6724/1048576 &gt;1,K6724/1048576," ")</f>
        <v>1952.828125</v>
      </c>
      <c r="N6724" s="91">
        <f>IF(K6724&gt;999999999,K6724/1073741824," ")</f>
        <v>1.9070587158203125</v>
      </c>
      <c r="O6724" s="223" t="s">
        <v>17891</v>
      </c>
      <c r="P6724" s="197" t="s">
        <v>42810</v>
      </c>
    </row>
    <row r="6725" spans="2:16" ht="20.100000000000001" customHeight="1" x14ac:dyDescent="0.3">
      <c r="B6725" s="101">
        <v>6715</v>
      </c>
      <c r="C6725" s="109" t="s">
        <v>42136</v>
      </c>
      <c r="D6725" s="159" t="s">
        <v>3398</v>
      </c>
      <c r="E6725" s="36" t="s">
        <v>17055</v>
      </c>
      <c r="F6725" s="104">
        <v>5.4</v>
      </c>
      <c r="G6725" s="101" t="s">
        <v>704</v>
      </c>
      <c r="H6725" s="101" t="s">
        <v>3790</v>
      </c>
      <c r="I6725" s="101">
        <v>2012</v>
      </c>
      <c r="J6725" s="101"/>
      <c r="K6725" s="90">
        <v>4096797440</v>
      </c>
      <c r="L6725" s="90">
        <f>IF(K6725/1024 &gt;1,K6725/1024," ")</f>
        <v>4000778.75</v>
      </c>
      <c r="M6725" s="90">
        <f>IF(K6725/1048576 &gt;1,K6725/1048576," ")</f>
        <v>3907.010498046875</v>
      </c>
      <c r="N6725" s="91">
        <f>IF(K6725&gt;999999999,K6725/1073741824," ")</f>
        <v>3.8154399394989014</v>
      </c>
      <c r="O6725" s="194" t="s">
        <v>29247</v>
      </c>
      <c r="P6725" s="197" t="s">
        <v>29248</v>
      </c>
    </row>
    <row r="6726" spans="2:16" ht="20.100000000000001" customHeight="1" x14ac:dyDescent="0.3">
      <c r="B6726" s="101">
        <v>6716</v>
      </c>
      <c r="C6726" s="20" t="s">
        <v>34155</v>
      </c>
      <c r="D6726" s="261" t="s">
        <v>33626</v>
      </c>
      <c r="E6726" s="36" t="s">
        <v>33627</v>
      </c>
      <c r="F6726" s="81">
        <v>6.6</v>
      </c>
      <c r="G6726" s="13"/>
      <c r="H6726" s="13" t="s">
        <v>3744</v>
      </c>
      <c r="I6726" s="79">
        <v>2021</v>
      </c>
      <c r="J6726" s="79"/>
      <c r="K6726" s="73">
        <v>6502715392</v>
      </c>
      <c r="L6726" s="90">
        <f>IF(K6726/1024 &gt;1,K6726/1024," ")</f>
        <v>6350308</v>
      </c>
      <c r="M6726" s="90">
        <f>IF(K6726/1048576 &gt;1,K6726/1048576," ")</f>
        <v>6201.47265625</v>
      </c>
      <c r="N6726" s="91">
        <f>IF(K6726&gt;999999999,K6726/1073741824," ")</f>
        <v>6.0561256408691406</v>
      </c>
      <c r="O6726" s="194" t="s">
        <v>33628</v>
      </c>
      <c r="P6726" s="197" t="s">
        <v>33629</v>
      </c>
    </row>
    <row r="6727" spans="2:16" ht="20.100000000000001" customHeight="1" x14ac:dyDescent="0.3">
      <c r="B6727" s="101">
        <v>6717</v>
      </c>
      <c r="C6727" s="12" t="s">
        <v>43359</v>
      </c>
      <c r="D6727" s="263" t="s">
        <v>43355</v>
      </c>
      <c r="E6727" s="36" t="s">
        <v>43356</v>
      </c>
      <c r="F6727" s="152">
        <v>6.6</v>
      </c>
      <c r="G6727" s="13"/>
      <c r="H6727" s="13" t="s">
        <v>3756</v>
      </c>
      <c r="I6727" s="145">
        <v>2022</v>
      </c>
      <c r="J6727" s="12"/>
      <c r="K6727" s="45">
        <v>4739031040</v>
      </c>
      <c r="L6727" s="90">
        <f>IF(K6727/1024 &gt;1,K6727/1024," ")</f>
        <v>4627960</v>
      </c>
      <c r="M6727" s="90">
        <f>IF(K6727/1048576 &gt;1,K6727/1048576," ")</f>
        <v>4519.4921875</v>
      </c>
      <c r="N6727" s="91">
        <f>IF(K6727&gt;999999999,K6727/1073741824," ")</f>
        <v>4.4135665893554688</v>
      </c>
      <c r="O6727" s="194" t="s">
        <v>43357</v>
      </c>
      <c r="P6727" s="197" t="s">
        <v>43358</v>
      </c>
    </row>
    <row r="6728" spans="2:16" ht="20.100000000000001" customHeight="1" x14ac:dyDescent="0.3">
      <c r="B6728" s="101">
        <v>6718</v>
      </c>
      <c r="C6728" s="12" t="s">
        <v>42137</v>
      </c>
      <c r="D6728" s="160" t="s">
        <v>1217</v>
      </c>
      <c r="E6728" s="36" t="s">
        <v>17056</v>
      </c>
      <c r="F6728" s="104">
        <v>6</v>
      </c>
      <c r="G6728" s="13" t="s">
        <v>704</v>
      </c>
      <c r="H6728" s="13" t="s">
        <v>5871</v>
      </c>
      <c r="I6728" s="101">
        <v>1997</v>
      </c>
      <c r="J6728" s="101"/>
      <c r="K6728" s="73">
        <v>2555916288</v>
      </c>
      <c r="L6728" s="90">
        <f>IF(K6728/1024 &gt;1,K6728/1024," ")</f>
        <v>2496012</v>
      </c>
      <c r="M6728" s="90">
        <f>IF(K6728/1048576 &gt;1,K6728/1048576," ")</f>
        <v>2437.51171875</v>
      </c>
      <c r="N6728" s="91">
        <f>IF(K6728&gt;999999999,K6728/1073741824," ")</f>
        <v>2.3803825378417969</v>
      </c>
      <c r="O6728" s="194" t="s">
        <v>29249</v>
      </c>
      <c r="P6728" s="197" t="s">
        <v>29250</v>
      </c>
    </row>
    <row r="6729" spans="2:16" ht="20.100000000000001" customHeight="1" x14ac:dyDescent="0.3">
      <c r="B6729" s="101">
        <v>6719</v>
      </c>
      <c r="C6729" s="109" t="s">
        <v>42138</v>
      </c>
      <c r="D6729" s="159" t="s">
        <v>3134</v>
      </c>
      <c r="E6729" s="36" t="s">
        <v>17057</v>
      </c>
      <c r="F6729" s="104">
        <v>5.3</v>
      </c>
      <c r="G6729" s="101" t="s">
        <v>704</v>
      </c>
      <c r="H6729" s="101" t="s">
        <v>3745</v>
      </c>
      <c r="I6729" s="101">
        <v>1994</v>
      </c>
      <c r="J6729" s="101"/>
      <c r="K6729" s="90">
        <v>3352338432</v>
      </c>
      <c r="L6729" s="90">
        <f>IF(K6729/1024 &gt;1,K6729/1024," ")</f>
        <v>3273768</v>
      </c>
      <c r="M6729" s="90">
        <f>IF(K6729/1048576 &gt;1,K6729/1048576," ")</f>
        <v>3197.0390625</v>
      </c>
      <c r="N6729" s="91">
        <f>IF(K6729&gt;999999999,K6729/1073741824," ")</f>
        <v>3.1221084594726563</v>
      </c>
      <c r="O6729" s="194" t="s">
        <v>29251</v>
      </c>
      <c r="P6729" s="197" t="s">
        <v>29252</v>
      </c>
    </row>
    <row r="6730" spans="2:16" ht="20.100000000000001" customHeight="1" x14ac:dyDescent="0.3">
      <c r="B6730" s="101">
        <v>6720</v>
      </c>
      <c r="C6730" s="20" t="s">
        <v>42139</v>
      </c>
      <c r="D6730" s="157" t="s">
        <v>8588</v>
      </c>
      <c r="E6730" s="36" t="s">
        <v>17058</v>
      </c>
      <c r="F6730" s="81">
        <v>7.4</v>
      </c>
      <c r="G6730" s="13"/>
      <c r="H6730" s="13" t="s">
        <v>5871</v>
      </c>
      <c r="I6730" s="79">
        <v>2018</v>
      </c>
      <c r="J6730" s="79"/>
      <c r="K6730" s="73">
        <v>4835074048</v>
      </c>
      <c r="L6730" s="90">
        <f>IF(K6730/1024 &gt;1,K6730/1024," ")</f>
        <v>4721752</v>
      </c>
      <c r="M6730" s="90">
        <f>IF(K6730/1048576 &gt;1,K6730/1048576," ")</f>
        <v>4611.0859375</v>
      </c>
      <c r="N6730" s="91">
        <f>IF(K6730&gt;999999999,K6730/1073741824," ")</f>
        <v>4.5030136108398438</v>
      </c>
      <c r="O6730" s="194" t="s">
        <v>29253</v>
      </c>
      <c r="P6730" s="197" t="s">
        <v>29254</v>
      </c>
    </row>
    <row r="6731" spans="2:16" ht="20.100000000000001" customHeight="1" x14ac:dyDescent="0.3">
      <c r="B6731" s="101">
        <v>6721</v>
      </c>
      <c r="C6731" s="109" t="s">
        <v>42140</v>
      </c>
      <c r="D6731" s="160" t="s">
        <v>3374</v>
      </c>
      <c r="E6731" s="36" t="s">
        <v>17059</v>
      </c>
      <c r="F6731" s="104">
        <v>7.2</v>
      </c>
      <c r="G6731" s="101"/>
      <c r="H6731" s="101" t="s">
        <v>3739</v>
      </c>
      <c r="I6731" s="101">
        <v>2012</v>
      </c>
      <c r="J6731" s="101"/>
      <c r="K6731" s="90">
        <v>3976893645</v>
      </c>
      <c r="L6731" s="90">
        <f>IF(K6731/1024 &gt;1,K6731/1024," ")</f>
        <v>3883685.2001953125</v>
      </c>
      <c r="M6731" s="90">
        <f>IF(K6731/1048576 &gt;1,K6731/1048576," ")</f>
        <v>3792.6613283157349</v>
      </c>
      <c r="N6731" s="91">
        <f>IF(K6731&gt;999999999,K6731/1073741824," ")</f>
        <v>3.7037708284333348</v>
      </c>
      <c r="O6731" s="194" t="s">
        <v>29255</v>
      </c>
      <c r="P6731" s="197" t="s">
        <v>29256</v>
      </c>
    </row>
    <row r="6732" spans="2:16" ht="20.100000000000001" customHeight="1" x14ac:dyDescent="0.3">
      <c r="B6732" s="101">
        <v>6722</v>
      </c>
      <c r="C6732" s="102" t="s">
        <v>42141</v>
      </c>
      <c r="D6732" s="159" t="s">
        <v>1679</v>
      </c>
      <c r="E6732" s="36" t="s">
        <v>17060</v>
      </c>
      <c r="F6732" s="104">
        <v>6.4</v>
      </c>
      <c r="G6732" s="99" t="s">
        <v>704</v>
      </c>
      <c r="H6732" s="105" t="s">
        <v>5878</v>
      </c>
      <c r="I6732" s="101">
        <v>1974</v>
      </c>
      <c r="J6732" s="101"/>
      <c r="K6732" s="90">
        <v>4174332985</v>
      </c>
      <c r="L6732" s="90">
        <f>IF(K6732/1024 &gt;1,K6732/1024," ")</f>
        <v>4076497.0556640625</v>
      </c>
      <c r="M6732" s="90">
        <f>IF(K6732/1048576 &gt;1,K6732/1048576," ")</f>
        <v>3980.954155921936</v>
      </c>
      <c r="N6732" s="91">
        <f>IF(K6732&gt;999999999,K6732/1073741824," ")</f>
        <v>3.8876505428925157</v>
      </c>
      <c r="O6732" s="194" t="s">
        <v>29257</v>
      </c>
      <c r="P6732" s="197" t="s">
        <v>29258</v>
      </c>
    </row>
    <row r="6733" spans="2:16" ht="20.100000000000001" customHeight="1" x14ac:dyDescent="0.3">
      <c r="B6733" s="101">
        <v>6723</v>
      </c>
      <c r="C6733" s="109" t="s">
        <v>42142</v>
      </c>
      <c r="D6733" s="160" t="s">
        <v>1218</v>
      </c>
      <c r="E6733" s="36" t="s">
        <v>17061</v>
      </c>
      <c r="F6733" s="104">
        <v>5.8</v>
      </c>
      <c r="G6733" s="94" t="s">
        <v>704</v>
      </c>
      <c r="H6733" s="94" t="s">
        <v>3737</v>
      </c>
      <c r="I6733" s="101">
        <v>2006</v>
      </c>
      <c r="J6733" s="101"/>
      <c r="K6733" s="108">
        <v>2779358962</v>
      </c>
      <c r="L6733" s="90">
        <f>IF(K6733/1024 &gt;1,K6733/1024," ")</f>
        <v>2714217.736328125</v>
      </c>
      <c r="M6733" s="90">
        <f>IF(K6733/1048576 &gt;1,K6733/1048576," ")</f>
        <v>2650.6032581329346</v>
      </c>
      <c r="N6733" s="91">
        <f>IF(K6733&gt;999999999,K6733/1073741824," ")</f>
        <v>2.5884797442704439</v>
      </c>
      <c r="O6733" s="194" t="s">
        <v>17564</v>
      </c>
      <c r="P6733" s="197" t="s">
        <v>29259</v>
      </c>
    </row>
    <row r="6734" spans="2:16" ht="20.100000000000001" customHeight="1" x14ac:dyDescent="0.3">
      <c r="B6734" s="101">
        <v>6724</v>
      </c>
      <c r="C6734" s="109" t="s">
        <v>42143</v>
      </c>
      <c r="D6734" s="160" t="s">
        <v>5575</v>
      </c>
      <c r="E6734" s="36" t="s">
        <v>17062</v>
      </c>
      <c r="F6734" s="104">
        <v>4.5</v>
      </c>
      <c r="G6734" s="101" t="s">
        <v>704</v>
      </c>
      <c r="H6734" s="101" t="s">
        <v>3744</v>
      </c>
      <c r="I6734" s="101">
        <v>2014</v>
      </c>
      <c r="J6734" s="101"/>
      <c r="K6734" s="90">
        <v>4372476385</v>
      </c>
      <c r="L6734" s="90">
        <f>IF(K6734/1024 &gt;1,K6734/1024," ")</f>
        <v>4269996.4697265625</v>
      </c>
      <c r="M6734" s="90">
        <f>IF(K6734/1048576 &gt;1,K6734/1048576," ")</f>
        <v>4169.9184274673462</v>
      </c>
      <c r="N6734" s="91">
        <f>IF(K6734&gt;999999999,K6734/1073741824," ")</f>
        <v>4.0721859643235803</v>
      </c>
      <c r="O6734" s="194" t="s">
        <v>29260</v>
      </c>
      <c r="P6734" s="197" t="s">
        <v>29261</v>
      </c>
    </row>
    <row r="6735" spans="2:16" ht="20.100000000000001" customHeight="1" x14ac:dyDescent="0.3">
      <c r="B6735" s="101">
        <v>6725</v>
      </c>
      <c r="C6735" s="102" t="s">
        <v>42144</v>
      </c>
      <c r="D6735" s="159" t="s">
        <v>3285</v>
      </c>
      <c r="E6735" s="36" t="s">
        <v>17063</v>
      </c>
      <c r="F6735" s="104">
        <v>4.5</v>
      </c>
      <c r="G6735" s="101" t="s">
        <v>704</v>
      </c>
      <c r="H6735" s="101" t="s">
        <v>3744</v>
      </c>
      <c r="I6735" s="101">
        <v>2012</v>
      </c>
      <c r="J6735" s="101"/>
      <c r="K6735" s="90">
        <v>4187991352</v>
      </c>
      <c r="L6735" s="90">
        <f>IF(K6735/1024 &gt;1,K6735/1024," ")</f>
        <v>4089835.3046875</v>
      </c>
      <c r="M6735" s="90">
        <f>IF(K6735/1048576 &gt;1,K6735/1048576," ")</f>
        <v>3993.9797897338867</v>
      </c>
      <c r="N6735" s="91">
        <f>IF(K6735&gt;999999999,K6735/1073741824," ")</f>
        <v>3.9003708884119987</v>
      </c>
      <c r="O6735" s="194" t="s">
        <v>29262</v>
      </c>
      <c r="P6735" s="197" t="s">
        <v>29263</v>
      </c>
    </row>
    <row r="6736" spans="2:16" ht="20.100000000000001" customHeight="1" x14ac:dyDescent="0.3">
      <c r="B6736" s="101">
        <v>6726</v>
      </c>
      <c r="C6736" s="102" t="s">
        <v>42145</v>
      </c>
      <c r="D6736" s="168" t="s">
        <v>1192</v>
      </c>
      <c r="E6736" s="36" t="s">
        <v>17064</v>
      </c>
      <c r="F6736" s="99">
        <v>7.2</v>
      </c>
      <c r="G6736" s="99" t="s">
        <v>704</v>
      </c>
      <c r="H6736" s="105" t="s">
        <v>5892</v>
      </c>
      <c r="I6736" s="101">
        <v>1976</v>
      </c>
      <c r="J6736" s="101"/>
      <c r="K6736" s="90">
        <v>4105882758</v>
      </c>
      <c r="L6736" s="90">
        <f>IF(K6736/1024 &gt;1,K6736/1024," ")</f>
        <v>4009651.130859375</v>
      </c>
      <c r="M6736" s="90">
        <f>IF(K6736/1048576 &gt;1,K6736/1048576," ")</f>
        <v>3915.6749324798584</v>
      </c>
      <c r="N6736" s="91">
        <f>IF(K6736&gt;999999999,K6736/1073741824," ")</f>
        <v>3.8239013012498617</v>
      </c>
      <c r="O6736" s="194" t="s">
        <v>29264</v>
      </c>
      <c r="P6736" s="197" t="s">
        <v>29265</v>
      </c>
    </row>
    <row r="6737" spans="2:16" ht="20.100000000000001" customHeight="1" x14ac:dyDescent="0.3">
      <c r="B6737" s="101">
        <v>6727</v>
      </c>
      <c r="C6737" s="103" t="s">
        <v>42146</v>
      </c>
      <c r="D6737" s="168" t="s">
        <v>7058</v>
      </c>
      <c r="E6737" s="36" t="s">
        <v>17065</v>
      </c>
      <c r="F6737" s="99">
        <v>5.0999999999999996</v>
      </c>
      <c r="G6737" s="99" t="s">
        <v>704</v>
      </c>
      <c r="H6737" s="105" t="s">
        <v>5981</v>
      </c>
      <c r="I6737" s="101">
        <v>1976</v>
      </c>
      <c r="J6737" s="101"/>
      <c r="K6737" s="90">
        <v>3026691337</v>
      </c>
      <c r="L6737" s="90">
        <f>IF(K6737/1024 &gt;1,K6737/1024," ")</f>
        <v>2955753.2587890625</v>
      </c>
      <c r="M6737" s="90">
        <f>IF(K6737/1048576 &gt;1,K6737/1048576," ")</f>
        <v>2886.4777917861938</v>
      </c>
      <c r="N6737" s="91">
        <f>IF(K6737&gt;999999999,K6737/1073741824," ")</f>
        <v>2.8188259685412049</v>
      </c>
      <c r="O6737" s="194" t="s">
        <v>29266</v>
      </c>
      <c r="P6737" s="197" t="s">
        <v>29267</v>
      </c>
    </row>
    <row r="6738" spans="2:16" ht="20.100000000000001" customHeight="1" x14ac:dyDescent="0.3">
      <c r="B6738" s="101">
        <v>6728</v>
      </c>
      <c r="C6738" s="113" t="s">
        <v>42147</v>
      </c>
      <c r="D6738" s="159" t="s">
        <v>5430</v>
      </c>
      <c r="E6738" s="36" t="s">
        <v>17067</v>
      </c>
      <c r="F6738" s="104">
        <v>5.3</v>
      </c>
      <c r="G6738" s="101" t="s">
        <v>704</v>
      </c>
      <c r="H6738" s="101" t="s">
        <v>4423</v>
      </c>
      <c r="I6738" s="101">
        <v>1985</v>
      </c>
      <c r="J6738" s="101"/>
      <c r="K6738" s="90">
        <v>4383240689</v>
      </c>
      <c r="L6738" s="90">
        <f>IF(K6738/1024 &gt;1,K6738/1024," ")</f>
        <v>4280508.4853515625</v>
      </c>
      <c r="M6738" s="90">
        <f>IF(K6738/1048576 &gt;1,K6738/1048576," ")</f>
        <v>4180.1840677261353</v>
      </c>
      <c r="N6738" s="91">
        <f>IF(K6738&gt;999999999,K6738/1073741824," ")</f>
        <v>4.082211003638804</v>
      </c>
      <c r="O6738" s="194" t="s">
        <v>28681</v>
      </c>
      <c r="P6738" s="197" t="s">
        <v>29269</v>
      </c>
    </row>
    <row r="6739" spans="2:16" ht="20.100000000000001" customHeight="1" x14ac:dyDescent="0.3">
      <c r="B6739" s="101">
        <v>6729</v>
      </c>
      <c r="C6739" s="102" t="s">
        <v>42148</v>
      </c>
      <c r="D6739" s="159" t="s">
        <v>2639</v>
      </c>
      <c r="E6739" s="36" t="s">
        <v>17068</v>
      </c>
      <c r="F6739" s="104">
        <v>6.9</v>
      </c>
      <c r="G6739" s="94" t="s">
        <v>704</v>
      </c>
      <c r="H6739" s="94" t="s">
        <v>3744</v>
      </c>
      <c r="I6739" s="94">
        <v>2009</v>
      </c>
      <c r="J6739" s="94"/>
      <c r="K6739" s="90">
        <v>4542454428</v>
      </c>
      <c r="L6739" s="90">
        <f>IF(K6739/1024 &gt;1,K6739/1024," ")</f>
        <v>4435990.65234375</v>
      </c>
      <c r="M6739" s="90">
        <f>IF(K6739/1048576 &gt;1,K6739/1048576," ")</f>
        <v>4332.0221214294434</v>
      </c>
      <c r="N6739" s="91">
        <f>IF(K6739&gt;999999999,K6739/1073741824," ")</f>
        <v>4.2304903529584408</v>
      </c>
      <c r="O6739" s="194" t="s">
        <v>29270</v>
      </c>
      <c r="P6739" s="197" t="s">
        <v>29271</v>
      </c>
    </row>
    <row r="6740" spans="2:16" ht="20.100000000000001" customHeight="1" x14ac:dyDescent="0.3">
      <c r="B6740" s="101">
        <v>6730</v>
      </c>
      <c r="C6740" s="7" t="s">
        <v>42149</v>
      </c>
      <c r="D6740" s="159" t="s">
        <v>1327</v>
      </c>
      <c r="E6740" s="36" t="s">
        <v>17069</v>
      </c>
      <c r="F6740" s="104">
        <v>5.6</v>
      </c>
      <c r="G6740" s="94"/>
      <c r="H6740" s="13" t="s">
        <v>3937</v>
      </c>
      <c r="I6740" s="101">
        <v>2007</v>
      </c>
      <c r="J6740" s="101"/>
      <c r="K6740" s="73">
        <v>3450306560</v>
      </c>
      <c r="L6740" s="90">
        <f>IF(K6740/1024 &gt;1,K6740/1024," ")</f>
        <v>3369440</v>
      </c>
      <c r="M6740" s="90">
        <f>IF(K6740/1048576 &gt;1,K6740/1048576," ")</f>
        <v>3290.46875</v>
      </c>
      <c r="N6740" s="91">
        <f>IF(K6740&gt;999999999,K6740/1073741824," ")</f>
        <v>3.213348388671875</v>
      </c>
      <c r="O6740" s="194" t="s">
        <v>17564</v>
      </c>
      <c r="P6740" s="197" t="s">
        <v>29272</v>
      </c>
    </row>
    <row r="6741" spans="2:16" ht="20.100000000000001" customHeight="1" x14ac:dyDescent="0.3">
      <c r="B6741" s="101">
        <v>6731</v>
      </c>
      <c r="C6741" s="12" t="s">
        <v>40855</v>
      </c>
      <c r="D6741" s="160" t="s">
        <v>1219</v>
      </c>
      <c r="E6741" s="36" t="s">
        <v>17070</v>
      </c>
      <c r="F6741" s="104">
        <v>6.2</v>
      </c>
      <c r="G6741" s="94"/>
      <c r="H6741" s="94" t="s">
        <v>3791</v>
      </c>
      <c r="I6741" s="101">
        <v>2007</v>
      </c>
      <c r="J6741" s="101"/>
      <c r="K6741" s="90">
        <v>1470517248</v>
      </c>
      <c r="L6741" s="90">
        <f>IF(K6741/1024 &gt;1,K6741/1024," ")</f>
        <v>1436052</v>
      </c>
      <c r="M6741" s="90">
        <f>IF(K6741/1048576 &gt;1,K6741/1048576," ")</f>
        <v>1402.39453125</v>
      </c>
      <c r="N6741" s="91">
        <f>IF(K6741&gt;999999999,K6741/1073741824," ")</f>
        <v>1.3695259094238281</v>
      </c>
      <c r="O6741" s="194" t="s">
        <v>20182</v>
      </c>
      <c r="P6741" s="197" t="s">
        <v>29273</v>
      </c>
    </row>
    <row r="6742" spans="2:16" ht="20.100000000000001" customHeight="1" x14ac:dyDescent="0.3">
      <c r="B6742" s="101">
        <v>6732</v>
      </c>
      <c r="C6742" s="102" t="s">
        <v>42150</v>
      </c>
      <c r="D6742" s="159" t="s">
        <v>1758</v>
      </c>
      <c r="E6742" s="36" t="s">
        <v>17071</v>
      </c>
      <c r="F6742" s="104">
        <v>5.7</v>
      </c>
      <c r="G6742" s="101" t="s">
        <v>704</v>
      </c>
      <c r="H6742" s="101" t="s">
        <v>3889</v>
      </c>
      <c r="I6742" s="101">
        <v>1998</v>
      </c>
      <c r="J6742" s="101"/>
      <c r="K6742" s="90">
        <v>2550643163</v>
      </c>
      <c r="L6742" s="90">
        <f>IF(K6742/1024 &gt;1,K6742/1024," ")</f>
        <v>2490862.4638671875</v>
      </c>
      <c r="M6742" s="90">
        <f>IF(K6742/1048576 &gt;1,K6742/1048576," ")</f>
        <v>2432.4828748703003</v>
      </c>
      <c r="N6742" s="91">
        <f>IF(K6742&gt;999999999,K6742/1073741824," ")</f>
        <v>2.3754715574905276</v>
      </c>
      <c r="O6742" s="194" t="s">
        <v>29274</v>
      </c>
      <c r="P6742" s="197" t="s">
        <v>29275</v>
      </c>
    </row>
    <row r="6743" spans="2:16" ht="20.100000000000001" customHeight="1" x14ac:dyDescent="0.3">
      <c r="B6743" s="101">
        <v>6733</v>
      </c>
      <c r="C6743" s="109" t="s">
        <v>42151</v>
      </c>
      <c r="D6743" s="159" t="s">
        <v>3399</v>
      </c>
      <c r="E6743" s="36" t="s">
        <v>17072</v>
      </c>
      <c r="F6743" s="104">
        <v>4.4000000000000004</v>
      </c>
      <c r="G6743" s="101" t="s">
        <v>704</v>
      </c>
      <c r="H6743" s="101" t="s">
        <v>3739</v>
      </c>
      <c r="I6743" s="101">
        <v>2012</v>
      </c>
      <c r="J6743" s="101"/>
      <c r="K6743" s="90">
        <v>3788148032</v>
      </c>
      <c r="L6743" s="90">
        <f>IF(K6743/1024 &gt;1,K6743/1024," ")</f>
        <v>3699363.3125</v>
      </c>
      <c r="M6743" s="90">
        <f>IF(K6743/1048576 &gt;1,K6743/1048576," ")</f>
        <v>3612.6594848632813</v>
      </c>
      <c r="N6743" s="91">
        <f>IF(K6743&gt;999999999,K6743/1073741824," ")</f>
        <v>3.5279877781867981</v>
      </c>
      <c r="O6743" s="194" t="s">
        <v>17582</v>
      </c>
      <c r="P6743" s="197" t="s">
        <v>29276</v>
      </c>
    </row>
    <row r="6744" spans="2:16" ht="20.100000000000001" customHeight="1" x14ac:dyDescent="0.3">
      <c r="B6744" s="101">
        <v>6734</v>
      </c>
      <c r="C6744" s="20" t="s">
        <v>42152</v>
      </c>
      <c r="D6744" s="157" t="s">
        <v>8347</v>
      </c>
      <c r="E6744" s="36" t="s">
        <v>17073</v>
      </c>
      <c r="F6744" s="81">
        <v>6.5</v>
      </c>
      <c r="G6744" s="13" t="s">
        <v>704</v>
      </c>
      <c r="H6744" s="13" t="s">
        <v>5910</v>
      </c>
      <c r="I6744" s="79">
        <v>1947</v>
      </c>
      <c r="J6744" s="79"/>
      <c r="K6744" s="73">
        <v>4544978944</v>
      </c>
      <c r="L6744" s="90">
        <f>IF(K6744/1024 &gt;1,K6744/1024," ")</f>
        <v>4438456</v>
      </c>
      <c r="M6744" s="90">
        <f>IF(K6744/1048576 &gt;1,K6744/1048576," ")</f>
        <v>4334.4296875</v>
      </c>
      <c r="N6744" s="91">
        <f>IF(K6744&gt;999999999,K6744/1073741824," ")</f>
        <v>4.2328414916992188</v>
      </c>
      <c r="O6744" s="194" t="s">
        <v>29277</v>
      </c>
      <c r="P6744" s="197" t="s">
        <v>29278</v>
      </c>
    </row>
    <row r="6745" spans="2:16" ht="20.100000000000001" customHeight="1" x14ac:dyDescent="0.3">
      <c r="B6745" s="101">
        <v>6735</v>
      </c>
      <c r="C6745" s="109" t="s">
        <v>42153</v>
      </c>
      <c r="D6745" s="159" t="s">
        <v>2640</v>
      </c>
      <c r="E6745" s="36" t="s">
        <v>17074</v>
      </c>
      <c r="F6745" s="104">
        <v>6.8</v>
      </c>
      <c r="G6745" s="94" t="s">
        <v>704</v>
      </c>
      <c r="H6745" s="94" t="s">
        <v>3787</v>
      </c>
      <c r="I6745" s="94">
        <v>1993</v>
      </c>
      <c r="J6745" s="94"/>
      <c r="K6745" s="90">
        <v>4178653636</v>
      </c>
      <c r="L6745" s="90">
        <f>IF(K6745/1024 &gt;1,K6745/1024," ")</f>
        <v>4080716.44140625</v>
      </c>
      <c r="M6745" s="90">
        <f>IF(K6745/1048576 &gt;1,K6745/1048576," ")</f>
        <v>3985.074649810791</v>
      </c>
      <c r="N6745" s="91">
        <f>IF(K6745&gt;999999999,K6745/1073741824," ")</f>
        <v>3.8916744627058506</v>
      </c>
      <c r="O6745" s="194" t="s">
        <v>29279</v>
      </c>
      <c r="P6745" s="197" t="s">
        <v>29280</v>
      </c>
    </row>
    <row r="6746" spans="2:16" ht="20.100000000000001" customHeight="1" x14ac:dyDescent="0.3">
      <c r="B6746" s="101">
        <v>6736</v>
      </c>
      <c r="C6746" s="7" t="s">
        <v>42154</v>
      </c>
      <c r="D6746" s="159" t="s">
        <v>5142</v>
      </c>
      <c r="E6746" s="36" t="s">
        <v>17075</v>
      </c>
      <c r="F6746" s="104">
        <v>7.7</v>
      </c>
      <c r="G6746" s="101" t="s">
        <v>704</v>
      </c>
      <c r="H6746" s="101" t="s">
        <v>5123</v>
      </c>
      <c r="I6746" s="101">
        <v>1937</v>
      </c>
      <c r="J6746" s="101"/>
      <c r="K6746" s="90">
        <v>3936668905</v>
      </c>
      <c r="L6746" s="90">
        <f>IF(K6746/1024 &gt;1,K6746/1024," ")</f>
        <v>3844403.2275390625</v>
      </c>
      <c r="M6746" s="90">
        <f>IF(K6746/1048576 &gt;1,K6746/1048576," ")</f>
        <v>3754.3000268936157</v>
      </c>
      <c r="N6746" s="91">
        <f>IF(K6746&gt;999999999,K6746/1073741824," ")</f>
        <v>3.6663086200132966</v>
      </c>
      <c r="O6746" s="194" t="s">
        <v>29281</v>
      </c>
      <c r="P6746" s="197" t="s">
        <v>29282</v>
      </c>
    </row>
    <row r="6747" spans="2:16" ht="20.100000000000001" customHeight="1" x14ac:dyDescent="0.3">
      <c r="B6747" s="101">
        <v>6737</v>
      </c>
      <c r="C6747" s="109" t="s">
        <v>42155</v>
      </c>
      <c r="D6747" s="159" t="s">
        <v>5808</v>
      </c>
      <c r="E6747" s="36" t="s">
        <v>17076</v>
      </c>
      <c r="F6747" s="104">
        <v>7.2</v>
      </c>
      <c r="G6747" s="101" t="s">
        <v>704</v>
      </c>
      <c r="H6747" s="101" t="s">
        <v>4061</v>
      </c>
      <c r="I6747" s="101">
        <v>1949</v>
      </c>
      <c r="J6747" s="101"/>
      <c r="K6747" s="90">
        <v>4787053348</v>
      </c>
      <c r="L6747" s="90">
        <f>IF(K6747/1024 &gt;1,K6747/1024," ")</f>
        <v>4674856.78515625</v>
      </c>
      <c r="M6747" s="90">
        <f>IF(K6747/1048576 &gt;1,K6747/1048576," ")</f>
        <v>4565.2898292541504</v>
      </c>
      <c r="N6747" s="91">
        <f>IF(K6747&gt;999999999,K6747/1073741824," ")</f>
        <v>4.4582908488810062</v>
      </c>
      <c r="O6747" s="194" t="s">
        <v>29283</v>
      </c>
      <c r="P6747" s="197" t="s">
        <v>29284</v>
      </c>
    </row>
    <row r="6748" spans="2:16" ht="20.100000000000001" customHeight="1" x14ac:dyDescent="0.3">
      <c r="B6748" s="101">
        <v>6738</v>
      </c>
      <c r="C6748" s="12" t="s">
        <v>40856</v>
      </c>
      <c r="D6748" s="160" t="s">
        <v>2641</v>
      </c>
      <c r="E6748" s="36" t="s">
        <v>17077</v>
      </c>
      <c r="F6748" s="104">
        <v>5.5</v>
      </c>
      <c r="G6748" s="94"/>
      <c r="H6748" s="94" t="s">
        <v>4420</v>
      </c>
      <c r="I6748" s="101">
        <v>2006</v>
      </c>
      <c r="J6748" s="101"/>
      <c r="K6748" s="90">
        <v>731998208</v>
      </c>
      <c r="L6748" s="90">
        <f>IF(K6748/1024 &gt;1,K6748/1024," ")</f>
        <v>714842</v>
      </c>
      <c r="M6748" s="90">
        <f>IF(K6748/1048576 &gt;1,K6748/1048576," ")</f>
        <v>698.087890625</v>
      </c>
      <c r="N6748" s="91" t="str">
        <f>IF(K6748&gt;999999999,K6748/1073741824," ")</f>
        <v xml:space="preserve"> </v>
      </c>
      <c r="O6748" s="194" t="s">
        <v>17564</v>
      </c>
      <c r="P6748" s="200" t="s">
        <v>31592</v>
      </c>
    </row>
    <row r="6749" spans="2:16" ht="20.100000000000001" customHeight="1" x14ac:dyDescent="0.3">
      <c r="B6749" s="101">
        <v>6739</v>
      </c>
      <c r="C6749" s="109" t="s">
        <v>42156</v>
      </c>
      <c r="D6749" s="160" t="s">
        <v>4679</v>
      </c>
      <c r="E6749" s="36" t="s">
        <v>17078</v>
      </c>
      <c r="F6749" s="104">
        <v>5.6</v>
      </c>
      <c r="G6749" s="101" t="s">
        <v>704</v>
      </c>
      <c r="H6749" s="101" t="s">
        <v>3747</v>
      </c>
      <c r="I6749" s="101">
        <v>1996</v>
      </c>
      <c r="J6749" s="101"/>
      <c r="K6749" s="90">
        <v>3539162835</v>
      </c>
      <c r="L6749" s="90">
        <f>IF(K6749/1024 &gt;1,K6749/1024," ")</f>
        <v>3456213.7060546875</v>
      </c>
      <c r="M6749" s="90">
        <f>IF(K6749/1048576 &gt;1,K6749/1048576," ")</f>
        <v>3375.2086973190308</v>
      </c>
      <c r="N6749" s="91">
        <f>IF(K6749&gt;999999999,K6749/1073741824," ")</f>
        <v>3.296102243475616</v>
      </c>
      <c r="O6749" s="194" t="s">
        <v>19591</v>
      </c>
      <c r="P6749" s="197" t="s">
        <v>29285</v>
      </c>
    </row>
    <row r="6750" spans="2:16" ht="20.100000000000001" customHeight="1" x14ac:dyDescent="0.3">
      <c r="B6750" s="101">
        <v>6740</v>
      </c>
      <c r="C6750" s="111" t="s">
        <v>42157</v>
      </c>
      <c r="D6750" s="168" t="s">
        <v>6298</v>
      </c>
      <c r="E6750" s="36" t="s">
        <v>17079</v>
      </c>
      <c r="F6750" s="99">
        <v>6.7</v>
      </c>
      <c r="G6750" s="99" t="s">
        <v>704</v>
      </c>
      <c r="H6750" s="101" t="s">
        <v>4081</v>
      </c>
      <c r="I6750" s="101">
        <v>2015</v>
      </c>
      <c r="J6750" s="101"/>
      <c r="K6750" s="90">
        <v>4360637845</v>
      </c>
      <c r="L6750" s="90">
        <f>IF(K6750/1024 &gt;1,K6750/1024," ")</f>
        <v>4258435.3955078125</v>
      </c>
      <c r="M6750" s="90">
        <f>IF(K6750/1048576 &gt;1,K6750/1048576," ")</f>
        <v>4158.6283159255981</v>
      </c>
      <c r="N6750" s="91">
        <f>IF(K6750&gt;999999999,K6750/1073741824," ")</f>
        <v>4.0611604647710919</v>
      </c>
      <c r="O6750" s="194" t="s">
        <v>29286</v>
      </c>
      <c r="P6750" s="197" t="s">
        <v>29287</v>
      </c>
    </row>
    <row r="6751" spans="2:16" ht="20.100000000000001" customHeight="1" x14ac:dyDescent="0.3">
      <c r="B6751" s="101">
        <v>6741</v>
      </c>
      <c r="C6751" s="20" t="s">
        <v>40857</v>
      </c>
      <c r="D6751" s="157" t="s">
        <v>7897</v>
      </c>
      <c r="E6751" s="36" t="s">
        <v>17080</v>
      </c>
      <c r="F6751" s="81">
        <v>6.6</v>
      </c>
      <c r="G6751" s="81"/>
      <c r="H6751" s="13" t="s">
        <v>3781</v>
      </c>
      <c r="I6751" s="79">
        <v>1961</v>
      </c>
      <c r="J6751" s="79"/>
      <c r="K6751" s="73">
        <v>1962070016</v>
      </c>
      <c r="L6751" s="90">
        <f>IF(K6751/1024 &gt;1,K6751/1024," ")</f>
        <v>1916084</v>
      </c>
      <c r="M6751" s="90">
        <f>IF(K6751/1048576 &gt;1,K6751/1048576," ")</f>
        <v>1871.17578125</v>
      </c>
      <c r="N6751" s="91">
        <f>IF(K6751&gt;999999999,K6751/1073741824," ")</f>
        <v>1.8273200988769531</v>
      </c>
      <c r="O6751" s="194" t="s">
        <v>29288</v>
      </c>
      <c r="P6751" s="197" t="s">
        <v>29289</v>
      </c>
    </row>
    <row r="6752" spans="2:16" ht="20.100000000000001" customHeight="1" x14ac:dyDescent="0.3">
      <c r="B6752" s="101">
        <v>6742</v>
      </c>
      <c r="C6752" s="109" t="s">
        <v>42158</v>
      </c>
      <c r="D6752" s="159" t="s">
        <v>2868</v>
      </c>
      <c r="E6752" s="36" t="s">
        <v>17081</v>
      </c>
      <c r="F6752" s="104">
        <v>7</v>
      </c>
      <c r="G6752" s="101" t="s">
        <v>704</v>
      </c>
      <c r="H6752" s="101" t="s">
        <v>3737</v>
      </c>
      <c r="I6752" s="101">
        <v>2011</v>
      </c>
      <c r="J6752" s="101"/>
      <c r="K6752" s="90">
        <v>3566662189</v>
      </c>
      <c r="L6752" s="90">
        <f>IF(K6752/1024 &gt;1,K6752/1024," ")</f>
        <v>3483068.5439453125</v>
      </c>
      <c r="M6752" s="90">
        <f>IF(K6752/1048576 &gt;1,K6752/1048576," ")</f>
        <v>3401.4341249465942</v>
      </c>
      <c r="N6752" s="91">
        <f>IF(K6752&gt;999999999,K6752/1073741824," ")</f>
        <v>3.3217130126431584</v>
      </c>
      <c r="O6752" s="194" t="s">
        <v>23803</v>
      </c>
      <c r="P6752" s="197" t="s">
        <v>29290</v>
      </c>
    </row>
    <row r="6753" spans="2:16" ht="20.100000000000001" customHeight="1" x14ac:dyDescent="0.3">
      <c r="B6753" s="101">
        <v>6743</v>
      </c>
      <c r="C6753" s="109" t="s">
        <v>42159</v>
      </c>
      <c r="D6753" s="168" t="s">
        <v>6893</v>
      </c>
      <c r="E6753" s="36" t="s">
        <v>17082</v>
      </c>
      <c r="F6753" s="99">
        <v>6.1</v>
      </c>
      <c r="G6753" s="99"/>
      <c r="H6753" s="105" t="s">
        <v>5878</v>
      </c>
      <c r="I6753" s="101">
        <v>2016</v>
      </c>
      <c r="J6753" s="101"/>
      <c r="K6753" s="90">
        <v>3746723743</v>
      </c>
      <c r="L6753" s="90">
        <f>IF(K6753/1024 &gt;1,K6753/1024," ")</f>
        <v>3658909.9052734375</v>
      </c>
      <c r="M6753" s="90">
        <f>IF(K6753/1048576 &gt;1,K6753/1048576," ")</f>
        <v>3573.1542043685913</v>
      </c>
      <c r="N6753" s="91">
        <f>IF(K6753&gt;999999999,K6753/1073741824," ")</f>
        <v>3.4894084027037024</v>
      </c>
      <c r="O6753" s="194" t="s">
        <v>29291</v>
      </c>
      <c r="P6753" s="197" t="s">
        <v>29292</v>
      </c>
    </row>
    <row r="6754" spans="2:16" ht="20.100000000000001" customHeight="1" x14ac:dyDescent="0.3">
      <c r="B6754" s="101">
        <v>6744</v>
      </c>
      <c r="C6754" s="109" t="s">
        <v>42160</v>
      </c>
      <c r="D6754" s="160" t="s">
        <v>2642</v>
      </c>
      <c r="E6754" s="36" t="s">
        <v>17083</v>
      </c>
      <c r="F6754" s="104">
        <v>6.1</v>
      </c>
      <c r="G6754" s="101" t="s">
        <v>704</v>
      </c>
      <c r="H6754" s="101" t="s">
        <v>3740</v>
      </c>
      <c r="I6754" s="101">
        <v>1999</v>
      </c>
      <c r="J6754" s="101"/>
      <c r="K6754" s="90">
        <v>6820393817</v>
      </c>
      <c r="L6754" s="90">
        <f>IF(K6754/1024 &gt;1,K6754/1024," ")</f>
        <v>6660540.8369140625</v>
      </c>
      <c r="M6754" s="90">
        <f>IF(K6754/1048576 &gt;1,K6754/1048576," ")</f>
        <v>6504.4344110488892</v>
      </c>
      <c r="N6754" s="91">
        <f>IF(K6754&gt;999999999,K6754/1073741824," ")</f>
        <v>6.3519867295399308</v>
      </c>
      <c r="O6754" s="194" t="s">
        <v>20052</v>
      </c>
      <c r="P6754" s="197" t="s">
        <v>29293</v>
      </c>
    </row>
    <row r="6755" spans="2:16" ht="20.100000000000001" customHeight="1" x14ac:dyDescent="0.3">
      <c r="B6755" s="101">
        <v>6745</v>
      </c>
      <c r="C6755" s="20" t="s">
        <v>42161</v>
      </c>
      <c r="D6755" s="157" t="s">
        <v>7723</v>
      </c>
      <c r="E6755" s="36" t="s">
        <v>17084</v>
      </c>
      <c r="F6755" s="81">
        <v>6.4</v>
      </c>
      <c r="G6755" s="81" t="s">
        <v>704</v>
      </c>
      <c r="H6755" s="82" t="s">
        <v>4081</v>
      </c>
      <c r="I6755" s="79">
        <v>2017</v>
      </c>
      <c r="J6755" s="79"/>
      <c r="K6755" s="73">
        <v>4249970688</v>
      </c>
      <c r="L6755" s="90">
        <f>IF(K6755/1024 &gt;1,K6755/1024," ")</f>
        <v>4150362</v>
      </c>
      <c r="M6755" s="90">
        <f>IF(K6755/1048576 &gt;1,K6755/1048576," ")</f>
        <v>4053.087890625</v>
      </c>
      <c r="N6755" s="91">
        <f>IF(K6755&gt;999999999,K6755/1073741824," ")</f>
        <v>3.9580936431884766</v>
      </c>
      <c r="O6755" s="194" t="s">
        <v>29294</v>
      </c>
      <c r="P6755" s="197" t="s">
        <v>29295</v>
      </c>
    </row>
    <row r="6756" spans="2:16" ht="20.100000000000001" customHeight="1" x14ac:dyDescent="0.3">
      <c r="B6756" s="101">
        <v>6746</v>
      </c>
      <c r="C6756" s="48" t="s">
        <v>42162</v>
      </c>
      <c r="D6756" s="177" t="s">
        <v>32423</v>
      </c>
      <c r="E6756" s="36" t="s">
        <v>32424</v>
      </c>
      <c r="F6756" s="81">
        <v>5.3</v>
      </c>
      <c r="G6756" s="13"/>
      <c r="H6756" s="13" t="s">
        <v>3756</v>
      </c>
      <c r="I6756" s="79">
        <v>2020</v>
      </c>
      <c r="J6756" s="79"/>
      <c r="K6756" s="73">
        <v>3395239936</v>
      </c>
      <c r="L6756" s="90">
        <f>IF(K6756/1024 &gt;1,K6756/1024," ")</f>
        <v>3315664</v>
      </c>
      <c r="M6756" s="90">
        <f>IF(K6756/1048576 &gt;1,K6756/1048576," ")</f>
        <v>3237.953125</v>
      </c>
      <c r="N6756" s="91">
        <f>IF(K6756&gt;999999999,K6756/1073741824," ")</f>
        <v>3.1620635986328125</v>
      </c>
      <c r="O6756" s="223" t="s">
        <v>17521</v>
      </c>
      <c r="P6756" s="198" t="s">
        <v>32425</v>
      </c>
    </row>
    <row r="6757" spans="2:16" ht="20.100000000000001" customHeight="1" x14ac:dyDescent="0.3">
      <c r="B6757" s="101">
        <v>6747</v>
      </c>
      <c r="C6757" s="102" t="s">
        <v>42163</v>
      </c>
      <c r="D6757" s="159" t="s">
        <v>5200</v>
      </c>
      <c r="E6757" s="36" t="s">
        <v>17085</v>
      </c>
      <c r="F6757" s="104">
        <v>5.5</v>
      </c>
      <c r="G6757" s="101" t="s">
        <v>704</v>
      </c>
      <c r="H6757" s="101" t="s">
        <v>3783</v>
      </c>
      <c r="I6757" s="101">
        <v>2014</v>
      </c>
      <c r="J6757" s="101"/>
      <c r="K6757" s="90">
        <v>4618990465</v>
      </c>
      <c r="L6757" s="90">
        <f>IF(K6757/1024 &gt;1,K6757/1024," ")</f>
        <v>4510732.8759765625</v>
      </c>
      <c r="M6757" s="90">
        <f>IF(K6757/1048576 &gt;1,K6757/1048576," ")</f>
        <v>4405.0125741958618</v>
      </c>
      <c r="N6757" s="91">
        <f>IF(K6757&gt;999999999,K6757/1073741824," ")</f>
        <v>4.3017700919881463</v>
      </c>
      <c r="O6757" s="194" t="s">
        <v>29296</v>
      </c>
      <c r="P6757" s="197" t="s">
        <v>29297</v>
      </c>
    </row>
    <row r="6758" spans="2:16" ht="20.100000000000001" customHeight="1" x14ac:dyDescent="0.3">
      <c r="B6758" s="101">
        <v>6748</v>
      </c>
      <c r="C6758" s="20" t="s">
        <v>43010</v>
      </c>
      <c r="D6758" s="261" t="s">
        <v>43007</v>
      </c>
      <c r="E6758" s="36" t="s">
        <v>43008</v>
      </c>
      <c r="F6758" s="131">
        <v>5.2</v>
      </c>
      <c r="G6758" s="13"/>
      <c r="H6758" s="13" t="s">
        <v>3740</v>
      </c>
      <c r="I6758" s="79">
        <v>2021</v>
      </c>
      <c r="J6758" s="79"/>
      <c r="K6758" s="73">
        <v>3536605184</v>
      </c>
      <c r="L6758" s="90">
        <f>IF(K6758/1024 &gt;1,K6758/1024," ")</f>
        <v>3453716</v>
      </c>
      <c r="M6758" s="90">
        <f>IF(K6758/1048576 &gt;1,K6758/1048576," ")</f>
        <v>3372.76953125</v>
      </c>
      <c r="N6758" s="91">
        <f>IF(K6758&gt;999999999,K6758/1073741824," ")</f>
        <v>3.2937202453613281</v>
      </c>
      <c r="O6758" s="223" t="s">
        <v>18103</v>
      </c>
      <c r="P6758" s="198" t="s">
        <v>43009</v>
      </c>
    </row>
    <row r="6759" spans="2:16" ht="20.100000000000001" customHeight="1" x14ac:dyDescent="0.3">
      <c r="B6759" s="101">
        <v>6749</v>
      </c>
      <c r="C6759" s="74" t="s">
        <v>42164</v>
      </c>
      <c r="D6759" s="157" t="s">
        <v>7724</v>
      </c>
      <c r="E6759" s="36" t="s">
        <v>17086</v>
      </c>
      <c r="F6759" s="81">
        <v>4.9000000000000004</v>
      </c>
      <c r="G6759" s="81" t="s">
        <v>704</v>
      </c>
      <c r="H6759" s="82" t="s">
        <v>4081</v>
      </c>
      <c r="I6759" s="79">
        <v>2017</v>
      </c>
      <c r="J6759" s="79"/>
      <c r="K6759" s="73">
        <v>5052957514</v>
      </c>
      <c r="L6759" s="90">
        <f>IF(K6759/1024 &gt;1,K6759/1024," ")</f>
        <v>4934528.822265625</v>
      </c>
      <c r="M6759" s="90">
        <f>IF(K6759/1048576 &gt;1,K6759/1048576," ")</f>
        <v>4818.8758029937744</v>
      </c>
      <c r="N6759" s="91">
        <f>IF(K6759&gt;999999999,K6759/1073741824," ")</f>
        <v>4.7059334013611078</v>
      </c>
      <c r="O6759" s="194" t="s">
        <v>29298</v>
      </c>
      <c r="P6759" s="197" t="s">
        <v>29299</v>
      </c>
    </row>
    <row r="6760" spans="2:16" ht="20.100000000000001" customHeight="1" x14ac:dyDescent="0.3">
      <c r="B6760" s="101">
        <v>6750</v>
      </c>
      <c r="C6760" s="111" t="s">
        <v>42165</v>
      </c>
      <c r="D6760" s="161" t="s">
        <v>6982</v>
      </c>
      <c r="E6760" s="36" t="s">
        <v>17087</v>
      </c>
      <c r="F6760" s="99">
        <v>5</v>
      </c>
      <c r="G6760" s="99" t="s">
        <v>704</v>
      </c>
      <c r="H6760" s="105" t="s">
        <v>4081</v>
      </c>
      <c r="I6760" s="101">
        <v>2016</v>
      </c>
      <c r="J6760" s="101"/>
      <c r="K6760" s="90">
        <v>4708903857</v>
      </c>
      <c r="L6760" s="90">
        <f>IF(K6760/1024 &gt;1,K6760/1024," ")</f>
        <v>4598538.9228515625</v>
      </c>
      <c r="M6760" s="90">
        <f>IF(K6760/1048576 &gt;1,K6760/1048576," ")</f>
        <v>4490.760666847229</v>
      </c>
      <c r="N6760" s="91">
        <f>IF(K6760&gt;999999999,K6760/1073741824," ")</f>
        <v>4.3855084637179971</v>
      </c>
      <c r="O6760" s="194" t="s">
        <v>29300</v>
      </c>
      <c r="P6760" s="197" t="s">
        <v>29301</v>
      </c>
    </row>
    <row r="6761" spans="2:16" ht="20.100000000000001" customHeight="1" x14ac:dyDescent="0.3">
      <c r="B6761" s="101">
        <v>6751</v>
      </c>
      <c r="C6761" s="109" t="s">
        <v>42166</v>
      </c>
      <c r="D6761" s="160" t="s">
        <v>2643</v>
      </c>
      <c r="E6761" s="36" t="s">
        <v>17088</v>
      </c>
      <c r="F6761" s="104">
        <v>6.7</v>
      </c>
      <c r="G6761" s="99" t="s">
        <v>704</v>
      </c>
      <c r="H6761" s="101" t="s">
        <v>5892</v>
      </c>
      <c r="I6761" s="101">
        <v>2007</v>
      </c>
      <c r="J6761" s="101"/>
      <c r="K6761" s="90">
        <v>4856217936</v>
      </c>
      <c r="L6761" s="90">
        <f>IF(K6761/1024 &gt;1,K6761/1024," ")</f>
        <v>4742400.328125</v>
      </c>
      <c r="M6761" s="90">
        <f>IF(K6761/1048576 &gt;1,K6761/1048576," ")</f>
        <v>4631.2503204345703</v>
      </c>
      <c r="N6761" s="91">
        <f>IF(K6761&gt;999999999,K6761/1073741824," ")</f>
        <v>4.5227053910493851</v>
      </c>
      <c r="O6761" s="194" t="s">
        <v>17710</v>
      </c>
      <c r="P6761" s="197" t="s">
        <v>29302</v>
      </c>
    </row>
    <row r="6762" spans="2:16" ht="20.100000000000001" customHeight="1" x14ac:dyDescent="0.3">
      <c r="B6762" s="101">
        <v>6752</v>
      </c>
      <c r="C6762" s="12" t="s">
        <v>40858</v>
      </c>
      <c r="D6762" s="160" t="s">
        <v>2643</v>
      </c>
      <c r="E6762" s="36" t="s">
        <v>17089</v>
      </c>
      <c r="F6762" s="104">
        <v>4.5</v>
      </c>
      <c r="G6762" s="94" t="s">
        <v>704</v>
      </c>
      <c r="H6762" s="94" t="s">
        <v>3738</v>
      </c>
      <c r="I6762" s="94">
        <v>2010</v>
      </c>
      <c r="J6762" s="94"/>
      <c r="K6762" s="108">
        <v>2084079616</v>
      </c>
      <c r="L6762" s="90">
        <f>IF(K6762/1024 &gt;1,K6762/1024," ")</f>
        <v>2035234</v>
      </c>
      <c r="M6762" s="90">
        <f>IF(K6762/1048576 &gt;1,K6762/1048576," ")</f>
        <v>1987.533203125</v>
      </c>
      <c r="N6762" s="91">
        <f>IF(K6762&gt;999999999,K6762/1073741824," ")</f>
        <v>1.9409503936767578</v>
      </c>
      <c r="O6762" s="194" t="s">
        <v>29303</v>
      </c>
      <c r="P6762" s="197" t="s">
        <v>29304</v>
      </c>
    </row>
    <row r="6763" spans="2:16" ht="20.100000000000001" customHeight="1" x14ac:dyDescent="0.3">
      <c r="B6763" s="101">
        <v>6753</v>
      </c>
      <c r="C6763" s="109" t="s">
        <v>42167</v>
      </c>
      <c r="D6763" s="160" t="s">
        <v>0</v>
      </c>
      <c r="E6763" s="36" t="s">
        <v>17090</v>
      </c>
      <c r="F6763" s="104">
        <v>7.7</v>
      </c>
      <c r="G6763" s="94" t="s">
        <v>704</v>
      </c>
      <c r="H6763" s="94" t="s">
        <v>3737</v>
      </c>
      <c r="I6763" s="101">
        <v>1961</v>
      </c>
      <c r="J6763" s="101"/>
      <c r="K6763" s="90">
        <v>4884784645</v>
      </c>
      <c r="L6763" s="90">
        <f>IF(K6763/1024 &gt;1,K6763/1024," ")</f>
        <v>4770297.5048828125</v>
      </c>
      <c r="M6763" s="90">
        <f>IF(K6763/1048576 &gt;1,K6763/1048576," ")</f>
        <v>4658.4936571121216</v>
      </c>
      <c r="N6763" s="91">
        <f>IF(K6763&gt;999999999,K6763/1073741824," ")</f>
        <v>4.5493102120235562</v>
      </c>
      <c r="O6763" s="194" t="s">
        <v>17911</v>
      </c>
      <c r="P6763" s="197" t="s">
        <v>29305</v>
      </c>
    </row>
    <row r="6764" spans="2:16" ht="20.100000000000001" customHeight="1" x14ac:dyDescent="0.3">
      <c r="B6764" s="101">
        <v>6754</v>
      </c>
      <c r="C6764" s="112" t="s">
        <v>42168</v>
      </c>
      <c r="D6764" s="161" t="s">
        <v>7241</v>
      </c>
      <c r="E6764" s="36" t="s">
        <v>17091</v>
      </c>
      <c r="F6764" s="99">
        <v>6.6</v>
      </c>
      <c r="G6764" s="99" t="s">
        <v>704</v>
      </c>
      <c r="H6764" s="105" t="s">
        <v>5878</v>
      </c>
      <c r="I6764" s="101">
        <v>2016</v>
      </c>
      <c r="J6764" s="101"/>
      <c r="K6764" s="90">
        <v>4528521205</v>
      </c>
      <c r="L6764" s="90">
        <f>IF(K6764/1024 &gt;1,K6764/1024," ")</f>
        <v>4422383.9892578125</v>
      </c>
      <c r="M6764" s="90">
        <f>IF(K6764/1048576 &gt;1,K6764/1048576," ")</f>
        <v>4318.7343645095825</v>
      </c>
      <c r="N6764" s="91">
        <f>IF(K6764&gt;999999999,K6764/1073741824," ")</f>
        <v>4.2175140278413892</v>
      </c>
      <c r="O6764" s="194" t="s">
        <v>29306</v>
      </c>
      <c r="P6764" s="197" t="s">
        <v>29307</v>
      </c>
    </row>
    <row r="6765" spans="2:16" ht="20.100000000000001" customHeight="1" x14ac:dyDescent="0.3">
      <c r="B6765" s="101">
        <v>6755</v>
      </c>
      <c r="C6765" s="12" t="s">
        <v>42169</v>
      </c>
      <c r="D6765" s="157" t="s">
        <v>7896</v>
      </c>
      <c r="E6765" s="36" t="s">
        <v>17092</v>
      </c>
      <c r="F6765" s="81">
        <v>5.8</v>
      </c>
      <c r="G6765" s="13" t="s">
        <v>704</v>
      </c>
      <c r="H6765" s="13" t="s">
        <v>5892</v>
      </c>
      <c r="I6765" s="79">
        <v>2018</v>
      </c>
      <c r="J6765" s="79"/>
      <c r="K6765" s="73">
        <v>3857151517</v>
      </c>
      <c r="L6765" s="90">
        <f>IF(K6765/1024 &gt;1,K6765/1024," ")</f>
        <v>3766749.5283203125</v>
      </c>
      <c r="M6765" s="90">
        <f>IF(K6765/1048576 &gt;1,K6765/1048576," ")</f>
        <v>3678.4663362503052</v>
      </c>
      <c r="N6765" s="91">
        <f>IF(K6765&gt;999999999,K6765/1073741824," ")</f>
        <v>3.5922522814944386</v>
      </c>
      <c r="O6765" s="194" t="s">
        <v>29308</v>
      </c>
      <c r="P6765" s="197" t="s">
        <v>31593</v>
      </c>
    </row>
    <row r="6766" spans="2:16" ht="20.100000000000001" customHeight="1" x14ac:dyDescent="0.3">
      <c r="B6766" s="101">
        <v>6756</v>
      </c>
      <c r="C6766" s="7" t="s">
        <v>42170</v>
      </c>
      <c r="D6766" s="157" t="s">
        <v>7947</v>
      </c>
      <c r="E6766" s="36" t="s">
        <v>17093</v>
      </c>
      <c r="F6766" s="81">
        <v>4.3</v>
      </c>
      <c r="G6766" s="13" t="s">
        <v>704</v>
      </c>
      <c r="H6766" s="13" t="s">
        <v>5871</v>
      </c>
      <c r="I6766" s="79">
        <v>2017</v>
      </c>
      <c r="J6766" s="79"/>
      <c r="K6766" s="73">
        <v>4808241933</v>
      </c>
      <c r="L6766" s="90">
        <f>IF(K6766/1024 &gt;1,K6766/1024," ")</f>
        <v>4695548.7626953125</v>
      </c>
      <c r="M6766" s="90">
        <f>IF(K6766/1048576 &gt;1,K6766/1048576," ")</f>
        <v>4585.4968385696411</v>
      </c>
      <c r="N6766" s="91">
        <f>IF(K6766&gt;999999999,K6766/1073741824," ")</f>
        <v>4.4780242564156651</v>
      </c>
      <c r="O6766" s="194" t="s">
        <v>29309</v>
      </c>
      <c r="P6766" s="197" t="s">
        <v>29310</v>
      </c>
    </row>
    <row r="6767" spans="2:16" ht="20.100000000000001" customHeight="1" x14ac:dyDescent="0.3">
      <c r="B6767" s="101">
        <v>6757</v>
      </c>
      <c r="C6767" s="109" t="s">
        <v>42171</v>
      </c>
      <c r="D6767" s="159" t="s">
        <v>4658</v>
      </c>
      <c r="E6767" s="36" t="s">
        <v>17094</v>
      </c>
      <c r="F6767" s="104">
        <v>4.5</v>
      </c>
      <c r="G6767" s="101" t="s">
        <v>704</v>
      </c>
      <c r="H6767" s="101" t="s">
        <v>3740</v>
      </c>
      <c r="I6767" s="101">
        <v>2013</v>
      </c>
      <c r="J6767" s="101"/>
      <c r="K6767" s="90">
        <v>4540022440</v>
      </c>
      <c r="L6767" s="90">
        <f>IF(K6767/1024 &gt;1,K6767/1024," ")</f>
        <v>4433615.6640625</v>
      </c>
      <c r="M6767" s="90">
        <f>IF(K6767/1048576 &gt;1,K6767/1048576," ")</f>
        <v>4329.7027969360352</v>
      </c>
      <c r="N6767" s="91">
        <f>IF(K6767&gt;999999999,K6767/1073741824," ")</f>
        <v>4.2282253876328468</v>
      </c>
      <c r="O6767" s="194" t="s">
        <v>17984</v>
      </c>
      <c r="P6767" s="197" t="s">
        <v>29311</v>
      </c>
    </row>
    <row r="6768" spans="2:16" ht="20.100000000000001" customHeight="1" x14ac:dyDescent="0.3">
      <c r="B6768" s="101">
        <v>6758</v>
      </c>
      <c r="C6768" s="112" t="s">
        <v>42172</v>
      </c>
      <c r="D6768" s="161" t="s">
        <v>7570</v>
      </c>
      <c r="E6768" s="36" t="s">
        <v>17095</v>
      </c>
      <c r="F6768" s="99">
        <v>5.7</v>
      </c>
      <c r="G6768" s="99" t="s">
        <v>704</v>
      </c>
      <c r="H6768" s="105" t="s">
        <v>4081</v>
      </c>
      <c r="I6768" s="101">
        <v>2017</v>
      </c>
      <c r="J6768" s="101"/>
      <c r="K6768" s="90">
        <v>4415401941</v>
      </c>
      <c r="L6768" s="90"/>
      <c r="M6768" s="90"/>
      <c r="N6768" s="91"/>
      <c r="O6768" s="194" t="s">
        <v>29312</v>
      </c>
      <c r="P6768" s="197" t="s">
        <v>29313</v>
      </c>
    </row>
    <row r="6769" spans="2:16" ht="20.100000000000001" customHeight="1" x14ac:dyDescent="0.3">
      <c r="B6769" s="101">
        <v>6759</v>
      </c>
      <c r="C6769" s="109" t="s">
        <v>42173</v>
      </c>
      <c r="D6769" s="160" t="s">
        <v>2792</v>
      </c>
      <c r="E6769" s="36" t="s">
        <v>17096</v>
      </c>
      <c r="F6769" s="104">
        <v>5.3</v>
      </c>
      <c r="G6769" s="101" t="s">
        <v>704</v>
      </c>
      <c r="H6769" s="101" t="s">
        <v>3769</v>
      </c>
      <c r="I6769" s="94">
        <v>2011</v>
      </c>
      <c r="J6769" s="94"/>
      <c r="K6769" s="90">
        <v>2966346390</v>
      </c>
      <c r="L6769" s="90">
        <f>IF(K6769/1024 &gt;1,K6769/1024," ")</f>
        <v>2896822.646484375</v>
      </c>
      <c r="M6769" s="90">
        <f>IF(K6769/1048576 &gt;1,K6769/1048576," ")</f>
        <v>2828.9283657073975</v>
      </c>
      <c r="N6769" s="91">
        <f>IF(K6769&gt;999999999,K6769/1073741824," ")</f>
        <v>2.7626253571361303</v>
      </c>
      <c r="O6769" s="194" t="s">
        <v>29314</v>
      </c>
      <c r="P6769" s="197" t="s">
        <v>29315</v>
      </c>
    </row>
    <row r="6770" spans="2:16" ht="20.100000000000001" customHeight="1" x14ac:dyDescent="0.3">
      <c r="B6770" s="101">
        <v>6760</v>
      </c>
      <c r="C6770" s="12" t="s">
        <v>40859</v>
      </c>
      <c r="D6770" s="160" t="s">
        <v>810</v>
      </c>
      <c r="E6770" s="36" t="s">
        <v>17097</v>
      </c>
      <c r="F6770" s="104">
        <v>5.4</v>
      </c>
      <c r="G6770" s="94"/>
      <c r="H6770" s="94" t="s">
        <v>4101</v>
      </c>
      <c r="I6770" s="101">
        <v>2005</v>
      </c>
      <c r="J6770" s="101"/>
      <c r="K6770" s="90">
        <v>1463769088</v>
      </c>
      <c r="L6770" s="90">
        <f>IF(K6770/1024 &gt;1,K6770/1024," ")</f>
        <v>1429462</v>
      </c>
      <c r="M6770" s="90">
        <f>IF(K6770/1048576 &gt;1,K6770/1048576," ")</f>
        <v>1395.958984375</v>
      </c>
      <c r="N6770" s="91">
        <f>IF(K6770&gt;999999999,K6770/1073741824," ")</f>
        <v>1.3632411956787109</v>
      </c>
      <c r="O6770" s="194" t="s">
        <v>29316</v>
      </c>
      <c r="P6770" s="197" t="s">
        <v>29317</v>
      </c>
    </row>
    <row r="6771" spans="2:16" ht="20.100000000000001" customHeight="1" x14ac:dyDescent="0.3">
      <c r="B6771" s="101">
        <v>6761</v>
      </c>
      <c r="C6771" s="102" t="s">
        <v>42174</v>
      </c>
      <c r="D6771" s="159" t="s">
        <v>2644</v>
      </c>
      <c r="E6771" s="36" t="s">
        <v>17098</v>
      </c>
      <c r="F6771" s="104">
        <v>6.3</v>
      </c>
      <c r="G6771" s="101" t="s">
        <v>704</v>
      </c>
      <c r="H6771" s="101" t="s">
        <v>3747</v>
      </c>
      <c r="I6771" s="101">
        <v>1989</v>
      </c>
      <c r="J6771" s="101"/>
      <c r="K6771" s="90">
        <v>3540278109</v>
      </c>
      <c r="L6771" s="90">
        <f>IF(K6771/1024 &gt;1,K6771/1024," ")</f>
        <v>3457302.8408203125</v>
      </c>
      <c r="M6771" s="90">
        <f>IF(K6771/1048576 &gt;1,K6771/1048576," ")</f>
        <v>3376.2723054885864</v>
      </c>
      <c r="N6771" s="91">
        <f>IF(K6771&gt;999999999,K6771/1073741824," ")</f>
        <v>3.2971409233286977</v>
      </c>
      <c r="O6771" s="194" t="s">
        <v>29318</v>
      </c>
      <c r="P6771" s="197" t="s">
        <v>29319</v>
      </c>
    </row>
    <row r="6772" spans="2:16" ht="20.100000000000001" customHeight="1" x14ac:dyDescent="0.3">
      <c r="B6772" s="101">
        <v>6762</v>
      </c>
      <c r="C6772" s="12" t="s">
        <v>40860</v>
      </c>
      <c r="D6772" s="160" t="s">
        <v>2645</v>
      </c>
      <c r="E6772" s="36" t="s">
        <v>17099</v>
      </c>
      <c r="F6772" s="104">
        <v>5.9</v>
      </c>
      <c r="G6772" s="94"/>
      <c r="H6772" s="94" t="s">
        <v>3738</v>
      </c>
      <c r="I6772" s="101">
        <v>2008</v>
      </c>
      <c r="J6772" s="101"/>
      <c r="K6772" s="90">
        <v>738738176</v>
      </c>
      <c r="L6772" s="90">
        <f>IF(K6772/1024 &gt;1,K6772/1024," ")</f>
        <v>721424</v>
      </c>
      <c r="M6772" s="90">
        <f>IF(K6772/1048576 &gt;1,K6772/1048576," ")</f>
        <v>704.515625</v>
      </c>
      <c r="N6772" s="91" t="str">
        <f>IF(K6772&gt;999999999,K6772/1073741824," ")</f>
        <v xml:space="preserve"> </v>
      </c>
      <c r="O6772" s="194" t="s">
        <v>26631</v>
      </c>
      <c r="P6772" s="197" t="s">
        <v>29320</v>
      </c>
    </row>
    <row r="6773" spans="2:16" ht="20.100000000000001" customHeight="1" x14ac:dyDescent="0.3">
      <c r="B6773" s="101">
        <v>6763</v>
      </c>
      <c r="C6773" s="109" t="s">
        <v>42175</v>
      </c>
      <c r="D6773" s="160" t="s">
        <v>3506</v>
      </c>
      <c r="E6773" s="36" t="s">
        <v>17100</v>
      </c>
      <c r="F6773" s="104">
        <v>5.4</v>
      </c>
      <c r="G6773" s="101" t="s">
        <v>704</v>
      </c>
      <c r="H6773" s="101" t="s">
        <v>4349</v>
      </c>
      <c r="I6773" s="101">
        <v>2012</v>
      </c>
      <c r="J6773" s="101"/>
      <c r="K6773" s="90">
        <v>3571210390</v>
      </c>
      <c r="L6773" s="90">
        <f>IF(K6773/1024 &gt;1,K6773/1024," ")</f>
        <v>3487510.146484375</v>
      </c>
      <c r="M6773" s="90">
        <f>IF(K6773/1048576 &gt;1,K6773/1048576," ")</f>
        <v>3405.7716274261475</v>
      </c>
      <c r="N6773" s="91">
        <f>IF(K6773&gt;999999999,K6773/1073741824," ")</f>
        <v>3.3259488549083471</v>
      </c>
      <c r="O6773" s="194" t="s">
        <v>27782</v>
      </c>
      <c r="P6773" s="197" t="s">
        <v>29321</v>
      </c>
    </row>
    <row r="6774" spans="2:16" ht="20.100000000000001" customHeight="1" x14ac:dyDescent="0.3">
      <c r="B6774" s="101">
        <v>6764</v>
      </c>
      <c r="C6774" s="111" t="s">
        <v>42176</v>
      </c>
      <c r="D6774" s="168" t="s">
        <v>2527</v>
      </c>
      <c r="E6774" s="36" t="s">
        <v>17101</v>
      </c>
      <c r="F6774" s="104">
        <v>6.8</v>
      </c>
      <c r="G6774" s="99" t="s">
        <v>704</v>
      </c>
      <c r="H6774" s="101" t="s">
        <v>5874</v>
      </c>
      <c r="I6774" s="101">
        <v>1931</v>
      </c>
      <c r="J6774" s="101"/>
      <c r="K6774" s="90">
        <v>6694526597</v>
      </c>
      <c r="L6774" s="90">
        <f>IF(K6774/1024 &gt;1,K6774/1024," ")</f>
        <v>6537623.6298828125</v>
      </c>
      <c r="M6774" s="90">
        <f>IF(K6774/1048576 &gt;1,K6774/1048576," ")</f>
        <v>6384.3980760574341</v>
      </c>
      <c r="N6774" s="91">
        <f>IF(K6774&gt;999999999,K6774/1073741824," ")</f>
        <v>6.234763746149838</v>
      </c>
      <c r="O6774" s="194" t="s">
        <v>29322</v>
      </c>
      <c r="P6774" s="197" t="s">
        <v>29323</v>
      </c>
    </row>
    <row r="6775" spans="2:16" ht="20.100000000000001" customHeight="1" x14ac:dyDescent="0.3">
      <c r="B6775" s="101">
        <v>6765</v>
      </c>
      <c r="C6775" s="107" t="s">
        <v>42177</v>
      </c>
      <c r="D6775" s="161" t="s">
        <v>6131</v>
      </c>
      <c r="E6775" s="36" t="s">
        <v>17102</v>
      </c>
      <c r="F6775" s="99">
        <v>6.1</v>
      </c>
      <c r="G6775" s="101" t="s">
        <v>704</v>
      </c>
      <c r="H6775" s="101" t="s">
        <v>3937</v>
      </c>
      <c r="I6775" s="101">
        <v>1988</v>
      </c>
      <c r="J6775" s="101"/>
      <c r="K6775" s="90">
        <v>3966304276</v>
      </c>
      <c r="L6775" s="90">
        <f>IF(K6775/1024 &gt;1,K6775/1024," ")</f>
        <v>3873344.01953125</v>
      </c>
      <c r="M6775" s="90">
        <f>IF(K6775/1048576 &gt;1,K6775/1048576," ")</f>
        <v>3782.5625190734863</v>
      </c>
      <c r="N6775" s="91">
        <f>IF(K6775&gt;999999999,K6775/1073741824," ")</f>
        <v>3.6939087100327015</v>
      </c>
      <c r="O6775" s="194" t="s">
        <v>29324</v>
      </c>
      <c r="P6775" s="197" t="s">
        <v>29325</v>
      </c>
    </row>
    <row r="6776" spans="2:16" ht="20.100000000000001" customHeight="1" x14ac:dyDescent="0.3">
      <c r="B6776" s="101">
        <v>6766</v>
      </c>
      <c r="C6776" s="48" t="s">
        <v>39947</v>
      </c>
      <c r="D6776" s="168" t="s">
        <v>6575</v>
      </c>
      <c r="E6776" s="36" t="s">
        <v>14738</v>
      </c>
      <c r="F6776" s="99">
        <v>6.3</v>
      </c>
      <c r="G6776" s="99"/>
      <c r="H6776" s="105" t="s">
        <v>4081</v>
      </c>
      <c r="I6776" s="101">
        <v>2015</v>
      </c>
      <c r="J6776" s="101"/>
      <c r="K6776" s="90">
        <v>4006528097</v>
      </c>
      <c r="L6776" s="90">
        <f>IF(K6776/1024 &gt;1,K6776/1024," ")</f>
        <v>3912625.0947265625</v>
      </c>
      <c r="M6776" s="90">
        <f>IF(K6776/1048576 &gt;1,K6776/1048576," ")</f>
        <v>3820.9229440689087</v>
      </c>
      <c r="N6776" s="91">
        <f>IF(K6776&gt;999999999,K6776/1073741824," ")</f>
        <v>3.7313700625672936</v>
      </c>
      <c r="O6776" s="194" t="s">
        <v>25384</v>
      </c>
      <c r="P6776" s="197" t="s">
        <v>25385</v>
      </c>
    </row>
    <row r="6777" spans="2:16" ht="20.100000000000001" customHeight="1" x14ac:dyDescent="0.3">
      <c r="B6777" s="101">
        <v>6767</v>
      </c>
      <c r="C6777" s="20" t="s">
        <v>34156</v>
      </c>
      <c r="D6777" s="261" t="s">
        <v>33792</v>
      </c>
      <c r="E6777" s="36" t="s">
        <v>33793</v>
      </c>
      <c r="F6777" s="81">
        <v>7.2</v>
      </c>
      <c r="G6777" s="13"/>
      <c r="H6777" s="13" t="s">
        <v>3744</v>
      </c>
      <c r="I6777" s="9">
        <v>2021</v>
      </c>
      <c r="J6777" s="79"/>
      <c r="K6777" s="73">
        <v>4915228672</v>
      </c>
      <c r="L6777" s="90">
        <f>IF(K6777/1024 &gt;1,K6777/1024," ")</f>
        <v>4800028</v>
      </c>
      <c r="M6777" s="90">
        <f>IF(K6777/1048576 &gt;1,K6777/1048576," ")</f>
        <v>4687.52734375</v>
      </c>
      <c r="N6777" s="91">
        <f>IF(K6777&gt;999999999,K6777/1073741824," ")</f>
        <v>4.5776634216308594</v>
      </c>
      <c r="O6777" s="223" t="s">
        <v>19811</v>
      </c>
      <c r="P6777" s="198" t="s">
        <v>33794</v>
      </c>
    </row>
    <row r="6778" spans="2:16" ht="20.100000000000001" customHeight="1" x14ac:dyDescent="0.3">
      <c r="B6778" s="101">
        <v>6768</v>
      </c>
      <c r="C6778" s="7" t="s">
        <v>43190</v>
      </c>
      <c r="D6778" s="261" t="s">
        <v>43187</v>
      </c>
      <c r="E6778" s="36" t="s">
        <v>43188</v>
      </c>
      <c r="F6778" s="131">
        <v>6.1</v>
      </c>
      <c r="G6778" s="13"/>
      <c r="H6778" s="13" t="s">
        <v>4104</v>
      </c>
      <c r="I6778" s="79">
        <v>2022</v>
      </c>
      <c r="J6778" s="148"/>
      <c r="K6778" s="73">
        <v>1816453120</v>
      </c>
      <c r="L6778" s="90">
        <f>IF(K6778/1024 &gt;1,K6778/1024," ")</f>
        <v>1773880</v>
      </c>
      <c r="M6778" s="90">
        <f>IF(K6778/1048576 &gt;1,K6778/1048576," ")</f>
        <v>1732.3046875</v>
      </c>
      <c r="N6778" s="91">
        <f>IF(K6778&gt;999999999,K6778/1073741824," ")</f>
        <v>1.6917037963867188</v>
      </c>
      <c r="O6778" s="223" t="s">
        <v>17521</v>
      </c>
      <c r="P6778" s="198" t="s">
        <v>43189</v>
      </c>
    </row>
    <row r="6779" spans="2:16" ht="20.100000000000001" customHeight="1" x14ac:dyDescent="0.3">
      <c r="B6779" s="101">
        <v>6769</v>
      </c>
      <c r="C6779" s="102" t="s">
        <v>42185</v>
      </c>
      <c r="D6779" s="160" t="s">
        <v>5809</v>
      </c>
      <c r="E6779" s="36" t="s">
        <v>17114</v>
      </c>
      <c r="F6779" s="104">
        <v>7</v>
      </c>
      <c r="G6779" s="99" t="s">
        <v>704</v>
      </c>
      <c r="H6779" s="105" t="s">
        <v>5878</v>
      </c>
      <c r="I6779" s="101">
        <v>1967</v>
      </c>
      <c r="J6779" s="101"/>
      <c r="K6779" s="90">
        <v>4531856336</v>
      </c>
      <c r="L6779" s="90">
        <f>IF(K6779/1024 &gt;1,K6779/1024," ")</f>
        <v>4425640.953125</v>
      </c>
      <c r="M6779" s="90">
        <f>IF(K6779/1048576 &gt;1,K6779/1048576," ")</f>
        <v>4321.9149932861328</v>
      </c>
      <c r="N6779" s="91">
        <f>IF(K6779&gt;999999999,K6779/1073741824," ")</f>
        <v>4.2206201106309891</v>
      </c>
      <c r="O6779" s="194" t="s">
        <v>22631</v>
      </c>
      <c r="P6779" s="197" t="s">
        <v>29343</v>
      </c>
    </row>
    <row r="6780" spans="2:16" ht="20.100000000000001" customHeight="1" x14ac:dyDescent="0.3">
      <c r="B6780" s="101">
        <v>6770</v>
      </c>
      <c r="C6780" s="12" t="s">
        <v>43091</v>
      </c>
      <c r="D6780" s="261" t="s">
        <v>43087</v>
      </c>
      <c r="E6780" s="36" t="s">
        <v>43088</v>
      </c>
      <c r="F6780" s="131">
        <v>5.8</v>
      </c>
      <c r="G6780" s="13"/>
      <c r="H6780" s="13" t="s">
        <v>3740</v>
      </c>
      <c r="I6780" s="133">
        <v>2022</v>
      </c>
      <c r="J6780" s="74"/>
      <c r="K6780" s="73">
        <v>1748996096</v>
      </c>
      <c r="L6780" s="90">
        <f>IF(K6780/1024 &gt;1,K6780/1024," ")</f>
        <v>1708004</v>
      </c>
      <c r="M6780" s="90">
        <f>IF(K6780/1048576 &gt;1,K6780/1048576," ")</f>
        <v>1667.97265625</v>
      </c>
      <c r="N6780" s="91">
        <f>IF(K6780&gt;999999999,K6780/1073741824," ")</f>
        <v>1.6288795471191406</v>
      </c>
      <c r="O6780" s="223" t="s">
        <v>43089</v>
      </c>
      <c r="P6780" s="198" t="s">
        <v>43090</v>
      </c>
    </row>
    <row r="6781" spans="2:16" ht="20.100000000000001" customHeight="1" x14ac:dyDescent="0.3">
      <c r="B6781" s="101">
        <v>6771</v>
      </c>
      <c r="C6781" s="107" t="s">
        <v>42178</v>
      </c>
      <c r="D6781" s="161" t="s">
        <v>7008</v>
      </c>
      <c r="E6781" s="36" t="s">
        <v>17103</v>
      </c>
      <c r="F6781" s="99">
        <v>5.2</v>
      </c>
      <c r="G6781" s="99"/>
      <c r="H6781" s="105" t="s">
        <v>4081</v>
      </c>
      <c r="I6781" s="101">
        <v>2016</v>
      </c>
      <c r="J6781" s="101"/>
      <c r="K6781" s="90">
        <v>4642446700</v>
      </c>
      <c r="L6781" s="90">
        <f>IF(K6781/1024 &gt;1,K6781/1024," ")</f>
        <v>4533639.35546875</v>
      </c>
      <c r="M6781" s="90">
        <f>IF(K6781/1048576 &gt;1,K6781/1048576," ")</f>
        <v>4427.3821830749512</v>
      </c>
      <c r="N6781" s="91">
        <f>IF(K6781&gt;999999999,K6781/1073741824," ")</f>
        <v>4.323615413159132</v>
      </c>
      <c r="O6781" s="194" t="s">
        <v>26030</v>
      </c>
      <c r="P6781" s="197" t="s">
        <v>29326</v>
      </c>
    </row>
    <row r="6782" spans="2:16" ht="20.100000000000001" customHeight="1" x14ac:dyDescent="0.3">
      <c r="B6782" s="101">
        <v>6772</v>
      </c>
      <c r="C6782" s="112" t="s">
        <v>42179</v>
      </c>
      <c r="D6782" s="168" t="s">
        <v>7602</v>
      </c>
      <c r="E6782" s="36" t="s">
        <v>17104</v>
      </c>
      <c r="F6782" s="99">
        <v>5.2</v>
      </c>
      <c r="G6782" s="99" t="s">
        <v>704</v>
      </c>
      <c r="H6782" s="105" t="s">
        <v>4081</v>
      </c>
      <c r="I6782" s="101">
        <v>2016</v>
      </c>
      <c r="J6782" s="101"/>
      <c r="K6782" s="90">
        <v>5354056570</v>
      </c>
      <c r="L6782" s="90">
        <f>IF(K6782/1024 &gt;1,K6782/1024," ")</f>
        <v>5228570.869140625</v>
      </c>
      <c r="M6782" s="90">
        <f>IF(K6782/1048576 &gt;1,K6782/1048576," ")</f>
        <v>5106.0262393951416</v>
      </c>
      <c r="N6782" s="91">
        <f>IF(K6782&gt;999999999,K6782/1073741824," ")</f>
        <v>4.986353749409318</v>
      </c>
      <c r="O6782" s="194" t="s">
        <v>29327</v>
      </c>
      <c r="P6782" s="197" t="s">
        <v>29328</v>
      </c>
    </row>
    <row r="6783" spans="2:16" ht="20.100000000000001" customHeight="1" x14ac:dyDescent="0.3">
      <c r="B6783" s="101">
        <v>6773</v>
      </c>
      <c r="C6783" s="20" t="s">
        <v>42180</v>
      </c>
      <c r="D6783" s="157" t="s">
        <v>8721</v>
      </c>
      <c r="E6783" s="36" t="s">
        <v>17105</v>
      </c>
      <c r="F6783" s="81">
        <v>5.8</v>
      </c>
      <c r="G6783" s="13"/>
      <c r="H6783" s="13" t="s">
        <v>4642</v>
      </c>
      <c r="I6783" s="79">
        <v>2018</v>
      </c>
      <c r="J6783" s="79"/>
      <c r="K6783" s="73">
        <v>2821464064</v>
      </c>
      <c r="L6783" s="90">
        <f>IF(K6783/1024 &gt;1,K6783/1024," ")</f>
        <v>2755336</v>
      </c>
      <c r="M6783" s="90">
        <f>IF(K6783/1048576 &gt;1,K6783/1048576," ")</f>
        <v>2690.7578125</v>
      </c>
      <c r="N6783" s="91">
        <f>IF(K6783&gt;999999999,K6783/1073741824," ")</f>
        <v>2.6276931762695313</v>
      </c>
      <c r="O6783" s="194" t="s">
        <v>22495</v>
      </c>
      <c r="P6783" s="197" t="s">
        <v>29329</v>
      </c>
    </row>
    <row r="6784" spans="2:16" ht="20.100000000000001" customHeight="1" x14ac:dyDescent="0.3">
      <c r="B6784" s="101">
        <v>6774</v>
      </c>
      <c r="C6784" s="109" t="s">
        <v>42181</v>
      </c>
      <c r="D6784" s="160" t="s">
        <v>1</v>
      </c>
      <c r="E6784" s="36" t="s">
        <v>17106</v>
      </c>
      <c r="F6784" s="104">
        <v>7</v>
      </c>
      <c r="G6784" s="94" t="s">
        <v>704</v>
      </c>
      <c r="H6784" s="94" t="s">
        <v>3739</v>
      </c>
      <c r="I6784" s="101">
        <v>1970</v>
      </c>
      <c r="J6784" s="101"/>
      <c r="K6784" s="108">
        <v>3775066122</v>
      </c>
      <c r="L6784" s="90">
        <f>IF(K6784/1024 &gt;1,K6784/1024," ")</f>
        <v>3686588.009765625</v>
      </c>
      <c r="M6784" s="90">
        <f>IF(K6784/1048576 &gt;1,K6784/1048576," ")</f>
        <v>3600.1836032867432</v>
      </c>
      <c r="N6784" s="91">
        <f>IF(K6784&gt;999999999,K6784/1073741824," ")</f>
        <v>3.5158043000847101</v>
      </c>
      <c r="O6784" s="194" t="s">
        <v>27640</v>
      </c>
      <c r="P6784" s="197" t="s">
        <v>29330</v>
      </c>
    </row>
    <row r="6785" spans="2:16" ht="20.100000000000001" customHeight="1" x14ac:dyDescent="0.3">
      <c r="B6785" s="101">
        <v>6775</v>
      </c>
      <c r="C6785" s="112" t="s">
        <v>42182</v>
      </c>
      <c r="D6785" s="168" t="s">
        <v>7518</v>
      </c>
      <c r="E6785" s="36" t="s">
        <v>17107</v>
      </c>
      <c r="F6785" s="99">
        <v>6.8</v>
      </c>
      <c r="G6785" s="99"/>
      <c r="H6785" s="105" t="s">
        <v>5878</v>
      </c>
      <c r="I6785" s="101">
        <v>2015</v>
      </c>
      <c r="J6785" s="101"/>
      <c r="K6785" s="90">
        <v>4324283923</v>
      </c>
      <c r="L6785" s="90">
        <f>IF(K6785/1024 &gt;1,K6785/1024," ")</f>
        <v>4222933.5185546875</v>
      </c>
      <c r="M6785" s="90">
        <f>IF(K6785/1048576 &gt;1,K6785/1048576," ")</f>
        <v>4123.958514213562</v>
      </c>
      <c r="N6785" s="91">
        <f>IF(K6785&gt;999999999,K6785/1073741824," ")</f>
        <v>4.0273032365366817</v>
      </c>
      <c r="O6785" s="194" t="s">
        <v>29331</v>
      </c>
      <c r="P6785" s="197" t="s">
        <v>29332</v>
      </c>
    </row>
    <row r="6786" spans="2:16" ht="20.100000000000001" customHeight="1" x14ac:dyDescent="0.3">
      <c r="B6786" s="101">
        <v>6776</v>
      </c>
      <c r="C6786" s="102" t="s">
        <v>42183</v>
      </c>
      <c r="D6786" s="159" t="s">
        <v>5594</v>
      </c>
      <c r="E6786" s="36" t="s">
        <v>17110</v>
      </c>
      <c r="F6786" s="104">
        <v>7.5</v>
      </c>
      <c r="G6786" s="13" t="s">
        <v>704</v>
      </c>
      <c r="H6786" s="13" t="s">
        <v>5925</v>
      </c>
      <c r="I6786" s="101">
        <v>1966</v>
      </c>
      <c r="J6786" s="101"/>
      <c r="K6786" s="73">
        <v>3797531092</v>
      </c>
      <c r="L6786" s="90">
        <f>IF(K6786/1024 &gt;1,K6786/1024," ")</f>
        <v>3708526.45703125</v>
      </c>
      <c r="M6786" s="90">
        <f>IF(K6786/1048576 &gt;1,K6786/1048576," ")</f>
        <v>3621.6078681945801</v>
      </c>
      <c r="N6786" s="91">
        <f>IF(K6786&gt;999999999,K6786/1073741824," ")</f>
        <v>3.5367264337837696</v>
      </c>
      <c r="O6786" s="194" t="s">
        <v>29337</v>
      </c>
      <c r="P6786" s="197" t="s">
        <v>29338</v>
      </c>
    </row>
    <row r="6787" spans="2:16" ht="20.100000000000001" customHeight="1" x14ac:dyDescent="0.3">
      <c r="B6787" s="101">
        <v>6777</v>
      </c>
      <c r="C6787" s="7" t="s">
        <v>40861</v>
      </c>
      <c r="D6787" s="159" t="s">
        <v>2646</v>
      </c>
      <c r="E6787" s="36" t="s">
        <v>17112</v>
      </c>
      <c r="F6787" s="104">
        <v>6.3</v>
      </c>
      <c r="G6787" s="94" t="s">
        <v>704</v>
      </c>
      <c r="H6787" s="94" t="s">
        <v>4153</v>
      </c>
      <c r="I6787" s="94">
        <v>1957</v>
      </c>
      <c r="J6787" s="94"/>
      <c r="K6787" s="108">
        <v>940367872</v>
      </c>
      <c r="L6787" s="90">
        <f>IF(K6787/1024 &gt;1,K6787/1024," ")</f>
        <v>918328</v>
      </c>
      <c r="M6787" s="90">
        <f>IF(K6787/1048576 &gt;1,K6787/1048576," ")</f>
        <v>896.8046875</v>
      </c>
      <c r="N6787" s="91" t="str">
        <f>IF(K6787&gt;999999999,K6787/1073741824," ")</f>
        <v xml:space="preserve"> </v>
      </c>
      <c r="O6787" s="199" t="s">
        <v>17522</v>
      </c>
      <c r="P6787" s="197" t="s">
        <v>29340</v>
      </c>
    </row>
    <row r="6788" spans="2:16" ht="20.100000000000001" customHeight="1" x14ac:dyDescent="0.3">
      <c r="B6788" s="101">
        <v>6778</v>
      </c>
      <c r="C6788" s="102" t="s">
        <v>4517</v>
      </c>
      <c r="D6788" s="159" t="s">
        <v>4515</v>
      </c>
      <c r="E6788" s="36" t="s">
        <v>17111</v>
      </c>
      <c r="F6788" s="104">
        <v>5.2</v>
      </c>
      <c r="G6788" s="101" t="s">
        <v>704</v>
      </c>
      <c r="H6788" s="101" t="s">
        <v>3740</v>
      </c>
      <c r="I6788" s="101">
        <v>2009</v>
      </c>
      <c r="J6788" s="101"/>
      <c r="K6788" s="90">
        <v>3635071902</v>
      </c>
      <c r="L6788" s="90">
        <f>IF(K6788/1024 &gt;1,K6788/1024," ")</f>
        <v>3549874.904296875</v>
      </c>
      <c r="M6788" s="90">
        <f>IF(K6788/1048576 &gt;1,K6788/1048576," ")</f>
        <v>3466.674711227417</v>
      </c>
      <c r="N6788" s="91">
        <f>IF(K6788&gt;999999999,K6788/1073741824," ")</f>
        <v>3.3854245226830244</v>
      </c>
      <c r="O6788" s="194" t="s">
        <v>17965</v>
      </c>
      <c r="P6788" s="197" t="s">
        <v>29339</v>
      </c>
    </row>
    <row r="6789" spans="2:16" ht="20.100000000000001" customHeight="1" x14ac:dyDescent="0.3">
      <c r="B6789" s="101">
        <v>6779</v>
      </c>
      <c r="C6789" s="111" t="s">
        <v>42184</v>
      </c>
      <c r="D6789" s="161" t="s">
        <v>7097</v>
      </c>
      <c r="E6789" s="36" t="s">
        <v>17113</v>
      </c>
      <c r="F6789" s="99">
        <v>6.9</v>
      </c>
      <c r="G6789" s="99" t="s">
        <v>704</v>
      </c>
      <c r="H6789" s="105" t="s">
        <v>5878</v>
      </c>
      <c r="I6789" s="101">
        <v>2009</v>
      </c>
      <c r="J6789" s="101"/>
      <c r="K6789" s="90">
        <v>3265539553</v>
      </c>
      <c r="L6789" s="90">
        <f>IF(K6789/1024 &gt;1,K6789/1024," ")</f>
        <v>3189003.4697265625</v>
      </c>
      <c r="M6789" s="90">
        <f>IF(K6789/1048576 &gt;1,K6789/1048576," ")</f>
        <v>3114.2612009048462</v>
      </c>
      <c r="N6789" s="91">
        <f>IF(K6789&gt;999999999,K6789/1073741824," ")</f>
        <v>3.0412707040086389</v>
      </c>
      <c r="O6789" s="194" t="s">
        <v>29341</v>
      </c>
      <c r="P6789" s="197" t="s">
        <v>29342</v>
      </c>
    </row>
    <row r="6790" spans="2:16" ht="20.100000000000001" customHeight="1" x14ac:dyDescent="0.3">
      <c r="B6790" s="101">
        <v>6780</v>
      </c>
      <c r="C6790" s="109" t="s">
        <v>42186</v>
      </c>
      <c r="D6790" s="160" t="s">
        <v>2647</v>
      </c>
      <c r="E6790" s="36" t="s">
        <v>17115</v>
      </c>
      <c r="F6790" s="104">
        <v>5.9</v>
      </c>
      <c r="G6790" s="101" t="s">
        <v>704</v>
      </c>
      <c r="H6790" s="101" t="s">
        <v>3739</v>
      </c>
      <c r="I6790" s="101">
        <v>1992</v>
      </c>
      <c r="J6790" s="101"/>
      <c r="K6790" s="90">
        <v>6749684262</v>
      </c>
      <c r="L6790" s="90">
        <f>IF(K6790/1024 &gt;1,K6790/1024," ")</f>
        <v>6591488.537109375</v>
      </c>
      <c r="M6790" s="90">
        <f>IF(K6790/1048576 &gt;1,K6790/1048576," ")</f>
        <v>6437.000524520874</v>
      </c>
      <c r="N6790" s="91">
        <f>IF(K6790&gt;999999999,K6790/1073741824," ")</f>
        <v>6.286133324727416</v>
      </c>
      <c r="O6790" s="194" t="s">
        <v>29344</v>
      </c>
      <c r="P6790" s="197" t="s">
        <v>29345</v>
      </c>
    </row>
    <row r="6791" spans="2:16" ht="20.100000000000001" customHeight="1" x14ac:dyDescent="0.3">
      <c r="B6791" s="101">
        <v>6781</v>
      </c>
      <c r="C6791" s="102" t="s">
        <v>42187</v>
      </c>
      <c r="D6791" s="159" t="s">
        <v>4919</v>
      </c>
      <c r="E6791" s="36" t="s">
        <v>17116</v>
      </c>
      <c r="F6791" s="104">
        <v>6.4</v>
      </c>
      <c r="G6791" s="101" t="s">
        <v>704</v>
      </c>
      <c r="H6791" s="101" t="s">
        <v>5892</v>
      </c>
      <c r="I6791" s="101">
        <v>2012</v>
      </c>
      <c r="J6791" s="101"/>
      <c r="K6791" s="90">
        <v>2811466150</v>
      </c>
      <c r="L6791" s="90">
        <f>IF(K6791/1024 &gt;1,K6791/1024," ")</f>
        <v>2745572.412109375</v>
      </c>
      <c r="M6791" s="90">
        <f>IF(K6791/1048576 &gt;1,K6791/1048576," ")</f>
        <v>2681.2230587005615</v>
      </c>
      <c r="N6791" s="91">
        <f>IF(K6791&gt;999999999,K6791/1073741824," ")</f>
        <v>2.6183818932622671</v>
      </c>
      <c r="O6791" s="194" t="s">
        <v>29346</v>
      </c>
      <c r="P6791" s="197" t="s">
        <v>29347</v>
      </c>
    </row>
    <row r="6792" spans="2:16" ht="20.100000000000001" customHeight="1" x14ac:dyDescent="0.3">
      <c r="B6792" s="101">
        <v>6782</v>
      </c>
      <c r="C6792" s="112" t="s">
        <v>42188</v>
      </c>
      <c r="D6792" s="161" t="s">
        <v>7603</v>
      </c>
      <c r="E6792" s="36" t="s">
        <v>17117</v>
      </c>
      <c r="F6792" s="99">
        <v>5.6</v>
      </c>
      <c r="G6792" s="99"/>
      <c r="H6792" s="105" t="s">
        <v>4081</v>
      </c>
      <c r="I6792" s="101">
        <v>2016</v>
      </c>
      <c r="J6792" s="101"/>
      <c r="K6792" s="90">
        <v>3865586526</v>
      </c>
      <c r="L6792" s="90">
        <f>IF(K6792/1024 &gt;1,K6792/1024," ")</f>
        <v>3774986.841796875</v>
      </c>
      <c r="M6792" s="90">
        <f>IF(K6792/1048576 &gt;1,K6792/1048576," ")</f>
        <v>3686.5105876922607</v>
      </c>
      <c r="N6792" s="91">
        <f>IF(K6792&gt;999999999,K6792/1073741824," ")</f>
        <v>3.6001079957932234</v>
      </c>
      <c r="O6792" s="194" t="s">
        <v>29348</v>
      </c>
      <c r="P6792" s="197" t="s">
        <v>29349</v>
      </c>
    </row>
    <row r="6793" spans="2:16" ht="20.100000000000001" customHeight="1" x14ac:dyDescent="0.3">
      <c r="B6793" s="101">
        <v>6783</v>
      </c>
      <c r="C6793" s="12" t="s">
        <v>40862</v>
      </c>
      <c r="D6793" s="159" t="s">
        <v>2648</v>
      </c>
      <c r="E6793" s="36" t="s">
        <v>17118</v>
      </c>
      <c r="F6793" s="104">
        <v>6</v>
      </c>
      <c r="G6793" s="94"/>
      <c r="H6793" s="94" t="s">
        <v>4312</v>
      </c>
      <c r="I6793" s="94">
        <v>2007</v>
      </c>
      <c r="J6793" s="94"/>
      <c r="K6793" s="108">
        <v>1616259072</v>
      </c>
      <c r="L6793" s="90">
        <f>IF(K6793/1024 &gt;1,K6793/1024," ")</f>
        <v>1578378</v>
      </c>
      <c r="M6793" s="90">
        <f>IF(K6793/1048576 &gt;1,K6793/1048576," ")</f>
        <v>1541.384765625</v>
      </c>
      <c r="N6793" s="91">
        <f>IF(K6793&gt;999999999,K6793/1073741824," ")</f>
        <v>1.5052585601806641</v>
      </c>
      <c r="O6793" s="194" t="s">
        <v>29350</v>
      </c>
      <c r="P6793" s="197" t="s">
        <v>29351</v>
      </c>
    </row>
    <row r="6794" spans="2:16" ht="20.100000000000001" customHeight="1" x14ac:dyDescent="0.3">
      <c r="B6794" s="101">
        <v>6784</v>
      </c>
      <c r="C6794" s="112" t="s">
        <v>42189</v>
      </c>
      <c r="D6794" s="168" t="s">
        <v>6535</v>
      </c>
      <c r="E6794" s="36" t="s">
        <v>17119</v>
      </c>
      <c r="F6794" s="99">
        <v>6.9</v>
      </c>
      <c r="G6794" s="99" t="s">
        <v>704</v>
      </c>
      <c r="H6794" s="101" t="s">
        <v>6008</v>
      </c>
      <c r="I6794" s="101">
        <v>1973</v>
      </c>
      <c r="J6794" s="101"/>
      <c r="K6794" s="90">
        <v>2588749382</v>
      </c>
      <c r="L6794" s="90">
        <f>IF(K6794/1024 &gt;1,K6794/1024," ")</f>
        <v>2528075.568359375</v>
      </c>
      <c r="M6794" s="90">
        <f>IF(K6794/1048576 &gt;1,K6794/1048576," ")</f>
        <v>2468.8237972259521</v>
      </c>
      <c r="N6794" s="91">
        <f>IF(K6794&gt;999999999,K6794/1073741824," ")</f>
        <v>2.4109607394784689</v>
      </c>
      <c r="O6794" s="194" t="s">
        <v>29352</v>
      </c>
      <c r="P6794" s="197" t="s">
        <v>29353</v>
      </c>
    </row>
    <row r="6795" spans="2:16" ht="20.100000000000001" customHeight="1" x14ac:dyDescent="0.3">
      <c r="B6795" s="101">
        <v>6785</v>
      </c>
      <c r="C6795" s="102" t="s">
        <v>42190</v>
      </c>
      <c r="D6795" s="160" t="s">
        <v>4659</v>
      </c>
      <c r="E6795" s="36" t="s">
        <v>17120</v>
      </c>
      <c r="F6795" s="104">
        <v>5.8</v>
      </c>
      <c r="G6795" s="101" t="s">
        <v>704</v>
      </c>
      <c r="H6795" s="101" t="s">
        <v>4823</v>
      </c>
      <c r="I6795" s="101">
        <v>2013</v>
      </c>
      <c r="J6795" s="101"/>
      <c r="K6795" s="90">
        <v>4677779373</v>
      </c>
      <c r="L6795" s="90">
        <f>IF(K6795/1024 &gt;1,K6795/1024," ")</f>
        <v>4568143.9189453125</v>
      </c>
      <c r="M6795" s="90">
        <f>IF(K6795/1048576 &gt;1,K6795/1048576," ")</f>
        <v>4461.0780458450317</v>
      </c>
      <c r="N6795" s="91">
        <f>IF(K6795&gt;999999999,K6795/1073741824," ")</f>
        <v>4.3565215291455388</v>
      </c>
      <c r="O6795" s="194" t="s">
        <v>29354</v>
      </c>
      <c r="P6795" s="197" t="s">
        <v>29355</v>
      </c>
    </row>
    <row r="6796" spans="2:16" ht="20.100000000000001" customHeight="1" x14ac:dyDescent="0.3">
      <c r="B6796" s="101">
        <v>6786</v>
      </c>
      <c r="C6796" s="109" t="s">
        <v>42191</v>
      </c>
      <c r="D6796" s="159" t="s">
        <v>3427</v>
      </c>
      <c r="E6796" s="36" t="s">
        <v>17121</v>
      </c>
      <c r="F6796" s="104">
        <v>4.4000000000000004</v>
      </c>
      <c r="G6796" s="101" t="s">
        <v>704</v>
      </c>
      <c r="H6796" s="101" t="s">
        <v>3764</v>
      </c>
      <c r="I6796" s="101">
        <v>1996</v>
      </c>
      <c r="J6796" s="101"/>
      <c r="K6796" s="90">
        <v>3156966218</v>
      </c>
      <c r="L6796" s="90">
        <f>IF(K6796/1024 &gt;1,K6796/1024," ")</f>
        <v>3082974.822265625</v>
      </c>
      <c r="M6796" s="90">
        <f>IF(K6796/1048576 &gt;1,K6796/1048576," ")</f>
        <v>3010.7175998687744</v>
      </c>
      <c r="N6796" s="91">
        <f>IF(K6796&gt;999999999,K6796/1073741824," ")</f>
        <v>2.94015390612185</v>
      </c>
      <c r="O6796" s="194" t="s">
        <v>29356</v>
      </c>
      <c r="P6796" s="197" t="s">
        <v>29357</v>
      </c>
    </row>
    <row r="6797" spans="2:16" ht="20.100000000000001" customHeight="1" x14ac:dyDescent="0.3">
      <c r="B6797" s="101">
        <v>6787</v>
      </c>
      <c r="C6797" s="109" t="s">
        <v>42192</v>
      </c>
      <c r="D6797" s="159" t="s">
        <v>3043</v>
      </c>
      <c r="E6797" s="36" t="s">
        <v>17122</v>
      </c>
      <c r="F6797" s="104">
        <v>6.2</v>
      </c>
      <c r="G6797" s="101" t="s">
        <v>704</v>
      </c>
      <c r="H6797" s="101" t="s">
        <v>3739</v>
      </c>
      <c r="I6797" s="101">
        <v>2011</v>
      </c>
      <c r="J6797" s="101"/>
      <c r="K6797" s="90">
        <v>4688713130</v>
      </c>
      <c r="L6797" s="90">
        <f>IF(K6797/1024 &gt;1,K6797/1024," ")</f>
        <v>4578821.416015625</v>
      </c>
      <c r="M6797" s="90">
        <f>IF(K6797/1048576 &gt;1,K6797/1048576," ")</f>
        <v>4471.5052890777588</v>
      </c>
      <c r="N6797" s="91">
        <f>IF(K6797&gt;999999999,K6797/1073741824," ")</f>
        <v>4.3667043838649988</v>
      </c>
      <c r="O6797" s="194" t="s">
        <v>29358</v>
      </c>
      <c r="P6797" s="197" t="s">
        <v>29359</v>
      </c>
    </row>
    <row r="6798" spans="2:16" ht="20.100000000000001" customHeight="1" x14ac:dyDescent="0.3">
      <c r="B6798" s="101">
        <v>6788</v>
      </c>
      <c r="C6798" s="109" t="s">
        <v>42193</v>
      </c>
      <c r="D6798" s="160" t="s">
        <v>3535</v>
      </c>
      <c r="E6798" s="36" t="s">
        <v>17123</v>
      </c>
      <c r="F6798" s="104">
        <v>5.4</v>
      </c>
      <c r="G6798" s="101" t="s">
        <v>704</v>
      </c>
      <c r="H6798" s="101" t="s">
        <v>3744</v>
      </c>
      <c r="I6798" s="101">
        <v>2013</v>
      </c>
      <c r="J6798" s="101"/>
      <c r="K6798" s="90">
        <v>4533625515</v>
      </c>
      <c r="L6798" s="90">
        <f>IF(K6798/1024 &gt;1,K6798/1024," ")</f>
        <v>4427368.6669921875</v>
      </c>
      <c r="M6798" s="90">
        <f>IF(K6798/1048576 &gt;1,K6798/1048576," ")</f>
        <v>4323.6022138595581</v>
      </c>
      <c r="N6798" s="91">
        <f>IF(K6798&gt;999999999,K6798/1073741824," ")</f>
        <v>4.2222677869722247</v>
      </c>
      <c r="O6798" s="194" t="s">
        <v>29360</v>
      </c>
      <c r="P6798" s="197" t="s">
        <v>29361</v>
      </c>
    </row>
    <row r="6799" spans="2:16" ht="20.100000000000001" customHeight="1" x14ac:dyDescent="0.3">
      <c r="B6799" s="101">
        <v>6789</v>
      </c>
      <c r="C6799" s="107" t="s">
        <v>42194</v>
      </c>
      <c r="D6799" s="161" t="s">
        <v>6299</v>
      </c>
      <c r="E6799" s="36" t="s">
        <v>17124</v>
      </c>
      <c r="F6799" s="99">
        <v>5</v>
      </c>
      <c r="G6799" s="99" t="s">
        <v>704</v>
      </c>
      <c r="H6799" s="101" t="s">
        <v>4081</v>
      </c>
      <c r="I6799" s="101">
        <v>2015</v>
      </c>
      <c r="J6799" s="101"/>
      <c r="K6799" s="90">
        <v>4860104042</v>
      </c>
      <c r="L6799" s="90">
        <f>IF(K6799/1024 &gt;1,K6799/1024," ")</f>
        <v>4746195.353515625</v>
      </c>
      <c r="M6799" s="90">
        <f>IF(K6799/1048576 &gt;1,K6799/1048576," ")</f>
        <v>4634.9563999176025</v>
      </c>
      <c r="N6799" s="91">
        <f>IF(K6799&gt;999999999,K6799/1073741824," ")</f>
        <v>4.5263246092945337</v>
      </c>
      <c r="O6799" s="194" t="s">
        <v>19574</v>
      </c>
      <c r="P6799" s="197" t="s">
        <v>29362</v>
      </c>
    </row>
    <row r="6800" spans="2:16" ht="20.100000000000001" customHeight="1" x14ac:dyDescent="0.3">
      <c r="B6800" s="101">
        <v>6790</v>
      </c>
      <c r="C6800" s="109" t="s">
        <v>42195</v>
      </c>
      <c r="D6800" s="160" t="s">
        <v>2</v>
      </c>
      <c r="E6800" s="36" t="s">
        <v>17125</v>
      </c>
      <c r="F6800" s="104">
        <v>7.7</v>
      </c>
      <c r="G6800" s="99" t="s">
        <v>704</v>
      </c>
      <c r="H6800" s="101" t="s">
        <v>6079</v>
      </c>
      <c r="I6800" s="101">
        <v>1951</v>
      </c>
      <c r="J6800" s="101"/>
      <c r="K6800" s="90">
        <v>3540835461</v>
      </c>
      <c r="L6800" s="90">
        <f>IF(K6800/1024 &gt;1,K6800/1024," ")</f>
        <v>3457847.1298828125</v>
      </c>
      <c r="M6800" s="90">
        <f>IF(K6800/1048576 &gt;1,K6800/1048576," ")</f>
        <v>3376.8038377761841</v>
      </c>
      <c r="N6800" s="91">
        <f>IF(K6800&gt;999999999,K6800/1073741824," ")</f>
        <v>3.2976599978283048</v>
      </c>
      <c r="O6800" s="194" t="s">
        <v>29363</v>
      </c>
      <c r="P6800" s="197" t="s">
        <v>29364</v>
      </c>
    </row>
    <row r="6801" spans="2:16" ht="20.100000000000001" customHeight="1" x14ac:dyDescent="0.3">
      <c r="B6801" s="101">
        <v>6791</v>
      </c>
      <c r="C6801" s="102" t="s">
        <v>42196</v>
      </c>
      <c r="D6801" s="159" t="s">
        <v>2649</v>
      </c>
      <c r="E6801" s="36" t="s">
        <v>17126</v>
      </c>
      <c r="F6801" s="104">
        <v>7.1</v>
      </c>
      <c r="G6801" s="99" t="s">
        <v>704</v>
      </c>
      <c r="H6801" s="101" t="s">
        <v>5981</v>
      </c>
      <c r="I6801" s="94">
        <v>1988</v>
      </c>
      <c r="J6801" s="94"/>
      <c r="K6801" s="90">
        <v>3837728998</v>
      </c>
      <c r="L6801" s="90">
        <f>IF(K6801/1024 &gt;1,K6801/1024," ")</f>
        <v>3747782.224609375</v>
      </c>
      <c r="M6801" s="90">
        <f>IF(K6801/1048576 &gt;1,K6801/1048576," ")</f>
        <v>3659.9435787200928</v>
      </c>
      <c r="N6801" s="91">
        <f>IF(K6801&gt;999999999,K6801/1073741824," ")</f>
        <v>3.5741636510938406</v>
      </c>
      <c r="O6801" s="194" t="s">
        <v>29365</v>
      </c>
      <c r="P6801" s="197" t="s">
        <v>29366</v>
      </c>
    </row>
    <row r="6802" spans="2:16" ht="20.100000000000001" customHeight="1" x14ac:dyDescent="0.3">
      <c r="B6802" s="101">
        <v>6792</v>
      </c>
      <c r="C6802" s="274" t="s">
        <v>34367</v>
      </c>
      <c r="D6802" s="159" t="s">
        <v>3677</v>
      </c>
      <c r="E6802" s="36" t="s">
        <v>9359</v>
      </c>
      <c r="F6802" s="104">
        <v>5.3</v>
      </c>
      <c r="G6802" s="101" t="s">
        <v>704</v>
      </c>
      <c r="H6802" s="101" t="s">
        <v>3739</v>
      </c>
      <c r="I6802" s="101">
        <v>2011</v>
      </c>
      <c r="J6802" s="101"/>
      <c r="K6802" s="90">
        <v>3929225421</v>
      </c>
      <c r="L6802" s="90">
        <f>IF(K6802/1024 &gt;1,K6802/1024," ")</f>
        <v>3837134.2001953125</v>
      </c>
      <c r="M6802" s="90">
        <f>IF(K6802/1048576 &gt;1,K6802/1048576," ")</f>
        <v>3747.2013673782349</v>
      </c>
      <c r="N6802" s="91">
        <f>IF(K6802&gt;999999999,K6802/1073741824," ")</f>
        <v>3.6593763353303075</v>
      </c>
      <c r="O6802" s="194" t="s">
        <v>17636</v>
      </c>
      <c r="P6802" s="197" t="s">
        <v>18601</v>
      </c>
    </row>
    <row r="6803" spans="2:16" ht="20.100000000000001" customHeight="1" x14ac:dyDescent="0.3">
      <c r="B6803" s="101">
        <v>6793</v>
      </c>
      <c r="C6803" s="48" t="s">
        <v>42198</v>
      </c>
      <c r="D6803" s="157" t="s">
        <v>18446</v>
      </c>
      <c r="E6803" s="36" t="s">
        <v>18447</v>
      </c>
      <c r="F6803" s="81">
        <v>5.4</v>
      </c>
      <c r="G6803" s="13" t="s">
        <v>704</v>
      </c>
      <c r="H6803" s="13" t="s">
        <v>3756</v>
      </c>
      <c r="I6803" s="79">
        <v>2020</v>
      </c>
      <c r="J6803" s="79"/>
      <c r="K6803" s="73">
        <v>3907117056</v>
      </c>
      <c r="L6803" s="90">
        <f>IF(K6803/1024 &gt;1,K6803/1024," ")</f>
        <v>3815544</v>
      </c>
      <c r="M6803" s="90">
        <f>IF(K6803/1048576 &gt;1,K6803/1048576," ")</f>
        <v>3726.1171875</v>
      </c>
      <c r="N6803" s="91">
        <f>IF(K6803&gt;999999999,K6803/1073741824," ")</f>
        <v>3.6387863159179688</v>
      </c>
      <c r="O6803" s="223" t="s">
        <v>18448</v>
      </c>
      <c r="P6803" s="197" t="s">
        <v>31679</v>
      </c>
    </row>
    <row r="6804" spans="2:16" ht="20.100000000000001" customHeight="1" x14ac:dyDescent="0.3">
      <c r="B6804" s="101">
        <v>6794</v>
      </c>
      <c r="C6804" s="7" t="s">
        <v>42199</v>
      </c>
      <c r="D6804" s="167" t="s">
        <v>8399</v>
      </c>
      <c r="E6804" s="36" t="s">
        <v>17130</v>
      </c>
      <c r="F6804" s="81">
        <v>5</v>
      </c>
      <c r="G6804" s="13" t="s">
        <v>704</v>
      </c>
      <c r="H6804" s="13" t="s">
        <v>5878</v>
      </c>
      <c r="I6804" s="79">
        <v>2018</v>
      </c>
      <c r="J6804" s="79"/>
      <c r="K6804" s="73">
        <v>5214973952</v>
      </c>
      <c r="L6804" s="90">
        <f>IF(K6804/1024 &gt;1,K6804/1024," ")</f>
        <v>5092748</v>
      </c>
      <c r="M6804" s="90">
        <f>IF(K6804/1048576 &gt;1,K6804/1048576," ")</f>
        <v>4973.38671875</v>
      </c>
      <c r="N6804" s="91">
        <f>IF(K6804&gt;999999999,K6804/1073741824," ")</f>
        <v>4.8568229675292969</v>
      </c>
      <c r="O6804" s="194" t="s">
        <v>29373</v>
      </c>
      <c r="P6804" s="197" t="s">
        <v>29374</v>
      </c>
    </row>
    <row r="6805" spans="2:16" ht="20.100000000000001" customHeight="1" x14ac:dyDescent="0.3">
      <c r="B6805" s="101">
        <v>6795</v>
      </c>
      <c r="C6805" s="109" t="s">
        <v>42200</v>
      </c>
      <c r="D6805" s="159" t="s">
        <v>3330</v>
      </c>
      <c r="E6805" s="36" t="s">
        <v>17131</v>
      </c>
      <c r="F6805" s="104">
        <v>5.3</v>
      </c>
      <c r="G6805" s="101" t="s">
        <v>704</v>
      </c>
      <c r="H6805" s="101" t="s">
        <v>3772</v>
      </c>
      <c r="I6805" s="101">
        <v>1987</v>
      </c>
      <c r="J6805" s="101"/>
      <c r="K6805" s="90">
        <v>4133345877</v>
      </c>
      <c r="L6805" s="90">
        <f>IF(K6805/1024 &gt;1,K6805/1024," ")</f>
        <v>4036470.5830078125</v>
      </c>
      <c r="M6805" s="90">
        <f>IF(K6805/1048576 &gt;1,K6805/1048576," ")</f>
        <v>3941.8658037185669</v>
      </c>
      <c r="N6805" s="91">
        <f>IF(K6805&gt;999999999,K6805/1073741824," ")</f>
        <v>3.849478323943913</v>
      </c>
      <c r="O6805" s="194" t="s">
        <v>18100</v>
      </c>
      <c r="P6805" s="197" t="s">
        <v>29375</v>
      </c>
    </row>
    <row r="6806" spans="2:16" ht="20.100000000000001" customHeight="1" x14ac:dyDescent="0.3">
      <c r="B6806" s="101">
        <v>6796</v>
      </c>
      <c r="C6806" s="102" t="s">
        <v>42201</v>
      </c>
      <c r="D6806" s="159" t="s">
        <v>2902</v>
      </c>
      <c r="E6806" s="36" t="s">
        <v>17132</v>
      </c>
      <c r="F6806" s="104">
        <v>6.1</v>
      </c>
      <c r="G6806" s="101" t="s">
        <v>704</v>
      </c>
      <c r="H6806" s="101" t="s">
        <v>3747</v>
      </c>
      <c r="I6806" s="101">
        <v>2011</v>
      </c>
      <c r="J6806" s="101"/>
      <c r="K6806" s="90">
        <v>3184450000</v>
      </c>
      <c r="L6806" s="90">
        <f>IF(K6806/1024 &gt;1,K6806/1024," ")</f>
        <v>3109814.453125</v>
      </c>
      <c r="M6806" s="90">
        <f>IF(K6806/1048576 &gt;1,K6806/1048576," ")</f>
        <v>3036.9281768798828</v>
      </c>
      <c r="N6806" s="91">
        <f>IF(K6806&gt;999999999,K6806/1073741824," ")</f>
        <v>2.9657501727342606</v>
      </c>
      <c r="O6806" s="194" t="s">
        <v>29376</v>
      </c>
      <c r="P6806" s="197" t="s">
        <v>29377</v>
      </c>
    </row>
    <row r="6807" spans="2:16" ht="20.100000000000001" customHeight="1" x14ac:dyDescent="0.3">
      <c r="B6807" s="101">
        <v>6797</v>
      </c>
      <c r="C6807" s="102" t="s">
        <v>42202</v>
      </c>
      <c r="D6807" s="168" t="s">
        <v>6811</v>
      </c>
      <c r="E6807" s="36" t="s">
        <v>17133</v>
      </c>
      <c r="F6807" s="99">
        <v>5.3</v>
      </c>
      <c r="G6807" s="99" t="s">
        <v>704</v>
      </c>
      <c r="H6807" s="101" t="s">
        <v>5871</v>
      </c>
      <c r="I6807" s="101">
        <v>2012</v>
      </c>
      <c r="J6807" s="101"/>
      <c r="K6807" s="90">
        <v>4455112163</v>
      </c>
      <c r="L6807" s="90">
        <f>IF(K6807/1024 &gt;1,K6807/1024," ")</f>
        <v>4350695.4716796875</v>
      </c>
      <c r="M6807" s="90">
        <f>IF(K6807/1048576 &gt;1,K6807/1048576," ")</f>
        <v>4248.7260465621948</v>
      </c>
      <c r="N6807" s="91">
        <f>IF(K6807&gt;999999999,K6807/1073741824," ")</f>
        <v>4.1491465298458934</v>
      </c>
      <c r="O6807" s="194" t="s">
        <v>29378</v>
      </c>
      <c r="P6807" s="197" t="s">
        <v>29379</v>
      </c>
    </row>
    <row r="6808" spans="2:16" ht="20.100000000000001" customHeight="1" x14ac:dyDescent="0.3">
      <c r="B6808" s="101">
        <v>6798</v>
      </c>
      <c r="C6808" s="20" t="s">
        <v>42203</v>
      </c>
      <c r="D6808" s="157" t="s">
        <v>8940</v>
      </c>
      <c r="E6808" s="36" t="s">
        <v>17134</v>
      </c>
      <c r="F6808" s="81">
        <v>6.5</v>
      </c>
      <c r="G6808" s="13" t="s">
        <v>704</v>
      </c>
      <c r="H6808" s="13" t="s">
        <v>3740</v>
      </c>
      <c r="I6808" s="79">
        <v>2019</v>
      </c>
      <c r="J6808" s="79"/>
      <c r="K6808" s="73">
        <v>6712586240</v>
      </c>
      <c r="L6808" s="90">
        <f>IF(K6808/1024 &gt;1,K6808/1024," ")</f>
        <v>6555260</v>
      </c>
      <c r="M6808" s="90">
        <f>IF(K6808/1048576 &gt;1,K6808/1048576," ")</f>
        <v>6401.62109375</v>
      </c>
      <c r="N6808" s="91">
        <f>IF(K6808&gt;999999999,K6808/1073741824," ")</f>
        <v>6.2515830993652344</v>
      </c>
      <c r="O6808" s="194" t="s">
        <v>29380</v>
      </c>
      <c r="P6808" s="197" t="s">
        <v>29381</v>
      </c>
    </row>
    <row r="6809" spans="2:16" ht="20.100000000000001" customHeight="1" x14ac:dyDescent="0.3">
      <c r="B6809" s="101">
        <v>6799</v>
      </c>
      <c r="C6809" s="111" t="s">
        <v>42204</v>
      </c>
      <c r="D6809" s="161" t="s">
        <v>6707</v>
      </c>
      <c r="E6809" s="36" t="s">
        <v>17135</v>
      </c>
      <c r="F6809" s="99">
        <v>6.2</v>
      </c>
      <c r="G6809" s="99"/>
      <c r="H6809" s="101" t="s">
        <v>5871</v>
      </c>
      <c r="I6809" s="101">
        <v>2014</v>
      </c>
      <c r="J6809" s="101"/>
      <c r="K6809" s="90">
        <v>4874155776</v>
      </c>
      <c r="L6809" s="90">
        <f>IF(K6809/1024 &gt;1,K6809/1024," ")</f>
        <v>4759917.75</v>
      </c>
      <c r="M6809" s="90">
        <f>IF(K6809/1048576 &gt;1,K6809/1048576," ")</f>
        <v>4648.357177734375</v>
      </c>
      <c r="N6809" s="91">
        <f>IF(K6809&gt;999999999,K6809/1073741824," ")</f>
        <v>4.5394113063812256</v>
      </c>
      <c r="O6809" s="194" t="s">
        <v>20952</v>
      </c>
      <c r="P6809" s="197" t="s">
        <v>29382</v>
      </c>
    </row>
    <row r="6810" spans="2:16" ht="20.100000000000001" customHeight="1" x14ac:dyDescent="0.3">
      <c r="B6810" s="101">
        <v>6800</v>
      </c>
      <c r="C6810" s="109" t="s">
        <v>42205</v>
      </c>
      <c r="D6810" s="161" t="s">
        <v>7195</v>
      </c>
      <c r="E6810" s="36" t="s">
        <v>17136</v>
      </c>
      <c r="F6810" s="99">
        <v>6.6</v>
      </c>
      <c r="G6810" s="99" t="s">
        <v>704</v>
      </c>
      <c r="H6810" s="105" t="s">
        <v>6650</v>
      </c>
      <c r="I6810" s="101">
        <v>2016</v>
      </c>
      <c r="J6810" s="101"/>
      <c r="K6810" s="90">
        <v>4508363445</v>
      </c>
      <c r="L6810" s="90">
        <f>IF(K6810/1024 &gt;1,K6810/1024," ")</f>
        <v>4402698.6767578125</v>
      </c>
      <c r="M6810" s="90">
        <f>IF(K6810/1048576 &gt;1,K6810/1048576," ")</f>
        <v>4299.5104265213013</v>
      </c>
      <c r="N6810" s="91">
        <f>IF(K6810&gt;999999999,K6810/1073741824," ")</f>
        <v>4.1987406508997083</v>
      </c>
      <c r="O6810" s="194" t="s">
        <v>29383</v>
      </c>
      <c r="P6810" s="197" t="s">
        <v>29384</v>
      </c>
    </row>
    <row r="6811" spans="2:16" ht="20.100000000000001" customHeight="1" x14ac:dyDescent="0.3">
      <c r="B6811" s="101">
        <v>6801</v>
      </c>
      <c r="C6811" s="109" t="s">
        <v>42206</v>
      </c>
      <c r="D6811" s="160" t="s">
        <v>2650</v>
      </c>
      <c r="E6811" s="36" t="s">
        <v>17137</v>
      </c>
      <c r="F6811" s="104">
        <v>6.5</v>
      </c>
      <c r="G6811" s="101"/>
      <c r="H6811" s="101" t="s">
        <v>4081</v>
      </c>
      <c r="I6811" s="101">
        <v>2001</v>
      </c>
      <c r="J6811" s="101"/>
      <c r="K6811" s="90">
        <v>7103486914</v>
      </c>
      <c r="L6811" s="90">
        <f>IF(K6811/1024 &gt;1,K6811/1024," ")</f>
        <v>6936998.939453125</v>
      </c>
      <c r="M6811" s="90">
        <f>IF(K6811/1048576 &gt;1,K6811/1048576," ")</f>
        <v>6774.4130268096924</v>
      </c>
      <c r="N6811" s="91">
        <f>IF(K6811&gt;999999999,K6811/1073741824," ")</f>
        <v>6.6156377214938402</v>
      </c>
      <c r="O6811" s="194" t="s">
        <v>29385</v>
      </c>
      <c r="P6811" s="197" t="s">
        <v>29385</v>
      </c>
    </row>
    <row r="6812" spans="2:16" ht="20.100000000000001" customHeight="1" x14ac:dyDescent="0.3">
      <c r="B6812" s="101">
        <v>6802</v>
      </c>
      <c r="C6812" s="102" t="s">
        <v>42207</v>
      </c>
      <c r="D6812" s="159" t="s">
        <v>2706</v>
      </c>
      <c r="E6812" s="36" t="s">
        <v>17139</v>
      </c>
      <c r="F6812" s="104">
        <v>7.4</v>
      </c>
      <c r="G6812" s="101" t="s">
        <v>704</v>
      </c>
      <c r="H6812" s="101" t="s">
        <v>3737</v>
      </c>
      <c r="I6812" s="101">
        <v>1993</v>
      </c>
      <c r="J6812" s="101"/>
      <c r="K6812" s="90">
        <v>3426768714</v>
      </c>
      <c r="L6812" s="90">
        <f>IF(K6812/1024 &gt;1,K6812/1024," ")</f>
        <v>3346453.822265625</v>
      </c>
      <c r="M6812" s="90">
        <f>IF(K6812/1048576 &gt;1,K6812/1048576," ")</f>
        <v>3268.0213108062744</v>
      </c>
      <c r="N6812" s="91">
        <f>IF(K6812&gt;999999999,K6812/1073741824," ")</f>
        <v>3.1914270613342524</v>
      </c>
      <c r="O6812" s="194" t="s">
        <v>29388</v>
      </c>
      <c r="P6812" s="197" t="s">
        <v>29389</v>
      </c>
    </row>
    <row r="6813" spans="2:16" ht="20.100000000000001" customHeight="1" x14ac:dyDescent="0.3">
      <c r="B6813" s="101">
        <v>6803</v>
      </c>
      <c r="C6813" s="109" t="s">
        <v>42208</v>
      </c>
      <c r="D6813" s="159" t="s">
        <v>1765</v>
      </c>
      <c r="E6813" s="36" t="s">
        <v>17140</v>
      </c>
      <c r="F6813" s="104">
        <v>6</v>
      </c>
      <c r="G6813" s="101" t="s">
        <v>704</v>
      </c>
      <c r="H6813" s="101" t="s">
        <v>3737</v>
      </c>
      <c r="I6813" s="94">
        <v>2002</v>
      </c>
      <c r="J6813" s="94"/>
      <c r="K6813" s="108">
        <v>3964103456</v>
      </c>
      <c r="L6813" s="90">
        <f>IF(K6813/1024 &gt;1,K6813/1024," ")</f>
        <v>3871194.78125</v>
      </c>
      <c r="M6813" s="90">
        <f>IF(K6813/1048576 &gt;1,K6813/1048576," ")</f>
        <v>3780.4636535644531</v>
      </c>
      <c r="N6813" s="91">
        <f>IF(K6813&gt;999999999,K6813/1073741824," ")</f>
        <v>3.6918590366840363</v>
      </c>
      <c r="O6813" s="194" t="s">
        <v>29390</v>
      </c>
      <c r="P6813" s="197" t="s">
        <v>29391</v>
      </c>
    </row>
    <row r="6814" spans="2:16" ht="20.100000000000001" customHeight="1" x14ac:dyDescent="0.3">
      <c r="B6814" s="101">
        <v>6804</v>
      </c>
      <c r="C6814" s="12" t="s">
        <v>42209</v>
      </c>
      <c r="D6814" s="160" t="s">
        <v>2651</v>
      </c>
      <c r="E6814" s="36" t="s">
        <v>17141</v>
      </c>
      <c r="F6814" s="104">
        <v>4.8</v>
      </c>
      <c r="G6814" s="94"/>
      <c r="H6814" s="13" t="s">
        <v>5871</v>
      </c>
      <c r="I6814" s="101">
        <v>2006</v>
      </c>
      <c r="J6814" s="101"/>
      <c r="K6814" s="73">
        <v>3340972032</v>
      </c>
      <c r="L6814" s="90">
        <f>IF(K6814/1024 &gt;1,K6814/1024," ")</f>
        <v>3262668</v>
      </c>
      <c r="M6814" s="90">
        <f>IF(K6814/1048576 &gt;1,K6814/1048576," ")</f>
        <v>3186.19921875</v>
      </c>
      <c r="N6814" s="91">
        <f>IF(K6814&gt;999999999,K6814/1073741824," ")</f>
        <v>3.1115226745605469</v>
      </c>
      <c r="O6814" s="194" t="s">
        <v>29392</v>
      </c>
      <c r="P6814" s="197" t="s">
        <v>29393</v>
      </c>
    </row>
    <row r="6815" spans="2:16" ht="20.100000000000001" customHeight="1" x14ac:dyDescent="0.3">
      <c r="B6815" s="101">
        <v>6805</v>
      </c>
      <c r="C6815" s="7" t="s">
        <v>40863</v>
      </c>
      <c r="D6815" s="159" t="s">
        <v>759</v>
      </c>
      <c r="E6815" s="36" t="s">
        <v>17142</v>
      </c>
      <c r="F6815" s="104">
        <v>6.4</v>
      </c>
      <c r="G6815" s="94"/>
      <c r="H6815" s="94" t="s">
        <v>4066</v>
      </c>
      <c r="I6815" s="101">
        <v>2008</v>
      </c>
      <c r="J6815" s="101"/>
      <c r="K6815" s="90">
        <v>735315968</v>
      </c>
      <c r="L6815" s="90">
        <f>IF(K6815/1024 &gt;1,K6815/1024," ")</f>
        <v>718082</v>
      </c>
      <c r="M6815" s="90">
        <f>IF(K6815/1048576 &gt;1,K6815/1048576," ")</f>
        <v>701.251953125</v>
      </c>
      <c r="N6815" s="91" t="str">
        <f>IF(K6815&gt;999999999,K6815/1073741824," ")</f>
        <v xml:space="preserve"> </v>
      </c>
      <c r="O6815" s="194" t="s">
        <v>17766</v>
      </c>
      <c r="P6815" s="197" t="s">
        <v>29394</v>
      </c>
    </row>
    <row r="6816" spans="2:16" ht="20.100000000000001" customHeight="1" x14ac:dyDescent="0.3">
      <c r="B6816" s="101">
        <v>6806</v>
      </c>
      <c r="C6816" s="20" t="s">
        <v>34208</v>
      </c>
      <c r="D6816" s="261" t="s">
        <v>34206</v>
      </c>
      <c r="E6816" s="36" t="s">
        <v>34207</v>
      </c>
      <c r="F6816" s="81">
        <v>6.9</v>
      </c>
      <c r="G6816" s="13"/>
      <c r="H6816" s="13" t="s">
        <v>3744</v>
      </c>
      <c r="I6816" s="79">
        <v>2021</v>
      </c>
      <c r="J6816" s="79"/>
      <c r="K6816" s="73">
        <v>4189970432</v>
      </c>
      <c r="L6816" s="90">
        <f>IF(K6816/1024 &gt;1,K6816/1024," ")</f>
        <v>4091768</v>
      </c>
      <c r="M6816" s="90">
        <f>IF(K6816/1048576 &gt;1,K6816/1048576," ")</f>
        <v>3995.8671875</v>
      </c>
      <c r="N6816" s="91">
        <f>IF(K6816&gt;999999999,K6816/1073741824," ")</f>
        <v>3.9022140502929688</v>
      </c>
      <c r="O6816" s="223" t="s">
        <v>24573</v>
      </c>
      <c r="P6816" s="198" t="s">
        <v>34209</v>
      </c>
    </row>
    <row r="6817" spans="2:16" ht="20.100000000000001" customHeight="1" x14ac:dyDescent="0.3">
      <c r="B6817" s="101">
        <v>6807</v>
      </c>
      <c r="C6817" s="7" t="s">
        <v>42210</v>
      </c>
      <c r="D6817" s="157" t="s">
        <v>8455</v>
      </c>
      <c r="E6817" s="36" t="s">
        <v>17143</v>
      </c>
      <c r="F6817" s="81">
        <v>5.4</v>
      </c>
      <c r="G6817" s="13" t="s">
        <v>704</v>
      </c>
      <c r="H6817" s="13" t="s">
        <v>5878</v>
      </c>
      <c r="I6817" s="79">
        <v>2018</v>
      </c>
      <c r="J6817" s="79"/>
      <c r="K6817" s="73">
        <v>4464801748</v>
      </c>
      <c r="L6817" s="90">
        <f>IF(K6817/1024 &gt;1,K6817/1024," ")</f>
        <v>4360157.95703125</v>
      </c>
      <c r="M6817" s="90">
        <f>IF(K6817/1048576 &gt;1,K6817/1048576," ")</f>
        <v>4257.9667549133301</v>
      </c>
      <c r="N6817" s="91">
        <f>IF(K6817&gt;999999999,K6817/1073741824," ")</f>
        <v>4.1581706590950489</v>
      </c>
      <c r="O6817" s="194" t="s">
        <v>29395</v>
      </c>
      <c r="P6817" s="197" t="s">
        <v>29396</v>
      </c>
    </row>
    <row r="6818" spans="2:16" ht="20.100000000000001" customHeight="1" x14ac:dyDescent="0.3">
      <c r="B6818" s="101">
        <v>6808</v>
      </c>
      <c r="C6818" s="103" t="s">
        <v>42211</v>
      </c>
      <c r="D6818" s="159" t="s">
        <v>4812</v>
      </c>
      <c r="E6818" s="36" t="s">
        <v>17146</v>
      </c>
      <c r="F6818" s="104">
        <v>5.5</v>
      </c>
      <c r="G6818" s="101" t="s">
        <v>704</v>
      </c>
      <c r="H6818" s="101" t="s">
        <v>3747</v>
      </c>
      <c r="I6818" s="101">
        <v>1999</v>
      </c>
      <c r="J6818" s="101"/>
      <c r="K6818" s="90">
        <v>2468357994</v>
      </c>
      <c r="L6818" s="90">
        <f>IF(K6818/1024 &gt;1,K6818/1024," ")</f>
        <v>2410505.853515625</v>
      </c>
      <c r="M6818" s="90">
        <f>IF(K6818/1048576 &gt;1,K6818/1048576," ")</f>
        <v>2354.0096225738525</v>
      </c>
      <c r="N6818" s="91">
        <f>IF(K6818&gt;999999999,K6818/1073741824," ")</f>
        <v>2.2988375220447779</v>
      </c>
      <c r="O6818" s="194" t="s">
        <v>29400</v>
      </c>
      <c r="P6818" s="197" t="s">
        <v>29401</v>
      </c>
    </row>
    <row r="6819" spans="2:16" ht="20.100000000000001" customHeight="1" x14ac:dyDescent="0.3">
      <c r="B6819" s="101">
        <v>6809</v>
      </c>
      <c r="C6819" s="102" t="s">
        <v>42212</v>
      </c>
      <c r="D6819" s="159" t="s">
        <v>2804</v>
      </c>
      <c r="E6819" s="36" t="s">
        <v>17147</v>
      </c>
      <c r="F6819" s="104">
        <v>6.3</v>
      </c>
      <c r="G6819" s="101" t="s">
        <v>704</v>
      </c>
      <c r="H6819" s="101" t="s">
        <v>3747</v>
      </c>
      <c r="I6819" s="101">
        <v>1988</v>
      </c>
      <c r="J6819" s="101"/>
      <c r="K6819" s="90">
        <v>3017260857</v>
      </c>
      <c r="L6819" s="90">
        <f>IF(K6819/1024 &gt;1,K6819/1024," ")</f>
        <v>2946543.8056640625</v>
      </c>
      <c r="M6819" s="90">
        <f>IF(K6819/1048576 &gt;1,K6819/1048576," ")</f>
        <v>2877.484185218811</v>
      </c>
      <c r="N6819" s="91">
        <f>IF(K6819&gt;999999999,K6819/1073741824," ")</f>
        <v>2.8100431496277452</v>
      </c>
      <c r="O6819" s="194" t="s">
        <v>17911</v>
      </c>
      <c r="P6819" s="197" t="s">
        <v>29402</v>
      </c>
    </row>
    <row r="6820" spans="2:16" ht="20.100000000000001" customHeight="1" x14ac:dyDescent="0.3">
      <c r="B6820" s="101">
        <v>6810</v>
      </c>
      <c r="C6820" s="102" t="s">
        <v>42213</v>
      </c>
      <c r="D6820" s="159" t="s">
        <v>5228</v>
      </c>
      <c r="E6820" s="36" t="s">
        <v>17148</v>
      </c>
      <c r="F6820" s="104">
        <v>6</v>
      </c>
      <c r="G6820" s="101" t="s">
        <v>704</v>
      </c>
      <c r="H6820" s="101" t="s">
        <v>3745</v>
      </c>
      <c r="I6820" s="101">
        <v>1985</v>
      </c>
      <c r="J6820" s="101"/>
      <c r="K6820" s="90">
        <v>3383985615</v>
      </c>
      <c r="L6820" s="90">
        <f>IF(K6820/1024 &gt;1,K6820/1024," ")</f>
        <v>3304673.4521484375</v>
      </c>
      <c r="M6820" s="90">
        <f>IF(K6820/1048576 &gt;1,K6820/1048576," ")</f>
        <v>3227.2201681137085</v>
      </c>
      <c r="N6820" s="91">
        <f>IF(K6820&gt;999999999,K6820/1073741824," ")</f>
        <v>3.1515821954235435</v>
      </c>
      <c r="O6820" s="194" t="s">
        <v>17674</v>
      </c>
      <c r="P6820" s="197" t="s">
        <v>29403</v>
      </c>
    </row>
    <row r="6821" spans="2:16" ht="20.100000000000001" customHeight="1" x14ac:dyDescent="0.3">
      <c r="B6821" s="101">
        <v>6811</v>
      </c>
      <c r="C6821" s="12" t="s">
        <v>40864</v>
      </c>
      <c r="D6821" s="160" t="s">
        <v>2653</v>
      </c>
      <c r="E6821" s="36" t="s">
        <v>17149</v>
      </c>
      <c r="F6821" s="104">
        <v>6.1</v>
      </c>
      <c r="G6821" s="94"/>
      <c r="H6821" s="94" t="s">
        <v>4084</v>
      </c>
      <c r="I6821" s="101">
        <v>1945</v>
      </c>
      <c r="J6821" s="116"/>
      <c r="K6821" s="90">
        <v>733710336</v>
      </c>
      <c r="L6821" s="90">
        <f>IF(K6821/1024 &gt;1,K6821/1024," ")</f>
        <v>716514</v>
      </c>
      <c r="M6821" s="90">
        <f>IF(K6821/1048576 &gt;1,K6821/1048576," ")</f>
        <v>699.720703125</v>
      </c>
      <c r="N6821" s="91" t="str">
        <f>IF(K6821&gt;999999999,K6821/1073741824," ")</f>
        <v xml:space="preserve"> </v>
      </c>
      <c r="O6821" s="194" t="s">
        <v>24250</v>
      </c>
      <c r="P6821" s="197" t="s">
        <v>29404</v>
      </c>
    </row>
    <row r="6822" spans="2:16" ht="20.100000000000001" customHeight="1" x14ac:dyDescent="0.3">
      <c r="B6822" s="101">
        <v>6812</v>
      </c>
      <c r="C6822" s="111" t="s">
        <v>42214</v>
      </c>
      <c r="D6822" s="168" t="s">
        <v>6567</v>
      </c>
      <c r="E6822" s="36" t="s">
        <v>17150</v>
      </c>
      <c r="F6822" s="99">
        <v>5.5</v>
      </c>
      <c r="G6822" s="99" t="s">
        <v>704</v>
      </c>
      <c r="H6822" s="101" t="s">
        <v>4081</v>
      </c>
      <c r="I6822" s="101">
        <v>2015</v>
      </c>
      <c r="J6822" s="101"/>
      <c r="K6822" s="90">
        <v>4481274267</v>
      </c>
      <c r="L6822" s="90">
        <f>IF(K6822/1024 &gt;1,K6822/1024," ")</f>
        <v>4376244.4013671875</v>
      </c>
      <c r="M6822" s="90">
        <f>IF(K6822/1048576 &gt;1,K6822/1048576," ")</f>
        <v>4273.676173210144</v>
      </c>
      <c r="N6822" s="91">
        <f>IF(K6822&gt;999999999,K6822/1073741824," ")</f>
        <v>4.1735118879005313</v>
      </c>
      <c r="O6822" s="194" t="s">
        <v>29405</v>
      </c>
      <c r="P6822" s="197" t="s">
        <v>29406</v>
      </c>
    </row>
    <row r="6823" spans="2:16" ht="20.100000000000001" customHeight="1" x14ac:dyDescent="0.3">
      <c r="B6823" s="101">
        <v>6813</v>
      </c>
      <c r="C6823" s="109" t="s">
        <v>42215</v>
      </c>
      <c r="D6823" s="159" t="s">
        <v>1740</v>
      </c>
      <c r="E6823" s="36" t="s">
        <v>17151</v>
      </c>
      <c r="F6823" s="104">
        <v>5.5</v>
      </c>
      <c r="G6823" s="101" t="s">
        <v>704</v>
      </c>
      <c r="H6823" s="101" t="s">
        <v>3747</v>
      </c>
      <c r="I6823" s="101">
        <v>1995</v>
      </c>
      <c r="J6823" s="101"/>
      <c r="K6823" s="90">
        <v>4171131051</v>
      </c>
      <c r="L6823" s="90">
        <f>IF(K6823/1024 &gt;1,K6823/1024," ")</f>
        <v>4073370.1669921875</v>
      </c>
      <c r="M6823" s="90">
        <f>IF(K6823/1048576 &gt;1,K6823/1048576," ")</f>
        <v>3977.9005537033081</v>
      </c>
      <c r="N6823" s="91">
        <f>IF(K6823&gt;999999999,K6823/1073741824," ")</f>
        <v>3.8846685094758868</v>
      </c>
      <c r="O6823" s="194" t="s">
        <v>24144</v>
      </c>
      <c r="P6823" s="197" t="s">
        <v>29407</v>
      </c>
    </row>
    <row r="6824" spans="2:16" ht="20.100000000000001" customHeight="1" x14ac:dyDescent="0.3">
      <c r="B6824" s="101">
        <v>6814</v>
      </c>
      <c r="C6824" s="109" t="s">
        <v>42216</v>
      </c>
      <c r="D6824" s="160" t="s">
        <v>3623</v>
      </c>
      <c r="E6824" s="36" t="s">
        <v>17152</v>
      </c>
      <c r="F6824" s="104">
        <v>5</v>
      </c>
      <c r="G6824" s="101" t="s">
        <v>704</v>
      </c>
      <c r="H6824" s="101" t="s">
        <v>5892</v>
      </c>
      <c r="I6824" s="101">
        <v>2011</v>
      </c>
      <c r="J6824" s="101"/>
      <c r="K6824" s="90">
        <v>6501130930</v>
      </c>
      <c r="L6824" s="90">
        <f>IF(K6824/1024 &gt;1,K6824/1024," ")</f>
        <v>6348760.673828125</v>
      </c>
      <c r="M6824" s="90">
        <f>IF(K6824/1048576 &gt;1,K6824/1048576," ")</f>
        <v>6199.9615955352783</v>
      </c>
      <c r="N6824" s="91">
        <f>IF(K6824&gt;999999999,K6824/1073741824," ")</f>
        <v>6.0546499956399202</v>
      </c>
      <c r="O6824" s="194" t="s">
        <v>29408</v>
      </c>
      <c r="P6824" s="197" t="s">
        <v>29409</v>
      </c>
    </row>
    <row r="6825" spans="2:16" ht="20.100000000000001" customHeight="1" x14ac:dyDescent="0.3">
      <c r="B6825" s="101">
        <v>6815</v>
      </c>
      <c r="C6825" s="119" t="s">
        <v>42217</v>
      </c>
      <c r="D6825" s="159" t="s">
        <v>2654</v>
      </c>
      <c r="E6825" s="36" t="s">
        <v>17153</v>
      </c>
      <c r="F6825" s="104">
        <v>5.2</v>
      </c>
      <c r="G6825" s="94" t="s">
        <v>704</v>
      </c>
      <c r="H6825" s="94" t="s">
        <v>3737</v>
      </c>
      <c r="I6825" s="94">
        <v>2010</v>
      </c>
      <c r="J6825" s="94"/>
      <c r="K6825" s="108">
        <v>2235721611</v>
      </c>
      <c r="L6825" s="90">
        <f>IF(K6825/1024 &gt;1,K6825/1024," ")</f>
        <v>2183321.8857421875</v>
      </c>
      <c r="M6825" s="90">
        <f>IF(K6825/1048576 &gt;1,K6825/1048576," ")</f>
        <v>2132.150279045105</v>
      </c>
      <c r="N6825" s="91">
        <f>IF(K6825&gt;999999999,K6825/1073741824," ")</f>
        <v>2.0821780068799853</v>
      </c>
      <c r="O6825" s="194" t="s">
        <v>17564</v>
      </c>
      <c r="P6825" s="197" t="s">
        <v>29410</v>
      </c>
    </row>
    <row r="6826" spans="2:16" ht="20.100000000000001" customHeight="1" x14ac:dyDescent="0.3">
      <c r="B6826" s="101">
        <v>6816</v>
      </c>
      <c r="C6826" s="111" t="s">
        <v>42218</v>
      </c>
      <c r="D6826" s="161" t="s">
        <v>6646</v>
      </c>
      <c r="E6826" s="36" t="s">
        <v>17154</v>
      </c>
      <c r="F6826" s="99">
        <v>5.6</v>
      </c>
      <c r="G6826" s="99" t="s">
        <v>704</v>
      </c>
      <c r="H6826" s="105" t="s">
        <v>4081</v>
      </c>
      <c r="I6826" s="101">
        <v>2014</v>
      </c>
      <c r="J6826" s="101"/>
      <c r="K6826" s="90">
        <v>5150931868</v>
      </c>
      <c r="L6826" s="90">
        <f>IF(K6826/1024 &gt;1,K6826/1024," ")</f>
        <v>5030206.90234375</v>
      </c>
      <c r="M6826" s="90">
        <f>IF(K6826/1048576 &gt;1,K6826/1048576," ")</f>
        <v>4912.3114280700684</v>
      </c>
      <c r="N6826" s="91">
        <f>IF(K6826&gt;999999999,K6826/1073741824," ")</f>
        <v>4.7971791289746761</v>
      </c>
      <c r="O6826" s="194" t="s">
        <v>29411</v>
      </c>
      <c r="P6826" s="197" t="s">
        <v>29412</v>
      </c>
    </row>
    <row r="6827" spans="2:16" ht="20.100000000000001" customHeight="1" x14ac:dyDescent="0.3">
      <c r="B6827" s="101">
        <v>6817</v>
      </c>
      <c r="C6827" s="12" t="s">
        <v>42219</v>
      </c>
      <c r="D6827" s="157" t="s">
        <v>32752</v>
      </c>
      <c r="E6827" s="36" t="s">
        <v>32753</v>
      </c>
      <c r="F6827" s="131">
        <v>5.8</v>
      </c>
      <c r="G6827" s="13" t="s">
        <v>704</v>
      </c>
      <c r="H6827" s="13" t="s">
        <v>3744</v>
      </c>
      <c r="I6827" s="133">
        <v>2021</v>
      </c>
      <c r="J6827" s="74"/>
      <c r="K6827" s="73">
        <v>3971211264</v>
      </c>
      <c r="L6827" s="90">
        <f>IF(K6827/1024 &gt;1,K6827/1024," ")</f>
        <v>3878136</v>
      </c>
      <c r="M6827" s="90">
        <f>IF(K6827/1048576 &gt;1,K6827/1048576," ")</f>
        <v>3787.2421875</v>
      </c>
      <c r="N6827" s="91">
        <f>IF(K6827&gt;999999999,K6827/1073741824," ")</f>
        <v>3.6984786987304688</v>
      </c>
      <c r="O6827" s="223" t="s">
        <v>32754</v>
      </c>
      <c r="P6827" s="197" t="s">
        <v>32755</v>
      </c>
    </row>
    <row r="6828" spans="2:16" ht="20.100000000000001" customHeight="1" x14ac:dyDescent="0.3">
      <c r="B6828" s="101">
        <v>6818</v>
      </c>
      <c r="C6828" s="20" t="s">
        <v>42220</v>
      </c>
      <c r="D6828" s="157" t="s">
        <v>8472</v>
      </c>
      <c r="E6828" s="36" t="s">
        <v>17155</v>
      </c>
      <c r="F6828" s="131">
        <v>5.8</v>
      </c>
      <c r="G6828" s="13" t="s">
        <v>704</v>
      </c>
      <c r="H6828" s="13" t="s">
        <v>5936</v>
      </c>
      <c r="I6828" s="133">
        <v>2018</v>
      </c>
      <c r="J6828" s="74"/>
      <c r="K6828" s="73">
        <v>5744984064</v>
      </c>
      <c r="L6828" s="90">
        <f>IF(K6828/1024 &gt;1,K6828/1024," ")</f>
        <v>5610336</v>
      </c>
      <c r="M6828" s="90">
        <f>IF(K6828/1048576 &gt;1,K6828/1048576," ")</f>
        <v>5478.84375</v>
      </c>
      <c r="N6828" s="91">
        <f>IF(K6828&gt;999999999,K6828/1073741824," ")</f>
        <v>5.350433349609375</v>
      </c>
      <c r="O6828" s="194" t="s">
        <v>29413</v>
      </c>
      <c r="P6828" s="197" t="s">
        <v>29414</v>
      </c>
    </row>
    <row r="6829" spans="2:16" ht="20.100000000000001" customHeight="1" x14ac:dyDescent="0.3">
      <c r="B6829" s="101">
        <v>6819</v>
      </c>
      <c r="C6829" s="20" t="s">
        <v>34157</v>
      </c>
      <c r="D6829" s="261" t="s">
        <v>33630</v>
      </c>
      <c r="E6829" s="36" t="s">
        <v>33631</v>
      </c>
      <c r="F6829" s="81">
        <v>7.1</v>
      </c>
      <c r="G6829" s="13"/>
      <c r="H6829" s="13" t="s">
        <v>3756</v>
      </c>
      <c r="I6829" s="79">
        <v>2021</v>
      </c>
      <c r="J6829" s="79"/>
      <c r="K6829" s="73">
        <v>3714035712</v>
      </c>
      <c r="L6829" s="90">
        <f>IF(K6829/1024 &gt;1,K6829/1024," ")</f>
        <v>3626988</v>
      </c>
      <c r="M6829" s="90">
        <f>IF(K6829/1048576 &gt;1,K6829/1048576," ")</f>
        <v>3541.98046875</v>
      </c>
      <c r="N6829" s="91">
        <f>IF(K6829&gt;999999999,K6829/1073741824," ")</f>
        <v>3.4589653015136719</v>
      </c>
      <c r="O6829" s="194" t="s">
        <v>33632</v>
      </c>
      <c r="P6829" s="197" t="s">
        <v>33633</v>
      </c>
    </row>
    <row r="6830" spans="2:16" ht="20.100000000000001" customHeight="1" x14ac:dyDescent="0.3">
      <c r="B6830" s="101">
        <v>6820</v>
      </c>
      <c r="C6830" s="102" t="s">
        <v>42221</v>
      </c>
      <c r="D6830" s="159" t="s">
        <v>2655</v>
      </c>
      <c r="E6830" s="36" t="s">
        <v>17156</v>
      </c>
      <c r="F6830" s="104">
        <v>7</v>
      </c>
      <c r="G6830" s="99" t="s">
        <v>704</v>
      </c>
      <c r="H6830" s="105" t="s">
        <v>5871</v>
      </c>
      <c r="I6830" s="101">
        <v>1988</v>
      </c>
      <c r="J6830" s="101"/>
      <c r="K6830" s="90">
        <v>4524163674</v>
      </c>
      <c r="L6830" s="90">
        <f>IF(K6830/1024 &gt;1,K6830/1024," ")</f>
        <v>4418128.587890625</v>
      </c>
      <c r="M6830" s="90">
        <f>IF(K6830/1048576 &gt;1,K6830/1048576," ")</f>
        <v>4314.5786991119385</v>
      </c>
      <c r="N6830" s="91">
        <f>IF(K6830&gt;999999999,K6830/1073741824," ")</f>
        <v>4.2134557608515024</v>
      </c>
      <c r="O6830" s="194" t="s">
        <v>20643</v>
      </c>
      <c r="P6830" s="197" t="s">
        <v>29415</v>
      </c>
    </row>
    <row r="6831" spans="2:16" ht="20.100000000000001" customHeight="1" x14ac:dyDescent="0.3">
      <c r="B6831" s="101">
        <v>6821</v>
      </c>
      <c r="C6831" s="47" t="s">
        <v>42222</v>
      </c>
      <c r="D6831" s="162" t="s">
        <v>904</v>
      </c>
      <c r="E6831" s="36" t="s">
        <v>17157</v>
      </c>
      <c r="F6831" s="104">
        <v>6</v>
      </c>
      <c r="G6831" s="13" t="s">
        <v>704</v>
      </c>
      <c r="H6831" s="13" t="s">
        <v>3937</v>
      </c>
      <c r="I6831" s="101">
        <v>2007</v>
      </c>
      <c r="J6831" s="101"/>
      <c r="K6831" s="73">
        <v>3468812288</v>
      </c>
      <c r="L6831" s="90">
        <f>IF(K6831/1024 &gt;1,K6831/1024," ")</f>
        <v>3387512</v>
      </c>
      <c r="M6831" s="90">
        <f>IF(K6831/1048576 &gt;1,K6831/1048576," ")</f>
        <v>3308.1171875</v>
      </c>
      <c r="N6831" s="91">
        <f>IF(K6831&gt;999999999,K6831/1073741824," ")</f>
        <v>3.2305831909179688</v>
      </c>
      <c r="O6831" s="194" t="s">
        <v>29416</v>
      </c>
      <c r="P6831" s="197" t="s">
        <v>29417</v>
      </c>
    </row>
    <row r="6832" spans="2:16" ht="20.100000000000001" customHeight="1" x14ac:dyDescent="0.3">
      <c r="B6832" s="101">
        <v>6822</v>
      </c>
      <c r="C6832" s="7" t="s">
        <v>42223</v>
      </c>
      <c r="D6832" s="167" t="s">
        <v>1102</v>
      </c>
      <c r="E6832" s="36" t="s">
        <v>17158</v>
      </c>
      <c r="F6832" s="81">
        <v>5.5</v>
      </c>
      <c r="G6832" s="13" t="s">
        <v>704</v>
      </c>
      <c r="H6832" s="13" t="s">
        <v>3740</v>
      </c>
      <c r="I6832" s="79">
        <v>2020</v>
      </c>
      <c r="J6832" s="79"/>
      <c r="K6832" s="73">
        <v>5220409344</v>
      </c>
      <c r="L6832" s="90">
        <f>IF(K6832/1024 &gt;1,K6832/1024," ")</f>
        <v>5098056</v>
      </c>
      <c r="M6832" s="90">
        <f>IF(K6832/1048576 &gt;1,K6832/1048576," ")</f>
        <v>4978.5703125</v>
      </c>
      <c r="N6832" s="91">
        <f>IF(K6832&gt;999999999,K6832/1073741824," ")</f>
        <v>4.8618850708007813</v>
      </c>
      <c r="O6832" s="194" t="s">
        <v>29418</v>
      </c>
      <c r="P6832" s="197" t="s">
        <v>29419</v>
      </c>
    </row>
    <row r="6833" spans="2:16" ht="20.100000000000001" customHeight="1" x14ac:dyDescent="0.3">
      <c r="B6833" s="101">
        <v>6823</v>
      </c>
      <c r="C6833" s="107" t="s">
        <v>42224</v>
      </c>
      <c r="D6833" s="162" t="s">
        <v>4853</v>
      </c>
      <c r="E6833" s="36" t="s">
        <v>17159</v>
      </c>
      <c r="F6833" s="104">
        <v>5.3</v>
      </c>
      <c r="G6833" s="101" t="s">
        <v>704</v>
      </c>
      <c r="H6833" s="101" t="s">
        <v>3745</v>
      </c>
      <c r="I6833" s="101">
        <v>2011</v>
      </c>
      <c r="J6833" s="101"/>
      <c r="K6833" s="90">
        <v>3024789904</v>
      </c>
      <c r="L6833" s="90">
        <f>IF(K6833/1024 &gt;1,K6833/1024," ")</f>
        <v>2953896.390625</v>
      </c>
      <c r="M6833" s="90">
        <f>IF(K6833/1048576 &gt;1,K6833/1048576," ")</f>
        <v>2884.6644439697266</v>
      </c>
      <c r="N6833" s="91">
        <f>IF(K6833&gt;999999999,K6833/1073741824," ")</f>
        <v>2.8170551210641861</v>
      </c>
      <c r="O6833" s="194" t="s">
        <v>18046</v>
      </c>
      <c r="P6833" s="197" t="s">
        <v>29420</v>
      </c>
    </row>
    <row r="6834" spans="2:16" ht="20.100000000000001" customHeight="1" x14ac:dyDescent="0.3">
      <c r="B6834" s="101">
        <v>6824</v>
      </c>
      <c r="C6834" s="102" t="s">
        <v>42225</v>
      </c>
      <c r="D6834" s="159" t="s">
        <v>3375</v>
      </c>
      <c r="E6834" s="36" t="s">
        <v>17160</v>
      </c>
      <c r="F6834" s="104">
        <v>4.5999999999999996</v>
      </c>
      <c r="G6834" s="101" t="s">
        <v>704</v>
      </c>
      <c r="H6834" s="101" t="s">
        <v>3739</v>
      </c>
      <c r="I6834" s="101">
        <v>2012</v>
      </c>
      <c r="J6834" s="101"/>
      <c r="K6834" s="90">
        <v>6907687640</v>
      </c>
      <c r="L6834" s="90">
        <f>IF(K6834/1024 &gt;1,K6834/1024," ")</f>
        <v>6745788.7109375</v>
      </c>
      <c r="M6834" s="90">
        <f>IF(K6834/1048576 &gt;1,K6834/1048576," ")</f>
        <v>6587.6842880249023</v>
      </c>
      <c r="N6834" s="91">
        <f>IF(K6834&gt;999999999,K6834/1073741824," ")</f>
        <v>6.4332854375243187</v>
      </c>
      <c r="O6834" s="194" t="s">
        <v>17911</v>
      </c>
      <c r="P6834" s="197" t="s">
        <v>29421</v>
      </c>
    </row>
    <row r="6835" spans="2:16" ht="20.100000000000001" customHeight="1" x14ac:dyDescent="0.3">
      <c r="B6835" s="101">
        <v>6825</v>
      </c>
      <c r="C6835" s="109" t="s">
        <v>42226</v>
      </c>
      <c r="D6835" s="160" t="s">
        <v>3698</v>
      </c>
      <c r="E6835" s="36" t="s">
        <v>17161</v>
      </c>
      <c r="F6835" s="104">
        <v>7</v>
      </c>
      <c r="G6835" s="101" t="s">
        <v>704</v>
      </c>
      <c r="H6835" s="101" t="s">
        <v>3745</v>
      </c>
      <c r="I6835" s="101">
        <v>1998</v>
      </c>
      <c r="J6835" s="101"/>
      <c r="K6835" s="90">
        <v>3202043736</v>
      </c>
      <c r="L6835" s="90">
        <f>IF(K6835/1024 &gt;1,K6835/1024," ")</f>
        <v>3126995.8359375</v>
      </c>
      <c r="M6835" s="90">
        <f>IF(K6835/1048576 &gt;1,K6835/1048576," ")</f>
        <v>3053.7068710327148</v>
      </c>
      <c r="N6835" s="91">
        <f>IF(K6835&gt;999999999,K6835/1073741824," ")</f>
        <v>2.9821356162428856</v>
      </c>
      <c r="O6835" s="194" t="s">
        <v>29422</v>
      </c>
      <c r="P6835" s="197" t="s">
        <v>29423</v>
      </c>
    </row>
    <row r="6836" spans="2:16" ht="20.100000000000001" customHeight="1" x14ac:dyDescent="0.3">
      <c r="B6836" s="101">
        <v>6826</v>
      </c>
      <c r="C6836" s="112" t="s">
        <v>42227</v>
      </c>
      <c r="D6836" s="161" t="s">
        <v>7558</v>
      </c>
      <c r="E6836" s="36" t="s">
        <v>17162</v>
      </c>
      <c r="F6836" s="99">
        <v>5.7</v>
      </c>
      <c r="G6836" s="99"/>
      <c r="H6836" s="105" t="s">
        <v>5878</v>
      </c>
      <c r="I6836" s="101">
        <v>2015</v>
      </c>
      <c r="J6836" s="101"/>
      <c r="K6836" s="90">
        <v>4683461818</v>
      </c>
      <c r="L6836" s="90">
        <f>IF(K6836/1024 &gt;1,K6836/1024," ")</f>
        <v>4573693.181640625</v>
      </c>
      <c r="M6836" s="90">
        <f>IF(K6836/1048576 &gt;1,K6836/1048576," ")</f>
        <v>4466.4972476959229</v>
      </c>
      <c r="N6836" s="91">
        <f>IF(K6836&gt;999999999,K6836/1073741824," ")</f>
        <v>4.3618137184530497</v>
      </c>
      <c r="O6836" s="194" t="s">
        <v>29424</v>
      </c>
      <c r="P6836" s="197" t="s">
        <v>29425</v>
      </c>
    </row>
    <row r="6837" spans="2:16" ht="20.100000000000001" customHeight="1" x14ac:dyDescent="0.3">
      <c r="B6837" s="101">
        <v>6827</v>
      </c>
      <c r="C6837" s="109" t="s">
        <v>42228</v>
      </c>
      <c r="D6837" s="159" t="s">
        <v>3530</v>
      </c>
      <c r="E6837" s="36" t="s">
        <v>17163</v>
      </c>
      <c r="F6837" s="104">
        <v>4.4000000000000004</v>
      </c>
      <c r="G6837" s="101" t="s">
        <v>704</v>
      </c>
      <c r="H6837" s="101" t="s">
        <v>3851</v>
      </c>
      <c r="I6837" s="101">
        <v>1994</v>
      </c>
      <c r="J6837" s="101"/>
      <c r="K6837" s="90">
        <v>4414474753</v>
      </c>
      <c r="L6837" s="90">
        <f>IF(K6837/1024 &gt;1,K6837/1024," ")</f>
        <v>4311010.5009765625</v>
      </c>
      <c r="M6837" s="90">
        <f>IF(K6837/1048576 &gt;1,K6837/1048576," ")</f>
        <v>4209.9711923599243</v>
      </c>
      <c r="N6837" s="91">
        <f>IF(K6837&gt;999999999,K6837/1073741824," ")</f>
        <v>4.1112999925389886</v>
      </c>
      <c r="O6837" s="194" t="s">
        <v>29426</v>
      </c>
      <c r="P6837" s="197" t="s">
        <v>29427</v>
      </c>
    </row>
    <row r="6838" spans="2:16" ht="20.100000000000001" customHeight="1" x14ac:dyDescent="0.3">
      <c r="B6838" s="101">
        <v>6828</v>
      </c>
      <c r="C6838" s="103" t="s">
        <v>42229</v>
      </c>
      <c r="D6838" s="159" t="s">
        <v>4842</v>
      </c>
      <c r="E6838" s="36" t="s">
        <v>17164</v>
      </c>
      <c r="F6838" s="104">
        <v>7.5</v>
      </c>
      <c r="G6838" s="101" t="s">
        <v>704</v>
      </c>
      <c r="H6838" s="101" t="s">
        <v>3740</v>
      </c>
      <c r="I6838" s="101">
        <v>2009</v>
      </c>
      <c r="J6838" s="101"/>
      <c r="K6838" s="90">
        <v>4717660598</v>
      </c>
      <c r="L6838" s="90">
        <f>IF(K6838/1024 &gt;1,K6838/1024," ")</f>
        <v>4607090.427734375</v>
      </c>
      <c r="M6838" s="90">
        <f>IF(K6838/1048576 &gt;1,K6838/1048576," ")</f>
        <v>4499.1117458343506</v>
      </c>
      <c r="N6838" s="91">
        <f>IF(K6838&gt;999999999,K6838/1073741824," ")</f>
        <v>4.393663814291358</v>
      </c>
      <c r="O6838" s="194" t="s">
        <v>29428</v>
      </c>
      <c r="P6838" s="197" t="s">
        <v>29429</v>
      </c>
    </row>
    <row r="6839" spans="2:16" ht="20.100000000000001" customHeight="1" x14ac:dyDescent="0.3">
      <c r="B6839" s="101">
        <v>6829</v>
      </c>
      <c r="C6839" s="102" t="s">
        <v>42230</v>
      </c>
      <c r="D6839" s="159" t="s">
        <v>1320</v>
      </c>
      <c r="E6839" s="36" t="s">
        <v>17165</v>
      </c>
      <c r="F6839" s="104">
        <v>4.5999999999999996</v>
      </c>
      <c r="G6839" s="101" t="s">
        <v>704</v>
      </c>
      <c r="H6839" s="101" t="s">
        <v>3919</v>
      </c>
      <c r="I6839" s="101">
        <v>1996</v>
      </c>
      <c r="J6839" s="101"/>
      <c r="K6839" s="90">
        <v>5643376042</v>
      </c>
      <c r="L6839" s="90">
        <f>IF(K6839/1024 &gt;1,K6839/1024," ")</f>
        <v>5511109.416015625</v>
      </c>
      <c r="M6839" s="90">
        <f>IF(K6839/1048576 &gt;1,K6839/1048576," ")</f>
        <v>5381.9427890777588</v>
      </c>
      <c r="N6839" s="91">
        <f>IF(K6839&gt;999999999,K6839/1073741824," ")</f>
        <v>5.2558035049587488</v>
      </c>
      <c r="O6839" s="194" t="s">
        <v>29430</v>
      </c>
      <c r="P6839" s="197" t="s">
        <v>29431</v>
      </c>
    </row>
    <row r="6840" spans="2:16" ht="20.100000000000001" customHeight="1" x14ac:dyDescent="0.3">
      <c r="B6840" s="101">
        <v>6830</v>
      </c>
      <c r="C6840" s="7" t="s">
        <v>40865</v>
      </c>
      <c r="D6840" s="159" t="s">
        <v>2656</v>
      </c>
      <c r="E6840" s="36" t="s">
        <v>17166</v>
      </c>
      <c r="F6840" s="104">
        <v>6.3</v>
      </c>
      <c r="G6840" s="94"/>
      <c r="H6840" s="94" t="s">
        <v>3750</v>
      </c>
      <c r="I6840" s="94">
        <v>2007</v>
      </c>
      <c r="J6840" s="94"/>
      <c r="K6840" s="108">
        <v>1846417408</v>
      </c>
      <c r="L6840" s="90">
        <f>IF(K6840/1024 &gt;1,K6840/1024," ")</f>
        <v>1803142</v>
      </c>
      <c r="M6840" s="90">
        <f>IF(K6840/1048576 &gt;1,K6840/1048576," ")</f>
        <v>1760.880859375</v>
      </c>
      <c r="N6840" s="91">
        <f>IF(K6840&gt;999999999,K6840/1073741824," ")</f>
        <v>1.7196102142333984</v>
      </c>
      <c r="O6840" s="194" t="s">
        <v>29432</v>
      </c>
      <c r="P6840" s="197" t="s">
        <v>29433</v>
      </c>
    </row>
    <row r="6841" spans="2:16" ht="20.100000000000001" customHeight="1" x14ac:dyDescent="0.3">
      <c r="B6841" s="101">
        <v>6831</v>
      </c>
      <c r="C6841" s="109" t="s">
        <v>42231</v>
      </c>
      <c r="D6841" s="159" t="s">
        <v>1855</v>
      </c>
      <c r="E6841" s="36" t="s">
        <v>17167</v>
      </c>
      <c r="F6841" s="104">
        <v>7.3</v>
      </c>
      <c r="G6841" s="101" t="s">
        <v>704</v>
      </c>
      <c r="H6841" s="101" t="s">
        <v>5878</v>
      </c>
      <c r="I6841" s="101">
        <v>1977</v>
      </c>
      <c r="J6841" s="116"/>
      <c r="K6841" s="90">
        <v>3544281256</v>
      </c>
      <c r="L6841" s="90">
        <f>IF(K6841/1024 &gt;1,K6841/1024," ")</f>
        <v>3461212.1640625</v>
      </c>
      <c r="M6841" s="90">
        <f>IF(K6841/1048576 &gt;1,K6841/1048576," ")</f>
        <v>3380.0900039672852</v>
      </c>
      <c r="N6841" s="91">
        <f>IF(K6841&gt;999999999,K6841/1073741824," ")</f>
        <v>3.3008691444993019</v>
      </c>
      <c r="O6841" s="194" t="s">
        <v>24250</v>
      </c>
      <c r="P6841" s="197" t="s">
        <v>29434</v>
      </c>
    </row>
    <row r="6842" spans="2:16" ht="20.100000000000001" customHeight="1" x14ac:dyDescent="0.3">
      <c r="B6842" s="101">
        <v>6832</v>
      </c>
      <c r="C6842" s="112" t="s">
        <v>42232</v>
      </c>
      <c r="D6842" s="161" t="s">
        <v>7604</v>
      </c>
      <c r="E6842" s="36" t="s">
        <v>17169</v>
      </c>
      <c r="F6842" s="99">
        <v>5.9</v>
      </c>
      <c r="G6842" s="99" t="s">
        <v>704</v>
      </c>
      <c r="H6842" s="105" t="s">
        <v>5878</v>
      </c>
      <c r="I6842" s="101">
        <v>2016</v>
      </c>
      <c r="J6842" s="101"/>
      <c r="K6842" s="90">
        <v>4600223077</v>
      </c>
      <c r="L6842" s="90">
        <f>IF(K6842/1024 &gt;1,K6842/1024," ")</f>
        <v>4492405.3486328125</v>
      </c>
      <c r="M6842" s="90">
        <f>IF(K6842/1048576 &gt;1,K6842/1048576," ")</f>
        <v>4387.114598274231</v>
      </c>
      <c r="N6842" s="91">
        <f>IF(K6842&gt;999999999,K6842/1073741824," ")</f>
        <v>4.2842915998771787</v>
      </c>
      <c r="O6842" s="194" t="s">
        <v>29437</v>
      </c>
      <c r="P6842" s="197" t="s">
        <v>29438</v>
      </c>
    </row>
    <row r="6843" spans="2:16" ht="20.100000000000001" customHeight="1" x14ac:dyDescent="0.3">
      <c r="B6843" s="101">
        <v>6833</v>
      </c>
      <c r="C6843" s="109" t="s">
        <v>42233</v>
      </c>
      <c r="D6843" s="159" t="s">
        <v>5197</v>
      </c>
      <c r="E6843" s="36" t="s">
        <v>17170</v>
      </c>
      <c r="F6843" s="104">
        <v>6.2</v>
      </c>
      <c r="G6843" s="101" t="s">
        <v>704</v>
      </c>
      <c r="H6843" s="101" t="s">
        <v>3937</v>
      </c>
      <c r="I6843" s="101">
        <v>1956</v>
      </c>
      <c r="J6843" s="101"/>
      <c r="K6843" s="90">
        <v>1623999273</v>
      </c>
      <c r="L6843" s="90">
        <f>IF(K6843/1024 &gt;1,K6843/1024," ")</f>
        <v>1585936.7900390625</v>
      </c>
      <c r="M6843" s="90">
        <f>IF(K6843/1048576 &gt;1,K6843/1048576," ")</f>
        <v>1548.766396522522</v>
      </c>
      <c r="N6843" s="91">
        <f>IF(K6843&gt;999999999,K6843/1073741824," ")</f>
        <v>1.5124671841040254</v>
      </c>
      <c r="O6843" s="199" t="s">
        <v>17522</v>
      </c>
      <c r="P6843" s="197" t="s">
        <v>29439</v>
      </c>
    </row>
    <row r="6844" spans="2:16" ht="20.100000000000001" customHeight="1" x14ac:dyDescent="0.3">
      <c r="B6844" s="101">
        <v>6834</v>
      </c>
      <c r="C6844" s="12" t="s">
        <v>42234</v>
      </c>
      <c r="D6844" s="160" t="s">
        <v>2657</v>
      </c>
      <c r="E6844" s="36" t="s">
        <v>17171</v>
      </c>
      <c r="F6844" s="104">
        <v>5</v>
      </c>
      <c r="G6844" s="9" t="s">
        <v>704</v>
      </c>
      <c r="H6844" s="13" t="s">
        <v>5877</v>
      </c>
      <c r="I6844" s="101">
        <v>2008</v>
      </c>
      <c r="J6844" s="101"/>
      <c r="K6844" s="73">
        <v>4859215872</v>
      </c>
      <c r="L6844" s="90">
        <f>IF(K6844/1024 &gt;1,K6844/1024," ")</f>
        <v>4745328</v>
      </c>
      <c r="M6844" s="90">
        <f>IF(K6844/1048576 &gt;1,K6844/1048576," ")</f>
        <v>4634.109375</v>
      </c>
      <c r="N6844" s="91">
        <f>IF(K6844&gt;999999999,K6844/1073741824," ")</f>
        <v>4.5254974365234375</v>
      </c>
      <c r="O6844" s="194" t="s">
        <v>27184</v>
      </c>
      <c r="P6844" s="197" t="s">
        <v>29440</v>
      </c>
    </row>
    <row r="6845" spans="2:16" ht="20.100000000000001" customHeight="1" x14ac:dyDescent="0.3">
      <c r="B6845" s="101">
        <v>6835</v>
      </c>
      <c r="C6845" s="109" t="s">
        <v>42236</v>
      </c>
      <c r="D6845" s="159" t="s">
        <v>3458</v>
      </c>
      <c r="E6845" s="36" t="s">
        <v>17173</v>
      </c>
      <c r="F6845" s="104">
        <v>7.3</v>
      </c>
      <c r="G6845" s="101" t="s">
        <v>704</v>
      </c>
      <c r="H6845" s="101" t="s">
        <v>3745</v>
      </c>
      <c r="I6845" s="101">
        <v>1957</v>
      </c>
      <c r="J6845" s="101"/>
      <c r="K6845" s="90">
        <v>3778696739</v>
      </c>
      <c r="L6845" s="90">
        <f>IF(K6845/1024 &gt;1,K6845/1024," ")</f>
        <v>3690133.5341796875</v>
      </c>
      <c r="M6845" s="90">
        <f>IF(K6845/1048576 &gt;1,K6845/1048576," ")</f>
        <v>3603.6460294723511</v>
      </c>
      <c r="N6845" s="91">
        <f>IF(K6845&gt;999999999,K6845/1073741824," ")</f>
        <v>3.5191855756565928</v>
      </c>
      <c r="O6845" s="194" t="s">
        <v>29443</v>
      </c>
      <c r="P6845" s="197" t="s">
        <v>29444</v>
      </c>
    </row>
    <row r="6846" spans="2:16" ht="20.100000000000001" customHeight="1" x14ac:dyDescent="0.3">
      <c r="B6846" s="101">
        <v>6836</v>
      </c>
      <c r="C6846" s="20" t="s">
        <v>42237</v>
      </c>
      <c r="D6846" s="181" t="s">
        <v>8503</v>
      </c>
      <c r="E6846" s="36" t="s">
        <v>17174</v>
      </c>
      <c r="F6846" s="81">
        <v>5.5</v>
      </c>
      <c r="G6846" s="13"/>
      <c r="H6846" s="13" t="s">
        <v>4081</v>
      </c>
      <c r="I6846" s="79">
        <v>2018</v>
      </c>
      <c r="J6846" s="79"/>
      <c r="K6846" s="73">
        <v>4565667840</v>
      </c>
      <c r="L6846" s="90">
        <f>IF(K6846/1024 &gt;1,K6846/1024," ")</f>
        <v>4458660</v>
      </c>
      <c r="M6846" s="90">
        <f>IF(K6846/1048576 &gt;1,K6846/1048576," ")</f>
        <v>4354.16015625</v>
      </c>
      <c r="N6846" s="91">
        <f>IF(K6846&gt;999999999,K6846/1073741824," ")</f>
        <v>4.2521095275878906</v>
      </c>
      <c r="O6846" s="194" t="s">
        <v>29445</v>
      </c>
      <c r="P6846" s="197" t="s">
        <v>29446</v>
      </c>
    </row>
    <row r="6847" spans="2:16" ht="20.100000000000001" customHeight="1" x14ac:dyDescent="0.3">
      <c r="B6847" s="101">
        <v>6837</v>
      </c>
      <c r="C6847" s="7" t="s">
        <v>34161</v>
      </c>
      <c r="D6847" s="177" t="s">
        <v>33234</v>
      </c>
      <c r="E6847" s="36" t="s">
        <v>33235</v>
      </c>
      <c r="F6847" s="49">
        <v>6.5</v>
      </c>
      <c r="G6847" s="13"/>
      <c r="H6847" s="13" t="s">
        <v>3744</v>
      </c>
      <c r="I6847" s="9">
        <v>2020</v>
      </c>
      <c r="J6847" s="9"/>
      <c r="K6847" s="45">
        <v>4384714752</v>
      </c>
      <c r="L6847" s="90">
        <f>IF(K6847/1024 &gt;1,K6847/1024," ")</f>
        <v>4281948</v>
      </c>
      <c r="M6847" s="90">
        <f>IF(K6847/1048576 &gt;1,K6847/1048576," ")</f>
        <v>4181.58984375</v>
      </c>
      <c r="N6847" s="91">
        <f>IF(K6847&gt;999999999,K6847/1073741824," ")</f>
        <v>4.0835838317871094</v>
      </c>
      <c r="O6847" s="194" t="s">
        <v>33236</v>
      </c>
      <c r="P6847" s="198" t="s">
        <v>33237</v>
      </c>
    </row>
    <row r="6848" spans="2:16" ht="20.100000000000001" customHeight="1" x14ac:dyDescent="0.3">
      <c r="B6848" s="101">
        <v>6838</v>
      </c>
      <c r="C6848" s="20" t="s">
        <v>42238</v>
      </c>
      <c r="D6848" s="157" t="s">
        <v>8221</v>
      </c>
      <c r="E6848" s="36" t="s">
        <v>17175</v>
      </c>
      <c r="F6848" s="81">
        <v>5.4</v>
      </c>
      <c r="G6848" s="13"/>
      <c r="H6848" s="13" t="s">
        <v>8220</v>
      </c>
      <c r="I6848" s="79">
        <v>2017</v>
      </c>
      <c r="J6848" s="79"/>
      <c r="K6848" s="73">
        <v>2736865280</v>
      </c>
      <c r="L6848" s="90">
        <f>IF(K6848/1024 &gt;1,K6848/1024," ")</f>
        <v>2672720</v>
      </c>
      <c r="M6848" s="90">
        <f>IF(K6848/1048576 &gt;1,K6848/1048576," ")</f>
        <v>2610.078125</v>
      </c>
      <c r="N6848" s="91">
        <f>IF(K6848&gt;999999999,K6848/1073741824," ")</f>
        <v>2.5489044189453125</v>
      </c>
      <c r="O6848" s="194" t="s">
        <v>29447</v>
      </c>
      <c r="P6848" s="197" t="s">
        <v>29448</v>
      </c>
    </row>
    <row r="6849" spans="2:16" ht="20.100000000000001" customHeight="1" x14ac:dyDescent="0.3">
      <c r="B6849" s="101">
        <v>6839</v>
      </c>
      <c r="C6849" s="111" t="s">
        <v>42240</v>
      </c>
      <c r="D6849" s="168" t="s">
        <v>6401</v>
      </c>
      <c r="E6849" s="36" t="s">
        <v>17177</v>
      </c>
      <c r="F6849" s="99">
        <v>5.6</v>
      </c>
      <c r="G6849" s="99" t="s">
        <v>704</v>
      </c>
      <c r="H6849" s="101" t="s">
        <v>4081</v>
      </c>
      <c r="I6849" s="101">
        <v>2013</v>
      </c>
      <c r="J6849" s="115"/>
      <c r="K6849" s="90">
        <v>3219434432</v>
      </c>
      <c r="L6849" s="90">
        <f>IF(K6849/1024 &gt;1,K6849/1024," ")</f>
        <v>3143978.9375</v>
      </c>
      <c r="M6849" s="90">
        <f>IF(K6849/1048576 &gt;1,K6849/1048576," ")</f>
        <v>3070.2919311523438</v>
      </c>
      <c r="N6849" s="91">
        <f>IF(K6849&gt;999999999,K6849/1073741824," ")</f>
        <v>2.9983319640159607</v>
      </c>
      <c r="O6849" s="194" t="s">
        <v>29451</v>
      </c>
      <c r="P6849" s="197" t="s">
        <v>29452</v>
      </c>
    </row>
    <row r="6850" spans="2:16" ht="20.100000000000001" customHeight="1" x14ac:dyDescent="0.3">
      <c r="B6850" s="101">
        <v>6840</v>
      </c>
      <c r="C6850" s="112" t="s">
        <v>42241</v>
      </c>
      <c r="D6850" s="168" t="s">
        <v>7127</v>
      </c>
      <c r="E6850" s="36" t="s">
        <v>17178</v>
      </c>
      <c r="F6850" s="99">
        <v>6.6</v>
      </c>
      <c r="G6850" s="99"/>
      <c r="H6850" s="105" t="s">
        <v>3937</v>
      </c>
      <c r="I6850" s="101">
        <v>1960</v>
      </c>
      <c r="J6850" s="116"/>
      <c r="K6850" s="90">
        <v>3783191495</v>
      </c>
      <c r="L6850" s="90">
        <f>IF(K6850/1024 &gt;1,K6850/1024," ")</f>
        <v>3694522.9443359375</v>
      </c>
      <c r="M6850" s="90">
        <f>IF(K6850/1048576 &gt;1,K6850/1048576," ")</f>
        <v>3607.932562828064</v>
      </c>
      <c r="N6850" s="91">
        <f>IF(K6850&gt;999999999,K6850/1073741824," ")</f>
        <v>3.5233716433867812</v>
      </c>
      <c r="O6850" s="194" t="s">
        <v>17915</v>
      </c>
      <c r="P6850" s="197" t="s">
        <v>29453</v>
      </c>
    </row>
    <row r="6851" spans="2:16" ht="20.100000000000001" customHeight="1" x14ac:dyDescent="0.3">
      <c r="B6851" s="101">
        <v>6841</v>
      </c>
      <c r="C6851" s="7" t="s">
        <v>40866</v>
      </c>
      <c r="D6851" s="159" t="s">
        <v>1407</v>
      </c>
      <c r="E6851" s="36" t="s">
        <v>17179</v>
      </c>
      <c r="F6851" s="104">
        <v>6.1</v>
      </c>
      <c r="G6851" s="101"/>
      <c r="H6851" s="101" t="s">
        <v>3742</v>
      </c>
      <c r="I6851" s="101">
        <v>2009</v>
      </c>
      <c r="J6851" s="101"/>
      <c r="K6851" s="90">
        <v>1879517184</v>
      </c>
      <c r="L6851" s="90">
        <f>IF(K6851/1024 &gt;1,K6851/1024," ")</f>
        <v>1835466</v>
      </c>
      <c r="M6851" s="90">
        <f>IF(K6851/1048576 &gt;1,K6851/1048576," ")</f>
        <v>1792.447265625</v>
      </c>
      <c r="N6851" s="91">
        <f>IF(K6851&gt;999999999,K6851/1073741824," ")</f>
        <v>1.7504367828369141</v>
      </c>
      <c r="O6851" s="194" t="s">
        <v>30138</v>
      </c>
      <c r="P6851" s="197" t="s">
        <v>29454</v>
      </c>
    </row>
    <row r="6852" spans="2:16" ht="20.100000000000001" customHeight="1" x14ac:dyDescent="0.3">
      <c r="B6852" s="101">
        <v>6842</v>
      </c>
      <c r="C6852" s="20" t="s">
        <v>42242</v>
      </c>
      <c r="D6852" s="157" t="s">
        <v>8209</v>
      </c>
      <c r="E6852" s="36" t="s">
        <v>17180</v>
      </c>
      <c r="F6852" s="81">
        <v>5.6</v>
      </c>
      <c r="G6852" s="13" t="s">
        <v>704</v>
      </c>
      <c r="H6852" s="13" t="s">
        <v>5877</v>
      </c>
      <c r="I6852" s="79">
        <v>1984</v>
      </c>
      <c r="J6852" s="79"/>
      <c r="K6852" s="73">
        <v>3275968512</v>
      </c>
      <c r="L6852" s="90">
        <f>IF(K6852/1024 &gt;1,K6852/1024," ")</f>
        <v>3199188</v>
      </c>
      <c r="M6852" s="90">
        <f>IF(K6852/1048576 &gt;1,K6852/1048576," ")</f>
        <v>3124.20703125</v>
      </c>
      <c r="N6852" s="91">
        <f>IF(K6852&gt;999999999,K6852/1073741824," ")</f>
        <v>3.0509834289550781</v>
      </c>
      <c r="O6852" s="194" t="s">
        <v>29455</v>
      </c>
      <c r="P6852" s="197" t="s">
        <v>29456</v>
      </c>
    </row>
    <row r="6853" spans="2:16" ht="20.100000000000001" customHeight="1" x14ac:dyDescent="0.3">
      <c r="B6853" s="101">
        <v>6843</v>
      </c>
      <c r="C6853" s="7" t="s">
        <v>40867</v>
      </c>
      <c r="D6853" s="159" t="s">
        <v>2659</v>
      </c>
      <c r="E6853" s="36" t="s">
        <v>17181</v>
      </c>
      <c r="F6853" s="104">
        <v>6.9</v>
      </c>
      <c r="G6853" s="94"/>
      <c r="H6853" s="94" t="s">
        <v>3738</v>
      </c>
      <c r="I6853" s="94">
        <v>2003</v>
      </c>
      <c r="J6853" s="94"/>
      <c r="K6853" s="108">
        <v>1573390336</v>
      </c>
      <c r="L6853" s="90">
        <f>IF(K6853/1024 &gt;1,K6853/1024," ")</f>
        <v>1536514</v>
      </c>
      <c r="M6853" s="90">
        <f>IF(K6853/1048576 &gt;1,K6853/1048576," ")</f>
        <v>1500.501953125</v>
      </c>
      <c r="N6853" s="91">
        <f>IF(K6853&gt;999999999,K6853/1073741824," ")</f>
        <v>1.4653339385986328</v>
      </c>
      <c r="O6853" s="194" t="s">
        <v>29457</v>
      </c>
      <c r="P6853" s="197" t="s">
        <v>29458</v>
      </c>
    </row>
    <row r="6854" spans="2:16" ht="20.100000000000001" customHeight="1" x14ac:dyDescent="0.3">
      <c r="B6854" s="101">
        <v>6844</v>
      </c>
      <c r="C6854" s="102" t="s">
        <v>42243</v>
      </c>
      <c r="D6854" s="159" t="s">
        <v>1357</v>
      </c>
      <c r="E6854" s="36" t="s">
        <v>17182</v>
      </c>
      <c r="F6854" s="104">
        <v>6.5</v>
      </c>
      <c r="G6854" s="99" t="s">
        <v>704</v>
      </c>
      <c r="H6854" s="105" t="s">
        <v>5878</v>
      </c>
      <c r="I6854" s="94">
        <v>1969</v>
      </c>
      <c r="J6854" s="94"/>
      <c r="K6854" s="90">
        <v>2178454417</v>
      </c>
      <c r="L6854" s="90">
        <f>IF(K6854/1024 &gt;1,K6854/1024," ")</f>
        <v>2127396.8916015625</v>
      </c>
      <c r="M6854" s="90">
        <f>IF(K6854/1048576 &gt;1,K6854/1048576," ")</f>
        <v>2077.5360269546509</v>
      </c>
      <c r="N6854" s="91">
        <f>IF(K6854&gt;999999999,K6854/1073741824," ")</f>
        <v>2.0288437763229012</v>
      </c>
      <c r="O6854" s="194" t="s">
        <v>29459</v>
      </c>
      <c r="P6854" s="197" t="s">
        <v>29460</v>
      </c>
    </row>
    <row r="6855" spans="2:16" ht="20.100000000000001" customHeight="1" x14ac:dyDescent="0.3">
      <c r="B6855" s="101">
        <v>6845</v>
      </c>
      <c r="C6855" s="112" t="s">
        <v>42244</v>
      </c>
      <c r="D6855" s="161" t="s">
        <v>7283</v>
      </c>
      <c r="E6855" s="36" t="s">
        <v>17183</v>
      </c>
      <c r="F6855" s="99">
        <v>5.5</v>
      </c>
      <c r="G6855" s="99" t="s">
        <v>704</v>
      </c>
      <c r="H6855" s="101" t="s">
        <v>5878</v>
      </c>
      <c r="I6855" s="101">
        <v>2016</v>
      </c>
      <c r="J6855" s="101"/>
      <c r="K6855" s="90">
        <v>4706852725</v>
      </c>
      <c r="L6855" s="90">
        <f>IF(K6855/1024 &gt;1,K6855/1024," ")</f>
        <v>4596535.8642578125</v>
      </c>
      <c r="M6855" s="90">
        <f>IF(K6855/1048576 &gt;1,K6855/1048576," ")</f>
        <v>4488.80455493927</v>
      </c>
      <c r="N6855" s="91">
        <f>IF(K6855&gt;999999999,K6855/1073741824," ")</f>
        <v>4.3835981981828809</v>
      </c>
      <c r="O6855" s="194" t="s">
        <v>28519</v>
      </c>
      <c r="P6855" s="197" t="s">
        <v>29461</v>
      </c>
    </row>
    <row r="6856" spans="2:16" ht="20.100000000000001" customHeight="1" x14ac:dyDescent="0.3">
      <c r="B6856" s="101">
        <v>6846</v>
      </c>
      <c r="C6856" s="109" t="s">
        <v>42245</v>
      </c>
      <c r="D6856" s="160" t="s">
        <v>3</v>
      </c>
      <c r="E6856" s="36" t="s">
        <v>17184</v>
      </c>
      <c r="F6856" s="104">
        <v>8</v>
      </c>
      <c r="G6856" s="94" t="s">
        <v>704</v>
      </c>
      <c r="H6856" s="94" t="s">
        <v>4421</v>
      </c>
      <c r="I6856" s="101">
        <v>1951</v>
      </c>
      <c r="J6856" s="101"/>
      <c r="K6856" s="108">
        <v>3714141747</v>
      </c>
      <c r="L6856" s="90">
        <f>IF(K6856/1024 &gt;1,K6856/1024," ")</f>
        <v>3627091.5498046875</v>
      </c>
      <c r="M6856" s="90">
        <f>IF(K6856/1048576 &gt;1,K6856/1048576," ")</f>
        <v>3542.0815916061401</v>
      </c>
      <c r="N6856" s="91">
        <f>IF(K6856&gt;999999999,K6856/1073741824," ")</f>
        <v>3.4590640543028712</v>
      </c>
      <c r="O6856" s="194" t="s">
        <v>18016</v>
      </c>
      <c r="P6856" s="197" t="s">
        <v>29462</v>
      </c>
    </row>
    <row r="6857" spans="2:16" ht="20.100000000000001" customHeight="1" x14ac:dyDescent="0.3">
      <c r="B6857" s="101">
        <v>6847</v>
      </c>
      <c r="C6857" s="103" t="s">
        <v>42246</v>
      </c>
      <c r="D6857" s="160" t="s">
        <v>4813</v>
      </c>
      <c r="E6857" s="36" t="s">
        <v>17185</v>
      </c>
      <c r="F6857" s="104">
        <v>5.6</v>
      </c>
      <c r="G6857" s="101" t="s">
        <v>704</v>
      </c>
      <c r="H6857" s="101" t="s">
        <v>3737</v>
      </c>
      <c r="I6857" s="101">
        <v>1990</v>
      </c>
      <c r="J6857" s="101"/>
      <c r="K6857" s="90">
        <v>6159481488</v>
      </c>
      <c r="L6857" s="90">
        <f>IF(K6857/1024 &gt;1,K6857/1024," ")</f>
        <v>6015118.640625</v>
      </c>
      <c r="M6857" s="90">
        <f>IF(K6857/1048576 &gt;1,K6857/1048576," ")</f>
        <v>5874.1392974853516</v>
      </c>
      <c r="N6857" s="91">
        <f>IF(K6857&gt;999999999,K6857/1073741824," ")</f>
        <v>5.7364641577005386</v>
      </c>
      <c r="O6857" s="199" t="s">
        <v>17522</v>
      </c>
      <c r="P6857" s="197" t="s">
        <v>29463</v>
      </c>
    </row>
    <row r="6858" spans="2:16" ht="20.100000000000001" customHeight="1" x14ac:dyDescent="0.3">
      <c r="B6858" s="101">
        <v>6848</v>
      </c>
      <c r="C6858" s="109" t="s">
        <v>42247</v>
      </c>
      <c r="D6858" s="159" t="s">
        <v>5243</v>
      </c>
      <c r="E6858" s="36" t="s">
        <v>17186</v>
      </c>
      <c r="F6858" s="104">
        <v>6.3</v>
      </c>
      <c r="G6858" s="101" t="s">
        <v>704</v>
      </c>
      <c r="H6858" s="101" t="s">
        <v>3740</v>
      </c>
      <c r="I6858" s="101">
        <v>2014</v>
      </c>
      <c r="J6858" s="101"/>
      <c r="K6858" s="90">
        <v>4399745419</v>
      </c>
      <c r="L6858" s="90">
        <f>IF(K6858/1024 &gt;1,K6858/1024," ")</f>
        <v>4296626.3857421875</v>
      </c>
      <c r="M6858" s="90">
        <f>IF(K6858/1048576 &gt;1,K6858/1048576," ")</f>
        <v>4195.924204826355</v>
      </c>
      <c r="N6858" s="91">
        <f>IF(K6858&gt;999999999,K6858/1073741824," ")</f>
        <v>4.0975822312757373</v>
      </c>
      <c r="O6858" s="194" t="s">
        <v>29464</v>
      </c>
      <c r="P6858" s="197" t="s">
        <v>29465</v>
      </c>
    </row>
    <row r="6859" spans="2:16" ht="20.100000000000001" customHeight="1" x14ac:dyDescent="0.3">
      <c r="B6859" s="101">
        <v>6849</v>
      </c>
      <c r="C6859" s="7" t="s">
        <v>34250</v>
      </c>
      <c r="D6859" s="159" t="s">
        <v>1743</v>
      </c>
      <c r="E6859" s="36" t="s">
        <v>9231</v>
      </c>
      <c r="F6859" s="104">
        <v>5</v>
      </c>
      <c r="G6859" s="99" t="s">
        <v>704</v>
      </c>
      <c r="H6859" s="105" t="s">
        <v>5871</v>
      </c>
      <c r="I6859" s="101">
        <v>1984</v>
      </c>
      <c r="J6859" s="101"/>
      <c r="K6859" s="90">
        <v>2403962403</v>
      </c>
      <c r="L6859" s="90">
        <f>IF(K6859/1024 &gt;1,K6859/1024," ")</f>
        <v>2347619.5341796875</v>
      </c>
      <c r="M6859" s="90">
        <f>IF(K6859/1048576 &gt;1,K6859/1048576," ")</f>
        <v>2292.5972013473511</v>
      </c>
      <c r="N6859" s="91">
        <f>IF(K6859&gt;999999999,K6859/1073741824," ")</f>
        <v>2.2388644544407725</v>
      </c>
      <c r="O6859" s="194" t="s">
        <v>17529</v>
      </c>
      <c r="P6859" s="197" t="s">
        <v>18480</v>
      </c>
    </row>
    <row r="6860" spans="2:16" ht="20.100000000000001" customHeight="1" x14ac:dyDescent="0.3">
      <c r="B6860" s="101">
        <v>6850</v>
      </c>
      <c r="C6860" s="12" t="s">
        <v>42320</v>
      </c>
      <c r="D6860" s="157" t="s">
        <v>8024</v>
      </c>
      <c r="E6860" s="36" t="s">
        <v>17267</v>
      </c>
      <c r="F6860" s="131">
        <v>5.7</v>
      </c>
      <c r="G6860" s="13" t="s">
        <v>704</v>
      </c>
      <c r="H6860" s="13" t="s">
        <v>5878</v>
      </c>
      <c r="I6860" s="133">
        <v>2016</v>
      </c>
      <c r="J6860" s="74"/>
      <c r="K6860" s="73">
        <v>5219480375</v>
      </c>
      <c r="L6860" s="90">
        <f>IF(K6860/1024 &gt;1,K6860/1024," ")</f>
        <v>5097148.8037109375</v>
      </c>
      <c r="M6860" s="90">
        <f>IF(K6860/1048576 &gt;1,K6860/1048576," ")</f>
        <v>4977.6843786239624</v>
      </c>
      <c r="N6860" s="91">
        <f>IF(K6860&gt;999999999,K6860/1073741824," ")</f>
        <v>4.8610199009999633</v>
      </c>
      <c r="O6860" s="194" t="s">
        <v>28741</v>
      </c>
      <c r="P6860" s="197" t="s">
        <v>29602</v>
      </c>
    </row>
    <row r="6861" spans="2:16" ht="20.100000000000001" customHeight="1" x14ac:dyDescent="0.3">
      <c r="B6861" s="101">
        <v>6851</v>
      </c>
      <c r="C6861" s="12" t="s">
        <v>40868</v>
      </c>
      <c r="D6861" s="160" t="s">
        <v>811</v>
      </c>
      <c r="E6861" s="36" t="s">
        <v>17187</v>
      </c>
      <c r="F6861" s="104">
        <v>6</v>
      </c>
      <c r="G6861" s="94"/>
      <c r="H6861" s="94" t="s">
        <v>3942</v>
      </c>
      <c r="I6861" s="101">
        <v>2007</v>
      </c>
      <c r="J6861" s="101"/>
      <c r="K6861" s="90">
        <v>1081567232</v>
      </c>
      <c r="L6861" s="90">
        <f>IF(K6861/1024 &gt;1,K6861/1024," ")</f>
        <v>1056218</v>
      </c>
      <c r="M6861" s="90">
        <f>IF(K6861/1048576 &gt;1,K6861/1048576," ")</f>
        <v>1031.462890625</v>
      </c>
      <c r="N6861" s="91">
        <f>IF(K6861&gt;999999999,K6861/1073741824," ")</f>
        <v>1.0072879791259766</v>
      </c>
      <c r="O6861" s="194" t="s">
        <v>29466</v>
      </c>
      <c r="P6861" s="197" t="s">
        <v>29467</v>
      </c>
    </row>
    <row r="6862" spans="2:16" ht="20.100000000000001" customHeight="1" x14ac:dyDescent="0.3">
      <c r="B6862" s="101">
        <v>6852</v>
      </c>
      <c r="C6862" s="20" t="s">
        <v>43287</v>
      </c>
      <c r="D6862" s="263" t="s">
        <v>43283</v>
      </c>
      <c r="E6862" s="36" t="s">
        <v>43284</v>
      </c>
      <c r="F6862" s="81">
        <v>4.9000000000000004</v>
      </c>
      <c r="G6862" s="13" t="s">
        <v>704</v>
      </c>
      <c r="H6862" s="13" t="s">
        <v>4349</v>
      </c>
      <c r="I6862" s="79">
        <v>2023</v>
      </c>
      <c r="J6862" s="79"/>
      <c r="K6862" s="73">
        <v>5066141696</v>
      </c>
      <c r="L6862" s="90">
        <f>IF(K6862/1024 &gt;1,K6862/1024," ")</f>
        <v>4947404</v>
      </c>
      <c r="M6862" s="90">
        <f>IF(K6862/1048576 &gt;1,K6862/1048576," ")</f>
        <v>4831.44921875</v>
      </c>
      <c r="N6862" s="91">
        <f>IF(K6862&gt;999999999,K6862/1073741824," ")</f>
        <v>4.7182121276855469</v>
      </c>
      <c r="O6862" s="223" t="s">
        <v>43285</v>
      </c>
      <c r="P6862" s="198" t="s">
        <v>43286</v>
      </c>
    </row>
    <row r="6863" spans="2:16" ht="20.100000000000001" customHeight="1" x14ac:dyDescent="0.3">
      <c r="B6863" s="101">
        <v>6853</v>
      </c>
      <c r="C6863" s="109" t="s">
        <v>42248</v>
      </c>
      <c r="D6863" s="159" t="s">
        <v>3406</v>
      </c>
      <c r="E6863" s="36" t="s">
        <v>17189</v>
      </c>
      <c r="F6863" s="104">
        <v>5</v>
      </c>
      <c r="G6863" s="101" t="s">
        <v>704</v>
      </c>
      <c r="H6863" s="101" t="s">
        <v>3772</v>
      </c>
      <c r="I6863" s="101">
        <v>2012</v>
      </c>
      <c r="J6863" s="101"/>
      <c r="K6863" s="90">
        <v>3926888210</v>
      </c>
      <c r="L6863" s="90">
        <f>IF(K6863/1024 &gt;1,K6863/1024," ")</f>
        <v>3834851.767578125</v>
      </c>
      <c r="M6863" s="90">
        <f>IF(K6863/1048576 &gt;1,K6863/1048576," ")</f>
        <v>3744.9724292755127</v>
      </c>
      <c r="N6863" s="91">
        <f>IF(K6863&gt;999999999,K6863/1073741824," ")</f>
        <v>3.6571996379643679</v>
      </c>
      <c r="O6863" s="194" t="s">
        <v>29470</v>
      </c>
      <c r="P6863" s="197" t="s">
        <v>29471</v>
      </c>
    </row>
    <row r="6864" spans="2:16" ht="20.100000000000001" customHeight="1" x14ac:dyDescent="0.3">
      <c r="B6864" s="101">
        <v>6854</v>
      </c>
      <c r="C6864" s="112" t="s">
        <v>34808</v>
      </c>
      <c r="D6864" s="161" t="s">
        <v>7519</v>
      </c>
      <c r="E6864" s="36" t="s">
        <v>9811</v>
      </c>
      <c r="F6864" s="99">
        <v>6.6</v>
      </c>
      <c r="G6864" s="99" t="s">
        <v>704</v>
      </c>
      <c r="H6864" s="105" t="s">
        <v>5928</v>
      </c>
      <c r="I6864" s="101">
        <v>1959</v>
      </c>
      <c r="J6864" s="101"/>
      <c r="K6864" s="90">
        <v>1686742458</v>
      </c>
      <c r="L6864" s="90">
        <f>IF(K6864/1024 &gt;1,K6864/1024," ")</f>
        <v>1647209.431640625</v>
      </c>
      <c r="M6864" s="90">
        <f>IF(K6864/1048576 &gt;1,K6864/1048576," ")</f>
        <v>1608.6029605865479</v>
      </c>
      <c r="N6864" s="91">
        <f>IF(K6864&gt;999999999,K6864/1073741824," ")</f>
        <v>1.5709013286978006</v>
      </c>
      <c r="O6864" s="194" t="s">
        <v>18043</v>
      </c>
      <c r="P6864" s="197" t="s">
        <v>19026</v>
      </c>
    </row>
    <row r="6865" spans="2:16" ht="20.100000000000001" customHeight="1" x14ac:dyDescent="0.3">
      <c r="B6865" s="101">
        <v>6855</v>
      </c>
      <c r="C6865" s="112" t="s">
        <v>35387</v>
      </c>
      <c r="D6865" s="168" t="s">
        <v>7149</v>
      </c>
      <c r="E6865" s="36" t="s">
        <v>11458</v>
      </c>
      <c r="F6865" s="99">
        <v>4.4000000000000004</v>
      </c>
      <c r="G6865" s="99" t="s">
        <v>704</v>
      </c>
      <c r="H6865" s="105" t="s">
        <v>5892</v>
      </c>
      <c r="I6865" s="101">
        <v>2013</v>
      </c>
      <c r="K6865" s="90">
        <v>3379347118</v>
      </c>
      <c r="L6865" s="90">
        <f>IF(K6865/1024 &gt;1,K6865/1024," ")</f>
        <v>3300143.669921875</v>
      </c>
      <c r="M6865" s="90">
        <f>IF(K6865/1048576 &gt;1,K6865/1048576," ")</f>
        <v>3222.7965526580811</v>
      </c>
      <c r="N6865" s="91">
        <f>IF(K6865&gt;999999999,K6865/1073741824," ")</f>
        <v>3.1472622584551573</v>
      </c>
      <c r="O6865" s="194" t="s">
        <v>19771</v>
      </c>
      <c r="P6865" s="197" t="s">
        <v>19772</v>
      </c>
    </row>
    <row r="6866" spans="2:16" ht="20.100000000000001" customHeight="1" x14ac:dyDescent="0.3">
      <c r="B6866" s="101">
        <v>6856</v>
      </c>
      <c r="C6866" s="48" t="s">
        <v>42249</v>
      </c>
      <c r="D6866" s="157" t="s">
        <v>8137</v>
      </c>
      <c r="E6866" s="36" t="s">
        <v>17190</v>
      </c>
      <c r="F6866" s="81">
        <v>6.7</v>
      </c>
      <c r="G6866" s="13"/>
      <c r="H6866" s="13" t="s">
        <v>5878</v>
      </c>
      <c r="I6866" s="79">
        <v>2017</v>
      </c>
      <c r="J6866" s="79"/>
      <c r="K6866" s="73">
        <v>4732853035</v>
      </c>
      <c r="L6866" s="90">
        <f>IF(K6866/1024 &gt;1,K6866/1024," ")</f>
        <v>4621926.7919921875</v>
      </c>
      <c r="M6866" s="90">
        <f>IF(K6866/1048576 &gt;1,K6866/1048576," ")</f>
        <v>4513.6003828048706</v>
      </c>
      <c r="N6866" s="91">
        <f>IF(K6866&gt;999999999,K6866/1073741824," ")</f>
        <v>4.4078128738328815</v>
      </c>
      <c r="O6866" s="194" t="s">
        <v>29472</v>
      </c>
      <c r="P6866" s="197" t="s">
        <v>29473</v>
      </c>
    </row>
    <row r="6867" spans="2:16" ht="20.100000000000001" customHeight="1" x14ac:dyDescent="0.3">
      <c r="B6867" s="101">
        <v>6857</v>
      </c>
      <c r="C6867" s="20" t="s">
        <v>42250</v>
      </c>
      <c r="D6867" s="157" t="s">
        <v>8962</v>
      </c>
      <c r="E6867" s="36" t="s">
        <v>17191</v>
      </c>
      <c r="F6867" s="81">
        <v>6</v>
      </c>
      <c r="G6867" s="13" t="s">
        <v>704</v>
      </c>
      <c r="H6867" s="13" t="s">
        <v>3757</v>
      </c>
      <c r="I6867" s="79">
        <v>2019</v>
      </c>
      <c r="J6867" s="79"/>
      <c r="K6867" s="73">
        <v>4915580928</v>
      </c>
      <c r="L6867" s="90">
        <f>IF(K6867/1024 &gt;1,K6867/1024," ")</f>
        <v>4800372</v>
      </c>
      <c r="M6867" s="90">
        <f>IF(K6867/1048576 &gt;1,K6867/1048576," ")</f>
        <v>4687.86328125</v>
      </c>
      <c r="N6867" s="91">
        <f>IF(K6867&gt;999999999,K6867/1073741824," ")</f>
        <v>4.5779914855957031</v>
      </c>
      <c r="O6867" s="194" t="s">
        <v>18220</v>
      </c>
      <c r="P6867" s="197" t="s">
        <v>29474</v>
      </c>
    </row>
    <row r="6868" spans="2:16" ht="20.100000000000001" customHeight="1" x14ac:dyDescent="0.3">
      <c r="B6868" s="101">
        <v>6858</v>
      </c>
      <c r="C6868" s="112" t="s">
        <v>42251</v>
      </c>
      <c r="D6868" s="161" t="s">
        <v>7228</v>
      </c>
      <c r="E6868" s="36" t="s">
        <v>17192</v>
      </c>
      <c r="F6868" s="99">
        <v>5.2</v>
      </c>
      <c r="G6868" s="99" t="s">
        <v>704</v>
      </c>
      <c r="H6868" s="105" t="s">
        <v>5878</v>
      </c>
      <c r="I6868" s="101">
        <v>2015</v>
      </c>
      <c r="J6868" s="101"/>
      <c r="K6868" s="90">
        <v>3599834669</v>
      </c>
      <c r="L6868" s="90">
        <f>IF(K6868/1024 &gt;1,K6868/1024," ")</f>
        <v>3515463.5439453125</v>
      </c>
      <c r="M6868" s="90">
        <f>IF(K6868/1048576 &gt;1,K6868/1048576," ")</f>
        <v>3433.0698671340942</v>
      </c>
      <c r="N6868" s="91">
        <f>IF(K6868&gt;999999999,K6868/1073741824," ")</f>
        <v>3.3526072921231389</v>
      </c>
      <c r="O6868" s="194" t="s">
        <v>29475</v>
      </c>
      <c r="P6868" s="197" t="s">
        <v>29476</v>
      </c>
    </row>
    <row r="6869" spans="2:16" ht="20.100000000000001" customHeight="1" x14ac:dyDescent="0.3">
      <c r="B6869" s="101">
        <v>6859</v>
      </c>
      <c r="C6869" s="12" t="s">
        <v>40869</v>
      </c>
      <c r="D6869" s="160" t="s">
        <v>4</v>
      </c>
      <c r="E6869" s="36" t="s">
        <v>17193</v>
      </c>
      <c r="F6869" s="104">
        <v>5.2</v>
      </c>
      <c r="G6869" s="94"/>
      <c r="H6869" s="94" t="s">
        <v>4169</v>
      </c>
      <c r="I6869" s="101">
        <v>1989</v>
      </c>
      <c r="J6869" s="101"/>
      <c r="K6869" s="90">
        <v>801629712</v>
      </c>
      <c r="L6869" s="90">
        <f>IF(K6869/1024 &gt;1,K6869/1024," ")</f>
        <v>782841.515625</v>
      </c>
      <c r="M6869" s="90">
        <f>IF(K6869/1048576 &gt;1,K6869/1048576," ")</f>
        <v>764.49366760253906</v>
      </c>
      <c r="N6869" s="91" t="str">
        <f>IF(K6869&gt;999999999,K6869/1073741824," ")</f>
        <v xml:space="preserve"> </v>
      </c>
      <c r="O6869" s="199" t="s">
        <v>17521</v>
      </c>
      <c r="P6869" s="197" t="s">
        <v>29477</v>
      </c>
    </row>
    <row r="6870" spans="2:16" ht="20.100000000000001" customHeight="1" x14ac:dyDescent="0.3">
      <c r="B6870" s="101">
        <v>6860</v>
      </c>
      <c r="C6870" s="12" t="s">
        <v>40870</v>
      </c>
      <c r="D6870" s="160" t="s">
        <v>2660</v>
      </c>
      <c r="E6870" s="36" t="s">
        <v>17194</v>
      </c>
      <c r="F6870" s="104">
        <v>6.7</v>
      </c>
      <c r="G6870" s="94"/>
      <c r="H6870" s="94" t="s">
        <v>3930</v>
      </c>
      <c r="I6870" s="101">
        <v>2004</v>
      </c>
      <c r="J6870" s="101"/>
      <c r="K6870" s="90">
        <v>1571176448</v>
      </c>
      <c r="L6870" s="90">
        <f>IF(K6870/1024 &gt;1,K6870/1024," ")</f>
        <v>1534352</v>
      </c>
      <c r="M6870" s="90">
        <f>IF(K6870/1048576 &gt;1,K6870/1048576," ")</f>
        <v>1498.390625</v>
      </c>
      <c r="N6870" s="91">
        <f>IF(K6870&gt;999999999,K6870/1073741824," ")</f>
        <v>1.4632720947265625</v>
      </c>
      <c r="O6870" s="199" t="s">
        <v>17525</v>
      </c>
      <c r="P6870" s="197" t="s">
        <v>29478</v>
      </c>
    </row>
    <row r="6871" spans="2:16" ht="20.100000000000001" customHeight="1" x14ac:dyDescent="0.3">
      <c r="B6871" s="101">
        <v>6861</v>
      </c>
      <c r="C6871" s="109" t="s">
        <v>42252</v>
      </c>
      <c r="D6871" s="160" t="s">
        <v>3654</v>
      </c>
      <c r="E6871" s="36" t="s">
        <v>17195</v>
      </c>
      <c r="F6871" s="104">
        <v>6.3</v>
      </c>
      <c r="G6871" s="101" t="s">
        <v>704</v>
      </c>
      <c r="H6871" s="101" t="s">
        <v>3757</v>
      </c>
      <c r="I6871" s="101">
        <v>2012</v>
      </c>
      <c r="J6871" s="101"/>
      <c r="K6871" s="90">
        <v>3715155551</v>
      </c>
      <c r="L6871" s="90">
        <f>IF(K6871/1024 &gt;1,K6871/1024," ")</f>
        <v>3628081.5927734375</v>
      </c>
      <c r="M6871" s="90">
        <f>IF(K6871/1048576 &gt;1,K6871/1048576," ")</f>
        <v>3543.0484304428101</v>
      </c>
      <c r="N6871" s="91">
        <f>IF(K6871&gt;999999999,K6871/1073741824," ")</f>
        <v>3.4600082328543067</v>
      </c>
      <c r="O6871" s="194" t="s">
        <v>29479</v>
      </c>
      <c r="P6871" s="197" t="s">
        <v>29480</v>
      </c>
    </row>
    <row r="6872" spans="2:16" ht="20.100000000000001" customHeight="1" x14ac:dyDescent="0.3">
      <c r="B6872" s="101">
        <v>6862</v>
      </c>
      <c r="C6872" s="109" t="s">
        <v>42253</v>
      </c>
      <c r="D6872" s="159" t="s">
        <v>2922</v>
      </c>
      <c r="E6872" s="36" t="s">
        <v>17196</v>
      </c>
      <c r="F6872" s="104">
        <v>7</v>
      </c>
      <c r="G6872" s="99" t="s">
        <v>704</v>
      </c>
      <c r="H6872" s="105" t="s">
        <v>5892</v>
      </c>
      <c r="I6872" s="101">
        <v>1957</v>
      </c>
      <c r="J6872" s="101"/>
      <c r="K6872" s="90">
        <v>3773737033</v>
      </c>
      <c r="L6872" s="90">
        <f>IF(K6872/1024 &gt;1,K6872/1024," ")</f>
        <v>3685290.0712890625</v>
      </c>
      <c r="M6872" s="90">
        <f>IF(K6872/1048576 &gt;1,K6872/1048576," ")</f>
        <v>3598.9160852432251</v>
      </c>
      <c r="N6872" s="91">
        <f>IF(K6872&gt;999999999,K6872/1073741824," ")</f>
        <v>3.514566489495337</v>
      </c>
      <c r="O6872" s="194" t="s">
        <v>29481</v>
      </c>
      <c r="P6872" s="197" t="s">
        <v>29482</v>
      </c>
    </row>
    <row r="6873" spans="2:16" ht="20.100000000000001" customHeight="1" x14ac:dyDescent="0.3">
      <c r="B6873" s="101">
        <v>6863</v>
      </c>
      <c r="C6873" s="111" t="s">
        <v>42254</v>
      </c>
      <c r="D6873" s="168" t="s">
        <v>6279</v>
      </c>
      <c r="E6873" s="36" t="s">
        <v>17197</v>
      </c>
      <c r="F6873" s="99">
        <v>5.0999999999999996</v>
      </c>
      <c r="G6873" s="99"/>
      <c r="H6873" s="101" t="s">
        <v>4081</v>
      </c>
      <c r="I6873" s="101">
        <v>2004</v>
      </c>
      <c r="J6873" s="101"/>
      <c r="K6873" s="90">
        <v>3323038627</v>
      </c>
      <c r="L6873" s="90">
        <f>IF(K6873/1024 &gt;1,K6873/1024," ")</f>
        <v>3245154.9091796875</v>
      </c>
      <c r="M6873" s="90">
        <f>IF(K6873/1048576 &gt;1,K6873/1048576," ")</f>
        <v>3169.0965909957886</v>
      </c>
      <c r="N6873" s="91">
        <f>IF(K6873&gt;999999999,K6873/1073741824," ")</f>
        <v>3.0948208896443248</v>
      </c>
      <c r="O6873" s="194" t="s">
        <v>24372</v>
      </c>
      <c r="P6873" s="197" t="s">
        <v>29483</v>
      </c>
    </row>
    <row r="6874" spans="2:16" ht="20.100000000000001" customHeight="1" x14ac:dyDescent="0.3">
      <c r="B6874" s="101">
        <v>6864</v>
      </c>
      <c r="C6874" s="20" t="s">
        <v>42865</v>
      </c>
      <c r="D6874" s="182" t="s">
        <v>42861</v>
      </c>
      <c r="E6874" s="36" t="s">
        <v>42862</v>
      </c>
      <c r="F6874" s="81">
        <v>6.2</v>
      </c>
      <c r="G6874" s="13"/>
      <c r="H6874" s="13" t="s">
        <v>4327</v>
      </c>
      <c r="I6874" s="79">
        <v>2022</v>
      </c>
      <c r="J6874" s="79"/>
      <c r="K6874" s="73">
        <v>2345439232</v>
      </c>
      <c r="L6874" s="90">
        <f>IF(K6874/1024 &gt;1,K6874/1024," ")</f>
        <v>2290468</v>
      </c>
      <c r="M6874" s="90">
        <f>IF(K6874/1048576 &gt;1,K6874/1048576," ")</f>
        <v>2236.78515625</v>
      </c>
      <c r="N6874" s="91">
        <f>IF(K6874&gt;999999999,K6874/1073741824," ")</f>
        <v>2.1843605041503906</v>
      </c>
      <c r="O6874" s="194" t="s">
        <v>42863</v>
      </c>
      <c r="P6874" s="197" t="s">
        <v>42864</v>
      </c>
    </row>
    <row r="6875" spans="2:16" ht="20.100000000000001" customHeight="1" x14ac:dyDescent="0.3">
      <c r="B6875" s="101">
        <v>6865</v>
      </c>
      <c r="C6875" s="12" t="s">
        <v>42255</v>
      </c>
      <c r="D6875" s="167" t="s">
        <v>8997</v>
      </c>
      <c r="E6875" s="36" t="s">
        <v>17198</v>
      </c>
      <c r="F6875" s="131">
        <v>5.0999999999999996</v>
      </c>
      <c r="G6875" s="13"/>
      <c r="H6875" s="13" t="s">
        <v>3757</v>
      </c>
      <c r="I6875" s="133">
        <v>2019</v>
      </c>
      <c r="J6875" s="74"/>
      <c r="K6875" s="73">
        <v>4575543296</v>
      </c>
      <c r="L6875" s="90">
        <f>IF(K6875/1024 &gt;1,K6875/1024," ")</f>
        <v>4468304</v>
      </c>
      <c r="M6875" s="90">
        <f>IF(K6875/1048576 &gt;1,K6875/1048576," ")</f>
        <v>4363.578125</v>
      </c>
      <c r="N6875" s="91">
        <f>IF(K6875&gt;999999999,K6875/1073741824," ")</f>
        <v>4.2613067626953125</v>
      </c>
      <c r="O6875" s="194" t="s">
        <v>17625</v>
      </c>
      <c r="P6875" s="197" t="s">
        <v>29484</v>
      </c>
    </row>
    <row r="6876" spans="2:16" ht="20.100000000000001" customHeight="1" x14ac:dyDescent="0.3">
      <c r="B6876" s="101">
        <v>6866</v>
      </c>
      <c r="C6876" s="20" t="s">
        <v>34150</v>
      </c>
      <c r="D6876" s="263" t="s">
        <v>33565</v>
      </c>
      <c r="E6876" s="36" t="s">
        <v>33566</v>
      </c>
      <c r="F6876" s="81">
        <v>5.6</v>
      </c>
      <c r="G6876" s="13" t="s">
        <v>704</v>
      </c>
      <c r="H6876" s="13" t="s">
        <v>3744</v>
      </c>
      <c r="I6876" s="79">
        <v>2022</v>
      </c>
      <c r="J6876" s="79"/>
      <c r="K6876" s="73">
        <v>4324425728</v>
      </c>
      <c r="L6876" s="90">
        <f>IF(K6876/1024 &gt;1,K6876/1024," ")</f>
        <v>4223072</v>
      </c>
      <c r="M6876" s="90">
        <f>IF(K6876/1048576 &gt;1,K6876/1048576," ")</f>
        <v>4124.09375</v>
      </c>
      <c r="N6876" s="91">
        <f>IF(K6876&gt;999999999,K6876/1073741824," ")</f>
        <v>4.027435302734375</v>
      </c>
      <c r="O6876" s="194" t="s">
        <v>33567</v>
      </c>
      <c r="P6876" s="197" t="s">
        <v>33568</v>
      </c>
    </row>
    <row r="6877" spans="2:16" ht="20.100000000000001" customHeight="1" x14ac:dyDescent="0.3">
      <c r="B6877" s="101">
        <v>6867</v>
      </c>
      <c r="C6877" s="74" t="s">
        <v>42256</v>
      </c>
      <c r="D6877" s="157" t="s">
        <v>7835</v>
      </c>
      <c r="E6877" s="36" t="s">
        <v>17199</v>
      </c>
      <c r="F6877" s="131">
        <v>4.9000000000000004</v>
      </c>
      <c r="G6877" s="13" t="s">
        <v>704</v>
      </c>
      <c r="H6877" s="13" t="s">
        <v>5878</v>
      </c>
      <c r="I6877" s="133">
        <v>2017</v>
      </c>
      <c r="J6877" s="74"/>
      <c r="K6877" s="73">
        <v>4582225664</v>
      </c>
      <c r="L6877" s="90">
        <f>IF(K6877/1024 &gt;1,K6877/1024," ")</f>
        <v>4474829.75</v>
      </c>
      <c r="M6877" s="90">
        <f>IF(K6877/1048576 &gt;1,K6877/1048576," ")</f>
        <v>4369.950927734375</v>
      </c>
      <c r="N6877" s="91">
        <f>IF(K6877&gt;999999999,K6877/1073741824," ")</f>
        <v>4.2675302028656006</v>
      </c>
      <c r="O6877" s="194" t="s">
        <v>29485</v>
      </c>
      <c r="P6877" s="197" t="s">
        <v>29486</v>
      </c>
    </row>
    <row r="6878" spans="2:16" ht="20.100000000000001" customHeight="1" x14ac:dyDescent="0.3">
      <c r="B6878" s="101">
        <v>6868</v>
      </c>
      <c r="C6878" s="12" t="s">
        <v>42257</v>
      </c>
      <c r="D6878" s="160" t="s">
        <v>5</v>
      </c>
      <c r="E6878" s="36" t="s">
        <v>17206</v>
      </c>
      <c r="F6878" s="104">
        <v>4.0999999999999996</v>
      </c>
      <c r="G6878" s="13" t="s">
        <v>704</v>
      </c>
      <c r="H6878" s="13" t="s">
        <v>4081</v>
      </c>
      <c r="I6878" s="101">
        <v>2008</v>
      </c>
      <c r="J6878" s="101"/>
      <c r="K6878" s="73">
        <v>3311992832</v>
      </c>
      <c r="L6878" s="90">
        <f>IF(K6878/1024 &gt;1,K6878/1024," ")</f>
        <v>3234368</v>
      </c>
      <c r="M6878" s="90">
        <f>IF(K6878/1048576 &gt;1,K6878/1048576," ")</f>
        <v>3158.5625</v>
      </c>
      <c r="N6878" s="91">
        <f>IF(K6878&gt;999999999,K6878/1073741824," ")</f>
        <v>3.08453369140625</v>
      </c>
      <c r="O6878" s="194" t="s">
        <v>19487</v>
      </c>
      <c r="P6878" s="197" t="s">
        <v>29487</v>
      </c>
    </row>
    <row r="6879" spans="2:16" ht="20.100000000000001" customHeight="1" x14ac:dyDescent="0.3">
      <c r="B6879" s="101">
        <v>6869</v>
      </c>
      <c r="C6879" s="29" t="s">
        <v>42258</v>
      </c>
      <c r="D6879" s="157" t="s">
        <v>8649</v>
      </c>
      <c r="E6879" s="36" t="s">
        <v>17200</v>
      </c>
      <c r="F6879" s="131">
        <v>6.3</v>
      </c>
      <c r="G6879" s="13" t="s">
        <v>704</v>
      </c>
      <c r="H6879" s="13" t="s">
        <v>3782</v>
      </c>
      <c r="I6879" s="133">
        <v>2018</v>
      </c>
      <c r="J6879" s="74"/>
      <c r="K6879" s="73">
        <v>5711896576</v>
      </c>
      <c r="L6879" s="90">
        <f>IF(K6879/1024 &gt;1,K6879/1024," ")</f>
        <v>5578024</v>
      </c>
      <c r="M6879" s="90">
        <f>IF(K6879/1048576 &gt;1,K6879/1048576," ")</f>
        <v>5447.2890625</v>
      </c>
      <c r="N6879" s="91">
        <f>IF(K6879&gt;999999999,K6879/1073741824," ")</f>
        <v>5.3196182250976563</v>
      </c>
      <c r="O6879" s="194" t="s">
        <v>29488</v>
      </c>
      <c r="P6879" s="197" t="s">
        <v>29489</v>
      </c>
    </row>
    <row r="6880" spans="2:16" ht="20.100000000000001" customHeight="1" x14ac:dyDescent="0.3">
      <c r="B6880" s="101">
        <v>6870</v>
      </c>
      <c r="C6880" s="122" t="s">
        <v>42259</v>
      </c>
      <c r="D6880" s="159" t="s">
        <v>3836</v>
      </c>
      <c r="E6880" s="36" t="s">
        <v>17201</v>
      </c>
      <c r="F6880" s="104">
        <v>7.1</v>
      </c>
      <c r="G6880" s="101" t="s">
        <v>704</v>
      </c>
      <c r="H6880" s="101" t="s">
        <v>3744</v>
      </c>
      <c r="I6880" s="101">
        <v>2013</v>
      </c>
      <c r="J6880" s="101"/>
      <c r="K6880" s="90">
        <v>4332224943</v>
      </c>
      <c r="L6880" s="90">
        <f>IF(K6880/1024 &gt;1,K6880/1024," ")</f>
        <v>4230688.4208984375</v>
      </c>
      <c r="M6880" s="90">
        <f>IF(K6880/1048576 &gt;1,K6880/1048576," ")</f>
        <v>4131.5316610336304</v>
      </c>
      <c r="N6880" s="91">
        <f>IF(K6880&gt;999999999,K6880/1073741824," ")</f>
        <v>4.0346988877281547</v>
      </c>
      <c r="O6880" s="194" t="s">
        <v>29490</v>
      </c>
      <c r="P6880" s="197" t="s">
        <v>29491</v>
      </c>
    </row>
    <row r="6881" spans="2:16" ht="20.100000000000001" customHeight="1" x14ac:dyDescent="0.3">
      <c r="B6881" s="101">
        <v>6871</v>
      </c>
      <c r="C6881" s="109" t="s">
        <v>42260</v>
      </c>
      <c r="D6881" s="168" t="s">
        <v>6203</v>
      </c>
      <c r="E6881" s="36" t="s">
        <v>17202</v>
      </c>
      <c r="F6881" s="99">
        <v>4.7</v>
      </c>
      <c r="G6881" s="101" t="s">
        <v>704</v>
      </c>
      <c r="H6881" s="101" t="s">
        <v>5892</v>
      </c>
      <c r="I6881" s="101">
        <v>2014</v>
      </c>
      <c r="J6881" s="101"/>
      <c r="K6881" s="90">
        <v>4081068115</v>
      </c>
      <c r="L6881" s="90">
        <f>IF(K6881/1024 &gt;1,K6881/1024," ")</f>
        <v>3985418.0810546875</v>
      </c>
      <c r="M6881" s="90">
        <f>IF(K6881/1048576 &gt;1,K6881/1048576," ")</f>
        <v>3892.0098447799683</v>
      </c>
      <c r="N6881" s="91">
        <f>IF(K6881&gt;999999999,K6881/1073741824," ")</f>
        <v>3.8007908640429378</v>
      </c>
      <c r="O6881" s="194" t="s">
        <v>18220</v>
      </c>
      <c r="P6881" s="197" t="s">
        <v>29492</v>
      </c>
    </row>
    <row r="6882" spans="2:16" ht="20.100000000000001" customHeight="1" x14ac:dyDescent="0.3">
      <c r="B6882" s="101">
        <v>6872</v>
      </c>
      <c r="C6882" s="48" t="s">
        <v>42262</v>
      </c>
      <c r="D6882" s="157" t="s">
        <v>8049</v>
      </c>
      <c r="E6882" s="36" t="s">
        <v>17204</v>
      </c>
      <c r="F6882" s="81">
        <v>5.8</v>
      </c>
      <c r="G6882" s="13"/>
      <c r="H6882" s="13" t="s">
        <v>5892</v>
      </c>
      <c r="I6882" s="79">
        <v>2017</v>
      </c>
      <c r="J6882" s="79"/>
      <c r="K6882" s="73">
        <v>4126528444</v>
      </c>
      <c r="L6882" s="90">
        <f>IF(K6882/1024 &gt;1,K6882/1024," ")</f>
        <v>4029812.93359375</v>
      </c>
      <c r="M6882" s="90">
        <f>IF(K6882/1048576 &gt;1,K6882/1048576," ")</f>
        <v>3935.3641929626465</v>
      </c>
      <c r="N6882" s="91">
        <f>IF(K6882&gt;999999999,K6882/1073741824," ")</f>
        <v>3.8431290946900845</v>
      </c>
      <c r="O6882" s="194" t="s">
        <v>27864</v>
      </c>
      <c r="P6882" s="197" t="s">
        <v>29495</v>
      </c>
    </row>
    <row r="6883" spans="2:16" ht="20.100000000000001" customHeight="1" x14ac:dyDescent="0.3">
      <c r="B6883" s="101">
        <v>6873</v>
      </c>
      <c r="C6883" s="12" t="s">
        <v>40871</v>
      </c>
      <c r="D6883" s="160" t="s">
        <v>2661</v>
      </c>
      <c r="E6883" s="36" t="s">
        <v>17205</v>
      </c>
      <c r="F6883" s="104">
        <v>5.7</v>
      </c>
      <c r="G6883" s="94"/>
      <c r="H6883" s="94" t="s">
        <v>3791</v>
      </c>
      <c r="I6883" s="101">
        <v>2008</v>
      </c>
      <c r="J6883" s="101"/>
      <c r="K6883" s="90">
        <v>1238228992</v>
      </c>
      <c r="L6883" s="90">
        <f>IF(K6883/1024 &gt;1,K6883/1024," ")</f>
        <v>1209208</v>
      </c>
      <c r="M6883" s="90">
        <f>IF(K6883/1048576 &gt;1,K6883/1048576," ")</f>
        <v>1180.8671875</v>
      </c>
      <c r="N6883" s="91">
        <f>IF(K6883&gt;999999999,K6883/1073741824," ")</f>
        <v>1.1531906127929688</v>
      </c>
      <c r="O6883" s="194" t="s">
        <v>29496</v>
      </c>
      <c r="P6883" s="197" t="s">
        <v>29497</v>
      </c>
    </row>
    <row r="6884" spans="2:16" ht="20.100000000000001" customHeight="1" x14ac:dyDescent="0.3">
      <c r="B6884" s="101">
        <v>6874</v>
      </c>
      <c r="C6884" s="12" t="s">
        <v>42263</v>
      </c>
      <c r="D6884" s="157" t="s">
        <v>8238</v>
      </c>
      <c r="E6884" s="36" t="s">
        <v>17207</v>
      </c>
      <c r="F6884" s="131">
        <v>4.3</v>
      </c>
      <c r="G6884" s="13"/>
      <c r="H6884" s="13" t="s">
        <v>4081</v>
      </c>
      <c r="I6884" s="133">
        <v>2017</v>
      </c>
      <c r="J6884" s="74"/>
      <c r="K6884" s="73">
        <v>3548545024</v>
      </c>
      <c r="L6884" s="90">
        <f>IF(K6884/1024 &gt;1,K6884/1024," ")</f>
        <v>3465376</v>
      </c>
      <c r="M6884" s="90">
        <f>IF(K6884/1048576 &gt;1,K6884/1048576," ")</f>
        <v>3384.15625</v>
      </c>
      <c r="N6884" s="91">
        <f>IF(K6884&gt;999999999,K6884/1073741824," ")</f>
        <v>3.304840087890625</v>
      </c>
      <c r="O6884" s="199" t="s">
        <v>17521</v>
      </c>
      <c r="P6884" s="197" t="s">
        <v>29498</v>
      </c>
    </row>
    <row r="6885" spans="2:16" ht="20.100000000000001" customHeight="1" x14ac:dyDescent="0.3">
      <c r="B6885" s="101">
        <v>6875</v>
      </c>
      <c r="C6885" s="109" t="s">
        <v>42264</v>
      </c>
      <c r="D6885" s="159" t="s">
        <v>5198</v>
      </c>
      <c r="E6885" s="36" t="s">
        <v>17208</v>
      </c>
      <c r="F6885" s="104">
        <v>4.5999999999999996</v>
      </c>
      <c r="G6885" s="101"/>
      <c r="H6885" s="101" t="s">
        <v>3740</v>
      </c>
      <c r="I6885" s="101">
        <v>1986</v>
      </c>
      <c r="J6885" s="101"/>
      <c r="K6885" s="90">
        <v>3551865157</v>
      </c>
      <c r="L6885" s="90">
        <f>IF(K6885/1024 &gt;1,K6885/1024," ")</f>
        <v>3468618.3173828125</v>
      </c>
      <c r="M6885" s="90">
        <f>IF(K6885/1048576 &gt;1,K6885/1048576," ")</f>
        <v>3387.3225755691528</v>
      </c>
      <c r="N6885" s="91">
        <f>IF(K6885&gt;999999999,K6885/1073741824," ")</f>
        <v>3.3079322027042508</v>
      </c>
      <c r="O6885" s="194" t="s">
        <v>21214</v>
      </c>
      <c r="P6885" s="197" t="s">
        <v>29499</v>
      </c>
    </row>
    <row r="6886" spans="2:16" ht="20.100000000000001" customHeight="1" x14ac:dyDescent="0.3">
      <c r="B6886" s="101">
        <v>6876</v>
      </c>
      <c r="C6886" s="20" t="s">
        <v>42265</v>
      </c>
      <c r="D6886" s="177" t="s">
        <v>8916</v>
      </c>
      <c r="E6886" s="36" t="s">
        <v>17209</v>
      </c>
      <c r="F6886" s="81">
        <v>6.4</v>
      </c>
      <c r="G6886" s="13"/>
      <c r="H6886" s="13" t="s">
        <v>3756</v>
      </c>
      <c r="I6886" s="79">
        <v>2019</v>
      </c>
      <c r="J6886" s="79"/>
      <c r="K6886" s="73">
        <v>5406617600</v>
      </c>
      <c r="L6886" s="90">
        <f>IF(K6886/1024 &gt;1,K6886/1024," ")</f>
        <v>5279900</v>
      </c>
      <c r="M6886" s="90">
        <f>IF(K6886/1048576 &gt;1,K6886/1048576," ")</f>
        <v>5156.15234375</v>
      </c>
      <c r="N6886" s="91">
        <f>IF(K6886&gt;999999999,K6886/1073741824," ")</f>
        <v>5.0353050231933594</v>
      </c>
      <c r="O6886" s="194" t="s">
        <v>29500</v>
      </c>
      <c r="P6886" s="197" t="s">
        <v>29501</v>
      </c>
    </row>
    <row r="6887" spans="2:16" ht="20.100000000000001" customHeight="1" x14ac:dyDescent="0.3">
      <c r="B6887" s="101">
        <v>6877</v>
      </c>
      <c r="C6887" s="12" t="s">
        <v>40872</v>
      </c>
      <c r="D6887" s="160" t="s">
        <v>6</v>
      </c>
      <c r="E6887" s="36" t="s">
        <v>17210</v>
      </c>
      <c r="F6887" s="104">
        <v>4</v>
      </c>
      <c r="G6887" s="94"/>
      <c r="H6887" s="94" t="s">
        <v>4243</v>
      </c>
      <c r="I6887" s="101">
        <v>2004</v>
      </c>
      <c r="J6887" s="101"/>
      <c r="K6887" s="90">
        <v>733939712</v>
      </c>
      <c r="L6887" s="90">
        <f>IF(K6887/1024 &gt;1,K6887/1024," ")</f>
        <v>716738</v>
      </c>
      <c r="M6887" s="90">
        <f>IF(K6887/1048576 &gt;1,K6887/1048576," ")</f>
        <v>699.939453125</v>
      </c>
      <c r="N6887" s="91" t="str">
        <f>IF(K6887&gt;999999999,K6887/1073741824," ")</f>
        <v xml:space="preserve"> </v>
      </c>
      <c r="O6887" s="194" t="s">
        <v>29502</v>
      </c>
      <c r="P6887" s="197" t="s">
        <v>29503</v>
      </c>
    </row>
    <row r="6888" spans="2:16" ht="20.100000000000001" customHeight="1" x14ac:dyDescent="0.3">
      <c r="B6888" s="101">
        <v>6878</v>
      </c>
      <c r="C6888" s="109" t="s">
        <v>42266</v>
      </c>
      <c r="D6888" s="159" t="s">
        <v>2662</v>
      </c>
      <c r="E6888" s="36" t="s">
        <v>17211</v>
      </c>
      <c r="F6888" s="104">
        <v>6.4</v>
      </c>
      <c r="G6888" s="99" t="s">
        <v>704</v>
      </c>
      <c r="H6888" s="105" t="s">
        <v>5877</v>
      </c>
      <c r="I6888" s="114">
        <v>2010</v>
      </c>
      <c r="J6888" s="114"/>
      <c r="K6888" s="90">
        <v>2522662579</v>
      </c>
      <c r="L6888" s="90">
        <f>IF(K6888/1024 &gt;1,K6888/1024," ")</f>
        <v>2463537.6748046875</v>
      </c>
      <c r="M6888" s="90">
        <f>IF(K6888/1048576 &gt;1,K6888/1048576," ")</f>
        <v>2405.7985105514526</v>
      </c>
      <c r="N6888" s="91">
        <f>IF(K6888&gt;999999999,K6888/1073741824," ")</f>
        <v>2.349412607960403</v>
      </c>
      <c r="O6888" s="194" t="s">
        <v>29504</v>
      </c>
      <c r="P6888" s="197" t="s">
        <v>29505</v>
      </c>
    </row>
    <row r="6889" spans="2:16" ht="20.100000000000001" customHeight="1" x14ac:dyDescent="0.3">
      <c r="B6889" s="101">
        <v>6879</v>
      </c>
      <c r="C6889" s="112" t="s">
        <v>42267</v>
      </c>
      <c r="D6889" s="168" t="s">
        <v>7585</v>
      </c>
      <c r="E6889" s="36" t="s">
        <v>17212</v>
      </c>
      <c r="F6889" s="99">
        <v>5.2</v>
      </c>
      <c r="G6889" s="99"/>
      <c r="H6889" s="105" t="s">
        <v>5878</v>
      </c>
      <c r="I6889" s="101">
        <v>2015</v>
      </c>
      <c r="J6889" s="101"/>
      <c r="K6889" s="90">
        <v>4461460148</v>
      </c>
      <c r="L6889" s="90">
        <f>IF(K6889/1024 &gt;1,K6889/1024," ")</f>
        <v>4356894.67578125</v>
      </c>
      <c r="M6889" s="90">
        <f>IF(K6889/1048576 &gt;1,K6889/1048576," ")</f>
        <v>4254.779956817627</v>
      </c>
      <c r="N6889" s="91">
        <f>IF(K6889&gt;999999999,K6889/1073741824," ")</f>
        <v>4.1550585515797138</v>
      </c>
      <c r="O6889" s="194" t="s">
        <v>29506</v>
      </c>
      <c r="P6889" s="197" t="s">
        <v>29507</v>
      </c>
    </row>
    <row r="6890" spans="2:16" ht="20.100000000000001" customHeight="1" x14ac:dyDescent="0.3">
      <c r="B6890" s="101">
        <v>6880</v>
      </c>
      <c r="C6890" s="12" t="s">
        <v>42268</v>
      </c>
      <c r="D6890" s="157" t="s">
        <v>7836</v>
      </c>
      <c r="E6890" s="36" t="s">
        <v>17213</v>
      </c>
      <c r="F6890" s="131">
        <v>6.3</v>
      </c>
      <c r="G6890" s="82"/>
      <c r="H6890" s="13" t="s">
        <v>5871</v>
      </c>
      <c r="I6890" s="133">
        <v>2015</v>
      </c>
      <c r="J6890" s="74"/>
      <c r="K6890" s="73">
        <v>4993367491</v>
      </c>
      <c r="L6890" s="90">
        <f>IF(K6890/1024 &gt;1,K6890/1024," ")</f>
        <v>4876335.4404296875</v>
      </c>
      <c r="M6890" s="90">
        <f>IF(K6890/1048576 &gt;1,K6890/1048576," ")</f>
        <v>4762.0463285446167</v>
      </c>
      <c r="N6890" s="91">
        <f>IF(K6890&gt;999999999,K6890/1073741824," ")</f>
        <v>4.6504358677193522</v>
      </c>
      <c r="O6890" s="194" t="s">
        <v>29508</v>
      </c>
      <c r="P6890" s="197" t="s">
        <v>29509</v>
      </c>
    </row>
    <row r="6891" spans="2:16" ht="20.100000000000001" customHeight="1" x14ac:dyDescent="0.3">
      <c r="B6891" s="101">
        <v>6881</v>
      </c>
      <c r="C6891" s="112" t="s">
        <v>42269</v>
      </c>
      <c r="D6891" s="161" t="s">
        <v>7462</v>
      </c>
      <c r="E6891" s="36" t="s">
        <v>17214</v>
      </c>
      <c r="F6891" s="99">
        <v>4.8</v>
      </c>
      <c r="G6891" s="99" t="s">
        <v>704</v>
      </c>
      <c r="H6891" s="105" t="s">
        <v>5878</v>
      </c>
      <c r="I6891" s="101">
        <v>2017</v>
      </c>
      <c r="K6891" s="90">
        <v>4420619669</v>
      </c>
      <c r="L6891" s="90">
        <f>IF(K6891/1024 &gt;1,K6891/1024," ")</f>
        <v>4317011.3955078125</v>
      </c>
      <c r="M6891" s="90">
        <f>IF(K6891/1048576 &gt;1,K6891/1048576," ")</f>
        <v>4215.8314409255981</v>
      </c>
      <c r="N6891" s="91">
        <f>IF(K6891&gt;999999999,K6891/1073741824," ")</f>
        <v>4.1170228915289044</v>
      </c>
      <c r="O6891" s="194" t="s">
        <v>29510</v>
      </c>
      <c r="P6891" s="197" t="s">
        <v>29511</v>
      </c>
    </row>
    <row r="6892" spans="2:16" ht="20.100000000000001" customHeight="1" x14ac:dyDescent="0.3">
      <c r="B6892" s="101">
        <v>6882</v>
      </c>
      <c r="C6892" s="113" t="s">
        <v>42270</v>
      </c>
      <c r="D6892" s="162" t="s">
        <v>2663</v>
      </c>
      <c r="E6892" s="36" t="s">
        <v>17215</v>
      </c>
      <c r="F6892" s="104">
        <v>7.2</v>
      </c>
      <c r="G6892" s="94" t="s">
        <v>704</v>
      </c>
      <c r="H6892" s="94" t="s">
        <v>3782</v>
      </c>
      <c r="I6892" s="101">
        <v>2005</v>
      </c>
      <c r="J6892" s="101"/>
      <c r="K6892" s="108">
        <v>3874643345</v>
      </c>
      <c r="L6892" s="90">
        <f>IF(K6892/1024 &gt;1,K6892/1024," ")</f>
        <v>3783831.3916015625</v>
      </c>
      <c r="M6892" s="90">
        <f>IF(K6892/1048576 &gt;1,K6892/1048576," ")</f>
        <v>3695.1478433609009</v>
      </c>
      <c r="N6892" s="91">
        <f>IF(K6892&gt;999999999,K6892/1073741824," ")</f>
        <v>3.6085428157821298</v>
      </c>
      <c r="O6892" s="194" t="s">
        <v>29512</v>
      </c>
      <c r="P6892" s="197" t="s">
        <v>29513</v>
      </c>
    </row>
    <row r="6893" spans="2:16" ht="20.100000000000001" customHeight="1" x14ac:dyDescent="0.3">
      <c r="B6893" s="101">
        <v>6883</v>
      </c>
      <c r="C6893" s="102" t="s">
        <v>42271</v>
      </c>
      <c r="D6893" s="159" t="s">
        <v>3271</v>
      </c>
      <c r="E6893" s="36" t="s">
        <v>17216</v>
      </c>
      <c r="F6893" s="104">
        <v>7.8</v>
      </c>
      <c r="G6893" s="101" t="s">
        <v>704</v>
      </c>
      <c r="H6893" s="101" t="s">
        <v>3740</v>
      </c>
      <c r="I6893" s="101">
        <v>1993</v>
      </c>
      <c r="J6893" s="101"/>
      <c r="K6893" s="90">
        <v>7061435345</v>
      </c>
      <c r="L6893" s="90">
        <f>IF(K6893/1024 &gt;1,K6893/1024," ")</f>
        <v>6895932.9541015625</v>
      </c>
      <c r="M6893" s="90">
        <f>IF(K6893/1048576 &gt;1,K6893/1048576," ")</f>
        <v>6734.3095254898071</v>
      </c>
      <c r="N6893" s="91">
        <f>IF(K6893&gt;999999999,K6893/1073741824," ")</f>
        <v>6.5764741459861398</v>
      </c>
      <c r="O6893" s="194" t="s">
        <v>29514</v>
      </c>
      <c r="P6893" s="197" t="s">
        <v>29515</v>
      </c>
    </row>
    <row r="6894" spans="2:16" ht="20.100000000000001" customHeight="1" x14ac:dyDescent="0.3">
      <c r="B6894" s="101">
        <v>6884</v>
      </c>
      <c r="C6894" s="111" t="s">
        <v>42272</v>
      </c>
      <c r="D6894" s="161" t="s">
        <v>6103</v>
      </c>
      <c r="E6894" s="36" t="s">
        <v>17217</v>
      </c>
      <c r="F6894" s="99">
        <v>5.6</v>
      </c>
      <c r="G6894" s="101" t="s">
        <v>704</v>
      </c>
      <c r="H6894" s="101" t="s">
        <v>5871</v>
      </c>
      <c r="I6894" s="101">
        <v>2015</v>
      </c>
      <c r="J6894" s="101"/>
      <c r="K6894" s="90">
        <v>4291585980</v>
      </c>
      <c r="L6894" s="90">
        <f>IF(K6894/1024 &gt;1,K6894/1024," ")</f>
        <v>4191001.93359375</v>
      </c>
      <c r="M6894" s="90">
        <f>IF(K6894/1048576 &gt;1,K6894/1048576," ")</f>
        <v>4092.7753257751465</v>
      </c>
      <c r="N6894" s="91">
        <f>IF(K6894&gt;999999999,K6894/1073741824," ")</f>
        <v>3.9968509040772915</v>
      </c>
      <c r="O6894" s="194" t="s">
        <v>29516</v>
      </c>
      <c r="P6894" s="197" t="s">
        <v>29517</v>
      </c>
    </row>
    <row r="6895" spans="2:16" ht="20.100000000000001" customHeight="1" x14ac:dyDescent="0.3">
      <c r="B6895" s="101">
        <v>6885</v>
      </c>
      <c r="C6895" s="102" t="s">
        <v>42273</v>
      </c>
      <c r="D6895" s="160" t="s">
        <v>5818</v>
      </c>
      <c r="E6895" s="36" t="s">
        <v>17218</v>
      </c>
      <c r="F6895" s="104">
        <v>7.8</v>
      </c>
      <c r="G6895" s="101" t="s">
        <v>704</v>
      </c>
      <c r="H6895" s="101" t="s">
        <v>3737</v>
      </c>
      <c r="I6895" s="101">
        <v>1999</v>
      </c>
      <c r="J6895" s="101"/>
      <c r="K6895" s="90">
        <v>3786012282</v>
      </c>
      <c r="L6895" s="90">
        <f>IF(K6895/1024 &gt;1,K6895/1024," ")</f>
        <v>3697277.619140625</v>
      </c>
      <c r="M6895" s="90">
        <f>IF(K6895/1048576 &gt;1,K6895/1048576," ")</f>
        <v>3610.6226749420166</v>
      </c>
      <c r="N6895" s="91">
        <f>IF(K6895&gt;999999999,K6895/1073741824," ")</f>
        <v>3.5259987059980631</v>
      </c>
      <c r="O6895" s="194" t="s">
        <v>29518</v>
      </c>
      <c r="P6895" s="197" t="s">
        <v>29519</v>
      </c>
    </row>
    <row r="6896" spans="2:16" ht="20.100000000000001" customHeight="1" x14ac:dyDescent="0.3">
      <c r="B6896" s="101">
        <v>6886</v>
      </c>
      <c r="C6896" s="12" t="s">
        <v>42274</v>
      </c>
      <c r="D6896" s="157" t="s">
        <v>8776</v>
      </c>
      <c r="E6896" s="36" t="s">
        <v>17219</v>
      </c>
      <c r="F6896" s="131">
        <v>6.2</v>
      </c>
      <c r="G6896" s="13"/>
      <c r="H6896" s="13" t="s">
        <v>3757</v>
      </c>
      <c r="I6896" s="133">
        <v>2018</v>
      </c>
      <c r="J6896" s="74"/>
      <c r="K6896" s="73">
        <v>5319348224</v>
      </c>
      <c r="L6896" s="90">
        <f>IF(K6896/1024 &gt;1,K6896/1024," ")</f>
        <v>5194676</v>
      </c>
      <c r="M6896" s="90">
        <f>IF(K6896/1048576 &gt;1,K6896/1048576," ")</f>
        <v>5072.92578125</v>
      </c>
      <c r="N6896" s="91">
        <f>IF(K6896&gt;999999999,K6896/1073741824," ")</f>
        <v>4.9540290832519531</v>
      </c>
      <c r="O6896" s="194" t="s">
        <v>29520</v>
      </c>
      <c r="P6896" s="197" t="s">
        <v>29521</v>
      </c>
    </row>
    <row r="6897" spans="2:16" ht="20.100000000000001" customHeight="1" x14ac:dyDescent="0.3">
      <c r="B6897" s="101">
        <v>6887</v>
      </c>
      <c r="C6897" s="48" t="s">
        <v>42275</v>
      </c>
      <c r="D6897" s="167" t="s">
        <v>8102</v>
      </c>
      <c r="E6897" s="36" t="s">
        <v>17220</v>
      </c>
      <c r="F6897" s="81">
        <v>5.8</v>
      </c>
      <c r="G6897" s="13" t="s">
        <v>704</v>
      </c>
      <c r="H6897" s="13" t="s">
        <v>7938</v>
      </c>
      <c r="I6897" s="79">
        <v>1957</v>
      </c>
      <c r="J6897" s="79"/>
      <c r="K6897" s="73">
        <v>3466634252</v>
      </c>
      <c r="L6897" s="90">
        <f>IF(K6897/1024 &gt;1,K6897/1024," ")</f>
        <v>3385385.01171875</v>
      </c>
      <c r="M6897" s="90">
        <f>IF(K6897/1048576 &gt;1,K6897/1048576," ")</f>
        <v>3306.0400505065918</v>
      </c>
      <c r="N6897" s="91">
        <f>IF(K6897&gt;999999999,K6897/1073741824," ")</f>
        <v>3.2285547368228436</v>
      </c>
      <c r="O6897" s="194" t="s">
        <v>29522</v>
      </c>
      <c r="P6897" s="197" t="s">
        <v>29523</v>
      </c>
    </row>
    <row r="6898" spans="2:16" ht="20.100000000000001" customHeight="1" x14ac:dyDescent="0.3">
      <c r="B6898" s="101">
        <v>6888</v>
      </c>
      <c r="C6898" s="109" t="s">
        <v>42276</v>
      </c>
      <c r="D6898" s="159" t="s">
        <v>4732</v>
      </c>
      <c r="E6898" s="36" t="s">
        <v>17221</v>
      </c>
      <c r="F6898" s="104">
        <v>6.3</v>
      </c>
      <c r="G6898" s="101" t="s">
        <v>704</v>
      </c>
      <c r="H6898" s="101" t="s">
        <v>3747</v>
      </c>
      <c r="I6898" s="101">
        <v>1996</v>
      </c>
      <c r="J6898" s="101"/>
      <c r="K6898" s="90">
        <v>3072919019</v>
      </c>
      <c r="L6898" s="90">
        <f>IF(K6898/1024 &gt;1,K6898/1024," ")</f>
        <v>3000897.4794921875</v>
      </c>
      <c r="M6898" s="90">
        <f>IF(K6898/1048576 &gt;1,K6898/1048576," ")</f>
        <v>2930.5639448165894</v>
      </c>
      <c r="N6898" s="91">
        <f>IF(K6898&gt;999999999,K6898/1073741824," ")</f>
        <v>2.8618788523599505</v>
      </c>
      <c r="O6898" s="194" t="s">
        <v>29524</v>
      </c>
      <c r="P6898" s="197" t="s">
        <v>29525</v>
      </c>
    </row>
    <row r="6899" spans="2:16" ht="20.100000000000001" customHeight="1" x14ac:dyDescent="0.3">
      <c r="B6899" s="101">
        <v>6889</v>
      </c>
      <c r="C6899" s="20" t="s">
        <v>42277</v>
      </c>
      <c r="D6899" s="157" t="s">
        <v>32537</v>
      </c>
      <c r="E6899" s="36" t="s">
        <v>32538</v>
      </c>
      <c r="F6899" s="81">
        <v>6.9</v>
      </c>
      <c r="G6899" s="13" t="s">
        <v>704</v>
      </c>
      <c r="H6899" s="13" t="s">
        <v>3744</v>
      </c>
      <c r="I6899" s="79">
        <v>2020</v>
      </c>
      <c r="J6899" s="79"/>
      <c r="K6899" s="73">
        <v>4976439296</v>
      </c>
      <c r="L6899" s="90">
        <f>IF(K6899/1024 &gt;1,K6899/1024," ")</f>
        <v>4859804</v>
      </c>
      <c r="M6899" s="90">
        <f>IF(K6899/1048576 &gt;1,K6899/1048576," ")</f>
        <v>4745.90234375</v>
      </c>
      <c r="N6899" s="91">
        <f>IF(K6899&gt;999999999,K6899/1073741824," ")</f>
        <v>4.6346702575683594</v>
      </c>
      <c r="O6899" s="223" t="s">
        <v>32539</v>
      </c>
      <c r="P6899" s="197" t="s">
        <v>32540</v>
      </c>
    </row>
    <row r="6900" spans="2:16" ht="20.100000000000001" customHeight="1" x14ac:dyDescent="0.3">
      <c r="B6900" s="101">
        <v>6890</v>
      </c>
      <c r="C6900" s="102" t="s">
        <v>42278</v>
      </c>
      <c r="D6900" s="159" t="s">
        <v>4138</v>
      </c>
      <c r="E6900" s="36" t="s">
        <v>17222</v>
      </c>
      <c r="F6900" s="104">
        <v>4.2</v>
      </c>
      <c r="G6900" s="101" t="s">
        <v>704</v>
      </c>
      <c r="H6900" s="101" t="s">
        <v>3756</v>
      </c>
      <c r="I6900" s="101">
        <v>2011</v>
      </c>
      <c r="J6900" s="101"/>
      <c r="K6900" s="90">
        <v>3830625721</v>
      </c>
      <c r="L6900" s="90">
        <f>IF(K6900/1024 &gt;1,K6900/1024," ")</f>
        <v>3740845.4306640625</v>
      </c>
      <c r="M6900" s="90">
        <f>IF(K6900/1048576 &gt;1,K6900/1048576," ")</f>
        <v>3653.1693658828735</v>
      </c>
      <c r="N6900" s="91">
        <f>IF(K6900&gt;999999999,K6900/1073741824," ")</f>
        <v>3.5675482088699937</v>
      </c>
      <c r="O6900" s="194" t="s">
        <v>18046</v>
      </c>
      <c r="P6900" s="197" t="s">
        <v>29526</v>
      </c>
    </row>
    <row r="6901" spans="2:16" ht="20.100000000000001" customHeight="1" x14ac:dyDescent="0.3">
      <c r="B6901" s="101">
        <v>6891</v>
      </c>
      <c r="C6901" s="109" t="s">
        <v>42280</v>
      </c>
      <c r="D6901" s="159" t="s">
        <v>4680</v>
      </c>
      <c r="E6901" s="36" t="s">
        <v>17224</v>
      </c>
      <c r="F6901" s="104">
        <v>7.2</v>
      </c>
      <c r="G6901" s="101" t="s">
        <v>704</v>
      </c>
      <c r="H6901" s="101" t="s">
        <v>3745</v>
      </c>
      <c r="I6901" s="101">
        <v>1964</v>
      </c>
      <c r="J6901" s="101"/>
      <c r="K6901" s="90">
        <v>3543176605</v>
      </c>
      <c r="L6901" s="90">
        <f>IF(K6901/1024 &gt;1,K6901/1024," ")</f>
        <v>3460133.4033203125</v>
      </c>
      <c r="M6901" s="90">
        <f>IF(K6901/1048576 &gt;1,K6901/1048576," ")</f>
        <v>3379.0365266799927</v>
      </c>
      <c r="N6901" s="91">
        <f>IF(K6901&gt;999999999,K6901/1073741824," ")</f>
        <v>3.2998403580859303</v>
      </c>
      <c r="O6901" s="194" t="s">
        <v>29529</v>
      </c>
      <c r="P6901" s="197" t="s">
        <v>29530</v>
      </c>
    </row>
    <row r="6902" spans="2:16" ht="20.100000000000001" customHeight="1" x14ac:dyDescent="0.3">
      <c r="B6902" s="101">
        <v>6892</v>
      </c>
      <c r="C6902" s="112" t="s">
        <v>42281</v>
      </c>
      <c r="D6902" s="161" t="s">
        <v>6872</v>
      </c>
      <c r="E6902" s="36" t="s">
        <v>17225</v>
      </c>
      <c r="F6902" s="99">
        <v>5.2</v>
      </c>
      <c r="G6902" s="99" t="s">
        <v>704</v>
      </c>
      <c r="H6902" s="105" t="s">
        <v>5878</v>
      </c>
      <c r="I6902" s="101">
        <v>2015</v>
      </c>
      <c r="J6902" s="115"/>
      <c r="K6902" s="90">
        <v>4952410121</v>
      </c>
      <c r="L6902" s="90">
        <f>IF(K6902/1024 &gt;1,K6902/1024," ")</f>
        <v>4836338.0087890625</v>
      </c>
      <c r="M6902" s="90">
        <f>IF(K6902/1048576 &gt;1,K6902/1048576," ")</f>
        <v>4722.9863367080688</v>
      </c>
      <c r="N6902" s="91">
        <f>IF(K6902&gt;999999999,K6902/1073741824," ")</f>
        <v>4.6122913444414735</v>
      </c>
      <c r="O6902" s="194" t="s">
        <v>29531</v>
      </c>
      <c r="P6902" s="197" t="s">
        <v>29532</v>
      </c>
    </row>
    <row r="6903" spans="2:16" ht="20.100000000000001" customHeight="1" x14ac:dyDescent="0.3">
      <c r="B6903" s="101">
        <v>6893</v>
      </c>
      <c r="C6903" s="109" t="s">
        <v>42282</v>
      </c>
      <c r="D6903" s="159" t="s">
        <v>5434</v>
      </c>
      <c r="E6903" s="36" t="s">
        <v>17226</v>
      </c>
      <c r="F6903" s="104">
        <v>6.7</v>
      </c>
      <c r="G6903" s="101" t="s">
        <v>704</v>
      </c>
      <c r="H6903" s="101" t="s">
        <v>4399</v>
      </c>
      <c r="I6903" s="101">
        <v>1998</v>
      </c>
      <c r="J6903" s="101"/>
      <c r="K6903" s="90">
        <v>5176680833</v>
      </c>
      <c r="L6903" s="90">
        <f>IF(K6903/1024 &gt;1,K6903/1024," ")</f>
        <v>5055352.3759765625</v>
      </c>
      <c r="M6903" s="90">
        <f>IF(K6903/1048576 &gt;1,K6903/1048576," ")</f>
        <v>4936.8675546646118</v>
      </c>
      <c r="N6903" s="91">
        <f>IF(K6903&gt;999999999,K6903/1073741824," ")</f>
        <v>4.82115972135216</v>
      </c>
      <c r="O6903" s="194" t="s">
        <v>29533</v>
      </c>
      <c r="P6903" s="197" t="s">
        <v>29534</v>
      </c>
    </row>
    <row r="6904" spans="2:16" ht="20.100000000000001" customHeight="1" x14ac:dyDescent="0.3">
      <c r="B6904" s="101">
        <v>6894</v>
      </c>
      <c r="C6904" s="112" t="s">
        <v>41627</v>
      </c>
      <c r="D6904" s="159" t="s">
        <v>4878</v>
      </c>
      <c r="E6904" s="36" t="s">
        <v>16466</v>
      </c>
      <c r="F6904" s="104">
        <v>5.0999999999999996</v>
      </c>
      <c r="G6904" s="101" t="s">
        <v>704</v>
      </c>
      <c r="H6904" s="101" t="s">
        <v>4423</v>
      </c>
      <c r="I6904" s="101">
        <v>2013</v>
      </c>
      <c r="J6904" s="101"/>
      <c r="K6904" s="90">
        <v>3758788784</v>
      </c>
      <c r="L6904" s="90">
        <f>IF(K6904/1024 &gt;1,K6904/1024," ")</f>
        <v>3670692.171875</v>
      </c>
      <c r="M6904" s="90">
        <f>IF(K6904/1048576 &gt;1,K6904/1048576," ")</f>
        <v>3584.6603240966797</v>
      </c>
      <c r="N6904" s="91">
        <f>IF(K6904&gt;999999999,K6904/1073741824," ")</f>
        <v>3.5006448477506638</v>
      </c>
      <c r="O6904" s="199" t="s">
        <v>17525</v>
      </c>
      <c r="P6904" s="197" t="s">
        <v>28233</v>
      </c>
    </row>
    <row r="6905" spans="2:16" ht="20.100000000000001" customHeight="1" x14ac:dyDescent="0.3">
      <c r="B6905" s="101">
        <v>6895</v>
      </c>
      <c r="C6905" s="111" t="s">
        <v>42283</v>
      </c>
      <c r="D6905" s="161" t="s">
        <v>6991</v>
      </c>
      <c r="E6905" s="36" t="s">
        <v>17228</v>
      </c>
      <c r="F6905" s="104">
        <v>5.8</v>
      </c>
      <c r="G6905" s="99" t="s">
        <v>704</v>
      </c>
      <c r="H6905" s="105" t="s">
        <v>5981</v>
      </c>
      <c r="I6905" s="101">
        <v>1987</v>
      </c>
      <c r="J6905" s="101"/>
      <c r="K6905" s="90">
        <v>4047269224</v>
      </c>
      <c r="L6905" s="90">
        <f>IF(K6905/1024 &gt;1,K6905/1024," ")</f>
        <v>3952411.3515625</v>
      </c>
      <c r="M6905" s="90">
        <f>IF(K6905/1048576 &gt;1,K6905/1048576," ")</f>
        <v>3859.7767105102539</v>
      </c>
      <c r="N6905" s="91">
        <f>IF(K6905&gt;999999999,K6905/1073741824," ")</f>
        <v>3.7693131938576698</v>
      </c>
      <c r="O6905" s="194" t="s">
        <v>29537</v>
      </c>
      <c r="P6905" s="197" t="s">
        <v>29538</v>
      </c>
    </row>
    <row r="6906" spans="2:16" ht="20.100000000000001" customHeight="1" x14ac:dyDescent="0.3">
      <c r="B6906" s="101">
        <v>6896</v>
      </c>
      <c r="C6906" s="102" t="s">
        <v>42284</v>
      </c>
      <c r="D6906" s="159" t="s">
        <v>2664</v>
      </c>
      <c r="E6906" s="36" t="s">
        <v>17229</v>
      </c>
      <c r="F6906" s="104">
        <v>7.5</v>
      </c>
      <c r="G6906" s="94" t="s">
        <v>704</v>
      </c>
      <c r="H6906" s="94" t="s">
        <v>3782</v>
      </c>
      <c r="I6906" s="101">
        <v>2001</v>
      </c>
      <c r="J6906" s="101"/>
      <c r="K6906" s="90">
        <v>5677232826</v>
      </c>
      <c r="L6906" s="90">
        <f>IF(K6906/1024 &gt;1,K6906/1024," ")</f>
        <v>5544172.681640625</v>
      </c>
      <c r="M6906" s="90">
        <f>IF(K6906/1048576 &gt;1,K6906/1048576," ")</f>
        <v>5414.2311344146729</v>
      </c>
      <c r="N6906" s="91">
        <f>IF(K6906&gt;999999999,K6906/1073741824," ")</f>
        <v>5.287335092201829</v>
      </c>
      <c r="O6906" s="194" t="s">
        <v>29539</v>
      </c>
      <c r="P6906" s="197" t="s">
        <v>29540</v>
      </c>
    </row>
    <row r="6907" spans="2:16" ht="20.100000000000001" customHeight="1" x14ac:dyDescent="0.3">
      <c r="B6907" s="101">
        <v>6897</v>
      </c>
      <c r="C6907" s="20" t="s">
        <v>42286</v>
      </c>
      <c r="D6907" s="157" t="s">
        <v>8346</v>
      </c>
      <c r="E6907" s="36" t="s">
        <v>17231</v>
      </c>
      <c r="F6907" s="81">
        <v>6.6</v>
      </c>
      <c r="G6907" s="13"/>
      <c r="H6907" s="13" t="s">
        <v>5878</v>
      </c>
      <c r="I6907" s="79">
        <v>2017</v>
      </c>
      <c r="J6907" s="79"/>
      <c r="K6907" s="73">
        <v>4975198208</v>
      </c>
      <c r="L6907" s="90">
        <f>IF(K6907/1024 &gt;1,K6907/1024," ")</f>
        <v>4858592</v>
      </c>
      <c r="M6907" s="90">
        <f>IF(K6907/1048576 &gt;1,K6907/1048576," ")</f>
        <v>4744.71875</v>
      </c>
      <c r="N6907" s="91">
        <f>IF(K6907&gt;999999999,K6907/1073741824," ")</f>
        <v>4.633514404296875</v>
      </c>
      <c r="O6907" s="194" t="s">
        <v>29543</v>
      </c>
      <c r="P6907" s="197" t="s">
        <v>29544</v>
      </c>
    </row>
    <row r="6908" spans="2:16" ht="20.100000000000001" customHeight="1" x14ac:dyDescent="0.3">
      <c r="B6908" s="101">
        <v>6898</v>
      </c>
      <c r="C6908" s="12" t="s">
        <v>42287</v>
      </c>
      <c r="D6908" s="160" t="s">
        <v>2666</v>
      </c>
      <c r="E6908" s="36" t="s">
        <v>17232</v>
      </c>
      <c r="F6908" s="104">
        <v>4.2</v>
      </c>
      <c r="G6908" s="13" t="s">
        <v>704</v>
      </c>
      <c r="H6908" s="13" t="s">
        <v>4081</v>
      </c>
      <c r="I6908" s="101">
        <v>2004</v>
      </c>
      <c r="J6908" s="101"/>
      <c r="K6908" s="73">
        <v>4150272000</v>
      </c>
      <c r="L6908" s="90">
        <f>IF(K6908/1024 &gt;1,K6908/1024," ")</f>
        <v>4053000</v>
      </c>
      <c r="M6908" s="90">
        <f>IF(K6908/1048576 &gt;1,K6908/1048576," ")</f>
        <v>3958.0078125</v>
      </c>
      <c r="N6908" s="91">
        <f>IF(K6908&gt;999999999,K6908/1073741824," ")</f>
        <v>3.8652420043945313</v>
      </c>
      <c r="O6908" s="199" t="s">
        <v>18475</v>
      </c>
      <c r="P6908" s="197" t="s">
        <v>29545</v>
      </c>
    </row>
    <row r="6909" spans="2:16" ht="20.100000000000001" customHeight="1" x14ac:dyDescent="0.3">
      <c r="B6909" s="101">
        <v>6899</v>
      </c>
      <c r="C6909" s="112" t="s">
        <v>42288</v>
      </c>
      <c r="D6909" s="161" t="s">
        <v>7557</v>
      </c>
      <c r="E6909" s="36" t="s">
        <v>17233</v>
      </c>
      <c r="F6909" s="99">
        <v>4.7</v>
      </c>
      <c r="G6909" s="99" t="s">
        <v>704</v>
      </c>
      <c r="H6909" s="105" t="s">
        <v>4081</v>
      </c>
      <c r="I6909" s="101">
        <v>2017</v>
      </c>
      <c r="J6909" s="101"/>
      <c r="K6909" s="90">
        <v>4847630231</v>
      </c>
      <c r="L6909" s="90">
        <f>IF(K6909/1024 &gt;1,K6909/1024," ")</f>
        <v>4734013.8974609375</v>
      </c>
      <c r="M6909" s="90">
        <f>IF(K6909/1048576 &gt;1,K6909/1048576," ")</f>
        <v>4623.0604467391968</v>
      </c>
      <c r="N6909" s="91">
        <f>IF(K6909&gt;999999999,K6909/1073741824," ")</f>
        <v>4.5147074675187469</v>
      </c>
      <c r="O6909" s="199" t="s">
        <v>17521</v>
      </c>
      <c r="P6909" s="197" t="s">
        <v>29546</v>
      </c>
    </row>
    <row r="6910" spans="2:16" ht="20.100000000000001" customHeight="1" x14ac:dyDescent="0.3">
      <c r="B6910" s="101">
        <v>6900</v>
      </c>
      <c r="C6910" s="109" t="s">
        <v>42289</v>
      </c>
      <c r="D6910" s="159" t="s">
        <v>4587</v>
      </c>
      <c r="E6910" s="36" t="s">
        <v>17234</v>
      </c>
      <c r="F6910" s="104">
        <v>4.8</v>
      </c>
      <c r="G6910" s="101" t="s">
        <v>704</v>
      </c>
      <c r="H6910" s="101" t="s">
        <v>3739</v>
      </c>
      <c r="I6910" s="101">
        <v>2013</v>
      </c>
      <c r="J6910" s="101"/>
      <c r="K6910" s="109">
        <v>4210148556</v>
      </c>
      <c r="L6910" s="90">
        <f>IF(K6910/1024 &gt;1,K6910/1024," ")</f>
        <v>4111473.19921875</v>
      </c>
      <c r="M6910" s="90">
        <f>IF(K6910/1048576 &gt;1,K6910/1048576," ")</f>
        <v>4015.1105461120605</v>
      </c>
      <c r="N6910" s="91">
        <f>IF(K6910&gt;999999999,K6910/1073741824," ")</f>
        <v>3.9210063926875591</v>
      </c>
      <c r="O6910" s="194" t="s">
        <v>29547</v>
      </c>
      <c r="P6910" s="197" t="s">
        <v>29548</v>
      </c>
    </row>
    <row r="6911" spans="2:16" ht="20.100000000000001" customHeight="1" x14ac:dyDescent="0.3">
      <c r="B6911" s="101">
        <v>6901</v>
      </c>
      <c r="C6911" s="109" t="s">
        <v>42290</v>
      </c>
      <c r="D6911" s="160" t="s">
        <v>3341</v>
      </c>
      <c r="E6911" s="36" t="s">
        <v>17235</v>
      </c>
      <c r="F6911" s="104">
        <v>8.3000000000000007</v>
      </c>
      <c r="G6911" s="101" t="s">
        <v>704</v>
      </c>
      <c r="H6911" s="101" t="s">
        <v>3927</v>
      </c>
      <c r="I6911" s="101">
        <v>1935</v>
      </c>
      <c r="J6911" s="101"/>
      <c r="K6911" s="90">
        <v>3001634801</v>
      </c>
      <c r="L6911" s="90">
        <f>IF(K6911/1024 &gt;1,K6911/1024," ")</f>
        <v>2931283.9853515625</v>
      </c>
      <c r="M6911" s="90">
        <f>IF(K6911/1048576 &gt;1,K6911/1048576," ")</f>
        <v>2862.5820169448853</v>
      </c>
      <c r="N6911" s="91">
        <f>IF(K6911&gt;999999999,K6911/1073741824," ")</f>
        <v>2.7954902509227395</v>
      </c>
      <c r="O6911" s="194" t="s">
        <v>29549</v>
      </c>
      <c r="P6911" s="197" t="s">
        <v>29550</v>
      </c>
    </row>
    <row r="6912" spans="2:16" ht="20.100000000000001" customHeight="1" x14ac:dyDescent="0.3">
      <c r="B6912" s="101">
        <v>6902</v>
      </c>
      <c r="C6912" s="29" t="s">
        <v>42291</v>
      </c>
      <c r="D6912" s="167" t="s">
        <v>9089</v>
      </c>
      <c r="E6912" s="36" t="s">
        <v>9224</v>
      </c>
      <c r="F6912" s="131">
        <v>6.2</v>
      </c>
      <c r="G6912" s="13" t="s">
        <v>704</v>
      </c>
      <c r="H6912" s="13" t="s">
        <v>3744</v>
      </c>
      <c r="I6912" s="133">
        <v>2020</v>
      </c>
      <c r="J6912" s="74"/>
      <c r="K6912" s="73">
        <v>4978720768</v>
      </c>
      <c r="L6912" s="90">
        <f>IF(K6912/1024 &gt;1,K6912/1024," ")</f>
        <v>4862032</v>
      </c>
      <c r="M6912" s="90">
        <f>IF(K6912/1048576 &gt;1,K6912/1048576," ")</f>
        <v>4748.078125</v>
      </c>
      <c r="N6912" s="91">
        <f>IF(K6912&gt;999999999,K6912/1073741824," ")</f>
        <v>4.6367950439453125</v>
      </c>
      <c r="O6912" s="194" t="s">
        <v>31732</v>
      </c>
      <c r="P6912" s="197" t="s">
        <v>31669</v>
      </c>
    </row>
    <row r="6913" spans="2:16" ht="20.100000000000001" customHeight="1" x14ac:dyDescent="0.3">
      <c r="B6913" s="101">
        <v>6903</v>
      </c>
      <c r="C6913" s="88" t="s">
        <v>42292</v>
      </c>
      <c r="D6913" s="157" t="s">
        <v>7759</v>
      </c>
      <c r="E6913" s="36" t="s">
        <v>17236</v>
      </c>
      <c r="F6913" s="81">
        <v>4.2</v>
      </c>
      <c r="G6913" s="81" t="s">
        <v>704</v>
      </c>
      <c r="H6913" s="82" t="s">
        <v>5878</v>
      </c>
      <c r="I6913" s="79">
        <v>2017</v>
      </c>
      <c r="J6913" s="79"/>
      <c r="K6913" s="73">
        <v>4891651789</v>
      </c>
      <c r="L6913" s="90">
        <f>IF(K6913/1024 &gt;1,K6913/1024," ")</f>
        <v>4777003.7001953125</v>
      </c>
      <c r="M6913" s="90">
        <f>IF(K6913/1048576 &gt;1,K6913/1048576," ")</f>
        <v>4665.0426759719849</v>
      </c>
      <c r="N6913" s="91">
        <f>IF(K6913&gt;999999999,K6913/1073741824," ")</f>
        <v>4.5557057382538915</v>
      </c>
      <c r="O6913" s="194" t="s">
        <v>29551</v>
      </c>
      <c r="P6913" s="197" t="s">
        <v>29552</v>
      </c>
    </row>
    <row r="6914" spans="2:16" ht="20.100000000000001" customHeight="1" x14ac:dyDescent="0.3">
      <c r="B6914" s="101">
        <v>6904</v>
      </c>
      <c r="C6914" s="112" t="s">
        <v>42293</v>
      </c>
      <c r="D6914" s="160" t="s">
        <v>5787</v>
      </c>
      <c r="E6914" s="36" t="s">
        <v>17237</v>
      </c>
      <c r="F6914" s="104">
        <v>6</v>
      </c>
      <c r="G6914" s="101" t="s">
        <v>704</v>
      </c>
      <c r="H6914" s="101" t="s">
        <v>3744</v>
      </c>
      <c r="I6914" s="101">
        <v>2015</v>
      </c>
      <c r="J6914" s="101"/>
      <c r="K6914" s="90">
        <v>4888182743</v>
      </c>
      <c r="L6914" s="90">
        <f>IF(K6914/1024 &gt;1,K6914/1024," ")</f>
        <v>4773615.9599609375</v>
      </c>
      <c r="M6914" s="90">
        <f>IF(K6914/1048576 &gt;1,K6914/1048576," ")</f>
        <v>4661.734335899353</v>
      </c>
      <c r="N6914" s="91">
        <f>IF(K6914&gt;999999999,K6914/1073741824," ")</f>
        <v>4.5524749374017119</v>
      </c>
      <c r="O6914" s="194" t="s">
        <v>29553</v>
      </c>
      <c r="P6914" s="197" t="s">
        <v>29554</v>
      </c>
    </row>
    <row r="6915" spans="2:16" ht="20.100000000000001" customHeight="1" x14ac:dyDescent="0.3">
      <c r="B6915" s="101">
        <v>6905</v>
      </c>
      <c r="C6915" s="12" t="s">
        <v>42294</v>
      </c>
      <c r="D6915" s="160" t="s">
        <v>2667</v>
      </c>
      <c r="E6915" s="36" t="s">
        <v>17238</v>
      </c>
      <c r="F6915" s="104">
        <v>4.5</v>
      </c>
      <c r="G6915" s="13" t="s">
        <v>704</v>
      </c>
      <c r="H6915" s="13" t="s">
        <v>5981</v>
      </c>
      <c r="I6915" s="101">
        <v>2002</v>
      </c>
      <c r="J6915" s="101"/>
      <c r="K6915" s="73">
        <v>3236196352</v>
      </c>
      <c r="L6915" s="90">
        <f>IF(K6915/1024 &gt;1,K6915/1024," ")</f>
        <v>3160348</v>
      </c>
      <c r="M6915" s="90">
        <f>IF(K6915/1048576 &gt;1,K6915/1048576," ")</f>
        <v>3086.27734375</v>
      </c>
      <c r="N6915" s="91">
        <f>IF(K6915&gt;999999999,K6915/1073741824," ")</f>
        <v>3.0139427185058594</v>
      </c>
      <c r="O6915" s="194" t="s">
        <v>17766</v>
      </c>
      <c r="P6915" s="197" t="s">
        <v>29555</v>
      </c>
    </row>
    <row r="6916" spans="2:16" ht="20.100000000000001" customHeight="1" x14ac:dyDescent="0.3">
      <c r="B6916" s="101">
        <v>6906</v>
      </c>
      <c r="C6916" s="12" t="s">
        <v>42295</v>
      </c>
      <c r="D6916" s="160" t="s">
        <v>2668</v>
      </c>
      <c r="E6916" s="36" t="s">
        <v>17239</v>
      </c>
      <c r="F6916" s="104">
        <v>4.9000000000000004</v>
      </c>
      <c r="G6916" s="13" t="s">
        <v>704</v>
      </c>
      <c r="H6916" s="13" t="s">
        <v>5981</v>
      </c>
      <c r="I6916" s="101">
        <v>2008</v>
      </c>
      <c r="J6916" s="101"/>
      <c r="K6916" s="73">
        <v>4829794304</v>
      </c>
      <c r="L6916" s="90">
        <f>IF(K6916/1024 &gt;1,K6916/1024," ")</f>
        <v>4716596</v>
      </c>
      <c r="M6916" s="90">
        <f>IF(K6916/1048576 &gt;1,K6916/1048576," ")</f>
        <v>4606.05078125</v>
      </c>
      <c r="N6916" s="91">
        <f>IF(K6916&gt;999999999,K6916/1073741824," ")</f>
        <v>4.4980964660644531</v>
      </c>
      <c r="O6916" s="194" t="s">
        <v>29556</v>
      </c>
      <c r="P6916" s="197" t="s">
        <v>29557</v>
      </c>
    </row>
    <row r="6917" spans="2:16" ht="20.100000000000001" customHeight="1" x14ac:dyDescent="0.3">
      <c r="B6917" s="101">
        <v>6907</v>
      </c>
      <c r="C6917" s="102" t="s">
        <v>42296</v>
      </c>
      <c r="D6917" s="159" t="s">
        <v>4214</v>
      </c>
      <c r="E6917" s="36" t="s">
        <v>17240</v>
      </c>
      <c r="F6917" s="104">
        <v>6</v>
      </c>
      <c r="G6917" s="101"/>
      <c r="H6917" s="101" t="s">
        <v>3756</v>
      </c>
      <c r="I6917" s="101">
        <v>1993</v>
      </c>
      <c r="J6917" s="101"/>
      <c r="K6917" s="90">
        <v>3556415726</v>
      </c>
      <c r="L6917" s="90">
        <f>IF(K6917/1024 &gt;1,K6917/1024," ")</f>
        <v>3473062.232421875</v>
      </c>
      <c r="M6917" s="90">
        <f>IF(K6917/1048576 &gt;1,K6917/1048576," ")</f>
        <v>3391.6623363494873</v>
      </c>
      <c r="N6917" s="91">
        <f>IF(K6917&gt;999999999,K6917/1073741824," ")</f>
        <v>3.3121702503412962</v>
      </c>
      <c r="O6917" s="194" t="s">
        <v>29558</v>
      </c>
      <c r="P6917" s="197" t="s">
        <v>29559</v>
      </c>
    </row>
    <row r="6918" spans="2:16" ht="20.100000000000001" customHeight="1" x14ac:dyDescent="0.3">
      <c r="B6918" s="101">
        <v>6908</v>
      </c>
      <c r="C6918" s="74" t="s">
        <v>42297</v>
      </c>
      <c r="D6918" s="157" t="s">
        <v>7823</v>
      </c>
      <c r="E6918" s="36" t="s">
        <v>17241</v>
      </c>
      <c r="F6918" s="131">
        <v>6.1</v>
      </c>
      <c r="G6918" s="82"/>
      <c r="H6918" s="13" t="s">
        <v>5871</v>
      </c>
      <c r="I6918" s="133">
        <v>2014</v>
      </c>
      <c r="J6918" s="74"/>
      <c r="K6918" s="73">
        <v>4408540227</v>
      </c>
      <c r="L6918" s="90">
        <f>IF(K6918/1024 &gt;1,K6918/1024," ")</f>
        <v>4305215.0654296875</v>
      </c>
      <c r="M6918" s="90">
        <f>IF(K6918/1048576 &gt;1,K6918/1048576," ")</f>
        <v>4204.3115873336792</v>
      </c>
      <c r="N6918" s="91">
        <f>IF(K6918&gt;999999999,K6918/1073741824," ")</f>
        <v>4.1057730345055461</v>
      </c>
      <c r="O6918" s="194" t="s">
        <v>29560</v>
      </c>
      <c r="P6918" s="197" t="s">
        <v>29561</v>
      </c>
    </row>
    <row r="6919" spans="2:16" ht="20.100000000000001" customHeight="1" x14ac:dyDescent="0.3">
      <c r="B6919" s="101">
        <v>6909</v>
      </c>
      <c r="C6919" s="84" t="s">
        <v>42298</v>
      </c>
      <c r="D6919" s="157" t="s">
        <v>9066</v>
      </c>
      <c r="E6919" s="36" t="s">
        <v>17242</v>
      </c>
      <c r="F6919" s="81">
        <v>5.5</v>
      </c>
      <c r="G6919" s="13" t="s">
        <v>704</v>
      </c>
      <c r="H6919" s="13" t="s">
        <v>3744</v>
      </c>
      <c r="I6919" s="9">
        <v>2019</v>
      </c>
      <c r="J6919" s="79"/>
      <c r="K6919" s="73">
        <v>4035915776</v>
      </c>
      <c r="L6919" s="90">
        <f>IF(K6919/1024 &gt;1,K6919/1024," ")</f>
        <v>3941324</v>
      </c>
      <c r="M6919" s="90">
        <f>IF(K6919/1048576 &gt;1,K6919/1048576," ")</f>
        <v>3848.94921875</v>
      </c>
      <c r="N6919" s="91">
        <f>IF(K6919&gt;999999999,K6919/1073741824," ")</f>
        <v>3.7587394714355469</v>
      </c>
      <c r="O6919" s="194" t="s">
        <v>29562</v>
      </c>
      <c r="P6919" s="197" t="s">
        <v>29563</v>
      </c>
    </row>
    <row r="6920" spans="2:16" ht="20.100000000000001" customHeight="1" x14ac:dyDescent="0.3">
      <c r="B6920" s="101">
        <v>6910</v>
      </c>
      <c r="C6920" s="102" t="s">
        <v>42299</v>
      </c>
      <c r="D6920" s="159" t="s">
        <v>3299</v>
      </c>
      <c r="E6920" s="36" t="s">
        <v>17243</v>
      </c>
      <c r="F6920" s="104">
        <v>5.9</v>
      </c>
      <c r="G6920" s="101" t="s">
        <v>704</v>
      </c>
      <c r="H6920" s="101" t="s">
        <v>4340</v>
      </c>
      <c r="I6920" s="101">
        <v>1987</v>
      </c>
      <c r="J6920" s="101"/>
      <c r="K6920" s="90">
        <v>3166487725</v>
      </c>
      <c r="L6920" s="90">
        <f>IF(K6920/1024 &gt;1,K6920/1024," ")</f>
        <v>3092273.1689453125</v>
      </c>
      <c r="M6920" s="90">
        <f>IF(K6920/1048576 &gt;1,K6920/1048576," ")</f>
        <v>3019.7980165481567</v>
      </c>
      <c r="N6920" s="91">
        <f>IF(K6920&gt;999999999,K6920/1073741824," ")</f>
        <v>2.9490215005353093</v>
      </c>
      <c r="O6920" s="194" t="s">
        <v>29564</v>
      </c>
      <c r="P6920" s="197" t="s">
        <v>29565</v>
      </c>
    </row>
    <row r="6921" spans="2:16" ht="20.100000000000001" customHeight="1" x14ac:dyDescent="0.3">
      <c r="B6921" s="101">
        <v>6911</v>
      </c>
      <c r="C6921" s="102" t="s">
        <v>42300</v>
      </c>
      <c r="D6921" s="168" t="s">
        <v>6914</v>
      </c>
      <c r="E6921" s="36" t="s">
        <v>17244</v>
      </c>
      <c r="F6921" s="99">
        <v>5.5</v>
      </c>
      <c r="G6921" s="99" t="s">
        <v>704</v>
      </c>
      <c r="H6921" s="101" t="s">
        <v>5871</v>
      </c>
      <c r="I6921" s="101">
        <v>1989</v>
      </c>
      <c r="J6921" s="101"/>
      <c r="K6921" s="90">
        <v>1969429662</v>
      </c>
      <c r="L6921" s="90">
        <f>IF(K6921/1024 &gt;1,K6921/1024," ")</f>
        <v>1923271.154296875</v>
      </c>
      <c r="M6921" s="90">
        <f>IF(K6921/1048576 &gt;1,K6921/1048576," ")</f>
        <v>1878.194486618042</v>
      </c>
      <c r="N6921" s="91">
        <f>IF(K6921&gt;999999999,K6921/1073741824," ")</f>
        <v>1.8341743033379316</v>
      </c>
      <c r="O6921" s="199" t="s">
        <v>17521</v>
      </c>
      <c r="P6921" s="197" t="s">
        <v>29566</v>
      </c>
    </row>
    <row r="6922" spans="2:16" ht="20.100000000000001" customHeight="1" x14ac:dyDescent="0.3">
      <c r="B6922" s="101">
        <v>6912</v>
      </c>
      <c r="C6922" s="7" t="s">
        <v>42301</v>
      </c>
      <c r="D6922" s="159" t="s">
        <v>56</v>
      </c>
      <c r="E6922" s="36" t="s">
        <v>17246</v>
      </c>
      <c r="F6922" s="104">
        <v>6.1</v>
      </c>
      <c r="G6922" s="13" t="s">
        <v>704</v>
      </c>
      <c r="H6922" s="13" t="s">
        <v>3937</v>
      </c>
      <c r="I6922" s="101">
        <v>2008</v>
      </c>
      <c r="J6922" s="101"/>
      <c r="K6922" s="73">
        <v>1661034496</v>
      </c>
      <c r="L6922" s="90">
        <f>IF(K6922/1024 &gt;1,K6922/1024," ")</f>
        <v>1622104</v>
      </c>
      <c r="M6922" s="90">
        <f>IF(K6922/1048576 &gt;1,K6922/1048576," ")</f>
        <v>1584.0859375</v>
      </c>
      <c r="N6922" s="91">
        <f>IF(K6922&gt;999999999,K6922/1073741824," ")</f>
        <v>1.5469589233398438</v>
      </c>
      <c r="O6922" s="194" t="s">
        <v>29569</v>
      </c>
      <c r="P6922" s="197" t="s">
        <v>29570</v>
      </c>
    </row>
    <row r="6923" spans="2:16" ht="20.100000000000001" customHeight="1" x14ac:dyDescent="0.3">
      <c r="B6923" s="101">
        <v>6913</v>
      </c>
      <c r="C6923" s="112" t="s">
        <v>42302</v>
      </c>
      <c r="D6923" s="168" t="s">
        <v>6536</v>
      </c>
      <c r="E6923" s="36" t="s">
        <v>17247</v>
      </c>
      <c r="F6923" s="99">
        <v>6.8</v>
      </c>
      <c r="G6923" s="99"/>
      <c r="H6923" s="101" t="s">
        <v>5878</v>
      </c>
      <c r="I6923" s="101">
        <v>2015</v>
      </c>
      <c r="J6923" s="101"/>
      <c r="K6923" s="90">
        <v>4582326891</v>
      </c>
      <c r="L6923" s="90">
        <f>IF(K6923/1024 &gt;1,K6923/1024," ")</f>
        <v>4474928.6044921875</v>
      </c>
      <c r="M6923" s="90">
        <f>IF(K6923/1048576 &gt;1,K6923/1048576," ")</f>
        <v>4370.0474653244019</v>
      </c>
      <c r="N6923" s="91">
        <f>IF(K6923&gt;999999999,K6923/1073741824," ")</f>
        <v>4.2676244778558612</v>
      </c>
      <c r="O6923" s="194" t="s">
        <v>29571</v>
      </c>
      <c r="P6923" s="197" t="s">
        <v>29572</v>
      </c>
    </row>
    <row r="6924" spans="2:16" ht="20.100000000000001" customHeight="1" x14ac:dyDescent="0.3">
      <c r="B6924" s="101">
        <v>6914</v>
      </c>
      <c r="C6924" s="111" t="s">
        <v>42303</v>
      </c>
      <c r="D6924" s="161" t="s">
        <v>7073</v>
      </c>
      <c r="E6924" s="36" t="s">
        <v>17248</v>
      </c>
      <c r="F6924" s="99">
        <v>6.4</v>
      </c>
      <c r="G6924" s="99"/>
      <c r="H6924" s="105" t="s">
        <v>5871</v>
      </c>
      <c r="I6924" s="101">
        <v>2012</v>
      </c>
      <c r="J6924" s="112"/>
      <c r="K6924" s="90">
        <v>4206539662</v>
      </c>
      <c r="L6924" s="90">
        <f>IF(K6924/1024 &gt;1,K6924/1024," ")</f>
        <v>4107948.888671875</v>
      </c>
      <c r="M6924" s="90">
        <f>IF(K6924/1048576 &gt;1,K6924/1048576," ")</f>
        <v>4011.6688365936279</v>
      </c>
      <c r="N6924" s="91">
        <f>IF(K6924&gt;999999999,K6924/1073741824," ")</f>
        <v>3.9176453482359648</v>
      </c>
      <c r="O6924" s="194" t="s">
        <v>29573</v>
      </c>
      <c r="P6924" s="197" t="s">
        <v>29574</v>
      </c>
    </row>
    <row r="6925" spans="2:16" ht="20.100000000000001" customHeight="1" x14ac:dyDescent="0.3">
      <c r="B6925" s="101">
        <v>6915</v>
      </c>
      <c r="C6925" s="84" t="s">
        <v>42304</v>
      </c>
      <c r="D6925" s="167" t="s">
        <v>7683</v>
      </c>
      <c r="E6925" s="36" t="s">
        <v>17249</v>
      </c>
      <c r="F6925" s="81">
        <v>4.8</v>
      </c>
      <c r="G6925" s="81"/>
      <c r="H6925" s="82" t="s">
        <v>4081</v>
      </c>
      <c r="I6925" s="79">
        <v>2017</v>
      </c>
      <c r="J6925" s="79"/>
      <c r="K6925" s="73">
        <v>5107246695</v>
      </c>
      <c r="L6925" s="90">
        <f>IF(K6925/1024 &gt;1,K6925/1024," ")</f>
        <v>4987545.6005859375</v>
      </c>
      <c r="M6925" s="90">
        <f>IF(K6925/1048576 &gt;1,K6925/1048576," ")</f>
        <v>4870.6500005722046</v>
      </c>
      <c r="N6925" s="91">
        <f>IF(K6925&gt;999999999,K6925/1073741824," ")</f>
        <v>4.7564941411837935</v>
      </c>
      <c r="O6925" s="194" t="s">
        <v>20429</v>
      </c>
      <c r="P6925" s="197" t="s">
        <v>29575</v>
      </c>
    </row>
    <row r="6926" spans="2:16" ht="20.100000000000001" customHeight="1" x14ac:dyDescent="0.3">
      <c r="B6926" s="101">
        <v>6916</v>
      </c>
      <c r="C6926" s="102" t="s">
        <v>42305</v>
      </c>
      <c r="D6926" s="159" t="s">
        <v>1193</v>
      </c>
      <c r="E6926" s="36" t="s">
        <v>17250</v>
      </c>
      <c r="F6926" s="104">
        <v>5</v>
      </c>
      <c r="G6926" s="101" t="s">
        <v>704</v>
      </c>
      <c r="H6926" s="101" t="s">
        <v>3740</v>
      </c>
      <c r="I6926" s="94">
        <v>1993</v>
      </c>
      <c r="J6926" s="94"/>
      <c r="K6926" s="90">
        <v>3952481304</v>
      </c>
      <c r="L6926" s="90">
        <f>IF(K6926/1024 &gt;1,K6926/1024," ")</f>
        <v>3859845.0234375</v>
      </c>
      <c r="M6926" s="90">
        <f>IF(K6926/1048576 &gt;1,K6926/1048576," ")</f>
        <v>3769.3799057006836</v>
      </c>
      <c r="N6926" s="91">
        <f>IF(K6926&gt;999999999,K6926/1073741824," ")</f>
        <v>3.6810350641608238</v>
      </c>
      <c r="O6926" s="194" t="s">
        <v>17857</v>
      </c>
      <c r="P6926" s="197" t="s">
        <v>29576</v>
      </c>
    </row>
    <row r="6927" spans="2:16" ht="20.100000000000001" customHeight="1" x14ac:dyDescent="0.3">
      <c r="B6927" s="101">
        <v>6917</v>
      </c>
      <c r="C6927" s="20" t="s">
        <v>42306</v>
      </c>
      <c r="D6927" s="157" t="s">
        <v>8222</v>
      </c>
      <c r="E6927" s="36" t="s">
        <v>17251</v>
      </c>
      <c r="F6927" s="131">
        <v>6.2</v>
      </c>
      <c r="G6927" s="13"/>
      <c r="H6927" s="13" t="s">
        <v>5878</v>
      </c>
      <c r="I6927" s="133">
        <v>2017</v>
      </c>
      <c r="J6927" s="74"/>
      <c r="K6927" s="73">
        <v>5142753280</v>
      </c>
      <c r="L6927" s="90">
        <f>IF(K6927/1024 &gt;1,K6927/1024," ")</f>
        <v>5022220</v>
      </c>
      <c r="M6927" s="90">
        <f>IF(K6927/1048576 &gt;1,K6927/1048576," ")</f>
        <v>4904.51171875</v>
      </c>
      <c r="N6927" s="91">
        <f>IF(K6927&gt;999999999,K6927/1073741824," ")</f>
        <v>4.7895622253417969</v>
      </c>
      <c r="O6927" s="194" t="s">
        <v>29577</v>
      </c>
      <c r="P6927" s="197" t="s">
        <v>29578</v>
      </c>
    </row>
    <row r="6928" spans="2:16" ht="20.100000000000001" customHeight="1" x14ac:dyDescent="0.3">
      <c r="B6928" s="101">
        <v>6918</v>
      </c>
      <c r="C6928" s="12" t="s">
        <v>42307</v>
      </c>
      <c r="D6928" s="157" t="s">
        <v>7992</v>
      </c>
      <c r="E6928" s="36" t="s">
        <v>17252</v>
      </c>
      <c r="F6928" s="131">
        <v>5.9</v>
      </c>
      <c r="G6928" s="99" t="s">
        <v>704</v>
      </c>
      <c r="H6928" s="13" t="s">
        <v>6978</v>
      </c>
      <c r="I6928" s="133">
        <v>2017</v>
      </c>
      <c r="J6928" s="74"/>
      <c r="K6928" s="73">
        <v>4677307191</v>
      </c>
      <c r="L6928" s="90">
        <f>IF(K6928/1024 &gt;1,K6928/1024," ")</f>
        <v>4567682.8037109375</v>
      </c>
      <c r="M6928" s="90">
        <f>IF(K6928/1048576 &gt;1,K6928/1048576," ")</f>
        <v>4460.6277379989624</v>
      </c>
      <c r="N6928" s="91">
        <f>IF(K6928&gt;999999999,K6928/1073741824," ")</f>
        <v>4.3560817753896117</v>
      </c>
      <c r="O6928" s="194" t="s">
        <v>20563</v>
      </c>
      <c r="P6928" s="197" t="s">
        <v>29579</v>
      </c>
    </row>
    <row r="6929" spans="2:16" ht="20.100000000000001" customHeight="1" x14ac:dyDescent="0.3">
      <c r="B6929" s="101">
        <v>6919</v>
      </c>
      <c r="C6929" s="20" t="s">
        <v>42308</v>
      </c>
      <c r="D6929" s="157" t="s">
        <v>8811</v>
      </c>
      <c r="E6929" s="36" t="s">
        <v>17253</v>
      </c>
      <c r="F6929" s="81">
        <v>4.4000000000000004</v>
      </c>
      <c r="G6929" s="13" t="s">
        <v>704</v>
      </c>
      <c r="H6929" s="13" t="s">
        <v>3758</v>
      </c>
      <c r="I6929" s="79">
        <v>2001</v>
      </c>
      <c r="J6929" s="79"/>
      <c r="K6929" s="73">
        <v>2423595008</v>
      </c>
      <c r="L6929" s="90">
        <f>IF(K6929/1024 &gt;1,K6929/1024," ")</f>
        <v>2366792</v>
      </c>
      <c r="M6929" s="90">
        <f>IF(K6929/1048576 &gt;1,K6929/1048576," ")</f>
        <v>2311.3203125</v>
      </c>
      <c r="N6929" s="91">
        <f>IF(K6929&gt;999999999,K6929/1073741824," ")</f>
        <v>2.2571487426757813</v>
      </c>
      <c r="O6929" s="194" t="s">
        <v>29580</v>
      </c>
      <c r="P6929" s="197" t="s">
        <v>29581</v>
      </c>
    </row>
    <row r="6930" spans="2:16" ht="20.100000000000001" customHeight="1" x14ac:dyDescent="0.3">
      <c r="B6930" s="101">
        <v>6920</v>
      </c>
      <c r="C6930" s="111" t="s">
        <v>42309</v>
      </c>
      <c r="D6930" s="161" t="s">
        <v>7399</v>
      </c>
      <c r="E6930" s="36" t="s">
        <v>17254</v>
      </c>
      <c r="F6930" s="99">
        <v>7.2</v>
      </c>
      <c r="G6930" s="99"/>
      <c r="H6930" s="101" t="s">
        <v>3937</v>
      </c>
      <c r="I6930" s="101">
        <v>2015</v>
      </c>
      <c r="J6930" s="101"/>
      <c r="K6930" s="90">
        <v>2866202169</v>
      </c>
      <c r="L6930" s="90">
        <f>IF(K6930/1024 &gt;1,K6930/1024," ")</f>
        <v>2799025.5556640625</v>
      </c>
      <c r="M6930" s="90">
        <f>IF(K6930/1048576 &gt;1,K6930/1048576," ")</f>
        <v>2733.423394203186</v>
      </c>
      <c r="N6930" s="91">
        <f>IF(K6930&gt;999999999,K6930/1073741824," ")</f>
        <v>2.6693587834015489</v>
      </c>
      <c r="O6930" s="194" t="s">
        <v>21723</v>
      </c>
      <c r="P6930" s="197" t="s">
        <v>29582</v>
      </c>
    </row>
    <row r="6931" spans="2:16" ht="20.100000000000001" customHeight="1" x14ac:dyDescent="0.3">
      <c r="B6931" s="101">
        <v>6921</v>
      </c>
      <c r="C6931" s="103" t="s">
        <v>42310</v>
      </c>
      <c r="D6931" s="168" t="s">
        <v>6287</v>
      </c>
      <c r="E6931" s="36" t="s">
        <v>17255</v>
      </c>
      <c r="F6931" s="99">
        <v>6.1</v>
      </c>
      <c r="G6931" s="99"/>
      <c r="H6931" s="105" t="s">
        <v>3739</v>
      </c>
      <c r="I6931" s="101">
        <v>2014</v>
      </c>
      <c r="J6931" s="101"/>
      <c r="K6931" s="90">
        <v>4059029532</v>
      </c>
      <c r="L6931" s="90">
        <f>IF(K6931/1024 &gt;1,K6931/1024," ")</f>
        <v>3963896.02734375</v>
      </c>
      <c r="M6931" s="90">
        <f>IF(K6931/1048576 &gt;1,K6931/1048576," ")</f>
        <v>3870.9922142028809</v>
      </c>
      <c r="N6931" s="91">
        <f>IF(K6931&gt;999999999,K6931/1073741824," ")</f>
        <v>3.7802658341825008</v>
      </c>
      <c r="O6931" s="194" t="s">
        <v>19899</v>
      </c>
      <c r="P6931" s="197" t="s">
        <v>29583</v>
      </c>
    </row>
    <row r="6932" spans="2:16" ht="20.100000000000001" customHeight="1" x14ac:dyDescent="0.3">
      <c r="B6932" s="101">
        <v>6922</v>
      </c>
      <c r="C6932" s="111" t="s">
        <v>42311</v>
      </c>
      <c r="D6932" s="168" t="s">
        <v>6286</v>
      </c>
      <c r="E6932" s="36" t="s">
        <v>17256</v>
      </c>
      <c r="F6932" s="99">
        <v>5.0999999999999996</v>
      </c>
      <c r="G6932" s="99"/>
      <c r="H6932" s="101" t="s">
        <v>5871</v>
      </c>
      <c r="I6932" s="101">
        <v>2015</v>
      </c>
      <c r="J6932" s="101"/>
      <c r="K6932" s="90">
        <v>4513664699</v>
      </c>
      <c r="L6932" s="90">
        <f>IF(K6932/1024 &gt;1,K6932/1024," ")</f>
        <v>4407875.6826171875</v>
      </c>
      <c r="M6932" s="90">
        <f>IF(K6932/1048576 &gt;1,K6932/1048576," ")</f>
        <v>4304.5660963058472</v>
      </c>
      <c r="N6932" s="91">
        <f>IF(K6932&gt;999999999,K6932/1073741824," ")</f>
        <v>4.2036778284236789</v>
      </c>
      <c r="O6932" s="194" t="s">
        <v>29584</v>
      </c>
      <c r="P6932" s="197" t="s">
        <v>29585</v>
      </c>
    </row>
    <row r="6933" spans="2:16" ht="20.100000000000001" customHeight="1" x14ac:dyDescent="0.3">
      <c r="B6933" s="101">
        <v>6923</v>
      </c>
      <c r="C6933" s="20" t="s">
        <v>34158</v>
      </c>
      <c r="D6933" s="261" t="s">
        <v>33506</v>
      </c>
      <c r="E6933" s="36" t="s">
        <v>33507</v>
      </c>
      <c r="F6933" s="81">
        <v>6.8</v>
      </c>
      <c r="G6933" s="13"/>
      <c r="H6933" s="13" t="s">
        <v>3740</v>
      </c>
      <c r="I6933" s="79">
        <v>2021</v>
      </c>
      <c r="J6933" s="136"/>
      <c r="K6933" s="73">
        <v>5606670336</v>
      </c>
      <c r="L6933" s="90">
        <f>IF(K6933/1024 &gt;1,K6933/1024," ")</f>
        <v>5475264</v>
      </c>
      <c r="M6933" s="90">
        <f>IF(K6933/1048576 &gt;1,K6933/1048576," ")</f>
        <v>5346.9375</v>
      </c>
      <c r="N6933" s="91">
        <f>IF(K6933&gt;999999999,K6933/1073741824," ")</f>
        <v>5.22161865234375</v>
      </c>
      <c r="O6933" s="194" t="s">
        <v>17630</v>
      </c>
      <c r="P6933" s="197" t="s">
        <v>33508</v>
      </c>
    </row>
    <row r="6934" spans="2:16" ht="20.100000000000001" customHeight="1" x14ac:dyDescent="0.3">
      <c r="B6934" s="101">
        <v>6924</v>
      </c>
      <c r="C6934" s="111" t="s">
        <v>42312</v>
      </c>
      <c r="D6934" s="159" t="s">
        <v>3837</v>
      </c>
      <c r="E6934" s="36" t="s">
        <v>17259</v>
      </c>
      <c r="F6934" s="104">
        <v>4.4000000000000004</v>
      </c>
      <c r="G6934" s="99" t="s">
        <v>704</v>
      </c>
      <c r="H6934" s="105" t="s">
        <v>5871</v>
      </c>
      <c r="I6934" s="101">
        <v>1994</v>
      </c>
      <c r="J6934" s="101"/>
      <c r="K6934" s="90">
        <v>3843256238</v>
      </c>
      <c r="L6934" s="90">
        <f>IF(K6934/1024 &gt;1,K6934/1024," ")</f>
        <v>3753179.919921875</v>
      </c>
      <c r="M6934" s="90">
        <f>IF(K6934/1048576 &gt;1,K6934/1048576," ")</f>
        <v>3665.2147655487061</v>
      </c>
      <c r="N6934" s="91">
        <f>IF(K6934&gt;999999999,K6934/1073741824," ")</f>
        <v>3.5793112944811583</v>
      </c>
      <c r="O6934" s="194" t="s">
        <v>29589</v>
      </c>
      <c r="P6934" s="197" t="s">
        <v>29590</v>
      </c>
    </row>
    <row r="6935" spans="2:16" ht="20.100000000000001" customHeight="1" x14ac:dyDescent="0.3">
      <c r="B6935" s="101">
        <v>6925</v>
      </c>
      <c r="C6935" s="74" t="s">
        <v>42313</v>
      </c>
      <c r="D6935" s="157" t="s">
        <v>7822</v>
      </c>
      <c r="E6935" s="36" t="s">
        <v>17260</v>
      </c>
      <c r="F6935" s="131">
        <v>6</v>
      </c>
      <c r="G6935" s="13" t="s">
        <v>704</v>
      </c>
      <c r="H6935" s="13" t="s">
        <v>5981</v>
      </c>
      <c r="I6935" s="133">
        <v>1967</v>
      </c>
      <c r="J6935" s="137"/>
      <c r="K6935" s="73">
        <v>3360031548</v>
      </c>
      <c r="L6935" s="90">
        <f>IF(K6935/1024 &gt;1,K6935/1024," ")</f>
        <v>3281280.80859375</v>
      </c>
      <c r="M6935" s="90">
        <f>IF(K6935/1048576 &gt;1,K6935/1048576," ")</f>
        <v>3204.375789642334</v>
      </c>
      <c r="N6935" s="91">
        <f>IF(K6935&gt;999999999,K6935/1073741824," ")</f>
        <v>3.1292732320725918</v>
      </c>
      <c r="O6935" s="194" t="s">
        <v>29591</v>
      </c>
      <c r="P6935" s="197" t="s">
        <v>29592</v>
      </c>
    </row>
    <row r="6936" spans="2:16" ht="20.100000000000001" customHeight="1" x14ac:dyDescent="0.3">
      <c r="B6936" s="101">
        <v>6926</v>
      </c>
      <c r="C6936" s="7" t="s">
        <v>42315</v>
      </c>
      <c r="D6936" s="167" t="s">
        <v>8009</v>
      </c>
      <c r="E6936" s="36" t="s">
        <v>17262</v>
      </c>
      <c r="F6936" s="81">
        <v>5.3</v>
      </c>
      <c r="G6936" s="13" t="s">
        <v>704</v>
      </c>
      <c r="H6936" s="13" t="s">
        <v>5892</v>
      </c>
      <c r="I6936" s="79">
        <v>2017</v>
      </c>
      <c r="J6936" s="83"/>
      <c r="K6936" s="73">
        <v>6961353603</v>
      </c>
      <c r="L6936" s="90">
        <f>IF(K6936/1024 &gt;1,K6936/1024," ")</f>
        <v>6798196.8779296875</v>
      </c>
      <c r="M6936" s="90">
        <f>IF(K6936/1048576 &gt;1,K6936/1048576," ")</f>
        <v>6638.8641386032104</v>
      </c>
      <c r="N6936" s="91">
        <f>IF(K6936&gt;999999999,K6936/1073741824," ")</f>
        <v>6.4832657603546977</v>
      </c>
      <c r="O6936" s="194" t="s">
        <v>29594</v>
      </c>
      <c r="P6936" s="197" t="s">
        <v>29595</v>
      </c>
    </row>
    <row r="6937" spans="2:16" ht="20.100000000000001" customHeight="1" x14ac:dyDescent="0.3">
      <c r="B6937" s="101">
        <v>6927</v>
      </c>
      <c r="C6937" s="109" t="s">
        <v>41923</v>
      </c>
      <c r="D6937" s="160" t="s">
        <v>4585</v>
      </c>
      <c r="E6937" s="36" t="s">
        <v>16808</v>
      </c>
      <c r="F6937" s="104">
        <v>5.0999999999999996</v>
      </c>
      <c r="G6937" s="101" t="s">
        <v>704</v>
      </c>
      <c r="H6937" s="105" t="s">
        <v>4577</v>
      </c>
      <c r="I6937" s="94">
        <v>2013</v>
      </c>
      <c r="J6937" s="94"/>
      <c r="K6937" s="90">
        <v>3717223612</v>
      </c>
      <c r="L6937" s="90">
        <f>IF(K6937/1024 &gt;1,K6937/1024," ")</f>
        <v>3630101.18359375</v>
      </c>
      <c r="M6937" s="90">
        <f>IF(K6937/1048576 &gt;1,K6937/1048576," ")</f>
        <v>3545.0206871032715</v>
      </c>
      <c r="N6937" s="91">
        <f>IF(K6937&gt;999999999,K6937/1073741824," ")</f>
        <v>3.4619342647492886</v>
      </c>
      <c r="O6937" s="194" t="s">
        <v>19632</v>
      </c>
      <c r="P6937" s="197" t="s">
        <v>31583</v>
      </c>
    </row>
    <row r="6938" spans="2:16" ht="20.100000000000001" customHeight="1" x14ac:dyDescent="0.3">
      <c r="B6938" s="101">
        <v>6928</v>
      </c>
      <c r="C6938" s="102" t="s">
        <v>42316</v>
      </c>
      <c r="D6938" s="142" t="s">
        <v>4546</v>
      </c>
      <c r="E6938" s="36" t="s">
        <v>17263</v>
      </c>
      <c r="F6938" s="104">
        <v>5.9</v>
      </c>
      <c r="G6938" s="101" t="s">
        <v>704</v>
      </c>
      <c r="H6938" s="101" t="s">
        <v>3744</v>
      </c>
      <c r="I6938" s="101">
        <v>2013</v>
      </c>
      <c r="J6938" s="101"/>
      <c r="K6938" s="90">
        <v>4772895331</v>
      </c>
      <c r="L6938" s="90">
        <f>IF(K6938/1024 &gt;1,K6938/1024," ")</f>
        <v>4661030.5966796875</v>
      </c>
      <c r="M6938" s="90">
        <f>IF(K6938/1048576 &gt;1,K6938/1048576," ")</f>
        <v>4551.7876920700073</v>
      </c>
      <c r="N6938" s="91">
        <f>IF(K6938&gt;999999999,K6938/1073741824," ")</f>
        <v>4.4451051680371165</v>
      </c>
      <c r="O6938" s="194" t="s">
        <v>29596</v>
      </c>
      <c r="P6938" s="197" t="s">
        <v>29597</v>
      </c>
    </row>
    <row r="6939" spans="2:16" ht="20.100000000000001" customHeight="1" x14ac:dyDescent="0.3">
      <c r="B6939" s="101">
        <v>6929</v>
      </c>
      <c r="C6939" s="112" t="s">
        <v>42317</v>
      </c>
      <c r="D6939" s="159" t="s">
        <v>3032</v>
      </c>
      <c r="E6939" s="36" t="s">
        <v>17264</v>
      </c>
      <c r="F6939" s="104">
        <v>6.7</v>
      </c>
      <c r="G6939" s="101" t="s">
        <v>704</v>
      </c>
      <c r="H6939" s="101" t="s">
        <v>3745</v>
      </c>
      <c r="I6939" s="101">
        <v>2011</v>
      </c>
      <c r="J6939" s="101"/>
      <c r="K6939" s="90">
        <v>3507940106</v>
      </c>
      <c r="L6939" s="90">
        <f>IF(K6939/1024 &gt;1,K6939/1024," ")</f>
        <v>3425722.759765625</v>
      </c>
      <c r="M6939" s="90">
        <f>IF(K6939/1048576 &gt;1,K6939/1048576," ")</f>
        <v>3345.4323825836182</v>
      </c>
      <c r="N6939" s="91">
        <f>IF(K6939&gt;999999999,K6939/1073741824," ")</f>
        <v>3.2670238111168146</v>
      </c>
      <c r="O6939" s="194" t="s">
        <v>25087</v>
      </c>
      <c r="P6939" s="197" t="s">
        <v>29598</v>
      </c>
    </row>
    <row r="6940" spans="2:16" ht="20.100000000000001" customHeight="1" x14ac:dyDescent="0.3">
      <c r="B6940" s="101">
        <v>6930</v>
      </c>
      <c r="C6940" s="12" t="s">
        <v>42318</v>
      </c>
      <c r="D6940" s="160" t="s">
        <v>7</v>
      </c>
      <c r="E6940" s="36" t="s">
        <v>17265</v>
      </c>
      <c r="F6940" s="104">
        <v>6.1</v>
      </c>
      <c r="G6940" s="13" t="s">
        <v>704</v>
      </c>
      <c r="H6940" s="13" t="s">
        <v>5878</v>
      </c>
      <c r="I6940" s="101">
        <v>2005</v>
      </c>
      <c r="J6940" s="101"/>
      <c r="K6940" s="73">
        <v>2717519872</v>
      </c>
      <c r="L6940" s="90">
        <f>IF(K6940/1024 &gt;1,K6940/1024," ")</f>
        <v>2653828</v>
      </c>
      <c r="M6940" s="90">
        <f>IF(K6940/1048576 &gt;1,K6940/1048576," ")</f>
        <v>2591.62890625</v>
      </c>
      <c r="N6940" s="91">
        <f>IF(K6940&gt;999999999,K6940/1073741824," ")</f>
        <v>2.5308876037597656</v>
      </c>
      <c r="O6940" s="199" t="s">
        <v>17525</v>
      </c>
      <c r="P6940" s="197" t="s">
        <v>29599</v>
      </c>
    </row>
    <row r="6941" spans="2:16" ht="20.100000000000001" customHeight="1" x14ac:dyDescent="0.3">
      <c r="B6941" s="101">
        <v>6931</v>
      </c>
      <c r="C6941" s="102" t="s">
        <v>42319</v>
      </c>
      <c r="D6941" s="159" t="s">
        <v>4039</v>
      </c>
      <c r="E6941" s="36" t="s">
        <v>17266</v>
      </c>
      <c r="F6941" s="104">
        <v>6.8</v>
      </c>
      <c r="G6941" s="101" t="s">
        <v>704</v>
      </c>
      <c r="H6941" s="101" t="s">
        <v>3789</v>
      </c>
      <c r="I6941" s="101">
        <v>2011</v>
      </c>
      <c r="J6941" s="101"/>
      <c r="K6941" s="90">
        <v>2686457578</v>
      </c>
      <c r="L6941" s="90">
        <f>IF(K6941/1024 &gt;1,K6941/1024," ")</f>
        <v>2623493.728515625</v>
      </c>
      <c r="M6941" s="90">
        <f>IF(K6941/1048576 &gt;1,K6941/1048576," ")</f>
        <v>2562.00559425354</v>
      </c>
      <c r="N6941" s="91">
        <f>IF(K6941&gt;999999999,K6941/1073741824," ")</f>
        <v>2.5019585881382227</v>
      </c>
      <c r="O6941" s="194" t="s">
        <v>29600</v>
      </c>
      <c r="P6941" s="197" t="s">
        <v>29601</v>
      </c>
    </row>
    <row r="6942" spans="2:16" ht="20.100000000000001" customHeight="1" x14ac:dyDescent="0.3">
      <c r="B6942" s="101">
        <v>6932</v>
      </c>
      <c r="C6942" s="12" t="s">
        <v>42321</v>
      </c>
      <c r="D6942" s="157" t="s">
        <v>8276</v>
      </c>
      <c r="E6942" s="36" t="s">
        <v>17268</v>
      </c>
      <c r="F6942" s="131">
        <v>5.7</v>
      </c>
      <c r="G6942" s="13" t="s">
        <v>704</v>
      </c>
      <c r="H6942" s="13" t="s">
        <v>4081</v>
      </c>
      <c r="I6942" s="133">
        <v>2015</v>
      </c>
      <c r="J6942" s="74"/>
      <c r="K6942" s="73">
        <v>4476592128</v>
      </c>
      <c r="L6942" s="90">
        <f>IF(K6942/1024 &gt;1,K6942/1024," ")</f>
        <v>4371672</v>
      </c>
      <c r="M6942" s="90">
        <f>IF(K6942/1048576 &gt;1,K6942/1048576," ")</f>
        <v>4269.2109375</v>
      </c>
      <c r="N6942" s="91">
        <f>IF(K6942&gt;999999999,K6942/1073741824," ")</f>
        <v>4.1691513061523438</v>
      </c>
      <c r="O6942" s="194" t="s">
        <v>29603</v>
      </c>
      <c r="P6942" s="197" t="s">
        <v>29604</v>
      </c>
    </row>
    <row r="6943" spans="2:16" ht="20.100000000000001" customHeight="1" x14ac:dyDescent="0.3">
      <c r="B6943" s="101">
        <v>6933</v>
      </c>
      <c r="C6943" s="20" t="s">
        <v>34151</v>
      </c>
      <c r="D6943" s="261" t="s">
        <v>33601</v>
      </c>
      <c r="E6943" s="36" t="s">
        <v>33602</v>
      </c>
      <c r="F6943" s="81">
        <v>5.9</v>
      </c>
      <c r="G6943" s="13" t="s">
        <v>704</v>
      </c>
      <c r="H6943" s="13" t="s">
        <v>3744</v>
      </c>
      <c r="I6943" s="79">
        <v>2022</v>
      </c>
      <c r="J6943" s="84"/>
      <c r="K6943" s="73">
        <v>5338157056</v>
      </c>
      <c r="L6943" s="90">
        <f>IF(K6943/1024 &gt;1,K6943/1024," ")</f>
        <v>5213044</v>
      </c>
      <c r="M6943" s="90">
        <f>IF(K6943/1048576 &gt;1,K6943/1048576," ")</f>
        <v>5090.86328125</v>
      </c>
      <c r="N6943" s="91">
        <f>IF(K6943&gt;999999999,K6943/1073741824," ")</f>
        <v>4.9715461730957031</v>
      </c>
      <c r="O6943" s="194" t="s">
        <v>33603</v>
      </c>
      <c r="P6943" s="197" t="s">
        <v>33604</v>
      </c>
    </row>
    <row r="6944" spans="2:16" ht="20.100000000000001" customHeight="1" x14ac:dyDescent="0.3">
      <c r="B6944" s="101">
        <v>6934</v>
      </c>
      <c r="C6944" s="84" t="s">
        <v>34803</v>
      </c>
      <c r="D6944" s="167" t="s">
        <v>7142</v>
      </c>
      <c r="E6944" s="36" t="s">
        <v>9807</v>
      </c>
      <c r="F6944" s="81">
        <v>5.9</v>
      </c>
      <c r="G6944" s="81"/>
      <c r="H6944" s="82" t="s">
        <v>5878</v>
      </c>
      <c r="I6944" s="79">
        <v>2016</v>
      </c>
      <c r="J6944" s="79"/>
      <c r="K6944" s="73">
        <v>3853445345</v>
      </c>
      <c r="L6944" s="90">
        <f>IF(K6944/1024 &gt;1,K6944/1024," ")</f>
        <v>3763130.2197265625</v>
      </c>
      <c r="M6944" s="90">
        <f>IF(K6944/1048576 &gt;1,K6944/1048576," ")</f>
        <v>3674.9318552017212</v>
      </c>
      <c r="N6944" s="91">
        <f>IF(K6944&gt;999999999,K6944/1073741824," ")</f>
        <v>3.5888006398454309</v>
      </c>
      <c r="O6944" s="194" t="s">
        <v>18040</v>
      </c>
      <c r="P6944" s="197" t="s">
        <v>31594</v>
      </c>
    </row>
    <row r="6945" spans="2:16" ht="20.100000000000001" customHeight="1" x14ac:dyDescent="0.3">
      <c r="B6945" s="101">
        <v>6935</v>
      </c>
      <c r="C6945" s="7" t="s">
        <v>42322</v>
      </c>
      <c r="D6945" s="157" t="s">
        <v>9022</v>
      </c>
      <c r="E6945" s="36" t="s">
        <v>17269</v>
      </c>
      <c r="F6945" s="131">
        <v>5.8</v>
      </c>
      <c r="G6945" s="13" t="s">
        <v>704</v>
      </c>
      <c r="H6945" s="13" t="s">
        <v>3782</v>
      </c>
      <c r="I6945" s="79">
        <v>2013</v>
      </c>
      <c r="J6945" s="79"/>
      <c r="K6945" s="73">
        <v>4701782016</v>
      </c>
      <c r="L6945" s="90">
        <f>IF(K6945/1024 &gt;1,K6945/1024," ")</f>
        <v>4591584</v>
      </c>
      <c r="M6945" s="90">
        <f>IF(K6945/1048576 &gt;1,K6945/1048576," ")</f>
        <v>4483.96875</v>
      </c>
      <c r="N6945" s="91">
        <f>IF(K6945&gt;999999999,K6945/1073741824," ")</f>
        <v>4.378875732421875</v>
      </c>
      <c r="O6945" s="194" t="s">
        <v>29605</v>
      </c>
      <c r="P6945" s="197" t="s">
        <v>29606</v>
      </c>
    </row>
    <row r="6946" spans="2:16" ht="20.100000000000001" customHeight="1" x14ac:dyDescent="0.3">
      <c r="B6946" s="101">
        <v>6936</v>
      </c>
      <c r="C6946" s="71" t="s">
        <v>40468</v>
      </c>
      <c r="D6946" s="157" t="s">
        <v>7668</v>
      </c>
      <c r="E6946" s="36" t="s">
        <v>15281</v>
      </c>
      <c r="F6946" s="81">
        <v>4.2</v>
      </c>
      <c r="G6946" s="81" t="s">
        <v>704</v>
      </c>
      <c r="H6946" s="82" t="s">
        <v>5892</v>
      </c>
      <c r="I6946" s="79">
        <v>2017</v>
      </c>
      <c r="J6946" s="83"/>
      <c r="K6946" s="73">
        <v>4376211774</v>
      </c>
      <c r="L6946" s="90">
        <f>IF(K6946/1024 &gt;1,K6946/1024," ")</f>
        <v>4273644.310546875</v>
      </c>
      <c r="M6946" s="90">
        <f>IF(K6946/1048576 &gt;1,K6946/1048576," ")</f>
        <v>4173.4807720184326</v>
      </c>
      <c r="N6946" s="91">
        <f>IF(K6946&gt;999999999,K6946/1073741824," ")</f>
        <v>4.0756648164242506</v>
      </c>
      <c r="O6946" s="194" t="s">
        <v>26247</v>
      </c>
      <c r="P6946" s="197" t="s">
        <v>26248</v>
      </c>
    </row>
    <row r="6947" spans="2:16" ht="20.100000000000001" customHeight="1" x14ac:dyDescent="0.3">
      <c r="B6947" s="101">
        <v>6937</v>
      </c>
      <c r="C6947" s="29" t="s">
        <v>34378</v>
      </c>
      <c r="D6947" s="159" t="s">
        <v>4792</v>
      </c>
      <c r="E6947" s="36" t="s">
        <v>9371</v>
      </c>
      <c r="F6947" s="104">
        <v>5.2</v>
      </c>
      <c r="G6947" s="101" t="s">
        <v>704</v>
      </c>
      <c r="H6947" s="101" t="s">
        <v>3744</v>
      </c>
      <c r="I6947" s="101">
        <v>2013</v>
      </c>
      <c r="J6947" s="101"/>
      <c r="K6947" s="109">
        <v>4572793244</v>
      </c>
      <c r="L6947" s="90">
        <f>IF(K6947/1024 &gt;1,K6947/1024," ")</f>
        <v>4465618.40234375</v>
      </c>
      <c r="M6947" s="90">
        <f>IF(K6947/1048576 &gt;1,K6947/1048576," ")</f>
        <v>4360.9554710388184</v>
      </c>
      <c r="N6947" s="91">
        <f>IF(K6947&gt;999999999,K6947/1073741824," ")</f>
        <v>4.2587455771863461</v>
      </c>
      <c r="O6947" s="194" t="s">
        <v>17628</v>
      </c>
      <c r="P6947" s="197" t="s">
        <v>18613</v>
      </c>
    </row>
    <row r="6948" spans="2:16" ht="20.100000000000001" customHeight="1" x14ac:dyDescent="0.3">
      <c r="B6948" s="101">
        <v>6938</v>
      </c>
      <c r="C6948" s="109" t="s">
        <v>42323</v>
      </c>
      <c r="D6948" s="162" t="s">
        <v>1741</v>
      </c>
      <c r="E6948" s="36" t="s">
        <v>17270</v>
      </c>
      <c r="F6948" s="104">
        <v>7</v>
      </c>
      <c r="G6948" s="101" t="s">
        <v>704</v>
      </c>
      <c r="H6948" s="101" t="s">
        <v>4240</v>
      </c>
      <c r="I6948" s="101">
        <v>1985</v>
      </c>
      <c r="J6948" s="101"/>
      <c r="K6948" s="90">
        <v>2660222697</v>
      </c>
      <c r="L6948" s="90">
        <f>IF(K6948/1024 &gt;1,K6948/1024," ")</f>
        <v>2597873.7275390625</v>
      </c>
      <c r="M6948" s="90">
        <f>IF(K6948/1048576 &gt;1,K6948/1048576," ")</f>
        <v>2536.9860620498657</v>
      </c>
      <c r="N6948" s="91">
        <f>IF(K6948&gt;999999999,K6948/1073741824," ")</f>
        <v>2.477525451220572</v>
      </c>
      <c r="O6948" s="194" t="s">
        <v>29607</v>
      </c>
      <c r="P6948" s="197" t="s">
        <v>29608</v>
      </c>
    </row>
    <row r="6949" spans="2:16" ht="20.100000000000001" customHeight="1" x14ac:dyDescent="0.3">
      <c r="B6949" s="101">
        <v>6939</v>
      </c>
      <c r="C6949" s="109" t="s">
        <v>42324</v>
      </c>
      <c r="D6949" s="159" t="s">
        <v>3048</v>
      </c>
      <c r="E6949" s="36" t="s">
        <v>17271</v>
      </c>
      <c r="F6949" s="104">
        <v>6</v>
      </c>
      <c r="G6949" s="101"/>
      <c r="H6949" s="101" t="s">
        <v>3737</v>
      </c>
      <c r="I6949" s="94">
        <v>2011</v>
      </c>
      <c r="J6949" s="94"/>
      <c r="K6949" s="90">
        <v>2120648239</v>
      </c>
      <c r="L6949" s="90">
        <f>IF(K6949/1024 &gt;1,K6949/1024," ")</f>
        <v>2070945.5458984375</v>
      </c>
      <c r="M6949" s="90">
        <f>IF(K6949/1048576 &gt;1,K6949/1048576," ")</f>
        <v>2022.4077596664429</v>
      </c>
      <c r="N6949" s="91">
        <f>IF(K6949&gt;999999999,K6949/1073741824," ")</f>
        <v>1.9750075777992606</v>
      </c>
      <c r="O6949" s="194" t="s">
        <v>29609</v>
      </c>
      <c r="P6949" s="197" t="s">
        <v>29610</v>
      </c>
    </row>
    <row r="6950" spans="2:16" ht="20.100000000000001" customHeight="1" x14ac:dyDescent="0.3">
      <c r="B6950" s="101">
        <v>6940</v>
      </c>
      <c r="C6950" s="7" t="s">
        <v>40873</v>
      </c>
      <c r="D6950" s="159" t="s">
        <v>1125</v>
      </c>
      <c r="E6950" s="36" t="s">
        <v>17272</v>
      </c>
      <c r="F6950" s="104">
        <v>6.9</v>
      </c>
      <c r="G6950" s="94" t="s">
        <v>704</v>
      </c>
      <c r="H6950" s="94" t="s">
        <v>4085</v>
      </c>
      <c r="I6950" s="94">
        <v>1939</v>
      </c>
      <c r="J6950" s="94"/>
      <c r="K6950" s="108">
        <v>2097037312</v>
      </c>
      <c r="L6950" s="90">
        <f>IF(K6950/1024 &gt;1,K6950/1024," ")</f>
        <v>2047888</v>
      </c>
      <c r="M6950" s="90">
        <f>IF(K6950/1048576 &gt;1,K6950/1048576," ")</f>
        <v>1999.890625</v>
      </c>
      <c r="N6950" s="91">
        <f>IF(K6950&gt;999999999,K6950/1073741824," ")</f>
        <v>1.9530181884765625</v>
      </c>
      <c r="O6950" s="194" t="s">
        <v>29611</v>
      </c>
      <c r="P6950" s="197" t="s">
        <v>29612</v>
      </c>
    </row>
    <row r="6951" spans="2:16" ht="20.100000000000001" customHeight="1" x14ac:dyDescent="0.3">
      <c r="B6951" s="101">
        <v>6941</v>
      </c>
      <c r="C6951" s="102" t="s">
        <v>42325</v>
      </c>
      <c r="D6951" s="159" t="s">
        <v>639</v>
      </c>
      <c r="E6951" s="36" t="s">
        <v>17273</v>
      </c>
      <c r="F6951" s="104">
        <v>6.7</v>
      </c>
      <c r="G6951" s="13" t="s">
        <v>704</v>
      </c>
      <c r="H6951" s="13" t="s">
        <v>5878</v>
      </c>
      <c r="I6951" s="94">
        <v>2006</v>
      </c>
      <c r="J6951" s="94"/>
      <c r="K6951" s="73">
        <v>3678416896</v>
      </c>
      <c r="L6951" s="90">
        <f>IF(K6951/1024 &gt;1,K6951/1024," ")</f>
        <v>3592204</v>
      </c>
      <c r="M6951" s="90">
        <f>IF(K6951/1048576 &gt;1,K6951/1048576," ")</f>
        <v>3508.01171875</v>
      </c>
      <c r="N6951" s="91">
        <f>IF(K6951&gt;999999999,K6951/1073741824," ")</f>
        <v>3.4257926940917969</v>
      </c>
      <c r="O6951" s="194" t="s">
        <v>29613</v>
      </c>
      <c r="P6951" s="197" t="s">
        <v>29614</v>
      </c>
    </row>
    <row r="6952" spans="2:16" ht="20.100000000000001" customHeight="1" x14ac:dyDescent="0.3">
      <c r="B6952" s="101">
        <v>6942</v>
      </c>
      <c r="C6952" s="12" t="s">
        <v>40874</v>
      </c>
      <c r="D6952" s="160" t="s">
        <v>913</v>
      </c>
      <c r="E6952" s="36" t="s">
        <v>17274</v>
      </c>
      <c r="F6952" s="104">
        <v>4.8</v>
      </c>
      <c r="G6952" s="94"/>
      <c r="H6952" s="94" t="s">
        <v>3982</v>
      </c>
      <c r="I6952" s="101">
        <v>1998</v>
      </c>
      <c r="J6952" s="101"/>
      <c r="K6952" s="90">
        <v>716419072</v>
      </c>
      <c r="L6952" s="90">
        <f>IF(K6952/1024 &gt;1,K6952/1024," ")</f>
        <v>699628</v>
      </c>
      <c r="M6952" s="90">
        <f>IF(K6952/1048576 &gt;1,K6952/1048576," ")</f>
        <v>683.23046875</v>
      </c>
      <c r="N6952" s="91" t="str">
        <f>IF(K6952&gt;999999999,K6952/1073741824," ")</f>
        <v xml:space="preserve"> </v>
      </c>
      <c r="O6952" s="194" t="s">
        <v>20430</v>
      </c>
      <c r="P6952" s="197" t="s">
        <v>29615</v>
      </c>
    </row>
    <row r="6953" spans="2:16" ht="20.100000000000001" customHeight="1" x14ac:dyDescent="0.3">
      <c r="B6953" s="101">
        <v>6943</v>
      </c>
      <c r="C6953" s="109" t="s">
        <v>42326</v>
      </c>
      <c r="D6953" s="160" t="s">
        <v>852</v>
      </c>
      <c r="E6953" s="36" t="s">
        <v>17275</v>
      </c>
      <c r="F6953" s="104">
        <v>8.4</v>
      </c>
      <c r="G6953" s="101" t="s">
        <v>704</v>
      </c>
      <c r="H6953" s="101" t="s">
        <v>3740</v>
      </c>
      <c r="I6953" s="101">
        <v>1990</v>
      </c>
      <c r="J6953" s="101"/>
      <c r="K6953" s="90">
        <v>4586526574</v>
      </c>
      <c r="L6953" s="90">
        <f>IF(K6953/1024 &gt;1,K6953/1024," ")</f>
        <v>4479029.857421875</v>
      </c>
      <c r="M6953" s="90">
        <f>IF(K6953/1048576 &gt;1,K6953/1048576," ")</f>
        <v>4374.0525951385498</v>
      </c>
      <c r="N6953" s="91">
        <f>IF(K6953&gt;999999999,K6953/1073741824," ")</f>
        <v>4.27153573743999</v>
      </c>
      <c r="O6953" s="194" t="s">
        <v>29616</v>
      </c>
      <c r="P6953" s="197" t="s">
        <v>29617</v>
      </c>
    </row>
    <row r="6954" spans="2:16" ht="20.100000000000001" customHeight="1" x14ac:dyDescent="0.3">
      <c r="B6954" s="101">
        <v>6944</v>
      </c>
      <c r="C6954" s="48" t="s">
        <v>42327</v>
      </c>
      <c r="D6954" s="157" t="s">
        <v>32362</v>
      </c>
      <c r="E6954" s="36" t="s">
        <v>32365</v>
      </c>
      <c r="F6954" s="81">
        <v>6.4</v>
      </c>
      <c r="G6954" s="13" t="s">
        <v>704</v>
      </c>
      <c r="H6954" s="13" t="s">
        <v>3744</v>
      </c>
      <c r="I6954" s="79">
        <v>2020</v>
      </c>
      <c r="J6954" s="79"/>
      <c r="K6954" s="73">
        <v>4817989632</v>
      </c>
      <c r="L6954" s="90">
        <f>IF(K6954/1024 &gt;1,K6954/1024," ")</f>
        <v>4705068</v>
      </c>
      <c r="M6954" s="90">
        <f>IF(K6954/1048576 &gt;1,K6954/1048576," ")</f>
        <v>4594.79296875</v>
      </c>
      <c r="N6954" s="91">
        <f>IF(K6954&gt;999999999,K6954/1073741824," ")</f>
        <v>4.4871025085449219</v>
      </c>
      <c r="O6954" s="223" t="s">
        <v>32363</v>
      </c>
      <c r="P6954" s="198" t="s">
        <v>32364</v>
      </c>
    </row>
    <row r="6955" spans="2:16" ht="20.100000000000001" customHeight="1" x14ac:dyDescent="0.3">
      <c r="B6955" s="101">
        <v>6945</v>
      </c>
      <c r="C6955" s="109" t="s">
        <v>42328</v>
      </c>
      <c r="D6955" s="160" t="s">
        <v>2669</v>
      </c>
      <c r="E6955" s="36" t="s">
        <v>17276</v>
      </c>
      <c r="F6955" s="104">
        <v>6.8</v>
      </c>
      <c r="G6955" s="101" t="s">
        <v>704</v>
      </c>
      <c r="H6955" s="101" t="s">
        <v>3745</v>
      </c>
      <c r="I6955" s="101">
        <v>1980</v>
      </c>
      <c r="J6955" s="116"/>
      <c r="K6955" s="90">
        <v>3749831856</v>
      </c>
      <c r="L6955" s="90">
        <f>IF(K6955/1024 &gt;1,K6955/1024," ")</f>
        <v>3661945.171875</v>
      </c>
      <c r="M6955" s="90">
        <f>IF(K6955/1048576 &gt;1,K6955/1048576," ")</f>
        <v>3576.1183319091797</v>
      </c>
      <c r="N6955" s="91">
        <f>IF(K6955&gt;999999999,K6955/1073741824," ")</f>
        <v>3.4923030585050583</v>
      </c>
      <c r="O6955" s="194" t="s">
        <v>17630</v>
      </c>
      <c r="P6955" s="197" t="s">
        <v>29618</v>
      </c>
    </row>
    <row r="6956" spans="2:16" ht="20.100000000000001" customHeight="1" x14ac:dyDescent="0.3">
      <c r="B6956" s="101">
        <v>6946</v>
      </c>
      <c r="C6956" s="12" t="s">
        <v>42329</v>
      </c>
      <c r="D6956" s="157" t="s">
        <v>7975</v>
      </c>
      <c r="E6956" s="36" t="s">
        <v>17277</v>
      </c>
      <c r="F6956" s="131">
        <v>5.5</v>
      </c>
      <c r="G6956" s="13" t="s">
        <v>704</v>
      </c>
      <c r="H6956" s="13" t="s">
        <v>4081</v>
      </c>
      <c r="I6956" s="133">
        <v>2017</v>
      </c>
      <c r="J6956" s="74"/>
      <c r="K6956" s="73">
        <v>4958810917</v>
      </c>
      <c r="L6956" s="90">
        <f>IF(K6956/1024 &gt;1,K6956/1024," ")</f>
        <v>4842588.7861328125</v>
      </c>
      <c r="M6956" s="90">
        <f>IF(K6956/1048576 &gt;1,K6956/1048576," ")</f>
        <v>4729.0906114578247</v>
      </c>
      <c r="N6956" s="91">
        <f>IF(K6956&gt;999999999,K6956/1073741824," ")</f>
        <v>4.6182525502517819</v>
      </c>
      <c r="O6956" s="194" t="s">
        <v>29619</v>
      </c>
      <c r="P6956" s="197" t="s">
        <v>29620</v>
      </c>
    </row>
    <row r="6957" spans="2:16" ht="20.100000000000001" customHeight="1" x14ac:dyDescent="0.3">
      <c r="B6957" s="101">
        <v>6947</v>
      </c>
      <c r="C6957" s="112" t="s">
        <v>42330</v>
      </c>
      <c r="D6957" s="163" t="s">
        <v>5738</v>
      </c>
      <c r="E6957" s="36" t="s">
        <v>17278</v>
      </c>
      <c r="F6957" s="104">
        <v>6.3</v>
      </c>
      <c r="G6957" s="101"/>
      <c r="H6957" s="101" t="s">
        <v>3739</v>
      </c>
      <c r="I6957" s="101">
        <v>2014</v>
      </c>
      <c r="J6957" s="101"/>
      <c r="K6957" s="90">
        <v>4204338383</v>
      </c>
      <c r="L6957" s="90">
        <f>IF(K6957/1024 &gt;1,K6957/1024," ")</f>
        <v>4105799.2021484375</v>
      </c>
      <c r="M6957" s="90">
        <f>IF(K6957/1048576 &gt;1,K6957/1048576," ")</f>
        <v>4009.5695333480835</v>
      </c>
      <c r="N6957" s="91">
        <f>IF(K6957&gt;999999999,K6957/1073741824," ")</f>
        <v>3.9155952474102378</v>
      </c>
      <c r="O6957" s="194" t="s">
        <v>29621</v>
      </c>
      <c r="P6957" s="197" t="s">
        <v>29622</v>
      </c>
    </row>
    <row r="6958" spans="2:16" ht="20.100000000000001" customHeight="1" x14ac:dyDescent="0.3">
      <c r="B6958" s="101">
        <v>6948</v>
      </c>
      <c r="C6958" s="111" t="s">
        <v>42331</v>
      </c>
      <c r="D6958" s="160" t="s">
        <v>6069</v>
      </c>
      <c r="E6958" s="36" t="s">
        <v>17279</v>
      </c>
      <c r="F6958" s="99">
        <v>8.3000000000000007</v>
      </c>
      <c r="G6958" s="99" t="s">
        <v>704</v>
      </c>
      <c r="H6958" s="105" t="s">
        <v>5878</v>
      </c>
      <c r="I6958" s="101">
        <v>1961</v>
      </c>
      <c r="J6958" s="101"/>
      <c r="K6958" s="90">
        <v>2584668466</v>
      </c>
      <c r="L6958" s="90">
        <f>IF(K6958/1024 &gt;1,K6958/1024," ")</f>
        <v>2524090.298828125</v>
      </c>
      <c r="M6958" s="90">
        <f>IF(K6958/1048576 &gt;1,K6958/1048576," ")</f>
        <v>2464.9319324493408</v>
      </c>
      <c r="N6958" s="91">
        <f>IF(K6958&gt;999999999,K6958/1073741824," ")</f>
        <v>2.4071600902825594</v>
      </c>
      <c r="O6958" s="194" t="s">
        <v>29623</v>
      </c>
      <c r="P6958" s="197" t="s">
        <v>29624</v>
      </c>
    </row>
    <row r="6959" spans="2:16" ht="20.100000000000001" customHeight="1" x14ac:dyDescent="0.3">
      <c r="B6959" s="101">
        <v>6949</v>
      </c>
      <c r="C6959" s="111" t="s">
        <v>42332</v>
      </c>
      <c r="D6959" s="161" t="s">
        <v>6132</v>
      </c>
      <c r="E6959" s="36" t="s">
        <v>17280</v>
      </c>
      <c r="F6959" s="99">
        <v>5.6</v>
      </c>
      <c r="G6959" s="101"/>
      <c r="H6959" s="101" t="s">
        <v>4081</v>
      </c>
      <c r="I6959" s="101">
        <v>2014</v>
      </c>
      <c r="J6959" s="101"/>
      <c r="K6959" s="90">
        <v>6139251276</v>
      </c>
      <c r="L6959" s="90">
        <f>IF(K6959/1024 &gt;1,K6959/1024," ")</f>
        <v>5995362.57421875</v>
      </c>
      <c r="M6959" s="90">
        <f>IF(K6959/1048576 &gt;1,K6959/1048576," ")</f>
        <v>5854.846263885498</v>
      </c>
      <c r="N6959" s="91">
        <f>IF(K6959&gt;999999999,K6959/1073741824," ")</f>
        <v>5.7176233045756817</v>
      </c>
      <c r="O6959" s="194" t="s">
        <v>19648</v>
      </c>
      <c r="P6959" s="197" t="s">
        <v>29625</v>
      </c>
    </row>
    <row r="6960" spans="2:16" ht="20.100000000000001" customHeight="1" x14ac:dyDescent="0.3">
      <c r="B6960" s="101">
        <v>6950</v>
      </c>
      <c r="C6960" s="20" t="s">
        <v>42333</v>
      </c>
      <c r="D6960" s="177" t="s">
        <v>9012</v>
      </c>
      <c r="E6960" s="36" t="s">
        <v>17281</v>
      </c>
      <c r="F6960" s="81">
        <v>5.5</v>
      </c>
      <c r="G6960" s="13" t="s">
        <v>704</v>
      </c>
      <c r="H6960" s="13" t="s">
        <v>3740</v>
      </c>
      <c r="I6960" s="79">
        <v>2020</v>
      </c>
      <c r="J6960" s="79"/>
      <c r="K6960" s="73">
        <v>3428487168</v>
      </c>
      <c r="L6960" s="90">
        <f>IF(K6960/1024 &gt;1,K6960/1024," ")</f>
        <v>3348132</v>
      </c>
      <c r="M6960" s="90">
        <f>IF(K6960/1048576 &gt;1,K6960/1048576," ")</f>
        <v>3269.66015625</v>
      </c>
      <c r="N6960" s="91">
        <f>IF(K6960&gt;999999999,K6960/1073741824," ")</f>
        <v>3.1930274963378906</v>
      </c>
      <c r="O6960" s="194" t="s">
        <v>29626</v>
      </c>
      <c r="P6960" s="197" t="s">
        <v>29627</v>
      </c>
    </row>
    <row r="6961" spans="2:16" ht="20.100000000000001" customHeight="1" x14ac:dyDescent="0.3">
      <c r="B6961" s="101">
        <v>6951</v>
      </c>
      <c r="C6961" s="7" t="s">
        <v>42334</v>
      </c>
      <c r="D6961" s="159" t="s">
        <v>699</v>
      </c>
      <c r="E6961" s="36" t="s">
        <v>17282</v>
      </c>
      <c r="F6961" s="104">
        <v>6.5</v>
      </c>
      <c r="G6961" s="13" t="s">
        <v>704</v>
      </c>
      <c r="H6961" s="13" t="s">
        <v>5871</v>
      </c>
      <c r="I6961" s="94">
        <v>2009</v>
      </c>
      <c r="J6961" s="94"/>
      <c r="K6961" s="73">
        <v>3118297088</v>
      </c>
      <c r="L6961" s="90">
        <f>IF(K6961/1024 &gt;1,K6961/1024," ")</f>
        <v>3045212</v>
      </c>
      <c r="M6961" s="90">
        <f>IF(K6961/1048576 &gt;1,K6961/1048576," ")</f>
        <v>2973.83984375</v>
      </c>
      <c r="N6961" s="91">
        <f>IF(K6961&gt;999999999,K6961/1073741824," ")</f>
        <v>2.9041404724121094</v>
      </c>
      <c r="O6961" s="194" t="s">
        <v>29628</v>
      </c>
      <c r="P6961" s="197" t="s">
        <v>29629</v>
      </c>
    </row>
    <row r="6962" spans="2:16" ht="20.100000000000001" customHeight="1" x14ac:dyDescent="0.3">
      <c r="B6962" s="101">
        <v>6952</v>
      </c>
      <c r="C6962" s="20" t="s">
        <v>42335</v>
      </c>
      <c r="D6962" s="157" t="s">
        <v>8473</v>
      </c>
      <c r="E6962" s="36" t="s">
        <v>17283</v>
      </c>
      <c r="F6962" s="81">
        <v>6.7</v>
      </c>
      <c r="G6962" s="13" t="s">
        <v>704</v>
      </c>
      <c r="H6962" s="13" t="s">
        <v>5878</v>
      </c>
      <c r="I6962" s="79">
        <v>2018</v>
      </c>
      <c r="J6962" s="79"/>
      <c r="K6962" s="73">
        <v>5362606080</v>
      </c>
      <c r="L6962" s="90">
        <f>IF(K6962/1024 &gt;1,K6962/1024," ")</f>
        <v>5236920</v>
      </c>
      <c r="M6962" s="90">
        <f>IF(K6962/1048576 &gt;1,K6962/1048576," ")</f>
        <v>5114.1796875</v>
      </c>
      <c r="N6962" s="91">
        <f>IF(K6962&gt;999999999,K6962/1073741824," ")</f>
        <v>4.9943161010742188</v>
      </c>
      <c r="O6962" s="194" t="s">
        <v>29630</v>
      </c>
      <c r="P6962" s="197" t="s">
        <v>29631</v>
      </c>
    </row>
    <row r="6963" spans="2:16" ht="20.100000000000001" customHeight="1" x14ac:dyDescent="0.3">
      <c r="B6963" s="101">
        <v>6953</v>
      </c>
      <c r="C6963" s="103" t="s">
        <v>42338</v>
      </c>
      <c r="D6963" s="168" t="s">
        <v>6158</v>
      </c>
      <c r="E6963" s="36" t="s">
        <v>17287</v>
      </c>
      <c r="F6963" s="99">
        <v>5.3</v>
      </c>
      <c r="G6963" s="101" t="s">
        <v>704</v>
      </c>
      <c r="H6963" s="101" t="s">
        <v>4081</v>
      </c>
      <c r="I6963" s="101">
        <v>2015</v>
      </c>
      <c r="J6963" s="101"/>
      <c r="K6963" s="90">
        <v>4656355770</v>
      </c>
      <c r="L6963" s="90">
        <f>IF(K6963/1024 &gt;1,K6963/1024," ")</f>
        <v>4547222.431640625</v>
      </c>
      <c r="M6963" s="90">
        <f>IF(K6963/1048576 &gt;1,K6963/1048576," ")</f>
        <v>4440.6469058990479</v>
      </c>
      <c r="N6963" s="91">
        <f>IF(K6963&gt;999999999,K6963/1073741824," ")</f>
        <v>4.3365692440420389</v>
      </c>
      <c r="O6963" s="194" t="s">
        <v>29639</v>
      </c>
      <c r="P6963" s="197" t="s">
        <v>29640</v>
      </c>
    </row>
    <row r="6964" spans="2:16" ht="20.100000000000001" customHeight="1" x14ac:dyDescent="0.3">
      <c r="B6964" s="101">
        <v>6954</v>
      </c>
      <c r="C6964" s="109" t="s">
        <v>42336</v>
      </c>
      <c r="D6964" s="159" t="s">
        <v>3256</v>
      </c>
      <c r="E6964" s="36" t="s">
        <v>17285</v>
      </c>
      <c r="F6964" s="104">
        <v>6.2</v>
      </c>
      <c r="G6964" s="101" t="s">
        <v>704</v>
      </c>
      <c r="H6964" s="101" t="s">
        <v>3744</v>
      </c>
      <c r="I6964" s="101">
        <v>2012</v>
      </c>
      <c r="J6964" s="101"/>
      <c r="K6964" s="90">
        <v>4347868186</v>
      </c>
      <c r="L6964" s="90">
        <f>IF(K6964/1024 &gt;1,K6964/1024," ")</f>
        <v>4245965.025390625</v>
      </c>
      <c r="M6964" s="90">
        <f>IF(K6964/1048576 &gt;1,K6964/1048576," ")</f>
        <v>4146.4502201080322</v>
      </c>
      <c r="N6964" s="91">
        <f>IF(K6964&gt;999999999,K6964/1073741824," ")</f>
        <v>4.0492677930742502</v>
      </c>
      <c r="O6964" s="194" t="s">
        <v>23724</v>
      </c>
      <c r="P6964" s="197" t="s">
        <v>29636</v>
      </c>
    </row>
    <row r="6965" spans="2:16" ht="20.100000000000001" customHeight="1" x14ac:dyDescent="0.3">
      <c r="B6965" s="101">
        <v>6955</v>
      </c>
      <c r="C6965" s="103" t="s">
        <v>42337</v>
      </c>
      <c r="D6965" s="168" t="s">
        <v>6477</v>
      </c>
      <c r="E6965" s="36" t="s">
        <v>17286</v>
      </c>
      <c r="F6965" s="99">
        <v>7.9</v>
      </c>
      <c r="G6965" s="99" t="s">
        <v>704</v>
      </c>
      <c r="H6965" s="101" t="s">
        <v>5874</v>
      </c>
      <c r="I6965" s="101">
        <v>1953</v>
      </c>
      <c r="J6965" s="101"/>
      <c r="K6965" s="90">
        <v>2777640593</v>
      </c>
      <c r="L6965" s="90">
        <f>IF(K6965/1024 &gt;1,K6965/1024," ")</f>
        <v>2712539.6416015625</v>
      </c>
      <c r="M6965" s="90">
        <f>IF(K6965/1048576 &gt;1,K6965/1048576," ")</f>
        <v>2648.9644937515259</v>
      </c>
      <c r="N6965" s="91">
        <f>IF(K6965&gt;999999999,K6965/1073741824," ")</f>
        <v>2.5868793884292245</v>
      </c>
      <c r="O6965" s="194" t="s">
        <v>29637</v>
      </c>
      <c r="P6965" s="197" t="s">
        <v>29638</v>
      </c>
    </row>
    <row r="6966" spans="2:16" ht="20.100000000000001" customHeight="1" x14ac:dyDescent="0.3">
      <c r="B6966" s="101">
        <v>6956</v>
      </c>
      <c r="C6966" s="12" t="s">
        <v>42339</v>
      </c>
      <c r="D6966" s="160" t="s">
        <v>914</v>
      </c>
      <c r="E6966" s="36" t="s">
        <v>17288</v>
      </c>
      <c r="F6966" s="104">
        <v>4.4000000000000004</v>
      </c>
      <c r="G6966" s="13" t="s">
        <v>704</v>
      </c>
      <c r="H6966" s="13" t="s">
        <v>5981</v>
      </c>
      <c r="I6966" s="101">
        <v>2007</v>
      </c>
      <c r="J6966" s="101"/>
      <c r="K6966" s="73">
        <v>3604574208</v>
      </c>
      <c r="L6966" s="90">
        <f>IF(K6966/1024 &gt;1,K6966/1024," ")</f>
        <v>3520092</v>
      </c>
      <c r="M6966" s="90">
        <f>IF(K6966/1048576 &gt;1,K6966/1048576," ")</f>
        <v>3437.58984375</v>
      </c>
      <c r="N6966" s="91">
        <f>IF(K6966&gt;999999999,K6966/1073741824," ")</f>
        <v>3.3570213317871094</v>
      </c>
      <c r="O6966" s="194" t="s">
        <v>29641</v>
      </c>
      <c r="P6966" s="197" t="s">
        <v>29642</v>
      </c>
    </row>
    <row r="6967" spans="2:16" ht="20.100000000000001" customHeight="1" x14ac:dyDescent="0.3">
      <c r="B6967" s="101">
        <v>6957</v>
      </c>
      <c r="C6967" s="74" t="s">
        <v>42340</v>
      </c>
      <c r="D6967" s="157" t="s">
        <v>7824</v>
      </c>
      <c r="E6967" s="36" t="s">
        <v>17289</v>
      </c>
      <c r="F6967" s="131">
        <v>5.8</v>
      </c>
      <c r="G6967" s="13" t="s">
        <v>704</v>
      </c>
      <c r="H6967" s="13" t="s">
        <v>5878</v>
      </c>
      <c r="I6967" s="133">
        <v>2017</v>
      </c>
      <c r="J6967" s="74"/>
      <c r="K6967" s="73">
        <v>5345766598</v>
      </c>
      <c r="L6967" s="90">
        <f>IF(K6967/1024 &gt;1,K6967/1024," ")</f>
        <v>5220475.193359375</v>
      </c>
      <c r="M6967" s="90">
        <f>IF(K6967/1048576 &gt;1,K6967/1048576," ")</f>
        <v>5098.1203060150146</v>
      </c>
      <c r="N6967" s="91">
        <f>IF(K6967&gt;999999999,K6967/1073741824," ")</f>
        <v>4.9786331113427877</v>
      </c>
      <c r="O6967" s="194" t="s">
        <v>29643</v>
      </c>
      <c r="P6967" s="197" t="s">
        <v>29644</v>
      </c>
    </row>
    <row r="6968" spans="2:16" ht="20.100000000000001" customHeight="1" x14ac:dyDescent="0.3">
      <c r="B6968" s="101">
        <v>6958</v>
      </c>
      <c r="C6968" s="102" t="s">
        <v>42342</v>
      </c>
      <c r="D6968" s="159" t="s">
        <v>417</v>
      </c>
      <c r="E6968" s="36" t="s">
        <v>17291</v>
      </c>
      <c r="F6968" s="104">
        <v>6.5</v>
      </c>
      <c r="G6968" s="99" t="s">
        <v>704</v>
      </c>
      <c r="H6968" s="101" t="s">
        <v>5871</v>
      </c>
      <c r="I6968" s="101">
        <v>2008</v>
      </c>
      <c r="J6968" s="101"/>
      <c r="K6968" s="90">
        <v>5107687728</v>
      </c>
      <c r="L6968" s="90">
        <f>IF(K6968/1024 &gt;1,K6968/1024," ")</f>
        <v>4987976.296875</v>
      </c>
      <c r="M6968" s="90">
        <f>IF(K6968/1048576 &gt;1,K6968/1048576," ")</f>
        <v>4871.0706024169922</v>
      </c>
      <c r="N6968" s="91">
        <f>IF(K6968&gt;999999999,K6968/1073741824," ")</f>
        <v>4.7569048851728439</v>
      </c>
      <c r="O6968" s="194" t="s">
        <v>29646</v>
      </c>
      <c r="P6968" s="197" t="s">
        <v>29647</v>
      </c>
    </row>
    <row r="6969" spans="2:16" ht="20.100000000000001" customHeight="1" x14ac:dyDescent="0.3">
      <c r="B6969" s="101">
        <v>6959</v>
      </c>
      <c r="C6969" s="20" t="s">
        <v>42341</v>
      </c>
      <c r="D6969" s="174" t="s">
        <v>7128</v>
      </c>
      <c r="E6969" s="36" t="s">
        <v>17290</v>
      </c>
      <c r="F6969" s="99">
        <v>4.3</v>
      </c>
      <c r="G6969" s="99" t="s">
        <v>704</v>
      </c>
      <c r="H6969" s="101" t="s">
        <v>5871</v>
      </c>
      <c r="I6969" s="101">
        <v>2016</v>
      </c>
      <c r="J6969" s="101"/>
      <c r="K6969" s="90">
        <v>4598985454</v>
      </c>
      <c r="L6969" s="90">
        <f>IF(K6969/1024 &gt;1,K6969/1024," ")</f>
        <v>4491196.732421875</v>
      </c>
      <c r="M6969" s="90">
        <f>IF(K6969/1048576 &gt;1,K6969/1048576," ")</f>
        <v>4385.9343090057373</v>
      </c>
      <c r="N6969" s="91">
        <f>IF(K6969&gt;999999999,K6969/1073741824," ")</f>
        <v>4.2831389736384153</v>
      </c>
      <c r="O6969" s="194" t="s">
        <v>20255</v>
      </c>
      <c r="P6969" s="197" t="s">
        <v>29645</v>
      </c>
    </row>
    <row r="6970" spans="2:16" ht="20.100000000000001" customHeight="1" x14ac:dyDescent="0.3">
      <c r="B6970" s="101">
        <v>6960</v>
      </c>
      <c r="C6970" s="102" t="s">
        <v>42343</v>
      </c>
      <c r="D6970" s="162" t="s">
        <v>1359</v>
      </c>
      <c r="E6970" s="36" t="s">
        <v>17292</v>
      </c>
      <c r="F6970" s="104">
        <v>7.2</v>
      </c>
      <c r="G6970" s="121" t="s">
        <v>704</v>
      </c>
      <c r="H6970" s="121" t="s">
        <v>3739</v>
      </c>
      <c r="I6970" s="94">
        <v>2010</v>
      </c>
      <c r="J6970" s="94"/>
      <c r="K6970" s="90">
        <v>4826077013</v>
      </c>
      <c r="L6970" s="90">
        <f>IF(K6970/1024 &gt;1,K6970/1024," ")</f>
        <v>4712965.8330078125</v>
      </c>
      <c r="M6970" s="90">
        <f>IF(K6970/1048576 &gt;1,K6970/1048576," ")</f>
        <v>4602.5056962966919</v>
      </c>
      <c r="N6970" s="91">
        <f>IF(K6970&gt;999999999,K6970/1073741824," ")</f>
        <v>4.4946344690397382</v>
      </c>
      <c r="O6970" s="194" t="s">
        <v>29648</v>
      </c>
      <c r="P6970" s="197" t="s">
        <v>29649</v>
      </c>
    </row>
    <row r="6971" spans="2:16" ht="20.100000000000001" customHeight="1" x14ac:dyDescent="0.3">
      <c r="B6971" s="101">
        <v>6961</v>
      </c>
      <c r="C6971" s="102" t="s">
        <v>42344</v>
      </c>
      <c r="D6971" s="159" t="s">
        <v>5025</v>
      </c>
      <c r="E6971" s="36" t="s">
        <v>17293</v>
      </c>
      <c r="F6971" s="104">
        <v>5.0999999999999996</v>
      </c>
      <c r="G6971" s="101" t="s">
        <v>704</v>
      </c>
      <c r="H6971" s="101" t="s">
        <v>3782</v>
      </c>
      <c r="I6971" s="101">
        <v>2014</v>
      </c>
      <c r="J6971" s="101"/>
      <c r="K6971" s="90">
        <v>4511879031</v>
      </c>
      <c r="L6971" s="90">
        <f>IF(K6971/1024 &gt;1,K6971/1024," ")</f>
        <v>4406131.8662109375</v>
      </c>
      <c r="M6971" s="90">
        <f>IF(K6971/1048576 &gt;1,K6971/1048576," ")</f>
        <v>4302.8631505966187</v>
      </c>
      <c r="N6971" s="91">
        <f>IF(K6971&gt;999999999,K6971/1073741824," ")</f>
        <v>4.2020147955045104</v>
      </c>
      <c r="O6971" s="194" t="s">
        <v>29650</v>
      </c>
      <c r="P6971" s="197" t="s">
        <v>29651</v>
      </c>
    </row>
    <row r="6972" spans="2:16" ht="20.100000000000001" customHeight="1" x14ac:dyDescent="0.3">
      <c r="B6972" s="101">
        <v>6962</v>
      </c>
      <c r="C6972" s="111" t="s">
        <v>42345</v>
      </c>
      <c r="D6972" s="163" t="s">
        <v>5994</v>
      </c>
      <c r="E6972" s="36" t="s">
        <v>17294</v>
      </c>
      <c r="F6972" s="99">
        <v>6.9</v>
      </c>
      <c r="G6972" s="101" t="s">
        <v>704</v>
      </c>
      <c r="H6972" s="101" t="s">
        <v>5927</v>
      </c>
      <c r="I6972" s="101">
        <v>1933</v>
      </c>
      <c r="J6972" s="101"/>
      <c r="K6972" s="90">
        <v>2446376387</v>
      </c>
      <c r="L6972" s="90">
        <f>IF(K6972/1024 &gt;1,K6972/1024," ")</f>
        <v>2389039.4404296875</v>
      </c>
      <c r="M6972" s="90">
        <f>IF(K6972/1048576 &gt;1,K6972/1048576," ")</f>
        <v>2333.0463285446167</v>
      </c>
      <c r="N6972" s="91">
        <f>IF(K6972&gt;999999999,K6972/1073741824," ")</f>
        <v>2.2783655552193522</v>
      </c>
      <c r="O6972" s="194" t="s">
        <v>29652</v>
      </c>
      <c r="P6972" s="197" t="s">
        <v>29653</v>
      </c>
    </row>
    <row r="6973" spans="2:16" ht="20.100000000000001" customHeight="1" x14ac:dyDescent="0.3">
      <c r="B6973" s="101">
        <v>6963</v>
      </c>
      <c r="C6973" s="12" t="s">
        <v>42346</v>
      </c>
      <c r="D6973" s="157" t="s">
        <v>8210</v>
      </c>
      <c r="E6973" s="36" t="s">
        <v>17295</v>
      </c>
      <c r="F6973" s="131">
        <v>5.4</v>
      </c>
      <c r="G6973" s="13" t="s">
        <v>704</v>
      </c>
      <c r="H6973" s="13" t="s">
        <v>4081</v>
      </c>
      <c r="I6973" s="133">
        <v>1998</v>
      </c>
      <c r="J6973" s="74"/>
      <c r="K6973" s="73">
        <v>6057172992</v>
      </c>
      <c r="L6973" s="90">
        <f>IF(K6973/1024 &gt;1,K6973/1024," ")</f>
        <v>5915208</v>
      </c>
      <c r="M6973" s="90">
        <f>IF(K6973/1048576 &gt;1,K6973/1048576," ")</f>
        <v>5776.5703125</v>
      </c>
      <c r="N6973" s="91">
        <f>IF(K6973&gt;999999999,K6973/1073741824," ")</f>
        <v>5.6411819458007813</v>
      </c>
      <c r="O6973" s="194" t="s">
        <v>29654</v>
      </c>
      <c r="P6973" s="197" t="s">
        <v>29655</v>
      </c>
    </row>
    <row r="6974" spans="2:16" ht="20.100000000000001" customHeight="1" x14ac:dyDescent="0.3">
      <c r="B6974" s="101">
        <v>6964</v>
      </c>
      <c r="C6974" s="48" t="s">
        <v>42347</v>
      </c>
      <c r="D6974" s="177" t="s">
        <v>8663</v>
      </c>
      <c r="E6974" s="36" t="s">
        <v>17296</v>
      </c>
      <c r="F6974" s="81">
        <v>6.2</v>
      </c>
      <c r="G6974" s="13" t="s">
        <v>704</v>
      </c>
      <c r="H6974" s="13" t="s">
        <v>3740</v>
      </c>
      <c r="I6974" s="79">
        <v>2018</v>
      </c>
      <c r="J6974" s="79"/>
      <c r="K6974" s="73">
        <v>5703696384</v>
      </c>
      <c r="L6974" s="90">
        <f>IF(K6974/1024 &gt;1,K6974/1024," ")</f>
        <v>5570016</v>
      </c>
      <c r="M6974" s="90">
        <f>IF(K6974/1048576 &gt;1,K6974/1048576," ")</f>
        <v>5439.46875</v>
      </c>
      <c r="N6974" s="91">
        <f>IF(K6974&gt;999999999,K6974/1073741824," ")</f>
        <v>5.311981201171875</v>
      </c>
      <c r="O6974" s="194" t="s">
        <v>23008</v>
      </c>
      <c r="P6974" s="197" t="s">
        <v>29656</v>
      </c>
    </row>
    <row r="6975" spans="2:16" ht="20.100000000000001" customHeight="1" x14ac:dyDescent="0.3">
      <c r="B6975" s="101">
        <v>6965</v>
      </c>
      <c r="C6975" s="109" t="s">
        <v>42348</v>
      </c>
      <c r="D6975" s="159" t="s">
        <v>2928</v>
      </c>
      <c r="E6975" s="36" t="s">
        <v>17297</v>
      </c>
      <c r="F6975" s="104">
        <v>5.0999999999999996</v>
      </c>
      <c r="G6975" s="99" t="s">
        <v>704</v>
      </c>
      <c r="H6975" s="101" t="s">
        <v>5871</v>
      </c>
      <c r="I6975" s="101">
        <v>2004</v>
      </c>
      <c r="J6975" s="101"/>
      <c r="K6975" s="90">
        <v>5918441731</v>
      </c>
      <c r="L6975" s="90">
        <f>IF(K6975/1024 &gt;1,K6975/1024," ")</f>
        <v>5779728.2529296875</v>
      </c>
      <c r="M6975" s="90">
        <f>IF(K6975/1048576 &gt;1,K6975/1048576," ")</f>
        <v>5644.2658720016479</v>
      </c>
      <c r="N6975" s="91">
        <f>IF(K6975&gt;999999999,K6975/1073741824," ")</f>
        <v>5.5119783906266093</v>
      </c>
      <c r="O6975" s="194" t="s">
        <v>29657</v>
      </c>
      <c r="P6975" s="197" t="s">
        <v>29658</v>
      </c>
    </row>
    <row r="6976" spans="2:16" ht="20.100000000000001" customHeight="1" x14ac:dyDescent="0.3">
      <c r="B6976" s="101">
        <v>6966</v>
      </c>
      <c r="C6976" s="28" t="s">
        <v>42349</v>
      </c>
      <c r="D6976" s="159" t="s">
        <v>4830</v>
      </c>
      <c r="E6976" s="36" t="s">
        <v>17298</v>
      </c>
      <c r="F6976" s="104">
        <v>5.4</v>
      </c>
      <c r="G6976" s="101" t="s">
        <v>704</v>
      </c>
      <c r="H6976" s="101" t="s">
        <v>3924</v>
      </c>
      <c r="I6976" s="101">
        <v>2002</v>
      </c>
      <c r="J6976" s="101"/>
      <c r="K6976" s="90">
        <v>4693405744</v>
      </c>
      <c r="L6976" s="90">
        <f>IF(K6976/1024 &gt;1,K6976/1024," ")</f>
        <v>4583404.046875</v>
      </c>
      <c r="M6976" s="90">
        <f>IF(K6976/1048576 &gt;1,K6976/1048576," ")</f>
        <v>4475.9805145263672</v>
      </c>
      <c r="N6976" s="91">
        <f>IF(K6976&gt;999999999,K6976/1073741824," ")</f>
        <v>4.3710747212171555</v>
      </c>
      <c r="O6976" s="194" t="s">
        <v>29659</v>
      </c>
      <c r="P6976" s="197" t="s">
        <v>29660</v>
      </c>
    </row>
    <row r="6977" spans="2:16" ht="20.100000000000001" customHeight="1" x14ac:dyDescent="0.3">
      <c r="B6977" s="101">
        <v>6967</v>
      </c>
      <c r="C6977" s="102" t="s">
        <v>35241</v>
      </c>
      <c r="D6977" s="161" t="s">
        <v>7243</v>
      </c>
      <c r="E6977" s="36" t="s">
        <v>11280</v>
      </c>
      <c r="F6977" s="99">
        <v>5.7</v>
      </c>
      <c r="G6977" s="99"/>
      <c r="H6977" s="105" t="s">
        <v>4081</v>
      </c>
      <c r="I6977" s="101">
        <v>2014</v>
      </c>
      <c r="J6977" s="116"/>
      <c r="K6977" s="90">
        <v>4730044383</v>
      </c>
      <c r="L6977" s="90">
        <f>IF(K6977/1024 &gt;1,K6977/1024," ")</f>
        <v>4619183.9677734375</v>
      </c>
      <c r="M6977" s="90">
        <f>IF(K6977/1048576 &gt;1,K6977/1048576," ")</f>
        <v>4510.9218435287476</v>
      </c>
      <c r="N6977" s="91">
        <f>IF(K6977&gt;999999999,K6977/1073741824," ")</f>
        <v>4.4051971128210425</v>
      </c>
      <c r="O6977" s="194" t="s">
        <v>30067</v>
      </c>
      <c r="P6977" s="197" t="s">
        <v>19438</v>
      </c>
    </row>
    <row r="6978" spans="2:16" ht="20.100000000000001" customHeight="1" x14ac:dyDescent="0.3">
      <c r="B6978" s="101">
        <v>6968</v>
      </c>
      <c r="C6978" s="7" t="s">
        <v>43152</v>
      </c>
      <c r="D6978" s="263" t="s">
        <v>43148</v>
      </c>
      <c r="E6978" s="36" t="s">
        <v>43149</v>
      </c>
      <c r="F6978" s="131">
        <v>6.3</v>
      </c>
      <c r="G6978" s="13"/>
      <c r="H6978" s="13" t="s">
        <v>3744</v>
      </c>
      <c r="I6978" s="79">
        <v>2021</v>
      </c>
      <c r="J6978" s="79"/>
      <c r="K6978" s="73">
        <v>3400028160</v>
      </c>
      <c r="L6978" s="90">
        <f>IF(K6978/1024 &gt;1,K6978/1024," ")</f>
        <v>3320340</v>
      </c>
      <c r="M6978" s="90">
        <f>IF(K6978/1048576 &gt;1,K6978/1048576," ")</f>
        <v>3242.51953125</v>
      </c>
      <c r="N6978" s="91">
        <f>IF(K6978&gt;999999999,K6978/1073741824," ")</f>
        <v>3.1665229797363281</v>
      </c>
      <c r="O6978" s="223" t="s">
        <v>43150</v>
      </c>
      <c r="P6978" s="198" t="s">
        <v>43151</v>
      </c>
    </row>
    <row r="6979" spans="2:16" ht="20.100000000000001" customHeight="1" x14ac:dyDescent="0.3">
      <c r="B6979" s="101">
        <v>6969</v>
      </c>
      <c r="C6979" s="7" t="s">
        <v>42350</v>
      </c>
      <c r="D6979" s="159" t="s">
        <v>2671</v>
      </c>
      <c r="E6979" s="36" t="s">
        <v>17299</v>
      </c>
      <c r="F6979" s="104">
        <v>5.4</v>
      </c>
      <c r="G6979" s="13" t="s">
        <v>704</v>
      </c>
      <c r="H6979" s="13" t="s">
        <v>3743</v>
      </c>
      <c r="I6979" s="94">
        <v>2007</v>
      </c>
      <c r="J6979" s="94"/>
      <c r="K6979" s="73">
        <v>3636838400</v>
      </c>
      <c r="L6979" s="90">
        <f>IF(K6979/1024 &gt;1,K6979/1024," ")</f>
        <v>3551600</v>
      </c>
      <c r="M6979" s="90">
        <f>IF(K6979/1048576 &gt;1,K6979/1048576," ")</f>
        <v>3468.359375</v>
      </c>
      <c r="N6979" s="91">
        <f>IF(K6979&gt;999999999,K6979/1073741824," ")</f>
        <v>3.3870697021484375</v>
      </c>
      <c r="O6979" s="194" t="s">
        <v>29661</v>
      </c>
      <c r="P6979" s="197" t="s">
        <v>29662</v>
      </c>
    </row>
    <row r="6980" spans="2:16" ht="20.100000000000001" customHeight="1" x14ac:dyDescent="0.3">
      <c r="B6980" s="101">
        <v>6970</v>
      </c>
      <c r="C6980" s="12" t="s">
        <v>40875</v>
      </c>
      <c r="D6980" s="160" t="s">
        <v>915</v>
      </c>
      <c r="E6980" s="36" t="s">
        <v>17300</v>
      </c>
      <c r="F6980" s="104">
        <v>6</v>
      </c>
      <c r="G6980" s="94"/>
      <c r="H6980" s="94" t="s">
        <v>4101</v>
      </c>
      <c r="I6980" s="101">
        <v>2002</v>
      </c>
      <c r="J6980" s="101"/>
      <c r="K6980" s="90">
        <v>737048576</v>
      </c>
      <c r="L6980" s="90">
        <f>IF(K6980/1024 &gt;1,K6980/1024," ")</f>
        <v>719774</v>
      </c>
      <c r="M6980" s="90">
        <f>IF(K6980/1048576 &gt;1,K6980/1048576," ")</f>
        <v>702.904296875</v>
      </c>
      <c r="N6980" s="91" t="str">
        <f>IF(K6980&gt;999999999,K6980/1073741824," ")</f>
        <v xml:space="preserve"> </v>
      </c>
      <c r="O6980" s="199" t="s">
        <v>17521</v>
      </c>
      <c r="P6980" s="197" t="s">
        <v>29663</v>
      </c>
    </row>
    <row r="6981" spans="2:16" ht="20.100000000000001" customHeight="1" x14ac:dyDescent="0.3">
      <c r="B6981" s="101">
        <v>6971</v>
      </c>
      <c r="C6981" s="102" t="s">
        <v>42351</v>
      </c>
      <c r="D6981" s="159" t="s">
        <v>5199</v>
      </c>
      <c r="E6981" s="36" t="s">
        <v>17301</v>
      </c>
      <c r="F6981" s="104">
        <v>5</v>
      </c>
      <c r="G6981" s="101" t="s">
        <v>704</v>
      </c>
      <c r="H6981" s="101" t="s">
        <v>3808</v>
      </c>
      <c r="I6981" s="101">
        <v>1996</v>
      </c>
      <c r="J6981" s="101"/>
      <c r="K6981" s="90">
        <v>4860171778</v>
      </c>
      <c r="L6981" s="90">
        <f>IF(K6981/1024 &gt;1,K6981/1024," ")</f>
        <v>4746261.501953125</v>
      </c>
      <c r="M6981" s="90">
        <f>IF(K6981/1048576 &gt;1,K6981/1048576," ")</f>
        <v>4635.0209980010986</v>
      </c>
      <c r="N6981" s="91">
        <f>IF(K6981&gt;999999999,K6981/1073741824," ")</f>
        <v>4.5263876933604479</v>
      </c>
      <c r="O6981" s="194" t="s">
        <v>29664</v>
      </c>
      <c r="P6981" s="197" t="s">
        <v>29665</v>
      </c>
    </row>
    <row r="6982" spans="2:16" ht="20.100000000000001" customHeight="1" x14ac:dyDescent="0.3">
      <c r="B6982" s="101">
        <v>6972</v>
      </c>
      <c r="C6982" s="109" t="s">
        <v>42352</v>
      </c>
      <c r="D6982" s="159" t="s">
        <v>6081</v>
      </c>
      <c r="E6982" s="36" t="s">
        <v>17302</v>
      </c>
      <c r="F6982" s="104">
        <v>4.2</v>
      </c>
      <c r="G6982" s="94"/>
      <c r="H6982" s="94" t="s">
        <v>3744</v>
      </c>
      <c r="I6982" s="94">
        <v>2010</v>
      </c>
      <c r="J6982" s="94"/>
      <c r="K6982" s="90">
        <v>3989174014</v>
      </c>
      <c r="L6982" s="90">
        <f>IF(K6982/1024 &gt;1,K6982/1024," ")</f>
        <v>3895677.748046875</v>
      </c>
      <c r="M6982" s="90">
        <f>IF(K6982/1048576 &gt;1,K6982/1048576," ")</f>
        <v>3804.3728008270264</v>
      </c>
      <c r="N6982" s="91">
        <f>IF(K6982&gt;999999999,K6982/1073741824," ")</f>
        <v>3.7152078133076429</v>
      </c>
      <c r="O6982" s="194" t="s">
        <v>19897</v>
      </c>
      <c r="P6982" s="197" t="s">
        <v>29666</v>
      </c>
    </row>
    <row r="6983" spans="2:16" ht="20.100000000000001" customHeight="1" x14ac:dyDescent="0.3">
      <c r="B6983" s="101">
        <v>6973</v>
      </c>
      <c r="C6983" s="12" t="s">
        <v>40876</v>
      </c>
      <c r="D6983" s="160" t="s">
        <v>8</v>
      </c>
      <c r="E6983" s="36" t="s">
        <v>17303</v>
      </c>
      <c r="F6983" s="104">
        <v>3.9</v>
      </c>
      <c r="G6983" s="94"/>
      <c r="H6983" s="94" t="s">
        <v>3750</v>
      </c>
      <c r="I6983" s="101">
        <v>2007</v>
      </c>
      <c r="J6983" s="101"/>
      <c r="K6983" s="90">
        <v>1806430208</v>
      </c>
      <c r="L6983" s="90">
        <f>IF(K6983/1024 &gt;1,K6983/1024," ")</f>
        <v>1764092</v>
      </c>
      <c r="M6983" s="90">
        <f>IF(K6983/1048576 &gt;1,K6983/1048576," ")</f>
        <v>1722.74609375</v>
      </c>
      <c r="N6983" s="91">
        <f>IF(K6983&gt;999999999,K6983/1073741824," ")</f>
        <v>1.6823692321777344</v>
      </c>
      <c r="O6983" s="194" t="s">
        <v>18327</v>
      </c>
      <c r="P6983" s="197" t="s">
        <v>29667</v>
      </c>
    </row>
    <row r="6984" spans="2:16" ht="20.100000000000001" customHeight="1" x14ac:dyDescent="0.3">
      <c r="B6984" s="101">
        <v>6974</v>
      </c>
      <c r="C6984" s="102" t="s">
        <v>41334</v>
      </c>
      <c r="D6984" s="160" t="s">
        <v>4556</v>
      </c>
      <c r="E6984" s="36" t="s">
        <v>16119</v>
      </c>
      <c r="F6984" s="104">
        <v>4.7</v>
      </c>
      <c r="G6984" s="101" t="s">
        <v>704</v>
      </c>
      <c r="H6984" s="105" t="s">
        <v>3744</v>
      </c>
      <c r="I6984" s="101">
        <v>2014</v>
      </c>
      <c r="J6984" s="101"/>
      <c r="K6984" s="90">
        <v>4406654678</v>
      </c>
      <c r="L6984" s="90">
        <f>IF(K6984/1024 &gt;1,K6984/1024," ")</f>
        <v>4303373.708984375</v>
      </c>
      <c r="M6984" s="90">
        <f>IF(K6984/1048576 &gt;1,K6984/1048576," ")</f>
        <v>4202.5133876800537</v>
      </c>
      <c r="N6984" s="91">
        <f>IF(K6984&gt;999999999,K6984/1073741824," ")</f>
        <v>4.1040169801563025</v>
      </c>
      <c r="O6984" s="194" t="s">
        <v>27633</v>
      </c>
      <c r="P6984" s="197" t="s">
        <v>27634</v>
      </c>
    </row>
    <row r="6985" spans="2:16" ht="20.100000000000001" customHeight="1" x14ac:dyDescent="0.3">
      <c r="B6985" s="101">
        <v>6975</v>
      </c>
      <c r="C6985" s="102" t="s">
        <v>42353</v>
      </c>
      <c r="D6985" s="159" t="s">
        <v>4880</v>
      </c>
      <c r="E6985" s="36" t="s">
        <v>17304</v>
      </c>
      <c r="F6985" s="104">
        <v>4.5</v>
      </c>
      <c r="G6985" s="101" t="s">
        <v>704</v>
      </c>
      <c r="H6985" s="101" t="s">
        <v>3744</v>
      </c>
      <c r="I6985" s="101">
        <v>2014</v>
      </c>
      <c r="J6985" s="101"/>
      <c r="K6985" s="90">
        <v>3288034586</v>
      </c>
      <c r="L6985" s="90">
        <f>IF(K6985/1024 &gt;1,K6985/1024," ")</f>
        <v>3210971.275390625</v>
      </c>
      <c r="M6985" s="90">
        <f>IF(K6985/1048576 &gt;1,K6985/1048576," ")</f>
        <v>3135.7141361236572</v>
      </c>
      <c r="N6985" s="91">
        <f>IF(K6985&gt;999999999,K6985/1073741824," ")</f>
        <v>3.062220836058259</v>
      </c>
      <c r="O6985" s="194" t="s">
        <v>29668</v>
      </c>
      <c r="P6985" s="197" t="s">
        <v>29669</v>
      </c>
    </row>
    <row r="6986" spans="2:16" ht="20.100000000000001" customHeight="1" x14ac:dyDescent="0.3">
      <c r="B6986" s="101">
        <v>6976</v>
      </c>
      <c r="C6986" s="102" t="s">
        <v>42354</v>
      </c>
      <c r="D6986" s="159" t="s">
        <v>2672</v>
      </c>
      <c r="E6986" s="36" t="s">
        <v>17305</v>
      </c>
      <c r="F6986" s="104">
        <v>4.3</v>
      </c>
      <c r="G6986" s="94" t="s">
        <v>704</v>
      </c>
      <c r="H6986" s="94" t="s">
        <v>3744</v>
      </c>
      <c r="I6986" s="101">
        <v>1994</v>
      </c>
      <c r="J6986" s="101"/>
      <c r="K6986" s="90">
        <v>4074253870</v>
      </c>
      <c r="L6986" s="90">
        <f>IF(K6986/1024 &gt;1,K6986/1024," ")</f>
        <v>3978763.544921875</v>
      </c>
      <c r="M6986" s="90">
        <f>IF(K6986/1048576 &gt;1,K6986/1048576," ")</f>
        <v>3885.5112743377686</v>
      </c>
      <c r="N6986" s="91">
        <f>IF(K6986&gt;999999999,K6986/1073741824," ")</f>
        <v>3.7944446038454771</v>
      </c>
      <c r="O6986" s="194" t="s">
        <v>29670</v>
      </c>
      <c r="P6986" s="197" t="s">
        <v>29671</v>
      </c>
    </row>
    <row r="6987" spans="2:16" ht="20.100000000000001" customHeight="1" x14ac:dyDescent="0.3">
      <c r="B6987" s="101">
        <v>6977</v>
      </c>
      <c r="C6987" s="20" t="s">
        <v>42355</v>
      </c>
      <c r="D6987" s="157" t="s">
        <v>8485</v>
      </c>
      <c r="E6987" s="36" t="s">
        <v>17306</v>
      </c>
      <c r="F6987" s="81">
        <v>4.8</v>
      </c>
      <c r="G6987" s="13" t="s">
        <v>704</v>
      </c>
      <c r="H6987" s="13" t="s">
        <v>3740</v>
      </c>
      <c r="I6987" s="79">
        <v>2019</v>
      </c>
      <c r="J6987" s="79"/>
      <c r="K6987" s="73">
        <v>4457635840</v>
      </c>
      <c r="L6987" s="90">
        <f>IF(K6987/1024 &gt;1,K6987/1024," ")</f>
        <v>4353160</v>
      </c>
      <c r="M6987" s="90">
        <f>IF(K6987/1048576 &gt;1,K6987/1048576," ")</f>
        <v>4251.1328125</v>
      </c>
      <c r="N6987" s="91">
        <f>IF(K6987&gt;999999999,K6987/1073741824," ")</f>
        <v>4.1514968872070313</v>
      </c>
      <c r="O6987" s="194" t="s">
        <v>29672</v>
      </c>
      <c r="P6987" s="197" t="s">
        <v>29673</v>
      </c>
    </row>
    <row r="6988" spans="2:16" ht="20.100000000000001" customHeight="1" x14ac:dyDescent="0.3">
      <c r="B6988" s="101">
        <v>6978</v>
      </c>
      <c r="C6988" s="20" t="s">
        <v>42356</v>
      </c>
      <c r="D6988" s="157" t="s">
        <v>8836</v>
      </c>
      <c r="E6988" s="36" t="s">
        <v>17307</v>
      </c>
      <c r="F6988" s="81">
        <v>5.8</v>
      </c>
      <c r="G6988" s="13" t="s">
        <v>704</v>
      </c>
      <c r="H6988" s="13" t="s">
        <v>3744</v>
      </c>
      <c r="I6988" s="79">
        <v>2019</v>
      </c>
      <c r="J6988" s="79"/>
      <c r="K6988" s="73">
        <v>4570206208</v>
      </c>
      <c r="L6988" s="90">
        <f>IF(K6988/1024 &gt;1,K6988/1024," ")</f>
        <v>4463092</v>
      </c>
      <c r="M6988" s="90">
        <f>IF(K6988/1048576 &gt;1,K6988/1048576," ")</f>
        <v>4358.48828125</v>
      </c>
      <c r="N6988" s="91">
        <f>IF(K6988&gt;999999999,K6988/1073741824," ")</f>
        <v>4.2563362121582031</v>
      </c>
      <c r="O6988" s="194" t="s">
        <v>24166</v>
      </c>
      <c r="P6988" s="197" t="s">
        <v>29674</v>
      </c>
    </row>
    <row r="6989" spans="2:16" ht="20.100000000000001" customHeight="1" x14ac:dyDescent="0.3">
      <c r="B6989" s="101">
        <v>6979</v>
      </c>
      <c r="C6989" s="48" t="s">
        <v>42615</v>
      </c>
      <c r="D6989" s="161" t="s">
        <v>6402</v>
      </c>
      <c r="E6989" s="36" t="s">
        <v>17308</v>
      </c>
      <c r="F6989" s="99">
        <v>8.1</v>
      </c>
      <c r="G6989" s="99" t="s">
        <v>704</v>
      </c>
      <c r="H6989" s="101" t="s">
        <v>5925</v>
      </c>
      <c r="I6989" s="101">
        <v>1961</v>
      </c>
      <c r="J6989" s="115"/>
      <c r="K6989" s="90">
        <v>5842054860</v>
      </c>
      <c r="L6989" s="90">
        <f>IF(K6989/1024 &gt;1,K6989/1024," ")</f>
        <v>5705131.69921875</v>
      </c>
      <c r="M6989" s="90">
        <f>IF(K6989/1048576 &gt;1,K6989/1048576," ")</f>
        <v>5571.4176750183105</v>
      </c>
      <c r="N6989" s="91">
        <f>IF(K6989&gt;999999999,K6989/1073741824," ")</f>
        <v>5.4408375732600689</v>
      </c>
      <c r="O6989" s="194" t="s">
        <v>29675</v>
      </c>
      <c r="P6989" s="197" t="s">
        <v>29676</v>
      </c>
    </row>
    <row r="6990" spans="2:16" ht="20.100000000000001" customHeight="1" x14ac:dyDescent="0.3">
      <c r="B6990" s="101">
        <v>6980</v>
      </c>
      <c r="C6990" s="109" t="s">
        <v>42357</v>
      </c>
      <c r="D6990" s="159" t="s">
        <v>4601</v>
      </c>
      <c r="E6990" s="36" t="s">
        <v>17312</v>
      </c>
      <c r="F6990" s="104">
        <v>4.5</v>
      </c>
      <c r="G6990" s="101" t="s">
        <v>704</v>
      </c>
      <c r="H6990" s="101" t="s">
        <v>3756</v>
      </c>
      <c r="I6990" s="101">
        <v>2014</v>
      </c>
      <c r="J6990" s="101"/>
      <c r="K6990" s="90">
        <v>4191106096</v>
      </c>
      <c r="L6990" s="90">
        <f>IF(K6990/1024 &gt;1,K6990/1024," ")</f>
        <v>4092877.046875</v>
      </c>
      <c r="M6990" s="90">
        <f>IF(K6990/1048576 &gt;1,K6990/1048576," ")</f>
        <v>3996.9502410888672</v>
      </c>
      <c r="N6990" s="91">
        <f>IF(K6990&gt;999999999,K6990/1073741824," ")</f>
        <v>3.9032717198133469</v>
      </c>
      <c r="O6990" s="194" t="s">
        <v>29683</v>
      </c>
      <c r="P6990" s="197" t="s">
        <v>29684</v>
      </c>
    </row>
    <row r="6991" spans="2:16" ht="20.100000000000001" customHeight="1" x14ac:dyDescent="0.3">
      <c r="B6991" s="101">
        <v>6981</v>
      </c>
      <c r="C6991" s="12" t="s">
        <v>42358</v>
      </c>
      <c r="D6991" s="177" t="s">
        <v>8771</v>
      </c>
      <c r="E6991" s="36" t="s">
        <v>17314</v>
      </c>
      <c r="F6991" s="131">
        <v>5.2</v>
      </c>
      <c r="G6991" s="13" t="s">
        <v>704</v>
      </c>
      <c r="H6991" s="13" t="s">
        <v>3744</v>
      </c>
      <c r="I6991" s="133">
        <v>2019</v>
      </c>
      <c r="J6991" s="74"/>
      <c r="K6991" s="73">
        <v>6126399488</v>
      </c>
      <c r="L6991" s="90">
        <f>IF(K6991/1024 &gt;1,K6991/1024," ")</f>
        <v>5982812</v>
      </c>
      <c r="M6991" s="90">
        <f>IF(K6991/1048576 &gt;1,K6991/1048576," ")</f>
        <v>5842.58984375</v>
      </c>
      <c r="N6991" s="91">
        <f>IF(K6991&gt;999999999,K6991/1073741824," ")</f>
        <v>5.7056541442871094</v>
      </c>
      <c r="O6991" s="194" t="s">
        <v>29687</v>
      </c>
      <c r="P6991" s="200" t="s">
        <v>31595</v>
      </c>
    </row>
    <row r="6992" spans="2:16" ht="20.100000000000001" customHeight="1" x14ac:dyDescent="0.3">
      <c r="B6992" s="101">
        <v>6982</v>
      </c>
      <c r="C6992" s="20" t="s">
        <v>43157</v>
      </c>
      <c r="D6992" s="261" t="s">
        <v>43153</v>
      </c>
      <c r="E6992" s="36" t="s">
        <v>43154</v>
      </c>
      <c r="F6992" s="81">
        <v>6.1</v>
      </c>
      <c r="G6992" s="13" t="s">
        <v>704</v>
      </c>
      <c r="H6992" s="13" t="s">
        <v>3744</v>
      </c>
      <c r="I6992" s="79">
        <v>2022</v>
      </c>
      <c r="J6992" s="79"/>
      <c r="K6992" s="73">
        <v>4136804352</v>
      </c>
      <c r="L6992" s="90">
        <f>IF(K6992/1024 &gt;1,K6992/1024," ")</f>
        <v>4039848</v>
      </c>
      <c r="M6992" s="90">
        <f>IF(K6992/1048576 &gt;1,K6992/1048576," ")</f>
        <v>3945.1640625</v>
      </c>
      <c r="N6992" s="91">
        <f>IF(K6992&gt;999999999,K6992/1073741824," ")</f>
        <v>3.8526992797851563</v>
      </c>
      <c r="O6992" s="194" t="s">
        <v>43155</v>
      </c>
      <c r="P6992" s="197" t="s">
        <v>43156</v>
      </c>
    </row>
    <row r="6993" spans="2:16" ht="20.100000000000001" customHeight="1" x14ac:dyDescent="0.3">
      <c r="B6993" s="101">
        <v>6983</v>
      </c>
      <c r="C6993" s="48" t="s">
        <v>42616</v>
      </c>
      <c r="D6993" s="168" t="s">
        <v>6612</v>
      </c>
      <c r="E6993" s="36" t="s">
        <v>17317</v>
      </c>
      <c r="F6993" s="99">
        <v>4.2</v>
      </c>
      <c r="G6993" s="99" t="s">
        <v>704</v>
      </c>
      <c r="H6993" s="101" t="s">
        <v>5892</v>
      </c>
      <c r="I6993" s="101">
        <v>2014</v>
      </c>
      <c r="J6993" s="101"/>
      <c r="K6993" s="90">
        <v>3861096720</v>
      </c>
      <c r="L6993" s="90">
        <f>IF(K6993/1024 &gt;1,K6993/1024," ")</f>
        <v>3770602.265625</v>
      </c>
      <c r="M6993" s="90">
        <f>IF(K6993/1048576 &gt;1,K6993/1048576," ")</f>
        <v>3682.2287750244141</v>
      </c>
      <c r="N6993" s="91">
        <f>IF(K6993&gt;999999999,K6993/1073741824," ")</f>
        <v>3.5959265381097794</v>
      </c>
      <c r="O6993" s="194" t="s">
        <v>29691</v>
      </c>
      <c r="P6993" s="197" t="s">
        <v>29692</v>
      </c>
    </row>
    <row r="6994" spans="2:16" ht="20.100000000000001" customHeight="1" x14ac:dyDescent="0.3">
      <c r="B6994" s="101">
        <v>6984</v>
      </c>
      <c r="C6994" s="20" t="s">
        <v>42359</v>
      </c>
      <c r="D6994" s="177" t="s">
        <v>8837</v>
      </c>
      <c r="E6994" s="36" t="s">
        <v>17319</v>
      </c>
      <c r="F6994" s="81">
        <v>6.1</v>
      </c>
      <c r="G6994" s="13"/>
      <c r="H6994" s="13" t="s">
        <v>3744</v>
      </c>
      <c r="I6994" s="79">
        <v>2019</v>
      </c>
      <c r="J6994" s="79"/>
      <c r="K6994" s="73">
        <v>4581797888</v>
      </c>
      <c r="L6994" s="90">
        <f>IF(K6994/1024 &gt;1,K6994/1024," ")</f>
        <v>4474412</v>
      </c>
      <c r="M6994" s="90">
        <f>IF(K6994/1048576 &gt;1,K6994/1048576," ")</f>
        <v>4369.54296875</v>
      </c>
      <c r="N6994" s="91">
        <f>IF(K6994&gt;999999999,K6994/1073741824," ")</f>
        <v>4.2671318054199219</v>
      </c>
      <c r="O6994" s="194" t="s">
        <v>29695</v>
      </c>
      <c r="P6994" s="197" t="s">
        <v>29696</v>
      </c>
    </row>
    <row r="6995" spans="2:16" ht="20.100000000000001" customHeight="1" x14ac:dyDescent="0.3">
      <c r="B6995" s="101">
        <v>6985</v>
      </c>
      <c r="C6995" s="12" t="s">
        <v>40877</v>
      </c>
      <c r="D6995" s="160" t="s">
        <v>917</v>
      </c>
      <c r="E6995" s="36" t="s">
        <v>17320</v>
      </c>
      <c r="F6995" s="104">
        <v>6.4</v>
      </c>
      <c r="G6995" s="94"/>
      <c r="H6995" s="94" t="s">
        <v>4066</v>
      </c>
      <c r="I6995" s="101">
        <v>2006</v>
      </c>
      <c r="J6995" s="101"/>
      <c r="K6995" s="90">
        <v>734861312</v>
      </c>
      <c r="L6995" s="90">
        <f>IF(K6995/1024 &gt;1,K6995/1024," ")</f>
        <v>717638</v>
      </c>
      <c r="M6995" s="90">
        <f>IF(K6995/1048576 &gt;1,K6995/1048576," ")</f>
        <v>700.818359375</v>
      </c>
      <c r="N6995" s="91" t="str">
        <f>IF(K6995&gt;999999999,K6995/1073741824," ")</f>
        <v xml:space="preserve"> </v>
      </c>
      <c r="O6995" s="194" t="s">
        <v>29697</v>
      </c>
      <c r="P6995" s="197" t="s">
        <v>29698</v>
      </c>
    </row>
    <row r="6996" spans="2:16" ht="20.100000000000001" customHeight="1" x14ac:dyDescent="0.3">
      <c r="B6996" s="101">
        <v>6986</v>
      </c>
      <c r="C6996" s="109" t="s">
        <v>42360</v>
      </c>
      <c r="D6996" s="159" t="s">
        <v>2673</v>
      </c>
      <c r="E6996" s="36" t="s">
        <v>17321</v>
      </c>
      <c r="F6996" s="104">
        <v>6.9</v>
      </c>
      <c r="G6996" s="101" t="s">
        <v>704</v>
      </c>
      <c r="H6996" s="101" t="s">
        <v>4349</v>
      </c>
      <c r="I6996" s="94">
        <v>1954</v>
      </c>
      <c r="J6996" s="94"/>
      <c r="K6996" s="90">
        <v>3302034371</v>
      </c>
      <c r="L6996" s="90">
        <f>IF(K6996/1024 &gt;1,K6996/1024," ")</f>
        <v>3224642.9404296875</v>
      </c>
      <c r="M6996" s="90">
        <f>IF(K6996/1048576 &gt;1,K6996/1048576," ")</f>
        <v>3149.0653715133667</v>
      </c>
      <c r="N6996" s="91">
        <f>IF(K6996&gt;999999999,K6996/1073741824," ")</f>
        <v>3.0752591518685222</v>
      </c>
      <c r="O6996" s="194" t="s">
        <v>29699</v>
      </c>
      <c r="P6996" s="197" t="s">
        <v>29700</v>
      </c>
    </row>
    <row r="6997" spans="2:16" ht="20.100000000000001" customHeight="1" x14ac:dyDescent="0.3">
      <c r="B6997" s="101">
        <v>6987</v>
      </c>
      <c r="C6997" s="20" t="s">
        <v>42361</v>
      </c>
      <c r="D6997" s="175" t="s">
        <v>7898</v>
      </c>
      <c r="E6997" s="36" t="s">
        <v>17322</v>
      </c>
      <c r="F6997" s="81">
        <v>6.8</v>
      </c>
      <c r="G6997" s="81"/>
      <c r="H6997" s="105" t="s">
        <v>5871</v>
      </c>
      <c r="I6997" s="79">
        <v>2017</v>
      </c>
      <c r="J6997" s="79"/>
      <c r="K6997" s="73">
        <v>4661743316</v>
      </c>
      <c r="L6997" s="90">
        <f>IF(K6997/1024 &gt;1,K6997/1024," ")</f>
        <v>4552483.70703125</v>
      </c>
      <c r="M6997" s="90">
        <f>IF(K6997/1048576 &gt;1,K6997/1048576," ")</f>
        <v>4445.7848701477051</v>
      </c>
      <c r="N6997" s="91">
        <f>IF(K6997&gt;999999999,K6997/1073741824," ")</f>
        <v>4.3415867872536182</v>
      </c>
      <c r="O6997" s="194" t="s">
        <v>29701</v>
      </c>
      <c r="P6997" s="197" t="s">
        <v>29702</v>
      </c>
    </row>
    <row r="6998" spans="2:16" ht="20.100000000000001" customHeight="1" x14ac:dyDescent="0.3">
      <c r="B6998" s="101">
        <v>6988</v>
      </c>
      <c r="C6998" s="103" t="s">
        <v>42362</v>
      </c>
      <c r="D6998" s="168" t="s">
        <v>6446</v>
      </c>
      <c r="E6998" s="36" t="s">
        <v>17323</v>
      </c>
      <c r="F6998" s="99">
        <v>6.4</v>
      </c>
      <c r="G6998" s="99" t="s">
        <v>704</v>
      </c>
      <c r="H6998" s="105" t="s">
        <v>3937</v>
      </c>
      <c r="I6998" s="101">
        <v>1998</v>
      </c>
      <c r="J6998" s="101"/>
      <c r="K6998" s="90">
        <v>3559018489</v>
      </c>
      <c r="L6998" s="90">
        <f>IF(K6998/1024 &gt;1,K6998/1024," ")</f>
        <v>3475603.9931640625</v>
      </c>
      <c r="M6998" s="90">
        <f>IF(K6998/1048576 &gt;1,K6998/1048576," ")</f>
        <v>3394.1445245742798</v>
      </c>
      <c r="N6998" s="91">
        <f>IF(K6998&gt;999999999,K6998/1073741824," ")</f>
        <v>3.3145942622795701</v>
      </c>
      <c r="O6998" s="194" t="s">
        <v>29703</v>
      </c>
      <c r="P6998" s="197" t="s">
        <v>29704</v>
      </c>
    </row>
    <row r="6999" spans="2:16" ht="20.100000000000001" customHeight="1" x14ac:dyDescent="0.3">
      <c r="B6999" s="101">
        <v>6989</v>
      </c>
      <c r="C6999" s="20" t="s">
        <v>42363</v>
      </c>
      <c r="D6999" s="158" t="s">
        <v>8277</v>
      </c>
      <c r="E6999" s="36" t="s">
        <v>17324</v>
      </c>
      <c r="F6999" s="81">
        <v>5.5</v>
      </c>
      <c r="G6999" s="13"/>
      <c r="H6999" s="13" t="s">
        <v>5878</v>
      </c>
      <c r="I6999" s="79">
        <v>2017</v>
      </c>
      <c r="J6999" s="79"/>
      <c r="K6999" s="73">
        <v>4608478898</v>
      </c>
      <c r="L6999" s="90">
        <f>IF(K6999/1024 &gt;1,K6999/1024," ")</f>
        <v>4500467.673828125</v>
      </c>
      <c r="M6999" s="90">
        <f>IF(K6999/1048576 &gt;1,K6999/1048576," ")</f>
        <v>4394.9879627227783</v>
      </c>
      <c r="N6999" s="91">
        <f>IF(K6999&gt;999999999,K6999/1073741824," ")</f>
        <v>4.2919804323464632</v>
      </c>
      <c r="O6999" s="194" t="s">
        <v>26550</v>
      </c>
      <c r="P6999" s="197" t="s">
        <v>29705</v>
      </c>
    </row>
    <row r="7000" spans="2:16" ht="20.100000000000001" customHeight="1" x14ac:dyDescent="0.3">
      <c r="B7000" s="101">
        <v>6990</v>
      </c>
      <c r="C7000" s="29" t="s">
        <v>42364</v>
      </c>
      <c r="D7000" s="167" t="s">
        <v>8608</v>
      </c>
      <c r="E7000" s="36" t="s">
        <v>17325</v>
      </c>
      <c r="F7000" s="131">
        <v>5.8</v>
      </c>
      <c r="G7000" s="13" t="s">
        <v>704</v>
      </c>
      <c r="H7000" s="13" t="s">
        <v>5878</v>
      </c>
      <c r="I7000" s="133">
        <v>2018</v>
      </c>
      <c r="J7000" s="74"/>
      <c r="K7000" s="73">
        <v>4906160128</v>
      </c>
      <c r="L7000" s="90">
        <f>IF(K7000/1024 &gt;1,K7000/1024," ")</f>
        <v>4791172</v>
      </c>
      <c r="M7000" s="90">
        <f>IF(K7000/1048576 &gt;1,K7000/1048576," ")</f>
        <v>4678.87890625</v>
      </c>
      <c r="N7000" s="91">
        <f>IF(K7000&gt;999999999,K7000/1073741824," ")</f>
        <v>4.5692176818847656</v>
      </c>
      <c r="O7000" s="194" t="s">
        <v>29706</v>
      </c>
      <c r="P7000" s="197" t="s">
        <v>29707</v>
      </c>
    </row>
    <row r="7001" spans="2:16" ht="20.100000000000001" customHeight="1" x14ac:dyDescent="0.3">
      <c r="B7001" s="101">
        <v>6991</v>
      </c>
      <c r="C7001" s="112" t="s">
        <v>42365</v>
      </c>
      <c r="D7001" s="161" t="s">
        <v>6762</v>
      </c>
      <c r="E7001" s="36" t="s">
        <v>17326</v>
      </c>
      <c r="F7001" s="99">
        <v>5.5</v>
      </c>
      <c r="G7001" s="99"/>
      <c r="H7001" s="105" t="s">
        <v>5878</v>
      </c>
      <c r="I7001" s="101">
        <v>2015</v>
      </c>
      <c r="J7001" s="101"/>
      <c r="K7001" s="90">
        <v>3298412597</v>
      </c>
      <c r="L7001" s="90">
        <f>IF(K7001/1024 &gt;1,K7001/1024," ")</f>
        <v>3221106.0517578125</v>
      </c>
      <c r="M7001" s="90">
        <f>IF(K7001/1048576 &gt;1,K7001/1048576," ")</f>
        <v>3145.6113786697388</v>
      </c>
      <c r="N7001" s="91">
        <f>IF(K7001&gt;999999999,K7001/1073741824," ")</f>
        <v>3.0718861119821668</v>
      </c>
      <c r="O7001" s="194" t="s">
        <v>29708</v>
      </c>
      <c r="P7001" s="197" t="s">
        <v>29709</v>
      </c>
    </row>
    <row r="7002" spans="2:16" ht="20.100000000000001" customHeight="1" x14ac:dyDescent="0.3">
      <c r="B7002" s="101">
        <v>6992</v>
      </c>
      <c r="C7002" s="112" t="s">
        <v>42366</v>
      </c>
      <c r="D7002" s="161" t="s">
        <v>7229</v>
      </c>
      <c r="E7002" s="36" t="s">
        <v>17327</v>
      </c>
      <c r="F7002" s="99">
        <v>6.2</v>
      </c>
      <c r="G7002" s="99" t="s">
        <v>704</v>
      </c>
      <c r="H7002" s="105" t="s">
        <v>6249</v>
      </c>
      <c r="I7002" s="101">
        <v>2016</v>
      </c>
      <c r="J7002" s="101"/>
      <c r="K7002" s="90">
        <v>4192602135</v>
      </c>
      <c r="L7002" s="90">
        <f>IF(K7002/1024 &gt;1,K7002/1024," ")</f>
        <v>4094338.0224609375</v>
      </c>
      <c r="M7002" s="90">
        <f>IF(K7002/1048576 &gt;1,K7002/1048576," ")</f>
        <v>3998.3769750595093</v>
      </c>
      <c r="N7002" s="91">
        <f>IF(K7002&gt;999999999,K7002/1073741824," ")</f>
        <v>3.904665014706552</v>
      </c>
      <c r="O7002" s="194" t="s">
        <v>29710</v>
      </c>
      <c r="P7002" s="197" t="s">
        <v>29711</v>
      </c>
    </row>
    <row r="7003" spans="2:16" ht="20.100000000000001" customHeight="1" x14ac:dyDescent="0.3">
      <c r="B7003" s="101">
        <v>6993</v>
      </c>
      <c r="C7003" s="109" t="s">
        <v>41715</v>
      </c>
      <c r="D7003" s="159" t="s">
        <v>4777</v>
      </c>
      <c r="E7003" s="36" t="s">
        <v>16569</v>
      </c>
      <c r="F7003" s="104">
        <v>4.8</v>
      </c>
      <c r="G7003" s="101" t="s">
        <v>704</v>
      </c>
      <c r="H7003" s="105" t="s">
        <v>3744</v>
      </c>
      <c r="I7003" s="101">
        <v>2013</v>
      </c>
      <c r="J7003" s="101"/>
      <c r="K7003" s="90">
        <v>4083378030</v>
      </c>
      <c r="L7003" s="90">
        <f>IF(K7003/1024 &gt;1,K7003/1024," ")</f>
        <v>3987673.857421875</v>
      </c>
      <c r="M7003" s="90">
        <f>IF(K7003/1048576 &gt;1,K7003/1048576," ")</f>
        <v>3894.2127513885498</v>
      </c>
      <c r="N7003" s="91">
        <f>IF(K7003&gt;999999999,K7003/1073741824," ")</f>
        <v>3.8029421400278807</v>
      </c>
      <c r="O7003" s="194" t="s">
        <v>28413</v>
      </c>
      <c r="P7003" s="197" t="s">
        <v>28414</v>
      </c>
    </row>
    <row r="7004" spans="2:16" ht="20.100000000000001" customHeight="1" x14ac:dyDescent="0.3">
      <c r="B7004" s="101">
        <v>6994</v>
      </c>
      <c r="C7004" s="109" t="s">
        <v>41679</v>
      </c>
      <c r="D7004" s="160" t="s">
        <v>5904</v>
      </c>
      <c r="E7004" s="36" t="s">
        <v>16526</v>
      </c>
      <c r="F7004" s="99">
        <v>4</v>
      </c>
      <c r="G7004" s="101" t="s">
        <v>704</v>
      </c>
      <c r="H7004" s="101" t="s">
        <v>4081</v>
      </c>
      <c r="I7004" s="101">
        <v>2015</v>
      </c>
      <c r="J7004" s="101"/>
      <c r="K7004" s="90">
        <v>4190535193</v>
      </c>
      <c r="L7004" s="90">
        <f>IF(K7004/1024 &gt;1,K7004/1024," ")</f>
        <v>4092319.5244140625</v>
      </c>
      <c r="M7004" s="90">
        <f>IF(K7004/1048576 &gt;1,K7004/1048576," ")</f>
        <v>3996.4057855606079</v>
      </c>
      <c r="N7004" s="91">
        <f>IF(K7004&gt;999999999,K7004/1073741824," ")</f>
        <v>3.9027400249615312</v>
      </c>
      <c r="O7004" s="199" t="s">
        <v>17521</v>
      </c>
      <c r="P7004" s="197" t="s">
        <v>28345</v>
      </c>
    </row>
    <row r="7005" spans="2:16" ht="20.100000000000001" customHeight="1" x14ac:dyDescent="0.3">
      <c r="B7005" s="101">
        <v>6995</v>
      </c>
      <c r="C7005" s="102" t="s">
        <v>42367</v>
      </c>
      <c r="D7005" s="159" t="s">
        <v>4734</v>
      </c>
      <c r="E7005" s="36" t="s">
        <v>17328</v>
      </c>
      <c r="F7005" s="104">
        <v>7.4</v>
      </c>
      <c r="G7005" s="101" t="s">
        <v>704</v>
      </c>
      <c r="H7005" s="101" t="s">
        <v>3745</v>
      </c>
      <c r="I7005" s="101">
        <v>1982</v>
      </c>
      <c r="J7005" s="101"/>
      <c r="K7005" s="90">
        <v>4161039892</v>
      </c>
      <c r="L7005" s="90">
        <f>IF(K7005/1024 &gt;1,K7005/1024," ")</f>
        <v>4063515.51953125</v>
      </c>
      <c r="M7005" s="90">
        <f>IF(K7005/1048576 &gt;1,K7005/1048576," ")</f>
        <v>3968.2768745422363</v>
      </c>
      <c r="N7005" s="91">
        <f>IF(K7005&gt;999999999,K7005/1073741824," ")</f>
        <v>3.8752703852951527</v>
      </c>
      <c r="O7005" s="194" t="s">
        <v>29712</v>
      </c>
      <c r="P7005" s="197" t="s">
        <v>29713</v>
      </c>
    </row>
    <row r="7006" spans="2:16" ht="20.100000000000001" customHeight="1" x14ac:dyDescent="0.3">
      <c r="B7006" s="101">
        <v>6996</v>
      </c>
      <c r="C7006" s="109" t="s">
        <v>42368</v>
      </c>
      <c r="D7006" s="159" t="s">
        <v>4002</v>
      </c>
      <c r="E7006" s="36" t="s">
        <v>17329</v>
      </c>
      <c r="F7006" s="104">
        <v>5.7</v>
      </c>
      <c r="G7006" s="101" t="s">
        <v>704</v>
      </c>
      <c r="H7006" s="101" t="s">
        <v>3983</v>
      </c>
      <c r="I7006" s="101">
        <v>2014</v>
      </c>
      <c r="J7006" s="101"/>
      <c r="K7006" s="90">
        <v>3807176338</v>
      </c>
      <c r="L7006" s="90">
        <f>IF(K7006/1024 &gt;1,K7006/1024," ")</f>
        <v>3717945.642578125</v>
      </c>
      <c r="M7006" s="90">
        <f>IF(K7006/1048576 &gt;1,K7006/1048576," ")</f>
        <v>3630.8062915802002</v>
      </c>
      <c r="N7006" s="91">
        <f>IF(K7006&gt;999999999,K7006/1073741824," ")</f>
        <v>3.5457092691212893</v>
      </c>
      <c r="O7006" s="194" t="s">
        <v>29714</v>
      </c>
      <c r="P7006" s="197" t="s">
        <v>29715</v>
      </c>
    </row>
    <row r="7007" spans="2:16" ht="20.100000000000001" customHeight="1" x14ac:dyDescent="0.3">
      <c r="B7007" s="101">
        <v>6997</v>
      </c>
      <c r="C7007" s="102" t="s">
        <v>42369</v>
      </c>
      <c r="D7007" s="159" t="s">
        <v>1308</v>
      </c>
      <c r="E7007" s="36" t="s">
        <v>17330</v>
      </c>
      <c r="F7007" s="104">
        <v>8.3000000000000007</v>
      </c>
      <c r="G7007" s="101" t="s">
        <v>704</v>
      </c>
      <c r="H7007" s="101" t="s">
        <v>3740</v>
      </c>
      <c r="I7007" s="101">
        <v>1958</v>
      </c>
      <c r="J7007" s="101"/>
      <c r="K7007" s="90">
        <v>5200030595</v>
      </c>
      <c r="L7007" s="90">
        <f>IF(K7007/1024 &gt;1,K7007/1024," ")</f>
        <v>5078154.8779296875</v>
      </c>
      <c r="M7007" s="90">
        <f>IF(K7007/1048576 &gt;1,K7007/1048576," ")</f>
        <v>4959.1356229782104</v>
      </c>
      <c r="N7007" s="91">
        <f>IF(K7007&gt;999999999,K7007/1073741824," ")</f>
        <v>4.8429058818146586</v>
      </c>
      <c r="O7007" s="194" t="s">
        <v>29716</v>
      </c>
      <c r="P7007" s="197" t="s">
        <v>29717</v>
      </c>
    </row>
    <row r="7008" spans="2:16" ht="20.100000000000001" customHeight="1" x14ac:dyDescent="0.3">
      <c r="B7008" s="101">
        <v>6998</v>
      </c>
      <c r="C7008" s="102" t="s">
        <v>42370</v>
      </c>
      <c r="D7008" s="159" t="s">
        <v>640</v>
      </c>
      <c r="E7008" s="36" t="s">
        <v>17331</v>
      </c>
      <c r="F7008" s="104">
        <v>6.3</v>
      </c>
      <c r="G7008" s="94" t="s">
        <v>704</v>
      </c>
      <c r="H7008" s="94" t="s">
        <v>4424</v>
      </c>
      <c r="I7008" s="94">
        <v>1998</v>
      </c>
      <c r="J7008" s="94"/>
      <c r="K7008" s="90">
        <v>4384213422</v>
      </c>
      <c r="L7008" s="90">
        <f>IF(K7008/1024 &gt;1,K7008/1024," ")</f>
        <v>4281458.419921875</v>
      </c>
      <c r="M7008" s="90">
        <f>IF(K7008/1048576 &gt;1,K7008/1048576," ")</f>
        <v>4181.1117382049561</v>
      </c>
      <c r="N7008" s="91">
        <f>IF(K7008&gt;999999999,K7008/1073741824," ")</f>
        <v>4.0831169318407774</v>
      </c>
      <c r="O7008" s="194" t="s">
        <v>29718</v>
      </c>
      <c r="P7008" s="197" t="s">
        <v>29719</v>
      </c>
    </row>
    <row r="7009" spans="2:16" ht="20.100000000000001" customHeight="1" x14ac:dyDescent="0.3">
      <c r="B7009" s="101">
        <v>6999</v>
      </c>
      <c r="C7009" s="109" t="s">
        <v>42371</v>
      </c>
      <c r="D7009" s="160" t="s">
        <v>2674</v>
      </c>
      <c r="E7009" s="36" t="s">
        <v>17332</v>
      </c>
      <c r="F7009" s="104">
        <v>6.7</v>
      </c>
      <c r="G7009" s="94" t="s">
        <v>704</v>
      </c>
      <c r="H7009" s="94" t="s">
        <v>3800</v>
      </c>
      <c r="I7009" s="101">
        <v>1980</v>
      </c>
      <c r="J7009" s="101"/>
      <c r="K7009" s="90">
        <v>4385870623</v>
      </c>
      <c r="L7009" s="90">
        <f>IF(K7009/1024 &gt;1,K7009/1024," ")</f>
        <v>4283076.7802734375</v>
      </c>
      <c r="M7009" s="90">
        <f>IF(K7009/1048576 &gt;1,K7009/1048576," ")</f>
        <v>4182.6921682357788</v>
      </c>
      <c r="N7009" s="91">
        <f>IF(K7009&gt;999999999,K7009/1073741824," ")</f>
        <v>4.0846603205427527</v>
      </c>
      <c r="O7009" s="194" t="s">
        <v>29720</v>
      </c>
      <c r="P7009" s="197" t="s">
        <v>29721</v>
      </c>
    </row>
    <row r="7010" spans="2:16" ht="20.100000000000001" customHeight="1" x14ac:dyDescent="0.3">
      <c r="B7010" s="101">
        <v>7000</v>
      </c>
      <c r="C7010" s="20" t="s">
        <v>42372</v>
      </c>
      <c r="D7010" s="157" t="s">
        <v>9013</v>
      </c>
      <c r="E7010" s="36" t="s">
        <v>17333</v>
      </c>
      <c r="F7010" s="81">
        <v>5.4</v>
      </c>
      <c r="G7010" s="13" t="s">
        <v>704</v>
      </c>
      <c r="H7010" s="13" t="s">
        <v>3757</v>
      </c>
      <c r="I7010" s="79">
        <v>2019</v>
      </c>
      <c r="J7010" s="79"/>
      <c r="K7010" s="73">
        <v>4893343744</v>
      </c>
      <c r="L7010" s="90">
        <f>IF(K7010/1024 &gt;1,K7010/1024," ")</f>
        <v>4778656</v>
      </c>
      <c r="M7010" s="90">
        <f>IF(K7010/1048576 &gt;1,K7010/1048576," ")</f>
        <v>4666.65625</v>
      </c>
      <c r="N7010" s="91">
        <f>IF(K7010&gt;999999999,K7010/1073741824," ")</f>
        <v>4.557281494140625</v>
      </c>
      <c r="O7010" s="194" t="s">
        <v>29722</v>
      </c>
      <c r="P7010" s="197" t="s">
        <v>29723</v>
      </c>
    </row>
    <row r="7011" spans="2:16" ht="20.100000000000001" customHeight="1" x14ac:dyDescent="0.3">
      <c r="B7011" s="101">
        <v>7001</v>
      </c>
      <c r="C7011" s="29" t="s">
        <v>40716</v>
      </c>
      <c r="D7011" s="159" t="s">
        <v>4621</v>
      </c>
      <c r="E7011" s="36" t="s">
        <v>17336</v>
      </c>
      <c r="F7011" s="104">
        <v>5.3</v>
      </c>
      <c r="G7011" s="101" t="s">
        <v>704</v>
      </c>
      <c r="H7011" s="101" t="s">
        <v>3740</v>
      </c>
      <c r="I7011" s="101">
        <v>2012</v>
      </c>
      <c r="J7011" s="101"/>
      <c r="K7011" s="90">
        <v>4645860363</v>
      </c>
      <c r="L7011" s="90">
        <f>IF(K7011/1024 &gt;1,K7011/1024," ")</f>
        <v>4536973.0107421875</v>
      </c>
      <c r="M7011" s="90">
        <f>IF(K7011/1048576 &gt;1,K7011/1048576," ")</f>
        <v>4430.6377058029175</v>
      </c>
      <c r="N7011" s="91">
        <f>IF(K7011&gt;999999999,K7011/1073741824," ")</f>
        <v>4.3267946345731616</v>
      </c>
      <c r="O7011" s="194" t="s">
        <v>29726</v>
      </c>
      <c r="P7011" s="197" t="s">
        <v>29727</v>
      </c>
    </row>
    <row r="7012" spans="2:16" ht="20.100000000000001" customHeight="1" x14ac:dyDescent="0.3">
      <c r="B7012" s="101">
        <v>7002</v>
      </c>
      <c r="C7012" s="12" t="s">
        <v>40715</v>
      </c>
      <c r="D7012" s="159" t="s">
        <v>4733</v>
      </c>
      <c r="E7012" s="36" t="s">
        <v>17335</v>
      </c>
      <c r="F7012" s="104">
        <v>5.6</v>
      </c>
      <c r="G7012" s="101" t="s">
        <v>704</v>
      </c>
      <c r="H7012" s="101" t="s">
        <v>3740</v>
      </c>
      <c r="I7012" s="101">
        <v>2013</v>
      </c>
      <c r="J7012" s="101"/>
      <c r="K7012" s="90">
        <v>3829155666</v>
      </c>
      <c r="L7012" s="90">
        <f>IF(K7012/1024 &gt;1,K7012/1024," ")</f>
        <v>3739409.830078125</v>
      </c>
      <c r="M7012" s="90">
        <f>IF(K7012/1048576 &gt;1,K7012/1048576," ")</f>
        <v>3651.7674121856689</v>
      </c>
      <c r="N7012" s="91">
        <f>IF(K7012&gt;999999999,K7012/1073741824," ")</f>
        <v>3.5661791134625673</v>
      </c>
      <c r="O7012" s="194" t="s">
        <v>29724</v>
      </c>
      <c r="P7012" s="197" t="s">
        <v>29725</v>
      </c>
    </row>
    <row r="7013" spans="2:16" ht="20.100000000000001" customHeight="1" x14ac:dyDescent="0.3">
      <c r="B7013" s="101">
        <v>7003</v>
      </c>
      <c r="C7013" s="48" t="s">
        <v>42373</v>
      </c>
      <c r="D7013" s="177" t="s">
        <v>9117</v>
      </c>
      <c r="E7013" s="36" t="s">
        <v>9225</v>
      </c>
      <c r="F7013" s="81">
        <v>5.6</v>
      </c>
      <c r="G7013" s="13" t="s">
        <v>704</v>
      </c>
      <c r="H7013" s="13" t="s">
        <v>3756</v>
      </c>
      <c r="I7013" s="79">
        <v>2020</v>
      </c>
      <c r="J7013" s="79"/>
      <c r="K7013" s="73">
        <v>4843171840</v>
      </c>
      <c r="L7013" s="90">
        <f>IF(K7013/1024 &gt;1,K7013/1024," ")</f>
        <v>4729660</v>
      </c>
      <c r="M7013" s="90">
        <f>IF(K7013/1048576 &gt;1,K7013/1048576," ")</f>
        <v>4618.80859375</v>
      </c>
      <c r="N7013" s="91">
        <f>IF(K7013&gt;999999999,K7013/1073741824," ")</f>
        <v>4.5105552673339844</v>
      </c>
      <c r="O7013" s="194" t="s">
        <v>18046</v>
      </c>
      <c r="P7013" s="197" t="s">
        <v>31670</v>
      </c>
    </row>
    <row r="7014" spans="2:16" ht="20.100000000000001" customHeight="1" x14ac:dyDescent="0.3">
      <c r="B7014" s="101">
        <v>7004</v>
      </c>
      <c r="C7014" s="12" t="s">
        <v>42374</v>
      </c>
      <c r="D7014" s="159" t="s">
        <v>3158</v>
      </c>
      <c r="E7014" s="36" t="s">
        <v>17337</v>
      </c>
      <c r="F7014" s="104">
        <v>7.7</v>
      </c>
      <c r="G7014" s="101"/>
      <c r="H7014" s="101" t="s">
        <v>3927</v>
      </c>
      <c r="I7014" s="94">
        <v>1902</v>
      </c>
      <c r="J7014" s="94"/>
      <c r="K7014" s="108">
        <v>912039288</v>
      </c>
      <c r="L7014" s="90">
        <f>IF(K7014/1024 &gt;1,K7014/1024," ")</f>
        <v>890663.3671875</v>
      </c>
      <c r="M7014" s="90">
        <f>IF(K7014/1048576 &gt;1,K7014/1048576," ")</f>
        <v>869.78844451904297</v>
      </c>
      <c r="N7014" s="91" t="str">
        <f>IF(K7014&gt;999999999,K7014/1073741824," ")</f>
        <v xml:space="preserve"> </v>
      </c>
      <c r="O7014" s="194" t="s">
        <v>29728</v>
      </c>
      <c r="P7014" s="197" t="s">
        <v>29729</v>
      </c>
    </row>
    <row r="7015" spans="2:16" ht="20.100000000000001" customHeight="1" x14ac:dyDescent="0.3">
      <c r="B7015" s="101">
        <v>7005</v>
      </c>
      <c r="C7015" s="107" t="s">
        <v>42375</v>
      </c>
      <c r="D7015" s="159" t="s">
        <v>5995</v>
      </c>
      <c r="E7015" s="36" t="s">
        <v>17338</v>
      </c>
      <c r="F7015" s="99">
        <v>6.5</v>
      </c>
      <c r="G7015" s="101" t="s">
        <v>704</v>
      </c>
      <c r="H7015" s="101" t="s">
        <v>4081</v>
      </c>
      <c r="I7015" s="101">
        <v>2014</v>
      </c>
      <c r="J7015" s="101"/>
      <c r="K7015" s="90">
        <v>5508863518</v>
      </c>
      <c r="L7015" s="90">
        <f>IF(K7015/1024 &gt;1,K7015/1024," ")</f>
        <v>5379749.529296875</v>
      </c>
      <c r="M7015" s="90">
        <f>IF(K7015/1048576 &gt;1,K7015/1048576," ")</f>
        <v>5253.6616497039795</v>
      </c>
      <c r="N7015" s="91">
        <f>IF(K7015&gt;999999999,K7015/1073741824," ")</f>
        <v>5.1305289547890425</v>
      </c>
      <c r="O7015" s="194" t="s">
        <v>24928</v>
      </c>
      <c r="P7015" s="197" t="s">
        <v>29730</v>
      </c>
    </row>
    <row r="7016" spans="2:16" ht="20.100000000000001" customHeight="1" x14ac:dyDescent="0.3">
      <c r="B7016" s="101">
        <v>7006</v>
      </c>
      <c r="C7016" s="20" t="s">
        <v>42376</v>
      </c>
      <c r="D7016" s="157" t="s">
        <v>8504</v>
      </c>
      <c r="E7016" s="36" t="s">
        <v>17342</v>
      </c>
      <c r="F7016" s="81">
        <v>6.4</v>
      </c>
      <c r="G7016" s="13"/>
      <c r="H7016" s="13" t="s">
        <v>5871</v>
      </c>
      <c r="I7016" s="79">
        <v>2018</v>
      </c>
      <c r="J7016" s="79"/>
      <c r="K7016" s="73">
        <v>4008800256</v>
      </c>
      <c r="L7016" s="90">
        <f>IF(K7016/1024 &gt;1,K7016/1024," ")</f>
        <v>3914844</v>
      </c>
      <c r="M7016" s="90">
        <f>IF(K7016/1048576 &gt;1,K7016/1048576," ")</f>
        <v>3823.08984375</v>
      </c>
      <c r="N7016" s="91">
        <f>IF(K7016&gt;999999999,K7016/1073741824," ")</f>
        <v>3.7334861755371094</v>
      </c>
      <c r="O7016" s="194" t="s">
        <v>17581</v>
      </c>
      <c r="P7016" s="197" t="s">
        <v>29737</v>
      </c>
    </row>
    <row r="7017" spans="2:16" ht="20.100000000000001" customHeight="1" x14ac:dyDescent="0.3">
      <c r="B7017" s="101">
        <v>7007</v>
      </c>
      <c r="C7017" s="112" t="s">
        <v>42377</v>
      </c>
      <c r="D7017" s="160" t="s">
        <v>5853</v>
      </c>
      <c r="E7017" s="36" t="s">
        <v>17343</v>
      </c>
      <c r="F7017" s="104">
        <v>5.7</v>
      </c>
      <c r="G7017" s="101" t="s">
        <v>704</v>
      </c>
      <c r="H7017" s="101" t="s">
        <v>3737</v>
      </c>
      <c r="I7017" s="101">
        <v>1961</v>
      </c>
      <c r="J7017" s="101"/>
      <c r="K7017" s="90">
        <v>4844566892</v>
      </c>
      <c r="L7017" s="90">
        <f>IF(K7017/1024 &gt;1,K7017/1024," ")</f>
        <v>4731022.35546875</v>
      </c>
      <c r="M7017" s="90">
        <f>IF(K7017/1048576 &gt;1,K7017/1048576," ")</f>
        <v>4620.1390190124512</v>
      </c>
      <c r="N7017" s="91">
        <f>IF(K7017&gt;999999999,K7017/1073741824," ")</f>
        <v>4.5118545107543468</v>
      </c>
      <c r="O7017" s="194" t="s">
        <v>29738</v>
      </c>
      <c r="P7017" s="197" t="s">
        <v>29739</v>
      </c>
    </row>
    <row r="7018" spans="2:16" ht="20.100000000000001" customHeight="1" x14ac:dyDescent="0.3">
      <c r="B7018" s="101">
        <v>7008</v>
      </c>
      <c r="C7018" s="109" t="s">
        <v>42378</v>
      </c>
      <c r="D7018" s="159" t="s">
        <v>4516</v>
      </c>
      <c r="E7018" s="36" t="s">
        <v>17345</v>
      </c>
      <c r="F7018" s="104">
        <v>6.7</v>
      </c>
      <c r="G7018" s="101" t="s">
        <v>704</v>
      </c>
      <c r="H7018" s="105" t="s">
        <v>3739</v>
      </c>
      <c r="I7018" s="101">
        <v>1966</v>
      </c>
      <c r="J7018" s="101"/>
      <c r="K7018" s="90">
        <v>5068535245</v>
      </c>
      <c r="L7018" s="90">
        <f>IF(K7018/1024 &gt;1,K7018/1024," ")</f>
        <v>4949741.4501953125</v>
      </c>
      <c r="M7018" s="90">
        <f>IF(K7018/1048576 &gt;1,K7018/1048576," ")</f>
        <v>4833.7318849563599</v>
      </c>
      <c r="N7018" s="91">
        <f>IF(K7018&gt;999999999,K7018/1073741824," ")</f>
        <v>4.7204412939026952</v>
      </c>
      <c r="O7018" s="194" t="s">
        <v>29742</v>
      </c>
      <c r="P7018" s="197" t="s">
        <v>29743</v>
      </c>
    </row>
    <row r="7019" spans="2:16" ht="20.100000000000001" customHeight="1" x14ac:dyDescent="0.3">
      <c r="B7019" s="101">
        <v>7009</v>
      </c>
      <c r="C7019" s="102" t="s">
        <v>42379</v>
      </c>
      <c r="D7019" s="159" t="s">
        <v>5026</v>
      </c>
      <c r="E7019" s="36" t="s">
        <v>17346</v>
      </c>
      <c r="F7019" s="104">
        <v>5.6</v>
      </c>
      <c r="G7019" s="101" t="s">
        <v>704</v>
      </c>
      <c r="H7019" s="101" t="s">
        <v>3745</v>
      </c>
      <c r="I7019" s="101">
        <v>2006</v>
      </c>
      <c r="J7019" s="101"/>
      <c r="K7019" s="90">
        <v>3499684277</v>
      </c>
      <c r="L7019" s="90">
        <f>IF(K7019/1024 &gt;1,K7019/1024," ")</f>
        <v>3417660.4267578125</v>
      </c>
      <c r="M7019" s="90">
        <f>IF(K7019/1048576 &gt;1,K7019/1048576," ")</f>
        <v>3337.5590105056763</v>
      </c>
      <c r="N7019" s="91">
        <f>IF(K7019&gt;999999999,K7019/1073741824," ")</f>
        <v>3.2593349711969495</v>
      </c>
      <c r="O7019" s="194" t="s">
        <v>17742</v>
      </c>
      <c r="P7019" s="197" t="s">
        <v>29744</v>
      </c>
    </row>
    <row r="7020" spans="2:16" ht="20.100000000000001" customHeight="1" x14ac:dyDescent="0.3">
      <c r="B7020" s="101">
        <v>7010</v>
      </c>
      <c r="C7020" s="102" t="s">
        <v>42380</v>
      </c>
      <c r="D7020" s="159" t="s">
        <v>5577</v>
      </c>
      <c r="E7020" s="36" t="s">
        <v>17347</v>
      </c>
      <c r="F7020" s="104">
        <v>5.3</v>
      </c>
      <c r="G7020" s="101" t="s">
        <v>704</v>
      </c>
      <c r="H7020" s="101" t="s">
        <v>5576</v>
      </c>
      <c r="I7020" s="101">
        <v>2013</v>
      </c>
      <c r="J7020" s="101"/>
      <c r="K7020" s="90">
        <v>2874752052</v>
      </c>
      <c r="L7020" s="90">
        <f>IF(K7020/1024 &gt;1,K7020/1024," ")</f>
        <v>2807375.05078125</v>
      </c>
      <c r="M7020" s="90">
        <f>IF(K7020/1048576 &gt;1,K7020/1048576," ")</f>
        <v>2741.5771980285645</v>
      </c>
      <c r="N7020" s="91">
        <f>IF(K7020&gt;999999999,K7020/1073741824," ")</f>
        <v>2.67732148244977</v>
      </c>
      <c r="O7020" s="194" t="s">
        <v>29745</v>
      </c>
      <c r="P7020" s="197" t="s">
        <v>29746</v>
      </c>
    </row>
    <row r="7021" spans="2:16" ht="20.100000000000001" customHeight="1" x14ac:dyDescent="0.3">
      <c r="B7021" s="101">
        <v>7011</v>
      </c>
      <c r="C7021" s="103" t="s">
        <v>42381</v>
      </c>
      <c r="D7021" s="160" t="s">
        <v>5406</v>
      </c>
      <c r="E7021" s="36" t="s">
        <v>17348</v>
      </c>
      <c r="F7021" s="104">
        <v>4.7</v>
      </c>
      <c r="G7021" s="101" t="s">
        <v>704</v>
      </c>
      <c r="H7021" s="101" t="s">
        <v>5405</v>
      </c>
      <c r="I7021" s="101">
        <v>1988</v>
      </c>
      <c r="J7021" s="101"/>
      <c r="K7021" s="90">
        <v>4298448845</v>
      </c>
      <c r="L7021" s="90">
        <f>IF(K7021/1024 &gt;1,K7021/1024," ")</f>
        <v>4197703.9501953125</v>
      </c>
      <c r="M7021" s="90">
        <f>IF(K7021/1048576 &gt;1,K7021/1048576," ")</f>
        <v>4099.3202638626099</v>
      </c>
      <c r="N7021" s="91">
        <f>IF(K7021&gt;999999999,K7021/1073741824," ")</f>
        <v>4.0032424451783299</v>
      </c>
      <c r="O7021" s="194" t="s">
        <v>29747</v>
      </c>
      <c r="P7021" s="197" t="s">
        <v>29748</v>
      </c>
    </row>
    <row r="7022" spans="2:16" ht="20.100000000000001" customHeight="1" x14ac:dyDescent="0.3">
      <c r="B7022" s="101">
        <v>7012</v>
      </c>
      <c r="C7022" s="112" t="s">
        <v>42382</v>
      </c>
      <c r="D7022" s="160" t="s">
        <v>5934</v>
      </c>
      <c r="E7022" s="36" t="s">
        <v>17349</v>
      </c>
      <c r="F7022" s="99">
        <v>6.8</v>
      </c>
      <c r="G7022" s="101"/>
      <c r="H7022" s="101" t="s">
        <v>5906</v>
      </c>
      <c r="I7022" s="101">
        <v>1978</v>
      </c>
      <c r="J7022" s="101"/>
      <c r="K7022" s="90">
        <v>1953156027</v>
      </c>
      <c r="L7022" s="90">
        <f>IF(K7022/1024 &gt;1,K7022/1024," ")</f>
        <v>1907378.9326171875</v>
      </c>
      <c r="M7022" s="90">
        <f>IF(K7022/1048576 &gt;1,K7022/1048576," ")</f>
        <v>1862.6747388839722</v>
      </c>
      <c r="N7022" s="91">
        <f>IF(K7022&gt;999999999,K7022/1073741824," ")</f>
        <v>1.8190182996913791</v>
      </c>
      <c r="O7022" s="194" t="s">
        <v>29749</v>
      </c>
      <c r="P7022" s="200" t="s">
        <v>31596</v>
      </c>
    </row>
    <row r="7023" spans="2:16" ht="20.100000000000001" customHeight="1" x14ac:dyDescent="0.3">
      <c r="B7023" s="101">
        <v>7013</v>
      </c>
      <c r="C7023" s="48" t="s">
        <v>42383</v>
      </c>
      <c r="D7023" s="177" t="s">
        <v>9158</v>
      </c>
      <c r="E7023" s="36" t="s">
        <v>9159</v>
      </c>
      <c r="F7023" s="49">
        <v>5.9</v>
      </c>
      <c r="G7023" s="13" t="s">
        <v>704</v>
      </c>
      <c r="H7023" s="13" t="s">
        <v>3740</v>
      </c>
      <c r="I7023" s="9">
        <v>2020</v>
      </c>
      <c r="J7023" s="9"/>
      <c r="K7023" s="45">
        <v>2493063168</v>
      </c>
      <c r="L7023" s="90">
        <f>IF(K7023/1024 &gt;1,K7023/1024," ")</f>
        <v>2434632</v>
      </c>
      <c r="M7023" s="90">
        <f>IF(K7023/1048576 &gt;1,K7023/1048576," ")</f>
        <v>2377.5703125</v>
      </c>
      <c r="N7023" s="91">
        <f>IF(K7023&gt;999999999,K7023/1073741824," ")</f>
        <v>2.3218460083007813</v>
      </c>
      <c r="O7023" s="194" t="s">
        <v>31733</v>
      </c>
      <c r="P7023" s="197" t="s">
        <v>31671</v>
      </c>
    </row>
    <row r="7024" spans="2:16" ht="20.100000000000001" customHeight="1" x14ac:dyDescent="0.3">
      <c r="B7024" s="101">
        <v>7014</v>
      </c>
      <c r="C7024" s="102" t="s">
        <v>42384</v>
      </c>
      <c r="D7024" s="159" t="s">
        <v>9</v>
      </c>
      <c r="E7024" s="36" t="s">
        <v>17350</v>
      </c>
      <c r="F7024" s="104">
        <v>5.9</v>
      </c>
      <c r="G7024" s="94"/>
      <c r="H7024" s="94" t="s">
        <v>3747</v>
      </c>
      <c r="I7024" s="101">
        <v>2008</v>
      </c>
      <c r="J7024" s="101"/>
      <c r="K7024" s="108">
        <v>2116442490</v>
      </c>
      <c r="L7024" s="90">
        <f>IF(K7024/1024 &gt;1,K7024/1024," ")</f>
        <v>2066838.369140625</v>
      </c>
      <c r="M7024" s="90">
        <f>IF(K7024/1048576 &gt;1,K7024/1048576," ")</f>
        <v>2018.3968448638916</v>
      </c>
      <c r="N7024" s="91">
        <f>IF(K7024&gt;999999999,K7024/1073741824," ")</f>
        <v>1.9710906688123941</v>
      </c>
      <c r="O7024" s="194" t="s">
        <v>17766</v>
      </c>
      <c r="P7024" s="197" t="s">
        <v>29750</v>
      </c>
    </row>
    <row r="7025" spans="2:16" ht="20.100000000000001" customHeight="1" x14ac:dyDescent="0.3">
      <c r="B7025" s="101">
        <v>7015</v>
      </c>
      <c r="C7025" s="20" t="s">
        <v>42385</v>
      </c>
      <c r="D7025" s="157" t="s">
        <v>9041</v>
      </c>
      <c r="E7025" s="36" t="s">
        <v>17353</v>
      </c>
      <c r="F7025" s="81">
        <v>5.7</v>
      </c>
      <c r="G7025" s="13" t="s">
        <v>704</v>
      </c>
      <c r="H7025" s="13" t="s">
        <v>3757</v>
      </c>
      <c r="I7025" s="79">
        <v>2020</v>
      </c>
      <c r="J7025" s="79"/>
      <c r="K7025" s="73">
        <v>6558334976</v>
      </c>
      <c r="L7025" s="90">
        <f>IF(K7025/1024 &gt;1,K7025/1024," ")</f>
        <v>6404624</v>
      </c>
      <c r="M7025" s="90">
        <f>IF(K7025/1048576 &gt;1,K7025/1048576," ")</f>
        <v>6254.515625</v>
      </c>
      <c r="N7025" s="91">
        <f>IF(K7025&gt;999999999,K7025/1073741824," ")</f>
        <v>6.1079254150390625</v>
      </c>
      <c r="O7025" s="194" t="s">
        <v>29755</v>
      </c>
      <c r="P7025" s="200" t="s">
        <v>31597</v>
      </c>
    </row>
    <row r="7026" spans="2:16" ht="20.100000000000001" customHeight="1" x14ac:dyDescent="0.3">
      <c r="B7026" s="101">
        <v>7016</v>
      </c>
      <c r="C7026" s="111" t="s">
        <v>42386</v>
      </c>
      <c r="D7026" s="174" t="s">
        <v>6445</v>
      </c>
      <c r="E7026" s="36" t="s">
        <v>17354</v>
      </c>
      <c r="F7026" s="99">
        <v>4.8</v>
      </c>
      <c r="G7026" s="99" t="s">
        <v>704</v>
      </c>
      <c r="H7026" s="105" t="s">
        <v>4081</v>
      </c>
      <c r="I7026" s="101">
        <v>2015</v>
      </c>
      <c r="J7026" s="101"/>
      <c r="K7026" s="90">
        <v>4875415488</v>
      </c>
      <c r="L7026" s="90">
        <f>IF(K7026/1024 &gt;1,K7026/1024," ")</f>
        <v>4761147.9375</v>
      </c>
      <c r="M7026" s="90">
        <f>IF(K7026/1048576 &gt;1,K7026/1048576," ")</f>
        <v>4649.5585327148438</v>
      </c>
      <c r="N7026" s="91">
        <f>IF(K7026&gt;999999999,K7026/1073741824," ")</f>
        <v>4.5405845046043396</v>
      </c>
      <c r="O7026" s="194" t="s">
        <v>29756</v>
      </c>
      <c r="P7026" s="197" t="s">
        <v>29757</v>
      </c>
    </row>
    <row r="7027" spans="2:16" ht="20.100000000000001" customHeight="1" x14ac:dyDescent="0.3">
      <c r="B7027" s="101">
        <v>7017</v>
      </c>
      <c r="C7027" s="12" t="s">
        <v>42617</v>
      </c>
      <c r="D7027" s="157" t="s">
        <v>8433</v>
      </c>
      <c r="E7027" s="254" t="s">
        <v>17355</v>
      </c>
      <c r="F7027" s="81">
        <v>7.1</v>
      </c>
      <c r="G7027" s="13" t="s">
        <v>704</v>
      </c>
      <c r="H7027" s="13" t="s">
        <v>3937</v>
      </c>
      <c r="I7027" s="79">
        <v>1982</v>
      </c>
      <c r="J7027" s="79"/>
      <c r="K7027" s="73">
        <v>4348846080</v>
      </c>
      <c r="L7027" s="90">
        <f>IF(K7027/1024 &gt;1,K7027/1024," ")</f>
        <v>4246920</v>
      </c>
      <c r="M7027" s="90">
        <f>IF(K7027/1048576 &gt;1,K7027/1048576," ")</f>
        <v>4147.3828125</v>
      </c>
      <c r="N7027" s="91">
        <f>IF(K7027&gt;999999999,K7027/1073741824," ")</f>
        <v>4.0501785278320313</v>
      </c>
      <c r="O7027" s="194" t="s">
        <v>29758</v>
      </c>
      <c r="P7027" s="197" t="s">
        <v>29759</v>
      </c>
    </row>
    <row r="7028" spans="2:16" ht="20.100000000000001" customHeight="1" x14ac:dyDescent="0.3">
      <c r="B7028" s="101">
        <v>7018</v>
      </c>
      <c r="C7028" s="102" t="s">
        <v>42387</v>
      </c>
      <c r="D7028" s="159" t="s">
        <v>3178</v>
      </c>
      <c r="E7028" s="36" t="s">
        <v>17356</v>
      </c>
      <c r="F7028" s="104">
        <v>6.6</v>
      </c>
      <c r="G7028" s="101" t="s">
        <v>704</v>
      </c>
      <c r="H7028" s="101" t="s">
        <v>3773</v>
      </c>
      <c r="I7028" s="101">
        <v>1993</v>
      </c>
      <c r="J7028" s="101"/>
      <c r="K7028" s="90">
        <v>2745714004</v>
      </c>
      <c r="L7028" s="90">
        <f>IF(K7028/1024 &gt;1,K7028/1024," ")</f>
        <v>2681361.33203125</v>
      </c>
      <c r="M7028" s="90">
        <f>IF(K7028/1048576 &gt;1,K7028/1048576," ")</f>
        <v>2618.5169258117676</v>
      </c>
      <c r="N7028" s="91">
        <f>IF(K7028&gt;999999999,K7028/1073741824," ")</f>
        <v>2.5571454353630543</v>
      </c>
      <c r="O7028" s="194" t="s">
        <v>29760</v>
      </c>
      <c r="P7028" s="197" t="s">
        <v>29761</v>
      </c>
    </row>
    <row r="7029" spans="2:16" ht="20.100000000000001" customHeight="1" x14ac:dyDescent="0.3">
      <c r="B7029" s="101">
        <v>7019</v>
      </c>
      <c r="C7029" s="20" t="s">
        <v>42388</v>
      </c>
      <c r="D7029" s="177" t="s">
        <v>8941</v>
      </c>
      <c r="E7029" s="36" t="s">
        <v>17357</v>
      </c>
      <c r="F7029" s="81">
        <v>6.8</v>
      </c>
      <c r="G7029" s="13" t="s">
        <v>704</v>
      </c>
      <c r="H7029" s="13" t="s">
        <v>3744</v>
      </c>
      <c r="I7029" s="79">
        <v>2019</v>
      </c>
      <c r="J7029" s="79"/>
      <c r="K7029" s="73">
        <v>7797866496</v>
      </c>
      <c r="L7029" s="90">
        <f>IF(K7029/1024 &gt;1,K7029/1024," ")</f>
        <v>7615104</v>
      </c>
      <c r="M7029" s="90">
        <f>IF(K7029/1048576 &gt;1,K7029/1048576," ")</f>
        <v>7436.625</v>
      </c>
      <c r="N7029" s="91">
        <f>IF(K7029&gt;999999999,K7029/1073741824," ")</f>
        <v>7.2623291015625</v>
      </c>
      <c r="O7029" s="194" t="s">
        <v>29762</v>
      </c>
      <c r="P7029" s="197" t="s">
        <v>29763</v>
      </c>
    </row>
    <row r="7030" spans="2:16" ht="20.100000000000001" customHeight="1" x14ac:dyDescent="0.3">
      <c r="B7030" s="101">
        <v>7020</v>
      </c>
      <c r="C7030" s="47" t="s">
        <v>42389</v>
      </c>
      <c r="D7030" s="157" t="s">
        <v>8333</v>
      </c>
      <c r="E7030" s="36" t="s">
        <v>17358</v>
      </c>
      <c r="F7030" s="81">
        <v>6.5</v>
      </c>
      <c r="G7030" s="13" t="s">
        <v>704</v>
      </c>
      <c r="H7030" s="13" t="s">
        <v>5892</v>
      </c>
      <c r="I7030" s="79">
        <v>2018</v>
      </c>
      <c r="J7030" s="79"/>
      <c r="K7030" s="73">
        <v>4830380032</v>
      </c>
      <c r="L7030" s="90">
        <f>IF(K7030/1024 &gt;1,K7030/1024," ")</f>
        <v>4717168</v>
      </c>
      <c r="M7030" s="90">
        <f>IF(K7030/1048576 &gt;1,K7030/1048576," ")</f>
        <v>4606.609375</v>
      </c>
      <c r="N7030" s="91">
        <f>IF(K7030&gt;999999999,K7030/1073741824," ")</f>
        <v>4.4986419677734375</v>
      </c>
      <c r="O7030" s="194" t="s">
        <v>29764</v>
      </c>
      <c r="P7030" s="197" t="s">
        <v>29765</v>
      </c>
    </row>
    <row r="7031" spans="2:16" ht="20.100000000000001" customHeight="1" x14ac:dyDescent="0.3">
      <c r="B7031" s="101">
        <v>7021</v>
      </c>
      <c r="C7031" s="12" t="s">
        <v>34159</v>
      </c>
      <c r="D7031" s="261" t="s">
        <v>33605</v>
      </c>
      <c r="E7031" s="36" t="s">
        <v>33606</v>
      </c>
      <c r="F7031" s="131">
        <v>6.1</v>
      </c>
      <c r="G7031" s="13"/>
      <c r="H7031" s="13" t="s">
        <v>3744</v>
      </c>
      <c r="I7031" s="133">
        <v>2021</v>
      </c>
      <c r="J7031" s="74"/>
      <c r="K7031" s="73">
        <v>3778965504</v>
      </c>
      <c r="L7031" s="90">
        <f>IF(K7031/1024 &gt;1,K7031/1024," ")</f>
        <v>3690396</v>
      </c>
      <c r="M7031" s="90">
        <f>IF(K7031/1048576 &gt;1,K7031/1048576," ")</f>
        <v>3603.90234375</v>
      </c>
      <c r="N7031" s="91">
        <f>IF(K7031&gt;999999999,K7031/1073741824," ")</f>
        <v>3.5194358825683594</v>
      </c>
      <c r="O7031" s="194" t="s">
        <v>20628</v>
      </c>
      <c r="P7031" s="197" t="s">
        <v>33607</v>
      </c>
    </row>
    <row r="7032" spans="2:16" ht="20.100000000000001" customHeight="1" x14ac:dyDescent="0.3">
      <c r="B7032" s="101">
        <v>7022</v>
      </c>
      <c r="C7032" s="112" t="s">
        <v>42390</v>
      </c>
      <c r="D7032" s="160" t="s">
        <v>5844</v>
      </c>
      <c r="E7032" s="36" t="s">
        <v>17359</v>
      </c>
      <c r="F7032" s="104">
        <v>7.5</v>
      </c>
      <c r="G7032" s="101" t="s">
        <v>704</v>
      </c>
      <c r="H7032" s="101" t="s">
        <v>3898</v>
      </c>
      <c r="I7032" s="101">
        <v>1943</v>
      </c>
      <c r="J7032" s="116"/>
      <c r="K7032" s="90">
        <v>6480539470</v>
      </c>
      <c r="L7032" s="90">
        <f>IF(K7032/1024 &gt;1,K7032/1024," ")</f>
        <v>6328651.826171875</v>
      </c>
      <c r="M7032" s="90">
        <f>IF(K7032/1048576 &gt;1,K7032/1048576," ")</f>
        <v>6180.3240489959717</v>
      </c>
      <c r="N7032" s="91">
        <f>IF(K7032&gt;999999999,K7032/1073741824," ")</f>
        <v>6.0354727040976286</v>
      </c>
      <c r="O7032" s="194" t="s">
        <v>29766</v>
      </c>
      <c r="P7032" s="197" t="s">
        <v>29766</v>
      </c>
    </row>
    <row r="7033" spans="2:16" ht="20.100000000000001" customHeight="1" x14ac:dyDescent="0.3">
      <c r="B7033" s="101">
        <v>7023</v>
      </c>
      <c r="C7033" s="102" t="s">
        <v>42392</v>
      </c>
      <c r="D7033" s="159" t="s">
        <v>2676</v>
      </c>
      <c r="E7033" s="36" t="s">
        <v>17361</v>
      </c>
      <c r="F7033" s="104">
        <v>5.6</v>
      </c>
      <c r="G7033" s="99" t="s">
        <v>704</v>
      </c>
      <c r="H7033" s="105" t="s">
        <v>4081</v>
      </c>
      <c r="I7033" s="101">
        <v>2004</v>
      </c>
      <c r="J7033" s="101"/>
      <c r="K7033" s="90">
        <v>4462140401</v>
      </c>
      <c r="L7033" s="90">
        <f>IF(K7033/1024 &gt;1,K7033/1024," ")</f>
        <v>4357558.9853515625</v>
      </c>
      <c r="M7033" s="90">
        <f>IF(K7033/1048576 &gt;1,K7033/1048576," ")</f>
        <v>4255.4286966323853</v>
      </c>
      <c r="N7033" s="91">
        <f>IF(K7033&gt;999999999,K7033/1073741824," ")</f>
        <v>4.1556920865550637</v>
      </c>
      <c r="O7033" s="194" t="s">
        <v>29769</v>
      </c>
      <c r="P7033" s="197" t="s">
        <v>29770</v>
      </c>
    </row>
    <row r="7034" spans="2:16" ht="20.100000000000001" customHeight="1" x14ac:dyDescent="0.3">
      <c r="B7034" s="101">
        <v>7024</v>
      </c>
      <c r="C7034" s="102" t="s">
        <v>42393</v>
      </c>
      <c r="D7034" s="159" t="s">
        <v>4971</v>
      </c>
      <c r="E7034" s="36" t="s">
        <v>17362</v>
      </c>
      <c r="F7034" s="104">
        <v>5.8</v>
      </c>
      <c r="G7034" s="101" t="s">
        <v>704</v>
      </c>
      <c r="H7034" s="101" t="s">
        <v>4091</v>
      </c>
      <c r="I7034" s="101">
        <v>2005</v>
      </c>
      <c r="J7034" s="101"/>
      <c r="K7034" s="90">
        <v>3019839130</v>
      </c>
      <c r="L7034" s="90">
        <f>IF(K7034/1024 &gt;1,K7034/1024," ")</f>
        <v>2949061.650390625</v>
      </c>
      <c r="M7034" s="90">
        <f>IF(K7034/1048576 &gt;1,K7034/1048576," ")</f>
        <v>2879.9430179595947</v>
      </c>
      <c r="N7034" s="91">
        <f>IF(K7034&gt;999999999,K7034/1073741824," ")</f>
        <v>2.8124443534761667</v>
      </c>
      <c r="O7034" s="194" t="s">
        <v>29771</v>
      </c>
      <c r="P7034" s="197" t="s">
        <v>29772</v>
      </c>
    </row>
    <row r="7035" spans="2:16" ht="20.100000000000001" customHeight="1" x14ac:dyDescent="0.3">
      <c r="B7035" s="101">
        <v>7025</v>
      </c>
      <c r="C7035" s="109" t="s">
        <v>42394</v>
      </c>
      <c r="D7035" s="159" t="s">
        <v>3432</v>
      </c>
      <c r="E7035" s="36" t="s">
        <v>17363</v>
      </c>
      <c r="F7035" s="104">
        <v>6.8</v>
      </c>
      <c r="G7035" s="101" t="s">
        <v>704</v>
      </c>
      <c r="H7035" s="101" t="s">
        <v>3737</v>
      </c>
      <c r="I7035" s="101">
        <v>1957</v>
      </c>
      <c r="J7035" s="101"/>
      <c r="K7035" s="90">
        <v>3888772096</v>
      </c>
      <c r="L7035" s="90">
        <f>IF(K7035/1024 &gt;1,K7035/1024," ")</f>
        <v>3797629</v>
      </c>
      <c r="M7035" s="90">
        <f>IF(K7035/1048576 &gt;1,K7035/1048576," ")</f>
        <v>3708.6220703125</v>
      </c>
      <c r="N7035" s="91">
        <f>IF(K7035&gt;999999999,K7035/1073741824," ")</f>
        <v>3.6217012405395508</v>
      </c>
      <c r="O7035" s="194" t="s">
        <v>20140</v>
      </c>
      <c r="P7035" s="197" t="s">
        <v>29773</v>
      </c>
    </row>
    <row r="7036" spans="2:16" ht="20.100000000000001" customHeight="1" x14ac:dyDescent="0.3">
      <c r="B7036" s="101">
        <v>7026</v>
      </c>
      <c r="C7036" s="119" t="s">
        <v>39932</v>
      </c>
      <c r="D7036" s="168" t="s">
        <v>6214</v>
      </c>
      <c r="E7036" s="36" t="s">
        <v>14720</v>
      </c>
      <c r="F7036" s="99">
        <v>5.3</v>
      </c>
      <c r="G7036" s="101" t="s">
        <v>704</v>
      </c>
      <c r="H7036" s="9" t="s">
        <v>3739</v>
      </c>
      <c r="I7036" s="101">
        <v>2013</v>
      </c>
      <c r="J7036" s="101"/>
      <c r="K7036" s="90">
        <v>3846967296</v>
      </c>
      <c r="L7036" s="90">
        <f>IF(K7036/1024 &gt;1,K7036/1024," ")</f>
        <v>3756804</v>
      </c>
      <c r="M7036" s="90">
        <f>IF(K7036/1048576 &gt;1,K7036/1048576," ")</f>
        <v>3668.75390625</v>
      </c>
      <c r="N7036" s="91">
        <f>IF(K7036&gt;999999999,K7036/1073741824," ")</f>
        <v>3.5827674865722656</v>
      </c>
      <c r="O7036" s="194" t="s">
        <v>25354</v>
      </c>
      <c r="P7036" s="197" t="s">
        <v>25355</v>
      </c>
    </row>
    <row r="7037" spans="2:16" ht="20.100000000000001" customHeight="1" x14ac:dyDescent="0.3">
      <c r="B7037" s="101">
        <v>7027</v>
      </c>
      <c r="C7037" s="48" t="s">
        <v>42395</v>
      </c>
      <c r="D7037" s="177" t="s">
        <v>9160</v>
      </c>
      <c r="E7037" s="36" t="s">
        <v>9161</v>
      </c>
      <c r="F7037" s="49">
        <v>5.9</v>
      </c>
      <c r="G7037" s="13"/>
      <c r="H7037" s="13" t="s">
        <v>3740</v>
      </c>
      <c r="I7037" s="9">
        <v>2021</v>
      </c>
      <c r="J7037" s="9"/>
      <c r="K7037" s="45">
        <v>2685595648</v>
      </c>
      <c r="L7037" s="90">
        <f>IF(K7037/1024 &gt;1,K7037/1024," ")</f>
        <v>2622652</v>
      </c>
      <c r="M7037" s="90">
        <f>IF(K7037/1048576 &gt;1,K7037/1048576," ")</f>
        <v>2561.18359375</v>
      </c>
      <c r="N7037" s="91">
        <f>IF(K7037&gt;999999999,K7037/1073741824," ")</f>
        <v>2.5011558532714844</v>
      </c>
      <c r="O7037" s="199" t="s">
        <v>17525</v>
      </c>
      <c r="P7037" s="197" t="s">
        <v>31672</v>
      </c>
    </row>
    <row r="7038" spans="2:16" ht="20.100000000000001" customHeight="1" x14ac:dyDescent="0.3">
      <c r="B7038" s="101">
        <v>7028</v>
      </c>
      <c r="C7038" s="102" t="s">
        <v>42396</v>
      </c>
      <c r="D7038" s="159" t="s">
        <v>2677</v>
      </c>
      <c r="E7038" s="36" t="s">
        <v>17364</v>
      </c>
      <c r="F7038" s="104">
        <v>7.4</v>
      </c>
      <c r="G7038" s="94" t="s">
        <v>704</v>
      </c>
      <c r="H7038" s="94" t="s">
        <v>4104</v>
      </c>
      <c r="I7038" s="101">
        <v>1961</v>
      </c>
      <c r="J7038" s="101"/>
      <c r="K7038" s="108">
        <v>4493564401</v>
      </c>
      <c r="L7038" s="90">
        <f>IF(K7038/1024 &gt;1,K7038/1024," ")</f>
        <v>4388246.4853515625</v>
      </c>
      <c r="M7038" s="90">
        <f>IF(K7038/1048576 &gt;1,K7038/1048576," ")</f>
        <v>4285.3969583511353</v>
      </c>
      <c r="N7038" s="91">
        <f>IF(K7038&gt;999999999,K7038/1073741824," ")</f>
        <v>4.1849579671397805</v>
      </c>
      <c r="O7038" s="194" t="s">
        <v>29774</v>
      </c>
      <c r="P7038" s="197" t="s">
        <v>29775</v>
      </c>
    </row>
    <row r="7039" spans="2:16" ht="20.100000000000001" customHeight="1" x14ac:dyDescent="0.3">
      <c r="B7039" s="101">
        <v>7029</v>
      </c>
      <c r="C7039" s="7" t="s">
        <v>40800</v>
      </c>
      <c r="D7039" s="159" t="s">
        <v>40712</v>
      </c>
      <c r="E7039" s="36" t="s">
        <v>16536</v>
      </c>
      <c r="F7039" s="104">
        <v>5.3</v>
      </c>
      <c r="G7039" s="101"/>
      <c r="H7039" s="101" t="s">
        <v>4405</v>
      </c>
      <c r="I7039" s="101">
        <v>2009</v>
      </c>
      <c r="J7039" s="101"/>
      <c r="K7039" s="90">
        <v>1584345088</v>
      </c>
      <c r="L7039" s="90">
        <f>IF(K7039/1024 &gt;1,K7039/1024," ")</f>
        <v>1547212</v>
      </c>
      <c r="M7039" s="90">
        <f>IF(K7039/1048576 &gt;1,K7039/1048576," ")</f>
        <v>1510.94921875</v>
      </c>
      <c r="N7039" s="91">
        <f>IF(K7039&gt;999999999,K7039/1073741824," ")</f>
        <v>1.4755363464355469</v>
      </c>
      <c r="O7039" s="194" t="s">
        <v>28360</v>
      </c>
      <c r="P7039" s="197" t="s">
        <v>28361</v>
      </c>
    </row>
    <row r="7040" spans="2:16" ht="20.100000000000001" customHeight="1" x14ac:dyDescent="0.3">
      <c r="B7040" s="101">
        <v>7030</v>
      </c>
      <c r="C7040" s="102" t="s">
        <v>42397</v>
      </c>
      <c r="D7040" s="160" t="s">
        <v>5280</v>
      </c>
      <c r="E7040" s="36" t="s">
        <v>17365</v>
      </c>
      <c r="F7040" s="104">
        <v>6.7</v>
      </c>
      <c r="G7040" s="101" t="s">
        <v>704</v>
      </c>
      <c r="H7040" s="101" t="s">
        <v>4372</v>
      </c>
      <c r="I7040" s="101">
        <v>1983</v>
      </c>
      <c r="J7040" s="101"/>
      <c r="K7040" s="90">
        <v>4991785640</v>
      </c>
      <c r="L7040" s="90">
        <f>IF(K7040/1024 &gt;1,K7040/1024," ")</f>
        <v>4874790.6640625</v>
      </c>
      <c r="M7040" s="90">
        <f>IF(K7040/1048576 &gt;1,K7040/1048576," ")</f>
        <v>4760.5377578735352</v>
      </c>
      <c r="N7040" s="91">
        <f>IF(K7040&gt;999999999,K7040/1073741824," ")</f>
        <v>4.6489626541733742</v>
      </c>
      <c r="O7040" s="194" t="s">
        <v>29776</v>
      </c>
      <c r="P7040" s="197" t="s">
        <v>29777</v>
      </c>
    </row>
    <row r="7041" spans="2:16" ht="20.100000000000001" customHeight="1" x14ac:dyDescent="0.3">
      <c r="B7041" s="101">
        <v>7031</v>
      </c>
      <c r="C7041" s="102" t="s">
        <v>42398</v>
      </c>
      <c r="D7041" s="159" t="s">
        <v>918</v>
      </c>
      <c r="E7041" s="36" t="s">
        <v>40717</v>
      </c>
      <c r="F7041" s="104">
        <v>5.8</v>
      </c>
      <c r="G7041" s="94"/>
      <c r="H7041" s="94" t="s">
        <v>3774</v>
      </c>
      <c r="I7041" s="101">
        <v>2001</v>
      </c>
      <c r="J7041" s="101"/>
      <c r="K7041" s="90">
        <v>2827059080</v>
      </c>
      <c r="L7041" s="90">
        <f>IF(K7041/1024 &gt;1,K7041/1024," ")</f>
        <v>2760799.8828125</v>
      </c>
      <c r="M7041" s="90">
        <f>IF(K7041/1048576 &gt;1,K7041/1048576," ")</f>
        <v>2696.093635559082</v>
      </c>
      <c r="N7041" s="91">
        <f>IF(K7041&gt;999999999,K7041/1073741824," ")</f>
        <v>2.632903940975666</v>
      </c>
      <c r="O7041" s="194" t="s">
        <v>29778</v>
      </c>
      <c r="P7041" s="197" t="s">
        <v>29779</v>
      </c>
    </row>
    <row r="7042" spans="2:16" ht="20.100000000000001" customHeight="1" x14ac:dyDescent="0.3">
      <c r="B7042" s="101">
        <v>7032</v>
      </c>
      <c r="C7042" s="103" t="s">
        <v>42399</v>
      </c>
      <c r="D7042" s="161" t="s">
        <v>7430</v>
      </c>
      <c r="E7042" s="36" t="s">
        <v>17366</v>
      </c>
      <c r="F7042" s="99">
        <v>5.5</v>
      </c>
      <c r="G7042" s="99"/>
      <c r="H7042" s="105" t="s">
        <v>3937</v>
      </c>
      <c r="I7042" s="101">
        <v>2016</v>
      </c>
      <c r="J7042" s="101"/>
      <c r="K7042" s="90">
        <v>2972137716</v>
      </c>
      <c r="L7042" s="90">
        <f>IF(K7042/1024 &gt;1,K7042/1024," ")</f>
        <v>2902478.23828125</v>
      </c>
      <c r="M7042" s="90">
        <f>IF(K7042/1048576 &gt;1,K7042/1048576," ")</f>
        <v>2834.4514045715332</v>
      </c>
      <c r="N7042" s="91">
        <f>IF(K7042&gt;999999999,K7042/1073741824," ")</f>
        <v>2.7680189497768879</v>
      </c>
      <c r="O7042" s="194" t="s">
        <v>17738</v>
      </c>
      <c r="P7042" s="197" t="s">
        <v>29780</v>
      </c>
    </row>
    <row r="7043" spans="2:16" ht="20.100000000000001" customHeight="1" x14ac:dyDescent="0.3">
      <c r="B7043" s="101">
        <v>7033</v>
      </c>
      <c r="C7043" s="112" t="s">
        <v>42400</v>
      </c>
      <c r="D7043" s="168" t="s">
        <v>7520</v>
      </c>
      <c r="E7043" s="36" t="s">
        <v>17367</v>
      </c>
      <c r="F7043" s="99">
        <v>4.4000000000000004</v>
      </c>
      <c r="G7043" s="99"/>
      <c r="H7043" s="105" t="s">
        <v>5878</v>
      </c>
      <c r="I7043" s="101">
        <v>2016</v>
      </c>
      <c r="J7043" s="112"/>
      <c r="K7043" s="90">
        <v>5412397253</v>
      </c>
      <c r="L7043" s="90">
        <f>IF(K7043/1024 &gt;1,K7043/1024," ")</f>
        <v>5285544.1923828125</v>
      </c>
      <c r="M7043" s="90">
        <f>IF(K7043/1048576 &gt;1,K7043/1048576," ")</f>
        <v>5161.6642503738403</v>
      </c>
      <c r="N7043" s="91">
        <f>IF(K7043&gt;999999999,K7043/1073741824," ")</f>
        <v>5.0406877445057034</v>
      </c>
      <c r="O7043" s="194" t="s">
        <v>29781</v>
      </c>
      <c r="P7043" s="197" t="s">
        <v>29782</v>
      </c>
    </row>
    <row r="7044" spans="2:16" ht="20.100000000000001" customHeight="1" x14ac:dyDescent="0.3">
      <c r="B7044" s="101">
        <v>7034</v>
      </c>
      <c r="C7044" s="7" t="s">
        <v>42401</v>
      </c>
      <c r="D7044" s="159" t="s">
        <v>2678</v>
      </c>
      <c r="E7044" s="36" t="s">
        <v>17368</v>
      </c>
      <c r="F7044" s="104">
        <v>5.7</v>
      </c>
      <c r="G7044" s="13" t="s">
        <v>704</v>
      </c>
      <c r="H7044" s="13" t="s">
        <v>5878</v>
      </c>
      <c r="I7044" s="101">
        <v>1968</v>
      </c>
      <c r="J7044" s="101"/>
      <c r="K7044" s="73">
        <v>2670149632</v>
      </c>
      <c r="L7044" s="90">
        <f>IF(K7044/1024 &gt;1,K7044/1024," ")</f>
        <v>2607568</v>
      </c>
      <c r="M7044" s="90">
        <f>IF(K7044/1048576 &gt;1,K7044/1048576," ")</f>
        <v>2546.453125</v>
      </c>
      <c r="N7044" s="91">
        <f>IF(K7044&gt;999999999,K7044/1073741824," ")</f>
        <v>2.4867706298828125</v>
      </c>
      <c r="O7044" s="194" t="s">
        <v>29783</v>
      </c>
      <c r="P7044" s="197" t="s">
        <v>29784</v>
      </c>
    </row>
    <row r="7045" spans="2:16" ht="20.100000000000001" customHeight="1" x14ac:dyDescent="0.3">
      <c r="B7045" s="101">
        <v>7035</v>
      </c>
      <c r="C7045" s="7" t="s">
        <v>42402</v>
      </c>
      <c r="D7045" s="167" t="s">
        <v>9014</v>
      </c>
      <c r="E7045" s="36" t="s">
        <v>17369</v>
      </c>
      <c r="F7045" s="81">
        <v>5.2</v>
      </c>
      <c r="G7045" s="13" t="s">
        <v>704</v>
      </c>
      <c r="H7045" s="13" t="s">
        <v>3740</v>
      </c>
      <c r="I7045" s="79">
        <v>2020</v>
      </c>
      <c r="J7045" s="141"/>
      <c r="K7045" s="73">
        <v>4329422848</v>
      </c>
      <c r="L7045" s="90">
        <f>IF(K7045/1024 &gt;1,K7045/1024," ")</f>
        <v>4227952</v>
      </c>
      <c r="M7045" s="90">
        <f>IF(K7045/1048576 &gt;1,K7045/1048576," ")</f>
        <v>4128.859375</v>
      </c>
      <c r="N7045" s="91">
        <f>IF(K7045&gt;999999999,K7045/1073741824," ")</f>
        <v>4.0320892333984375</v>
      </c>
      <c r="O7045" s="194" t="s">
        <v>18220</v>
      </c>
      <c r="P7045" s="197" t="s">
        <v>29785</v>
      </c>
    </row>
    <row r="7046" spans="2:16" ht="20.100000000000001" customHeight="1" x14ac:dyDescent="0.3">
      <c r="B7046" s="101">
        <v>7036</v>
      </c>
      <c r="C7046" s="107" t="s">
        <v>42403</v>
      </c>
      <c r="D7046" s="161" t="s">
        <v>7306</v>
      </c>
      <c r="E7046" s="36" t="s">
        <v>17370</v>
      </c>
      <c r="F7046" s="99">
        <v>3.9</v>
      </c>
      <c r="G7046" s="99"/>
      <c r="H7046" s="105" t="s">
        <v>5878</v>
      </c>
      <c r="I7046" s="101">
        <v>2016</v>
      </c>
      <c r="J7046" s="115"/>
      <c r="K7046" s="90">
        <v>3589740445</v>
      </c>
      <c r="L7046" s="90">
        <f>IF(K7046/1024 &gt;1,K7046/1024," ")</f>
        <v>3505605.9033203125</v>
      </c>
      <c r="M7046" s="90">
        <f>IF(K7046/1048576 &gt;1,K7046/1048576," ")</f>
        <v>3423.4432649612427</v>
      </c>
      <c r="N7046" s="91">
        <f>IF(K7046&gt;999999999,K7046/1073741824," ")</f>
        <v>3.3432063134387136</v>
      </c>
      <c r="O7046" s="194" t="s">
        <v>24285</v>
      </c>
      <c r="P7046" s="197" t="s">
        <v>29786</v>
      </c>
    </row>
    <row r="7047" spans="2:16" ht="20.100000000000001" customHeight="1" x14ac:dyDescent="0.3">
      <c r="B7047" s="101">
        <v>7037</v>
      </c>
      <c r="C7047" s="102" t="s">
        <v>42404</v>
      </c>
      <c r="D7047" s="159" t="s">
        <v>4972</v>
      </c>
      <c r="E7047" s="36" t="s">
        <v>17371</v>
      </c>
      <c r="F7047" s="104">
        <v>6.1</v>
      </c>
      <c r="G7047" s="101" t="s">
        <v>704</v>
      </c>
      <c r="H7047" s="101" t="s">
        <v>3740</v>
      </c>
      <c r="I7047" s="101">
        <v>1975</v>
      </c>
      <c r="J7047" s="101"/>
      <c r="K7047" s="90">
        <v>3496105511</v>
      </c>
      <c r="L7047" s="90">
        <f>IF(K7047/1024 &gt;1,K7047/1024," ")</f>
        <v>3414165.5380859375</v>
      </c>
      <c r="M7047" s="90">
        <f>IF(K7047/1048576 &gt;1,K7047/1048576," ")</f>
        <v>3334.1460332870483</v>
      </c>
      <c r="N7047" s="91">
        <f>IF(K7047&gt;999999999,K7047/1073741824," ")</f>
        <v>3.2560019856318831</v>
      </c>
      <c r="O7047" s="194" t="s">
        <v>29787</v>
      </c>
      <c r="P7047" s="197" t="s">
        <v>29788</v>
      </c>
    </row>
    <row r="7048" spans="2:16" ht="20.100000000000001" customHeight="1" x14ac:dyDescent="0.3">
      <c r="B7048" s="101">
        <v>7038</v>
      </c>
      <c r="C7048" s="7" t="s">
        <v>42405</v>
      </c>
      <c r="D7048" s="159" t="s">
        <v>2679</v>
      </c>
      <c r="E7048" s="36" t="s">
        <v>17372</v>
      </c>
      <c r="F7048" s="104">
        <v>5.6</v>
      </c>
      <c r="G7048" s="13" t="s">
        <v>704</v>
      </c>
      <c r="H7048" s="13" t="s">
        <v>3756</v>
      </c>
      <c r="I7048" s="101">
        <v>2005</v>
      </c>
      <c r="J7048" s="101"/>
      <c r="K7048" s="73">
        <v>4665450510</v>
      </c>
      <c r="L7048" s="90">
        <f>IF(K7048/1024 &gt;1,K7048/1024," ")</f>
        <v>4556104.013671875</v>
      </c>
      <c r="M7048" s="90">
        <f>IF(K7048/1048576 &gt;1,K7048/1048576," ")</f>
        <v>4449.3203258514404</v>
      </c>
      <c r="N7048" s="91">
        <f>IF(K7048&gt;999999999,K7048/1073741824," ")</f>
        <v>4.3450393807142973</v>
      </c>
      <c r="O7048" s="194" t="s">
        <v>19648</v>
      </c>
      <c r="P7048" s="197" t="s">
        <v>29789</v>
      </c>
    </row>
    <row r="7049" spans="2:16" ht="20.100000000000001" customHeight="1" x14ac:dyDescent="0.3">
      <c r="B7049" s="101">
        <v>7039</v>
      </c>
      <c r="C7049" s="84" t="s">
        <v>42406</v>
      </c>
      <c r="D7049" s="157" t="s">
        <v>7725</v>
      </c>
      <c r="E7049" s="36" t="s">
        <v>17373</v>
      </c>
      <c r="F7049" s="81">
        <v>8.1</v>
      </c>
      <c r="G7049" s="81"/>
      <c r="H7049" s="82" t="s">
        <v>5892</v>
      </c>
      <c r="I7049" s="79">
        <v>1961</v>
      </c>
      <c r="J7049" s="84"/>
      <c r="K7049" s="73">
        <v>4120761709</v>
      </c>
      <c r="L7049" s="90">
        <f>IF(K7049/1024 &gt;1,K7049/1024," ")</f>
        <v>4024181.3564453125</v>
      </c>
      <c r="M7049" s="90">
        <f>IF(K7049/1048576 &gt;1,K7049/1048576," ")</f>
        <v>3929.8646059036255</v>
      </c>
      <c r="N7049" s="91">
        <f>IF(K7049&gt;999999999,K7049/1073741824," ")</f>
        <v>3.8377584042027593</v>
      </c>
      <c r="O7049" s="194" t="s">
        <v>29790</v>
      </c>
      <c r="P7049" s="197" t="s">
        <v>29791</v>
      </c>
    </row>
    <row r="7050" spans="2:16" ht="20.100000000000001" customHeight="1" x14ac:dyDescent="0.3">
      <c r="B7050" s="101">
        <v>7040</v>
      </c>
      <c r="C7050" s="102" t="s">
        <v>42407</v>
      </c>
      <c r="D7050" s="159" t="s">
        <v>804</v>
      </c>
      <c r="E7050" s="36" t="s">
        <v>17374</v>
      </c>
      <c r="F7050" s="104">
        <v>4.7</v>
      </c>
      <c r="G7050" s="94" t="s">
        <v>704</v>
      </c>
      <c r="H7050" s="94" t="s">
        <v>3739</v>
      </c>
      <c r="I7050" s="101">
        <v>1995</v>
      </c>
      <c r="J7050" s="101"/>
      <c r="K7050" s="90">
        <v>5030451212</v>
      </c>
      <c r="L7050" s="90">
        <f>IF(K7050/1024 &gt;1,K7050/1024," ")</f>
        <v>4912550.01171875</v>
      </c>
      <c r="M7050" s="90">
        <f>IF(K7050/1048576 &gt;1,K7050/1048576," ")</f>
        <v>4797.4121208190918</v>
      </c>
      <c r="N7050" s="91">
        <f>IF(K7050&gt;999999999,K7050/1073741824," ")</f>
        <v>4.6849727742373943</v>
      </c>
      <c r="O7050" s="194" t="s">
        <v>29792</v>
      </c>
      <c r="P7050" s="197" t="s">
        <v>29793</v>
      </c>
    </row>
    <row r="7051" spans="2:16" ht="20.100000000000001" customHeight="1" x14ac:dyDescent="0.3">
      <c r="B7051" s="101">
        <v>7041</v>
      </c>
      <c r="C7051" s="109" t="s">
        <v>42408</v>
      </c>
      <c r="D7051" s="159" t="s">
        <v>5613</v>
      </c>
      <c r="E7051" s="36" t="s">
        <v>17375</v>
      </c>
      <c r="F7051" s="104">
        <v>4.4000000000000004</v>
      </c>
      <c r="G7051" s="101" t="s">
        <v>704</v>
      </c>
      <c r="H7051" s="101" t="s">
        <v>3756</v>
      </c>
      <c r="I7051" s="101">
        <v>1988</v>
      </c>
      <c r="J7051" s="101"/>
      <c r="K7051" s="90">
        <v>4512047284</v>
      </c>
      <c r="L7051" s="90">
        <f>IF(K7051/1024 &gt;1,K7051/1024," ")</f>
        <v>4406296.17578125</v>
      </c>
      <c r="M7051" s="90">
        <f>IF(K7051/1048576 &gt;1,K7051/1048576," ")</f>
        <v>4303.023609161377</v>
      </c>
      <c r="N7051" s="91">
        <f>IF(K7051&gt;999999999,K7051/1073741824," ")</f>
        <v>4.2021714933216572</v>
      </c>
      <c r="O7051" s="194" t="s">
        <v>29794</v>
      </c>
      <c r="P7051" s="197" t="s">
        <v>29795</v>
      </c>
    </row>
    <row r="7052" spans="2:16" ht="20.100000000000001" customHeight="1" x14ac:dyDescent="0.3">
      <c r="B7052" s="101">
        <v>7042</v>
      </c>
      <c r="C7052" s="7" t="s">
        <v>40878</v>
      </c>
      <c r="D7052" s="159" t="s">
        <v>803</v>
      </c>
      <c r="E7052" s="36" t="s">
        <v>17376</v>
      </c>
      <c r="F7052" s="104">
        <v>7</v>
      </c>
      <c r="G7052" s="94"/>
      <c r="H7052" s="94" t="s">
        <v>3930</v>
      </c>
      <c r="I7052" s="101">
        <v>2006</v>
      </c>
      <c r="J7052" s="101"/>
      <c r="K7052" s="90">
        <v>733704192</v>
      </c>
      <c r="L7052" s="90">
        <f>IF(K7052/1024 &gt;1,K7052/1024," ")</f>
        <v>716508</v>
      </c>
      <c r="M7052" s="90">
        <f>IF(K7052/1048576 &gt;1,K7052/1048576," ")</f>
        <v>699.71484375</v>
      </c>
      <c r="N7052" s="91" t="str">
        <f>IF(K7052&gt;999999999,K7052/1073741824," ")</f>
        <v xml:space="preserve"> </v>
      </c>
      <c r="O7052" s="199" t="s">
        <v>17525</v>
      </c>
      <c r="P7052" s="197" t="s">
        <v>29796</v>
      </c>
    </row>
    <row r="7053" spans="2:16" ht="20.100000000000001" customHeight="1" x14ac:dyDescent="0.3">
      <c r="B7053" s="101">
        <v>7043</v>
      </c>
      <c r="C7053" s="12" t="s">
        <v>42409</v>
      </c>
      <c r="D7053" s="177" t="s">
        <v>8475</v>
      </c>
      <c r="E7053" s="36" t="s">
        <v>17377</v>
      </c>
      <c r="F7053" s="131">
        <v>6.1</v>
      </c>
      <c r="G7053" s="13" t="s">
        <v>704</v>
      </c>
      <c r="H7053" s="13" t="s">
        <v>5878</v>
      </c>
      <c r="I7053" s="133">
        <v>2018</v>
      </c>
      <c r="J7053" s="74"/>
      <c r="K7053" s="73">
        <v>6352859136</v>
      </c>
      <c r="L7053" s="90">
        <f>IF(K7053/1024 &gt;1,K7053/1024," ")</f>
        <v>6203964</v>
      </c>
      <c r="M7053" s="90">
        <f>IF(K7053/1048576 &gt;1,K7053/1048576," ")</f>
        <v>6058.55859375</v>
      </c>
      <c r="N7053" s="91">
        <f>IF(K7053&gt;999999999,K7053/1073741824," ")</f>
        <v>5.9165611267089844</v>
      </c>
      <c r="O7053" s="194" t="s">
        <v>19673</v>
      </c>
      <c r="P7053" s="197" t="s">
        <v>29797</v>
      </c>
    </row>
    <row r="7054" spans="2:16" ht="20.100000000000001" customHeight="1" x14ac:dyDescent="0.3">
      <c r="B7054" s="101">
        <v>7044</v>
      </c>
      <c r="C7054" s="109" t="s">
        <v>42410</v>
      </c>
      <c r="D7054" s="159" t="s">
        <v>4902</v>
      </c>
      <c r="E7054" s="36" t="s">
        <v>17378</v>
      </c>
      <c r="F7054" s="104">
        <v>6.3</v>
      </c>
      <c r="G7054" s="101" t="s">
        <v>704</v>
      </c>
      <c r="H7054" s="101" t="s">
        <v>3739</v>
      </c>
      <c r="I7054" s="101">
        <v>2013</v>
      </c>
      <c r="J7054" s="101"/>
      <c r="K7054" s="90">
        <v>4430943621</v>
      </c>
      <c r="L7054" s="90">
        <f>IF(K7054/1024 &gt;1,K7054/1024," ")</f>
        <v>4327093.3798828125</v>
      </c>
      <c r="M7054" s="90">
        <f>IF(K7054/1048576 &gt;1,K7054/1048576," ")</f>
        <v>4225.6771287918091</v>
      </c>
      <c r="N7054" s="91">
        <f>IF(K7054&gt;999999999,K7054/1073741824," ")</f>
        <v>4.1266378210857511</v>
      </c>
      <c r="O7054" s="194" t="s">
        <v>19227</v>
      </c>
      <c r="P7054" s="197" t="s">
        <v>29798</v>
      </c>
    </row>
    <row r="7055" spans="2:16" ht="20.100000000000001" customHeight="1" x14ac:dyDescent="0.3">
      <c r="B7055" s="101">
        <v>7045</v>
      </c>
      <c r="C7055" s="28" t="s">
        <v>42411</v>
      </c>
      <c r="D7055" s="168" t="s">
        <v>7082</v>
      </c>
      <c r="E7055" s="36" t="s">
        <v>17379</v>
      </c>
      <c r="F7055" s="99">
        <v>5.3</v>
      </c>
      <c r="G7055" s="99"/>
      <c r="H7055" s="105" t="s">
        <v>5878</v>
      </c>
      <c r="I7055" s="101">
        <v>1965</v>
      </c>
      <c r="J7055" s="101"/>
      <c r="K7055" s="90">
        <v>2737610261</v>
      </c>
      <c r="L7055" s="90">
        <f>IF(K7055/1024 &gt;1,K7055/1024," ")</f>
        <v>2673447.5205078125</v>
      </c>
      <c r="M7055" s="90">
        <f>IF(K7055/1048576 &gt;1,K7055/1048576," ")</f>
        <v>2610.7885942459106</v>
      </c>
      <c r="N7055" s="91">
        <f>IF(K7055&gt;999999999,K7055/1073741824," ")</f>
        <v>2.5495982365682721</v>
      </c>
      <c r="O7055" s="194" t="s">
        <v>29799</v>
      </c>
      <c r="P7055" s="197" t="s">
        <v>29800</v>
      </c>
    </row>
    <row r="7056" spans="2:16" ht="20.100000000000001" customHeight="1" x14ac:dyDescent="0.3">
      <c r="B7056" s="101">
        <v>7046</v>
      </c>
      <c r="C7056" s="7" t="s">
        <v>42412</v>
      </c>
      <c r="D7056" s="159" t="s">
        <v>564</v>
      </c>
      <c r="E7056" s="36" t="s">
        <v>17380</v>
      </c>
      <c r="F7056" s="104">
        <v>7.6</v>
      </c>
      <c r="G7056" s="99" t="s">
        <v>704</v>
      </c>
      <c r="H7056" s="101" t="s">
        <v>5910</v>
      </c>
      <c r="I7056" s="101">
        <v>1952</v>
      </c>
      <c r="J7056" s="101"/>
      <c r="K7056" s="90">
        <v>2989634685</v>
      </c>
      <c r="L7056" s="90">
        <f>IF(K7056/1024 &gt;1,K7056/1024," ")</f>
        <v>2919565.1220703125</v>
      </c>
      <c r="M7056" s="90">
        <f>IF(K7056/1048576 &gt;1,K7056/1048576," ")</f>
        <v>2851.1378145217896</v>
      </c>
      <c r="N7056" s="91">
        <f>IF(K7056&gt;999999999,K7056/1073741824," ")</f>
        <v>2.7843142719939351</v>
      </c>
      <c r="O7056" s="194" t="s">
        <v>29801</v>
      </c>
      <c r="P7056" s="197" t="s">
        <v>29802</v>
      </c>
    </row>
    <row r="7057" spans="2:16" ht="20.100000000000001" customHeight="1" x14ac:dyDescent="0.3">
      <c r="B7057" s="101">
        <v>7047</v>
      </c>
      <c r="C7057" s="7" t="s">
        <v>42413</v>
      </c>
      <c r="D7057" s="157" t="s">
        <v>8892</v>
      </c>
      <c r="E7057" s="36" t="s">
        <v>17381</v>
      </c>
      <c r="F7057" s="81">
        <v>5.7</v>
      </c>
      <c r="G7057" s="13" t="s">
        <v>704</v>
      </c>
      <c r="H7057" s="13" t="s">
        <v>5580</v>
      </c>
      <c r="I7057" s="79">
        <v>2019</v>
      </c>
      <c r="J7057" s="79"/>
      <c r="K7057" s="73">
        <v>4168155136</v>
      </c>
      <c r="L7057" s="90">
        <f>IF(K7057/1024 &gt;1,K7057/1024," ")</f>
        <v>4070464</v>
      </c>
      <c r="M7057" s="90">
        <f>IF(K7057/1048576 &gt;1,K7057/1048576," ")</f>
        <v>3975.0625</v>
      </c>
      <c r="N7057" s="91">
        <f>IF(K7057&gt;999999999,K7057/1073741824," ")</f>
        <v>3.88189697265625</v>
      </c>
      <c r="O7057" s="194" t="s">
        <v>29803</v>
      </c>
      <c r="P7057" s="197" t="s">
        <v>29804</v>
      </c>
    </row>
    <row r="7058" spans="2:16" ht="20.100000000000001" customHeight="1" x14ac:dyDescent="0.3">
      <c r="B7058" s="101">
        <v>7048</v>
      </c>
      <c r="C7058" s="109" t="s">
        <v>42414</v>
      </c>
      <c r="D7058" s="159" t="s">
        <v>3433</v>
      </c>
      <c r="E7058" s="36" t="s">
        <v>17382</v>
      </c>
      <c r="F7058" s="104">
        <v>8.1999999999999993</v>
      </c>
      <c r="G7058" s="101" t="s">
        <v>704</v>
      </c>
      <c r="H7058" s="101" t="s">
        <v>3927</v>
      </c>
      <c r="I7058" s="101">
        <v>1938</v>
      </c>
      <c r="J7058" s="101"/>
      <c r="K7058" s="90">
        <v>3108950760</v>
      </c>
      <c r="L7058" s="90">
        <f>IF(K7058/1024 &gt;1,K7058/1024," ")</f>
        <v>3036084.7265625</v>
      </c>
      <c r="M7058" s="90">
        <f>IF(K7058/1048576 &gt;1,K7058/1048576," ")</f>
        <v>2964.9264907836914</v>
      </c>
      <c r="N7058" s="91">
        <f>IF(K7058&gt;999999999,K7058/1073741824," ")</f>
        <v>2.8954360261559486</v>
      </c>
      <c r="O7058" s="194" t="s">
        <v>29805</v>
      </c>
      <c r="P7058" s="197" t="s">
        <v>29806</v>
      </c>
    </row>
    <row r="7059" spans="2:16" ht="20.100000000000001" customHeight="1" x14ac:dyDescent="0.3">
      <c r="B7059" s="101">
        <v>7049</v>
      </c>
      <c r="C7059" s="48" t="s">
        <v>42415</v>
      </c>
      <c r="D7059" s="168" t="s">
        <v>6258</v>
      </c>
      <c r="E7059" s="36" t="s">
        <v>17383</v>
      </c>
      <c r="F7059" s="99">
        <v>6.8</v>
      </c>
      <c r="G7059" s="99" t="s">
        <v>704</v>
      </c>
      <c r="H7059" s="101" t="s">
        <v>5892</v>
      </c>
      <c r="I7059" s="101">
        <v>1993</v>
      </c>
      <c r="J7059" s="101"/>
      <c r="K7059" s="90">
        <v>3546410413</v>
      </c>
      <c r="L7059" s="90">
        <f>IF(K7059/1024 &gt;1,K7059/1024," ")</f>
        <v>3463291.4189453125</v>
      </c>
      <c r="M7059" s="90">
        <f>IF(K7059/1048576 &gt;1,K7059/1048576," ")</f>
        <v>3382.1205263137817</v>
      </c>
      <c r="N7059" s="91">
        <f>IF(K7059&gt;999999999,K7059/1073741824," ")</f>
        <v>3.3028520764783025</v>
      </c>
      <c r="O7059" s="194" t="s">
        <v>29807</v>
      </c>
      <c r="P7059" s="197" t="s">
        <v>29808</v>
      </c>
    </row>
    <row r="7060" spans="2:16" ht="20.100000000000001" customHeight="1" x14ac:dyDescent="0.3">
      <c r="B7060" s="101">
        <v>7050</v>
      </c>
      <c r="C7060" s="111" t="s">
        <v>42416</v>
      </c>
      <c r="D7060" s="161" t="s">
        <v>7431</v>
      </c>
      <c r="E7060" s="36" t="s">
        <v>17384</v>
      </c>
      <c r="F7060" s="99">
        <v>5.7</v>
      </c>
      <c r="G7060" s="99" t="s">
        <v>704</v>
      </c>
      <c r="H7060" s="105" t="s">
        <v>4081</v>
      </c>
      <c r="I7060" s="101">
        <v>2016</v>
      </c>
      <c r="J7060" s="101"/>
      <c r="K7060" s="90">
        <v>5056633079</v>
      </c>
      <c r="L7060" s="90">
        <f>IF(K7060/1024 &gt;1,K7060/1024," ")</f>
        <v>4938118.2412109375</v>
      </c>
      <c r="M7060" s="90">
        <f>IF(K7060/1048576 &gt;1,K7060/1048576," ")</f>
        <v>4822.3810949325562</v>
      </c>
      <c r="N7060" s="91">
        <f>IF(K7060&gt;999999999,K7060/1073741824," ")</f>
        <v>4.7093565380200744</v>
      </c>
      <c r="O7060" s="194" t="s">
        <v>29809</v>
      </c>
      <c r="P7060" s="197" t="s">
        <v>29810</v>
      </c>
    </row>
    <row r="7061" spans="2:16" ht="20.100000000000001" customHeight="1" x14ac:dyDescent="0.3">
      <c r="B7061" s="101">
        <v>7051</v>
      </c>
      <c r="C7061" s="109" t="s">
        <v>42417</v>
      </c>
      <c r="D7061" s="164" t="s">
        <v>3962</v>
      </c>
      <c r="E7061" s="36" t="s">
        <v>17385</v>
      </c>
      <c r="F7061" s="104">
        <v>6.5</v>
      </c>
      <c r="G7061" s="101"/>
      <c r="H7061" s="101" t="s">
        <v>4473</v>
      </c>
      <c r="I7061" s="101">
        <v>2013</v>
      </c>
      <c r="J7061" s="101"/>
      <c r="K7061" s="90">
        <v>4373788997</v>
      </c>
      <c r="L7061" s="90">
        <f>IF(K7061/1024 &gt;1,K7061/1024," ")</f>
        <v>4271278.3173828125</v>
      </c>
      <c r="M7061" s="90">
        <f>IF(K7061/1048576 &gt;1,K7061/1048576," ")</f>
        <v>4171.1702318191528</v>
      </c>
      <c r="N7061" s="91">
        <f>IF(K7061&gt;999999999,K7061/1073741824," ")</f>
        <v>4.0734084295108914</v>
      </c>
      <c r="O7061" s="194" t="s">
        <v>29811</v>
      </c>
      <c r="P7061" s="197" t="s">
        <v>29812</v>
      </c>
    </row>
    <row r="7062" spans="2:16" ht="20.100000000000001" customHeight="1" x14ac:dyDescent="0.3">
      <c r="B7062" s="101">
        <v>7052</v>
      </c>
      <c r="C7062" s="20" t="s">
        <v>42418</v>
      </c>
      <c r="D7062" s="157" t="s">
        <v>8690</v>
      </c>
      <c r="E7062" s="36" t="s">
        <v>17386</v>
      </c>
      <c r="F7062" s="81">
        <v>7.6</v>
      </c>
      <c r="G7062" s="13" t="s">
        <v>704</v>
      </c>
      <c r="H7062" s="13" t="s">
        <v>5339</v>
      </c>
      <c r="I7062" s="79">
        <v>1938</v>
      </c>
      <c r="J7062" s="139"/>
      <c r="K7062" s="73">
        <v>3210452992</v>
      </c>
      <c r="L7062" s="90">
        <f>IF(K7062/1024 &gt;1,K7062/1024," ")</f>
        <v>3135208</v>
      </c>
      <c r="M7062" s="90">
        <f>IF(K7062/1048576 &gt;1,K7062/1048576," ")</f>
        <v>3061.7265625</v>
      </c>
      <c r="N7062" s="91">
        <f>IF(K7062&gt;999999999,K7062/1073741824," ")</f>
        <v>2.9899673461914063</v>
      </c>
      <c r="O7062" s="194" t="s">
        <v>29813</v>
      </c>
      <c r="P7062" s="197" t="s">
        <v>29814</v>
      </c>
    </row>
    <row r="7063" spans="2:16" ht="20.100000000000001" customHeight="1" x14ac:dyDescent="0.3">
      <c r="B7063" s="101">
        <v>7053</v>
      </c>
      <c r="C7063" s="7" t="s">
        <v>40879</v>
      </c>
      <c r="D7063" s="159" t="s">
        <v>2680</v>
      </c>
      <c r="E7063" s="36" t="s">
        <v>17387</v>
      </c>
      <c r="F7063" s="104">
        <v>7.1</v>
      </c>
      <c r="G7063" s="94"/>
      <c r="H7063" s="94" t="s">
        <v>4066</v>
      </c>
      <c r="I7063" s="101">
        <v>1995</v>
      </c>
      <c r="J7063" s="101"/>
      <c r="K7063" s="90">
        <v>698578944</v>
      </c>
      <c r="L7063" s="90">
        <f>IF(K7063/1024 &gt;1,K7063/1024," ")</f>
        <v>682206</v>
      </c>
      <c r="M7063" s="90">
        <f>IF(K7063/1048576 &gt;1,K7063/1048576," ")</f>
        <v>666.216796875</v>
      </c>
      <c r="N7063" s="91" t="str">
        <f>IF(K7063&gt;999999999,K7063/1073741824," ")</f>
        <v xml:space="preserve"> </v>
      </c>
      <c r="O7063" s="194" t="s">
        <v>29815</v>
      </c>
      <c r="P7063" s="197" t="s">
        <v>29816</v>
      </c>
    </row>
    <row r="7064" spans="2:16" ht="20.100000000000001" customHeight="1" x14ac:dyDescent="0.3">
      <c r="B7064" s="101">
        <v>7054</v>
      </c>
      <c r="C7064" s="103" t="s">
        <v>42419</v>
      </c>
      <c r="D7064" s="160" t="s">
        <v>5407</v>
      </c>
      <c r="E7064" s="36" t="s">
        <v>17388</v>
      </c>
      <c r="F7064" s="104">
        <v>6.1</v>
      </c>
      <c r="G7064" s="101"/>
      <c r="H7064" s="101" t="s">
        <v>3739</v>
      </c>
      <c r="I7064" s="101">
        <v>2013</v>
      </c>
      <c r="J7064" s="101"/>
      <c r="K7064" s="90">
        <v>4541052622</v>
      </c>
      <c r="L7064" s="90">
        <f>IF(K7064/1024 &gt;1,K7064/1024," ")</f>
        <v>4434621.701171875</v>
      </c>
      <c r="M7064" s="90">
        <f>IF(K7064/1048576 &gt;1,K7064/1048576," ")</f>
        <v>4330.6852550506592</v>
      </c>
      <c r="N7064" s="91">
        <f>IF(K7064&gt;999999999,K7064/1073741824," ")</f>
        <v>4.2291848193854094</v>
      </c>
      <c r="O7064" s="194" t="s">
        <v>29817</v>
      </c>
      <c r="P7064" s="197" t="s">
        <v>29818</v>
      </c>
    </row>
    <row r="7065" spans="2:16" ht="20.100000000000001" customHeight="1" x14ac:dyDescent="0.3">
      <c r="B7065" s="101">
        <v>7055</v>
      </c>
      <c r="C7065" s="12" t="s">
        <v>42420</v>
      </c>
      <c r="D7065" s="157" t="s">
        <v>8697</v>
      </c>
      <c r="E7065" s="36" t="s">
        <v>17389</v>
      </c>
      <c r="F7065" s="81">
        <v>6.5</v>
      </c>
      <c r="G7065" s="13"/>
      <c r="H7065" s="13" t="s">
        <v>3756</v>
      </c>
      <c r="I7065" s="79">
        <v>1985</v>
      </c>
      <c r="J7065" s="79"/>
      <c r="K7065" s="73">
        <v>4676763648</v>
      </c>
      <c r="L7065" s="90">
        <f>IF(K7065/1024 &gt;1,K7065/1024," ")</f>
        <v>4567152</v>
      </c>
      <c r="M7065" s="90">
        <f>IF(K7065/1048576 &gt;1,K7065/1048576," ")</f>
        <v>4460.109375</v>
      </c>
      <c r="N7065" s="91">
        <f>IF(K7065&gt;999999999,K7065/1073741824," ")</f>
        <v>4.3555755615234375</v>
      </c>
      <c r="O7065" s="194" t="s">
        <v>29819</v>
      </c>
      <c r="P7065" s="197" t="s">
        <v>29820</v>
      </c>
    </row>
    <row r="7066" spans="2:16" ht="20.100000000000001" customHeight="1" x14ac:dyDescent="0.3">
      <c r="B7066" s="101">
        <v>7056</v>
      </c>
      <c r="C7066" s="7" t="s">
        <v>42422</v>
      </c>
      <c r="D7066" s="157" t="s">
        <v>9055</v>
      </c>
      <c r="E7066" s="36" t="s">
        <v>17391</v>
      </c>
      <c r="F7066" s="81">
        <v>5.8</v>
      </c>
      <c r="G7066" s="13"/>
      <c r="H7066" s="13" t="s">
        <v>3740</v>
      </c>
      <c r="I7066" s="79">
        <v>2020</v>
      </c>
      <c r="J7066" s="83"/>
      <c r="K7066" s="73">
        <v>3927056384</v>
      </c>
      <c r="L7066" s="90">
        <f>IF(K7066/1024 &gt;1,K7066/1024," ")</f>
        <v>3835016</v>
      </c>
      <c r="M7066" s="90">
        <f>IF(K7066/1048576 &gt;1,K7066/1048576," ")</f>
        <v>3745.1328125</v>
      </c>
      <c r="N7066" s="91">
        <f>IF(K7066&gt;999999999,K7066/1073741824," ")</f>
        <v>3.6573562622070313</v>
      </c>
      <c r="O7066" s="194" t="s">
        <v>29823</v>
      </c>
      <c r="P7066" s="197" t="s">
        <v>29824</v>
      </c>
    </row>
    <row r="7067" spans="2:16" ht="20.100000000000001" customHeight="1" x14ac:dyDescent="0.3">
      <c r="B7067" s="101">
        <v>7057</v>
      </c>
      <c r="C7067" s="112" t="s">
        <v>42421</v>
      </c>
      <c r="D7067" s="160" t="s">
        <v>5811</v>
      </c>
      <c r="E7067" s="36" t="s">
        <v>17390</v>
      </c>
      <c r="F7067" s="104">
        <v>7.3</v>
      </c>
      <c r="G7067" s="101" t="s">
        <v>704</v>
      </c>
      <c r="H7067" s="101" t="s">
        <v>5810</v>
      </c>
      <c r="I7067" s="101">
        <v>1948</v>
      </c>
      <c r="J7067" s="101"/>
      <c r="K7067" s="90">
        <v>2001454200</v>
      </c>
      <c r="L7067" s="90">
        <f>IF(K7067/1024 &gt;1,K7067/1024," ")</f>
        <v>1954545.1171875</v>
      </c>
      <c r="M7067" s="90">
        <f>IF(K7067/1048576 &gt;1,K7067/1048576," ")</f>
        <v>1908.735466003418</v>
      </c>
      <c r="N7067" s="91">
        <f>IF(K7067&gt;999999999,K7067/1073741824," ")</f>
        <v>1.8639994785189629</v>
      </c>
      <c r="O7067" s="194" t="s">
        <v>29821</v>
      </c>
      <c r="P7067" s="197" t="s">
        <v>29822</v>
      </c>
    </row>
    <row r="7068" spans="2:16" ht="20.100000000000001" customHeight="1" x14ac:dyDescent="0.3">
      <c r="B7068" s="101">
        <v>7058</v>
      </c>
      <c r="C7068" s="102" t="s">
        <v>42423</v>
      </c>
      <c r="D7068" s="160" t="s">
        <v>5295</v>
      </c>
      <c r="E7068" s="36" t="s">
        <v>17392</v>
      </c>
      <c r="F7068" s="104">
        <v>4.8</v>
      </c>
      <c r="G7068" s="101" t="s">
        <v>704</v>
      </c>
      <c r="H7068" s="101" t="s">
        <v>3740</v>
      </c>
      <c r="I7068" s="101">
        <v>2014</v>
      </c>
      <c r="J7068" s="101"/>
      <c r="K7068" s="90">
        <v>4126422097</v>
      </c>
      <c r="L7068" s="90">
        <f>IF(K7068/1024 &gt;1,K7068/1024," ")</f>
        <v>4029709.0791015625</v>
      </c>
      <c r="M7068" s="90">
        <f>IF(K7068/1048576 &gt;1,K7068/1048576," ")</f>
        <v>3935.2627725601196</v>
      </c>
      <c r="N7068" s="91">
        <f>IF(K7068&gt;999999999,K7068/1073741824," ")</f>
        <v>3.8430300513282418</v>
      </c>
      <c r="O7068" s="199" t="s">
        <v>18469</v>
      </c>
      <c r="P7068" s="197" t="s">
        <v>29825</v>
      </c>
    </row>
    <row r="7069" spans="2:16" ht="20.100000000000001" customHeight="1" x14ac:dyDescent="0.3">
      <c r="B7069" s="101">
        <v>7059</v>
      </c>
      <c r="C7069" s="113" t="s">
        <v>42426</v>
      </c>
      <c r="D7069" s="162" t="s">
        <v>2681</v>
      </c>
      <c r="E7069" s="36" t="s">
        <v>17395</v>
      </c>
      <c r="F7069" s="104">
        <v>5.7</v>
      </c>
      <c r="G7069" s="101" t="s">
        <v>704</v>
      </c>
      <c r="H7069" s="101" t="s">
        <v>3739</v>
      </c>
      <c r="I7069" s="101">
        <v>1994</v>
      </c>
      <c r="J7069" s="101"/>
      <c r="K7069" s="90">
        <v>4832366680</v>
      </c>
      <c r="L7069" s="90">
        <f>IF(K7069/1024 &gt;1,K7069/1024," ")</f>
        <v>4719108.0859375</v>
      </c>
      <c r="M7069" s="90">
        <f>IF(K7069/1048576 &gt;1,K7069/1048576," ")</f>
        <v>4608.5039901733398</v>
      </c>
      <c r="N7069" s="91">
        <f>IF(K7069&gt;999999999,K7069/1073741824," ")</f>
        <v>4.5004921779036522</v>
      </c>
      <c r="O7069" s="194" t="s">
        <v>21688</v>
      </c>
      <c r="P7069" s="197" t="s">
        <v>29830</v>
      </c>
    </row>
    <row r="7070" spans="2:16" ht="20.100000000000001" customHeight="1" x14ac:dyDescent="0.3">
      <c r="B7070" s="101">
        <v>7060</v>
      </c>
      <c r="C7070" s="102" t="s">
        <v>42427</v>
      </c>
      <c r="D7070" s="159" t="s">
        <v>227</v>
      </c>
      <c r="E7070" s="36" t="s">
        <v>17396</v>
      </c>
      <c r="F7070" s="104">
        <v>4.2</v>
      </c>
      <c r="G7070" s="101" t="s">
        <v>704</v>
      </c>
      <c r="H7070" s="101" t="s">
        <v>3740</v>
      </c>
      <c r="I7070" s="101">
        <v>1997</v>
      </c>
      <c r="J7070" s="101"/>
      <c r="K7070" s="90">
        <v>5298056642</v>
      </c>
      <c r="L7070" s="90">
        <f>IF(K7070/1024 &gt;1,K7070/1024," ")</f>
        <v>5173883.439453125</v>
      </c>
      <c r="M7070" s="90">
        <f>IF(K7070/1048576 &gt;1,K7070/1048576," ")</f>
        <v>5052.6205463409424</v>
      </c>
      <c r="N7070" s="91">
        <f>IF(K7070&gt;999999999,K7070/1073741824," ")</f>
        <v>4.9341997522860765</v>
      </c>
      <c r="O7070" s="194" t="s">
        <v>29430</v>
      </c>
      <c r="P7070" s="197" t="s">
        <v>29831</v>
      </c>
    </row>
    <row r="7071" spans="2:16" ht="20.100000000000001" customHeight="1" x14ac:dyDescent="0.3">
      <c r="B7071" s="101">
        <v>7061</v>
      </c>
      <c r="C7071" s="103" t="s">
        <v>42429</v>
      </c>
      <c r="D7071" s="159" t="s">
        <v>5355</v>
      </c>
      <c r="E7071" s="36" t="s">
        <v>17397</v>
      </c>
      <c r="F7071" s="104">
        <v>7</v>
      </c>
      <c r="G7071" s="101"/>
      <c r="H7071" s="101" t="s">
        <v>3739</v>
      </c>
      <c r="I7071" s="101">
        <v>2006</v>
      </c>
      <c r="J7071" s="101"/>
      <c r="K7071" s="90">
        <v>4762550275</v>
      </c>
      <c r="L7071" s="90">
        <f>IF(K7071/1024 &gt;1,K7071/1024," ")</f>
        <v>4650928.0029296875</v>
      </c>
      <c r="M7071" s="90">
        <f>IF(K7071/1048576 &gt;1,K7071/1048576," ")</f>
        <v>4541.9218778610229</v>
      </c>
      <c r="N7071" s="91">
        <f>IF(K7071&gt;999999999,K7071/1073741824," ")</f>
        <v>4.4354705838486552</v>
      </c>
      <c r="O7071" s="194" t="s">
        <v>29832</v>
      </c>
      <c r="P7071" s="197" t="s">
        <v>29833</v>
      </c>
    </row>
    <row r="7072" spans="2:16" ht="20.100000000000001" customHeight="1" x14ac:dyDescent="0.3">
      <c r="B7072" s="101">
        <v>7062</v>
      </c>
      <c r="C7072" s="48" t="s">
        <v>42428</v>
      </c>
      <c r="D7072" s="167" t="s">
        <v>18449</v>
      </c>
      <c r="E7072" s="36" t="s">
        <v>18450</v>
      </c>
      <c r="F7072" s="81">
        <v>6.2</v>
      </c>
      <c r="G7072" s="13" t="s">
        <v>704</v>
      </c>
      <c r="H7072" s="13" t="s">
        <v>3744</v>
      </c>
      <c r="I7072" s="79">
        <v>2020</v>
      </c>
      <c r="J7072" s="79"/>
      <c r="K7072" s="73">
        <v>4294508544</v>
      </c>
      <c r="L7072" s="90">
        <f>IF(K7072/1024 &gt;1,K7072/1024," ")</f>
        <v>4193856</v>
      </c>
      <c r="M7072" s="90">
        <f>IF(K7072/1048576 &gt;1,K7072/1048576," ")</f>
        <v>4095.5625</v>
      </c>
      <c r="N7072" s="91">
        <f>IF(K7072&gt;999999999,K7072/1073741824," ")</f>
        <v>3.99957275390625</v>
      </c>
      <c r="O7072" s="223" t="s">
        <v>18451</v>
      </c>
      <c r="P7072" s="197" t="s">
        <v>31680</v>
      </c>
    </row>
    <row r="7073" spans="2:16" ht="20.100000000000001" customHeight="1" x14ac:dyDescent="0.3">
      <c r="B7073" s="101">
        <v>7063</v>
      </c>
      <c r="C7073" s="107" t="s">
        <v>37659</v>
      </c>
      <c r="D7073" s="161" t="s">
        <v>6437</v>
      </c>
      <c r="E7073" s="36" t="s">
        <v>13614</v>
      </c>
      <c r="F7073" s="99">
        <v>5.9</v>
      </c>
      <c r="G7073" s="99" t="s">
        <v>704</v>
      </c>
      <c r="H7073" s="101" t="s">
        <v>5871</v>
      </c>
      <c r="I7073" s="101">
        <v>2015</v>
      </c>
      <c r="J7073" s="101"/>
      <c r="K7073" s="90">
        <v>4126038666</v>
      </c>
      <c r="L7073" s="90">
        <f>IF(K7073/1024 &gt;1,K7073/1024," ")</f>
        <v>4029334.634765625</v>
      </c>
      <c r="M7073" s="90">
        <f>IF(K7073/1048576 &gt;1,K7073/1048576," ")</f>
        <v>3934.8971042633057</v>
      </c>
      <c r="N7073" s="91">
        <f>IF(K7073&gt;999999999,K7073/1073741824," ")</f>
        <v>3.8426729533821344</v>
      </c>
      <c r="O7073" s="199" t="s">
        <v>17525</v>
      </c>
      <c r="P7073" s="197" t="s">
        <v>23570</v>
      </c>
    </row>
    <row r="7074" spans="2:16" ht="20.100000000000001" customHeight="1" x14ac:dyDescent="0.3">
      <c r="B7074" s="101">
        <v>7064</v>
      </c>
      <c r="C7074" s="20" t="s">
        <v>42816</v>
      </c>
      <c r="D7074" s="261" t="s">
        <v>42812</v>
      </c>
      <c r="E7074" s="36" t="s">
        <v>42813</v>
      </c>
      <c r="F7074" s="81">
        <v>7.1</v>
      </c>
      <c r="G7074" s="13"/>
      <c r="H7074" s="13" t="s">
        <v>42817</v>
      </c>
      <c r="I7074" s="79">
        <v>2021</v>
      </c>
      <c r="J7074" s="79"/>
      <c r="K7074" s="73">
        <v>2749386752</v>
      </c>
      <c r="L7074" s="90">
        <f>IF(K7074/1024 &gt;1,K7074/1024," ")</f>
        <v>2684948</v>
      </c>
      <c r="M7074" s="90">
        <f>IF(K7074/1048576 &gt;1,K7074/1048576," ")</f>
        <v>2622.01953125</v>
      </c>
      <c r="N7074" s="91">
        <f>IF(K7074&gt;999999999,K7074/1073741824," ")</f>
        <v>2.5605659484863281</v>
      </c>
      <c r="O7074" s="194" t="s">
        <v>42814</v>
      </c>
      <c r="P7074" s="197" t="s">
        <v>42815</v>
      </c>
    </row>
    <row r="7075" spans="2:16" ht="20.100000000000001" customHeight="1" x14ac:dyDescent="0.3">
      <c r="B7075" s="101">
        <v>7065</v>
      </c>
      <c r="C7075" s="12" t="s">
        <v>42430</v>
      </c>
      <c r="D7075" s="167" t="s">
        <v>7912</v>
      </c>
      <c r="E7075" s="36" t="s">
        <v>17398</v>
      </c>
      <c r="F7075" s="86">
        <v>5.3</v>
      </c>
      <c r="G7075" s="81"/>
      <c r="H7075" s="13" t="s">
        <v>7911</v>
      </c>
      <c r="I7075" s="79">
        <v>1978</v>
      </c>
      <c r="J7075" s="79"/>
      <c r="K7075" s="73">
        <v>1387149322</v>
      </c>
      <c r="L7075" s="90">
        <f>IF(K7075/1024 &gt;1,K7075/1024," ")</f>
        <v>1354638.009765625</v>
      </c>
      <c r="M7075" s="90">
        <f>IF(K7075/1048576 &gt;1,K7075/1048576," ")</f>
        <v>1322.8886814117432</v>
      </c>
      <c r="N7075" s="91">
        <f>IF(K7075&gt;999999999,K7075/1073741824," ")</f>
        <v>1.2918834779411554</v>
      </c>
      <c r="O7075" s="199" t="s">
        <v>17521</v>
      </c>
      <c r="P7075" s="197" t="s">
        <v>29834</v>
      </c>
    </row>
    <row r="7076" spans="2:16" ht="20.100000000000001" customHeight="1" x14ac:dyDescent="0.3">
      <c r="B7076" s="101">
        <v>7066</v>
      </c>
      <c r="C7076" s="7" t="s">
        <v>42822</v>
      </c>
      <c r="D7076" s="177" t="s">
        <v>42818</v>
      </c>
      <c r="E7076" s="36" t="s">
        <v>42819</v>
      </c>
      <c r="F7076" s="49">
        <v>6.8</v>
      </c>
      <c r="G7076" s="13"/>
      <c r="H7076" s="13" t="s">
        <v>3744</v>
      </c>
      <c r="I7076" s="9">
        <v>2022</v>
      </c>
      <c r="J7076" s="9"/>
      <c r="K7076" s="45">
        <v>2307121152</v>
      </c>
      <c r="L7076" s="90">
        <f>IF(K7076/1024 &gt;1,K7076/1024," ")</f>
        <v>2253048</v>
      </c>
      <c r="M7076" s="90">
        <f>IF(K7076/1048576 &gt;1,K7076/1048576," ")</f>
        <v>2200.2421875</v>
      </c>
      <c r="N7076" s="91">
        <f>IF(K7076&gt;999999999,K7076/1073741824," ")</f>
        <v>2.1486740112304688</v>
      </c>
      <c r="O7076" s="223" t="s">
        <v>42820</v>
      </c>
      <c r="P7076" s="198" t="s">
        <v>42821</v>
      </c>
    </row>
    <row r="7077" spans="2:16" ht="20.100000000000001" customHeight="1" x14ac:dyDescent="0.3">
      <c r="B7077" s="101">
        <v>7067</v>
      </c>
      <c r="C7077" s="7" t="s">
        <v>42431</v>
      </c>
      <c r="D7077" s="167" t="s">
        <v>8777</v>
      </c>
      <c r="E7077" s="36" t="s">
        <v>17399</v>
      </c>
      <c r="F7077" s="81">
        <v>5.3</v>
      </c>
      <c r="G7077" s="13"/>
      <c r="H7077" s="13" t="s">
        <v>4354</v>
      </c>
      <c r="I7077" s="79">
        <v>2018</v>
      </c>
      <c r="J7077" s="141"/>
      <c r="K7077" s="73">
        <v>1608728576</v>
      </c>
      <c r="L7077" s="90">
        <f>IF(K7077/1024 &gt;1,K7077/1024," ")</f>
        <v>1571024</v>
      </c>
      <c r="M7077" s="90">
        <f>IF(K7077/1048576 &gt;1,K7077/1048576," ")</f>
        <v>1534.203125</v>
      </c>
      <c r="N7077" s="91">
        <f>IF(K7077&gt;999999999,K7077/1073741824," ")</f>
        <v>1.4982452392578125</v>
      </c>
      <c r="O7077" s="194" t="s">
        <v>29835</v>
      </c>
      <c r="P7077" s="197" t="s">
        <v>29836</v>
      </c>
    </row>
    <row r="7078" spans="2:16" ht="20.100000000000001" customHeight="1" x14ac:dyDescent="0.3">
      <c r="B7078" s="101">
        <v>7068</v>
      </c>
      <c r="C7078" s="109" t="s">
        <v>42432</v>
      </c>
      <c r="D7078" s="160" t="s">
        <v>2682</v>
      </c>
      <c r="E7078" s="36" t="s">
        <v>17400</v>
      </c>
      <c r="F7078" s="104">
        <v>5.5</v>
      </c>
      <c r="G7078" s="101" t="s">
        <v>704</v>
      </c>
      <c r="H7078" s="101" t="s">
        <v>3773</v>
      </c>
      <c r="I7078" s="94">
        <v>2005</v>
      </c>
      <c r="J7078" s="94"/>
      <c r="K7078" s="90">
        <v>2837337120</v>
      </c>
      <c r="L7078" s="90">
        <f>IF(K7078/1024 &gt;1,K7078/1024," ")</f>
        <v>2770837.03125</v>
      </c>
      <c r="M7078" s="90">
        <f>IF(K7078/1048576 &gt;1,K7078/1048576," ")</f>
        <v>2705.8955383300781</v>
      </c>
      <c r="N7078" s="91">
        <f>IF(K7078&gt;999999999,K7078/1073741824," ")</f>
        <v>2.6424761116504669</v>
      </c>
      <c r="O7078" s="194" t="s">
        <v>29837</v>
      </c>
      <c r="P7078" s="197" t="s">
        <v>29838</v>
      </c>
    </row>
    <row r="7079" spans="2:16" ht="20.100000000000001" customHeight="1" x14ac:dyDescent="0.3">
      <c r="B7079" s="101">
        <v>7069</v>
      </c>
      <c r="C7079" s="107" t="s">
        <v>42433</v>
      </c>
      <c r="D7079" s="161" t="s">
        <v>7350</v>
      </c>
      <c r="E7079" s="36" t="s">
        <v>17401</v>
      </c>
      <c r="F7079" s="104">
        <v>5.3</v>
      </c>
      <c r="G7079" s="99"/>
      <c r="H7079" s="105" t="s">
        <v>5871</v>
      </c>
      <c r="I7079" s="101">
        <v>2016</v>
      </c>
      <c r="J7079" s="101"/>
      <c r="K7079" s="90">
        <v>3428887017</v>
      </c>
      <c r="L7079" s="90">
        <f>IF(K7079/1024 &gt;1,K7079/1024," ")</f>
        <v>3348522.4775390625</v>
      </c>
      <c r="M7079" s="90">
        <f>IF(K7079/1048576 &gt;1,K7079/1048576," ")</f>
        <v>3270.0414819717407</v>
      </c>
      <c r="N7079" s="91">
        <f>IF(K7079&gt;999999999,K7079/1073741824," ")</f>
        <v>3.193399884738028</v>
      </c>
      <c r="O7079" s="194" t="s">
        <v>21214</v>
      </c>
      <c r="P7079" s="197" t="s">
        <v>29839</v>
      </c>
    </row>
    <row r="7080" spans="2:16" ht="20.100000000000001" customHeight="1" x14ac:dyDescent="0.3">
      <c r="B7080" s="101">
        <v>7070</v>
      </c>
      <c r="C7080" s="109" t="s">
        <v>42434</v>
      </c>
      <c r="D7080" s="161" t="s">
        <v>6763</v>
      </c>
      <c r="E7080" s="36" t="s">
        <v>17402</v>
      </c>
      <c r="F7080" s="99">
        <v>4.4000000000000004</v>
      </c>
      <c r="G7080" s="99"/>
      <c r="H7080" s="105" t="s">
        <v>5878</v>
      </c>
      <c r="I7080" s="101">
        <v>2015</v>
      </c>
      <c r="J7080" s="101"/>
      <c r="K7080" s="90">
        <v>3601482373</v>
      </c>
      <c r="L7080" s="90">
        <f>IF(K7080/1024 &gt;1,K7080/1024," ")</f>
        <v>3517072.6298828125</v>
      </c>
      <c r="M7080" s="90">
        <f>IF(K7080/1048576 &gt;1,K7080/1048576," ")</f>
        <v>3434.6412401199341</v>
      </c>
      <c r="N7080" s="91">
        <f>IF(K7080&gt;999999999,K7080/1073741824," ")</f>
        <v>3.3541418360546231</v>
      </c>
      <c r="O7080" s="194" t="s">
        <v>29840</v>
      </c>
      <c r="P7080" s="197" t="s">
        <v>29841</v>
      </c>
    </row>
    <row r="7081" spans="2:16" ht="20.100000000000001" customHeight="1" x14ac:dyDescent="0.3">
      <c r="B7081" s="101">
        <v>7071</v>
      </c>
      <c r="C7081" s="29" t="s">
        <v>40880</v>
      </c>
      <c r="D7081" s="160" t="s">
        <v>5996</v>
      </c>
      <c r="E7081" s="36" t="s">
        <v>17403</v>
      </c>
      <c r="F7081" s="99">
        <v>5.8</v>
      </c>
      <c r="G7081" s="101"/>
      <c r="H7081" s="101" t="s">
        <v>3775</v>
      </c>
      <c r="I7081" s="101">
        <v>2013</v>
      </c>
      <c r="J7081" s="101"/>
      <c r="K7081" s="90">
        <v>2024718364</v>
      </c>
      <c r="L7081" s="90">
        <f>IF(K7081/1024 &gt;1,K7081/1024," ")</f>
        <v>1977264.02734375</v>
      </c>
      <c r="M7081" s="90">
        <f>IF(K7081/1048576 &gt;1,K7081/1048576," ")</f>
        <v>1930.9219017028809</v>
      </c>
      <c r="N7081" s="91">
        <f>IF(K7081&gt;999999999,K7081/1073741824," ")</f>
        <v>1.8856659196317196</v>
      </c>
      <c r="O7081" s="194" t="s">
        <v>26557</v>
      </c>
      <c r="P7081" s="197" t="s">
        <v>29842</v>
      </c>
    </row>
    <row r="7082" spans="2:16" ht="20.100000000000001" customHeight="1" x14ac:dyDescent="0.3">
      <c r="B7082" s="101">
        <v>7072</v>
      </c>
      <c r="C7082" s="103" t="s">
        <v>42435</v>
      </c>
      <c r="D7082" s="163" t="s">
        <v>6012</v>
      </c>
      <c r="E7082" s="36" t="s">
        <v>17404</v>
      </c>
      <c r="F7082" s="99">
        <v>4.4000000000000004</v>
      </c>
      <c r="G7082" s="101" t="s">
        <v>704</v>
      </c>
      <c r="H7082" s="101" t="s">
        <v>5878</v>
      </c>
      <c r="I7082" s="101">
        <v>2014</v>
      </c>
      <c r="J7082" s="101"/>
      <c r="K7082" s="90">
        <v>4290809683</v>
      </c>
      <c r="L7082" s="90">
        <f>IF(K7082/1024 &gt;1,K7082/1024," ")</f>
        <v>4190243.8310546875</v>
      </c>
      <c r="M7082" s="90">
        <f>IF(K7082/1048576 &gt;1,K7082/1048576," ")</f>
        <v>4092.0349912643433</v>
      </c>
      <c r="N7082" s="91">
        <f>IF(K7082&gt;999999999,K7082/1073741824," ")</f>
        <v>3.9961279211565852</v>
      </c>
      <c r="O7082" s="194" t="s">
        <v>29843</v>
      </c>
      <c r="P7082" s="197" t="s">
        <v>29844</v>
      </c>
    </row>
    <row r="7083" spans="2:16" ht="20.100000000000001" customHeight="1" x14ac:dyDescent="0.3">
      <c r="B7083" s="101">
        <v>7073</v>
      </c>
      <c r="C7083" s="109" t="s">
        <v>42436</v>
      </c>
      <c r="D7083" s="160" t="s">
        <v>311</v>
      </c>
      <c r="E7083" s="36" t="s">
        <v>17407</v>
      </c>
      <c r="F7083" s="104">
        <v>5.5</v>
      </c>
      <c r="G7083" s="101" t="s">
        <v>704</v>
      </c>
      <c r="H7083" s="101" t="s">
        <v>5878</v>
      </c>
      <c r="I7083" s="101">
        <v>2008</v>
      </c>
      <c r="J7083" s="101"/>
      <c r="K7083" s="90">
        <v>4896973529</v>
      </c>
      <c r="L7083" s="90">
        <f>IF(K7083/1024 &gt;1,K7083/1024," ")</f>
        <v>4782200.7119140625</v>
      </c>
      <c r="M7083" s="90">
        <f>IF(K7083/1048576 &gt;1,K7083/1048576," ")</f>
        <v>4670.1178827285767</v>
      </c>
      <c r="N7083" s="91">
        <f>IF(K7083&gt;999999999,K7083/1073741824," ")</f>
        <v>4.5606619948521256</v>
      </c>
      <c r="O7083" s="194" t="s">
        <v>29848</v>
      </c>
      <c r="P7083" s="197" t="s">
        <v>29849</v>
      </c>
    </row>
    <row r="7084" spans="2:16" ht="20.100000000000001" customHeight="1" x14ac:dyDescent="0.3">
      <c r="B7084" s="101">
        <v>7074</v>
      </c>
      <c r="C7084" s="102" t="s">
        <v>42437</v>
      </c>
      <c r="D7084" s="159" t="s">
        <v>2896</v>
      </c>
      <c r="E7084" s="36" t="s">
        <v>17408</v>
      </c>
      <c r="F7084" s="104">
        <v>6.6</v>
      </c>
      <c r="G7084" s="101" t="s">
        <v>704</v>
      </c>
      <c r="H7084" s="101" t="s">
        <v>3764</v>
      </c>
      <c r="I7084" s="101">
        <v>2011</v>
      </c>
      <c r="J7084" s="101"/>
      <c r="K7084" s="90">
        <v>3859509767</v>
      </c>
      <c r="L7084" s="90">
        <f>IF(K7084/1024 &gt;1,K7084/1024," ")</f>
        <v>3769052.5068359375</v>
      </c>
      <c r="M7084" s="90">
        <f>IF(K7084/1048576 &gt;1,K7084/1048576," ")</f>
        <v>3680.7153387069702</v>
      </c>
      <c r="N7084" s="91">
        <f>IF(K7084&gt;999999999,K7084/1073741824," ")</f>
        <v>3.5944485729560256</v>
      </c>
      <c r="O7084" s="194" t="s">
        <v>29850</v>
      </c>
      <c r="P7084" s="197" t="s">
        <v>29851</v>
      </c>
    </row>
    <row r="7085" spans="2:16" ht="20.100000000000001" customHeight="1" x14ac:dyDescent="0.3">
      <c r="B7085" s="101">
        <v>7075</v>
      </c>
      <c r="C7085" s="7" t="s">
        <v>42439</v>
      </c>
      <c r="D7085" s="161" t="s">
        <v>6873</v>
      </c>
      <c r="E7085" s="36" t="s">
        <v>17410</v>
      </c>
      <c r="F7085" s="99">
        <v>5.6</v>
      </c>
      <c r="G7085" s="99" t="s">
        <v>704</v>
      </c>
      <c r="H7085" s="105" t="s">
        <v>4081</v>
      </c>
      <c r="I7085" s="101">
        <v>2016</v>
      </c>
      <c r="J7085" s="101"/>
      <c r="K7085" s="90">
        <v>5378994088</v>
      </c>
      <c r="L7085" s="90">
        <f>IF(K7085/1024 &gt;1,K7085/1024," ")</f>
        <v>5252923.9140625</v>
      </c>
      <c r="M7085" s="90">
        <f>IF(K7085/1048576 &gt;1,K7085/1048576," ")</f>
        <v>5129.8085098266602</v>
      </c>
      <c r="N7085" s="91">
        <f>IF(K7085&gt;999999999,K7085/1073741824," ")</f>
        <v>5.0095786228775978</v>
      </c>
      <c r="O7085" s="194" t="s">
        <v>29853</v>
      </c>
      <c r="P7085" s="197" t="s">
        <v>29854</v>
      </c>
    </row>
    <row r="7086" spans="2:16" ht="20.100000000000001" customHeight="1" x14ac:dyDescent="0.3">
      <c r="B7086" s="101">
        <v>7076</v>
      </c>
      <c r="C7086" s="102" t="s">
        <v>42440</v>
      </c>
      <c r="D7086" s="159" t="s">
        <v>4300</v>
      </c>
      <c r="E7086" s="36" t="s">
        <v>17411</v>
      </c>
      <c r="F7086" s="104">
        <v>5.3</v>
      </c>
      <c r="G7086" s="101" t="s">
        <v>704</v>
      </c>
      <c r="H7086" s="101" t="s">
        <v>3756</v>
      </c>
      <c r="I7086" s="101">
        <v>1989</v>
      </c>
      <c r="J7086" s="101"/>
      <c r="K7086" s="90">
        <v>1951818607</v>
      </c>
      <c r="L7086" s="90">
        <f>IF(K7086/1024 &gt;1,K7086/1024," ")</f>
        <v>1906072.8583984375</v>
      </c>
      <c r="M7086" s="90">
        <f>IF(K7086/1048576 &gt;1,K7086/1048576," ")</f>
        <v>1861.3992757797241</v>
      </c>
      <c r="N7086" s="91">
        <f>IF(K7086&gt;999999999,K7086/1073741824," ")</f>
        <v>1.8177727302536368</v>
      </c>
      <c r="O7086" s="194" t="s">
        <v>29855</v>
      </c>
      <c r="P7086" s="197" t="s">
        <v>29856</v>
      </c>
    </row>
    <row r="7087" spans="2:16" ht="20.100000000000001" customHeight="1" x14ac:dyDescent="0.3">
      <c r="B7087" s="101">
        <v>7077</v>
      </c>
      <c r="C7087" s="7" t="s">
        <v>40881</v>
      </c>
      <c r="D7087" s="159" t="s">
        <v>1054</v>
      </c>
      <c r="E7087" s="36" t="s">
        <v>17412</v>
      </c>
      <c r="F7087" s="104">
        <v>5.5</v>
      </c>
      <c r="G7087" s="94"/>
      <c r="H7087" s="94" t="s">
        <v>3775</v>
      </c>
      <c r="I7087" s="101">
        <v>2001</v>
      </c>
      <c r="J7087" s="101"/>
      <c r="K7087" s="90">
        <v>1714375112</v>
      </c>
      <c r="L7087" s="90">
        <f>IF(K7087/1024 &gt;1,K7087/1024," ")</f>
        <v>1674194.4453125</v>
      </c>
      <c r="M7087" s="90">
        <f>IF(K7087/1048576 &gt;1,K7087/1048576," ")</f>
        <v>1634.9555130004883</v>
      </c>
      <c r="N7087" s="91">
        <f>IF(K7087&gt;999999999,K7087/1073741824," ")</f>
        <v>1.5966362431645393</v>
      </c>
      <c r="O7087" s="194" t="s">
        <v>29857</v>
      </c>
      <c r="P7087" s="197" t="s">
        <v>29858</v>
      </c>
    </row>
    <row r="7088" spans="2:16" ht="20.100000000000001" customHeight="1" x14ac:dyDescent="0.3">
      <c r="B7088" s="101">
        <v>7078</v>
      </c>
      <c r="C7088" s="102" t="s">
        <v>42441</v>
      </c>
      <c r="D7088" s="159" t="s">
        <v>5338</v>
      </c>
      <c r="E7088" s="36" t="s">
        <v>17413</v>
      </c>
      <c r="F7088" s="104">
        <v>5.8</v>
      </c>
      <c r="G7088" s="101" t="s">
        <v>704</v>
      </c>
      <c r="H7088" s="101" t="s">
        <v>3739</v>
      </c>
      <c r="I7088" s="101">
        <v>2012</v>
      </c>
      <c r="J7088" s="101"/>
      <c r="K7088" s="90">
        <v>4352496218</v>
      </c>
      <c r="L7088" s="90">
        <f>IF(K7088/1024 &gt;1,K7088/1024," ")</f>
        <v>4250484.587890625</v>
      </c>
      <c r="M7088" s="90">
        <f>IF(K7088/1048576 &gt;1,K7088/1048576," ")</f>
        <v>4150.8638553619385</v>
      </c>
      <c r="N7088" s="91">
        <f>IF(K7088&gt;999999999,K7088/1073741824," ")</f>
        <v>4.053577983751893</v>
      </c>
      <c r="O7088" s="194" t="s">
        <v>29859</v>
      </c>
      <c r="P7088" s="197" t="s">
        <v>29860</v>
      </c>
    </row>
    <row r="7089" spans="2:16" ht="20.100000000000001" customHeight="1" x14ac:dyDescent="0.3">
      <c r="B7089" s="101">
        <v>7079</v>
      </c>
      <c r="C7089" s="12" t="s">
        <v>42442</v>
      </c>
      <c r="D7089" s="167" t="s">
        <v>8414</v>
      </c>
      <c r="E7089" s="36" t="s">
        <v>17415</v>
      </c>
      <c r="F7089" s="81">
        <v>5.7</v>
      </c>
      <c r="G7089" s="13"/>
      <c r="H7089" s="13" t="s">
        <v>5871</v>
      </c>
      <c r="I7089" s="79">
        <v>2016</v>
      </c>
      <c r="J7089" s="79"/>
      <c r="K7089" s="73">
        <v>4006080512</v>
      </c>
      <c r="L7089" s="90">
        <f>IF(K7089/1024 &gt;1,K7089/1024," ")</f>
        <v>3912188</v>
      </c>
      <c r="M7089" s="90">
        <f>IF(K7089/1048576 &gt;1,K7089/1048576," ")</f>
        <v>3820.49609375</v>
      </c>
      <c r="N7089" s="91">
        <f>IF(K7089&gt;999999999,K7089/1073741824," ")</f>
        <v>3.7309532165527344</v>
      </c>
      <c r="O7089" s="194" t="s">
        <v>29863</v>
      </c>
      <c r="P7089" s="197" t="s">
        <v>29864</v>
      </c>
    </row>
    <row r="7090" spans="2:16" ht="20.100000000000001" customHeight="1" x14ac:dyDescent="0.3">
      <c r="B7090" s="101">
        <v>7080</v>
      </c>
      <c r="C7090" s="103" t="s">
        <v>42443</v>
      </c>
      <c r="D7090" s="161" t="s">
        <v>6416</v>
      </c>
      <c r="E7090" s="36" t="s">
        <v>17416</v>
      </c>
      <c r="F7090" s="99">
        <v>6.9</v>
      </c>
      <c r="G7090" s="99" t="s">
        <v>704</v>
      </c>
      <c r="H7090" s="101" t="s">
        <v>3937</v>
      </c>
      <c r="I7090" s="101">
        <v>1970</v>
      </c>
      <c r="J7090" s="116"/>
      <c r="K7090" s="90">
        <v>4551112869</v>
      </c>
      <c r="L7090" s="90">
        <f>IF(K7090/1024 &gt;1,K7090/1024," ")</f>
        <v>4444446.1611328125</v>
      </c>
      <c r="M7090" s="90">
        <f>IF(K7090/1048576 &gt;1,K7090/1048576," ")</f>
        <v>4340.2794542312622</v>
      </c>
      <c r="N7090" s="91">
        <f>IF(K7090&gt;999999999,K7090/1073741824," ")</f>
        <v>4.238554154522717</v>
      </c>
      <c r="O7090" s="194" t="s">
        <v>29865</v>
      </c>
      <c r="P7090" s="197" t="s">
        <v>29866</v>
      </c>
    </row>
    <row r="7091" spans="2:16" ht="20.100000000000001" customHeight="1" x14ac:dyDescent="0.3">
      <c r="B7091" s="101">
        <v>7081</v>
      </c>
      <c r="C7091" s="102" t="s">
        <v>42444</v>
      </c>
      <c r="D7091" s="159" t="s">
        <v>1747</v>
      </c>
      <c r="E7091" s="36" t="s">
        <v>17417</v>
      </c>
      <c r="F7091" s="104">
        <v>4.8</v>
      </c>
      <c r="G7091" s="101" t="s">
        <v>704</v>
      </c>
      <c r="H7091" s="101" t="s">
        <v>3756</v>
      </c>
      <c r="I7091" s="101">
        <v>1995</v>
      </c>
      <c r="J7091" s="101"/>
      <c r="K7091" s="90">
        <v>6517402275</v>
      </c>
      <c r="L7091" s="90">
        <f>IF(K7091/1024 &gt;1,K7091/1024," ")</f>
        <v>6364650.6591796875</v>
      </c>
      <c r="M7091" s="90">
        <f>IF(K7091/1048576 &gt;1,K7091/1048576," ")</f>
        <v>6215.4791593551636</v>
      </c>
      <c r="N7091" s="91">
        <f>IF(K7091&gt;999999999,K7091/1073741824," ")</f>
        <v>6.0698038665577769</v>
      </c>
      <c r="O7091" s="194" t="s">
        <v>29867</v>
      </c>
      <c r="P7091" s="197" t="s">
        <v>31598</v>
      </c>
    </row>
    <row r="7092" spans="2:16" ht="20.100000000000001" customHeight="1" x14ac:dyDescent="0.3">
      <c r="B7092" s="101">
        <v>7082</v>
      </c>
      <c r="C7092" s="20" t="s">
        <v>34160</v>
      </c>
      <c r="D7092" s="263" t="s">
        <v>33509</v>
      </c>
      <c r="E7092" s="36" t="s">
        <v>33510</v>
      </c>
      <c r="F7092" s="81">
        <v>5.5</v>
      </c>
      <c r="G7092" s="13" t="s">
        <v>704</v>
      </c>
      <c r="H7092" s="13" t="s">
        <v>3744</v>
      </c>
      <c r="I7092" s="79">
        <v>2021</v>
      </c>
      <c r="J7092" s="79"/>
      <c r="K7092" s="73">
        <v>4942331904</v>
      </c>
      <c r="L7092" s="90">
        <f>IF(K7092/1024 &gt;1,K7092/1024," ")</f>
        <v>4826496</v>
      </c>
      <c r="M7092" s="90">
        <f>IF(K7092/1048576 &gt;1,K7092/1048576," ")</f>
        <v>4713.375</v>
      </c>
      <c r="N7092" s="91">
        <f>IF(K7092&gt;999999999,K7092/1073741824," ")</f>
        <v>4.6029052734375</v>
      </c>
      <c r="O7092" s="194" t="s">
        <v>18156</v>
      </c>
      <c r="P7092" s="197" t="s">
        <v>33511</v>
      </c>
    </row>
    <row r="7093" spans="2:16" ht="20.100000000000001" customHeight="1" x14ac:dyDescent="0.3">
      <c r="B7093" s="101">
        <v>7083</v>
      </c>
      <c r="C7093" s="20" t="s">
        <v>43218</v>
      </c>
      <c r="D7093" s="261" t="s">
        <v>43214</v>
      </c>
      <c r="E7093" s="36" t="s">
        <v>43215</v>
      </c>
      <c r="F7093" s="81">
        <v>5.8</v>
      </c>
      <c r="G7093" s="13" t="s">
        <v>704</v>
      </c>
      <c r="H7093" s="13" t="s">
        <v>3740</v>
      </c>
      <c r="I7093" s="79">
        <v>2022</v>
      </c>
      <c r="J7093" s="79"/>
      <c r="K7093" s="73">
        <v>2444140544</v>
      </c>
      <c r="L7093" s="90">
        <f>IF(K7093/1024 &gt;1,K7093/1024," ")</f>
        <v>2386856</v>
      </c>
      <c r="M7093" s="90">
        <f>IF(K7093/1048576 &gt;1,K7093/1048576," ")</f>
        <v>2330.9140625</v>
      </c>
      <c r="N7093" s="91">
        <f>IF(K7093&gt;999999999,K7093/1073741824," ")</f>
        <v>2.2762832641601563</v>
      </c>
      <c r="O7093" s="194" t="s">
        <v>43216</v>
      </c>
      <c r="P7093" s="197" t="s">
        <v>43217</v>
      </c>
    </row>
    <row r="7094" spans="2:16" ht="20.100000000000001" customHeight="1" x14ac:dyDescent="0.3">
      <c r="B7094" s="101">
        <v>7084</v>
      </c>
      <c r="C7094" s="107" t="s">
        <v>42445</v>
      </c>
      <c r="D7094" s="159" t="s">
        <v>7016</v>
      </c>
      <c r="E7094" s="36" t="s">
        <v>17418</v>
      </c>
      <c r="F7094" s="104">
        <v>4.5999999999999996</v>
      </c>
      <c r="G7094" s="99"/>
      <c r="H7094" s="105" t="s">
        <v>4081</v>
      </c>
      <c r="I7094" s="101">
        <v>2015</v>
      </c>
      <c r="J7094" s="101"/>
      <c r="K7094" s="90">
        <v>3403722198</v>
      </c>
      <c r="L7094" s="90">
        <f>IF(K7094/1024 &gt;1,K7094/1024," ")</f>
        <v>3323947.458984375</v>
      </c>
      <c r="M7094" s="90">
        <f>IF(K7094/1048576 &gt;1,K7094/1048576," ")</f>
        <v>3246.0424404144287</v>
      </c>
      <c r="N7094" s="91">
        <f>IF(K7094&gt;999999999,K7094/1073741824," ")</f>
        <v>3.1699633207172155</v>
      </c>
      <c r="O7094" s="194" t="s">
        <v>18327</v>
      </c>
      <c r="P7094" s="197" t="s">
        <v>29868</v>
      </c>
    </row>
    <row r="7095" spans="2:16" ht="20.100000000000001" customHeight="1" x14ac:dyDescent="0.3">
      <c r="B7095" s="101">
        <v>7085</v>
      </c>
      <c r="C7095" s="20" t="s">
        <v>33515</v>
      </c>
      <c r="D7095" s="261" t="s">
        <v>1055</v>
      </c>
      <c r="E7095" s="36" t="s">
        <v>33512</v>
      </c>
      <c r="F7095" s="131">
        <v>7</v>
      </c>
      <c r="G7095" s="13" t="s">
        <v>704</v>
      </c>
      <c r="H7095" s="13" t="s">
        <v>3744</v>
      </c>
      <c r="I7095" s="133">
        <v>2021</v>
      </c>
      <c r="J7095" s="74"/>
      <c r="K7095" s="73">
        <v>6425391104</v>
      </c>
      <c r="L7095" s="90">
        <f>IF(K7095/1024 &gt;1,K7095/1024," ")</f>
        <v>6274796</v>
      </c>
      <c r="M7095" s="90">
        <f>IF(K7095/1048576 &gt;1,K7095/1048576," ")</f>
        <v>6127.73046875</v>
      </c>
      <c r="N7095" s="91">
        <f>IF(K7095&gt;999999999,K7095/1073741824," ")</f>
        <v>5.9841117858886719</v>
      </c>
      <c r="O7095" s="194" t="s">
        <v>33513</v>
      </c>
      <c r="P7095" s="197" t="s">
        <v>33514</v>
      </c>
    </row>
    <row r="7096" spans="2:16" ht="20.100000000000001" customHeight="1" x14ac:dyDescent="0.3">
      <c r="B7096" s="101">
        <v>7086</v>
      </c>
      <c r="C7096" s="102" t="s">
        <v>42446</v>
      </c>
      <c r="D7096" s="159" t="s">
        <v>1055</v>
      </c>
      <c r="E7096" s="36" t="s">
        <v>17419</v>
      </c>
      <c r="F7096" s="104">
        <v>7.3</v>
      </c>
      <c r="G7096" s="101" t="s">
        <v>704</v>
      </c>
      <c r="H7096" s="101" t="s">
        <v>5928</v>
      </c>
      <c r="I7096" s="101">
        <v>1961</v>
      </c>
      <c r="J7096" s="101"/>
      <c r="K7096" s="90">
        <v>7412458408</v>
      </c>
      <c r="L7096" s="90">
        <f>IF(K7096/1024 &gt;1,K7096/1024," ")</f>
        <v>7238728.9140625</v>
      </c>
      <c r="M7096" s="90">
        <f>IF(K7096/1048576 &gt;1,K7096/1048576," ")</f>
        <v>7069.0712051391602</v>
      </c>
      <c r="N7096" s="91">
        <f>IF(K7096&gt;999999999,K7096/1073741824," ")</f>
        <v>6.9033898487687111</v>
      </c>
      <c r="O7096" s="194" t="s">
        <v>29869</v>
      </c>
      <c r="P7096" s="197" t="s">
        <v>29870</v>
      </c>
    </row>
    <row r="7097" spans="2:16" ht="20.100000000000001" customHeight="1" x14ac:dyDescent="0.3">
      <c r="B7097" s="101">
        <v>7087</v>
      </c>
      <c r="C7097" s="84" t="s">
        <v>42447</v>
      </c>
      <c r="D7097" s="157" t="s">
        <v>7729</v>
      </c>
      <c r="E7097" s="36" t="s">
        <v>17420</v>
      </c>
      <c r="F7097" s="81">
        <v>5.5</v>
      </c>
      <c r="G7097" s="81" t="s">
        <v>704</v>
      </c>
      <c r="H7097" s="82" t="s">
        <v>5878</v>
      </c>
      <c r="I7097" s="79">
        <v>2017</v>
      </c>
      <c r="J7097" s="79"/>
      <c r="K7097" s="73">
        <v>3645912957</v>
      </c>
      <c r="L7097" s="90">
        <f>IF(K7097/1024 &gt;1,K7097/1024," ")</f>
        <v>3560461.8720703125</v>
      </c>
      <c r="M7097" s="90">
        <f>IF(K7097/1048576 &gt;1,K7097/1048576," ")</f>
        <v>3477.0135469436646</v>
      </c>
      <c r="N7097" s="91">
        <f>IF(K7097&gt;999999999,K7097/1073741824," ")</f>
        <v>3.3955210419371724</v>
      </c>
      <c r="O7097" s="194" t="s">
        <v>29871</v>
      </c>
      <c r="P7097" s="197" t="s">
        <v>29872</v>
      </c>
    </row>
    <row r="7098" spans="2:16" ht="20.100000000000001" customHeight="1" x14ac:dyDescent="0.3">
      <c r="B7098" s="101">
        <v>7088</v>
      </c>
      <c r="C7098" s="102" t="s">
        <v>42448</v>
      </c>
      <c r="D7098" s="159" t="s">
        <v>5518</v>
      </c>
      <c r="E7098" s="36" t="s">
        <v>17421</v>
      </c>
      <c r="F7098" s="104">
        <v>7.9</v>
      </c>
      <c r="G7098" s="101" t="s">
        <v>704</v>
      </c>
      <c r="H7098" s="101" t="s">
        <v>3744</v>
      </c>
      <c r="I7098" s="101">
        <v>2014</v>
      </c>
      <c r="J7098" s="101"/>
      <c r="K7098" s="90">
        <v>4718062517</v>
      </c>
      <c r="L7098" s="90">
        <f>IF(K7098/1024 &gt;1,K7098/1024," ")</f>
        <v>4607482.9267578125</v>
      </c>
      <c r="M7098" s="90">
        <f>IF(K7098/1048576 &gt;1,K7098/1048576," ")</f>
        <v>4499.4950456619263</v>
      </c>
      <c r="N7098" s="91">
        <f>IF(K7098&gt;999999999,K7098/1073741824," ")</f>
        <v>4.3940381305292249</v>
      </c>
      <c r="O7098" s="194" t="s">
        <v>29873</v>
      </c>
      <c r="P7098" s="197" t="s">
        <v>29874</v>
      </c>
    </row>
    <row r="7099" spans="2:16" ht="20.100000000000001" customHeight="1" x14ac:dyDescent="0.3">
      <c r="B7099" s="101">
        <v>7089</v>
      </c>
      <c r="C7099" s="112" t="s">
        <v>42449</v>
      </c>
      <c r="D7099" s="161" t="s">
        <v>7272</v>
      </c>
      <c r="E7099" s="36" t="s">
        <v>17422</v>
      </c>
      <c r="F7099" s="99">
        <v>5</v>
      </c>
      <c r="G7099" s="99" t="s">
        <v>704</v>
      </c>
      <c r="H7099" s="101" t="s">
        <v>5871</v>
      </c>
      <c r="I7099" s="101">
        <v>2016</v>
      </c>
      <c r="J7099" s="101"/>
      <c r="K7099" s="90">
        <v>4327552812</v>
      </c>
      <c r="L7099" s="90">
        <f>IF(K7099/1024 &gt;1,K7099/1024," ")</f>
        <v>4226125.79296875</v>
      </c>
      <c r="M7099" s="90">
        <f>IF(K7099/1048576 &gt;1,K7099/1048576," ")</f>
        <v>4127.0759696960449</v>
      </c>
      <c r="N7099" s="91">
        <f>IF(K7099&gt;999999999,K7099/1073741824," ")</f>
        <v>4.0303476266562939</v>
      </c>
      <c r="O7099" s="194" t="s">
        <v>29875</v>
      </c>
      <c r="P7099" s="197" t="s">
        <v>29876</v>
      </c>
    </row>
    <row r="7100" spans="2:16" ht="20.100000000000001" customHeight="1" x14ac:dyDescent="0.3">
      <c r="B7100" s="101">
        <v>7090</v>
      </c>
      <c r="C7100" s="48" t="s">
        <v>42450</v>
      </c>
      <c r="D7100" s="178" t="s">
        <v>8616</v>
      </c>
      <c r="E7100" s="36" t="s">
        <v>17423</v>
      </c>
      <c r="F7100" s="81">
        <v>5.8</v>
      </c>
      <c r="G7100" s="13" t="s">
        <v>704</v>
      </c>
      <c r="H7100" s="13" t="s">
        <v>5878</v>
      </c>
      <c r="I7100" s="79">
        <v>2018</v>
      </c>
      <c r="J7100" s="79"/>
      <c r="K7100" s="73">
        <v>6807388160</v>
      </c>
      <c r="L7100" s="90">
        <f>IF(K7100/1024 &gt;1,K7100/1024," ")</f>
        <v>6647840</v>
      </c>
      <c r="M7100" s="90">
        <f>IF(K7100/1048576 &gt;1,K7100/1048576," ")</f>
        <v>6492.03125</v>
      </c>
      <c r="N7100" s="91">
        <f>IF(K7100&gt;999999999,K7100/1073741824," ")</f>
        <v>6.339874267578125</v>
      </c>
      <c r="O7100" s="194" t="s">
        <v>29877</v>
      </c>
      <c r="P7100" s="197" t="s">
        <v>29878</v>
      </c>
    </row>
    <row r="7101" spans="2:16" ht="20.100000000000001" customHeight="1" x14ac:dyDescent="0.3">
      <c r="B7101" s="101">
        <v>7091</v>
      </c>
      <c r="C7101" s="111" t="s">
        <v>42451</v>
      </c>
      <c r="D7101" s="168" t="s">
        <v>7098</v>
      </c>
      <c r="E7101" s="36" t="s">
        <v>17424</v>
      </c>
      <c r="F7101" s="99">
        <v>5.2</v>
      </c>
      <c r="G7101" s="99" t="s">
        <v>704</v>
      </c>
      <c r="H7101" s="105" t="s">
        <v>4081</v>
      </c>
      <c r="I7101" s="101">
        <v>2016</v>
      </c>
      <c r="J7101" s="101"/>
      <c r="K7101" s="90">
        <v>3674301383</v>
      </c>
      <c r="L7101" s="90">
        <f>IF(K7101/1024 &gt;1,K7101/1024," ")</f>
        <v>3588184.9443359375</v>
      </c>
      <c r="M7101" s="90">
        <f>IF(K7101/1048576 &gt;1,K7101/1048576," ")</f>
        <v>3504.086859703064</v>
      </c>
      <c r="N7101" s="91">
        <f>IF(K7101&gt;999999999,K7101/1073741824," ")</f>
        <v>3.4219598239287734</v>
      </c>
      <c r="O7101" s="194" t="s">
        <v>29879</v>
      </c>
      <c r="P7101" s="197" t="s">
        <v>29880</v>
      </c>
    </row>
    <row r="7102" spans="2:16" ht="20.100000000000001" customHeight="1" x14ac:dyDescent="0.3">
      <c r="B7102" s="101">
        <v>7092</v>
      </c>
      <c r="C7102" s="48" t="s">
        <v>35658</v>
      </c>
      <c r="D7102" s="159" t="s">
        <v>5969</v>
      </c>
      <c r="E7102" s="36" t="s">
        <v>11745</v>
      </c>
      <c r="F7102" s="99">
        <v>6</v>
      </c>
      <c r="G7102" s="101" t="s">
        <v>704</v>
      </c>
      <c r="H7102" s="101" t="s">
        <v>5878</v>
      </c>
      <c r="I7102" s="101">
        <v>2014</v>
      </c>
      <c r="J7102" s="101"/>
      <c r="K7102" s="90">
        <v>3907088763</v>
      </c>
      <c r="L7102" s="90">
        <f>IF(K7102/1024 &gt;1,K7102/1024," ")</f>
        <v>3815516.3701171875</v>
      </c>
      <c r="M7102" s="90">
        <f>IF(K7102/1048576 &gt;1,K7102/1048576," ")</f>
        <v>3726.0902051925659</v>
      </c>
      <c r="N7102" s="91">
        <f>IF(K7102&gt;999999999,K7102/1073741824," ")</f>
        <v>3.6387599660083652</v>
      </c>
      <c r="O7102" s="194" t="s">
        <v>20285</v>
      </c>
      <c r="P7102" s="197" t="s">
        <v>20286</v>
      </c>
    </row>
    <row r="7103" spans="2:16" ht="20.100000000000001" customHeight="1" x14ac:dyDescent="0.3">
      <c r="B7103" s="101">
        <v>7093</v>
      </c>
      <c r="C7103" s="7" t="s">
        <v>42452</v>
      </c>
      <c r="D7103" s="159" t="s">
        <v>4735</v>
      </c>
      <c r="E7103" s="36" t="s">
        <v>17425</v>
      </c>
      <c r="F7103" s="104">
        <v>4.5999999999999996</v>
      </c>
      <c r="G7103" s="101" t="s">
        <v>704</v>
      </c>
      <c r="H7103" s="101" t="s">
        <v>3739</v>
      </c>
      <c r="I7103" s="101">
        <v>2007</v>
      </c>
      <c r="J7103" s="101"/>
      <c r="K7103" s="90">
        <v>4686956490</v>
      </c>
      <c r="L7103" s="90">
        <f>IF(K7103/1024 &gt;1,K7103/1024," ")</f>
        <v>4577105.947265625</v>
      </c>
      <c r="M7103" s="90">
        <f>IF(K7103/1048576 &gt;1,K7103/1048576," ")</f>
        <v>4469.8300266265869</v>
      </c>
      <c r="N7103" s="91">
        <f>IF(K7103&gt;999999999,K7103/1073741824," ")</f>
        <v>4.3650683853775263</v>
      </c>
      <c r="O7103" s="194" t="s">
        <v>29881</v>
      </c>
      <c r="P7103" s="197" t="s">
        <v>29882</v>
      </c>
    </row>
    <row r="7104" spans="2:16" ht="20.100000000000001" customHeight="1" x14ac:dyDescent="0.3">
      <c r="B7104" s="101">
        <v>7094</v>
      </c>
      <c r="C7104" s="7" t="s">
        <v>42453</v>
      </c>
      <c r="D7104" s="159" t="s">
        <v>1427</v>
      </c>
      <c r="E7104" s="36" t="s">
        <v>17426</v>
      </c>
      <c r="F7104" s="104">
        <v>4.8</v>
      </c>
      <c r="G7104" s="101" t="s">
        <v>704</v>
      </c>
      <c r="H7104" s="101" t="s">
        <v>3739</v>
      </c>
      <c r="I7104" s="101">
        <v>2005</v>
      </c>
      <c r="J7104" s="101"/>
      <c r="K7104" s="90">
        <v>4683001227</v>
      </c>
      <c r="L7104" s="90">
        <f>IF(K7104/1024 &gt;1,K7104/1024," ")</f>
        <v>4573243.3857421875</v>
      </c>
      <c r="M7104" s="90">
        <f>IF(K7104/1048576 &gt;1,K7104/1048576," ")</f>
        <v>4466.057993888855</v>
      </c>
      <c r="N7104" s="91">
        <f>IF(K7104&gt;999999999,K7104/1073741824," ")</f>
        <v>4.3613847596570849</v>
      </c>
      <c r="O7104" s="194" t="s">
        <v>29883</v>
      </c>
      <c r="P7104" s="197" t="s">
        <v>29884</v>
      </c>
    </row>
    <row r="7105" spans="2:16" ht="20.100000000000001" customHeight="1" x14ac:dyDescent="0.3">
      <c r="B7105" s="101">
        <v>7095</v>
      </c>
      <c r="C7105" s="12" t="s">
        <v>43292</v>
      </c>
      <c r="D7105" s="261" t="s">
        <v>43288</v>
      </c>
      <c r="E7105" s="36" t="s">
        <v>43289</v>
      </c>
      <c r="F7105" s="131">
        <v>6.2</v>
      </c>
      <c r="G7105" s="13" t="s">
        <v>704</v>
      </c>
      <c r="H7105" s="13" t="s">
        <v>3744</v>
      </c>
      <c r="I7105" s="133">
        <v>2022</v>
      </c>
      <c r="J7105" s="74"/>
      <c r="K7105" s="73">
        <v>6075236352</v>
      </c>
      <c r="L7105" s="90">
        <f>IF(K7105/1024 &gt;1,K7105/1024," ")</f>
        <v>5932848</v>
      </c>
      <c r="M7105" s="90">
        <f>IF(K7105/1048576 &gt;1,K7105/1048576," ")</f>
        <v>5793.796875</v>
      </c>
      <c r="N7105" s="91">
        <f>IF(K7105&gt;999999999,K7105/1073741824," ")</f>
        <v>5.6580047607421875</v>
      </c>
      <c r="O7105" s="194" t="s">
        <v>43290</v>
      </c>
      <c r="P7105" s="197" t="s">
        <v>43291</v>
      </c>
    </row>
    <row r="7106" spans="2:16" ht="20.100000000000001" customHeight="1" x14ac:dyDescent="0.3">
      <c r="B7106" s="101">
        <v>7096</v>
      </c>
      <c r="C7106" s="7" t="s">
        <v>42454</v>
      </c>
      <c r="D7106" s="157" t="s">
        <v>8223</v>
      </c>
      <c r="E7106" s="36" t="s">
        <v>17427</v>
      </c>
      <c r="F7106" s="81">
        <v>6.4</v>
      </c>
      <c r="G7106" s="13"/>
      <c r="H7106" s="13" t="s">
        <v>4081</v>
      </c>
      <c r="I7106" s="79">
        <v>2014</v>
      </c>
      <c r="J7106" s="79"/>
      <c r="K7106" s="73">
        <v>4694278144</v>
      </c>
      <c r="L7106" s="90">
        <f>IF(K7106/1024 &gt;1,K7106/1024," ")</f>
        <v>4584256</v>
      </c>
      <c r="M7106" s="90">
        <f>IF(K7106/1048576 &gt;1,K7106/1048576," ")</f>
        <v>4476.8125</v>
      </c>
      <c r="N7106" s="91">
        <f>IF(K7106&gt;999999999,K7106/1073741824," ")</f>
        <v>4.37188720703125</v>
      </c>
      <c r="O7106" s="194" t="s">
        <v>29885</v>
      </c>
      <c r="P7106" s="197" t="s">
        <v>29886</v>
      </c>
    </row>
    <row r="7107" spans="2:16" ht="20.100000000000001" customHeight="1" x14ac:dyDescent="0.3">
      <c r="B7107" s="101">
        <v>7097</v>
      </c>
      <c r="C7107" s="20" t="s">
        <v>42455</v>
      </c>
      <c r="D7107" s="157" t="s">
        <v>8831</v>
      </c>
      <c r="E7107" s="36" t="s">
        <v>17428</v>
      </c>
      <c r="F7107" s="81">
        <v>6.6</v>
      </c>
      <c r="G7107" s="13" t="s">
        <v>704</v>
      </c>
      <c r="H7107" s="13" t="s">
        <v>3757</v>
      </c>
      <c r="I7107" s="79">
        <v>2018</v>
      </c>
      <c r="J7107" s="79"/>
      <c r="K7107" s="73">
        <v>5084192768</v>
      </c>
      <c r="L7107" s="90">
        <f>IF(K7107/1024 &gt;1,K7107/1024," ")</f>
        <v>4965032</v>
      </c>
      <c r="M7107" s="90">
        <f>IF(K7107/1048576 &gt;1,K7107/1048576," ")</f>
        <v>4848.6640625</v>
      </c>
      <c r="N7107" s="91">
        <f>IF(K7107&gt;999999999,K7107/1073741824," ")</f>
        <v>4.7350234985351563</v>
      </c>
      <c r="O7107" s="194" t="s">
        <v>18002</v>
      </c>
      <c r="P7107" s="197" t="s">
        <v>29887</v>
      </c>
    </row>
    <row r="7108" spans="2:16" ht="20.100000000000001" customHeight="1" x14ac:dyDescent="0.3">
      <c r="B7108" s="101">
        <v>7098</v>
      </c>
      <c r="C7108" s="109" t="s">
        <v>42456</v>
      </c>
      <c r="D7108" s="159" t="s">
        <v>3012</v>
      </c>
      <c r="E7108" s="36" t="s">
        <v>17429</v>
      </c>
      <c r="F7108" s="104">
        <v>3.9</v>
      </c>
      <c r="G7108" s="101" t="s">
        <v>704</v>
      </c>
      <c r="H7108" s="101" t="s">
        <v>3740</v>
      </c>
      <c r="I7108" s="94">
        <v>1999</v>
      </c>
      <c r="J7108" s="94"/>
      <c r="K7108" s="108">
        <v>3058994030</v>
      </c>
      <c r="L7108" s="90">
        <f>IF(K7108/1024 &gt;1,K7108/1024," ")</f>
        <v>2987298.857421875</v>
      </c>
      <c r="M7108" s="90">
        <f>IF(K7108/1048576 &gt;1,K7108/1048576," ")</f>
        <v>2917.2840404510498</v>
      </c>
      <c r="N7108" s="91">
        <f>IF(K7108&gt;999999999,K7108/1073741824," ")</f>
        <v>2.8489101957529783</v>
      </c>
      <c r="O7108" s="194" t="s">
        <v>29888</v>
      </c>
      <c r="P7108" s="197" t="s">
        <v>29889</v>
      </c>
    </row>
    <row r="7109" spans="2:16" ht="20.100000000000001" customHeight="1" x14ac:dyDescent="0.3">
      <c r="B7109" s="101">
        <v>7099</v>
      </c>
      <c r="C7109" s="102" t="s">
        <v>42458</v>
      </c>
      <c r="D7109" s="159" t="s">
        <v>515</v>
      </c>
      <c r="E7109" s="36" t="s">
        <v>17431</v>
      </c>
      <c r="F7109" s="104">
        <v>6.8</v>
      </c>
      <c r="G7109" s="94" t="s">
        <v>704</v>
      </c>
      <c r="H7109" s="94" t="s">
        <v>3744</v>
      </c>
      <c r="I7109" s="94">
        <v>1988</v>
      </c>
      <c r="J7109" s="94"/>
      <c r="K7109" s="90">
        <v>4778440175</v>
      </c>
      <c r="L7109" s="90">
        <f>IF(K7109/1024 &gt;1,K7109/1024," ")</f>
        <v>4666445.4833984375</v>
      </c>
      <c r="M7109" s="90">
        <f>IF(K7109/1048576 &gt;1,K7109/1048576," ")</f>
        <v>4557.0756673812866</v>
      </c>
      <c r="N7109" s="91">
        <f>IF(K7109&gt;999999999,K7109/1073741824," ")</f>
        <v>4.4502692064270377</v>
      </c>
      <c r="O7109" s="194" t="s">
        <v>29892</v>
      </c>
      <c r="P7109" s="197" t="s">
        <v>29893</v>
      </c>
    </row>
    <row r="7110" spans="2:16" ht="20.100000000000001" customHeight="1" x14ac:dyDescent="0.3">
      <c r="B7110" s="101">
        <v>7100</v>
      </c>
      <c r="C7110" s="112" t="s">
        <v>42457</v>
      </c>
      <c r="D7110" s="160" t="s">
        <v>6778</v>
      </c>
      <c r="E7110" s="36" t="s">
        <v>17430</v>
      </c>
      <c r="F7110" s="99">
        <v>3.9</v>
      </c>
      <c r="G7110" s="99" t="s">
        <v>704</v>
      </c>
      <c r="H7110" s="101" t="s">
        <v>5892</v>
      </c>
      <c r="I7110" s="101">
        <v>2013</v>
      </c>
      <c r="J7110" s="101"/>
      <c r="K7110" s="90">
        <v>4157506266</v>
      </c>
      <c r="L7110" s="90">
        <f>IF(K7110/1024 &gt;1,K7110/1024," ")</f>
        <v>4060064.712890625</v>
      </c>
      <c r="M7110" s="90">
        <f>IF(K7110/1048576 &gt;1,K7110/1048576," ")</f>
        <v>3964.906946182251</v>
      </c>
      <c r="N7110" s="91">
        <f>IF(K7110&gt;999999999,K7110/1073741824," ")</f>
        <v>3.8719794396311045</v>
      </c>
      <c r="O7110" s="194" t="s">
        <v>29890</v>
      </c>
      <c r="P7110" s="197" t="s">
        <v>29891</v>
      </c>
    </row>
    <row r="7111" spans="2:16" ht="20.100000000000001" customHeight="1" x14ac:dyDescent="0.3">
      <c r="B7111" s="101">
        <v>7101</v>
      </c>
      <c r="C7111" s="84" t="s">
        <v>42459</v>
      </c>
      <c r="D7111" s="157" t="s">
        <v>7645</v>
      </c>
      <c r="E7111" s="36" t="s">
        <v>17432</v>
      </c>
      <c r="F7111" s="81">
        <v>5.4</v>
      </c>
      <c r="G7111" s="81" t="s">
        <v>704</v>
      </c>
      <c r="H7111" s="82" t="s">
        <v>5871</v>
      </c>
      <c r="I7111" s="79">
        <v>2017</v>
      </c>
      <c r="J7111" s="79"/>
      <c r="K7111" s="73">
        <v>4387952558</v>
      </c>
      <c r="L7111" s="90">
        <f>IF(K7111/1024 &gt;1,K7111/1024," ")</f>
        <v>4285109.919921875</v>
      </c>
      <c r="M7111" s="90">
        <f>IF(K7111/1048576 &gt;1,K7111/1048576," ")</f>
        <v>4184.6776561737061</v>
      </c>
      <c r="N7111" s="91">
        <f>IF(K7111&gt;999999999,K7111/1073741824," ")</f>
        <v>4.0865992736071348</v>
      </c>
      <c r="O7111" s="194" t="s">
        <v>18313</v>
      </c>
      <c r="P7111" s="197" t="s">
        <v>29894</v>
      </c>
    </row>
    <row r="7112" spans="2:16" ht="20.100000000000001" customHeight="1" x14ac:dyDescent="0.3">
      <c r="B7112" s="101">
        <v>7102</v>
      </c>
      <c r="C7112" s="7" t="s">
        <v>42460</v>
      </c>
      <c r="D7112" s="159" t="s">
        <v>2861</v>
      </c>
      <c r="E7112" s="36" t="s">
        <v>17433</v>
      </c>
      <c r="F7112" s="104">
        <v>6.3</v>
      </c>
      <c r="G7112" s="101" t="s">
        <v>704</v>
      </c>
      <c r="H7112" s="101" t="s">
        <v>3792</v>
      </c>
      <c r="I7112" s="101">
        <v>2011</v>
      </c>
      <c r="J7112" s="101"/>
      <c r="K7112" s="90">
        <v>3211522716</v>
      </c>
      <c r="L7112" s="90">
        <f>IF(K7112/1024 &gt;1,K7112/1024," ")</f>
        <v>3136252.65234375</v>
      </c>
      <c r="M7112" s="90">
        <f>IF(K7112/1048576 &gt;1,K7112/1048576," ")</f>
        <v>3062.7467308044434</v>
      </c>
      <c r="N7112" s="91">
        <f>IF(K7112&gt;999999999,K7112/1073741824," ")</f>
        <v>2.9909636043012142</v>
      </c>
      <c r="O7112" s="194" t="s">
        <v>29895</v>
      </c>
      <c r="P7112" s="197" t="s">
        <v>29896</v>
      </c>
    </row>
    <row r="7113" spans="2:16" ht="20.100000000000001" customHeight="1" x14ac:dyDescent="0.3">
      <c r="B7113" s="101">
        <v>7103</v>
      </c>
      <c r="C7113" s="109" t="s">
        <v>42461</v>
      </c>
      <c r="D7113" s="160" t="s">
        <v>5720</v>
      </c>
      <c r="E7113" s="36" t="s">
        <v>17434</v>
      </c>
      <c r="F7113" s="104">
        <v>7.8</v>
      </c>
      <c r="G7113" s="13" t="s">
        <v>704</v>
      </c>
      <c r="H7113" s="13" t="s">
        <v>6138</v>
      </c>
      <c r="I7113" s="101">
        <v>1950</v>
      </c>
      <c r="J7113" s="101"/>
      <c r="K7113" s="73">
        <v>3323720915</v>
      </c>
      <c r="L7113" s="90">
        <f>IF(K7113/1024 &gt;1,K7113/1024," ")</f>
        <v>3245821.2060546875</v>
      </c>
      <c r="M7113" s="90">
        <f>IF(K7113/1048576 &gt;1,K7113/1048576," ")</f>
        <v>3169.7472715377808</v>
      </c>
      <c r="N7113" s="91">
        <f>IF(K7113&gt;999999999,K7113/1073741824," ")</f>
        <v>3.095456319861114</v>
      </c>
      <c r="O7113" s="194" t="s">
        <v>29897</v>
      </c>
      <c r="P7113" s="197" t="s">
        <v>29898</v>
      </c>
    </row>
    <row r="7114" spans="2:16" ht="20.100000000000001" customHeight="1" x14ac:dyDescent="0.3">
      <c r="B7114" s="101">
        <v>7104</v>
      </c>
      <c r="C7114" s="12" t="s">
        <v>42462</v>
      </c>
      <c r="D7114" s="177" t="s">
        <v>8211</v>
      </c>
      <c r="E7114" s="36" t="s">
        <v>17435</v>
      </c>
      <c r="F7114" s="131">
        <v>4.5</v>
      </c>
      <c r="G7114" s="13" t="s">
        <v>704</v>
      </c>
      <c r="H7114" s="13" t="s">
        <v>5878</v>
      </c>
      <c r="I7114" s="133">
        <v>2018</v>
      </c>
      <c r="J7114" s="74"/>
      <c r="K7114" s="73">
        <v>4793851904</v>
      </c>
      <c r="L7114" s="90">
        <f>IF(K7114/1024 &gt;1,K7114/1024," ")</f>
        <v>4681496</v>
      </c>
      <c r="M7114" s="90">
        <f>IF(K7114/1048576 &gt;1,K7114/1048576," ")</f>
        <v>4571.7734375</v>
      </c>
      <c r="N7114" s="91">
        <f>IF(K7114&gt;999999999,K7114/1073741824," ")</f>
        <v>4.4646224975585938</v>
      </c>
      <c r="O7114" s="194" t="s">
        <v>29899</v>
      </c>
      <c r="P7114" s="197" t="s">
        <v>29900</v>
      </c>
    </row>
    <row r="7115" spans="2:16" ht="20.100000000000001" customHeight="1" x14ac:dyDescent="0.3">
      <c r="B7115" s="101">
        <v>7105</v>
      </c>
      <c r="C7115" s="20" t="s">
        <v>42463</v>
      </c>
      <c r="D7115" s="182" t="s">
        <v>7866</v>
      </c>
      <c r="E7115" s="36" t="s">
        <v>17436</v>
      </c>
      <c r="F7115" s="81">
        <v>7</v>
      </c>
      <c r="G7115" s="13" t="s">
        <v>704</v>
      </c>
      <c r="H7115" s="13" t="s">
        <v>5878</v>
      </c>
      <c r="I7115" s="79">
        <v>2017</v>
      </c>
      <c r="J7115" s="79"/>
      <c r="K7115" s="73">
        <v>5162886071</v>
      </c>
      <c r="L7115" s="90">
        <f>IF(K7115/1024 &gt;1,K7115/1024," ")</f>
        <v>5041880.9287109375</v>
      </c>
      <c r="M7115" s="90">
        <f>IF(K7115/1048576 &gt;1,K7115/1048576," ")</f>
        <v>4923.7118444442749</v>
      </c>
      <c r="N7115" s="91">
        <f>IF(K7115&gt;999999999,K7115/1073741824," ")</f>
        <v>4.8083123480901122</v>
      </c>
      <c r="O7115" s="194" t="s">
        <v>29901</v>
      </c>
      <c r="P7115" s="197" t="s">
        <v>29902</v>
      </c>
    </row>
    <row r="7116" spans="2:16" ht="20.100000000000001" customHeight="1" x14ac:dyDescent="0.3">
      <c r="B7116" s="101">
        <v>7106</v>
      </c>
      <c r="C7116" s="102" t="s">
        <v>42464</v>
      </c>
      <c r="D7116" s="159" t="s">
        <v>1057</v>
      </c>
      <c r="E7116" s="36" t="s">
        <v>17437</v>
      </c>
      <c r="F7116" s="104">
        <v>5.7</v>
      </c>
      <c r="G7116" s="94" t="s">
        <v>704</v>
      </c>
      <c r="H7116" s="94" t="s">
        <v>3758</v>
      </c>
      <c r="I7116" s="101">
        <v>2002</v>
      </c>
      <c r="J7116" s="116"/>
      <c r="K7116" s="90">
        <v>5773084085</v>
      </c>
      <c r="L7116" s="90">
        <f>IF(K7116/1024 &gt;1,K7116/1024," ")</f>
        <v>5637777.4267578125</v>
      </c>
      <c r="M7116" s="90">
        <f>IF(K7116/1048576 &gt;1,K7116/1048576," ")</f>
        <v>5505.6420183181763</v>
      </c>
      <c r="N7116" s="91">
        <f>IF(K7116&gt;999999999,K7116/1073741824," ")</f>
        <v>5.376603533513844</v>
      </c>
      <c r="O7116" s="194" t="s">
        <v>23530</v>
      </c>
      <c r="P7116" s="197" t="s">
        <v>29903</v>
      </c>
    </row>
    <row r="7117" spans="2:16" ht="20.100000000000001" customHeight="1" x14ac:dyDescent="0.3">
      <c r="B7117" s="101">
        <v>7107</v>
      </c>
      <c r="C7117" s="144" t="s">
        <v>42465</v>
      </c>
      <c r="D7117" s="157" t="s">
        <v>8434</v>
      </c>
      <c r="E7117" s="36" t="s">
        <v>17438</v>
      </c>
      <c r="F7117" s="81">
        <v>6.5</v>
      </c>
      <c r="G7117" s="13" t="s">
        <v>704</v>
      </c>
      <c r="H7117" s="13" t="s">
        <v>3772</v>
      </c>
      <c r="I7117" s="79">
        <v>2010</v>
      </c>
      <c r="J7117" s="79"/>
      <c r="K7117" s="73">
        <v>3704348672</v>
      </c>
      <c r="L7117" s="90">
        <f>IF(K7117/1024 &gt;1,K7117/1024," ")</f>
        <v>3617528</v>
      </c>
      <c r="M7117" s="90">
        <f>IF(K7117/1048576 &gt;1,K7117/1048576," ")</f>
        <v>3532.7421875</v>
      </c>
      <c r="N7117" s="91">
        <f>IF(K7117&gt;999999999,K7117/1073741824," ")</f>
        <v>3.4499435424804688</v>
      </c>
      <c r="O7117" s="194" t="s">
        <v>29904</v>
      </c>
      <c r="P7117" s="197" t="s">
        <v>29905</v>
      </c>
    </row>
    <row r="7118" spans="2:16" ht="20.100000000000001" customHeight="1" x14ac:dyDescent="0.3">
      <c r="B7118" s="101">
        <v>7108</v>
      </c>
      <c r="C7118" s="20" t="s">
        <v>34238</v>
      </c>
      <c r="D7118" s="263" t="s">
        <v>4654</v>
      </c>
      <c r="E7118" s="36" t="s">
        <v>34235</v>
      </c>
      <c r="F7118" s="81">
        <v>5.0999999999999996</v>
      </c>
      <c r="G7118" s="13" t="s">
        <v>704</v>
      </c>
      <c r="H7118" s="13" t="s">
        <v>3756</v>
      </c>
      <c r="I7118" s="79">
        <v>2021</v>
      </c>
      <c r="J7118" s="83"/>
      <c r="K7118" s="73">
        <v>5016973312</v>
      </c>
      <c r="L7118" s="90">
        <f>IF(K7118/1024 &gt;1,K7118/1024," ")</f>
        <v>4899388</v>
      </c>
      <c r="M7118" s="90">
        <f>IF(K7118/1048576 &gt;1,K7118/1048576," ")</f>
        <v>4784.55859375</v>
      </c>
      <c r="N7118" s="91">
        <f>IF(K7118&gt;999999999,K7118/1073741824," ")</f>
        <v>4.6724205017089844</v>
      </c>
      <c r="O7118" s="223" t="s">
        <v>34236</v>
      </c>
      <c r="P7118" s="197" t="s">
        <v>34237</v>
      </c>
    </row>
    <row r="7119" spans="2:16" ht="20.100000000000001" customHeight="1" x14ac:dyDescent="0.3">
      <c r="B7119" s="101">
        <v>7109</v>
      </c>
      <c r="C7119" s="102" t="s">
        <v>42466</v>
      </c>
      <c r="D7119" s="159" t="s">
        <v>4881</v>
      </c>
      <c r="E7119" s="36" t="s">
        <v>17441</v>
      </c>
      <c r="F7119" s="104">
        <v>5.3</v>
      </c>
      <c r="G7119" s="101" t="s">
        <v>704</v>
      </c>
      <c r="H7119" s="101" t="s">
        <v>3745</v>
      </c>
      <c r="I7119" s="101">
        <v>2007</v>
      </c>
      <c r="J7119" s="101"/>
      <c r="K7119" s="90">
        <v>2723420136</v>
      </c>
      <c r="L7119" s="90">
        <f>IF(K7119/1024 &gt;1,K7119/1024," ")</f>
        <v>2659589.9765625</v>
      </c>
      <c r="M7119" s="90">
        <f>IF(K7119/1048576 &gt;1,K7119/1048576," ")</f>
        <v>2597.2558364868164</v>
      </c>
      <c r="N7119" s="91">
        <f>IF(K7119&gt;999999999,K7119/1073741824," ")</f>
        <v>2.5363826528191566</v>
      </c>
      <c r="O7119" s="194" t="s">
        <v>29910</v>
      </c>
      <c r="P7119" s="197" t="s">
        <v>29911</v>
      </c>
    </row>
    <row r="7120" spans="2:16" ht="20.100000000000001" customHeight="1" x14ac:dyDescent="0.3">
      <c r="B7120" s="101">
        <v>7110</v>
      </c>
      <c r="C7120" s="20" t="s">
        <v>42468</v>
      </c>
      <c r="D7120" s="167" t="s">
        <v>8010</v>
      </c>
      <c r="E7120" s="36" t="s">
        <v>17444</v>
      </c>
      <c r="F7120" s="81">
        <v>7.2</v>
      </c>
      <c r="G7120" s="13" t="s">
        <v>704</v>
      </c>
      <c r="H7120" s="13" t="s">
        <v>4081</v>
      </c>
      <c r="I7120" s="79">
        <v>2017</v>
      </c>
      <c r="J7120" s="79"/>
      <c r="K7120" s="73">
        <v>5073788057</v>
      </c>
      <c r="L7120" s="90">
        <f>IF(K7120/1024 &gt;1,K7120/1024," ")</f>
        <v>4954871.1494140625</v>
      </c>
      <c r="M7120" s="90">
        <f>IF(K7120/1048576 &gt;1,K7120/1048576," ")</f>
        <v>4838.7413568496704</v>
      </c>
      <c r="N7120" s="91">
        <f>IF(K7120&gt;999999999,K7120/1073741824," ")</f>
        <v>4.7253333562985063</v>
      </c>
      <c r="O7120" s="194" t="s">
        <v>29916</v>
      </c>
      <c r="P7120" s="197" t="s">
        <v>29917</v>
      </c>
    </row>
    <row r="7121" spans="2:16" ht="20.100000000000001" customHeight="1" x14ac:dyDescent="0.3">
      <c r="B7121" s="101">
        <v>7111</v>
      </c>
      <c r="C7121" s="48" t="s">
        <v>42467</v>
      </c>
      <c r="D7121" s="157" t="s">
        <v>8074</v>
      </c>
      <c r="E7121" s="36" t="s">
        <v>17442</v>
      </c>
      <c r="F7121" s="81">
        <v>6.3</v>
      </c>
      <c r="G7121" s="13" t="s">
        <v>704</v>
      </c>
      <c r="H7121" s="13" t="s">
        <v>5936</v>
      </c>
      <c r="I7121" s="79">
        <v>2017</v>
      </c>
      <c r="J7121" s="83"/>
      <c r="K7121" s="73">
        <v>4358787130</v>
      </c>
      <c r="L7121" s="90">
        <f>IF(K7121/1024 &gt;1,K7121/1024," ")</f>
        <v>4256628.056640625</v>
      </c>
      <c r="M7121" s="90">
        <f>IF(K7121/1048576 &gt;1,K7121/1048576," ")</f>
        <v>4156.8633365631104</v>
      </c>
      <c r="N7121" s="91">
        <f>IF(K7121&gt;999999999,K7121/1073741824," ")</f>
        <v>4.0594368521124125</v>
      </c>
      <c r="O7121" s="194" t="s">
        <v>29912</v>
      </c>
      <c r="P7121" s="197" t="s">
        <v>29913</v>
      </c>
    </row>
    <row r="7122" spans="2:16" ht="20.100000000000001" customHeight="1" x14ac:dyDescent="0.3">
      <c r="B7122" s="101">
        <v>7112</v>
      </c>
      <c r="C7122" s="48" t="s">
        <v>42469</v>
      </c>
      <c r="D7122" s="177" t="s">
        <v>8112</v>
      </c>
      <c r="E7122" s="36" t="s">
        <v>17445</v>
      </c>
      <c r="F7122" s="81">
        <v>5.5</v>
      </c>
      <c r="G7122" s="13" t="s">
        <v>704</v>
      </c>
      <c r="H7122" s="13" t="s">
        <v>5878</v>
      </c>
      <c r="I7122" s="79">
        <v>2017</v>
      </c>
      <c r="J7122" s="79"/>
      <c r="K7122" s="73">
        <v>5127219217</v>
      </c>
      <c r="L7122" s="90">
        <f>IF(K7122/1024 &gt;1,K7122/1024," ")</f>
        <v>5007050.0166015625</v>
      </c>
      <c r="M7122" s="90">
        <f>IF(K7122/1048576 &gt;1,K7122/1048576," ")</f>
        <v>4889.6972818374634</v>
      </c>
      <c r="N7122" s="91">
        <f>IF(K7122&gt;999999999,K7122/1073741824," ")</f>
        <v>4.7750950017943978</v>
      </c>
      <c r="O7122" s="194" t="s">
        <v>29918</v>
      </c>
      <c r="P7122" s="197" t="s">
        <v>29919</v>
      </c>
    </row>
    <row r="7123" spans="2:16" ht="20.100000000000001" customHeight="1" x14ac:dyDescent="0.3">
      <c r="B7123" s="101">
        <v>7113</v>
      </c>
      <c r="C7123" s="109" t="s">
        <v>42470</v>
      </c>
      <c r="D7123" s="159" t="s">
        <v>3030</v>
      </c>
      <c r="E7123" s="36" t="s">
        <v>17446</v>
      </c>
      <c r="F7123" s="104">
        <v>5.5</v>
      </c>
      <c r="G7123" s="101"/>
      <c r="H7123" s="101" t="s">
        <v>3737</v>
      </c>
      <c r="I7123" s="101">
        <v>2009</v>
      </c>
      <c r="J7123" s="101"/>
      <c r="K7123" s="90">
        <v>3211457230</v>
      </c>
      <c r="L7123" s="90">
        <f>IF(K7123/1024 &gt;1,K7123/1024," ")</f>
        <v>3136188.701171875</v>
      </c>
      <c r="M7123" s="90">
        <f>IF(K7123/1048576 &gt;1,K7123/1048576," ")</f>
        <v>3062.6842784881592</v>
      </c>
      <c r="N7123" s="91">
        <f>IF(K7123&gt;999999999,K7123/1073741824," ")</f>
        <v>2.9909026157110929</v>
      </c>
      <c r="O7123" s="194" t="s">
        <v>29920</v>
      </c>
      <c r="P7123" s="197" t="s">
        <v>31599</v>
      </c>
    </row>
    <row r="7124" spans="2:16" ht="20.100000000000001" customHeight="1" x14ac:dyDescent="0.3">
      <c r="B7124" s="101">
        <v>7114</v>
      </c>
      <c r="C7124" s="107" t="s">
        <v>42471</v>
      </c>
      <c r="D7124" s="168" t="s">
        <v>6632</v>
      </c>
      <c r="E7124" s="36" t="s">
        <v>17447</v>
      </c>
      <c r="F7124" s="99">
        <v>5.3</v>
      </c>
      <c r="G7124" s="99" t="s">
        <v>704</v>
      </c>
      <c r="H7124" s="101" t="s">
        <v>4081</v>
      </c>
      <c r="I7124" s="101">
        <v>2015</v>
      </c>
      <c r="J7124" s="101"/>
      <c r="K7124" s="90">
        <v>5660729700</v>
      </c>
      <c r="L7124" s="90">
        <f>IF(K7124/1024 &gt;1,K7124/1024," ")</f>
        <v>5528056.34765625</v>
      </c>
      <c r="M7124" s="90">
        <f>IF(K7124/1048576 &gt;1,K7124/1048576," ")</f>
        <v>5398.4925270080566</v>
      </c>
      <c r="N7124" s="91">
        <f>IF(K7124&gt;999999999,K7124/1073741824," ")</f>
        <v>5.2719653584063053</v>
      </c>
      <c r="O7124" s="194" t="s">
        <v>29921</v>
      </c>
      <c r="P7124" s="197" t="s">
        <v>29922</v>
      </c>
    </row>
    <row r="7125" spans="2:16" ht="20.100000000000001" customHeight="1" x14ac:dyDescent="0.3">
      <c r="B7125" s="101">
        <v>7115</v>
      </c>
      <c r="C7125" s="109" t="s">
        <v>42472</v>
      </c>
      <c r="D7125" s="160" t="s">
        <v>312</v>
      </c>
      <c r="E7125" s="36" t="s">
        <v>17448</v>
      </c>
      <c r="F7125" s="104">
        <v>4.7</v>
      </c>
      <c r="G7125" s="94" t="s">
        <v>704</v>
      </c>
      <c r="H7125" s="94" t="s">
        <v>3745</v>
      </c>
      <c r="I7125" s="101">
        <v>2006</v>
      </c>
      <c r="J7125" s="101"/>
      <c r="K7125" s="90">
        <v>3677343168</v>
      </c>
      <c r="L7125" s="90">
        <f>IF(K7125/1024 &gt;1,K7125/1024," ")</f>
        <v>3591155.4375</v>
      </c>
      <c r="M7125" s="90">
        <f>IF(K7125/1048576 &gt;1,K7125/1048576," ")</f>
        <v>3506.9877319335938</v>
      </c>
      <c r="N7125" s="91">
        <f>IF(K7125&gt;999999999,K7125/1073741824," ")</f>
        <v>3.4247927069664001</v>
      </c>
      <c r="O7125" s="194" t="s">
        <v>29923</v>
      </c>
      <c r="P7125" s="197" t="s">
        <v>29924</v>
      </c>
    </row>
    <row r="7126" spans="2:16" ht="20.100000000000001" customHeight="1" x14ac:dyDescent="0.3">
      <c r="B7126" s="101">
        <v>7116</v>
      </c>
      <c r="C7126" s="20" t="s">
        <v>42473</v>
      </c>
      <c r="D7126" s="157" t="s">
        <v>32991</v>
      </c>
      <c r="E7126" s="36" t="s">
        <v>32992</v>
      </c>
      <c r="F7126" s="131">
        <v>6.2</v>
      </c>
      <c r="G7126" s="13" t="s">
        <v>704</v>
      </c>
      <c r="H7126" s="13" t="s">
        <v>3740</v>
      </c>
      <c r="I7126" s="133">
        <v>2020</v>
      </c>
      <c r="J7126" s="74"/>
      <c r="K7126" s="73">
        <v>2852642816</v>
      </c>
      <c r="L7126" s="90">
        <f>IF(K7126/1024 &gt;1,K7126/1024," ")</f>
        <v>2785784</v>
      </c>
      <c r="M7126" s="90">
        <f>IF(K7126/1048576 &gt;1,K7126/1048576," ")</f>
        <v>2720.4921875</v>
      </c>
      <c r="N7126" s="91">
        <f>IF(K7126&gt;999999999,K7126/1073741824," ")</f>
        <v>2.6567306518554688</v>
      </c>
      <c r="O7126" s="223" t="s">
        <v>32993</v>
      </c>
      <c r="P7126" s="198" t="s">
        <v>32994</v>
      </c>
    </row>
    <row r="7127" spans="2:16" ht="20.100000000000001" customHeight="1" x14ac:dyDescent="0.3">
      <c r="B7127" s="101">
        <v>7117</v>
      </c>
      <c r="C7127" s="102" t="s">
        <v>42474</v>
      </c>
      <c r="D7127" s="159" t="s">
        <v>1056</v>
      </c>
      <c r="E7127" s="36" t="s">
        <v>17449</v>
      </c>
      <c r="F7127" s="104">
        <v>6.2</v>
      </c>
      <c r="G7127" s="101" t="s">
        <v>704</v>
      </c>
      <c r="H7127" s="101" t="s">
        <v>4012</v>
      </c>
      <c r="I7127" s="101">
        <v>1994</v>
      </c>
      <c r="J7127" s="101"/>
      <c r="K7127" s="90">
        <v>8371358969</v>
      </c>
      <c r="L7127" s="90">
        <f>IF(K7127/1024 &gt;1,K7127/1024," ")</f>
        <v>8175155.2431640625</v>
      </c>
      <c r="M7127" s="90">
        <f>IF(K7127/1048576 &gt;1,K7127/1048576," ")</f>
        <v>7983.5500421524048</v>
      </c>
      <c r="N7127" s="91">
        <f>IF(K7127&gt;999999999,K7127/1073741824," ")</f>
        <v>7.7964355880394578</v>
      </c>
      <c r="O7127" s="194" t="s">
        <v>29925</v>
      </c>
      <c r="P7127" s="197" t="s">
        <v>29926</v>
      </c>
    </row>
    <row r="7128" spans="2:16" ht="20.100000000000001" customHeight="1" x14ac:dyDescent="0.3">
      <c r="B7128" s="101">
        <v>7118</v>
      </c>
      <c r="C7128" s="20" t="s">
        <v>42475</v>
      </c>
      <c r="D7128" s="160" t="s">
        <v>5819</v>
      </c>
      <c r="E7128" s="36" t="s">
        <v>17450</v>
      </c>
      <c r="F7128" s="104">
        <v>5.2</v>
      </c>
      <c r="G7128" s="101" t="s">
        <v>704</v>
      </c>
      <c r="H7128" s="101" t="s">
        <v>3740</v>
      </c>
      <c r="I7128" s="101">
        <v>2014</v>
      </c>
      <c r="J7128" s="101"/>
      <c r="K7128" s="90">
        <v>4347322808</v>
      </c>
      <c r="L7128" s="90">
        <f>IF(K7128/1024 &gt;1,K7128/1024," ")</f>
        <v>4245432.4296875</v>
      </c>
      <c r="M7128" s="90">
        <f>IF(K7128/1048576 &gt;1,K7128/1048576," ")</f>
        <v>4145.9301071166992</v>
      </c>
      <c r="N7128" s="91">
        <f>IF(K7128&gt;999999999,K7128/1073741824," ")</f>
        <v>4.0487598702311516</v>
      </c>
      <c r="O7128" s="194" t="s">
        <v>23016</v>
      </c>
      <c r="P7128" s="197" t="s">
        <v>29927</v>
      </c>
    </row>
    <row r="7129" spans="2:16" ht="20.100000000000001" customHeight="1" x14ac:dyDescent="0.3">
      <c r="B7129" s="101">
        <v>7119</v>
      </c>
      <c r="C7129" s="7" t="s">
        <v>42477</v>
      </c>
      <c r="D7129" s="159" t="s">
        <v>6505</v>
      </c>
      <c r="E7129" s="36" t="s">
        <v>17452</v>
      </c>
      <c r="F7129" s="104">
        <v>4.5999999999999996</v>
      </c>
      <c r="G7129" s="101" t="s">
        <v>704</v>
      </c>
      <c r="H7129" s="101" t="s">
        <v>3956</v>
      </c>
      <c r="I7129" s="101">
        <v>2011</v>
      </c>
      <c r="J7129" s="101"/>
      <c r="K7129" s="90">
        <v>4199310914</v>
      </c>
      <c r="L7129" s="90">
        <f>IF(K7129/1024 &gt;1,K7129/1024," ")</f>
        <v>4100889.564453125</v>
      </c>
      <c r="M7129" s="90">
        <f>IF(K7129/1048576 &gt;1,K7129/1048576," ")</f>
        <v>4004.7749652862549</v>
      </c>
      <c r="N7129" s="91">
        <f>IF(K7129&gt;999999999,K7129/1073741824," ")</f>
        <v>3.9109130520373583</v>
      </c>
      <c r="O7129" s="194" t="s">
        <v>29930</v>
      </c>
      <c r="P7129" s="197" t="s">
        <v>29931</v>
      </c>
    </row>
    <row r="7130" spans="2:16" ht="20.100000000000001" customHeight="1" x14ac:dyDescent="0.3">
      <c r="B7130" s="101">
        <v>7120</v>
      </c>
      <c r="C7130" s="7" t="s">
        <v>42478</v>
      </c>
      <c r="D7130" s="167" t="s">
        <v>7913</v>
      </c>
      <c r="E7130" s="36" t="s">
        <v>17453</v>
      </c>
      <c r="F7130" s="81">
        <v>6.6</v>
      </c>
      <c r="G7130" s="13" t="s">
        <v>704</v>
      </c>
      <c r="H7130" s="13" t="s">
        <v>5878</v>
      </c>
      <c r="I7130" s="79">
        <v>2014</v>
      </c>
      <c r="J7130" s="79"/>
      <c r="K7130" s="73">
        <v>4993024016</v>
      </c>
      <c r="L7130" s="90">
        <f>IF(K7130/1024 &gt;1,K7130/1024," ")</f>
        <v>4876000.015625</v>
      </c>
      <c r="M7130" s="90">
        <f>IF(K7130/1048576 &gt;1,K7130/1048576," ")</f>
        <v>4761.7187652587891</v>
      </c>
      <c r="N7130" s="91">
        <f>IF(K7130&gt;999999999,K7130/1073741824," ")</f>
        <v>4.6501159816980362</v>
      </c>
      <c r="O7130" s="194" t="s">
        <v>29932</v>
      </c>
      <c r="P7130" s="197" t="s">
        <v>29933</v>
      </c>
    </row>
    <row r="7131" spans="2:16" ht="20.100000000000001" customHeight="1" x14ac:dyDescent="0.3">
      <c r="B7131" s="101">
        <v>7121</v>
      </c>
      <c r="C7131" s="7" t="s">
        <v>42476</v>
      </c>
      <c r="D7131" s="159" t="s">
        <v>6504</v>
      </c>
      <c r="E7131" s="36" t="s">
        <v>17451</v>
      </c>
      <c r="F7131" s="104">
        <v>4.5999999999999996</v>
      </c>
      <c r="G7131" s="101" t="s">
        <v>704</v>
      </c>
      <c r="H7131" s="101" t="s">
        <v>4081</v>
      </c>
      <c r="I7131" s="101">
        <v>2008</v>
      </c>
      <c r="J7131" s="101"/>
      <c r="K7131" s="90">
        <v>5697472545</v>
      </c>
      <c r="L7131" s="90">
        <f>IF(K7131/1024 &gt;1,K7131/1024," ")</f>
        <v>5563938.0322265625</v>
      </c>
      <c r="M7131" s="90">
        <f>IF(K7131/1048576 &gt;1,K7131/1048576," ")</f>
        <v>5433.5332345962524</v>
      </c>
      <c r="N7131" s="91">
        <f>IF(K7131&gt;999999999,K7131/1073741824," ")</f>
        <v>5.3061847994104028</v>
      </c>
      <c r="O7131" s="194" t="s">
        <v>29928</v>
      </c>
      <c r="P7131" s="197" t="s">
        <v>29929</v>
      </c>
    </row>
    <row r="7132" spans="2:16" ht="20.100000000000001" customHeight="1" x14ac:dyDescent="0.3">
      <c r="B7132" s="101">
        <v>7122</v>
      </c>
      <c r="C7132" s="112" t="s">
        <v>42479</v>
      </c>
      <c r="D7132" s="161" t="s">
        <v>6875</v>
      </c>
      <c r="E7132" s="36" t="s">
        <v>17455</v>
      </c>
      <c r="F7132" s="99">
        <v>4.0999999999999996</v>
      </c>
      <c r="G7132" s="99" t="s">
        <v>704</v>
      </c>
      <c r="H7132" s="105" t="s">
        <v>5892</v>
      </c>
      <c r="I7132" s="101">
        <v>2016</v>
      </c>
      <c r="J7132" s="101"/>
      <c r="K7132" s="90">
        <v>3963946368</v>
      </c>
      <c r="L7132" s="90">
        <f>IF(K7132/1024 &gt;1,K7132/1024," ")</f>
        <v>3871041.375</v>
      </c>
      <c r="M7132" s="90">
        <f>IF(K7132/1048576 &gt;1,K7132/1048576," ")</f>
        <v>3780.3138427734375</v>
      </c>
      <c r="N7132" s="91">
        <f>IF(K7132&gt;999999999,K7132/1073741824," ")</f>
        <v>3.6917127370834351</v>
      </c>
      <c r="O7132" s="194" t="s">
        <v>18002</v>
      </c>
      <c r="P7132" s="197" t="s">
        <v>31601</v>
      </c>
    </row>
    <row r="7133" spans="2:16" ht="20.100000000000001" customHeight="1" x14ac:dyDescent="0.3">
      <c r="B7133" s="101">
        <v>7123</v>
      </c>
      <c r="C7133" s="12" t="s">
        <v>42618</v>
      </c>
      <c r="D7133" s="159" t="s">
        <v>3049</v>
      </c>
      <c r="E7133" s="36" t="s">
        <v>17459</v>
      </c>
      <c r="F7133" s="104">
        <v>7</v>
      </c>
      <c r="G7133" s="101"/>
      <c r="H7133" s="101" t="s">
        <v>3937</v>
      </c>
      <c r="I7133" s="101">
        <v>2011</v>
      </c>
      <c r="J7133" s="101"/>
      <c r="K7133" s="90">
        <v>2364111866</v>
      </c>
      <c r="L7133" s="90">
        <f>IF(K7133/1024 &gt;1,K7133/1024," ")</f>
        <v>2308702.994140625</v>
      </c>
      <c r="M7133" s="90">
        <f>IF(K7133/1048576 &gt;1,K7133/1048576," ")</f>
        <v>2254.5927677154541</v>
      </c>
      <c r="N7133" s="91">
        <f>IF(K7133&gt;999999999,K7133/1073741824," ")</f>
        <v>2.2017507497221231</v>
      </c>
      <c r="O7133" s="194" t="s">
        <v>29939</v>
      </c>
      <c r="P7133" s="197" t="s">
        <v>31602</v>
      </c>
    </row>
    <row r="7134" spans="2:16" ht="20.100000000000001" customHeight="1" x14ac:dyDescent="0.3">
      <c r="B7134" s="101">
        <v>7124</v>
      </c>
      <c r="C7134" s="112" t="s">
        <v>42480</v>
      </c>
      <c r="D7134" s="168" t="s">
        <v>6176</v>
      </c>
      <c r="E7134" s="36" t="s">
        <v>17460</v>
      </c>
      <c r="F7134" s="99">
        <v>5.2</v>
      </c>
      <c r="G7134" s="101" t="s">
        <v>704</v>
      </c>
      <c r="H7134" s="101" t="s">
        <v>4081</v>
      </c>
      <c r="I7134" s="101">
        <v>2015</v>
      </c>
      <c r="J7134" s="101"/>
      <c r="K7134" s="90">
        <v>5148784931</v>
      </c>
      <c r="L7134" s="90">
        <f>IF(K7134/1024 &gt;1,K7134/1024," ")</f>
        <v>5028110.2841796875</v>
      </c>
      <c r="M7134" s="90">
        <f>IF(K7134/1048576 &gt;1,K7134/1048576," ")</f>
        <v>4910.2639493942261</v>
      </c>
      <c r="N7134" s="91">
        <f>IF(K7134&gt;999999999,K7134/1073741824," ")</f>
        <v>4.7951796380802989</v>
      </c>
      <c r="O7134" s="194" t="s">
        <v>29940</v>
      </c>
      <c r="P7134" s="197" t="s">
        <v>29941</v>
      </c>
    </row>
    <row r="7135" spans="2:16" ht="20.100000000000001" customHeight="1" x14ac:dyDescent="0.3">
      <c r="B7135" s="101">
        <v>7125</v>
      </c>
      <c r="C7135" s="84" t="s">
        <v>42481</v>
      </c>
      <c r="D7135" s="167" t="s">
        <v>7771</v>
      </c>
      <c r="E7135" s="36" t="s">
        <v>17461</v>
      </c>
      <c r="F7135" s="81">
        <v>4.9000000000000004</v>
      </c>
      <c r="G7135" s="81" t="s">
        <v>704</v>
      </c>
      <c r="H7135" s="82" t="s">
        <v>5878</v>
      </c>
      <c r="I7135" s="79">
        <v>1972</v>
      </c>
      <c r="J7135" s="79"/>
      <c r="K7135" s="73">
        <v>2980086578</v>
      </c>
      <c r="L7135" s="90">
        <f>IF(K7135/1024 &gt;1,K7135/1024," ")</f>
        <v>2910240.798828125</v>
      </c>
      <c r="M7135" s="90">
        <f>IF(K7135/1048576 &gt;1,K7135/1048576," ")</f>
        <v>2842.0320301055908</v>
      </c>
      <c r="N7135" s="91">
        <f>IF(K7135&gt;999999999,K7135/1073741824," ")</f>
        <v>2.775421904399991</v>
      </c>
      <c r="O7135" s="194" t="s">
        <v>25298</v>
      </c>
      <c r="P7135" s="197" t="s">
        <v>29942</v>
      </c>
    </row>
    <row r="7136" spans="2:16" ht="20.100000000000001" customHeight="1" x14ac:dyDescent="0.3">
      <c r="B7136" s="101">
        <v>7126</v>
      </c>
      <c r="C7136" s="102" t="s">
        <v>42482</v>
      </c>
      <c r="D7136" s="160" t="s">
        <v>2882</v>
      </c>
      <c r="E7136" s="36" t="s">
        <v>17462</v>
      </c>
      <c r="F7136" s="104">
        <v>5.4</v>
      </c>
      <c r="G7136" s="101" t="s">
        <v>704</v>
      </c>
      <c r="H7136" s="101" t="s">
        <v>3756</v>
      </c>
      <c r="I7136" s="101">
        <v>2004</v>
      </c>
      <c r="J7136" s="101"/>
      <c r="K7136" s="90">
        <v>3776393347</v>
      </c>
      <c r="L7136" s="90">
        <f>IF(K7136/1024 &gt;1,K7136/1024," ")</f>
        <v>3687884.1279296875</v>
      </c>
      <c r="M7136" s="90">
        <f>IF(K7136/1048576 &gt;1,K7136/1048576," ")</f>
        <v>3601.4493436813354</v>
      </c>
      <c r="N7136" s="91">
        <f>IF(K7136&gt;999999999,K7136/1073741824," ")</f>
        <v>3.5170403746888041</v>
      </c>
      <c r="O7136" s="194" t="s">
        <v>17564</v>
      </c>
      <c r="P7136" s="197" t="s">
        <v>29943</v>
      </c>
    </row>
    <row r="7137" spans="2:16" ht="20.100000000000001" customHeight="1" x14ac:dyDescent="0.3">
      <c r="B7137" s="101">
        <v>7127</v>
      </c>
      <c r="C7137" s="7" t="s">
        <v>42483</v>
      </c>
      <c r="D7137" s="167" t="s">
        <v>7948</v>
      </c>
      <c r="E7137" s="36" t="s">
        <v>17463</v>
      </c>
      <c r="F7137" s="81">
        <v>5.5</v>
      </c>
      <c r="G7137" s="13" t="s">
        <v>704</v>
      </c>
      <c r="H7137" s="13" t="s">
        <v>5892</v>
      </c>
      <c r="I7137" s="79">
        <v>2018</v>
      </c>
      <c r="J7137" s="79"/>
      <c r="K7137" s="73">
        <v>2555080438</v>
      </c>
      <c r="L7137" s="90">
        <f>IF(K7137/1024 &gt;1,K7137/1024," ")</f>
        <v>2495195.740234375</v>
      </c>
      <c r="M7137" s="90">
        <f>IF(K7137/1048576 &gt;1,K7137/1048576," ")</f>
        <v>2436.7145900726318</v>
      </c>
      <c r="N7137" s="91">
        <f>IF(K7137&gt;999999999,K7137/1073741824," ")</f>
        <v>2.3796040918678045</v>
      </c>
      <c r="O7137" s="194" t="s">
        <v>29944</v>
      </c>
      <c r="P7137" s="197" t="s">
        <v>29945</v>
      </c>
    </row>
    <row r="7138" spans="2:16" ht="20.100000000000001" customHeight="1" x14ac:dyDescent="0.3">
      <c r="B7138" s="101">
        <v>7128</v>
      </c>
      <c r="C7138" s="7" t="s">
        <v>42645</v>
      </c>
      <c r="D7138" s="159" t="s">
        <v>2683</v>
      </c>
      <c r="E7138" s="36" t="s">
        <v>17464</v>
      </c>
      <c r="F7138" s="104">
        <v>5.0999999999999996</v>
      </c>
      <c r="G7138" s="13" t="s">
        <v>704</v>
      </c>
      <c r="H7138" s="13" t="s">
        <v>3937</v>
      </c>
      <c r="I7138" s="94">
        <v>2005</v>
      </c>
      <c r="J7138" s="94"/>
      <c r="K7138" s="73">
        <v>3219853312</v>
      </c>
      <c r="L7138" s="90">
        <f>IF(K7138/1024 &gt;1,K7138/1024," ")</f>
        <v>3144388</v>
      </c>
      <c r="M7138" s="90">
        <f>IF(K7138/1048576 &gt;1,K7138/1048576," ")</f>
        <v>3070.69140625</v>
      </c>
      <c r="N7138" s="91">
        <f>IF(K7138&gt;999999999,K7138/1073741824," ")</f>
        <v>2.9987220764160156</v>
      </c>
      <c r="O7138" s="194" t="s">
        <v>29946</v>
      </c>
      <c r="P7138" s="197" t="s">
        <v>29947</v>
      </c>
    </row>
    <row r="7139" spans="2:16" ht="20.100000000000001" customHeight="1" x14ac:dyDescent="0.3">
      <c r="B7139" s="101">
        <v>7129</v>
      </c>
      <c r="C7139" s="7" t="s">
        <v>42646</v>
      </c>
      <c r="D7139" s="159" t="s">
        <v>5143</v>
      </c>
      <c r="E7139" s="36" t="s">
        <v>17465</v>
      </c>
      <c r="F7139" s="104">
        <v>5.9</v>
      </c>
      <c r="G7139" s="101" t="s">
        <v>704</v>
      </c>
      <c r="H7139" s="101" t="s">
        <v>3740</v>
      </c>
      <c r="I7139" s="101">
        <v>1974</v>
      </c>
      <c r="J7139" s="101"/>
      <c r="K7139" s="90">
        <v>3723727497</v>
      </c>
      <c r="L7139" s="90">
        <f>IF(K7139/1024 &gt;1,K7139/1024," ")</f>
        <v>3636452.6337890625</v>
      </c>
      <c r="M7139" s="90">
        <f>IF(K7139/1048576 &gt;1,K7139/1048576," ")</f>
        <v>3551.2232751846313</v>
      </c>
      <c r="N7139" s="91">
        <f>IF(K7139&gt;999999999,K7139/1073741824," ")</f>
        <v>3.4679914796724916</v>
      </c>
      <c r="O7139" s="194" t="s">
        <v>29948</v>
      </c>
      <c r="P7139" s="197" t="s">
        <v>29949</v>
      </c>
    </row>
    <row r="7140" spans="2:16" ht="20.100000000000001" customHeight="1" x14ac:dyDescent="0.3">
      <c r="B7140" s="101">
        <v>7130</v>
      </c>
      <c r="C7140" s="107" t="s">
        <v>42484</v>
      </c>
      <c r="D7140" s="168" t="s">
        <v>6371</v>
      </c>
      <c r="E7140" s="36" t="s">
        <v>17466</v>
      </c>
      <c r="F7140" s="99">
        <v>6.7</v>
      </c>
      <c r="G7140" s="99" t="s">
        <v>704</v>
      </c>
      <c r="H7140" s="101" t="s">
        <v>5910</v>
      </c>
      <c r="I7140" s="101">
        <v>1954</v>
      </c>
      <c r="J7140" s="101"/>
      <c r="K7140" s="90">
        <v>3633481347</v>
      </c>
      <c r="L7140" s="90">
        <f>IF(K7140/1024 &gt;1,K7140/1024," ")</f>
        <v>3548321.6279296875</v>
      </c>
      <c r="M7140" s="90">
        <f>IF(K7140/1048576 &gt;1,K7140/1048576," ")</f>
        <v>3465.1578397750854</v>
      </c>
      <c r="N7140" s="91">
        <f>IF(K7140&gt;999999999,K7140/1073741824," ")</f>
        <v>3.3839432029053569</v>
      </c>
      <c r="O7140" s="199" t="s">
        <v>17525</v>
      </c>
      <c r="P7140" s="197" t="s">
        <v>29950</v>
      </c>
    </row>
    <row r="7141" spans="2:16" ht="20.100000000000001" customHeight="1" x14ac:dyDescent="0.3">
      <c r="B7141" s="101">
        <v>7131</v>
      </c>
      <c r="C7141" s="112" t="s">
        <v>42485</v>
      </c>
      <c r="D7141" s="161" t="s">
        <v>7234</v>
      </c>
      <c r="E7141" s="36" t="s">
        <v>17467</v>
      </c>
      <c r="F7141" s="99">
        <v>6</v>
      </c>
      <c r="G7141" s="99" t="s">
        <v>704</v>
      </c>
      <c r="H7141" s="105" t="s">
        <v>4081</v>
      </c>
      <c r="I7141" s="101">
        <v>2017</v>
      </c>
      <c r="J7141" s="101"/>
      <c r="K7141" s="90">
        <v>4330229258</v>
      </c>
      <c r="L7141" s="90">
        <f>IF(K7141/1024 &gt;1,K7141/1024," ")</f>
        <v>4228739.509765625</v>
      </c>
      <c r="M7141" s="90">
        <f>IF(K7141/1048576 &gt;1,K7141/1048576," ")</f>
        <v>4129.6284275054932</v>
      </c>
      <c r="N7141" s="91">
        <f>IF(K7141&gt;999999999,K7141/1073741824," ")</f>
        <v>4.0328402612358332</v>
      </c>
      <c r="O7141" s="194" t="s">
        <v>29951</v>
      </c>
      <c r="P7141" s="197" t="s">
        <v>29952</v>
      </c>
    </row>
    <row r="7142" spans="2:16" ht="20.100000000000001" customHeight="1" x14ac:dyDescent="0.3">
      <c r="B7142" s="101">
        <v>7132</v>
      </c>
      <c r="C7142" s="84" t="s">
        <v>42486</v>
      </c>
      <c r="D7142" s="167" t="s">
        <v>7789</v>
      </c>
      <c r="E7142" s="36" t="s">
        <v>17468</v>
      </c>
      <c r="F7142" s="81">
        <v>7.3</v>
      </c>
      <c r="G7142" s="81" t="s">
        <v>704</v>
      </c>
      <c r="H7142" s="82" t="s">
        <v>4081</v>
      </c>
      <c r="I7142" s="79">
        <v>1974</v>
      </c>
      <c r="J7142" s="79"/>
      <c r="K7142" s="73">
        <v>2672316833</v>
      </c>
      <c r="L7142" s="90">
        <f>IF(K7142/1024 &gt;1,K7142/1024," ")</f>
        <v>2609684.4072265625</v>
      </c>
      <c r="M7142" s="90">
        <f>IF(K7142/1048576 &gt;1,K7142/1048576," ")</f>
        <v>2548.5199289321899</v>
      </c>
      <c r="N7142" s="91">
        <f>IF(K7142&gt;999999999,K7142/1073741824," ")</f>
        <v>2.4887889930978417</v>
      </c>
      <c r="O7142" s="194" t="s">
        <v>29953</v>
      </c>
      <c r="P7142" s="197" t="s">
        <v>29954</v>
      </c>
    </row>
    <row r="7143" spans="2:16" ht="20.100000000000001" customHeight="1" x14ac:dyDescent="0.3">
      <c r="B7143" s="101">
        <v>7133</v>
      </c>
      <c r="C7143" s="109" t="s">
        <v>42487</v>
      </c>
      <c r="D7143" s="160" t="s">
        <v>5215</v>
      </c>
      <c r="E7143" s="36" t="s">
        <v>17469</v>
      </c>
      <c r="F7143" s="104">
        <v>5.8</v>
      </c>
      <c r="G7143" s="101" t="s">
        <v>704</v>
      </c>
      <c r="H7143" s="101" t="s">
        <v>5214</v>
      </c>
      <c r="I7143" s="101">
        <v>1979</v>
      </c>
      <c r="J7143" s="101"/>
      <c r="K7143" s="90">
        <v>4789068539</v>
      </c>
      <c r="L7143" s="90">
        <f>IF(K7143/1024 &gt;1,K7143/1024," ")</f>
        <v>4676824.7451171875</v>
      </c>
      <c r="M7143" s="90">
        <f>IF(K7143/1048576 &gt;1,K7143/1048576," ")</f>
        <v>4567.2116651535034</v>
      </c>
      <c r="N7143" s="91">
        <f>IF(K7143&gt;999999999,K7143/1073741824," ")</f>
        <v>4.4601676417514682</v>
      </c>
      <c r="O7143" s="194" t="s">
        <v>29955</v>
      </c>
      <c r="P7143" s="197" t="s">
        <v>29955</v>
      </c>
    </row>
    <row r="7144" spans="2:16" ht="20.100000000000001" customHeight="1" x14ac:dyDescent="0.3">
      <c r="B7144" s="101">
        <v>7134</v>
      </c>
      <c r="C7144" s="20" t="s">
        <v>42488</v>
      </c>
      <c r="D7144" s="157" t="s">
        <v>32832</v>
      </c>
      <c r="E7144" s="36" t="s">
        <v>32833</v>
      </c>
      <c r="F7144" s="81">
        <v>5.6</v>
      </c>
      <c r="G7144" s="13"/>
      <c r="H7144" s="13" t="s">
        <v>3740</v>
      </c>
      <c r="I7144" s="79">
        <v>2021</v>
      </c>
      <c r="J7144" s="79"/>
      <c r="K7144" s="73">
        <v>2728321024</v>
      </c>
      <c r="L7144" s="90">
        <f>IF(K7144/1024 &gt;1,K7144/1024," ")</f>
        <v>2664376</v>
      </c>
      <c r="M7144" s="90">
        <f>IF(K7144/1048576 &gt;1,K7144/1048576," ")</f>
        <v>2601.9296875</v>
      </c>
      <c r="N7144" s="91">
        <f>IF(K7144&gt;999999999,K7144/1073741824," ")</f>
        <v>2.5409469604492188</v>
      </c>
      <c r="O7144" s="194" t="s">
        <v>32834</v>
      </c>
      <c r="P7144" s="197" t="s">
        <v>33008</v>
      </c>
    </row>
    <row r="7145" spans="2:16" ht="20.100000000000001" customHeight="1" x14ac:dyDescent="0.3">
      <c r="B7145" s="101">
        <v>7135</v>
      </c>
      <c r="C7145" s="102" t="s">
        <v>42489</v>
      </c>
      <c r="D7145" s="159" t="s">
        <v>5201</v>
      </c>
      <c r="E7145" s="36" t="s">
        <v>17470</v>
      </c>
      <c r="F7145" s="104">
        <v>6.4</v>
      </c>
      <c r="G7145" s="101" t="s">
        <v>704</v>
      </c>
      <c r="H7145" s="101" t="s">
        <v>4114</v>
      </c>
      <c r="I7145" s="101">
        <v>1983</v>
      </c>
      <c r="J7145" s="101"/>
      <c r="K7145" s="90">
        <v>2297349924</v>
      </c>
      <c r="L7145" s="90">
        <f>IF(K7145/1024 &gt;1,K7145/1024," ")</f>
        <v>2243505.78515625</v>
      </c>
      <c r="M7145" s="90">
        <f>IF(K7145/1048576 &gt;1,K7145/1048576," ")</f>
        <v>2190.9236183166504</v>
      </c>
      <c r="N7145" s="91">
        <f>IF(K7145&gt;999999999,K7145/1073741824," ")</f>
        <v>2.1395738460123539</v>
      </c>
      <c r="O7145" s="194" t="s">
        <v>29956</v>
      </c>
      <c r="P7145" s="197" t="s">
        <v>29957</v>
      </c>
    </row>
    <row r="7146" spans="2:16" ht="20.100000000000001" customHeight="1" x14ac:dyDescent="0.3">
      <c r="B7146" s="101">
        <v>7136</v>
      </c>
      <c r="C7146" s="20" t="s">
        <v>42490</v>
      </c>
      <c r="D7146" s="157" t="s">
        <v>8746</v>
      </c>
      <c r="E7146" s="36" t="s">
        <v>17471</v>
      </c>
      <c r="F7146" s="81">
        <v>6.1</v>
      </c>
      <c r="G7146" s="13" t="s">
        <v>704</v>
      </c>
      <c r="H7146" s="13" t="s">
        <v>3744</v>
      </c>
      <c r="I7146" s="79">
        <v>2019</v>
      </c>
      <c r="J7146" s="79"/>
      <c r="K7146" s="73">
        <v>5052080128</v>
      </c>
      <c r="L7146" s="90">
        <f>IF(K7146/1024 &gt;1,K7146/1024," ")</f>
        <v>4933672</v>
      </c>
      <c r="M7146" s="90">
        <f>IF(K7146/1048576 &gt;1,K7146/1048576," ")</f>
        <v>4818.0390625</v>
      </c>
      <c r="N7146" s="91">
        <f>IF(K7146&gt;999999999,K7146/1073741824," ")</f>
        <v>4.7051162719726563</v>
      </c>
      <c r="O7146" s="194" t="s">
        <v>29958</v>
      </c>
      <c r="P7146" s="197" t="s">
        <v>29959</v>
      </c>
    </row>
    <row r="7147" spans="2:16" ht="20.100000000000001" customHeight="1" x14ac:dyDescent="0.3">
      <c r="B7147" s="101">
        <v>7137</v>
      </c>
      <c r="C7147" s="111" t="s">
        <v>42491</v>
      </c>
      <c r="D7147" s="161" t="s">
        <v>6403</v>
      </c>
      <c r="E7147" s="36" t="s">
        <v>17472</v>
      </c>
      <c r="F7147" s="99">
        <v>7.7</v>
      </c>
      <c r="G7147" s="99" t="s">
        <v>704</v>
      </c>
      <c r="H7147" s="101" t="s">
        <v>6138</v>
      </c>
      <c r="I7147" s="101">
        <v>1953</v>
      </c>
      <c r="J7147" s="101"/>
      <c r="K7147" s="90">
        <v>2383892480</v>
      </c>
      <c r="L7147" s="90">
        <f>IF(K7147/1024 &gt;1,K7147/1024," ")</f>
        <v>2328020</v>
      </c>
      <c r="M7147" s="90">
        <f>IF(K7147/1048576 &gt;1,K7147/1048576," ")</f>
        <v>2273.45703125</v>
      </c>
      <c r="N7147" s="91">
        <f>IF(K7147&gt;999999999,K7147/1073741824," ")</f>
        <v>2.2201728820800781</v>
      </c>
      <c r="O7147" s="194" t="s">
        <v>29960</v>
      </c>
      <c r="P7147" s="197" t="s">
        <v>29961</v>
      </c>
    </row>
    <row r="7148" spans="2:16" ht="20.100000000000001" customHeight="1" x14ac:dyDescent="0.3">
      <c r="B7148" s="101">
        <v>7138</v>
      </c>
      <c r="C7148" s="111" t="s">
        <v>42492</v>
      </c>
      <c r="D7148" s="163" t="s">
        <v>6080</v>
      </c>
      <c r="E7148" s="36" t="s">
        <v>17473</v>
      </c>
      <c r="F7148" s="99">
        <v>7.2</v>
      </c>
      <c r="G7148" s="101" t="s">
        <v>704</v>
      </c>
      <c r="H7148" s="101" t="s">
        <v>6079</v>
      </c>
      <c r="I7148" s="101">
        <v>1948</v>
      </c>
      <c r="J7148" s="101"/>
      <c r="K7148" s="90">
        <v>2740309593</v>
      </c>
      <c r="L7148" s="90">
        <f>IF(K7148/1024 &gt;1,K7148/1024," ")</f>
        <v>2676083.5869140625</v>
      </c>
      <c r="M7148" s="90">
        <f>IF(K7148/1048576 &gt;1,K7148/1048576," ")</f>
        <v>2613.3628778457642</v>
      </c>
      <c r="N7148" s="91">
        <f>IF(K7148&gt;999999999,K7148/1073741824," ")</f>
        <v>2.5521121853962541</v>
      </c>
      <c r="O7148" s="194" t="s">
        <v>29962</v>
      </c>
      <c r="P7148" s="197" t="s">
        <v>29963</v>
      </c>
    </row>
    <row r="7149" spans="2:16" ht="20.100000000000001" customHeight="1" x14ac:dyDescent="0.3">
      <c r="B7149" s="101">
        <v>7139</v>
      </c>
      <c r="C7149" s="20" t="s">
        <v>34242</v>
      </c>
      <c r="D7149" s="261" t="s">
        <v>34239</v>
      </c>
      <c r="E7149" s="36" t="s">
        <v>34240</v>
      </c>
      <c r="F7149" s="131">
        <v>5.4</v>
      </c>
      <c r="G7149" s="13" t="s">
        <v>704</v>
      </c>
      <c r="H7149" s="13" t="s">
        <v>3740</v>
      </c>
      <c r="I7149" s="79">
        <v>2022</v>
      </c>
      <c r="J7149" s="79"/>
      <c r="K7149" s="73">
        <v>3431927808</v>
      </c>
      <c r="L7149" s="90">
        <f>IF(K7149/1024 &gt;1,K7149/1024," ")</f>
        <v>3351492</v>
      </c>
      <c r="M7149" s="90">
        <f>IF(K7149/1048576 &gt;1,K7149/1048576," ")</f>
        <v>3272.94140625</v>
      </c>
      <c r="N7149" s="91">
        <f>IF(K7149&gt;999999999,K7149/1073741824," ")</f>
        <v>3.1962318420410156</v>
      </c>
      <c r="O7149" s="223" t="s">
        <v>20485</v>
      </c>
      <c r="P7149" s="198" t="s">
        <v>34241</v>
      </c>
    </row>
    <row r="7150" spans="2:16" ht="20.100000000000001" customHeight="1" x14ac:dyDescent="0.3">
      <c r="B7150" s="101">
        <v>7140</v>
      </c>
      <c r="C7150" s="29" t="s">
        <v>42493</v>
      </c>
      <c r="D7150" s="161" t="s">
        <v>6246</v>
      </c>
      <c r="E7150" s="36" t="s">
        <v>17474</v>
      </c>
      <c r="F7150" s="99">
        <v>6.2</v>
      </c>
      <c r="G7150" s="13" t="s">
        <v>704</v>
      </c>
      <c r="H7150" s="13" t="s">
        <v>3740</v>
      </c>
      <c r="I7150" s="101">
        <v>1958</v>
      </c>
      <c r="J7150" s="101"/>
      <c r="K7150" s="73">
        <v>4002930688</v>
      </c>
      <c r="L7150" s="90">
        <f>IF(K7150/1024 &gt;1,K7150/1024," ")</f>
        <v>3909112</v>
      </c>
      <c r="M7150" s="90">
        <f>IF(K7150/1048576 &gt;1,K7150/1048576," ")</f>
        <v>3817.4921875</v>
      </c>
      <c r="N7150" s="91">
        <f>IF(K7150&gt;999999999,K7150/1073741824," ")</f>
        <v>3.7280197143554688</v>
      </c>
      <c r="O7150" s="194" t="s">
        <v>23936</v>
      </c>
      <c r="P7150" s="197" t="s">
        <v>29964</v>
      </c>
    </row>
    <row r="7151" spans="2:16" ht="20.100000000000001" customHeight="1" x14ac:dyDescent="0.3">
      <c r="B7151" s="101">
        <v>7141</v>
      </c>
      <c r="C7151" s="12" t="s">
        <v>40882</v>
      </c>
      <c r="D7151" s="159" t="s">
        <v>1127</v>
      </c>
      <c r="E7151" s="36" t="s">
        <v>17475</v>
      </c>
      <c r="F7151" s="104">
        <v>5.4</v>
      </c>
      <c r="G7151" s="94"/>
      <c r="H7151" s="94" t="s">
        <v>4164</v>
      </c>
      <c r="I7151" s="94">
        <v>1979</v>
      </c>
      <c r="J7151" s="94"/>
      <c r="K7151" s="108">
        <v>1406480384</v>
      </c>
      <c r="L7151" s="90">
        <f>IF(K7151/1024 &gt;1,K7151/1024," ")</f>
        <v>1373516</v>
      </c>
      <c r="M7151" s="90">
        <f>IF(K7151/1048576 &gt;1,K7151/1048576," ")</f>
        <v>1341.32421875</v>
      </c>
      <c r="N7151" s="91">
        <f>IF(K7151&gt;999999999,K7151/1073741824," ")</f>
        <v>1.3098869323730469</v>
      </c>
      <c r="O7151" s="194" t="s">
        <v>17962</v>
      </c>
      <c r="P7151" s="197" t="s">
        <v>29965</v>
      </c>
    </row>
    <row r="7152" spans="2:16" ht="20.100000000000001" customHeight="1" x14ac:dyDescent="0.3">
      <c r="B7152" s="101">
        <v>7142</v>
      </c>
      <c r="C7152" s="112" t="s">
        <v>42494</v>
      </c>
      <c r="D7152" s="161" t="s">
        <v>7521</v>
      </c>
      <c r="E7152" s="36" t="s">
        <v>17476</v>
      </c>
      <c r="F7152" s="99">
        <v>6.1</v>
      </c>
      <c r="G7152" s="101"/>
      <c r="H7152" s="105" t="s">
        <v>5942</v>
      </c>
      <c r="I7152" s="101">
        <v>2016</v>
      </c>
      <c r="J7152" s="101"/>
      <c r="K7152" s="90">
        <v>4808379026</v>
      </c>
      <c r="L7152" s="90">
        <f>IF(K7152/1024 &gt;1,K7152/1024," ")</f>
        <v>4695682.642578125</v>
      </c>
      <c r="M7152" s="90">
        <f>IF(K7152/1048576 &gt;1,K7152/1048576," ")</f>
        <v>4585.6275806427002</v>
      </c>
      <c r="N7152" s="91">
        <f>IF(K7152&gt;999999999,K7152/1073741824," ")</f>
        <v>4.4781519342213869</v>
      </c>
      <c r="O7152" s="194" t="s">
        <v>17597</v>
      </c>
      <c r="P7152" s="197" t="s">
        <v>29966</v>
      </c>
    </row>
    <row r="7153" spans="2:16" ht="20.100000000000001" customHeight="1" x14ac:dyDescent="0.3">
      <c r="B7153" s="101">
        <v>7143</v>
      </c>
      <c r="C7153" s="7" t="s">
        <v>40883</v>
      </c>
      <c r="D7153" s="159" t="s">
        <v>802</v>
      </c>
      <c r="E7153" s="36" t="s">
        <v>17477</v>
      </c>
      <c r="F7153" s="104">
        <v>6.6</v>
      </c>
      <c r="G7153" s="94"/>
      <c r="H7153" s="94" t="s">
        <v>3750</v>
      </c>
      <c r="I7153" s="101">
        <v>2006</v>
      </c>
      <c r="J7153" s="101"/>
      <c r="K7153" s="90">
        <v>1468086272</v>
      </c>
      <c r="L7153" s="90">
        <f>IF(K7153/1024 &gt;1,K7153/1024," ")</f>
        <v>1433678</v>
      </c>
      <c r="M7153" s="90">
        <f>IF(K7153/1048576 &gt;1,K7153/1048576," ")</f>
        <v>1400.076171875</v>
      </c>
      <c r="N7153" s="91">
        <f>IF(K7153&gt;999999999,K7153/1073741824," ")</f>
        <v>1.3672618865966797</v>
      </c>
      <c r="O7153" s="194" t="s">
        <v>23803</v>
      </c>
      <c r="P7153" s="197" t="s">
        <v>29967</v>
      </c>
    </row>
    <row r="7154" spans="2:16" ht="20.100000000000001" customHeight="1" x14ac:dyDescent="0.3">
      <c r="B7154" s="101">
        <v>7144</v>
      </c>
      <c r="C7154" s="7" t="s">
        <v>42495</v>
      </c>
      <c r="D7154" s="157" t="s">
        <v>8747</v>
      </c>
      <c r="E7154" s="36" t="s">
        <v>17478</v>
      </c>
      <c r="F7154" s="131">
        <v>6.4</v>
      </c>
      <c r="G7154" s="13" t="s">
        <v>704</v>
      </c>
      <c r="H7154" s="13" t="s">
        <v>5299</v>
      </c>
      <c r="I7154" s="133">
        <v>2019</v>
      </c>
      <c r="J7154" s="74"/>
      <c r="K7154" s="73">
        <v>4995354624</v>
      </c>
      <c r="L7154" s="90">
        <f>IF(K7154/1024 &gt;1,K7154/1024," ")</f>
        <v>4878276</v>
      </c>
      <c r="M7154" s="90">
        <f>IF(K7154/1048576 &gt;1,K7154/1048576," ")</f>
        <v>4763.94140625</v>
      </c>
      <c r="N7154" s="91">
        <f>IF(K7154&gt;999999999,K7154/1073741824," ")</f>
        <v>4.6522865295410156</v>
      </c>
      <c r="O7154" s="194" t="s">
        <v>29968</v>
      </c>
      <c r="P7154" s="197" t="s">
        <v>29969</v>
      </c>
    </row>
    <row r="7155" spans="2:16" ht="20.100000000000001" customHeight="1" x14ac:dyDescent="0.3">
      <c r="B7155" s="101">
        <v>7145</v>
      </c>
      <c r="C7155" s="102" t="s">
        <v>42496</v>
      </c>
      <c r="D7155" s="159" t="s">
        <v>2684</v>
      </c>
      <c r="E7155" s="36" t="s">
        <v>17481</v>
      </c>
      <c r="F7155" s="104">
        <v>7.4</v>
      </c>
      <c r="G7155" s="13" t="s">
        <v>704</v>
      </c>
      <c r="H7155" s="13" t="s">
        <v>3756</v>
      </c>
      <c r="I7155" s="101">
        <v>2001</v>
      </c>
      <c r="J7155" s="101"/>
      <c r="K7155" s="73">
        <v>3026857984</v>
      </c>
      <c r="L7155" s="90">
        <f>IF(K7155/1024 &gt;1,K7155/1024," ")</f>
        <v>2955916</v>
      </c>
      <c r="M7155" s="90">
        <f>IF(K7155/1048576 &gt;1,K7155/1048576," ")</f>
        <v>2886.63671875</v>
      </c>
      <c r="N7155" s="91">
        <f>IF(K7155&gt;999999999,K7155/1073741824," ")</f>
        <v>2.8189811706542969</v>
      </c>
      <c r="O7155" s="194" t="s">
        <v>29972</v>
      </c>
      <c r="P7155" s="197" t="s">
        <v>29973</v>
      </c>
    </row>
    <row r="7156" spans="2:16" ht="20.100000000000001" customHeight="1" x14ac:dyDescent="0.3">
      <c r="B7156" s="101">
        <v>7146</v>
      </c>
      <c r="C7156" s="112" t="s">
        <v>42497</v>
      </c>
      <c r="D7156" s="161" t="s">
        <v>6506</v>
      </c>
      <c r="E7156" s="36" t="s">
        <v>17482</v>
      </c>
      <c r="F7156" s="99">
        <v>5.9</v>
      </c>
      <c r="G7156" s="99"/>
      <c r="H7156" s="101" t="s">
        <v>5874</v>
      </c>
      <c r="I7156" s="101">
        <v>1984</v>
      </c>
      <c r="J7156" s="101"/>
      <c r="K7156" s="90">
        <v>3311581650</v>
      </c>
      <c r="L7156" s="90">
        <f>IF(K7156/1024 &gt;1,K7156/1024," ")</f>
        <v>3233966.455078125</v>
      </c>
      <c r="M7156" s="90">
        <f>IF(K7156/1048576 &gt;1,K7156/1048576," ")</f>
        <v>3158.1703662872314</v>
      </c>
      <c r="N7156" s="91">
        <f>IF(K7156&gt;999999999,K7156/1073741824," ")</f>
        <v>3.0841507483273745</v>
      </c>
      <c r="O7156" s="194" t="s">
        <v>29974</v>
      </c>
      <c r="P7156" s="197" t="s">
        <v>29975</v>
      </c>
    </row>
    <row r="7157" spans="2:16" ht="20.100000000000001" customHeight="1" x14ac:dyDescent="0.3">
      <c r="B7157" s="101">
        <v>7147</v>
      </c>
      <c r="C7157" s="109" t="s">
        <v>42498</v>
      </c>
      <c r="D7157" s="159" t="s">
        <v>3678</v>
      </c>
      <c r="E7157" s="36" t="s">
        <v>17483</v>
      </c>
      <c r="F7157" s="104">
        <v>7.4</v>
      </c>
      <c r="G7157" s="101"/>
      <c r="H7157" s="101" t="s">
        <v>3745</v>
      </c>
      <c r="I7157" s="101">
        <v>1981</v>
      </c>
      <c r="J7157" s="101"/>
      <c r="K7157" s="90">
        <v>3107692797</v>
      </c>
      <c r="L7157" s="90">
        <f>IF(K7157/1024 &gt;1,K7157/1024," ")</f>
        <v>3034856.2470703125</v>
      </c>
      <c r="M7157" s="90">
        <f>IF(K7157/1048576 &gt;1,K7157/1048576," ")</f>
        <v>2963.7268037796021</v>
      </c>
      <c r="N7157" s="91">
        <f>IF(K7157&gt;999999999,K7157/1073741824," ")</f>
        <v>2.8942644568160176</v>
      </c>
      <c r="O7157" s="194" t="s">
        <v>29976</v>
      </c>
      <c r="P7157" s="197" t="s">
        <v>29977</v>
      </c>
    </row>
    <row r="7158" spans="2:16" ht="20.100000000000001" customHeight="1" x14ac:dyDescent="0.3">
      <c r="B7158" s="101">
        <v>7148</v>
      </c>
      <c r="C7158" s="20" t="s">
        <v>42499</v>
      </c>
      <c r="D7158" s="161" t="s">
        <v>7264</v>
      </c>
      <c r="E7158" s="36" t="s">
        <v>17484</v>
      </c>
      <c r="F7158" s="99">
        <v>7.2</v>
      </c>
      <c r="G7158" s="99" t="s">
        <v>704</v>
      </c>
      <c r="H7158" s="101" t="s">
        <v>5871</v>
      </c>
      <c r="I7158" s="101">
        <v>2016</v>
      </c>
      <c r="J7158" s="101"/>
      <c r="K7158" s="90">
        <v>5148594686</v>
      </c>
      <c r="L7158" s="90">
        <f>IF(K7158/1024 &gt;1,K7158/1024," ")</f>
        <v>5027924.498046875</v>
      </c>
      <c r="M7158" s="90">
        <f>IF(K7158/1048576 &gt;1,K7158/1048576," ")</f>
        <v>4910.0825176239014</v>
      </c>
      <c r="N7158" s="91">
        <f>IF(K7158&gt;999999999,K7158/1073741824," ")</f>
        <v>4.7950024586170912</v>
      </c>
      <c r="O7158" s="194" t="s">
        <v>29978</v>
      </c>
      <c r="P7158" s="197" t="s">
        <v>29979</v>
      </c>
    </row>
    <row r="7159" spans="2:16" ht="20.100000000000001" customHeight="1" x14ac:dyDescent="0.3">
      <c r="B7159" s="101">
        <v>7149</v>
      </c>
      <c r="C7159" s="102" t="s">
        <v>42500</v>
      </c>
      <c r="D7159" s="159" t="s">
        <v>3981</v>
      </c>
      <c r="E7159" s="36" t="s">
        <v>17485</v>
      </c>
      <c r="F7159" s="104">
        <v>4.7</v>
      </c>
      <c r="G7159" s="101"/>
      <c r="H7159" s="101" t="s">
        <v>3744</v>
      </c>
      <c r="I7159" s="101">
        <v>1987</v>
      </c>
      <c r="J7159" s="101"/>
      <c r="K7159" s="90">
        <v>6817977355</v>
      </c>
      <c r="L7159" s="90">
        <f>IF(K7159/1024 &gt;1,K7159/1024," ")</f>
        <v>6658181.0107421875</v>
      </c>
      <c r="M7159" s="90">
        <f>IF(K7159/1048576 &gt;1,K7159/1048576," ")</f>
        <v>6502.1298933029175</v>
      </c>
      <c r="N7159" s="91">
        <f>IF(K7159&gt;999999999,K7159/1073741824," ")</f>
        <v>6.3497362239286304</v>
      </c>
      <c r="O7159" s="194" t="s">
        <v>29980</v>
      </c>
      <c r="P7159" s="197" t="s">
        <v>29981</v>
      </c>
    </row>
    <row r="7160" spans="2:16" ht="20.100000000000001" customHeight="1" x14ac:dyDescent="0.3">
      <c r="B7160" s="101">
        <v>7150</v>
      </c>
      <c r="C7160" s="107" t="s">
        <v>42501</v>
      </c>
      <c r="D7160" s="168" t="s">
        <v>6344</v>
      </c>
      <c r="E7160" s="36" t="s">
        <v>17486</v>
      </c>
      <c r="F7160" s="99">
        <v>7.2</v>
      </c>
      <c r="G7160" s="99" t="s">
        <v>704</v>
      </c>
      <c r="H7160" s="101" t="s">
        <v>4081</v>
      </c>
      <c r="I7160" s="101">
        <v>2015</v>
      </c>
      <c r="J7160" s="101"/>
      <c r="K7160" s="90">
        <v>4284928378</v>
      </c>
      <c r="L7160" s="90">
        <f>IF(K7160/1024 &gt;1,K7160/1024," ")</f>
        <v>4184500.369140625</v>
      </c>
      <c r="M7160" s="90">
        <f>IF(K7160/1048576 &gt;1,K7160/1048576," ")</f>
        <v>4086.4261417388916</v>
      </c>
      <c r="N7160" s="91">
        <f>IF(K7160&gt;999999999,K7160/1073741824," ")</f>
        <v>3.9906505290418863</v>
      </c>
      <c r="O7160" s="194" t="s">
        <v>29982</v>
      </c>
      <c r="P7160" s="197" t="s">
        <v>29983</v>
      </c>
    </row>
    <row r="7161" spans="2:16" ht="20.100000000000001" customHeight="1" x14ac:dyDescent="0.3">
      <c r="B7161" s="101">
        <v>7151</v>
      </c>
      <c r="C7161" s="109" t="s">
        <v>42502</v>
      </c>
      <c r="D7161" s="160" t="s">
        <v>313</v>
      </c>
      <c r="E7161" s="36" t="s">
        <v>17487</v>
      </c>
      <c r="F7161" s="104">
        <v>6.2</v>
      </c>
      <c r="G7161" s="94" t="s">
        <v>704</v>
      </c>
      <c r="H7161" s="94" t="s">
        <v>3762</v>
      </c>
      <c r="I7161" s="101">
        <v>2004</v>
      </c>
      <c r="J7161" s="101"/>
      <c r="K7161" s="90">
        <v>4808135739</v>
      </c>
      <c r="L7161" s="90">
        <f>IF(K7161/1024 &gt;1,K7161/1024," ")</f>
        <v>4695445.0576171875</v>
      </c>
      <c r="M7161" s="90">
        <f>IF(K7161/1048576 &gt;1,K7161/1048576," ")</f>
        <v>4585.3955640792847</v>
      </c>
      <c r="N7161" s="91">
        <f>IF(K7161&gt;999999999,K7161/1073741824," ")</f>
        <v>4.4779253555461764</v>
      </c>
      <c r="O7161" s="194" t="s">
        <v>29984</v>
      </c>
      <c r="P7161" s="197" t="s">
        <v>29985</v>
      </c>
    </row>
    <row r="7162" spans="2:16" ht="20.100000000000001" customHeight="1" x14ac:dyDescent="0.3">
      <c r="B7162" s="101">
        <v>7152</v>
      </c>
      <c r="C7162" s="48" t="s">
        <v>42503</v>
      </c>
      <c r="D7162" s="177" t="s">
        <v>8166</v>
      </c>
      <c r="E7162" s="36" t="s">
        <v>17488</v>
      </c>
      <c r="F7162" s="81">
        <v>7.1</v>
      </c>
      <c r="G7162" s="13" t="s">
        <v>704</v>
      </c>
      <c r="H7162" s="13" t="s">
        <v>3757</v>
      </c>
      <c r="I7162" s="79">
        <v>2017</v>
      </c>
      <c r="J7162" s="79"/>
      <c r="K7162" s="73">
        <v>4933422793</v>
      </c>
      <c r="L7162" s="90">
        <f>IF(K7162/1024 &gt;1,K7162/1024," ")</f>
        <v>4817795.6962890625</v>
      </c>
      <c r="M7162" s="90">
        <f>IF(K7162/1048576 &gt;1,K7162/1048576," ")</f>
        <v>4704.8786096572876</v>
      </c>
      <c r="N7162" s="91">
        <f>IF(K7162&gt;999999999,K7162/1073741824," ")</f>
        <v>4.5946080172434449</v>
      </c>
      <c r="O7162" s="194" t="s">
        <v>29986</v>
      </c>
      <c r="P7162" s="197" t="s">
        <v>29987</v>
      </c>
    </row>
    <row r="7163" spans="2:16" ht="20.100000000000001" customHeight="1" x14ac:dyDescent="0.3">
      <c r="B7163" s="101">
        <v>7153</v>
      </c>
      <c r="C7163" s="102" t="s">
        <v>42504</v>
      </c>
      <c r="D7163" s="159" t="s">
        <v>1060</v>
      </c>
      <c r="E7163" s="36" t="s">
        <v>17489</v>
      </c>
      <c r="F7163" s="104">
        <v>5.5</v>
      </c>
      <c r="G7163" s="94" t="s">
        <v>704</v>
      </c>
      <c r="H7163" s="94" t="s">
        <v>3851</v>
      </c>
      <c r="I7163" s="101">
        <v>2000</v>
      </c>
      <c r="J7163" s="101"/>
      <c r="K7163" s="90">
        <v>3576033147</v>
      </c>
      <c r="L7163" s="90">
        <f>IF(K7163/1024 &gt;1,K7163/1024," ")</f>
        <v>3492219.8701171875</v>
      </c>
      <c r="M7163" s="90">
        <f>IF(K7163/1048576 &gt;1,K7163/1048576," ")</f>
        <v>3410.3709669113159</v>
      </c>
      <c r="N7163" s="91">
        <f>IF(K7163&gt;999999999,K7163/1073741824," ")</f>
        <v>3.330440397374332</v>
      </c>
      <c r="O7163" s="194" t="s">
        <v>17582</v>
      </c>
      <c r="P7163" s="197" t="s">
        <v>29988</v>
      </c>
    </row>
    <row r="7164" spans="2:16" ht="20.100000000000001" customHeight="1" x14ac:dyDescent="0.3">
      <c r="B7164" s="101">
        <v>7154</v>
      </c>
      <c r="C7164" s="109" t="s">
        <v>42505</v>
      </c>
      <c r="D7164" s="159" t="s">
        <v>3031</v>
      </c>
      <c r="E7164" s="36" t="s">
        <v>17490</v>
      </c>
      <c r="F7164" s="104">
        <v>8.1999999999999993</v>
      </c>
      <c r="G7164" s="101"/>
      <c r="H7164" s="101" t="s">
        <v>3739</v>
      </c>
      <c r="I7164" s="101">
        <v>1961</v>
      </c>
      <c r="J7164" s="101"/>
      <c r="K7164" s="90">
        <v>4068583555</v>
      </c>
      <c r="L7164" s="90">
        <f>IF(K7164/1024 &gt;1,K7164/1024," ")</f>
        <v>3973226.1279296875</v>
      </c>
      <c r="M7164" s="90">
        <f>IF(K7164/1048576 &gt;1,K7164/1048576," ")</f>
        <v>3880.1036405563354</v>
      </c>
      <c r="N7164" s="91">
        <f>IF(K7164&gt;999999999,K7164/1073741824," ")</f>
        <v>3.7891637114807963</v>
      </c>
      <c r="O7164" s="194" t="s">
        <v>29989</v>
      </c>
      <c r="P7164" s="197" t="s">
        <v>29990</v>
      </c>
    </row>
    <row r="7165" spans="2:16" ht="20.100000000000001" customHeight="1" x14ac:dyDescent="0.3">
      <c r="B7165" s="101">
        <v>7155</v>
      </c>
      <c r="C7165" s="109" t="s">
        <v>42506</v>
      </c>
      <c r="D7165" s="159" t="s">
        <v>2970</v>
      </c>
      <c r="E7165" s="36" t="s">
        <v>17491</v>
      </c>
      <c r="F7165" s="104">
        <v>5.4</v>
      </c>
      <c r="G7165" s="13" t="s">
        <v>704</v>
      </c>
      <c r="H7165" s="13" t="s">
        <v>3740</v>
      </c>
      <c r="I7165" s="94">
        <v>2011</v>
      </c>
      <c r="J7165" s="94"/>
      <c r="K7165" s="73">
        <v>2713206784</v>
      </c>
      <c r="L7165" s="90">
        <f>IF(K7165/1024 &gt;1,K7165/1024," ")</f>
        <v>2649616</v>
      </c>
      <c r="M7165" s="90">
        <f>IF(K7165/1048576 &gt;1,K7165/1048576," ")</f>
        <v>2587.515625</v>
      </c>
      <c r="N7165" s="91">
        <f>IF(K7165&gt;999999999,K7165/1073741824," ")</f>
        <v>2.5268707275390625</v>
      </c>
      <c r="O7165" s="194" t="s">
        <v>17888</v>
      </c>
      <c r="P7165" s="197" t="s">
        <v>29991</v>
      </c>
    </row>
    <row r="7166" spans="2:16" ht="20.100000000000001" customHeight="1" x14ac:dyDescent="0.3">
      <c r="B7166" s="101">
        <v>7156</v>
      </c>
      <c r="C7166" s="109" t="s">
        <v>42507</v>
      </c>
      <c r="D7166" s="159" t="s">
        <v>5431</v>
      </c>
      <c r="E7166" s="36" t="s">
        <v>17492</v>
      </c>
      <c r="F7166" s="104">
        <v>5.6</v>
      </c>
      <c r="G7166" s="101" t="s">
        <v>704</v>
      </c>
      <c r="H7166" s="101" t="s">
        <v>3744</v>
      </c>
      <c r="I7166" s="101">
        <v>2014</v>
      </c>
      <c r="J7166" s="101"/>
      <c r="K7166" s="90">
        <v>4088500087</v>
      </c>
      <c r="L7166" s="90">
        <f>IF(K7166/1024 &gt;1,K7166/1024," ")</f>
        <v>3992675.8662109375</v>
      </c>
      <c r="M7166" s="90">
        <f>IF(K7166/1048576 &gt;1,K7166/1048576," ")</f>
        <v>3899.0975255966187</v>
      </c>
      <c r="N7166" s="91">
        <f>IF(K7166&gt;999999999,K7166/1073741824," ")</f>
        <v>3.8077124273404479</v>
      </c>
      <c r="O7166" s="194" t="s">
        <v>29992</v>
      </c>
      <c r="P7166" s="197" t="s">
        <v>29993</v>
      </c>
    </row>
    <row r="7167" spans="2:16" ht="20.100000000000001" customHeight="1" x14ac:dyDescent="0.3">
      <c r="B7167" s="101">
        <v>7157</v>
      </c>
      <c r="C7167" s="12" t="s">
        <v>42508</v>
      </c>
      <c r="D7167" s="167" t="s">
        <v>7670</v>
      </c>
      <c r="E7167" s="36" t="s">
        <v>17493</v>
      </c>
      <c r="F7167" s="81">
        <v>7.8</v>
      </c>
      <c r="G7167" s="81"/>
      <c r="H7167" s="82" t="s">
        <v>3740</v>
      </c>
      <c r="I7167" s="79">
        <v>2016</v>
      </c>
      <c r="J7167" s="79"/>
      <c r="K7167" s="73">
        <v>4574324754</v>
      </c>
      <c r="L7167" s="90">
        <f>IF(K7167/1024 &gt;1,K7167/1024," ")</f>
        <v>4467114.017578125</v>
      </c>
      <c r="M7167" s="90">
        <f>IF(K7167/1048576 &gt;1,K7167/1048576," ")</f>
        <v>4362.4160327911377</v>
      </c>
      <c r="N7167" s="91">
        <f>IF(K7167&gt;999999999,K7167/1073741824," ")</f>
        <v>4.2601719070225954</v>
      </c>
      <c r="O7167" s="194" t="s">
        <v>29994</v>
      </c>
      <c r="P7167" s="197" t="s">
        <v>18464</v>
      </c>
    </row>
    <row r="7168" spans="2:16" ht="20.100000000000001" customHeight="1" x14ac:dyDescent="0.3">
      <c r="B7168" s="101">
        <v>7158</v>
      </c>
      <c r="C7168" s="20" t="s">
        <v>42509</v>
      </c>
      <c r="D7168" s="157" t="s">
        <v>8586</v>
      </c>
      <c r="E7168" s="36" t="s">
        <v>17494</v>
      </c>
      <c r="F7168" s="81">
        <v>6.5</v>
      </c>
      <c r="G7168" s="13"/>
      <c r="H7168" s="13" t="s">
        <v>5878</v>
      </c>
      <c r="I7168" s="79">
        <v>2018</v>
      </c>
      <c r="J7168" s="79"/>
      <c r="K7168" s="73">
        <v>4494712832</v>
      </c>
      <c r="L7168" s="90">
        <f>IF(K7168/1024 &gt;1,K7168/1024," ")</f>
        <v>4389368</v>
      </c>
      <c r="M7168" s="90">
        <f>IF(K7168/1048576 &gt;1,K7168/1048576," ")</f>
        <v>4286.4921875</v>
      </c>
      <c r="N7168" s="91">
        <f>IF(K7168&gt;999999999,K7168/1073741824," ")</f>
        <v>4.1860275268554688</v>
      </c>
      <c r="O7168" s="194" t="s">
        <v>29995</v>
      </c>
      <c r="P7168" s="197" t="s">
        <v>29996</v>
      </c>
    </row>
    <row r="7169" spans="2:16" ht="20.100000000000001" customHeight="1" x14ac:dyDescent="0.3">
      <c r="B7169" s="101">
        <v>7159</v>
      </c>
      <c r="C7169" s="111" t="s">
        <v>42510</v>
      </c>
      <c r="D7169" s="161" t="s">
        <v>6144</v>
      </c>
      <c r="E7169" s="36" t="s">
        <v>17495</v>
      </c>
      <c r="F7169" s="99">
        <v>6.1</v>
      </c>
      <c r="G7169" s="101" t="s">
        <v>704</v>
      </c>
      <c r="H7169" s="101" t="s">
        <v>5981</v>
      </c>
      <c r="I7169" s="101">
        <v>1957</v>
      </c>
      <c r="J7169" s="101"/>
      <c r="K7169" s="73">
        <v>3771645952</v>
      </c>
      <c r="L7169" s="90">
        <f>IF(K7169/1024 &gt;1,K7169/1024," ")</f>
        <v>3683248</v>
      </c>
      <c r="M7169" s="90">
        <f>IF(K7169/1048576 &gt;1,K7169/1048576," ")</f>
        <v>3596.921875</v>
      </c>
      <c r="N7169" s="91">
        <f>IF(K7169&gt;999999999,K7169/1073741824," ")</f>
        <v>3.5126190185546875</v>
      </c>
      <c r="O7169" s="194" t="s">
        <v>24559</v>
      </c>
      <c r="P7169" s="197" t="s">
        <v>29997</v>
      </c>
    </row>
    <row r="7170" spans="2:16" ht="20.100000000000001" customHeight="1" x14ac:dyDescent="0.3">
      <c r="B7170" s="101">
        <v>7160</v>
      </c>
      <c r="C7170" s="109" t="s">
        <v>42511</v>
      </c>
      <c r="D7170" s="159" t="s">
        <v>5119</v>
      </c>
      <c r="E7170" s="36" t="s">
        <v>17496</v>
      </c>
      <c r="F7170" s="104">
        <v>5.3</v>
      </c>
      <c r="G7170" s="101" t="s">
        <v>704</v>
      </c>
      <c r="H7170" s="101" t="s">
        <v>3744</v>
      </c>
      <c r="I7170" s="101">
        <v>2014</v>
      </c>
      <c r="J7170" s="101"/>
      <c r="K7170" s="90">
        <v>4292223316</v>
      </c>
      <c r="L7170" s="90">
        <f>IF(K7170/1024 &gt;1,K7170/1024," ")</f>
        <v>4191624.33203125</v>
      </c>
      <c r="M7170" s="90">
        <f>IF(K7170/1048576 &gt;1,K7170/1048576," ")</f>
        <v>4093.3831367492676</v>
      </c>
      <c r="N7170" s="91">
        <f>IF(K7170&gt;999999999,K7170/1073741824," ")</f>
        <v>3.9974444694817066</v>
      </c>
      <c r="O7170" s="194" t="s">
        <v>29998</v>
      </c>
      <c r="P7170" s="197" t="s">
        <v>29999</v>
      </c>
    </row>
    <row r="7171" spans="2:16" ht="20.100000000000001" customHeight="1" x14ac:dyDescent="0.3">
      <c r="B7171" s="101">
        <v>7161</v>
      </c>
      <c r="C7171" s="112" t="s">
        <v>42513</v>
      </c>
      <c r="D7171" s="160" t="s">
        <v>5905</v>
      </c>
      <c r="E7171" s="36" t="s">
        <v>17498</v>
      </c>
      <c r="F7171" s="99">
        <v>7.8</v>
      </c>
      <c r="G7171" s="101" t="s">
        <v>704</v>
      </c>
      <c r="H7171" s="101" t="s">
        <v>5906</v>
      </c>
      <c r="I7171" s="101">
        <v>1969</v>
      </c>
      <c r="J7171" s="101"/>
      <c r="K7171" s="90">
        <v>3884493214</v>
      </c>
      <c r="L7171" s="90">
        <f>IF(K7171/1024 &gt;1,K7171/1024," ")</f>
        <v>3793450.404296875</v>
      </c>
      <c r="M7171" s="90">
        <f>IF(K7171/1048576 &gt;1,K7171/1048576," ")</f>
        <v>3704.541410446167</v>
      </c>
      <c r="N7171" s="91">
        <f>IF(K7171&gt;999999999,K7171/1073741824," ")</f>
        <v>3.617716221138835</v>
      </c>
      <c r="O7171" s="194" t="s">
        <v>30002</v>
      </c>
      <c r="P7171" s="197" t="s">
        <v>30003</v>
      </c>
    </row>
    <row r="7172" spans="2:16" ht="20.100000000000001" customHeight="1" x14ac:dyDescent="0.3">
      <c r="B7172" s="101">
        <v>7162</v>
      </c>
      <c r="C7172" s="112" t="s">
        <v>42512</v>
      </c>
      <c r="D7172" s="161" t="s">
        <v>7619</v>
      </c>
      <c r="E7172" s="36" t="s">
        <v>17497</v>
      </c>
      <c r="F7172" s="99">
        <v>6</v>
      </c>
      <c r="G7172" s="99" t="s">
        <v>704</v>
      </c>
      <c r="H7172" s="105" t="s">
        <v>4081</v>
      </c>
      <c r="I7172" s="101">
        <v>2016</v>
      </c>
      <c r="J7172" s="101"/>
      <c r="K7172" s="90">
        <v>5713908829</v>
      </c>
      <c r="L7172" s="90">
        <f>IF(K7172/1024 &gt;1,K7172/1024," ")</f>
        <v>5579989.0908203125</v>
      </c>
      <c r="M7172" s="90">
        <f>IF(K7172/1048576 &gt;1,K7172/1048576," ")</f>
        <v>5449.2080965042114</v>
      </c>
      <c r="N7172" s="91">
        <f>IF(K7172&gt;999999999,K7172/1073741824," ")</f>
        <v>5.321492281742394</v>
      </c>
      <c r="O7172" s="194" t="s">
        <v>30000</v>
      </c>
      <c r="P7172" s="197" t="s">
        <v>30001</v>
      </c>
    </row>
    <row r="7173" spans="2:16" ht="20.100000000000001" customHeight="1" x14ac:dyDescent="0.3">
      <c r="B7173" s="101">
        <v>7163</v>
      </c>
      <c r="C7173" s="20" t="s">
        <v>42514</v>
      </c>
      <c r="D7173" s="157" t="s">
        <v>8250</v>
      </c>
      <c r="E7173" s="36" t="s">
        <v>17499</v>
      </c>
      <c r="F7173" s="81">
        <v>6.1</v>
      </c>
      <c r="G7173" s="13"/>
      <c r="H7173" s="13" t="s">
        <v>5892</v>
      </c>
      <c r="I7173" s="79">
        <v>2017</v>
      </c>
      <c r="J7173" s="79"/>
      <c r="K7173" s="73">
        <v>4731842560</v>
      </c>
      <c r="L7173" s="90">
        <f>IF(K7173/1024 &gt;1,K7173/1024," ")</f>
        <v>4620940</v>
      </c>
      <c r="M7173" s="90">
        <f>IF(K7173/1048576 &gt;1,K7173/1048576," ")</f>
        <v>4512.63671875</v>
      </c>
      <c r="N7173" s="91">
        <f>IF(K7173&gt;999999999,K7173/1073741824," ")</f>
        <v>4.4068717956542969</v>
      </c>
      <c r="O7173" s="194" t="s">
        <v>30004</v>
      </c>
      <c r="P7173" s="197" t="s">
        <v>30005</v>
      </c>
    </row>
    <row r="7174" spans="2:16" ht="20.100000000000001" customHeight="1" x14ac:dyDescent="0.3">
      <c r="B7174" s="101">
        <v>7164</v>
      </c>
      <c r="C7174" s="20" t="s">
        <v>42515</v>
      </c>
      <c r="D7174" s="158" t="s">
        <v>8051</v>
      </c>
      <c r="E7174" s="36" t="s">
        <v>17500</v>
      </c>
      <c r="F7174" s="81">
        <v>4.9000000000000004</v>
      </c>
      <c r="G7174" s="13" t="s">
        <v>704</v>
      </c>
      <c r="H7174" s="13" t="s">
        <v>7938</v>
      </c>
      <c r="I7174" s="79">
        <v>1956</v>
      </c>
      <c r="J7174" s="83"/>
      <c r="K7174" s="73">
        <v>2655312652</v>
      </c>
      <c r="L7174" s="90">
        <f>IF(K7174/1024 &gt;1,K7174/1024," ")</f>
        <v>2593078.76171875</v>
      </c>
      <c r="M7174" s="90">
        <f>IF(K7174/1048576 &gt;1,K7174/1048576," ")</f>
        <v>2532.3034782409668</v>
      </c>
      <c r="N7174" s="91">
        <f>IF(K7174&gt;999999999,K7174/1073741824," ")</f>
        <v>2.4729526154696941</v>
      </c>
      <c r="O7174" s="194" t="s">
        <v>27175</v>
      </c>
      <c r="P7174" s="197" t="s">
        <v>30006</v>
      </c>
    </row>
    <row r="7175" spans="2:16" ht="20.100000000000001" customHeight="1" x14ac:dyDescent="0.3">
      <c r="B7175" s="101">
        <v>7165</v>
      </c>
      <c r="C7175" s="107" t="s">
        <v>42516</v>
      </c>
      <c r="D7175" s="168" t="s">
        <v>6247</v>
      </c>
      <c r="E7175" s="36" t="s">
        <v>17501</v>
      </c>
      <c r="F7175" s="99">
        <v>5.3</v>
      </c>
      <c r="G7175" s="99" t="s">
        <v>704</v>
      </c>
      <c r="H7175" s="101" t="s">
        <v>5878</v>
      </c>
      <c r="I7175" s="101">
        <v>1974</v>
      </c>
      <c r="J7175" s="101"/>
      <c r="K7175" s="90">
        <v>2322676361</v>
      </c>
      <c r="L7175" s="90">
        <f>IF(K7175/1024 &gt;1,K7175/1024," ")</f>
        <v>2268238.6337890625</v>
      </c>
      <c r="M7175" s="90">
        <f>IF(K7175/1048576 &gt;1,K7175/1048576," ")</f>
        <v>2215.0767908096313</v>
      </c>
      <c r="N7175" s="91">
        <f>IF(K7175&gt;999999999,K7175/1073741824," ")</f>
        <v>2.1631609285250306</v>
      </c>
      <c r="O7175" s="194" t="s">
        <v>30007</v>
      </c>
      <c r="P7175" s="197" t="s">
        <v>30008</v>
      </c>
    </row>
    <row r="7176" spans="2:16" ht="20.100000000000001" customHeight="1" x14ac:dyDescent="0.3">
      <c r="B7176" s="101">
        <v>7166</v>
      </c>
      <c r="C7176" s="47" t="s">
        <v>42517</v>
      </c>
      <c r="D7176" s="162" t="s">
        <v>1222</v>
      </c>
      <c r="E7176" s="36" t="s">
        <v>17502</v>
      </c>
      <c r="F7176" s="104">
        <v>7.3</v>
      </c>
      <c r="G7176" s="94"/>
      <c r="H7176" s="13" t="s">
        <v>5877</v>
      </c>
      <c r="I7176" s="101">
        <v>2003</v>
      </c>
      <c r="J7176" s="101"/>
      <c r="K7176" s="73">
        <v>2596454383</v>
      </c>
      <c r="L7176" s="90">
        <f>IF(K7176/1024 &gt;1,K7176/1024," ")</f>
        <v>2535599.9833984375</v>
      </c>
      <c r="M7176" s="90">
        <f>IF(K7176/1048576 &gt;1,K7176/1048576," ")</f>
        <v>2476.1718587875366</v>
      </c>
      <c r="N7176" s="91">
        <f>IF(K7176&gt;999999999,K7176/1073741824," ")</f>
        <v>2.4181365808472037</v>
      </c>
      <c r="O7176" s="194" t="s">
        <v>30009</v>
      </c>
      <c r="P7176" s="197" t="s">
        <v>30010</v>
      </c>
    </row>
    <row r="7177" spans="2:16" ht="20.100000000000001" customHeight="1" x14ac:dyDescent="0.3">
      <c r="B7177" s="101">
        <v>7167</v>
      </c>
      <c r="C7177" s="7" t="s">
        <v>34163</v>
      </c>
      <c r="D7177" s="261" t="s">
        <v>33561</v>
      </c>
      <c r="E7177" s="36" t="s">
        <v>33562</v>
      </c>
      <c r="F7177" s="81">
        <v>4.5</v>
      </c>
      <c r="G7177" s="13" t="s">
        <v>704</v>
      </c>
      <c r="H7177" s="13" t="s">
        <v>3744</v>
      </c>
      <c r="I7177" s="9">
        <v>2021</v>
      </c>
      <c r="J7177" s="72"/>
      <c r="K7177" s="73">
        <v>4532989952</v>
      </c>
      <c r="L7177" s="90">
        <f>IF(K7177/1024 &gt;1,K7177/1024," ")</f>
        <v>4426748</v>
      </c>
      <c r="M7177" s="90">
        <f>IF(K7177/1048576 &gt;1,K7177/1048576," ")</f>
        <v>4322.99609375</v>
      </c>
      <c r="N7177" s="91">
        <f>IF(K7177&gt;999999999,K7177/1073741824," ")</f>
        <v>4.2216758728027344</v>
      </c>
      <c r="O7177" s="194" t="s">
        <v>33563</v>
      </c>
      <c r="P7177" s="197" t="s">
        <v>33564</v>
      </c>
    </row>
    <row r="7178" spans="2:16" ht="20.100000000000001" customHeight="1" x14ac:dyDescent="0.3">
      <c r="B7178" s="101">
        <v>7168</v>
      </c>
      <c r="C7178" s="102" t="s">
        <v>42518</v>
      </c>
      <c r="D7178" s="159" t="s">
        <v>1058</v>
      </c>
      <c r="E7178" s="36" t="s">
        <v>17505</v>
      </c>
      <c r="F7178" s="104">
        <v>6.7</v>
      </c>
      <c r="G7178" s="94" t="s">
        <v>704</v>
      </c>
      <c r="H7178" s="94" t="s">
        <v>3744</v>
      </c>
      <c r="I7178" s="101">
        <v>2007</v>
      </c>
      <c r="J7178" s="101"/>
      <c r="K7178" s="90">
        <v>5936829226</v>
      </c>
      <c r="L7178" s="90">
        <f>IF(K7178/1024 &gt;1,K7178/1024," ")</f>
        <v>5797684.791015625</v>
      </c>
      <c r="M7178" s="90">
        <f>IF(K7178/1048576 &gt;1,K7178/1048576," ")</f>
        <v>5661.8015537261963</v>
      </c>
      <c r="N7178" s="91">
        <f>IF(K7178&gt;999999999,K7178/1073741824," ")</f>
        <v>5.5291030798107386</v>
      </c>
      <c r="O7178" s="194" t="s">
        <v>30015</v>
      </c>
      <c r="P7178" s="197" t="s">
        <v>30016</v>
      </c>
    </row>
    <row r="7179" spans="2:16" ht="20.100000000000001" customHeight="1" x14ac:dyDescent="0.3">
      <c r="B7179" s="101">
        <v>7169</v>
      </c>
      <c r="C7179" s="7" t="s">
        <v>42519</v>
      </c>
      <c r="D7179" s="167" t="s">
        <v>8520</v>
      </c>
      <c r="E7179" s="36" t="s">
        <v>17506</v>
      </c>
      <c r="F7179" s="99">
        <v>5.6</v>
      </c>
      <c r="G7179" s="13" t="s">
        <v>704</v>
      </c>
      <c r="H7179" s="13" t="s">
        <v>5878</v>
      </c>
      <c r="I7179" s="101">
        <v>2018</v>
      </c>
      <c r="J7179" s="101"/>
      <c r="K7179" s="90">
        <v>5435940864</v>
      </c>
      <c r="L7179" s="90">
        <f>IF(K7179/1024 &gt;1,K7179/1024," ")</f>
        <v>5308536</v>
      </c>
      <c r="M7179" s="90">
        <f>IF(K7179/1048576 &gt;1,K7179/1048576," ")</f>
        <v>5184.1171875</v>
      </c>
      <c r="N7179" s="91">
        <f>IF(K7179&gt;999999999,K7179/1073741824," ")</f>
        <v>5.0626144409179688</v>
      </c>
      <c r="O7179" s="194" t="s">
        <v>30017</v>
      </c>
      <c r="P7179" s="197" t="s">
        <v>30018</v>
      </c>
    </row>
    <row r="7180" spans="2:16" ht="20.100000000000001" customHeight="1" x14ac:dyDescent="0.3">
      <c r="B7180" s="101">
        <v>7170</v>
      </c>
      <c r="C7180" s="12" t="s">
        <v>42520</v>
      </c>
      <c r="D7180" s="160" t="s">
        <v>314</v>
      </c>
      <c r="E7180" s="36" t="s">
        <v>17507</v>
      </c>
      <c r="F7180" s="104">
        <v>4.5</v>
      </c>
      <c r="G7180" s="94"/>
      <c r="H7180" s="13" t="s">
        <v>8160</v>
      </c>
      <c r="I7180" s="101">
        <v>2008</v>
      </c>
      <c r="J7180" s="101"/>
      <c r="K7180" s="73">
        <v>3931755949</v>
      </c>
      <c r="L7180" s="90">
        <f>IF(K7180/1024 &gt;1,K7180/1024," ")</f>
        <v>3839605.4189453125</v>
      </c>
      <c r="M7180" s="90">
        <f>IF(K7180/1048576 &gt;1,K7180/1048576," ")</f>
        <v>3749.6146669387817</v>
      </c>
      <c r="N7180" s="91">
        <f>IF(K7180&gt;999999999,K7180/1073741824," ")</f>
        <v>3.661733073182404</v>
      </c>
      <c r="O7180" s="194" t="s">
        <v>30019</v>
      </c>
      <c r="P7180" s="197" t="s">
        <v>30020</v>
      </c>
    </row>
    <row r="7181" spans="2:16" ht="20.100000000000001" customHeight="1" x14ac:dyDescent="0.3">
      <c r="B7181" s="101">
        <v>7171</v>
      </c>
      <c r="C7181" s="112" t="s">
        <v>42521</v>
      </c>
      <c r="D7181" s="161" t="s">
        <v>6345</v>
      </c>
      <c r="E7181" s="36" t="s">
        <v>17508</v>
      </c>
      <c r="F7181" s="104">
        <v>5.3</v>
      </c>
      <c r="G7181" s="99" t="s">
        <v>704</v>
      </c>
      <c r="H7181" s="101" t="s">
        <v>5878</v>
      </c>
      <c r="I7181" s="101">
        <v>2015</v>
      </c>
      <c r="J7181" s="101"/>
      <c r="K7181" s="90">
        <v>4075010204</v>
      </c>
      <c r="L7181" s="90">
        <f>IF(K7181/1024 &gt;1,K7181/1024," ")</f>
        <v>3979502.15234375</v>
      </c>
      <c r="M7181" s="90">
        <f>IF(K7181/1048576 &gt;1,K7181/1048576," ")</f>
        <v>3886.2325706481934</v>
      </c>
      <c r="N7181" s="91">
        <f>IF(K7181&gt;999999999,K7181/1073741824," ")</f>
        <v>3.7951489947736263</v>
      </c>
      <c r="O7181" s="194" t="s">
        <v>30021</v>
      </c>
      <c r="P7181" s="197" t="s">
        <v>30022</v>
      </c>
    </row>
    <row r="7182" spans="2:16" ht="20.100000000000001" customHeight="1" x14ac:dyDescent="0.3">
      <c r="B7182" s="101">
        <v>7172</v>
      </c>
      <c r="C7182" s="7" t="s">
        <v>42522</v>
      </c>
      <c r="D7182" s="157" t="s">
        <v>8793</v>
      </c>
      <c r="E7182" s="36" t="s">
        <v>17509</v>
      </c>
      <c r="F7182" s="81">
        <v>5.6</v>
      </c>
      <c r="G7182" s="13" t="s">
        <v>704</v>
      </c>
      <c r="H7182" s="13" t="s">
        <v>3740</v>
      </c>
      <c r="I7182" s="79">
        <v>2019</v>
      </c>
      <c r="J7182" s="79"/>
      <c r="K7182" s="73">
        <v>5733691392</v>
      </c>
      <c r="L7182" s="90">
        <f>IF(K7182/1024 &gt;1,K7182/1024," ")</f>
        <v>5599308</v>
      </c>
      <c r="M7182" s="90">
        <f>IF(K7182/1048576 &gt;1,K7182/1048576," ")</f>
        <v>5468.07421875</v>
      </c>
      <c r="N7182" s="91">
        <f>IF(K7182&gt;999999999,K7182/1073741824," ")</f>
        <v>5.3399162292480469</v>
      </c>
      <c r="O7182" s="194" t="s">
        <v>30023</v>
      </c>
      <c r="P7182" s="197" t="s">
        <v>30024</v>
      </c>
    </row>
    <row r="7183" spans="2:16" ht="20.100000000000001" customHeight="1" x14ac:dyDescent="0.3">
      <c r="B7183" s="101">
        <v>7173</v>
      </c>
      <c r="C7183" s="107" t="s">
        <v>42523</v>
      </c>
      <c r="D7183" s="160" t="s">
        <v>4763</v>
      </c>
      <c r="E7183" s="36" t="s">
        <v>17510</v>
      </c>
      <c r="F7183" s="104">
        <v>6.8</v>
      </c>
      <c r="G7183" s="101" t="s">
        <v>704</v>
      </c>
      <c r="H7183" s="101" t="s">
        <v>4762</v>
      </c>
      <c r="I7183" s="101">
        <v>2004</v>
      </c>
      <c r="J7183" s="101"/>
      <c r="K7183" s="90">
        <v>3889678729</v>
      </c>
      <c r="L7183" s="90">
        <f>IF(K7183/1024 &gt;1,K7183/1024," ")</f>
        <v>3798514.3837890625</v>
      </c>
      <c r="M7183" s="90">
        <f>IF(K7183/1048576 &gt;1,K7183/1048576," ")</f>
        <v>3709.4867029190063</v>
      </c>
      <c r="N7183" s="91">
        <f>IF(K7183&gt;999999999,K7183/1073741824," ")</f>
        <v>3.6225456083193421</v>
      </c>
      <c r="O7183" s="194" t="s">
        <v>30025</v>
      </c>
      <c r="P7183" s="197" t="s">
        <v>30026</v>
      </c>
    </row>
    <row r="7184" spans="2:16" ht="20.100000000000001" customHeight="1" x14ac:dyDescent="0.3">
      <c r="B7184" s="101">
        <v>7174</v>
      </c>
      <c r="C7184" s="111" t="s">
        <v>42524</v>
      </c>
      <c r="D7184" s="168" t="s">
        <v>7009</v>
      </c>
      <c r="E7184" s="36" t="s">
        <v>17511</v>
      </c>
      <c r="F7184" s="99">
        <v>5.3</v>
      </c>
      <c r="G7184" s="99" t="s">
        <v>704</v>
      </c>
      <c r="H7184" s="105" t="s">
        <v>5871</v>
      </c>
      <c r="I7184" s="101">
        <v>2015</v>
      </c>
      <c r="J7184" s="191"/>
      <c r="K7184" s="90">
        <v>4874974313</v>
      </c>
      <c r="L7184" s="90">
        <f>IF(K7184/1024 &gt;1,K7184/1024," ")</f>
        <v>4760717.1025390625</v>
      </c>
      <c r="M7184" s="90">
        <f>IF(K7184/1048576 &gt;1,K7184/1048576," ")</f>
        <v>4649.1377954483032</v>
      </c>
      <c r="N7184" s="91">
        <f>IF(K7184&gt;999999999,K7184/1073741824," ")</f>
        <v>4.5401736283674836</v>
      </c>
      <c r="O7184" s="194" t="s">
        <v>30027</v>
      </c>
      <c r="P7184" s="197" t="s">
        <v>30028</v>
      </c>
    </row>
    <row r="7185" spans="2:16" ht="20.100000000000001" customHeight="1" x14ac:dyDescent="0.3">
      <c r="B7185" s="101">
        <v>7175</v>
      </c>
      <c r="C7185" s="7" t="s">
        <v>42525</v>
      </c>
      <c r="D7185" s="159" t="s">
        <v>4973</v>
      </c>
      <c r="E7185" s="36" t="s">
        <v>17512</v>
      </c>
      <c r="F7185" s="104">
        <v>5.4</v>
      </c>
      <c r="G7185" s="101" t="s">
        <v>704</v>
      </c>
      <c r="H7185" s="101" t="s">
        <v>3740</v>
      </c>
      <c r="I7185" s="101">
        <v>1986</v>
      </c>
      <c r="J7185" s="101"/>
      <c r="K7185" s="90">
        <v>4234750420</v>
      </c>
      <c r="L7185" s="90">
        <f>IF(K7185/1024 &gt;1,K7185/1024," ")</f>
        <v>4135498.45703125</v>
      </c>
      <c r="M7185" s="90">
        <f>IF(K7185/1048576 &gt;1,K7185/1048576," ")</f>
        <v>4038.5727119445801</v>
      </c>
      <c r="N7185" s="91">
        <f>IF(K7185&gt;999999999,K7185/1073741824," ")</f>
        <v>3.943918664008379</v>
      </c>
      <c r="O7185" s="194" t="s">
        <v>30029</v>
      </c>
      <c r="P7185" s="197" t="s">
        <v>30030</v>
      </c>
    </row>
    <row r="7186" spans="2:16" ht="20.100000000000001" customHeight="1" x14ac:dyDescent="0.3">
      <c r="B7186" s="101">
        <v>7176</v>
      </c>
      <c r="C7186" s="109" t="s">
        <v>42526</v>
      </c>
      <c r="D7186" s="161" t="s">
        <v>7523</v>
      </c>
      <c r="E7186" s="36" t="s">
        <v>17513</v>
      </c>
      <c r="F7186" s="99">
        <v>6.1</v>
      </c>
      <c r="G7186" s="99"/>
      <c r="H7186" s="105" t="s">
        <v>5878</v>
      </c>
      <c r="I7186" s="101">
        <v>2017</v>
      </c>
      <c r="J7186" s="116"/>
      <c r="K7186" s="90">
        <v>4162801392</v>
      </c>
      <c r="L7186" s="90">
        <f>IF(K7186/1024 &gt;1,K7186/1024," ")</f>
        <v>4065235.734375</v>
      </c>
      <c r="M7186" s="90">
        <f>IF(K7186/1048576 &gt;1,K7186/1048576," ")</f>
        <v>3969.9567718505859</v>
      </c>
      <c r="N7186" s="91">
        <f>IF(K7186&gt;999999999,K7186/1073741824," ")</f>
        <v>3.8769109100103378</v>
      </c>
      <c r="O7186" s="194" t="s">
        <v>30031</v>
      </c>
      <c r="P7186" s="197" t="s">
        <v>30032</v>
      </c>
    </row>
    <row r="7187" spans="2:16" ht="20.100000000000001" customHeight="1" x14ac:dyDescent="0.3">
      <c r="B7187" s="101">
        <v>7177</v>
      </c>
      <c r="C7187" s="107" t="s">
        <v>42527</v>
      </c>
      <c r="D7187" s="168" t="s">
        <v>6708</v>
      </c>
      <c r="E7187" s="36" t="s">
        <v>17515</v>
      </c>
      <c r="F7187" s="99">
        <v>4</v>
      </c>
      <c r="G7187" s="99" t="s">
        <v>704</v>
      </c>
      <c r="H7187" s="105" t="s">
        <v>5878</v>
      </c>
      <c r="I7187" s="101">
        <v>2016</v>
      </c>
      <c r="J7187" s="115"/>
      <c r="K7187" s="90">
        <v>4744448936</v>
      </c>
      <c r="L7187" s="90">
        <f>IF(K7187/1024 &gt;1,K7187/1024," ")</f>
        <v>4633250.9140625</v>
      </c>
      <c r="M7187" s="90">
        <f>IF(K7187/1048576 &gt;1,K7187/1048576," ")</f>
        <v>4524.6590957641602</v>
      </c>
      <c r="N7187" s="91">
        <f>IF(K7187&gt;999999999,K7187/1073741824," ")</f>
        <v>4.4186123982071877</v>
      </c>
      <c r="O7187" s="194" t="s">
        <v>30035</v>
      </c>
      <c r="P7187" s="197" t="s">
        <v>30036</v>
      </c>
    </row>
    <row r="7188" spans="2:16" ht="20.100000000000001" customHeight="1" x14ac:dyDescent="0.3">
      <c r="B7188" s="101">
        <v>7178</v>
      </c>
      <c r="C7188" s="102" t="s">
        <v>42528</v>
      </c>
      <c r="D7188" s="159" t="s">
        <v>2685</v>
      </c>
      <c r="E7188" s="36" t="s">
        <v>17516</v>
      </c>
      <c r="F7188" s="104">
        <v>7.4</v>
      </c>
      <c r="G7188" s="94" t="s">
        <v>704</v>
      </c>
      <c r="H7188" s="94" t="s">
        <v>4425</v>
      </c>
      <c r="I7188" s="94">
        <v>1964</v>
      </c>
      <c r="J7188" s="94"/>
      <c r="K7188" s="90">
        <v>3092115574</v>
      </c>
      <c r="L7188" s="90">
        <f>IF(K7188/1024 &gt;1,K7188/1024," ")</f>
        <v>3019644.115234375</v>
      </c>
      <c r="M7188" s="90">
        <f>IF(K7188/1048576 &gt;1,K7188/1048576," ")</f>
        <v>2948.8712062835693</v>
      </c>
      <c r="N7188" s="91">
        <f>IF(K7188&gt;999999999,K7188/1073741824," ")</f>
        <v>2.8797570373862982</v>
      </c>
      <c r="O7188" s="194" t="s">
        <v>17888</v>
      </c>
      <c r="P7188" s="197" t="s">
        <v>30037</v>
      </c>
    </row>
    <row r="7189" spans="2:16" ht="20.100000000000001" customHeight="1" x14ac:dyDescent="0.3">
      <c r="B7189" s="101">
        <v>7179</v>
      </c>
      <c r="C7189" s="102" t="s">
        <v>42529</v>
      </c>
      <c r="D7189" s="159" t="s">
        <v>1059</v>
      </c>
      <c r="E7189" s="36" t="s">
        <v>17518</v>
      </c>
      <c r="F7189" s="104">
        <v>6.9</v>
      </c>
      <c r="G7189" s="94" t="s">
        <v>704</v>
      </c>
      <c r="H7189" s="94" t="s">
        <v>3739</v>
      </c>
      <c r="I7189" s="101">
        <v>1964</v>
      </c>
      <c r="J7189" s="116"/>
      <c r="K7189" s="108">
        <v>4927483007</v>
      </c>
      <c r="L7189" s="90">
        <f>IF(K7189/1024 &gt;1,K7189/1024," ")</f>
        <v>4811995.1240234375</v>
      </c>
      <c r="M7189" s="90">
        <f>IF(K7189/1048576 &gt;1,K7189/1048576," ")</f>
        <v>4699.2139883041382</v>
      </c>
      <c r="N7189" s="91">
        <f>IF(K7189&gt;999999999,K7189/1073741824," ")</f>
        <v>4.5890761604532599</v>
      </c>
      <c r="O7189" s="194" t="s">
        <v>30040</v>
      </c>
      <c r="P7189" s="197" t="s">
        <v>30041</v>
      </c>
    </row>
    <row r="7190" spans="2:16" ht="20.100000000000001" customHeight="1" x14ac:dyDescent="0.3">
      <c r="B7190" s="101">
        <v>7180</v>
      </c>
      <c r="C7190" s="109" t="s">
        <v>5249</v>
      </c>
      <c r="D7190" s="159" t="s">
        <v>5281</v>
      </c>
      <c r="E7190" s="36" t="s">
        <v>17517</v>
      </c>
      <c r="F7190" s="104">
        <v>6.2</v>
      </c>
      <c r="G7190" s="101"/>
      <c r="H7190" s="101" t="s">
        <v>3744</v>
      </c>
      <c r="I7190" s="101">
        <v>2013</v>
      </c>
      <c r="J7190" s="116"/>
      <c r="K7190" s="90">
        <v>4238710152</v>
      </c>
      <c r="L7190" s="90">
        <f>IF(K7190/1024 &gt;1,K7190/1024," ")</f>
        <v>4139365.3828125</v>
      </c>
      <c r="M7190" s="90">
        <f>IF(K7190/1048576 &gt;1,K7190/1048576," ")</f>
        <v>4042.349006652832</v>
      </c>
      <c r="N7190" s="91">
        <f>IF(K7190&gt;999999999,K7190/1073741824," ")</f>
        <v>3.9476064518094063</v>
      </c>
      <c r="O7190" s="194" t="s">
        <v>30038</v>
      </c>
      <c r="P7190" s="197" t="s">
        <v>30039</v>
      </c>
    </row>
    <row r="7191" spans="2:16" ht="20.100000000000001" customHeight="1" x14ac:dyDescent="0.3">
      <c r="B7191" s="101">
        <v>7181</v>
      </c>
      <c r="L7191" s="90" t="str">
        <f t="shared" ref="L7175:L7192" si="0">IF(K7191/1024 &gt;1,K7191/1024," ")</f>
        <v xml:space="preserve"> </v>
      </c>
      <c r="M7191" s="90" t="str">
        <f t="shared" ref="M7175:M7192" si="1">IF(K7191/1048576 &gt;1,K7191/1048576," ")</f>
        <v xml:space="preserve"> </v>
      </c>
      <c r="N7191" s="91" t="str">
        <f t="shared" ref="N7175:N7192" si="2">IF(K7191&gt;999999999,K7191/1073741824," ")</f>
        <v xml:space="preserve"> </v>
      </c>
    </row>
    <row r="7192" spans="2:16" ht="20.100000000000001" customHeight="1" x14ac:dyDescent="0.3">
      <c r="B7192" s="101">
        <v>7182</v>
      </c>
      <c r="L7192" s="90" t="str">
        <f t="shared" si="0"/>
        <v xml:space="preserve"> </v>
      </c>
      <c r="M7192" s="90" t="str">
        <f t="shared" si="1"/>
        <v xml:space="preserve"> </v>
      </c>
      <c r="N7192" s="91" t="str">
        <f t="shared" si="2"/>
        <v xml:space="preserve"> </v>
      </c>
    </row>
    <row r="7193" spans="2:16" ht="20.100000000000001" customHeight="1" x14ac:dyDescent="0.3">
      <c r="B7193" s="101">
        <v>7183</v>
      </c>
      <c r="L7193" s="90" t="str">
        <f t="shared" ref="L7193:L7256" si="3">IF(K7193/1024 &gt;1,K7193/1024," ")</f>
        <v xml:space="preserve"> </v>
      </c>
      <c r="M7193" s="90" t="str">
        <f t="shared" ref="M7193:M7256" si="4">IF(K7193/1048576 &gt;1,K7193/1048576," ")</f>
        <v xml:space="preserve"> </v>
      </c>
      <c r="N7193" s="91" t="str">
        <f t="shared" ref="N7193:N7256" si="5">IF(K7193&gt;999999999,K7193/1073741824," ")</f>
        <v xml:space="preserve"> </v>
      </c>
    </row>
    <row r="7194" spans="2:16" ht="20.100000000000001" customHeight="1" x14ac:dyDescent="0.3">
      <c r="B7194" s="101">
        <v>7184</v>
      </c>
      <c r="L7194" s="90" t="str">
        <f t="shared" si="3"/>
        <v xml:space="preserve"> </v>
      </c>
      <c r="M7194" s="90" t="str">
        <f t="shared" si="4"/>
        <v xml:space="preserve"> </v>
      </c>
      <c r="N7194" s="91" t="str">
        <f t="shared" si="5"/>
        <v xml:space="preserve"> </v>
      </c>
    </row>
    <row r="7195" spans="2:16" ht="20.100000000000001" customHeight="1" x14ac:dyDescent="0.3">
      <c r="B7195" s="101">
        <v>7185</v>
      </c>
      <c r="L7195" s="90" t="str">
        <f t="shared" si="3"/>
        <v xml:space="preserve"> </v>
      </c>
      <c r="M7195" s="90" t="str">
        <f t="shared" si="4"/>
        <v xml:space="preserve"> </v>
      </c>
      <c r="N7195" s="91" t="str">
        <f t="shared" si="5"/>
        <v xml:space="preserve"> </v>
      </c>
    </row>
    <row r="7196" spans="2:16" ht="20.100000000000001" customHeight="1" x14ac:dyDescent="0.3">
      <c r="B7196" s="101">
        <v>7186</v>
      </c>
      <c r="L7196" s="90" t="str">
        <f t="shared" si="3"/>
        <v xml:space="preserve"> </v>
      </c>
      <c r="M7196" s="90" t="str">
        <f t="shared" si="4"/>
        <v xml:space="preserve"> </v>
      </c>
      <c r="N7196" s="91" t="str">
        <f t="shared" si="5"/>
        <v xml:space="preserve"> </v>
      </c>
    </row>
    <row r="7197" spans="2:16" ht="20.100000000000001" customHeight="1" x14ac:dyDescent="0.3">
      <c r="B7197" s="101">
        <v>7187</v>
      </c>
      <c r="L7197" s="90" t="str">
        <f t="shared" si="3"/>
        <v xml:space="preserve"> </v>
      </c>
      <c r="M7197" s="90" t="str">
        <f t="shared" si="4"/>
        <v xml:space="preserve"> </v>
      </c>
      <c r="N7197" s="91" t="str">
        <f t="shared" si="5"/>
        <v xml:space="preserve"> </v>
      </c>
    </row>
    <row r="7198" spans="2:16" ht="20.100000000000001" customHeight="1" x14ac:dyDescent="0.3">
      <c r="B7198" s="101">
        <v>7188</v>
      </c>
      <c r="L7198" s="90" t="str">
        <f t="shared" si="3"/>
        <v xml:space="preserve"> </v>
      </c>
      <c r="M7198" s="90" t="str">
        <f t="shared" si="4"/>
        <v xml:space="preserve"> </v>
      </c>
      <c r="N7198" s="91" t="str">
        <f t="shared" si="5"/>
        <v xml:space="preserve"> </v>
      </c>
    </row>
    <row r="7199" spans="2:16" ht="20.100000000000001" customHeight="1" x14ac:dyDescent="0.3">
      <c r="B7199" s="101">
        <v>7189</v>
      </c>
      <c r="L7199" s="90" t="str">
        <f t="shared" si="3"/>
        <v xml:space="preserve"> </v>
      </c>
      <c r="M7199" s="90" t="str">
        <f t="shared" si="4"/>
        <v xml:space="preserve"> </v>
      </c>
      <c r="N7199" s="91" t="str">
        <f t="shared" si="5"/>
        <v xml:space="preserve"> </v>
      </c>
    </row>
    <row r="7200" spans="2:16" ht="20.100000000000001" customHeight="1" x14ac:dyDescent="0.3">
      <c r="B7200" s="101">
        <v>7190</v>
      </c>
      <c r="L7200" s="90" t="str">
        <f t="shared" si="3"/>
        <v xml:space="preserve"> </v>
      </c>
      <c r="M7200" s="90" t="str">
        <f t="shared" si="4"/>
        <v xml:space="preserve"> </v>
      </c>
      <c r="N7200" s="91" t="str">
        <f t="shared" si="5"/>
        <v xml:space="preserve"> </v>
      </c>
    </row>
    <row r="7201" spans="2:14" ht="20.100000000000001" customHeight="1" x14ac:dyDescent="0.3">
      <c r="B7201" s="101">
        <v>7191</v>
      </c>
      <c r="L7201" s="90" t="str">
        <f t="shared" si="3"/>
        <v xml:space="preserve"> </v>
      </c>
      <c r="M7201" s="90" t="str">
        <f t="shared" si="4"/>
        <v xml:space="preserve"> </v>
      </c>
      <c r="N7201" s="91" t="str">
        <f t="shared" si="5"/>
        <v xml:space="preserve"> </v>
      </c>
    </row>
    <row r="7202" spans="2:14" ht="20.100000000000001" customHeight="1" x14ac:dyDescent="0.3">
      <c r="B7202" s="101">
        <v>7192</v>
      </c>
      <c r="L7202" s="90" t="str">
        <f t="shared" si="3"/>
        <v xml:space="preserve"> </v>
      </c>
      <c r="M7202" s="90" t="str">
        <f t="shared" si="4"/>
        <v xml:space="preserve"> </v>
      </c>
      <c r="N7202" s="91" t="str">
        <f t="shared" si="5"/>
        <v xml:space="preserve"> </v>
      </c>
    </row>
    <row r="7203" spans="2:14" ht="20.100000000000001" customHeight="1" x14ac:dyDescent="0.3">
      <c r="B7203" s="101">
        <v>7193</v>
      </c>
      <c r="L7203" s="90" t="str">
        <f t="shared" si="3"/>
        <v xml:space="preserve"> </v>
      </c>
      <c r="M7203" s="90" t="str">
        <f t="shared" si="4"/>
        <v xml:space="preserve"> </v>
      </c>
      <c r="N7203" s="91" t="str">
        <f t="shared" si="5"/>
        <v xml:space="preserve"> </v>
      </c>
    </row>
    <row r="7204" spans="2:14" ht="20.100000000000001" customHeight="1" x14ac:dyDescent="0.3">
      <c r="B7204" s="101">
        <v>7194</v>
      </c>
      <c r="L7204" s="90" t="str">
        <f t="shared" si="3"/>
        <v xml:space="preserve"> </v>
      </c>
      <c r="M7204" s="90" t="str">
        <f t="shared" si="4"/>
        <v xml:space="preserve"> </v>
      </c>
      <c r="N7204" s="91" t="str">
        <f t="shared" si="5"/>
        <v xml:space="preserve"> </v>
      </c>
    </row>
    <row r="7205" spans="2:14" ht="20.100000000000001" customHeight="1" x14ac:dyDescent="0.3">
      <c r="B7205" s="101">
        <v>7195</v>
      </c>
      <c r="L7205" s="90" t="str">
        <f t="shared" si="3"/>
        <v xml:space="preserve"> </v>
      </c>
      <c r="M7205" s="90" t="str">
        <f t="shared" si="4"/>
        <v xml:space="preserve"> </v>
      </c>
      <c r="N7205" s="91" t="str">
        <f t="shared" si="5"/>
        <v xml:space="preserve"> </v>
      </c>
    </row>
    <row r="7206" spans="2:14" ht="20.100000000000001" customHeight="1" x14ac:dyDescent="0.3">
      <c r="B7206" s="101">
        <v>7196</v>
      </c>
      <c r="L7206" s="90" t="str">
        <f t="shared" si="3"/>
        <v xml:space="preserve"> </v>
      </c>
      <c r="M7206" s="90" t="str">
        <f t="shared" si="4"/>
        <v xml:space="preserve"> </v>
      </c>
      <c r="N7206" s="91" t="str">
        <f t="shared" si="5"/>
        <v xml:space="preserve"> </v>
      </c>
    </row>
    <row r="7207" spans="2:14" ht="20.100000000000001" customHeight="1" x14ac:dyDescent="0.3">
      <c r="B7207" s="101">
        <v>7197</v>
      </c>
      <c r="L7207" s="90" t="str">
        <f t="shared" si="3"/>
        <v xml:space="preserve"> </v>
      </c>
      <c r="M7207" s="90" t="str">
        <f t="shared" si="4"/>
        <v xml:space="preserve"> </v>
      </c>
      <c r="N7207" s="91" t="str">
        <f t="shared" si="5"/>
        <v xml:space="preserve"> </v>
      </c>
    </row>
    <row r="7208" spans="2:14" ht="20.100000000000001" customHeight="1" x14ac:dyDescent="0.3">
      <c r="B7208" s="101">
        <v>7198</v>
      </c>
      <c r="L7208" s="90" t="str">
        <f t="shared" si="3"/>
        <v xml:space="preserve"> </v>
      </c>
      <c r="M7208" s="90" t="str">
        <f t="shared" si="4"/>
        <v xml:space="preserve"> </v>
      </c>
      <c r="N7208" s="91" t="str">
        <f t="shared" si="5"/>
        <v xml:space="preserve"> </v>
      </c>
    </row>
    <row r="7209" spans="2:14" ht="20.100000000000001" customHeight="1" x14ac:dyDescent="0.3">
      <c r="B7209" s="101">
        <v>7199</v>
      </c>
      <c r="L7209" s="90" t="str">
        <f t="shared" si="3"/>
        <v xml:space="preserve"> </v>
      </c>
      <c r="M7209" s="90" t="str">
        <f t="shared" si="4"/>
        <v xml:space="preserve"> </v>
      </c>
      <c r="N7209" s="91" t="str">
        <f t="shared" si="5"/>
        <v xml:space="preserve"> </v>
      </c>
    </row>
    <row r="7210" spans="2:14" ht="20.100000000000001" customHeight="1" x14ac:dyDescent="0.3">
      <c r="B7210" s="101">
        <v>7200</v>
      </c>
      <c r="L7210" s="90" t="str">
        <f t="shared" si="3"/>
        <v xml:space="preserve"> </v>
      </c>
      <c r="M7210" s="90" t="str">
        <f t="shared" si="4"/>
        <v xml:space="preserve"> </v>
      </c>
      <c r="N7210" s="91" t="str">
        <f t="shared" si="5"/>
        <v xml:space="preserve"> </v>
      </c>
    </row>
    <row r="7211" spans="2:14" ht="20.100000000000001" customHeight="1" x14ac:dyDescent="0.3">
      <c r="B7211" s="101">
        <v>7201</v>
      </c>
      <c r="L7211" s="90" t="str">
        <f t="shared" si="3"/>
        <v xml:space="preserve"> </v>
      </c>
      <c r="M7211" s="90" t="str">
        <f t="shared" si="4"/>
        <v xml:space="preserve"> </v>
      </c>
      <c r="N7211" s="91" t="str">
        <f t="shared" si="5"/>
        <v xml:space="preserve"> </v>
      </c>
    </row>
    <row r="7212" spans="2:14" ht="20.100000000000001" customHeight="1" x14ac:dyDescent="0.3">
      <c r="B7212" s="101">
        <v>7202</v>
      </c>
      <c r="L7212" s="90" t="str">
        <f t="shared" si="3"/>
        <v xml:space="preserve"> </v>
      </c>
      <c r="M7212" s="90" t="str">
        <f t="shared" si="4"/>
        <v xml:space="preserve"> </v>
      </c>
      <c r="N7212" s="91" t="str">
        <f t="shared" si="5"/>
        <v xml:space="preserve"> </v>
      </c>
    </row>
    <row r="7213" spans="2:14" ht="20.100000000000001" customHeight="1" x14ac:dyDescent="0.3">
      <c r="B7213" s="101">
        <v>7203</v>
      </c>
      <c r="L7213" s="90" t="str">
        <f t="shared" si="3"/>
        <v xml:space="preserve"> </v>
      </c>
      <c r="M7213" s="90" t="str">
        <f t="shared" si="4"/>
        <v xml:space="preserve"> </v>
      </c>
      <c r="N7213" s="91" t="str">
        <f t="shared" si="5"/>
        <v xml:space="preserve"> </v>
      </c>
    </row>
    <row r="7214" spans="2:14" ht="20.100000000000001" customHeight="1" x14ac:dyDescent="0.3">
      <c r="B7214" s="101">
        <v>7204</v>
      </c>
      <c r="L7214" s="90" t="str">
        <f t="shared" si="3"/>
        <v xml:space="preserve"> </v>
      </c>
      <c r="M7214" s="90" t="str">
        <f t="shared" si="4"/>
        <v xml:space="preserve"> </v>
      </c>
      <c r="N7214" s="91" t="str">
        <f t="shared" si="5"/>
        <v xml:space="preserve"> </v>
      </c>
    </row>
    <row r="7215" spans="2:14" ht="20.100000000000001" customHeight="1" x14ac:dyDescent="0.3">
      <c r="B7215" s="101">
        <v>7205</v>
      </c>
      <c r="L7215" s="90" t="str">
        <f t="shared" si="3"/>
        <v xml:space="preserve"> </v>
      </c>
      <c r="M7215" s="90" t="str">
        <f t="shared" si="4"/>
        <v xml:space="preserve"> </v>
      </c>
      <c r="N7215" s="91" t="str">
        <f t="shared" si="5"/>
        <v xml:space="preserve"> </v>
      </c>
    </row>
    <row r="7216" spans="2:14" ht="20.100000000000001" customHeight="1" x14ac:dyDescent="0.3">
      <c r="B7216" s="101">
        <v>7206</v>
      </c>
      <c r="L7216" s="90" t="str">
        <f t="shared" si="3"/>
        <v xml:space="preserve"> </v>
      </c>
      <c r="M7216" s="90" t="str">
        <f t="shared" si="4"/>
        <v xml:space="preserve"> </v>
      </c>
      <c r="N7216" s="91" t="str">
        <f t="shared" si="5"/>
        <v xml:space="preserve"> </v>
      </c>
    </row>
    <row r="7217" spans="2:14" ht="20.100000000000001" customHeight="1" x14ac:dyDescent="0.3">
      <c r="B7217" s="101">
        <v>7207</v>
      </c>
      <c r="L7217" s="90" t="str">
        <f t="shared" si="3"/>
        <v xml:space="preserve"> </v>
      </c>
      <c r="M7217" s="90" t="str">
        <f t="shared" si="4"/>
        <v xml:space="preserve"> </v>
      </c>
      <c r="N7217" s="91" t="str">
        <f t="shared" si="5"/>
        <v xml:space="preserve"> </v>
      </c>
    </row>
    <row r="7218" spans="2:14" ht="20.100000000000001" customHeight="1" x14ac:dyDescent="0.3">
      <c r="B7218" s="101">
        <v>7208</v>
      </c>
      <c r="L7218" s="90" t="str">
        <f t="shared" si="3"/>
        <v xml:space="preserve"> </v>
      </c>
      <c r="M7218" s="90" t="str">
        <f t="shared" si="4"/>
        <v xml:space="preserve"> </v>
      </c>
      <c r="N7218" s="91" t="str">
        <f t="shared" si="5"/>
        <v xml:space="preserve"> </v>
      </c>
    </row>
    <row r="7219" spans="2:14" ht="20.100000000000001" customHeight="1" x14ac:dyDescent="0.3">
      <c r="B7219" s="101">
        <v>7209</v>
      </c>
      <c r="L7219" s="90" t="str">
        <f t="shared" si="3"/>
        <v xml:space="preserve"> </v>
      </c>
      <c r="M7219" s="90" t="str">
        <f t="shared" si="4"/>
        <v xml:space="preserve"> </v>
      </c>
      <c r="N7219" s="91" t="str">
        <f t="shared" si="5"/>
        <v xml:space="preserve"> </v>
      </c>
    </row>
    <row r="7220" spans="2:14" ht="20.100000000000001" customHeight="1" x14ac:dyDescent="0.3">
      <c r="B7220" s="101">
        <v>7210</v>
      </c>
      <c r="L7220" s="90" t="str">
        <f t="shared" si="3"/>
        <v xml:space="preserve"> </v>
      </c>
      <c r="M7220" s="90" t="str">
        <f t="shared" si="4"/>
        <v xml:space="preserve"> </v>
      </c>
      <c r="N7220" s="91" t="str">
        <f t="shared" si="5"/>
        <v xml:space="preserve"> </v>
      </c>
    </row>
    <row r="7221" spans="2:14" ht="20.100000000000001" customHeight="1" x14ac:dyDescent="0.3">
      <c r="B7221" s="101">
        <v>7211</v>
      </c>
      <c r="L7221" s="90" t="str">
        <f t="shared" si="3"/>
        <v xml:space="preserve"> </v>
      </c>
      <c r="M7221" s="90" t="str">
        <f t="shared" si="4"/>
        <v xml:space="preserve"> </v>
      </c>
      <c r="N7221" s="91" t="str">
        <f t="shared" si="5"/>
        <v xml:space="preserve"> </v>
      </c>
    </row>
    <row r="7222" spans="2:14" ht="20.100000000000001" customHeight="1" x14ac:dyDescent="0.3">
      <c r="B7222" s="101">
        <v>7212</v>
      </c>
      <c r="L7222" s="90" t="str">
        <f t="shared" si="3"/>
        <v xml:space="preserve"> </v>
      </c>
      <c r="M7222" s="90" t="str">
        <f t="shared" si="4"/>
        <v xml:space="preserve"> </v>
      </c>
      <c r="N7222" s="91" t="str">
        <f t="shared" si="5"/>
        <v xml:space="preserve"> </v>
      </c>
    </row>
    <row r="7223" spans="2:14" ht="20.100000000000001" customHeight="1" x14ac:dyDescent="0.3">
      <c r="B7223" s="101">
        <v>7213</v>
      </c>
      <c r="L7223" s="90" t="str">
        <f t="shared" si="3"/>
        <v xml:space="preserve"> </v>
      </c>
      <c r="M7223" s="90" t="str">
        <f t="shared" si="4"/>
        <v xml:space="preserve"> </v>
      </c>
      <c r="N7223" s="91" t="str">
        <f t="shared" si="5"/>
        <v xml:space="preserve"> </v>
      </c>
    </row>
    <row r="7224" spans="2:14" ht="20.100000000000001" customHeight="1" x14ac:dyDescent="0.3">
      <c r="B7224" s="101">
        <v>7214</v>
      </c>
      <c r="L7224" s="90" t="str">
        <f t="shared" si="3"/>
        <v xml:space="preserve"> </v>
      </c>
      <c r="M7224" s="90" t="str">
        <f t="shared" si="4"/>
        <v xml:space="preserve"> </v>
      </c>
      <c r="N7224" s="91" t="str">
        <f t="shared" si="5"/>
        <v xml:space="preserve"> </v>
      </c>
    </row>
    <row r="7225" spans="2:14" ht="20.100000000000001" customHeight="1" x14ac:dyDescent="0.3">
      <c r="B7225" s="101">
        <v>7215</v>
      </c>
      <c r="L7225" s="90" t="str">
        <f t="shared" si="3"/>
        <v xml:space="preserve"> </v>
      </c>
      <c r="M7225" s="90" t="str">
        <f t="shared" si="4"/>
        <v xml:space="preserve"> </v>
      </c>
      <c r="N7225" s="91" t="str">
        <f t="shared" si="5"/>
        <v xml:space="preserve"> </v>
      </c>
    </row>
    <row r="7226" spans="2:14" ht="20.100000000000001" customHeight="1" x14ac:dyDescent="0.3">
      <c r="B7226" s="101">
        <v>7216</v>
      </c>
      <c r="L7226" s="90" t="str">
        <f t="shared" si="3"/>
        <v xml:space="preserve"> </v>
      </c>
      <c r="M7226" s="90" t="str">
        <f t="shared" si="4"/>
        <v xml:space="preserve"> </v>
      </c>
      <c r="N7226" s="91" t="str">
        <f t="shared" si="5"/>
        <v xml:space="preserve"> </v>
      </c>
    </row>
    <row r="7227" spans="2:14" ht="20.100000000000001" customHeight="1" x14ac:dyDescent="0.3">
      <c r="B7227" s="101">
        <v>7217</v>
      </c>
      <c r="L7227" s="90" t="str">
        <f t="shared" si="3"/>
        <v xml:space="preserve"> </v>
      </c>
      <c r="M7227" s="90" t="str">
        <f t="shared" si="4"/>
        <v xml:space="preserve"> </v>
      </c>
      <c r="N7227" s="91" t="str">
        <f t="shared" si="5"/>
        <v xml:space="preserve"> </v>
      </c>
    </row>
    <row r="7228" spans="2:14" ht="20.100000000000001" customHeight="1" x14ac:dyDescent="0.3">
      <c r="B7228" s="101">
        <v>7218</v>
      </c>
      <c r="L7228" s="90" t="str">
        <f t="shared" si="3"/>
        <v xml:space="preserve"> </v>
      </c>
      <c r="M7228" s="90" t="str">
        <f t="shared" si="4"/>
        <v xml:space="preserve"> </v>
      </c>
      <c r="N7228" s="91" t="str">
        <f t="shared" si="5"/>
        <v xml:space="preserve"> </v>
      </c>
    </row>
    <row r="7229" spans="2:14" ht="20.100000000000001" customHeight="1" x14ac:dyDescent="0.3">
      <c r="B7229" s="101">
        <v>7219</v>
      </c>
      <c r="L7229" s="90" t="str">
        <f t="shared" si="3"/>
        <v xml:space="preserve"> </v>
      </c>
      <c r="M7229" s="90" t="str">
        <f t="shared" si="4"/>
        <v xml:space="preserve"> </v>
      </c>
      <c r="N7229" s="91" t="str">
        <f t="shared" si="5"/>
        <v xml:space="preserve"> </v>
      </c>
    </row>
    <row r="7230" spans="2:14" ht="20.100000000000001" customHeight="1" x14ac:dyDescent="0.3">
      <c r="B7230" s="101">
        <v>7220</v>
      </c>
      <c r="L7230" s="90" t="str">
        <f t="shared" si="3"/>
        <v xml:space="preserve"> </v>
      </c>
      <c r="M7230" s="90" t="str">
        <f t="shared" si="4"/>
        <v xml:space="preserve"> </v>
      </c>
      <c r="N7230" s="91" t="str">
        <f t="shared" si="5"/>
        <v xml:space="preserve"> </v>
      </c>
    </row>
    <row r="7231" spans="2:14" ht="20.100000000000001" customHeight="1" x14ac:dyDescent="0.3">
      <c r="B7231" s="101">
        <v>7221</v>
      </c>
      <c r="L7231" s="90" t="str">
        <f t="shared" si="3"/>
        <v xml:space="preserve"> </v>
      </c>
      <c r="M7231" s="90" t="str">
        <f t="shared" si="4"/>
        <v xml:space="preserve"> </v>
      </c>
      <c r="N7231" s="91" t="str">
        <f t="shared" si="5"/>
        <v xml:space="preserve"> </v>
      </c>
    </row>
    <row r="7232" spans="2:14" ht="20.100000000000001" customHeight="1" x14ac:dyDescent="0.3">
      <c r="B7232" s="101">
        <v>7222</v>
      </c>
      <c r="L7232" s="90" t="str">
        <f t="shared" si="3"/>
        <v xml:space="preserve"> </v>
      </c>
      <c r="M7232" s="90" t="str">
        <f t="shared" si="4"/>
        <v xml:space="preserve"> </v>
      </c>
      <c r="N7232" s="91" t="str">
        <f t="shared" si="5"/>
        <v xml:space="preserve"> </v>
      </c>
    </row>
    <row r="7233" spans="2:14" ht="20.100000000000001" customHeight="1" x14ac:dyDescent="0.3">
      <c r="B7233" s="101">
        <v>7223</v>
      </c>
      <c r="L7233" s="90" t="str">
        <f t="shared" si="3"/>
        <v xml:space="preserve"> </v>
      </c>
      <c r="M7233" s="90" t="str">
        <f t="shared" si="4"/>
        <v xml:space="preserve"> </v>
      </c>
      <c r="N7233" s="91" t="str">
        <f t="shared" si="5"/>
        <v xml:space="preserve"> </v>
      </c>
    </row>
    <row r="7234" spans="2:14" ht="20.100000000000001" customHeight="1" x14ac:dyDescent="0.3">
      <c r="B7234" s="101">
        <v>7224</v>
      </c>
      <c r="L7234" s="90" t="str">
        <f t="shared" si="3"/>
        <v xml:space="preserve"> </v>
      </c>
      <c r="M7234" s="90" t="str">
        <f t="shared" si="4"/>
        <v xml:space="preserve"> </v>
      </c>
      <c r="N7234" s="91" t="str">
        <f t="shared" si="5"/>
        <v xml:space="preserve"> </v>
      </c>
    </row>
    <row r="7235" spans="2:14" ht="20.100000000000001" customHeight="1" x14ac:dyDescent="0.3">
      <c r="B7235" s="101">
        <v>7225</v>
      </c>
      <c r="L7235" s="90" t="str">
        <f t="shared" si="3"/>
        <v xml:space="preserve"> </v>
      </c>
      <c r="M7235" s="90" t="str">
        <f t="shared" si="4"/>
        <v xml:space="preserve"> </v>
      </c>
      <c r="N7235" s="91" t="str">
        <f t="shared" si="5"/>
        <v xml:space="preserve"> </v>
      </c>
    </row>
    <row r="7236" spans="2:14" ht="20.100000000000001" customHeight="1" x14ac:dyDescent="0.3">
      <c r="B7236" s="101">
        <v>7226</v>
      </c>
      <c r="L7236" s="90" t="str">
        <f t="shared" si="3"/>
        <v xml:space="preserve"> </v>
      </c>
      <c r="M7236" s="90" t="str">
        <f t="shared" si="4"/>
        <v xml:space="preserve"> </v>
      </c>
      <c r="N7236" s="91" t="str">
        <f t="shared" si="5"/>
        <v xml:space="preserve"> </v>
      </c>
    </row>
    <row r="7237" spans="2:14" ht="20.100000000000001" customHeight="1" x14ac:dyDescent="0.3">
      <c r="B7237" s="101">
        <v>7227</v>
      </c>
      <c r="L7237" s="90" t="str">
        <f t="shared" si="3"/>
        <v xml:space="preserve"> </v>
      </c>
      <c r="M7237" s="90" t="str">
        <f t="shared" si="4"/>
        <v xml:space="preserve"> </v>
      </c>
      <c r="N7237" s="91" t="str">
        <f t="shared" si="5"/>
        <v xml:space="preserve"> </v>
      </c>
    </row>
    <row r="7238" spans="2:14" ht="20.100000000000001" customHeight="1" x14ac:dyDescent="0.3">
      <c r="B7238" s="101">
        <v>7228</v>
      </c>
      <c r="L7238" s="90" t="str">
        <f t="shared" si="3"/>
        <v xml:space="preserve"> </v>
      </c>
      <c r="M7238" s="90" t="str">
        <f t="shared" si="4"/>
        <v xml:space="preserve"> </v>
      </c>
      <c r="N7238" s="91" t="str">
        <f t="shared" si="5"/>
        <v xml:space="preserve"> </v>
      </c>
    </row>
    <row r="7239" spans="2:14" ht="20.100000000000001" customHeight="1" x14ac:dyDescent="0.3">
      <c r="B7239" s="101">
        <v>7229</v>
      </c>
      <c r="L7239" s="90" t="str">
        <f t="shared" si="3"/>
        <v xml:space="preserve"> </v>
      </c>
      <c r="M7239" s="90" t="str">
        <f t="shared" si="4"/>
        <v xml:space="preserve"> </v>
      </c>
      <c r="N7239" s="91" t="str">
        <f t="shared" si="5"/>
        <v xml:space="preserve"> </v>
      </c>
    </row>
    <row r="7240" spans="2:14" ht="20.100000000000001" customHeight="1" x14ac:dyDescent="0.3">
      <c r="B7240" s="101">
        <v>7230</v>
      </c>
      <c r="L7240" s="90" t="str">
        <f t="shared" si="3"/>
        <v xml:space="preserve"> </v>
      </c>
      <c r="M7240" s="90" t="str">
        <f t="shared" si="4"/>
        <v xml:space="preserve"> </v>
      </c>
      <c r="N7240" s="91" t="str">
        <f t="shared" si="5"/>
        <v xml:space="preserve"> </v>
      </c>
    </row>
    <row r="7241" spans="2:14" ht="20.100000000000001" customHeight="1" x14ac:dyDescent="0.3">
      <c r="B7241" s="101">
        <v>7231</v>
      </c>
      <c r="L7241" s="90" t="str">
        <f t="shared" si="3"/>
        <v xml:space="preserve"> </v>
      </c>
      <c r="M7241" s="90" t="str">
        <f t="shared" si="4"/>
        <v xml:space="preserve"> </v>
      </c>
      <c r="N7241" s="91" t="str">
        <f t="shared" si="5"/>
        <v xml:space="preserve"> </v>
      </c>
    </row>
    <row r="7242" spans="2:14" ht="20.100000000000001" customHeight="1" x14ac:dyDescent="0.3">
      <c r="B7242" s="101">
        <v>7232</v>
      </c>
      <c r="L7242" s="90" t="str">
        <f t="shared" si="3"/>
        <v xml:space="preserve"> </v>
      </c>
      <c r="M7242" s="90" t="str">
        <f t="shared" si="4"/>
        <v xml:space="preserve"> </v>
      </c>
      <c r="N7242" s="91" t="str">
        <f t="shared" si="5"/>
        <v xml:space="preserve"> </v>
      </c>
    </row>
    <row r="7243" spans="2:14" ht="20.100000000000001" customHeight="1" x14ac:dyDescent="0.3">
      <c r="B7243" s="101">
        <v>7233</v>
      </c>
      <c r="L7243" s="90" t="str">
        <f t="shared" si="3"/>
        <v xml:space="preserve"> </v>
      </c>
      <c r="M7243" s="90" t="str">
        <f t="shared" si="4"/>
        <v xml:space="preserve"> </v>
      </c>
      <c r="N7243" s="91" t="str">
        <f t="shared" si="5"/>
        <v xml:space="preserve"> </v>
      </c>
    </row>
    <row r="7244" spans="2:14" ht="20.100000000000001" customHeight="1" x14ac:dyDescent="0.3">
      <c r="B7244" s="101">
        <v>7234</v>
      </c>
      <c r="L7244" s="90" t="str">
        <f t="shared" si="3"/>
        <v xml:space="preserve"> </v>
      </c>
      <c r="M7244" s="90" t="str">
        <f t="shared" si="4"/>
        <v xml:space="preserve"> </v>
      </c>
      <c r="N7244" s="91" t="str">
        <f t="shared" si="5"/>
        <v xml:space="preserve"> </v>
      </c>
    </row>
    <row r="7245" spans="2:14" ht="20.100000000000001" customHeight="1" x14ac:dyDescent="0.3">
      <c r="B7245" s="101">
        <v>7235</v>
      </c>
      <c r="L7245" s="90" t="str">
        <f t="shared" si="3"/>
        <v xml:space="preserve"> </v>
      </c>
      <c r="M7245" s="90" t="str">
        <f t="shared" si="4"/>
        <v xml:space="preserve"> </v>
      </c>
      <c r="N7245" s="91" t="str">
        <f t="shared" si="5"/>
        <v xml:space="preserve"> </v>
      </c>
    </row>
    <row r="7246" spans="2:14" ht="20.100000000000001" customHeight="1" x14ac:dyDescent="0.3">
      <c r="B7246" s="101">
        <v>7236</v>
      </c>
      <c r="L7246" s="90" t="str">
        <f t="shared" si="3"/>
        <v xml:space="preserve"> </v>
      </c>
      <c r="M7246" s="90" t="str">
        <f t="shared" si="4"/>
        <v xml:space="preserve"> </v>
      </c>
      <c r="N7246" s="91" t="str">
        <f t="shared" si="5"/>
        <v xml:space="preserve"> </v>
      </c>
    </row>
    <row r="7247" spans="2:14" ht="20.100000000000001" customHeight="1" x14ac:dyDescent="0.3">
      <c r="B7247" s="101">
        <v>7237</v>
      </c>
      <c r="L7247" s="90" t="str">
        <f t="shared" si="3"/>
        <v xml:space="preserve"> </v>
      </c>
      <c r="M7247" s="90" t="str">
        <f t="shared" si="4"/>
        <v xml:space="preserve"> </v>
      </c>
      <c r="N7247" s="91" t="str">
        <f t="shared" si="5"/>
        <v xml:space="preserve"> </v>
      </c>
    </row>
    <row r="7248" spans="2:14" ht="20.100000000000001" customHeight="1" x14ac:dyDescent="0.3">
      <c r="B7248" s="101">
        <v>7238</v>
      </c>
      <c r="L7248" s="90" t="str">
        <f t="shared" si="3"/>
        <v xml:space="preserve"> </v>
      </c>
      <c r="M7248" s="90" t="str">
        <f t="shared" si="4"/>
        <v xml:space="preserve"> </v>
      </c>
      <c r="N7248" s="91" t="str">
        <f t="shared" si="5"/>
        <v xml:space="preserve"> </v>
      </c>
    </row>
    <row r="7249" spans="2:14" ht="20.100000000000001" customHeight="1" x14ac:dyDescent="0.3">
      <c r="B7249" s="101">
        <v>7239</v>
      </c>
      <c r="L7249" s="90" t="str">
        <f t="shared" si="3"/>
        <v xml:space="preserve"> </v>
      </c>
      <c r="M7249" s="90" t="str">
        <f t="shared" si="4"/>
        <v xml:space="preserve"> </v>
      </c>
      <c r="N7249" s="91" t="str">
        <f t="shared" si="5"/>
        <v xml:space="preserve"> </v>
      </c>
    </row>
    <row r="7250" spans="2:14" ht="20.100000000000001" customHeight="1" x14ac:dyDescent="0.3">
      <c r="B7250" s="101">
        <v>7240</v>
      </c>
      <c r="D7250" s="272"/>
      <c r="L7250" s="90" t="str">
        <f t="shared" si="3"/>
        <v xml:space="preserve"> </v>
      </c>
      <c r="M7250" s="90" t="str">
        <f t="shared" si="4"/>
        <v xml:space="preserve"> </v>
      </c>
      <c r="N7250" s="91" t="str">
        <f t="shared" si="5"/>
        <v xml:space="preserve"> </v>
      </c>
    </row>
    <row r="7251" spans="2:14" ht="20.100000000000001" customHeight="1" x14ac:dyDescent="0.3">
      <c r="B7251" s="101">
        <v>7241</v>
      </c>
      <c r="L7251" s="90" t="str">
        <f t="shared" si="3"/>
        <v xml:space="preserve"> </v>
      </c>
      <c r="M7251" s="90" t="str">
        <f t="shared" si="4"/>
        <v xml:space="preserve"> </v>
      </c>
      <c r="N7251" s="91" t="str">
        <f t="shared" si="5"/>
        <v xml:space="preserve"> </v>
      </c>
    </row>
    <row r="7252" spans="2:14" ht="20.100000000000001" customHeight="1" x14ac:dyDescent="0.3">
      <c r="B7252" s="101">
        <v>7242</v>
      </c>
      <c r="L7252" s="90" t="str">
        <f t="shared" si="3"/>
        <v xml:space="preserve"> </v>
      </c>
      <c r="M7252" s="90" t="str">
        <f t="shared" si="4"/>
        <v xml:space="preserve"> </v>
      </c>
      <c r="N7252" s="91" t="str">
        <f t="shared" si="5"/>
        <v xml:space="preserve"> </v>
      </c>
    </row>
    <row r="7253" spans="2:14" ht="20.100000000000001" customHeight="1" x14ac:dyDescent="0.3">
      <c r="B7253" s="101">
        <v>7243</v>
      </c>
      <c r="L7253" s="90" t="str">
        <f t="shared" si="3"/>
        <v xml:space="preserve"> </v>
      </c>
      <c r="M7253" s="90" t="str">
        <f t="shared" si="4"/>
        <v xml:space="preserve"> </v>
      </c>
      <c r="N7253" s="91" t="str">
        <f t="shared" si="5"/>
        <v xml:space="preserve"> </v>
      </c>
    </row>
    <row r="7254" spans="2:14" ht="20.100000000000001" customHeight="1" x14ac:dyDescent="0.3">
      <c r="B7254" s="101">
        <v>7244</v>
      </c>
      <c r="L7254" s="90" t="str">
        <f t="shared" si="3"/>
        <v xml:space="preserve"> </v>
      </c>
      <c r="M7254" s="90" t="str">
        <f t="shared" si="4"/>
        <v xml:space="preserve"> </v>
      </c>
      <c r="N7254" s="91" t="str">
        <f t="shared" si="5"/>
        <v xml:space="preserve"> </v>
      </c>
    </row>
    <row r="7255" spans="2:14" ht="20.100000000000001" customHeight="1" x14ac:dyDescent="0.3">
      <c r="B7255" s="101">
        <v>7245</v>
      </c>
      <c r="L7255" s="90" t="str">
        <f t="shared" si="3"/>
        <v xml:space="preserve"> </v>
      </c>
      <c r="M7255" s="90" t="str">
        <f t="shared" si="4"/>
        <v xml:space="preserve"> </v>
      </c>
      <c r="N7255" s="91" t="str">
        <f t="shared" si="5"/>
        <v xml:space="preserve"> </v>
      </c>
    </row>
    <row r="7256" spans="2:14" ht="20.100000000000001" customHeight="1" x14ac:dyDescent="0.3">
      <c r="B7256" s="101">
        <v>7246</v>
      </c>
      <c r="L7256" s="90" t="str">
        <f t="shared" si="3"/>
        <v xml:space="preserve"> </v>
      </c>
      <c r="M7256" s="90" t="str">
        <f t="shared" si="4"/>
        <v xml:space="preserve"> </v>
      </c>
      <c r="N7256" s="91" t="str">
        <f t="shared" si="5"/>
        <v xml:space="preserve"> </v>
      </c>
    </row>
    <row r="7257" spans="2:14" ht="20.100000000000001" customHeight="1" x14ac:dyDescent="0.3">
      <c r="B7257" s="101">
        <v>7247</v>
      </c>
      <c r="L7257" s="90" t="str">
        <f t="shared" ref="L7257:L7320" si="6">IF(K7257/1024 &gt;1,K7257/1024," ")</f>
        <v xml:space="preserve"> </v>
      </c>
      <c r="M7257" s="90" t="str">
        <f t="shared" ref="M7257:M7320" si="7">IF(K7257/1048576 &gt;1,K7257/1048576," ")</f>
        <v xml:space="preserve"> </v>
      </c>
      <c r="N7257" s="91" t="str">
        <f t="shared" ref="N7257:N7320" si="8">IF(K7257&gt;999999999,K7257/1073741824," ")</f>
        <v xml:space="preserve"> </v>
      </c>
    </row>
    <row r="7258" spans="2:14" ht="20.100000000000001" customHeight="1" x14ac:dyDescent="0.3">
      <c r="B7258" s="101">
        <v>7248</v>
      </c>
      <c r="L7258" s="90" t="str">
        <f t="shared" si="6"/>
        <v xml:space="preserve"> </v>
      </c>
      <c r="M7258" s="90" t="str">
        <f t="shared" si="7"/>
        <v xml:space="preserve"> </v>
      </c>
      <c r="N7258" s="91" t="str">
        <f t="shared" si="8"/>
        <v xml:space="preserve"> </v>
      </c>
    </row>
    <row r="7259" spans="2:14" ht="20.100000000000001" customHeight="1" x14ac:dyDescent="0.3">
      <c r="B7259" s="101">
        <v>7249</v>
      </c>
      <c r="L7259" s="90" t="str">
        <f t="shared" si="6"/>
        <v xml:space="preserve"> </v>
      </c>
      <c r="M7259" s="90" t="str">
        <f t="shared" si="7"/>
        <v xml:space="preserve"> </v>
      </c>
      <c r="N7259" s="91" t="str">
        <f t="shared" si="8"/>
        <v xml:space="preserve"> </v>
      </c>
    </row>
    <row r="7260" spans="2:14" ht="20.100000000000001" customHeight="1" x14ac:dyDescent="0.3">
      <c r="B7260" s="101">
        <v>7250</v>
      </c>
      <c r="L7260" s="90" t="str">
        <f t="shared" si="6"/>
        <v xml:space="preserve"> </v>
      </c>
      <c r="M7260" s="90" t="str">
        <f t="shared" si="7"/>
        <v xml:space="preserve"> </v>
      </c>
      <c r="N7260" s="91" t="str">
        <f t="shared" si="8"/>
        <v xml:space="preserve"> </v>
      </c>
    </row>
    <row r="7261" spans="2:14" ht="20.100000000000001" customHeight="1" x14ac:dyDescent="0.3">
      <c r="B7261" s="101">
        <v>7251</v>
      </c>
      <c r="L7261" s="90" t="str">
        <f t="shared" si="6"/>
        <v xml:space="preserve"> </v>
      </c>
      <c r="M7261" s="90" t="str">
        <f t="shared" si="7"/>
        <v xml:space="preserve"> </v>
      </c>
      <c r="N7261" s="91" t="str">
        <f t="shared" si="8"/>
        <v xml:space="preserve"> </v>
      </c>
    </row>
    <row r="7262" spans="2:14" ht="20.100000000000001" customHeight="1" x14ac:dyDescent="0.3">
      <c r="B7262" s="101">
        <v>7252</v>
      </c>
      <c r="L7262" s="90" t="str">
        <f t="shared" si="6"/>
        <v xml:space="preserve"> </v>
      </c>
      <c r="M7262" s="90" t="str">
        <f t="shared" si="7"/>
        <v xml:space="preserve"> </v>
      </c>
      <c r="N7262" s="91" t="str">
        <f t="shared" si="8"/>
        <v xml:space="preserve"> </v>
      </c>
    </row>
    <row r="7263" spans="2:14" ht="20.100000000000001" customHeight="1" x14ac:dyDescent="0.3">
      <c r="B7263" s="101">
        <v>7253</v>
      </c>
      <c r="L7263" s="90" t="str">
        <f t="shared" si="6"/>
        <v xml:space="preserve"> </v>
      </c>
      <c r="M7263" s="90" t="str">
        <f t="shared" si="7"/>
        <v xml:space="preserve"> </v>
      </c>
      <c r="N7263" s="91" t="str">
        <f t="shared" si="8"/>
        <v xml:space="preserve"> </v>
      </c>
    </row>
    <row r="7264" spans="2:14" ht="20.100000000000001" customHeight="1" x14ac:dyDescent="0.3">
      <c r="B7264" s="101">
        <v>7254</v>
      </c>
      <c r="L7264" s="90" t="str">
        <f t="shared" si="6"/>
        <v xml:space="preserve"> </v>
      </c>
      <c r="M7264" s="90" t="str">
        <f t="shared" si="7"/>
        <v xml:space="preserve"> </v>
      </c>
      <c r="N7264" s="91" t="str">
        <f t="shared" si="8"/>
        <v xml:space="preserve"> </v>
      </c>
    </row>
    <row r="7265" spans="2:14" ht="20.100000000000001" customHeight="1" x14ac:dyDescent="0.3">
      <c r="B7265" s="101">
        <v>7255</v>
      </c>
      <c r="L7265" s="90" t="str">
        <f t="shared" si="6"/>
        <v xml:space="preserve"> </v>
      </c>
      <c r="M7265" s="90" t="str">
        <f t="shared" si="7"/>
        <v xml:space="preserve"> </v>
      </c>
      <c r="N7265" s="91" t="str">
        <f t="shared" si="8"/>
        <v xml:space="preserve"> </v>
      </c>
    </row>
    <row r="7266" spans="2:14" ht="20.100000000000001" customHeight="1" x14ac:dyDescent="0.3">
      <c r="B7266" s="101">
        <v>7256</v>
      </c>
      <c r="L7266" s="90" t="str">
        <f t="shared" si="6"/>
        <v xml:space="preserve"> </v>
      </c>
      <c r="M7266" s="90" t="str">
        <f t="shared" si="7"/>
        <v xml:space="preserve"> </v>
      </c>
      <c r="N7266" s="91" t="str">
        <f t="shared" si="8"/>
        <v xml:space="preserve"> </v>
      </c>
    </row>
    <row r="7267" spans="2:14" ht="20.100000000000001" customHeight="1" x14ac:dyDescent="0.3">
      <c r="B7267" s="101">
        <v>7257</v>
      </c>
      <c r="L7267" s="90" t="str">
        <f t="shared" si="6"/>
        <v xml:space="preserve"> </v>
      </c>
      <c r="M7267" s="90" t="str">
        <f t="shared" si="7"/>
        <v xml:space="preserve"> </v>
      </c>
      <c r="N7267" s="91" t="str">
        <f t="shared" si="8"/>
        <v xml:space="preserve"> </v>
      </c>
    </row>
    <row r="7268" spans="2:14" ht="20.100000000000001" customHeight="1" x14ac:dyDescent="0.3">
      <c r="B7268" s="101">
        <v>7258</v>
      </c>
      <c r="L7268" s="90" t="str">
        <f t="shared" si="6"/>
        <v xml:space="preserve"> </v>
      </c>
      <c r="M7268" s="90" t="str">
        <f t="shared" si="7"/>
        <v xml:space="preserve"> </v>
      </c>
      <c r="N7268" s="91" t="str">
        <f t="shared" si="8"/>
        <v xml:space="preserve"> </v>
      </c>
    </row>
    <row r="7269" spans="2:14" ht="20.100000000000001" customHeight="1" x14ac:dyDescent="0.3">
      <c r="B7269" s="101">
        <v>7259</v>
      </c>
      <c r="L7269" s="90" t="str">
        <f t="shared" si="6"/>
        <v xml:space="preserve"> </v>
      </c>
      <c r="M7269" s="90" t="str">
        <f t="shared" si="7"/>
        <v xml:space="preserve"> </v>
      </c>
      <c r="N7269" s="91" t="str">
        <f t="shared" si="8"/>
        <v xml:space="preserve"> </v>
      </c>
    </row>
    <row r="7270" spans="2:14" ht="20.100000000000001" customHeight="1" x14ac:dyDescent="0.3">
      <c r="B7270" s="101">
        <v>7260</v>
      </c>
      <c r="L7270" s="90" t="str">
        <f t="shared" si="6"/>
        <v xml:space="preserve"> </v>
      </c>
      <c r="M7270" s="90" t="str">
        <f t="shared" si="7"/>
        <v xml:space="preserve"> </v>
      </c>
      <c r="N7270" s="91" t="str">
        <f t="shared" si="8"/>
        <v xml:space="preserve"> </v>
      </c>
    </row>
    <row r="7271" spans="2:14" ht="20.100000000000001" customHeight="1" x14ac:dyDescent="0.3">
      <c r="B7271" s="101">
        <v>7261</v>
      </c>
      <c r="L7271" s="90" t="str">
        <f t="shared" si="6"/>
        <v xml:space="preserve"> </v>
      </c>
      <c r="M7271" s="90" t="str">
        <f t="shared" si="7"/>
        <v xml:space="preserve"> </v>
      </c>
      <c r="N7271" s="91" t="str">
        <f t="shared" si="8"/>
        <v xml:space="preserve"> </v>
      </c>
    </row>
    <row r="7272" spans="2:14" ht="20.100000000000001" customHeight="1" x14ac:dyDescent="0.3">
      <c r="B7272" s="101">
        <v>7262</v>
      </c>
      <c r="L7272" s="90" t="str">
        <f t="shared" si="6"/>
        <v xml:space="preserve"> </v>
      </c>
      <c r="M7272" s="90" t="str">
        <f t="shared" si="7"/>
        <v xml:space="preserve"> </v>
      </c>
      <c r="N7272" s="91" t="str">
        <f t="shared" si="8"/>
        <v xml:space="preserve"> </v>
      </c>
    </row>
    <row r="7273" spans="2:14" ht="20.100000000000001" customHeight="1" x14ac:dyDescent="0.3">
      <c r="B7273" s="101">
        <v>7263</v>
      </c>
      <c r="L7273" s="90" t="str">
        <f t="shared" si="6"/>
        <v xml:space="preserve"> </v>
      </c>
      <c r="M7273" s="90" t="str">
        <f t="shared" si="7"/>
        <v xml:space="preserve"> </v>
      </c>
      <c r="N7273" s="91" t="str">
        <f t="shared" si="8"/>
        <v xml:space="preserve"> </v>
      </c>
    </row>
    <row r="7274" spans="2:14" ht="20.100000000000001" customHeight="1" x14ac:dyDescent="0.3">
      <c r="B7274" s="101">
        <v>7264</v>
      </c>
      <c r="L7274" s="90" t="str">
        <f t="shared" si="6"/>
        <v xml:space="preserve"> </v>
      </c>
      <c r="M7274" s="90" t="str">
        <f t="shared" si="7"/>
        <v xml:space="preserve"> </v>
      </c>
      <c r="N7274" s="91" t="str">
        <f t="shared" si="8"/>
        <v xml:space="preserve"> </v>
      </c>
    </row>
    <row r="7275" spans="2:14" ht="20.100000000000001" customHeight="1" x14ac:dyDescent="0.3">
      <c r="B7275" s="101">
        <v>7265</v>
      </c>
      <c r="L7275" s="90" t="str">
        <f t="shared" si="6"/>
        <v xml:space="preserve"> </v>
      </c>
      <c r="M7275" s="90" t="str">
        <f t="shared" si="7"/>
        <v xml:space="preserve"> </v>
      </c>
      <c r="N7275" s="91" t="str">
        <f t="shared" si="8"/>
        <v xml:space="preserve"> </v>
      </c>
    </row>
    <row r="7276" spans="2:14" ht="20.100000000000001" customHeight="1" x14ac:dyDescent="0.3">
      <c r="B7276" s="101">
        <v>7266</v>
      </c>
      <c r="L7276" s="90" t="str">
        <f t="shared" si="6"/>
        <v xml:space="preserve"> </v>
      </c>
      <c r="M7276" s="90" t="str">
        <f t="shared" si="7"/>
        <v xml:space="preserve"> </v>
      </c>
      <c r="N7276" s="91" t="str">
        <f t="shared" si="8"/>
        <v xml:space="preserve"> </v>
      </c>
    </row>
    <row r="7277" spans="2:14" ht="20.100000000000001" customHeight="1" x14ac:dyDescent="0.3">
      <c r="B7277" s="101">
        <v>7267</v>
      </c>
      <c r="L7277" s="90" t="str">
        <f t="shared" si="6"/>
        <v xml:space="preserve"> </v>
      </c>
      <c r="M7277" s="90" t="str">
        <f t="shared" si="7"/>
        <v xml:space="preserve"> </v>
      </c>
      <c r="N7277" s="91" t="str">
        <f t="shared" si="8"/>
        <v xml:space="preserve"> </v>
      </c>
    </row>
    <row r="7278" spans="2:14" ht="20.100000000000001" customHeight="1" x14ac:dyDescent="0.3">
      <c r="B7278" s="101">
        <v>7268</v>
      </c>
      <c r="L7278" s="90" t="str">
        <f t="shared" si="6"/>
        <v xml:space="preserve"> </v>
      </c>
      <c r="M7278" s="90" t="str">
        <f t="shared" si="7"/>
        <v xml:space="preserve"> </v>
      </c>
      <c r="N7278" s="91" t="str">
        <f t="shared" si="8"/>
        <v xml:space="preserve"> </v>
      </c>
    </row>
    <row r="7279" spans="2:14" ht="20.100000000000001" customHeight="1" x14ac:dyDescent="0.3">
      <c r="B7279" s="101">
        <v>7269</v>
      </c>
      <c r="L7279" s="90" t="str">
        <f t="shared" si="6"/>
        <v xml:space="preserve"> </v>
      </c>
      <c r="M7279" s="90" t="str">
        <f t="shared" si="7"/>
        <v xml:space="preserve"> </v>
      </c>
      <c r="N7279" s="91" t="str">
        <f t="shared" si="8"/>
        <v xml:space="preserve"> </v>
      </c>
    </row>
    <row r="7280" spans="2:14" ht="20.100000000000001" customHeight="1" x14ac:dyDescent="0.3">
      <c r="B7280" s="101">
        <v>7270</v>
      </c>
      <c r="L7280" s="90" t="str">
        <f t="shared" si="6"/>
        <v xml:space="preserve"> </v>
      </c>
      <c r="M7280" s="90" t="str">
        <f t="shared" si="7"/>
        <v xml:space="preserve"> </v>
      </c>
      <c r="N7280" s="91" t="str">
        <f t="shared" si="8"/>
        <v xml:space="preserve"> </v>
      </c>
    </row>
    <row r="7281" spans="2:14" ht="20.100000000000001" customHeight="1" x14ac:dyDescent="0.3">
      <c r="B7281" s="101">
        <v>7271</v>
      </c>
      <c r="L7281" s="90" t="str">
        <f t="shared" si="6"/>
        <v xml:space="preserve"> </v>
      </c>
      <c r="M7281" s="90" t="str">
        <f t="shared" si="7"/>
        <v xml:space="preserve"> </v>
      </c>
      <c r="N7281" s="91" t="str">
        <f t="shared" si="8"/>
        <v xml:space="preserve"> </v>
      </c>
    </row>
    <row r="7282" spans="2:14" ht="20.100000000000001" customHeight="1" x14ac:dyDescent="0.3">
      <c r="B7282" s="101">
        <v>7272</v>
      </c>
      <c r="L7282" s="90" t="str">
        <f t="shared" si="6"/>
        <v xml:space="preserve"> </v>
      </c>
      <c r="M7282" s="90" t="str">
        <f t="shared" si="7"/>
        <v xml:space="preserve"> </v>
      </c>
      <c r="N7282" s="91" t="str">
        <f t="shared" si="8"/>
        <v xml:space="preserve"> </v>
      </c>
    </row>
    <row r="7283" spans="2:14" ht="20.100000000000001" customHeight="1" x14ac:dyDescent="0.3">
      <c r="B7283" s="101">
        <v>7273</v>
      </c>
      <c r="L7283" s="90" t="str">
        <f t="shared" si="6"/>
        <v xml:space="preserve"> </v>
      </c>
      <c r="M7283" s="90" t="str">
        <f t="shared" si="7"/>
        <v xml:space="preserve"> </v>
      </c>
      <c r="N7283" s="91" t="str">
        <f t="shared" si="8"/>
        <v xml:space="preserve"> </v>
      </c>
    </row>
    <row r="7284" spans="2:14" ht="20.100000000000001" customHeight="1" x14ac:dyDescent="0.3">
      <c r="B7284" s="101">
        <v>7274</v>
      </c>
      <c r="L7284" s="90" t="str">
        <f t="shared" si="6"/>
        <v xml:space="preserve"> </v>
      </c>
      <c r="M7284" s="90" t="str">
        <f t="shared" si="7"/>
        <v xml:space="preserve"> </v>
      </c>
      <c r="N7284" s="91" t="str">
        <f t="shared" si="8"/>
        <v xml:space="preserve"> </v>
      </c>
    </row>
    <row r="7285" spans="2:14" ht="20.100000000000001" customHeight="1" x14ac:dyDescent="0.3">
      <c r="B7285" s="101">
        <v>7275</v>
      </c>
      <c r="L7285" s="90" t="str">
        <f t="shared" si="6"/>
        <v xml:space="preserve"> </v>
      </c>
      <c r="M7285" s="90" t="str">
        <f t="shared" si="7"/>
        <v xml:space="preserve"> </v>
      </c>
      <c r="N7285" s="91" t="str">
        <f t="shared" si="8"/>
        <v xml:space="preserve"> </v>
      </c>
    </row>
    <row r="7286" spans="2:14" ht="20.100000000000001" customHeight="1" x14ac:dyDescent="0.3">
      <c r="B7286" s="101">
        <v>7276</v>
      </c>
      <c r="L7286" s="90" t="str">
        <f t="shared" si="6"/>
        <v xml:space="preserve"> </v>
      </c>
      <c r="M7286" s="90" t="str">
        <f t="shared" si="7"/>
        <v xml:space="preserve"> </v>
      </c>
      <c r="N7286" s="91" t="str">
        <f t="shared" si="8"/>
        <v xml:space="preserve"> </v>
      </c>
    </row>
    <row r="7287" spans="2:14" ht="20.100000000000001" customHeight="1" x14ac:dyDescent="0.3">
      <c r="B7287" s="101">
        <v>7277</v>
      </c>
      <c r="L7287" s="90" t="str">
        <f t="shared" si="6"/>
        <v xml:space="preserve"> </v>
      </c>
      <c r="M7287" s="90" t="str">
        <f t="shared" si="7"/>
        <v xml:space="preserve"> </v>
      </c>
      <c r="N7287" s="91" t="str">
        <f t="shared" si="8"/>
        <v xml:space="preserve"> </v>
      </c>
    </row>
    <row r="7288" spans="2:14" ht="20.100000000000001" customHeight="1" x14ac:dyDescent="0.3">
      <c r="B7288" s="101">
        <v>7278</v>
      </c>
      <c r="L7288" s="90" t="str">
        <f t="shared" si="6"/>
        <v xml:space="preserve"> </v>
      </c>
      <c r="M7288" s="90" t="str">
        <f t="shared" si="7"/>
        <v xml:space="preserve"> </v>
      </c>
      <c r="N7288" s="91" t="str">
        <f t="shared" si="8"/>
        <v xml:space="preserve"> </v>
      </c>
    </row>
    <row r="7289" spans="2:14" ht="20.100000000000001" customHeight="1" x14ac:dyDescent="0.3">
      <c r="B7289" s="101">
        <v>7279</v>
      </c>
      <c r="L7289" s="90" t="str">
        <f t="shared" si="6"/>
        <v xml:space="preserve"> </v>
      </c>
      <c r="M7289" s="90" t="str">
        <f t="shared" si="7"/>
        <v xml:space="preserve"> </v>
      </c>
      <c r="N7289" s="91" t="str">
        <f t="shared" si="8"/>
        <v xml:space="preserve"> </v>
      </c>
    </row>
    <row r="7290" spans="2:14" ht="20.100000000000001" customHeight="1" x14ac:dyDescent="0.3">
      <c r="B7290" s="101">
        <v>7280</v>
      </c>
      <c r="L7290" s="90" t="str">
        <f t="shared" si="6"/>
        <v xml:space="preserve"> </v>
      </c>
      <c r="M7290" s="90" t="str">
        <f t="shared" si="7"/>
        <v xml:space="preserve"> </v>
      </c>
      <c r="N7290" s="91" t="str">
        <f t="shared" si="8"/>
        <v xml:space="preserve"> </v>
      </c>
    </row>
    <row r="7291" spans="2:14" ht="20.100000000000001" customHeight="1" x14ac:dyDescent="0.3">
      <c r="B7291" s="101">
        <v>7281</v>
      </c>
      <c r="L7291" s="90" t="str">
        <f t="shared" si="6"/>
        <v xml:space="preserve"> </v>
      </c>
      <c r="M7291" s="90" t="str">
        <f t="shared" si="7"/>
        <v xml:space="preserve"> </v>
      </c>
      <c r="N7291" s="91" t="str">
        <f t="shared" si="8"/>
        <v xml:space="preserve"> </v>
      </c>
    </row>
    <row r="7292" spans="2:14" ht="20.100000000000001" customHeight="1" x14ac:dyDescent="0.3">
      <c r="B7292" s="101">
        <v>7282</v>
      </c>
      <c r="L7292" s="90" t="str">
        <f t="shared" si="6"/>
        <v xml:space="preserve"> </v>
      </c>
      <c r="M7292" s="90" t="str">
        <f t="shared" si="7"/>
        <v xml:space="preserve"> </v>
      </c>
      <c r="N7292" s="91" t="str">
        <f t="shared" si="8"/>
        <v xml:space="preserve"> </v>
      </c>
    </row>
    <row r="7293" spans="2:14" ht="20.100000000000001" customHeight="1" x14ac:dyDescent="0.3">
      <c r="B7293" s="101">
        <v>7283</v>
      </c>
      <c r="L7293" s="90" t="str">
        <f t="shared" si="6"/>
        <v xml:space="preserve"> </v>
      </c>
      <c r="M7293" s="90" t="str">
        <f t="shared" si="7"/>
        <v xml:space="preserve"> </v>
      </c>
      <c r="N7293" s="91" t="str">
        <f t="shared" si="8"/>
        <v xml:space="preserve"> </v>
      </c>
    </row>
    <row r="7294" spans="2:14" ht="20.100000000000001" customHeight="1" x14ac:dyDescent="0.3">
      <c r="B7294" s="101">
        <v>7284</v>
      </c>
      <c r="L7294" s="90" t="str">
        <f t="shared" si="6"/>
        <v xml:space="preserve"> </v>
      </c>
      <c r="M7294" s="90" t="str">
        <f t="shared" si="7"/>
        <v xml:space="preserve"> </v>
      </c>
      <c r="N7294" s="91" t="str">
        <f t="shared" si="8"/>
        <v xml:space="preserve"> </v>
      </c>
    </row>
    <row r="7295" spans="2:14" ht="20.100000000000001" customHeight="1" x14ac:dyDescent="0.3">
      <c r="B7295" s="101">
        <v>7285</v>
      </c>
      <c r="L7295" s="90" t="str">
        <f t="shared" si="6"/>
        <v xml:space="preserve"> </v>
      </c>
      <c r="M7295" s="90" t="str">
        <f t="shared" si="7"/>
        <v xml:space="preserve"> </v>
      </c>
      <c r="N7295" s="91" t="str">
        <f t="shared" si="8"/>
        <v xml:space="preserve"> </v>
      </c>
    </row>
    <row r="7296" spans="2:14" ht="20.100000000000001" customHeight="1" x14ac:dyDescent="0.3">
      <c r="B7296" s="101">
        <v>7286</v>
      </c>
      <c r="L7296" s="90" t="str">
        <f t="shared" si="6"/>
        <v xml:space="preserve"> </v>
      </c>
      <c r="M7296" s="90" t="str">
        <f t="shared" si="7"/>
        <v xml:space="preserve"> </v>
      </c>
      <c r="N7296" s="91" t="str">
        <f t="shared" si="8"/>
        <v xml:space="preserve"> </v>
      </c>
    </row>
    <row r="7297" spans="2:14" ht="20.100000000000001" customHeight="1" x14ac:dyDescent="0.3">
      <c r="B7297" s="101">
        <v>7287</v>
      </c>
      <c r="L7297" s="90" t="str">
        <f t="shared" si="6"/>
        <v xml:space="preserve"> </v>
      </c>
      <c r="M7297" s="90" t="str">
        <f t="shared" si="7"/>
        <v xml:space="preserve"> </v>
      </c>
      <c r="N7297" s="91" t="str">
        <f t="shared" si="8"/>
        <v xml:space="preserve"> </v>
      </c>
    </row>
    <row r="7298" spans="2:14" ht="20.100000000000001" customHeight="1" x14ac:dyDescent="0.3">
      <c r="B7298" s="101">
        <v>7288</v>
      </c>
      <c r="L7298" s="90" t="str">
        <f t="shared" si="6"/>
        <v xml:space="preserve"> </v>
      </c>
      <c r="M7298" s="90" t="str">
        <f t="shared" si="7"/>
        <v xml:space="preserve"> </v>
      </c>
      <c r="N7298" s="91" t="str">
        <f t="shared" si="8"/>
        <v xml:space="preserve"> </v>
      </c>
    </row>
    <row r="7299" spans="2:14" ht="20.100000000000001" customHeight="1" x14ac:dyDescent="0.3">
      <c r="B7299" s="101">
        <v>7289</v>
      </c>
      <c r="L7299" s="90" t="str">
        <f t="shared" si="6"/>
        <v xml:space="preserve"> </v>
      </c>
      <c r="M7299" s="90" t="str">
        <f t="shared" si="7"/>
        <v xml:space="preserve"> </v>
      </c>
      <c r="N7299" s="91" t="str">
        <f t="shared" si="8"/>
        <v xml:space="preserve"> </v>
      </c>
    </row>
    <row r="7300" spans="2:14" ht="20.100000000000001" customHeight="1" x14ac:dyDescent="0.3">
      <c r="B7300" s="101">
        <v>7290</v>
      </c>
      <c r="L7300" s="90" t="str">
        <f t="shared" si="6"/>
        <v xml:space="preserve"> </v>
      </c>
      <c r="M7300" s="90" t="str">
        <f t="shared" si="7"/>
        <v xml:space="preserve"> </v>
      </c>
      <c r="N7300" s="91" t="str">
        <f t="shared" si="8"/>
        <v xml:space="preserve"> </v>
      </c>
    </row>
    <row r="7301" spans="2:14" ht="20.100000000000001" customHeight="1" x14ac:dyDescent="0.3">
      <c r="B7301" s="101">
        <v>7291</v>
      </c>
      <c r="L7301" s="90" t="str">
        <f t="shared" si="6"/>
        <v xml:space="preserve"> </v>
      </c>
      <c r="M7301" s="90" t="str">
        <f t="shared" si="7"/>
        <v xml:space="preserve"> </v>
      </c>
      <c r="N7301" s="91" t="str">
        <f t="shared" si="8"/>
        <v xml:space="preserve"> </v>
      </c>
    </row>
    <row r="7302" spans="2:14" ht="20.100000000000001" customHeight="1" x14ac:dyDescent="0.3">
      <c r="B7302" s="101">
        <v>7292</v>
      </c>
      <c r="L7302" s="90" t="str">
        <f t="shared" si="6"/>
        <v xml:space="preserve"> </v>
      </c>
      <c r="M7302" s="90" t="str">
        <f t="shared" si="7"/>
        <v xml:space="preserve"> </v>
      </c>
      <c r="N7302" s="91" t="str">
        <f t="shared" si="8"/>
        <v xml:space="preserve"> </v>
      </c>
    </row>
    <row r="7303" spans="2:14" ht="20.100000000000001" customHeight="1" x14ac:dyDescent="0.3">
      <c r="B7303" s="101">
        <v>7293</v>
      </c>
      <c r="L7303" s="90" t="str">
        <f t="shared" si="6"/>
        <v xml:space="preserve"> </v>
      </c>
      <c r="M7303" s="90" t="str">
        <f t="shared" si="7"/>
        <v xml:space="preserve"> </v>
      </c>
      <c r="N7303" s="91" t="str">
        <f t="shared" si="8"/>
        <v xml:space="preserve"> </v>
      </c>
    </row>
    <row r="7304" spans="2:14" ht="20.100000000000001" customHeight="1" x14ac:dyDescent="0.3">
      <c r="B7304" s="101">
        <v>7294</v>
      </c>
      <c r="L7304" s="90" t="str">
        <f t="shared" si="6"/>
        <v xml:space="preserve"> </v>
      </c>
      <c r="M7304" s="90" t="str">
        <f t="shared" si="7"/>
        <v xml:space="preserve"> </v>
      </c>
      <c r="N7304" s="91" t="str">
        <f t="shared" si="8"/>
        <v xml:space="preserve"> </v>
      </c>
    </row>
    <row r="7305" spans="2:14" ht="20.100000000000001" customHeight="1" x14ac:dyDescent="0.3">
      <c r="B7305" s="101">
        <v>7295</v>
      </c>
      <c r="L7305" s="90" t="str">
        <f t="shared" si="6"/>
        <v xml:space="preserve"> </v>
      </c>
      <c r="M7305" s="90" t="str">
        <f t="shared" si="7"/>
        <v xml:space="preserve"> </v>
      </c>
      <c r="N7305" s="91" t="str">
        <f t="shared" si="8"/>
        <v xml:space="preserve"> </v>
      </c>
    </row>
    <row r="7306" spans="2:14" ht="20.100000000000001" customHeight="1" x14ac:dyDescent="0.3">
      <c r="B7306" s="101">
        <v>7296</v>
      </c>
      <c r="L7306" s="90" t="str">
        <f t="shared" si="6"/>
        <v xml:space="preserve"> </v>
      </c>
      <c r="M7306" s="90" t="str">
        <f t="shared" si="7"/>
        <v xml:space="preserve"> </v>
      </c>
      <c r="N7306" s="91" t="str">
        <f t="shared" si="8"/>
        <v xml:space="preserve"> </v>
      </c>
    </row>
    <row r="7307" spans="2:14" ht="20.100000000000001" customHeight="1" x14ac:dyDescent="0.3">
      <c r="B7307" s="101">
        <v>7297</v>
      </c>
      <c r="L7307" s="90" t="str">
        <f t="shared" si="6"/>
        <v xml:space="preserve"> </v>
      </c>
      <c r="M7307" s="90" t="str">
        <f t="shared" si="7"/>
        <v xml:space="preserve"> </v>
      </c>
      <c r="N7307" s="91" t="str">
        <f t="shared" si="8"/>
        <v xml:space="preserve"> </v>
      </c>
    </row>
    <row r="7308" spans="2:14" ht="20.100000000000001" customHeight="1" x14ac:dyDescent="0.3">
      <c r="B7308" s="101">
        <v>7298</v>
      </c>
      <c r="L7308" s="90" t="str">
        <f t="shared" si="6"/>
        <v xml:space="preserve"> </v>
      </c>
      <c r="M7308" s="90" t="str">
        <f t="shared" si="7"/>
        <v xml:space="preserve"> </v>
      </c>
      <c r="N7308" s="91" t="str">
        <f t="shared" si="8"/>
        <v xml:space="preserve"> </v>
      </c>
    </row>
    <row r="7309" spans="2:14" ht="20.100000000000001" customHeight="1" x14ac:dyDescent="0.3">
      <c r="B7309" s="101">
        <v>7299</v>
      </c>
      <c r="L7309" s="90" t="str">
        <f t="shared" si="6"/>
        <v xml:space="preserve"> </v>
      </c>
      <c r="M7309" s="90" t="str">
        <f t="shared" si="7"/>
        <v xml:space="preserve"> </v>
      </c>
      <c r="N7309" s="91" t="str">
        <f t="shared" si="8"/>
        <v xml:space="preserve"> </v>
      </c>
    </row>
    <row r="7310" spans="2:14" ht="20.100000000000001" customHeight="1" x14ac:dyDescent="0.3">
      <c r="B7310" s="101">
        <v>7300</v>
      </c>
      <c r="L7310" s="90" t="str">
        <f t="shared" si="6"/>
        <v xml:space="preserve"> </v>
      </c>
      <c r="M7310" s="90" t="str">
        <f t="shared" si="7"/>
        <v xml:space="preserve"> </v>
      </c>
      <c r="N7310" s="91" t="str">
        <f t="shared" si="8"/>
        <v xml:space="preserve"> </v>
      </c>
    </row>
    <row r="7311" spans="2:14" ht="20.100000000000001" customHeight="1" x14ac:dyDescent="0.3">
      <c r="B7311" s="101">
        <v>7301</v>
      </c>
      <c r="L7311" s="90" t="str">
        <f t="shared" si="6"/>
        <v xml:space="preserve"> </v>
      </c>
      <c r="M7311" s="90" t="str">
        <f t="shared" si="7"/>
        <v xml:space="preserve"> </v>
      </c>
      <c r="N7311" s="91" t="str">
        <f t="shared" si="8"/>
        <v xml:space="preserve"> </v>
      </c>
    </row>
    <row r="7312" spans="2:14" ht="20.100000000000001" customHeight="1" x14ac:dyDescent="0.3">
      <c r="B7312" s="101">
        <v>7302</v>
      </c>
      <c r="L7312" s="90" t="str">
        <f t="shared" si="6"/>
        <v xml:space="preserve"> </v>
      </c>
      <c r="M7312" s="90" t="str">
        <f t="shared" si="7"/>
        <v xml:space="preserve"> </v>
      </c>
      <c r="N7312" s="91" t="str">
        <f t="shared" si="8"/>
        <v xml:space="preserve"> </v>
      </c>
    </row>
    <row r="7313" spans="2:14" ht="20.100000000000001" customHeight="1" x14ac:dyDescent="0.3">
      <c r="B7313" s="101">
        <v>7303</v>
      </c>
      <c r="L7313" s="90" t="str">
        <f t="shared" si="6"/>
        <v xml:space="preserve"> </v>
      </c>
      <c r="M7313" s="90" t="str">
        <f t="shared" si="7"/>
        <v xml:space="preserve"> </v>
      </c>
      <c r="N7313" s="91" t="str">
        <f t="shared" si="8"/>
        <v xml:space="preserve"> </v>
      </c>
    </row>
    <row r="7314" spans="2:14" ht="20.100000000000001" customHeight="1" x14ac:dyDescent="0.3">
      <c r="B7314" s="101">
        <v>7304</v>
      </c>
      <c r="L7314" s="90" t="str">
        <f t="shared" si="6"/>
        <v xml:space="preserve"> </v>
      </c>
      <c r="M7314" s="90" t="str">
        <f t="shared" si="7"/>
        <v xml:space="preserve"> </v>
      </c>
      <c r="N7314" s="91" t="str">
        <f t="shared" si="8"/>
        <v xml:space="preserve"> </v>
      </c>
    </row>
    <row r="7315" spans="2:14" ht="20.100000000000001" customHeight="1" x14ac:dyDescent="0.3">
      <c r="B7315" s="101">
        <v>7305</v>
      </c>
      <c r="L7315" s="90" t="str">
        <f t="shared" si="6"/>
        <v xml:space="preserve"> </v>
      </c>
      <c r="M7315" s="90" t="str">
        <f t="shared" si="7"/>
        <v xml:space="preserve"> </v>
      </c>
      <c r="N7315" s="91" t="str">
        <f t="shared" si="8"/>
        <v xml:space="preserve"> </v>
      </c>
    </row>
    <row r="7316" spans="2:14" ht="20.100000000000001" customHeight="1" x14ac:dyDescent="0.3">
      <c r="B7316" s="101">
        <v>7306</v>
      </c>
      <c r="L7316" s="90" t="str">
        <f t="shared" si="6"/>
        <v xml:space="preserve"> </v>
      </c>
      <c r="M7316" s="90" t="str">
        <f t="shared" si="7"/>
        <v xml:space="preserve"> </v>
      </c>
      <c r="N7316" s="91" t="str">
        <f t="shared" si="8"/>
        <v xml:space="preserve"> </v>
      </c>
    </row>
    <row r="7317" spans="2:14" ht="20.100000000000001" customHeight="1" x14ac:dyDescent="0.3">
      <c r="B7317" s="101">
        <v>7307</v>
      </c>
      <c r="L7317" s="90" t="str">
        <f t="shared" si="6"/>
        <v xml:space="preserve"> </v>
      </c>
      <c r="M7317" s="90" t="str">
        <f t="shared" si="7"/>
        <v xml:space="preserve"> </v>
      </c>
      <c r="N7317" s="91" t="str">
        <f t="shared" si="8"/>
        <v xml:space="preserve"> </v>
      </c>
    </row>
    <row r="7318" spans="2:14" ht="20.100000000000001" customHeight="1" x14ac:dyDescent="0.3">
      <c r="B7318" s="101">
        <v>7308</v>
      </c>
      <c r="L7318" s="90" t="str">
        <f t="shared" si="6"/>
        <v xml:space="preserve"> </v>
      </c>
      <c r="M7318" s="90" t="str">
        <f t="shared" si="7"/>
        <v xml:space="preserve"> </v>
      </c>
      <c r="N7318" s="91" t="str">
        <f t="shared" si="8"/>
        <v xml:space="preserve"> </v>
      </c>
    </row>
    <row r="7319" spans="2:14" ht="20.100000000000001" customHeight="1" x14ac:dyDescent="0.3">
      <c r="B7319" s="101">
        <v>7309</v>
      </c>
      <c r="L7319" s="90" t="str">
        <f t="shared" si="6"/>
        <v xml:space="preserve"> </v>
      </c>
      <c r="M7319" s="90" t="str">
        <f t="shared" si="7"/>
        <v xml:space="preserve"> </v>
      </c>
      <c r="N7319" s="91" t="str">
        <f t="shared" si="8"/>
        <v xml:space="preserve"> </v>
      </c>
    </row>
    <row r="7320" spans="2:14" ht="20.100000000000001" customHeight="1" x14ac:dyDescent="0.3">
      <c r="B7320" s="101">
        <v>7310</v>
      </c>
      <c r="L7320" s="90" t="str">
        <f t="shared" si="6"/>
        <v xml:space="preserve"> </v>
      </c>
      <c r="M7320" s="90" t="str">
        <f t="shared" si="7"/>
        <v xml:space="preserve"> </v>
      </c>
      <c r="N7320" s="91" t="str">
        <f t="shared" si="8"/>
        <v xml:space="preserve"> </v>
      </c>
    </row>
    <row r="7321" spans="2:14" ht="20.100000000000001" customHeight="1" x14ac:dyDescent="0.3">
      <c r="B7321" s="101">
        <v>7311</v>
      </c>
      <c r="L7321" s="90" t="str">
        <f t="shared" ref="L7321:L7384" si="9">IF(K7321/1024 &gt;1,K7321/1024," ")</f>
        <v xml:space="preserve"> </v>
      </c>
      <c r="M7321" s="90" t="str">
        <f t="shared" ref="M7321:M7384" si="10">IF(K7321/1048576 &gt;1,K7321/1048576," ")</f>
        <v xml:space="preserve"> </v>
      </c>
      <c r="N7321" s="91" t="str">
        <f t="shared" ref="N7321:N7384" si="11">IF(K7321&gt;999999999,K7321/1073741824," ")</f>
        <v xml:space="preserve"> </v>
      </c>
    </row>
    <row r="7322" spans="2:14" ht="20.100000000000001" customHeight="1" x14ac:dyDescent="0.3">
      <c r="B7322" s="101">
        <v>7312</v>
      </c>
      <c r="L7322" s="90" t="str">
        <f t="shared" si="9"/>
        <v xml:space="preserve"> </v>
      </c>
      <c r="M7322" s="90" t="str">
        <f t="shared" si="10"/>
        <v xml:space="preserve"> </v>
      </c>
      <c r="N7322" s="91" t="str">
        <f t="shared" si="11"/>
        <v xml:space="preserve"> </v>
      </c>
    </row>
    <row r="7323" spans="2:14" ht="20.100000000000001" customHeight="1" x14ac:dyDescent="0.3">
      <c r="B7323" s="101">
        <v>7313</v>
      </c>
      <c r="L7323" s="90" t="str">
        <f t="shared" si="9"/>
        <v xml:space="preserve"> </v>
      </c>
      <c r="M7323" s="90" t="str">
        <f t="shared" si="10"/>
        <v xml:space="preserve"> </v>
      </c>
      <c r="N7323" s="91" t="str">
        <f t="shared" si="11"/>
        <v xml:space="preserve"> </v>
      </c>
    </row>
    <row r="7324" spans="2:14" ht="20.100000000000001" customHeight="1" x14ac:dyDescent="0.3">
      <c r="B7324" s="101">
        <v>7314</v>
      </c>
      <c r="L7324" s="90" t="str">
        <f t="shared" si="9"/>
        <v xml:space="preserve"> </v>
      </c>
      <c r="M7324" s="90" t="str">
        <f t="shared" si="10"/>
        <v xml:space="preserve"> </v>
      </c>
      <c r="N7324" s="91" t="str">
        <f t="shared" si="11"/>
        <v xml:space="preserve"> </v>
      </c>
    </row>
    <row r="7325" spans="2:14" ht="20.100000000000001" customHeight="1" x14ac:dyDescent="0.3">
      <c r="B7325" s="101">
        <v>7315</v>
      </c>
      <c r="L7325" s="90" t="str">
        <f t="shared" si="9"/>
        <v xml:space="preserve"> </v>
      </c>
      <c r="M7325" s="90" t="str">
        <f t="shared" si="10"/>
        <v xml:space="preserve"> </v>
      </c>
      <c r="N7325" s="91" t="str">
        <f t="shared" si="11"/>
        <v xml:space="preserve"> </v>
      </c>
    </row>
    <row r="7326" spans="2:14" ht="20.100000000000001" customHeight="1" x14ac:dyDescent="0.3">
      <c r="B7326" s="101">
        <v>7316</v>
      </c>
      <c r="L7326" s="90" t="str">
        <f t="shared" si="9"/>
        <v xml:space="preserve"> </v>
      </c>
      <c r="M7326" s="90" t="str">
        <f t="shared" si="10"/>
        <v xml:space="preserve"> </v>
      </c>
      <c r="N7326" s="91" t="str">
        <f t="shared" si="11"/>
        <v xml:space="preserve"> </v>
      </c>
    </row>
    <row r="7327" spans="2:14" ht="20.100000000000001" customHeight="1" x14ac:dyDescent="0.3">
      <c r="B7327" s="101">
        <v>7317</v>
      </c>
      <c r="L7327" s="90" t="str">
        <f t="shared" si="9"/>
        <v xml:space="preserve"> </v>
      </c>
      <c r="M7327" s="90" t="str">
        <f t="shared" si="10"/>
        <v xml:space="preserve"> </v>
      </c>
      <c r="N7327" s="91" t="str">
        <f t="shared" si="11"/>
        <v xml:space="preserve"> </v>
      </c>
    </row>
    <row r="7328" spans="2:14" ht="20.100000000000001" customHeight="1" x14ac:dyDescent="0.3">
      <c r="B7328" s="101">
        <v>7318</v>
      </c>
      <c r="L7328" s="90" t="str">
        <f t="shared" si="9"/>
        <v xml:space="preserve"> </v>
      </c>
      <c r="M7328" s="90" t="str">
        <f t="shared" si="10"/>
        <v xml:space="preserve"> </v>
      </c>
      <c r="N7328" s="91" t="str">
        <f t="shared" si="11"/>
        <v xml:space="preserve"> </v>
      </c>
    </row>
    <row r="7329" spans="2:14" ht="20.100000000000001" customHeight="1" x14ac:dyDescent="0.3">
      <c r="B7329" s="101">
        <v>7319</v>
      </c>
      <c r="L7329" s="90" t="str">
        <f t="shared" si="9"/>
        <v xml:space="preserve"> </v>
      </c>
      <c r="M7329" s="90" t="str">
        <f t="shared" si="10"/>
        <v xml:space="preserve"> </v>
      </c>
      <c r="N7329" s="91" t="str">
        <f t="shared" si="11"/>
        <v xml:space="preserve"> </v>
      </c>
    </row>
    <row r="7330" spans="2:14" ht="20.100000000000001" customHeight="1" x14ac:dyDescent="0.3">
      <c r="B7330" s="101">
        <v>7320</v>
      </c>
      <c r="L7330" s="90" t="str">
        <f t="shared" si="9"/>
        <v xml:space="preserve"> </v>
      </c>
      <c r="M7330" s="90" t="str">
        <f t="shared" si="10"/>
        <v xml:space="preserve"> </v>
      </c>
      <c r="N7330" s="91" t="str">
        <f t="shared" si="11"/>
        <v xml:space="preserve"> </v>
      </c>
    </row>
    <row r="7331" spans="2:14" ht="20.100000000000001" customHeight="1" x14ac:dyDescent="0.3">
      <c r="B7331" s="101">
        <v>7321</v>
      </c>
      <c r="L7331" s="90" t="str">
        <f t="shared" si="9"/>
        <v xml:space="preserve"> </v>
      </c>
      <c r="M7331" s="90" t="str">
        <f t="shared" si="10"/>
        <v xml:space="preserve"> </v>
      </c>
      <c r="N7331" s="91" t="str">
        <f t="shared" si="11"/>
        <v xml:space="preserve"> </v>
      </c>
    </row>
    <row r="7332" spans="2:14" ht="20.100000000000001" customHeight="1" x14ac:dyDescent="0.3">
      <c r="B7332" s="101">
        <v>7322</v>
      </c>
      <c r="L7332" s="90" t="str">
        <f t="shared" si="9"/>
        <v xml:space="preserve"> </v>
      </c>
      <c r="M7332" s="90" t="str">
        <f t="shared" si="10"/>
        <v xml:space="preserve"> </v>
      </c>
      <c r="N7332" s="91" t="str">
        <f t="shared" si="11"/>
        <v xml:space="preserve"> </v>
      </c>
    </row>
    <row r="7333" spans="2:14" ht="20.100000000000001" customHeight="1" x14ac:dyDescent="0.3">
      <c r="B7333" s="101">
        <v>7323</v>
      </c>
      <c r="L7333" s="90" t="str">
        <f t="shared" si="9"/>
        <v xml:space="preserve"> </v>
      </c>
      <c r="M7333" s="90" t="str">
        <f t="shared" si="10"/>
        <v xml:space="preserve"> </v>
      </c>
      <c r="N7333" s="91" t="str">
        <f t="shared" si="11"/>
        <v xml:space="preserve"> </v>
      </c>
    </row>
    <row r="7334" spans="2:14" ht="20.100000000000001" customHeight="1" x14ac:dyDescent="0.3">
      <c r="B7334" s="101">
        <v>7324</v>
      </c>
      <c r="L7334" s="90" t="str">
        <f t="shared" si="9"/>
        <v xml:space="preserve"> </v>
      </c>
      <c r="M7334" s="90" t="str">
        <f t="shared" si="10"/>
        <v xml:space="preserve"> </v>
      </c>
      <c r="N7334" s="91" t="str">
        <f t="shared" si="11"/>
        <v xml:space="preserve"> </v>
      </c>
    </row>
    <row r="7335" spans="2:14" ht="20.100000000000001" customHeight="1" x14ac:dyDescent="0.3">
      <c r="B7335" s="101">
        <v>7325</v>
      </c>
      <c r="L7335" s="90" t="str">
        <f t="shared" si="9"/>
        <v xml:space="preserve"> </v>
      </c>
      <c r="M7335" s="90" t="str">
        <f t="shared" si="10"/>
        <v xml:space="preserve"> </v>
      </c>
      <c r="N7335" s="91" t="str">
        <f t="shared" si="11"/>
        <v xml:space="preserve"> </v>
      </c>
    </row>
    <row r="7336" spans="2:14" ht="20.100000000000001" customHeight="1" x14ac:dyDescent="0.3">
      <c r="B7336" s="101">
        <v>7326</v>
      </c>
      <c r="L7336" s="90" t="str">
        <f t="shared" si="9"/>
        <v xml:space="preserve"> </v>
      </c>
      <c r="M7336" s="90" t="str">
        <f t="shared" si="10"/>
        <v xml:space="preserve"> </v>
      </c>
      <c r="N7336" s="91" t="str">
        <f t="shared" si="11"/>
        <v xml:space="preserve"> </v>
      </c>
    </row>
    <row r="7337" spans="2:14" ht="20.100000000000001" customHeight="1" x14ac:dyDescent="0.3">
      <c r="B7337" s="101">
        <v>7327</v>
      </c>
      <c r="L7337" s="90" t="str">
        <f t="shared" si="9"/>
        <v xml:space="preserve"> </v>
      </c>
      <c r="M7337" s="90" t="str">
        <f t="shared" si="10"/>
        <v xml:space="preserve"> </v>
      </c>
      <c r="N7337" s="91" t="str">
        <f t="shared" si="11"/>
        <v xml:space="preserve"> </v>
      </c>
    </row>
    <row r="7338" spans="2:14" ht="20.100000000000001" customHeight="1" x14ac:dyDescent="0.3">
      <c r="B7338" s="101">
        <v>7328</v>
      </c>
      <c r="L7338" s="90" t="str">
        <f t="shared" si="9"/>
        <v xml:space="preserve"> </v>
      </c>
      <c r="M7338" s="90" t="str">
        <f t="shared" si="10"/>
        <v xml:space="preserve"> </v>
      </c>
      <c r="N7338" s="91" t="str">
        <f t="shared" si="11"/>
        <v xml:space="preserve"> </v>
      </c>
    </row>
    <row r="7339" spans="2:14" ht="20.100000000000001" customHeight="1" x14ac:dyDescent="0.3">
      <c r="B7339" s="101">
        <v>7329</v>
      </c>
      <c r="L7339" s="90" t="str">
        <f t="shared" si="9"/>
        <v xml:space="preserve"> </v>
      </c>
      <c r="M7339" s="90" t="str">
        <f t="shared" si="10"/>
        <v xml:space="preserve"> </v>
      </c>
      <c r="N7339" s="91" t="str">
        <f t="shared" si="11"/>
        <v xml:space="preserve"> </v>
      </c>
    </row>
    <row r="7340" spans="2:14" ht="20.100000000000001" customHeight="1" x14ac:dyDescent="0.3">
      <c r="B7340" s="101">
        <v>7330</v>
      </c>
      <c r="L7340" s="90" t="str">
        <f t="shared" si="9"/>
        <v xml:space="preserve"> </v>
      </c>
      <c r="M7340" s="90" t="str">
        <f t="shared" si="10"/>
        <v xml:space="preserve"> </v>
      </c>
      <c r="N7340" s="91" t="str">
        <f t="shared" si="11"/>
        <v xml:space="preserve"> </v>
      </c>
    </row>
    <row r="7341" spans="2:14" ht="20.100000000000001" customHeight="1" x14ac:dyDescent="0.3">
      <c r="B7341" s="101">
        <v>7331</v>
      </c>
      <c r="L7341" s="90" t="str">
        <f t="shared" si="9"/>
        <v xml:space="preserve"> </v>
      </c>
      <c r="M7341" s="90" t="str">
        <f t="shared" si="10"/>
        <v xml:space="preserve"> </v>
      </c>
      <c r="N7341" s="91" t="str">
        <f t="shared" si="11"/>
        <v xml:space="preserve"> </v>
      </c>
    </row>
    <row r="7342" spans="2:14" ht="20.100000000000001" customHeight="1" x14ac:dyDescent="0.3">
      <c r="B7342" s="101">
        <v>7332</v>
      </c>
      <c r="L7342" s="90" t="str">
        <f t="shared" si="9"/>
        <v xml:space="preserve"> </v>
      </c>
      <c r="M7342" s="90" t="str">
        <f t="shared" si="10"/>
        <v xml:space="preserve"> </v>
      </c>
      <c r="N7342" s="91" t="str">
        <f t="shared" si="11"/>
        <v xml:space="preserve"> </v>
      </c>
    </row>
    <row r="7343" spans="2:14" ht="20.100000000000001" customHeight="1" x14ac:dyDescent="0.3">
      <c r="B7343" s="101">
        <v>7333</v>
      </c>
      <c r="L7343" s="90" t="str">
        <f t="shared" si="9"/>
        <v xml:space="preserve"> </v>
      </c>
      <c r="M7343" s="90" t="str">
        <f t="shared" si="10"/>
        <v xml:space="preserve"> </v>
      </c>
      <c r="N7343" s="91" t="str">
        <f t="shared" si="11"/>
        <v xml:space="preserve"> </v>
      </c>
    </row>
    <row r="7344" spans="2:14" ht="20.100000000000001" customHeight="1" x14ac:dyDescent="0.3">
      <c r="B7344" s="101">
        <v>7334</v>
      </c>
      <c r="L7344" s="90" t="str">
        <f t="shared" si="9"/>
        <v xml:space="preserve"> </v>
      </c>
      <c r="M7344" s="90" t="str">
        <f t="shared" si="10"/>
        <v xml:space="preserve"> </v>
      </c>
      <c r="N7344" s="91" t="str">
        <f t="shared" si="11"/>
        <v xml:space="preserve"> </v>
      </c>
    </row>
    <row r="7345" spans="2:14" ht="20.100000000000001" customHeight="1" x14ac:dyDescent="0.3">
      <c r="B7345" s="101">
        <v>7335</v>
      </c>
      <c r="L7345" s="90" t="str">
        <f t="shared" si="9"/>
        <v xml:space="preserve"> </v>
      </c>
      <c r="M7345" s="90" t="str">
        <f t="shared" si="10"/>
        <v xml:space="preserve"> </v>
      </c>
      <c r="N7345" s="91" t="str">
        <f t="shared" si="11"/>
        <v xml:space="preserve"> </v>
      </c>
    </row>
    <row r="7346" spans="2:14" ht="20.100000000000001" customHeight="1" x14ac:dyDescent="0.3">
      <c r="B7346" s="101">
        <v>7336</v>
      </c>
      <c r="L7346" s="90" t="str">
        <f t="shared" si="9"/>
        <v xml:space="preserve"> </v>
      </c>
      <c r="M7346" s="90" t="str">
        <f t="shared" si="10"/>
        <v xml:space="preserve"> </v>
      </c>
      <c r="N7346" s="91" t="str">
        <f t="shared" si="11"/>
        <v xml:space="preserve"> </v>
      </c>
    </row>
    <row r="7347" spans="2:14" ht="20.100000000000001" customHeight="1" x14ac:dyDescent="0.3">
      <c r="B7347" s="101">
        <v>7337</v>
      </c>
      <c r="L7347" s="90" t="str">
        <f t="shared" si="9"/>
        <v xml:space="preserve"> </v>
      </c>
      <c r="M7347" s="90" t="str">
        <f t="shared" si="10"/>
        <v xml:space="preserve"> </v>
      </c>
      <c r="N7347" s="91" t="str">
        <f t="shared" si="11"/>
        <v xml:space="preserve"> </v>
      </c>
    </row>
    <row r="7348" spans="2:14" ht="20.100000000000001" customHeight="1" x14ac:dyDescent="0.3">
      <c r="B7348" s="101">
        <v>7338</v>
      </c>
      <c r="L7348" s="90" t="str">
        <f t="shared" si="9"/>
        <v xml:space="preserve"> </v>
      </c>
      <c r="M7348" s="90" t="str">
        <f t="shared" si="10"/>
        <v xml:space="preserve"> </v>
      </c>
      <c r="N7348" s="91" t="str">
        <f t="shared" si="11"/>
        <v xml:space="preserve"> </v>
      </c>
    </row>
    <row r="7349" spans="2:14" ht="20.100000000000001" customHeight="1" x14ac:dyDescent="0.3">
      <c r="B7349" s="101">
        <v>7339</v>
      </c>
      <c r="L7349" s="90" t="str">
        <f t="shared" si="9"/>
        <v xml:space="preserve"> </v>
      </c>
      <c r="M7349" s="90" t="str">
        <f t="shared" si="10"/>
        <v xml:space="preserve"> </v>
      </c>
      <c r="N7349" s="91" t="str">
        <f t="shared" si="11"/>
        <v xml:space="preserve"> </v>
      </c>
    </row>
    <row r="7350" spans="2:14" ht="20.100000000000001" customHeight="1" x14ac:dyDescent="0.3">
      <c r="B7350" s="101">
        <v>7340</v>
      </c>
      <c r="L7350" s="90" t="str">
        <f t="shared" si="9"/>
        <v xml:space="preserve"> </v>
      </c>
      <c r="M7350" s="90" t="str">
        <f t="shared" si="10"/>
        <v xml:space="preserve"> </v>
      </c>
      <c r="N7350" s="91" t="str">
        <f t="shared" si="11"/>
        <v xml:space="preserve"> </v>
      </c>
    </row>
    <row r="7351" spans="2:14" ht="20.100000000000001" customHeight="1" x14ac:dyDescent="0.3">
      <c r="B7351" s="101">
        <v>7341</v>
      </c>
      <c r="L7351" s="90" t="str">
        <f t="shared" si="9"/>
        <v xml:space="preserve"> </v>
      </c>
      <c r="M7351" s="90" t="str">
        <f t="shared" si="10"/>
        <v xml:space="preserve"> </v>
      </c>
      <c r="N7351" s="91" t="str">
        <f t="shared" si="11"/>
        <v xml:space="preserve"> </v>
      </c>
    </row>
    <row r="7352" spans="2:14" ht="20.100000000000001" customHeight="1" x14ac:dyDescent="0.3">
      <c r="B7352" s="101">
        <v>7342</v>
      </c>
      <c r="L7352" s="90" t="str">
        <f t="shared" si="9"/>
        <v xml:space="preserve"> </v>
      </c>
      <c r="M7352" s="90" t="str">
        <f t="shared" si="10"/>
        <v xml:space="preserve"> </v>
      </c>
      <c r="N7352" s="91" t="str">
        <f t="shared" si="11"/>
        <v xml:space="preserve"> </v>
      </c>
    </row>
    <row r="7353" spans="2:14" ht="20.100000000000001" customHeight="1" x14ac:dyDescent="0.3">
      <c r="B7353" s="101">
        <v>7343</v>
      </c>
      <c r="L7353" s="90" t="str">
        <f t="shared" si="9"/>
        <v xml:space="preserve"> </v>
      </c>
      <c r="M7353" s="90" t="str">
        <f t="shared" si="10"/>
        <v xml:space="preserve"> </v>
      </c>
      <c r="N7353" s="91" t="str">
        <f t="shared" si="11"/>
        <v xml:space="preserve"> </v>
      </c>
    </row>
    <row r="7354" spans="2:14" ht="20.100000000000001" customHeight="1" x14ac:dyDescent="0.3">
      <c r="B7354" s="101">
        <v>7344</v>
      </c>
      <c r="L7354" s="90" t="str">
        <f t="shared" si="9"/>
        <v xml:space="preserve"> </v>
      </c>
      <c r="M7354" s="90" t="str">
        <f t="shared" si="10"/>
        <v xml:space="preserve"> </v>
      </c>
      <c r="N7354" s="91" t="str">
        <f t="shared" si="11"/>
        <v xml:space="preserve"> </v>
      </c>
    </row>
    <row r="7355" spans="2:14" ht="20.100000000000001" customHeight="1" x14ac:dyDescent="0.3">
      <c r="B7355" s="101">
        <v>7345</v>
      </c>
      <c r="L7355" s="90" t="str">
        <f t="shared" si="9"/>
        <v xml:space="preserve"> </v>
      </c>
      <c r="M7355" s="90" t="str">
        <f t="shared" si="10"/>
        <v xml:space="preserve"> </v>
      </c>
      <c r="N7355" s="91" t="str">
        <f t="shared" si="11"/>
        <v xml:space="preserve"> </v>
      </c>
    </row>
    <row r="7356" spans="2:14" ht="20.100000000000001" customHeight="1" x14ac:dyDescent="0.3">
      <c r="B7356" s="101">
        <v>7346</v>
      </c>
      <c r="L7356" s="90" t="str">
        <f t="shared" si="9"/>
        <v xml:space="preserve"> </v>
      </c>
      <c r="M7356" s="90" t="str">
        <f t="shared" si="10"/>
        <v xml:space="preserve"> </v>
      </c>
      <c r="N7356" s="91" t="str">
        <f t="shared" si="11"/>
        <v xml:space="preserve"> </v>
      </c>
    </row>
    <row r="7357" spans="2:14" ht="20.100000000000001" customHeight="1" x14ac:dyDescent="0.3">
      <c r="B7357" s="101">
        <v>7347</v>
      </c>
      <c r="L7357" s="90" t="str">
        <f t="shared" si="9"/>
        <v xml:space="preserve"> </v>
      </c>
      <c r="M7357" s="90" t="str">
        <f t="shared" si="10"/>
        <v xml:space="preserve"> </v>
      </c>
      <c r="N7357" s="91" t="str">
        <f t="shared" si="11"/>
        <v xml:space="preserve"> </v>
      </c>
    </row>
    <row r="7358" spans="2:14" ht="20.100000000000001" customHeight="1" x14ac:dyDescent="0.3">
      <c r="B7358" s="101">
        <v>7348</v>
      </c>
      <c r="L7358" s="90" t="str">
        <f t="shared" si="9"/>
        <v xml:space="preserve"> </v>
      </c>
      <c r="M7358" s="90" t="str">
        <f t="shared" si="10"/>
        <v xml:space="preserve"> </v>
      </c>
      <c r="N7358" s="91" t="str">
        <f t="shared" si="11"/>
        <v xml:space="preserve"> </v>
      </c>
    </row>
    <row r="7359" spans="2:14" ht="20.100000000000001" customHeight="1" x14ac:dyDescent="0.3">
      <c r="B7359" s="101">
        <v>7349</v>
      </c>
      <c r="L7359" s="90" t="str">
        <f t="shared" si="9"/>
        <v xml:space="preserve"> </v>
      </c>
      <c r="M7359" s="90" t="str">
        <f t="shared" si="10"/>
        <v xml:space="preserve"> </v>
      </c>
      <c r="N7359" s="91" t="str">
        <f t="shared" si="11"/>
        <v xml:space="preserve"> </v>
      </c>
    </row>
    <row r="7360" spans="2:14" ht="20.100000000000001" customHeight="1" x14ac:dyDescent="0.3">
      <c r="B7360" s="101">
        <v>7350</v>
      </c>
      <c r="L7360" s="90" t="str">
        <f t="shared" si="9"/>
        <v xml:space="preserve"> </v>
      </c>
      <c r="M7360" s="90" t="str">
        <f t="shared" si="10"/>
        <v xml:space="preserve"> </v>
      </c>
      <c r="N7360" s="91" t="str">
        <f t="shared" si="11"/>
        <v xml:space="preserve"> </v>
      </c>
    </row>
    <row r="7361" spans="2:14" ht="20.100000000000001" customHeight="1" x14ac:dyDescent="0.3">
      <c r="B7361" s="101">
        <v>7351</v>
      </c>
      <c r="L7361" s="90" t="str">
        <f t="shared" si="9"/>
        <v xml:space="preserve"> </v>
      </c>
      <c r="M7361" s="90" t="str">
        <f t="shared" si="10"/>
        <v xml:space="preserve"> </v>
      </c>
      <c r="N7361" s="91" t="str">
        <f t="shared" si="11"/>
        <v xml:space="preserve"> </v>
      </c>
    </row>
    <row r="7362" spans="2:14" ht="20.100000000000001" customHeight="1" x14ac:dyDescent="0.3">
      <c r="B7362" s="101">
        <v>7352</v>
      </c>
      <c r="L7362" s="90" t="str">
        <f t="shared" si="9"/>
        <v xml:space="preserve"> </v>
      </c>
      <c r="M7362" s="90" t="str">
        <f t="shared" si="10"/>
        <v xml:space="preserve"> </v>
      </c>
      <c r="N7362" s="91" t="str">
        <f t="shared" si="11"/>
        <v xml:space="preserve"> </v>
      </c>
    </row>
    <row r="7363" spans="2:14" ht="20.100000000000001" customHeight="1" x14ac:dyDescent="0.3">
      <c r="B7363" s="101">
        <v>7353</v>
      </c>
      <c r="L7363" s="90" t="str">
        <f t="shared" si="9"/>
        <v xml:space="preserve"> </v>
      </c>
      <c r="M7363" s="90" t="str">
        <f t="shared" si="10"/>
        <v xml:space="preserve"> </v>
      </c>
      <c r="N7363" s="91" t="str">
        <f t="shared" si="11"/>
        <v xml:space="preserve"> </v>
      </c>
    </row>
    <row r="7364" spans="2:14" ht="20.100000000000001" customHeight="1" x14ac:dyDescent="0.3">
      <c r="B7364" s="101">
        <v>7354</v>
      </c>
      <c r="L7364" s="90" t="str">
        <f t="shared" si="9"/>
        <v xml:space="preserve"> </v>
      </c>
      <c r="M7364" s="90" t="str">
        <f t="shared" si="10"/>
        <v xml:space="preserve"> </v>
      </c>
      <c r="N7364" s="91" t="str">
        <f t="shared" si="11"/>
        <v xml:space="preserve"> </v>
      </c>
    </row>
    <row r="7365" spans="2:14" ht="20.100000000000001" customHeight="1" x14ac:dyDescent="0.3">
      <c r="B7365" s="101">
        <v>7355</v>
      </c>
      <c r="L7365" s="90" t="str">
        <f t="shared" si="9"/>
        <v xml:space="preserve"> </v>
      </c>
      <c r="M7365" s="90" t="str">
        <f t="shared" si="10"/>
        <v xml:space="preserve"> </v>
      </c>
      <c r="N7365" s="91" t="str">
        <f t="shared" si="11"/>
        <v xml:space="preserve"> </v>
      </c>
    </row>
    <row r="7366" spans="2:14" ht="20.100000000000001" customHeight="1" x14ac:dyDescent="0.3">
      <c r="B7366" s="101">
        <v>7356</v>
      </c>
      <c r="L7366" s="90" t="str">
        <f t="shared" si="9"/>
        <v xml:space="preserve"> </v>
      </c>
      <c r="M7366" s="90" t="str">
        <f t="shared" si="10"/>
        <v xml:space="preserve"> </v>
      </c>
      <c r="N7366" s="91" t="str">
        <f t="shared" si="11"/>
        <v xml:space="preserve"> </v>
      </c>
    </row>
    <row r="7367" spans="2:14" ht="20.100000000000001" customHeight="1" x14ac:dyDescent="0.3">
      <c r="B7367" s="101">
        <v>7357</v>
      </c>
      <c r="L7367" s="90" t="str">
        <f t="shared" si="9"/>
        <v xml:space="preserve"> </v>
      </c>
      <c r="M7367" s="90" t="str">
        <f t="shared" si="10"/>
        <v xml:space="preserve"> </v>
      </c>
      <c r="N7367" s="91" t="str">
        <f t="shared" si="11"/>
        <v xml:space="preserve"> </v>
      </c>
    </row>
    <row r="7368" spans="2:14" ht="20.100000000000001" customHeight="1" x14ac:dyDescent="0.3">
      <c r="B7368" s="101">
        <v>7358</v>
      </c>
      <c r="L7368" s="90" t="str">
        <f t="shared" si="9"/>
        <v xml:space="preserve"> </v>
      </c>
      <c r="M7368" s="90" t="str">
        <f t="shared" si="10"/>
        <v xml:space="preserve"> </v>
      </c>
      <c r="N7368" s="91" t="str">
        <f t="shared" si="11"/>
        <v xml:space="preserve"> </v>
      </c>
    </row>
    <row r="7369" spans="2:14" ht="20.100000000000001" customHeight="1" x14ac:dyDescent="0.3">
      <c r="B7369" s="101">
        <v>7359</v>
      </c>
      <c r="L7369" s="90" t="str">
        <f t="shared" si="9"/>
        <v xml:space="preserve"> </v>
      </c>
      <c r="M7369" s="90" t="str">
        <f t="shared" si="10"/>
        <v xml:space="preserve"> </v>
      </c>
      <c r="N7369" s="91" t="str">
        <f t="shared" si="11"/>
        <v xml:space="preserve"> </v>
      </c>
    </row>
    <row r="7370" spans="2:14" ht="20.100000000000001" customHeight="1" x14ac:dyDescent="0.3">
      <c r="B7370" s="101">
        <v>7360</v>
      </c>
      <c r="L7370" s="90" t="str">
        <f t="shared" si="9"/>
        <v xml:space="preserve"> </v>
      </c>
      <c r="M7370" s="90" t="str">
        <f t="shared" si="10"/>
        <v xml:space="preserve"> </v>
      </c>
      <c r="N7370" s="91" t="str">
        <f t="shared" si="11"/>
        <v xml:space="preserve"> </v>
      </c>
    </row>
    <row r="7371" spans="2:14" ht="20.100000000000001" customHeight="1" x14ac:dyDescent="0.3">
      <c r="B7371" s="101">
        <v>7361</v>
      </c>
      <c r="L7371" s="90" t="str">
        <f t="shared" si="9"/>
        <v xml:space="preserve"> </v>
      </c>
      <c r="M7371" s="90" t="str">
        <f t="shared" si="10"/>
        <v xml:space="preserve"> </v>
      </c>
      <c r="N7371" s="91" t="str">
        <f t="shared" si="11"/>
        <v xml:space="preserve"> </v>
      </c>
    </row>
    <row r="7372" spans="2:14" ht="20.100000000000001" customHeight="1" x14ac:dyDescent="0.3">
      <c r="B7372" s="101">
        <v>7362</v>
      </c>
      <c r="L7372" s="90" t="str">
        <f t="shared" si="9"/>
        <v xml:space="preserve"> </v>
      </c>
      <c r="M7372" s="90" t="str">
        <f t="shared" si="10"/>
        <v xml:space="preserve"> </v>
      </c>
      <c r="N7372" s="91" t="str">
        <f t="shared" si="11"/>
        <v xml:space="preserve"> </v>
      </c>
    </row>
    <row r="7373" spans="2:14" ht="20.100000000000001" customHeight="1" x14ac:dyDescent="0.3">
      <c r="B7373" s="101">
        <v>7363</v>
      </c>
      <c r="L7373" s="90" t="str">
        <f t="shared" si="9"/>
        <v xml:space="preserve"> </v>
      </c>
      <c r="M7373" s="90" t="str">
        <f t="shared" si="10"/>
        <v xml:space="preserve"> </v>
      </c>
      <c r="N7373" s="91" t="str">
        <f t="shared" si="11"/>
        <v xml:space="preserve"> </v>
      </c>
    </row>
    <row r="7374" spans="2:14" ht="20.100000000000001" customHeight="1" x14ac:dyDescent="0.3">
      <c r="B7374" s="101">
        <v>7364</v>
      </c>
      <c r="L7374" s="90" t="str">
        <f t="shared" si="9"/>
        <v xml:space="preserve"> </v>
      </c>
      <c r="M7374" s="90" t="str">
        <f t="shared" si="10"/>
        <v xml:space="preserve"> </v>
      </c>
      <c r="N7374" s="91" t="str">
        <f t="shared" si="11"/>
        <v xml:space="preserve"> </v>
      </c>
    </row>
    <row r="7375" spans="2:14" ht="20.100000000000001" customHeight="1" x14ac:dyDescent="0.3">
      <c r="B7375" s="101">
        <v>7365</v>
      </c>
      <c r="L7375" s="90" t="str">
        <f t="shared" si="9"/>
        <v xml:space="preserve"> </v>
      </c>
      <c r="M7375" s="90" t="str">
        <f t="shared" si="10"/>
        <v xml:space="preserve"> </v>
      </c>
      <c r="N7375" s="91" t="str">
        <f t="shared" si="11"/>
        <v xml:space="preserve"> </v>
      </c>
    </row>
    <row r="7376" spans="2:14" ht="20.100000000000001" customHeight="1" x14ac:dyDescent="0.3">
      <c r="B7376" s="101">
        <v>7366</v>
      </c>
      <c r="L7376" s="90" t="str">
        <f t="shared" si="9"/>
        <v xml:space="preserve"> </v>
      </c>
      <c r="M7376" s="90" t="str">
        <f t="shared" si="10"/>
        <v xml:space="preserve"> </v>
      </c>
      <c r="N7376" s="91" t="str">
        <f t="shared" si="11"/>
        <v xml:space="preserve"> </v>
      </c>
    </row>
    <row r="7377" spans="2:14" ht="20.100000000000001" customHeight="1" x14ac:dyDescent="0.3">
      <c r="B7377" s="101">
        <v>7367</v>
      </c>
      <c r="L7377" s="90" t="str">
        <f t="shared" si="9"/>
        <v xml:space="preserve"> </v>
      </c>
      <c r="M7377" s="90" t="str">
        <f t="shared" si="10"/>
        <v xml:space="preserve"> </v>
      </c>
      <c r="N7377" s="91" t="str">
        <f t="shared" si="11"/>
        <v xml:space="preserve"> </v>
      </c>
    </row>
    <row r="7378" spans="2:14" ht="20.100000000000001" customHeight="1" x14ac:dyDescent="0.3">
      <c r="B7378" s="101">
        <v>7368</v>
      </c>
      <c r="L7378" s="90" t="str">
        <f t="shared" si="9"/>
        <v xml:space="preserve"> </v>
      </c>
      <c r="M7378" s="90" t="str">
        <f t="shared" si="10"/>
        <v xml:space="preserve"> </v>
      </c>
      <c r="N7378" s="91" t="str">
        <f t="shared" si="11"/>
        <v xml:space="preserve"> </v>
      </c>
    </row>
    <row r="7379" spans="2:14" ht="20.100000000000001" customHeight="1" x14ac:dyDescent="0.3">
      <c r="B7379" s="101">
        <v>7369</v>
      </c>
      <c r="L7379" s="90" t="str">
        <f t="shared" si="9"/>
        <v xml:space="preserve"> </v>
      </c>
      <c r="M7379" s="90" t="str">
        <f t="shared" si="10"/>
        <v xml:space="preserve"> </v>
      </c>
      <c r="N7379" s="91" t="str">
        <f t="shared" si="11"/>
        <v xml:space="preserve"> </v>
      </c>
    </row>
    <row r="7380" spans="2:14" ht="20.100000000000001" customHeight="1" x14ac:dyDescent="0.3">
      <c r="B7380" s="101">
        <v>7370</v>
      </c>
      <c r="L7380" s="90" t="str">
        <f t="shared" si="9"/>
        <v xml:space="preserve"> </v>
      </c>
      <c r="M7380" s="90" t="str">
        <f t="shared" si="10"/>
        <v xml:space="preserve"> </v>
      </c>
      <c r="N7380" s="91" t="str">
        <f t="shared" si="11"/>
        <v xml:space="preserve"> </v>
      </c>
    </row>
    <row r="7381" spans="2:14" ht="20.100000000000001" customHeight="1" x14ac:dyDescent="0.3">
      <c r="B7381" s="101">
        <v>7371</v>
      </c>
      <c r="L7381" s="90" t="str">
        <f t="shared" si="9"/>
        <v xml:space="preserve"> </v>
      </c>
      <c r="M7381" s="90" t="str">
        <f t="shared" si="10"/>
        <v xml:space="preserve"> </v>
      </c>
      <c r="N7381" s="91" t="str">
        <f t="shared" si="11"/>
        <v xml:space="preserve"> </v>
      </c>
    </row>
    <row r="7382" spans="2:14" ht="20.100000000000001" customHeight="1" x14ac:dyDescent="0.3">
      <c r="B7382" s="101">
        <v>7372</v>
      </c>
      <c r="L7382" s="90" t="str">
        <f t="shared" si="9"/>
        <v xml:space="preserve"> </v>
      </c>
      <c r="M7382" s="90" t="str">
        <f t="shared" si="10"/>
        <v xml:space="preserve"> </v>
      </c>
      <c r="N7382" s="91" t="str">
        <f t="shared" si="11"/>
        <v xml:space="preserve"> </v>
      </c>
    </row>
    <row r="7383" spans="2:14" ht="20.100000000000001" customHeight="1" x14ac:dyDescent="0.3">
      <c r="B7383" s="101">
        <v>7373</v>
      </c>
      <c r="L7383" s="90" t="str">
        <f t="shared" si="9"/>
        <v xml:space="preserve"> </v>
      </c>
      <c r="M7383" s="90" t="str">
        <f t="shared" si="10"/>
        <v xml:space="preserve"> </v>
      </c>
      <c r="N7383" s="91" t="str">
        <f t="shared" si="11"/>
        <v xml:space="preserve"> </v>
      </c>
    </row>
    <row r="7384" spans="2:14" ht="20.100000000000001" customHeight="1" x14ac:dyDescent="0.3">
      <c r="B7384" s="101">
        <v>7374</v>
      </c>
      <c r="L7384" s="90" t="str">
        <f t="shared" si="9"/>
        <v xml:space="preserve"> </v>
      </c>
      <c r="M7384" s="90" t="str">
        <f t="shared" si="10"/>
        <v xml:space="preserve"> </v>
      </c>
      <c r="N7384" s="91" t="str">
        <f t="shared" si="11"/>
        <v xml:space="preserve"> </v>
      </c>
    </row>
    <row r="7385" spans="2:14" ht="20.100000000000001" customHeight="1" x14ac:dyDescent="0.3">
      <c r="B7385" s="101">
        <v>7375</v>
      </c>
      <c r="L7385" s="90" t="str">
        <f t="shared" ref="L7385:L7448" si="12">IF(K7385/1024 &gt;1,K7385/1024," ")</f>
        <v xml:space="preserve"> </v>
      </c>
      <c r="M7385" s="90" t="str">
        <f t="shared" ref="M7385:M7448" si="13">IF(K7385/1048576 &gt;1,K7385/1048576," ")</f>
        <v xml:space="preserve"> </v>
      </c>
      <c r="N7385" s="91" t="str">
        <f t="shared" ref="N7385:N7448" si="14">IF(K7385&gt;999999999,K7385/1073741824," ")</f>
        <v xml:space="preserve"> </v>
      </c>
    </row>
    <row r="7386" spans="2:14" ht="20.100000000000001" customHeight="1" x14ac:dyDescent="0.3">
      <c r="B7386" s="101">
        <v>7376</v>
      </c>
      <c r="L7386" s="90" t="str">
        <f t="shared" si="12"/>
        <v xml:space="preserve"> </v>
      </c>
      <c r="M7386" s="90" t="str">
        <f t="shared" si="13"/>
        <v xml:space="preserve"> </v>
      </c>
      <c r="N7386" s="91" t="str">
        <f t="shared" si="14"/>
        <v xml:space="preserve"> </v>
      </c>
    </row>
    <row r="7387" spans="2:14" ht="20.100000000000001" customHeight="1" x14ac:dyDescent="0.3">
      <c r="B7387" s="101">
        <v>7377</v>
      </c>
      <c r="L7387" s="90" t="str">
        <f t="shared" si="12"/>
        <v xml:space="preserve"> </v>
      </c>
      <c r="M7387" s="90" t="str">
        <f t="shared" si="13"/>
        <v xml:space="preserve"> </v>
      </c>
      <c r="N7387" s="91" t="str">
        <f t="shared" si="14"/>
        <v xml:space="preserve"> </v>
      </c>
    </row>
    <row r="7388" spans="2:14" ht="20.100000000000001" customHeight="1" x14ac:dyDescent="0.3">
      <c r="B7388" s="101">
        <v>7378</v>
      </c>
      <c r="L7388" s="90" t="str">
        <f t="shared" si="12"/>
        <v xml:space="preserve"> </v>
      </c>
      <c r="M7388" s="90" t="str">
        <f t="shared" si="13"/>
        <v xml:space="preserve"> </v>
      </c>
      <c r="N7388" s="91" t="str">
        <f t="shared" si="14"/>
        <v xml:space="preserve"> </v>
      </c>
    </row>
    <row r="7389" spans="2:14" ht="20.100000000000001" customHeight="1" x14ac:dyDescent="0.3">
      <c r="B7389" s="101">
        <v>7379</v>
      </c>
      <c r="L7389" s="90" t="str">
        <f t="shared" si="12"/>
        <v xml:space="preserve"> </v>
      </c>
      <c r="M7389" s="90" t="str">
        <f t="shared" si="13"/>
        <v xml:space="preserve"> </v>
      </c>
      <c r="N7389" s="91" t="str">
        <f t="shared" si="14"/>
        <v xml:space="preserve"> </v>
      </c>
    </row>
    <row r="7390" spans="2:14" ht="20.100000000000001" customHeight="1" x14ac:dyDescent="0.3">
      <c r="B7390" s="101">
        <v>7380</v>
      </c>
      <c r="L7390" s="90" t="str">
        <f t="shared" si="12"/>
        <v xml:space="preserve"> </v>
      </c>
      <c r="M7390" s="90" t="str">
        <f t="shared" si="13"/>
        <v xml:space="preserve"> </v>
      </c>
      <c r="N7390" s="91" t="str">
        <f t="shared" si="14"/>
        <v xml:space="preserve"> </v>
      </c>
    </row>
    <row r="7391" spans="2:14" ht="20.100000000000001" customHeight="1" x14ac:dyDescent="0.3">
      <c r="B7391" s="101">
        <v>7381</v>
      </c>
      <c r="L7391" s="90" t="str">
        <f t="shared" si="12"/>
        <v xml:space="preserve"> </v>
      </c>
      <c r="M7391" s="90" t="str">
        <f t="shared" si="13"/>
        <v xml:space="preserve"> </v>
      </c>
      <c r="N7391" s="91" t="str">
        <f t="shared" si="14"/>
        <v xml:space="preserve"> </v>
      </c>
    </row>
    <row r="7392" spans="2:14" ht="20.100000000000001" customHeight="1" x14ac:dyDescent="0.3">
      <c r="B7392" s="101">
        <v>7382</v>
      </c>
      <c r="L7392" s="90" t="str">
        <f t="shared" si="12"/>
        <v xml:space="preserve"> </v>
      </c>
      <c r="M7392" s="90" t="str">
        <f t="shared" si="13"/>
        <v xml:space="preserve"> </v>
      </c>
      <c r="N7392" s="91" t="str">
        <f t="shared" si="14"/>
        <v xml:space="preserve"> </v>
      </c>
    </row>
    <row r="7393" spans="2:14" ht="20.100000000000001" customHeight="1" x14ac:dyDescent="0.3">
      <c r="B7393" s="101">
        <v>7383</v>
      </c>
      <c r="L7393" s="90" t="str">
        <f t="shared" si="12"/>
        <v xml:space="preserve"> </v>
      </c>
      <c r="M7393" s="90" t="str">
        <f t="shared" si="13"/>
        <v xml:space="preserve"> </v>
      </c>
      <c r="N7393" s="91" t="str">
        <f t="shared" si="14"/>
        <v xml:space="preserve"> </v>
      </c>
    </row>
    <row r="7394" spans="2:14" ht="20.100000000000001" customHeight="1" x14ac:dyDescent="0.3">
      <c r="B7394" s="101">
        <v>7384</v>
      </c>
      <c r="L7394" s="90" t="str">
        <f t="shared" si="12"/>
        <v xml:space="preserve"> </v>
      </c>
      <c r="M7394" s="90" t="str">
        <f t="shared" si="13"/>
        <v xml:space="preserve"> </v>
      </c>
      <c r="N7394" s="91" t="str">
        <f t="shared" si="14"/>
        <v xml:space="preserve"> </v>
      </c>
    </row>
    <row r="7395" spans="2:14" ht="20.100000000000001" customHeight="1" x14ac:dyDescent="0.3">
      <c r="B7395" s="101">
        <v>7385</v>
      </c>
      <c r="L7395" s="90" t="str">
        <f t="shared" si="12"/>
        <v xml:space="preserve"> </v>
      </c>
      <c r="M7395" s="90" t="str">
        <f t="shared" si="13"/>
        <v xml:space="preserve"> </v>
      </c>
      <c r="N7395" s="91" t="str">
        <f t="shared" si="14"/>
        <v xml:space="preserve"> </v>
      </c>
    </row>
    <row r="7396" spans="2:14" ht="20.100000000000001" customHeight="1" x14ac:dyDescent="0.3">
      <c r="B7396" s="101">
        <v>7386</v>
      </c>
      <c r="L7396" s="90" t="str">
        <f t="shared" si="12"/>
        <v xml:space="preserve"> </v>
      </c>
      <c r="M7396" s="90" t="str">
        <f t="shared" si="13"/>
        <v xml:space="preserve"> </v>
      </c>
      <c r="N7396" s="91" t="str">
        <f t="shared" si="14"/>
        <v xml:space="preserve"> </v>
      </c>
    </row>
    <row r="7397" spans="2:14" ht="20.100000000000001" customHeight="1" x14ac:dyDescent="0.3">
      <c r="B7397" s="101">
        <v>7387</v>
      </c>
      <c r="L7397" s="90" t="str">
        <f t="shared" si="12"/>
        <v xml:space="preserve"> </v>
      </c>
      <c r="M7397" s="90" t="str">
        <f t="shared" si="13"/>
        <v xml:space="preserve"> </v>
      </c>
      <c r="N7397" s="91" t="str">
        <f t="shared" si="14"/>
        <v xml:space="preserve"> </v>
      </c>
    </row>
    <row r="7398" spans="2:14" ht="20.100000000000001" customHeight="1" x14ac:dyDescent="0.3">
      <c r="B7398" s="101">
        <v>7388</v>
      </c>
      <c r="L7398" s="90" t="str">
        <f t="shared" si="12"/>
        <v xml:space="preserve"> </v>
      </c>
      <c r="M7398" s="90" t="str">
        <f t="shared" si="13"/>
        <v xml:space="preserve"> </v>
      </c>
      <c r="N7398" s="91" t="str">
        <f t="shared" si="14"/>
        <v xml:space="preserve"> </v>
      </c>
    </row>
    <row r="7399" spans="2:14" ht="20.100000000000001" customHeight="1" x14ac:dyDescent="0.3">
      <c r="B7399" s="101">
        <v>7389</v>
      </c>
      <c r="L7399" s="90" t="str">
        <f t="shared" si="12"/>
        <v xml:space="preserve"> </v>
      </c>
      <c r="M7399" s="90" t="str">
        <f t="shared" si="13"/>
        <v xml:space="preserve"> </v>
      </c>
      <c r="N7399" s="91" t="str">
        <f t="shared" si="14"/>
        <v xml:space="preserve"> </v>
      </c>
    </row>
    <row r="7400" spans="2:14" ht="20.100000000000001" customHeight="1" x14ac:dyDescent="0.3">
      <c r="B7400" s="101">
        <v>7390</v>
      </c>
      <c r="L7400" s="90" t="str">
        <f t="shared" si="12"/>
        <v xml:space="preserve"> </v>
      </c>
      <c r="M7400" s="90" t="str">
        <f t="shared" si="13"/>
        <v xml:space="preserve"> </v>
      </c>
      <c r="N7400" s="91" t="str">
        <f t="shared" si="14"/>
        <v xml:space="preserve"> </v>
      </c>
    </row>
    <row r="7401" spans="2:14" ht="20.100000000000001" customHeight="1" x14ac:dyDescent="0.3">
      <c r="B7401" s="101">
        <v>7391</v>
      </c>
      <c r="L7401" s="90" t="str">
        <f t="shared" si="12"/>
        <v xml:space="preserve"> </v>
      </c>
      <c r="M7401" s="90" t="str">
        <f t="shared" si="13"/>
        <v xml:space="preserve"> </v>
      </c>
      <c r="N7401" s="91" t="str">
        <f t="shared" si="14"/>
        <v xml:space="preserve"> </v>
      </c>
    </row>
    <row r="7402" spans="2:14" ht="20.100000000000001" customHeight="1" x14ac:dyDescent="0.3">
      <c r="B7402" s="101">
        <v>7392</v>
      </c>
      <c r="L7402" s="90" t="str">
        <f t="shared" si="12"/>
        <v xml:space="preserve"> </v>
      </c>
      <c r="M7402" s="90" t="str">
        <f t="shared" si="13"/>
        <v xml:space="preserve"> </v>
      </c>
      <c r="N7402" s="91" t="str">
        <f t="shared" si="14"/>
        <v xml:space="preserve"> </v>
      </c>
    </row>
    <row r="7403" spans="2:14" ht="20.100000000000001" customHeight="1" x14ac:dyDescent="0.3">
      <c r="B7403" s="101">
        <v>7393</v>
      </c>
      <c r="L7403" s="90" t="str">
        <f t="shared" si="12"/>
        <v xml:space="preserve"> </v>
      </c>
      <c r="M7403" s="90" t="str">
        <f t="shared" si="13"/>
        <v xml:space="preserve"> </v>
      </c>
      <c r="N7403" s="91" t="str">
        <f t="shared" si="14"/>
        <v xml:space="preserve"> </v>
      </c>
    </row>
    <row r="7404" spans="2:14" ht="20.100000000000001" customHeight="1" x14ac:dyDescent="0.3">
      <c r="B7404" s="101">
        <v>7394</v>
      </c>
      <c r="L7404" s="90" t="str">
        <f t="shared" si="12"/>
        <v xml:space="preserve"> </v>
      </c>
      <c r="M7404" s="90" t="str">
        <f t="shared" si="13"/>
        <v xml:space="preserve"> </v>
      </c>
      <c r="N7404" s="91" t="str">
        <f t="shared" si="14"/>
        <v xml:space="preserve"> </v>
      </c>
    </row>
    <row r="7405" spans="2:14" ht="20.100000000000001" customHeight="1" x14ac:dyDescent="0.3">
      <c r="B7405" s="101">
        <v>7395</v>
      </c>
      <c r="L7405" s="90" t="str">
        <f t="shared" si="12"/>
        <v xml:space="preserve"> </v>
      </c>
      <c r="M7405" s="90" t="str">
        <f t="shared" si="13"/>
        <v xml:space="preserve"> </v>
      </c>
      <c r="N7405" s="91" t="str">
        <f t="shared" si="14"/>
        <v xml:space="preserve"> </v>
      </c>
    </row>
    <row r="7406" spans="2:14" ht="20.100000000000001" customHeight="1" x14ac:dyDescent="0.3">
      <c r="B7406" s="101">
        <v>7396</v>
      </c>
      <c r="L7406" s="90" t="str">
        <f t="shared" si="12"/>
        <v xml:space="preserve"> </v>
      </c>
      <c r="M7406" s="90" t="str">
        <f t="shared" si="13"/>
        <v xml:space="preserve"> </v>
      </c>
      <c r="N7406" s="91" t="str">
        <f t="shared" si="14"/>
        <v xml:space="preserve"> </v>
      </c>
    </row>
    <row r="7407" spans="2:14" ht="20.100000000000001" customHeight="1" x14ac:dyDescent="0.3">
      <c r="B7407" s="101">
        <v>7397</v>
      </c>
      <c r="L7407" s="90" t="str">
        <f t="shared" si="12"/>
        <v xml:space="preserve"> </v>
      </c>
      <c r="M7407" s="90" t="str">
        <f t="shared" si="13"/>
        <v xml:space="preserve"> </v>
      </c>
      <c r="N7407" s="91" t="str">
        <f t="shared" si="14"/>
        <v xml:space="preserve"> </v>
      </c>
    </row>
    <row r="7408" spans="2:14" ht="20.100000000000001" customHeight="1" x14ac:dyDescent="0.3">
      <c r="B7408" s="101">
        <v>7398</v>
      </c>
      <c r="L7408" s="90" t="str">
        <f t="shared" si="12"/>
        <v xml:space="preserve"> </v>
      </c>
      <c r="M7408" s="90" t="str">
        <f t="shared" si="13"/>
        <v xml:space="preserve"> </v>
      </c>
      <c r="N7408" s="91" t="str">
        <f t="shared" si="14"/>
        <v xml:space="preserve"> </v>
      </c>
    </row>
    <row r="7409" spans="2:14" ht="20.100000000000001" customHeight="1" x14ac:dyDescent="0.3">
      <c r="B7409" s="101">
        <v>7399</v>
      </c>
      <c r="L7409" s="90" t="str">
        <f t="shared" si="12"/>
        <v xml:space="preserve"> </v>
      </c>
      <c r="M7409" s="90" t="str">
        <f t="shared" si="13"/>
        <v xml:space="preserve"> </v>
      </c>
      <c r="N7409" s="91" t="str">
        <f t="shared" si="14"/>
        <v xml:space="preserve"> </v>
      </c>
    </row>
    <row r="7410" spans="2:14" ht="20.100000000000001" customHeight="1" x14ac:dyDescent="0.3">
      <c r="B7410" s="101">
        <v>7400</v>
      </c>
      <c r="L7410" s="90" t="str">
        <f t="shared" si="12"/>
        <v xml:space="preserve"> </v>
      </c>
      <c r="M7410" s="90" t="str">
        <f t="shared" si="13"/>
        <v xml:space="preserve"> </v>
      </c>
      <c r="N7410" s="91" t="str">
        <f t="shared" si="14"/>
        <v xml:space="preserve"> </v>
      </c>
    </row>
    <row r="7411" spans="2:14" ht="20.100000000000001" customHeight="1" x14ac:dyDescent="0.3">
      <c r="B7411" s="101">
        <v>7401</v>
      </c>
      <c r="L7411" s="90" t="str">
        <f t="shared" si="12"/>
        <v xml:space="preserve"> </v>
      </c>
      <c r="M7411" s="90" t="str">
        <f t="shared" si="13"/>
        <v xml:space="preserve"> </v>
      </c>
      <c r="N7411" s="91" t="str">
        <f t="shared" si="14"/>
        <v xml:space="preserve"> </v>
      </c>
    </row>
    <row r="7412" spans="2:14" ht="20.100000000000001" customHeight="1" x14ac:dyDescent="0.3">
      <c r="B7412" s="101">
        <v>7402</v>
      </c>
      <c r="L7412" s="90" t="str">
        <f t="shared" si="12"/>
        <v xml:space="preserve"> </v>
      </c>
      <c r="M7412" s="90" t="str">
        <f t="shared" si="13"/>
        <v xml:space="preserve"> </v>
      </c>
      <c r="N7412" s="91" t="str">
        <f t="shared" si="14"/>
        <v xml:space="preserve"> </v>
      </c>
    </row>
    <row r="7413" spans="2:14" ht="20.100000000000001" customHeight="1" x14ac:dyDescent="0.3">
      <c r="B7413" s="101">
        <v>7403</v>
      </c>
      <c r="L7413" s="90" t="str">
        <f t="shared" si="12"/>
        <v xml:space="preserve"> </v>
      </c>
      <c r="M7413" s="90" t="str">
        <f t="shared" si="13"/>
        <v xml:space="preserve"> </v>
      </c>
      <c r="N7413" s="91" t="str">
        <f t="shared" si="14"/>
        <v xml:space="preserve"> </v>
      </c>
    </row>
    <row r="7414" spans="2:14" ht="20.100000000000001" customHeight="1" x14ac:dyDescent="0.3">
      <c r="B7414" s="101">
        <v>7404</v>
      </c>
      <c r="L7414" s="90" t="str">
        <f t="shared" si="12"/>
        <v xml:space="preserve"> </v>
      </c>
      <c r="M7414" s="90" t="str">
        <f t="shared" si="13"/>
        <v xml:space="preserve"> </v>
      </c>
      <c r="N7414" s="91" t="str">
        <f t="shared" si="14"/>
        <v xml:space="preserve"> </v>
      </c>
    </row>
    <row r="7415" spans="2:14" ht="20.100000000000001" customHeight="1" x14ac:dyDescent="0.3">
      <c r="B7415" s="101">
        <v>7405</v>
      </c>
      <c r="L7415" s="90" t="str">
        <f t="shared" si="12"/>
        <v xml:space="preserve"> </v>
      </c>
      <c r="M7415" s="90" t="str">
        <f t="shared" si="13"/>
        <v xml:space="preserve"> </v>
      </c>
      <c r="N7415" s="91" t="str">
        <f t="shared" si="14"/>
        <v xml:space="preserve"> </v>
      </c>
    </row>
    <row r="7416" spans="2:14" ht="20.100000000000001" customHeight="1" x14ac:dyDescent="0.3">
      <c r="B7416" s="101">
        <v>7406</v>
      </c>
      <c r="L7416" s="90" t="str">
        <f t="shared" si="12"/>
        <v xml:space="preserve"> </v>
      </c>
      <c r="M7416" s="90" t="str">
        <f t="shared" si="13"/>
        <v xml:space="preserve"> </v>
      </c>
      <c r="N7416" s="91" t="str">
        <f t="shared" si="14"/>
        <v xml:space="preserve"> </v>
      </c>
    </row>
    <row r="7417" spans="2:14" ht="20.100000000000001" customHeight="1" x14ac:dyDescent="0.3">
      <c r="B7417" s="101">
        <v>7407</v>
      </c>
      <c r="L7417" s="90" t="str">
        <f t="shared" si="12"/>
        <v xml:space="preserve"> </v>
      </c>
      <c r="M7417" s="90" t="str">
        <f t="shared" si="13"/>
        <v xml:space="preserve"> </v>
      </c>
      <c r="N7417" s="91" t="str">
        <f t="shared" si="14"/>
        <v xml:space="preserve"> </v>
      </c>
    </row>
    <row r="7418" spans="2:14" ht="20.100000000000001" customHeight="1" x14ac:dyDescent="0.3">
      <c r="B7418" s="101">
        <v>7408</v>
      </c>
      <c r="L7418" s="90" t="str">
        <f t="shared" si="12"/>
        <v xml:space="preserve"> </v>
      </c>
      <c r="M7418" s="90" t="str">
        <f t="shared" si="13"/>
        <v xml:space="preserve"> </v>
      </c>
      <c r="N7418" s="91" t="str">
        <f t="shared" si="14"/>
        <v xml:space="preserve"> </v>
      </c>
    </row>
    <row r="7419" spans="2:14" ht="20.100000000000001" customHeight="1" x14ac:dyDescent="0.3">
      <c r="B7419" s="101">
        <v>7409</v>
      </c>
      <c r="L7419" s="90" t="str">
        <f t="shared" si="12"/>
        <v xml:space="preserve"> </v>
      </c>
      <c r="M7419" s="90" t="str">
        <f t="shared" si="13"/>
        <v xml:space="preserve"> </v>
      </c>
      <c r="N7419" s="91" t="str">
        <f t="shared" si="14"/>
        <v xml:space="preserve"> </v>
      </c>
    </row>
    <row r="7420" spans="2:14" ht="20.100000000000001" customHeight="1" x14ac:dyDescent="0.3">
      <c r="B7420" s="101">
        <v>7410</v>
      </c>
      <c r="L7420" s="90" t="str">
        <f t="shared" si="12"/>
        <v xml:space="preserve"> </v>
      </c>
      <c r="M7420" s="90" t="str">
        <f t="shared" si="13"/>
        <v xml:space="preserve"> </v>
      </c>
      <c r="N7420" s="91" t="str">
        <f t="shared" si="14"/>
        <v xml:space="preserve"> </v>
      </c>
    </row>
    <row r="7421" spans="2:14" ht="20.100000000000001" customHeight="1" x14ac:dyDescent="0.3">
      <c r="B7421" s="101">
        <v>7411</v>
      </c>
      <c r="L7421" s="90" t="str">
        <f t="shared" si="12"/>
        <v xml:space="preserve"> </v>
      </c>
      <c r="M7421" s="90" t="str">
        <f t="shared" si="13"/>
        <v xml:space="preserve"> </v>
      </c>
      <c r="N7421" s="91" t="str">
        <f t="shared" si="14"/>
        <v xml:space="preserve"> </v>
      </c>
    </row>
    <row r="7422" spans="2:14" ht="20.100000000000001" customHeight="1" x14ac:dyDescent="0.3">
      <c r="B7422" s="101">
        <v>7412</v>
      </c>
      <c r="L7422" s="90" t="str">
        <f t="shared" si="12"/>
        <v xml:space="preserve"> </v>
      </c>
      <c r="M7422" s="90" t="str">
        <f t="shared" si="13"/>
        <v xml:space="preserve"> </v>
      </c>
      <c r="N7422" s="91" t="str">
        <f t="shared" si="14"/>
        <v xml:space="preserve"> </v>
      </c>
    </row>
    <row r="7423" spans="2:14" ht="20.100000000000001" customHeight="1" x14ac:dyDescent="0.3">
      <c r="B7423" s="101">
        <v>7413</v>
      </c>
      <c r="L7423" s="90" t="str">
        <f t="shared" si="12"/>
        <v xml:space="preserve"> </v>
      </c>
      <c r="M7423" s="90" t="str">
        <f t="shared" si="13"/>
        <v xml:space="preserve"> </v>
      </c>
      <c r="N7423" s="91" t="str">
        <f t="shared" si="14"/>
        <v xml:space="preserve"> </v>
      </c>
    </row>
    <row r="7424" spans="2:14" ht="20.100000000000001" customHeight="1" x14ac:dyDescent="0.3">
      <c r="B7424" s="101">
        <v>7414</v>
      </c>
      <c r="L7424" s="90" t="str">
        <f t="shared" si="12"/>
        <v xml:space="preserve"> </v>
      </c>
      <c r="M7424" s="90" t="str">
        <f t="shared" si="13"/>
        <v xml:space="preserve"> </v>
      </c>
      <c r="N7424" s="91" t="str">
        <f t="shared" si="14"/>
        <v xml:space="preserve"> </v>
      </c>
    </row>
    <row r="7425" spans="2:14" ht="20.100000000000001" customHeight="1" x14ac:dyDescent="0.3">
      <c r="B7425" s="101">
        <v>7415</v>
      </c>
      <c r="L7425" s="90" t="str">
        <f t="shared" si="12"/>
        <v xml:space="preserve"> </v>
      </c>
      <c r="M7425" s="90" t="str">
        <f t="shared" si="13"/>
        <v xml:space="preserve"> </v>
      </c>
      <c r="N7425" s="91" t="str">
        <f t="shared" si="14"/>
        <v xml:space="preserve"> </v>
      </c>
    </row>
    <row r="7426" spans="2:14" ht="20.100000000000001" customHeight="1" x14ac:dyDescent="0.3">
      <c r="B7426" s="101">
        <v>7416</v>
      </c>
      <c r="L7426" s="90" t="str">
        <f t="shared" si="12"/>
        <v xml:space="preserve"> </v>
      </c>
      <c r="M7426" s="90" t="str">
        <f t="shared" si="13"/>
        <v xml:space="preserve"> </v>
      </c>
      <c r="N7426" s="91" t="str">
        <f t="shared" si="14"/>
        <v xml:space="preserve"> </v>
      </c>
    </row>
    <row r="7427" spans="2:14" ht="20.100000000000001" customHeight="1" x14ac:dyDescent="0.3">
      <c r="B7427" s="101">
        <v>7417</v>
      </c>
      <c r="L7427" s="90" t="str">
        <f t="shared" si="12"/>
        <v xml:space="preserve"> </v>
      </c>
      <c r="M7427" s="90" t="str">
        <f t="shared" si="13"/>
        <v xml:space="preserve"> </v>
      </c>
      <c r="N7427" s="91" t="str">
        <f t="shared" si="14"/>
        <v xml:space="preserve"> </v>
      </c>
    </row>
    <row r="7428" spans="2:14" ht="20.100000000000001" customHeight="1" x14ac:dyDescent="0.3">
      <c r="B7428" s="101">
        <v>7418</v>
      </c>
      <c r="L7428" s="90" t="str">
        <f t="shared" si="12"/>
        <v xml:space="preserve"> </v>
      </c>
      <c r="M7428" s="90" t="str">
        <f t="shared" si="13"/>
        <v xml:space="preserve"> </v>
      </c>
      <c r="N7428" s="91" t="str">
        <f t="shared" si="14"/>
        <v xml:space="preserve"> </v>
      </c>
    </row>
    <row r="7429" spans="2:14" ht="20.100000000000001" customHeight="1" x14ac:dyDescent="0.3">
      <c r="B7429" s="101">
        <v>7419</v>
      </c>
      <c r="L7429" s="90" t="str">
        <f t="shared" si="12"/>
        <v xml:space="preserve"> </v>
      </c>
      <c r="M7429" s="90" t="str">
        <f t="shared" si="13"/>
        <v xml:space="preserve"> </v>
      </c>
      <c r="N7429" s="91" t="str">
        <f t="shared" si="14"/>
        <v xml:space="preserve"> </v>
      </c>
    </row>
    <row r="7430" spans="2:14" ht="20.100000000000001" customHeight="1" x14ac:dyDescent="0.3">
      <c r="B7430" s="101">
        <v>7420</v>
      </c>
      <c r="L7430" s="90" t="str">
        <f t="shared" si="12"/>
        <v xml:space="preserve"> </v>
      </c>
      <c r="M7430" s="90" t="str">
        <f t="shared" si="13"/>
        <v xml:space="preserve"> </v>
      </c>
      <c r="N7430" s="91" t="str">
        <f t="shared" si="14"/>
        <v xml:space="preserve"> </v>
      </c>
    </row>
    <row r="7431" spans="2:14" ht="20.100000000000001" customHeight="1" x14ac:dyDescent="0.3">
      <c r="B7431" s="101">
        <v>7421</v>
      </c>
      <c r="L7431" s="90" t="str">
        <f t="shared" si="12"/>
        <v xml:space="preserve"> </v>
      </c>
      <c r="M7431" s="90" t="str">
        <f t="shared" si="13"/>
        <v xml:space="preserve"> </v>
      </c>
      <c r="N7431" s="91" t="str">
        <f t="shared" si="14"/>
        <v xml:space="preserve"> </v>
      </c>
    </row>
    <row r="7432" spans="2:14" ht="20.100000000000001" customHeight="1" x14ac:dyDescent="0.3">
      <c r="B7432" s="101">
        <v>7422</v>
      </c>
      <c r="L7432" s="90" t="str">
        <f t="shared" si="12"/>
        <v xml:space="preserve"> </v>
      </c>
      <c r="M7432" s="90" t="str">
        <f t="shared" si="13"/>
        <v xml:space="preserve"> </v>
      </c>
      <c r="N7432" s="91" t="str">
        <f t="shared" si="14"/>
        <v xml:space="preserve"> </v>
      </c>
    </row>
    <row r="7433" spans="2:14" ht="20.100000000000001" customHeight="1" x14ac:dyDescent="0.3">
      <c r="B7433" s="101">
        <v>7423</v>
      </c>
      <c r="L7433" s="90" t="str">
        <f t="shared" si="12"/>
        <v xml:space="preserve"> </v>
      </c>
      <c r="M7433" s="90" t="str">
        <f t="shared" si="13"/>
        <v xml:space="preserve"> </v>
      </c>
      <c r="N7433" s="91" t="str">
        <f t="shared" si="14"/>
        <v xml:space="preserve"> </v>
      </c>
    </row>
    <row r="7434" spans="2:14" ht="20.100000000000001" customHeight="1" x14ac:dyDescent="0.3">
      <c r="B7434" s="101">
        <v>7424</v>
      </c>
      <c r="L7434" s="90" t="str">
        <f t="shared" si="12"/>
        <v xml:space="preserve"> </v>
      </c>
      <c r="M7434" s="90" t="str">
        <f t="shared" si="13"/>
        <v xml:space="preserve"> </v>
      </c>
      <c r="N7434" s="91" t="str">
        <f t="shared" si="14"/>
        <v xml:space="preserve"> </v>
      </c>
    </row>
    <row r="7435" spans="2:14" ht="20.100000000000001" customHeight="1" x14ac:dyDescent="0.3">
      <c r="B7435" s="101">
        <v>7425</v>
      </c>
      <c r="L7435" s="90" t="str">
        <f t="shared" si="12"/>
        <v xml:space="preserve"> </v>
      </c>
      <c r="M7435" s="90" t="str">
        <f t="shared" si="13"/>
        <v xml:space="preserve"> </v>
      </c>
      <c r="N7435" s="91" t="str">
        <f t="shared" si="14"/>
        <v xml:space="preserve"> </v>
      </c>
    </row>
    <row r="7436" spans="2:14" ht="20.100000000000001" customHeight="1" x14ac:dyDescent="0.3">
      <c r="B7436" s="101">
        <v>7426</v>
      </c>
      <c r="L7436" s="90" t="str">
        <f t="shared" si="12"/>
        <v xml:space="preserve"> </v>
      </c>
      <c r="M7436" s="90" t="str">
        <f t="shared" si="13"/>
        <v xml:space="preserve"> </v>
      </c>
      <c r="N7436" s="91" t="str">
        <f t="shared" si="14"/>
        <v xml:space="preserve"> </v>
      </c>
    </row>
    <row r="7437" spans="2:14" ht="20.100000000000001" customHeight="1" x14ac:dyDescent="0.3">
      <c r="B7437" s="101">
        <v>7427</v>
      </c>
      <c r="L7437" s="90" t="str">
        <f t="shared" si="12"/>
        <v xml:space="preserve"> </v>
      </c>
      <c r="M7437" s="90" t="str">
        <f t="shared" si="13"/>
        <v xml:space="preserve"> </v>
      </c>
      <c r="N7437" s="91" t="str">
        <f t="shared" si="14"/>
        <v xml:space="preserve"> </v>
      </c>
    </row>
    <row r="7438" spans="2:14" ht="20.100000000000001" customHeight="1" x14ac:dyDescent="0.3">
      <c r="B7438" s="101">
        <v>7428</v>
      </c>
      <c r="L7438" s="90" t="str">
        <f t="shared" si="12"/>
        <v xml:space="preserve"> </v>
      </c>
      <c r="M7438" s="90" t="str">
        <f t="shared" si="13"/>
        <v xml:space="preserve"> </v>
      </c>
      <c r="N7438" s="91" t="str">
        <f t="shared" si="14"/>
        <v xml:space="preserve"> </v>
      </c>
    </row>
    <row r="7439" spans="2:14" ht="20.100000000000001" customHeight="1" x14ac:dyDescent="0.3">
      <c r="B7439" s="101">
        <v>7429</v>
      </c>
      <c r="L7439" s="90" t="str">
        <f t="shared" si="12"/>
        <v xml:space="preserve"> </v>
      </c>
      <c r="M7439" s="90" t="str">
        <f t="shared" si="13"/>
        <v xml:space="preserve"> </v>
      </c>
      <c r="N7439" s="91" t="str">
        <f t="shared" si="14"/>
        <v xml:space="preserve"> </v>
      </c>
    </row>
    <row r="7440" spans="2:14" ht="20.100000000000001" customHeight="1" x14ac:dyDescent="0.3">
      <c r="B7440" s="101">
        <v>7430</v>
      </c>
      <c r="L7440" s="90" t="str">
        <f t="shared" si="12"/>
        <v xml:space="preserve"> </v>
      </c>
      <c r="M7440" s="90" t="str">
        <f t="shared" si="13"/>
        <v xml:space="preserve"> </v>
      </c>
      <c r="N7440" s="91" t="str">
        <f t="shared" si="14"/>
        <v xml:space="preserve"> </v>
      </c>
    </row>
    <row r="7441" spans="2:14" ht="20.100000000000001" customHeight="1" x14ac:dyDescent="0.3">
      <c r="B7441" s="101">
        <v>7431</v>
      </c>
      <c r="L7441" s="90" t="str">
        <f t="shared" si="12"/>
        <v xml:space="preserve"> </v>
      </c>
      <c r="M7441" s="90" t="str">
        <f t="shared" si="13"/>
        <v xml:space="preserve"> </v>
      </c>
      <c r="N7441" s="91" t="str">
        <f t="shared" si="14"/>
        <v xml:space="preserve"> </v>
      </c>
    </row>
    <row r="7442" spans="2:14" ht="20.100000000000001" customHeight="1" x14ac:dyDescent="0.3">
      <c r="B7442" s="101">
        <v>7432</v>
      </c>
      <c r="L7442" s="90" t="str">
        <f t="shared" si="12"/>
        <v xml:space="preserve"> </v>
      </c>
      <c r="M7442" s="90" t="str">
        <f t="shared" si="13"/>
        <v xml:space="preserve"> </v>
      </c>
      <c r="N7442" s="91" t="str">
        <f t="shared" si="14"/>
        <v xml:space="preserve"> </v>
      </c>
    </row>
    <row r="7443" spans="2:14" ht="20.100000000000001" customHeight="1" x14ac:dyDescent="0.3">
      <c r="B7443" s="101">
        <v>7433</v>
      </c>
      <c r="L7443" s="90" t="str">
        <f t="shared" si="12"/>
        <v xml:space="preserve"> </v>
      </c>
      <c r="M7443" s="90" t="str">
        <f t="shared" si="13"/>
        <v xml:space="preserve"> </v>
      </c>
      <c r="N7443" s="91" t="str">
        <f t="shared" si="14"/>
        <v xml:space="preserve"> </v>
      </c>
    </row>
    <row r="7444" spans="2:14" ht="20.100000000000001" customHeight="1" x14ac:dyDescent="0.3">
      <c r="B7444" s="101">
        <v>7434</v>
      </c>
      <c r="L7444" s="90" t="str">
        <f t="shared" si="12"/>
        <v xml:space="preserve"> </v>
      </c>
      <c r="M7444" s="90" t="str">
        <f t="shared" si="13"/>
        <v xml:space="preserve"> </v>
      </c>
      <c r="N7444" s="91" t="str">
        <f t="shared" si="14"/>
        <v xml:space="preserve"> </v>
      </c>
    </row>
    <row r="7445" spans="2:14" ht="20.100000000000001" customHeight="1" x14ac:dyDescent="0.3">
      <c r="B7445" s="101">
        <v>7435</v>
      </c>
      <c r="L7445" s="90" t="str">
        <f t="shared" si="12"/>
        <v xml:space="preserve"> </v>
      </c>
      <c r="M7445" s="90" t="str">
        <f t="shared" si="13"/>
        <v xml:space="preserve"> </v>
      </c>
      <c r="N7445" s="91" t="str">
        <f t="shared" si="14"/>
        <v xml:space="preserve"> </v>
      </c>
    </row>
    <row r="7446" spans="2:14" ht="20.100000000000001" customHeight="1" x14ac:dyDescent="0.3">
      <c r="B7446" s="101">
        <v>7436</v>
      </c>
      <c r="L7446" s="90" t="str">
        <f t="shared" si="12"/>
        <v xml:space="preserve"> </v>
      </c>
      <c r="M7446" s="90" t="str">
        <f t="shared" si="13"/>
        <v xml:space="preserve"> </v>
      </c>
      <c r="N7446" s="91" t="str">
        <f t="shared" si="14"/>
        <v xml:space="preserve"> </v>
      </c>
    </row>
    <row r="7447" spans="2:14" ht="20.100000000000001" customHeight="1" x14ac:dyDescent="0.3">
      <c r="B7447" s="101">
        <v>7437</v>
      </c>
      <c r="L7447" s="90" t="str">
        <f t="shared" si="12"/>
        <v xml:space="preserve"> </v>
      </c>
      <c r="M7447" s="90" t="str">
        <f t="shared" si="13"/>
        <v xml:space="preserve"> </v>
      </c>
      <c r="N7447" s="91" t="str">
        <f t="shared" si="14"/>
        <v xml:space="preserve"> </v>
      </c>
    </row>
    <row r="7448" spans="2:14" ht="20.100000000000001" customHeight="1" x14ac:dyDescent="0.3">
      <c r="B7448" s="101">
        <v>7438</v>
      </c>
      <c r="L7448" s="90" t="str">
        <f t="shared" si="12"/>
        <v xml:space="preserve"> </v>
      </c>
      <c r="M7448" s="90" t="str">
        <f t="shared" si="13"/>
        <v xml:space="preserve"> </v>
      </c>
      <c r="N7448" s="91" t="str">
        <f t="shared" si="14"/>
        <v xml:space="preserve"> </v>
      </c>
    </row>
    <row r="7449" spans="2:14" ht="20.100000000000001" customHeight="1" x14ac:dyDescent="0.3">
      <c r="B7449" s="101">
        <v>7439</v>
      </c>
      <c r="L7449" s="90" t="str">
        <f t="shared" ref="L7449:L7512" si="15">IF(K7449/1024 &gt;1,K7449/1024," ")</f>
        <v xml:space="preserve"> </v>
      </c>
      <c r="M7449" s="90" t="str">
        <f t="shared" ref="M7449:M7512" si="16">IF(K7449/1048576 &gt;1,K7449/1048576," ")</f>
        <v xml:space="preserve"> </v>
      </c>
      <c r="N7449" s="91" t="str">
        <f t="shared" ref="N7449:N7512" si="17">IF(K7449&gt;999999999,K7449/1073741824," ")</f>
        <v xml:space="preserve"> </v>
      </c>
    </row>
    <row r="7450" spans="2:14" ht="20.100000000000001" customHeight="1" x14ac:dyDescent="0.3">
      <c r="B7450" s="101">
        <v>7440</v>
      </c>
      <c r="L7450" s="90" t="str">
        <f t="shared" si="15"/>
        <v xml:space="preserve"> </v>
      </c>
      <c r="M7450" s="90" t="str">
        <f t="shared" si="16"/>
        <v xml:space="preserve"> </v>
      </c>
      <c r="N7450" s="91" t="str">
        <f t="shared" si="17"/>
        <v xml:space="preserve"> </v>
      </c>
    </row>
    <row r="7451" spans="2:14" ht="20.100000000000001" customHeight="1" x14ac:dyDescent="0.3">
      <c r="B7451" s="101">
        <v>7441</v>
      </c>
      <c r="L7451" s="90" t="str">
        <f t="shared" si="15"/>
        <v xml:space="preserve"> </v>
      </c>
      <c r="M7451" s="90" t="str">
        <f t="shared" si="16"/>
        <v xml:space="preserve"> </v>
      </c>
      <c r="N7451" s="91" t="str">
        <f t="shared" si="17"/>
        <v xml:space="preserve"> </v>
      </c>
    </row>
    <row r="7452" spans="2:14" ht="20.100000000000001" customHeight="1" x14ac:dyDescent="0.3">
      <c r="B7452" s="101">
        <v>7442</v>
      </c>
      <c r="L7452" s="90" t="str">
        <f t="shared" si="15"/>
        <v xml:space="preserve"> </v>
      </c>
      <c r="M7452" s="90" t="str">
        <f t="shared" si="16"/>
        <v xml:space="preserve"> </v>
      </c>
      <c r="N7452" s="91" t="str">
        <f t="shared" si="17"/>
        <v xml:space="preserve"> </v>
      </c>
    </row>
    <row r="7453" spans="2:14" ht="20.100000000000001" customHeight="1" x14ac:dyDescent="0.3">
      <c r="B7453" s="101">
        <v>7443</v>
      </c>
      <c r="L7453" s="90" t="str">
        <f t="shared" si="15"/>
        <v xml:space="preserve"> </v>
      </c>
      <c r="M7453" s="90" t="str">
        <f t="shared" si="16"/>
        <v xml:space="preserve"> </v>
      </c>
      <c r="N7453" s="91" t="str">
        <f t="shared" si="17"/>
        <v xml:space="preserve"> </v>
      </c>
    </row>
    <row r="7454" spans="2:14" ht="20.100000000000001" customHeight="1" x14ac:dyDescent="0.3">
      <c r="B7454" s="101">
        <v>7444</v>
      </c>
      <c r="L7454" s="90" t="str">
        <f t="shared" si="15"/>
        <v xml:space="preserve"> </v>
      </c>
      <c r="M7454" s="90" t="str">
        <f t="shared" si="16"/>
        <v xml:space="preserve"> </v>
      </c>
      <c r="N7454" s="91" t="str">
        <f t="shared" si="17"/>
        <v xml:space="preserve"> </v>
      </c>
    </row>
    <row r="7455" spans="2:14" ht="20.100000000000001" customHeight="1" x14ac:dyDescent="0.3">
      <c r="B7455" s="101">
        <v>7445</v>
      </c>
      <c r="L7455" s="90" t="str">
        <f t="shared" si="15"/>
        <v xml:space="preserve"> </v>
      </c>
      <c r="M7455" s="90" t="str">
        <f t="shared" si="16"/>
        <v xml:space="preserve"> </v>
      </c>
      <c r="N7455" s="91" t="str">
        <f t="shared" si="17"/>
        <v xml:space="preserve"> </v>
      </c>
    </row>
    <row r="7456" spans="2:14" ht="20.100000000000001" customHeight="1" x14ac:dyDescent="0.3">
      <c r="B7456" s="101">
        <v>7446</v>
      </c>
      <c r="L7456" s="90" t="str">
        <f t="shared" si="15"/>
        <v xml:space="preserve"> </v>
      </c>
      <c r="M7456" s="90" t="str">
        <f t="shared" si="16"/>
        <v xml:space="preserve"> </v>
      </c>
      <c r="N7456" s="91" t="str">
        <f t="shared" si="17"/>
        <v xml:space="preserve"> </v>
      </c>
    </row>
    <row r="7457" spans="2:14" ht="20.100000000000001" customHeight="1" x14ac:dyDescent="0.3">
      <c r="B7457" s="101">
        <v>7447</v>
      </c>
      <c r="L7457" s="90" t="str">
        <f t="shared" si="15"/>
        <v xml:space="preserve"> </v>
      </c>
      <c r="M7457" s="90" t="str">
        <f t="shared" si="16"/>
        <v xml:space="preserve"> </v>
      </c>
      <c r="N7457" s="91" t="str">
        <f t="shared" si="17"/>
        <v xml:space="preserve"> </v>
      </c>
    </row>
    <row r="7458" spans="2:14" ht="20.100000000000001" customHeight="1" x14ac:dyDescent="0.3">
      <c r="B7458" s="101">
        <v>7448</v>
      </c>
      <c r="L7458" s="90" t="str">
        <f t="shared" si="15"/>
        <v xml:space="preserve"> </v>
      </c>
      <c r="M7458" s="90" t="str">
        <f t="shared" si="16"/>
        <v xml:space="preserve"> </v>
      </c>
      <c r="N7458" s="91" t="str">
        <f t="shared" si="17"/>
        <v xml:space="preserve"> </v>
      </c>
    </row>
    <row r="7459" spans="2:14" ht="20.100000000000001" customHeight="1" x14ac:dyDescent="0.3">
      <c r="B7459" s="101">
        <v>7449</v>
      </c>
      <c r="L7459" s="90" t="str">
        <f t="shared" si="15"/>
        <v xml:space="preserve"> </v>
      </c>
      <c r="M7459" s="90" t="str">
        <f t="shared" si="16"/>
        <v xml:space="preserve"> </v>
      </c>
      <c r="N7459" s="91" t="str">
        <f t="shared" si="17"/>
        <v xml:space="preserve"> </v>
      </c>
    </row>
    <row r="7460" spans="2:14" ht="20.100000000000001" customHeight="1" x14ac:dyDescent="0.3">
      <c r="B7460" s="101">
        <v>7450</v>
      </c>
      <c r="L7460" s="90" t="str">
        <f t="shared" si="15"/>
        <v xml:space="preserve"> </v>
      </c>
      <c r="M7460" s="90" t="str">
        <f t="shared" si="16"/>
        <v xml:space="preserve"> </v>
      </c>
      <c r="N7460" s="91" t="str">
        <f t="shared" si="17"/>
        <v xml:space="preserve"> </v>
      </c>
    </row>
    <row r="7461" spans="2:14" ht="20.100000000000001" customHeight="1" x14ac:dyDescent="0.3">
      <c r="B7461" s="101">
        <v>7451</v>
      </c>
      <c r="L7461" s="90" t="str">
        <f t="shared" si="15"/>
        <v xml:space="preserve"> </v>
      </c>
      <c r="M7461" s="90" t="str">
        <f t="shared" si="16"/>
        <v xml:space="preserve"> </v>
      </c>
      <c r="N7461" s="91" t="str">
        <f t="shared" si="17"/>
        <v xml:space="preserve"> </v>
      </c>
    </row>
    <row r="7462" spans="2:14" ht="20.100000000000001" customHeight="1" x14ac:dyDescent="0.3">
      <c r="B7462" s="101">
        <v>7452</v>
      </c>
      <c r="L7462" s="90" t="str">
        <f t="shared" si="15"/>
        <v xml:space="preserve"> </v>
      </c>
      <c r="M7462" s="90" t="str">
        <f t="shared" si="16"/>
        <v xml:space="preserve"> </v>
      </c>
      <c r="N7462" s="91" t="str">
        <f t="shared" si="17"/>
        <v xml:space="preserve"> </v>
      </c>
    </row>
    <row r="7463" spans="2:14" ht="20.100000000000001" customHeight="1" x14ac:dyDescent="0.3">
      <c r="B7463" s="101">
        <v>7453</v>
      </c>
      <c r="L7463" s="90" t="str">
        <f t="shared" si="15"/>
        <v xml:space="preserve"> </v>
      </c>
      <c r="M7463" s="90" t="str">
        <f t="shared" si="16"/>
        <v xml:space="preserve"> </v>
      </c>
      <c r="N7463" s="91" t="str">
        <f t="shared" si="17"/>
        <v xml:space="preserve"> </v>
      </c>
    </row>
    <row r="7464" spans="2:14" ht="20.100000000000001" customHeight="1" x14ac:dyDescent="0.3">
      <c r="B7464" s="101">
        <v>7454</v>
      </c>
      <c r="L7464" s="90" t="str">
        <f t="shared" si="15"/>
        <v xml:space="preserve"> </v>
      </c>
      <c r="M7464" s="90" t="str">
        <f t="shared" si="16"/>
        <v xml:space="preserve"> </v>
      </c>
      <c r="N7464" s="91" t="str">
        <f t="shared" si="17"/>
        <v xml:space="preserve"> </v>
      </c>
    </row>
    <row r="7465" spans="2:14" ht="20.100000000000001" customHeight="1" x14ac:dyDescent="0.3">
      <c r="B7465" s="101">
        <v>7455</v>
      </c>
      <c r="L7465" s="90" t="str">
        <f t="shared" si="15"/>
        <v xml:space="preserve"> </v>
      </c>
      <c r="M7465" s="90" t="str">
        <f t="shared" si="16"/>
        <v xml:space="preserve"> </v>
      </c>
      <c r="N7465" s="91" t="str">
        <f t="shared" si="17"/>
        <v xml:space="preserve"> </v>
      </c>
    </row>
    <row r="7466" spans="2:14" ht="20.100000000000001" customHeight="1" x14ac:dyDescent="0.3">
      <c r="B7466" s="101">
        <v>7456</v>
      </c>
      <c r="L7466" s="90" t="str">
        <f t="shared" si="15"/>
        <v xml:space="preserve"> </v>
      </c>
      <c r="M7466" s="90" t="str">
        <f t="shared" si="16"/>
        <v xml:space="preserve"> </v>
      </c>
      <c r="N7466" s="91" t="str">
        <f t="shared" si="17"/>
        <v xml:space="preserve"> </v>
      </c>
    </row>
    <row r="7467" spans="2:14" ht="20.100000000000001" customHeight="1" x14ac:dyDescent="0.3">
      <c r="B7467" s="101">
        <v>7457</v>
      </c>
      <c r="L7467" s="90" t="str">
        <f t="shared" si="15"/>
        <v xml:space="preserve"> </v>
      </c>
      <c r="M7467" s="90" t="str">
        <f t="shared" si="16"/>
        <v xml:space="preserve"> </v>
      </c>
      <c r="N7467" s="91" t="str">
        <f t="shared" si="17"/>
        <v xml:space="preserve"> </v>
      </c>
    </row>
    <row r="7468" spans="2:14" ht="20.100000000000001" customHeight="1" x14ac:dyDescent="0.3">
      <c r="B7468" s="101">
        <v>7458</v>
      </c>
      <c r="L7468" s="90" t="str">
        <f t="shared" si="15"/>
        <v xml:space="preserve"> </v>
      </c>
      <c r="M7468" s="90" t="str">
        <f t="shared" si="16"/>
        <v xml:space="preserve"> </v>
      </c>
      <c r="N7468" s="91" t="str">
        <f t="shared" si="17"/>
        <v xml:space="preserve"> </v>
      </c>
    </row>
    <row r="7469" spans="2:14" ht="20.100000000000001" customHeight="1" x14ac:dyDescent="0.3">
      <c r="B7469" s="101">
        <v>7459</v>
      </c>
      <c r="L7469" s="90" t="str">
        <f t="shared" si="15"/>
        <v xml:space="preserve"> </v>
      </c>
      <c r="M7469" s="90" t="str">
        <f t="shared" si="16"/>
        <v xml:space="preserve"> </v>
      </c>
      <c r="N7469" s="91" t="str">
        <f t="shared" si="17"/>
        <v xml:space="preserve"> </v>
      </c>
    </row>
    <row r="7470" spans="2:14" ht="20.100000000000001" customHeight="1" x14ac:dyDescent="0.3">
      <c r="B7470" s="101">
        <v>7460</v>
      </c>
      <c r="L7470" s="90" t="str">
        <f t="shared" si="15"/>
        <v xml:space="preserve"> </v>
      </c>
      <c r="M7470" s="90" t="str">
        <f t="shared" si="16"/>
        <v xml:space="preserve"> </v>
      </c>
      <c r="N7470" s="91" t="str">
        <f t="shared" si="17"/>
        <v xml:space="preserve"> </v>
      </c>
    </row>
    <row r="7471" spans="2:14" ht="20.100000000000001" customHeight="1" x14ac:dyDescent="0.3">
      <c r="B7471" s="101">
        <v>7461</v>
      </c>
      <c r="L7471" s="90" t="str">
        <f t="shared" si="15"/>
        <v xml:space="preserve"> </v>
      </c>
      <c r="M7471" s="90" t="str">
        <f t="shared" si="16"/>
        <v xml:space="preserve"> </v>
      </c>
      <c r="N7471" s="91" t="str">
        <f t="shared" si="17"/>
        <v xml:space="preserve"> </v>
      </c>
    </row>
    <row r="7472" spans="2:14" ht="20.100000000000001" customHeight="1" x14ac:dyDescent="0.3">
      <c r="B7472" s="101">
        <v>7462</v>
      </c>
      <c r="L7472" s="90" t="str">
        <f t="shared" si="15"/>
        <v xml:space="preserve"> </v>
      </c>
      <c r="M7472" s="90" t="str">
        <f t="shared" si="16"/>
        <v xml:space="preserve"> </v>
      </c>
      <c r="N7472" s="91" t="str">
        <f t="shared" si="17"/>
        <v xml:space="preserve"> </v>
      </c>
    </row>
    <row r="7473" spans="2:14" ht="20.100000000000001" customHeight="1" x14ac:dyDescent="0.3">
      <c r="B7473" s="101">
        <v>7463</v>
      </c>
      <c r="L7473" s="90" t="str">
        <f t="shared" si="15"/>
        <v xml:space="preserve"> </v>
      </c>
      <c r="M7473" s="90" t="str">
        <f t="shared" si="16"/>
        <v xml:space="preserve"> </v>
      </c>
      <c r="N7473" s="91" t="str">
        <f t="shared" si="17"/>
        <v xml:space="preserve"> </v>
      </c>
    </row>
    <row r="7474" spans="2:14" ht="20.100000000000001" customHeight="1" x14ac:dyDescent="0.3">
      <c r="B7474" s="101">
        <v>7464</v>
      </c>
      <c r="L7474" s="90" t="str">
        <f t="shared" si="15"/>
        <v xml:space="preserve"> </v>
      </c>
      <c r="M7474" s="90" t="str">
        <f t="shared" si="16"/>
        <v xml:space="preserve"> </v>
      </c>
      <c r="N7474" s="91" t="str">
        <f t="shared" si="17"/>
        <v xml:space="preserve"> </v>
      </c>
    </row>
    <row r="7475" spans="2:14" ht="20.100000000000001" customHeight="1" x14ac:dyDescent="0.3">
      <c r="B7475" s="101">
        <v>7465</v>
      </c>
      <c r="L7475" s="90" t="str">
        <f t="shared" si="15"/>
        <v xml:space="preserve"> </v>
      </c>
      <c r="M7475" s="90" t="str">
        <f t="shared" si="16"/>
        <v xml:space="preserve"> </v>
      </c>
      <c r="N7475" s="91" t="str">
        <f t="shared" si="17"/>
        <v xml:space="preserve"> </v>
      </c>
    </row>
    <row r="7476" spans="2:14" ht="20.100000000000001" customHeight="1" x14ac:dyDescent="0.3">
      <c r="B7476" s="101">
        <v>7466</v>
      </c>
      <c r="L7476" s="90" t="str">
        <f t="shared" si="15"/>
        <v xml:space="preserve"> </v>
      </c>
      <c r="M7476" s="90" t="str">
        <f t="shared" si="16"/>
        <v xml:space="preserve"> </v>
      </c>
      <c r="N7476" s="91" t="str">
        <f t="shared" si="17"/>
        <v xml:space="preserve"> </v>
      </c>
    </row>
    <row r="7477" spans="2:14" ht="20.100000000000001" customHeight="1" x14ac:dyDescent="0.3">
      <c r="B7477" s="101">
        <v>7467</v>
      </c>
      <c r="L7477" s="90" t="str">
        <f t="shared" si="15"/>
        <v xml:space="preserve"> </v>
      </c>
      <c r="M7477" s="90" t="str">
        <f t="shared" si="16"/>
        <v xml:space="preserve"> </v>
      </c>
      <c r="N7477" s="91" t="str">
        <f t="shared" si="17"/>
        <v xml:space="preserve"> </v>
      </c>
    </row>
    <row r="7478" spans="2:14" ht="20.100000000000001" customHeight="1" x14ac:dyDescent="0.3">
      <c r="B7478" s="101">
        <v>7468</v>
      </c>
      <c r="L7478" s="90" t="str">
        <f t="shared" si="15"/>
        <v xml:space="preserve"> </v>
      </c>
      <c r="M7478" s="90" t="str">
        <f t="shared" si="16"/>
        <v xml:space="preserve"> </v>
      </c>
      <c r="N7478" s="91" t="str">
        <f t="shared" si="17"/>
        <v xml:space="preserve"> </v>
      </c>
    </row>
    <row r="7479" spans="2:14" ht="20.100000000000001" customHeight="1" x14ac:dyDescent="0.3">
      <c r="B7479" s="101">
        <v>7469</v>
      </c>
      <c r="L7479" s="90" t="str">
        <f t="shared" si="15"/>
        <v xml:space="preserve"> </v>
      </c>
      <c r="M7479" s="90" t="str">
        <f t="shared" si="16"/>
        <v xml:space="preserve"> </v>
      </c>
      <c r="N7479" s="91" t="str">
        <f t="shared" si="17"/>
        <v xml:space="preserve"> </v>
      </c>
    </row>
    <row r="7480" spans="2:14" ht="20.100000000000001" customHeight="1" x14ac:dyDescent="0.3">
      <c r="B7480" s="101">
        <v>7470</v>
      </c>
      <c r="L7480" s="90" t="str">
        <f t="shared" si="15"/>
        <v xml:space="preserve"> </v>
      </c>
      <c r="M7480" s="90" t="str">
        <f t="shared" si="16"/>
        <v xml:space="preserve"> </v>
      </c>
      <c r="N7480" s="91" t="str">
        <f t="shared" si="17"/>
        <v xml:space="preserve"> </v>
      </c>
    </row>
    <row r="7481" spans="2:14" ht="20.100000000000001" customHeight="1" x14ac:dyDescent="0.3">
      <c r="B7481" s="101">
        <v>7471</v>
      </c>
      <c r="L7481" s="90" t="str">
        <f t="shared" si="15"/>
        <v xml:space="preserve"> </v>
      </c>
      <c r="M7481" s="90" t="str">
        <f t="shared" si="16"/>
        <v xml:space="preserve"> </v>
      </c>
      <c r="N7481" s="91" t="str">
        <f t="shared" si="17"/>
        <v xml:space="preserve"> </v>
      </c>
    </row>
    <row r="7482" spans="2:14" ht="20.100000000000001" customHeight="1" x14ac:dyDescent="0.3">
      <c r="B7482" s="101">
        <v>7472</v>
      </c>
      <c r="L7482" s="90" t="str">
        <f t="shared" si="15"/>
        <v xml:space="preserve"> </v>
      </c>
      <c r="M7482" s="90" t="str">
        <f t="shared" si="16"/>
        <v xml:space="preserve"> </v>
      </c>
      <c r="N7482" s="91" t="str">
        <f t="shared" si="17"/>
        <v xml:space="preserve"> </v>
      </c>
    </row>
    <row r="7483" spans="2:14" ht="20.100000000000001" customHeight="1" x14ac:dyDescent="0.3">
      <c r="B7483" s="101">
        <v>7473</v>
      </c>
      <c r="L7483" s="90" t="str">
        <f t="shared" si="15"/>
        <v xml:space="preserve"> </v>
      </c>
      <c r="M7483" s="90" t="str">
        <f t="shared" si="16"/>
        <v xml:space="preserve"> </v>
      </c>
      <c r="N7483" s="91" t="str">
        <f t="shared" si="17"/>
        <v xml:space="preserve"> </v>
      </c>
    </row>
    <row r="7484" spans="2:14" ht="20.100000000000001" customHeight="1" x14ac:dyDescent="0.3">
      <c r="B7484" s="101">
        <v>7474</v>
      </c>
      <c r="D7484" s="272"/>
      <c r="L7484" s="90" t="str">
        <f t="shared" si="15"/>
        <v xml:space="preserve"> </v>
      </c>
      <c r="M7484" s="90" t="str">
        <f t="shared" si="16"/>
        <v xml:space="preserve"> </v>
      </c>
      <c r="N7484" s="91" t="str">
        <f t="shared" si="17"/>
        <v xml:space="preserve"> </v>
      </c>
    </row>
    <row r="7485" spans="2:14" ht="20.100000000000001" customHeight="1" x14ac:dyDescent="0.3">
      <c r="B7485" s="101">
        <v>7475</v>
      </c>
      <c r="L7485" s="90" t="str">
        <f t="shared" si="15"/>
        <v xml:space="preserve"> </v>
      </c>
      <c r="M7485" s="90" t="str">
        <f t="shared" si="16"/>
        <v xml:space="preserve"> </v>
      </c>
      <c r="N7485" s="91" t="str">
        <f t="shared" si="17"/>
        <v xml:space="preserve"> </v>
      </c>
    </row>
    <row r="7486" spans="2:14" ht="20.100000000000001" customHeight="1" x14ac:dyDescent="0.3">
      <c r="B7486" s="101">
        <v>7476</v>
      </c>
      <c r="L7486" s="90" t="str">
        <f t="shared" si="15"/>
        <v xml:space="preserve"> </v>
      </c>
      <c r="M7486" s="90" t="str">
        <f t="shared" si="16"/>
        <v xml:space="preserve"> </v>
      </c>
      <c r="N7486" s="91" t="str">
        <f t="shared" si="17"/>
        <v xml:space="preserve"> </v>
      </c>
    </row>
    <row r="7487" spans="2:14" ht="20.100000000000001" customHeight="1" x14ac:dyDescent="0.3">
      <c r="B7487" s="101">
        <v>7477</v>
      </c>
      <c r="L7487" s="90" t="str">
        <f t="shared" si="15"/>
        <v xml:space="preserve"> </v>
      </c>
      <c r="M7487" s="90" t="str">
        <f t="shared" si="16"/>
        <v xml:space="preserve"> </v>
      </c>
      <c r="N7487" s="91" t="str">
        <f t="shared" si="17"/>
        <v xml:space="preserve"> </v>
      </c>
    </row>
    <row r="7488" spans="2:14" ht="20.100000000000001" customHeight="1" x14ac:dyDescent="0.3">
      <c r="B7488" s="101">
        <v>7478</v>
      </c>
      <c r="L7488" s="90" t="str">
        <f t="shared" si="15"/>
        <v xml:space="preserve"> </v>
      </c>
      <c r="M7488" s="90" t="str">
        <f t="shared" si="16"/>
        <v xml:space="preserve"> </v>
      </c>
      <c r="N7488" s="91" t="str">
        <f t="shared" si="17"/>
        <v xml:space="preserve"> </v>
      </c>
    </row>
    <row r="7489" spans="2:14" ht="20.100000000000001" customHeight="1" x14ac:dyDescent="0.3">
      <c r="B7489" s="101">
        <v>7479</v>
      </c>
      <c r="L7489" s="90" t="str">
        <f t="shared" si="15"/>
        <v xml:space="preserve"> </v>
      </c>
      <c r="M7489" s="90" t="str">
        <f t="shared" si="16"/>
        <v xml:space="preserve"> </v>
      </c>
      <c r="N7489" s="91" t="str">
        <f t="shared" si="17"/>
        <v xml:space="preserve"> </v>
      </c>
    </row>
    <row r="7490" spans="2:14" ht="20.100000000000001" customHeight="1" x14ac:dyDescent="0.3">
      <c r="B7490" s="101">
        <v>7480</v>
      </c>
      <c r="L7490" s="90" t="str">
        <f t="shared" si="15"/>
        <v xml:space="preserve"> </v>
      </c>
      <c r="M7490" s="90" t="str">
        <f t="shared" si="16"/>
        <v xml:space="preserve"> </v>
      </c>
      <c r="N7490" s="91" t="str">
        <f t="shared" si="17"/>
        <v xml:space="preserve"> </v>
      </c>
    </row>
    <row r="7491" spans="2:14" ht="20.100000000000001" customHeight="1" x14ac:dyDescent="0.3">
      <c r="B7491" s="101">
        <v>7481</v>
      </c>
      <c r="L7491" s="90" t="str">
        <f t="shared" si="15"/>
        <v xml:space="preserve"> </v>
      </c>
      <c r="M7491" s="90" t="str">
        <f t="shared" si="16"/>
        <v xml:space="preserve"> </v>
      </c>
      <c r="N7491" s="91" t="str">
        <f t="shared" si="17"/>
        <v xml:space="preserve"> </v>
      </c>
    </row>
    <row r="7492" spans="2:14" ht="20.100000000000001" customHeight="1" x14ac:dyDescent="0.3">
      <c r="B7492" s="101">
        <v>7482</v>
      </c>
      <c r="L7492" s="90" t="str">
        <f t="shared" si="15"/>
        <v xml:space="preserve"> </v>
      </c>
      <c r="M7492" s="90" t="str">
        <f t="shared" si="16"/>
        <v xml:space="preserve"> </v>
      </c>
      <c r="N7492" s="91" t="str">
        <f t="shared" si="17"/>
        <v xml:space="preserve"> </v>
      </c>
    </row>
    <row r="7493" spans="2:14" ht="20.100000000000001" customHeight="1" x14ac:dyDescent="0.3">
      <c r="B7493" s="101">
        <v>7483</v>
      </c>
      <c r="L7493" s="90" t="str">
        <f t="shared" si="15"/>
        <v xml:space="preserve"> </v>
      </c>
      <c r="M7493" s="90" t="str">
        <f t="shared" si="16"/>
        <v xml:space="preserve"> </v>
      </c>
      <c r="N7493" s="91" t="str">
        <f t="shared" si="17"/>
        <v xml:space="preserve"> </v>
      </c>
    </row>
    <row r="7494" spans="2:14" ht="20.100000000000001" customHeight="1" x14ac:dyDescent="0.3">
      <c r="B7494" s="101">
        <v>7484</v>
      </c>
      <c r="L7494" s="90" t="str">
        <f t="shared" si="15"/>
        <v xml:space="preserve"> </v>
      </c>
      <c r="M7494" s="90" t="str">
        <f t="shared" si="16"/>
        <v xml:space="preserve"> </v>
      </c>
      <c r="N7494" s="91" t="str">
        <f t="shared" si="17"/>
        <v xml:space="preserve"> </v>
      </c>
    </row>
    <row r="7495" spans="2:14" ht="20.100000000000001" customHeight="1" x14ac:dyDescent="0.3">
      <c r="B7495" s="101">
        <v>7485</v>
      </c>
      <c r="L7495" s="90" t="str">
        <f t="shared" si="15"/>
        <v xml:space="preserve"> </v>
      </c>
      <c r="M7495" s="90" t="str">
        <f t="shared" si="16"/>
        <v xml:space="preserve"> </v>
      </c>
      <c r="N7495" s="91" t="str">
        <f t="shared" si="17"/>
        <v xml:space="preserve"> </v>
      </c>
    </row>
    <row r="7496" spans="2:14" ht="20.100000000000001" customHeight="1" x14ac:dyDescent="0.3">
      <c r="B7496" s="101">
        <v>7486</v>
      </c>
      <c r="L7496" s="90" t="str">
        <f t="shared" si="15"/>
        <v xml:space="preserve"> </v>
      </c>
      <c r="M7496" s="90" t="str">
        <f t="shared" si="16"/>
        <v xml:space="preserve"> </v>
      </c>
      <c r="N7496" s="91" t="str">
        <f t="shared" si="17"/>
        <v xml:space="preserve"> </v>
      </c>
    </row>
    <row r="7497" spans="2:14" ht="20.100000000000001" customHeight="1" x14ac:dyDescent="0.3">
      <c r="B7497" s="101">
        <v>7487</v>
      </c>
      <c r="L7497" s="90" t="str">
        <f t="shared" si="15"/>
        <v xml:space="preserve"> </v>
      </c>
      <c r="M7497" s="90" t="str">
        <f t="shared" si="16"/>
        <v xml:space="preserve"> </v>
      </c>
      <c r="N7497" s="91" t="str">
        <f t="shared" si="17"/>
        <v xml:space="preserve"> </v>
      </c>
    </row>
    <row r="7498" spans="2:14" ht="20.100000000000001" customHeight="1" x14ac:dyDescent="0.3">
      <c r="B7498" s="101">
        <v>7488</v>
      </c>
      <c r="L7498" s="90" t="str">
        <f t="shared" si="15"/>
        <v xml:space="preserve"> </v>
      </c>
      <c r="M7498" s="90" t="str">
        <f t="shared" si="16"/>
        <v xml:space="preserve"> </v>
      </c>
      <c r="N7498" s="91" t="str">
        <f t="shared" si="17"/>
        <v xml:space="preserve"> </v>
      </c>
    </row>
    <row r="7499" spans="2:14" ht="20.100000000000001" customHeight="1" x14ac:dyDescent="0.3">
      <c r="B7499" s="101">
        <v>7489</v>
      </c>
      <c r="L7499" s="90" t="str">
        <f t="shared" si="15"/>
        <v xml:space="preserve"> </v>
      </c>
      <c r="M7499" s="90" t="str">
        <f t="shared" si="16"/>
        <v xml:space="preserve"> </v>
      </c>
      <c r="N7499" s="91" t="str">
        <f t="shared" si="17"/>
        <v xml:space="preserve"> </v>
      </c>
    </row>
    <row r="7500" spans="2:14" ht="20.100000000000001" customHeight="1" x14ac:dyDescent="0.3">
      <c r="B7500" s="101">
        <v>7490</v>
      </c>
      <c r="L7500" s="90" t="str">
        <f t="shared" si="15"/>
        <v xml:space="preserve"> </v>
      </c>
      <c r="M7500" s="90" t="str">
        <f t="shared" si="16"/>
        <v xml:space="preserve"> </v>
      </c>
      <c r="N7500" s="91" t="str">
        <f t="shared" si="17"/>
        <v xml:space="preserve"> </v>
      </c>
    </row>
    <row r="7501" spans="2:14" ht="20.100000000000001" customHeight="1" x14ac:dyDescent="0.3">
      <c r="B7501" s="101">
        <v>7491</v>
      </c>
      <c r="L7501" s="90" t="str">
        <f t="shared" si="15"/>
        <v xml:space="preserve"> </v>
      </c>
      <c r="M7501" s="90" t="str">
        <f t="shared" si="16"/>
        <v xml:space="preserve"> </v>
      </c>
      <c r="N7501" s="91" t="str">
        <f t="shared" si="17"/>
        <v xml:space="preserve"> </v>
      </c>
    </row>
    <row r="7502" spans="2:14" ht="20.100000000000001" customHeight="1" x14ac:dyDescent="0.3">
      <c r="B7502" s="101">
        <v>7492</v>
      </c>
      <c r="L7502" s="90" t="str">
        <f t="shared" si="15"/>
        <v xml:space="preserve"> </v>
      </c>
      <c r="M7502" s="90" t="str">
        <f t="shared" si="16"/>
        <v xml:space="preserve"> </v>
      </c>
      <c r="N7502" s="91" t="str">
        <f t="shared" si="17"/>
        <v xml:space="preserve"> </v>
      </c>
    </row>
    <row r="7503" spans="2:14" ht="20.100000000000001" customHeight="1" x14ac:dyDescent="0.3">
      <c r="B7503" s="101">
        <v>7493</v>
      </c>
      <c r="L7503" s="90" t="str">
        <f t="shared" si="15"/>
        <v xml:space="preserve"> </v>
      </c>
      <c r="M7503" s="90" t="str">
        <f t="shared" si="16"/>
        <v xml:space="preserve"> </v>
      </c>
      <c r="N7503" s="91" t="str">
        <f t="shared" si="17"/>
        <v xml:space="preserve"> </v>
      </c>
    </row>
    <row r="7504" spans="2:14" ht="20.100000000000001" customHeight="1" x14ac:dyDescent="0.3">
      <c r="B7504" s="101">
        <v>7494</v>
      </c>
      <c r="L7504" s="90" t="str">
        <f t="shared" si="15"/>
        <v xml:space="preserve"> </v>
      </c>
      <c r="M7504" s="90" t="str">
        <f t="shared" si="16"/>
        <v xml:space="preserve"> </v>
      </c>
      <c r="N7504" s="91" t="str">
        <f t="shared" si="17"/>
        <v xml:space="preserve"> </v>
      </c>
    </row>
    <row r="7505" spans="2:14" ht="20.100000000000001" customHeight="1" x14ac:dyDescent="0.3">
      <c r="B7505" s="101">
        <v>7495</v>
      </c>
      <c r="L7505" s="90" t="str">
        <f t="shared" si="15"/>
        <v xml:space="preserve"> </v>
      </c>
      <c r="M7505" s="90" t="str">
        <f t="shared" si="16"/>
        <v xml:space="preserve"> </v>
      </c>
      <c r="N7505" s="91" t="str">
        <f t="shared" si="17"/>
        <v xml:space="preserve"> </v>
      </c>
    </row>
    <row r="7506" spans="2:14" ht="20.100000000000001" customHeight="1" x14ac:dyDescent="0.3">
      <c r="B7506" s="101">
        <v>7496</v>
      </c>
      <c r="L7506" s="90" t="str">
        <f t="shared" si="15"/>
        <v xml:space="preserve"> </v>
      </c>
      <c r="M7506" s="90" t="str">
        <f t="shared" si="16"/>
        <v xml:space="preserve"> </v>
      </c>
      <c r="N7506" s="91" t="str">
        <f t="shared" si="17"/>
        <v xml:space="preserve"> </v>
      </c>
    </row>
    <row r="7507" spans="2:14" ht="20.100000000000001" customHeight="1" x14ac:dyDescent="0.3">
      <c r="B7507" s="101">
        <v>7497</v>
      </c>
      <c r="L7507" s="90" t="str">
        <f t="shared" si="15"/>
        <v xml:space="preserve"> </v>
      </c>
      <c r="M7507" s="90" t="str">
        <f t="shared" si="16"/>
        <v xml:space="preserve"> </v>
      </c>
      <c r="N7507" s="91" t="str">
        <f t="shared" si="17"/>
        <v xml:space="preserve"> </v>
      </c>
    </row>
    <row r="7508" spans="2:14" ht="20.100000000000001" customHeight="1" x14ac:dyDescent="0.3">
      <c r="B7508" s="101">
        <v>7498</v>
      </c>
      <c r="L7508" s="90" t="str">
        <f t="shared" si="15"/>
        <v xml:space="preserve"> </v>
      </c>
      <c r="M7508" s="90" t="str">
        <f t="shared" si="16"/>
        <v xml:space="preserve"> </v>
      </c>
      <c r="N7508" s="91" t="str">
        <f t="shared" si="17"/>
        <v xml:space="preserve"> </v>
      </c>
    </row>
    <row r="7509" spans="2:14" ht="20.100000000000001" customHeight="1" x14ac:dyDescent="0.3">
      <c r="B7509" s="101">
        <v>7499</v>
      </c>
      <c r="L7509" s="90" t="str">
        <f t="shared" si="15"/>
        <v xml:space="preserve"> </v>
      </c>
      <c r="M7509" s="90" t="str">
        <f t="shared" si="16"/>
        <v xml:space="preserve"> </v>
      </c>
      <c r="N7509" s="91" t="str">
        <f t="shared" si="17"/>
        <v xml:space="preserve"> </v>
      </c>
    </row>
    <row r="7510" spans="2:14" ht="20.100000000000001" customHeight="1" x14ac:dyDescent="0.3">
      <c r="B7510" s="101">
        <v>7500</v>
      </c>
      <c r="L7510" s="90" t="str">
        <f t="shared" si="15"/>
        <v xml:space="preserve"> </v>
      </c>
      <c r="M7510" s="90" t="str">
        <f t="shared" si="16"/>
        <v xml:space="preserve"> </v>
      </c>
      <c r="N7510" s="91" t="str">
        <f t="shared" si="17"/>
        <v xml:space="preserve"> </v>
      </c>
    </row>
    <row r="7511" spans="2:14" ht="20.100000000000001" customHeight="1" x14ac:dyDescent="0.3">
      <c r="B7511" s="101">
        <v>7501</v>
      </c>
      <c r="L7511" s="90" t="str">
        <f t="shared" si="15"/>
        <v xml:space="preserve"> </v>
      </c>
      <c r="M7511" s="90" t="str">
        <f t="shared" si="16"/>
        <v xml:space="preserve"> </v>
      </c>
      <c r="N7511" s="91" t="str">
        <f t="shared" si="17"/>
        <v xml:space="preserve"> </v>
      </c>
    </row>
    <row r="7512" spans="2:14" ht="20.100000000000001" customHeight="1" x14ac:dyDescent="0.3">
      <c r="B7512" s="101">
        <v>7502</v>
      </c>
      <c r="L7512" s="90" t="str">
        <f t="shared" si="15"/>
        <v xml:space="preserve"> </v>
      </c>
      <c r="M7512" s="90" t="str">
        <f t="shared" si="16"/>
        <v xml:space="preserve"> </v>
      </c>
      <c r="N7512" s="91" t="str">
        <f t="shared" si="17"/>
        <v xml:space="preserve"> </v>
      </c>
    </row>
    <row r="7513" spans="2:14" ht="20.100000000000001" customHeight="1" x14ac:dyDescent="0.3">
      <c r="B7513" s="101">
        <v>7503</v>
      </c>
      <c r="L7513" s="90" t="str">
        <f t="shared" ref="L7513:L7576" si="18">IF(K7513/1024 &gt;1,K7513/1024," ")</f>
        <v xml:space="preserve"> </v>
      </c>
      <c r="M7513" s="90" t="str">
        <f t="shared" ref="M7513:M7576" si="19">IF(K7513/1048576 &gt;1,K7513/1048576," ")</f>
        <v xml:space="preserve"> </v>
      </c>
      <c r="N7513" s="91" t="str">
        <f t="shared" ref="N7513:N7576" si="20">IF(K7513&gt;999999999,K7513/1073741824," ")</f>
        <v xml:space="preserve"> </v>
      </c>
    </row>
    <row r="7514" spans="2:14" ht="20.100000000000001" customHeight="1" x14ac:dyDescent="0.3">
      <c r="B7514" s="101">
        <v>7504</v>
      </c>
      <c r="L7514" s="90" t="str">
        <f t="shared" si="18"/>
        <v xml:space="preserve"> </v>
      </c>
      <c r="M7514" s="90" t="str">
        <f t="shared" si="19"/>
        <v xml:space="preserve"> </v>
      </c>
      <c r="N7514" s="91" t="str">
        <f t="shared" si="20"/>
        <v xml:space="preserve"> </v>
      </c>
    </row>
    <row r="7515" spans="2:14" ht="20.100000000000001" customHeight="1" x14ac:dyDescent="0.3">
      <c r="B7515" s="101">
        <v>7505</v>
      </c>
      <c r="L7515" s="90" t="str">
        <f t="shared" si="18"/>
        <v xml:space="preserve"> </v>
      </c>
      <c r="M7515" s="90" t="str">
        <f t="shared" si="19"/>
        <v xml:space="preserve"> </v>
      </c>
      <c r="N7515" s="91" t="str">
        <f t="shared" si="20"/>
        <v xml:space="preserve"> </v>
      </c>
    </row>
    <row r="7516" spans="2:14" ht="20.100000000000001" customHeight="1" x14ac:dyDescent="0.3">
      <c r="B7516" s="101">
        <v>7506</v>
      </c>
      <c r="L7516" s="90" t="str">
        <f t="shared" si="18"/>
        <v xml:space="preserve"> </v>
      </c>
      <c r="M7516" s="90" t="str">
        <f t="shared" si="19"/>
        <v xml:space="preserve"> </v>
      </c>
      <c r="N7516" s="91" t="str">
        <f t="shared" si="20"/>
        <v xml:space="preserve"> </v>
      </c>
    </row>
    <row r="7517" spans="2:14" ht="20.100000000000001" customHeight="1" x14ac:dyDescent="0.3">
      <c r="B7517" s="101">
        <v>7507</v>
      </c>
      <c r="L7517" s="90" t="str">
        <f t="shared" si="18"/>
        <v xml:space="preserve"> </v>
      </c>
      <c r="M7517" s="90" t="str">
        <f t="shared" si="19"/>
        <v xml:space="preserve"> </v>
      </c>
      <c r="N7517" s="91" t="str">
        <f t="shared" si="20"/>
        <v xml:space="preserve"> </v>
      </c>
    </row>
    <row r="7518" spans="2:14" ht="20.100000000000001" customHeight="1" x14ac:dyDescent="0.3">
      <c r="B7518" s="101">
        <v>7508</v>
      </c>
      <c r="L7518" s="90" t="str">
        <f t="shared" si="18"/>
        <v xml:space="preserve"> </v>
      </c>
      <c r="M7518" s="90" t="str">
        <f t="shared" si="19"/>
        <v xml:space="preserve"> </v>
      </c>
      <c r="N7518" s="91" t="str">
        <f t="shared" si="20"/>
        <v xml:space="preserve"> </v>
      </c>
    </row>
    <row r="7519" spans="2:14" ht="20.100000000000001" customHeight="1" x14ac:dyDescent="0.3">
      <c r="B7519" s="101">
        <v>7509</v>
      </c>
      <c r="L7519" s="90" t="str">
        <f t="shared" si="18"/>
        <v xml:space="preserve"> </v>
      </c>
      <c r="M7519" s="90" t="str">
        <f t="shared" si="19"/>
        <v xml:space="preserve"> </v>
      </c>
      <c r="N7519" s="91" t="str">
        <f t="shared" si="20"/>
        <v xml:space="preserve"> </v>
      </c>
    </row>
    <row r="7520" spans="2:14" ht="20.100000000000001" customHeight="1" x14ac:dyDescent="0.3">
      <c r="B7520" s="101">
        <v>7510</v>
      </c>
      <c r="L7520" s="90" t="str">
        <f t="shared" si="18"/>
        <v xml:space="preserve"> </v>
      </c>
      <c r="M7520" s="90" t="str">
        <f t="shared" si="19"/>
        <v xml:space="preserve"> </v>
      </c>
      <c r="N7520" s="91" t="str">
        <f t="shared" si="20"/>
        <v xml:space="preserve"> </v>
      </c>
    </row>
    <row r="7521" spans="2:14" ht="20.100000000000001" customHeight="1" x14ac:dyDescent="0.3">
      <c r="B7521" s="101">
        <v>7511</v>
      </c>
      <c r="L7521" s="90" t="str">
        <f t="shared" si="18"/>
        <v xml:space="preserve"> </v>
      </c>
      <c r="M7521" s="90" t="str">
        <f t="shared" si="19"/>
        <v xml:space="preserve"> </v>
      </c>
      <c r="N7521" s="91" t="str">
        <f t="shared" si="20"/>
        <v xml:space="preserve"> </v>
      </c>
    </row>
    <row r="7522" spans="2:14" ht="20.100000000000001" customHeight="1" x14ac:dyDescent="0.3">
      <c r="B7522" s="101">
        <v>7512</v>
      </c>
      <c r="L7522" s="90" t="str">
        <f t="shared" si="18"/>
        <v xml:space="preserve"> </v>
      </c>
      <c r="M7522" s="90" t="str">
        <f t="shared" si="19"/>
        <v xml:space="preserve"> </v>
      </c>
      <c r="N7522" s="91" t="str">
        <f t="shared" si="20"/>
        <v xml:space="preserve"> </v>
      </c>
    </row>
    <row r="7523" spans="2:14" ht="20.100000000000001" customHeight="1" x14ac:dyDescent="0.3">
      <c r="B7523" s="101">
        <v>7513</v>
      </c>
      <c r="L7523" s="90" t="str">
        <f t="shared" si="18"/>
        <v xml:space="preserve"> </v>
      </c>
      <c r="M7523" s="90" t="str">
        <f t="shared" si="19"/>
        <v xml:space="preserve"> </v>
      </c>
      <c r="N7523" s="91" t="str">
        <f t="shared" si="20"/>
        <v xml:space="preserve"> </v>
      </c>
    </row>
    <row r="7524" spans="2:14" ht="20.100000000000001" customHeight="1" x14ac:dyDescent="0.3">
      <c r="B7524" s="101">
        <v>7514</v>
      </c>
      <c r="L7524" s="90" t="str">
        <f t="shared" si="18"/>
        <v xml:space="preserve"> </v>
      </c>
      <c r="M7524" s="90" t="str">
        <f t="shared" si="19"/>
        <v xml:space="preserve"> </v>
      </c>
      <c r="N7524" s="91" t="str">
        <f t="shared" si="20"/>
        <v xml:space="preserve"> </v>
      </c>
    </row>
    <row r="7525" spans="2:14" ht="20.100000000000001" customHeight="1" x14ac:dyDescent="0.3">
      <c r="B7525" s="101">
        <v>7515</v>
      </c>
      <c r="L7525" s="90" t="str">
        <f t="shared" si="18"/>
        <v xml:space="preserve"> </v>
      </c>
      <c r="M7525" s="90" t="str">
        <f t="shared" si="19"/>
        <v xml:space="preserve"> </v>
      </c>
      <c r="N7525" s="91" t="str">
        <f t="shared" si="20"/>
        <v xml:space="preserve"> </v>
      </c>
    </row>
    <row r="7526" spans="2:14" ht="20.100000000000001" customHeight="1" x14ac:dyDescent="0.3">
      <c r="B7526" s="101">
        <v>7516</v>
      </c>
      <c r="L7526" s="90" t="str">
        <f t="shared" si="18"/>
        <v xml:space="preserve"> </v>
      </c>
      <c r="M7526" s="90" t="str">
        <f t="shared" si="19"/>
        <v xml:space="preserve"> </v>
      </c>
      <c r="N7526" s="91" t="str">
        <f t="shared" si="20"/>
        <v xml:space="preserve"> </v>
      </c>
    </row>
    <row r="7527" spans="2:14" ht="20.100000000000001" customHeight="1" x14ac:dyDescent="0.3">
      <c r="B7527" s="101">
        <v>7517</v>
      </c>
      <c r="L7527" s="90" t="str">
        <f t="shared" si="18"/>
        <v xml:space="preserve"> </v>
      </c>
      <c r="M7527" s="90" t="str">
        <f t="shared" si="19"/>
        <v xml:space="preserve"> </v>
      </c>
      <c r="N7527" s="91" t="str">
        <f t="shared" si="20"/>
        <v xml:space="preserve"> </v>
      </c>
    </row>
    <row r="7528" spans="2:14" ht="20.100000000000001" customHeight="1" x14ac:dyDescent="0.3">
      <c r="B7528" s="101">
        <v>7518</v>
      </c>
      <c r="L7528" s="90" t="str">
        <f t="shared" si="18"/>
        <v xml:space="preserve"> </v>
      </c>
      <c r="M7528" s="90" t="str">
        <f t="shared" si="19"/>
        <v xml:space="preserve"> </v>
      </c>
      <c r="N7528" s="91" t="str">
        <f t="shared" si="20"/>
        <v xml:space="preserve"> </v>
      </c>
    </row>
    <row r="7529" spans="2:14" ht="20.100000000000001" customHeight="1" x14ac:dyDescent="0.3">
      <c r="B7529" s="101">
        <v>7519</v>
      </c>
      <c r="L7529" s="90" t="str">
        <f t="shared" si="18"/>
        <v xml:space="preserve"> </v>
      </c>
      <c r="M7529" s="90" t="str">
        <f t="shared" si="19"/>
        <v xml:space="preserve"> </v>
      </c>
      <c r="N7529" s="91" t="str">
        <f t="shared" si="20"/>
        <v xml:space="preserve"> </v>
      </c>
    </row>
    <row r="7530" spans="2:14" ht="20.100000000000001" customHeight="1" x14ac:dyDescent="0.3">
      <c r="B7530" s="101">
        <v>7520</v>
      </c>
      <c r="L7530" s="90" t="str">
        <f t="shared" si="18"/>
        <v xml:space="preserve"> </v>
      </c>
      <c r="M7530" s="90" t="str">
        <f t="shared" si="19"/>
        <v xml:space="preserve"> </v>
      </c>
      <c r="N7530" s="91" t="str">
        <f t="shared" si="20"/>
        <v xml:space="preserve"> </v>
      </c>
    </row>
    <row r="7531" spans="2:14" ht="20.100000000000001" customHeight="1" x14ac:dyDescent="0.3">
      <c r="B7531" s="101">
        <v>7521</v>
      </c>
      <c r="L7531" s="90" t="str">
        <f t="shared" si="18"/>
        <v xml:space="preserve"> </v>
      </c>
      <c r="M7531" s="90" t="str">
        <f t="shared" si="19"/>
        <v xml:space="preserve"> </v>
      </c>
      <c r="N7531" s="91" t="str">
        <f t="shared" si="20"/>
        <v xml:space="preserve"> </v>
      </c>
    </row>
    <row r="7532" spans="2:14" ht="20.100000000000001" customHeight="1" x14ac:dyDescent="0.3">
      <c r="B7532" s="101">
        <v>7522</v>
      </c>
      <c r="L7532" s="90" t="str">
        <f t="shared" si="18"/>
        <v xml:space="preserve"> </v>
      </c>
      <c r="M7532" s="90" t="str">
        <f t="shared" si="19"/>
        <v xml:space="preserve"> </v>
      </c>
      <c r="N7532" s="91" t="str">
        <f t="shared" si="20"/>
        <v xml:space="preserve"> </v>
      </c>
    </row>
    <row r="7533" spans="2:14" ht="20.100000000000001" customHeight="1" x14ac:dyDescent="0.3">
      <c r="B7533" s="101">
        <v>7523</v>
      </c>
      <c r="L7533" s="90" t="str">
        <f t="shared" si="18"/>
        <v xml:space="preserve"> </v>
      </c>
      <c r="M7533" s="90" t="str">
        <f t="shared" si="19"/>
        <v xml:space="preserve"> </v>
      </c>
      <c r="N7533" s="91" t="str">
        <f t="shared" si="20"/>
        <v xml:space="preserve"> </v>
      </c>
    </row>
    <row r="7534" spans="2:14" ht="20.100000000000001" customHeight="1" x14ac:dyDescent="0.3">
      <c r="B7534" s="101">
        <v>7524</v>
      </c>
      <c r="L7534" s="90" t="str">
        <f t="shared" si="18"/>
        <v xml:space="preserve"> </v>
      </c>
      <c r="M7534" s="90" t="str">
        <f t="shared" si="19"/>
        <v xml:space="preserve"> </v>
      </c>
      <c r="N7534" s="91" t="str">
        <f t="shared" si="20"/>
        <v xml:space="preserve"> </v>
      </c>
    </row>
    <row r="7535" spans="2:14" ht="20.100000000000001" customHeight="1" x14ac:dyDescent="0.3">
      <c r="B7535" s="101">
        <v>7525</v>
      </c>
      <c r="L7535" s="90" t="str">
        <f t="shared" si="18"/>
        <v xml:space="preserve"> </v>
      </c>
      <c r="M7535" s="90" t="str">
        <f t="shared" si="19"/>
        <v xml:space="preserve"> </v>
      </c>
      <c r="N7535" s="91" t="str">
        <f t="shared" si="20"/>
        <v xml:space="preserve"> </v>
      </c>
    </row>
    <row r="7536" spans="2:14" ht="20.100000000000001" customHeight="1" x14ac:dyDescent="0.3">
      <c r="B7536" s="101">
        <v>7526</v>
      </c>
      <c r="L7536" s="90" t="str">
        <f t="shared" si="18"/>
        <v xml:space="preserve"> </v>
      </c>
      <c r="M7536" s="90" t="str">
        <f t="shared" si="19"/>
        <v xml:space="preserve"> </v>
      </c>
      <c r="N7536" s="91" t="str">
        <f t="shared" si="20"/>
        <v xml:space="preserve"> </v>
      </c>
    </row>
    <row r="7537" spans="2:14" ht="20.100000000000001" customHeight="1" x14ac:dyDescent="0.3">
      <c r="B7537" s="101">
        <v>7527</v>
      </c>
      <c r="L7537" s="90" t="str">
        <f t="shared" si="18"/>
        <v xml:space="preserve"> </v>
      </c>
      <c r="M7537" s="90" t="str">
        <f t="shared" si="19"/>
        <v xml:space="preserve"> </v>
      </c>
      <c r="N7537" s="91" t="str">
        <f t="shared" si="20"/>
        <v xml:space="preserve"> </v>
      </c>
    </row>
    <row r="7538" spans="2:14" ht="20.100000000000001" customHeight="1" x14ac:dyDescent="0.3">
      <c r="B7538" s="101">
        <v>7528</v>
      </c>
      <c r="L7538" s="90" t="str">
        <f t="shared" si="18"/>
        <v xml:space="preserve"> </v>
      </c>
      <c r="M7538" s="90" t="str">
        <f t="shared" si="19"/>
        <v xml:space="preserve"> </v>
      </c>
      <c r="N7538" s="91" t="str">
        <f t="shared" si="20"/>
        <v xml:space="preserve"> </v>
      </c>
    </row>
    <row r="7539" spans="2:14" ht="20.100000000000001" customHeight="1" x14ac:dyDescent="0.3">
      <c r="B7539" s="101">
        <v>7529</v>
      </c>
      <c r="L7539" s="90" t="str">
        <f t="shared" si="18"/>
        <v xml:space="preserve"> </v>
      </c>
      <c r="M7539" s="90" t="str">
        <f t="shared" si="19"/>
        <v xml:space="preserve"> </v>
      </c>
      <c r="N7539" s="91" t="str">
        <f t="shared" si="20"/>
        <v xml:space="preserve"> </v>
      </c>
    </row>
    <row r="7540" spans="2:14" ht="20.100000000000001" customHeight="1" x14ac:dyDescent="0.3">
      <c r="B7540" s="101">
        <v>7530</v>
      </c>
      <c r="L7540" s="90" t="str">
        <f t="shared" si="18"/>
        <v xml:space="preserve"> </v>
      </c>
      <c r="M7540" s="90" t="str">
        <f t="shared" si="19"/>
        <v xml:space="preserve"> </v>
      </c>
      <c r="N7540" s="91" t="str">
        <f t="shared" si="20"/>
        <v xml:space="preserve"> </v>
      </c>
    </row>
    <row r="7541" spans="2:14" ht="20.100000000000001" customHeight="1" x14ac:dyDescent="0.3">
      <c r="B7541" s="101">
        <v>7531</v>
      </c>
      <c r="L7541" s="90" t="str">
        <f t="shared" si="18"/>
        <v xml:space="preserve"> </v>
      </c>
      <c r="M7541" s="90" t="str">
        <f t="shared" si="19"/>
        <v xml:space="preserve"> </v>
      </c>
      <c r="N7541" s="91" t="str">
        <f t="shared" si="20"/>
        <v xml:space="preserve"> </v>
      </c>
    </row>
    <row r="7542" spans="2:14" ht="20.100000000000001" customHeight="1" x14ac:dyDescent="0.3">
      <c r="B7542" s="101">
        <v>7532</v>
      </c>
      <c r="L7542" s="90" t="str">
        <f t="shared" si="18"/>
        <v xml:space="preserve"> </v>
      </c>
      <c r="M7542" s="90" t="str">
        <f t="shared" si="19"/>
        <v xml:space="preserve"> </v>
      </c>
      <c r="N7542" s="91" t="str">
        <f t="shared" si="20"/>
        <v xml:space="preserve"> </v>
      </c>
    </row>
    <row r="7543" spans="2:14" ht="20.100000000000001" customHeight="1" x14ac:dyDescent="0.3">
      <c r="B7543" s="101">
        <v>7533</v>
      </c>
      <c r="L7543" s="90" t="str">
        <f t="shared" si="18"/>
        <v xml:space="preserve"> </v>
      </c>
      <c r="M7543" s="90" t="str">
        <f t="shared" si="19"/>
        <v xml:space="preserve"> </v>
      </c>
      <c r="N7543" s="91" t="str">
        <f t="shared" si="20"/>
        <v xml:space="preserve"> </v>
      </c>
    </row>
    <row r="7544" spans="2:14" ht="20.100000000000001" customHeight="1" x14ac:dyDescent="0.3">
      <c r="B7544" s="101">
        <v>7534</v>
      </c>
      <c r="L7544" s="90" t="str">
        <f t="shared" si="18"/>
        <v xml:space="preserve"> </v>
      </c>
      <c r="M7544" s="90" t="str">
        <f t="shared" si="19"/>
        <v xml:space="preserve"> </v>
      </c>
      <c r="N7544" s="91" t="str">
        <f t="shared" si="20"/>
        <v xml:space="preserve"> </v>
      </c>
    </row>
    <row r="7545" spans="2:14" ht="20.100000000000001" customHeight="1" x14ac:dyDescent="0.3">
      <c r="B7545" s="101">
        <v>7535</v>
      </c>
      <c r="L7545" s="90" t="str">
        <f t="shared" si="18"/>
        <v xml:space="preserve"> </v>
      </c>
      <c r="M7545" s="90" t="str">
        <f t="shared" si="19"/>
        <v xml:space="preserve"> </v>
      </c>
      <c r="N7545" s="91" t="str">
        <f t="shared" si="20"/>
        <v xml:space="preserve"> </v>
      </c>
    </row>
    <row r="7546" spans="2:14" ht="20.100000000000001" customHeight="1" x14ac:dyDescent="0.3">
      <c r="B7546" s="101">
        <v>7536</v>
      </c>
      <c r="L7546" s="90" t="str">
        <f t="shared" si="18"/>
        <v xml:space="preserve"> </v>
      </c>
      <c r="M7546" s="90" t="str">
        <f t="shared" si="19"/>
        <v xml:space="preserve"> </v>
      </c>
      <c r="N7546" s="91" t="str">
        <f t="shared" si="20"/>
        <v xml:space="preserve"> </v>
      </c>
    </row>
    <row r="7547" spans="2:14" ht="20.100000000000001" customHeight="1" x14ac:dyDescent="0.3">
      <c r="B7547" s="101">
        <v>7537</v>
      </c>
      <c r="L7547" s="90" t="str">
        <f t="shared" si="18"/>
        <v xml:space="preserve"> </v>
      </c>
      <c r="M7547" s="90" t="str">
        <f t="shared" si="19"/>
        <v xml:space="preserve"> </v>
      </c>
      <c r="N7547" s="91" t="str">
        <f t="shared" si="20"/>
        <v xml:space="preserve"> </v>
      </c>
    </row>
    <row r="7548" spans="2:14" ht="20.100000000000001" customHeight="1" x14ac:dyDescent="0.3">
      <c r="B7548" s="101">
        <v>7538</v>
      </c>
      <c r="L7548" s="90" t="str">
        <f t="shared" si="18"/>
        <v xml:space="preserve"> </v>
      </c>
      <c r="M7548" s="90" t="str">
        <f t="shared" si="19"/>
        <v xml:space="preserve"> </v>
      </c>
      <c r="N7548" s="91" t="str">
        <f t="shared" si="20"/>
        <v xml:space="preserve"> </v>
      </c>
    </row>
    <row r="7549" spans="2:14" ht="20.100000000000001" customHeight="1" x14ac:dyDescent="0.3">
      <c r="B7549" s="101">
        <v>7539</v>
      </c>
      <c r="L7549" s="90" t="str">
        <f t="shared" si="18"/>
        <v xml:space="preserve"> </v>
      </c>
      <c r="M7549" s="90" t="str">
        <f t="shared" si="19"/>
        <v xml:space="preserve"> </v>
      </c>
      <c r="N7549" s="91" t="str">
        <f t="shared" si="20"/>
        <v xml:space="preserve"> </v>
      </c>
    </row>
    <row r="7550" spans="2:14" ht="20.100000000000001" customHeight="1" x14ac:dyDescent="0.3">
      <c r="B7550" s="101">
        <v>7540</v>
      </c>
      <c r="L7550" s="90" t="str">
        <f t="shared" si="18"/>
        <v xml:space="preserve"> </v>
      </c>
      <c r="M7550" s="90" t="str">
        <f t="shared" si="19"/>
        <v xml:space="preserve"> </v>
      </c>
      <c r="N7550" s="91" t="str">
        <f t="shared" si="20"/>
        <v xml:space="preserve"> </v>
      </c>
    </row>
    <row r="7551" spans="2:14" ht="20.100000000000001" customHeight="1" x14ac:dyDescent="0.3">
      <c r="B7551" s="101">
        <v>7541</v>
      </c>
      <c r="L7551" s="90" t="str">
        <f t="shared" si="18"/>
        <v xml:space="preserve"> </v>
      </c>
      <c r="M7551" s="90" t="str">
        <f t="shared" si="19"/>
        <v xml:space="preserve"> </v>
      </c>
      <c r="N7551" s="91" t="str">
        <f t="shared" si="20"/>
        <v xml:space="preserve"> </v>
      </c>
    </row>
    <row r="7552" spans="2:14" ht="20.100000000000001" customHeight="1" x14ac:dyDescent="0.3">
      <c r="B7552" s="101">
        <v>7542</v>
      </c>
      <c r="L7552" s="90" t="str">
        <f t="shared" si="18"/>
        <v xml:space="preserve"> </v>
      </c>
      <c r="M7552" s="90" t="str">
        <f t="shared" si="19"/>
        <v xml:space="preserve"> </v>
      </c>
      <c r="N7552" s="91" t="str">
        <f t="shared" si="20"/>
        <v xml:space="preserve"> </v>
      </c>
    </row>
    <row r="7553" spans="2:14" ht="20.100000000000001" customHeight="1" x14ac:dyDescent="0.3">
      <c r="B7553" s="101">
        <v>7543</v>
      </c>
      <c r="L7553" s="90" t="str">
        <f t="shared" si="18"/>
        <v xml:space="preserve"> </v>
      </c>
      <c r="M7553" s="90" t="str">
        <f t="shared" si="19"/>
        <v xml:space="preserve"> </v>
      </c>
      <c r="N7553" s="91" t="str">
        <f t="shared" si="20"/>
        <v xml:space="preserve"> </v>
      </c>
    </row>
    <row r="7554" spans="2:14" ht="20.100000000000001" customHeight="1" x14ac:dyDescent="0.3">
      <c r="B7554" s="101">
        <v>7544</v>
      </c>
      <c r="L7554" s="90" t="str">
        <f t="shared" si="18"/>
        <v xml:space="preserve"> </v>
      </c>
      <c r="M7554" s="90" t="str">
        <f t="shared" si="19"/>
        <v xml:space="preserve"> </v>
      </c>
      <c r="N7554" s="91" t="str">
        <f t="shared" si="20"/>
        <v xml:space="preserve"> </v>
      </c>
    </row>
    <row r="7555" spans="2:14" ht="20.100000000000001" customHeight="1" x14ac:dyDescent="0.3">
      <c r="B7555" s="101">
        <v>7545</v>
      </c>
      <c r="L7555" s="90" t="str">
        <f t="shared" si="18"/>
        <v xml:space="preserve"> </v>
      </c>
      <c r="M7555" s="90" t="str">
        <f t="shared" si="19"/>
        <v xml:space="preserve"> </v>
      </c>
      <c r="N7555" s="91" t="str">
        <f t="shared" si="20"/>
        <v xml:space="preserve"> </v>
      </c>
    </row>
    <row r="7556" spans="2:14" ht="20.100000000000001" customHeight="1" x14ac:dyDescent="0.3">
      <c r="B7556" s="101">
        <v>7546</v>
      </c>
      <c r="L7556" s="90" t="str">
        <f t="shared" si="18"/>
        <v xml:space="preserve"> </v>
      </c>
      <c r="M7556" s="90" t="str">
        <f t="shared" si="19"/>
        <v xml:space="preserve"> </v>
      </c>
      <c r="N7556" s="91" t="str">
        <f t="shared" si="20"/>
        <v xml:space="preserve"> </v>
      </c>
    </row>
    <row r="7557" spans="2:14" ht="20.100000000000001" customHeight="1" x14ac:dyDescent="0.3">
      <c r="B7557" s="101">
        <v>7547</v>
      </c>
      <c r="L7557" s="90" t="str">
        <f t="shared" si="18"/>
        <v xml:space="preserve"> </v>
      </c>
      <c r="M7557" s="90" t="str">
        <f t="shared" si="19"/>
        <v xml:space="preserve"> </v>
      </c>
      <c r="N7557" s="91" t="str">
        <f t="shared" si="20"/>
        <v xml:space="preserve"> </v>
      </c>
    </row>
    <row r="7558" spans="2:14" ht="20.100000000000001" customHeight="1" x14ac:dyDescent="0.3">
      <c r="B7558" s="101">
        <v>7548</v>
      </c>
      <c r="L7558" s="90" t="str">
        <f t="shared" si="18"/>
        <v xml:space="preserve"> </v>
      </c>
      <c r="M7558" s="90" t="str">
        <f t="shared" si="19"/>
        <v xml:space="preserve"> </v>
      </c>
      <c r="N7558" s="91" t="str">
        <f t="shared" si="20"/>
        <v xml:space="preserve"> </v>
      </c>
    </row>
    <row r="7559" spans="2:14" ht="20.100000000000001" customHeight="1" x14ac:dyDescent="0.3">
      <c r="B7559" s="101">
        <v>7549</v>
      </c>
      <c r="L7559" s="90" t="str">
        <f t="shared" si="18"/>
        <v xml:space="preserve"> </v>
      </c>
      <c r="M7559" s="90" t="str">
        <f t="shared" si="19"/>
        <v xml:space="preserve"> </v>
      </c>
      <c r="N7559" s="91" t="str">
        <f t="shared" si="20"/>
        <v xml:space="preserve"> </v>
      </c>
    </row>
    <row r="7560" spans="2:14" ht="20.100000000000001" customHeight="1" x14ac:dyDescent="0.3">
      <c r="B7560" s="101">
        <v>7550</v>
      </c>
      <c r="L7560" s="90" t="str">
        <f t="shared" si="18"/>
        <v xml:space="preserve"> </v>
      </c>
      <c r="M7560" s="90" t="str">
        <f t="shared" si="19"/>
        <v xml:space="preserve"> </v>
      </c>
      <c r="N7560" s="91" t="str">
        <f t="shared" si="20"/>
        <v xml:space="preserve"> </v>
      </c>
    </row>
    <row r="7561" spans="2:14" ht="20.100000000000001" customHeight="1" x14ac:dyDescent="0.3">
      <c r="B7561" s="101">
        <v>7551</v>
      </c>
      <c r="L7561" s="90" t="str">
        <f t="shared" si="18"/>
        <v xml:space="preserve"> </v>
      </c>
      <c r="M7561" s="90" t="str">
        <f t="shared" si="19"/>
        <v xml:space="preserve"> </v>
      </c>
      <c r="N7561" s="91" t="str">
        <f t="shared" si="20"/>
        <v xml:space="preserve"> </v>
      </c>
    </row>
    <row r="7562" spans="2:14" ht="20.100000000000001" customHeight="1" x14ac:dyDescent="0.3">
      <c r="B7562" s="101">
        <v>7552</v>
      </c>
      <c r="L7562" s="90" t="str">
        <f t="shared" si="18"/>
        <v xml:space="preserve"> </v>
      </c>
      <c r="M7562" s="90" t="str">
        <f t="shared" si="19"/>
        <v xml:space="preserve"> </v>
      </c>
      <c r="N7562" s="91" t="str">
        <f t="shared" si="20"/>
        <v xml:space="preserve"> </v>
      </c>
    </row>
    <row r="7563" spans="2:14" ht="20.100000000000001" customHeight="1" x14ac:dyDescent="0.3">
      <c r="B7563" s="101">
        <v>7553</v>
      </c>
      <c r="L7563" s="90" t="str">
        <f t="shared" si="18"/>
        <v xml:space="preserve"> </v>
      </c>
      <c r="M7563" s="90" t="str">
        <f t="shared" si="19"/>
        <v xml:space="preserve"> </v>
      </c>
      <c r="N7563" s="91" t="str">
        <f t="shared" si="20"/>
        <v xml:space="preserve"> </v>
      </c>
    </row>
    <row r="7564" spans="2:14" ht="20.100000000000001" customHeight="1" x14ac:dyDescent="0.3">
      <c r="B7564" s="101">
        <v>7554</v>
      </c>
      <c r="L7564" s="90" t="str">
        <f t="shared" si="18"/>
        <v xml:space="preserve"> </v>
      </c>
      <c r="M7564" s="90" t="str">
        <f t="shared" si="19"/>
        <v xml:space="preserve"> </v>
      </c>
      <c r="N7564" s="91" t="str">
        <f t="shared" si="20"/>
        <v xml:space="preserve"> </v>
      </c>
    </row>
    <row r="7565" spans="2:14" ht="20.100000000000001" customHeight="1" x14ac:dyDescent="0.3">
      <c r="B7565" s="101">
        <v>7555</v>
      </c>
      <c r="L7565" s="90" t="str">
        <f t="shared" si="18"/>
        <v xml:space="preserve"> </v>
      </c>
      <c r="M7565" s="90" t="str">
        <f t="shared" si="19"/>
        <v xml:space="preserve"> </v>
      </c>
      <c r="N7565" s="91" t="str">
        <f t="shared" si="20"/>
        <v xml:space="preserve"> </v>
      </c>
    </row>
    <row r="7566" spans="2:14" ht="20.100000000000001" customHeight="1" x14ac:dyDescent="0.3">
      <c r="B7566" s="101">
        <v>7556</v>
      </c>
      <c r="L7566" s="90" t="str">
        <f t="shared" si="18"/>
        <v xml:space="preserve"> </v>
      </c>
      <c r="M7566" s="90" t="str">
        <f t="shared" si="19"/>
        <v xml:space="preserve"> </v>
      </c>
      <c r="N7566" s="91" t="str">
        <f t="shared" si="20"/>
        <v xml:space="preserve"> </v>
      </c>
    </row>
    <row r="7567" spans="2:14" ht="20.100000000000001" customHeight="1" x14ac:dyDescent="0.3">
      <c r="B7567" s="101">
        <v>7557</v>
      </c>
      <c r="L7567" s="90" t="str">
        <f t="shared" si="18"/>
        <v xml:space="preserve"> </v>
      </c>
      <c r="M7567" s="90" t="str">
        <f t="shared" si="19"/>
        <v xml:space="preserve"> </v>
      </c>
      <c r="N7567" s="91" t="str">
        <f t="shared" si="20"/>
        <v xml:space="preserve"> </v>
      </c>
    </row>
    <row r="7568" spans="2:14" ht="20.100000000000001" customHeight="1" x14ac:dyDescent="0.3">
      <c r="B7568" s="101">
        <v>7558</v>
      </c>
      <c r="L7568" s="90" t="str">
        <f t="shared" si="18"/>
        <v xml:space="preserve"> </v>
      </c>
      <c r="M7568" s="90" t="str">
        <f t="shared" si="19"/>
        <v xml:space="preserve"> </v>
      </c>
      <c r="N7568" s="91" t="str">
        <f t="shared" si="20"/>
        <v xml:space="preserve"> </v>
      </c>
    </row>
    <row r="7569" spans="2:14" ht="20.100000000000001" customHeight="1" x14ac:dyDescent="0.3">
      <c r="B7569" s="101">
        <v>7559</v>
      </c>
      <c r="L7569" s="90" t="str">
        <f t="shared" si="18"/>
        <v xml:space="preserve"> </v>
      </c>
      <c r="M7569" s="90" t="str">
        <f t="shared" si="19"/>
        <v xml:space="preserve"> </v>
      </c>
      <c r="N7569" s="91" t="str">
        <f t="shared" si="20"/>
        <v xml:space="preserve"> </v>
      </c>
    </row>
    <row r="7570" spans="2:14" ht="20.100000000000001" customHeight="1" x14ac:dyDescent="0.3">
      <c r="B7570" s="101">
        <v>7560</v>
      </c>
      <c r="L7570" s="90" t="str">
        <f t="shared" si="18"/>
        <v xml:space="preserve"> </v>
      </c>
      <c r="M7570" s="90" t="str">
        <f t="shared" si="19"/>
        <v xml:space="preserve"> </v>
      </c>
      <c r="N7570" s="91" t="str">
        <f t="shared" si="20"/>
        <v xml:space="preserve"> </v>
      </c>
    </row>
    <row r="7571" spans="2:14" ht="20.100000000000001" customHeight="1" x14ac:dyDescent="0.3">
      <c r="B7571" s="101">
        <v>7561</v>
      </c>
      <c r="L7571" s="90" t="str">
        <f t="shared" si="18"/>
        <v xml:space="preserve"> </v>
      </c>
      <c r="M7571" s="90" t="str">
        <f t="shared" si="19"/>
        <v xml:space="preserve"> </v>
      </c>
      <c r="N7571" s="91" t="str">
        <f t="shared" si="20"/>
        <v xml:space="preserve"> </v>
      </c>
    </row>
    <row r="7572" spans="2:14" ht="20.100000000000001" customHeight="1" x14ac:dyDescent="0.3">
      <c r="B7572" s="101">
        <v>7562</v>
      </c>
      <c r="L7572" s="90" t="str">
        <f t="shared" si="18"/>
        <v xml:space="preserve"> </v>
      </c>
      <c r="M7572" s="90" t="str">
        <f t="shared" si="19"/>
        <v xml:space="preserve"> </v>
      </c>
      <c r="N7572" s="91" t="str">
        <f t="shared" si="20"/>
        <v xml:space="preserve"> </v>
      </c>
    </row>
    <row r="7573" spans="2:14" ht="20.100000000000001" customHeight="1" x14ac:dyDescent="0.3">
      <c r="B7573" s="101">
        <v>7563</v>
      </c>
      <c r="L7573" s="90" t="str">
        <f t="shared" si="18"/>
        <v xml:space="preserve"> </v>
      </c>
      <c r="M7573" s="90" t="str">
        <f t="shared" si="19"/>
        <v xml:space="preserve"> </v>
      </c>
      <c r="N7573" s="91" t="str">
        <f t="shared" si="20"/>
        <v xml:space="preserve"> </v>
      </c>
    </row>
    <row r="7574" spans="2:14" ht="20.100000000000001" customHeight="1" x14ac:dyDescent="0.3">
      <c r="B7574" s="101">
        <v>7564</v>
      </c>
      <c r="L7574" s="90" t="str">
        <f t="shared" si="18"/>
        <v xml:space="preserve"> </v>
      </c>
      <c r="M7574" s="90" t="str">
        <f t="shared" si="19"/>
        <v xml:space="preserve"> </v>
      </c>
      <c r="N7574" s="91" t="str">
        <f t="shared" si="20"/>
        <v xml:space="preserve"> </v>
      </c>
    </row>
    <row r="7575" spans="2:14" ht="20.100000000000001" customHeight="1" x14ac:dyDescent="0.3">
      <c r="B7575" s="101">
        <v>7565</v>
      </c>
      <c r="L7575" s="90" t="str">
        <f t="shared" si="18"/>
        <v xml:space="preserve"> </v>
      </c>
      <c r="M7575" s="90" t="str">
        <f t="shared" si="19"/>
        <v xml:space="preserve"> </v>
      </c>
      <c r="N7575" s="91" t="str">
        <f t="shared" si="20"/>
        <v xml:space="preserve"> </v>
      </c>
    </row>
    <row r="7576" spans="2:14" ht="20.100000000000001" customHeight="1" x14ac:dyDescent="0.3">
      <c r="B7576" s="101">
        <v>7566</v>
      </c>
      <c r="L7576" s="90" t="str">
        <f t="shared" si="18"/>
        <v xml:space="preserve"> </v>
      </c>
      <c r="M7576" s="90" t="str">
        <f t="shared" si="19"/>
        <v xml:space="preserve"> </v>
      </c>
      <c r="N7576" s="91" t="str">
        <f t="shared" si="20"/>
        <v xml:space="preserve"> </v>
      </c>
    </row>
    <row r="7577" spans="2:14" ht="20.100000000000001" customHeight="1" x14ac:dyDescent="0.3">
      <c r="B7577" s="101">
        <v>7567</v>
      </c>
      <c r="L7577" s="90" t="str">
        <f t="shared" ref="L7577:L7640" si="21">IF(K7577/1024 &gt;1,K7577/1024," ")</f>
        <v xml:space="preserve"> </v>
      </c>
      <c r="M7577" s="90" t="str">
        <f t="shared" ref="M7577:M7640" si="22">IF(K7577/1048576 &gt;1,K7577/1048576," ")</f>
        <v xml:space="preserve"> </v>
      </c>
      <c r="N7577" s="91" t="str">
        <f t="shared" ref="N7577:N7640" si="23">IF(K7577&gt;999999999,K7577/1073741824," ")</f>
        <v xml:space="preserve"> </v>
      </c>
    </row>
    <row r="7578" spans="2:14" ht="20.100000000000001" customHeight="1" x14ac:dyDescent="0.3">
      <c r="B7578" s="101">
        <v>7568</v>
      </c>
      <c r="L7578" s="90" t="str">
        <f t="shared" si="21"/>
        <v xml:space="preserve"> </v>
      </c>
      <c r="M7578" s="90" t="str">
        <f t="shared" si="22"/>
        <v xml:space="preserve"> </v>
      </c>
      <c r="N7578" s="91" t="str">
        <f t="shared" si="23"/>
        <v xml:space="preserve"> </v>
      </c>
    </row>
    <row r="7579" spans="2:14" ht="20.100000000000001" customHeight="1" x14ac:dyDescent="0.3">
      <c r="B7579" s="101">
        <v>7569</v>
      </c>
      <c r="L7579" s="90" t="str">
        <f t="shared" si="21"/>
        <v xml:space="preserve"> </v>
      </c>
      <c r="M7579" s="90" t="str">
        <f t="shared" si="22"/>
        <v xml:space="preserve"> </v>
      </c>
      <c r="N7579" s="91" t="str">
        <f t="shared" si="23"/>
        <v xml:space="preserve"> </v>
      </c>
    </row>
    <row r="7580" spans="2:14" ht="20.100000000000001" customHeight="1" x14ac:dyDescent="0.3">
      <c r="B7580" s="101">
        <v>7570</v>
      </c>
      <c r="L7580" s="90" t="str">
        <f t="shared" si="21"/>
        <v xml:space="preserve"> </v>
      </c>
      <c r="M7580" s="90" t="str">
        <f t="shared" si="22"/>
        <v xml:space="preserve"> </v>
      </c>
      <c r="N7580" s="91" t="str">
        <f t="shared" si="23"/>
        <v xml:space="preserve"> </v>
      </c>
    </row>
    <row r="7581" spans="2:14" ht="20.100000000000001" customHeight="1" x14ac:dyDescent="0.3">
      <c r="B7581" s="101">
        <v>7571</v>
      </c>
      <c r="L7581" s="90" t="str">
        <f t="shared" si="21"/>
        <v xml:space="preserve"> </v>
      </c>
      <c r="M7581" s="90" t="str">
        <f t="shared" si="22"/>
        <v xml:space="preserve"> </v>
      </c>
      <c r="N7581" s="91" t="str">
        <f t="shared" si="23"/>
        <v xml:space="preserve"> </v>
      </c>
    </row>
    <row r="7582" spans="2:14" ht="20.100000000000001" customHeight="1" x14ac:dyDescent="0.3">
      <c r="B7582" s="101">
        <v>7572</v>
      </c>
      <c r="L7582" s="90" t="str">
        <f t="shared" si="21"/>
        <v xml:space="preserve"> </v>
      </c>
      <c r="M7582" s="90" t="str">
        <f t="shared" si="22"/>
        <v xml:space="preserve"> </v>
      </c>
      <c r="N7582" s="91" t="str">
        <f t="shared" si="23"/>
        <v xml:space="preserve"> </v>
      </c>
    </row>
    <row r="7583" spans="2:14" ht="20.100000000000001" customHeight="1" x14ac:dyDescent="0.3">
      <c r="B7583" s="101">
        <v>7573</v>
      </c>
      <c r="L7583" s="90" t="str">
        <f t="shared" si="21"/>
        <v xml:space="preserve"> </v>
      </c>
      <c r="M7583" s="90" t="str">
        <f t="shared" si="22"/>
        <v xml:space="preserve"> </v>
      </c>
      <c r="N7583" s="91" t="str">
        <f t="shared" si="23"/>
        <v xml:space="preserve"> </v>
      </c>
    </row>
    <row r="7584" spans="2:14" ht="20.100000000000001" customHeight="1" x14ac:dyDescent="0.3">
      <c r="B7584" s="101">
        <v>7574</v>
      </c>
      <c r="L7584" s="90" t="str">
        <f t="shared" si="21"/>
        <v xml:space="preserve"> </v>
      </c>
      <c r="M7584" s="90" t="str">
        <f t="shared" si="22"/>
        <v xml:space="preserve"> </v>
      </c>
      <c r="N7584" s="91" t="str">
        <f t="shared" si="23"/>
        <v xml:space="preserve"> </v>
      </c>
    </row>
    <row r="7585" spans="2:14" ht="20.100000000000001" customHeight="1" x14ac:dyDescent="0.3">
      <c r="B7585" s="101">
        <v>7575</v>
      </c>
      <c r="L7585" s="90" t="str">
        <f t="shared" si="21"/>
        <v xml:space="preserve"> </v>
      </c>
      <c r="M7585" s="90" t="str">
        <f t="shared" si="22"/>
        <v xml:space="preserve"> </v>
      </c>
      <c r="N7585" s="91" t="str">
        <f t="shared" si="23"/>
        <v xml:space="preserve"> </v>
      </c>
    </row>
    <row r="7586" spans="2:14" ht="20.100000000000001" customHeight="1" x14ac:dyDescent="0.3">
      <c r="B7586" s="101">
        <v>7576</v>
      </c>
      <c r="L7586" s="90" t="str">
        <f t="shared" si="21"/>
        <v xml:space="preserve"> </v>
      </c>
      <c r="M7586" s="90" t="str">
        <f t="shared" si="22"/>
        <v xml:space="preserve"> </v>
      </c>
      <c r="N7586" s="91" t="str">
        <f t="shared" si="23"/>
        <v xml:space="preserve"> </v>
      </c>
    </row>
    <row r="7587" spans="2:14" ht="20.100000000000001" customHeight="1" x14ac:dyDescent="0.3">
      <c r="B7587" s="101">
        <v>7577</v>
      </c>
      <c r="L7587" s="90" t="str">
        <f t="shared" si="21"/>
        <v xml:space="preserve"> </v>
      </c>
      <c r="M7587" s="90" t="str">
        <f t="shared" si="22"/>
        <v xml:space="preserve"> </v>
      </c>
      <c r="N7587" s="91" t="str">
        <f t="shared" si="23"/>
        <v xml:space="preserve"> </v>
      </c>
    </row>
    <row r="7588" spans="2:14" ht="20.100000000000001" customHeight="1" x14ac:dyDescent="0.3">
      <c r="B7588" s="101">
        <v>7578</v>
      </c>
      <c r="L7588" s="90" t="str">
        <f t="shared" si="21"/>
        <v xml:space="preserve"> </v>
      </c>
      <c r="M7588" s="90" t="str">
        <f t="shared" si="22"/>
        <v xml:space="preserve"> </v>
      </c>
      <c r="N7588" s="91" t="str">
        <f t="shared" si="23"/>
        <v xml:space="preserve"> </v>
      </c>
    </row>
    <row r="7589" spans="2:14" ht="20.100000000000001" customHeight="1" x14ac:dyDescent="0.3">
      <c r="B7589" s="101">
        <v>7579</v>
      </c>
      <c r="L7589" s="90" t="str">
        <f t="shared" si="21"/>
        <v xml:space="preserve"> </v>
      </c>
      <c r="M7589" s="90" t="str">
        <f t="shared" si="22"/>
        <v xml:space="preserve"> </v>
      </c>
      <c r="N7589" s="91" t="str">
        <f t="shared" si="23"/>
        <v xml:space="preserve"> </v>
      </c>
    </row>
    <row r="7590" spans="2:14" ht="20.100000000000001" customHeight="1" x14ac:dyDescent="0.3">
      <c r="B7590" s="101">
        <v>7580</v>
      </c>
      <c r="L7590" s="90" t="str">
        <f t="shared" si="21"/>
        <v xml:space="preserve"> </v>
      </c>
      <c r="M7590" s="90" t="str">
        <f t="shared" si="22"/>
        <v xml:space="preserve"> </v>
      </c>
      <c r="N7590" s="91" t="str">
        <f t="shared" si="23"/>
        <v xml:space="preserve"> </v>
      </c>
    </row>
    <row r="7591" spans="2:14" ht="20.100000000000001" customHeight="1" x14ac:dyDescent="0.3">
      <c r="B7591" s="101">
        <v>7581</v>
      </c>
      <c r="L7591" s="90" t="str">
        <f t="shared" si="21"/>
        <v xml:space="preserve"> </v>
      </c>
      <c r="M7591" s="90" t="str">
        <f t="shared" si="22"/>
        <v xml:space="preserve"> </v>
      </c>
      <c r="N7591" s="91" t="str">
        <f t="shared" si="23"/>
        <v xml:space="preserve"> </v>
      </c>
    </row>
    <row r="7592" spans="2:14" ht="20.100000000000001" customHeight="1" x14ac:dyDescent="0.3">
      <c r="B7592" s="101">
        <v>7582</v>
      </c>
      <c r="L7592" s="90" t="str">
        <f t="shared" si="21"/>
        <v xml:space="preserve"> </v>
      </c>
      <c r="M7592" s="90" t="str">
        <f t="shared" si="22"/>
        <v xml:space="preserve"> </v>
      </c>
      <c r="N7592" s="91" t="str">
        <f t="shared" si="23"/>
        <v xml:space="preserve"> </v>
      </c>
    </row>
    <row r="7593" spans="2:14" ht="20.100000000000001" customHeight="1" x14ac:dyDescent="0.3">
      <c r="B7593" s="101">
        <v>7583</v>
      </c>
      <c r="L7593" s="90" t="str">
        <f t="shared" si="21"/>
        <v xml:space="preserve"> </v>
      </c>
      <c r="M7593" s="90" t="str">
        <f t="shared" si="22"/>
        <v xml:space="preserve"> </v>
      </c>
      <c r="N7593" s="91" t="str">
        <f t="shared" si="23"/>
        <v xml:space="preserve"> </v>
      </c>
    </row>
    <row r="7594" spans="2:14" ht="20.100000000000001" customHeight="1" x14ac:dyDescent="0.3">
      <c r="B7594" s="101">
        <v>7584</v>
      </c>
      <c r="L7594" s="90" t="str">
        <f t="shared" si="21"/>
        <v xml:space="preserve"> </v>
      </c>
      <c r="M7594" s="90" t="str">
        <f t="shared" si="22"/>
        <v xml:space="preserve"> </v>
      </c>
      <c r="N7594" s="91" t="str">
        <f t="shared" si="23"/>
        <v xml:space="preserve"> </v>
      </c>
    </row>
    <row r="7595" spans="2:14" ht="20.100000000000001" customHeight="1" x14ac:dyDescent="0.3">
      <c r="B7595" s="101">
        <v>7585</v>
      </c>
      <c r="L7595" s="90" t="str">
        <f t="shared" si="21"/>
        <v xml:space="preserve"> </v>
      </c>
      <c r="M7595" s="90" t="str">
        <f t="shared" si="22"/>
        <v xml:space="preserve"> </v>
      </c>
      <c r="N7595" s="91" t="str">
        <f t="shared" si="23"/>
        <v xml:space="preserve"> </v>
      </c>
    </row>
    <row r="7596" spans="2:14" ht="20.100000000000001" customHeight="1" x14ac:dyDescent="0.3">
      <c r="B7596" s="101">
        <v>7586</v>
      </c>
      <c r="L7596" s="90" t="str">
        <f t="shared" si="21"/>
        <v xml:space="preserve"> </v>
      </c>
      <c r="M7596" s="90" t="str">
        <f t="shared" si="22"/>
        <v xml:space="preserve"> </v>
      </c>
      <c r="N7596" s="91" t="str">
        <f t="shared" si="23"/>
        <v xml:space="preserve"> </v>
      </c>
    </row>
    <row r="7597" spans="2:14" ht="20.100000000000001" customHeight="1" x14ac:dyDescent="0.3">
      <c r="B7597" s="101">
        <v>7587</v>
      </c>
      <c r="L7597" s="90" t="str">
        <f t="shared" si="21"/>
        <v xml:space="preserve"> </v>
      </c>
      <c r="M7597" s="90" t="str">
        <f t="shared" si="22"/>
        <v xml:space="preserve"> </v>
      </c>
      <c r="N7597" s="91" t="str">
        <f t="shared" si="23"/>
        <v xml:space="preserve"> </v>
      </c>
    </row>
    <row r="7598" spans="2:14" ht="20.100000000000001" customHeight="1" x14ac:dyDescent="0.3">
      <c r="B7598" s="101">
        <v>7588</v>
      </c>
      <c r="L7598" s="90" t="str">
        <f t="shared" si="21"/>
        <v xml:space="preserve"> </v>
      </c>
      <c r="M7598" s="90" t="str">
        <f t="shared" si="22"/>
        <v xml:space="preserve"> </v>
      </c>
      <c r="N7598" s="91" t="str">
        <f t="shared" si="23"/>
        <v xml:space="preserve"> </v>
      </c>
    </row>
    <row r="7599" spans="2:14" ht="20.100000000000001" customHeight="1" x14ac:dyDescent="0.3">
      <c r="B7599" s="101">
        <v>7589</v>
      </c>
      <c r="L7599" s="90" t="str">
        <f t="shared" si="21"/>
        <v xml:space="preserve"> </v>
      </c>
      <c r="M7599" s="90" t="str">
        <f t="shared" si="22"/>
        <v xml:space="preserve"> </v>
      </c>
      <c r="N7599" s="91" t="str">
        <f t="shared" si="23"/>
        <v xml:space="preserve"> </v>
      </c>
    </row>
    <row r="7600" spans="2:14" ht="20.100000000000001" customHeight="1" x14ac:dyDescent="0.3">
      <c r="B7600" s="101">
        <v>7590</v>
      </c>
      <c r="L7600" s="90" t="str">
        <f t="shared" si="21"/>
        <v xml:space="preserve"> </v>
      </c>
      <c r="M7600" s="90" t="str">
        <f t="shared" si="22"/>
        <v xml:space="preserve"> </v>
      </c>
      <c r="N7600" s="91" t="str">
        <f t="shared" si="23"/>
        <v xml:space="preserve"> </v>
      </c>
    </row>
    <row r="7601" spans="2:16" ht="20.100000000000001" customHeight="1" x14ac:dyDescent="0.3">
      <c r="B7601" s="101">
        <v>7591</v>
      </c>
      <c r="L7601" s="90" t="str">
        <f t="shared" si="21"/>
        <v xml:space="preserve"> </v>
      </c>
      <c r="M7601" s="90" t="str">
        <f t="shared" si="22"/>
        <v xml:space="preserve"> </v>
      </c>
      <c r="N7601" s="91" t="str">
        <f t="shared" si="23"/>
        <v xml:space="preserve"> </v>
      </c>
    </row>
    <row r="7602" spans="2:16" ht="20.100000000000001" customHeight="1" x14ac:dyDescent="0.3">
      <c r="B7602" s="101">
        <v>7592</v>
      </c>
      <c r="L7602" s="90" t="str">
        <f t="shared" si="21"/>
        <v xml:space="preserve"> </v>
      </c>
      <c r="M7602" s="90" t="str">
        <f t="shared" si="22"/>
        <v xml:space="preserve"> </v>
      </c>
      <c r="N7602" s="91" t="str">
        <f t="shared" si="23"/>
        <v xml:space="preserve"> </v>
      </c>
    </row>
    <row r="7603" spans="2:16" ht="20.100000000000001" customHeight="1" x14ac:dyDescent="0.3">
      <c r="B7603" s="101">
        <v>7593</v>
      </c>
      <c r="L7603" s="90" t="str">
        <f t="shared" si="21"/>
        <v xml:space="preserve"> </v>
      </c>
      <c r="M7603" s="90" t="str">
        <f t="shared" si="22"/>
        <v xml:space="preserve"> </v>
      </c>
      <c r="N7603" s="91" t="str">
        <f t="shared" si="23"/>
        <v xml:space="preserve"> </v>
      </c>
    </row>
    <row r="7604" spans="2:16" ht="20.100000000000001" customHeight="1" x14ac:dyDescent="0.3">
      <c r="B7604" s="101">
        <v>7594</v>
      </c>
      <c r="L7604" s="90" t="str">
        <f t="shared" si="21"/>
        <v xml:space="preserve"> </v>
      </c>
      <c r="M7604" s="90" t="str">
        <f t="shared" si="22"/>
        <v xml:space="preserve"> </v>
      </c>
      <c r="N7604" s="91" t="str">
        <f t="shared" si="23"/>
        <v xml:space="preserve"> </v>
      </c>
    </row>
    <row r="7605" spans="2:16" ht="20.100000000000001" customHeight="1" x14ac:dyDescent="0.3">
      <c r="B7605" s="101">
        <v>7595</v>
      </c>
      <c r="L7605" s="90" t="str">
        <f t="shared" si="21"/>
        <v xml:space="preserve"> </v>
      </c>
      <c r="M7605" s="90" t="str">
        <f t="shared" si="22"/>
        <v xml:space="preserve"> </v>
      </c>
      <c r="N7605" s="91" t="str">
        <f t="shared" si="23"/>
        <v xml:space="preserve"> </v>
      </c>
    </row>
    <row r="7606" spans="2:16" ht="20.100000000000001" customHeight="1" x14ac:dyDescent="0.3">
      <c r="B7606" s="101">
        <v>7596</v>
      </c>
      <c r="L7606" s="90" t="str">
        <f t="shared" si="21"/>
        <v xml:space="preserve"> </v>
      </c>
      <c r="M7606" s="90" t="str">
        <f t="shared" si="22"/>
        <v xml:space="preserve"> </v>
      </c>
      <c r="N7606" s="91" t="str">
        <f t="shared" si="23"/>
        <v xml:space="preserve"> </v>
      </c>
    </row>
    <row r="7607" spans="2:16" ht="20.100000000000001" customHeight="1" x14ac:dyDescent="0.3">
      <c r="B7607" s="101">
        <v>7597</v>
      </c>
      <c r="L7607" s="90" t="str">
        <f t="shared" si="21"/>
        <v xml:space="preserve"> </v>
      </c>
      <c r="M7607" s="90" t="str">
        <f t="shared" si="22"/>
        <v xml:space="preserve"> </v>
      </c>
      <c r="N7607" s="91" t="str">
        <f t="shared" si="23"/>
        <v xml:space="preserve"> </v>
      </c>
    </row>
    <row r="7608" spans="2:16" ht="20.100000000000001" customHeight="1" x14ac:dyDescent="0.3">
      <c r="B7608" s="101">
        <v>7598</v>
      </c>
      <c r="L7608" s="90" t="str">
        <f t="shared" si="21"/>
        <v xml:space="preserve"> </v>
      </c>
      <c r="M7608" s="90" t="str">
        <f t="shared" si="22"/>
        <v xml:space="preserve"> </v>
      </c>
      <c r="N7608" s="91" t="str">
        <f t="shared" si="23"/>
        <v xml:space="preserve"> </v>
      </c>
    </row>
    <row r="7609" spans="2:16" ht="20.100000000000001" customHeight="1" x14ac:dyDescent="0.3">
      <c r="B7609" s="101">
        <v>7599</v>
      </c>
      <c r="L7609" s="90" t="str">
        <f t="shared" si="21"/>
        <v xml:space="preserve"> </v>
      </c>
      <c r="M7609" s="90" t="str">
        <f t="shared" si="22"/>
        <v xml:space="preserve"> </v>
      </c>
      <c r="N7609" s="91" t="str">
        <f t="shared" si="23"/>
        <v xml:space="preserve"> </v>
      </c>
    </row>
    <row r="7610" spans="2:16" ht="20.100000000000001" customHeight="1" x14ac:dyDescent="0.3">
      <c r="B7610" s="101">
        <v>7600</v>
      </c>
      <c r="L7610" s="90" t="str">
        <f t="shared" si="21"/>
        <v xml:space="preserve"> </v>
      </c>
      <c r="M7610" s="90" t="str">
        <f t="shared" si="22"/>
        <v xml:space="preserve"> </v>
      </c>
      <c r="N7610" s="91" t="str">
        <f t="shared" si="23"/>
        <v xml:space="preserve"> </v>
      </c>
    </row>
    <row r="7611" spans="2:16" ht="20.100000000000001" customHeight="1" x14ac:dyDescent="0.3">
      <c r="B7611" s="101">
        <v>7601</v>
      </c>
      <c r="D7611" s="272"/>
      <c r="L7611" s="90" t="str">
        <f t="shared" si="21"/>
        <v xml:space="preserve"> </v>
      </c>
      <c r="M7611" s="90" t="str">
        <f t="shared" si="22"/>
        <v xml:space="preserve"> </v>
      </c>
      <c r="N7611" s="91" t="str">
        <f t="shared" si="23"/>
        <v xml:space="preserve"> </v>
      </c>
    </row>
    <row r="7612" spans="2:16" ht="20.100000000000001" customHeight="1" x14ac:dyDescent="0.3">
      <c r="B7612" s="101">
        <v>7602</v>
      </c>
      <c r="L7612" s="90" t="str">
        <f t="shared" si="21"/>
        <v xml:space="preserve"> </v>
      </c>
      <c r="M7612" s="90" t="str">
        <f t="shared" si="22"/>
        <v xml:space="preserve"> </v>
      </c>
      <c r="N7612" s="91" t="str">
        <f t="shared" si="23"/>
        <v xml:space="preserve"> </v>
      </c>
    </row>
    <row r="7613" spans="2:16" ht="20.100000000000001" customHeight="1" x14ac:dyDescent="0.3">
      <c r="B7613" s="101">
        <v>7603</v>
      </c>
      <c r="L7613" s="90" t="str">
        <f t="shared" si="21"/>
        <v xml:space="preserve"> </v>
      </c>
      <c r="M7613" s="90" t="str">
        <f t="shared" si="22"/>
        <v xml:space="preserve"> </v>
      </c>
      <c r="N7613" s="91" t="str">
        <f t="shared" si="23"/>
        <v xml:space="preserve"> </v>
      </c>
    </row>
    <row r="7614" spans="2:16" ht="20.100000000000001" customHeight="1" x14ac:dyDescent="0.3">
      <c r="B7614" s="101">
        <v>7604</v>
      </c>
      <c r="C7614" s="7"/>
      <c r="D7614" s="177"/>
      <c r="E7614" s="36"/>
      <c r="F7614" s="131"/>
      <c r="G7614" s="13"/>
      <c r="H7614" s="13"/>
      <c r="I7614" s="133"/>
      <c r="J7614" s="74"/>
      <c r="K7614" s="73"/>
      <c r="L7614" s="90" t="str">
        <f t="shared" si="21"/>
        <v xml:space="preserve"> </v>
      </c>
      <c r="M7614" s="90" t="str">
        <f t="shared" si="22"/>
        <v xml:space="preserve"> </v>
      </c>
      <c r="N7614" s="91" t="str">
        <f t="shared" si="23"/>
        <v xml:space="preserve"> </v>
      </c>
    </row>
    <row r="7615" spans="2:16" ht="20.100000000000001" customHeight="1" x14ac:dyDescent="0.3">
      <c r="B7615" s="101">
        <v>7605</v>
      </c>
      <c r="C7615" s="20"/>
      <c r="D7615" s="177"/>
      <c r="E7615" s="36"/>
      <c r="F7615" s="81"/>
      <c r="G7615" s="13"/>
      <c r="H7615" s="13"/>
      <c r="I7615" s="79"/>
      <c r="J7615" s="79"/>
      <c r="K7615" s="73"/>
      <c r="L7615" s="90" t="str">
        <f t="shared" si="21"/>
        <v xml:space="preserve"> </v>
      </c>
      <c r="M7615" s="90" t="str">
        <f t="shared" si="22"/>
        <v xml:space="preserve"> </v>
      </c>
      <c r="N7615" s="91" t="str">
        <f t="shared" si="23"/>
        <v xml:space="preserve"> </v>
      </c>
      <c r="O7615" s="222"/>
    </row>
    <row r="7616" spans="2:16" ht="20.100000000000001" customHeight="1" x14ac:dyDescent="0.3">
      <c r="B7616" s="101">
        <v>7606</v>
      </c>
      <c r="C7616" s="20"/>
      <c r="D7616" s="157"/>
      <c r="E7616" s="36"/>
      <c r="F7616" s="81"/>
      <c r="G7616" s="13"/>
      <c r="H7616" s="13"/>
      <c r="I7616" s="79"/>
      <c r="J7616" s="79"/>
      <c r="K7616" s="73"/>
      <c r="L7616" s="90" t="str">
        <f t="shared" si="21"/>
        <v xml:space="preserve"> </v>
      </c>
      <c r="M7616" s="90" t="str">
        <f t="shared" si="22"/>
        <v xml:space="preserve"> </v>
      </c>
      <c r="N7616" s="91" t="str">
        <f t="shared" si="23"/>
        <v xml:space="preserve"> </v>
      </c>
      <c r="O7616" s="223"/>
      <c r="P7616" s="198"/>
    </row>
    <row r="7617" spans="2:16" ht="20.100000000000001" customHeight="1" x14ac:dyDescent="0.3">
      <c r="B7617" s="101">
        <v>7607</v>
      </c>
      <c r="C7617" s="7"/>
      <c r="D7617" s="167"/>
      <c r="E7617" s="36"/>
      <c r="F7617" s="99"/>
      <c r="G7617" s="13"/>
      <c r="H7617" s="13"/>
      <c r="I7617" s="101"/>
      <c r="J7617" s="101"/>
      <c r="K7617" s="90"/>
      <c r="L7617" s="90" t="str">
        <f t="shared" si="21"/>
        <v xml:space="preserve"> </v>
      </c>
      <c r="M7617" s="90" t="str">
        <f t="shared" si="22"/>
        <v xml:space="preserve"> </v>
      </c>
      <c r="N7617" s="91" t="str">
        <f t="shared" si="23"/>
        <v xml:space="preserve"> </v>
      </c>
    </row>
    <row r="7618" spans="2:16" ht="20.100000000000001" customHeight="1" x14ac:dyDescent="0.3">
      <c r="B7618" s="101">
        <v>7608</v>
      </c>
      <c r="C7618" s="7"/>
      <c r="D7618" s="157"/>
      <c r="E7618" s="36"/>
      <c r="F7618" s="81"/>
      <c r="G7618" s="13"/>
      <c r="H7618" s="13"/>
      <c r="I7618" s="79"/>
      <c r="J7618" s="79"/>
      <c r="K7618" s="73"/>
      <c r="L7618" s="90" t="str">
        <f t="shared" si="21"/>
        <v xml:space="preserve"> </v>
      </c>
      <c r="M7618" s="90" t="str">
        <f t="shared" si="22"/>
        <v xml:space="preserve"> </v>
      </c>
      <c r="N7618" s="91" t="str">
        <f t="shared" si="23"/>
        <v xml:space="preserve"> </v>
      </c>
      <c r="O7618" s="223"/>
    </row>
    <row r="7619" spans="2:16" ht="20.100000000000001" customHeight="1" x14ac:dyDescent="0.3">
      <c r="B7619" s="101">
        <v>7609</v>
      </c>
      <c r="C7619" s="234"/>
      <c r="D7619" s="157"/>
      <c r="E7619" s="36"/>
      <c r="F7619" s="81"/>
      <c r="G7619" s="13"/>
      <c r="H7619" s="13"/>
      <c r="I7619" s="79"/>
      <c r="J7619" s="79"/>
      <c r="K7619" s="73"/>
      <c r="L7619" s="90" t="str">
        <f t="shared" si="21"/>
        <v xml:space="preserve"> </v>
      </c>
      <c r="M7619" s="90" t="str">
        <f t="shared" si="22"/>
        <v xml:space="preserve"> </v>
      </c>
      <c r="N7619" s="91" t="str">
        <f t="shared" si="23"/>
        <v xml:space="preserve"> </v>
      </c>
    </row>
    <row r="7620" spans="2:16" ht="20.100000000000001" customHeight="1" x14ac:dyDescent="0.3">
      <c r="B7620" s="101">
        <v>7610</v>
      </c>
      <c r="C7620" s="255"/>
      <c r="D7620" s="157"/>
      <c r="E7620" s="36"/>
      <c r="F7620" s="81"/>
      <c r="G7620" s="13"/>
      <c r="H7620" s="13"/>
      <c r="I7620" s="79"/>
      <c r="J7620" s="79"/>
      <c r="K7620" s="73"/>
      <c r="L7620" s="90" t="str">
        <f t="shared" si="21"/>
        <v xml:space="preserve"> </v>
      </c>
      <c r="M7620" s="90" t="str">
        <f t="shared" si="22"/>
        <v xml:space="preserve"> </v>
      </c>
      <c r="N7620" s="91" t="str">
        <f t="shared" si="23"/>
        <v xml:space="preserve"> </v>
      </c>
      <c r="O7620" s="223"/>
    </row>
    <row r="7621" spans="2:16" ht="20.100000000000001" customHeight="1" x14ac:dyDescent="0.3">
      <c r="B7621" s="101">
        <v>7611</v>
      </c>
      <c r="C7621" s="234"/>
      <c r="D7621" s="157"/>
      <c r="E7621" s="36"/>
      <c r="F7621" s="81"/>
      <c r="G7621" s="13"/>
      <c r="H7621" s="13"/>
      <c r="I7621" s="79"/>
      <c r="J7621" s="84"/>
      <c r="K7621" s="73"/>
      <c r="L7621" s="90" t="str">
        <f t="shared" si="21"/>
        <v xml:space="preserve"> </v>
      </c>
      <c r="M7621" s="90" t="str">
        <f t="shared" si="22"/>
        <v xml:space="preserve"> </v>
      </c>
      <c r="N7621" s="91" t="str">
        <f t="shared" si="23"/>
        <v xml:space="preserve"> </v>
      </c>
    </row>
    <row r="7622" spans="2:16" ht="20.100000000000001" customHeight="1" x14ac:dyDescent="0.3">
      <c r="B7622" s="101">
        <v>7612</v>
      </c>
      <c r="C7622" s="153"/>
      <c r="D7622" s="158"/>
      <c r="E7622" s="36"/>
      <c r="F7622" s="81"/>
      <c r="G7622" s="13"/>
      <c r="H7622" s="13"/>
      <c r="I7622" s="79"/>
      <c r="J7622" s="83"/>
      <c r="K7622" s="73"/>
      <c r="L7622" s="90" t="str">
        <f t="shared" si="21"/>
        <v xml:space="preserve"> </v>
      </c>
      <c r="M7622" s="90" t="str">
        <f t="shared" si="22"/>
        <v xml:space="preserve"> </v>
      </c>
      <c r="N7622" s="91" t="str">
        <f t="shared" si="23"/>
        <v xml:space="preserve"> </v>
      </c>
      <c r="P7622" s="198"/>
    </row>
    <row r="7623" spans="2:16" ht="20.100000000000001" customHeight="1" x14ac:dyDescent="0.3">
      <c r="B7623" s="101">
        <v>7613</v>
      </c>
      <c r="C7623" s="130"/>
      <c r="D7623" s="157"/>
      <c r="E7623" s="36"/>
      <c r="F7623" s="81"/>
      <c r="G7623" s="13"/>
      <c r="H7623" s="13"/>
      <c r="I7623" s="79"/>
      <c r="J7623" s="79"/>
      <c r="K7623" s="73"/>
      <c r="L7623" s="90" t="str">
        <f t="shared" si="21"/>
        <v xml:space="preserve"> </v>
      </c>
      <c r="M7623" s="90" t="str">
        <f t="shared" si="22"/>
        <v xml:space="preserve"> </v>
      </c>
      <c r="N7623" s="91" t="str">
        <f t="shared" si="23"/>
        <v xml:space="preserve"> </v>
      </c>
      <c r="O7623" s="223"/>
      <c r="P7623" s="198"/>
    </row>
    <row r="7624" spans="2:16" ht="20.100000000000001" customHeight="1" x14ac:dyDescent="0.3">
      <c r="B7624" s="101">
        <v>7614</v>
      </c>
      <c r="C7624" s="153"/>
      <c r="D7624" s="167"/>
      <c r="E7624" s="36"/>
      <c r="F7624" s="81"/>
      <c r="G7624" s="13"/>
      <c r="H7624" s="13"/>
      <c r="I7624" s="79"/>
      <c r="J7624" s="79"/>
      <c r="K7624" s="73"/>
      <c r="L7624" s="90" t="str">
        <f t="shared" si="21"/>
        <v xml:space="preserve"> </v>
      </c>
      <c r="M7624" s="90" t="str">
        <f t="shared" si="22"/>
        <v xml:space="preserve"> </v>
      </c>
      <c r="N7624" s="91" t="str">
        <f t="shared" si="23"/>
        <v xml:space="preserve"> </v>
      </c>
      <c r="P7624" s="198"/>
    </row>
    <row r="7625" spans="2:16" ht="20.100000000000001" customHeight="1" x14ac:dyDescent="0.3">
      <c r="B7625" s="101">
        <v>7615</v>
      </c>
      <c r="C7625" s="153"/>
      <c r="D7625" s="177"/>
      <c r="E7625" s="36"/>
      <c r="F7625" s="49"/>
      <c r="G7625" s="13"/>
      <c r="H7625" s="13"/>
      <c r="I7625" s="9"/>
      <c r="J7625" s="9"/>
      <c r="K7625" s="45"/>
      <c r="L7625" s="90" t="str">
        <f t="shared" si="21"/>
        <v xml:space="preserve"> </v>
      </c>
      <c r="M7625" s="90" t="str">
        <f t="shared" si="22"/>
        <v xml:space="preserve"> </v>
      </c>
      <c r="N7625" s="91" t="str">
        <f t="shared" si="23"/>
        <v xml:space="preserve"> </v>
      </c>
    </row>
    <row r="7626" spans="2:16" ht="20.100000000000001" customHeight="1" x14ac:dyDescent="0.3">
      <c r="B7626" s="101">
        <v>7616</v>
      </c>
      <c r="C7626" s="234"/>
      <c r="D7626" s="157"/>
      <c r="E7626" s="36"/>
      <c r="F7626" s="81"/>
      <c r="G7626" s="13"/>
      <c r="H7626" s="13"/>
      <c r="I7626" s="79"/>
      <c r="J7626" s="79"/>
      <c r="K7626" s="73"/>
      <c r="L7626" s="90" t="str">
        <f t="shared" si="21"/>
        <v xml:space="preserve"> </v>
      </c>
      <c r="M7626" s="90" t="str">
        <f t="shared" si="22"/>
        <v xml:space="preserve"> </v>
      </c>
      <c r="N7626" s="91" t="str">
        <f t="shared" si="23"/>
        <v xml:space="preserve"> </v>
      </c>
      <c r="O7626" s="223"/>
    </row>
    <row r="7627" spans="2:16" ht="20.100000000000001" customHeight="1" x14ac:dyDescent="0.3">
      <c r="B7627" s="101">
        <v>7617</v>
      </c>
      <c r="C7627" s="153"/>
      <c r="D7627" s="157"/>
      <c r="E7627" s="36"/>
      <c r="F7627" s="81"/>
      <c r="G7627" s="13"/>
      <c r="H7627" s="13"/>
      <c r="I7627" s="79"/>
      <c r="J7627" s="79"/>
      <c r="K7627" s="73"/>
      <c r="L7627" s="90" t="str">
        <f t="shared" si="21"/>
        <v xml:space="preserve"> </v>
      </c>
      <c r="M7627" s="90" t="str">
        <f t="shared" si="22"/>
        <v xml:space="preserve"> </v>
      </c>
      <c r="N7627" s="91" t="str">
        <f t="shared" si="23"/>
        <v xml:space="preserve"> </v>
      </c>
      <c r="O7627" s="223"/>
    </row>
    <row r="7628" spans="2:16" ht="20.100000000000001" customHeight="1" x14ac:dyDescent="0.3">
      <c r="B7628" s="101">
        <v>7618</v>
      </c>
      <c r="C7628" s="255"/>
      <c r="D7628" s="157"/>
      <c r="E7628" s="36"/>
      <c r="F7628" s="81"/>
      <c r="G7628" s="13"/>
      <c r="H7628" s="13"/>
      <c r="I7628" s="79"/>
      <c r="J7628" s="79"/>
      <c r="K7628" s="73"/>
      <c r="L7628" s="90" t="str">
        <f t="shared" si="21"/>
        <v xml:space="preserve"> </v>
      </c>
      <c r="M7628" s="90" t="str">
        <f t="shared" si="22"/>
        <v xml:space="preserve"> </v>
      </c>
      <c r="N7628" s="91" t="str">
        <f t="shared" si="23"/>
        <v xml:space="preserve"> </v>
      </c>
    </row>
    <row r="7629" spans="2:16" ht="20.100000000000001" customHeight="1" x14ac:dyDescent="0.3">
      <c r="B7629" s="101">
        <v>7619</v>
      </c>
      <c r="L7629" s="90" t="str">
        <f t="shared" si="21"/>
        <v xml:space="preserve"> </v>
      </c>
      <c r="M7629" s="90" t="str">
        <f t="shared" si="22"/>
        <v xml:space="preserve"> </v>
      </c>
      <c r="N7629" s="91" t="str">
        <f t="shared" si="23"/>
        <v xml:space="preserve"> </v>
      </c>
    </row>
    <row r="7630" spans="2:16" ht="20.100000000000001" customHeight="1" x14ac:dyDescent="0.3">
      <c r="B7630" s="101">
        <v>7620</v>
      </c>
      <c r="L7630" s="90" t="str">
        <f t="shared" si="21"/>
        <v xml:space="preserve"> </v>
      </c>
      <c r="M7630" s="90" t="str">
        <f t="shared" si="22"/>
        <v xml:space="preserve"> </v>
      </c>
      <c r="N7630" s="91" t="str">
        <f t="shared" si="23"/>
        <v xml:space="preserve"> </v>
      </c>
    </row>
    <row r="7631" spans="2:16" ht="20.100000000000001" customHeight="1" x14ac:dyDescent="0.3">
      <c r="B7631" s="101">
        <v>7621</v>
      </c>
      <c r="L7631" s="90" t="str">
        <f t="shared" si="21"/>
        <v xml:space="preserve"> </v>
      </c>
      <c r="M7631" s="90" t="str">
        <f t="shared" si="22"/>
        <v xml:space="preserve"> </v>
      </c>
      <c r="N7631" s="91" t="str">
        <f t="shared" si="23"/>
        <v xml:space="preserve"> </v>
      </c>
    </row>
    <row r="7632" spans="2:16" ht="20.100000000000001" customHeight="1" x14ac:dyDescent="0.3">
      <c r="B7632" s="101">
        <v>7622</v>
      </c>
      <c r="L7632" s="90" t="str">
        <f t="shared" si="21"/>
        <v xml:space="preserve"> </v>
      </c>
      <c r="M7632" s="90" t="str">
        <f t="shared" si="22"/>
        <v xml:space="preserve"> </v>
      </c>
      <c r="N7632" s="91" t="str">
        <f t="shared" si="23"/>
        <v xml:space="preserve"> </v>
      </c>
    </row>
    <row r="7633" spans="2:14" ht="20.100000000000001" customHeight="1" x14ac:dyDescent="0.3">
      <c r="B7633" s="101">
        <v>7623</v>
      </c>
      <c r="L7633" s="90" t="str">
        <f t="shared" si="21"/>
        <v xml:space="preserve"> </v>
      </c>
      <c r="M7633" s="90" t="str">
        <f t="shared" si="22"/>
        <v xml:space="preserve"> </v>
      </c>
      <c r="N7633" s="91" t="str">
        <f t="shared" si="23"/>
        <v xml:space="preserve"> </v>
      </c>
    </row>
    <row r="7634" spans="2:14" ht="20.100000000000001" customHeight="1" x14ac:dyDescent="0.3">
      <c r="B7634" s="101">
        <v>7624</v>
      </c>
      <c r="L7634" s="90" t="str">
        <f t="shared" si="21"/>
        <v xml:space="preserve"> </v>
      </c>
      <c r="M7634" s="90" t="str">
        <f t="shared" si="22"/>
        <v xml:space="preserve"> </v>
      </c>
      <c r="N7634" s="91" t="str">
        <f t="shared" si="23"/>
        <v xml:space="preserve"> </v>
      </c>
    </row>
    <row r="7635" spans="2:14" ht="20.100000000000001" customHeight="1" x14ac:dyDescent="0.3">
      <c r="B7635" s="101">
        <v>7625</v>
      </c>
      <c r="L7635" s="90" t="str">
        <f t="shared" si="21"/>
        <v xml:space="preserve"> </v>
      </c>
      <c r="M7635" s="90" t="str">
        <f t="shared" si="22"/>
        <v xml:space="preserve"> </v>
      </c>
      <c r="N7635" s="91" t="str">
        <f t="shared" si="23"/>
        <v xml:space="preserve"> </v>
      </c>
    </row>
    <row r="7636" spans="2:14" ht="20.100000000000001" customHeight="1" x14ac:dyDescent="0.3">
      <c r="B7636" s="101">
        <v>7626</v>
      </c>
      <c r="L7636" s="90" t="str">
        <f t="shared" si="21"/>
        <v xml:space="preserve"> </v>
      </c>
      <c r="M7636" s="90" t="str">
        <f t="shared" si="22"/>
        <v xml:space="preserve"> </v>
      </c>
      <c r="N7636" s="91" t="str">
        <f t="shared" si="23"/>
        <v xml:space="preserve"> </v>
      </c>
    </row>
    <row r="7637" spans="2:14" ht="20.100000000000001" customHeight="1" x14ac:dyDescent="0.3">
      <c r="B7637" s="101">
        <v>7627</v>
      </c>
      <c r="L7637" s="90" t="str">
        <f t="shared" si="21"/>
        <v xml:space="preserve"> </v>
      </c>
      <c r="M7637" s="90" t="str">
        <f t="shared" si="22"/>
        <v xml:space="preserve"> </v>
      </c>
      <c r="N7637" s="91" t="str">
        <f t="shared" si="23"/>
        <v xml:space="preserve"> </v>
      </c>
    </row>
    <row r="7638" spans="2:14" ht="20.100000000000001" customHeight="1" x14ac:dyDescent="0.3">
      <c r="B7638" s="101">
        <v>7628</v>
      </c>
      <c r="L7638" s="90" t="str">
        <f t="shared" si="21"/>
        <v xml:space="preserve"> </v>
      </c>
      <c r="M7638" s="90" t="str">
        <f t="shared" si="22"/>
        <v xml:space="preserve"> </v>
      </c>
      <c r="N7638" s="91" t="str">
        <f t="shared" si="23"/>
        <v xml:space="preserve"> </v>
      </c>
    </row>
    <row r="7639" spans="2:14" ht="20.100000000000001" customHeight="1" x14ac:dyDescent="0.3">
      <c r="B7639" s="101">
        <v>7629</v>
      </c>
      <c r="L7639" s="90" t="str">
        <f t="shared" si="21"/>
        <v xml:space="preserve"> </v>
      </c>
      <c r="M7639" s="90" t="str">
        <f t="shared" si="22"/>
        <v xml:space="preserve"> </v>
      </c>
      <c r="N7639" s="91" t="str">
        <f t="shared" si="23"/>
        <v xml:space="preserve"> </v>
      </c>
    </row>
    <row r="7640" spans="2:14" ht="20.100000000000001" customHeight="1" x14ac:dyDescent="0.3">
      <c r="B7640" s="101">
        <v>7630</v>
      </c>
      <c r="L7640" s="90" t="str">
        <f t="shared" si="21"/>
        <v xml:space="preserve"> </v>
      </c>
      <c r="M7640" s="90" t="str">
        <f t="shared" si="22"/>
        <v xml:space="preserve"> </v>
      </c>
      <c r="N7640" s="91" t="str">
        <f t="shared" si="23"/>
        <v xml:space="preserve"> </v>
      </c>
    </row>
    <row r="7641" spans="2:14" ht="20.100000000000001" customHeight="1" x14ac:dyDescent="0.3">
      <c r="B7641" s="101">
        <v>7631</v>
      </c>
      <c r="L7641" s="90" t="str">
        <f t="shared" ref="L7641:L7704" si="24">IF(K7641/1024 &gt;1,K7641/1024," ")</f>
        <v xml:space="preserve"> </v>
      </c>
      <c r="M7641" s="90" t="str">
        <f t="shared" ref="M7641:M7704" si="25">IF(K7641/1048576 &gt;1,K7641/1048576," ")</f>
        <v xml:space="preserve"> </v>
      </c>
      <c r="N7641" s="91" t="str">
        <f t="shared" ref="N7641:N7704" si="26">IF(K7641&gt;999999999,K7641/1073741824," ")</f>
        <v xml:space="preserve"> </v>
      </c>
    </row>
    <row r="7642" spans="2:14" ht="20.100000000000001" customHeight="1" x14ac:dyDescent="0.3">
      <c r="B7642" s="101">
        <v>7632</v>
      </c>
      <c r="L7642" s="90" t="str">
        <f t="shared" si="24"/>
        <v xml:space="preserve"> </v>
      </c>
      <c r="M7642" s="90" t="str">
        <f t="shared" si="25"/>
        <v xml:space="preserve"> </v>
      </c>
      <c r="N7642" s="91" t="str">
        <f t="shared" si="26"/>
        <v xml:space="preserve"> </v>
      </c>
    </row>
    <row r="7643" spans="2:14" ht="20.100000000000001" customHeight="1" x14ac:dyDescent="0.3">
      <c r="B7643" s="101">
        <v>7633</v>
      </c>
      <c r="L7643" s="90" t="str">
        <f t="shared" si="24"/>
        <v xml:space="preserve"> </v>
      </c>
      <c r="M7643" s="90" t="str">
        <f t="shared" si="25"/>
        <v xml:space="preserve"> </v>
      </c>
      <c r="N7643" s="91" t="str">
        <f t="shared" si="26"/>
        <v xml:space="preserve"> </v>
      </c>
    </row>
    <row r="7644" spans="2:14" ht="20.100000000000001" customHeight="1" x14ac:dyDescent="0.3">
      <c r="B7644" s="101">
        <v>7634</v>
      </c>
      <c r="L7644" s="90" t="str">
        <f t="shared" si="24"/>
        <v xml:space="preserve"> </v>
      </c>
      <c r="M7644" s="90" t="str">
        <f t="shared" si="25"/>
        <v xml:space="preserve"> </v>
      </c>
      <c r="N7644" s="91" t="str">
        <f t="shared" si="26"/>
        <v xml:space="preserve"> </v>
      </c>
    </row>
    <row r="7645" spans="2:14" ht="20.100000000000001" customHeight="1" x14ac:dyDescent="0.3">
      <c r="B7645" s="101">
        <v>7635</v>
      </c>
      <c r="L7645" s="90" t="str">
        <f t="shared" si="24"/>
        <v xml:space="preserve"> </v>
      </c>
      <c r="M7645" s="90" t="str">
        <f t="shared" si="25"/>
        <v xml:space="preserve"> </v>
      </c>
      <c r="N7645" s="91" t="str">
        <f t="shared" si="26"/>
        <v xml:space="preserve"> </v>
      </c>
    </row>
    <row r="7646" spans="2:14" ht="20.100000000000001" customHeight="1" x14ac:dyDescent="0.3">
      <c r="B7646" s="101">
        <v>7636</v>
      </c>
      <c r="L7646" s="90" t="str">
        <f t="shared" si="24"/>
        <v xml:space="preserve"> </v>
      </c>
      <c r="M7646" s="90" t="str">
        <f t="shared" si="25"/>
        <v xml:space="preserve"> </v>
      </c>
      <c r="N7646" s="91" t="str">
        <f t="shared" si="26"/>
        <v xml:space="preserve"> </v>
      </c>
    </row>
    <row r="7647" spans="2:14" ht="20.100000000000001" customHeight="1" x14ac:dyDescent="0.3">
      <c r="B7647" s="101">
        <v>7637</v>
      </c>
      <c r="L7647" s="90" t="str">
        <f t="shared" si="24"/>
        <v xml:space="preserve"> </v>
      </c>
      <c r="M7647" s="90" t="str">
        <f t="shared" si="25"/>
        <v xml:space="preserve"> </v>
      </c>
      <c r="N7647" s="91" t="str">
        <f t="shared" si="26"/>
        <v xml:space="preserve"> </v>
      </c>
    </row>
    <row r="7648" spans="2:14" ht="20.100000000000001" customHeight="1" x14ac:dyDescent="0.3">
      <c r="B7648" s="101">
        <v>7638</v>
      </c>
      <c r="L7648" s="90" t="str">
        <f t="shared" si="24"/>
        <v xml:space="preserve"> </v>
      </c>
      <c r="M7648" s="90" t="str">
        <f t="shared" si="25"/>
        <v xml:space="preserve"> </v>
      </c>
      <c r="N7648" s="91" t="str">
        <f t="shared" si="26"/>
        <v xml:space="preserve"> </v>
      </c>
    </row>
    <row r="7649" spans="2:14" ht="20.100000000000001" customHeight="1" x14ac:dyDescent="0.3">
      <c r="B7649" s="101">
        <v>7639</v>
      </c>
      <c r="L7649" s="90" t="str">
        <f t="shared" si="24"/>
        <v xml:space="preserve"> </v>
      </c>
      <c r="M7649" s="90" t="str">
        <f t="shared" si="25"/>
        <v xml:space="preserve"> </v>
      </c>
      <c r="N7649" s="91" t="str">
        <f t="shared" si="26"/>
        <v xml:space="preserve"> </v>
      </c>
    </row>
    <row r="7650" spans="2:14" ht="20.100000000000001" customHeight="1" x14ac:dyDescent="0.3">
      <c r="B7650" s="101">
        <v>7640</v>
      </c>
      <c r="L7650" s="90" t="str">
        <f t="shared" si="24"/>
        <v xml:space="preserve"> </v>
      </c>
      <c r="M7650" s="90" t="str">
        <f t="shared" si="25"/>
        <v xml:space="preserve"> </v>
      </c>
      <c r="N7650" s="91" t="str">
        <f t="shared" si="26"/>
        <v xml:space="preserve"> </v>
      </c>
    </row>
    <row r="7651" spans="2:14" ht="20.100000000000001" customHeight="1" x14ac:dyDescent="0.3">
      <c r="B7651" s="101">
        <v>7641</v>
      </c>
      <c r="L7651" s="90" t="str">
        <f t="shared" si="24"/>
        <v xml:space="preserve"> </v>
      </c>
      <c r="M7651" s="90" t="str">
        <f t="shared" si="25"/>
        <v xml:space="preserve"> </v>
      </c>
      <c r="N7651" s="91" t="str">
        <f t="shared" si="26"/>
        <v xml:space="preserve"> </v>
      </c>
    </row>
    <row r="7652" spans="2:14" ht="20.100000000000001" customHeight="1" x14ac:dyDescent="0.3">
      <c r="B7652" s="101">
        <v>7642</v>
      </c>
      <c r="L7652" s="90" t="str">
        <f t="shared" si="24"/>
        <v xml:space="preserve"> </v>
      </c>
      <c r="M7652" s="90" t="str">
        <f t="shared" si="25"/>
        <v xml:space="preserve"> </v>
      </c>
      <c r="N7652" s="91" t="str">
        <f t="shared" si="26"/>
        <v xml:space="preserve"> </v>
      </c>
    </row>
    <row r="7653" spans="2:14" ht="20.100000000000001" customHeight="1" x14ac:dyDescent="0.3">
      <c r="B7653" s="101">
        <v>7643</v>
      </c>
      <c r="L7653" s="90" t="str">
        <f t="shared" si="24"/>
        <v xml:space="preserve"> </v>
      </c>
      <c r="M7653" s="90" t="str">
        <f t="shared" si="25"/>
        <v xml:space="preserve"> </v>
      </c>
      <c r="N7653" s="91" t="str">
        <f t="shared" si="26"/>
        <v xml:space="preserve"> </v>
      </c>
    </row>
    <row r="7654" spans="2:14" ht="20.100000000000001" customHeight="1" x14ac:dyDescent="0.3">
      <c r="B7654" s="101">
        <v>7644</v>
      </c>
      <c r="L7654" s="90" t="str">
        <f t="shared" si="24"/>
        <v xml:space="preserve"> </v>
      </c>
      <c r="M7654" s="90" t="str">
        <f t="shared" si="25"/>
        <v xml:space="preserve"> </v>
      </c>
      <c r="N7654" s="91" t="str">
        <f t="shared" si="26"/>
        <v xml:space="preserve"> </v>
      </c>
    </row>
    <row r="7655" spans="2:14" ht="20.100000000000001" customHeight="1" x14ac:dyDescent="0.3">
      <c r="B7655" s="101">
        <v>7645</v>
      </c>
      <c r="L7655" s="90" t="str">
        <f t="shared" si="24"/>
        <v xml:space="preserve"> </v>
      </c>
      <c r="M7655" s="90" t="str">
        <f t="shared" si="25"/>
        <v xml:space="preserve"> </v>
      </c>
      <c r="N7655" s="91" t="str">
        <f t="shared" si="26"/>
        <v xml:space="preserve"> </v>
      </c>
    </row>
    <row r="7656" spans="2:14" ht="20.100000000000001" customHeight="1" x14ac:dyDescent="0.3">
      <c r="B7656" s="101">
        <v>7646</v>
      </c>
      <c r="L7656" s="90" t="str">
        <f t="shared" si="24"/>
        <v xml:space="preserve"> </v>
      </c>
      <c r="M7656" s="90" t="str">
        <f t="shared" si="25"/>
        <v xml:space="preserve"> </v>
      </c>
      <c r="N7656" s="91" t="str">
        <f t="shared" si="26"/>
        <v xml:space="preserve"> </v>
      </c>
    </row>
    <row r="7657" spans="2:14" ht="20.100000000000001" customHeight="1" x14ac:dyDescent="0.3">
      <c r="B7657" s="101">
        <v>7647</v>
      </c>
      <c r="L7657" s="90" t="str">
        <f t="shared" si="24"/>
        <v xml:space="preserve"> </v>
      </c>
      <c r="M7657" s="90" t="str">
        <f t="shared" si="25"/>
        <v xml:space="preserve"> </v>
      </c>
      <c r="N7657" s="91" t="str">
        <f t="shared" si="26"/>
        <v xml:space="preserve"> </v>
      </c>
    </row>
    <row r="7658" spans="2:14" ht="20.100000000000001" customHeight="1" x14ac:dyDescent="0.3">
      <c r="B7658" s="101">
        <v>7648</v>
      </c>
      <c r="L7658" s="90" t="str">
        <f t="shared" si="24"/>
        <v xml:space="preserve"> </v>
      </c>
      <c r="M7658" s="90" t="str">
        <f t="shared" si="25"/>
        <v xml:space="preserve"> </v>
      </c>
      <c r="N7658" s="91" t="str">
        <f t="shared" si="26"/>
        <v xml:space="preserve"> </v>
      </c>
    </row>
    <row r="7659" spans="2:14" ht="20.100000000000001" customHeight="1" x14ac:dyDescent="0.3">
      <c r="B7659" s="101">
        <v>7649</v>
      </c>
      <c r="L7659" s="90" t="str">
        <f t="shared" si="24"/>
        <v xml:space="preserve"> </v>
      </c>
      <c r="M7659" s="90" t="str">
        <f t="shared" si="25"/>
        <v xml:space="preserve"> </v>
      </c>
      <c r="N7659" s="91" t="str">
        <f t="shared" si="26"/>
        <v xml:space="preserve"> </v>
      </c>
    </row>
    <row r="7660" spans="2:14" ht="20.100000000000001" customHeight="1" x14ac:dyDescent="0.3">
      <c r="B7660" s="101">
        <v>7650</v>
      </c>
      <c r="L7660" s="90" t="str">
        <f t="shared" si="24"/>
        <v xml:space="preserve"> </v>
      </c>
      <c r="M7660" s="90" t="str">
        <f t="shared" si="25"/>
        <v xml:space="preserve"> </v>
      </c>
      <c r="N7660" s="91" t="str">
        <f t="shared" si="26"/>
        <v xml:space="preserve"> </v>
      </c>
    </row>
    <row r="7661" spans="2:14" ht="20.100000000000001" customHeight="1" x14ac:dyDescent="0.3">
      <c r="B7661" s="101">
        <v>7651</v>
      </c>
      <c r="L7661" s="90" t="str">
        <f t="shared" si="24"/>
        <v xml:space="preserve"> </v>
      </c>
      <c r="M7661" s="90" t="str">
        <f t="shared" si="25"/>
        <v xml:space="preserve"> </v>
      </c>
      <c r="N7661" s="91" t="str">
        <f t="shared" si="26"/>
        <v xml:space="preserve"> </v>
      </c>
    </row>
    <row r="7662" spans="2:14" ht="20.100000000000001" customHeight="1" x14ac:dyDescent="0.3">
      <c r="B7662" s="101">
        <v>7652</v>
      </c>
      <c r="L7662" s="90" t="str">
        <f t="shared" si="24"/>
        <v xml:space="preserve"> </v>
      </c>
      <c r="M7662" s="90" t="str">
        <f t="shared" si="25"/>
        <v xml:space="preserve"> </v>
      </c>
      <c r="N7662" s="91" t="str">
        <f t="shared" si="26"/>
        <v xml:space="preserve"> </v>
      </c>
    </row>
    <row r="7663" spans="2:14" ht="20.100000000000001" customHeight="1" x14ac:dyDescent="0.3">
      <c r="B7663" s="101">
        <v>7653</v>
      </c>
      <c r="L7663" s="90" t="str">
        <f t="shared" si="24"/>
        <v xml:space="preserve"> </v>
      </c>
      <c r="M7663" s="90" t="str">
        <f t="shared" si="25"/>
        <v xml:space="preserve"> </v>
      </c>
      <c r="N7663" s="91" t="str">
        <f t="shared" si="26"/>
        <v xml:space="preserve"> </v>
      </c>
    </row>
    <row r="7664" spans="2:14" ht="20.100000000000001" customHeight="1" x14ac:dyDescent="0.3">
      <c r="B7664" s="101">
        <v>7654</v>
      </c>
      <c r="L7664" s="90" t="str">
        <f t="shared" si="24"/>
        <v xml:space="preserve"> </v>
      </c>
      <c r="M7664" s="90" t="str">
        <f t="shared" si="25"/>
        <v xml:space="preserve"> </v>
      </c>
      <c r="N7664" s="91" t="str">
        <f t="shared" si="26"/>
        <v xml:space="preserve"> </v>
      </c>
    </row>
    <row r="7665" spans="2:14" ht="20.100000000000001" customHeight="1" x14ac:dyDescent="0.3">
      <c r="B7665" s="101">
        <v>7655</v>
      </c>
      <c r="L7665" s="90" t="str">
        <f t="shared" si="24"/>
        <v xml:space="preserve"> </v>
      </c>
      <c r="M7665" s="90" t="str">
        <f t="shared" si="25"/>
        <v xml:space="preserve"> </v>
      </c>
      <c r="N7665" s="91" t="str">
        <f t="shared" si="26"/>
        <v xml:space="preserve"> </v>
      </c>
    </row>
    <row r="7666" spans="2:14" ht="20.100000000000001" customHeight="1" x14ac:dyDescent="0.3">
      <c r="B7666" s="101">
        <v>7656</v>
      </c>
      <c r="L7666" s="90" t="str">
        <f t="shared" si="24"/>
        <v xml:space="preserve"> </v>
      </c>
      <c r="M7666" s="90" t="str">
        <f t="shared" si="25"/>
        <v xml:space="preserve"> </v>
      </c>
      <c r="N7666" s="91" t="str">
        <f t="shared" si="26"/>
        <v xml:space="preserve"> </v>
      </c>
    </row>
    <row r="7667" spans="2:14" ht="20.100000000000001" customHeight="1" x14ac:dyDescent="0.3">
      <c r="B7667" s="101">
        <v>7657</v>
      </c>
      <c r="L7667" s="90" t="str">
        <f t="shared" si="24"/>
        <v xml:space="preserve"> </v>
      </c>
      <c r="M7667" s="90" t="str">
        <f t="shared" si="25"/>
        <v xml:space="preserve"> </v>
      </c>
      <c r="N7667" s="91" t="str">
        <f t="shared" si="26"/>
        <v xml:space="preserve"> </v>
      </c>
    </row>
    <row r="7668" spans="2:14" ht="20.100000000000001" customHeight="1" x14ac:dyDescent="0.3">
      <c r="B7668" s="101">
        <v>7658</v>
      </c>
      <c r="L7668" s="90" t="str">
        <f t="shared" si="24"/>
        <v xml:space="preserve"> </v>
      </c>
      <c r="M7668" s="90" t="str">
        <f t="shared" si="25"/>
        <v xml:space="preserve"> </v>
      </c>
      <c r="N7668" s="91" t="str">
        <f t="shared" si="26"/>
        <v xml:space="preserve"> </v>
      </c>
    </row>
    <row r="7669" spans="2:14" ht="20.100000000000001" customHeight="1" x14ac:dyDescent="0.3">
      <c r="B7669" s="101">
        <v>7659</v>
      </c>
      <c r="L7669" s="90" t="str">
        <f t="shared" si="24"/>
        <v xml:space="preserve"> </v>
      </c>
      <c r="M7669" s="90" t="str">
        <f t="shared" si="25"/>
        <v xml:space="preserve"> </v>
      </c>
      <c r="N7669" s="91" t="str">
        <f t="shared" si="26"/>
        <v xml:space="preserve"> </v>
      </c>
    </row>
    <row r="7670" spans="2:14" ht="20.100000000000001" customHeight="1" x14ac:dyDescent="0.3">
      <c r="B7670" s="101">
        <v>7660</v>
      </c>
      <c r="L7670" s="90" t="str">
        <f t="shared" si="24"/>
        <v xml:space="preserve"> </v>
      </c>
      <c r="M7670" s="90" t="str">
        <f t="shared" si="25"/>
        <v xml:space="preserve"> </v>
      </c>
      <c r="N7670" s="91" t="str">
        <f t="shared" si="26"/>
        <v xml:space="preserve"> </v>
      </c>
    </row>
    <row r="7671" spans="2:14" ht="20.100000000000001" customHeight="1" x14ac:dyDescent="0.3">
      <c r="B7671" s="101">
        <v>7661</v>
      </c>
      <c r="L7671" s="90" t="str">
        <f t="shared" si="24"/>
        <v xml:space="preserve"> </v>
      </c>
      <c r="M7671" s="90" t="str">
        <f t="shared" si="25"/>
        <v xml:space="preserve"> </v>
      </c>
      <c r="N7671" s="91" t="str">
        <f t="shared" si="26"/>
        <v xml:space="preserve"> </v>
      </c>
    </row>
    <row r="7672" spans="2:14" ht="20.100000000000001" customHeight="1" x14ac:dyDescent="0.3">
      <c r="B7672" s="101">
        <v>7662</v>
      </c>
      <c r="L7672" s="90" t="str">
        <f t="shared" si="24"/>
        <v xml:space="preserve"> </v>
      </c>
      <c r="M7672" s="90" t="str">
        <f t="shared" si="25"/>
        <v xml:space="preserve"> </v>
      </c>
      <c r="N7672" s="91" t="str">
        <f t="shared" si="26"/>
        <v xml:space="preserve"> </v>
      </c>
    </row>
    <row r="7673" spans="2:14" ht="20.100000000000001" customHeight="1" x14ac:dyDescent="0.3">
      <c r="B7673" s="101">
        <v>7663</v>
      </c>
      <c r="L7673" s="90" t="str">
        <f t="shared" si="24"/>
        <v xml:space="preserve"> </v>
      </c>
      <c r="M7673" s="90" t="str">
        <f t="shared" si="25"/>
        <v xml:space="preserve"> </v>
      </c>
      <c r="N7673" s="91" t="str">
        <f t="shared" si="26"/>
        <v xml:space="preserve"> </v>
      </c>
    </row>
    <row r="7674" spans="2:14" ht="20.100000000000001" customHeight="1" x14ac:dyDescent="0.3">
      <c r="B7674" s="101">
        <v>7664</v>
      </c>
      <c r="L7674" s="90" t="str">
        <f t="shared" si="24"/>
        <v xml:space="preserve"> </v>
      </c>
      <c r="M7674" s="90" t="str">
        <f t="shared" si="25"/>
        <v xml:space="preserve"> </v>
      </c>
      <c r="N7674" s="91" t="str">
        <f t="shared" si="26"/>
        <v xml:space="preserve"> </v>
      </c>
    </row>
    <row r="7675" spans="2:14" ht="20.100000000000001" customHeight="1" x14ac:dyDescent="0.3">
      <c r="B7675" s="101">
        <v>7665</v>
      </c>
      <c r="L7675" s="90" t="str">
        <f t="shared" si="24"/>
        <v xml:space="preserve"> </v>
      </c>
      <c r="M7675" s="90" t="str">
        <f t="shared" si="25"/>
        <v xml:space="preserve"> </v>
      </c>
      <c r="N7675" s="91" t="str">
        <f t="shared" si="26"/>
        <v xml:space="preserve"> </v>
      </c>
    </row>
    <row r="7676" spans="2:14" ht="20.100000000000001" customHeight="1" x14ac:dyDescent="0.3">
      <c r="B7676" s="101">
        <v>7666</v>
      </c>
      <c r="L7676" s="90" t="str">
        <f t="shared" si="24"/>
        <v xml:space="preserve"> </v>
      </c>
      <c r="M7676" s="90" t="str">
        <f t="shared" si="25"/>
        <v xml:space="preserve"> </v>
      </c>
      <c r="N7676" s="91" t="str">
        <f t="shared" si="26"/>
        <v xml:space="preserve"> </v>
      </c>
    </row>
    <row r="7677" spans="2:14" ht="20.100000000000001" customHeight="1" x14ac:dyDescent="0.3">
      <c r="B7677" s="101">
        <v>7667</v>
      </c>
      <c r="L7677" s="90" t="str">
        <f t="shared" si="24"/>
        <v xml:space="preserve"> </v>
      </c>
      <c r="M7677" s="90" t="str">
        <f t="shared" si="25"/>
        <v xml:space="preserve"> </v>
      </c>
      <c r="N7677" s="91" t="str">
        <f t="shared" si="26"/>
        <v xml:space="preserve"> </v>
      </c>
    </row>
    <row r="7678" spans="2:14" ht="20.100000000000001" customHeight="1" x14ac:dyDescent="0.3">
      <c r="B7678" s="101">
        <v>7668</v>
      </c>
      <c r="L7678" s="90" t="str">
        <f t="shared" si="24"/>
        <v xml:space="preserve"> </v>
      </c>
      <c r="M7678" s="90" t="str">
        <f t="shared" si="25"/>
        <v xml:space="preserve"> </v>
      </c>
      <c r="N7678" s="91" t="str">
        <f t="shared" si="26"/>
        <v xml:space="preserve"> </v>
      </c>
    </row>
    <row r="7679" spans="2:14" ht="20.100000000000001" customHeight="1" x14ac:dyDescent="0.3">
      <c r="B7679" s="101">
        <v>7669</v>
      </c>
      <c r="L7679" s="90" t="str">
        <f t="shared" si="24"/>
        <v xml:space="preserve"> </v>
      </c>
      <c r="M7679" s="90" t="str">
        <f t="shared" si="25"/>
        <v xml:space="preserve"> </v>
      </c>
      <c r="N7679" s="91" t="str">
        <f t="shared" si="26"/>
        <v xml:space="preserve"> </v>
      </c>
    </row>
    <row r="7680" spans="2:14" ht="20.100000000000001" customHeight="1" x14ac:dyDescent="0.3">
      <c r="B7680" s="101">
        <v>7670</v>
      </c>
      <c r="L7680" s="90" t="str">
        <f t="shared" si="24"/>
        <v xml:space="preserve"> </v>
      </c>
      <c r="M7680" s="90" t="str">
        <f t="shared" si="25"/>
        <v xml:space="preserve"> </v>
      </c>
      <c r="N7680" s="91" t="str">
        <f t="shared" si="26"/>
        <v xml:space="preserve"> </v>
      </c>
    </row>
    <row r="7681" spans="2:14" ht="20.100000000000001" customHeight="1" x14ac:dyDescent="0.3">
      <c r="B7681" s="101">
        <v>7671</v>
      </c>
      <c r="L7681" s="90" t="str">
        <f t="shared" si="24"/>
        <v xml:space="preserve"> </v>
      </c>
      <c r="M7681" s="90" t="str">
        <f t="shared" si="25"/>
        <v xml:space="preserve"> </v>
      </c>
      <c r="N7681" s="91" t="str">
        <f t="shared" si="26"/>
        <v xml:space="preserve"> </v>
      </c>
    </row>
    <row r="7682" spans="2:14" ht="20.100000000000001" customHeight="1" x14ac:dyDescent="0.3">
      <c r="B7682" s="101">
        <v>7672</v>
      </c>
      <c r="L7682" s="90" t="str">
        <f t="shared" si="24"/>
        <v xml:space="preserve"> </v>
      </c>
      <c r="M7682" s="90" t="str">
        <f t="shared" si="25"/>
        <v xml:space="preserve"> </v>
      </c>
      <c r="N7682" s="91" t="str">
        <f t="shared" si="26"/>
        <v xml:space="preserve"> </v>
      </c>
    </row>
    <row r="7683" spans="2:14" ht="20.100000000000001" customHeight="1" x14ac:dyDescent="0.3">
      <c r="B7683" s="101">
        <v>7673</v>
      </c>
      <c r="L7683" s="90" t="str">
        <f t="shared" si="24"/>
        <v xml:space="preserve"> </v>
      </c>
      <c r="M7683" s="90" t="str">
        <f t="shared" si="25"/>
        <v xml:space="preserve"> </v>
      </c>
      <c r="N7683" s="91" t="str">
        <f t="shared" si="26"/>
        <v xml:space="preserve"> </v>
      </c>
    </row>
    <row r="7684" spans="2:14" ht="20.100000000000001" customHeight="1" x14ac:dyDescent="0.3">
      <c r="B7684" s="101">
        <v>7674</v>
      </c>
      <c r="L7684" s="90" t="str">
        <f t="shared" si="24"/>
        <v xml:space="preserve"> </v>
      </c>
      <c r="M7684" s="90" t="str">
        <f t="shared" si="25"/>
        <v xml:space="preserve"> </v>
      </c>
      <c r="N7684" s="91" t="str">
        <f t="shared" si="26"/>
        <v xml:space="preserve"> </v>
      </c>
    </row>
    <row r="7685" spans="2:14" ht="20.100000000000001" customHeight="1" x14ac:dyDescent="0.3">
      <c r="B7685" s="101">
        <v>7675</v>
      </c>
      <c r="L7685" s="90" t="str">
        <f t="shared" si="24"/>
        <v xml:space="preserve"> </v>
      </c>
      <c r="M7685" s="90" t="str">
        <f t="shared" si="25"/>
        <v xml:space="preserve"> </v>
      </c>
      <c r="N7685" s="91" t="str">
        <f t="shared" si="26"/>
        <v xml:space="preserve"> </v>
      </c>
    </row>
    <row r="7686" spans="2:14" ht="20.100000000000001" customHeight="1" x14ac:dyDescent="0.3">
      <c r="B7686" s="101">
        <v>7676</v>
      </c>
      <c r="L7686" s="90" t="str">
        <f t="shared" si="24"/>
        <v xml:space="preserve"> </v>
      </c>
      <c r="M7686" s="90" t="str">
        <f t="shared" si="25"/>
        <v xml:space="preserve"> </v>
      </c>
      <c r="N7686" s="91" t="str">
        <f t="shared" si="26"/>
        <v xml:space="preserve"> </v>
      </c>
    </row>
    <row r="7687" spans="2:14" ht="20.100000000000001" customHeight="1" x14ac:dyDescent="0.3">
      <c r="B7687" s="101">
        <v>7677</v>
      </c>
      <c r="L7687" s="90" t="str">
        <f t="shared" si="24"/>
        <v xml:space="preserve"> </v>
      </c>
      <c r="M7687" s="90" t="str">
        <f t="shared" si="25"/>
        <v xml:space="preserve"> </v>
      </c>
      <c r="N7687" s="91" t="str">
        <f t="shared" si="26"/>
        <v xml:space="preserve"> </v>
      </c>
    </row>
    <row r="7688" spans="2:14" ht="20.100000000000001" customHeight="1" x14ac:dyDescent="0.3">
      <c r="B7688" s="101">
        <v>7678</v>
      </c>
      <c r="L7688" s="90" t="str">
        <f t="shared" si="24"/>
        <v xml:space="preserve"> </v>
      </c>
      <c r="M7688" s="90" t="str">
        <f t="shared" si="25"/>
        <v xml:space="preserve"> </v>
      </c>
      <c r="N7688" s="91" t="str">
        <f t="shared" si="26"/>
        <v xml:space="preserve"> </v>
      </c>
    </row>
    <row r="7689" spans="2:14" ht="20.100000000000001" customHeight="1" x14ac:dyDescent="0.3">
      <c r="B7689" s="101">
        <v>7679</v>
      </c>
      <c r="L7689" s="90" t="str">
        <f t="shared" si="24"/>
        <v xml:space="preserve"> </v>
      </c>
      <c r="M7689" s="90" t="str">
        <f t="shared" si="25"/>
        <v xml:space="preserve"> </v>
      </c>
      <c r="N7689" s="91" t="str">
        <f t="shared" si="26"/>
        <v xml:space="preserve"> </v>
      </c>
    </row>
    <row r="7690" spans="2:14" ht="20.100000000000001" customHeight="1" x14ac:dyDescent="0.3">
      <c r="B7690" s="101">
        <v>7680</v>
      </c>
      <c r="L7690" s="90" t="str">
        <f t="shared" si="24"/>
        <v xml:space="preserve"> </v>
      </c>
      <c r="M7690" s="90" t="str">
        <f t="shared" si="25"/>
        <v xml:space="preserve"> </v>
      </c>
      <c r="N7690" s="91" t="str">
        <f t="shared" si="26"/>
        <v xml:space="preserve"> </v>
      </c>
    </row>
    <row r="7691" spans="2:14" ht="20.100000000000001" customHeight="1" x14ac:dyDescent="0.3">
      <c r="B7691" s="101">
        <v>7681</v>
      </c>
      <c r="L7691" s="90" t="str">
        <f t="shared" si="24"/>
        <v xml:space="preserve"> </v>
      </c>
      <c r="M7691" s="90" t="str">
        <f t="shared" si="25"/>
        <v xml:space="preserve"> </v>
      </c>
      <c r="N7691" s="91" t="str">
        <f t="shared" si="26"/>
        <v xml:space="preserve"> </v>
      </c>
    </row>
    <row r="7692" spans="2:14" ht="20.100000000000001" customHeight="1" x14ac:dyDescent="0.3">
      <c r="B7692" s="101">
        <v>7682</v>
      </c>
      <c r="L7692" s="90" t="str">
        <f t="shared" si="24"/>
        <v xml:space="preserve"> </v>
      </c>
      <c r="M7692" s="90" t="str">
        <f t="shared" si="25"/>
        <v xml:space="preserve"> </v>
      </c>
      <c r="N7692" s="91" t="str">
        <f t="shared" si="26"/>
        <v xml:space="preserve"> </v>
      </c>
    </row>
    <row r="7693" spans="2:14" ht="20.100000000000001" customHeight="1" x14ac:dyDescent="0.3">
      <c r="B7693" s="101">
        <v>7683</v>
      </c>
      <c r="L7693" s="90" t="str">
        <f t="shared" si="24"/>
        <v xml:space="preserve"> </v>
      </c>
      <c r="M7693" s="90" t="str">
        <f t="shared" si="25"/>
        <v xml:space="preserve"> </v>
      </c>
      <c r="N7693" s="91" t="str">
        <f t="shared" si="26"/>
        <v xml:space="preserve"> </v>
      </c>
    </row>
    <row r="7694" spans="2:14" ht="20.100000000000001" customHeight="1" x14ac:dyDescent="0.3">
      <c r="B7694" s="101">
        <v>7684</v>
      </c>
      <c r="L7694" s="90" t="str">
        <f t="shared" si="24"/>
        <v xml:space="preserve"> </v>
      </c>
      <c r="M7694" s="90" t="str">
        <f t="shared" si="25"/>
        <v xml:space="preserve"> </v>
      </c>
      <c r="N7694" s="91" t="str">
        <f t="shared" si="26"/>
        <v xml:space="preserve"> </v>
      </c>
    </row>
    <row r="7695" spans="2:14" ht="20.100000000000001" customHeight="1" x14ac:dyDescent="0.3">
      <c r="B7695" s="101">
        <v>7685</v>
      </c>
      <c r="L7695" s="90" t="str">
        <f t="shared" si="24"/>
        <v xml:space="preserve"> </v>
      </c>
      <c r="M7695" s="90" t="str">
        <f t="shared" si="25"/>
        <v xml:space="preserve"> </v>
      </c>
      <c r="N7695" s="91" t="str">
        <f t="shared" si="26"/>
        <v xml:space="preserve"> </v>
      </c>
    </row>
    <row r="7696" spans="2:14" ht="20.100000000000001" customHeight="1" x14ac:dyDescent="0.3">
      <c r="B7696" s="101">
        <v>7686</v>
      </c>
      <c r="L7696" s="90" t="str">
        <f t="shared" si="24"/>
        <v xml:space="preserve"> </v>
      </c>
      <c r="M7696" s="90" t="str">
        <f t="shared" si="25"/>
        <v xml:space="preserve"> </v>
      </c>
      <c r="N7696" s="91" t="str">
        <f t="shared" si="26"/>
        <v xml:space="preserve"> </v>
      </c>
    </row>
    <row r="7697" spans="2:14" ht="20.100000000000001" customHeight="1" x14ac:dyDescent="0.3">
      <c r="B7697" s="101">
        <v>7687</v>
      </c>
      <c r="L7697" s="90" t="str">
        <f t="shared" si="24"/>
        <v xml:space="preserve"> </v>
      </c>
      <c r="M7697" s="90" t="str">
        <f t="shared" si="25"/>
        <v xml:space="preserve"> </v>
      </c>
      <c r="N7697" s="91" t="str">
        <f t="shared" si="26"/>
        <v xml:space="preserve"> </v>
      </c>
    </row>
    <row r="7698" spans="2:14" ht="20.100000000000001" customHeight="1" x14ac:dyDescent="0.3">
      <c r="B7698" s="101">
        <v>7688</v>
      </c>
      <c r="L7698" s="90" t="str">
        <f t="shared" si="24"/>
        <v xml:space="preserve"> </v>
      </c>
      <c r="M7698" s="90" t="str">
        <f t="shared" si="25"/>
        <v xml:space="preserve"> </v>
      </c>
      <c r="N7698" s="91" t="str">
        <f t="shared" si="26"/>
        <v xml:space="preserve"> </v>
      </c>
    </row>
    <row r="7699" spans="2:14" ht="20.100000000000001" customHeight="1" x14ac:dyDescent="0.3">
      <c r="B7699" s="101">
        <v>7689</v>
      </c>
      <c r="L7699" s="90" t="str">
        <f t="shared" si="24"/>
        <v xml:space="preserve"> </v>
      </c>
      <c r="M7699" s="90" t="str">
        <f t="shared" si="25"/>
        <v xml:space="preserve"> </v>
      </c>
      <c r="N7699" s="91" t="str">
        <f t="shared" si="26"/>
        <v xml:space="preserve"> </v>
      </c>
    </row>
    <row r="7700" spans="2:14" ht="20.100000000000001" customHeight="1" x14ac:dyDescent="0.3">
      <c r="B7700" s="101">
        <v>7690</v>
      </c>
      <c r="L7700" s="90" t="str">
        <f t="shared" si="24"/>
        <v xml:space="preserve"> </v>
      </c>
      <c r="M7700" s="90" t="str">
        <f t="shared" si="25"/>
        <v xml:space="preserve"> </v>
      </c>
      <c r="N7700" s="91" t="str">
        <f t="shared" si="26"/>
        <v xml:space="preserve"> </v>
      </c>
    </row>
    <row r="7701" spans="2:14" ht="20.100000000000001" customHeight="1" x14ac:dyDescent="0.3">
      <c r="B7701" s="101">
        <v>7691</v>
      </c>
      <c r="L7701" s="90" t="str">
        <f t="shared" si="24"/>
        <v xml:space="preserve"> </v>
      </c>
      <c r="M7701" s="90" t="str">
        <f t="shared" si="25"/>
        <v xml:space="preserve"> </v>
      </c>
      <c r="N7701" s="91" t="str">
        <f t="shared" si="26"/>
        <v xml:space="preserve"> </v>
      </c>
    </row>
    <row r="7702" spans="2:14" ht="20.100000000000001" customHeight="1" x14ac:dyDescent="0.3">
      <c r="B7702" s="101">
        <v>7692</v>
      </c>
      <c r="L7702" s="90" t="str">
        <f t="shared" si="24"/>
        <v xml:space="preserve"> </v>
      </c>
      <c r="M7702" s="90" t="str">
        <f t="shared" si="25"/>
        <v xml:space="preserve"> </v>
      </c>
      <c r="N7702" s="91" t="str">
        <f t="shared" si="26"/>
        <v xml:space="preserve"> </v>
      </c>
    </row>
    <row r="7703" spans="2:14" ht="20.100000000000001" customHeight="1" x14ac:dyDescent="0.3">
      <c r="B7703" s="101">
        <v>7693</v>
      </c>
      <c r="L7703" s="90" t="str">
        <f t="shared" si="24"/>
        <v xml:space="preserve"> </v>
      </c>
      <c r="M7703" s="90" t="str">
        <f t="shared" si="25"/>
        <v xml:space="preserve"> </v>
      </c>
      <c r="N7703" s="91" t="str">
        <f t="shared" si="26"/>
        <v xml:space="preserve"> </v>
      </c>
    </row>
    <row r="7704" spans="2:14" ht="20.100000000000001" customHeight="1" x14ac:dyDescent="0.3">
      <c r="B7704" s="101">
        <v>7694</v>
      </c>
      <c r="L7704" s="90" t="str">
        <f t="shared" si="24"/>
        <v xml:space="preserve"> </v>
      </c>
      <c r="M7704" s="90" t="str">
        <f t="shared" si="25"/>
        <v xml:space="preserve"> </v>
      </c>
      <c r="N7704" s="91" t="str">
        <f t="shared" si="26"/>
        <v xml:space="preserve"> </v>
      </c>
    </row>
    <row r="7705" spans="2:14" ht="20.100000000000001" customHeight="1" x14ac:dyDescent="0.3">
      <c r="B7705" s="101">
        <v>7695</v>
      </c>
      <c r="L7705" s="90" t="str">
        <f t="shared" ref="L7705:L7768" si="27">IF(K7705/1024 &gt;1,K7705/1024," ")</f>
        <v xml:space="preserve"> </v>
      </c>
      <c r="M7705" s="90" t="str">
        <f t="shared" ref="M7705:M7768" si="28">IF(K7705/1048576 &gt;1,K7705/1048576," ")</f>
        <v xml:space="preserve"> </v>
      </c>
      <c r="N7705" s="91" t="str">
        <f t="shared" ref="N7705:N7768" si="29">IF(K7705&gt;999999999,K7705/1073741824," ")</f>
        <v xml:space="preserve"> </v>
      </c>
    </row>
    <row r="7706" spans="2:14" ht="20.100000000000001" customHeight="1" x14ac:dyDescent="0.3">
      <c r="B7706" s="101">
        <v>7696</v>
      </c>
      <c r="L7706" s="90" t="str">
        <f t="shared" si="27"/>
        <v xml:space="preserve"> </v>
      </c>
      <c r="M7706" s="90" t="str">
        <f t="shared" si="28"/>
        <v xml:space="preserve"> </v>
      </c>
      <c r="N7706" s="91" t="str">
        <f t="shared" si="29"/>
        <v xml:space="preserve"> </v>
      </c>
    </row>
    <row r="7707" spans="2:14" ht="20.100000000000001" customHeight="1" x14ac:dyDescent="0.3">
      <c r="B7707" s="101">
        <v>7697</v>
      </c>
      <c r="L7707" s="90" t="str">
        <f t="shared" si="27"/>
        <v xml:space="preserve"> </v>
      </c>
      <c r="M7707" s="90" t="str">
        <f t="shared" si="28"/>
        <v xml:space="preserve"> </v>
      </c>
      <c r="N7707" s="91" t="str">
        <f t="shared" si="29"/>
        <v xml:space="preserve"> </v>
      </c>
    </row>
    <row r="7708" spans="2:14" ht="20.100000000000001" customHeight="1" x14ac:dyDescent="0.3">
      <c r="B7708" s="101">
        <v>7698</v>
      </c>
      <c r="L7708" s="90" t="str">
        <f t="shared" si="27"/>
        <v xml:space="preserve"> </v>
      </c>
      <c r="M7708" s="90" t="str">
        <f t="shared" si="28"/>
        <v xml:space="preserve"> </v>
      </c>
      <c r="N7708" s="91" t="str">
        <f t="shared" si="29"/>
        <v xml:space="preserve"> </v>
      </c>
    </row>
    <row r="7709" spans="2:14" ht="20.100000000000001" customHeight="1" x14ac:dyDescent="0.3">
      <c r="B7709" s="101">
        <v>7699</v>
      </c>
      <c r="L7709" s="90" t="str">
        <f t="shared" si="27"/>
        <v xml:space="preserve"> </v>
      </c>
      <c r="M7709" s="90" t="str">
        <f t="shared" si="28"/>
        <v xml:space="preserve"> </v>
      </c>
      <c r="N7709" s="91" t="str">
        <f t="shared" si="29"/>
        <v xml:space="preserve"> </v>
      </c>
    </row>
    <row r="7710" spans="2:14" ht="20.100000000000001" customHeight="1" x14ac:dyDescent="0.3">
      <c r="B7710" s="101">
        <v>7700</v>
      </c>
      <c r="L7710" s="90" t="str">
        <f t="shared" si="27"/>
        <v xml:space="preserve"> </v>
      </c>
      <c r="M7710" s="90" t="str">
        <f t="shared" si="28"/>
        <v xml:space="preserve"> </v>
      </c>
      <c r="N7710" s="91" t="str">
        <f t="shared" si="29"/>
        <v xml:space="preserve"> </v>
      </c>
    </row>
    <row r="7711" spans="2:14" ht="20.100000000000001" customHeight="1" x14ac:dyDescent="0.3">
      <c r="B7711" s="101">
        <v>7701</v>
      </c>
      <c r="L7711" s="90" t="str">
        <f t="shared" si="27"/>
        <v xml:space="preserve"> </v>
      </c>
      <c r="M7711" s="90" t="str">
        <f t="shared" si="28"/>
        <v xml:space="preserve"> </v>
      </c>
      <c r="N7711" s="91" t="str">
        <f t="shared" si="29"/>
        <v xml:space="preserve"> </v>
      </c>
    </row>
    <row r="7712" spans="2:14" ht="20.100000000000001" customHeight="1" x14ac:dyDescent="0.3">
      <c r="B7712" s="101">
        <v>7702</v>
      </c>
      <c r="L7712" s="90" t="str">
        <f t="shared" si="27"/>
        <v xml:space="preserve"> </v>
      </c>
      <c r="M7712" s="90" t="str">
        <f t="shared" si="28"/>
        <v xml:space="preserve"> </v>
      </c>
      <c r="N7712" s="91" t="str">
        <f t="shared" si="29"/>
        <v xml:space="preserve"> </v>
      </c>
    </row>
    <row r="7713" spans="2:14" ht="20.100000000000001" customHeight="1" x14ac:dyDescent="0.3">
      <c r="B7713" s="101">
        <v>7703</v>
      </c>
      <c r="L7713" s="90" t="str">
        <f t="shared" si="27"/>
        <v xml:space="preserve"> </v>
      </c>
      <c r="M7713" s="90" t="str">
        <f t="shared" si="28"/>
        <v xml:space="preserve"> </v>
      </c>
      <c r="N7713" s="91" t="str">
        <f t="shared" si="29"/>
        <v xml:space="preserve"> </v>
      </c>
    </row>
    <row r="7714" spans="2:14" ht="20.100000000000001" customHeight="1" x14ac:dyDescent="0.3">
      <c r="B7714" s="101">
        <v>7704</v>
      </c>
      <c r="L7714" s="90" t="str">
        <f t="shared" si="27"/>
        <v xml:space="preserve"> </v>
      </c>
      <c r="M7714" s="90" t="str">
        <f t="shared" si="28"/>
        <v xml:space="preserve"> </v>
      </c>
      <c r="N7714" s="91" t="str">
        <f t="shared" si="29"/>
        <v xml:space="preserve"> </v>
      </c>
    </row>
    <row r="7715" spans="2:14" ht="20.100000000000001" customHeight="1" x14ac:dyDescent="0.3">
      <c r="B7715" s="101">
        <v>7705</v>
      </c>
      <c r="L7715" s="90" t="str">
        <f t="shared" si="27"/>
        <v xml:space="preserve"> </v>
      </c>
      <c r="M7715" s="90" t="str">
        <f t="shared" si="28"/>
        <v xml:space="preserve"> </v>
      </c>
      <c r="N7715" s="91" t="str">
        <f t="shared" si="29"/>
        <v xml:space="preserve"> </v>
      </c>
    </row>
    <row r="7716" spans="2:14" ht="20.100000000000001" customHeight="1" x14ac:dyDescent="0.3">
      <c r="B7716" s="101">
        <v>7706</v>
      </c>
      <c r="L7716" s="90" t="str">
        <f t="shared" si="27"/>
        <v xml:space="preserve"> </v>
      </c>
      <c r="M7716" s="90" t="str">
        <f t="shared" si="28"/>
        <v xml:space="preserve"> </v>
      </c>
      <c r="N7716" s="91" t="str">
        <f t="shared" si="29"/>
        <v xml:space="preserve"> </v>
      </c>
    </row>
    <row r="7717" spans="2:14" ht="20.100000000000001" customHeight="1" x14ac:dyDescent="0.3">
      <c r="B7717" s="101">
        <v>7707</v>
      </c>
      <c r="L7717" s="90" t="str">
        <f t="shared" si="27"/>
        <v xml:space="preserve"> </v>
      </c>
      <c r="M7717" s="90" t="str">
        <f t="shared" si="28"/>
        <v xml:space="preserve"> </v>
      </c>
      <c r="N7717" s="91" t="str">
        <f t="shared" si="29"/>
        <v xml:space="preserve"> </v>
      </c>
    </row>
    <row r="7718" spans="2:14" ht="20.100000000000001" customHeight="1" x14ac:dyDescent="0.3">
      <c r="B7718" s="101">
        <v>7708</v>
      </c>
      <c r="L7718" s="90" t="str">
        <f t="shared" si="27"/>
        <v xml:space="preserve"> </v>
      </c>
      <c r="M7718" s="90" t="str">
        <f t="shared" si="28"/>
        <v xml:space="preserve"> </v>
      </c>
      <c r="N7718" s="91" t="str">
        <f t="shared" si="29"/>
        <v xml:space="preserve"> </v>
      </c>
    </row>
    <row r="7719" spans="2:14" ht="20.100000000000001" customHeight="1" x14ac:dyDescent="0.3">
      <c r="B7719" s="101">
        <v>7709</v>
      </c>
      <c r="L7719" s="90" t="str">
        <f t="shared" si="27"/>
        <v xml:space="preserve"> </v>
      </c>
      <c r="M7719" s="90" t="str">
        <f t="shared" si="28"/>
        <v xml:space="preserve"> </v>
      </c>
      <c r="N7719" s="91" t="str">
        <f t="shared" si="29"/>
        <v xml:space="preserve"> </v>
      </c>
    </row>
    <row r="7720" spans="2:14" ht="20.100000000000001" customHeight="1" x14ac:dyDescent="0.3">
      <c r="B7720" s="101">
        <v>7710</v>
      </c>
      <c r="L7720" s="90" t="str">
        <f t="shared" si="27"/>
        <v xml:space="preserve"> </v>
      </c>
      <c r="M7720" s="90" t="str">
        <f t="shared" si="28"/>
        <v xml:space="preserve"> </v>
      </c>
      <c r="N7720" s="91" t="str">
        <f t="shared" si="29"/>
        <v xml:space="preserve"> </v>
      </c>
    </row>
    <row r="7721" spans="2:14" ht="20.100000000000001" customHeight="1" x14ac:dyDescent="0.3">
      <c r="B7721" s="101">
        <v>7711</v>
      </c>
      <c r="L7721" s="90" t="str">
        <f t="shared" si="27"/>
        <v xml:space="preserve"> </v>
      </c>
      <c r="M7721" s="90" t="str">
        <f t="shared" si="28"/>
        <v xml:space="preserve"> </v>
      </c>
      <c r="N7721" s="91" t="str">
        <f t="shared" si="29"/>
        <v xml:space="preserve"> </v>
      </c>
    </row>
    <row r="7722" spans="2:14" ht="20.100000000000001" customHeight="1" x14ac:dyDescent="0.3">
      <c r="B7722" s="101">
        <v>7712</v>
      </c>
      <c r="L7722" s="90" t="str">
        <f t="shared" si="27"/>
        <v xml:space="preserve"> </v>
      </c>
      <c r="M7722" s="90" t="str">
        <f t="shared" si="28"/>
        <v xml:space="preserve"> </v>
      </c>
      <c r="N7722" s="91" t="str">
        <f t="shared" si="29"/>
        <v xml:space="preserve"> </v>
      </c>
    </row>
    <row r="7723" spans="2:14" ht="20.100000000000001" customHeight="1" x14ac:dyDescent="0.3">
      <c r="B7723" s="101">
        <v>7713</v>
      </c>
      <c r="L7723" s="90" t="str">
        <f t="shared" si="27"/>
        <v xml:space="preserve"> </v>
      </c>
      <c r="M7723" s="90" t="str">
        <f t="shared" si="28"/>
        <v xml:space="preserve"> </v>
      </c>
      <c r="N7723" s="91" t="str">
        <f t="shared" si="29"/>
        <v xml:space="preserve"> </v>
      </c>
    </row>
    <row r="7724" spans="2:14" ht="20.100000000000001" customHeight="1" x14ac:dyDescent="0.3">
      <c r="B7724" s="101">
        <v>7714</v>
      </c>
      <c r="L7724" s="90" t="str">
        <f t="shared" si="27"/>
        <v xml:space="preserve"> </v>
      </c>
      <c r="M7724" s="90" t="str">
        <f t="shared" si="28"/>
        <v xml:space="preserve"> </v>
      </c>
      <c r="N7724" s="91" t="str">
        <f t="shared" si="29"/>
        <v xml:space="preserve"> </v>
      </c>
    </row>
    <row r="7725" spans="2:14" ht="20.100000000000001" customHeight="1" x14ac:dyDescent="0.3">
      <c r="B7725" s="101">
        <v>7715</v>
      </c>
      <c r="L7725" s="90" t="str">
        <f t="shared" si="27"/>
        <v xml:space="preserve"> </v>
      </c>
      <c r="M7725" s="90" t="str">
        <f t="shared" si="28"/>
        <v xml:space="preserve"> </v>
      </c>
      <c r="N7725" s="91" t="str">
        <f t="shared" si="29"/>
        <v xml:space="preserve"> </v>
      </c>
    </row>
    <row r="7726" spans="2:14" ht="20.100000000000001" customHeight="1" x14ac:dyDescent="0.3">
      <c r="B7726" s="101">
        <v>7716</v>
      </c>
      <c r="L7726" s="90" t="str">
        <f t="shared" si="27"/>
        <v xml:space="preserve"> </v>
      </c>
      <c r="M7726" s="90" t="str">
        <f t="shared" si="28"/>
        <v xml:space="preserve"> </v>
      </c>
      <c r="N7726" s="91" t="str">
        <f t="shared" si="29"/>
        <v xml:space="preserve"> </v>
      </c>
    </row>
    <row r="7727" spans="2:14" ht="20.100000000000001" customHeight="1" x14ac:dyDescent="0.3">
      <c r="B7727" s="101">
        <v>7717</v>
      </c>
      <c r="L7727" s="90" t="str">
        <f t="shared" si="27"/>
        <v xml:space="preserve"> </v>
      </c>
      <c r="M7727" s="90" t="str">
        <f t="shared" si="28"/>
        <v xml:space="preserve"> </v>
      </c>
      <c r="N7727" s="91" t="str">
        <f t="shared" si="29"/>
        <v xml:space="preserve"> </v>
      </c>
    </row>
    <row r="7728" spans="2:14" ht="20.100000000000001" customHeight="1" x14ac:dyDescent="0.3">
      <c r="B7728" s="101">
        <v>7718</v>
      </c>
      <c r="L7728" s="90" t="str">
        <f t="shared" si="27"/>
        <v xml:space="preserve"> </v>
      </c>
      <c r="M7728" s="90" t="str">
        <f t="shared" si="28"/>
        <v xml:space="preserve"> </v>
      </c>
      <c r="N7728" s="91" t="str">
        <f t="shared" si="29"/>
        <v xml:space="preserve"> </v>
      </c>
    </row>
    <row r="7729" spans="2:14" ht="20.100000000000001" customHeight="1" x14ac:dyDescent="0.3">
      <c r="B7729" s="101">
        <v>7719</v>
      </c>
      <c r="L7729" s="90" t="str">
        <f t="shared" si="27"/>
        <v xml:space="preserve"> </v>
      </c>
      <c r="M7729" s="90" t="str">
        <f t="shared" si="28"/>
        <v xml:space="preserve"> </v>
      </c>
      <c r="N7729" s="91" t="str">
        <f t="shared" si="29"/>
        <v xml:space="preserve"> </v>
      </c>
    </row>
    <row r="7730" spans="2:14" ht="20.100000000000001" customHeight="1" x14ac:dyDescent="0.3">
      <c r="B7730" s="101">
        <v>7720</v>
      </c>
      <c r="L7730" s="90" t="str">
        <f t="shared" si="27"/>
        <v xml:space="preserve"> </v>
      </c>
      <c r="M7730" s="90" t="str">
        <f t="shared" si="28"/>
        <v xml:space="preserve"> </v>
      </c>
      <c r="N7730" s="91" t="str">
        <f t="shared" si="29"/>
        <v xml:space="preserve"> </v>
      </c>
    </row>
    <row r="7731" spans="2:14" ht="20.100000000000001" customHeight="1" x14ac:dyDescent="0.3">
      <c r="B7731" s="101">
        <v>7721</v>
      </c>
      <c r="L7731" s="90" t="str">
        <f t="shared" si="27"/>
        <v xml:space="preserve"> </v>
      </c>
      <c r="M7731" s="90" t="str">
        <f t="shared" si="28"/>
        <v xml:space="preserve"> </v>
      </c>
      <c r="N7731" s="91" t="str">
        <f t="shared" si="29"/>
        <v xml:space="preserve"> </v>
      </c>
    </row>
    <row r="7732" spans="2:14" ht="20.100000000000001" customHeight="1" x14ac:dyDescent="0.3">
      <c r="B7732" s="101">
        <v>7722</v>
      </c>
      <c r="L7732" s="90" t="str">
        <f t="shared" si="27"/>
        <v xml:space="preserve"> </v>
      </c>
      <c r="M7732" s="90" t="str">
        <f t="shared" si="28"/>
        <v xml:space="preserve"> </v>
      </c>
      <c r="N7732" s="91" t="str">
        <f t="shared" si="29"/>
        <v xml:space="preserve"> </v>
      </c>
    </row>
    <row r="7733" spans="2:14" ht="20.100000000000001" customHeight="1" x14ac:dyDescent="0.3">
      <c r="B7733" s="101">
        <v>7723</v>
      </c>
      <c r="L7733" s="90" t="str">
        <f t="shared" si="27"/>
        <v xml:space="preserve"> </v>
      </c>
      <c r="M7733" s="90" t="str">
        <f t="shared" si="28"/>
        <v xml:space="preserve"> </v>
      </c>
      <c r="N7733" s="91" t="str">
        <f t="shared" si="29"/>
        <v xml:space="preserve"> </v>
      </c>
    </row>
    <row r="7734" spans="2:14" ht="20.100000000000001" customHeight="1" x14ac:dyDescent="0.3">
      <c r="B7734" s="101">
        <v>7724</v>
      </c>
      <c r="L7734" s="90" t="str">
        <f t="shared" si="27"/>
        <v xml:space="preserve"> </v>
      </c>
      <c r="M7734" s="90" t="str">
        <f t="shared" si="28"/>
        <v xml:space="preserve"> </v>
      </c>
      <c r="N7734" s="91" t="str">
        <f t="shared" si="29"/>
        <v xml:space="preserve"> </v>
      </c>
    </row>
    <row r="7735" spans="2:14" ht="20.100000000000001" customHeight="1" x14ac:dyDescent="0.3">
      <c r="B7735" s="101">
        <v>7725</v>
      </c>
      <c r="L7735" s="90" t="str">
        <f t="shared" si="27"/>
        <v xml:space="preserve"> </v>
      </c>
      <c r="M7735" s="90" t="str">
        <f t="shared" si="28"/>
        <v xml:space="preserve"> </v>
      </c>
      <c r="N7735" s="91" t="str">
        <f t="shared" si="29"/>
        <v xml:space="preserve"> </v>
      </c>
    </row>
    <row r="7736" spans="2:14" ht="20.100000000000001" customHeight="1" x14ac:dyDescent="0.3">
      <c r="B7736" s="101">
        <v>7726</v>
      </c>
      <c r="L7736" s="90" t="str">
        <f t="shared" si="27"/>
        <v xml:space="preserve"> </v>
      </c>
      <c r="M7736" s="90" t="str">
        <f t="shared" si="28"/>
        <v xml:space="preserve"> </v>
      </c>
      <c r="N7736" s="91" t="str">
        <f t="shared" si="29"/>
        <v xml:space="preserve"> </v>
      </c>
    </row>
    <row r="7737" spans="2:14" ht="20.100000000000001" customHeight="1" x14ac:dyDescent="0.3">
      <c r="B7737" s="101">
        <v>7727</v>
      </c>
      <c r="L7737" s="90" t="str">
        <f t="shared" si="27"/>
        <v xml:space="preserve"> </v>
      </c>
      <c r="M7737" s="90" t="str">
        <f t="shared" si="28"/>
        <v xml:space="preserve"> </v>
      </c>
      <c r="N7737" s="91" t="str">
        <f t="shared" si="29"/>
        <v xml:space="preserve"> </v>
      </c>
    </row>
    <row r="7738" spans="2:14" ht="20.100000000000001" customHeight="1" x14ac:dyDescent="0.3">
      <c r="B7738" s="101">
        <v>7728</v>
      </c>
      <c r="L7738" s="90" t="str">
        <f t="shared" si="27"/>
        <v xml:space="preserve"> </v>
      </c>
      <c r="M7738" s="90" t="str">
        <f t="shared" si="28"/>
        <v xml:space="preserve"> </v>
      </c>
      <c r="N7738" s="91" t="str">
        <f t="shared" si="29"/>
        <v xml:space="preserve"> </v>
      </c>
    </row>
    <row r="7739" spans="2:14" ht="20.100000000000001" customHeight="1" x14ac:dyDescent="0.3">
      <c r="B7739" s="101">
        <v>7729</v>
      </c>
      <c r="L7739" s="90" t="str">
        <f t="shared" si="27"/>
        <v xml:space="preserve"> </v>
      </c>
      <c r="M7739" s="90" t="str">
        <f t="shared" si="28"/>
        <v xml:space="preserve"> </v>
      </c>
      <c r="N7739" s="91" t="str">
        <f t="shared" si="29"/>
        <v xml:space="preserve"> </v>
      </c>
    </row>
    <row r="7740" spans="2:14" ht="20.100000000000001" customHeight="1" x14ac:dyDescent="0.3">
      <c r="B7740" s="101">
        <v>7730</v>
      </c>
      <c r="L7740" s="90" t="str">
        <f t="shared" si="27"/>
        <v xml:space="preserve"> </v>
      </c>
      <c r="M7740" s="90" t="str">
        <f t="shared" si="28"/>
        <v xml:space="preserve"> </v>
      </c>
      <c r="N7740" s="91" t="str">
        <f t="shared" si="29"/>
        <v xml:space="preserve"> </v>
      </c>
    </row>
    <row r="7741" spans="2:14" ht="20.100000000000001" customHeight="1" x14ac:dyDescent="0.3">
      <c r="B7741" s="101">
        <v>7731</v>
      </c>
      <c r="L7741" s="90" t="str">
        <f t="shared" si="27"/>
        <v xml:space="preserve"> </v>
      </c>
      <c r="M7741" s="90" t="str">
        <f t="shared" si="28"/>
        <v xml:space="preserve"> </v>
      </c>
      <c r="N7741" s="91" t="str">
        <f t="shared" si="29"/>
        <v xml:space="preserve"> </v>
      </c>
    </row>
    <row r="7742" spans="2:14" ht="20.100000000000001" customHeight="1" x14ac:dyDescent="0.3">
      <c r="B7742" s="101">
        <v>7732</v>
      </c>
      <c r="L7742" s="90" t="str">
        <f t="shared" si="27"/>
        <v xml:space="preserve"> </v>
      </c>
      <c r="M7742" s="90" t="str">
        <f t="shared" si="28"/>
        <v xml:space="preserve"> </v>
      </c>
      <c r="N7742" s="91" t="str">
        <f t="shared" si="29"/>
        <v xml:space="preserve"> </v>
      </c>
    </row>
    <row r="7743" spans="2:14" ht="20.100000000000001" customHeight="1" x14ac:dyDescent="0.3">
      <c r="B7743" s="101">
        <v>7733</v>
      </c>
      <c r="L7743" s="90" t="str">
        <f t="shared" si="27"/>
        <v xml:space="preserve"> </v>
      </c>
      <c r="M7743" s="90" t="str">
        <f t="shared" si="28"/>
        <v xml:space="preserve"> </v>
      </c>
      <c r="N7743" s="91" t="str">
        <f t="shared" si="29"/>
        <v xml:space="preserve"> </v>
      </c>
    </row>
    <row r="7744" spans="2:14" ht="20.100000000000001" customHeight="1" x14ac:dyDescent="0.3">
      <c r="B7744" s="101">
        <v>7734</v>
      </c>
      <c r="L7744" s="90" t="str">
        <f t="shared" si="27"/>
        <v xml:space="preserve"> </v>
      </c>
      <c r="M7744" s="90" t="str">
        <f t="shared" si="28"/>
        <v xml:space="preserve"> </v>
      </c>
      <c r="N7744" s="91" t="str">
        <f t="shared" si="29"/>
        <v xml:space="preserve"> </v>
      </c>
    </row>
    <row r="7745" spans="2:14" ht="20.100000000000001" customHeight="1" x14ac:dyDescent="0.3">
      <c r="B7745" s="101">
        <v>7735</v>
      </c>
      <c r="L7745" s="90" t="str">
        <f t="shared" si="27"/>
        <v xml:space="preserve"> </v>
      </c>
      <c r="M7745" s="90" t="str">
        <f t="shared" si="28"/>
        <v xml:space="preserve"> </v>
      </c>
      <c r="N7745" s="91" t="str">
        <f t="shared" si="29"/>
        <v xml:space="preserve"> </v>
      </c>
    </row>
    <row r="7746" spans="2:14" ht="20.100000000000001" customHeight="1" x14ac:dyDescent="0.3">
      <c r="B7746" s="101">
        <v>7736</v>
      </c>
      <c r="L7746" s="90" t="str">
        <f t="shared" si="27"/>
        <v xml:space="preserve"> </v>
      </c>
      <c r="M7746" s="90" t="str">
        <f t="shared" si="28"/>
        <v xml:space="preserve"> </v>
      </c>
      <c r="N7746" s="91" t="str">
        <f t="shared" si="29"/>
        <v xml:space="preserve"> </v>
      </c>
    </row>
    <row r="7747" spans="2:14" ht="20.100000000000001" customHeight="1" x14ac:dyDescent="0.3">
      <c r="B7747" s="101">
        <v>7737</v>
      </c>
      <c r="L7747" s="90" t="str">
        <f t="shared" si="27"/>
        <v xml:space="preserve"> </v>
      </c>
      <c r="M7747" s="90" t="str">
        <f t="shared" si="28"/>
        <v xml:space="preserve"> </v>
      </c>
      <c r="N7747" s="91" t="str">
        <f t="shared" si="29"/>
        <v xml:space="preserve"> </v>
      </c>
    </row>
    <row r="7748" spans="2:14" ht="20.100000000000001" customHeight="1" x14ac:dyDescent="0.3">
      <c r="B7748" s="101">
        <v>7738</v>
      </c>
      <c r="L7748" s="90" t="str">
        <f t="shared" si="27"/>
        <v xml:space="preserve"> </v>
      </c>
      <c r="M7748" s="90" t="str">
        <f t="shared" si="28"/>
        <v xml:space="preserve"> </v>
      </c>
      <c r="N7748" s="91" t="str">
        <f t="shared" si="29"/>
        <v xml:space="preserve"> </v>
      </c>
    </row>
    <row r="7749" spans="2:14" ht="20.100000000000001" customHeight="1" x14ac:dyDescent="0.3">
      <c r="B7749" s="101">
        <v>7739</v>
      </c>
      <c r="L7749" s="90" t="str">
        <f t="shared" si="27"/>
        <v xml:space="preserve"> </v>
      </c>
      <c r="M7749" s="90" t="str">
        <f t="shared" si="28"/>
        <v xml:space="preserve"> </v>
      </c>
      <c r="N7749" s="91" t="str">
        <f t="shared" si="29"/>
        <v xml:space="preserve"> </v>
      </c>
    </row>
    <row r="7750" spans="2:14" ht="20.100000000000001" customHeight="1" x14ac:dyDescent="0.3">
      <c r="B7750" s="101">
        <v>7740</v>
      </c>
      <c r="L7750" s="90" t="str">
        <f t="shared" si="27"/>
        <v xml:space="preserve"> </v>
      </c>
      <c r="M7750" s="90" t="str">
        <f t="shared" si="28"/>
        <v xml:space="preserve"> </v>
      </c>
      <c r="N7750" s="91" t="str">
        <f t="shared" si="29"/>
        <v xml:space="preserve"> </v>
      </c>
    </row>
    <row r="7751" spans="2:14" ht="20.100000000000001" customHeight="1" x14ac:dyDescent="0.3">
      <c r="B7751" s="101">
        <v>7741</v>
      </c>
      <c r="L7751" s="90" t="str">
        <f t="shared" si="27"/>
        <v xml:space="preserve"> </v>
      </c>
      <c r="M7751" s="90" t="str">
        <f t="shared" si="28"/>
        <v xml:space="preserve"> </v>
      </c>
      <c r="N7751" s="91" t="str">
        <f t="shared" si="29"/>
        <v xml:space="preserve"> </v>
      </c>
    </row>
    <row r="7752" spans="2:14" ht="20.100000000000001" customHeight="1" x14ac:dyDescent="0.3">
      <c r="B7752" s="101">
        <v>7742</v>
      </c>
      <c r="L7752" s="90" t="str">
        <f t="shared" si="27"/>
        <v xml:space="preserve"> </v>
      </c>
      <c r="M7752" s="90" t="str">
        <f t="shared" si="28"/>
        <v xml:space="preserve"> </v>
      </c>
      <c r="N7752" s="91" t="str">
        <f t="shared" si="29"/>
        <v xml:space="preserve"> </v>
      </c>
    </row>
    <row r="7753" spans="2:14" ht="20.100000000000001" customHeight="1" x14ac:dyDescent="0.3">
      <c r="B7753" s="101">
        <v>7743</v>
      </c>
      <c r="L7753" s="90" t="str">
        <f t="shared" si="27"/>
        <v xml:space="preserve"> </v>
      </c>
      <c r="M7753" s="90" t="str">
        <f t="shared" si="28"/>
        <v xml:space="preserve"> </v>
      </c>
      <c r="N7753" s="91" t="str">
        <f t="shared" si="29"/>
        <v xml:space="preserve"> </v>
      </c>
    </row>
    <row r="7754" spans="2:14" ht="20.100000000000001" customHeight="1" x14ac:dyDescent="0.3">
      <c r="B7754" s="101">
        <v>7744</v>
      </c>
      <c r="L7754" s="90" t="str">
        <f t="shared" si="27"/>
        <v xml:space="preserve"> </v>
      </c>
      <c r="M7754" s="90" t="str">
        <f t="shared" si="28"/>
        <v xml:space="preserve"> </v>
      </c>
      <c r="N7754" s="91" t="str">
        <f t="shared" si="29"/>
        <v xml:space="preserve"> </v>
      </c>
    </row>
    <row r="7755" spans="2:14" ht="20.100000000000001" customHeight="1" x14ac:dyDescent="0.3">
      <c r="B7755" s="101">
        <v>7745</v>
      </c>
      <c r="L7755" s="90" t="str">
        <f t="shared" si="27"/>
        <v xml:space="preserve"> </v>
      </c>
      <c r="M7755" s="90" t="str">
        <f t="shared" si="28"/>
        <v xml:space="preserve"> </v>
      </c>
      <c r="N7755" s="91" t="str">
        <f t="shared" si="29"/>
        <v xml:space="preserve"> </v>
      </c>
    </row>
    <row r="7756" spans="2:14" ht="20.100000000000001" customHeight="1" x14ac:dyDescent="0.3">
      <c r="B7756" s="101">
        <v>7746</v>
      </c>
      <c r="L7756" s="90" t="str">
        <f t="shared" si="27"/>
        <v xml:space="preserve"> </v>
      </c>
      <c r="M7756" s="90" t="str">
        <f t="shared" si="28"/>
        <v xml:space="preserve"> </v>
      </c>
      <c r="N7756" s="91" t="str">
        <f t="shared" si="29"/>
        <v xml:space="preserve"> </v>
      </c>
    </row>
    <row r="7757" spans="2:14" ht="20.100000000000001" customHeight="1" x14ac:dyDescent="0.3">
      <c r="B7757" s="101">
        <v>7747</v>
      </c>
      <c r="L7757" s="90" t="str">
        <f t="shared" si="27"/>
        <v xml:space="preserve"> </v>
      </c>
      <c r="M7757" s="90" t="str">
        <f t="shared" si="28"/>
        <v xml:space="preserve"> </v>
      </c>
      <c r="N7757" s="91" t="str">
        <f t="shared" si="29"/>
        <v xml:space="preserve"> </v>
      </c>
    </row>
    <row r="7758" spans="2:14" ht="20.100000000000001" customHeight="1" x14ac:dyDescent="0.3">
      <c r="B7758" s="101">
        <v>7748</v>
      </c>
      <c r="L7758" s="90" t="str">
        <f t="shared" si="27"/>
        <v xml:space="preserve"> </v>
      </c>
      <c r="M7758" s="90" t="str">
        <f t="shared" si="28"/>
        <v xml:space="preserve"> </v>
      </c>
      <c r="N7758" s="91" t="str">
        <f t="shared" si="29"/>
        <v xml:space="preserve"> </v>
      </c>
    </row>
    <row r="7759" spans="2:14" ht="20.100000000000001" customHeight="1" x14ac:dyDescent="0.3">
      <c r="B7759" s="101">
        <v>7749</v>
      </c>
      <c r="L7759" s="90" t="str">
        <f t="shared" si="27"/>
        <v xml:space="preserve"> </v>
      </c>
      <c r="M7759" s="90" t="str">
        <f t="shared" si="28"/>
        <v xml:space="preserve"> </v>
      </c>
      <c r="N7759" s="91" t="str">
        <f t="shared" si="29"/>
        <v xml:space="preserve"> </v>
      </c>
    </row>
    <row r="7760" spans="2:14" ht="20.100000000000001" customHeight="1" x14ac:dyDescent="0.3">
      <c r="B7760" s="101">
        <v>7750</v>
      </c>
      <c r="L7760" s="90" t="str">
        <f t="shared" si="27"/>
        <v xml:space="preserve"> </v>
      </c>
      <c r="M7760" s="90" t="str">
        <f t="shared" si="28"/>
        <v xml:space="preserve"> </v>
      </c>
      <c r="N7760" s="91" t="str">
        <f t="shared" si="29"/>
        <v xml:space="preserve"> </v>
      </c>
    </row>
    <row r="7761" spans="2:14" ht="20.100000000000001" customHeight="1" x14ac:dyDescent="0.3">
      <c r="B7761" s="101">
        <v>7751</v>
      </c>
      <c r="L7761" s="90" t="str">
        <f t="shared" si="27"/>
        <v xml:space="preserve"> </v>
      </c>
      <c r="M7761" s="90" t="str">
        <f t="shared" si="28"/>
        <v xml:space="preserve"> </v>
      </c>
      <c r="N7761" s="91" t="str">
        <f t="shared" si="29"/>
        <v xml:space="preserve"> </v>
      </c>
    </row>
    <row r="7762" spans="2:14" ht="20.100000000000001" customHeight="1" x14ac:dyDescent="0.3">
      <c r="B7762" s="101">
        <v>7752</v>
      </c>
      <c r="L7762" s="90" t="str">
        <f t="shared" si="27"/>
        <v xml:space="preserve"> </v>
      </c>
      <c r="M7762" s="90" t="str">
        <f t="shared" si="28"/>
        <v xml:space="preserve"> </v>
      </c>
      <c r="N7762" s="91" t="str">
        <f t="shared" si="29"/>
        <v xml:space="preserve"> </v>
      </c>
    </row>
    <row r="7763" spans="2:14" ht="20.100000000000001" customHeight="1" x14ac:dyDescent="0.3">
      <c r="B7763" s="101">
        <v>7753</v>
      </c>
      <c r="L7763" s="90" t="str">
        <f t="shared" si="27"/>
        <v xml:space="preserve"> </v>
      </c>
      <c r="M7763" s="90" t="str">
        <f t="shared" si="28"/>
        <v xml:space="preserve"> </v>
      </c>
      <c r="N7763" s="91" t="str">
        <f t="shared" si="29"/>
        <v xml:space="preserve"> </v>
      </c>
    </row>
    <row r="7764" spans="2:14" ht="20.100000000000001" customHeight="1" x14ac:dyDescent="0.3">
      <c r="B7764" s="101">
        <v>7754</v>
      </c>
      <c r="L7764" s="90" t="str">
        <f t="shared" si="27"/>
        <v xml:space="preserve"> </v>
      </c>
      <c r="M7764" s="90" t="str">
        <f t="shared" si="28"/>
        <v xml:space="preserve"> </v>
      </c>
      <c r="N7764" s="91" t="str">
        <f t="shared" si="29"/>
        <v xml:space="preserve"> </v>
      </c>
    </row>
    <row r="7765" spans="2:14" ht="20.100000000000001" customHeight="1" x14ac:dyDescent="0.3">
      <c r="B7765" s="101">
        <v>7755</v>
      </c>
      <c r="L7765" s="90" t="str">
        <f t="shared" si="27"/>
        <v xml:space="preserve"> </v>
      </c>
      <c r="M7765" s="90" t="str">
        <f t="shared" si="28"/>
        <v xml:space="preserve"> </v>
      </c>
      <c r="N7765" s="91" t="str">
        <f t="shared" si="29"/>
        <v xml:space="preserve"> </v>
      </c>
    </row>
    <row r="7766" spans="2:14" ht="20.100000000000001" customHeight="1" x14ac:dyDescent="0.3">
      <c r="B7766" s="101">
        <v>7756</v>
      </c>
      <c r="L7766" s="90" t="str">
        <f t="shared" si="27"/>
        <v xml:space="preserve"> </v>
      </c>
      <c r="M7766" s="90" t="str">
        <f t="shared" si="28"/>
        <v xml:space="preserve"> </v>
      </c>
      <c r="N7766" s="91" t="str">
        <f t="shared" si="29"/>
        <v xml:space="preserve"> </v>
      </c>
    </row>
    <row r="7767" spans="2:14" ht="20.100000000000001" customHeight="1" x14ac:dyDescent="0.3">
      <c r="B7767" s="101">
        <v>7757</v>
      </c>
      <c r="L7767" s="90" t="str">
        <f t="shared" si="27"/>
        <v xml:space="preserve"> </v>
      </c>
      <c r="M7767" s="90" t="str">
        <f t="shared" si="28"/>
        <v xml:space="preserve"> </v>
      </c>
      <c r="N7767" s="91" t="str">
        <f t="shared" si="29"/>
        <v xml:space="preserve"> </v>
      </c>
    </row>
    <row r="7768" spans="2:14" ht="20.100000000000001" customHeight="1" x14ac:dyDescent="0.3">
      <c r="B7768" s="101">
        <v>7758</v>
      </c>
      <c r="L7768" s="90" t="str">
        <f t="shared" si="27"/>
        <v xml:space="preserve"> </v>
      </c>
      <c r="M7768" s="90" t="str">
        <f t="shared" si="28"/>
        <v xml:space="preserve"> </v>
      </c>
      <c r="N7768" s="91" t="str">
        <f t="shared" si="29"/>
        <v xml:space="preserve"> </v>
      </c>
    </row>
    <row r="7769" spans="2:14" ht="20.100000000000001" customHeight="1" x14ac:dyDescent="0.3">
      <c r="B7769" s="101">
        <v>7759</v>
      </c>
      <c r="L7769" s="90" t="str">
        <f t="shared" ref="L7769:L7832" si="30">IF(K7769/1024 &gt;1,K7769/1024," ")</f>
        <v xml:space="preserve"> </v>
      </c>
      <c r="M7769" s="90" t="str">
        <f t="shared" ref="M7769:M7832" si="31">IF(K7769/1048576 &gt;1,K7769/1048576," ")</f>
        <v xml:space="preserve"> </v>
      </c>
      <c r="N7769" s="91" t="str">
        <f t="shared" ref="N7769:N7832" si="32">IF(K7769&gt;999999999,K7769/1073741824," ")</f>
        <v xml:space="preserve"> </v>
      </c>
    </row>
    <row r="7770" spans="2:14" ht="20.100000000000001" customHeight="1" x14ac:dyDescent="0.3">
      <c r="B7770" s="101">
        <v>7760</v>
      </c>
      <c r="L7770" s="90" t="str">
        <f t="shared" si="30"/>
        <v xml:space="preserve"> </v>
      </c>
      <c r="M7770" s="90" t="str">
        <f t="shared" si="31"/>
        <v xml:space="preserve"> </v>
      </c>
      <c r="N7770" s="91" t="str">
        <f t="shared" si="32"/>
        <v xml:space="preserve"> </v>
      </c>
    </row>
    <row r="7771" spans="2:14" ht="20.100000000000001" customHeight="1" x14ac:dyDescent="0.3">
      <c r="B7771" s="101">
        <v>7761</v>
      </c>
      <c r="L7771" s="90" t="str">
        <f t="shared" si="30"/>
        <v xml:space="preserve"> </v>
      </c>
      <c r="M7771" s="90" t="str">
        <f t="shared" si="31"/>
        <v xml:space="preserve"> </v>
      </c>
      <c r="N7771" s="91" t="str">
        <f t="shared" si="32"/>
        <v xml:space="preserve"> </v>
      </c>
    </row>
    <row r="7772" spans="2:14" ht="20.100000000000001" customHeight="1" x14ac:dyDescent="0.3">
      <c r="B7772" s="101">
        <v>7762</v>
      </c>
      <c r="L7772" s="90" t="str">
        <f t="shared" si="30"/>
        <v xml:space="preserve"> </v>
      </c>
      <c r="M7772" s="90" t="str">
        <f t="shared" si="31"/>
        <v xml:space="preserve"> </v>
      </c>
      <c r="N7772" s="91" t="str">
        <f t="shared" si="32"/>
        <v xml:space="preserve"> </v>
      </c>
    </row>
    <row r="7773" spans="2:14" ht="20.100000000000001" customHeight="1" x14ac:dyDescent="0.3">
      <c r="B7773" s="101">
        <v>7763</v>
      </c>
      <c r="L7773" s="90" t="str">
        <f t="shared" si="30"/>
        <v xml:space="preserve"> </v>
      </c>
      <c r="M7773" s="90" t="str">
        <f t="shared" si="31"/>
        <v xml:space="preserve"> </v>
      </c>
      <c r="N7773" s="91" t="str">
        <f t="shared" si="32"/>
        <v xml:space="preserve"> </v>
      </c>
    </row>
    <row r="7774" spans="2:14" ht="20.100000000000001" customHeight="1" x14ac:dyDescent="0.3">
      <c r="B7774" s="101">
        <v>7764</v>
      </c>
      <c r="L7774" s="90" t="str">
        <f t="shared" si="30"/>
        <v xml:space="preserve"> </v>
      </c>
      <c r="M7774" s="90" t="str">
        <f t="shared" si="31"/>
        <v xml:space="preserve"> </v>
      </c>
      <c r="N7774" s="91" t="str">
        <f t="shared" si="32"/>
        <v xml:space="preserve"> </v>
      </c>
    </row>
    <row r="7775" spans="2:14" ht="20.100000000000001" customHeight="1" x14ac:dyDescent="0.3">
      <c r="B7775" s="101">
        <v>7765</v>
      </c>
      <c r="L7775" s="90" t="str">
        <f t="shared" si="30"/>
        <v xml:space="preserve"> </v>
      </c>
      <c r="M7775" s="90" t="str">
        <f t="shared" si="31"/>
        <v xml:space="preserve"> </v>
      </c>
      <c r="N7775" s="91" t="str">
        <f t="shared" si="32"/>
        <v xml:space="preserve"> </v>
      </c>
    </row>
    <row r="7776" spans="2:14" ht="20.100000000000001" customHeight="1" x14ac:dyDescent="0.3">
      <c r="B7776" s="101">
        <v>7766</v>
      </c>
      <c r="L7776" s="90" t="str">
        <f t="shared" si="30"/>
        <v xml:space="preserve"> </v>
      </c>
      <c r="M7776" s="90" t="str">
        <f t="shared" si="31"/>
        <v xml:space="preserve"> </v>
      </c>
      <c r="N7776" s="91" t="str">
        <f t="shared" si="32"/>
        <v xml:space="preserve"> </v>
      </c>
    </row>
    <row r="7777" spans="2:14" ht="20.100000000000001" customHeight="1" x14ac:dyDescent="0.3">
      <c r="B7777" s="101">
        <v>7767</v>
      </c>
      <c r="L7777" s="90" t="str">
        <f t="shared" si="30"/>
        <v xml:space="preserve"> </v>
      </c>
      <c r="M7777" s="90" t="str">
        <f t="shared" si="31"/>
        <v xml:space="preserve"> </v>
      </c>
      <c r="N7777" s="91" t="str">
        <f t="shared" si="32"/>
        <v xml:space="preserve"> </v>
      </c>
    </row>
    <row r="7778" spans="2:14" ht="20.100000000000001" customHeight="1" x14ac:dyDescent="0.3">
      <c r="B7778" s="101">
        <v>7768</v>
      </c>
      <c r="L7778" s="90" t="str">
        <f t="shared" si="30"/>
        <v xml:space="preserve"> </v>
      </c>
      <c r="M7778" s="90" t="str">
        <f t="shared" si="31"/>
        <v xml:space="preserve"> </v>
      </c>
      <c r="N7778" s="91" t="str">
        <f t="shared" si="32"/>
        <v xml:space="preserve"> </v>
      </c>
    </row>
    <row r="7779" spans="2:14" ht="20.100000000000001" customHeight="1" x14ac:dyDescent="0.3">
      <c r="B7779" s="101">
        <v>7769</v>
      </c>
      <c r="L7779" s="90" t="str">
        <f t="shared" si="30"/>
        <v xml:space="preserve"> </v>
      </c>
      <c r="M7779" s="90" t="str">
        <f t="shared" si="31"/>
        <v xml:space="preserve"> </v>
      </c>
      <c r="N7779" s="91" t="str">
        <f t="shared" si="32"/>
        <v xml:space="preserve"> </v>
      </c>
    </row>
    <row r="7780" spans="2:14" ht="20.100000000000001" customHeight="1" x14ac:dyDescent="0.3">
      <c r="B7780" s="101">
        <v>7770</v>
      </c>
      <c r="L7780" s="90" t="str">
        <f t="shared" si="30"/>
        <v xml:space="preserve"> </v>
      </c>
      <c r="M7780" s="90" t="str">
        <f t="shared" si="31"/>
        <v xml:space="preserve"> </v>
      </c>
      <c r="N7780" s="91" t="str">
        <f t="shared" si="32"/>
        <v xml:space="preserve"> </v>
      </c>
    </row>
    <row r="7781" spans="2:14" ht="20.100000000000001" customHeight="1" x14ac:dyDescent="0.3">
      <c r="B7781" s="101">
        <v>7771</v>
      </c>
      <c r="L7781" s="90" t="str">
        <f t="shared" si="30"/>
        <v xml:space="preserve"> </v>
      </c>
      <c r="M7781" s="90" t="str">
        <f t="shared" si="31"/>
        <v xml:space="preserve"> </v>
      </c>
      <c r="N7781" s="91" t="str">
        <f t="shared" si="32"/>
        <v xml:space="preserve"> </v>
      </c>
    </row>
    <row r="7782" spans="2:14" ht="20.100000000000001" customHeight="1" x14ac:dyDescent="0.3">
      <c r="B7782" s="101">
        <v>7772</v>
      </c>
      <c r="L7782" s="90" t="str">
        <f t="shared" si="30"/>
        <v xml:space="preserve"> </v>
      </c>
      <c r="M7782" s="90" t="str">
        <f t="shared" si="31"/>
        <v xml:space="preserve"> </v>
      </c>
      <c r="N7782" s="91" t="str">
        <f t="shared" si="32"/>
        <v xml:space="preserve"> </v>
      </c>
    </row>
    <row r="7783" spans="2:14" ht="20.100000000000001" customHeight="1" x14ac:dyDescent="0.3">
      <c r="B7783" s="101">
        <v>7773</v>
      </c>
      <c r="L7783" s="90" t="str">
        <f t="shared" si="30"/>
        <v xml:space="preserve"> </v>
      </c>
      <c r="M7783" s="90" t="str">
        <f t="shared" si="31"/>
        <v xml:space="preserve"> </v>
      </c>
      <c r="N7783" s="91" t="str">
        <f t="shared" si="32"/>
        <v xml:space="preserve"> </v>
      </c>
    </row>
    <row r="7784" spans="2:14" ht="20.100000000000001" customHeight="1" x14ac:dyDescent="0.3">
      <c r="B7784" s="101">
        <v>7774</v>
      </c>
      <c r="L7784" s="90" t="str">
        <f t="shared" si="30"/>
        <v xml:space="preserve"> </v>
      </c>
      <c r="M7784" s="90" t="str">
        <f t="shared" si="31"/>
        <v xml:space="preserve"> </v>
      </c>
      <c r="N7784" s="91" t="str">
        <f t="shared" si="32"/>
        <v xml:space="preserve"> </v>
      </c>
    </row>
    <row r="7785" spans="2:14" ht="20.100000000000001" customHeight="1" x14ac:dyDescent="0.3">
      <c r="B7785" s="101">
        <v>7775</v>
      </c>
      <c r="L7785" s="90" t="str">
        <f t="shared" si="30"/>
        <v xml:space="preserve"> </v>
      </c>
      <c r="M7785" s="90" t="str">
        <f t="shared" si="31"/>
        <v xml:space="preserve"> </v>
      </c>
      <c r="N7785" s="91" t="str">
        <f t="shared" si="32"/>
        <v xml:space="preserve"> </v>
      </c>
    </row>
    <row r="7786" spans="2:14" ht="20.100000000000001" customHeight="1" x14ac:dyDescent="0.3">
      <c r="B7786" s="101">
        <v>7776</v>
      </c>
      <c r="L7786" s="90" t="str">
        <f t="shared" si="30"/>
        <v xml:space="preserve"> </v>
      </c>
      <c r="M7786" s="90" t="str">
        <f t="shared" si="31"/>
        <v xml:space="preserve"> </v>
      </c>
      <c r="N7786" s="91" t="str">
        <f t="shared" si="32"/>
        <v xml:space="preserve"> </v>
      </c>
    </row>
    <row r="7787" spans="2:14" ht="20.100000000000001" customHeight="1" x14ac:dyDescent="0.3">
      <c r="B7787" s="101">
        <v>7777</v>
      </c>
      <c r="L7787" s="90" t="str">
        <f t="shared" si="30"/>
        <v xml:space="preserve"> </v>
      </c>
      <c r="M7787" s="90" t="str">
        <f t="shared" si="31"/>
        <v xml:space="preserve"> </v>
      </c>
      <c r="N7787" s="91" t="str">
        <f t="shared" si="32"/>
        <v xml:space="preserve"> </v>
      </c>
    </row>
    <row r="7788" spans="2:14" ht="20.100000000000001" customHeight="1" x14ac:dyDescent="0.3">
      <c r="B7788" s="101">
        <v>7778</v>
      </c>
      <c r="L7788" s="90" t="str">
        <f t="shared" si="30"/>
        <v xml:space="preserve"> </v>
      </c>
      <c r="M7788" s="90" t="str">
        <f t="shared" si="31"/>
        <v xml:space="preserve"> </v>
      </c>
      <c r="N7788" s="91" t="str">
        <f t="shared" si="32"/>
        <v xml:space="preserve"> </v>
      </c>
    </row>
    <row r="7789" spans="2:14" ht="20.100000000000001" customHeight="1" x14ac:dyDescent="0.3">
      <c r="B7789" s="101">
        <v>7779</v>
      </c>
      <c r="L7789" s="90" t="str">
        <f t="shared" si="30"/>
        <v xml:space="preserve"> </v>
      </c>
      <c r="M7789" s="90" t="str">
        <f t="shared" si="31"/>
        <v xml:space="preserve"> </v>
      </c>
      <c r="N7789" s="91" t="str">
        <f t="shared" si="32"/>
        <v xml:space="preserve"> </v>
      </c>
    </row>
    <row r="7790" spans="2:14" ht="20.100000000000001" customHeight="1" x14ac:dyDescent="0.3">
      <c r="B7790" s="101">
        <v>7780</v>
      </c>
      <c r="L7790" s="90" t="str">
        <f t="shared" si="30"/>
        <v xml:space="preserve"> </v>
      </c>
      <c r="M7790" s="90" t="str">
        <f t="shared" si="31"/>
        <v xml:space="preserve"> </v>
      </c>
      <c r="N7790" s="91" t="str">
        <f t="shared" si="32"/>
        <v xml:space="preserve"> </v>
      </c>
    </row>
    <row r="7791" spans="2:14" ht="20.100000000000001" customHeight="1" x14ac:dyDescent="0.3">
      <c r="B7791" s="101">
        <v>7781</v>
      </c>
      <c r="L7791" s="90" t="str">
        <f t="shared" si="30"/>
        <v xml:space="preserve"> </v>
      </c>
      <c r="M7791" s="90" t="str">
        <f t="shared" si="31"/>
        <v xml:space="preserve"> </v>
      </c>
      <c r="N7791" s="91" t="str">
        <f t="shared" si="32"/>
        <v xml:space="preserve"> </v>
      </c>
    </row>
    <row r="7792" spans="2:14" ht="20.100000000000001" customHeight="1" x14ac:dyDescent="0.3">
      <c r="B7792" s="101">
        <v>7782</v>
      </c>
      <c r="L7792" s="90" t="str">
        <f t="shared" si="30"/>
        <v xml:space="preserve"> </v>
      </c>
      <c r="M7792" s="90" t="str">
        <f t="shared" si="31"/>
        <v xml:space="preserve"> </v>
      </c>
      <c r="N7792" s="91" t="str">
        <f t="shared" si="32"/>
        <v xml:space="preserve"> </v>
      </c>
    </row>
    <row r="7793" spans="2:14" ht="20.100000000000001" customHeight="1" x14ac:dyDescent="0.3">
      <c r="B7793" s="101">
        <v>7783</v>
      </c>
      <c r="L7793" s="90" t="str">
        <f t="shared" si="30"/>
        <v xml:space="preserve"> </v>
      </c>
      <c r="M7793" s="90" t="str">
        <f t="shared" si="31"/>
        <v xml:space="preserve"> </v>
      </c>
      <c r="N7793" s="91" t="str">
        <f t="shared" si="32"/>
        <v xml:space="preserve"> </v>
      </c>
    </row>
    <row r="7794" spans="2:14" ht="20.100000000000001" customHeight="1" x14ac:dyDescent="0.3">
      <c r="B7794" s="101">
        <v>7784</v>
      </c>
      <c r="L7794" s="90" t="str">
        <f t="shared" si="30"/>
        <v xml:space="preserve"> </v>
      </c>
      <c r="M7794" s="90" t="str">
        <f t="shared" si="31"/>
        <v xml:space="preserve"> </v>
      </c>
      <c r="N7794" s="91" t="str">
        <f t="shared" si="32"/>
        <v xml:space="preserve"> </v>
      </c>
    </row>
    <row r="7795" spans="2:14" ht="20.100000000000001" customHeight="1" x14ac:dyDescent="0.3">
      <c r="B7795" s="101">
        <v>7785</v>
      </c>
      <c r="L7795" s="90" t="str">
        <f t="shared" si="30"/>
        <v xml:space="preserve"> </v>
      </c>
      <c r="M7795" s="90" t="str">
        <f t="shared" si="31"/>
        <v xml:space="preserve"> </v>
      </c>
      <c r="N7795" s="91" t="str">
        <f t="shared" si="32"/>
        <v xml:space="preserve"> </v>
      </c>
    </row>
    <row r="7796" spans="2:14" ht="20.100000000000001" customHeight="1" x14ac:dyDescent="0.3">
      <c r="B7796" s="101">
        <v>7786</v>
      </c>
      <c r="L7796" s="90" t="str">
        <f t="shared" si="30"/>
        <v xml:space="preserve"> </v>
      </c>
      <c r="M7796" s="90" t="str">
        <f t="shared" si="31"/>
        <v xml:space="preserve"> </v>
      </c>
      <c r="N7796" s="91" t="str">
        <f t="shared" si="32"/>
        <v xml:space="preserve"> </v>
      </c>
    </row>
    <row r="7797" spans="2:14" ht="20.100000000000001" customHeight="1" x14ac:dyDescent="0.3">
      <c r="B7797" s="101">
        <v>7787</v>
      </c>
      <c r="L7797" s="90" t="str">
        <f t="shared" si="30"/>
        <v xml:space="preserve"> </v>
      </c>
      <c r="M7797" s="90" t="str">
        <f t="shared" si="31"/>
        <v xml:space="preserve"> </v>
      </c>
      <c r="N7797" s="91" t="str">
        <f t="shared" si="32"/>
        <v xml:space="preserve"> </v>
      </c>
    </row>
    <row r="7798" spans="2:14" ht="20.100000000000001" customHeight="1" x14ac:dyDescent="0.3">
      <c r="B7798" s="101">
        <v>7788</v>
      </c>
      <c r="L7798" s="90" t="str">
        <f t="shared" si="30"/>
        <v xml:space="preserve"> </v>
      </c>
      <c r="M7798" s="90" t="str">
        <f t="shared" si="31"/>
        <v xml:space="preserve"> </v>
      </c>
      <c r="N7798" s="91" t="str">
        <f t="shared" si="32"/>
        <v xml:space="preserve"> </v>
      </c>
    </row>
    <row r="7799" spans="2:14" ht="20.100000000000001" customHeight="1" x14ac:dyDescent="0.3">
      <c r="B7799" s="101">
        <v>7789</v>
      </c>
      <c r="L7799" s="90" t="str">
        <f t="shared" si="30"/>
        <v xml:space="preserve"> </v>
      </c>
      <c r="M7799" s="90" t="str">
        <f t="shared" si="31"/>
        <v xml:space="preserve"> </v>
      </c>
      <c r="N7799" s="91" t="str">
        <f t="shared" si="32"/>
        <v xml:space="preserve"> </v>
      </c>
    </row>
    <row r="7800" spans="2:14" ht="20.100000000000001" customHeight="1" x14ac:dyDescent="0.3">
      <c r="B7800" s="101">
        <v>7790</v>
      </c>
      <c r="L7800" s="90" t="str">
        <f t="shared" si="30"/>
        <v xml:space="preserve"> </v>
      </c>
      <c r="M7800" s="90" t="str">
        <f t="shared" si="31"/>
        <v xml:space="preserve"> </v>
      </c>
      <c r="N7800" s="91" t="str">
        <f t="shared" si="32"/>
        <v xml:space="preserve"> </v>
      </c>
    </row>
    <row r="7801" spans="2:14" ht="20.100000000000001" customHeight="1" x14ac:dyDescent="0.3">
      <c r="B7801" s="101">
        <v>7791</v>
      </c>
      <c r="L7801" s="90" t="str">
        <f t="shared" si="30"/>
        <v xml:space="preserve"> </v>
      </c>
      <c r="M7801" s="90" t="str">
        <f t="shared" si="31"/>
        <v xml:space="preserve"> </v>
      </c>
      <c r="N7801" s="91" t="str">
        <f t="shared" si="32"/>
        <v xml:space="preserve"> </v>
      </c>
    </row>
    <row r="7802" spans="2:14" ht="20.100000000000001" customHeight="1" x14ac:dyDescent="0.3">
      <c r="B7802" s="101">
        <v>7792</v>
      </c>
      <c r="L7802" s="90" t="str">
        <f t="shared" si="30"/>
        <v xml:space="preserve"> </v>
      </c>
      <c r="M7802" s="90" t="str">
        <f t="shared" si="31"/>
        <v xml:space="preserve"> </v>
      </c>
      <c r="N7802" s="91" t="str">
        <f t="shared" si="32"/>
        <v xml:space="preserve"> </v>
      </c>
    </row>
    <row r="7803" spans="2:14" ht="20.100000000000001" customHeight="1" x14ac:dyDescent="0.3">
      <c r="B7803" s="101">
        <v>7793</v>
      </c>
      <c r="L7803" s="90" t="str">
        <f t="shared" si="30"/>
        <v xml:space="preserve"> </v>
      </c>
      <c r="M7803" s="90" t="str">
        <f t="shared" si="31"/>
        <v xml:space="preserve"> </v>
      </c>
      <c r="N7803" s="91" t="str">
        <f t="shared" si="32"/>
        <v xml:space="preserve"> </v>
      </c>
    </row>
    <row r="7804" spans="2:14" ht="20.100000000000001" customHeight="1" x14ac:dyDescent="0.3">
      <c r="B7804" s="101">
        <v>7794</v>
      </c>
      <c r="L7804" s="90" t="str">
        <f t="shared" si="30"/>
        <v xml:space="preserve"> </v>
      </c>
      <c r="M7804" s="90" t="str">
        <f t="shared" si="31"/>
        <v xml:space="preserve"> </v>
      </c>
      <c r="N7804" s="91" t="str">
        <f t="shared" si="32"/>
        <v xml:space="preserve"> </v>
      </c>
    </row>
    <row r="7805" spans="2:14" ht="20.100000000000001" customHeight="1" x14ac:dyDescent="0.3">
      <c r="B7805" s="101">
        <v>7795</v>
      </c>
      <c r="L7805" s="90" t="str">
        <f t="shared" si="30"/>
        <v xml:space="preserve"> </v>
      </c>
      <c r="M7805" s="90" t="str">
        <f t="shared" si="31"/>
        <v xml:space="preserve"> </v>
      </c>
      <c r="N7805" s="91" t="str">
        <f t="shared" si="32"/>
        <v xml:space="preserve"> </v>
      </c>
    </row>
    <row r="7806" spans="2:14" ht="20.100000000000001" customHeight="1" x14ac:dyDescent="0.3">
      <c r="B7806" s="101">
        <v>7796</v>
      </c>
      <c r="L7806" s="90" t="str">
        <f t="shared" si="30"/>
        <v xml:space="preserve"> </v>
      </c>
      <c r="M7806" s="90" t="str">
        <f t="shared" si="31"/>
        <v xml:space="preserve"> </v>
      </c>
      <c r="N7806" s="91" t="str">
        <f t="shared" si="32"/>
        <v xml:space="preserve"> </v>
      </c>
    </row>
    <row r="7807" spans="2:14" ht="20.100000000000001" customHeight="1" x14ac:dyDescent="0.3">
      <c r="B7807" s="101">
        <v>7797</v>
      </c>
      <c r="L7807" s="90" t="str">
        <f t="shared" si="30"/>
        <v xml:space="preserve"> </v>
      </c>
      <c r="M7807" s="90" t="str">
        <f t="shared" si="31"/>
        <v xml:space="preserve"> </v>
      </c>
      <c r="N7807" s="91" t="str">
        <f t="shared" si="32"/>
        <v xml:space="preserve"> </v>
      </c>
    </row>
    <row r="7808" spans="2:14" ht="20.100000000000001" customHeight="1" x14ac:dyDescent="0.3">
      <c r="B7808" s="101">
        <v>7798</v>
      </c>
      <c r="L7808" s="90" t="str">
        <f t="shared" si="30"/>
        <v xml:space="preserve"> </v>
      </c>
      <c r="M7808" s="90" t="str">
        <f t="shared" si="31"/>
        <v xml:space="preserve"> </v>
      </c>
      <c r="N7808" s="91" t="str">
        <f t="shared" si="32"/>
        <v xml:space="preserve"> </v>
      </c>
    </row>
    <row r="7809" spans="2:14" ht="20.100000000000001" customHeight="1" x14ac:dyDescent="0.3">
      <c r="B7809" s="101">
        <v>7799</v>
      </c>
      <c r="L7809" s="90" t="str">
        <f t="shared" si="30"/>
        <v xml:space="preserve"> </v>
      </c>
      <c r="M7809" s="90" t="str">
        <f t="shared" si="31"/>
        <v xml:space="preserve"> </v>
      </c>
      <c r="N7809" s="91" t="str">
        <f t="shared" si="32"/>
        <v xml:space="preserve"> </v>
      </c>
    </row>
    <row r="7810" spans="2:14" ht="20.100000000000001" customHeight="1" x14ac:dyDescent="0.3">
      <c r="B7810" s="101">
        <v>7800</v>
      </c>
      <c r="L7810" s="90" t="str">
        <f t="shared" si="30"/>
        <v xml:space="preserve"> </v>
      </c>
      <c r="M7810" s="90" t="str">
        <f t="shared" si="31"/>
        <v xml:space="preserve"> </v>
      </c>
      <c r="N7810" s="91" t="str">
        <f t="shared" si="32"/>
        <v xml:space="preserve"> </v>
      </c>
    </row>
    <row r="7811" spans="2:14" ht="20.100000000000001" customHeight="1" x14ac:dyDescent="0.3">
      <c r="B7811" s="101">
        <v>7801</v>
      </c>
      <c r="L7811" s="90" t="str">
        <f t="shared" si="30"/>
        <v xml:space="preserve"> </v>
      </c>
      <c r="M7811" s="90" t="str">
        <f t="shared" si="31"/>
        <v xml:space="preserve"> </v>
      </c>
      <c r="N7811" s="91" t="str">
        <f t="shared" si="32"/>
        <v xml:space="preserve"> </v>
      </c>
    </row>
    <row r="7812" spans="2:14" ht="20.100000000000001" customHeight="1" x14ac:dyDescent="0.3">
      <c r="B7812" s="101">
        <v>7802</v>
      </c>
      <c r="L7812" s="90" t="str">
        <f t="shared" si="30"/>
        <v xml:space="preserve"> </v>
      </c>
      <c r="M7812" s="90" t="str">
        <f t="shared" si="31"/>
        <v xml:space="preserve"> </v>
      </c>
      <c r="N7812" s="91" t="str">
        <f t="shared" si="32"/>
        <v xml:space="preserve"> </v>
      </c>
    </row>
    <row r="7813" spans="2:14" ht="20.100000000000001" customHeight="1" x14ac:dyDescent="0.3">
      <c r="B7813" s="101">
        <v>7803</v>
      </c>
      <c r="L7813" s="90" t="str">
        <f t="shared" si="30"/>
        <v xml:space="preserve"> </v>
      </c>
      <c r="M7813" s="90" t="str">
        <f t="shared" si="31"/>
        <v xml:space="preserve"> </v>
      </c>
      <c r="N7813" s="91" t="str">
        <f t="shared" si="32"/>
        <v xml:space="preserve"> </v>
      </c>
    </row>
    <row r="7814" spans="2:14" ht="20.100000000000001" customHeight="1" x14ac:dyDescent="0.3">
      <c r="B7814" s="101">
        <v>7804</v>
      </c>
      <c r="L7814" s="90" t="str">
        <f t="shared" si="30"/>
        <v xml:space="preserve"> </v>
      </c>
      <c r="M7814" s="90" t="str">
        <f t="shared" si="31"/>
        <v xml:space="preserve"> </v>
      </c>
      <c r="N7814" s="91" t="str">
        <f t="shared" si="32"/>
        <v xml:space="preserve"> </v>
      </c>
    </row>
    <row r="7815" spans="2:14" ht="20.100000000000001" customHeight="1" x14ac:dyDescent="0.3">
      <c r="B7815" s="101">
        <v>7805</v>
      </c>
      <c r="L7815" s="90" t="str">
        <f t="shared" si="30"/>
        <v xml:space="preserve"> </v>
      </c>
      <c r="M7815" s="90" t="str">
        <f t="shared" si="31"/>
        <v xml:space="preserve"> </v>
      </c>
      <c r="N7815" s="91" t="str">
        <f t="shared" si="32"/>
        <v xml:space="preserve"> </v>
      </c>
    </row>
    <row r="7816" spans="2:14" ht="20.100000000000001" customHeight="1" x14ac:dyDescent="0.3">
      <c r="B7816" s="101">
        <v>7806</v>
      </c>
      <c r="L7816" s="90" t="str">
        <f t="shared" si="30"/>
        <v xml:space="preserve"> </v>
      </c>
      <c r="M7816" s="90" t="str">
        <f t="shared" si="31"/>
        <v xml:space="preserve"> </v>
      </c>
      <c r="N7816" s="91" t="str">
        <f t="shared" si="32"/>
        <v xml:space="preserve"> </v>
      </c>
    </row>
    <row r="7817" spans="2:14" ht="20.100000000000001" customHeight="1" x14ac:dyDescent="0.3">
      <c r="B7817" s="101">
        <v>7807</v>
      </c>
      <c r="L7817" s="90" t="str">
        <f t="shared" si="30"/>
        <v xml:space="preserve"> </v>
      </c>
      <c r="M7817" s="90" t="str">
        <f t="shared" si="31"/>
        <v xml:space="preserve"> </v>
      </c>
      <c r="N7817" s="91" t="str">
        <f t="shared" si="32"/>
        <v xml:space="preserve"> </v>
      </c>
    </row>
    <row r="7818" spans="2:14" ht="20.100000000000001" customHeight="1" x14ac:dyDescent="0.3">
      <c r="B7818" s="101">
        <v>7808</v>
      </c>
      <c r="L7818" s="90" t="str">
        <f t="shared" si="30"/>
        <v xml:space="preserve"> </v>
      </c>
      <c r="M7818" s="90" t="str">
        <f t="shared" si="31"/>
        <v xml:space="preserve"> </v>
      </c>
      <c r="N7818" s="91" t="str">
        <f t="shared" si="32"/>
        <v xml:space="preserve"> </v>
      </c>
    </row>
    <row r="7819" spans="2:14" ht="20.100000000000001" customHeight="1" x14ac:dyDescent="0.3">
      <c r="B7819" s="101">
        <v>7809</v>
      </c>
      <c r="L7819" s="90" t="str">
        <f t="shared" si="30"/>
        <v xml:space="preserve"> </v>
      </c>
      <c r="M7819" s="90" t="str">
        <f t="shared" si="31"/>
        <v xml:space="preserve"> </v>
      </c>
      <c r="N7819" s="91" t="str">
        <f t="shared" si="32"/>
        <v xml:space="preserve"> </v>
      </c>
    </row>
    <row r="7820" spans="2:14" ht="20.100000000000001" customHeight="1" x14ac:dyDescent="0.3">
      <c r="B7820" s="101">
        <v>7810</v>
      </c>
      <c r="L7820" s="90" t="str">
        <f t="shared" si="30"/>
        <v xml:space="preserve"> </v>
      </c>
      <c r="M7820" s="90" t="str">
        <f t="shared" si="31"/>
        <v xml:space="preserve"> </v>
      </c>
      <c r="N7820" s="91" t="str">
        <f t="shared" si="32"/>
        <v xml:space="preserve"> </v>
      </c>
    </row>
    <row r="7821" spans="2:14" ht="20.100000000000001" customHeight="1" x14ac:dyDescent="0.3">
      <c r="B7821" s="101">
        <v>7811</v>
      </c>
      <c r="L7821" s="90" t="str">
        <f t="shared" si="30"/>
        <v xml:space="preserve"> </v>
      </c>
      <c r="M7821" s="90" t="str">
        <f t="shared" si="31"/>
        <v xml:space="preserve"> </v>
      </c>
      <c r="N7821" s="91" t="str">
        <f t="shared" si="32"/>
        <v xml:space="preserve"> </v>
      </c>
    </row>
    <row r="7822" spans="2:14" ht="20.100000000000001" customHeight="1" x14ac:dyDescent="0.3">
      <c r="B7822" s="101">
        <v>7812</v>
      </c>
      <c r="L7822" s="90" t="str">
        <f t="shared" si="30"/>
        <v xml:space="preserve"> </v>
      </c>
      <c r="M7822" s="90" t="str">
        <f t="shared" si="31"/>
        <v xml:space="preserve"> </v>
      </c>
      <c r="N7822" s="91" t="str">
        <f t="shared" si="32"/>
        <v xml:space="preserve"> </v>
      </c>
    </row>
    <row r="7823" spans="2:14" ht="20.100000000000001" customHeight="1" x14ac:dyDescent="0.3">
      <c r="B7823" s="101">
        <v>7813</v>
      </c>
      <c r="L7823" s="90" t="str">
        <f t="shared" si="30"/>
        <v xml:space="preserve"> </v>
      </c>
      <c r="M7823" s="90" t="str">
        <f t="shared" si="31"/>
        <v xml:space="preserve"> </v>
      </c>
      <c r="N7823" s="91" t="str">
        <f t="shared" si="32"/>
        <v xml:space="preserve"> </v>
      </c>
    </row>
    <row r="7824" spans="2:14" ht="20.100000000000001" customHeight="1" x14ac:dyDescent="0.3">
      <c r="B7824" s="101">
        <v>7814</v>
      </c>
      <c r="L7824" s="90" t="str">
        <f t="shared" si="30"/>
        <v xml:space="preserve"> </v>
      </c>
      <c r="M7824" s="90" t="str">
        <f t="shared" si="31"/>
        <v xml:space="preserve"> </v>
      </c>
      <c r="N7824" s="91" t="str">
        <f t="shared" si="32"/>
        <v xml:space="preserve"> </v>
      </c>
    </row>
    <row r="7825" spans="2:14" ht="20.100000000000001" customHeight="1" x14ac:dyDescent="0.3">
      <c r="B7825" s="101">
        <v>7815</v>
      </c>
      <c r="L7825" s="90" t="str">
        <f t="shared" si="30"/>
        <v xml:space="preserve"> </v>
      </c>
      <c r="M7825" s="90" t="str">
        <f t="shared" si="31"/>
        <v xml:space="preserve"> </v>
      </c>
      <c r="N7825" s="91" t="str">
        <f t="shared" si="32"/>
        <v xml:space="preserve"> </v>
      </c>
    </row>
    <row r="7826" spans="2:14" ht="20.100000000000001" customHeight="1" x14ac:dyDescent="0.3">
      <c r="B7826" s="101">
        <v>7816</v>
      </c>
      <c r="L7826" s="90" t="str">
        <f t="shared" si="30"/>
        <v xml:space="preserve"> </v>
      </c>
      <c r="M7826" s="90" t="str">
        <f t="shared" si="31"/>
        <v xml:space="preserve"> </v>
      </c>
      <c r="N7826" s="91" t="str">
        <f t="shared" si="32"/>
        <v xml:space="preserve"> </v>
      </c>
    </row>
    <row r="7827" spans="2:14" ht="20.100000000000001" customHeight="1" x14ac:dyDescent="0.3">
      <c r="B7827" s="101">
        <v>7817</v>
      </c>
      <c r="L7827" s="90" t="str">
        <f t="shared" si="30"/>
        <v xml:space="preserve"> </v>
      </c>
      <c r="M7827" s="90" t="str">
        <f t="shared" si="31"/>
        <v xml:space="preserve"> </v>
      </c>
      <c r="N7827" s="91" t="str">
        <f t="shared" si="32"/>
        <v xml:space="preserve"> </v>
      </c>
    </row>
    <row r="7828" spans="2:14" ht="20.100000000000001" customHeight="1" x14ac:dyDescent="0.3">
      <c r="B7828" s="101">
        <v>7818</v>
      </c>
      <c r="L7828" s="90" t="str">
        <f t="shared" si="30"/>
        <v xml:space="preserve"> </v>
      </c>
      <c r="M7828" s="90" t="str">
        <f t="shared" si="31"/>
        <v xml:space="preserve"> </v>
      </c>
      <c r="N7828" s="91" t="str">
        <f t="shared" si="32"/>
        <v xml:space="preserve"> </v>
      </c>
    </row>
    <row r="7829" spans="2:14" ht="20.100000000000001" customHeight="1" x14ac:dyDescent="0.3">
      <c r="B7829" s="101">
        <v>7819</v>
      </c>
      <c r="L7829" s="90" t="str">
        <f t="shared" si="30"/>
        <v xml:space="preserve"> </v>
      </c>
      <c r="M7829" s="90" t="str">
        <f t="shared" si="31"/>
        <v xml:space="preserve"> </v>
      </c>
      <c r="N7829" s="91" t="str">
        <f t="shared" si="32"/>
        <v xml:space="preserve"> </v>
      </c>
    </row>
    <row r="7830" spans="2:14" ht="20.100000000000001" customHeight="1" x14ac:dyDescent="0.3">
      <c r="B7830" s="101">
        <v>7820</v>
      </c>
      <c r="L7830" s="90" t="str">
        <f t="shared" si="30"/>
        <v xml:space="preserve"> </v>
      </c>
      <c r="M7830" s="90" t="str">
        <f t="shared" si="31"/>
        <v xml:space="preserve"> </v>
      </c>
      <c r="N7830" s="91" t="str">
        <f t="shared" si="32"/>
        <v xml:space="preserve"> </v>
      </c>
    </row>
    <row r="7831" spans="2:14" ht="20.100000000000001" customHeight="1" x14ac:dyDescent="0.3">
      <c r="B7831" s="101">
        <v>7821</v>
      </c>
      <c r="L7831" s="90" t="str">
        <f t="shared" si="30"/>
        <v xml:space="preserve"> </v>
      </c>
      <c r="M7831" s="90" t="str">
        <f t="shared" si="31"/>
        <v xml:space="preserve"> </v>
      </c>
      <c r="N7831" s="91" t="str">
        <f t="shared" si="32"/>
        <v xml:space="preserve"> </v>
      </c>
    </row>
    <row r="7832" spans="2:14" ht="20.100000000000001" customHeight="1" x14ac:dyDescent="0.3">
      <c r="B7832" s="101">
        <v>7822</v>
      </c>
      <c r="L7832" s="90" t="str">
        <f t="shared" si="30"/>
        <v xml:space="preserve"> </v>
      </c>
      <c r="M7832" s="90" t="str">
        <f t="shared" si="31"/>
        <v xml:space="preserve"> </v>
      </c>
      <c r="N7832" s="91" t="str">
        <f t="shared" si="32"/>
        <v xml:space="preserve"> </v>
      </c>
    </row>
    <row r="7833" spans="2:14" ht="20.100000000000001" customHeight="1" x14ac:dyDescent="0.3">
      <c r="B7833" s="101">
        <v>7823</v>
      </c>
      <c r="L7833" s="90" t="str">
        <f t="shared" ref="L7833:L7896" si="33">IF(K7833/1024 &gt;1,K7833/1024," ")</f>
        <v xml:space="preserve"> </v>
      </c>
      <c r="M7833" s="90" t="str">
        <f t="shared" ref="M7833:M7896" si="34">IF(K7833/1048576 &gt;1,K7833/1048576," ")</f>
        <v xml:space="preserve"> </v>
      </c>
      <c r="N7833" s="91" t="str">
        <f t="shared" ref="N7833:N7896" si="35">IF(K7833&gt;999999999,K7833/1073741824," ")</f>
        <v xml:space="preserve"> </v>
      </c>
    </row>
    <row r="7834" spans="2:14" ht="20.100000000000001" customHeight="1" x14ac:dyDescent="0.3">
      <c r="B7834" s="101">
        <v>7824</v>
      </c>
      <c r="L7834" s="90" t="str">
        <f t="shared" si="33"/>
        <v xml:space="preserve"> </v>
      </c>
      <c r="M7834" s="90" t="str">
        <f t="shared" si="34"/>
        <v xml:space="preserve"> </v>
      </c>
      <c r="N7834" s="91" t="str">
        <f t="shared" si="35"/>
        <v xml:space="preserve"> </v>
      </c>
    </row>
    <row r="7835" spans="2:14" ht="20.100000000000001" customHeight="1" x14ac:dyDescent="0.3">
      <c r="B7835" s="101">
        <v>7825</v>
      </c>
      <c r="L7835" s="90" t="str">
        <f t="shared" si="33"/>
        <v xml:space="preserve"> </v>
      </c>
      <c r="M7835" s="90" t="str">
        <f t="shared" si="34"/>
        <v xml:space="preserve"> </v>
      </c>
      <c r="N7835" s="91" t="str">
        <f t="shared" si="35"/>
        <v xml:space="preserve"> </v>
      </c>
    </row>
    <row r="7836" spans="2:14" ht="20.100000000000001" customHeight="1" x14ac:dyDescent="0.3">
      <c r="B7836" s="101">
        <v>7826</v>
      </c>
      <c r="L7836" s="90" t="str">
        <f t="shared" si="33"/>
        <v xml:space="preserve"> </v>
      </c>
      <c r="M7836" s="90" t="str">
        <f t="shared" si="34"/>
        <v xml:space="preserve"> </v>
      </c>
      <c r="N7836" s="91" t="str">
        <f t="shared" si="35"/>
        <v xml:space="preserve"> </v>
      </c>
    </row>
    <row r="7837" spans="2:14" ht="20.100000000000001" customHeight="1" x14ac:dyDescent="0.3">
      <c r="B7837" s="101">
        <v>7827</v>
      </c>
      <c r="L7837" s="90" t="str">
        <f t="shared" si="33"/>
        <v xml:space="preserve"> </v>
      </c>
      <c r="M7837" s="90" t="str">
        <f t="shared" si="34"/>
        <v xml:space="preserve"> </v>
      </c>
      <c r="N7837" s="91" t="str">
        <f t="shared" si="35"/>
        <v xml:space="preserve"> </v>
      </c>
    </row>
    <row r="7838" spans="2:14" ht="20.100000000000001" customHeight="1" x14ac:dyDescent="0.3">
      <c r="B7838" s="101">
        <v>7828</v>
      </c>
      <c r="L7838" s="90" t="str">
        <f t="shared" si="33"/>
        <v xml:space="preserve"> </v>
      </c>
      <c r="M7838" s="90" t="str">
        <f t="shared" si="34"/>
        <v xml:space="preserve"> </v>
      </c>
      <c r="N7838" s="91" t="str">
        <f t="shared" si="35"/>
        <v xml:space="preserve"> </v>
      </c>
    </row>
    <row r="7839" spans="2:14" ht="20.100000000000001" customHeight="1" x14ac:dyDescent="0.3">
      <c r="B7839" s="101">
        <v>7829</v>
      </c>
      <c r="L7839" s="90" t="str">
        <f t="shared" si="33"/>
        <v xml:space="preserve"> </v>
      </c>
      <c r="M7839" s="90" t="str">
        <f t="shared" si="34"/>
        <v xml:space="preserve"> </v>
      </c>
      <c r="N7839" s="91" t="str">
        <f t="shared" si="35"/>
        <v xml:space="preserve"> </v>
      </c>
    </row>
    <row r="7840" spans="2:14" ht="20.100000000000001" customHeight="1" x14ac:dyDescent="0.3">
      <c r="B7840" s="101">
        <v>7830</v>
      </c>
      <c r="L7840" s="90" t="str">
        <f t="shared" si="33"/>
        <v xml:space="preserve"> </v>
      </c>
      <c r="M7840" s="90" t="str">
        <f t="shared" si="34"/>
        <v xml:space="preserve"> </v>
      </c>
      <c r="N7840" s="91" t="str">
        <f t="shared" si="35"/>
        <v xml:space="preserve"> </v>
      </c>
    </row>
    <row r="7841" spans="2:14" ht="20.100000000000001" customHeight="1" x14ac:dyDescent="0.3">
      <c r="B7841" s="101">
        <v>7831</v>
      </c>
      <c r="L7841" s="90" t="str">
        <f t="shared" si="33"/>
        <v xml:space="preserve"> </v>
      </c>
      <c r="M7841" s="90" t="str">
        <f t="shared" si="34"/>
        <v xml:space="preserve"> </v>
      </c>
      <c r="N7841" s="91" t="str">
        <f t="shared" si="35"/>
        <v xml:space="preserve"> </v>
      </c>
    </row>
    <row r="7842" spans="2:14" ht="20.100000000000001" customHeight="1" x14ac:dyDescent="0.3">
      <c r="B7842" s="101">
        <v>7832</v>
      </c>
      <c r="L7842" s="90" t="str">
        <f t="shared" si="33"/>
        <v xml:space="preserve"> </v>
      </c>
      <c r="M7842" s="90" t="str">
        <f t="shared" si="34"/>
        <v xml:space="preserve"> </v>
      </c>
      <c r="N7842" s="91" t="str">
        <f t="shared" si="35"/>
        <v xml:space="preserve"> </v>
      </c>
    </row>
    <row r="7843" spans="2:14" ht="20.100000000000001" customHeight="1" x14ac:dyDescent="0.3">
      <c r="B7843" s="101">
        <v>7833</v>
      </c>
      <c r="L7843" s="90" t="str">
        <f t="shared" si="33"/>
        <v xml:space="preserve"> </v>
      </c>
      <c r="M7843" s="90" t="str">
        <f t="shared" si="34"/>
        <v xml:space="preserve"> </v>
      </c>
      <c r="N7843" s="91" t="str">
        <f t="shared" si="35"/>
        <v xml:space="preserve"> </v>
      </c>
    </row>
    <row r="7844" spans="2:14" ht="20.100000000000001" customHeight="1" x14ac:dyDescent="0.3">
      <c r="B7844" s="101">
        <v>7834</v>
      </c>
      <c r="L7844" s="90" t="str">
        <f t="shared" si="33"/>
        <v xml:space="preserve"> </v>
      </c>
      <c r="M7844" s="90" t="str">
        <f t="shared" si="34"/>
        <v xml:space="preserve"> </v>
      </c>
      <c r="N7844" s="91" t="str">
        <f t="shared" si="35"/>
        <v xml:space="preserve"> </v>
      </c>
    </row>
    <row r="7845" spans="2:14" ht="20.100000000000001" customHeight="1" x14ac:dyDescent="0.3">
      <c r="B7845" s="101">
        <v>7835</v>
      </c>
      <c r="L7845" s="90" t="str">
        <f t="shared" si="33"/>
        <v xml:space="preserve"> </v>
      </c>
      <c r="M7845" s="90" t="str">
        <f t="shared" si="34"/>
        <v xml:space="preserve"> </v>
      </c>
      <c r="N7845" s="91" t="str">
        <f t="shared" si="35"/>
        <v xml:space="preserve"> </v>
      </c>
    </row>
    <row r="7846" spans="2:14" ht="20.100000000000001" customHeight="1" x14ac:dyDescent="0.3">
      <c r="B7846" s="101">
        <v>7836</v>
      </c>
      <c r="L7846" s="90" t="str">
        <f t="shared" si="33"/>
        <v xml:space="preserve"> </v>
      </c>
      <c r="M7846" s="90" t="str">
        <f t="shared" si="34"/>
        <v xml:space="preserve"> </v>
      </c>
      <c r="N7846" s="91" t="str">
        <f t="shared" si="35"/>
        <v xml:space="preserve"> </v>
      </c>
    </row>
    <row r="7847" spans="2:14" ht="20.100000000000001" customHeight="1" x14ac:dyDescent="0.3">
      <c r="B7847" s="101">
        <v>7837</v>
      </c>
      <c r="L7847" s="90" t="str">
        <f t="shared" si="33"/>
        <v xml:space="preserve"> </v>
      </c>
      <c r="M7847" s="90" t="str">
        <f t="shared" si="34"/>
        <v xml:space="preserve"> </v>
      </c>
      <c r="N7847" s="91" t="str">
        <f t="shared" si="35"/>
        <v xml:space="preserve"> </v>
      </c>
    </row>
    <row r="7848" spans="2:14" ht="20.100000000000001" customHeight="1" x14ac:dyDescent="0.3">
      <c r="B7848" s="101">
        <v>7838</v>
      </c>
      <c r="L7848" s="90" t="str">
        <f t="shared" si="33"/>
        <v xml:space="preserve"> </v>
      </c>
      <c r="M7848" s="90" t="str">
        <f t="shared" si="34"/>
        <v xml:space="preserve"> </v>
      </c>
      <c r="N7848" s="91" t="str">
        <f t="shared" si="35"/>
        <v xml:space="preserve"> </v>
      </c>
    </row>
    <row r="7849" spans="2:14" ht="20.100000000000001" customHeight="1" x14ac:dyDescent="0.3">
      <c r="B7849" s="101">
        <v>7839</v>
      </c>
      <c r="L7849" s="90" t="str">
        <f t="shared" si="33"/>
        <v xml:space="preserve"> </v>
      </c>
      <c r="M7849" s="90" t="str">
        <f t="shared" si="34"/>
        <v xml:space="preserve"> </v>
      </c>
      <c r="N7849" s="91" t="str">
        <f t="shared" si="35"/>
        <v xml:space="preserve"> </v>
      </c>
    </row>
    <row r="7850" spans="2:14" ht="20.100000000000001" customHeight="1" x14ac:dyDescent="0.3">
      <c r="B7850" s="101">
        <v>7840</v>
      </c>
      <c r="L7850" s="90" t="str">
        <f t="shared" si="33"/>
        <v xml:space="preserve"> </v>
      </c>
      <c r="M7850" s="90" t="str">
        <f t="shared" si="34"/>
        <v xml:space="preserve"> </v>
      </c>
      <c r="N7850" s="91" t="str">
        <f t="shared" si="35"/>
        <v xml:space="preserve"> </v>
      </c>
    </row>
    <row r="7851" spans="2:14" ht="20.100000000000001" customHeight="1" x14ac:dyDescent="0.3">
      <c r="B7851" s="101">
        <v>7841</v>
      </c>
      <c r="L7851" s="90" t="str">
        <f t="shared" si="33"/>
        <v xml:space="preserve"> </v>
      </c>
      <c r="M7851" s="90" t="str">
        <f t="shared" si="34"/>
        <v xml:space="preserve"> </v>
      </c>
      <c r="N7851" s="91" t="str">
        <f t="shared" si="35"/>
        <v xml:space="preserve"> </v>
      </c>
    </row>
    <row r="7852" spans="2:14" ht="20.100000000000001" customHeight="1" x14ac:dyDescent="0.3">
      <c r="B7852" s="101">
        <v>7842</v>
      </c>
      <c r="L7852" s="90" t="str">
        <f t="shared" si="33"/>
        <v xml:space="preserve"> </v>
      </c>
      <c r="M7852" s="90" t="str">
        <f t="shared" si="34"/>
        <v xml:space="preserve"> </v>
      </c>
      <c r="N7852" s="91" t="str">
        <f t="shared" si="35"/>
        <v xml:space="preserve"> </v>
      </c>
    </row>
    <row r="7853" spans="2:14" ht="20.100000000000001" customHeight="1" x14ac:dyDescent="0.3">
      <c r="B7853" s="101">
        <v>7843</v>
      </c>
      <c r="L7853" s="90" t="str">
        <f t="shared" si="33"/>
        <v xml:space="preserve"> </v>
      </c>
      <c r="M7853" s="90" t="str">
        <f t="shared" si="34"/>
        <v xml:space="preserve"> </v>
      </c>
      <c r="N7853" s="91" t="str">
        <f t="shared" si="35"/>
        <v xml:space="preserve"> </v>
      </c>
    </row>
    <row r="7854" spans="2:14" ht="20.100000000000001" customHeight="1" x14ac:dyDescent="0.3">
      <c r="B7854" s="101">
        <v>7844</v>
      </c>
      <c r="L7854" s="90" t="str">
        <f t="shared" si="33"/>
        <v xml:space="preserve"> </v>
      </c>
      <c r="M7854" s="90" t="str">
        <f t="shared" si="34"/>
        <v xml:space="preserve"> </v>
      </c>
      <c r="N7854" s="91" t="str">
        <f t="shared" si="35"/>
        <v xml:space="preserve"> </v>
      </c>
    </row>
    <row r="7855" spans="2:14" ht="20.100000000000001" customHeight="1" x14ac:dyDescent="0.3">
      <c r="B7855" s="101">
        <v>7845</v>
      </c>
      <c r="L7855" s="90" t="str">
        <f t="shared" si="33"/>
        <v xml:space="preserve"> </v>
      </c>
      <c r="M7855" s="90" t="str">
        <f t="shared" si="34"/>
        <v xml:space="preserve"> </v>
      </c>
      <c r="N7855" s="91" t="str">
        <f t="shared" si="35"/>
        <v xml:space="preserve"> </v>
      </c>
    </row>
    <row r="7856" spans="2:14" ht="20.100000000000001" customHeight="1" x14ac:dyDescent="0.3">
      <c r="B7856" s="101">
        <v>7846</v>
      </c>
      <c r="L7856" s="90" t="str">
        <f t="shared" si="33"/>
        <v xml:space="preserve"> </v>
      </c>
      <c r="M7856" s="90" t="str">
        <f t="shared" si="34"/>
        <v xml:space="preserve"> </v>
      </c>
      <c r="N7856" s="91" t="str">
        <f t="shared" si="35"/>
        <v xml:space="preserve"> </v>
      </c>
    </row>
    <row r="7857" spans="2:14" ht="20.100000000000001" customHeight="1" x14ac:dyDescent="0.3">
      <c r="B7857" s="101">
        <v>7847</v>
      </c>
      <c r="L7857" s="90" t="str">
        <f t="shared" si="33"/>
        <v xml:space="preserve"> </v>
      </c>
      <c r="M7857" s="90" t="str">
        <f t="shared" si="34"/>
        <v xml:space="preserve"> </v>
      </c>
      <c r="N7857" s="91" t="str">
        <f t="shared" si="35"/>
        <v xml:space="preserve"> </v>
      </c>
    </row>
    <row r="7858" spans="2:14" ht="20.100000000000001" customHeight="1" x14ac:dyDescent="0.3">
      <c r="B7858" s="101">
        <v>7848</v>
      </c>
      <c r="L7858" s="90" t="str">
        <f t="shared" si="33"/>
        <v xml:space="preserve"> </v>
      </c>
      <c r="M7858" s="90" t="str">
        <f t="shared" si="34"/>
        <v xml:space="preserve"> </v>
      </c>
      <c r="N7858" s="91" t="str">
        <f t="shared" si="35"/>
        <v xml:space="preserve"> </v>
      </c>
    </row>
    <row r="7859" spans="2:14" ht="20.100000000000001" customHeight="1" x14ac:dyDescent="0.3">
      <c r="B7859" s="101">
        <v>7849</v>
      </c>
      <c r="L7859" s="90" t="str">
        <f t="shared" si="33"/>
        <v xml:space="preserve"> </v>
      </c>
      <c r="M7859" s="90" t="str">
        <f t="shared" si="34"/>
        <v xml:space="preserve"> </v>
      </c>
      <c r="N7859" s="91" t="str">
        <f t="shared" si="35"/>
        <v xml:space="preserve"> </v>
      </c>
    </row>
    <row r="7860" spans="2:14" ht="20.100000000000001" customHeight="1" x14ac:dyDescent="0.3">
      <c r="B7860" s="101">
        <v>7850</v>
      </c>
      <c r="L7860" s="90" t="str">
        <f t="shared" si="33"/>
        <v xml:space="preserve"> </v>
      </c>
      <c r="M7860" s="90" t="str">
        <f t="shared" si="34"/>
        <v xml:space="preserve"> </v>
      </c>
      <c r="N7860" s="91" t="str">
        <f t="shared" si="35"/>
        <v xml:space="preserve"> </v>
      </c>
    </row>
    <row r="7861" spans="2:14" ht="20.100000000000001" customHeight="1" x14ac:dyDescent="0.3">
      <c r="B7861" s="101">
        <v>7851</v>
      </c>
      <c r="L7861" s="90" t="str">
        <f t="shared" si="33"/>
        <v xml:space="preserve"> </v>
      </c>
      <c r="M7861" s="90" t="str">
        <f t="shared" si="34"/>
        <v xml:space="preserve"> </v>
      </c>
      <c r="N7861" s="91" t="str">
        <f t="shared" si="35"/>
        <v xml:space="preserve"> </v>
      </c>
    </row>
    <row r="7862" spans="2:14" ht="20.100000000000001" customHeight="1" x14ac:dyDescent="0.3">
      <c r="B7862" s="101">
        <v>7852</v>
      </c>
      <c r="L7862" s="90" t="str">
        <f t="shared" si="33"/>
        <v xml:space="preserve"> </v>
      </c>
      <c r="M7862" s="90" t="str">
        <f t="shared" si="34"/>
        <v xml:space="preserve"> </v>
      </c>
      <c r="N7862" s="91" t="str">
        <f t="shared" si="35"/>
        <v xml:space="preserve"> </v>
      </c>
    </row>
    <row r="7863" spans="2:14" ht="20.100000000000001" customHeight="1" x14ac:dyDescent="0.3">
      <c r="B7863" s="101">
        <v>7853</v>
      </c>
      <c r="L7863" s="90" t="str">
        <f t="shared" si="33"/>
        <v xml:space="preserve"> </v>
      </c>
      <c r="M7863" s="90" t="str">
        <f t="shared" si="34"/>
        <v xml:space="preserve"> </v>
      </c>
      <c r="N7863" s="91" t="str">
        <f t="shared" si="35"/>
        <v xml:space="preserve"> </v>
      </c>
    </row>
    <row r="7864" spans="2:14" ht="20.100000000000001" customHeight="1" x14ac:dyDescent="0.3">
      <c r="B7864" s="101">
        <v>7854</v>
      </c>
      <c r="L7864" s="90" t="str">
        <f t="shared" si="33"/>
        <v xml:space="preserve"> </v>
      </c>
      <c r="M7864" s="90" t="str">
        <f t="shared" si="34"/>
        <v xml:space="preserve"> </v>
      </c>
      <c r="N7864" s="91" t="str">
        <f t="shared" si="35"/>
        <v xml:space="preserve"> </v>
      </c>
    </row>
    <row r="7865" spans="2:14" ht="20.100000000000001" customHeight="1" x14ac:dyDescent="0.3">
      <c r="B7865" s="101">
        <v>7855</v>
      </c>
      <c r="L7865" s="90" t="str">
        <f t="shared" si="33"/>
        <v xml:space="preserve"> </v>
      </c>
      <c r="M7865" s="90" t="str">
        <f t="shared" si="34"/>
        <v xml:space="preserve"> </v>
      </c>
      <c r="N7865" s="91" t="str">
        <f t="shared" si="35"/>
        <v xml:space="preserve"> </v>
      </c>
    </row>
    <row r="7866" spans="2:14" ht="20.100000000000001" customHeight="1" x14ac:dyDescent="0.3">
      <c r="B7866" s="101">
        <v>7856</v>
      </c>
      <c r="L7866" s="90" t="str">
        <f t="shared" si="33"/>
        <v xml:space="preserve"> </v>
      </c>
      <c r="M7866" s="90" t="str">
        <f t="shared" si="34"/>
        <v xml:space="preserve"> </v>
      </c>
      <c r="N7866" s="91" t="str">
        <f t="shared" si="35"/>
        <v xml:space="preserve"> </v>
      </c>
    </row>
    <row r="7867" spans="2:14" ht="20.100000000000001" customHeight="1" x14ac:dyDescent="0.3">
      <c r="B7867" s="101">
        <v>7857</v>
      </c>
      <c r="L7867" s="90" t="str">
        <f t="shared" si="33"/>
        <v xml:space="preserve"> </v>
      </c>
      <c r="M7867" s="90" t="str">
        <f t="shared" si="34"/>
        <v xml:space="preserve"> </v>
      </c>
      <c r="N7867" s="91" t="str">
        <f t="shared" si="35"/>
        <v xml:space="preserve"> </v>
      </c>
    </row>
    <row r="7868" spans="2:14" ht="20.100000000000001" customHeight="1" x14ac:dyDescent="0.3">
      <c r="B7868" s="101">
        <v>7858</v>
      </c>
      <c r="L7868" s="90" t="str">
        <f t="shared" si="33"/>
        <v xml:space="preserve"> </v>
      </c>
      <c r="M7868" s="90" t="str">
        <f t="shared" si="34"/>
        <v xml:space="preserve"> </v>
      </c>
      <c r="N7868" s="91" t="str">
        <f t="shared" si="35"/>
        <v xml:space="preserve"> </v>
      </c>
    </row>
    <row r="7869" spans="2:14" ht="20.100000000000001" customHeight="1" x14ac:dyDescent="0.3">
      <c r="B7869" s="101">
        <v>7859</v>
      </c>
      <c r="L7869" s="90" t="str">
        <f t="shared" si="33"/>
        <v xml:space="preserve"> </v>
      </c>
      <c r="M7869" s="90" t="str">
        <f t="shared" si="34"/>
        <v xml:space="preserve"> </v>
      </c>
      <c r="N7869" s="91" t="str">
        <f t="shared" si="35"/>
        <v xml:space="preserve"> </v>
      </c>
    </row>
    <row r="7870" spans="2:14" ht="20.100000000000001" customHeight="1" x14ac:dyDescent="0.3">
      <c r="B7870" s="101">
        <v>7860</v>
      </c>
      <c r="L7870" s="90" t="str">
        <f t="shared" si="33"/>
        <v xml:space="preserve"> </v>
      </c>
      <c r="M7870" s="90" t="str">
        <f t="shared" si="34"/>
        <v xml:space="preserve"> </v>
      </c>
      <c r="N7870" s="91" t="str">
        <f t="shared" si="35"/>
        <v xml:space="preserve"> </v>
      </c>
    </row>
    <row r="7871" spans="2:14" ht="20.100000000000001" customHeight="1" x14ac:dyDescent="0.3">
      <c r="B7871" s="101">
        <v>7861</v>
      </c>
      <c r="L7871" s="90" t="str">
        <f t="shared" si="33"/>
        <v xml:space="preserve"> </v>
      </c>
      <c r="M7871" s="90" t="str">
        <f t="shared" si="34"/>
        <v xml:space="preserve"> </v>
      </c>
      <c r="N7871" s="91" t="str">
        <f t="shared" si="35"/>
        <v xml:space="preserve"> </v>
      </c>
    </row>
    <row r="7872" spans="2:14" ht="20.100000000000001" customHeight="1" x14ac:dyDescent="0.3">
      <c r="B7872" s="101">
        <v>7862</v>
      </c>
      <c r="L7872" s="90" t="str">
        <f t="shared" si="33"/>
        <v xml:space="preserve"> </v>
      </c>
      <c r="M7872" s="90" t="str">
        <f t="shared" si="34"/>
        <v xml:space="preserve"> </v>
      </c>
      <c r="N7872" s="91" t="str">
        <f t="shared" si="35"/>
        <v xml:space="preserve"> </v>
      </c>
    </row>
    <row r="7873" spans="2:14" ht="20.100000000000001" customHeight="1" x14ac:dyDescent="0.3">
      <c r="B7873" s="101">
        <v>7863</v>
      </c>
      <c r="L7873" s="90" t="str">
        <f t="shared" si="33"/>
        <v xml:space="preserve"> </v>
      </c>
      <c r="M7873" s="90" t="str">
        <f t="shared" si="34"/>
        <v xml:space="preserve"> </v>
      </c>
      <c r="N7873" s="91" t="str">
        <f t="shared" si="35"/>
        <v xml:space="preserve"> </v>
      </c>
    </row>
    <row r="7874" spans="2:14" ht="20.100000000000001" customHeight="1" x14ac:dyDescent="0.3">
      <c r="B7874" s="101">
        <v>7864</v>
      </c>
      <c r="L7874" s="90" t="str">
        <f t="shared" si="33"/>
        <v xml:space="preserve"> </v>
      </c>
      <c r="M7874" s="90" t="str">
        <f t="shared" si="34"/>
        <v xml:space="preserve"> </v>
      </c>
      <c r="N7874" s="91" t="str">
        <f t="shared" si="35"/>
        <v xml:space="preserve"> </v>
      </c>
    </row>
    <row r="7875" spans="2:14" ht="20.100000000000001" customHeight="1" x14ac:dyDescent="0.3">
      <c r="B7875" s="101">
        <v>7865</v>
      </c>
      <c r="L7875" s="90" t="str">
        <f t="shared" si="33"/>
        <v xml:space="preserve"> </v>
      </c>
      <c r="M7875" s="90" t="str">
        <f t="shared" si="34"/>
        <v xml:space="preserve"> </v>
      </c>
      <c r="N7875" s="91" t="str">
        <f t="shared" si="35"/>
        <v xml:space="preserve"> </v>
      </c>
    </row>
    <row r="7876" spans="2:14" ht="20.100000000000001" customHeight="1" x14ac:dyDescent="0.3">
      <c r="B7876" s="101">
        <v>7866</v>
      </c>
      <c r="L7876" s="90" t="str">
        <f t="shared" si="33"/>
        <v xml:space="preserve"> </v>
      </c>
      <c r="M7876" s="90" t="str">
        <f t="shared" si="34"/>
        <v xml:space="preserve"> </v>
      </c>
      <c r="N7876" s="91" t="str">
        <f t="shared" si="35"/>
        <v xml:space="preserve"> </v>
      </c>
    </row>
    <row r="7877" spans="2:14" ht="20.100000000000001" customHeight="1" x14ac:dyDescent="0.3">
      <c r="B7877" s="101">
        <v>7867</v>
      </c>
      <c r="L7877" s="90" t="str">
        <f t="shared" si="33"/>
        <v xml:space="preserve"> </v>
      </c>
      <c r="M7877" s="90" t="str">
        <f t="shared" si="34"/>
        <v xml:space="preserve"> </v>
      </c>
      <c r="N7877" s="91" t="str">
        <f t="shared" si="35"/>
        <v xml:space="preserve"> </v>
      </c>
    </row>
    <row r="7878" spans="2:14" ht="20.100000000000001" customHeight="1" x14ac:dyDescent="0.3">
      <c r="B7878" s="101">
        <v>7868</v>
      </c>
      <c r="L7878" s="90" t="str">
        <f t="shared" si="33"/>
        <v xml:space="preserve"> </v>
      </c>
      <c r="M7878" s="90" t="str">
        <f t="shared" si="34"/>
        <v xml:space="preserve"> </v>
      </c>
      <c r="N7878" s="91" t="str">
        <f t="shared" si="35"/>
        <v xml:space="preserve"> </v>
      </c>
    </row>
    <row r="7879" spans="2:14" ht="20.100000000000001" customHeight="1" x14ac:dyDescent="0.3">
      <c r="B7879" s="101">
        <v>7869</v>
      </c>
      <c r="L7879" s="90" t="str">
        <f t="shared" si="33"/>
        <v xml:space="preserve"> </v>
      </c>
      <c r="M7879" s="90" t="str">
        <f t="shared" si="34"/>
        <v xml:space="preserve"> </v>
      </c>
      <c r="N7879" s="91" t="str">
        <f t="shared" si="35"/>
        <v xml:space="preserve"> </v>
      </c>
    </row>
    <row r="7880" spans="2:14" ht="20.100000000000001" customHeight="1" x14ac:dyDescent="0.3">
      <c r="B7880" s="101">
        <v>7870</v>
      </c>
      <c r="L7880" s="90" t="str">
        <f t="shared" si="33"/>
        <v xml:space="preserve"> </v>
      </c>
      <c r="M7880" s="90" t="str">
        <f t="shared" si="34"/>
        <v xml:space="preserve"> </v>
      </c>
      <c r="N7880" s="91" t="str">
        <f t="shared" si="35"/>
        <v xml:space="preserve"> </v>
      </c>
    </row>
    <row r="7881" spans="2:14" ht="20.100000000000001" customHeight="1" x14ac:dyDescent="0.3">
      <c r="B7881" s="101">
        <v>7871</v>
      </c>
      <c r="L7881" s="90" t="str">
        <f t="shared" si="33"/>
        <v xml:space="preserve"> </v>
      </c>
      <c r="M7881" s="90" t="str">
        <f t="shared" si="34"/>
        <v xml:space="preserve"> </v>
      </c>
      <c r="N7881" s="91" t="str">
        <f t="shared" si="35"/>
        <v xml:space="preserve"> </v>
      </c>
    </row>
    <row r="7882" spans="2:14" ht="20.100000000000001" customHeight="1" x14ac:dyDescent="0.3">
      <c r="B7882" s="101">
        <v>7872</v>
      </c>
      <c r="L7882" s="90" t="str">
        <f t="shared" si="33"/>
        <v xml:space="preserve"> </v>
      </c>
      <c r="M7882" s="90" t="str">
        <f t="shared" si="34"/>
        <v xml:space="preserve"> </v>
      </c>
      <c r="N7882" s="91" t="str">
        <f t="shared" si="35"/>
        <v xml:space="preserve"> </v>
      </c>
    </row>
    <row r="7883" spans="2:14" ht="20.100000000000001" customHeight="1" x14ac:dyDescent="0.3">
      <c r="B7883" s="101">
        <v>7873</v>
      </c>
      <c r="L7883" s="90" t="str">
        <f t="shared" si="33"/>
        <v xml:space="preserve"> </v>
      </c>
      <c r="M7883" s="90" t="str">
        <f t="shared" si="34"/>
        <v xml:space="preserve"> </v>
      </c>
      <c r="N7883" s="91" t="str">
        <f t="shared" si="35"/>
        <v xml:space="preserve"> </v>
      </c>
    </row>
    <row r="7884" spans="2:14" ht="20.100000000000001" customHeight="1" x14ac:dyDescent="0.3">
      <c r="B7884" s="101">
        <v>7874</v>
      </c>
      <c r="L7884" s="90" t="str">
        <f t="shared" si="33"/>
        <v xml:space="preserve"> </v>
      </c>
      <c r="M7884" s="90" t="str">
        <f t="shared" si="34"/>
        <v xml:space="preserve"> </v>
      </c>
      <c r="N7884" s="91" t="str">
        <f t="shared" si="35"/>
        <v xml:space="preserve"> </v>
      </c>
    </row>
    <row r="7885" spans="2:14" ht="20.100000000000001" customHeight="1" x14ac:dyDescent="0.3">
      <c r="B7885" s="101">
        <v>7875</v>
      </c>
      <c r="L7885" s="90" t="str">
        <f t="shared" si="33"/>
        <v xml:space="preserve"> </v>
      </c>
      <c r="M7885" s="90" t="str">
        <f t="shared" si="34"/>
        <v xml:space="preserve"> </v>
      </c>
      <c r="N7885" s="91" t="str">
        <f t="shared" si="35"/>
        <v xml:space="preserve"> </v>
      </c>
    </row>
    <row r="7886" spans="2:14" ht="20.100000000000001" customHeight="1" x14ac:dyDescent="0.3">
      <c r="B7886" s="101">
        <v>7876</v>
      </c>
      <c r="L7886" s="90" t="str">
        <f t="shared" si="33"/>
        <v xml:space="preserve"> </v>
      </c>
      <c r="M7886" s="90" t="str">
        <f t="shared" si="34"/>
        <v xml:space="preserve"> </v>
      </c>
      <c r="N7886" s="91" t="str">
        <f t="shared" si="35"/>
        <v xml:space="preserve"> </v>
      </c>
    </row>
    <row r="7887" spans="2:14" ht="20.100000000000001" customHeight="1" x14ac:dyDescent="0.3">
      <c r="B7887" s="101">
        <v>7877</v>
      </c>
      <c r="L7887" s="90" t="str">
        <f t="shared" si="33"/>
        <v xml:space="preserve"> </v>
      </c>
      <c r="M7887" s="90" t="str">
        <f t="shared" si="34"/>
        <v xml:space="preserve"> </v>
      </c>
      <c r="N7887" s="91" t="str">
        <f t="shared" si="35"/>
        <v xml:space="preserve"> </v>
      </c>
    </row>
    <row r="7888" spans="2:14" ht="20.100000000000001" customHeight="1" x14ac:dyDescent="0.3">
      <c r="B7888" s="101">
        <v>7878</v>
      </c>
      <c r="L7888" s="90" t="str">
        <f t="shared" si="33"/>
        <v xml:space="preserve"> </v>
      </c>
      <c r="M7888" s="90" t="str">
        <f t="shared" si="34"/>
        <v xml:space="preserve"> </v>
      </c>
      <c r="N7888" s="91" t="str">
        <f t="shared" si="35"/>
        <v xml:space="preserve"> </v>
      </c>
    </row>
    <row r="7889" spans="2:14" ht="20.100000000000001" customHeight="1" x14ac:dyDescent="0.3">
      <c r="B7889" s="101">
        <v>7879</v>
      </c>
      <c r="L7889" s="90" t="str">
        <f t="shared" si="33"/>
        <v xml:space="preserve"> </v>
      </c>
      <c r="M7889" s="90" t="str">
        <f t="shared" si="34"/>
        <v xml:space="preserve"> </v>
      </c>
      <c r="N7889" s="91" t="str">
        <f t="shared" si="35"/>
        <v xml:space="preserve"> </v>
      </c>
    </row>
    <row r="7890" spans="2:14" ht="20.100000000000001" customHeight="1" x14ac:dyDescent="0.3">
      <c r="B7890" s="101">
        <v>7880</v>
      </c>
      <c r="L7890" s="90" t="str">
        <f t="shared" si="33"/>
        <v xml:space="preserve"> </v>
      </c>
      <c r="M7890" s="90" t="str">
        <f t="shared" si="34"/>
        <v xml:space="preserve"> </v>
      </c>
      <c r="N7890" s="91" t="str">
        <f t="shared" si="35"/>
        <v xml:space="preserve"> </v>
      </c>
    </row>
    <row r="7891" spans="2:14" ht="20.100000000000001" customHeight="1" x14ac:dyDescent="0.3">
      <c r="B7891" s="101">
        <v>7881</v>
      </c>
      <c r="L7891" s="90" t="str">
        <f t="shared" si="33"/>
        <v xml:space="preserve"> </v>
      </c>
      <c r="M7891" s="90" t="str">
        <f t="shared" si="34"/>
        <v xml:space="preserve"> </v>
      </c>
      <c r="N7891" s="91" t="str">
        <f t="shared" si="35"/>
        <v xml:space="preserve"> </v>
      </c>
    </row>
    <row r="7892" spans="2:14" ht="20.100000000000001" customHeight="1" x14ac:dyDescent="0.3">
      <c r="B7892" s="101">
        <v>7882</v>
      </c>
      <c r="L7892" s="90" t="str">
        <f t="shared" si="33"/>
        <v xml:space="preserve"> </v>
      </c>
      <c r="M7892" s="90" t="str">
        <f t="shared" si="34"/>
        <v xml:space="preserve"> </v>
      </c>
      <c r="N7892" s="91" t="str">
        <f t="shared" si="35"/>
        <v xml:space="preserve"> </v>
      </c>
    </row>
    <row r="7893" spans="2:14" ht="20.100000000000001" customHeight="1" x14ac:dyDescent="0.3">
      <c r="B7893" s="101">
        <v>7883</v>
      </c>
      <c r="L7893" s="90" t="str">
        <f t="shared" si="33"/>
        <v xml:space="preserve"> </v>
      </c>
      <c r="M7893" s="90" t="str">
        <f t="shared" si="34"/>
        <v xml:space="preserve"> </v>
      </c>
      <c r="N7893" s="91" t="str">
        <f t="shared" si="35"/>
        <v xml:space="preserve"> </v>
      </c>
    </row>
    <row r="7894" spans="2:14" ht="20.100000000000001" customHeight="1" x14ac:dyDescent="0.3">
      <c r="B7894" s="101">
        <v>7884</v>
      </c>
      <c r="L7894" s="90" t="str">
        <f t="shared" si="33"/>
        <v xml:space="preserve"> </v>
      </c>
      <c r="M7894" s="90" t="str">
        <f t="shared" si="34"/>
        <v xml:space="preserve"> </v>
      </c>
      <c r="N7894" s="91" t="str">
        <f t="shared" si="35"/>
        <v xml:space="preserve"> </v>
      </c>
    </row>
    <row r="7895" spans="2:14" ht="20.100000000000001" customHeight="1" x14ac:dyDescent="0.3">
      <c r="B7895" s="101">
        <v>7885</v>
      </c>
      <c r="L7895" s="90" t="str">
        <f t="shared" si="33"/>
        <v xml:space="preserve"> </v>
      </c>
      <c r="M7895" s="90" t="str">
        <f t="shared" si="34"/>
        <v xml:space="preserve"> </v>
      </c>
      <c r="N7895" s="91" t="str">
        <f t="shared" si="35"/>
        <v xml:space="preserve"> </v>
      </c>
    </row>
    <row r="7896" spans="2:14" ht="20.100000000000001" customHeight="1" x14ac:dyDescent="0.3">
      <c r="B7896" s="101">
        <v>7886</v>
      </c>
      <c r="L7896" s="90" t="str">
        <f t="shared" si="33"/>
        <v xml:space="preserve"> </v>
      </c>
      <c r="M7896" s="90" t="str">
        <f t="shared" si="34"/>
        <v xml:space="preserve"> </v>
      </c>
      <c r="N7896" s="91" t="str">
        <f t="shared" si="35"/>
        <v xml:space="preserve"> </v>
      </c>
    </row>
    <row r="7897" spans="2:14" ht="20.100000000000001" customHeight="1" x14ac:dyDescent="0.3">
      <c r="B7897" s="101">
        <v>7887</v>
      </c>
      <c r="L7897" s="90" t="str">
        <f t="shared" ref="L7897:L7960" si="36">IF(K7897/1024 &gt;1,K7897/1024," ")</f>
        <v xml:space="preserve"> </v>
      </c>
      <c r="M7897" s="90" t="str">
        <f t="shared" ref="M7897:M7960" si="37">IF(K7897/1048576 &gt;1,K7897/1048576," ")</f>
        <v xml:space="preserve"> </v>
      </c>
      <c r="N7897" s="91" t="str">
        <f t="shared" ref="N7897:N7960" si="38">IF(K7897&gt;999999999,K7897/1073741824," ")</f>
        <v xml:space="preserve"> </v>
      </c>
    </row>
    <row r="7898" spans="2:14" ht="20.100000000000001" customHeight="1" x14ac:dyDescent="0.3">
      <c r="B7898" s="101">
        <v>7888</v>
      </c>
      <c r="L7898" s="90" t="str">
        <f t="shared" si="36"/>
        <v xml:space="preserve"> </v>
      </c>
      <c r="M7898" s="90" t="str">
        <f t="shared" si="37"/>
        <v xml:space="preserve"> </v>
      </c>
      <c r="N7898" s="91" t="str">
        <f t="shared" si="38"/>
        <v xml:space="preserve"> </v>
      </c>
    </row>
    <row r="7899" spans="2:14" ht="20.100000000000001" customHeight="1" x14ac:dyDescent="0.3">
      <c r="B7899" s="101">
        <v>7889</v>
      </c>
      <c r="L7899" s="90" t="str">
        <f t="shared" si="36"/>
        <v xml:space="preserve"> </v>
      </c>
      <c r="M7899" s="90" t="str">
        <f t="shared" si="37"/>
        <v xml:space="preserve"> </v>
      </c>
      <c r="N7899" s="91" t="str">
        <f t="shared" si="38"/>
        <v xml:space="preserve"> </v>
      </c>
    </row>
    <row r="7900" spans="2:14" ht="20.100000000000001" customHeight="1" x14ac:dyDescent="0.3">
      <c r="B7900" s="101">
        <v>7890</v>
      </c>
      <c r="L7900" s="90" t="str">
        <f t="shared" si="36"/>
        <v xml:space="preserve"> </v>
      </c>
      <c r="M7900" s="90" t="str">
        <f t="shared" si="37"/>
        <v xml:space="preserve"> </v>
      </c>
      <c r="N7900" s="91" t="str">
        <f t="shared" si="38"/>
        <v xml:space="preserve"> </v>
      </c>
    </row>
    <row r="7901" spans="2:14" ht="20.100000000000001" customHeight="1" x14ac:dyDescent="0.3">
      <c r="B7901" s="101">
        <v>7891</v>
      </c>
      <c r="L7901" s="90" t="str">
        <f t="shared" si="36"/>
        <v xml:space="preserve"> </v>
      </c>
      <c r="M7901" s="90" t="str">
        <f t="shared" si="37"/>
        <v xml:space="preserve"> </v>
      </c>
      <c r="N7901" s="91" t="str">
        <f t="shared" si="38"/>
        <v xml:space="preserve"> </v>
      </c>
    </row>
    <row r="7902" spans="2:14" ht="20.100000000000001" customHeight="1" x14ac:dyDescent="0.3">
      <c r="B7902" s="101">
        <v>7892</v>
      </c>
      <c r="L7902" s="90" t="str">
        <f t="shared" si="36"/>
        <v xml:space="preserve"> </v>
      </c>
      <c r="M7902" s="90" t="str">
        <f t="shared" si="37"/>
        <v xml:space="preserve"> </v>
      </c>
      <c r="N7902" s="91" t="str">
        <f t="shared" si="38"/>
        <v xml:space="preserve"> </v>
      </c>
    </row>
    <row r="7903" spans="2:14" ht="20.100000000000001" customHeight="1" x14ac:dyDescent="0.3">
      <c r="B7903" s="101">
        <v>7893</v>
      </c>
      <c r="L7903" s="90" t="str">
        <f t="shared" si="36"/>
        <v xml:space="preserve"> </v>
      </c>
      <c r="M7903" s="90" t="str">
        <f t="shared" si="37"/>
        <v xml:space="preserve"> </v>
      </c>
      <c r="N7903" s="91" t="str">
        <f t="shared" si="38"/>
        <v xml:space="preserve"> </v>
      </c>
    </row>
    <row r="7904" spans="2:14" ht="20.100000000000001" customHeight="1" x14ac:dyDescent="0.3">
      <c r="B7904" s="101">
        <v>7894</v>
      </c>
      <c r="L7904" s="90" t="str">
        <f t="shared" si="36"/>
        <v xml:space="preserve"> </v>
      </c>
      <c r="M7904" s="90" t="str">
        <f t="shared" si="37"/>
        <v xml:space="preserve"> </v>
      </c>
      <c r="N7904" s="91" t="str">
        <f t="shared" si="38"/>
        <v xml:space="preserve"> </v>
      </c>
    </row>
    <row r="7905" spans="2:14" ht="20.100000000000001" customHeight="1" x14ac:dyDescent="0.3">
      <c r="B7905" s="101">
        <v>7895</v>
      </c>
      <c r="L7905" s="90" t="str">
        <f t="shared" si="36"/>
        <v xml:space="preserve"> </v>
      </c>
      <c r="M7905" s="90" t="str">
        <f t="shared" si="37"/>
        <v xml:space="preserve"> </v>
      </c>
      <c r="N7905" s="91" t="str">
        <f t="shared" si="38"/>
        <v xml:space="preserve"> </v>
      </c>
    </row>
    <row r="7906" spans="2:14" ht="20.100000000000001" customHeight="1" x14ac:dyDescent="0.3">
      <c r="B7906" s="101">
        <v>7896</v>
      </c>
      <c r="L7906" s="90" t="str">
        <f t="shared" si="36"/>
        <v xml:space="preserve"> </v>
      </c>
      <c r="M7906" s="90" t="str">
        <f t="shared" si="37"/>
        <v xml:space="preserve"> </v>
      </c>
      <c r="N7906" s="91" t="str">
        <f t="shared" si="38"/>
        <v xml:space="preserve"> </v>
      </c>
    </row>
    <row r="7907" spans="2:14" ht="20.100000000000001" customHeight="1" x14ac:dyDescent="0.3">
      <c r="B7907" s="101">
        <v>7897</v>
      </c>
      <c r="L7907" s="90" t="str">
        <f t="shared" si="36"/>
        <v xml:space="preserve"> </v>
      </c>
      <c r="M7907" s="90" t="str">
        <f t="shared" si="37"/>
        <v xml:space="preserve"> </v>
      </c>
      <c r="N7907" s="91" t="str">
        <f t="shared" si="38"/>
        <v xml:space="preserve"> </v>
      </c>
    </row>
    <row r="7908" spans="2:14" ht="20.100000000000001" customHeight="1" x14ac:dyDescent="0.3">
      <c r="B7908" s="101">
        <v>7898</v>
      </c>
      <c r="L7908" s="90" t="str">
        <f t="shared" si="36"/>
        <v xml:space="preserve"> </v>
      </c>
      <c r="M7908" s="90" t="str">
        <f t="shared" si="37"/>
        <v xml:space="preserve"> </v>
      </c>
      <c r="N7908" s="91" t="str">
        <f t="shared" si="38"/>
        <v xml:space="preserve"> </v>
      </c>
    </row>
    <row r="7909" spans="2:14" ht="20.100000000000001" customHeight="1" x14ac:dyDescent="0.3">
      <c r="B7909" s="101">
        <v>7899</v>
      </c>
      <c r="L7909" s="90" t="str">
        <f t="shared" si="36"/>
        <v xml:space="preserve"> </v>
      </c>
      <c r="M7909" s="90" t="str">
        <f t="shared" si="37"/>
        <v xml:space="preserve"> </v>
      </c>
      <c r="N7909" s="91" t="str">
        <f t="shared" si="38"/>
        <v xml:space="preserve"> </v>
      </c>
    </row>
    <row r="7910" spans="2:14" ht="20.100000000000001" customHeight="1" x14ac:dyDescent="0.3">
      <c r="B7910" s="101">
        <v>7900</v>
      </c>
      <c r="L7910" s="90" t="str">
        <f t="shared" si="36"/>
        <v xml:space="preserve"> </v>
      </c>
      <c r="M7910" s="90" t="str">
        <f t="shared" si="37"/>
        <v xml:space="preserve"> </v>
      </c>
      <c r="N7910" s="91" t="str">
        <f t="shared" si="38"/>
        <v xml:space="preserve"> </v>
      </c>
    </row>
    <row r="7911" spans="2:14" ht="20.100000000000001" customHeight="1" x14ac:dyDescent="0.3">
      <c r="B7911" s="101">
        <v>7901</v>
      </c>
      <c r="L7911" s="90" t="str">
        <f t="shared" si="36"/>
        <v xml:space="preserve"> </v>
      </c>
      <c r="M7911" s="90" t="str">
        <f t="shared" si="37"/>
        <v xml:space="preserve"> </v>
      </c>
      <c r="N7911" s="91" t="str">
        <f t="shared" si="38"/>
        <v xml:space="preserve"> </v>
      </c>
    </row>
    <row r="7912" spans="2:14" ht="20.100000000000001" customHeight="1" x14ac:dyDescent="0.3">
      <c r="B7912" s="101">
        <v>7902</v>
      </c>
      <c r="L7912" s="90" t="str">
        <f t="shared" si="36"/>
        <v xml:space="preserve"> </v>
      </c>
      <c r="M7912" s="90" t="str">
        <f t="shared" si="37"/>
        <v xml:space="preserve"> </v>
      </c>
      <c r="N7912" s="91" t="str">
        <f t="shared" si="38"/>
        <v xml:space="preserve"> </v>
      </c>
    </row>
    <row r="7913" spans="2:14" ht="20.100000000000001" customHeight="1" x14ac:dyDescent="0.3">
      <c r="B7913" s="101">
        <v>7903</v>
      </c>
      <c r="L7913" s="90" t="str">
        <f t="shared" si="36"/>
        <v xml:space="preserve"> </v>
      </c>
      <c r="M7913" s="90" t="str">
        <f t="shared" si="37"/>
        <v xml:space="preserve"> </v>
      </c>
      <c r="N7913" s="91" t="str">
        <f t="shared" si="38"/>
        <v xml:space="preserve"> </v>
      </c>
    </row>
    <row r="7914" spans="2:14" ht="20.100000000000001" customHeight="1" x14ac:dyDescent="0.3">
      <c r="B7914" s="101">
        <v>7904</v>
      </c>
      <c r="L7914" s="90" t="str">
        <f t="shared" si="36"/>
        <v xml:space="preserve"> </v>
      </c>
      <c r="M7914" s="90" t="str">
        <f t="shared" si="37"/>
        <v xml:space="preserve"> </v>
      </c>
      <c r="N7914" s="91" t="str">
        <f t="shared" si="38"/>
        <v xml:space="preserve"> </v>
      </c>
    </row>
    <row r="7915" spans="2:14" ht="20.100000000000001" customHeight="1" x14ac:dyDescent="0.3">
      <c r="B7915" s="101">
        <v>7905</v>
      </c>
      <c r="L7915" s="90" t="str">
        <f t="shared" si="36"/>
        <v xml:space="preserve"> </v>
      </c>
      <c r="M7915" s="90" t="str">
        <f t="shared" si="37"/>
        <v xml:space="preserve"> </v>
      </c>
      <c r="N7915" s="91" t="str">
        <f t="shared" si="38"/>
        <v xml:space="preserve"> </v>
      </c>
    </row>
    <row r="7916" spans="2:14" ht="20.100000000000001" customHeight="1" x14ac:dyDescent="0.3">
      <c r="B7916" s="101">
        <v>7906</v>
      </c>
      <c r="L7916" s="90" t="str">
        <f t="shared" si="36"/>
        <v xml:space="preserve"> </v>
      </c>
      <c r="M7916" s="90" t="str">
        <f t="shared" si="37"/>
        <v xml:space="preserve"> </v>
      </c>
      <c r="N7916" s="91" t="str">
        <f t="shared" si="38"/>
        <v xml:space="preserve"> </v>
      </c>
    </row>
    <row r="7917" spans="2:14" ht="20.100000000000001" customHeight="1" x14ac:dyDescent="0.3">
      <c r="B7917" s="101">
        <v>7907</v>
      </c>
      <c r="L7917" s="90" t="str">
        <f t="shared" si="36"/>
        <v xml:space="preserve"> </v>
      </c>
      <c r="M7917" s="90" t="str">
        <f t="shared" si="37"/>
        <v xml:space="preserve"> </v>
      </c>
      <c r="N7917" s="91" t="str">
        <f t="shared" si="38"/>
        <v xml:space="preserve"> </v>
      </c>
    </row>
    <row r="7918" spans="2:14" ht="20.100000000000001" customHeight="1" x14ac:dyDescent="0.3">
      <c r="B7918" s="101">
        <v>7908</v>
      </c>
      <c r="L7918" s="90" t="str">
        <f t="shared" si="36"/>
        <v xml:space="preserve"> </v>
      </c>
      <c r="M7918" s="90" t="str">
        <f t="shared" si="37"/>
        <v xml:space="preserve"> </v>
      </c>
      <c r="N7918" s="91" t="str">
        <f t="shared" si="38"/>
        <v xml:space="preserve"> </v>
      </c>
    </row>
    <row r="7919" spans="2:14" ht="20.100000000000001" customHeight="1" x14ac:dyDescent="0.3">
      <c r="B7919" s="101">
        <v>7909</v>
      </c>
      <c r="L7919" s="90" t="str">
        <f t="shared" si="36"/>
        <v xml:space="preserve"> </v>
      </c>
      <c r="M7919" s="90" t="str">
        <f t="shared" si="37"/>
        <v xml:space="preserve"> </v>
      </c>
      <c r="N7919" s="91" t="str">
        <f t="shared" si="38"/>
        <v xml:space="preserve"> </v>
      </c>
    </row>
    <row r="7920" spans="2:14" ht="20.100000000000001" customHeight="1" x14ac:dyDescent="0.3">
      <c r="B7920" s="101">
        <v>7910</v>
      </c>
      <c r="L7920" s="90" t="str">
        <f t="shared" si="36"/>
        <v xml:space="preserve"> </v>
      </c>
      <c r="M7920" s="90" t="str">
        <f t="shared" si="37"/>
        <v xml:space="preserve"> </v>
      </c>
      <c r="N7920" s="91" t="str">
        <f t="shared" si="38"/>
        <v xml:space="preserve"> </v>
      </c>
    </row>
    <row r="7921" spans="2:14" ht="20.100000000000001" customHeight="1" x14ac:dyDescent="0.3">
      <c r="B7921" s="101">
        <v>7911</v>
      </c>
      <c r="L7921" s="90" t="str">
        <f t="shared" si="36"/>
        <v xml:space="preserve"> </v>
      </c>
      <c r="M7921" s="90" t="str">
        <f t="shared" si="37"/>
        <v xml:space="preserve"> </v>
      </c>
      <c r="N7921" s="91" t="str">
        <f t="shared" si="38"/>
        <v xml:space="preserve"> </v>
      </c>
    </row>
    <row r="7922" spans="2:14" ht="20.100000000000001" customHeight="1" x14ac:dyDescent="0.3">
      <c r="B7922" s="101">
        <v>7912</v>
      </c>
      <c r="L7922" s="90" t="str">
        <f t="shared" si="36"/>
        <v xml:space="preserve"> </v>
      </c>
      <c r="M7922" s="90" t="str">
        <f t="shared" si="37"/>
        <v xml:space="preserve"> </v>
      </c>
      <c r="N7922" s="91" t="str">
        <f t="shared" si="38"/>
        <v xml:space="preserve"> </v>
      </c>
    </row>
    <row r="7923" spans="2:14" ht="20.100000000000001" customHeight="1" x14ac:dyDescent="0.3">
      <c r="B7923" s="101">
        <v>7913</v>
      </c>
      <c r="L7923" s="90" t="str">
        <f t="shared" si="36"/>
        <v xml:space="preserve"> </v>
      </c>
      <c r="M7923" s="90" t="str">
        <f t="shared" si="37"/>
        <v xml:space="preserve"> </v>
      </c>
      <c r="N7923" s="91" t="str">
        <f t="shared" si="38"/>
        <v xml:space="preserve"> </v>
      </c>
    </row>
    <row r="7924" spans="2:14" ht="20.100000000000001" customHeight="1" x14ac:dyDescent="0.3">
      <c r="B7924" s="101">
        <v>7914</v>
      </c>
      <c r="L7924" s="90" t="str">
        <f t="shared" si="36"/>
        <v xml:space="preserve"> </v>
      </c>
      <c r="M7924" s="90" t="str">
        <f t="shared" si="37"/>
        <v xml:space="preserve"> </v>
      </c>
      <c r="N7924" s="91" t="str">
        <f t="shared" si="38"/>
        <v xml:space="preserve"> </v>
      </c>
    </row>
    <row r="7925" spans="2:14" ht="20.100000000000001" customHeight="1" x14ac:dyDescent="0.3">
      <c r="B7925" s="101">
        <v>7915</v>
      </c>
      <c r="L7925" s="90" t="str">
        <f t="shared" si="36"/>
        <v xml:space="preserve"> </v>
      </c>
      <c r="M7925" s="90" t="str">
        <f t="shared" si="37"/>
        <v xml:space="preserve"> </v>
      </c>
      <c r="N7925" s="91" t="str">
        <f t="shared" si="38"/>
        <v xml:space="preserve"> </v>
      </c>
    </row>
    <row r="7926" spans="2:14" ht="20.100000000000001" customHeight="1" x14ac:dyDescent="0.3">
      <c r="B7926" s="101">
        <v>7916</v>
      </c>
      <c r="L7926" s="90" t="str">
        <f t="shared" si="36"/>
        <v xml:space="preserve"> </v>
      </c>
      <c r="M7926" s="90" t="str">
        <f t="shared" si="37"/>
        <v xml:space="preserve"> </v>
      </c>
      <c r="N7926" s="91" t="str">
        <f t="shared" si="38"/>
        <v xml:space="preserve"> </v>
      </c>
    </row>
    <row r="7927" spans="2:14" ht="20.100000000000001" customHeight="1" x14ac:dyDescent="0.3">
      <c r="B7927" s="101">
        <v>7917</v>
      </c>
      <c r="L7927" s="90" t="str">
        <f t="shared" si="36"/>
        <v xml:space="preserve"> </v>
      </c>
      <c r="M7927" s="90" t="str">
        <f t="shared" si="37"/>
        <v xml:space="preserve"> </v>
      </c>
      <c r="N7927" s="91" t="str">
        <f t="shared" si="38"/>
        <v xml:space="preserve"> </v>
      </c>
    </row>
    <row r="7928" spans="2:14" ht="20.100000000000001" customHeight="1" x14ac:dyDescent="0.3">
      <c r="B7928" s="101">
        <v>7918</v>
      </c>
      <c r="L7928" s="90" t="str">
        <f t="shared" si="36"/>
        <v xml:space="preserve"> </v>
      </c>
      <c r="M7928" s="90" t="str">
        <f t="shared" si="37"/>
        <v xml:space="preserve"> </v>
      </c>
      <c r="N7928" s="91" t="str">
        <f t="shared" si="38"/>
        <v xml:space="preserve"> </v>
      </c>
    </row>
    <row r="7929" spans="2:14" ht="20.100000000000001" customHeight="1" x14ac:dyDescent="0.3">
      <c r="B7929" s="101">
        <v>7919</v>
      </c>
      <c r="L7929" s="90" t="str">
        <f t="shared" si="36"/>
        <v xml:space="preserve"> </v>
      </c>
      <c r="M7929" s="90" t="str">
        <f t="shared" si="37"/>
        <v xml:space="preserve"> </v>
      </c>
      <c r="N7929" s="91" t="str">
        <f t="shared" si="38"/>
        <v xml:space="preserve"> </v>
      </c>
    </row>
    <row r="7930" spans="2:14" ht="20.100000000000001" customHeight="1" x14ac:dyDescent="0.3">
      <c r="B7930" s="101">
        <v>7920</v>
      </c>
      <c r="L7930" s="90" t="str">
        <f t="shared" si="36"/>
        <v xml:space="preserve"> </v>
      </c>
      <c r="M7930" s="90" t="str">
        <f t="shared" si="37"/>
        <v xml:space="preserve"> </v>
      </c>
      <c r="N7930" s="91" t="str">
        <f t="shared" si="38"/>
        <v xml:space="preserve"> </v>
      </c>
    </row>
    <row r="7931" spans="2:14" ht="20.100000000000001" customHeight="1" x14ac:dyDescent="0.3">
      <c r="B7931" s="101">
        <v>7921</v>
      </c>
      <c r="L7931" s="90" t="str">
        <f t="shared" si="36"/>
        <v xml:space="preserve"> </v>
      </c>
      <c r="M7931" s="90" t="str">
        <f t="shared" si="37"/>
        <v xml:space="preserve"> </v>
      </c>
      <c r="N7931" s="91" t="str">
        <f t="shared" si="38"/>
        <v xml:space="preserve"> </v>
      </c>
    </row>
    <row r="7932" spans="2:14" ht="20.100000000000001" customHeight="1" x14ac:dyDescent="0.3">
      <c r="B7932" s="101">
        <v>7922</v>
      </c>
      <c r="L7932" s="90" t="str">
        <f t="shared" si="36"/>
        <v xml:space="preserve"> </v>
      </c>
      <c r="M7932" s="90" t="str">
        <f t="shared" si="37"/>
        <v xml:space="preserve"> </v>
      </c>
      <c r="N7932" s="91" t="str">
        <f t="shared" si="38"/>
        <v xml:space="preserve"> </v>
      </c>
    </row>
    <row r="7933" spans="2:14" ht="20.100000000000001" customHeight="1" x14ac:dyDescent="0.3">
      <c r="B7933" s="101">
        <v>7923</v>
      </c>
      <c r="L7933" s="90" t="str">
        <f t="shared" si="36"/>
        <v xml:space="preserve"> </v>
      </c>
      <c r="M7933" s="90" t="str">
        <f t="shared" si="37"/>
        <v xml:space="preserve"> </v>
      </c>
      <c r="N7933" s="91" t="str">
        <f t="shared" si="38"/>
        <v xml:space="preserve"> </v>
      </c>
    </row>
    <row r="7934" spans="2:14" ht="20.100000000000001" customHeight="1" x14ac:dyDescent="0.3">
      <c r="B7934" s="101">
        <v>7924</v>
      </c>
      <c r="L7934" s="90" t="str">
        <f t="shared" si="36"/>
        <v xml:space="preserve"> </v>
      </c>
      <c r="M7934" s="90" t="str">
        <f t="shared" si="37"/>
        <v xml:space="preserve"> </v>
      </c>
      <c r="N7934" s="91" t="str">
        <f t="shared" si="38"/>
        <v xml:space="preserve"> </v>
      </c>
    </row>
    <row r="7935" spans="2:14" ht="20.100000000000001" customHeight="1" x14ac:dyDescent="0.3">
      <c r="B7935" s="101">
        <v>7925</v>
      </c>
      <c r="L7935" s="90" t="str">
        <f t="shared" si="36"/>
        <v xml:space="preserve"> </v>
      </c>
      <c r="M7935" s="90" t="str">
        <f t="shared" si="37"/>
        <v xml:space="preserve"> </v>
      </c>
      <c r="N7935" s="91" t="str">
        <f t="shared" si="38"/>
        <v xml:space="preserve"> </v>
      </c>
    </row>
    <row r="7936" spans="2:14" ht="20.100000000000001" customHeight="1" x14ac:dyDescent="0.3">
      <c r="B7936" s="101">
        <v>7926</v>
      </c>
      <c r="L7936" s="90" t="str">
        <f t="shared" si="36"/>
        <v xml:space="preserve"> </v>
      </c>
      <c r="M7936" s="90" t="str">
        <f t="shared" si="37"/>
        <v xml:space="preserve"> </v>
      </c>
      <c r="N7936" s="91" t="str">
        <f t="shared" si="38"/>
        <v xml:space="preserve"> </v>
      </c>
    </row>
    <row r="7937" spans="2:14" ht="20.100000000000001" customHeight="1" x14ac:dyDescent="0.3">
      <c r="B7937" s="101">
        <v>7927</v>
      </c>
      <c r="L7937" s="90" t="str">
        <f t="shared" si="36"/>
        <v xml:space="preserve"> </v>
      </c>
      <c r="M7937" s="90" t="str">
        <f t="shared" si="37"/>
        <v xml:space="preserve"> </v>
      </c>
      <c r="N7937" s="91" t="str">
        <f t="shared" si="38"/>
        <v xml:space="preserve"> </v>
      </c>
    </row>
    <row r="7938" spans="2:14" ht="20.100000000000001" customHeight="1" x14ac:dyDescent="0.3">
      <c r="B7938" s="101">
        <v>7928</v>
      </c>
      <c r="L7938" s="90" t="str">
        <f t="shared" si="36"/>
        <v xml:space="preserve"> </v>
      </c>
      <c r="M7938" s="90" t="str">
        <f t="shared" si="37"/>
        <v xml:space="preserve"> </v>
      </c>
      <c r="N7938" s="91" t="str">
        <f t="shared" si="38"/>
        <v xml:space="preserve"> </v>
      </c>
    </row>
    <row r="7939" spans="2:14" ht="20.100000000000001" customHeight="1" x14ac:dyDescent="0.3">
      <c r="B7939" s="101">
        <v>7929</v>
      </c>
      <c r="L7939" s="90" t="str">
        <f t="shared" si="36"/>
        <v xml:space="preserve"> </v>
      </c>
      <c r="M7939" s="90" t="str">
        <f t="shared" si="37"/>
        <v xml:space="preserve"> </v>
      </c>
      <c r="N7939" s="91" t="str">
        <f t="shared" si="38"/>
        <v xml:space="preserve"> </v>
      </c>
    </row>
    <row r="7940" spans="2:14" ht="20.100000000000001" customHeight="1" x14ac:dyDescent="0.3">
      <c r="B7940" s="101">
        <v>7930</v>
      </c>
      <c r="L7940" s="90" t="str">
        <f t="shared" si="36"/>
        <v xml:space="preserve"> </v>
      </c>
      <c r="M7940" s="90" t="str">
        <f t="shared" si="37"/>
        <v xml:space="preserve"> </v>
      </c>
      <c r="N7940" s="91" t="str">
        <f t="shared" si="38"/>
        <v xml:space="preserve"> </v>
      </c>
    </row>
    <row r="7941" spans="2:14" ht="20.100000000000001" customHeight="1" x14ac:dyDescent="0.3">
      <c r="B7941" s="101">
        <v>7931</v>
      </c>
      <c r="L7941" s="90" t="str">
        <f t="shared" si="36"/>
        <v xml:space="preserve"> </v>
      </c>
      <c r="M7941" s="90" t="str">
        <f t="shared" si="37"/>
        <v xml:space="preserve"> </v>
      </c>
      <c r="N7941" s="91" t="str">
        <f t="shared" si="38"/>
        <v xml:space="preserve"> </v>
      </c>
    </row>
    <row r="7942" spans="2:14" ht="20.100000000000001" customHeight="1" x14ac:dyDescent="0.3">
      <c r="B7942" s="101">
        <v>7932</v>
      </c>
      <c r="L7942" s="90" t="str">
        <f t="shared" si="36"/>
        <v xml:space="preserve"> </v>
      </c>
      <c r="M7942" s="90" t="str">
        <f t="shared" si="37"/>
        <v xml:space="preserve"> </v>
      </c>
      <c r="N7942" s="91" t="str">
        <f t="shared" si="38"/>
        <v xml:space="preserve"> </v>
      </c>
    </row>
    <row r="7943" spans="2:14" ht="20.100000000000001" customHeight="1" x14ac:dyDescent="0.3">
      <c r="B7943" s="101">
        <v>7933</v>
      </c>
      <c r="L7943" s="90" t="str">
        <f t="shared" si="36"/>
        <v xml:space="preserve"> </v>
      </c>
      <c r="M7943" s="90" t="str">
        <f t="shared" si="37"/>
        <v xml:space="preserve"> </v>
      </c>
      <c r="N7943" s="91" t="str">
        <f t="shared" si="38"/>
        <v xml:space="preserve"> </v>
      </c>
    </row>
    <row r="7944" spans="2:14" ht="20.100000000000001" customHeight="1" x14ac:dyDescent="0.3">
      <c r="B7944" s="101">
        <v>7934</v>
      </c>
      <c r="L7944" s="90" t="str">
        <f t="shared" si="36"/>
        <v xml:space="preserve"> </v>
      </c>
      <c r="M7944" s="90" t="str">
        <f t="shared" si="37"/>
        <v xml:space="preserve"> </v>
      </c>
      <c r="N7944" s="91" t="str">
        <f t="shared" si="38"/>
        <v xml:space="preserve"> </v>
      </c>
    </row>
    <row r="7945" spans="2:14" ht="20.100000000000001" customHeight="1" x14ac:dyDescent="0.3">
      <c r="B7945" s="101">
        <v>7935</v>
      </c>
      <c r="L7945" s="90" t="str">
        <f t="shared" si="36"/>
        <v xml:space="preserve"> </v>
      </c>
      <c r="M7945" s="90" t="str">
        <f t="shared" si="37"/>
        <v xml:space="preserve"> </v>
      </c>
      <c r="N7945" s="91" t="str">
        <f t="shared" si="38"/>
        <v xml:space="preserve"> </v>
      </c>
    </row>
    <row r="7946" spans="2:14" ht="20.100000000000001" customHeight="1" x14ac:dyDescent="0.3">
      <c r="B7946" s="101">
        <v>7936</v>
      </c>
      <c r="L7946" s="90" t="str">
        <f t="shared" si="36"/>
        <v xml:space="preserve"> </v>
      </c>
      <c r="M7946" s="90" t="str">
        <f t="shared" si="37"/>
        <v xml:space="preserve"> </v>
      </c>
      <c r="N7946" s="91" t="str">
        <f t="shared" si="38"/>
        <v xml:space="preserve"> </v>
      </c>
    </row>
    <row r="7947" spans="2:14" ht="20.100000000000001" customHeight="1" x14ac:dyDescent="0.3">
      <c r="B7947" s="101">
        <v>7937</v>
      </c>
      <c r="L7947" s="90" t="str">
        <f t="shared" si="36"/>
        <v xml:space="preserve"> </v>
      </c>
      <c r="M7947" s="90" t="str">
        <f t="shared" si="37"/>
        <v xml:space="preserve"> </v>
      </c>
      <c r="N7947" s="91" t="str">
        <f t="shared" si="38"/>
        <v xml:space="preserve"> </v>
      </c>
    </row>
    <row r="7948" spans="2:14" ht="20.100000000000001" customHeight="1" x14ac:dyDescent="0.3">
      <c r="B7948" s="101">
        <v>7938</v>
      </c>
      <c r="L7948" s="90" t="str">
        <f t="shared" si="36"/>
        <v xml:space="preserve"> </v>
      </c>
      <c r="M7948" s="90" t="str">
        <f t="shared" si="37"/>
        <v xml:space="preserve"> </v>
      </c>
      <c r="N7948" s="91" t="str">
        <f t="shared" si="38"/>
        <v xml:space="preserve"> </v>
      </c>
    </row>
    <row r="7949" spans="2:14" ht="20.100000000000001" customHeight="1" x14ac:dyDescent="0.3">
      <c r="B7949" s="101">
        <v>7939</v>
      </c>
      <c r="L7949" s="90" t="str">
        <f t="shared" si="36"/>
        <v xml:space="preserve"> </v>
      </c>
      <c r="M7949" s="90" t="str">
        <f t="shared" si="37"/>
        <v xml:space="preserve"> </v>
      </c>
      <c r="N7949" s="91" t="str">
        <f t="shared" si="38"/>
        <v xml:space="preserve"> </v>
      </c>
    </row>
    <row r="7950" spans="2:14" ht="20.100000000000001" customHeight="1" x14ac:dyDescent="0.3">
      <c r="B7950" s="101">
        <v>7940</v>
      </c>
      <c r="L7950" s="90" t="str">
        <f t="shared" si="36"/>
        <v xml:space="preserve"> </v>
      </c>
      <c r="M7950" s="90" t="str">
        <f t="shared" si="37"/>
        <v xml:space="preserve"> </v>
      </c>
      <c r="N7950" s="91" t="str">
        <f t="shared" si="38"/>
        <v xml:space="preserve"> </v>
      </c>
    </row>
    <row r="7951" spans="2:14" ht="20.100000000000001" customHeight="1" x14ac:dyDescent="0.3">
      <c r="B7951" s="101">
        <v>7941</v>
      </c>
      <c r="L7951" s="90" t="str">
        <f t="shared" si="36"/>
        <v xml:space="preserve"> </v>
      </c>
      <c r="M7951" s="90" t="str">
        <f t="shared" si="37"/>
        <v xml:space="preserve"> </v>
      </c>
      <c r="N7951" s="91" t="str">
        <f t="shared" si="38"/>
        <v xml:space="preserve"> </v>
      </c>
    </row>
    <row r="7952" spans="2:14" ht="20.100000000000001" customHeight="1" x14ac:dyDescent="0.3">
      <c r="B7952" s="101">
        <v>7942</v>
      </c>
      <c r="L7952" s="90" t="str">
        <f t="shared" si="36"/>
        <v xml:space="preserve"> </v>
      </c>
      <c r="M7952" s="90" t="str">
        <f t="shared" si="37"/>
        <v xml:space="preserve"> </v>
      </c>
      <c r="N7952" s="91" t="str">
        <f t="shared" si="38"/>
        <v xml:space="preserve"> </v>
      </c>
    </row>
    <row r="7953" spans="2:14" ht="20.100000000000001" customHeight="1" x14ac:dyDescent="0.3">
      <c r="B7953" s="101">
        <v>7943</v>
      </c>
      <c r="L7953" s="90" t="str">
        <f t="shared" si="36"/>
        <v xml:space="preserve"> </v>
      </c>
      <c r="M7953" s="90" t="str">
        <f t="shared" si="37"/>
        <v xml:space="preserve"> </v>
      </c>
      <c r="N7953" s="91" t="str">
        <f t="shared" si="38"/>
        <v xml:space="preserve"> </v>
      </c>
    </row>
    <row r="7954" spans="2:14" ht="20.100000000000001" customHeight="1" x14ac:dyDescent="0.3">
      <c r="B7954" s="101">
        <v>7944</v>
      </c>
      <c r="L7954" s="90" t="str">
        <f t="shared" si="36"/>
        <v xml:space="preserve"> </v>
      </c>
      <c r="M7954" s="90" t="str">
        <f t="shared" si="37"/>
        <v xml:space="preserve"> </v>
      </c>
      <c r="N7954" s="91" t="str">
        <f t="shared" si="38"/>
        <v xml:space="preserve"> </v>
      </c>
    </row>
    <row r="7955" spans="2:14" ht="20.100000000000001" customHeight="1" x14ac:dyDescent="0.3">
      <c r="B7955" s="101">
        <v>7945</v>
      </c>
      <c r="L7955" s="90" t="str">
        <f t="shared" si="36"/>
        <v xml:space="preserve"> </v>
      </c>
      <c r="M7955" s="90" t="str">
        <f t="shared" si="37"/>
        <v xml:space="preserve"> </v>
      </c>
      <c r="N7955" s="91" t="str">
        <f t="shared" si="38"/>
        <v xml:space="preserve"> </v>
      </c>
    </row>
    <row r="7956" spans="2:14" ht="20.100000000000001" customHeight="1" x14ac:dyDescent="0.3">
      <c r="B7956" s="101">
        <v>7946</v>
      </c>
      <c r="L7956" s="90" t="str">
        <f t="shared" si="36"/>
        <v xml:space="preserve"> </v>
      </c>
      <c r="M7956" s="90" t="str">
        <f t="shared" si="37"/>
        <v xml:space="preserve"> </v>
      </c>
      <c r="N7956" s="91" t="str">
        <f t="shared" si="38"/>
        <v xml:space="preserve"> </v>
      </c>
    </row>
    <row r="7957" spans="2:14" ht="20.100000000000001" customHeight="1" x14ac:dyDescent="0.3">
      <c r="B7957" s="101">
        <v>7947</v>
      </c>
      <c r="L7957" s="90" t="str">
        <f t="shared" si="36"/>
        <v xml:space="preserve"> </v>
      </c>
      <c r="M7957" s="90" t="str">
        <f t="shared" si="37"/>
        <v xml:space="preserve"> </v>
      </c>
      <c r="N7957" s="91" t="str">
        <f t="shared" si="38"/>
        <v xml:space="preserve"> </v>
      </c>
    </row>
    <row r="7958" spans="2:14" ht="20.100000000000001" customHeight="1" x14ac:dyDescent="0.3">
      <c r="B7958" s="101">
        <v>7948</v>
      </c>
      <c r="L7958" s="90" t="str">
        <f t="shared" si="36"/>
        <v xml:space="preserve"> </v>
      </c>
      <c r="M7958" s="90" t="str">
        <f t="shared" si="37"/>
        <v xml:space="preserve"> </v>
      </c>
      <c r="N7958" s="91" t="str">
        <f t="shared" si="38"/>
        <v xml:space="preserve"> </v>
      </c>
    </row>
    <row r="7959" spans="2:14" ht="20.100000000000001" customHeight="1" x14ac:dyDescent="0.3">
      <c r="B7959" s="101">
        <v>7949</v>
      </c>
      <c r="L7959" s="90" t="str">
        <f t="shared" si="36"/>
        <v xml:space="preserve"> </v>
      </c>
      <c r="M7959" s="90" t="str">
        <f t="shared" si="37"/>
        <v xml:space="preserve"> </v>
      </c>
      <c r="N7959" s="91" t="str">
        <f t="shared" si="38"/>
        <v xml:space="preserve"> </v>
      </c>
    </row>
    <row r="7960" spans="2:14" ht="20.100000000000001" customHeight="1" x14ac:dyDescent="0.3">
      <c r="B7960" s="101">
        <v>7950</v>
      </c>
      <c r="L7960" s="90" t="str">
        <f t="shared" si="36"/>
        <v xml:space="preserve"> </v>
      </c>
      <c r="M7960" s="90" t="str">
        <f t="shared" si="37"/>
        <v xml:space="preserve"> </v>
      </c>
      <c r="N7960" s="91" t="str">
        <f t="shared" si="38"/>
        <v xml:space="preserve"> </v>
      </c>
    </row>
    <row r="7961" spans="2:14" ht="20.100000000000001" customHeight="1" x14ac:dyDescent="0.3">
      <c r="B7961" s="101">
        <v>7951</v>
      </c>
      <c r="L7961" s="90" t="str">
        <f t="shared" ref="L7961:L7999" si="39">IF(K7961/1024 &gt;1,K7961/1024," ")</f>
        <v xml:space="preserve"> </v>
      </c>
      <c r="M7961" s="90" t="str">
        <f t="shared" ref="M7961:M7999" si="40">IF(K7961/1048576 &gt;1,K7961/1048576," ")</f>
        <v xml:space="preserve"> </v>
      </c>
      <c r="N7961" s="91" t="str">
        <f t="shared" ref="N7961:N7999" si="41">IF(K7961&gt;999999999,K7961/1073741824," ")</f>
        <v xml:space="preserve"> </v>
      </c>
    </row>
    <row r="7962" spans="2:14" ht="20.100000000000001" customHeight="1" x14ac:dyDescent="0.3">
      <c r="B7962" s="101">
        <v>7952</v>
      </c>
      <c r="L7962" s="90" t="str">
        <f t="shared" si="39"/>
        <v xml:space="preserve"> </v>
      </c>
      <c r="M7962" s="90" t="str">
        <f t="shared" si="40"/>
        <v xml:space="preserve"> </v>
      </c>
      <c r="N7962" s="91" t="str">
        <f t="shared" si="41"/>
        <v xml:space="preserve"> </v>
      </c>
    </row>
    <row r="7963" spans="2:14" ht="20.100000000000001" customHeight="1" x14ac:dyDescent="0.3">
      <c r="B7963" s="101">
        <v>7953</v>
      </c>
      <c r="L7963" s="90" t="str">
        <f t="shared" si="39"/>
        <v xml:space="preserve"> </v>
      </c>
      <c r="M7963" s="90" t="str">
        <f t="shared" si="40"/>
        <v xml:space="preserve"> </v>
      </c>
      <c r="N7963" s="91" t="str">
        <f t="shared" si="41"/>
        <v xml:space="preserve"> </v>
      </c>
    </row>
    <row r="7964" spans="2:14" ht="20.100000000000001" customHeight="1" x14ac:dyDescent="0.3">
      <c r="B7964" s="101">
        <v>7954</v>
      </c>
      <c r="L7964" s="90" t="str">
        <f t="shared" si="39"/>
        <v xml:space="preserve"> </v>
      </c>
      <c r="M7964" s="90" t="str">
        <f t="shared" si="40"/>
        <v xml:space="preserve"> </v>
      </c>
      <c r="N7964" s="91" t="str">
        <f t="shared" si="41"/>
        <v xml:space="preserve"> </v>
      </c>
    </row>
    <row r="7965" spans="2:14" ht="20.100000000000001" customHeight="1" x14ac:dyDescent="0.3">
      <c r="B7965" s="101">
        <v>7955</v>
      </c>
      <c r="L7965" s="90" t="str">
        <f t="shared" si="39"/>
        <v xml:space="preserve"> </v>
      </c>
      <c r="M7965" s="90" t="str">
        <f t="shared" si="40"/>
        <v xml:space="preserve"> </v>
      </c>
      <c r="N7965" s="91" t="str">
        <f t="shared" si="41"/>
        <v xml:space="preserve"> </v>
      </c>
    </row>
    <row r="7966" spans="2:14" ht="20.100000000000001" customHeight="1" x14ac:dyDescent="0.3">
      <c r="B7966" s="101">
        <v>7956</v>
      </c>
      <c r="L7966" s="90" t="str">
        <f t="shared" si="39"/>
        <v xml:space="preserve"> </v>
      </c>
      <c r="M7966" s="90" t="str">
        <f t="shared" si="40"/>
        <v xml:space="preserve"> </v>
      </c>
      <c r="N7966" s="91" t="str">
        <f t="shared" si="41"/>
        <v xml:space="preserve"> </v>
      </c>
    </row>
    <row r="7967" spans="2:14" ht="20.100000000000001" customHeight="1" x14ac:dyDescent="0.3">
      <c r="B7967" s="101">
        <v>7957</v>
      </c>
      <c r="L7967" s="90" t="str">
        <f t="shared" si="39"/>
        <v xml:space="preserve"> </v>
      </c>
      <c r="M7967" s="90" t="str">
        <f t="shared" si="40"/>
        <v xml:space="preserve"> </v>
      </c>
      <c r="N7967" s="91" t="str">
        <f t="shared" si="41"/>
        <v xml:space="preserve"> </v>
      </c>
    </row>
    <row r="7968" spans="2:14" ht="20.100000000000001" customHeight="1" x14ac:dyDescent="0.3">
      <c r="B7968" s="101">
        <v>7958</v>
      </c>
      <c r="L7968" s="90" t="str">
        <f t="shared" si="39"/>
        <v xml:space="preserve"> </v>
      </c>
      <c r="M7968" s="90" t="str">
        <f t="shared" si="40"/>
        <v xml:space="preserve"> </v>
      </c>
      <c r="N7968" s="91" t="str">
        <f t="shared" si="41"/>
        <v xml:space="preserve"> </v>
      </c>
    </row>
    <row r="7969" spans="2:14" ht="20.100000000000001" customHeight="1" x14ac:dyDescent="0.3">
      <c r="B7969" s="101">
        <v>7959</v>
      </c>
      <c r="L7969" s="90" t="str">
        <f t="shared" si="39"/>
        <v xml:space="preserve"> </v>
      </c>
      <c r="M7969" s="90" t="str">
        <f t="shared" si="40"/>
        <v xml:space="preserve"> </v>
      </c>
      <c r="N7969" s="91" t="str">
        <f t="shared" si="41"/>
        <v xml:space="preserve"> </v>
      </c>
    </row>
    <row r="7970" spans="2:14" ht="20.100000000000001" customHeight="1" x14ac:dyDescent="0.3">
      <c r="B7970" s="101">
        <v>7960</v>
      </c>
      <c r="L7970" s="90" t="str">
        <f t="shared" si="39"/>
        <v xml:space="preserve"> </v>
      </c>
      <c r="M7970" s="90" t="str">
        <f t="shared" si="40"/>
        <v xml:space="preserve"> </v>
      </c>
      <c r="N7970" s="91" t="str">
        <f t="shared" si="41"/>
        <v xml:space="preserve"> </v>
      </c>
    </row>
    <row r="7971" spans="2:14" ht="20.100000000000001" customHeight="1" x14ac:dyDescent="0.3">
      <c r="B7971" s="101">
        <v>7961</v>
      </c>
      <c r="L7971" s="90" t="str">
        <f t="shared" si="39"/>
        <v xml:space="preserve"> </v>
      </c>
      <c r="M7971" s="90" t="str">
        <f t="shared" si="40"/>
        <v xml:space="preserve"> </v>
      </c>
      <c r="N7971" s="91" t="str">
        <f t="shared" si="41"/>
        <v xml:space="preserve"> </v>
      </c>
    </row>
    <row r="7972" spans="2:14" ht="20.100000000000001" customHeight="1" x14ac:dyDescent="0.3">
      <c r="B7972" s="101">
        <v>7962</v>
      </c>
      <c r="L7972" s="90" t="str">
        <f t="shared" si="39"/>
        <v xml:space="preserve"> </v>
      </c>
      <c r="M7972" s="90" t="str">
        <f t="shared" si="40"/>
        <v xml:space="preserve"> </v>
      </c>
      <c r="N7972" s="91" t="str">
        <f t="shared" si="41"/>
        <v xml:space="preserve"> </v>
      </c>
    </row>
    <row r="7973" spans="2:14" ht="20.100000000000001" customHeight="1" x14ac:dyDescent="0.3">
      <c r="B7973" s="101">
        <v>7963</v>
      </c>
      <c r="L7973" s="90" t="str">
        <f t="shared" si="39"/>
        <v xml:space="preserve"> </v>
      </c>
      <c r="M7973" s="90" t="str">
        <f t="shared" si="40"/>
        <v xml:space="preserve"> </v>
      </c>
      <c r="N7973" s="91" t="str">
        <f t="shared" si="41"/>
        <v xml:space="preserve"> </v>
      </c>
    </row>
    <row r="7974" spans="2:14" ht="20.100000000000001" customHeight="1" x14ac:dyDescent="0.3">
      <c r="B7974" s="101">
        <v>7964</v>
      </c>
      <c r="L7974" s="90" t="str">
        <f t="shared" si="39"/>
        <v xml:space="preserve"> </v>
      </c>
      <c r="M7974" s="90" t="str">
        <f t="shared" si="40"/>
        <v xml:space="preserve"> </v>
      </c>
      <c r="N7974" s="91" t="str">
        <f t="shared" si="41"/>
        <v xml:space="preserve"> </v>
      </c>
    </row>
    <row r="7975" spans="2:14" ht="20.100000000000001" customHeight="1" x14ac:dyDescent="0.3">
      <c r="B7975" s="101">
        <v>7965</v>
      </c>
      <c r="L7975" s="90" t="str">
        <f t="shared" si="39"/>
        <v xml:space="preserve"> </v>
      </c>
      <c r="M7975" s="90" t="str">
        <f t="shared" si="40"/>
        <v xml:space="preserve"> </v>
      </c>
      <c r="N7975" s="91" t="str">
        <f t="shared" si="41"/>
        <v xml:space="preserve"> </v>
      </c>
    </row>
    <row r="7976" spans="2:14" ht="20.100000000000001" customHeight="1" x14ac:dyDescent="0.3">
      <c r="B7976" s="101">
        <v>7966</v>
      </c>
      <c r="L7976" s="90" t="str">
        <f t="shared" si="39"/>
        <v xml:space="preserve"> </v>
      </c>
      <c r="M7976" s="90" t="str">
        <f t="shared" si="40"/>
        <v xml:space="preserve"> </v>
      </c>
      <c r="N7976" s="91" t="str">
        <f t="shared" si="41"/>
        <v xml:space="preserve"> </v>
      </c>
    </row>
    <row r="7977" spans="2:14" ht="20.100000000000001" customHeight="1" x14ac:dyDescent="0.3">
      <c r="B7977" s="101">
        <v>7967</v>
      </c>
      <c r="L7977" s="90" t="str">
        <f t="shared" si="39"/>
        <v xml:space="preserve"> </v>
      </c>
      <c r="M7977" s="90" t="str">
        <f t="shared" si="40"/>
        <v xml:space="preserve"> </v>
      </c>
      <c r="N7977" s="91" t="str">
        <f t="shared" si="41"/>
        <v xml:space="preserve"> </v>
      </c>
    </row>
    <row r="7978" spans="2:14" ht="20.100000000000001" customHeight="1" x14ac:dyDescent="0.3">
      <c r="B7978" s="101">
        <v>7968</v>
      </c>
      <c r="L7978" s="90" t="str">
        <f t="shared" si="39"/>
        <v xml:space="preserve"> </v>
      </c>
      <c r="M7978" s="90" t="str">
        <f t="shared" si="40"/>
        <v xml:space="preserve"> </v>
      </c>
      <c r="N7978" s="91" t="str">
        <f t="shared" si="41"/>
        <v xml:space="preserve"> </v>
      </c>
    </row>
    <row r="7979" spans="2:14" ht="20.100000000000001" customHeight="1" x14ac:dyDescent="0.3">
      <c r="B7979" s="101">
        <v>7969</v>
      </c>
      <c r="L7979" s="90" t="str">
        <f t="shared" si="39"/>
        <v xml:space="preserve"> </v>
      </c>
      <c r="M7979" s="90" t="str">
        <f t="shared" si="40"/>
        <v xml:space="preserve"> </v>
      </c>
      <c r="N7979" s="91" t="str">
        <f t="shared" si="41"/>
        <v xml:space="preserve"> </v>
      </c>
    </row>
    <row r="7980" spans="2:14" ht="20.100000000000001" customHeight="1" x14ac:dyDescent="0.3">
      <c r="B7980" s="101">
        <v>7970</v>
      </c>
      <c r="L7980" s="90" t="str">
        <f t="shared" si="39"/>
        <v xml:space="preserve"> </v>
      </c>
      <c r="M7980" s="90" t="str">
        <f t="shared" si="40"/>
        <v xml:space="preserve"> </v>
      </c>
      <c r="N7980" s="91" t="str">
        <f t="shared" si="41"/>
        <v xml:space="preserve"> </v>
      </c>
    </row>
    <row r="7981" spans="2:14" ht="20.100000000000001" customHeight="1" x14ac:dyDescent="0.3">
      <c r="B7981" s="101">
        <v>7971</v>
      </c>
      <c r="L7981" s="90" t="str">
        <f t="shared" si="39"/>
        <v xml:space="preserve"> </v>
      </c>
      <c r="M7981" s="90" t="str">
        <f t="shared" si="40"/>
        <v xml:space="preserve"> </v>
      </c>
      <c r="N7981" s="91" t="str">
        <f t="shared" si="41"/>
        <v xml:space="preserve"> </v>
      </c>
    </row>
    <row r="7982" spans="2:14" ht="20.100000000000001" customHeight="1" x14ac:dyDescent="0.3">
      <c r="B7982" s="101">
        <v>7972</v>
      </c>
      <c r="L7982" s="90" t="str">
        <f t="shared" si="39"/>
        <v xml:space="preserve"> </v>
      </c>
      <c r="M7982" s="90" t="str">
        <f t="shared" si="40"/>
        <v xml:space="preserve"> </v>
      </c>
      <c r="N7982" s="91" t="str">
        <f t="shared" si="41"/>
        <v xml:space="preserve"> </v>
      </c>
    </row>
    <row r="7983" spans="2:14" ht="20.100000000000001" customHeight="1" x14ac:dyDescent="0.3">
      <c r="B7983" s="101">
        <v>7973</v>
      </c>
      <c r="L7983" s="90" t="str">
        <f t="shared" si="39"/>
        <v xml:space="preserve"> </v>
      </c>
      <c r="M7983" s="90" t="str">
        <f t="shared" si="40"/>
        <v xml:space="preserve"> </v>
      </c>
      <c r="N7983" s="91" t="str">
        <f t="shared" si="41"/>
        <v xml:space="preserve"> </v>
      </c>
    </row>
    <row r="7984" spans="2:14" ht="20.100000000000001" customHeight="1" x14ac:dyDescent="0.3">
      <c r="B7984" s="101">
        <v>7974</v>
      </c>
      <c r="L7984" s="90" t="str">
        <f t="shared" si="39"/>
        <v xml:space="preserve"> </v>
      </c>
      <c r="M7984" s="90" t="str">
        <f t="shared" si="40"/>
        <v xml:space="preserve"> </v>
      </c>
      <c r="N7984" s="91" t="str">
        <f t="shared" si="41"/>
        <v xml:space="preserve"> </v>
      </c>
    </row>
    <row r="7985" spans="2:14" ht="20.100000000000001" customHeight="1" x14ac:dyDescent="0.3">
      <c r="B7985" s="101">
        <v>7975</v>
      </c>
      <c r="L7985" s="90" t="str">
        <f t="shared" si="39"/>
        <v xml:space="preserve"> </v>
      </c>
      <c r="M7985" s="90" t="str">
        <f t="shared" si="40"/>
        <v xml:space="preserve"> </v>
      </c>
      <c r="N7985" s="91" t="str">
        <f t="shared" si="41"/>
        <v xml:space="preserve"> </v>
      </c>
    </row>
    <row r="7986" spans="2:14" ht="20.100000000000001" customHeight="1" x14ac:dyDescent="0.3">
      <c r="B7986" s="101">
        <v>7976</v>
      </c>
      <c r="L7986" s="90" t="str">
        <f t="shared" si="39"/>
        <v xml:space="preserve"> </v>
      </c>
      <c r="M7986" s="90" t="str">
        <f t="shared" si="40"/>
        <v xml:space="preserve"> </v>
      </c>
      <c r="N7986" s="91" t="str">
        <f t="shared" si="41"/>
        <v xml:space="preserve"> </v>
      </c>
    </row>
    <row r="7987" spans="2:14" ht="20.100000000000001" customHeight="1" x14ac:dyDescent="0.3">
      <c r="B7987" s="101">
        <v>7977</v>
      </c>
      <c r="L7987" s="90" t="str">
        <f t="shared" si="39"/>
        <v xml:space="preserve"> </v>
      </c>
      <c r="M7987" s="90" t="str">
        <f t="shared" si="40"/>
        <v xml:space="preserve"> </v>
      </c>
      <c r="N7987" s="91" t="str">
        <f t="shared" si="41"/>
        <v xml:space="preserve"> </v>
      </c>
    </row>
    <row r="7988" spans="2:14" ht="20.100000000000001" customHeight="1" x14ac:dyDescent="0.3">
      <c r="B7988" s="101">
        <v>7978</v>
      </c>
      <c r="L7988" s="90" t="str">
        <f t="shared" si="39"/>
        <v xml:space="preserve"> </v>
      </c>
      <c r="M7988" s="90" t="str">
        <f t="shared" si="40"/>
        <v xml:space="preserve"> </v>
      </c>
      <c r="N7988" s="91" t="str">
        <f t="shared" si="41"/>
        <v xml:space="preserve"> </v>
      </c>
    </row>
    <row r="7989" spans="2:14" ht="20.100000000000001" customHeight="1" x14ac:dyDescent="0.3">
      <c r="B7989" s="101">
        <v>7979</v>
      </c>
      <c r="L7989" s="90" t="str">
        <f t="shared" si="39"/>
        <v xml:space="preserve"> </v>
      </c>
      <c r="M7989" s="90" t="str">
        <f t="shared" si="40"/>
        <v xml:space="preserve"> </v>
      </c>
      <c r="N7989" s="91" t="str">
        <f t="shared" si="41"/>
        <v xml:space="preserve"> </v>
      </c>
    </row>
    <row r="7990" spans="2:14" ht="20.100000000000001" customHeight="1" x14ac:dyDescent="0.3">
      <c r="B7990" s="101">
        <v>7980</v>
      </c>
      <c r="L7990" s="90" t="str">
        <f t="shared" si="39"/>
        <v xml:space="preserve"> </v>
      </c>
      <c r="M7990" s="90" t="str">
        <f t="shared" si="40"/>
        <v xml:space="preserve"> </v>
      </c>
      <c r="N7990" s="91" t="str">
        <f t="shared" si="41"/>
        <v xml:space="preserve"> </v>
      </c>
    </row>
    <row r="7991" spans="2:14" ht="20.100000000000001" customHeight="1" x14ac:dyDescent="0.3">
      <c r="B7991" s="101">
        <v>7981</v>
      </c>
      <c r="L7991" s="90" t="str">
        <f t="shared" si="39"/>
        <v xml:space="preserve"> </v>
      </c>
      <c r="M7991" s="90" t="str">
        <f t="shared" si="40"/>
        <v xml:space="preserve"> </v>
      </c>
      <c r="N7991" s="91" t="str">
        <f t="shared" si="41"/>
        <v xml:space="preserve"> </v>
      </c>
    </row>
    <row r="7992" spans="2:14" ht="20.100000000000001" customHeight="1" x14ac:dyDescent="0.3">
      <c r="B7992" s="101">
        <v>7982</v>
      </c>
      <c r="L7992" s="90" t="str">
        <f t="shared" si="39"/>
        <v xml:space="preserve"> </v>
      </c>
      <c r="M7992" s="90" t="str">
        <f t="shared" si="40"/>
        <v xml:space="preserve"> </v>
      </c>
      <c r="N7992" s="91" t="str">
        <f t="shared" si="41"/>
        <v xml:space="preserve"> </v>
      </c>
    </row>
    <row r="7993" spans="2:14" ht="20.100000000000001" customHeight="1" x14ac:dyDescent="0.3">
      <c r="B7993" s="101">
        <v>7983</v>
      </c>
      <c r="L7993" s="90" t="str">
        <f t="shared" si="39"/>
        <v xml:space="preserve"> </v>
      </c>
      <c r="M7993" s="90" t="str">
        <f t="shared" si="40"/>
        <v xml:space="preserve"> </v>
      </c>
      <c r="N7993" s="91" t="str">
        <f t="shared" si="41"/>
        <v xml:space="preserve"> </v>
      </c>
    </row>
    <row r="7994" spans="2:14" ht="20.100000000000001" customHeight="1" x14ac:dyDescent="0.3">
      <c r="B7994" s="101">
        <v>7984</v>
      </c>
      <c r="L7994" s="90" t="str">
        <f t="shared" si="39"/>
        <v xml:space="preserve"> </v>
      </c>
      <c r="M7994" s="90" t="str">
        <f t="shared" si="40"/>
        <v xml:space="preserve"> </v>
      </c>
      <c r="N7994" s="91" t="str">
        <f t="shared" si="41"/>
        <v xml:space="preserve"> </v>
      </c>
    </row>
    <row r="7995" spans="2:14" ht="20.100000000000001" customHeight="1" x14ac:dyDescent="0.3">
      <c r="B7995" s="101">
        <v>7985</v>
      </c>
      <c r="L7995" s="90" t="str">
        <f t="shared" si="39"/>
        <v xml:space="preserve"> </v>
      </c>
      <c r="M7995" s="90" t="str">
        <f t="shared" si="40"/>
        <v xml:space="preserve"> </v>
      </c>
      <c r="N7995" s="91" t="str">
        <f t="shared" si="41"/>
        <v xml:space="preserve"> </v>
      </c>
    </row>
    <row r="7996" spans="2:14" ht="20.100000000000001" customHeight="1" x14ac:dyDescent="0.3">
      <c r="B7996" s="101">
        <v>7986</v>
      </c>
      <c r="L7996" s="90" t="str">
        <f t="shared" si="39"/>
        <v xml:space="preserve"> </v>
      </c>
      <c r="M7996" s="90" t="str">
        <f t="shared" si="40"/>
        <v xml:space="preserve"> </v>
      </c>
      <c r="N7996" s="91" t="str">
        <f t="shared" si="41"/>
        <v xml:space="preserve"> </v>
      </c>
    </row>
    <row r="7997" spans="2:14" ht="20.100000000000001" customHeight="1" x14ac:dyDescent="0.3">
      <c r="B7997" s="101">
        <v>7987</v>
      </c>
      <c r="L7997" s="90" t="str">
        <f t="shared" si="39"/>
        <v xml:space="preserve"> </v>
      </c>
      <c r="M7997" s="90" t="str">
        <f t="shared" si="40"/>
        <v xml:space="preserve"> </v>
      </c>
      <c r="N7997" s="91" t="str">
        <f t="shared" si="41"/>
        <v xml:space="preserve"> </v>
      </c>
    </row>
    <row r="7998" spans="2:14" ht="20.100000000000001" customHeight="1" x14ac:dyDescent="0.3">
      <c r="B7998" s="101">
        <v>7988</v>
      </c>
      <c r="L7998" s="90" t="str">
        <f t="shared" si="39"/>
        <v xml:space="preserve"> </v>
      </c>
      <c r="M7998" s="90" t="str">
        <f t="shared" si="40"/>
        <v xml:space="preserve"> </v>
      </c>
      <c r="N7998" s="91" t="str">
        <f t="shared" si="41"/>
        <v xml:space="preserve"> </v>
      </c>
    </row>
    <row r="7999" spans="2:14" ht="20.100000000000001" customHeight="1" x14ac:dyDescent="0.3">
      <c r="B7999" s="101">
        <v>7989</v>
      </c>
      <c r="L7999" s="90" t="str">
        <f t="shared" si="39"/>
        <v xml:space="preserve"> </v>
      </c>
      <c r="M7999" s="90" t="str">
        <f t="shared" si="40"/>
        <v xml:space="preserve"> </v>
      </c>
      <c r="N7999" s="91" t="str">
        <f t="shared" si="41"/>
        <v xml:space="preserve"> </v>
      </c>
    </row>
    <row r="8000" spans="2:14" ht="20.100000000000001" customHeight="1" x14ac:dyDescent="0.3">
      <c r="B8000" s="101">
        <v>7990</v>
      </c>
      <c r="L8000" s="90" t="str">
        <f t="shared" ref="L8000:L8018" si="42">IF(K8000/1024 &gt;1,K8000/1024," ")</f>
        <v xml:space="preserve"> </v>
      </c>
      <c r="M8000" s="90" t="str">
        <f t="shared" ref="M8000:M8018" si="43">IF(K8000/1048576 &gt;1,K8000/1048576," ")</f>
        <v xml:space="preserve"> </v>
      </c>
      <c r="N8000" s="91" t="str">
        <f t="shared" ref="N8000:N8018" si="44">IF(K8000&gt;999999999,K8000/1073741824," ")</f>
        <v xml:space="preserve"> </v>
      </c>
    </row>
    <row r="8001" spans="2:14" ht="20.100000000000001" customHeight="1" x14ac:dyDescent="0.3">
      <c r="B8001" s="101">
        <v>7991</v>
      </c>
      <c r="L8001" s="90" t="str">
        <f t="shared" si="42"/>
        <v xml:space="preserve"> </v>
      </c>
      <c r="M8001" s="90" t="str">
        <f t="shared" si="43"/>
        <v xml:space="preserve"> </v>
      </c>
      <c r="N8001" s="91" t="str">
        <f t="shared" si="44"/>
        <v xml:space="preserve"> </v>
      </c>
    </row>
    <row r="8002" spans="2:14" ht="20.100000000000001" customHeight="1" x14ac:dyDescent="0.3">
      <c r="B8002" s="101">
        <v>7992</v>
      </c>
      <c r="L8002" s="90" t="str">
        <f t="shared" si="42"/>
        <v xml:space="preserve"> </v>
      </c>
      <c r="M8002" s="90" t="str">
        <f t="shared" si="43"/>
        <v xml:space="preserve"> </v>
      </c>
      <c r="N8002" s="91" t="str">
        <f t="shared" si="44"/>
        <v xml:space="preserve"> </v>
      </c>
    </row>
    <row r="8003" spans="2:14" ht="20.100000000000001" customHeight="1" x14ac:dyDescent="0.3">
      <c r="B8003" s="101">
        <v>7993</v>
      </c>
      <c r="L8003" s="90" t="str">
        <f t="shared" si="42"/>
        <v xml:space="preserve"> </v>
      </c>
      <c r="M8003" s="90" t="str">
        <f t="shared" si="43"/>
        <v xml:space="preserve"> </v>
      </c>
      <c r="N8003" s="91" t="str">
        <f t="shared" si="44"/>
        <v xml:space="preserve"> </v>
      </c>
    </row>
    <row r="8004" spans="2:14" ht="20.100000000000001" customHeight="1" x14ac:dyDescent="0.3">
      <c r="B8004" s="101">
        <v>7994</v>
      </c>
      <c r="L8004" s="90" t="str">
        <f t="shared" si="42"/>
        <v xml:space="preserve"> </v>
      </c>
      <c r="M8004" s="90" t="str">
        <f t="shared" si="43"/>
        <v xml:space="preserve"> </v>
      </c>
      <c r="N8004" s="91" t="str">
        <f t="shared" si="44"/>
        <v xml:space="preserve"> </v>
      </c>
    </row>
    <row r="8005" spans="2:14" ht="20.100000000000001" customHeight="1" x14ac:dyDescent="0.3">
      <c r="B8005" s="101">
        <v>7995</v>
      </c>
      <c r="L8005" s="90" t="str">
        <f t="shared" si="42"/>
        <v xml:space="preserve"> </v>
      </c>
      <c r="M8005" s="90" t="str">
        <f t="shared" si="43"/>
        <v xml:space="preserve"> </v>
      </c>
      <c r="N8005" s="91" t="str">
        <f t="shared" si="44"/>
        <v xml:space="preserve"> </v>
      </c>
    </row>
    <row r="8006" spans="2:14" ht="20.100000000000001" customHeight="1" x14ac:dyDescent="0.3">
      <c r="B8006" s="101">
        <v>7996</v>
      </c>
      <c r="L8006" s="90" t="str">
        <f t="shared" si="42"/>
        <v xml:space="preserve"> </v>
      </c>
      <c r="M8006" s="90" t="str">
        <f t="shared" si="43"/>
        <v xml:space="preserve"> </v>
      </c>
      <c r="N8006" s="91" t="str">
        <f t="shared" si="44"/>
        <v xml:space="preserve"> </v>
      </c>
    </row>
    <row r="8007" spans="2:14" ht="20.100000000000001" customHeight="1" x14ac:dyDescent="0.3">
      <c r="B8007" s="101">
        <v>7997</v>
      </c>
      <c r="L8007" s="90" t="str">
        <f t="shared" si="42"/>
        <v xml:space="preserve"> </v>
      </c>
      <c r="M8007" s="90" t="str">
        <f t="shared" si="43"/>
        <v xml:space="preserve"> </v>
      </c>
      <c r="N8007" s="91" t="str">
        <f t="shared" si="44"/>
        <v xml:space="preserve"> </v>
      </c>
    </row>
    <row r="8008" spans="2:14" ht="20.100000000000001" customHeight="1" x14ac:dyDescent="0.3">
      <c r="B8008" s="101">
        <v>7998</v>
      </c>
      <c r="L8008" s="90" t="str">
        <f t="shared" si="42"/>
        <v xml:space="preserve"> </v>
      </c>
      <c r="M8008" s="90" t="str">
        <f t="shared" si="43"/>
        <v xml:space="preserve"> </v>
      </c>
      <c r="N8008" s="91" t="str">
        <f t="shared" si="44"/>
        <v xml:space="preserve"> </v>
      </c>
    </row>
    <row r="8009" spans="2:14" ht="20.100000000000001" customHeight="1" x14ac:dyDescent="0.3">
      <c r="B8009" s="101">
        <v>7999</v>
      </c>
      <c r="L8009" s="90" t="str">
        <f t="shared" si="42"/>
        <v xml:space="preserve"> </v>
      </c>
      <c r="M8009" s="90" t="str">
        <f t="shared" si="43"/>
        <v xml:space="preserve"> </v>
      </c>
      <c r="N8009" s="91" t="str">
        <f t="shared" si="44"/>
        <v xml:space="preserve"> </v>
      </c>
    </row>
    <row r="8010" spans="2:14" ht="20.100000000000001" customHeight="1" x14ac:dyDescent="0.3">
      <c r="B8010" s="101">
        <v>8000</v>
      </c>
      <c r="L8010" s="90" t="str">
        <f t="shared" si="42"/>
        <v xml:space="preserve"> </v>
      </c>
      <c r="M8010" s="90" t="str">
        <f t="shared" si="43"/>
        <v xml:space="preserve"> </v>
      </c>
      <c r="N8010" s="91" t="str">
        <f t="shared" si="44"/>
        <v xml:space="preserve"> </v>
      </c>
    </row>
    <row r="8011" spans="2:14" ht="20.100000000000001" customHeight="1" x14ac:dyDescent="0.3">
      <c r="B8011" s="101">
        <v>8001</v>
      </c>
      <c r="L8011" s="90" t="str">
        <f t="shared" si="42"/>
        <v xml:space="preserve"> </v>
      </c>
      <c r="M8011" s="90" t="str">
        <f t="shared" si="43"/>
        <v xml:space="preserve"> </v>
      </c>
      <c r="N8011" s="91" t="str">
        <f t="shared" si="44"/>
        <v xml:space="preserve"> </v>
      </c>
    </row>
    <row r="8012" spans="2:14" ht="20.100000000000001" customHeight="1" x14ac:dyDescent="0.3">
      <c r="B8012" s="101">
        <v>8002</v>
      </c>
      <c r="L8012" s="90" t="str">
        <f t="shared" si="42"/>
        <v xml:space="preserve"> </v>
      </c>
      <c r="M8012" s="90" t="str">
        <f t="shared" si="43"/>
        <v xml:space="preserve"> </v>
      </c>
      <c r="N8012" s="91" t="str">
        <f t="shared" si="44"/>
        <v xml:space="preserve"> </v>
      </c>
    </row>
    <row r="8013" spans="2:14" ht="20.100000000000001" customHeight="1" x14ac:dyDescent="0.3">
      <c r="B8013" s="101">
        <v>8003</v>
      </c>
      <c r="L8013" s="90" t="str">
        <f t="shared" si="42"/>
        <v xml:space="preserve"> </v>
      </c>
      <c r="M8013" s="90" t="str">
        <f t="shared" si="43"/>
        <v xml:space="preserve"> </v>
      </c>
      <c r="N8013" s="91" t="str">
        <f t="shared" si="44"/>
        <v xml:space="preserve"> </v>
      </c>
    </row>
    <row r="8014" spans="2:14" ht="20.100000000000001" customHeight="1" x14ac:dyDescent="0.3">
      <c r="B8014" s="101">
        <v>8004</v>
      </c>
      <c r="L8014" s="90" t="str">
        <f t="shared" si="42"/>
        <v xml:space="preserve"> </v>
      </c>
      <c r="M8014" s="90" t="str">
        <f t="shared" si="43"/>
        <v xml:space="preserve"> </v>
      </c>
      <c r="N8014" s="91" t="str">
        <f t="shared" si="44"/>
        <v xml:space="preserve"> </v>
      </c>
    </row>
    <row r="8015" spans="2:14" ht="20.100000000000001" customHeight="1" x14ac:dyDescent="0.3">
      <c r="B8015" s="101">
        <v>8005</v>
      </c>
      <c r="L8015" s="90" t="str">
        <f t="shared" si="42"/>
        <v xml:space="preserve"> </v>
      </c>
      <c r="M8015" s="90" t="str">
        <f t="shared" si="43"/>
        <v xml:space="preserve"> </v>
      </c>
      <c r="N8015" s="91" t="str">
        <f t="shared" si="44"/>
        <v xml:space="preserve"> </v>
      </c>
    </row>
    <row r="8016" spans="2:14" ht="20.100000000000001" customHeight="1" x14ac:dyDescent="0.3">
      <c r="B8016" s="101">
        <v>8006</v>
      </c>
      <c r="L8016" s="90" t="str">
        <f t="shared" si="42"/>
        <v xml:space="preserve"> </v>
      </c>
      <c r="M8016" s="90" t="str">
        <f t="shared" si="43"/>
        <v xml:space="preserve"> </v>
      </c>
      <c r="N8016" s="91" t="str">
        <f t="shared" si="44"/>
        <v xml:space="preserve"> </v>
      </c>
    </row>
    <row r="8017" spans="2:14" ht="20.100000000000001" customHeight="1" x14ac:dyDescent="0.3">
      <c r="B8017" s="101">
        <v>8007</v>
      </c>
      <c r="L8017" s="90" t="str">
        <f t="shared" si="42"/>
        <v xml:space="preserve"> </v>
      </c>
      <c r="M8017" s="90" t="str">
        <f t="shared" si="43"/>
        <v xml:space="preserve"> </v>
      </c>
      <c r="N8017" s="91" t="str">
        <f t="shared" si="44"/>
        <v xml:space="preserve"> </v>
      </c>
    </row>
    <row r="8018" spans="2:14" ht="20.100000000000001" customHeight="1" x14ac:dyDescent="0.3">
      <c r="B8018" s="101">
        <v>8008</v>
      </c>
      <c r="L8018" s="90" t="str">
        <f t="shared" si="42"/>
        <v xml:space="preserve"> </v>
      </c>
      <c r="M8018" s="90" t="str">
        <f t="shared" si="43"/>
        <v xml:space="preserve"> </v>
      </c>
      <c r="N8018" s="91" t="str">
        <f t="shared" si="44"/>
        <v xml:space="preserve"> </v>
      </c>
    </row>
    <row r="8019" spans="2:14" ht="20.100000000000001" customHeight="1" x14ac:dyDescent="0.3">
      <c r="B8019" s="101">
        <v>8009</v>
      </c>
      <c r="L8019" s="90" t="str">
        <f t="shared" ref="L8019:L8038" si="45">IF(K8019/1024 &gt;1,K8019/1024," ")</f>
        <v xml:space="preserve"> </v>
      </c>
      <c r="M8019" s="90" t="str">
        <f t="shared" ref="M8019:M8038" si="46">IF(K8019/1048576 &gt;1,K8019/1048576," ")</f>
        <v xml:space="preserve"> </v>
      </c>
      <c r="N8019" s="91" t="str">
        <f t="shared" ref="N8019:N8038" si="47">IF(K8019&gt;999999999,K8019/1073741824," ")</f>
        <v xml:space="preserve"> </v>
      </c>
    </row>
    <row r="8020" spans="2:14" ht="20.100000000000001" customHeight="1" x14ac:dyDescent="0.3">
      <c r="B8020" s="101">
        <v>8010</v>
      </c>
      <c r="L8020" s="90" t="str">
        <f t="shared" si="45"/>
        <v xml:space="preserve"> </v>
      </c>
      <c r="M8020" s="90" t="str">
        <f t="shared" si="46"/>
        <v xml:space="preserve"> </v>
      </c>
      <c r="N8020" s="91" t="str">
        <f t="shared" si="47"/>
        <v xml:space="preserve"> </v>
      </c>
    </row>
    <row r="8021" spans="2:14" ht="20.100000000000001" customHeight="1" x14ac:dyDescent="0.3">
      <c r="B8021" s="101">
        <v>8011</v>
      </c>
      <c r="L8021" s="90" t="str">
        <f t="shared" si="45"/>
        <v xml:space="preserve"> </v>
      </c>
      <c r="M8021" s="90" t="str">
        <f t="shared" si="46"/>
        <v xml:space="preserve"> </v>
      </c>
      <c r="N8021" s="91" t="str">
        <f t="shared" si="47"/>
        <v xml:space="preserve"> </v>
      </c>
    </row>
    <row r="8022" spans="2:14" ht="20.100000000000001" customHeight="1" x14ac:dyDescent="0.3">
      <c r="B8022" s="101">
        <v>8012</v>
      </c>
      <c r="L8022" s="90" t="str">
        <f t="shared" si="45"/>
        <v xml:space="preserve"> </v>
      </c>
      <c r="M8022" s="90" t="str">
        <f t="shared" si="46"/>
        <v xml:space="preserve"> </v>
      </c>
      <c r="N8022" s="91" t="str">
        <f t="shared" si="47"/>
        <v xml:space="preserve"> </v>
      </c>
    </row>
    <row r="8023" spans="2:14" ht="20.100000000000001" customHeight="1" x14ac:dyDescent="0.3">
      <c r="B8023" s="101">
        <v>8013</v>
      </c>
      <c r="L8023" s="90" t="str">
        <f t="shared" si="45"/>
        <v xml:space="preserve"> </v>
      </c>
      <c r="M8023" s="90" t="str">
        <f t="shared" si="46"/>
        <v xml:space="preserve"> </v>
      </c>
      <c r="N8023" s="91" t="str">
        <f t="shared" si="47"/>
        <v xml:space="preserve"> </v>
      </c>
    </row>
    <row r="8024" spans="2:14" ht="20.100000000000001" customHeight="1" x14ac:dyDescent="0.3">
      <c r="B8024" s="101">
        <v>8014</v>
      </c>
      <c r="L8024" s="90" t="str">
        <f t="shared" si="45"/>
        <v xml:space="preserve"> </v>
      </c>
      <c r="M8024" s="90" t="str">
        <f t="shared" si="46"/>
        <v xml:space="preserve"> </v>
      </c>
      <c r="N8024" s="91" t="str">
        <f t="shared" si="47"/>
        <v xml:space="preserve"> </v>
      </c>
    </row>
    <row r="8025" spans="2:14" ht="20.100000000000001" customHeight="1" x14ac:dyDescent="0.3">
      <c r="B8025" s="101">
        <v>8015</v>
      </c>
      <c r="L8025" s="90" t="str">
        <f t="shared" si="45"/>
        <v xml:space="preserve"> </v>
      </c>
      <c r="M8025" s="90" t="str">
        <f t="shared" si="46"/>
        <v xml:space="preserve"> </v>
      </c>
      <c r="N8025" s="91" t="str">
        <f t="shared" si="47"/>
        <v xml:space="preserve"> </v>
      </c>
    </row>
    <row r="8026" spans="2:14" ht="20.100000000000001" customHeight="1" x14ac:dyDescent="0.3">
      <c r="B8026" s="101">
        <v>8016</v>
      </c>
      <c r="L8026" s="90" t="str">
        <f t="shared" si="45"/>
        <v xml:space="preserve"> </v>
      </c>
      <c r="M8026" s="90" t="str">
        <f t="shared" si="46"/>
        <v xml:space="preserve"> </v>
      </c>
      <c r="N8026" s="91" t="str">
        <f t="shared" si="47"/>
        <v xml:space="preserve"> </v>
      </c>
    </row>
    <row r="8027" spans="2:14" ht="20.100000000000001" customHeight="1" x14ac:dyDescent="0.3">
      <c r="B8027" s="101">
        <v>8017</v>
      </c>
      <c r="L8027" s="90" t="str">
        <f t="shared" si="45"/>
        <v xml:space="preserve"> </v>
      </c>
      <c r="M8027" s="90" t="str">
        <f t="shared" si="46"/>
        <v xml:space="preserve"> </v>
      </c>
      <c r="N8027" s="91" t="str">
        <f t="shared" si="47"/>
        <v xml:space="preserve"> </v>
      </c>
    </row>
    <row r="8028" spans="2:14" ht="20.100000000000001" customHeight="1" x14ac:dyDescent="0.3">
      <c r="B8028" s="101">
        <v>8018</v>
      </c>
      <c r="L8028" s="90" t="str">
        <f t="shared" si="45"/>
        <v xml:space="preserve"> </v>
      </c>
      <c r="M8028" s="90" t="str">
        <f t="shared" si="46"/>
        <v xml:space="preserve"> </v>
      </c>
      <c r="N8028" s="91" t="str">
        <f t="shared" si="47"/>
        <v xml:space="preserve"> </v>
      </c>
    </row>
    <row r="8029" spans="2:14" ht="20.100000000000001" customHeight="1" x14ac:dyDescent="0.3">
      <c r="B8029" s="101">
        <v>8019</v>
      </c>
      <c r="L8029" s="90" t="str">
        <f t="shared" si="45"/>
        <v xml:space="preserve"> </v>
      </c>
      <c r="M8029" s="90" t="str">
        <f t="shared" si="46"/>
        <v xml:space="preserve"> </v>
      </c>
      <c r="N8029" s="91" t="str">
        <f t="shared" si="47"/>
        <v xml:space="preserve"> </v>
      </c>
    </row>
    <row r="8030" spans="2:14" ht="20.100000000000001" customHeight="1" x14ac:dyDescent="0.3">
      <c r="B8030" s="101">
        <v>8020</v>
      </c>
      <c r="L8030" s="90" t="str">
        <f t="shared" si="45"/>
        <v xml:space="preserve"> </v>
      </c>
      <c r="M8030" s="90" t="str">
        <f t="shared" si="46"/>
        <v xml:space="preserve"> </v>
      </c>
      <c r="N8030" s="91" t="str">
        <f t="shared" si="47"/>
        <v xml:space="preserve"> </v>
      </c>
    </row>
    <row r="8031" spans="2:14" ht="20.100000000000001" customHeight="1" x14ac:dyDescent="0.3">
      <c r="B8031" s="101">
        <v>8021</v>
      </c>
      <c r="L8031" s="90" t="str">
        <f t="shared" si="45"/>
        <v xml:space="preserve"> </v>
      </c>
      <c r="M8031" s="90" t="str">
        <f t="shared" si="46"/>
        <v xml:space="preserve"> </v>
      </c>
      <c r="N8031" s="91" t="str">
        <f t="shared" si="47"/>
        <v xml:space="preserve"> </v>
      </c>
    </row>
    <row r="8032" spans="2:14" ht="20.100000000000001" customHeight="1" x14ac:dyDescent="0.3">
      <c r="B8032" s="101">
        <v>8022</v>
      </c>
      <c r="L8032" s="90" t="str">
        <f t="shared" si="45"/>
        <v xml:space="preserve"> </v>
      </c>
      <c r="M8032" s="90" t="str">
        <f t="shared" si="46"/>
        <v xml:space="preserve"> </v>
      </c>
      <c r="N8032" s="91" t="str">
        <f t="shared" si="47"/>
        <v xml:space="preserve"> </v>
      </c>
    </row>
    <row r="8033" spans="2:14" ht="20.100000000000001" customHeight="1" x14ac:dyDescent="0.3">
      <c r="B8033" s="101">
        <v>8023</v>
      </c>
      <c r="L8033" s="90" t="str">
        <f t="shared" si="45"/>
        <v xml:space="preserve"> </v>
      </c>
      <c r="M8033" s="90" t="str">
        <f t="shared" si="46"/>
        <v xml:space="preserve"> </v>
      </c>
      <c r="N8033" s="91" t="str">
        <f t="shared" si="47"/>
        <v xml:space="preserve"> </v>
      </c>
    </row>
    <row r="8034" spans="2:14" ht="20.100000000000001" customHeight="1" x14ac:dyDescent="0.3">
      <c r="B8034" s="101">
        <v>8024</v>
      </c>
      <c r="L8034" s="90" t="str">
        <f t="shared" si="45"/>
        <v xml:space="preserve"> </v>
      </c>
      <c r="M8034" s="90" t="str">
        <f t="shared" si="46"/>
        <v xml:space="preserve"> </v>
      </c>
      <c r="N8034" s="91" t="str">
        <f t="shared" si="47"/>
        <v xml:space="preserve"> </v>
      </c>
    </row>
    <row r="8035" spans="2:14" ht="20.100000000000001" customHeight="1" x14ac:dyDescent="0.3">
      <c r="B8035" s="101">
        <v>8025</v>
      </c>
      <c r="L8035" s="90" t="str">
        <f t="shared" si="45"/>
        <v xml:space="preserve"> </v>
      </c>
      <c r="M8035" s="90" t="str">
        <f t="shared" si="46"/>
        <v xml:space="preserve"> </v>
      </c>
      <c r="N8035" s="91" t="str">
        <f t="shared" si="47"/>
        <v xml:space="preserve"> </v>
      </c>
    </row>
    <row r="8036" spans="2:14" ht="20.100000000000001" customHeight="1" x14ac:dyDescent="0.3">
      <c r="B8036" s="101">
        <v>8026</v>
      </c>
      <c r="L8036" s="90" t="str">
        <f t="shared" si="45"/>
        <v xml:space="preserve"> </v>
      </c>
      <c r="M8036" s="90" t="str">
        <f t="shared" si="46"/>
        <v xml:space="preserve"> </v>
      </c>
      <c r="N8036" s="91" t="str">
        <f t="shared" si="47"/>
        <v xml:space="preserve"> </v>
      </c>
    </row>
    <row r="8037" spans="2:14" ht="20.100000000000001" customHeight="1" x14ac:dyDescent="0.3">
      <c r="B8037" s="101">
        <v>8027</v>
      </c>
      <c r="L8037" s="90" t="str">
        <f t="shared" si="45"/>
        <v xml:space="preserve"> </v>
      </c>
      <c r="M8037" s="90" t="str">
        <f t="shared" si="46"/>
        <v xml:space="preserve"> </v>
      </c>
      <c r="N8037" s="91" t="str">
        <f t="shared" si="47"/>
        <v xml:space="preserve"> </v>
      </c>
    </row>
    <row r="8038" spans="2:14" ht="20.100000000000001" customHeight="1" x14ac:dyDescent="0.3">
      <c r="B8038" s="101">
        <v>8028</v>
      </c>
      <c r="L8038" s="90" t="str">
        <f t="shared" si="45"/>
        <v xml:space="preserve"> </v>
      </c>
      <c r="M8038" s="90" t="str">
        <f t="shared" si="46"/>
        <v xml:space="preserve"> </v>
      </c>
      <c r="N8038" s="91" t="str">
        <f t="shared" si="47"/>
        <v xml:space="preserve"> </v>
      </c>
    </row>
    <row r="8039" spans="2:14" ht="20.100000000000001" customHeight="1" x14ac:dyDescent="0.3">
      <c r="B8039" s="101">
        <v>8029</v>
      </c>
    </row>
    <row r="8040" spans="2:14" ht="20.100000000000001" customHeight="1" x14ac:dyDescent="0.3">
      <c r="B8040" s="101">
        <v>8030</v>
      </c>
    </row>
    <row r="8041" spans="2:14" ht="20.100000000000001" customHeight="1" x14ac:dyDescent="0.3">
      <c r="B8041" s="101">
        <v>8031</v>
      </c>
    </row>
    <row r="8042" spans="2:14" ht="20.100000000000001" customHeight="1" x14ac:dyDescent="0.3">
      <c r="B8042" s="101">
        <v>8032</v>
      </c>
    </row>
    <row r="8043" spans="2:14" ht="20.100000000000001" customHeight="1" x14ac:dyDescent="0.3">
      <c r="B8043" s="101">
        <v>8033</v>
      </c>
    </row>
    <row r="8044" spans="2:14" ht="20.100000000000001" customHeight="1" x14ac:dyDescent="0.3">
      <c r="B8044" s="101">
        <v>8034</v>
      </c>
    </row>
    <row r="8045" spans="2:14" ht="20.100000000000001" customHeight="1" x14ac:dyDescent="0.3">
      <c r="B8045" s="101">
        <v>8035</v>
      </c>
    </row>
    <row r="8046" spans="2:14" ht="20.100000000000001" customHeight="1" x14ac:dyDescent="0.3">
      <c r="B8046" s="101">
        <v>8036</v>
      </c>
    </row>
    <row r="8047" spans="2:14" ht="20.100000000000001" customHeight="1" x14ac:dyDescent="0.3">
      <c r="B8047" s="101">
        <v>8037</v>
      </c>
    </row>
    <row r="8048" spans="2:14" ht="20.100000000000001" customHeight="1" x14ac:dyDescent="0.3">
      <c r="B8048" s="101">
        <v>8038</v>
      </c>
    </row>
    <row r="8049" spans="2:2" ht="20.100000000000001" customHeight="1" x14ac:dyDescent="0.3">
      <c r="B8049" s="101">
        <v>8039</v>
      </c>
    </row>
    <row r="8050" spans="2:2" ht="20.100000000000001" customHeight="1" x14ac:dyDescent="0.3">
      <c r="B8050" s="101">
        <v>8040</v>
      </c>
    </row>
    <row r="8051" spans="2:2" ht="20.100000000000001" customHeight="1" x14ac:dyDescent="0.3">
      <c r="B8051" s="101">
        <v>8041</v>
      </c>
    </row>
    <row r="8052" spans="2:2" ht="20.100000000000001" customHeight="1" x14ac:dyDescent="0.3">
      <c r="B8052" s="101">
        <v>8042</v>
      </c>
    </row>
    <row r="8053" spans="2:2" ht="20.100000000000001" customHeight="1" x14ac:dyDescent="0.3">
      <c r="B8053" s="101">
        <v>8043</v>
      </c>
    </row>
    <row r="8054" spans="2:2" ht="20.100000000000001" customHeight="1" x14ac:dyDescent="0.3">
      <c r="B8054" s="101">
        <v>8044</v>
      </c>
    </row>
    <row r="8055" spans="2:2" ht="20.100000000000001" customHeight="1" x14ac:dyDescent="0.3">
      <c r="B8055" s="101">
        <v>8045</v>
      </c>
    </row>
    <row r="8056" spans="2:2" ht="20.100000000000001" customHeight="1" x14ac:dyDescent="0.3">
      <c r="B8056" s="101">
        <v>8046</v>
      </c>
    </row>
    <row r="8057" spans="2:2" ht="20.100000000000001" customHeight="1" x14ac:dyDescent="0.3">
      <c r="B8057" s="101">
        <v>8047</v>
      </c>
    </row>
    <row r="8058" spans="2:2" ht="20.100000000000001" customHeight="1" x14ac:dyDescent="0.3">
      <c r="B8058" s="101">
        <v>8048</v>
      </c>
    </row>
    <row r="8059" spans="2:2" ht="20.100000000000001" customHeight="1" x14ac:dyDescent="0.3">
      <c r="B8059" s="101">
        <v>8049</v>
      </c>
    </row>
    <row r="8060" spans="2:2" ht="20.100000000000001" customHeight="1" x14ac:dyDescent="0.3">
      <c r="B8060" s="101">
        <v>8050</v>
      </c>
    </row>
    <row r="8061" spans="2:2" ht="20.100000000000001" customHeight="1" x14ac:dyDescent="0.3">
      <c r="B8061" s="101">
        <v>8051</v>
      </c>
    </row>
    <row r="8062" spans="2:2" ht="20.100000000000001" customHeight="1" x14ac:dyDescent="0.3">
      <c r="B8062" s="101">
        <v>8052</v>
      </c>
    </row>
    <row r="8063" spans="2:2" ht="20.100000000000001" customHeight="1" x14ac:dyDescent="0.3">
      <c r="B8063" s="101">
        <v>8053</v>
      </c>
    </row>
    <row r="8064" spans="2:2" ht="20.100000000000001" customHeight="1" x14ac:dyDescent="0.3">
      <c r="B8064" s="101">
        <v>8054</v>
      </c>
    </row>
    <row r="8065" spans="2:2" ht="20.100000000000001" customHeight="1" x14ac:dyDescent="0.3">
      <c r="B8065" s="101">
        <v>8055</v>
      </c>
    </row>
    <row r="8066" spans="2:2" ht="20.100000000000001" customHeight="1" x14ac:dyDescent="0.3">
      <c r="B8066" s="101">
        <v>8056</v>
      </c>
    </row>
    <row r="8067" spans="2:2" ht="20.100000000000001" customHeight="1" x14ac:dyDescent="0.3">
      <c r="B8067" s="101">
        <v>8057</v>
      </c>
    </row>
    <row r="8068" spans="2:2" ht="20.100000000000001" customHeight="1" x14ac:dyDescent="0.3">
      <c r="B8068" s="101">
        <v>8058</v>
      </c>
    </row>
    <row r="8069" spans="2:2" ht="20.100000000000001" customHeight="1" x14ac:dyDescent="0.3">
      <c r="B8069" s="101">
        <v>8059</v>
      </c>
    </row>
    <row r="8070" spans="2:2" ht="20.100000000000001" customHeight="1" x14ac:dyDescent="0.3">
      <c r="B8070" s="101">
        <v>8060</v>
      </c>
    </row>
    <row r="8071" spans="2:2" ht="20.100000000000001" customHeight="1" x14ac:dyDescent="0.3">
      <c r="B8071" s="101">
        <v>8061</v>
      </c>
    </row>
    <row r="8072" spans="2:2" ht="20.100000000000001" customHeight="1" x14ac:dyDescent="0.3">
      <c r="B8072" s="101">
        <v>8062</v>
      </c>
    </row>
    <row r="8073" spans="2:2" ht="20.100000000000001" customHeight="1" x14ac:dyDescent="0.3">
      <c r="B8073" s="101">
        <v>8063</v>
      </c>
    </row>
    <row r="8074" spans="2:2" ht="20.100000000000001" customHeight="1" x14ac:dyDescent="0.3">
      <c r="B8074" s="101">
        <v>8064</v>
      </c>
    </row>
    <row r="8075" spans="2:2" ht="20.100000000000001" customHeight="1" x14ac:dyDescent="0.3">
      <c r="B8075" s="101">
        <v>8065</v>
      </c>
    </row>
    <row r="8076" spans="2:2" ht="20.100000000000001" customHeight="1" x14ac:dyDescent="0.3">
      <c r="B8076" s="101">
        <v>8066</v>
      </c>
    </row>
    <row r="8077" spans="2:2" ht="20.100000000000001" customHeight="1" x14ac:dyDescent="0.3">
      <c r="B8077" s="101">
        <v>8067</v>
      </c>
    </row>
    <row r="8078" spans="2:2" ht="20.100000000000001" customHeight="1" x14ac:dyDescent="0.3">
      <c r="B8078" s="101">
        <v>8068</v>
      </c>
    </row>
    <row r="8079" spans="2:2" ht="20.100000000000001" customHeight="1" x14ac:dyDescent="0.3">
      <c r="B8079" s="101">
        <v>8069</v>
      </c>
    </row>
    <row r="8080" spans="2:2" ht="20.100000000000001" customHeight="1" x14ac:dyDescent="0.3">
      <c r="B8080" s="101">
        <v>8070</v>
      </c>
    </row>
    <row r="8081" spans="2:2" ht="20.100000000000001" customHeight="1" x14ac:dyDescent="0.3">
      <c r="B8081" s="101">
        <v>8071</v>
      </c>
    </row>
    <row r="8082" spans="2:2" ht="20.100000000000001" customHeight="1" x14ac:dyDescent="0.3">
      <c r="B8082" s="101">
        <v>8072</v>
      </c>
    </row>
    <row r="8083" spans="2:2" ht="20.100000000000001" customHeight="1" x14ac:dyDescent="0.3">
      <c r="B8083" s="101">
        <v>8073</v>
      </c>
    </row>
    <row r="8084" spans="2:2" ht="20.100000000000001" customHeight="1" x14ac:dyDescent="0.3">
      <c r="B8084" s="101">
        <v>8074</v>
      </c>
    </row>
    <row r="8085" spans="2:2" ht="20.100000000000001" customHeight="1" x14ac:dyDescent="0.3">
      <c r="B8085" s="101">
        <v>8075</v>
      </c>
    </row>
    <row r="8086" spans="2:2" ht="20.100000000000001" customHeight="1" x14ac:dyDescent="0.3">
      <c r="B8086" s="101">
        <v>8076</v>
      </c>
    </row>
    <row r="8087" spans="2:2" ht="20.100000000000001" customHeight="1" x14ac:dyDescent="0.3">
      <c r="B8087" s="101">
        <v>8077</v>
      </c>
    </row>
    <row r="8088" spans="2:2" ht="20.100000000000001" customHeight="1" x14ac:dyDescent="0.3">
      <c r="B8088" s="101">
        <v>8078</v>
      </c>
    </row>
    <row r="8089" spans="2:2" ht="20.100000000000001" customHeight="1" x14ac:dyDescent="0.3">
      <c r="B8089" s="101">
        <v>8079</v>
      </c>
    </row>
    <row r="8090" spans="2:2" ht="20.100000000000001" customHeight="1" x14ac:dyDescent="0.3">
      <c r="B8090" s="101">
        <v>8080</v>
      </c>
    </row>
    <row r="8091" spans="2:2" ht="20.100000000000001" customHeight="1" x14ac:dyDescent="0.3">
      <c r="B8091" s="101">
        <v>8081</v>
      </c>
    </row>
    <row r="8092" spans="2:2" ht="20.100000000000001" customHeight="1" x14ac:dyDescent="0.3">
      <c r="B8092" s="101">
        <v>8082</v>
      </c>
    </row>
    <row r="8093" spans="2:2" ht="20.100000000000001" customHeight="1" x14ac:dyDescent="0.3">
      <c r="B8093" s="101">
        <v>8083</v>
      </c>
    </row>
    <row r="8094" spans="2:2" ht="20.100000000000001" customHeight="1" x14ac:dyDescent="0.3">
      <c r="B8094" s="101">
        <v>8084</v>
      </c>
    </row>
    <row r="8095" spans="2:2" ht="20.100000000000001" customHeight="1" x14ac:dyDescent="0.3">
      <c r="B8095" s="101">
        <v>8085</v>
      </c>
    </row>
    <row r="8096" spans="2:2" ht="20.100000000000001" customHeight="1" x14ac:dyDescent="0.3">
      <c r="B8096" s="101">
        <v>8086</v>
      </c>
    </row>
    <row r="8097" spans="2:2" ht="20.100000000000001" customHeight="1" x14ac:dyDescent="0.3">
      <c r="B8097" s="101">
        <v>8087</v>
      </c>
    </row>
    <row r="8098" spans="2:2" ht="20.100000000000001" customHeight="1" x14ac:dyDescent="0.3">
      <c r="B8098" s="101">
        <v>8088</v>
      </c>
    </row>
    <row r="8099" spans="2:2" ht="20.100000000000001" customHeight="1" x14ac:dyDescent="0.3">
      <c r="B8099" s="101">
        <v>8089</v>
      </c>
    </row>
    <row r="8100" spans="2:2" ht="20.100000000000001" customHeight="1" x14ac:dyDescent="0.3">
      <c r="B8100" s="101">
        <v>8090</v>
      </c>
    </row>
    <row r="8101" spans="2:2" ht="20.100000000000001" customHeight="1" x14ac:dyDescent="0.3">
      <c r="B8101" s="101">
        <v>8091</v>
      </c>
    </row>
    <row r="8102" spans="2:2" ht="20.100000000000001" customHeight="1" x14ac:dyDescent="0.3">
      <c r="B8102" s="101">
        <v>8092</v>
      </c>
    </row>
    <row r="8103" spans="2:2" ht="20.100000000000001" customHeight="1" x14ac:dyDescent="0.3">
      <c r="B8103" s="101">
        <v>8093</v>
      </c>
    </row>
    <row r="8104" spans="2:2" ht="20.100000000000001" customHeight="1" x14ac:dyDescent="0.3">
      <c r="B8104" s="101">
        <v>8094</v>
      </c>
    </row>
    <row r="8105" spans="2:2" ht="20.100000000000001" customHeight="1" x14ac:dyDescent="0.3">
      <c r="B8105" s="101">
        <v>8095</v>
      </c>
    </row>
    <row r="8106" spans="2:2" ht="20.100000000000001" customHeight="1" x14ac:dyDescent="0.3">
      <c r="B8106" s="101">
        <v>8096</v>
      </c>
    </row>
    <row r="8107" spans="2:2" ht="20.100000000000001" customHeight="1" x14ac:dyDescent="0.3">
      <c r="B8107" s="101">
        <v>8097</v>
      </c>
    </row>
    <row r="8108" spans="2:2" ht="20.100000000000001" customHeight="1" x14ac:dyDescent="0.3">
      <c r="B8108" s="101">
        <v>8098</v>
      </c>
    </row>
    <row r="8109" spans="2:2" ht="20.100000000000001" customHeight="1" x14ac:dyDescent="0.3">
      <c r="B8109" s="101">
        <v>8099</v>
      </c>
    </row>
    <row r="8110" spans="2:2" ht="20.100000000000001" customHeight="1" x14ac:dyDescent="0.3">
      <c r="B8110" s="101">
        <v>8100</v>
      </c>
    </row>
    <row r="8111" spans="2:2" ht="20.100000000000001" customHeight="1" x14ac:dyDescent="0.3">
      <c r="B8111" s="101">
        <v>8101</v>
      </c>
    </row>
    <row r="8112" spans="2:2" ht="20.100000000000001" customHeight="1" x14ac:dyDescent="0.3">
      <c r="B8112" s="101">
        <v>8102</v>
      </c>
    </row>
    <row r="8113" spans="2:2" ht="20.100000000000001" customHeight="1" x14ac:dyDescent="0.3">
      <c r="B8113" s="101">
        <v>8103</v>
      </c>
    </row>
    <row r="8114" spans="2:2" ht="20.100000000000001" customHeight="1" x14ac:dyDescent="0.3">
      <c r="B8114" s="101">
        <v>8104</v>
      </c>
    </row>
    <row r="8115" spans="2:2" ht="20.100000000000001" customHeight="1" x14ac:dyDescent="0.3">
      <c r="B8115" s="101">
        <v>8105</v>
      </c>
    </row>
    <row r="8116" spans="2:2" ht="20.100000000000001" customHeight="1" x14ac:dyDescent="0.3">
      <c r="B8116" s="101">
        <v>8106</v>
      </c>
    </row>
    <row r="8117" spans="2:2" ht="20.100000000000001" customHeight="1" x14ac:dyDescent="0.3">
      <c r="B8117" s="101">
        <v>8107</v>
      </c>
    </row>
    <row r="8118" spans="2:2" ht="20.100000000000001" customHeight="1" x14ac:dyDescent="0.3">
      <c r="B8118" s="101">
        <v>8108</v>
      </c>
    </row>
    <row r="8119" spans="2:2" ht="20.100000000000001" customHeight="1" x14ac:dyDescent="0.3">
      <c r="B8119" s="101">
        <v>8109</v>
      </c>
    </row>
    <row r="8120" spans="2:2" ht="20.100000000000001" customHeight="1" x14ac:dyDescent="0.3">
      <c r="B8120" s="101">
        <v>8110</v>
      </c>
    </row>
    <row r="8121" spans="2:2" ht="20.100000000000001" customHeight="1" x14ac:dyDescent="0.3">
      <c r="B8121" s="101">
        <v>8111</v>
      </c>
    </row>
    <row r="8122" spans="2:2" ht="20.100000000000001" customHeight="1" x14ac:dyDescent="0.3">
      <c r="B8122" s="101">
        <v>8112</v>
      </c>
    </row>
    <row r="8123" spans="2:2" ht="20.100000000000001" customHeight="1" x14ac:dyDescent="0.3">
      <c r="B8123" s="101">
        <v>8113</v>
      </c>
    </row>
    <row r="8124" spans="2:2" ht="20.100000000000001" customHeight="1" x14ac:dyDescent="0.3">
      <c r="B8124" s="101">
        <v>8114</v>
      </c>
    </row>
    <row r="8125" spans="2:2" ht="20.100000000000001" customHeight="1" x14ac:dyDescent="0.3">
      <c r="B8125" s="101">
        <v>8115</v>
      </c>
    </row>
    <row r="8126" spans="2:2" ht="20.100000000000001" customHeight="1" x14ac:dyDescent="0.3">
      <c r="B8126" s="101">
        <v>8116</v>
      </c>
    </row>
    <row r="8127" spans="2:2" ht="20.100000000000001" customHeight="1" x14ac:dyDescent="0.3">
      <c r="B8127" s="101">
        <v>8117</v>
      </c>
    </row>
    <row r="8128" spans="2:2" ht="20.100000000000001" customHeight="1" x14ac:dyDescent="0.3">
      <c r="B8128" s="101">
        <v>8118</v>
      </c>
    </row>
    <row r="8129" spans="2:2" ht="20.100000000000001" customHeight="1" x14ac:dyDescent="0.3">
      <c r="B8129" s="101">
        <v>8119</v>
      </c>
    </row>
    <row r="8130" spans="2:2" ht="20.100000000000001" customHeight="1" x14ac:dyDescent="0.3">
      <c r="B8130" s="101">
        <v>8120</v>
      </c>
    </row>
    <row r="8131" spans="2:2" ht="20.100000000000001" customHeight="1" x14ac:dyDescent="0.3">
      <c r="B8131" s="101">
        <v>8121</v>
      </c>
    </row>
    <row r="8132" spans="2:2" ht="20.100000000000001" customHeight="1" x14ac:dyDescent="0.3">
      <c r="B8132" s="101">
        <v>8122</v>
      </c>
    </row>
    <row r="8133" spans="2:2" ht="20.100000000000001" customHeight="1" x14ac:dyDescent="0.3">
      <c r="B8133" s="101">
        <v>8123</v>
      </c>
    </row>
    <row r="8134" spans="2:2" ht="20.100000000000001" customHeight="1" x14ac:dyDescent="0.3">
      <c r="B8134" s="101">
        <v>8124</v>
      </c>
    </row>
    <row r="8135" spans="2:2" ht="20.100000000000001" customHeight="1" x14ac:dyDescent="0.3">
      <c r="B8135" s="101">
        <v>8125</v>
      </c>
    </row>
    <row r="8136" spans="2:2" ht="20.100000000000001" customHeight="1" x14ac:dyDescent="0.3">
      <c r="B8136" s="101">
        <v>8126</v>
      </c>
    </row>
    <row r="8137" spans="2:2" ht="20.100000000000001" customHeight="1" x14ac:dyDescent="0.3">
      <c r="B8137" s="101">
        <v>8127</v>
      </c>
    </row>
    <row r="8138" spans="2:2" ht="20.100000000000001" customHeight="1" x14ac:dyDescent="0.3">
      <c r="B8138" s="101">
        <v>8128</v>
      </c>
    </row>
    <row r="8139" spans="2:2" ht="20.100000000000001" customHeight="1" x14ac:dyDescent="0.3">
      <c r="B8139" s="101">
        <v>8129</v>
      </c>
    </row>
    <row r="8140" spans="2:2" ht="20.100000000000001" customHeight="1" x14ac:dyDescent="0.3">
      <c r="B8140" s="101">
        <v>8130</v>
      </c>
    </row>
    <row r="8141" spans="2:2" ht="20.100000000000001" customHeight="1" x14ac:dyDescent="0.3">
      <c r="B8141" s="101">
        <v>8131</v>
      </c>
    </row>
    <row r="8142" spans="2:2" ht="20.100000000000001" customHeight="1" x14ac:dyDescent="0.3">
      <c r="B8142" s="101">
        <v>8132</v>
      </c>
    </row>
    <row r="8143" spans="2:2" ht="20.100000000000001" customHeight="1" x14ac:dyDescent="0.3">
      <c r="B8143" s="101">
        <v>8133</v>
      </c>
    </row>
    <row r="8144" spans="2:2" ht="20.100000000000001" customHeight="1" x14ac:dyDescent="0.3">
      <c r="B8144" s="101">
        <v>8134</v>
      </c>
    </row>
    <row r="8145" spans="2:2" ht="20.100000000000001" customHeight="1" x14ac:dyDescent="0.3">
      <c r="B8145" s="101">
        <v>8135</v>
      </c>
    </row>
    <row r="8146" spans="2:2" ht="20.100000000000001" customHeight="1" x14ac:dyDescent="0.3">
      <c r="B8146" s="101">
        <v>8136</v>
      </c>
    </row>
    <row r="8147" spans="2:2" ht="20.100000000000001" customHeight="1" x14ac:dyDescent="0.3">
      <c r="B8147" s="101">
        <v>8137</v>
      </c>
    </row>
    <row r="8148" spans="2:2" ht="20.100000000000001" customHeight="1" x14ac:dyDescent="0.3">
      <c r="B8148" s="101">
        <v>8138</v>
      </c>
    </row>
    <row r="8149" spans="2:2" ht="20.100000000000001" customHeight="1" x14ac:dyDescent="0.3">
      <c r="B8149" s="101">
        <v>8139</v>
      </c>
    </row>
    <row r="8150" spans="2:2" ht="20.100000000000001" customHeight="1" x14ac:dyDescent="0.3">
      <c r="B8150" s="101">
        <v>8140</v>
      </c>
    </row>
    <row r="8151" spans="2:2" ht="20.100000000000001" customHeight="1" x14ac:dyDescent="0.3">
      <c r="B8151" s="101">
        <v>8141</v>
      </c>
    </row>
    <row r="8152" spans="2:2" ht="20.100000000000001" customHeight="1" x14ac:dyDescent="0.3">
      <c r="B8152" s="101">
        <v>8142</v>
      </c>
    </row>
    <row r="8153" spans="2:2" ht="20.100000000000001" customHeight="1" x14ac:dyDescent="0.3">
      <c r="B8153" s="101">
        <v>8143</v>
      </c>
    </row>
    <row r="8154" spans="2:2" ht="20.100000000000001" customHeight="1" x14ac:dyDescent="0.3">
      <c r="B8154" s="101">
        <v>8144</v>
      </c>
    </row>
    <row r="8155" spans="2:2" ht="20.100000000000001" customHeight="1" x14ac:dyDescent="0.3">
      <c r="B8155" s="101">
        <v>8145</v>
      </c>
    </row>
    <row r="8156" spans="2:2" ht="20.100000000000001" customHeight="1" x14ac:dyDescent="0.3">
      <c r="B8156" s="101">
        <v>8146</v>
      </c>
    </row>
    <row r="8157" spans="2:2" ht="20.100000000000001" customHeight="1" x14ac:dyDescent="0.3">
      <c r="B8157" s="101">
        <v>8147</v>
      </c>
    </row>
    <row r="8158" spans="2:2" ht="20.100000000000001" customHeight="1" x14ac:dyDescent="0.3">
      <c r="B8158" s="101">
        <v>8148</v>
      </c>
    </row>
    <row r="8159" spans="2:2" ht="20.100000000000001" customHeight="1" x14ac:dyDescent="0.3">
      <c r="B8159" s="101">
        <v>8149</v>
      </c>
    </row>
    <row r="8160" spans="2:2" ht="20.100000000000001" customHeight="1" x14ac:dyDescent="0.3">
      <c r="B8160" s="101">
        <v>8150</v>
      </c>
    </row>
    <row r="8161" spans="2:2" ht="20.100000000000001" customHeight="1" x14ac:dyDescent="0.3">
      <c r="B8161" s="101">
        <v>8151</v>
      </c>
    </row>
    <row r="8162" spans="2:2" ht="20.100000000000001" customHeight="1" x14ac:dyDescent="0.3">
      <c r="B8162" s="101">
        <v>8152</v>
      </c>
    </row>
    <row r="8163" spans="2:2" ht="20.100000000000001" customHeight="1" x14ac:dyDescent="0.3">
      <c r="B8163" s="101">
        <v>8153</v>
      </c>
    </row>
    <row r="8164" spans="2:2" ht="20.100000000000001" customHeight="1" x14ac:dyDescent="0.3">
      <c r="B8164" s="101">
        <v>8154</v>
      </c>
    </row>
    <row r="8165" spans="2:2" ht="20.100000000000001" customHeight="1" x14ac:dyDescent="0.3">
      <c r="B8165" s="101">
        <v>8155</v>
      </c>
    </row>
    <row r="8166" spans="2:2" ht="20.100000000000001" customHeight="1" x14ac:dyDescent="0.3">
      <c r="B8166" s="101">
        <v>8156</v>
      </c>
    </row>
    <row r="8167" spans="2:2" ht="20.100000000000001" customHeight="1" x14ac:dyDescent="0.3">
      <c r="B8167" s="101">
        <v>8157</v>
      </c>
    </row>
    <row r="8168" spans="2:2" ht="20.100000000000001" customHeight="1" x14ac:dyDescent="0.3">
      <c r="B8168" s="101">
        <v>8158</v>
      </c>
    </row>
    <row r="8169" spans="2:2" ht="20.100000000000001" customHeight="1" x14ac:dyDescent="0.3">
      <c r="B8169" s="101">
        <v>8159</v>
      </c>
    </row>
    <row r="8170" spans="2:2" ht="20.100000000000001" customHeight="1" x14ac:dyDescent="0.3">
      <c r="B8170" s="101">
        <v>8160</v>
      </c>
    </row>
    <row r="8171" spans="2:2" ht="20.100000000000001" customHeight="1" x14ac:dyDescent="0.3">
      <c r="B8171" s="101">
        <v>8161</v>
      </c>
    </row>
    <row r="8172" spans="2:2" ht="20.100000000000001" customHeight="1" x14ac:dyDescent="0.3">
      <c r="B8172" s="101">
        <v>8162</v>
      </c>
    </row>
    <row r="8173" spans="2:2" ht="20.100000000000001" customHeight="1" x14ac:dyDescent="0.3">
      <c r="B8173" s="101">
        <v>8163</v>
      </c>
    </row>
    <row r="8174" spans="2:2" ht="20.100000000000001" customHeight="1" x14ac:dyDescent="0.3">
      <c r="B8174" s="101">
        <v>8164</v>
      </c>
    </row>
    <row r="8175" spans="2:2" ht="20.100000000000001" customHeight="1" x14ac:dyDescent="0.3">
      <c r="B8175" s="101">
        <v>8165</v>
      </c>
    </row>
    <row r="8176" spans="2:2" ht="20.100000000000001" customHeight="1" x14ac:dyDescent="0.3">
      <c r="B8176" s="101">
        <v>8166</v>
      </c>
    </row>
    <row r="8177" spans="2:2" ht="20.100000000000001" customHeight="1" x14ac:dyDescent="0.3">
      <c r="B8177" s="101">
        <v>8167</v>
      </c>
    </row>
    <row r="8178" spans="2:2" ht="20.100000000000001" customHeight="1" x14ac:dyDescent="0.3">
      <c r="B8178" s="101">
        <v>8168</v>
      </c>
    </row>
    <row r="8179" spans="2:2" ht="20.100000000000001" customHeight="1" x14ac:dyDescent="0.3">
      <c r="B8179" s="101">
        <v>8169</v>
      </c>
    </row>
    <row r="8180" spans="2:2" ht="20.100000000000001" customHeight="1" x14ac:dyDescent="0.3">
      <c r="B8180" s="101">
        <v>8170</v>
      </c>
    </row>
    <row r="8181" spans="2:2" ht="20.100000000000001" customHeight="1" x14ac:dyDescent="0.3">
      <c r="B8181" s="101">
        <v>8171</v>
      </c>
    </row>
    <row r="8182" spans="2:2" ht="20.100000000000001" customHeight="1" x14ac:dyDescent="0.3">
      <c r="B8182" s="101">
        <v>8172</v>
      </c>
    </row>
    <row r="8183" spans="2:2" ht="20.100000000000001" customHeight="1" x14ac:dyDescent="0.3">
      <c r="B8183" s="101">
        <v>8173</v>
      </c>
    </row>
    <row r="8184" spans="2:2" ht="20.100000000000001" customHeight="1" x14ac:dyDescent="0.3">
      <c r="B8184" s="101">
        <v>8174</v>
      </c>
    </row>
    <row r="8185" spans="2:2" ht="20.100000000000001" customHeight="1" x14ac:dyDescent="0.3">
      <c r="B8185" s="101">
        <v>8175</v>
      </c>
    </row>
    <row r="8186" spans="2:2" ht="20.100000000000001" customHeight="1" x14ac:dyDescent="0.3">
      <c r="B8186" s="101">
        <v>8176</v>
      </c>
    </row>
    <row r="8187" spans="2:2" ht="20.100000000000001" customHeight="1" x14ac:dyDescent="0.3">
      <c r="B8187" s="101">
        <v>8177</v>
      </c>
    </row>
    <row r="8188" spans="2:2" ht="20.100000000000001" customHeight="1" x14ac:dyDescent="0.3">
      <c r="B8188" s="101">
        <v>8178</v>
      </c>
    </row>
    <row r="8189" spans="2:2" ht="20.100000000000001" customHeight="1" x14ac:dyDescent="0.3">
      <c r="B8189" s="101">
        <v>8179</v>
      </c>
    </row>
    <row r="8190" spans="2:2" ht="20.100000000000001" customHeight="1" x14ac:dyDescent="0.3">
      <c r="B8190" s="101">
        <v>8180</v>
      </c>
    </row>
    <row r="8191" spans="2:2" ht="20.100000000000001" customHeight="1" x14ac:dyDescent="0.3">
      <c r="B8191" s="101">
        <v>8181</v>
      </c>
    </row>
    <row r="8192" spans="2:2" ht="20.100000000000001" customHeight="1" x14ac:dyDescent="0.3">
      <c r="B8192" s="101">
        <v>8182</v>
      </c>
    </row>
    <row r="8193" spans="2:2" ht="20.100000000000001" customHeight="1" x14ac:dyDescent="0.3">
      <c r="B8193" s="101">
        <v>8183</v>
      </c>
    </row>
    <row r="8194" spans="2:2" ht="20.100000000000001" customHeight="1" x14ac:dyDescent="0.3">
      <c r="B8194" s="101">
        <v>8184</v>
      </c>
    </row>
    <row r="8195" spans="2:2" ht="20.100000000000001" customHeight="1" x14ac:dyDescent="0.3">
      <c r="B8195" s="101">
        <v>8185</v>
      </c>
    </row>
    <row r="8196" spans="2:2" ht="20.100000000000001" customHeight="1" x14ac:dyDescent="0.3">
      <c r="B8196" s="101">
        <v>8186</v>
      </c>
    </row>
    <row r="8197" spans="2:2" ht="20.100000000000001" customHeight="1" x14ac:dyDescent="0.3">
      <c r="B8197" s="101">
        <v>8187</v>
      </c>
    </row>
    <row r="8198" spans="2:2" ht="20.100000000000001" customHeight="1" x14ac:dyDescent="0.3">
      <c r="B8198" s="101">
        <v>8188</v>
      </c>
    </row>
    <row r="8199" spans="2:2" ht="20.100000000000001" customHeight="1" x14ac:dyDescent="0.3">
      <c r="B8199" s="101">
        <v>8189</v>
      </c>
    </row>
    <row r="8200" spans="2:2" ht="20.100000000000001" customHeight="1" x14ac:dyDescent="0.3">
      <c r="B8200" s="101">
        <v>8190</v>
      </c>
    </row>
    <row r="8201" spans="2:2" ht="20.100000000000001" customHeight="1" x14ac:dyDescent="0.3">
      <c r="B8201" s="101">
        <v>8191</v>
      </c>
    </row>
    <row r="8202" spans="2:2" ht="20.100000000000001" customHeight="1" x14ac:dyDescent="0.3">
      <c r="B8202" s="101">
        <v>8192</v>
      </c>
    </row>
    <row r="8203" spans="2:2" ht="20.100000000000001" customHeight="1" x14ac:dyDescent="0.3">
      <c r="B8203" s="101">
        <v>8193</v>
      </c>
    </row>
    <row r="8204" spans="2:2" ht="20.100000000000001" customHeight="1" x14ac:dyDescent="0.3">
      <c r="B8204" s="101">
        <v>8194</v>
      </c>
    </row>
    <row r="8205" spans="2:2" ht="20.100000000000001" customHeight="1" x14ac:dyDescent="0.3">
      <c r="B8205" s="101">
        <v>8195</v>
      </c>
    </row>
    <row r="8206" spans="2:2" ht="20.100000000000001" customHeight="1" x14ac:dyDescent="0.3">
      <c r="B8206" s="101">
        <v>8196</v>
      </c>
    </row>
    <row r="8207" spans="2:2" ht="20.100000000000001" customHeight="1" x14ac:dyDescent="0.3">
      <c r="B8207" s="101">
        <v>8197</v>
      </c>
    </row>
    <row r="8208" spans="2:2" ht="20.100000000000001" customHeight="1" x14ac:dyDescent="0.3">
      <c r="B8208" s="101">
        <v>8198</v>
      </c>
    </row>
    <row r="8209" spans="2:2" ht="20.100000000000001" customHeight="1" x14ac:dyDescent="0.3">
      <c r="B8209" s="101">
        <v>8199</v>
      </c>
    </row>
    <row r="8210" spans="2:2" ht="20.100000000000001" customHeight="1" x14ac:dyDescent="0.3">
      <c r="B8210" s="101">
        <v>8200</v>
      </c>
    </row>
    <row r="8211" spans="2:2" ht="20.100000000000001" customHeight="1" x14ac:dyDescent="0.3">
      <c r="B8211" s="101">
        <v>8201</v>
      </c>
    </row>
    <row r="8212" spans="2:2" ht="20.100000000000001" customHeight="1" x14ac:dyDescent="0.3">
      <c r="B8212" s="101">
        <v>8202</v>
      </c>
    </row>
    <row r="8213" spans="2:2" ht="20.100000000000001" customHeight="1" x14ac:dyDescent="0.3">
      <c r="B8213" s="101">
        <v>8203</v>
      </c>
    </row>
    <row r="8214" spans="2:2" ht="20.100000000000001" customHeight="1" x14ac:dyDescent="0.3">
      <c r="B8214" s="101">
        <v>8204</v>
      </c>
    </row>
    <row r="8215" spans="2:2" ht="20.100000000000001" customHeight="1" x14ac:dyDescent="0.3">
      <c r="B8215" s="101">
        <v>8205</v>
      </c>
    </row>
    <row r="8216" spans="2:2" ht="20.100000000000001" customHeight="1" x14ac:dyDescent="0.3">
      <c r="B8216" s="101">
        <v>8206</v>
      </c>
    </row>
    <row r="8217" spans="2:2" ht="20.100000000000001" customHeight="1" x14ac:dyDescent="0.3">
      <c r="B8217" s="101">
        <v>8207</v>
      </c>
    </row>
    <row r="8218" spans="2:2" ht="20.100000000000001" customHeight="1" x14ac:dyDescent="0.3">
      <c r="B8218" s="101">
        <v>8208</v>
      </c>
    </row>
    <row r="8219" spans="2:2" ht="20.100000000000001" customHeight="1" x14ac:dyDescent="0.3">
      <c r="B8219" s="101">
        <v>8209</v>
      </c>
    </row>
    <row r="8220" spans="2:2" ht="20.100000000000001" customHeight="1" x14ac:dyDescent="0.3">
      <c r="B8220" s="101">
        <v>8210</v>
      </c>
    </row>
    <row r="8221" spans="2:2" ht="20.100000000000001" customHeight="1" x14ac:dyDescent="0.3">
      <c r="B8221" s="101">
        <v>8211</v>
      </c>
    </row>
    <row r="8222" spans="2:2" ht="20.100000000000001" customHeight="1" x14ac:dyDescent="0.3">
      <c r="B8222" s="101">
        <v>8212</v>
      </c>
    </row>
    <row r="8223" spans="2:2" ht="20.100000000000001" customHeight="1" x14ac:dyDescent="0.3">
      <c r="B8223" s="101">
        <v>8213</v>
      </c>
    </row>
    <row r="8224" spans="2:2" ht="20.100000000000001" customHeight="1" x14ac:dyDescent="0.3">
      <c r="B8224" s="101">
        <v>8214</v>
      </c>
    </row>
    <row r="8225" spans="2:2" ht="20.100000000000001" customHeight="1" x14ac:dyDescent="0.3">
      <c r="B8225" s="101">
        <v>8215</v>
      </c>
    </row>
    <row r="8226" spans="2:2" ht="20.100000000000001" customHeight="1" x14ac:dyDescent="0.3">
      <c r="B8226" s="101">
        <v>8216</v>
      </c>
    </row>
    <row r="8227" spans="2:2" ht="20.100000000000001" customHeight="1" x14ac:dyDescent="0.3">
      <c r="B8227" s="101">
        <v>8217</v>
      </c>
    </row>
    <row r="8228" spans="2:2" ht="20.100000000000001" customHeight="1" x14ac:dyDescent="0.3">
      <c r="B8228" s="101">
        <v>8218</v>
      </c>
    </row>
    <row r="8229" spans="2:2" ht="20.100000000000001" customHeight="1" x14ac:dyDescent="0.3">
      <c r="B8229" s="101">
        <v>8219</v>
      </c>
    </row>
    <row r="8230" spans="2:2" ht="20.100000000000001" customHeight="1" x14ac:dyDescent="0.3">
      <c r="B8230" s="101">
        <v>8220</v>
      </c>
    </row>
    <row r="8231" spans="2:2" ht="20.100000000000001" customHeight="1" x14ac:dyDescent="0.3">
      <c r="B8231" s="101">
        <v>8221</v>
      </c>
    </row>
    <row r="8232" spans="2:2" ht="20.100000000000001" customHeight="1" x14ac:dyDescent="0.3">
      <c r="B8232" s="101">
        <v>8222</v>
      </c>
    </row>
    <row r="8233" spans="2:2" ht="20.100000000000001" customHeight="1" x14ac:dyDescent="0.3">
      <c r="B8233" s="101">
        <v>8223</v>
      </c>
    </row>
    <row r="8234" spans="2:2" ht="20.100000000000001" customHeight="1" x14ac:dyDescent="0.3">
      <c r="B8234" s="101">
        <v>8224</v>
      </c>
    </row>
    <row r="8235" spans="2:2" ht="20.100000000000001" customHeight="1" x14ac:dyDescent="0.3">
      <c r="B8235" s="101">
        <v>8225</v>
      </c>
    </row>
    <row r="8236" spans="2:2" ht="20.100000000000001" customHeight="1" x14ac:dyDescent="0.3">
      <c r="B8236" s="101">
        <v>8226</v>
      </c>
    </row>
    <row r="8237" spans="2:2" ht="20.100000000000001" customHeight="1" x14ac:dyDescent="0.3">
      <c r="B8237" s="101">
        <v>8227</v>
      </c>
    </row>
    <row r="8238" spans="2:2" ht="20.100000000000001" customHeight="1" x14ac:dyDescent="0.3">
      <c r="B8238" s="101">
        <v>8228</v>
      </c>
    </row>
    <row r="8239" spans="2:2" ht="20.100000000000001" customHeight="1" x14ac:dyDescent="0.3">
      <c r="B8239" s="101">
        <v>8229</v>
      </c>
    </row>
    <row r="8240" spans="2:2" ht="20.100000000000001" customHeight="1" x14ac:dyDescent="0.3">
      <c r="B8240" s="101">
        <v>8230</v>
      </c>
    </row>
    <row r="8241" spans="2:2" ht="20.100000000000001" customHeight="1" x14ac:dyDescent="0.3">
      <c r="B8241" s="101">
        <v>8231</v>
      </c>
    </row>
    <row r="8242" spans="2:2" ht="20.100000000000001" customHeight="1" x14ac:dyDescent="0.3">
      <c r="B8242" s="101">
        <v>8232</v>
      </c>
    </row>
    <row r="8243" spans="2:2" ht="20.100000000000001" customHeight="1" x14ac:dyDescent="0.3">
      <c r="B8243" s="101">
        <v>8233</v>
      </c>
    </row>
    <row r="8244" spans="2:2" ht="20.100000000000001" customHeight="1" x14ac:dyDescent="0.3">
      <c r="B8244" s="101">
        <v>8234</v>
      </c>
    </row>
    <row r="8245" spans="2:2" ht="20.100000000000001" customHeight="1" x14ac:dyDescent="0.3">
      <c r="B8245" s="101">
        <v>8235</v>
      </c>
    </row>
    <row r="8246" spans="2:2" ht="20.100000000000001" customHeight="1" x14ac:dyDescent="0.3">
      <c r="B8246" s="101">
        <v>8236</v>
      </c>
    </row>
    <row r="8247" spans="2:2" ht="20.100000000000001" customHeight="1" x14ac:dyDescent="0.3">
      <c r="B8247" s="101">
        <v>8237</v>
      </c>
    </row>
    <row r="8248" spans="2:2" ht="20.100000000000001" customHeight="1" x14ac:dyDescent="0.3">
      <c r="B8248" s="101">
        <v>8238</v>
      </c>
    </row>
    <row r="8249" spans="2:2" ht="20.100000000000001" customHeight="1" x14ac:dyDescent="0.3">
      <c r="B8249" s="101">
        <v>8239</v>
      </c>
    </row>
    <row r="8250" spans="2:2" ht="20.100000000000001" customHeight="1" x14ac:dyDescent="0.3">
      <c r="B8250" s="101">
        <v>8240</v>
      </c>
    </row>
    <row r="8251" spans="2:2" ht="20.100000000000001" customHeight="1" x14ac:dyDescent="0.3">
      <c r="B8251" s="101">
        <v>8241</v>
      </c>
    </row>
    <row r="8252" spans="2:2" ht="20.100000000000001" customHeight="1" x14ac:dyDescent="0.3">
      <c r="B8252" s="101">
        <v>8242</v>
      </c>
    </row>
    <row r="8253" spans="2:2" ht="20.100000000000001" customHeight="1" x14ac:dyDescent="0.3">
      <c r="B8253" s="101">
        <v>8243</v>
      </c>
    </row>
    <row r="8254" spans="2:2" ht="20.100000000000001" customHeight="1" x14ac:dyDescent="0.3">
      <c r="B8254" s="101">
        <v>8244</v>
      </c>
    </row>
    <row r="8255" spans="2:2" ht="20.100000000000001" customHeight="1" x14ac:dyDescent="0.3">
      <c r="B8255" s="101">
        <v>8245</v>
      </c>
    </row>
    <row r="8256" spans="2:2" ht="20.100000000000001" customHeight="1" x14ac:dyDescent="0.3">
      <c r="B8256" s="101">
        <v>8246</v>
      </c>
    </row>
    <row r="8257" spans="2:2" ht="20.100000000000001" customHeight="1" x14ac:dyDescent="0.3">
      <c r="B8257" s="101">
        <v>8247</v>
      </c>
    </row>
    <row r="8258" spans="2:2" ht="20.100000000000001" customHeight="1" x14ac:dyDescent="0.3">
      <c r="B8258" s="101">
        <v>8248</v>
      </c>
    </row>
    <row r="8259" spans="2:2" ht="20.100000000000001" customHeight="1" x14ac:dyDescent="0.3">
      <c r="B8259" s="101">
        <v>8249</v>
      </c>
    </row>
    <row r="8260" spans="2:2" ht="20.100000000000001" customHeight="1" x14ac:dyDescent="0.3">
      <c r="B8260" s="101">
        <v>8250</v>
      </c>
    </row>
    <row r="8261" spans="2:2" ht="20.100000000000001" customHeight="1" x14ac:dyDescent="0.3">
      <c r="B8261" s="101">
        <v>8251</v>
      </c>
    </row>
    <row r="8262" spans="2:2" ht="20.100000000000001" customHeight="1" x14ac:dyDescent="0.3">
      <c r="B8262" s="101">
        <v>8252</v>
      </c>
    </row>
    <row r="8263" spans="2:2" ht="20.100000000000001" customHeight="1" x14ac:dyDescent="0.3">
      <c r="B8263" s="101">
        <v>8253</v>
      </c>
    </row>
    <row r="8264" spans="2:2" ht="20.100000000000001" customHeight="1" x14ac:dyDescent="0.3">
      <c r="B8264" s="101">
        <v>8254</v>
      </c>
    </row>
    <row r="8265" spans="2:2" ht="20.100000000000001" customHeight="1" x14ac:dyDescent="0.3">
      <c r="B8265" s="101">
        <v>8255</v>
      </c>
    </row>
    <row r="8266" spans="2:2" ht="20.100000000000001" customHeight="1" x14ac:dyDescent="0.3">
      <c r="B8266" s="101">
        <v>8256</v>
      </c>
    </row>
    <row r="8267" spans="2:2" ht="20.100000000000001" customHeight="1" x14ac:dyDescent="0.3">
      <c r="B8267" s="101">
        <v>8257</v>
      </c>
    </row>
    <row r="8268" spans="2:2" ht="20.100000000000001" customHeight="1" x14ac:dyDescent="0.3">
      <c r="B8268" s="101">
        <v>8258</v>
      </c>
    </row>
    <row r="8269" spans="2:2" ht="20.100000000000001" customHeight="1" x14ac:dyDescent="0.3">
      <c r="B8269" s="101">
        <v>8259</v>
      </c>
    </row>
    <row r="8270" spans="2:2" ht="20.100000000000001" customHeight="1" x14ac:dyDescent="0.3">
      <c r="B8270" s="101">
        <v>8260</v>
      </c>
    </row>
    <row r="8271" spans="2:2" ht="20.100000000000001" customHeight="1" x14ac:dyDescent="0.3">
      <c r="B8271" s="101">
        <v>8261</v>
      </c>
    </row>
    <row r="8272" spans="2:2" ht="20.100000000000001" customHeight="1" x14ac:dyDescent="0.3">
      <c r="B8272" s="101">
        <v>8262</v>
      </c>
    </row>
    <row r="8273" spans="2:2" ht="20.100000000000001" customHeight="1" x14ac:dyDescent="0.3">
      <c r="B8273" s="101">
        <v>8263</v>
      </c>
    </row>
    <row r="8274" spans="2:2" ht="20.100000000000001" customHeight="1" x14ac:dyDescent="0.3">
      <c r="B8274" s="101">
        <v>8264</v>
      </c>
    </row>
    <row r="8275" spans="2:2" ht="20.100000000000001" customHeight="1" x14ac:dyDescent="0.3">
      <c r="B8275" s="101">
        <v>8265</v>
      </c>
    </row>
    <row r="8276" spans="2:2" ht="20.100000000000001" customHeight="1" x14ac:dyDescent="0.3">
      <c r="B8276" s="101">
        <v>8266</v>
      </c>
    </row>
    <row r="8277" spans="2:2" ht="20.100000000000001" customHeight="1" x14ac:dyDescent="0.3">
      <c r="B8277" s="101">
        <v>8267</v>
      </c>
    </row>
    <row r="8278" spans="2:2" ht="20.100000000000001" customHeight="1" x14ac:dyDescent="0.3">
      <c r="B8278" s="101">
        <v>8268</v>
      </c>
    </row>
    <row r="8279" spans="2:2" ht="20.100000000000001" customHeight="1" x14ac:dyDescent="0.3">
      <c r="B8279" s="101">
        <v>8269</v>
      </c>
    </row>
    <row r="8280" spans="2:2" ht="20.100000000000001" customHeight="1" x14ac:dyDescent="0.3">
      <c r="B8280" s="101">
        <v>8270</v>
      </c>
    </row>
    <row r="8281" spans="2:2" ht="20.100000000000001" customHeight="1" x14ac:dyDescent="0.3">
      <c r="B8281" s="101">
        <v>8271</v>
      </c>
    </row>
    <row r="8282" spans="2:2" ht="20.100000000000001" customHeight="1" x14ac:dyDescent="0.3">
      <c r="B8282" s="101">
        <v>8272</v>
      </c>
    </row>
    <row r="8283" spans="2:2" ht="20.100000000000001" customHeight="1" x14ac:dyDescent="0.3">
      <c r="B8283" s="101">
        <v>8273</v>
      </c>
    </row>
    <row r="8284" spans="2:2" ht="20.100000000000001" customHeight="1" x14ac:dyDescent="0.3">
      <c r="B8284" s="101">
        <v>8274</v>
      </c>
    </row>
    <row r="8285" spans="2:2" ht="20.100000000000001" customHeight="1" x14ac:dyDescent="0.3">
      <c r="B8285" s="101">
        <v>8275</v>
      </c>
    </row>
    <row r="8286" spans="2:2" ht="20.100000000000001" customHeight="1" x14ac:dyDescent="0.3">
      <c r="B8286" s="101">
        <v>8276</v>
      </c>
    </row>
    <row r="8287" spans="2:2" ht="20.100000000000001" customHeight="1" x14ac:dyDescent="0.3">
      <c r="B8287" s="101">
        <v>8277</v>
      </c>
    </row>
    <row r="8288" spans="2:2" ht="20.100000000000001" customHeight="1" x14ac:dyDescent="0.3">
      <c r="B8288" s="101">
        <v>8278</v>
      </c>
    </row>
    <row r="8289" spans="2:2" ht="20.100000000000001" customHeight="1" x14ac:dyDescent="0.3">
      <c r="B8289" s="101">
        <v>8279</v>
      </c>
    </row>
    <row r="8290" spans="2:2" ht="20.100000000000001" customHeight="1" x14ac:dyDescent="0.3">
      <c r="B8290" s="101">
        <v>8280</v>
      </c>
    </row>
    <row r="8291" spans="2:2" ht="20.100000000000001" customHeight="1" x14ac:dyDescent="0.3">
      <c r="B8291" s="101">
        <v>8281</v>
      </c>
    </row>
    <row r="8292" spans="2:2" ht="20.100000000000001" customHeight="1" x14ac:dyDescent="0.3">
      <c r="B8292" s="101">
        <v>8282</v>
      </c>
    </row>
    <row r="8293" spans="2:2" ht="20.100000000000001" customHeight="1" x14ac:dyDescent="0.3">
      <c r="B8293" s="101">
        <v>8283</v>
      </c>
    </row>
    <row r="8294" spans="2:2" ht="20.100000000000001" customHeight="1" x14ac:dyDescent="0.3">
      <c r="B8294" s="101">
        <v>8284</v>
      </c>
    </row>
    <row r="8295" spans="2:2" ht="20.100000000000001" customHeight="1" x14ac:dyDescent="0.3">
      <c r="B8295" s="101">
        <v>8285</v>
      </c>
    </row>
    <row r="8296" spans="2:2" ht="20.100000000000001" customHeight="1" x14ac:dyDescent="0.3">
      <c r="B8296" s="101">
        <v>8286</v>
      </c>
    </row>
    <row r="8297" spans="2:2" ht="20.100000000000001" customHeight="1" x14ac:dyDescent="0.3">
      <c r="B8297" s="101">
        <v>8287</v>
      </c>
    </row>
    <row r="8298" spans="2:2" ht="20.100000000000001" customHeight="1" x14ac:dyDescent="0.3">
      <c r="B8298" s="101">
        <v>8288</v>
      </c>
    </row>
    <row r="8299" spans="2:2" ht="20.100000000000001" customHeight="1" x14ac:dyDescent="0.3">
      <c r="B8299" s="101">
        <v>8289</v>
      </c>
    </row>
    <row r="8300" spans="2:2" ht="20.100000000000001" customHeight="1" x14ac:dyDescent="0.3">
      <c r="B8300" s="101">
        <v>8290</v>
      </c>
    </row>
    <row r="8301" spans="2:2" ht="20.100000000000001" customHeight="1" x14ac:dyDescent="0.3">
      <c r="B8301" s="101">
        <v>8291</v>
      </c>
    </row>
    <row r="8302" spans="2:2" ht="20.100000000000001" customHeight="1" x14ac:dyDescent="0.3">
      <c r="B8302" s="101">
        <v>8292</v>
      </c>
    </row>
    <row r="8303" spans="2:2" ht="20.100000000000001" customHeight="1" x14ac:dyDescent="0.3">
      <c r="B8303" s="101">
        <v>8293</v>
      </c>
    </row>
    <row r="8304" spans="2:2" ht="20.100000000000001" customHeight="1" x14ac:dyDescent="0.3">
      <c r="B8304" s="101">
        <v>8294</v>
      </c>
    </row>
    <row r="8305" spans="2:2" ht="20.100000000000001" customHeight="1" x14ac:dyDescent="0.3">
      <c r="B8305" s="101">
        <v>8295</v>
      </c>
    </row>
    <row r="8306" spans="2:2" ht="20.100000000000001" customHeight="1" x14ac:dyDescent="0.3">
      <c r="B8306" s="101">
        <v>8296</v>
      </c>
    </row>
    <row r="8307" spans="2:2" ht="20.100000000000001" customHeight="1" x14ac:dyDescent="0.3">
      <c r="B8307" s="101">
        <v>8297</v>
      </c>
    </row>
    <row r="8308" spans="2:2" ht="20.100000000000001" customHeight="1" x14ac:dyDescent="0.3">
      <c r="B8308" s="101">
        <v>8298</v>
      </c>
    </row>
    <row r="8309" spans="2:2" ht="20.100000000000001" customHeight="1" x14ac:dyDescent="0.3">
      <c r="B8309" s="101">
        <v>8299</v>
      </c>
    </row>
    <row r="8310" spans="2:2" ht="20.100000000000001" customHeight="1" x14ac:dyDescent="0.3">
      <c r="B8310" s="101">
        <v>8300</v>
      </c>
    </row>
    <row r="8311" spans="2:2" ht="20.100000000000001" customHeight="1" x14ac:dyDescent="0.3">
      <c r="B8311" s="101">
        <v>8301</v>
      </c>
    </row>
    <row r="8312" spans="2:2" ht="20.100000000000001" customHeight="1" x14ac:dyDescent="0.3">
      <c r="B8312" s="101">
        <v>8302</v>
      </c>
    </row>
    <row r="8313" spans="2:2" ht="20.100000000000001" customHeight="1" x14ac:dyDescent="0.3">
      <c r="B8313" s="101">
        <v>8303</v>
      </c>
    </row>
    <row r="8314" spans="2:2" ht="20.100000000000001" customHeight="1" x14ac:dyDescent="0.3">
      <c r="B8314" s="101">
        <v>8304</v>
      </c>
    </row>
    <row r="8315" spans="2:2" ht="20.100000000000001" customHeight="1" x14ac:dyDescent="0.3">
      <c r="B8315" s="101">
        <v>8305</v>
      </c>
    </row>
    <row r="8316" spans="2:2" ht="20.100000000000001" customHeight="1" x14ac:dyDescent="0.3">
      <c r="B8316" s="101">
        <v>8306</v>
      </c>
    </row>
    <row r="8317" spans="2:2" ht="20.100000000000001" customHeight="1" x14ac:dyDescent="0.3">
      <c r="B8317" s="101">
        <v>8307</v>
      </c>
    </row>
    <row r="8318" spans="2:2" ht="20.100000000000001" customHeight="1" x14ac:dyDescent="0.3">
      <c r="B8318" s="101">
        <v>8308</v>
      </c>
    </row>
    <row r="8319" spans="2:2" ht="20.100000000000001" customHeight="1" x14ac:dyDescent="0.3">
      <c r="B8319" s="101">
        <v>8309</v>
      </c>
    </row>
    <row r="8320" spans="2:2" ht="20.100000000000001" customHeight="1" x14ac:dyDescent="0.3">
      <c r="B8320" s="101">
        <v>8310</v>
      </c>
    </row>
    <row r="8321" spans="2:2" ht="20.100000000000001" customHeight="1" x14ac:dyDescent="0.3">
      <c r="B8321" s="101">
        <v>8311</v>
      </c>
    </row>
    <row r="8322" spans="2:2" ht="20.100000000000001" customHeight="1" x14ac:dyDescent="0.3">
      <c r="B8322" s="101">
        <v>8312</v>
      </c>
    </row>
    <row r="8323" spans="2:2" ht="20.100000000000001" customHeight="1" x14ac:dyDescent="0.3">
      <c r="B8323" s="101">
        <v>8313</v>
      </c>
    </row>
    <row r="8324" spans="2:2" ht="20.100000000000001" customHeight="1" x14ac:dyDescent="0.3">
      <c r="B8324" s="101">
        <v>8314</v>
      </c>
    </row>
    <row r="8325" spans="2:2" ht="20.100000000000001" customHeight="1" x14ac:dyDescent="0.3">
      <c r="B8325" s="101">
        <v>8315</v>
      </c>
    </row>
    <row r="8326" spans="2:2" ht="20.100000000000001" customHeight="1" x14ac:dyDescent="0.3">
      <c r="B8326" s="101">
        <v>8316</v>
      </c>
    </row>
    <row r="8327" spans="2:2" ht="20.100000000000001" customHeight="1" x14ac:dyDescent="0.3">
      <c r="B8327" s="101">
        <v>8317</v>
      </c>
    </row>
    <row r="8328" spans="2:2" ht="20.100000000000001" customHeight="1" x14ac:dyDescent="0.3">
      <c r="B8328" s="101">
        <v>8318</v>
      </c>
    </row>
    <row r="8329" spans="2:2" ht="20.100000000000001" customHeight="1" x14ac:dyDescent="0.3">
      <c r="B8329" s="101">
        <v>8319</v>
      </c>
    </row>
    <row r="8330" spans="2:2" ht="20.100000000000001" customHeight="1" x14ac:dyDescent="0.3">
      <c r="B8330" s="101">
        <v>8320</v>
      </c>
    </row>
    <row r="8331" spans="2:2" ht="20.100000000000001" customHeight="1" x14ac:dyDescent="0.3">
      <c r="B8331" s="101">
        <v>8321</v>
      </c>
    </row>
    <row r="8332" spans="2:2" ht="20.100000000000001" customHeight="1" x14ac:dyDescent="0.3">
      <c r="B8332" s="101">
        <v>8322</v>
      </c>
    </row>
    <row r="8333" spans="2:2" ht="20.100000000000001" customHeight="1" x14ac:dyDescent="0.3">
      <c r="B8333" s="101">
        <v>8323</v>
      </c>
    </row>
    <row r="8334" spans="2:2" ht="20.100000000000001" customHeight="1" x14ac:dyDescent="0.3">
      <c r="B8334" s="101">
        <v>8324</v>
      </c>
    </row>
    <row r="8335" spans="2:2" ht="20.100000000000001" customHeight="1" x14ac:dyDescent="0.3">
      <c r="B8335" s="101">
        <v>8325</v>
      </c>
    </row>
    <row r="8336" spans="2:2" ht="20.100000000000001" customHeight="1" x14ac:dyDescent="0.3">
      <c r="B8336" s="101">
        <v>8326</v>
      </c>
    </row>
    <row r="8337" spans="2:2" ht="20.100000000000001" customHeight="1" x14ac:dyDescent="0.3">
      <c r="B8337" s="101">
        <v>8327</v>
      </c>
    </row>
    <row r="8338" spans="2:2" ht="20.100000000000001" customHeight="1" x14ac:dyDescent="0.3">
      <c r="B8338" s="101">
        <v>8328</v>
      </c>
    </row>
    <row r="8339" spans="2:2" ht="20.100000000000001" customHeight="1" x14ac:dyDescent="0.3">
      <c r="B8339" s="101">
        <v>8329</v>
      </c>
    </row>
    <row r="8340" spans="2:2" ht="20.100000000000001" customHeight="1" x14ac:dyDescent="0.3">
      <c r="B8340" s="101">
        <v>8330</v>
      </c>
    </row>
    <row r="8341" spans="2:2" ht="20.100000000000001" customHeight="1" x14ac:dyDescent="0.3">
      <c r="B8341" s="101">
        <v>8331</v>
      </c>
    </row>
    <row r="8342" spans="2:2" ht="20.100000000000001" customHeight="1" x14ac:dyDescent="0.3">
      <c r="B8342" s="101">
        <v>8332</v>
      </c>
    </row>
    <row r="8343" spans="2:2" ht="20.100000000000001" customHeight="1" x14ac:dyDescent="0.3">
      <c r="B8343" s="101">
        <v>8333</v>
      </c>
    </row>
    <row r="8344" spans="2:2" ht="20.100000000000001" customHeight="1" x14ac:dyDescent="0.3">
      <c r="B8344" s="101">
        <v>8334</v>
      </c>
    </row>
    <row r="8345" spans="2:2" ht="20.100000000000001" customHeight="1" x14ac:dyDescent="0.3">
      <c r="B8345" s="101">
        <v>8335</v>
      </c>
    </row>
    <row r="8346" spans="2:2" ht="20.100000000000001" customHeight="1" x14ac:dyDescent="0.3">
      <c r="B8346" s="101">
        <v>8336</v>
      </c>
    </row>
    <row r="8347" spans="2:2" ht="20.100000000000001" customHeight="1" x14ac:dyDescent="0.3">
      <c r="B8347" s="101">
        <v>8337</v>
      </c>
    </row>
    <row r="8348" spans="2:2" ht="20.100000000000001" customHeight="1" x14ac:dyDescent="0.3">
      <c r="B8348" s="101">
        <v>8338</v>
      </c>
    </row>
    <row r="8349" spans="2:2" ht="20.100000000000001" customHeight="1" x14ac:dyDescent="0.3">
      <c r="B8349" s="101">
        <v>8339</v>
      </c>
    </row>
    <row r="8350" spans="2:2" ht="20.100000000000001" customHeight="1" x14ac:dyDescent="0.3">
      <c r="B8350" s="101">
        <v>8340</v>
      </c>
    </row>
    <row r="8351" spans="2:2" ht="20.100000000000001" customHeight="1" x14ac:dyDescent="0.3">
      <c r="B8351" s="101">
        <v>8341</v>
      </c>
    </row>
    <row r="8352" spans="2:2" ht="20.100000000000001" customHeight="1" x14ac:dyDescent="0.3">
      <c r="B8352" s="101">
        <v>8342</v>
      </c>
    </row>
    <row r="8353" spans="2:2" ht="20.100000000000001" customHeight="1" x14ac:dyDescent="0.3">
      <c r="B8353" s="101">
        <v>8343</v>
      </c>
    </row>
    <row r="8354" spans="2:2" ht="20.100000000000001" customHeight="1" x14ac:dyDescent="0.3">
      <c r="B8354" s="101">
        <v>8344</v>
      </c>
    </row>
    <row r="8355" spans="2:2" ht="20.100000000000001" customHeight="1" x14ac:dyDescent="0.3">
      <c r="B8355" s="101">
        <v>8345</v>
      </c>
    </row>
    <row r="8356" spans="2:2" ht="20.100000000000001" customHeight="1" x14ac:dyDescent="0.3">
      <c r="B8356" s="101">
        <v>8346</v>
      </c>
    </row>
    <row r="8357" spans="2:2" ht="20.100000000000001" customHeight="1" x14ac:dyDescent="0.3">
      <c r="B8357" s="101">
        <v>8347</v>
      </c>
    </row>
    <row r="8358" spans="2:2" ht="20.100000000000001" customHeight="1" x14ac:dyDescent="0.3">
      <c r="B8358" s="101">
        <v>8348</v>
      </c>
    </row>
    <row r="8359" spans="2:2" ht="20.100000000000001" customHeight="1" x14ac:dyDescent="0.3">
      <c r="B8359" s="101">
        <v>8349</v>
      </c>
    </row>
    <row r="8360" spans="2:2" ht="20.100000000000001" customHeight="1" x14ac:dyDescent="0.3">
      <c r="B8360" s="101">
        <v>8350</v>
      </c>
    </row>
    <row r="8361" spans="2:2" ht="20.100000000000001" customHeight="1" x14ac:dyDescent="0.3">
      <c r="B8361" s="101">
        <v>8351</v>
      </c>
    </row>
    <row r="8362" spans="2:2" ht="20.100000000000001" customHeight="1" x14ac:dyDescent="0.3">
      <c r="B8362" s="101">
        <v>8352</v>
      </c>
    </row>
    <row r="8363" spans="2:2" ht="20.100000000000001" customHeight="1" x14ac:dyDescent="0.3">
      <c r="B8363" s="101">
        <v>8353</v>
      </c>
    </row>
    <row r="8364" spans="2:2" ht="20.100000000000001" customHeight="1" x14ac:dyDescent="0.3">
      <c r="B8364" s="101">
        <v>8354</v>
      </c>
    </row>
    <row r="8365" spans="2:2" ht="20.100000000000001" customHeight="1" x14ac:dyDescent="0.3">
      <c r="B8365" s="101">
        <v>8355</v>
      </c>
    </row>
    <row r="8366" spans="2:2" ht="20.100000000000001" customHeight="1" x14ac:dyDescent="0.3">
      <c r="B8366" s="101">
        <v>8356</v>
      </c>
    </row>
    <row r="8367" spans="2:2" ht="20.100000000000001" customHeight="1" x14ac:dyDescent="0.3">
      <c r="B8367" s="101">
        <v>8357</v>
      </c>
    </row>
    <row r="8368" spans="2:2" ht="20.100000000000001" customHeight="1" x14ac:dyDescent="0.3">
      <c r="B8368" s="101">
        <v>8358</v>
      </c>
    </row>
    <row r="8369" spans="2:2" ht="20.100000000000001" customHeight="1" x14ac:dyDescent="0.3">
      <c r="B8369" s="101">
        <v>8359</v>
      </c>
    </row>
    <row r="8370" spans="2:2" ht="20.100000000000001" customHeight="1" x14ac:dyDescent="0.3">
      <c r="B8370" s="101">
        <v>8360</v>
      </c>
    </row>
    <row r="8371" spans="2:2" ht="20.100000000000001" customHeight="1" x14ac:dyDescent="0.3">
      <c r="B8371" s="101">
        <v>8361</v>
      </c>
    </row>
    <row r="8372" spans="2:2" ht="20.100000000000001" customHeight="1" x14ac:dyDescent="0.3">
      <c r="B8372" s="101">
        <v>8362</v>
      </c>
    </row>
    <row r="8373" spans="2:2" ht="20.100000000000001" customHeight="1" x14ac:dyDescent="0.3">
      <c r="B8373" s="101">
        <v>8363</v>
      </c>
    </row>
    <row r="8374" spans="2:2" ht="20.100000000000001" customHeight="1" x14ac:dyDescent="0.3">
      <c r="B8374" s="101">
        <v>8364</v>
      </c>
    </row>
    <row r="8375" spans="2:2" ht="20.100000000000001" customHeight="1" x14ac:dyDescent="0.3">
      <c r="B8375" s="101">
        <v>8365</v>
      </c>
    </row>
    <row r="8376" spans="2:2" ht="20.100000000000001" customHeight="1" x14ac:dyDescent="0.3">
      <c r="B8376" s="101">
        <v>8366</v>
      </c>
    </row>
    <row r="8377" spans="2:2" ht="20.100000000000001" customHeight="1" x14ac:dyDescent="0.3">
      <c r="B8377" s="101">
        <v>8367</v>
      </c>
    </row>
    <row r="8378" spans="2:2" ht="20.100000000000001" customHeight="1" x14ac:dyDescent="0.3">
      <c r="B8378" s="101">
        <v>8368</v>
      </c>
    </row>
    <row r="8379" spans="2:2" ht="20.100000000000001" customHeight="1" x14ac:dyDescent="0.3">
      <c r="B8379" s="101">
        <v>8369</v>
      </c>
    </row>
    <row r="8380" spans="2:2" ht="20.100000000000001" customHeight="1" x14ac:dyDescent="0.3">
      <c r="B8380" s="101">
        <v>8370</v>
      </c>
    </row>
    <row r="8381" spans="2:2" ht="20.100000000000001" customHeight="1" x14ac:dyDescent="0.3">
      <c r="B8381" s="101">
        <v>8371</v>
      </c>
    </row>
    <row r="8382" spans="2:2" ht="20.100000000000001" customHeight="1" x14ac:dyDescent="0.3">
      <c r="B8382" s="101">
        <v>8372</v>
      </c>
    </row>
    <row r="8383" spans="2:2" ht="20.100000000000001" customHeight="1" x14ac:dyDescent="0.3">
      <c r="B8383" s="101">
        <v>8373</v>
      </c>
    </row>
    <row r="8384" spans="2:2" ht="20.100000000000001" customHeight="1" x14ac:dyDescent="0.3">
      <c r="B8384" s="101">
        <v>8374</v>
      </c>
    </row>
    <row r="8385" spans="2:2" ht="20.100000000000001" customHeight="1" x14ac:dyDescent="0.3">
      <c r="B8385" s="101">
        <v>8375</v>
      </c>
    </row>
    <row r="8386" spans="2:2" ht="20.100000000000001" customHeight="1" x14ac:dyDescent="0.3">
      <c r="B8386" s="101">
        <v>8376</v>
      </c>
    </row>
    <row r="8387" spans="2:2" ht="20.100000000000001" customHeight="1" x14ac:dyDescent="0.3">
      <c r="B8387" s="101">
        <v>8377</v>
      </c>
    </row>
    <row r="8388" spans="2:2" ht="20.100000000000001" customHeight="1" x14ac:dyDescent="0.3">
      <c r="B8388" s="101">
        <v>8378</v>
      </c>
    </row>
    <row r="8389" spans="2:2" ht="20.100000000000001" customHeight="1" x14ac:dyDescent="0.3">
      <c r="B8389" s="101">
        <v>8379</v>
      </c>
    </row>
    <row r="8390" spans="2:2" ht="20.100000000000001" customHeight="1" x14ac:dyDescent="0.3">
      <c r="B8390" s="101">
        <v>8380</v>
      </c>
    </row>
    <row r="8391" spans="2:2" ht="20.100000000000001" customHeight="1" x14ac:dyDescent="0.3">
      <c r="B8391" s="101">
        <v>8381</v>
      </c>
    </row>
    <row r="8392" spans="2:2" ht="20.100000000000001" customHeight="1" x14ac:dyDescent="0.3">
      <c r="B8392" s="101">
        <v>8382</v>
      </c>
    </row>
    <row r="8393" spans="2:2" ht="20.100000000000001" customHeight="1" x14ac:dyDescent="0.3">
      <c r="B8393" s="101">
        <v>8383</v>
      </c>
    </row>
    <row r="8394" spans="2:2" ht="20.100000000000001" customHeight="1" x14ac:dyDescent="0.3">
      <c r="B8394" s="101">
        <v>8384</v>
      </c>
    </row>
    <row r="8395" spans="2:2" ht="20.100000000000001" customHeight="1" x14ac:dyDescent="0.3">
      <c r="B8395" s="101">
        <v>8385</v>
      </c>
    </row>
    <row r="8396" spans="2:2" ht="20.100000000000001" customHeight="1" x14ac:dyDescent="0.3">
      <c r="B8396" s="101">
        <v>8386</v>
      </c>
    </row>
    <row r="8397" spans="2:2" ht="20.100000000000001" customHeight="1" x14ac:dyDescent="0.3">
      <c r="B8397" s="101">
        <v>8387</v>
      </c>
    </row>
    <row r="8398" spans="2:2" ht="20.100000000000001" customHeight="1" x14ac:dyDescent="0.3">
      <c r="B8398" s="101">
        <v>8388</v>
      </c>
    </row>
    <row r="8399" spans="2:2" ht="20.100000000000001" customHeight="1" x14ac:dyDescent="0.3">
      <c r="B8399" s="101">
        <v>8389</v>
      </c>
    </row>
    <row r="8400" spans="2:2" ht="20.100000000000001" customHeight="1" x14ac:dyDescent="0.3">
      <c r="B8400" s="101">
        <v>8390</v>
      </c>
    </row>
    <row r="8401" spans="2:2" ht="20.100000000000001" customHeight="1" x14ac:dyDescent="0.3">
      <c r="B8401" s="101">
        <v>8391</v>
      </c>
    </row>
    <row r="8402" spans="2:2" ht="20.100000000000001" customHeight="1" x14ac:dyDescent="0.3">
      <c r="B8402" s="101">
        <v>8392</v>
      </c>
    </row>
    <row r="8403" spans="2:2" ht="20.100000000000001" customHeight="1" x14ac:dyDescent="0.3">
      <c r="B8403" s="101">
        <v>8393</v>
      </c>
    </row>
    <row r="8404" spans="2:2" ht="20.100000000000001" customHeight="1" x14ac:dyDescent="0.3">
      <c r="B8404" s="101">
        <v>8394</v>
      </c>
    </row>
    <row r="8405" spans="2:2" ht="20.100000000000001" customHeight="1" x14ac:dyDescent="0.3">
      <c r="B8405" s="101">
        <v>8395</v>
      </c>
    </row>
    <row r="8406" spans="2:2" ht="20.100000000000001" customHeight="1" x14ac:dyDescent="0.3">
      <c r="B8406" s="101">
        <v>8396</v>
      </c>
    </row>
    <row r="8407" spans="2:2" ht="20.100000000000001" customHeight="1" x14ac:dyDescent="0.3">
      <c r="B8407" s="101">
        <v>8397</v>
      </c>
    </row>
    <row r="8408" spans="2:2" ht="20.100000000000001" customHeight="1" x14ac:dyDescent="0.3">
      <c r="B8408" s="101">
        <v>8398</v>
      </c>
    </row>
    <row r="8409" spans="2:2" ht="20.100000000000001" customHeight="1" x14ac:dyDescent="0.3">
      <c r="B8409" s="101">
        <v>8399</v>
      </c>
    </row>
    <row r="8410" spans="2:2" ht="20.100000000000001" customHeight="1" x14ac:dyDescent="0.3">
      <c r="B8410" s="101">
        <v>8400</v>
      </c>
    </row>
    <row r="8411" spans="2:2" ht="20.100000000000001" customHeight="1" x14ac:dyDescent="0.3">
      <c r="B8411" s="101">
        <v>8401</v>
      </c>
    </row>
    <row r="8412" spans="2:2" ht="20.100000000000001" customHeight="1" x14ac:dyDescent="0.3">
      <c r="B8412" s="101">
        <v>8402</v>
      </c>
    </row>
    <row r="8413" spans="2:2" ht="20.100000000000001" customHeight="1" x14ac:dyDescent="0.3">
      <c r="B8413" s="101">
        <v>8403</v>
      </c>
    </row>
    <row r="8414" spans="2:2" ht="20.100000000000001" customHeight="1" x14ac:dyDescent="0.3">
      <c r="B8414" s="101">
        <v>8404</v>
      </c>
    </row>
    <row r="8415" spans="2:2" ht="20.100000000000001" customHeight="1" x14ac:dyDescent="0.3">
      <c r="B8415" s="101">
        <v>8405</v>
      </c>
    </row>
    <row r="8416" spans="2:2" ht="20.100000000000001" customHeight="1" x14ac:dyDescent="0.3">
      <c r="B8416" s="101">
        <v>8406</v>
      </c>
    </row>
    <row r="8417" spans="2:2" ht="20.100000000000001" customHeight="1" x14ac:dyDescent="0.3">
      <c r="B8417" s="101">
        <v>8407</v>
      </c>
    </row>
    <row r="8418" spans="2:2" ht="20.100000000000001" customHeight="1" x14ac:dyDescent="0.3">
      <c r="B8418" s="101">
        <v>8408</v>
      </c>
    </row>
    <row r="8419" spans="2:2" ht="20.100000000000001" customHeight="1" x14ac:dyDescent="0.3">
      <c r="B8419" s="101">
        <v>8409</v>
      </c>
    </row>
    <row r="8420" spans="2:2" ht="20.100000000000001" customHeight="1" x14ac:dyDescent="0.3">
      <c r="B8420" s="101">
        <v>8410</v>
      </c>
    </row>
    <row r="8421" spans="2:2" ht="20.100000000000001" customHeight="1" x14ac:dyDescent="0.3">
      <c r="B8421" s="101">
        <v>8411</v>
      </c>
    </row>
    <row r="8422" spans="2:2" ht="20.100000000000001" customHeight="1" x14ac:dyDescent="0.3">
      <c r="B8422" s="101">
        <v>8412</v>
      </c>
    </row>
    <row r="8423" spans="2:2" ht="20.100000000000001" customHeight="1" x14ac:dyDescent="0.3">
      <c r="B8423" s="101">
        <v>8413</v>
      </c>
    </row>
    <row r="8424" spans="2:2" ht="20.100000000000001" customHeight="1" x14ac:dyDescent="0.3">
      <c r="B8424" s="101">
        <v>8414</v>
      </c>
    </row>
    <row r="8425" spans="2:2" ht="20.100000000000001" customHeight="1" x14ac:dyDescent="0.3">
      <c r="B8425" s="101">
        <v>8415</v>
      </c>
    </row>
    <row r="8426" spans="2:2" ht="20.100000000000001" customHeight="1" x14ac:dyDescent="0.3">
      <c r="B8426" s="101">
        <v>8416</v>
      </c>
    </row>
    <row r="8427" spans="2:2" ht="20.100000000000001" customHeight="1" x14ac:dyDescent="0.3">
      <c r="B8427" s="101">
        <v>8417</v>
      </c>
    </row>
    <row r="8428" spans="2:2" ht="20.100000000000001" customHeight="1" x14ac:dyDescent="0.3">
      <c r="B8428" s="101">
        <v>8418</v>
      </c>
    </row>
    <row r="8429" spans="2:2" ht="20.100000000000001" customHeight="1" x14ac:dyDescent="0.3">
      <c r="B8429" s="101">
        <v>8419</v>
      </c>
    </row>
    <row r="8430" spans="2:2" ht="20.100000000000001" customHeight="1" x14ac:dyDescent="0.3">
      <c r="B8430" s="101">
        <v>8420</v>
      </c>
    </row>
    <row r="8431" spans="2:2" ht="20.100000000000001" customHeight="1" x14ac:dyDescent="0.3">
      <c r="B8431" s="101">
        <v>8421</v>
      </c>
    </row>
    <row r="8432" spans="2:2" ht="20.100000000000001" customHeight="1" x14ac:dyDescent="0.3">
      <c r="B8432" s="101">
        <v>8422</v>
      </c>
    </row>
    <row r="8433" spans="2:2" ht="20.100000000000001" customHeight="1" x14ac:dyDescent="0.3">
      <c r="B8433" s="101">
        <v>8423</v>
      </c>
    </row>
    <row r="8434" spans="2:2" ht="20.100000000000001" customHeight="1" x14ac:dyDescent="0.3">
      <c r="B8434" s="101">
        <v>8424</v>
      </c>
    </row>
    <row r="8435" spans="2:2" ht="20.100000000000001" customHeight="1" x14ac:dyDescent="0.3">
      <c r="B8435" s="101">
        <v>8425</v>
      </c>
    </row>
    <row r="8436" spans="2:2" ht="20.100000000000001" customHeight="1" x14ac:dyDescent="0.3">
      <c r="B8436" s="101">
        <v>8426</v>
      </c>
    </row>
    <row r="8437" spans="2:2" ht="20.100000000000001" customHeight="1" x14ac:dyDescent="0.3">
      <c r="B8437" s="101">
        <v>8427</v>
      </c>
    </row>
    <row r="8438" spans="2:2" ht="20.100000000000001" customHeight="1" x14ac:dyDescent="0.3">
      <c r="B8438" s="101">
        <v>8428</v>
      </c>
    </row>
    <row r="8439" spans="2:2" ht="20.100000000000001" customHeight="1" x14ac:dyDescent="0.3">
      <c r="B8439" s="101">
        <v>8429</v>
      </c>
    </row>
    <row r="8440" spans="2:2" ht="20.100000000000001" customHeight="1" x14ac:dyDescent="0.3">
      <c r="B8440" s="101">
        <v>8430</v>
      </c>
    </row>
    <row r="8441" spans="2:2" ht="20.100000000000001" customHeight="1" x14ac:dyDescent="0.3">
      <c r="B8441" s="101">
        <v>8431</v>
      </c>
    </row>
    <row r="8442" spans="2:2" ht="20.100000000000001" customHeight="1" x14ac:dyDescent="0.3">
      <c r="B8442" s="101">
        <v>8432</v>
      </c>
    </row>
    <row r="8443" spans="2:2" ht="20.100000000000001" customHeight="1" x14ac:dyDescent="0.3">
      <c r="B8443" s="101">
        <v>8433</v>
      </c>
    </row>
    <row r="8444" spans="2:2" ht="20.100000000000001" customHeight="1" x14ac:dyDescent="0.3">
      <c r="B8444" s="101">
        <v>8434</v>
      </c>
    </row>
    <row r="8445" spans="2:2" ht="20.100000000000001" customHeight="1" x14ac:dyDescent="0.3">
      <c r="B8445" s="101">
        <v>8435</v>
      </c>
    </row>
    <row r="8446" spans="2:2" ht="20.100000000000001" customHeight="1" x14ac:dyDescent="0.3">
      <c r="B8446" s="101">
        <v>8436</v>
      </c>
    </row>
    <row r="8447" spans="2:2" ht="20.100000000000001" customHeight="1" x14ac:dyDescent="0.3">
      <c r="B8447" s="101">
        <v>8437</v>
      </c>
    </row>
    <row r="8448" spans="2:2" ht="20.100000000000001" customHeight="1" x14ac:dyDescent="0.3">
      <c r="B8448" s="101">
        <v>8438</v>
      </c>
    </row>
    <row r="8449" spans="2:2" ht="20.100000000000001" customHeight="1" x14ac:dyDescent="0.3">
      <c r="B8449" s="101">
        <v>8439</v>
      </c>
    </row>
    <row r="8450" spans="2:2" ht="20.100000000000001" customHeight="1" x14ac:dyDescent="0.3">
      <c r="B8450" s="101">
        <v>8440</v>
      </c>
    </row>
    <row r="8451" spans="2:2" ht="20.100000000000001" customHeight="1" x14ac:dyDescent="0.3">
      <c r="B8451" s="101">
        <v>8441</v>
      </c>
    </row>
    <row r="8452" spans="2:2" ht="20.100000000000001" customHeight="1" x14ac:dyDescent="0.3">
      <c r="B8452" s="101">
        <v>8442</v>
      </c>
    </row>
    <row r="8453" spans="2:2" ht="20.100000000000001" customHeight="1" x14ac:dyDescent="0.3">
      <c r="B8453" s="101">
        <v>8443</v>
      </c>
    </row>
    <row r="8454" spans="2:2" ht="20.100000000000001" customHeight="1" x14ac:dyDescent="0.3">
      <c r="B8454" s="101">
        <v>8444</v>
      </c>
    </row>
    <row r="8455" spans="2:2" ht="20.100000000000001" customHeight="1" x14ac:dyDescent="0.3">
      <c r="B8455" s="101">
        <v>8445</v>
      </c>
    </row>
    <row r="8456" spans="2:2" ht="20.100000000000001" customHeight="1" x14ac:dyDescent="0.3">
      <c r="B8456" s="101">
        <v>8446</v>
      </c>
    </row>
    <row r="8457" spans="2:2" ht="20.100000000000001" customHeight="1" x14ac:dyDescent="0.3">
      <c r="B8457" s="101">
        <v>8447</v>
      </c>
    </row>
    <row r="8458" spans="2:2" ht="20.100000000000001" customHeight="1" x14ac:dyDescent="0.3">
      <c r="B8458" s="101">
        <v>8448</v>
      </c>
    </row>
    <row r="8459" spans="2:2" ht="20.100000000000001" customHeight="1" x14ac:dyDescent="0.3">
      <c r="B8459" s="101">
        <v>8449</v>
      </c>
    </row>
    <row r="8460" spans="2:2" ht="20.100000000000001" customHeight="1" x14ac:dyDescent="0.3">
      <c r="B8460" s="101">
        <v>8450</v>
      </c>
    </row>
    <row r="8461" spans="2:2" ht="20.100000000000001" customHeight="1" x14ac:dyDescent="0.3">
      <c r="B8461" s="101">
        <v>8451</v>
      </c>
    </row>
    <row r="8462" spans="2:2" ht="20.100000000000001" customHeight="1" x14ac:dyDescent="0.3">
      <c r="B8462" s="101">
        <v>8452</v>
      </c>
    </row>
    <row r="8463" spans="2:2" ht="20.100000000000001" customHeight="1" x14ac:dyDescent="0.3">
      <c r="B8463" s="101">
        <v>8453</v>
      </c>
    </row>
    <row r="8464" spans="2:2" ht="20.100000000000001" customHeight="1" x14ac:dyDescent="0.3">
      <c r="B8464" s="101">
        <v>8454</v>
      </c>
    </row>
    <row r="8465" spans="2:2" ht="20.100000000000001" customHeight="1" x14ac:dyDescent="0.3">
      <c r="B8465" s="101">
        <v>8455</v>
      </c>
    </row>
    <row r="8466" spans="2:2" ht="20.100000000000001" customHeight="1" x14ac:dyDescent="0.3">
      <c r="B8466" s="101">
        <v>8456</v>
      </c>
    </row>
    <row r="8467" spans="2:2" ht="20.100000000000001" customHeight="1" x14ac:dyDescent="0.3">
      <c r="B8467" s="101">
        <v>8457</v>
      </c>
    </row>
    <row r="8468" spans="2:2" ht="20.100000000000001" customHeight="1" x14ac:dyDescent="0.3">
      <c r="B8468" s="101">
        <v>8458</v>
      </c>
    </row>
    <row r="8469" spans="2:2" ht="20.100000000000001" customHeight="1" x14ac:dyDescent="0.3">
      <c r="B8469" s="101">
        <v>8459</v>
      </c>
    </row>
    <row r="8470" spans="2:2" ht="20.100000000000001" customHeight="1" x14ac:dyDescent="0.3">
      <c r="B8470" s="101">
        <v>8460</v>
      </c>
    </row>
    <row r="8471" spans="2:2" ht="20.100000000000001" customHeight="1" x14ac:dyDescent="0.3">
      <c r="B8471" s="101">
        <v>8461</v>
      </c>
    </row>
    <row r="8472" spans="2:2" ht="20.100000000000001" customHeight="1" x14ac:dyDescent="0.3">
      <c r="B8472" s="101">
        <v>8462</v>
      </c>
    </row>
    <row r="8473" spans="2:2" ht="20.100000000000001" customHeight="1" x14ac:dyDescent="0.3">
      <c r="B8473" s="101">
        <v>8463</v>
      </c>
    </row>
    <row r="8474" spans="2:2" ht="20.100000000000001" customHeight="1" x14ac:dyDescent="0.3">
      <c r="B8474" s="101">
        <v>8464</v>
      </c>
    </row>
    <row r="8475" spans="2:2" ht="20.100000000000001" customHeight="1" x14ac:dyDescent="0.3">
      <c r="B8475" s="101">
        <v>8465</v>
      </c>
    </row>
    <row r="8476" spans="2:2" ht="20.100000000000001" customHeight="1" x14ac:dyDescent="0.3">
      <c r="B8476" s="101">
        <v>8466</v>
      </c>
    </row>
    <row r="8477" spans="2:2" ht="20.100000000000001" customHeight="1" x14ac:dyDescent="0.3">
      <c r="B8477" s="101">
        <v>8467</v>
      </c>
    </row>
    <row r="8478" spans="2:2" ht="20.100000000000001" customHeight="1" x14ac:dyDescent="0.3">
      <c r="B8478" s="101">
        <v>8468</v>
      </c>
    </row>
    <row r="8479" spans="2:2" ht="20.100000000000001" customHeight="1" x14ac:dyDescent="0.3">
      <c r="B8479" s="101">
        <v>8469</v>
      </c>
    </row>
    <row r="8480" spans="2:2" ht="20.100000000000001" customHeight="1" x14ac:dyDescent="0.3">
      <c r="B8480" s="101">
        <v>8470</v>
      </c>
    </row>
    <row r="8481" spans="2:2" ht="20.100000000000001" customHeight="1" x14ac:dyDescent="0.3">
      <c r="B8481" s="101">
        <v>8471</v>
      </c>
    </row>
    <row r="8482" spans="2:2" ht="20.100000000000001" customHeight="1" x14ac:dyDescent="0.3">
      <c r="B8482" s="101">
        <v>8472</v>
      </c>
    </row>
    <row r="8483" spans="2:2" ht="20.100000000000001" customHeight="1" x14ac:dyDescent="0.3">
      <c r="B8483" s="101">
        <v>8473</v>
      </c>
    </row>
    <row r="8484" spans="2:2" ht="20.100000000000001" customHeight="1" x14ac:dyDescent="0.3">
      <c r="B8484" s="101">
        <v>8474</v>
      </c>
    </row>
    <row r="8485" spans="2:2" ht="20.100000000000001" customHeight="1" x14ac:dyDescent="0.3">
      <c r="B8485" s="101">
        <v>8475</v>
      </c>
    </row>
    <row r="8486" spans="2:2" ht="20.100000000000001" customHeight="1" x14ac:dyDescent="0.3">
      <c r="B8486" s="101">
        <v>8476</v>
      </c>
    </row>
    <row r="8487" spans="2:2" ht="20.100000000000001" customHeight="1" x14ac:dyDescent="0.3">
      <c r="B8487" s="101">
        <v>8477</v>
      </c>
    </row>
    <row r="8488" spans="2:2" ht="20.100000000000001" customHeight="1" x14ac:dyDescent="0.3">
      <c r="B8488" s="101">
        <v>8478</v>
      </c>
    </row>
    <row r="8489" spans="2:2" ht="20.100000000000001" customHeight="1" x14ac:dyDescent="0.3">
      <c r="B8489" s="101">
        <v>8479</v>
      </c>
    </row>
    <row r="8490" spans="2:2" ht="20.100000000000001" customHeight="1" x14ac:dyDescent="0.3">
      <c r="B8490" s="101">
        <v>8480</v>
      </c>
    </row>
    <row r="8491" spans="2:2" ht="20.100000000000001" customHeight="1" x14ac:dyDescent="0.3">
      <c r="B8491" s="101">
        <v>8481</v>
      </c>
    </row>
    <row r="8492" spans="2:2" ht="20.100000000000001" customHeight="1" x14ac:dyDescent="0.3">
      <c r="B8492" s="101">
        <v>8482</v>
      </c>
    </row>
    <row r="8493" spans="2:2" ht="20.100000000000001" customHeight="1" x14ac:dyDescent="0.3">
      <c r="B8493" s="101">
        <v>8483</v>
      </c>
    </row>
    <row r="8494" spans="2:2" ht="20.100000000000001" customHeight="1" x14ac:dyDescent="0.3">
      <c r="B8494" s="101">
        <v>8484</v>
      </c>
    </row>
    <row r="8495" spans="2:2" ht="20.100000000000001" customHeight="1" x14ac:dyDescent="0.3">
      <c r="B8495" s="101">
        <v>8485</v>
      </c>
    </row>
    <row r="8496" spans="2:2" ht="20.100000000000001" customHeight="1" x14ac:dyDescent="0.3">
      <c r="B8496" s="101">
        <v>8486</v>
      </c>
    </row>
    <row r="8497" spans="2:2" ht="20.100000000000001" customHeight="1" x14ac:dyDescent="0.3">
      <c r="B8497" s="101">
        <v>8487</v>
      </c>
    </row>
    <row r="8498" spans="2:2" ht="20.100000000000001" customHeight="1" x14ac:dyDescent="0.3">
      <c r="B8498" s="101">
        <v>8488</v>
      </c>
    </row>
    <row r="8499" spans="2:2" ht="20.100000000000001" customHeight="1" x14ac:dyDescent="0.3">
      <c r="B8499" s="101">
        <v>8489</v>
      </c>
    </row>
    <row r="8500" spans="2:2" ht="20.100000000000001" customHeight="1" x14ac:dyDescent="0.3">
      <c r="B8500" s="101">
        <v>8490</v>
      </c>
    </row>
    <row r="8501" spans="2:2" ht="20.100000000000001" customHeight="1" x14ac:dyDescent="0.3">
      <c r="B8501" s="101">
        <v>8491</v>
      </c>
    </row>
    <row r="8502" spans="2:2" ht="20.100000000000001" customHeight="1" x14ac:dyDescent="0.3">
      <c r="B8502" s="101">
        <v>8492</v>
      </c>
    </row>
    <row r="8503" spans="2:2" ht="20.100000000000001" customHeight="1" x14ac:dyDescent="0.3">
      <c r="B8503" s="101">
        <v>8493</v>
      </c>
    </row>
    <row r="8504" spans="2:2" ht="20.100000000000001" customHeight="1" x14ac:dyDescent="0.3">
      <c r="B8504" s="101">
        <v>8494</v>
      </c>
    </row>
    <row r="8505" spans="2:2" ht="20.100000000000001" customHeight="1" x14ac:dyDescent="0.3">
      <c r="B8505" s="101">
        <v>8495</v>
      </c>
    </row>
    <row r="8506" spans="2:2" ht="20.100000000000001" customHeight="1" x14ac:dyDescent="0.3">
      <c r="B8506" s="101">
        <v>8496</v>
      </c>
    </row>
    <row r="8507" spans="2:2" ht="20.100000000000001" customHeight="1" x14ac:dyDescent="0.3">
      <c r="B8507" s="101">
        <v>8497</v>
      </c>
    </row>
    <row r="8508" spans="2:2" ht="20.100000000000001" customHeight="1" x14ac:dyDescent="0.3">
      <c r="B8508" s="101">
        <v>8498</v>
      </c>
    </row>
    <row r="8509" spans="2:2" ht="20.100000000000001" customHeight="1" x14ac:dyDescent="0.3">
      <c r="B8509" s="101">
        <v>8499</v>
      </c>
    </row>
    <row r="8510" spans="2:2" ht="20.100000000000001" customHeight="1" x14ac:dyDescent="0.3">
      <c r="B8510" s="101">
        <v>8500</v>
      </c>
    </row>
    <row r="8511" spans="2:2" ht="20.100000000000001" customHeight="1" x14ac:dyDescent="0.3">
      <c r="B8511" s="101">
        <v>8501</v>
      </c>
    </row>
    <row r="8512" spans="2:2" ht="20.100000000000001" customHeight="1" x14ac:dyDescent="0.3">
      <c r="B8512" s="101">
        <v>8502</v>
      </c>
    </row>
    <row r="8513" spans="2:2" ht="20.100000000000001" customHeight="1" x14ac:dyDescent="0.3">
      <c r="B8513" s="101">
        <v>8503</v>
      </c>
    </row>
    <row r="8514" spans="2:2" ht="20.100000000000001" customHeight="1" x14ac:dyDescent="0.3">
      <c r="B8514" s="101">
        <v>8504</v>
      </c>
    </row>
    <row r="8515" spans="2:2" ht="20.100000000000001" customHeight="1" x14ac:dyDescent="0.3">
      <c r="B8515" s="101">
        <v>8505</v>
      </c>
    </row>
    <row r="8516" spans="2:2" ht="20.100000000000001" customHeight="1" x14ac:dyDescent="0.3">
      <c r="B8516" s="101">
        <v>8506</v>
      </c>
    </row>
    <row r="8517" spans="2:2" ht="20.100000000000001" customHeight="1" x14ac:dyDescent="0.3">
      <c r="B8517" s="101">
        <v>8507</v>
      </c>
    </row>
    <row r="8518" spans="2:2" ht="20.100000000000001" customHeight="1" x14ac:dyDescent="0.3">
      <c r="B8518" s="101">
        <v>8508</v>
      </c>
    </row>
    <row r="8519" spans="2:2" ht="20.100000000000001" customHeight="1" x14ac:dyDescent="0.3">
      <c r="B8519" s="101">
        <v>8509</v>
      </c>
    </row>
    <row r="8520" spans="2:2" ht="20.100000000000001" customHeight="1" x14ac:dyDescent="0.3">
      <c r="B8520" s="101">
        <v>8510</v>
      </c>
    </row>
    <row r="8521" spans="2:2" ht="20.100000000000001" customHeight="1" x14ac:dyDescent="0.3">
      <c r="B8521" s="101">
        <v>8511</v>
      </c>
    </row>
    <row r="8522" spans="2:2" ht="20.100000000000001" customHeight="1" x14ac:dyDescent="0.3">
      <c r="B8522" s="101">
        <v>8512</v>
      </c>
    </row>
    <row r="8523" spans="2:2" ht="20.100000000000001" customHeight="1" x14ac:dyDescent="0.3">
      <c r="B8523" s="101">
        <v>8513</v>
      </c>
    </row>
    <row r="8524" spans="2:2" ht="20.100000000000001" customHeight="1" x14ac:dyDescent="0.3">
      <c r="B8524" s="101">
        <v>8514</v>
      </c>
    </row>
    <row r="8525" spans="2:2" ht="20.100000000000001" customHeight="1" x14ac:dyDescent="0.3">
      <c r="B8525" s="101">
        <v>8515</v>
      </c>
    </row>
    <row r="8526" spans="2:2" ht="20.100000000000001" customHeight="1" x14ac:dyDescent="0.3">
      <c r="B8526" s="101">
        <v>8516</v>
      </c>
    </row>
    <row r="8527" spans="2:2" ht="20.100000000000001" customHeight="1" x14ac:dyDescent="0.3">
      <c r="B8527" s="101">
        <v>8517</v>
      </c>
    </row>
    <row r="8528" spans="2:2" ht="20.100000000000001" customHeight="1" x14ac:dyDescent="0.3">
      <c r="B8528" s="101">
        <v>8518</v>
      </c>
    </row>
    <row r="8529" spans="2:2" ht="20.100000000000001" customHeight="1" x14ac:dyDescent="0.3">
      <c r="B8529" s="101">
        <v>8519</v>
      </c>
    </row>
    <row r="8530" spans="2:2" ht="20.100000000000001" customHeight="1" x14ac:dyDescent="0.3">
      <c r="B8530" s="101">
        <v>8520</v>
      </c>
    </row>
    <row r="8531" spans="2:2" ht="20.100000000000001" customHeight="1" x14ac:dyDescent="0.3">
      <c r="B8531" s="101">
        <v>8521</v>
      </c>
    </row>
    <row r="8532" spans="2:2" ht="20.100000000000001" customHeight="1" x14ac:dyDescent="0.3">
      <c r="B8532" s="101">
        <v>8522</v>
      </c>
    </row>
    <row r="8533" spans="2:2" ht="20.100000000000001" customHeight="1" x14ac:dyDescent="0.3">
      <c r="B8533" s="101">
        <v>8523</v>
      </c>
    </row>
    <row r="8534" spans="2:2" ht="20.100000000000001" customHeight="1" x14ac:dyDescent="0.3">
      <c r="B8534" s="101">
        <v>8524</v>
      </c>
    </row>
    <row r="8535" spans="2:2" ht="20.100000000000001" customHeight="1" x14ac:dyDescent="0.3">
      <c r="B8535" s="101">
        <v>8525</v>
      </c>
    </row>
    <row r="8536" spans="2:2" ht="20.100000000000001" customHeight="1" x14ac:dyDescent="0.3">
      <c r="B8536" s="101">
        <v>8526</v>
      </c>
    </row>
    <row r="8537" spans="2:2" ht="20.100000000000001" customHeight="1" x14ac:dyDescent="0.3">
      <c r="B8537" s="101">
        <v>8527</v>
      </c>
    </row>
    <row r="8538" spans="2:2" ht="20.100000000000001" customHeight="1" x14ac:dyDescent="0.3">
      <c r="B8538" s="101">
        <v>8528</v>
      </c>
    </row>
    <row r="8539" spans="2:2" ht="20.100000000000001" customHeight="1" x14ac:dyDescent="0.3">
      <c r="B8539" s="101">
        <v>8529</v>
      </c>
    </row>
    <row r="8540" spans="2:2" ht="20.100000000000001" customHeight="1" x14ac:dyDescent="0.3">
      <c r="B8540" s="101">
        <v>8530</v>
      </c>
    </row>
    <row r="8541" spans="2:2" ht="20.100000000000001" customHeight="1" x14ac:dyDescent="0.3">
      <c r="B8541" s="101">
        <v>8531</v>
      </c>
    </row>
    <row r="8542" spans="2:2" ht="20.100000000000001" customHeight="1" x14ac:dyDescent="0.3">
      <c r="B8542" s="101">
        <v>8532</v>
      </c>
    </row>
    <row r="8543" spans="2:2" ht="20.100000000000001" customHeight="1" x14ac:dyDescent="0.3">
      <c r="B8543" s="101">
        <v>8533</v>
      </c>
    </row>
    <row r="8544" spans="2:2" ht="20.100000000000001" customHeight="1" x14ac:dyDescent="0.3">
      <c r="B8544" s="101">
        <v>8534</v>
      </c>
    </row>
    <row r="8545" spans="2:2" ht="20.100000000000001" customHeight="1" x14ac:dyDescent="0.3">
      <c r="B8545" s="101">
        <v>8535</v>
      </c>
    </row>
    <row r="8546" spans="2:2" ht="20.100000000000001" customHeight="1" x14ac:dyDescent="0.3">
      <c r="B8546" s="101">
        <v>8536</v>
      </c>
    </row>
    <row r="8547" spans="2:2" ht="20.100000000000001" customHeight="1" x14ac:dyDescent="0.3">
      <c r="B8547" s="101">
        <v>8537</v>
      </c>
    </row>
    <row r="8548" spans="2:2" ht="20.100000000000001" customHeight="1" x14ac:dyDescent="0.3">
      <c r="B8548" s="101">
        <v>8538</v>
      </c>
    </row>
    <row r="8549" spans="2:2" ht="20.100000000000001" customHeight="1" x14ac:dyDescent="0.3">
      <c r="B8549" s="101">
        <v>8539</v>
      </c>
    </row>
    <row r="8550" spans="2:2" ht="20.100000000000001" customHeight="1" x14ac:dyDescent="0.3">
      <c r="B8550" s="101">
        <v>8540</v>
      </c>
    </row>
    <row r="8551" spans="2:2" ht="20.100000000000001" customHeight="1" x14ac:dyDescent="0.3">
      <c r="B8551" s="101">
        <v>8541</v>
      </c>
    </row>
    <row r="8552" spans="2:2" ht="20.100000000000001" customHeight="1" x14ac:dyDescent="0.3">
      <c r="B8552" s="101">
        <v>8542</v>
      </c>
    </row>
    <row r="8553" spans="2:2" ht="20.100000000000001" customHeight="1" x14ac:dyDescent="0.3">
      <c r="B8553" s="101">
        <v>8543</v>
      </c>
    </row>
    <row r="8554" spans="2:2" ht="20.100000000000001" customHeight="1" x14ac:dyDescent="0.3">
      <c r="B8554" s="101">
        <v>8544</v>
      </c>
    </row>
    <row r="8555" spans="2:2" ht="20.100000000000001" customHeight="1" x14ac:dyDescent="0.3">
      <c r="B8555" s="101">
        <v>8545</v>
      </c>
    </row>
    <row r="8556" spans="2:2" ht="20.100000000000001" customHeight="1" x14ac:dyDescent="0.3">
      <c r="B8556" s="101">
        <v>8546</v>
      </c>
    </row>
    <row r="8557" spans="2:2" ht="20.100000000000001" customHeight="1" x14ac:dyDescent="0.3">
      <c r="B8557" s="101">
        <v>8547</v>
      </c>
    </row>
    <row r="8558" spans="2:2" ht="20.100000000000001" customHeight="1" x14ac:dyDescent="0.3">
      <c r="B8558" s="101">
        <v>8548</v>
      </c>
    </row>
    <row r="8559" spans="2:2" ht="20.100000000000001" customHeight="1" x14ac:dyDescent="0.3">
      <c r="B8559" s="101">
        <v>8549</v>
      </c>
    </row>
    <row r="8560" spans="2:2" ht="20.100000000000001" customHeight="1" x14ac:dyDescent="0.3">
      <c r="B8560" s="101">
        <v>8550</v>
      </c>
    </row>
    <row r="8561" spans="2:2" ht="20.100000000000001" customHeight="1" x14ac:dyDescent="0.3">
      <c r="B8561" s="101">
        <v>8551</v>
      </c>
    </row>
    <row r="8562" spans="2:2" ht="20.100000000000001" customHeight="1" x14ac:dyDescent="0.3">
      <c r="B8562" s="101">
        <v>8552</v>
      </c>
    </row>
    <row r="8563" spans="2:2" ht="20.100000000000001" customHeight="1" x14ac:dyDescent="0.3">
      <c r="B8563" s="101">
        <v>8553</v>
      </c>
    </row>
    <row r="8564" spans="2:2" ht="20.100000000000001" customHeight="1" x14ac:dyDescent="0.3">
      <c r="B8564" s="101">
        <v>8554</v>
      </c>
    </row>
    <row r="8565" spans="2:2" ht="20.100000000000001" customHeight="1" x14ac:dyDescent="0.3">
      <c r="B8565" s="101">
        <v>8555</v>
      </c>
    </row>
    <row r="8566" spans="2:2" ht="20.100000000000001" customHeight="1" x14ac:dyDescent="0.3">
      <c r="B8566" s="101">
        <v>8556</v>
      </c>
    </row>
    <row r="8567" spans="2:2" ht="20.100000000000001" customHeight="1" x14ac:dyDescent="0.3">
      <c r="B8567" s="101">
        <v>8557</v>
      </c>
    </row>
    <row r="8568" spans="2:2" ht="20.100000000000001" customHeight="1" x14ac:dyDescent="0.3">
      <c r="B8568" s="101">
        <v>8558</v>
      </c>
    </row>
    <row r="8569" spans="2:2" ht="20.100000000000001" customHeight="1" x14ac:dyDescent="0.3">
      <c r="B8569" s="101">
        <v>8559</v>
      </c>
    </row>
    <row r="8570" spans="2:2" ht="20.100000000000001" customHeight="1" x14ac:dyDescent="0.3">
      <c r="B8570" s="101">
        <v>8560</v>
      </c>
    </row>
    <row r="8571" spans="2:2" ht="20.100000000000001" customHeight="1" x14ac:dyDescent="0.3">
      <c r="B8571" s="101">
        <v>8561</v>
      </c>
    </row>
    <row r="8572" spans="2:2" ht="20.100000000000001" customHeight="1" x14ac:dyDescent="0.3">
      <c r="B8572" s="101">
        <v>8562</v>
      </c>
    </row>
    <row r="8573" spans="2:2" ht="20.100000000000001" customHeight="1" x14ac:dyDescent="0.3">
      <c r="B8573" s="101">
        <v>8563</v>
      </c>
    </row>
    <row r="8574" spans="2:2" ht="20.100000000000001" customHeight="1" x14ac:dyDescent="0.3">
      <c r="B8574" s="101">
        <v>8564</v>
      </c>
    </row>
    <row r="8575" spans="2:2" ht="20.100000000000001" customHeight="1" x14ac:dyDescent="0.3">
      <c r="B8575" s="101">
        <v>8565</v>
      </c>
    </row>
    <row r="8576" spans="2:2" ht="20.100000000000001" customHeight="1" x14ac:dyDescent="0.3">
      <c r="B8576" s="101">
        <v>8566</v>
      </c>
    </row>
    <row r="8577" spans="2:2" ht="20.100000000000001" customHeight="1" x14ac:dyDescent="0.3">
      <c r="B8577" s="101">
        <v>8567</v>
      </c>
    </row>
    <row r="8578" spans="2:2" ht="20.100000000000001" customHeight="1" x14ac:dyDescent="0.3">
      <c r="B8578" s="101">
        <v>8568</v>
      </c>
    </row>
    <row r="8579" spans="2:2" ht="20.100000000000001" customHeight="1" x14ac:dyDescent="0.3">
      <c r="B8579" s="101">
        <v>8569</v>
      </c>
    </row>
    <row r="8580" spans="2:2" ht="20.100000000000001" customHeight="1" x14ac:dyDescent="0.3">
      <c r="B8580" s="101">
        <v>8570</v>
      </c>
    </row>
    <row r="8581" spans="2:2" ht="20.100000000000001" customHeight="1" x14ac:dyDescent="0.3">
      <c r="B8581" s="101">
        <v>8571</v>
      </c>
    </row>
    <row r="8582" spans="2:2" ht="20.100000000000001" customHeight="1" x14ac:dyDescent="0.3">
      <c r="B8582" s="101">
        <v>8572</v>
      </c>
    </row>
    <row r="8583" spans="2:2" ht="20.100000000000001" customHeight="1" x14ac:dyDescent="0.3">
      <c r="B8583" s="101">
        <v>8573</v>
      </c>
    </row>
    <row r="8584" spans="2:2" ht="20.100000000000001" customHeight="1" x14ac:dyDescent="0.3">
      <c r="B8584" s="101">
        <v>8574</v>
      </c>
    </row>
    <row r="8585" spans="2:2" ht="20.100000000000001" customHeight="1" x14ac:dyDescent="0.3">
      <c r="B8585" s="101">
        <v>8575</v>
      </c>
    </row>
    <row r="8586" spans="2:2" ht="20.100000000000001" customHeight="1" x14ac:dyDescent="0.3">
      <c r="B8586" s="101">
        <v>8576</v>
      </c>
    </row>
    <row r="8587" spans="2:2" ht="20.100000000000001" customHeight="1" x14ac:dyDescent="0.3">
      <c r="B8587" s="101">
        <v>8577</v>
      </c>
    </row>
    <row r="8588" spans="2:2" ht="20.100000000000001" customHeight="1" x14ac:dyDescent="0.3">
      <c r="B8588" s="101">
        <v>8578</v>
      </c>
    </row>
    <row r="8589" spans="2:2" ht="20.100000000000001" customHeight="1" x14ac:dyDescent="0.3">
      <c r="B8589" s="101">
        <v>8579</v>
      </c>
    </row>
    <row r="8590" spans="2:2" ht="20.100000000000001" customHeight="1" x14ac:dyDescent="0.3">
      <c r="B8590" s="101">
        <v>8580</v>
      </c>
    </row>
    <row r="8591" spans="2:2" ht="20.100000000000001" customHeight="1" x14ac:dyDescent="0.3">
      <c r="B8591" s="101">
        <v>8581</v>
      </c>
    </row>
    <row r="8592" spans="2:2" ht="20.100000000000001" customHeight="1" x14ac:dyDescent="0.3">
      <c r="B8592" s="101">
        <v>8582</v>
      </c>
    </row>
    <row r="8593" spans="2:2" ht="20.100000000000001" customHeight="1" x14ac:dyDescent="0.3">
      <c r="B8593" s="101">
        <v>8583</v>
      </c>
    </row>
    <row r="8594" spans="2:2" ht="20.100000000000001" customHeight="1" x14ac:dyDescent="0.3">
      <c r="B8594" s="101">
        <v>8584</v>
      </c>
    </row>
    <row r="8595" spans="2:2" ht="20.100000000000001" customHeight="1" x14ac:dyDescent="0.3">
      <c r="B8595" s="101">
        <v>8585</v>
      </c>
    </row>
    <row r="8596" spans="2:2" ht="20.100000000000001" customHeight="1" x14ac:dyDescent="0.3">
      <c r="B8596" s="101">
        <v>8586</v>
      </c>
    </row>
    <row r="8597" spans="2:2" ht="20.100000000000001" customHeight="1" x14ac:dyDescent="0.3">
      <c r="B8597" s="101">
        <v>8587</v>
      </c>
    </row>
    <row r="8598" spans="2:2" ht="20.100000000000001" customHeight="1" x14ac:dyDescent="0.3">
      <c r="B8598" s="101">
        <v>8588</v>
      </c>
    </row>
    <row r="8599" spans="2:2" ht="20.100000000000001" customHeight="1" x14ac:dyDescent="0.3">
      <c r="B8599" s="101">
        <v>8589</v>
      </c>
    </row>
    <row r="8600" spans="2:2" ht="20.100000000000001" customHeight="1" x14ac:dyDescent="0.3">
      <c r="B8600" s="101">
        <v>8590</v>
      </c>
    </row>
    <row r="8601" spans="2:2" ht="20.100000000000001" customHeight="1" x14ac:dyDescent="0.3">
      <c r="B8601" s="101">
        <v>8591</v>
      </c>
    </row>
    <row r="8602" spans="2:2" ht="20.100000000000001" customHeight="1" x14ac:dyDescent="0.3">
      <c r="B8602" s="101">
        <v>8592</v>
      </c>
    </row>
    <row r="8603" spans="2:2" ht="20.100000000000001" customHeight="1" x14ac:dyDescent="0.3">
      <c r="B8603" s="101">
        <v>8593</v>
      </c>
    </row>
    <row r="8604" spans="2:2" ht="20.100000000000001" customHeight="1" x14ac:dyDescent="0.3">
      <c r="B8604" s="101">
        <v>8594</v>
      </c>
    </row>
    <row r="8605" spans="2:2" ht="20.100000000000001" customHeight="1" x14ac:dyDescent="0.3">
      <c r="B8605" s="101">
        <v>8595</v>
      </c>
    </row>
    <row r="8606" spans="2:2" ht="20.100000000000001" customHeight="1" x14ac:dyDescent="0.3">
      <c r="B8606" s="101">
        <v>8596</v>
      </c>
    </row>
    <row r="8607" spans="2:2" ht="20.100000000000001" customHeight="1" x14ac:dyDescent="0.3">
      <c r="B8607" s="101">
        <v>8597</v>
      </c>
    </row>
    <row r="8608" spans="2:2" ht="20.100000000000001" customHeight="1" x14ac:dyDescent="0.3">
      <c r="B8608" s="101">
        <v>8598</v>
      </c>
    </row>
    <row r="8609" spans="2:2" ht="20.100000000000001" customHeight="1" x14ac:dyDescent="0.3">
      <c r="B8609" s="101">
        <v>8599</v>
      </c>
    </row>
    <row r="8610" spans="2:2" ht="20.100000000000001" customHeight="1" x14ac:dyDescent="0.3">
      <c r="B8610" s="101">
        <v>8600</v>
      </c>
    </row>
    <row r="8611" spans="2:2" ht="20.100000000000001" customHeight="1" x14ac:dyDescent="0.3">
      <c r="B8611" s="101">
        <v>8601</v>
      </c>
    </row>
    <row r="8612" spans="2:2" ht="20.100000000000001" customHeight="1" x14ac:dyDescent="0.3">
      <c r="B8612" s="101">
        <v>8602</v>
      </c>
    </row>
    <row r="8613" spans="2:2" ht="20.100000000000001" customHeight="1" x14ac:dyDescent="0.3">
      <c r="B8613" s="101">
        <v>8603</v>
      </c>
    </row>
    <row r="8614" spans="2:2" ht="20.100000000000001" customHeight="1" x14ac:dyDescent="0.3">
      <c r="B8614" s="101">
        <v>8604</v>
      </c>
    </row>
    <row r="8615" spans="2:2" ht="20.100000000000001" customHeight="1" x14ac:dyDescent="0.3">
      <c r="B8615" s="101">
        <v>8605</v>
      </c>
    </row>
    <row r="8616" spans="2:2" ht="20.100000000000001" customHeight="1" x14ac:dyDescent="0.3">
      <c r="B8616" s="101">
        <v>8606</v>
      </c>
    </row>
    <row r="8617" spans="2:2" ht="20.100000000000001" customHeight="1" x14ac:dyDescent="0.3">
      <c r="B8617" s="101">
        <v>8607</v>
      </c>
    </row>
    <row r="8618" spans="2:2" ht="20.100000000000001" customHeight="1" x14ac:dyDescent="0.3">
      <c r="B8618" s="101">
        <v>8608</v>
      </c>
    </row>
    <row r="8619" spans="2:2" ht="20.100000000000001" customHeight="1" x14ac:dyDescent="0.3">
      <c r="B8619" s="101">
        <v>8609</v>
      </c>
    </row>
    <row r="8620" spans="2:2" ht="20.100000000000001" customHeight="1" x14ac:dyDescent="0.3">
      <c r="B8620" s="101">
        <v>8610</v>
      </c>
    </row>
    <row r="8621" spans="2:2" ht="20.100000000000001" customHeight="1" x14ac:dyDescent="0.3">
      <c r="B8621" s="101">
        <v>8611</v>
      </c>
    </row>
    <row r="8622" spans="2:2" ht="20.100000000000001" customHeight="1" x14ac:dyDescent="0.3">
      <c r="B8622" s="101">
        <v>8612</v>
      </c>
    </row>
    <row r="8623" spans="2:2" ht="20.100000000000001" customHeight="1" x14ac:dyDescent="0.3">
      <c r="B8623" s="101">
        <v>8613</v>
      </c>
    </row>
    <row r="8624" spans="2:2" ht="20.100000000000001" customHeight="1" x14ac:dyDescent="0.3">
      <c r="B8624" s="101">
        <v>8614</v>
      </c>
    </row>
    <row r="8625" spans="2:2" ht="20.100000000000001" customHeight="1" x14ac:dyDescent="0.3">
      <c r="B8625" s="101">
        <v>8615</v>
      </c>
    </row>
    <row r="8626" spans="2:2" ht="20.100000000000001" customHeight="1" x14ac:dyDescent="0.3">
      <c r="B8626" s="101">
        <v>8616</v>
      </c>
    </row>
    <row r="8627" spans="2:2" ht="20.100000000000001" customHeight="1" x14ac:dyDescent="0.3">
      <c r="B8627" s="101">
        <v>8617</v>
      </c>
    </row>
    <row r="8628" spans="2:2" ht="20.100000000000001" customHeight="1" x14ac:dyDescent="0.3">
      <c r="B8628" s="101">
        <v>8618</v>
      </c>
    </row>
    <row r="8629" spans="2:2" ht="20.100000000000001" customHeight="1" x14ac:dyDescent="0.3">
      <c r="B8629" s="101">
        <v>8619</v>
      </c>
    </row>
    <row r="8630" spans="2:2" ht="20.100000000000001" customHeight="1" x14ac:dyDescent="0.3">
      <c r="B8630" s="101">
        <v>8620</v>
      </c>
    </row>
    <row r="8631" spans="2:2" ht="20.100000000000001" customHeight="1" x14ac:dyDescent="0.3">
      <c r="B8631" s="101">
        <v>8621</v>
      </c>
    </row>
    <row r="8632" spans="2:2" ht="20.100000000000001" customHeight="1" x14ac:dyDescent="0.3">
      <c r="B8632" s="101">
        <v>8622</v>
      </c>
    </row>
    <row r="8633" spans="2:2" ht="20.100000000000001" customHeight="1" x14ac:dyDescent="0.3">
      <c r="B8633" s="101">
        <v>8623</v>
      </c>
    </row>
    <row r="8634" spans="2:2" ht="20.100000000000001" customHeight="1" x14ac:dyDescent="0.3">
      <c r="B8634" s="101">
        <v>8624</v>
      </c>
    </row>
    <row r="8635" spans="2:2" ht="20.100000000000001" customHeight="1" x14ac:dyDescent="0.3">
      <c r="B8635" s="101">
        <v>8625</v>
      </c>
    </row>
    <row r="8636" spans="2:2" ht="20.100000000000001" customHeight="1" x14ac:dyDescent="0.3">
      <c r="B8636" s="101">
        <v>8626</v>
      </c>
    </row>
    <row r="8637" spans="2:2" ht="20.100000000000001" customHeight="1" x14ac:dyDescent="0.3">
      <c r="B8637" s="101">
        <v>8627</v>
      </c>
    </row>
    <row r="8638" spans="2:2" ht="20.100000000000001" customHeight="1" x14ac:dyDescent="0.3">
      <c r="B8638" s="101">
        <v>8628</v>
      </c>
    </row>
    <row r="8639" spans="2:2" ht="20.100000000000001" customHeight="1" x14ac:dyDescent="0.3">
      <c r="B8639" s="101">
        <v>8629</v>
      </c>
    </row>
    <row r="8640" spans="2:2" ht="20.100000000000001" customHeight="1" x14ac:dyDescent="0.3">
      <c r="B8640" s="101">
        <v>8630</v>
      </c>
    </row>
    <row r="8641" spans="2:2" ht="20.100000000000001" customHeight="1" x14ac:dyDescent="0.3">
      <c r="B8641" s="101">
        <v>8631</v>
      </c>
    </row>
    <row r="8642" spans="2:2" ht="20.100000000000001" customHeight="1" x14ac:dyDescent="0.3">
      <c r="B8642" s="101">
        <v>8632</v>
      </c>
    </row>
    <row r="8643" spans="2:2" ht="20.100000000000001" customHeight="1" x14ac:dyDescent="0.3">
      <c r="B8643" s="101">
        <v>8633</v>
      </c>
    </row>
    <row r="8644" spans="2:2" ht="20.100000000000001" customHeight="1" x14ac:dyDescent="0.3">
      <c r="B8644" s="101">
        <v>8634</v>
      </c>
    </row>
    <row r="8645" spans="2:2" ht="20.100000000000001" customHeight="1" x14ac:dyDescent="0.3">
      <c r="B8645" s="101">
        <v>8635</v>
      </c>
    </row>
    <row r="8646" spans="2:2" ht="20.100000000000001" customHeight="1" x14ac:dyDescent="0.3">
      <c r="B8646" s="101">
        <v>8636</v>
      </c>
    </row>
    <row r="8647" spans="2:2" ht="20.100000000000001" customHeight="1" x14ac:dyDescent="0.3">
      <c r="B8647" s="101">
        <v>8637</v>
      </c>
    </row>
    <row r="8648" spans="2:2" ht="20.100000000000001" customHeight="1" x14ac:dyDescent="0.3">
      <c r="B8648" s="101">
        <v>8638</v>
      </c>
    </row>
    <row r="8649" spans="2:2" ht="20.100000000000001" customHeight="1" x14ac:dyDescent="0.3">
      <c r="B8649" s="101">
        <v>8639</v>
      </c>
    </row>
    <row r="8650" spans="2:2" ht="20.100000000000001" customHeight="1" x14ac:dyDescent="0.3">
      <c r="B8650" s="101">
        <v>8640</v>
      </c>
    </row>
    <row r="8651" spans="2:2" ht="20.100000000000001" customHeight="1" x14ac:dyDescent="0.3">
      <c r="B8651" s="101">
        <v>8641</v>
      </c>
    </row>
    <row r="8652" spans="2:2" ht="20.100000000000001" customHeight="1" x14ac:dyDescent="0.3">
      <c r="B8652" s="101">
        <v>8642</v>
      </c>
    </row>
    <row r="8653" spans="2:2" ht="20.100000000000001" customHeight="1" x14ac:dyDescent="0.3">
      <c r="B8653" s="101">
        <v>8643</v>
      </c>
    </row>
    <row r="8654" spans="2:2" ht="20.100000000000001" customHeight="1" x14ac:dyDescent="0.3">
      <c r="B8654" s="101">
        <v>8644</v>
      </c>
    </row>
    <row r="8655" spans="2:2" ht="20.100000000000001" customHeight="1" x14ac:dyDescent="0.3">
      <c r="B8655" s="101">
        <v>8645</v>
      </c>
    </row>
    <row r="8656" spans="2:2" ht="20.100000000000001" customHeight="1" x14ac:dyDescent="0.3">
      <c r="B8656" s="101">
        <v>8646</v>
      </c>
    </row>
    <row r="8657" spans="2:2" ht="20.100000000000001" customHeight="1" x14ac:dyDescent="0.3">
      <c r="B8657" s="101">
        <v>8647</v>
      </c>
    </row>
    <row r="8658" spans="2:2" ht="20.100000000000001" customHeight="1" x14ac:dyDescent="0.3">
      <c r="B8658" s="101">
        <v>8648</v>
      </c>
    </row>
    <row r="8659" spans="2:2" ht="20.100000000000001" customHeight="1" x14ac:dyDescent="0.3">
      <c r="B8659" s="101">
        <v>8649</v>
      </c>
    </row>
    <row r="8660" spans="2:2" ht="20.100000000000001" customHeight="1" x14ac:dyDescent="0.3">
      <c r="B8660" s="101">
        <v>8650</v>
      </c>
    </row>
    <row r="8661" spans="2:2" ht="20.100000000000001" customHeight="1" x14ac:dyDescent="0.3">
      <c r="B8661" s="101">
        <v>8651</v>
      </c>
    </row>
    <row r="8662" spans="2:2" ht="20.100000000000001" customHeight="1" x14ac:dyDescent="0.3">
      <c r="B8662" s="101">
        <v>8652</v>
      </c>
    </row>
    <row r="8663" spans="2:2" ht="20.100000000000001" customHeight="1" x14ac:dyDescent="0.3">
      <c r="B8663" s="101">
        <v>8653</v>
      </c>
    </row>
    <row r="8664" spans="2:2" ht="20.100000000000001" customHeight="1" x14ac:dyDescent="0.3">
      <c r="B8664" s="101">
        <v>8654</v>
      </c>
    </row>
    <row r="8665" spans="2:2" ht="20.100000000000001" customHeight="1" x14ac:dyDescent="0.3">
      <c r="B8665" s="101">
        <v>8655</v>
      </c>
    </row>
    <row r="8666" spans="2:2" ht="20.100000000000001" customHeight="1" x14ac:dyDescent="0.3">
      <c r="B8666" s="101">
        <v>8656</v>
      </c>
    </row>
    <row r="8667" spans="2:2" ht="20.100000000000001" customHeight="1" x14ac:dyDescent="0.3">
      <c r="B8667" s="101">
        <v>8657</v>
      </c>
    </row>
    <row r="8668" spans="2:2" ht="20.100000000000001" customHeight="1" x14ac:dyDescent="0.3">
      <c r="B8668" s="101">
        <v>8658</v>
      </c>
    </row>
    <row r="8669" spans="2:2" ht="20.100000000000001" customHeight="1" x14ac:dyDescent="0.3">
      <c r="B8669" s="101">
        <v>8659</v>
      </c>
    </row>
    <row r="8670" spans="2:2" ht="20.100000000000001" customHeight="1" x14ac:dyDescent="0.3">
      <c r="B8670" s="101">
        <v>8660</v>
      </c>
    </row>
    <row r="8671" spans="2:2" ht="20.100000000000001" customHeight="1" x14ac:dyDescent="0.3">
      <c r="B8671" s="101">
        <v>8661</v>
      </c>
    </row>
    <row r="8672" spans="2:2" ht="20.100000000000001" customHeight="1" x14ac:dyDescent="0.3">
      <c r="B8672" s="101">
        <v>8662</v>
      </c>
    </row>
    <row r="8673" spans="2:2" ht="20.100000000000001" customHeight="1" x14ac:dyDescent="0.3">
      <c r="B8673" s="101">
        <v>8663</v>
      </c>
    </row>
    <row r="8674" spans="2:2" ht="20.100000000000001" customHeight="1" x14ac:dyDescent="0.3">
      <c r="B8674" s="101">
        <v>8664</v>
      </c>
    </row>
    <row r="8675" spans="2:2" ht="20.100000000000001" customHeight="1" x14ac:dyDescent="0.3">
      <c r="B8675" s="101">
        <v>8665</v>
      </c>
    </row>
    <row r="8676" spans="2:2" ht="20.100000000000001" customHeight="1" x14ac:dyDescent="0.3">
      <c r="B8676" s="101">
        <v>8666</v>
      </c>
    </row>
    <row r="8677" spans="2:2" ht="20.100000000000001" customHeight="1" x14ac:dyDescent="0.3">
      <c r="B8677" s="101">
        <v>8667</v>
      </c>
    </row>
    <row r="8678" spans="2:2" ht="20.100000000000001" customHeight="1" x14ac:dyDescent="0.3">
      <c r="B8678" s="101">
        <v>8668</v>
      </c>
    </row>
    <row r="8679" spans="2:2" ht="20.100000000000001" customHeight="1" x14ac:dyDescent="0.3">
      <c r="B8679" s="101">
        <v>8669</v>
      </c>
    </row>
    <row r="8680" spans="2:2" ht="20.100000000000001" customHeight="1" x14ac:dyDescent="0.3">
      <c r="B8680" s="101">
        <v>8670</v>
      </c>
    </row>
    <row r="8681" spans="2:2" ht="20.100000000000001" customHeight="1" x14ac:dyDescent="0.3">
      <c r="B8681" s="101">
        <v>8671</v>
      </c>
    </row>
    <row r="8682" spans="2:2" ht="20.100000000000001" customHeight="1" x14ac:dyDescent="0.3">
      <c r="B8682" s="101">
        <v>8672</v>
      </c>
    </row>
    <row r="8683" spans="2:2" ht="20.100000000000001" customHeight="1" x14ac:dyDescent="0.3">
      <c r="B8683" s="101">
        <v>8673</v>
      </c>
    </row>
    <row r="8684" spans="2:2" ht="20.100000000000001" customHeight="1" x14ac:dyDescent="0.3">
      <c r="B8684" s="101">
        <v>8674</v>
      </c>
    </row>
    <row r="8685" spans="2:2" ht="20.100000000000001" customHeight="1" x14ac:dyDescent="0.3">
      <c r="B8685" s="101">
        <v>8675</v>
      </c>
    </row>
    <row r="8686" spans="2:2" ht="20.100000000000001" customHeight="1" x14ac:dyDescent="0.3">
      <c r="B8686" s="101">
        <v>8676</v>
      </c>
    </row>
    <row r="8687" spans="2:2" ht="20.100000000000001" customHeight="1" x14ac:dyDescent="0.3">
      <c r="B8687" s="101">
        <v>8677</v>
      </c>
    </row>
    <row r="8688" spans="2:2" ht="20.100000000000001" customHeight="1" x14ac:dyDescent="0.3">
      <c r="B8688" s="101">
        <v>8678</v>
      </c>
    </row>
    <row r="8689" spans="2:2" ht="20.100000000000001" customHeight="1" x14ac:dyDescent="0.3">
      <c r="B8689" s="101">
        <v>8679</v>
      </c>
    </row>
    <row r="8690" spans="2:2" ht="20.100000000000001" customHeight="1" x14ac:dyDescent="0.3">
      <c r="B8690" s="101">
        <v>8680</v>
      </c>
    </row>
    <row r="8691" spans="2:2" ht="20.100000000000001" customHeight="1" x14ac:dyDescent="0.3">
      <c r="B8691" s="101">
        <v>8681</v>
      </c>
    </row>
    <row r="8692" spans="2:2" ht="20.100000000000001" customHeight="1" x14ac:dyDescent="0.3">
      <c r="B8692" s="101">
        <v>8682</v>
      </c>
    </row>
    <row r="8693" spans="2:2" ht="20.100000000000001" customHeight="1" x14ac:dyDescent="0.3">
      <c r="B8693" s="101">
        <v>8683</v>
      </c>
    </row>
    <row r="8694" spans="2:2" ht="20.100000000000001" customHeight="1" x14ac:dyDescent="0.3">
      <c r="B8694" s="101">
        <v>8684</v>
      </c>
    </row>
    <row r="8695" spans="2:2" ht="20.100000000000001" customHeight="1" x14ac:dyDescent="0.3">
      <c r="B8695" s="101">
        <v>8685</v>
      </c>
    </row>
    <row r="8696" spans="2:2" ht="20.100000000000001" customHeight="1" x14ac:dyDescent="0.3">
      <c r="B8696" s="101">
        <v>8686</v>
      </c>
    </row>
    <row r="8697" spans="2:2" ht="20.100000000000001" customHeight="1" x14ac:dyDescent="0.3">
      <c r="B8697" s="101">
        <v>8687</v>
      </c>
    </row>
    <row r="8698" spans="2:2" ht="20.100000000000001" customHeight="1" x14ac:dyDescent="0.3">
      <c r="B8698" s="101">
        <v>8688</v>
      </c>
    </row>
    <row r="8699" spans="2:2" ht="20.100000000000001" customHeight="1" x14ac:dyDescent="0.3">
      <c r="B8699" s="101">
        <v>8689</v>
      </c>
    </row>
    <row r="8700" spans="2:2" ht="20.100000000000001" customHeight="1" x14ac:dyDescent="0.3">
      <c r="B8700" s="101">
        <v>8690</v>
      </c>
    </row>
    <row r="8701" spans="2:2" ht="20.100000000000001" customHeight="1" x14ac:dyDescent="0.3">
      <c r="B8701" s="101">
        <v>8691</v>
      </c>
    </row>
    <row r="8702" spans="2:2" ht="20.100000000000001" customHeight="1" x14ac:dyDescent="0.3">
      <c r="B8702" s="101">
        <v>8692</v>
      </c>
    </row>
    <row r="8703" spans="2:2" ht="20.100000000000001" customHeight="1" x14ac:dyDescent="0.3">
      <c r="B8703" s="101">
        <v>8693</v>
      </c>
    </row>
    <row r="8704" spans="2:2" ht="20.100000000000001" customHeight="1" x14ac:dyDescent="0.3">
      <c r="B8704" s="101">
        <v>8694</v>
      </c>
    </row>
    <row r="8705" spans="2:2" ht="20.100000000000001" customHeight="1" x14ac:dyDescent="0.3">
      <c r="B8705" s="101">
        <v>8695</v>
      </c>
    </row>
    <row r="8706" spans="2:2" ht="20.100000000000001" customHeight="1" x14ac:dyDescent="0.3">
      <c r="B8706" s="101">
        <v>8696</v>
      </c>
    </row>
    <row r="8707" spans="2:2" ht="20.100000000000001" customHeight="1" x14ac:dyDescent="0.3">
      <c r="B8707" s="101">
        <v>8697</v>
      </c>
    </row>
    <row r="8708" spans="2:2" ht="20.100000000000001" customHeight="1" x14ac:dyDescent="0.3">
      <c r="B8708" s="101">
        <v>8698</v>
      </c>
    </row>
    <row r="8709" spans="2:2" ht="20.100000000000001" customHeight="1" x14ac:dyDescent="0.3">
      <c r="B8709" s="101">
        <v>8699</v>
      </c>
    </row>
    <row r="8710" spans="2:2" ht="20.100000000000001" customHeight="1" x14ac:dyDescent="0.3">
      <c r="B8710" s="101">
        <v>8700</v>
      </c>
    </row>
    <row r="8711" spans="2:2" ht="20.100000000000001" customHeight="1" x14ac:dyDescent="0.3">
      <c r="B8711" s="101">
        <v>8701</v>
      </c>
    </row>
    <row r="8712" spans="2:2" ht="20.100000000000001" customHeight="1" x14ac:dyDescent="0.3">
      <c r="B8712" s="101">
        <v>8702</v>
      </c>
    </row>
    <row r="8713" spans="2:2" ht="20.100000000000001" customHeight="1" x14ac:dyDescent="0.3">
      <c r="B8713" s="101">
        <v>8703</v>
      </c>
    </row>
    <row r="8714" spans="2:2" ht="20.100000000000001" customHeight="1" x14ac:dyDescent="0.3">
      <c r="B8714" s="101">
        <v>8704</v>
      </c>
    </row>
    <row r="8715" spans="2:2" ht="20.100000000000001" customHeight="1" x14ac:dyDescent="0.3">
      <c r="B8715" s="101">
        <v>8705</v>
      </c>
    </row>
    <row r="8716" spans="2:2" ht="20.100000000000001" customHeight="1" x14ac:dyDescent="0.3">
      <c r="B8716" s="101">
        <v>8706</v>
      </c>
    </row>
    <row r="8717" spans="2:2" ht="20.100000000000001" customHeight="1" x14ac:dyDescent="0.3">
      <c r="B8717" s="101">
        <v>8707</v>
      </c>
    </row>
    <row r="8718" spans="2:2" ht="20.100000000000001" customHeight="1" x14ac:dyDescent="0.3">
      <c r="B8718" s="101">
        <v>8708</v>
      </c>
    </row>
    <row r="8719" spans="2:2" ht="20.100000000000001" customHeight="1" x14ac:dyDescent="0.3">
      <c r="B8719" s="101">
        <v>8709</v>
      </c>
    </row>
    <row r="8720" spans="2:2" ht="20.100000000000001" customHeight="1" x14ac:dyDescent="0.3">
      <c r="B8720" s="101">
        <v>8710</v>
      </c>
    </row>
    <row r="8721" spans="2:2" ht="20.100000000000001" customHeight="1" x14ac:dyDescent="0.3">
      <c r="B8721" s="101">
        <v>8711</v>
      </c>
    </row>
    <row r="8722" spans="2:2" ht="20.100000000000001" customHeight="1" x14ac:dyDescent="0.3">
      <c r="B8722" s="101">
        <v>8712</v>
      </c>
    </row>
    <row r="8723" spans="2:2" ht="20.100000000000001" customHeight="1" x14ac:dyDescent="0.3">
      <c r="B8723" s="101">
        <v>8713</v>
      </c>
    </row>
    <row r="8724" spans="2:2" ht="20.100000000000001" customHeight="1" x14ac:dyDescent="0.3">
      <c r="B8724" s="101">
        <v>8714</v>
      </c>
    </row>
    <row r="8725" spans="2:2" ht="20.100000000000001" customHeight="1" x14ac:dyDescent="0.3">
      <c r="B8725" s="101">
        <v>8715</v>
      </c>
    </row>
    <row r="8726" spans="2:2" ht="20.100000000000001" customHeight="1" x14ac:dyDescent="0.3">
      <c r="B8726" s="101">
        <v>8716</v>
      </c>
    </row>
    <row r="8727" spans="2:2" ht="20.100000000000001" customHeight="1" x14ac:dyDescent="0.3">
      <c r="B8727" s="101">
        <v>8717</v>
      </c>
    </row>
    <row r="8728" spans="2:2" ht="20.100000000000001" customHeight="1" x14ac:dyDescent="0.3">
      <c r="B8728" s="101">
        <v>8718</v>
      </c>
    </row>
    <row r="8729" spans="2:2" ht="20.100000000000001" customHeight="1" x14ac:dyDescent="0.3">
      <c r="B8729" s="101">
        <v>8719</v>
      </c>
    </row>
    <row r="8730" spans="2:2" ht="20.100000000000001" customHeight="1" x14ac:dyDescent="0.3">
      <c r="B8730" s="101">
        <v>8720</v>
      </c>
    </row>
    <row r="8731" spans="2:2" ht="20.100000000000001" customHeight="1" x14ac:dyDescent="0.3">
      <c r="B8731" s="101">
        <v>8721</v>
      </c>
    </row>
    <row r="8732" spans="2:2" ht="20.100000000000001" customHeight="1" x14ac:dyDescent="0.3">
      <c r="B8732" s="101">
        <v>8722</v>
      </c>
    </row>
    <row r="8733" spans="2:2" ht="20.100000000000001" customHeight="1" x14ac:dyDescent="0.3">
      <c r="B8733" s="101">
        <v>8723</v>
      </c>
    </row>
    <row r="8734" spans="2:2" ht="20.100000000000001" customHeight="1" x14ac:dyDescent="0.3">
      <c r="B8734" s="101">
        <v>8724</v>
      </c>
    </row>
    <row r="8735" spans="2:2" ht="20.100000000000001" customHeight="1" x14ac:dyDescent="0.3">
      <c r="B8735" s="101">
        <v>8725</v>
      </c>
    </row>
    <row r="8736" spans="2:2" ht="20.100000000000001" customHeight="1" x14ac:dyDescent="0.3">
      <c r="B8736" s="101">
        <v>8726</v>
      </c>
    </row>
    <row r="8737" spans="2:2" ht="20.100000000000001" customHeight="1" x14ac:dyDescent="0.3">
      <c r="B8737" s="101">
        <v>8727</v>
      </c>
    </row>
    <row r="8738" spans="2:2" ht="20.100000000000001" customHeight="1" x14ac:dyDescent="0.3">
      <c r="B8738" s="101">
        <v>8728</v>
      </c>
    </row>
    <row r="8739" spans="2:2" ht="20.100000000000001" customHeight="1" x14ac:dyDescent="0.3">
      <c r="B8739" s="101">
        <v>8729</v>
      </c>
    </row>
    <row r="8740" spans="2:2" ht="20.100000000000001" customHeight="1" x14ac:dyDescent="0.3">
      <c r="B8740" s="101">
        <v>8730</v>
      </c>
    </row>
    <row r="8741" spans="2:2" ht="20.100000000000001" customHeight="1" x14ac:dyDescent="0.3">
      <c r="B8741" s="101">
        <v>8731</v>
      </c>
    </row>
    <row r="8742" spans="2:2" ht="20.100000000000001" customHeight="1" x14ac:dyDescent="0.3">
      <c r="B8742" s="101">
        <v>8732</v>
      </c>
    </row>
    <row r="8743" spans="2:2" ht="20.100000000000001" customHeight="1" x14ac:dyDescent="0.3">
      <c r="B8743" s="101">
        <v>8733</v>
      </c>
    </row>
    <row r="8744" spans="2:2" ht="20.100000000000001" customHeight="1" x14ac:dyDescent="0.3">
      <c r="B8744" s="101">
        <v>8734</v>
      </c>
    </row>
    <row r="8745" spans="2:2" ht="20.100000000000001" customHeight="1" x14ac:dyDescent="0.3">
      <c r="B8745" s="101">
        <v>8735</v>
      </c>
    </row>
    <row r="8746" spans="2:2" ht="20.100000000000001" customHeight="1" x14ac:dyDescent="0.3">
      <c r="B8746" s="101">
        <v>8736</v>
      </c>
    </row>
    <row r="8747" spans="2:2" ht="20.100000000000001" customHeight="1" x14ac:dyDescent="0.3">
      <c r="B8747" s="101">
        <v>8737</v>
      </c>
    </row>
    <row r="8748" spans="2:2" ht="20.100000000000001" customHeight="1" x14ac:dyDescent="0.3">
      <c r="B8748" s="101">
        <v>8738</v>
      </c>
    </row>
    <row r="8749" spans="2:2" ht="20.100000000000001" customHeight="1" x14ac:dyDescent="0.3">
      <c r="B8749" s="101">
        <v>8739</v>
      </c>
    </row>
    <row r="8750" spans="2:2" ht="20.100000000000001" customHeight="1" x14ac:dyDescent="0.3">
      <c r="B8750" s="101">
        <v>8740</v>
      </c>
    </row>
    <row r="8751" spans="2:2" ht="20.100000000000001" customHeight="1" x14ac:dyDescent="0.3">
      <c r="B8751" s="101">
        <v>8741</v>
      </c>
    </row>
    <row r="8752" spans="2:2" ht="20.100000000000001" customHeight="1" x14ac:dyDescent="0.3">
      <c r="B8752" s="101">
        <v>8742</v>
      </c>
    </row>
    <row r="8753" spans="2:2" ht="20.100000000000001" customHeight="1" x14ac:dyDescent="0.3">
      <c r="B8753" s="101">
        <v>8743</v>
      </c>
    </row>
    <row r="8754" spans="2:2" ht="20.100000000000001" customHeight="1" x14ac:dyDescent="0.3">
      <c r="B8754" s="101">
        <v>8744</v>
      </c>
    </row>
    <row r="8755" spans="2:2" ht="20.100000000000001" customHeight="1" x14ac:dyDescent="0.3">
      <c r="B8755" s="101">
        <v>8745</v>
      </c>
    </row>
    <row r="8756" spans="2:2" ht="20.100000000000001" customHeight="1" x14ac:dyDescent="0.3">
      <c r="B8756" s="101">
        <v>8746</v>
      </c>
    </row>
    <row r="8757" spans="2:2" ht="20.100000000000001" customHeight="1" x14ac:dyDescent="0.3">
      <c r="B8757" s="101">
        <v>8747</v>
      </c>
    </row>
    <row r="8758" spans="2:2" ht="20.100000000000001" customHeight="1" x14ac:dyDescent="0.3">
      <c r="B8758" s="101">
        <v>8748</v>
      </c>
    </row>
    <row r="8759" spans="2:2" ht="20.100000000000001" customHeight="1" x14ac:dyDescent="0.3">
      <c r="B8759" s="101">
        <v>8749</v>
      </c>
    </row>
    <row r="8760" spans="2:2" ht="20.100000000000001" customHeight="1" x14ac:dyDescent="0.3">
      <c r="B8760" s="101">
        <v>8750</v>
      </c>
    </row>
    <row r="8761" spans="2:2" ht="20.100000000000001" customHeight="1" x14ac:dyDescent="0.3">
      <c r="B8761" s="101">
        <v>8751</v>
      </c>
    </row>
    <row r="8762" spans="2:2" ht="20.100000000000001" customHeight="1" x14ac:dyDescent="0.3">
      <c r="B8762" s="101">
        <v>8752</v>
      </c>
    </row>
    <row r="8763" spans="2:2" ht="20.100000000000001" customHeight="1" x14ac:dyDescent="0.3">
      <c r="B8763" s="101">
        <v>8753</v>
      </c>
    </row>
    <row r="8764" spans="2:2" ht="20.100000000000001" customHeight="1" x14ac:dyDescent="0.3">
      <c r="B8764" s="101">
        <v>8754</v>
      </c>
    </row>
    <row r="8765" spans="2:2" ht="20.100000000000001" customHeight="1" x14ac:dyDescent="0.3">
      <c r="B8765" s="101">
        <v>8755</v>
      </c>
    </row>
    <row r="8766" spans="2:2" ht="20.100000000000001" customHeight="1" x14ac:dyDescent="0.3">
      <c r="B8766" s="101">
        <v>8756</v>
      </c>
    </row>
    <row r="8767" spans="2:2" ht="20.100000000000001" customHeight="1" x14ac:dyDescent="0.3">
      <c r="B8767" s="101">
        <v>8757</v>
      </c>
    </row>
    <row r="8768" spans="2:2" ht="20.100000000000001" customHeight="1" x14ac:dyDescent="0.3">
      <c r="B8768" s="101">
        <v>8758</v>
      </c>
    </row>
    <row r="8769" spans="2:2" ht="20.100000000000001" customHeight="1" x14ac:dyDescent="0.3">
      <c r="B8769" s="101">
        <v>8759</v>
      </c>
    </row>
    <row r="8770" spans="2:2" ht="20.100000000000001" customHeight="1" x14ac:dyDescent="0.3">
      <c r="B8770" s="101">
        <v>8760</v>
      </c>
    </row>
    <row r="8771" spans="2:2" ht="20.100000000000001" customHeight="1" x14ac:dyDescent="0.3">
      <c r="B8771" s="101">
        <v>8761</v>
      </c>
    </row>
    <row r="8772" spans="2:2" ht="20.100000000000001" customHeight="1" x14ac:dyDescent="0.3">
      <c r="B8772" s="101">
        <v>8762</v>
      </c>
    </row>
    <row r="8773" spans="2:2" ht="20.100000000000001" customHeight="1" x14ac:dyDescent="0.3">
      <c r="B8773" s="101">
        <v>8763</v>
      </c>
    </row>
    <row r="8774" spans="2:2" ht="20.100000000000001" customHeight="1" x14ac:dyDescent="0.3">
      <c r="B8774" s="101">
        <v>8764</v>
      </c>
    </row>
    <row r="8775" spans="2:2" ht="20.100000000000001" customHeight="1" x14ac:dyDescent="0.3">
      <c r="B8775" s="101">
        <v>8765</v>
      </c>
    </row>
    <row r="8776" spans="2:2" ht="20.100000000000001" customHeight="1" x14ac:dyDescent="0.3">
      <c r="B8776" s="101">
        <v>8766</v>
      </c>
    </row>
    <row r="8777" spans="2:2" ht="20.100000000000001" customHeight="1" x14ac:dyDescent="0.3">
      <c r="B8777" s="101">
        <v>8767</v>
      </c>
    </row>
    <row r="8778" spans="2:2" ht="20.100000000000001" customHeight="1" x14ac:dyDescent="0.3">
      <c r="B8778" s="101">
        <v>8768</v>
      </c>
    </row>
    <row r="8779" spans="2:2" ht="20.100000000000001" customHeight="1" x14ac:dyDescent="0.3">
      <c r="B8779" s="101">
        <v>8769</v>
      </c>
    </row>
    <row r="8780" spans="2:2" ht="20.100000000000001" customHeight="1" x14ac:dyDescent="0.3">
      <c r="B8780" s="101">
        <v>8770</v>
      </c>
    </row>
    <row r="8781" spans="2:2" ht="20.100000000000001" customHeight="1" x14ac:dyDescent="0.3">
      <c r="B8781" s="101">
        <v>8771</v>
      </c>
    </row>
    <row r="8782" spans="2:2" ht="20.100000000000001" customHeight="1" x14ac:dyDescent="0.3">
      <c r="B8782" s="101">
        <v>8772</v>
      </c>
    </row>
    <row r="8783" spans="2:2" ht="20.100000000000001" customHeight="1" x14ac:dyDescent="0.3">
      <c r="B8783" s="101">
        <v>8773</v>
      </c>
    </row>
    <row r="8784" spans="2:2" ht="20.100000000000001" customHeight="1" x14ac:dyDescent="0.3">
      <c r="B8784" s="101">
        <v>8774</v>
      </c>
    </row>
    <row r="8785" spans="2:2" ht="20.100000000000001" customHeight="1" x14ac:dyDescent="0.3">
      <c r="B8785" s="101">
        <v>8775</v>
      </c>
    </row>
    <row r="8786" spans="2:2" ht="20.100000000000001" customHeight="1" x14ac:dyDescent="0.3">
      <c r="B8786" s="101">
        <v>8776</v>
      </c>
    </row>
    <row r="8787" spans="2:2" ht="20.100000000000001" customHeight="1" x14ac:dyDescent="0.3">
      <c r="B8787" s="101">
        <v>8777</v>
      </c>
    </row>
    <row r="8788" spans="2:2" ht="20.100000000000001" customHeight="1" x14ac:dyDescent="0.3">
      <c r="B8788" s="101">
        <v>8778</v>
      </c>
    </row>
    <row r="8789" spans="2:2" ht="20.100000000000001" customHeight="1" x14ac:dyDescent="0.3">
      <c r="B8789" s="101">
        <v>8779</v>
      </c>
    </row>
    <row r="8790" spans="2:2" ht="20.100000000000001" customHeight="1" x14ac:dyDescent="0.3">
      <c r="B8790" s="101">
        <v>8780</v>
      </c>
    </row>
    <row r="8791" spans="2:2" ht="20.100000000000001" customHeight="1" x14ac:dyDescent="0.3">
      <c r="B8791" s="101">
        <v>8781</v>
      </c>
    </row>
    <row r="8792" spans="2:2" ht="20.100000000000001" customHeight="1" x14ac:dyDescent="0.3">
      <c r="B8792" s="101">
        <v>8782</v>
      </c>
    </row>
    <row r="8793" spans="2:2" ht="20.100000000000001" customHeight="1" x14ac:dyDescent="0.3">
      <c r="B8793" s="101">
        <v>8783</v>
      </c>
    </row>
    <row r="8794" spans="2:2" ht="20.100000000000001" customHeight="1" x14ac:dyDescent="0.3">
      <c r="B8794" s="101">
        <v>8784</v>
      </c>
    </row>
    <row r="8795" spans="2:2" ht="20.100000000000001" customHeight="1" x14ac:dyDescent="0.3">
      <c r="B8795" s="101">
        <v>8785</v>
      </c>
    </row>
    <row r="8796" spans="2:2" ht="20.100000000000001" customHeight="1" x14ac:dyDescent="0.3">
      <c r="B8796" s="101">
        <v>8786</v>
      </c>
    </row>
    <row r="8797" spans="2:2" ht="20.100000000000001" customHeight="1" x14ac:dyDescent="0.3">
      <c r="B8797" s="101">
        <v>8787</v>
      </c>
    </row>
    <row r="8798" spans="2:2" ht="20.100000000000001" customHeight="1" x14ac:dyDescent="0.3">
      <c r="B8798" s="101">
        <v>8788</v>
      </c>
    </row>
    <row r="8799" spans="2:2" ht="20.100000000000001" customHeight="1" x14ac:dyDescent="0.3">
      <c r="B8799" s="101">
        <v>8789</v>
      </c>
    </row>
    <row r="8800" spans="2:2" ht="20.100000000000001" customHeight="1" x14ac:dyDescent="0.3">
      <c r="B8800" s="101">
        <v>8790</v>
      </c>
    </row>
    <row r="8801" spans="2:2" ht="20.100000000000001" customHeight="1" x14ac:dyDescent="0.3">
      <c r="B8801" s="101">
        <v>8791</v>
      </c>
    </row>
    <row r="8802" spans="2:2" ht="20.100000000000001" customHeight="1" x14ac:dyDescent="0.3">
      <c r="B8802" s="101">
        <v>8792</v>
      </c>
    </row>
    <row r="8803" spans="2:2" ht="20.100000000000001" customHeight="1" x14ac:dyDescent="0.3">
      <c r="B8803" s="101">
        <v>8793</v>
      </c>
    </row>
    <row r="8804" spans="2:2" ht="20.100000000000001" customHeight="1" x14ac:dyDescent="0.3">
      <c r="B8804" s="101">
        <v>8794</v>
      </c>
    </row>
    <row r="8805" spans="2:2" ht="20.100000000000001" customHeight="1" x14ac:dyDescent="0.3">
      <c r="B8805" s="101">
        <v>8795</v>
      </c>
    </row>
    <row r="8806" spans="2:2" ht="20.100000000000001" customHeight="1" x14ac:dyDescent="0.3">
      <c r="B8806" s="101">
        <v>8796</v>
      </c>
    </row>
    <row r="8807" spans="2:2" ht="20.100000000000001" customHeight="1" x14ac:dyDescent="0.3">
      <c r="B8807" s="101">
        <v>8797</v>
      </c>
    </row>
    <row r="8808" spans="2:2" ht="20.100000000000001" customHeight="1" x14ac:dyDescent="0.3">
      <c r="B8808" s="101">
        <v>8798</v>
      </c>
    </row>
    <row r="8809" spans="2:2" ht="20.100000000000001" customHeight="1" x14ac:dyDescent="0.3">
      <c r="B8809" s="101">
        <v>8799</v>
      </c>
    </row>
    <row r="8810" spans="2:2" ht="20.100000000000001" customHeight="1" x14ac:dyDescent="0.3">
      <c r="B8810" s="101">
        <v>8800</v>
      </c>
    </row>
    <row r="8811" spans="2:2" ht="20.100000000000001" customHeight="1" x14ac:dyDescent="0.3">
      <c r="B8811" s="101">
        <v>8801</v>
      </c>
    </row>
    <row r="8812" spans="2:2" ht="20.100000000000001" customHeight="1" x14ac:dyDescent="0.3">
      <c r="B8812" s="101">
        <v>8802</v>
      </c>
    </row>
    <row r="8813" spans="2:2" ht="20.100000000000001" customHeight="1" x14ac:dyDescent="0.3">
      <c r="B8813" s="101">
        <v>8803</v>
      </c>
    </row>
    <row r="8814" spans="2:2" ht="20.100000000000001" customHeight="1" x14ac:dyDescent="0.3">
      <c r="B8814" s="101">
        <v>8804</v>
      </c>
    </row>
    <row r="8815" spans="2:2" ht="20.100000000000001" customHeight="1" x14ac:dyDescent="0.3">
      <c r="B8815" s="101">
        <v>8805</v>
      </c>
    </row>
    <row r="8816" spans="2:2" ht="20.100000000000001" customHeight="1" x14ac:dyDescent="0.3">
      <c r="B8816" s="101">
        <v>8806</v>
      </c>
    </row>
    <row r="8817" spans="2:2" ht="20.100000000000001" customHeight="1" x14ac:dyDescent="0.3">
      <c r="B8817" s="101">
        <v>8807</v>
      </c>
    </row>
    <row r="8818" spans="2:2" ht="20.100000000000001" customHeight="1" x14ac:dyDescent="0.3">
      <c r="B8818" s="101">
        <v>8808</v>
      </c>
    </row>
    <row r="8819" spans="2:2" ht="20.100000000000001" customHeight="1" x14ac:dyDescent="0.3">
      <c r="B8819" s="101">
        <v>8809</v>
      </c>
    </row>
    <row r="8820" spans="2:2" ht="20.100000000000001" customHeight="1" x14ac:dyDescent="0.3">
      <c r="B8820" s="101">
        <v>8810</v>
      </c>
    </row>
    <row r="8821" spans="2:2" ht="20.100000000000001" customHeight="1" x14ac:dyDescent="0.3">
      <c r="B8821" s="101">
        <v>8811</v>
      </c>
    </row>
    <row r="8822" spans="2:2" ht="20.100000000000001" customHeight="1" x14ac:dyDescent="0.3">
      <c r="B8822" s="101">
        <v>8812</v>
      </c>
    </row>
    <row r="8823" spans="2:2" ht="20.100000000000001" customHeight="1" x14ac:dyDescent="0.3">
      <c r="B8823" s="101">
        <v>8813</v>
      </c>
    </row>
    <row r="8824" spans="2:2" ht="20.100000000000001" customHeight="1" x14ac:dyDescent="0.3">
      <c r="B8824" s="101">
        <v>8814</v>
      </c>
    </row>
    <row r="8825" spans="2:2" ht="20.100000000000001" customHeight="1" x14ac:dyDescent="0.3">
      <c r="B8825" s="101">
        <v>8815</v>
      </c>
    </row>
    <row r="8826" spans="2:2" ht="20.100000000000001" customHeight="1" x14ac:dyDescent="0.3">
      <c r="B8826" s="101">
        <v>8816</v>
      </c>
    </row>
    <row r="8827" spans="2:2" ht="20.100000000000001" customHeight="1" x14ac:dyDescent="0.3">
      <c r="B8827" s="101">
        <v>8817</v>
      </c>
    </row>
    <row r="8828" spans="2:2" ht="20.100000000000001" customHeight="1" x14ac:dyDescent="0.3">
      <c r="B8828" s="101">
        <v>8818</v>
      </c>
    </row>
    <row r="8829" spans="2:2" ht="20.100000000000001" customHeight="1" x14ac:dyDescent="0.3">
      <c r="B8829" s="101">
        <v>8819</v>
      </c>
    </row>
    <row r="8830" spans="2:2" ht="20.100000000000001" customHeight="1" x14ac:dyDescent="0.3">
      <c r="B8830" s="101">
        <v>8820</v>
      </c>
    </row>
    <row r="8831" spans="2:2" ht="20.100000000000001" customHeight="1" x14ac:dyDescent="0.3">
      <c r="B8831" s="101">
        <v>8821</v>
      </c>
    </row>
    <row r="8832" spans="2:2" ht="20.100000000000001" customHeight="1" x14ac:dyDescent="0.3">
      <c r="B8832" s="101">
        <v>8822</v>
      </c>
    </row>
    <row r="8833" spans="2:2" ht="20.100000000000001" customHeight="1" x14ac:dyDescent="0.3">
      <c r="B8833" s="101">
        <v>8823</v>
      </c>
    </row>
    <row r="8834" spans="2:2" ht="20.100000000000001" customHeight="1" x14ac:dyDescent="0.3">
      <c r="B8834" s="101">
        <v>8824</v>
      </c>
    </row>
    <row r="8835" spans="2:2" ht="20.100000000000001" customHeight="1" x14ac:dyDescent="0.3">
      <c r="B8835" s="101">
        <v>8825</v>
      </c>
    </row>
    <row r="8836" spans="2:2" ht="20.100000000000001" customHeight="1" x14ac:dyDescent="0.3">
      <c r="B8836" s="101">
        <v>8826</v>
      </c>
    </row>
    <row r="8837" spans="2:2" ht="20.100000000000001" customHeight="1" x14ac:dyDescent="0.3">
      <c r="B8837" s="101">
        <v>8827</v>
      </c>
    </row>
    <row r="8838" spans="2:2" ht="20.100000000000001" customHeight="1" x14ac:dyDescent="0.3">
      <c r="B8838" s="101">
        <v>8828</v>
      </c>
    </row>
    <row r="8839" spans="2:2" ht="20.100000000000001" customHeight="1" x14ac:dyDescent="0.3">
      <c r="B8839" s="101">
        <v>8829</v>
      </c>
    </row>
    <row r="8840" spans="2:2" ht="20.100000000000001" customHeight="1" x14ac:dyDescent="0.3">
      <c r="B8840" s="101">
        <v>8830</v>
      </c>
    </row>
    <row r="8841" spans="2:2" ht="20.100000000000001" customHeight="1" x14ac:dyDescent="0.3">
      <c r="B8841" s="101">
        <v>8831</v>
      </c>
    </row>
    <row r="8842" spans="2:2" ht="20.100000000000001" customHeight="1" x14ac:dyDescent="0.3">
      <c r="B8842" s="101">
        <v>8832</v>
      </c>
    </row>
    <row r="8843" spans="2:2" ht="20.100000000000001" customHeight="1" x14ac:dyDescent="0.3">
      <c r="B8843" s="101">
        <v>8833</v>
      </c>
    </row>
    <row r="8844" spans="2:2" ht="20.100000000000001" customHeight="1" x14ac:dyDescent="0.3">
      <c r="B8844" s="101">
        <v>8834</v>
      </c>
    </row>
    <row r="8845" spans="2:2" ht="20.100000000000001" customHeight="1" x14ac:dyDescent="0.3">
      <c r="B8845" s="101">
        <v>8835</v>
      </c>
    </row>
    <row r="8846" spans="2:2" ht="20.100000000000001" customHeight="1" x14ac:dyDescent="0.3">
      <c r="B8846" s="101">
        <v>8836</v>
      </c>
    </row>
    <row r="8847" spans="2:2" ht="20.100000000000001" customHeight="1" x14ac:dyDescent="0.3">
      <c r="B8847" s="101">
        <v>8837</v>
      </c>
    </row>
    <row r="8848" spans="2:2" ht="20.100000000000001" customHeight="1" x14ac:dyDescent="0.3">
      <c r="B8848" s="101">
        <v>8838</v>
      </c>
    </row>
    <row r="8849" spans="2:2" ht="20.100000000000001" customHeight="1" x14ac:dyDescent="0.3">
      <c r="B8849" s="101">
        <v>8839</v>
      </c>
    </row>
    <row r="8850" spans="2:2" ht="20.100000000000001" customHeight="1" x14ac:dyDescent="0.3">
      <c r="B8850" s="101">
        <v>8840</v>
      </c>
    </row>
    <row r="8851" spans="2:2" ht="20.100000000000001" customHeight="1" x14ac:dyDescent="0.3">
      <c r="B8851" s="101">
        <v>8841</v>
      </c>
    </row>
    <row r="8852" spans="2:2" ht="20.100000000000001" customHeight="1" x14ac:dyDescent="0.3">
      <c r="B8852" s="101">
        <v>8842</v>
      </c>
    </row>
    <row r="8853" spans="2:2" ht="20.100000000000001" customHeight="1" x14ac:dyDescent="0.3">
      <c r="B8853" s="101">
        <v>8843</v>
      </c>
    </row>
    <row r="8854" spans="2:2" ht="20.100000000000001" customHeight="1" x14ac:dyDescent="0.3">
      <c r="B8854" s="101">
        <v>8844</v>
      </c>
    </row>
    <row r="8855" spans="2:2" ht="20.100000000000001" customHeight="1" x14ac:dyDescent="0.3">
      <c r="B8855" s="101">
        <v>8845</v>
      </c>
    </row>
    <row r="8856" spans="2:2" ht="20.100000000000001" customHeight="1" x14ac:dyDescent="0.3">
      <c r="B8856" s="101">
        <v>8846</v>
      </c>
    </row>
    <row r="8857" spans="2:2" ht="20.100000000000001" customHeight="1" x14ac:dyDescent="0.3">
      <c r="B8857" s="101">
        <v>8847</v>
      </c>
    </row>
    <row r="8858" spans="2:2" ht="20.100000000000001" customHeight="1" x14ac:dyDescent="0.3">
      <c r="B8858" s="101">
        <v>8848</v>
      </c>
    </row>
    <row r="8859" spans="2:2" ht="20.100000000000001" customHeight="1" x14ac:dyDescent="0.3">
      <c r="B8859" s="101">
        <v>8849</v>
      </c>
    </row>
    <row r="8860" spans="2:2" ht="20.100000000000001" customHeight="1" x14ac:dyDescent="0.3">
      <c r="B8860" s="101">
        <v>8850</v>
      </c>
    </row>
    <row r="8861" spans="2:2" ht="20.100000000000001" customHeight="1" x14ac:dyDescent="0.3">
      <c r="B8861" s="101">
        <v>8851</v>
      </c>
    </row>
    <row r="8862" spans="2:2" ht="20.100000000000001" customHeight="1" x14ac:dyDescent="0.3">
      <c r="B8862" s="101">
        <v>8852</v>
      </c>
    </row>
    <row r="8863" spans="2:2" ht="20.100000000000001" customHeight="1" x14ac:dyDescent="0.3">
      <c r="B8863" s="101">
        <v>8853</v>
      </c>
    </row>
    <row r="8864" spans="2:2" ht="20.100000000000001" customHeight="1" x14ac:dyDescent="0.3">
      <c r="B8864" s="101">
        <v>8854</v>
      </c>
    </row>
    <row r="8865" spans="2:2" ht="20.100000000000001" customHeight="1" x14ac:dyDescent="0.3">
      <c r="B8865" s="101">
        <v>8855</v>
      </c>
    </row>
    <row r="8866" spans="2:2" ht="20.100000000000001" customHeight="1" x14ac:dyDescent="0.3">
      <c r="B8866" s="101">
        <v>8856</v>
      </c>
    </row>
    <row r="8867" spans="2:2" ht="20.100000000000001" customHeight="1" x14ac:dyDescent="0.3">
      <c r="B8867" s="101">
        <v>8857</v>
      </c>
    </row>
    <row r="8868" spans="2:2" ht="20.100000000000001" customHeight="1" x14ac:dyDescent="0.3">
      <c r="B8868" s="101">
        <v>8858</v>
      </c>
    </row>
    <row r="8869" spans="2:2" ht="20.100000000000001" customHeight="1" x14ac:dyDescent="0.3">
      <c r="B8869" s="101">
        <v>8859</v>
      </c>
    </row>
    <row r="8870" spans="2:2" ht="20.100000000000001" customHeight="1" x14ac:dyDescent="0.3">
      <c r="B8870" s="101">
        <v>8860</v>
      </c>
    </row>
    <row r="8871" spans="2:2" ht="20.100000000000001" customHeight="1" x14ac:dyDescent="0.3">
      <c r="B8871" s="101">
        <v>8861</v>
      </c>
    </row>
    <row r="8872" spans="2:2" ht="20.100000000000001" customHeight="1" x14ac:dyDescent="0.3">
      <c r="B8872" s="101">
        <v>8862</v>
      </c>
    </row>
    <row r="8873" spans="2:2" ht="20.100000000000001" customHeight="1" x14ac:dyDescent="0.3">
      <c r="B8873" s="101">
        <v>8863</v>
      </c>
    </row>
    <row r="8874" spans="2:2" ht="20.100000000000001" customHeight="1" x14ac:dyDescent="0.3">
      <c r="B8874" s="101">
        <v>8864</v>
      </c>
    </row>
    <row r="8875" spans="2:2" ht="20.100000000000001" customHeight="1" x14ac:dyDescent="0.3">
      <c r="B8875" s="101">
        <v>8865</v>
      </c>
    </row>
    <row r="8876" spans="2:2" ht="20.100000000000001" customHeight="1" x14ac:dyDescent="0.3">
      <c r="B8876" s="101">
        <v>8866</v>
      </c>
    </row>
    <row r="8877" spans="2:2" ht="20.100000000000001" customHeight="1" x14ac:dyDescent="0.3">
      <c r="B8877" s="101">
        <v>8867</v>
      </c>
    </row>
    <row r="8878" spans="2:2" ht="20.100000000000001" customHeight="1" x14ac:dyDescent="0.3">
      <c r="B8878" s="101">
        <v>8868</v>
      </c>
    </row>
    <row r="8879" spans="2:2" ht="20.100000000000001" customHeight="1" x14ac:dyDescent="0.3">
      <c r="B8879" s="101">
        <v>8869</v>
      </c>
    </row>
    <row r="8880" spans="2:2" ht="20.100000000000001" customHeight="1" x14ac:dyDescent="0.3">
      <c r="B8880" s="101">
        <v>8870</v>
      </c>
    </row>
    <row r="8881" spans="2:2" ht="20.100000000000001" customHeight="1" x14ac:dyDescent="0.3">
      <c r="B8881" s="101">
        <v>8871</v>
      </c>
    </row>
    <row r="8882" spans="2:2" ht="20.100000000000001" customHeight="1" x14ac:dyDescent="0.3">
      <c r="B8882" s="101">
        <v>8872</v>
      </c>
    </row>
    <row r="8883" spans="2:2" ht="20.100000000000001" customHeight="1" x14ac:dyDescent="0.3">
      <c r="B8883" s="101">
        <v>8873</v>
      </c>
    </row>
    <row r="8884" spans="2:2" ht="20.100000000000001" customHeight="1" x14ac:dyDescent="0.3">
      <c r="B8884" s="101">
        <v>8874</v>
      </c>
    </row>
    <row r="8885" spans="2:2" ht="20.100000000000001" customHeight="1" x14ac:dyDescent="0.3">
      <c r="B8885" s="101">
        <v>8875</v>
      </c>
    </row>
    <row r="8886" spans="2:2" ht="20.100000000000001" customHeight="1" x14ac:dyDescent="0.3">
      <c r="B8886" s="101">
        <v>8876</v>
      </c>
    </row>
    <row r="8887" spans="2:2" ht="20.100000000000001" customHeight="1" x14ac:dyDescent="0.3">
      <c r="B8887" s="101">
        <v>8877</v>
      </c>
    </row>
    <row r="8888" spans="2:2" ht="20.100000000000001" customHeight="1" x14ac:dyDescent="0.3">
      <c r="B8888" s="101">
        <v>8878</v>
      </c>
    </row>
    <row r="8889" spans="2:2" ht="20.100000000000001" customHeight="1" x14ac:dyDescent="0.3">
      <c r="B8889" s="101">
        <v>8879</v>
      </c>
    </row>
    <row r="8890" spans="2:2" ht="20.100000000000001" customHeight="1" x14ac:dyDescent="0.3">
      <c r="B8890" s="101">
        <v>8880</v>
      </c>
    </row>
    <row r="8891" spans="2:2" ht="20.100000000000001" customHeight="1" x14ac:dyDescent="0.3">
      <c r="B8891" s="101">
        <v>8881</v>
      </c>
    </row>
    <row r="8892" spans="2:2" ht="20.100000000000001" customHeight="1" x14ac:dyDescent="0.3">
      <c r="B8892" s="101">
        <v>8882</v>
      </c>
    </row>
    <row r="8893" spans="2:2" ht="20.100000000000001" customHeight="1" x14ac:dyDescent="0.3">
      <c r="B8893" s="101">
        <v>8883</v>
      </c>
    </row>
    <row r="8894" spans="2:2" ht="20.100000000000001" customHeight="1" x14ac:dyDescent="0.3">
      <c r="B8894" s="101">
        <v>8884</v>
      </c>
    </row>
    <row r="8895" spans="2:2" ht="20.100000000000001" customHeight="1" x14ac:dyDescent="0.3">
      <c r="B8895" s="101">
        <v>8885</v>
      </c>
    </row>
    <row r="8896" spans="2:2" ht="20.100000000000001" customHeight="1" x14ac:dyDescent="0.3">
      <c r="B8896" s="101">
        <v>8886</v>
      </c>
    </row>
    <row r="8897" spans="2:2" ht="20.100000000000001" customHeight="1" x14ac:dyDescent="0.3">
      <c r="B8897" s="101">
        <v>8887</v>
      </c>
    </row>
    <row r="8898" spans="2:2" ht="20.100000000000001" customHeight="1" x14ac:dyDescent="0.3">
      <c r="B8898" s="101">
        <v>8888</v>
      </c>
    </row>
    <row r="8899" spans="2:2" ht="20.100000000000001" customHeight="1" x14ac:dyDescent="0.3">
      <c r="B8899" s="101">
        <v>8889</v>
      </c>
    </row>
    <row r="8900" spans="2:2" ht="20.100000000000001" customHeight="1" x14ac:dyDescent="0.3">
      <c r="B8900" s="101">
        <v>8890</v>
      </c>
    </row>
    <row r="8901" spans="2:2" ht="20.100000000000001" customHeight="1" x14ac:dyDescent="0.3">
      <c r="B8901" s="101">
        <v>8891</v>
      </c>
    </row>
    <row r="8902" spans="2:2" ht="20.100000000000001" customHeight="1" x14ac:dyDescent="0.3">
      <c r="B8902" s="101">
        <v>8892</v>
      </c>
    </row>
    <row r="8903" spans="2:2" ht="20.100000000000001" customHeight="1" x14ac:dyDescent="0.3">
      <c r="B8903" s="101">
        <v>8893</v>
      </c>
    </row>
    <row r="8904" spans="2:2" ht="20.100000000000001" customHeight="1" x14ac:dyDescent="0.3">
      <c r="B8904" s="101">
        <v>8894</v>
      </c>
    </row>
    <row r="8905" spans="2:2" ht="20.100000000000001" customHeight="1" x14ac:dyDescent="0.3">
      <c r="B8905" s="101">
        <v>8895</v>
      </c>
    </row>
    <row r="8906" spans="2:2" ht="20.100000000000001" customHeight="1" x14ac:dyDescent="0.3">
      <c r="B8906" s="101">
        <v>8896</v>
      </c>
    </row>
    <row r="8907" spans="2:2" ht="20.100000000000001" customHeight="1" x14ac:dyDescent="0.3">
      <c r="B8907" s="101">
        <v>8897</v>
      </c>
    </row>
    <row r="8908" spans="2:2" ht="20.100000000000001" customHeight="1" x14ac:dyDescent="0.3">
      <c r="B8908" s="101">
        <v>8898</v>
      </c>
    </row>
    <row r="8909" spans="2:2" ht="20.100000000000001" customHeight="1" x14ac:dyDescent="0.3">
      <c r="B8909" s="101">
        <v>8899</v>
      </c>
    </row>
    <row r="8910" spans="2:2" ht="20.100000000000001" customHeight="1" x14ac:dyDescent="0.3">
      <c r="B8910" s="101">
        <v>8900</v>
      </c>
    </row>
    <row r="8911" spans="2:2" ht="20.100000000000001" customHeight="1" x14ac:dyDescent="0.3">
      <c r="B8911" s="101">
        <v>8901</v>
      </c>
    </row>
    <row r="8912" spans="2:2" ht="20.100000000000001" customHeight="1" x14ac:dyDescent="0.3">
      <c r="B8912" s="101">
        <v>8902</v>
      </c>
    </row>
    <row r="8913" spans="2:2" ht="20.100000000000001" customHeight="1" x14ac:dyDescent="0.3">
      <c r="B8913" s="101">
        <v>8903</v>
      </c>
    </row>
    <row r="8914" spans="2:2" ht="20.100000000000001" customHeight="1" x14ac:dyDescent="0.3">
      <c r="B8914" s="101">
        <v>8904</v>
      </c>
    </row>
    <row r="8915" spans="2:2" ht="20.100000000000001" customHeight="1" x14ac:dyDescent="0.3">
      <c r="B8915" s="101">
        <v>8905</v>
      </c>
    </row>
    <row r="8916" spans="2:2" ht="20.100000000000001" customHeight="1" x14ac:dyDescent="0.3">
      <c r="B8916" s="101">
        <v>8906</v>
      </c>
    </row>
    <row r="8917" spans="2:2" ht="20.100000000000001" customHeight="1" x14ac:dyDescent="0.3">
      <c r="B8917" s="101">
        <v>8907</v>
      </c>
    </row>
    <row r="8918" spans="2:2" ht="20.100000000000001" customHeight="1" x14ac:dyDescent="0.3">
      <c r="B8918" s="101">
        <v>8908</v>
      </c>
    </row>
    <row r="8919" spans="2:2" ht="20.100000000000001" customHeight="1" x14ac:dyDescent="0.3">
      <c r="B8919" s="101">
        <v>8909</v>
      </c>
    </row>
    <row r="8920" spans="2:2" ht="20.100000000000001" customHeight="1" x14ac:dyDescent="0.3">
      <c r="B8920" s="101">
        <v>8910</v>
      </c>
    </row>
    <row r="8921" spans="2:2" ht="20.100000000000001" customHeight="1" x14ac:dyDescent="0.3">
      <c r="B8921" s="101">
        <v>8911</v>
      </c>
    </row>
    <row r="8922" spans="2:2" ht="20.100000000000001" customHeight="1" x14ac:dyDescent="0.3">
      <c r="B8922" s="101">
        <v>8912</v>
      </c>
    </row>
    <row r="8923" spans="2:2" ht="20.100000000000001" customHeight="1" x14ac:dyDescent="0.3">
      <c r="B8923" s="101">
        <v>8913</v>
      </c>
    </row>
    <row r="8924" spans="2:2" ht="20.100000000000001" customHeight="1" x14ac:dyDescent="0.3">
      <c r="B8924" s="101">
        <v>8914</v>
      </c>
    </row>
    <row r="8925" spans="2:2" ht="20.100000000000001" customHeight="1" x14ac:dyDescent="0.3">
      <c r="B8925" s="101">
        <v>8915</v>
      </c>
    </row>
    <row r="8926" spans="2:2" ht="20.100000000000001" customHeight="1" x14ac:dyDescent="0.3">
      <c r="B8926" s="101">
        <v>8916</v>
      </c>
    </row>
    <row r="8927" spans="2:2" ht="20.100000000000001" customHeight="1" x14ac:dyDescent="0.3">
      <c r="B8927" s="101">
        <v>8917</v>
      </c>
    </row>
    <row r="8928" spans="2:2" ht="20.100000000000001" customHeight="1" x14ac:dyDescent="0.3">
      <c r="B8928" s="101">
        <v>8918</v>
      </c>
    </row>
    <row r="8929" spans="2:2" ht="20.100000000000001" customHeight="1" x14ac:dyDescent="0.3">
      <c r="B8929" s="101">
        <v>8919</v>
      </c>
    </row>
    <row r="8930" spans="2:2" ht="20.100000000000001" customHeight="1" x14ac:dyDescent="0.3">
      <c r="B8930" s="101">
        <v>8920</v>
      </c>
    </row>
    <row r="8931" spans="2:2" ht="20.100000000000001" customHeight="1" x14ac:dyDescent="0.3">
      <c r="B8931" s="101">
        <v>8921</v>
      </c>
    </row>
    <row r="8932" spans="2:2" ht="20.100000000000001" customHeight="1" x14ac:dyDescent="0.3">
      <c r="B8932" s="101">
        <v>8922</v>
      </c>
    </row>
    <row r="8933" spans="2:2" ht="20.100000000000001" customHeight="1" x14ac:dyDescent="0.3">
      <c r="B8933" s="101">
        <v>8923</v>
      </c>
    </row>
    <row r="8934" spans="2:2" ht="20.100000000000001" customHeight="1" x14ac:dyDescent="0.3">
      <c r="B8934" s="101">
        <v>8924</v>
      </c>
    </row>
    <row r="8935" spans="2:2" ht="20.100000000000001" customHeight="1" x14ac:dyDescent="0.3">
      <c r="B8935" s="101">
        <v>8925</v>
      </c>
    </row>
    <row r="8936" spans="2:2" ht="20.100000000000001" customHeight="1" x14ac:dyDescent="0.3">
      <c r="B8936" s="101">
        <v>8926</v>
      </c>
    </row>
    <row r="8937" spans="2:2" ht="20.100000000000001" customHeight="1" x14ac:dyDescent="0.3">
      <c r="B8937" s="101">
        <v>8927</v>
      </c>
    </row>
    <row r="8938" spans="2:2" ht="20.100000000000001" customHeight="1" x14ac:dyDescent="0.3">
      <c r="B8938" s="101">
        <v>8928</v>
      </c>
    </row>
    <row r="8939" spans="2:2" ht="20.100000000000001" customHeight="1" x14ac:dyDescent="0.3">
      <c r="B8939" s="101">
        <v>8929</v>
      </c>
    </row>
    <row r="8940" spans="2:2" ht="20.100000000000001" customHeight="1" x14ac:dyDescent="0.3">
      <c r="B8940" s="101">
        <v>8930</v>
      </c>
    </row>
    <row r="8941" spans="2:2" ht="20.100000000000001" customHeight="1" x14ac:dyDescent="0.3">
      <c r="B8941" s="101">
        <v>8931</v>
      </c>
    </row>
    <row r="8942" spans="2:2" ht="20.100000000000001" customHeight="1" x14ac:dyDescent="0.3">
      <c r="B8942" s="101">
        <v>8932</v>
      </c>
    </row>
    <row r="8943" spans="2:2" ht="20.100000000000001" customHeight="1" x14ac:dyDescent="0.3">
      <c r="B8943" s="101">
        <v>8933</v>
      </c>
    </row>
    <row r="8944" spans="2:2" ht="20.100000000000001" customHeight="1" x14ac:dyDescent="0.3">
      <c r="B8944" s="101">
        <v>8934</v>
      </c>
    </row>
    <row r="8945" spans="2:2" ht="20.100000000000001" customHeight="1" x14ac:dyDescent="0.3">
      <c r="B8945" s="101">
        <v>8935</v>
      </c>
    </row>
    <row r="8946" spans="2:2" ht="20.100000000000001" customHeight="1" x14ac:dyDescent="0.3">
      <c r="B8946" s="101">
        <v>8936</v>
      </c>
    </row>
    <row r="8947" spans="2:2" ht="20.100000000000001" customHeight="1" x14ac:dyDescent="0.3">
      <c r="B8947" s="101">
        <v>8937</v>
      </c>
    </row>
    <row r="8948" spans="2:2" ht="20.100000000000001" customHeight="1" x14ac:dyDescent="0.3">
      <c r="B8948" s="101">
        <v>8938</v>
      </c>
    </row>
    <row r="8949" spans="2:2" ht="20.100000000000001" customHeight="1" x14ac:dyDescent="0.3">
      <c r="B8949" s="101">
        <v>8939</v>
      </c>
    </row>
    <row r="8950" spans="2:2" ht="20.100000000000001" customHeight="1" x14ac:dyDescent="0.3">
      <c r="B8950" s="101">
        <v>8940</v>
      </c>
    </row>
    <row r="8951" spans="2:2" ht="20.100000000000001" customHeight="1" x14ac:dyDescent="0.3">
      <c r="B8951" s="101">
        <v>8941</v>
      </c>
    </row>
    <row r="8952" spans="2:2" ht="20.100000000000001" customHeight="1" x14ac:dyDescent="0.3">
      <c r="B8952" s="101">
        <v>8942</v>
      </c>
    </row>
    <row r="8953" spans="2:2" ht="20.100000000000001" customHeight="1" x14ac:dyDescent="0.3">
      <c r="B8953" s="101">
        <v>8943</v>
      </c>
    </row>
    <row r="8954" spans="2:2" ht="20.100000000000001" customHeight="1" x14ac:dyDescent="0.3">
      <c r="B8954" s="101">
        <v>8944</v>
      </c>
    </row>
    <row r="8955" spans="2:2" ht="20.100000000000001" customHeight="1" x14ac:dyDescent="0.3">
      <c r="B8955" s="101">
        <v>8945</v>
      </c>
    </row>
    <row r="8956" spans="2:2" ht="20.100000000000001" customHeight="1" x14ac:dyDescent="0.3">
      <c r="B8956" s="101">
        <v>8946</v>
      </c>
    </row>
    <row r="8957" spans="2:2" ht="20.100000000000001" customHeight="1" x14ac:dyDescent="0.3">
      <c r="B8957" s="101">
        <v>8947</v>
      </c>
    </row>
    <row r="8958" spans="2:2" ht="20.100000000000001" customHeight="1" x14ac:dyDescent="0.3">
      <c r="B8958" s="101">
        <v>8948</v>
      </c>
    </row>
    <row r="8959" spans="2:2" ht="20.100000000000001" customHeight="1" x14ac:dyDescent="0.3">
      <c r="B8959" s="101">
        <v>8949</v>
      </c>
    </row>
    <row r="8960" spans="2:2" ht="20.100000000000001" customHeight="1" x14ac:dyDescent="0.3">
      <c r="B8960" s="101">
        <v>8950</v>
      </c>
    </row>
    <row r="8961" spans="2:2" ht="20.100000000000001" customHeight="1" x14ac:dyDescent="0.3">
      <c r="B8961" s="101">
        <v>8951</v>
      </c>
    </row>
    <row r="8962" spans="2:2" ht="20.100000000000001" customHeight="1" x14ac:dyDescent="0.3">
      <c r="B8962" s="101">
        <v>8952</v>
      </c>
    </row>
    <row r="8963" spans="2:2" ht="20.100000000000001" customHeight="1" x14ac:dyDescent="0.3">
      <c r="B8963" s="101">
        <v>8953</v>
      </c>
    </row>
    <row r="8964" spans="2:2" ht="20.100000000000001" customHeight="1" x14ac:dyDescent="0.3">
      <c r="B8964" s="101">
        <v>8954</v>
      </c>
    </row>
    <row r="8965" spans="2:2" ht="20.100000000000001" customHeight="1" x14ac:dyDescent="0.3">
      <c r="B8965" s="101">
        <v>8955</v>
      </c>
    </row>
    <row r="8966" spans="2:2" ht="20.100000000000001" customHeight="1" x14ac:dyDescent="0.3">
      <c r="B8966" s="101">
        <v>8956</v>
      </c>
    </row>
    <row r="8967" spans="2:2" ht="20.100000000000001" customHeight="1" x14ac:dyDescent="0.3">
      <c r="B8967" s="101">
        <v>8957</v>
      </c>
    </row>
    <row r="8968" spans="2:2" ht="20.100000000000001" customHeight="1" x14ac:dyDescent="0.3">
      <c r="B8968" s="101">
        <v>8958</v>
      </c>
    </row>
    <row r="8969" spans="2:2" ht="20.100000000000001" customHeight="1" x14ac:dyDescent="0.3">
      <c r="B8969" s="101">
        <v>8959</v>
      </c>
    </row>
    <row r="8970" spans="2:2" ht="20.100000000000001" customHeight="1" x14ac:dyDescent="0.3">
      <c r="B8970" s="101">
        <v>8960</v>
      </c>
    </row>
    <row r="8971" spans="2:2" ht="20.100000000000001" customHeight="1" x14ac:dyDescent="0.3">
      <c r="B8971" s="101">
        <v>8961</v>
      </c>
    </row>
    <row r="8972" spans="2:2" ht="20.100000000000001" customHeight="1" x14ac:dyDescent="0.3">
      <c r="B8972" s="101">
        <v>8962</v>
      </c>
    </row>
    <row r="8973" spans="2:2" ht="20.100000000000001" customHeight="1" x14ac:dyDescent="0.3">
      <c r="B8973" s="101">
        <v>8963</v>
      </c>
    </row>
    <row r="8974" spans="2:2" ht="20.100000000000001" customHeight="1" x14ac:dyDescent="0.3">
      <c r="B8974" s="101">
        <v>8964</v>
      </c>
    </row>
    <row r="8975" spans="2:2" ht="20.100000000000001" customHeight="1" x14ac:dyDescent="0.3">
      <c r="B8975" s="101">
        <v>8965</v>
      </c>
    </row>
    <row r="8976" spans="2:2" ht="20.100000000000001" customHeight="1" x14ac:dyDescent="0.3">
      <c r="B8976" s="101">
        <v>8966</v>
      </c>
    </row>
    <row r="8977" spans="2:2" ht="20.100000000000001" customHeight="1" x14ac:dyDescent="0.3">
      <c r="B8977" s="101">
        <v>8967</v>
      </c>
    </row>
    <row r="8978" spans="2:2" ht="20.100000000000001" customHeight="1" x14ac:dyDescent="0.3">
      <c r="B8978" s="101">
        <v>8968</v>
      </c>
    </row>
    <row r="8979" spans="2:2" ht="20.100000000000001" customHeight="1" x14ac:dyDescent="0.3">
      <c r="B8979" s="101">
        <v>8969</v>
      </c>
    </row>
    <row r="8980" spans="2:2" ht="20.100000000000001" customHeight="1" x14ac:dyDescent="0.3">
      <c r="B8980" s="101">
        <v>8970</v>
      </c>
    </row>
    <row r="8981" spans="2:2" ht="20.100000000000001" customHeight="1" x14ac:dyDescent="0.3">
      <c r="B8981" s="101">
        <v>8971</v>
      </c>
    </row>
    <row r="8982" spans="2:2" ht="20.100000000000001" customHeight="1" x14ac:dyDescent="0.3">
      <c r="B8982" s="101">
        <v>8972</v>
      </c>
    </row>
    <row r="8983" spans="2:2" ht="20.100000000000001" customHeight="1" x14ac:dyDescent="0.3">
      <c r="B8983" s="101">
        <v>8973</v>
      </c>
    </row>
    <row r="8984" spans="2:2" ht="20.100000000000001" customHeight="1" x14ac:dyDescent="0.3">
      <c r="B8984" s="101">
        <v>8974</v>
      </c>
    </row>
    <row r="8985" spans="2:2" ht="20.100000000000001" customHeight="1" x14ac:dyDescent="0.3">
      <c r="B8985" s="101">
        <v>8975</v>
      </c>
    </row>
    <row r="8986" spans="2:2" ht="20.100000000000001" customHeight="1" x14ac:dyDescent="0.3">
      <c r="B8986" s="101">
        <v>8976</v>
      </c>
    </row>
    <row r="8987" spans="2:2" ht="20.100000000000001" customHeight="1" x14ac:dyDescent="0.3">
      <c r="B8987" s="101">
        <v>8977</v>
      </c>
    </row>
    <row r="8988" spans="2:2" ht="20.100000000000001" customHeight="1" x14ac:dyDescent="0.3">
      <c r="B8988" s="101">
        <v>8978</v>
      </c>
    </row>
    <row r="8989" spans="2:2" ht="20.100000000000001" customHeight="1" x14ac:dyDescent="0.3">
      <c r="B8989" s="101">
        <v>8979</v>
      </c>
    </row>
    <row r="8990" spans="2:2" ht="20.100000000000001" customHeight="1" x14ac:dyDescent="0.3">
      <c r="B8990" s="101">
        <v>8980</v>
      </c>
    </row>
    <row r="8991" spans="2:2" ht="20.100000000000001" customHeight="1" x14ac:dyDescent="0.3">
      <c r="B8991" s="101">
        <v>8981</v>
      </c>
    </row>
    <row r="8992" spans="2:2" ht="20.100000000000001" customHeight="1" x14ac:dyDescent="0.3">
      <c r="B8992" s="101">
        <v>8982</v>
      </c>
    </row>
    <row r="8993" spans="2:2" ht="20.100000000000001" customHeight="1" x14ac:dyDescent="0.3">
      <c r="B8993" s="101">
        <v>8983</v>
      </c>
    </row>
    <row r="8994" spans="2:2" ht="20.100000000000001" customHeight="1" x14ac:dyDescent="0.3">
      <c r="B8994" s="101">
        <v>8984</v>
      </c>
    </row>
    <row r="8995" spans="2:2" ht="20.100000000000001" customHeight="1" x14ac:dyDescent="0.3">
      <c r="B8995" s="101">
        <v>8985</v>
      </c>
    </row>
    <row r="8996" spans="2:2" ht="20.100000000000001" customHeight="1" x14ac:dyDescent="0.3">
      <c r="B8996" s="101">
        <v>8986</v>
      </c>
    </row>
    <row r="8997" spans="2:2" ht="20.100000000000001" customHeight="1" x14ac:dyDescent="0.3">
      <c r="B8997" s="101">
        <v>8987</v>
      </c>
    </row>
    <row r="8998" spans="2:2" ht="20.100000000000001" customHeight="1" x14ac:dyDescent="0.3">
      <c r="B8998" s="101">
        <v>8988</v>
      </c>
    </row>
    <row r="8999" spans="2:2" ht="20.100000000000001" customHeight="1" x14ac:dyDescent="0.3">
      <c r="B8999" s="101">
        <v>8989</v>
      </c>
    </row>
    <row r="9000" spans="2:2" ht="20.100000000000001" customHeight="1" x14ac:dyDescent="0.3">
      <c r="B9000" s="101">
        <v>8990</v>
      </c>
    </row>
    <row r="9001" spans="2:2" ht="20.100000000000001" customHeight="1" x14ac:dyDescent="0.3">
      <c r="B9001" s="101">
        <v>8991</v>
      </c>
    </row>
    <row r="9002" spans="2:2" ht="20.100000000000001" customHeight="1" x14ac:dyDescent="0.3">
      <c r="B9002" s="101">
        <v>8992</v>
      </c>
    </row>
    <row r="9003" spans="2:2" ht="20.100000000000001" customHeight="1" x14ac:dyDescent="0.3">
      <c r="B9003" s="101">
        <v>8993</v>
      </c>
    </row>
    <row r="9004" spans="2:2" ht="20.100000000000001" customHeight="1" x14ac:dyDescent="0.3">
      <c r="B9004" s="101">
        <v>8994</v>
      </c>
    </row>
    <row r="9005" spans="2:2" ht="20.100000000000001" customHeight="1" x14ac:dyDescent="0.3">
      <c r="B9005" s="101">
        <v>8995</v>
      </c>
    </row>
    <row r="9006" spans="2:2" ht="20.100000000000001" customHeight="1" x14ac:dyDescent="0.3">
      <c r="B9006" s="101">
        <v>8996</v>
      </c>
    </row>
    <row r="9007" spans="2:2" ht="20.100000000000001" customHeight="1" x14ac:dyDescent="0.3">
      <c r="B9007" s="101">
        <v>8997</v>
      </c>
    </row>
    <row r="9008" spans="2:2" ht="20.100000000000001" customHeight="1" x14ac:dyDescent="0.3">
      <c r="B9008" s="101">
        <v>8998</v>
      </c>
    </row>
    <row r="9009" spans="2:2" ht="20.100000000000001" customHeight="1" x14ac:dyDescent="0.3">
      <c r="B9009" s="101">
        <v>8999</v>
      </c>
    </row>
    <row r="9010" spans="2:2" ht="20.100000000000001" customHeight="1" x14ac:dyDescent="0.3">
      <c r="B9010" s="101">
        <v>9000</v>
      </c>
    </row>
    <row r="9011" spans="2:2" ht="20.100000000000001" customHeight="1" x14ac:dyDescent="0.3">
      <c r="B9011" s="101">
        <v>9001</v>
      </c>
    </row>
    <row r="9012" spans="2:2" ht="20.100000000000001" customHeight="1" x14ac:dyDescent="0.3">
      <c r="B9012" s="101">
        <v>9002</v>
      </c>
    </row>
    <row r="9013" spans="2:2" ht="20.100000000000001" customHeight="1" x14ac:dyDescent="0.3">
      <c r="B9013" s="101">
        <v>9003</v>
      </c>
    </row>
    <row r="9014" spans="2:2" ht="20.100000000000001" customHeight="1" x14ac:dyDescent="0.3">
      <c r="B9014" s="101">
        <v>9004</v>
      </c>
    </row>
    <row r="9015" spans="2:2" ht="20.100000000000001" customHeight="1" x14ac:dyDescent="0.3">
      <c r="B9015" s="101">
        <v>9005</v>
      </c>
    </row>
    <row r="9016" spans="2:2" ht="20.100000000000001" customHeight="1" x14ac:dyDescent="0.3">
      <c r="B9016" s="101">
        <v>9006</v>
      </c>
    </row>
    <row r="9017" spans="2:2" ht="20.100000000000001" customHeight="1" x14ac:dyDescent="0.3">
      <c r="B9017" s="101">
        <v>9007</v>
      </c>
    </row>
    <row r="9018" spans="2:2" ht="20.100000000000001" customHeight="1" x14ac:dyDescent="0.3">
      <c r="B9018" s="101">
        <v>9008</v>
      </c>
    </row>
    <row r="9019" spans="2:2" ht="20.100000000000001" customHeight="1" x14ac:dyDescent="0.3">
      <c r="B9019" s="101">
        <v>9009</v>
      </c>
    </row>
    <row r="9020" spans="2:2" ht="20.100000000000001" customHeight="1" x14ac:dyDescent="0.3">
      <c r="B9020" s="101">
        <v>9010</v>
      </c>
    </row>
    <row r="9021" spans="2:2" ht="20.100000000000001" customHeight="1" x14ac:dyDescent="0.3">
      <c r="B9021" s="101">
        <v>9011</v>
      </c>
    </row>
    <row r="9022" spans="2:2" ht="20.100000000000001" customHeight="1" x14ac:dyDescent="0.3">
      <c r="B9022" s="101">
        <v>9012</v>
      </c>
    </row>
    <row r="9023" spans="2:2" ht="20.100000000000001" customHeight="1" x14ac:dyDescent="0.3">
      <c r="B9023" s="101">
        <v>9013</v>
      </c>
    </row>
    <row r="9024" spans="2:2" ht="20.100000000000001" customHeight="1" x14ac:dyDescent="0.3">
      <c r="B9024" s="101">
        <v>9014</v>
      </c>
    </row>
    <row r="9025" spans="2:2" ht="20.100000000000001" customHeight="1" x14ac:dyDescent="0.3">
      <c r="B9025" s="101">
        <v>9015</v>
      </c>
    </row>
    <row r="9026" spans="2:2" ht="20.100000000000001" customHeight="1" x14ac:dyDescent="0.3">
      <c r="B9026" s="101">
        <v>9016</v>
      </c>
    </row>
    <row r="9027" spans="2:2" ht="20.100000000000001" customHeight="1" x14ac:dyDescent="0.3">
      <c r="B9027" s="101">
        <v>9017</v>
      </c>
    </row>
    <row r="9028" spans="2:2" ht="20.100000000000001" customHeight="1" x14ac:dyDescent="0.3">
      <c r="B9028" s="101">
        <v>9018</v>
      </c>
    </row>
    <row r="9029" spans="2:2" ht="20.100000000000001" customHeight="1" x14ac:dyDescent="0.3">
      <c r="B9029" s="101">
        <v>9019</v>
      </c>
    </row>
    <row r="9030" spans="2:2" ht="20.100000000000001" customHeight="1" x14ac:dyDescent="0.3">
      <c r="B9030" s="101">
        <v>9020</v>
      </c>
    </row>
    <row r="9031" spans="2:2" ht="20.100000000000001" customHeight="1" x14ac:dyDescent="0.3">
      <c r="B9031" s="101">
        <v>9021</v>
      </c>
    </row>
    <row r="9032" spans="2:2" ht="20.100000000000001" customHeight="1" x14ac:dyDescent="0.3">
      <c r="B9032" s="101">
        <v>9022</v>
      </c>
    </row>
    <row r="9033" spans="2:2" ht="20.100000000000001" customHeight="1" x14ac:dyDescent="0.3">
      <c r="B9033" s="101">
        <v>9023</v>
      </c>
    </row>
    <row r="9034" spans="2:2" ht="20.100000000000001" customHeight="1" x14ac:dyDescent="0.3">
      <c r="B9034" s="101">
        <v>9024</v>
      </c>
    </row>
    <row r="9035" spans="2:2" ht="20.100000000000001" customHeight="1" x14ac:dyDescent="0.3">
      <c r="B9035" s="101">
        <v>9025</v>
      </c>
    </row>
    <row r="9036" spans="2:2" ht="20.100000000000001" customHeight="1" x14ac:dyDescent="0.3">
      <c r="B9036" s="101">
        <v>9026</v>
      </c>
    </row>
    <row r="9037" spans="2:2" ht="20.100000000000001" customHeight="1" x14ac:dyDescent="0.3">
      <c r="B9037" s="101">
        <v>9027</v>
      </c>
    </row>
    <row r="9038" spans="2:2" ht="20.100000000000001" customHeight="1" x14ac:dyDescent="0.3">
      <c r="B9038" s="101">
        <v>9028</v>
      </c>
    </row>
    <row r="9039" spans="2:2" ht="20.100000000000001" customHeight="1" x14ac:dyDescent="0.3">
      <c r="B9039" s="101">
        <v>9029</v>
      </c>
    </row>
    <row r="9040" spans="2:2" ht="20.100000000000001" customHeight="1" x14ac:dyDescent="0.3">
      <c r="B9040" s="101">
        <v>9030</v>
      </c>
    </row>
    <row r="9041" spans="2:2" ht="20.100000000000001" customHeight="1" x14ac:dyDescent="0.3">
      <c r="B9041" s="101">
        <v>9031</v>
      </c>
    </row>
    <row r="9042" spans="2:2" ht="20.100000000000001" customHeight="1" x14ac:dyDescent="0.3">
      <c r="B9042" s="101">
        <v>9032</v>
      </c>
    </row>
    <row r="9043" spans="2:2" ht="20.100000000000001" customHeight="1" x14ac:dyDescent="0.3">
      <c r="B9043" s="101">
        <v>9033</v>
      </c>
    </row>
    <row r="9044" spans="2:2" ht="20.100000000000001" customHeight="1" x14ac:dyDescent="0.3">
      <c r="B9044" s="101">
        <v>9034</v>
      </c>
    </row>
    <row r="9045" spans="2:2" ht="20.100000000000001" customHeight="1" x14ac:dyDescent="0.3">
      <c r="B9045" s="101">
        <v>9035</v>
      </c>
    </row>
    <row r="9046" spans="2:2" ht="20.100000000000001" customHeight="1" x14ac:dyDescent="0.3">
      <c r="B9046" s="101">
        <v>9036</v>
      </c>
    </row>
    <row r="9047" spans="2:2" ht="20.100000000000001" customHeight="1" x14ac:dyDescent="0.3">
      <c r="B9047" s="101">
        <v>9037</v>
      </c>
    </row>
    <row r="9048" spans="2:2" ht="20.100000000000001" customHeight="1" x14ac:dyDescent="0.3">
      <c r="B9048" s="101">
        <v>9038</v>
      </c>
    </row>
    <row r="9049" spans="2:2" ht="20.100000000000001" customHeight="1" x14ac:dyDescent="0.3">
      <c r="B9049" s="101">
        <v>9039</v>
      </c>
    </row>
    <row r="9050" spans="2:2" ht="20.100000000000001" customHeight="1" x14ac:dyDescent="0.3">
      <c r="B9050" s="101">
        <v>9040</v>
      </c>
    </row>
    <row r="9051" spans="2:2" ht="20.100000000000001" customHeight="1" x14ac:dyDescent="0.3">
      <c r="B9051" s="101">
        <v>9041</v>
      </c>
    </row>
    <row r="9052" spans="2:2" ht="20.100000000000001" customHeight="1" x14ac:dyDescent="0.3">
      <c r="B9052" s="101">
        <v>9042</v>
      </c>
    </row>
    <row r="9053" spans="2:2" ht="20.100000000000001" customHeight="1" x14ac:dyDescent="0.3">
      <c r="B9053" s="101">
        <v>9043</v>
      </c>
    </row>
    <row r="9054" spans="2:2" ht="20.100000000000001" customHeight="1" x14ac:dyDescent="0.3">
      <c r="B9054" s="101">
        <v>9044</v>
      </c>
    </row>
    <row r="9055" spans="2:2" ht="20.100000000000001" customHeight="1" x14ac:dyDescent="0.3">
      <c r="B9055" s="101">
        <v>9045</v>
      </c>
    </row>
    <row r="9056" spans="2:2" ht="20.100000000000001" customHeight="1" x14ac:dyDescent="0.3">
      <c r="B9056" s="101">
        <v>9046</v>
      </c>
    </row>
    <row r="9057" spans="2:2" ht="20.100000000000001" customHeight="1" x14ac:dyDescent="0.3">
      <c r="B9057" s="101">
        <v>9047</v>
      </c>
    </row>
    <row r="9058" spans="2:2" ht="20.100000000000001" customHeight="1" x14ac:dyDescent="0.3">
      <c r="B9058" s="101">
        <v>9048</v>
      </c>
    </row>
    <row r="9059" spans="2:2" ht="20.100000000000001" customHeight="1" x14ac:dyDescent="0.3">
      <c r="B9059" s="101">
        <v>9049</v>
      </c>
    </row>
    <row r="9060" spans="2:2" ht="20.100000000000001" customHeight="1" x14ac:dyDescent="0.3">
      <c r="B9060" s="101">
        <v>9050</v>
      </c>
    </row>
    <row r="9061" spans="2:2" ht="20.100000000000001" customHeight="1" x14ac:dyDescent="0.3">
      <c r="B9061" s="101">
        <v>9051</v>
      </c>
    </row>
    <row r="9062" spans="2:2" ht="20.100000000000001" customHeight="1" x14ac:dyDescent="0.3">
      <c r="B9062" s="101">
        <v>9052</v>
      </c>
    </row>
    <row r="9063" spans="2:2" ht="20.100000000000001" customHeight="1" x14ac:dyDescent="0.3">
      <c r="B9063" s="101">
        <v>9053</v>
      </c>
    </row>
    <row r="9064" spans="2:2" ht="20.100000000000001" customHeight="1" x14ac:dyDescent="0.3">
      <c r="B9064" s="101">
        <v>9054</v>
      </c>
    </row>
    <row r="9065" spans="2:2" ht="20.100000000000001" customHeight="1" x14ac:dyDescent="0.3">
      <c r="B9065" s="101">
        <v>9055</v>
      </c>
    </row>
    <row r="9066" spans="2:2" ht="20.100000000000001" customHeight="1" x14ac:dyDescent="0.3">
      <c r="B9066" s="101">
        <v>9056</v>
      </c>
    </row>
    <row r="9067" spans="2:2" ht="20.100000000000001" customHeight="1" x14ac:dyDescent="0.3">
      <c r="B9067" s="101">
        <v>9057</v>
      </c>
    </row>
    <row r="9068" spans="2:2" ht="20.100000000000001" customHeight="1" x14ac:dyDescent="0.3">
      <c r="B9068" s="101">
        <v>9058</v>
      </c>
    </row>
    <row r="9069" spans="2:2" ht="20.100000000000001" customHeight="1" x14ac:dyDescent="0.3">
      <c r="B9069" s="101">
        <v>9059</v>
      </c>
    </row>
    <row r="9070" spans="2:2" ht="20.100000000000001" customHeight="1" x14ac:dyDescent="0.3">
      <c r="B9070" s="101">
        <v>9060</v>
      </c>
    </row>
    <row r="9071" spans="2:2" ht="20.100000000000001" customHeight="1" x14ac:dyDescent="0.3">
      <c r="B9071" s="101">
        <v>9061</v>
      </c>
    </row>
    <row r="9072" spans="2:2" ht="20.100000000000001" customHeight="1" x14ac:dyDescent="0.3">
      <c r="B9072" s="101">
        <v>9062</v>
      </c>
    </row>
    <row r="9073" spans="2:2" ht="20.100000000000001" customHeight="1" x14ac:dyDescent="0.3">
      <c r="B9073" s="101">
        <v>9063</v>
      </c>
    </row>
    <row r="9074" spans="2:2" ht="20.100000000000001" customHeight="1" x14ac:dyDescent="0.3">
      <c r="B9074" s="101">
        <v>9064</v>
      </c>
    </row>
    <row r="9075" spans="2:2" ht="20.100000000000001" customHeight="1" x14ac:dyDescent="0.3">
      <c r="B9075" s="101">
        <v>9065</v>
      </c>
    </row>
    <row r="9076" spans="2:2" ht="20.100000000000001" customHeight="1" x14ac:dyDescent="0.3">
      <c r="B9076" s="101">
        <v>9066</v>
      </c>
    </row>
    <row r="9077" spans="2:2" ht="20.100000000000001" customHeight="1" x14ac:dyDescent="0.3">
      <c r="B9077" s="101">
        <v>9067</v>
      </c>
    </row>
    <row r="9078" spans="2:2" ht="20.100000000000001" customHeight="1" x14ac:dyDescent="0.3">
      <c r="B9078" s="101">
        <v>9068</v>
      </c>
    </row>
    <row r="9079" spans="2:2" ht="20.100000000000001" customHeight="1" x14ac:dyDescent="0.3">
      <c r="B9079" s="101">
        <v>9069</v>
      </c>
    </row>
    <row r="9080" spans="2:2" ht="20.100000000000001" customHeight="1" x14ac:dyDescent="0.3">
      <c r="B9080" s="101">
        <v>9070</v>
      </c>
    </row>
    <row r="9081" spans="2:2" ht="20.100000000000001" customHeight="1" x14ac:dyDescent="0.3">
      <c r="B9081" s="101">
        <v>9071</v>
      </c>
    </row>
    <row r="9082" spans="2:2" ht="20.100000000000001" customHeight="1" x14ac:dyDescent="0.3">
      <c r="B9082" s="101">
        <v>9072</v>
      </c>
    </row>
    <row r="9083" spans="2:2" ht="20.100000000000001" customHeight="1" x14ac:dyDescent="0.3">
      <c r="B9083" s="101">
        <v>9073</v>
      </c>
    </row>
    <row r="9084" spans="2:2" ht="20.100000000000001" customHeight="1" x14ac:dyDescent="0.3">
      <c r="B9084" s="101">
        <v>9074</v>
      </c>
    </row>
    <row r="9085" spans="2:2" ht="20.100000000000001" customHeight="1" x14ac:dyDescent="0.3">
      <c r="B9085" s="101">
        <v>9075</v>
      </c>
    </row>
    <row r="9086" spans="2:2" ht="20.100000000000001" customHeight="1" x14ac:dyDescent="0.3">
      <c r="B9086" s="101">
        <v>9076</v>
      </c>
    </row>
    <row r="9087" spans="2:2" ht="20.100000000000001" customHeight="1" x14ac:dyDescent="0.3">
      <c r="B9087" s="101">
        <v>9077</v>
      </c>
    </row>
    <row r="9088" spans="2:2" ht="20.100000000000001" customHeight="1" x14ac:dyDescent="0.3">
      <c r="B9088" s="101">
        <v>9078</v>
      </c>
    </row>
    <row r="9089" spans="2:2" ht="20.100000000000001" customHeight="1" x14ac:dyDescent="0.3">
      <c r="B9089" s="101">
        <v>9079</v>
      </c>
    </row>
    <row r="9090" spans="2:2" ht="20.100000000000001" customHeight="1" x14ac:dyDescent="0.3">
      <c r="B9090" s="101">
        <v>9080</v>
      </c>
    </row>
    <row r="9091" spans="2:2" ht="20.100000000000001" customHeight="1" x14ac:dyDescent="0.3">
      <c r="B9091" s="101">
        <v>9081</v>
      </c>
    </row>
    <row r="9092" spans="2:2" ht="20.100000000000001" customHeight="1" x14ac:dyDescent="0.3">
      <c r="B9092" s="101">
        <v>9082</v>
      </c>
    </row>
    <row r="9093" spans="2:2" ht="20.100000000000001" customHeight="1" x14ac:dyDescent="0.3">
      <c r="B9093" s="101">
        <v>9083</v>
      </c>
    </row>
    <row r="9094" spans="2:2" ht="20.100000000000001" customHeight="1" x14ac:dyDescent="0.3">
      <c r="B9094" s="101">
        <v>9084</v>
      </c>
    </row>
    <row r="9095" spans="2:2" ht="20.100000000000001" customHeight="1" x14ac:dyDescent="0.3">
      <c r="B9095" s="101">
        <v>9085</v>
      </c>
    </row>
    <row r="9096" spans="2:2" ht="20.100000000000001" customHeight="1" x14ac:dyDescent="0.3">
      <c r="B9096" s="101">
        <v>9086</v>
      </c>
    </row>
    <row r="9097" spans="2:2" ht="20.100000000000001" customHeight="1" x14ac:dyDescent="0.3">
      <c r="B9097" s="101">
        <v>9087</v>
      </c>
    </row>
    <row r="9098" spans="2:2" ht="20.100000000000001" customHeight="1" x14ac:dyDescent="0.3">
      <c r="B9098" s="101">
        <v>9088</v>
      </c>
    </row>
    <row r="9099" spans="2:2" ht="20.100000000000001" customHeight="1" x14ac:dyDescent="0.3">
      <c r="B9099" s="101">
        <v>9089</v>
      </c>
    </row>
    <row r="9100" spans="2:2" ht="20.100000000000001" customHeight="1" x14ac:dyDescent="0.3">
      <c r="B9100" s="101">
        <v>9090</v>
      </c>
    </row>
    <row r="9101" spans="2:2" ht="20.100000000000001" customHeight="1" x14ac:dyDescent="0.3">
      <c r="B9101" s="101">
        <v>9091</v>
      </c>
    </row>
    <row r="9102" spans="2:2" ht="20.100000000000001" customHeight="1" x14ac:dyDescent="0.3">
      <c r="B9102" s="101">
        <v>9092</v>
      </c>
    </row>
    <row r="9103" spans="2:2" ht="20.100000000000001" customHeight="1" x14ac:dyDescent="0.3">
      <c r="B9103" s="101">
        <v>9093</v>
      </c>
    </row>
    <row r="9104" spans="2:2" ht="20.100000000000001" customHeight="1" x14ac:dyDescent="0.3">
      <c r="B9104" s="101">
        <v>9094</v>
      </c>
    </row>
    <row r="9105" spans="2:2" ht="20.100000000000001" customHeight="1" x14ac:dyDescent="0.3">
      <c r="B9105" s="101">
        <v>9095</v>
      </c>
    </row>
    <row r="9106" spans="2:2" ht="20.100000000000001" customHeight="1" x14ac:dyDescent="0.3">
      <c r="B9106" s="101">
        <v>9096</v>
      </c>
    </row>
    <row r="9107" spans="2:2" ht="20.100000000000001" customHeight="1" x14ac:dyDescent="0.3">
      <c r="B9107" s="101">
        <v>9097</v>
      </c>
    </row>
    <row r="9108" spans="2:2" ht="20.100000000000001" customHeight="1" x14ac:dyDescent="0.3">
      <c r="B9108" s="101">
        <v>9098</v>
      </c>
    </row>
    <row r="9109" spans="2:2" ht="20.100000000000001" customHeight="1" x14ac:dyDescent="0.3">
      <c r="B9109" s="101">
        <v>9099</v>
      </c>
    </row>
    <row r="9110" spans="2:2" ht="20.100000000000001" customHeight="1" x14ac:dyDescent="0.3">
      <c r="B9110" s="101">
        <v>9100</v>
      </c>
    </row>
    <row r="9111" spans="2:2" ht="20.100000000000001" customHeight="1" x14ac:dyDescent="0.3">
      <c r="B9111" s="101">
        <v>9101</v>
      </c>
    </row>
    <row r="9112" spans="2:2" ht="20.100000000000001" customHeight="1" x14ac:dyDescent="0.3">
      <c r="B9112" s="101">
        <v>9102</v>
      </c>
    </row>
    <row r="9113" spans="2:2" ht="20.100000000000001" customHeight="1" x14ac:dyDescent="0.3">
      <c r="B9113" s="101">
        <v>9103</v>
      </c>
    </row>
    <row r="9114" spans="2:2" ht="20.100000000000001" customHeight="1" x14ac:dyDescent="0.3">
      <c r="B9114" s="101">
        <v>9104</v>
      </c>
    </row>
    <row r="9115" spans="2:2" ht="20.100000000000001" customHeight="1" x14ac:dyDescent="0.3">
      <c r="B9115" s="101">
        <v>9105</v>
      </c>
    </row>
    <row r="9116" spans="2:2" ht="20.100000000000001" customHeight="1" x14ac:dyDescent="0.3">
      <c r="B9116" s="101">
        <v>9106</v>
      </c>
    </row>
    <row r="9117" spans="2:2" ht="20.100000000000001" customHeight="1" x14ac:dyDescent="0.3">
      <c r="B9117" s="101">
        <v>9107</v>
      </c>
    </row>
    <row r="9118" spans="2:2" ht="20.100000000000001" customHeight="1" x14ac:dyDescent="0.3">
      <c r="B9118" s="101">
        <v>9108</v>
      </c>
    </row>
    <row r="9119" spans="2:2" ht="20.100000000000001" customHeight="1" x14ac:dyDescent="0.3">
      <c r="B9119" s="101">
        <v>9109</v>
      </c>
    </row>
    <row r="9120" spans="2:2" ht="20.100000000000001" customHeight="1" x14ac:dyDescent="0.3">
      <c r="B9120" s="101">
        <v>9110</v>
      </c>
    </row>
    <row r="9121" spans="2:2" ht="20.100000000000001" customHeight="1" x14ac:dyDescent="0.3">
      <c r="B9121" s="101">
        <v>9111</v>
      </c>
    </row>
    <row r="9122" spans="2:2" ht="20.100000000000001" customHeight="1" x14ac:dyDescent="0.3">
      <c r="B9122" s="101">
        <v>9112</v>
      </c>
    </row>
    <row r="9123" spans="2:2" ht="20.100000000000001" customHeight="1" x14ac:dyDescent="0.3">
      <c r="B9123" s="101">
        <v>9113</v>
      </c>
    </row>
    <row r="9124" spans="2:2" ht="20.100000000000001" customHeight="1" x14ac:dyDescent="0.3">
      <c r="B9124" s="101">
        <v>9114</v>
      </c>
    </row>
    <row r="9125" spans="2:2" ht="20.100000000000001" customHeight="1" x14ac:dyDescent="0.3">
      <c r="B9125" s="101">
        <v>9115</v>
      </c>
    </row>
    <row r="9126" spans="2:2" ht="20.100000000000001" customHeight="1" x14ac:dyDescent="0.3">
      <c r="B9126" s="101">
        <v>9116</v>
      </c>
    </row>
    <row r="9127" spans="2:2" ht="20.100000000000001" customHeight="1" x14ac:dyDescent="0.3">
      <c r="B9127" s="101">
        <v>9117</v>
      </c>
    </row>
    <row r="9128" spans="2:2" ht="20.100000000000001" customHeight="1" x14ac:dyDescent="0.3">
      <c r="B9128" s="101">
        <v>9118</v>
      </c>
    </row>
    <row r="9129" spans="2:2" ht="20.100000000000001" customHeight="1" x14ac:dyDescent="0.3">
      <c r="B9129" s="101">
        <v>9119</v>
      </c>
    </row>
    <row r="9130" spans="2:2" ht="20.100000000000001" customHeight="1" x14ac:dyDescent="0.3">
      <c r="B9130" s="101">
        <v>9120</v>
      </c>
    </row>
    <row r="9131" spans="2:2" ht="20.100000000000001" customHeight="1" x14ac:dyDescent="0.3">
      <c r="B9131" s="101">
        <v>9121</v>
      </c>
    </row>
    <row r="9132" spans="2:2" ht="20.100000000000001" customHeight="1" x14ac:dyDescent="0.3">
      <c r="B9132" s="101">
        <v>9122</v>
      </c>
    </row>
    <row r="9133" spans="2:2" ht="20.100000000000001" customHeight="1" x14ac:dyDescent="0.3">
      <c r="B9133" s="101">
        <v>9123</v>
      </c>
    </row>
    <row r="9134" spans="2:2" ht="20.100000000000001" customHeight="1" x14ac:dyDescent="0.3">
      <c r="B9134" s="101">
        <v>9124</v>
      </c>
    </row>
    <row r="9135" spans="2:2" ht="20.100000000000001" customHeight="1" x14ac:dyDescent="0.3">
      <c r="B9135" s="101">
        <v>9125</v>
      </c>
    </row>
    <row r="9136" spans="2:2" ht="20.100000000000001" customHeight="1" x14ac:dyDescent="0.3">
      <c r="B9136" s="101">
        <v>9126</v>
      </c>
    </row>
    <row r="9137" spans="2:2" ht="20.100000000000001" customHeight="1" x14ac:dyDescent="0.3">
      <c r="B9137" s="101">
        <v>9127</v>
      </c>
    </row>
    <row r="9138" spans="2:2" ht="20.100000000000001" customHeight="1" x14ac:dyDescent="0.3">
      <c r="B9138" s="101">
        <v>9128</v>
      </c>
    </row>
    <row r="9139" spans="2:2" ht="20.100000000000001" customHeight="1" x14ac:dyDescent="0.3">
      <c r="B9139" s="101">
        <v>9129</v>
      </c>
    </row>
    <row r="9140" spans="2:2" ht="20.100000000000001" customHeight="1" x14ac:dyDescent="0.3">
      <c r="B9140" s="101">
        <v>9130</v>
      </c>
    </row>
    <row r="9141" spans="2:2" ht="20.100000000000001" customHeight="1" x14ac:dyDescent="0.3">
      <c r="B9141" s="101">
        <v>9131</v>
      </c>
    </row>
    <row r="9142" spans="2:2" ht="20.100000000000001" customHeight="1" x14ac:dyDescent="0.3">
      <c r="B9142" s="101">
        <v>9132</v>
      </c>
    </row>
    <row r="9143" spans="2:2" ht="20.100000000000001" customHeight="1" x14ac:dyDescent="0.3">
      <c r="B9143" s="101">
        <v>9133</v>
      </c>
    </row>
    <row r="9144" spans="2:2" ht="20.100000000000001" customHeight="1" x14ac:dyDescent="0.3">
      <c r="B9144" s="101">
        <v>9134</v>
      </c>
    </row>
    <row r="9145" spans="2:2" ht="20.100000000000001" customHeight="1" x14ac:dyDescent="0.3">
      <c r="B9145" s="101">
        <v>9135</v>
      </c>
    </row>
    <row r="9146" spans="2:2" ht="20.100000000000001" customHeight="1" x14ac:dyDescent="0.3">
      <c r="B9146" s="101">
        <v>9136</v>
      </c>
    </row>
    <row r="9147" spans="2:2" ht="20.100000000000001" customHeight="1" x14ac:dyDescent="0.3">
      <c r="B9147" s="101">
        <v>9137</v>
      </c>
    </row>
    <row r="9148" spans="2:2" ht="20.100000000000001" customHeight="1" x14ac:dyDescent="0.3">
      <c r="B9148" s="101">
        <v>9138</v>
      </c>
    </row>
    <row r="9149" spans="2:2" ht="20.100000000000001" customHeight="1" x14ac:dyDescent="0.3">
      <c r="B9149" s="101">
        <v>9139</v>
      </c>
    </row>
    <row r="9150" spans="2:2" ht="20.100000000000001" customHeight="1" x14ac:dyDescent="0.3">
      <c r="B9150" s="101">
        <v>9140</v>
      </c>
    </row>
    <row r="9151" spans="2:2" ht="20.100000000000001" customHeight="1" x14ac:dyDescent="0.3">
      <c r="B9151" s="101">
        <v>9141</v>
      </c>
    </row>
    <row r="9152" spans="2:2" ht="20.100000000000001" customHeight="1" x14ac:dyDescent="0.3">
      <c r="B9152" s="101">
        <v>9142</v>
      </c>
    </row>
    <row r="9153" spans="2:2" ht="20.100000000000001" customHeight="1" x14ac:dyDescent="0.3">
      <c r="B9153" s="101">
        <v>9143</v>
      </c>
    </row>
    <row r="9154" spans="2:2" ht="20.100000000000001" customHeight="1" x14ac:dyDescent="0.3">
      <c r="B9154" s="101">
        <v>9144</v>
      </c>
    </row>
    <row r="9155" spans="2:2" ht="20.100000000000001" customHeight="1" x14ac:dyDescent="0.3">
      <c r="B9155" s="101">
        <v>9145</v>
      </c>
    </row>
    <row r="9156" spans="2:2" ht="20.100000000000001" customHeight="1" x14ac:dyDescent="0.3">
      <c r="B9156" s="101">
        <v>9146</v>
      </c>
    </row>
    <row r="9157" spans="2:2" ht="20.100000000000001" customHeight="1" x14ac:dyDescent="0.3">
      <c r="B9157" s="101">
        <v>9147</v>
      </c>
    </row>
    <row r="9158" spans="2:2" ht="20.100000000000001" customHeight="1" x14ac:dyDescent="0.3">
      <c r="B9158" s="101">
        <v>9148</v>
      </c>
    </row>
    <row r="9159" spans="2:2" ht="20.100000000000001" customHeight="1" x14ac:dyDescent="0.3">
      <c r="B9159" s="101">
        <v>9149</v>
      </c>
    </row>
    <row r="9160" spans="2:2" ht="20.100000000000001" customHeight="1" x14ac:dyDescent="0.3">
      <c r="B9160" s="101">
        <v>9150</v>
      </c>
    </row>
    <row r="9161" spans="2:2" ht="20.100000000000001" customHeight="1" x14ac:dyDescent="0.3">
      <c r="B9161" s="101">
        <v>9151</v>
      </c>
    </row>
    <row r="9162" spans="2:2" ht="20.100000000000001" customHeight="1" x14ac:dyDescent="0.3">
      <c r="B9162" s="101">
        <v>9152</v>
      </c>
    </row>
    <row r="9163" spans="2:2" ht="20.100000000000001" customHeight="1" x14ac:dyDescent="0.3">
      <c r="B9163" s="101">
        <v>9153</v>
      </c>
    </row>
    <row r="9164" spans="2:2" ht="20.100000000000001" customHeight="1" x14ac:dyDescent="0.3">
      <c r="B9164" s="101">
        <v>9154</v>
      </c>
    </row>
    <row r="9165" spans="2:2" ht="20.100000000000001" customHeight="1" x14ac:dyDescent="0.3">
      <c r="B9165" s="101">
        <v>9155</v>
      </c>
    </row>
    <row r="9166" spans="2:2" ht="20.100000000000001" customHeight="1" x14ac:dyDescent="0.3">
      <c r="B9166" s="101">
        <v>9156</v>
      </c>
    </row>
    <row r="9167" spans="2:2" ht="20.100000000000001" customHeight="1" x14ac:dyDescent="0.3">
      <c r="B9167" s="101">
        <v>9157</v>
      </c>
    </row>
    <row r="9168" spans="2:2" ht="20.100000000000001" customHeight="1" x14ac:dyDescent="0.3">
      <c r="B9168" s="101">
        <v>9158</v>
      </c>
    </row>
    <row r="9169" spans="2:2" ht="20.100000000000001" customHeight="1" x14ac:dyDescent="0.3">
      <c r="B9169" s="101">
        <v>9159</v>
      </c>
    </row>
    <row r="9170" spans="2:2" ht="20.100000000000001" customHeight="1" x14ac:dyDescent="0.3">
      <c r="B9170" s="101">
        <v>9160</v>
      </c>
    </row>
    <row r="9171" spans="2:2" ht="20.100000000000001" customHeight="1" x14ac:dyDescent="0.3">
      <c r="B9171" s="101">
        <v>9161</v>
      </c>
    </row>
    <row r="9172" spans="2:2" ht="20.100000000000001" customHeight="1" x14ac:dyDescent="0.3">
      <c r="B9172" s="101">
        <v>9162</v>
      </c>
    </row>
    <row r="9173" spans="2:2" ht="20.100000000000001" customHeight="1" x14ac:dyDescent="0.3">
      <c r="B9173" s="101">
        <v>9163</v>
      </c>
    </row>
    <row r="9174" spans="2:2" ht="20.100000000000001" customHeight="1" x14ac:dyDescent="0.3">
      <c r="B9174" s="101">
        <v>9164</v>
      </c>
    </row>
    <row r="9175" spans="2:2" ht="20.100000000000001" customHeight="1" x14ac:dyDescent="0.3">
      <c r="B9175" s="101">
        <v>9165</v>
      </c>
    </row>
    <row r="9176" spans="2:2" ht="20.100000000000001" customHeight="1" x14ac:dyDescent="0.3">
      <c r="B9176" s="101">
        <v>9166</v>
      </c>
    </row>
    <row r="9177" spans="2:2" ht="20.100000000000001" customHeight="1" x14ac:dyDescent="0.3">
      <c r="B9177" s="101">
        <v>9167</v>
      </c>
    </row>
    <row r="9178" spans="2:2" ht="20.100000000000001" customHeight="1" x14ac:dyDescent="0.3">
      <c r="B9178" s="101">
        <v>9168</v>
      </c>
    </row>
    <row r="9179" spans="2:2" ht="20.100000000000001" customHeight="1" x14ac:dyDescent="0.3">
      <c r="B9179" s="101">
        <v>9169</v>
      </c>
    </row>
    <row r="9180" spans="2:2" ht="20.100000000000001" customHeight="1" x14ac:dyDescent="0.3">
      <c r="B9180" s="101">
        <v>9170</v>
      </c>
    </row>
    <row r="9181" spans="2:2" ht="20.100000000000001" customHeight="1" x14ac:dyDescent="0.3">
      <c r="B9181" s="101">
        <v>9171</v>
      </c>
    </row>
    <row r="9182" spans="2:2" ht="20.100000000000001" customHeight="1" x14ac:dyDescent="0.3">
      <c r="B9182" s="101">
        <v>9172</v>
      </c>
    </row>
    <row r="9183" spans="2:2" ht="20.100000000000001" customHeight="1" x14ac:dyDescent="0.3">
      <c r="B9183" s="101">
        <v>9173</v>
      </c>
    </row>
    <row r="9184" spans="2:2" ht="20.100000000000001" customHeight="1" x14ac:dyDescent="0.3">
      <c r="B9184" s="101">
        <v>9174</v>
      </c>
    </row>
    <row r="9185" spans="2:2" ht="20.100000000000001" customHeight="1" x14ac:dyDescent="0.3">
      <c r="B9185" s="101">
        <v>9175</v>
      </c>
    </row>
    <row r="9186" spans="2:2" ht="20.100000000000001" customHeight="1" x14ac:dyDescent="0.3">
      <c r="B9186" s="101">
        <v>9176</v>
      </c>
    </row>
    <row r="9187" spans="2:2" ht="20.100000000000001" customHeight="1" x14ac:dyDescent="0.3">
      <c r="B9187" s="101">
        <v>9177</v>
      </c>
    </row>
    <row r="9188" spans="2:2" ht="20.100000000000001" customHeight="1" x14ac:dyDescent="0.3">
      <c r="B9188" s="101">
        <v>9178</v>
      </c>
    </row>
    <row r="9189" spans="2:2" ht="20.100000000000001" customHeight="1" x14ac:dyDescent="0.3">
      <c r="B9189" s="101">
        <v>9179</v>
      </c>
    </row>
    <row r="9190" spans="2:2" ht="20.100000000000001" customHeight="1" x14ac:dyDescent="0.3">
      <c r="B9190" s="101">
        <v>9180</v>
      </c>
    </row>
    <row r="9191" spans="2:2" ht="20.100000000000001" customHeight="1" x14ac:dyDescent="0.3">
      <c r="B9191" s="101">
        <v>9181</v>
      </c>
    </row>
    <row r="9192" spans="2:2" ht="20.100000000000001" customHeight="1" x14ac:dyDescent="0.3">
      <c r="B9192" s="101">
        <v>9182</v>
      </c>
    </row>
    <row r="9193" spans="2:2" ht="20.100000000000001" customHeight="1" x14ac:dyDescent="0.3">
      <c r="B9193" s="101">
        <v>9183</v>
      </c>
    </row>
    <row r="9194" spans="2:2" ht="20.100000000000001" customHeight="1" x14ac:dyDescent="0.3">
      <c r="B9194" s="101">
        <v>9184</v>
      </c>
    </row>
    <row r="9195" spans="2:2" ht="20.100000000000001" customHeight="1" x14ac:dyDescent="0.3">
      <c r="B9195" s="101">
        <v>9185</v>
      </c>
    </row>
    <row r="9196" spans="2:2" ht="20.100000000000001" customHeight="1" x14ac:dyDescent="0.3">
      <c r="B9196" s="101">
        <v>9186</v>
      </c>
    </row>
    <row r="9197" spans="2:2" ht="20.100000000000001" customHeight="1" x14ac:dyDescent="0.3">
      <c r="B9197" s="101">
        <v>9187</v>
      </c>
    </row>
    <row r="9198" spans="2:2" ht="20.100000000000001" customHeight="1" x14ac:dyDescent="0.3">
      <c r="B9198" s="101">
        <v>9188</v>
      </c>
    </row>
    <row r="9199" spans="2:2" ht="20.100000000000001" customHeight="1" x14ac:dyDescent="0.3">
      <c r="B9199" s="101">
        <v>9189</v>
      </c>
    </row>
    <row r="9200" spans="2:2" ht="20.100000000000001" customHeight="1" x14ac:dyDescent="0.3">
      <c r="B9200" s="101">
        <v>9190</v>
      </c>
    </row>
    <row r="9201" spans="2:2" ht="20.100000000000001" customHeight="1" x14ac:dyDescent="0.3">
      <c r="B9201" s="101">
        <v>9191</v>
      </c>
    </row>
    <row r="9202" spans="2:2" ht="20.100000000000001" customHeight="1" x14ac:dyDescent="0.3">
      <c r="B9202" s="101">
        <v>9192</v>
      </c>
    </row>
    <row r="9203" spans="2:2" ht="20.100000000000001" customHeight="1" x14ac:dyDescent="0.3">
      <c r="B9203" s="101">
        <v>9193</v>
      </c>
    </row>
    <row r="9204" spans="2:2" ht="20.100000000000001" customHeight="1" x14ac:dyDescent="0.3">
      <c r="B9204" s="101">
        <v>9194</v>
      </c>
    </row>
    <row r="9205" spans="2:2" ht="20.100000000000001" customHeight="1" x14ac:dyDescent="0.3">
      <c r="B9205" s="101">
        <v>9195</v>
      </c>
    </row>
    <row r="9206" spans="2:2" ht="20.100000000000001" customHeight="1" x14ac:dyDescent="0.3">
      <c r="B9206" s="101">
        <v>9196</v>
      </c>
    </row>
    <row r="9207" spans="2:2" ht="20.100000000000001" customHeight="1" x14ac:dyDescent="0.3">
      <c r="B9207" s="101">
        <v>9197</v>
      </c>
    </row>
    <row r="9208" spans="2:2" ht="20.100000000000001" customHeight="1" x14ac:dyDescent="0.3">
      <c r="B9208" s="101">
        <v>9198</v>
      </c>
    </row>
    <row r="9209" spans="2:2" ht="20.100000000000001" customHeight="1" x14ac:dyDescent="0.3">
      <c r="B9209" s="101">
        <v>9199</v>
      </c>
    </row>
    <row r="9210" spans="2:2" ht="20.100000000000001" customHeight="1" x14ac:dyDescent="0.3">
      <c r="B9210" s="101">
        <v>9200</v>
      </c>
    </row>
    <row r="9211" spans="2:2" ht="20.100000000000001" customHeight="1" x14ac:dyDescent="0.3">
      <c r="B9211" s="101">
        <v>9201</v>
      </c>
    </row>
    <row r="9212" spans="2:2" ht="20.100000000000001" customHeight="1" x14ac:dyDescent="0.3">
      <c r="B9212" s="101">
        <v>9202</v>
      </c>
    </row>
    <row r="9213" spans="2:2" ht="20.100000000000001" customHeight="1" x14ac:dyDescent="0.3">
      <c r="B9213" s="101">
        <v>9203</v>
      </c>
    </row>
    <row r="9214" spans="2:2" ht="20.100000000000001" customHeight="1" x14ac:dyDescent="0.3">
      <c r="B9214" s="101">
        <v>9204</v>
      </c>
    </row>
    <row r="9215" spans="2:2" ht="20.100000000000001" customHeight="1" x14ac:dyDescent="0.3">
      <c r="B9215" s="101">
        <v>9205</v>
      </c>
    </row>
    <row r="9216" spans="2:2" ht="20.100000000000001" customHeight="1" x14ac:dyDescent="0.3">
      <c r="B9216" s="101">
        <v>9206</v>
      </c>
    </row>
    <row r="9217" spans="2:2" ht="20.100000000000001" customHeight="1" x14ac:dyDescent="0.3">
      <c r="B9217" s="101">
        <v>9207</v>
      </c>
    </row>
    <row r="9218" spans="2:2" ht="20.100000000000001" customHeight="1" x14ac:dyDescent="0.3">
      <c r="B9218" s="101">
        <v>9208</v>
      </c>
    </row>
    <row r="9219" spans="2:2" ht="20.100000000000001" customHeight="1" x14ac:dyDescent="0.3">
      <c r="B9219" s="101">
        <v>9209</v>
      </c>
    </row>
    <row r="9220" spans="2:2" ht="20.100000000000001" customHeight="1" x14ac:dyDescent="0.3">
      <c r="B9220" s="101">
        <v>9210</v>
      </c>
    </row>
    <row r="9221" spans="2:2" ht="20.100000000000001" customHeight="1" x14ac:dyDescent="0.3">
      <c r="B9221" s="101">
        <v>9211</v>
      </c>
    </row>
    <row r="9222" spans="2:2" ht="20.100000000000001" customHeight="1" x14ac:dyDescent="0.3">
      <c r="B9222" s="101">
        <v>9212</v>
      </c>
    </row>
    <row r="9223" spans="2:2" ht="20.100000000000001" customHeight="1" x14ac:dyDescent="0.3">
      <c r="B9223" s="101">
        <v>9213</v>
      </c>
    </row>
    <row r="9224" spans="2:2" ht="20.100000000000001" customHeight="1" x14ac:dyDescent="0.3">
      <c r="B9224" s="101">
        <v>9214</v>
      </c>
    </row>
    <row r="9225" spans="2:2" ht="20.100000000000001" customHeight="1" x14ac:dyDescent="0.3">
      <c r="B9225" s="101">
        <v>9215</v>
      </c>
    </row>
    <row r="9226" spans="2:2" ht="20.100000000000001" customHeight="1" x14ac:dyDescent="0.3">
      <c r="B9226" s="101">
        <v>9216</v>
      </c>
    </row>
    <row r="9227" spans="2:2" ht="20.100000000000001" customHeight="1" x14ac:dyDescent="0.3">
      <c r="B9227" s="101">
        <v>9217</v>
      </c>
    </row>
    <row r="9228" spans="2:2" ht="20.100000000000001" customHeight="1" x14ac:dyDescent="0.3">
      <c r="B9228" s="101">
        <v>9218</v>
      </c>
    </row>
    <row r="9229" spans="2:2" ht="20.100000000000001" customHeight="1" x14ac:dyDescent="0.3">
      <c r="B9229" s="101">
        <v>9219</v>
      </c>
    </row>
    <row r="9230" spans="2:2" ht="20.100000000000001" customHeight="1" x14ac:dyDescent="0.3">
      <c r="B9230" s="101">
        <v>9220</v>
      </c>
    </row>
    <row r="9231" spans="2:2" ht="20.100000000000001" customHeight="1" x14ac:dyDescent="0.3">
      <c r="B9231" s="101">
        <v>9221</v>
      </c>
    </row>
    <row r="9232" spans="2:2" ht="20.100000000000001" customHeight="1" x14ac:dyDescent="0.3">
      <c r="B9232" s="101">
        <v>9222</v>
      </c>
    </row>
    <row r="9233" spans="2:2" ht="20.100000000000001" customHeight="1" x14ac:dyDescent="0.3">
      <c r="B9233" s="101">
        <v>9223</v>
      </c>
    </row>
    <row r="9234" spans="2:2" ht="20.100000000000001" customHeight="1" x14ac:dyDescent="0.3">
      <c r="B9234" s="101">
        <v>9224</v>
      </c>
    </row>
    <row r="9235" spans="2:2" ht="20.100000000000001" customHeight="1" x14ac:dyDescent="0.3">
      <c r="B9235" s="101">
        <v>9225</v>
      </c>
    </row>
    <row r="9236" spans="2:2" ht="20.100000000000001" customHeight="1" x14ac:dyDescent="0.3">
      <c r="B9236" s="101">
        <v>9226</v>
      </c>
    </row>
    <row r="9237" spans="2:2" ht="20.100000000000001" customHeight="1" x14ac:dyDescent="0.3">
      <c r="B9237" s="101">
        <v>9227</v>
      </c>
    </row>
    <row r="9238" spans="2:2" ht="20.100000000000001" customHeight="1" x14ac:dyDescent="0.3">
      <c r="B9238" s="101">
        <v>9228</v>
      </c>
    </row>
    <row r="9239" spans="2:2" ht="20.100000000000001" customHeight="1" x14ac:dyDescent="0.3">
      <c r="B9239" s="101">
        <v>9229</v>
      </c>
    </row>
    <row r="9240" spans="2:2" ht="20.100000000000001" customHeight="1" x14ac:dyDescent="0.3">
      <c r="B9240" s="101">
        <v>9230</v>
      </c>
    </row>
    <row r="9241" spans="2:2" ht="20.100000000000001" customHeight="1" x14ac:dyDescent="0.3">
      <c r="B9241" s="101">
        <v>9231</v>
      </c>
    </row>
    <row r="9242" spans="2:2" ht="20.100000000000001" customHeight="1" x14ac:dyDescent="0.3">
      <c r="B9242" s="101">
        <v>9232</v>
      </c>
    </row>
    <row r="9243" spans="2:2" ht="20.100000000000001" customHeight="1" x14ac:dyDescent="0.3">
      <c r="B9243" s="101">
        <v>9233</v>
      </c>
    </row>
    <row r="9244" spans="2:2" ht="20.100000000000001" customHeight="1" x14ac:dyDescent="0.3">
      <c r="B9244" s="101">
        <v>9234</v>
      </c>
    </row>
    <row r="9245" spans="2:2" ht="20.100000000000001" customHeight="1" x14ac:dyDescent="0.3">
      <c r="B9245" s="101">
        <v>9235</v>
      </c>
    </row>
    <row r="9246" spans="2:2" ht="20.100000000000001" customHeight="1" x14ac:dyDescent="0.3">
      <c r="B9246" s="101">
        <v>9236</v>
      </c>
    </row>
    <row r="9247" spans="2:2" ht="20.100000000000001" customHeight="1" x14ac:dyDescent="0.3">
      <c r="B9247" s="101">
        <v>9237</v>
      </c>
    </row>
    <row r="9248" spans="2:2" ht="20.100000000000001" customHeight="1" x14ac:dyDescent="0.3">
      <c r="B9248" s="101">
        <v>9238</v>
      </c>
    </row>
    <row r="9249" spans="2:2" ht="20.100000000000001" customHeight="1" x14ac:dyDescent="0.3">
      <c r="B9249" s="101">
        <v>9239</v>
      </c>
    </row>
    <row r="9250" spans="2:2" ht="20.100000000000001" customHeight="1" x14ac:dyDescent="0.3">
      <c r="B9250" s="101">
        <v>9240</v>
      </c>
    </row>
    <row r="9251" spans="2:2" ht="20.100000000000001" customHeight="1" x14ac:dyDescent="0.3">
      <c r="B9251" s="101">
        <v>9241</v>
      </c>
    </row>
    <row r="9252" spans="2:2" ht="20.100000000000001" customHeight="1" x14ac:dyDescent="0.3">
      <c r="B9252" s="101">
        <v>9242</v>
      </c>
    </row>
    <row r="9253" spans="2:2" ht="20.100000000000001" customHeight="1" x14ac:dyDescent="0.3">
      <c r="B9253" s="101">
        <v>9243</v>
      </c>
    </row>
    <row r="9254" spans="2:2" ht="20.100000000000001" customHeight="1" x14ac:dyDescent="0.3">
      <c r="B9254" s="101">
        <v>9244</v>
      </c>
    </row>
    <row r="9255" spans="2:2" ht="20.100000000000001" customHeight="1" x14ac:dyDescent="0.3">
      <c r="B9255" s="101">
        <v>9245</v>
      </c>
    </row>
    <row r="9256" spans="2:2" ht="20.100000000000001" customHeight="1" x14ac:dyDescent="0.3">
      <c r="B9256" s="101">
        <v>9246</v>
      </c>
    </row>
    <row r="9257" spans="2:2" ht="20.100000000000001" customHeight="1" x14ac:dyDescent="0.3">
      <c r="B9257" s="101">
        <v>9247</v>
      </c>
    </row>
    <row r="9258" spans="2:2" ht="20.100000000000001" customHeight="1" x14ac:dyDescent="0.3">
      <c r="B9258" s="101">
        <v>9248</v>
      </c>
    </row>
    <row r="9259" spans="2:2" ht="20.100000000000001" customHeight="1" x14ac:dyDescent="0.3">
      <c r="B9259" s="101">
        <v>9249</v>
      </c>
    </row>
    <row r="9260" spans="2:2" ht="20.100000000000001" customHeight="1" x14ac:dyDescent="0.3">
      <c r="B9260" s="101">
        <v>9250</v>
      </c>
    </row>
    <row r="9261" spans="2:2" ht="20.100000000000001" customHeight="1" x14ac:dyDescent="0.3">
      <c r="B9261" s="101">
        <v>9251</v>
      </c>
    </row>
    <row r="9262" spans="2:2" ht="20.100000000000001" customHeight="1" x14ac:dyDescent="0.3">
      <c r="B9262" s="101">
        <v>9252</v>
      </c>
    </row>
    <row r="9263" spans="2:2" ht="20.100000000000001" customHeight="1" x14ac:dyDescent="0.3">
      <c r="B9263" s="101">
        <v>9253</v>
      </c>
    </row>
    <row r="9264" spans="2:2" ht="20.100000000000001" customHeight="1" x14ac:dyDescent="0.3">
      <c r="B9264" s="101">
        <v>9254</v>
      </c>
    </row>
    <row r="9265" spans="2:2" ht="20.100000000000001" customHeight="1" x14ac:dyDescent="0.3">
      <c r="B9265" s="101">
        <v>9255</v>
      </c>
    </row>
    <row r="9266" spans="2:2" ht="20.100000000000001" customHeight="1" x14ac:dyDescent="0.3">
      <c r="B9266" s="101">
        <v>9256</v>
      </c>
    </row>
    <row r="9267" spans="2:2" ht="20.100000000000001" customHeight="1" x14ac:dyDescent="0.3">
      <c r="B9267" s="101">
        <v>9257</v>
      </c>
    </row>
    <row r="9268" spans="2:2" ht="20.100000000000001" customHeight="1" x14ac:dyDescent="0.3">
      <c r="B9268" s="101">
        <v>9258</v>
      </c>
    </row>
    <row r="9269" spans="2:2" ht="20.100000000000001" customHeight="1" x14ac:dyDescent="0.3">
      <c r="B9269" s="101">
        <v>9259</v>
      </c>
    </row>
    <row r="9270" spans="2:2" ht="20.100000000000001" customHeight="1" x14ac:dyDescent="0.3">
      <c r="B9270" s="101">
        <v>9260</v>
      </c>
    </row>
    <row r="9271" spans="2:2" ht="20.100000000000001" customHeight="1" x14ac:dyDescent="0.3">
      <c r="B9271" s="101">
        <v>9261</v>
      </c>
    </row>
    <row r="9272" spans="2:2" ht="20.100000000000001" customHeight="1" x14ac:dyDescent="0.3">
      <c r="B9272" s="101">
        <v>9262</v>
      </c>
    </row>
    <row r="9273" spans="2:2" ht="20.100000000000001" customHeight="1" x14ac:dyDescent="0.3">
      <c r="B9273" s="101">
        <v>9263</v>
      </c>
    </row>
    <row r="9274" spans="2:2" ht="20.100000000000001" customHeight="1" x14ac:dyDescent="0.3">
      <c r="B9274" s="101">
        <v>9264</v>
      </c>
    </row>
    <row r="9275" spans="2:2" ht="20.100000000000001" customHeight="1" x14ac:dyDescent="0.3">
      <c r="B9275" s="101">
        <v>9265</v>
      </c>
    </row>
    <row r="9276" spans="2:2" ht="20.100000000000001" customHeight="1" x14ac:dyDescent="0.3">
      <c r="B9276" s="101">
        <v>9266</v>
      </c>
    </row>
    <row r="9277" spans="2:2" ht="20.100000000000001" customHeight="1" x14ac:dyDescent="0.3">
      <c r="B9277" s="101">
        <v>9267</v>
      </c>
    </row>
    <row r="9278" spans="2:2" ht="20.100000000000001" customHeight="1" x14ac:dyDescent="0.3">
      <c r="B9278" s="101">
        <v>9268</v>
      </c>
    </row>
    <row r="9279" spans="2:2" ht="20.100000000000001" customHeight="1" x14ac:dyDescent="0.3">
      <c r="B9279" s="101">
        <v>9269</v>
      </c>
    </row>
    <row r="9280" spans="2:2" ht="20.100000000000001" customHeight="1" x14ac:dyDescent="0.3">
      <c r="B9280" s="101">
        <v>9270</v>
      </c>
    </row>
    <row r="9281" spans="2:2" ht="20.100000000000001" customHeight="1" x14ac:dyDescent="0.3">
      <c r="B9281" s="101">
        <v>9271</v>
      </c>
    </row>
    <row r="9282" spans="2:2" ht="20.100000000000001" customHeight="1" x14ac:dyDescent="0.3">
      <c r="B9282" s="101">
        <v>9272</v>
      </c>
    </row>
    <row r="9283" spans="2:2" ht="20.100000000000001" customHeight="1" x14ac:dyDescent="0.3">
      <c r="B9283" s="101">
        <v>9273</v>
      </c>
    </row>
    <row r="9284" spans="2:2" ht="20.100000000000001" customHeight="1" x14ac:dyDescent="0.3">
      <c r="B9284" s="101">
        <v>9274</v>
      </c>
    </row>
    <row r="9285" spans="2:2" ht="20.100000000000001" customHeight="1" x14ac:dyDescent="0.3">
      <c r="B9285" s="101">
        <v>9275</v>
      </c>
    </row>
    <row r="9286" spans="2:2" ht="20.100000000000001" customHeight="1" x14ac:dyDescent="0.3">
      <c r="B9286" s="101">
        <v>9276</v>
      </c>
    </row>
    <row r="9287" spans="2:2" ht="20.100000000000001" customHeight="1" x14ac:dyDescent="0.3">
      <c r="B9287" s="101">
        <v>9277</v>
      </c>
    </row>
    <row r="9288" spans="2:2" ht="20.100000000000001" customHeight="1" x14ac:dyDescent="0.3">
      <c r="B9288" s="101">
        <v>9278</v>
      </c>
    </row>
    <row r="9289" spans="2:2" ht="20.100000000000001" customHeight="1" x14ac:dyDescent="0.3">
      <c r="B9289" s="101">
        <v>9279</v>
      </c>
    </row>
    <row r="9290" spans="2:2" ht="20.100000000000001" customHeight="1" x14ac:dyDescent="0.3">
      <c r="B9290" s="101">
        <v>9280</v>
      </c>
    </row>
    <row r="9291" spans="2:2" ht="20.100000000000001" customHeight="1" x14ac:dyDescent="0.3">
      <c r="B9291" s="101">
        <v>9281</v>
      </c>
    </row>
    <row r="9292" spans="2:2" ht="20.100000000000001" customHeight="1" x14ac:dyDescent="0.3">
      <c r="B9292" s="101">
        <v>9282</v>
      </c>
    </row>
    <row r="9293" spans="2:2" ht="20.100000000000001" customHeight="1" x14ac:dyDescent="0.3">
      <c r="B9293" s="101">
        <v>9283</v>
      </c>
    </row>
    <row r="9294" spans="2:2" ht="20.100000000000001" customHeight="1" x14ac:dyDescent="0.3">
      <c r="B9294" s="101">
        <v>9284</v>
      </c>
    </row>
    <row r="9295" spans="2:2" ht="20.100000000000001" customHeight="1" x14ac:dyDescent="0.3">
      <c r="B9295" s="101">
        <v>9285</v>
      </c>
    </row>
    <row r="9296" spans="2:2" ht="20.100000000000001" customHeight="1" x14ac:dyDescent="0.3">
      <c r="B9296" s="101">
        <v>9286</v>
      </c>
    </row>
    <row r="9297" spans="2:2" ht="20.100000000000001" customHeight="1" x14ac:dyDescent="0.3">
      <c r="B9297" s="101">
        <v>9287</v>
      </c>
    </row>
    <row r="9298" spans="2:2" ht="20.100000000000001" customHeight="1" x14ac:dyDescent="0.3">
      <c r="B9298" s="101">
        <v>9288</v>
      </c>
    </row>
    <row r="9299" spans="2:2" ht="20.100000000000001" customHeight="1" x14ac:dyDescent="0.3">
      <c r="B9299" s="101">
        <v>9289</v>
      </c>
    </row>
    <row r="9300" spans="2:2" ht="20.100000000000001" customHeight="1" x14ac:dyDescent="0.3">
      <c r="B9300" s="101">
        <v>9290</v>
      </c>
    </row>
    <row r="9301" spans="2:2" ht="20.100000000000001" customHeight="1" x14ac:dyDescent="0.3">
      <c r="B9301" s="101">
        <v>9291</v>
      </c>
    </row>
    <row r="9302" spans="2:2" ht="20.100000000000001" customHeight="1" x14ac:dyDescent="0.3">
      <c r="B9302" s="101">
        <v>9292</v>
      </c>
    </row>
    <row r="9303" spans="2:2" ht="20.100000000000001" customHeight="1" x14ac:dyDescent="0.3">
      <c r="B9303" s="101">
        <v>9293</v>
      </c>
    </row>
    <row r="9304" spans="2:2" ht="20.100000000000001" customHeight="1" x14ac:dyDescent="0.3">
      <c r="B9304" s="101">
        <v>9294</v>
      </c>
    </row>
    <row r="9305" spans="2:2" ht="20.100000000000001" customHeight="1" x14ac:dyDescent="0.3">
      <c r="B9305" s="101">
        <v>9295</v>
      </c>
    </row>
    <row r="9306" spans="2:2" ht="20.100000000000001" customHeight="1" x14ac:dyDescent="0.3">
      <c r="B9306" s="101">
        <v>9296</v>
      </c>
    </row>
    <row r="9307" spans="2:2" ht="20.100000000000001" customHeight="1" x14ac:dyDescent="0.3">
      <c r="B9307" s="101">
        <v>9297</v>
      </c>
    </row>
    <row r="9308" spans="2:2" ht="20.100000000000001" customHeight="1" x14ac:dyDescent="0.3">
      <c r="B9308" s="101">
        <v>9298</v>
      </c>
    </row>
    <row r="9309" spans="2:2" ht="20.100000000000001" customHeight="1" x14ac:dyDescent="0.3">
      <c r="B9309" s="101">
        <v>9299</v>
      </c>
    </row>
    <row r="9310" spans="2:2" ht="20.100000000000001" customHeight="1" x14ac:dyDescent="0.3">
      <c r="B9310" s="101">
        <v>9300</v>
      </c>
    </row>
    <row r="9311" spans="2:2" ht="20.100000000000001" customHeight="1" x14ac:dyDescent="0.3">
      <c r="B9311" s="101">
        <v>9301</v>
      </c>
    </row>
    <row r="9312" spans="2:2" ht="20.100000000000001" customHeight="1" x14ac:dyDescent="0.3">
      <c r="B9312" s="101">
        <v>9302</v>
      </c>
    </row>
    <row r="9313" spans="2:2" ht="20.100000000000001" customHeight="1" x14ac:dyDescent="0.3">
      <c r="B9313" s="101">
        <v>9303</v>
      </c>
    </row>
    <row r="9314" spans="2:2" ht="20.100000000000001" customHeight="1" x14ac:dyDescent="0.3">
      <c r="B9314" s="101">
        <v>9304</v>
      </c>
    </row>
    <row r="9315" spans="2:2" ht="20.100000000000001" customHeight="1" x14ac:dyDescent="0.3">
      <c r="B9315" s="101">
        <v>9305</v>
      </c>
    </row>
    <row r="9316" spans="2:2" ht="20.100000000000001" customHeight="1" x14ac:dyDescent="0.3">
      <c r="B9316" s="101">
        <v>9306</v>
      </c>
    </row>
    <row r="9317" spans="2:2" ht="20.100000000000001" customHeight="1" x14ac:dyDescent="0.3">
      <c r="B9317" s="101">
        <v>9307</v>
      </c>
    </row>
    <row r="9318" spans="2:2" ht="20.100000000000001" customHeight="1" x14ac:dyDescent="0.3">
      <c r="B9318" s="101">
        <v>9308</v>
      </c>
    </row>
    <row r="9319" spans="2:2" ht="20.100000000000001" customHeight="1" x14ac:dyDescent="0.3">
      <c r="B9319" s="101">
        <v>9309</v>
      </c>
    </row>
    <row r="9320" spans="2:2" ht="20.100000000000001" customHeight="1" x14ac:dyDescent="0.3">
      <c r="B9320" s="101">
        <v>9310</v>
      </c>
    </row>
    <row r="9321" spans="2:2" ht="20.100000000000001" customHeight="1" x14ac:dyDescent="0.3">
      <c r="B9321" s="101">
        <v>9311</v>
      </c>
    </row>
    <row r="9322" spans="2:2" ht="20.100000000000001" customHeight="1" x14ac:dyDescent="0.3">
      <c r="B9322" s="101">
        <v>9312</v>
      </c>
    </row>
    <row r="9323" spans="2:2" ht="20.100000000000001" customHeight="1" x14ac:dyDescent="0.3">
      <c r="B9323" s="101">
        <v>9313</v>
      </c>
    </row>
    <row r="9324" spans="2:2" ht="20.100000000000001" customHeight="1" x14ac:dyDescent="0.3">
      <c r="B9324" s="101">
        <v>9314</v>
      </c>
    </row>
    <row r="9325" spans="2:2" ht="20.100000000000001" customHeight="1" x14ac:dyDescent="0.3">
      <c r="B9325" s="101">
        <v>9315</v>
      </c>
    </row>
    <row r="9326" spans="2:2" ht="20.100000000000001" customHeight="1" x14ac:dyDescent="0.3">
      <c r="B9326" s="101">
        <v>9316</v>
      </c>
    </row>
    <row r="9327" spans="2:2" ht="20.100000000000001" customHeight="1" x14ac:dyDescent="0.3">
      <c r="B9327" s="101">
        <v>9317</v>
      </c>
    </row>
    <row r="9328" spans="2:2" ht="20.100000000000001" customHeight="1" x14ac:dyDescent="0.3">
      <c r="B9328" s="101">
        <v>9318</v>
      </c>
    </row>
    <row r="9329" spans="2:2" ht="20.100000000000001" customHeight="1" x14ac:dyDescent="0.3">
      <c r="B9329" s="101">
        <v>9319</v>
      </c>
    </row>
    <row r="9330" spans="2:2" ht="20.100000000000001" customHeight="1" x14ac:dyDescent="0.3">
      <c r="B9330" s="101">
        <v>9320</v>
      </c>
    </row>
    <row r="9331" spans="2:2" ht="20.100000000000001" customHeight="1" x14ac:dyDescent="0.3">
      <c r="B9331" s="101">
        <v>9321</v>
      </c>
    </row>
    <row r="9332" spans="2:2" ht="20.100000000000001" customHeight="1" x14ac:dyDescent="0.3">
      <c r="B9332" s="101">
        <v>9322</v>
      </c>
    </row>
    <row r="9333" spans="2:2" ht="20.100000000000001" customHeight="1" x14ac:dyDescent="0.3">
      <c r="B9333" s="101">
        <v>9323</v>
      </c>
    </row>
    <row r="9334" spans="2:2" ht="20.100000000000001" customHeight="1" x14ac:dyDescent="0.3">
      <c r="B9334" s="101">
        <v>9324</v>
      </c>
    </row>
    <row r="9335" spans="2:2" ht="20.100000000000001" customHeight="1" x14ac:dyDescent="0.3">
      <c r="B9335" s="101">
        <v>9325</v>
      </c>
    </row>
    <row r="9336" spans="2:2" ht="20.100000000000001" customHeight="1" x14ac:dyDescent="0.3">
      <c r="B9336" s="101">
        <v>9326</v>
      </c>
    </row>
    <row r="9337" spans="2:2" ht="20.100000000000001" customHeight="1" x14ac:dyDescent="0.3">
      <c r="B9337" s="101">
        <v>9327</v>
      </c>
    </row>
    <row r="9338" spans="2:2" ht="20.100000000000001" customHeight="1" x14ac:dyDescent="0.3">
      <c r="B9338" s="101">
        <v>9328</v>
      </c>
    </row>
    <row r="9339" spans="2:2" ht="20.100000000000001" customHeight="1" x14ac:dyDescent="0.3">
      <c r="B9339" s="101">
        <v>9329</v>
      </c>
    </row>
    <row r="9340" spans="2:2" ht="20.100000000000001" customHeight="1" x14ac:dyDescent="0.3">
      <c r="B9340" s="101">
        <v>9330</v>
      </c>
    </row>
    <row r="9341" spans="2:2" ht="20.100000000000001" customHeight="1" x14ac:dyDescent="0.3">
      <c r="B9341" s="101">
        <v>9331</v>
      </c>
    </row>
    <row r="9342" spans="2:2" ht="20.100000000000001" customHeight="1" x14ac:dyDescent="0.3">
      <c r="B9342" s="101">
        <v>9332</v>
      </c>
    </row>
    <row r="9343" spans="2:2" ht="20.100000000000001" customHeight="1" x14ac:dyDescent="0.3">
      <c r="B9343" s="101">
        <v>9333</v>
      </c>
    </row>
    <row r="9344" spans="2:2" ht="20.100000000000001" customHeight="1" x14ac:dyDescent="0.3">
      <c r="B9344" s="101">
        <v>9334</v>
      </c>
    </row>
    <row r="9345" spans="2:2" ht="20.100000000000001" customHeight="1" x14ac:dyDescent="0.3">
      <c r="B9345" s="101">
        <v>9335</v>
      </c>
    </row>
    <row r="9346" spans="2:2" ht="20.100000000000001" customHeight="1" x14ac:dyDescent="0.3">
      <c r="B9346" s="101">
        <v>9336</v>
      </c>
    </row>
    <row r="9347" spans="2:2" ht="20.100000000000001" customHeight="1" x14ac:dyDescent="0.3">
      <c r="B9347" s="101">
        <v>9337</v>
      </c>
    </row>
    <row r="9348" spans="2:2" ht="20.100000000000001" customHeight="1" x14ac:dyDescent="0.3">
      <c r="B9348" s="101">
        <v>9338</v>
      </c>
    </row>
    <row r="9349" spans="2:2" ht="20.100000000000001" customHeight="1" x14ac:dyDescent="0.3">
      <c r="B9349" s="101">
        <v>9339</v>
      </c>
    </row>
    <row r="9350" spans="2:2" ht="20.100000000000001" customHeight="1" x14ac:dyDescent="0.3">
      <c r="B9350" s="101">
        <v>9340</v>
      </c>
    </row>
    <row r="9351" spans="2:2" ht="20.100000000000001" customHeight="1" x14ac:dyDescent="0.3">
      <c r="B9351" s="101">
        <v>9341</v>
      </c>
    </row>
    <row r="9352" spans="2:2" ht="20.100000000000001" customHeight="1" x14ac:dyDescent="0.3">
      <c r="B9352" s="101">
        <v>9342</v>
      </c>
    </row>
    <row r="9353" spans="2:2" ht="20.100000000000001" customHeight="1" x14ac:dyDescent="0.3">
      <c r="B9353" s="101">
        <v>9343</v>
      </c>
    </row>
    <row r="9354" spans="2:2" ht="20.100000000000001" customHeight="1" x14ac:dyDescent="0.3">
      <c r="B9354" s="101">
        <v>9344</v>
      </c>
    </row>
    <row r="9355" spans="2:2" ht="20.100000000000001" customHeight="1" x14ac:dyDescent="0.3">
      <c r="B9355" s="101">
        <v>9345</v>
      </c>
    </row>
    <row r="9356" spans="2:2" ht="20.100000000000001" customHeight="1" x14ac:dyDescent="0.3">
      <c r="B9356" s="101">
        <v>9346</v>
      </c>
    </row>
    <row r="9357" spans="2:2" ht="20.100000000000001" customHeight="1" x14ac:dyDescent="0.3">
      <c r="B9357" s="101">
        <v>9347</v>
      </c>
    </row>
    <row r="9358" spans="2:2" ht="20.100000000000001" customHeight="1" x14ac:dyDescent="0.3">
      <c r="B9358" s="101">
        <v>9348</v>
      </c>
    </row>
    <row r="9359" spans="2:2" ht="20.100000000000001" customHeight="1" x14ac:dyDescent="0.3">
      <c r="B9359" s="101">
        <v>9349</v>
      </c>
    </row>
    <row r="9360" spans="2:2" ht="20.100000000000001" customHeight="1" x14ac:dyDescent="0.3">
      <c r="B9360" s="101">
        <v>9350</v>
      </c>
    </row>
    <row r="9361" spans="2:2" ht="20.100000000000001" customHeight="1" x14ac:dyDescent="0.3">
      <c r="B9361" s="101">
        <v>9351</v>
      </c>
    </row>
    <row r="9362" spans="2:2" ht="20.100000000000001" customHeight="1" x14ac:dyDescent="0.3">
      <c r="B9362" s="101">
        <v>9352</v>
      </c>
    </row>
    <row r="9363" spans="2:2" ht="20.100000000000001" customHeight="1" x14ac:dyDescent="0.3">
      <c r="B9363" s="101">
        <v>9353</v>
      </c>
    </row>
    <row r="9364" spans="2:2" ht="20.100000000000001" customHeight="1" x14ac:dyDescent="0.3">
      <c r="B9364" s="101">
        <v>9354</v>
      </c>
    </row>
    <row r="9365" spans="2:2" ht="20.100000000000001" customHeight="1" x14ac:dyDescent="0.3">
      <c r="B9365" s="101">
        <v>9355</v>
      </c>
    </row>
    <row r="9366" spans="2:2" ht="20.100000000000001" customHeight="1" x14ac:dyDescent="0.3">
      <c r="B9366" s="101">
        <v>9356</v>
      </c>
    </row>
    <row r="9367" spans="2:2" ht="20.100000000000001" customHeight="1" x14ac:dyDescent="0.3">
      <c r="B9367" s="101">
        <v>9357</v>
      </c>
    </row>
    <row r="9368" spans="2:2" ht="20.100000000000001" customHeight="1" x14ac:dyDescent="0.3">
      <c r="B9368" s="101">
        <v>9358</v>
      </c>
    </row>
    <row r="9369" spans="2:2" ht="20.100000000000001" customHeight="1" x14ac:dyDescent="0.3">
      <c r="B9369" s="101">
        <v>9359</v>
      </c>
    </row>
    <row r="9370" spans="2:2" ht="20.100000000000001" customHeight="1" x14ac:dyDescent="0.3">
      <c r="B9370" s="101">
        <v>9360</v>
      </c>
    </row>
    <row r="9371" spans="2:2" ht="20.100000000000001" customHeight="1" x14ac:dyDescent="0.3">
      <c r="B9371" s="101">
        <v>9361</v>
      </c>
    </row>
    <row r="9372" spans="2:2" ht="20.100000000000001" customHeight="1" x14ac:dyDescent="0.3">
      <c r="B9372" s="101">
        <v>9362</v>
      </c>
    </row>
    <row r="9373" spans="2:2" ht="20.100000000000001" customHeight="1" x14ac:dyDescent="0.3">
      <c r="B9373" s="101">
        <v>9363</v>
      </c>
    </row>
    <row r="9374" spans="2:2" ht="20.100000000000001" customHeight="1" x14ac:dyDescent="0.3">
      <c r="B9374" s="101">
        <v>9364</v>
      </c>
    </row>
    <row r="9375" spans="2:2" ht="20.100000000000001" customHeight="1" x14ac:dyDescent="0.3">
      <c r="B9375" s="101">
        <v>9365</v>
      </c>
    </row>
    <row r="9376" spans="2:2" ht="20.100000000000001" customHeight="1" x14ac:dyDescent="0.3">
      <c r="B9376" s="101">
        <v>9366</v>
      </c>
    </row>
    <row r="9377" spans="2:2" ht="20.100000000000001" customHeight="1" x14ac:dyDescent="0.3">
      <c r="B9377" s="101">
        <v>9367</v>
      </c>
    </row>
    <row r="9378" spans="2:2" ht="20.100000000000001" customHeight="1" x14ac:dyDescent="0.3">
      <c r="B9378" s="101">
        <v>9368</v>
      </c>
    </row>
    <row r="9379" spans="2:2" ht="20.100000000000001" customHeight="1" x14ac:dyDescent="0.3">
      <c r="B9379" s="101">
        <v>9369</v>
      </c>
    </row>
    <row r="9380" spans="2:2" ht="20.100000000000001" customHeight="1" x14ac:dyDescent="0.3">
      <c r="B9380" s="101">
        <v>9370</v>
      </c>
    </row>
    <row r="9381" spans="2:2" ht="20.100000000000001" customHeight="1" x14ac:dyDescent="0.3">
      <c r="B9381" s="101">
        <v>9371</v>
      </c>
    </row>
    <row r="9382" spans="2:2" ht="20.100000000000001" customHeight="1" x14ac:dyDescent="0.3">
      <c r="B9382" s="101">
        <v>9372</v>
      </c>
    </row>
    <row r="9383" spans="2:2" ht="20.100000000000001" customHeight="1" x14ac:dyDescent="0.3">
      <c r="B9383" s="101">
        <v>9373</v>
      </c>
    </row>
    <row r="9384" spans="2:2" ht="20.100000000000001" customHeight="1" x14ac:dyDescent="0.3">
      <c r="B9384" s="101">
        <v>9374</v>
      </c>
    </row>
    <row r="9385" spans="2:2" ht="20.100000000000001" customHeight="1" x14ac:dyDescent="0.3">
      <c r="B9385" s="101">
        <v>9375</v>
      </c>
    </row>
    <row r="9386" spans="2:2" ht="20.100000000000001" customHeight="1" x14ac:dyDescent="0.3">
      <c r="B9386" s="101">
        <v>9376</v>
      </c>
    </row>
    <row r="9387" spans="2:2" ht="20.100000000000001" customHeight="1" x14ac:dyDescent="0.3">
      <c r="B9387" s="101">
        <v>9377</v>
      </c>
    </row>
    <row r="9388" spans="2:2" ht="20.100000000000001" customHeight="1" x14ac:dyDescent="0.3">
      <c r="B9388" s="101">
        <v>9378</v>
      </c>
    </row>
    <row r="9389" spans="2:2" ht="20.100000000000001" customHeight="1" x14ac:dyDescent="0.3">
      <c r="B9389" s="101">
        <v>9379</v>
      </c>
    </row>
    <row r="9390" spans="2:2" ht="20.100000000000001" customHeight="1" x14ac:dyDescent="0.3">
      <c r="B9390" s="101">
        <v>9380</v>
      </c>
    </row>
    <row r="9391" spans="2:2" ht="20.100000000000001" customHeight="1" x14ac:dyDescent="0.3">
      <c r="B9391" s="101">
        <v>9381</v>
      </c>
    </row>
    <row r="9392" spans="2:2" ht="20.100000000000001" customHeight="1" x14ac:dyDescent="0.3">
      <c r="B9392" s="101">
        <v>9382</v>
      </c>
    </row>
    <row r="9393" spans="2:2" ht="20.100000000000001" customHeight="1" x14ac:dyDescent="0.3">
      <c r="B9393" s="101">
        <v>9383</v>
      </c>
    </row>
    <row r="9394" spans="2:2" ht="20.100000000000001" customHeight="1" x14ac:dyDescent="0.3">
      <c r="B9394" s="101">
        <v>9384</v>
      </c>
    </row>
    <row r="9395" spans="2:2" ht="20.100000000000001" customHeight="1" x14ac:dyDescent="0.3">
      <c r="B9395" s="101">
        <v>9385</v>
      </c>
    </row>
    <row r="9396" spans="2:2" ht="20.100000000000001" customHeight="1" x14ac:dyDescent="0.3">
      <c r="B9396" s="101">
        <v>9386</v>
      </c>
    </row>
    <row r="9397" spans="2:2" ht="20.100000000000001" customHeight="1" x14ac:dyDescent="0.3">
      <c r="B9397" s="101">
        <v>9387</v>
      </c>
    </row>
    <row r="9398" spans="2:2" ht="20.100000000000001" customHeight="1" x14ac:dyDescent="0.3">
      <c r="B9398" s="101">
        <v>9388</v>
      </c>
    </row>
    <row r="9399" spans="2:2" ht="20.100000000000001" customHeight="1" x14ac:dyDescent="0.3">
      <c r="B9399" s="101">
        <v>9389</v>
      </c>
    </row>
    <row r="9400" spans="2:2" ht="20.100000000000001" customHeight="1" x14ac:dyDescent="0.3">
      <c r="B9400" s="101">
        <v>9390</v>
      </c>
    </row>
    <row r="9401" spans="2:2" ht="20.100000000000001" customHeight="1" x14ac:dyDescent="0.3">
      <c r="B9401" s="101">
        <v>9391</v>
      </c>
    </row>
    <row r="9402" spans="2:2" ht="20.100000000000001" customHeight="1" x14ac:dyDescent="0.3">
      <c r="B9402" s="101">
        <v>9392</v>
      </c>
    </row>
    <row r="9403" spans="2:2" ht="20.100000000000001" customHeight="1" x14ac:dyDescent="0.3">
      <c r="B9403" s="101">
        <v>9393</v>
      </c>
    </row>
    <row r="9404" spans="2:2" ht="20.100000000000001" customHeight="1" x14ac:dyDescent="0.3">
      <c r="B9404" s="101">
        <v>9394</v>
      </c>
    </row>
    <row r="9405" spans="2:2" ht="20.100000000000001" customHeight="1" x14ac:dyDescent="0.3">
      <c r="B9405" s="101">
        <v>9395</v>
      </c>
    </row>
    <row r="9406" spans="2:2" ht="20.100000000000001" customHeight="1" x14ac:dyDescent="0.3">
      <c r="B9406" s="101">
        <v>9396</v>
      </c>
    </row>
    <row r="9407" spans="2:2" ht="20.100000000000001" customHeight="1" x14ac:dyDescent="0.3">
      <c r="B9407" s="101">
        <v>9397</v>
      </c>
    </row>
    <row r="9408" spans="2:2" ht="20.100000000000001" customHeight="1" x14ac:dyDescent="0.3">
      <c r="B9408" s="101">
        <v>9398</v>
      </c>
    </row>
    <row r="9409" spans="2:2" ht="20.100000000000001" customHeight="1" x14ac:dyDescent="0.3">
      <c r="B9409" s="101">
        <v>9399</v>
      </c>
    </row>
    <row r="9410" spans="2:2" ht="20.100000000000001" customHeight="1" x14ac:dyDescent="0.3">
      <c r="B9410" s="101">
        <v>9400</v>
      </c>
    </row>
    <row r="9411" spans="2:2" ht="20.100000000000001" customHeight="1" x14ac:dyDescent="0.3">
      <c r="B9411" s="101">
        <v>9401</v>
      </c>
    </row>
    <row r="9412" spans="2:2" ht="20.100000000000001" customHeight="1" x14ac:dyDescent="0.3">
      <c r="B9412" s="101">
        <v>9402</v>
      </c>
    </row>
    <row r="9413" spans="2:2" ht="20.100000000000001" customHeight="1" x14ac:dyDescent="0.3">
      <c r="B9413" s="101">
        <v>9403</v>
      </c>
    </row>
    <row r="9414" spans="2:2" ht="20.100000000000001" customHeight="1" x14ac:dyDescent="0.3">
      <c r="B9414" s="101">
        <v>9404</v>
      </c>
    </row>
    <row r="9415" spans="2:2" ht="20.100000000000001" customHeight="1" x14ac:dyDescent="0.3">
      <c r="B9415" s="101">
        <v>9405</v>
      </c>
    </row>
    <row r="9416" spans="2:2" ht="20.100000000000001" customHeight="1" x14ac:dyDescent="0.3">
      <c r="B9416" s="101">
        <v>9406</v>
      </c>
    </row>
    <row r="9417" spans="2:2" ht="20.100000000000001" customHeight="1" x14ac:dyDescent="0.3">
      <c r="B9417" s="101">
        <v>9407</v>
      </c>
    </row>
    <row r="9418" spans="2:2" ht="20.100000000000001" customHeight="1" x14ac:dyDescent="0.3">
      <c r="B9418" s="101">
        <v>9408</v>
      </c>
    </row>
    <row r="9419" spans="2:2" ht="20.100000000000001" customHeight="1" x14ac:dyDescent="0.3">
      <c r="B9419" s="101">
        <v>9409</v>
      </c>
    </row>
    <row r="9420" spans="2:2" ht="20.100000000000001" customHeight="1" x14ac:dyDescent="0.3">
      <c r="B9420" s="101">
        <v>9410</v>
      </c>
    </row>
    <row r="9421" spans="2:2" ht="20.100000000000001" customHeight="1" x14ac:dyDescent="0.3">
      <c r="B9421" s="101">
        <v>9411</v>
      </c>
    </row>
    <row r="9422" spans="2:2" ht="20.100000000000001" customHeight="1" x14ac:dyDescent="0.3">
      <c r="B9422" s="101">
        <v>9412</v>
      </c>
    </row>
    <row r="9423" spans="2:2" ht="20.100000000000001" customHeight="1" x14ac:dyDescent="0.3">
      <c r="B9423" s="101">
        <v>9413</v>
      </c>
    </row>
    <row r="9424" spans="2:2" ht="20.100000000000001" customHeight="1" x14ac:dyDescent="0.3">
      <c r="B9424" s="101">
        <v>9414</v>
      </c>
    </row>
    <row r="9425" spans="2:2" ht="20.100000000000001" customHeight="1" x14ac:dyDescent="0.3">
      <c r="B9425" s="101">
        <v>9415</v>
      </c>
    </row>
    <row r="9426" spans="2:2" ht="20.100000000000001" customHeight="1" x14ac:dyDescent="0.3">
      <c r="B9426" s="101">
        <v>9416</v>
      </c>
    </row>
    <row r="9427" spans="2:2" ht="20.100000000000001" customHeight="1" x14ac:dyDescent="0.3">
      <c r="B9427" s="101">
        <v>9417</v>
      </c>
    </row>
    <row r="9428" spans="2:2" ht="20.100000000000001" customHeight="1" x14ac:dyDescent="0.3">
      <c r="B9428" s="101">
        <v>9418</v>
      </c>
    </row>
    <row r="9429" spans="2:2" ht="20.100000000000001" customHeight="1" x14ac:dyDescent="0.3">
      <c r="B9429" s="101">
        <v>9419</v>
      </c>
    </row>
    <row r="9430" spans="2:2" ht="20.100000000000001" customHeight="1" x14ac:dyDescent="0.3">
      <c r="B9430" s="101">
        <v>9420</v>
      </c>
    </row>
    <row r="9431" spans="2:2" ht="20.100000000000001" customHeight="1" x14ac:dyDescent="0.3">
      <c r="B9431" s="101">
        <v>9421</v>
      </c>
    </row>
    <row r="9432" spans="2:2" ht="20.100000000000001" customHeight="1" x14ac:dyDescent="0.3">
      <c r="B9432" s="101">
        <v>9422</v>
      </c>
    </row>
    <row r="9433" spans="2:2" ht="20.100000000000001" customHeight="1" x14ac:dyDescent="0.3">
      <c r="B9433" s="101">
        <v>9423</v>
      </c>
    </row>
    <row r="9434" spans="2:2" ht="20.100000000000001" customHeight="1" x14ac:dyDescent="0.3">
      <c r="B9434" s="101">
        <v>9424</v>
      </c>
    </row>
    <row r="9435" spans="2:2" ht="20.100000000000001" customHeight="1" x14ac:dyDescent="0.3">
      <c r="B9435" s="101">
        <v>9425</v>
      </c>
    </row>
    <row r="9436" spans="2:2" ht="20.100000000000001" customHeight="1" x14ac:dyDescent="0.3">
      <c r="B9436" s="101">
        <v>9426</v>
      </c>
    </row>
    <row r="9437" spans="2:2" ht="20.100000000000001" customHeight="1" x14ac:dyDescent="0.3">
      <c r="B9437" s="101">
        <v>9427</v>
      </c>
    </row>
    <row r="9438" spans="2:2" ht="20.100000000000001" customHeight="1" x14ac:dyDescent="0.3">
      <c r="B9438" s="101">
        <v>9428</v>
      </c>
    </row>
    <row r="9439" spans="2:2" ht="20.100000000000001" customHeight="1" x14ac:dyDescent="0.3">
      <c r="B9439" s="101">
        <v>9429</v>
      </c>
    </row>
    <row r="9440" spans="2:2" ht="20.100000000000001" customHeight="1" x14ac:dyDescent="0.3">
      <c r="B9440" s="101">
        <v>9430</v>
      </c>
    </row>
    <row r="9441" spans="2:2" ht="20.100000000000001" customHeight="1" x14ac:dyDescent="0.3">
      <c r="B9441" s="101">
        <v>9431</v>
      </c>
    </row>
    <row r="9442" spans="2:2" ht="20.100000000000001" customHeight="1" x14ac:dyDescent="0.3">
      <c r="B9442" s="101">
        <v>9432</v>
      </c>
    </row>
    <row r="9443" spans="2:2" ht="20.100000000000001" customHeight="1" x14ac:dyDescent="0.3">
      <c r="B9443" s="101">
        <v>9433</v>
      </c>
    </row>
    <row r="9444" spans="2:2" ht="20.100000000000001" customHeight="1" x14ac:dyDescent="0.3">
      <c r="B9444" s="101">
        <v>9434</v>
      </c>
    </row>
    <row r="9445" spans="2:2" ht="20.100000000000001" customHeight="1" x14ac:dyDescent="0.3">
      <c r="B9445" s="101">
        <v>9435</v>
      </c>
    </row>
    <row r="9446" spans="2:2" ht="20.100000000000001" customHeight="1" x14ac:dyDescent="0.3">
      <c r="B9446" s="101">
        <v>9436</v>
      </c>
    </row>
    <row r="9447" spans="2:2" ht="20.100000000000001" customHeight="1" x14ac:dyDescent="0.3">
      <c r="B9447" s="101">
        <v>9437</v>
      </c>
    </row>
    <row r="9448" spans="2:2" ht="20.100000000000001" customHeight="1" x14ac:dyDescent="0.3">
      <c r="B9448" s="101">
        <v>9438</v>
      </c>
    </row>
    <row r="9449" spans="2:2" ht="20.100000000000001" customHeight="1" x14ac:dyDescent="0.3">
      <c r="B9449" s="101">
        <v>9439</v>
      </c>
    </row>
    <row r="9450" spans="2:2" ht="20.100000000000001" customHeight="1" x14ac:dyDescent="0.3">
      <c r="B9450" s="101">
        <v>9440</v>
      </c>
    </row>
    <row r="9451" spans="2:2" ht="20.100000000000001" customHeight="1" x14ac:dyDescent="0.3">
      <c r="B9451" s="101">
        <v>9441</v>
      </c>
    </row>
    <row r="9452" spans="2:2" ht="20.100000000000001" customHeight="1" x14ac:dyDescent="0.3">
      <c r="B9452" s="101">
        <v>9442</v>
      </c>
    </row>
    <row r="9453" spans="2:2" ht="20.100000000000001" customHeight="1" x14ac:dyDescent="0.3">
      <c r="B9453" s="101">
        <v>9443</v>
      </c>
    </row>
    <row r="9454" spans="2:2" ht="20.100000000000001" customHeight="1" x14ac:dyDescent="0.3">
      <c r="B9454" s="101">
        <v>9444</v>
      </c>
    </row>
    <row r="9455" spans="2:2" ht="20.100000000000001" customHeight="1" x14ac:dyDescent="0.3">
      <c r="B9455" s="101">
        <v>9445</v>
      </c>
    </row>
    <row r="9456" spans="2:2" ht="20.100000000000001" customHeight="1" x14ac:dyDescent="0.3">
      <c r="B9456" s="101">
        <v>9446</v>
      </c>
    </row>
    <row r="9457" spans="2:2" ht="20.100000000000001" customHeight="1" x14ac:dyDescent="0.3">
      <c r="B9457" s="101">
        <v>9447</v>
      </c>
    </row>
    <row r="9458" spans="2:2" ht="20.100000000000001" customHeight="1" x14ac:dyDescent="0.3">
      <c r="B9458" s="101">
        <v>9448</v>
      </c>
    </row>
    <row r="9459" spans="2:2" ht="20.100000000000001" customHeight="1" x14ac:dyDescent="0.3">
      <c r="B9459" s="101">
        <v>9449</v>
      </c>
    </row>
    <row r="9460" spans="2:2" ht="20.100000000000001" customHeight="1" x14ac:dyDescent="0.3">
      <c r="B9460" s="101">
        <v>9450</v>
      </c>
    </row>
    <row r="9461" spans="2:2" ht="20.100000000000001" customHeight="1" x14ac:dyDescent="0.3">
      <c r="B9461" s="101">
        <v>9451</v>
      </c>
    </row>
    <row r="9462" spans="2:2" ht="20.100000000000001" customHeight="1" x14ac:dyDescent="0.3">
      <c r="B9462" s="101">
        <v>9452</v>
      </c>
    </row>
    <row r="9463" spans="2:2" ht="20.100000000000001" customHeight="1" x14ac:dyDescent="0.3">
      <c r="B9463" s="101">
        <v>9453</v>
      </c>
    </row>
    <row r="9464" spans="2:2" ht="20.100000000000001" customHeight="1" x14ac:dyDescent="0.3">
      <c r="B9464" s="101">
        <v>9454</v>
      </c>
    </row>
    <row r="9465" spans="2:2" ht="20.100000000000001" customHeight="1" x14ac:dyDescent="0.3">
      <c r="B9465" s="101">
        <v>9455</v>
      </c>
    </row>
    <row r="9466" spans="2:2" ht="20.100000000000001" customHeight="1" x14ac:dyDescent="0.3">
      <c r="B9466" s="101">
        <v>9456</v>
      </c>
    </row>
    <row r="9467" spans="2:2" ht="20.100000000000001" customHeight="1" x14ac:dyDescent="0.3">
      <c r="B9467" s="101">
        <v>9457</v>
      </c>
    </row>
    <row r="9468" spans="2:2" ht="20.100000000000001" customHeight="1" x14ac:dyDescent="0.3">
      <c r="B9468" s="101">
        <v>9458</v>
      </c>
    </row>
    <row r="9469" spans="2:2" ht="20.100000000000001" customHeight="1" x14ac:dyDescent="0.3">
      <c r="B9469" s="101">
        <v>9459</v>
      </c>
    </row>
    <row r="9470" spans="2:2" ht="20.100000000000001" customHeight="1" x14ac:dyDescent="0.3">
      <c r="B9470" s="101">
        <v>9460</v>
      </c>
    </row>
    <row r="9471" spans="2:2" ht="20.100000000000001" customHeight="1" x14ac:dyDescent="0.3">
      <c r="B9471" s="101">
        <v>9461</v>
      </c>
    </row>
    <row r="9472" spans="2:2" ht="20.100000000000001" customHeight="1" x14ac:dyDescent="0.3">
      <c r="B9472" s="101">
        <v>9462</v>
      </c>
    </row>
    <row r="9473" spans="2:2" ht="20.100000000000001" customHeight="1" x14ac:dyDescent="0.3">
      <c r="B9473" s="101">
        <v>9463</v>
      </c>
    </row>
    <row r="9474" spans="2:2" ht="20.100000000000001" customHeight="1" x14ac:dyDescent="0.3">
      <c r="B9474" s="101">
        <v>9464</v>
      </c>
    </row>
    <row r="9475" spans="2:2" ht="20.100000000000001" customHeight="1" x14ac:dyDescent="0.3">
      <c r="B9475" s="101">
        <v>9465</v>
      </c>
    </row>
    <row r="9476" spans="2:2" ht="20.100000000000001" customHeight="1" x14ac:dyDescent="0.3">
      <c r="B9476" s="101">
        <v>9466</v>
      </c>
    </row>
    <row r="9477" spans="2:2" ht="20.100000000000001" customHeight="1" x14ac:dyDescent="0.3">
      <c r="B9477" s="101">
        <v>9467</v>
      </c>
    </row>
    <row r="9478" spans="2:2" ht="20.100000000000001" customHeight="1" x14ac:dyDescent="0.3">
      <c r="B9478" s="101">
        <v>9468</v>
      </c>
    </row>
    <row r="9479" spans="2:2" ht="20.100000000000001" customHeight="1" x14ac:dyDescent="0.3">
      <c r="B9479" s="101">
        <v>9469</v>
      </c>
    </row>
    <row r="9480" spans="2:2" ht="20.100000000000001" customHeight="1" x14ac:dyDescent="0.3">
      <c r="B9480" s="101">
        <v>9470</v>
      </c>
    </row>
    <row r="9481" spans="2:2" ht="20.100000000000001" customHeight="1" x14ac:dyDescent="0.3">
      <c r="B9481" s="101">
        <v>9471</v>
      </c>
    </row>
    <row r="9482" spans="2:2" ht="20.100000000000001" customHeight="1" x14ac:dyDescent="0.3">
      <c r="B9482" s="101">
        <v>9472</v>
      </c>
    </row>
    <row r="9483" spans="2:2" ht="20.100000000000001" customHeight="1" x14ac:dyDescent="0.3">
      <c r="B9483" s="101">
        <v>9473</v>
      </c>
    </row>
    <row r="9484" spans="2:2" ht="20.100000000000001" customHeight="1" x14ac:dyDescent="0.3">
      <c r="B9484" s="101">
        <v>9474</v>
      </c>
    </row>
    <row r="9485" spans="2:2" ht="20.100000000000001" customHeight="1" x14ac:dyDescent="0.3">
      <c r="B9485" s="101">
        <v>9475</v>
      </c>
    </row>
    <row r="9486" spans="2:2" ht="20.100000000000001" customHeight="1" x14ac:dyDescent="0.3">
      <c r="B9486" s="101">
        <v>9476</v>
      </c>
    </row>
    <row r="9487" spans="2:2" ht="20.100000000000001" customHeight="1" x14ac:dyDescent="0.3">
      <c r="B9487" s="101">
        <v>9477</v>
      </c>
    </row>
    <row r="9488" spans="2:2" ht="20.100000000000001" customHeight="1" x14ac:dyDescent="0.3">
      <c r="B9488" s="101">
        <v>9478</v>
      </c>
    </row>
    <row r="9489" spans="2:2" ht="20.100000000000001" customHeight="1" x14ac:dyDescent="0.3">
      <c r="B9489" s="101">
        <v>9479</v>
      </c>
    </row>
    <row r="9490" spans="2:2" ht="20.100000000000001" customHeight="1" x14ac:dyDescent="0.3">
      <c r="B9490" s="101">
        <v>9480</v>
      </c>
    </row>
    <row r="9491" spans="2:2" ht="20.100000000000001" customHeight="1" x14ac:dyDescent="0.3">
      <c r="B9491" s="101">
        <v>9481</v>
      </c>
    </row>
    <row r="9492" spans="2:2" ht="20.100000000000001" customHeight="1" x14ac:dyDescent="0.3">
      <c r="B9492" s="101">
        <v>9482</v>
      </c>
    </row>
    <row r="9493" spans="2:2" ht="20.100000000000001" customHeight="1" x14ac:dyDescent="0.3">
      <c r="B9493" s="101">
        <v>9483</v>
      </c>
    </row>
    <row r="9494" spans="2:2" ht="20.100000000000001" customHeight="1" x14ac:dyDescent="0.3">
      <c r="B9494" s="101">
        <v>9484</v>
      </c>
    </row>
    <row r="9495" spans="2:2" ht="20.100000000000001" customHeight="1" x14ac:dyDescent="0.3">
      <c r="B9495" s="101">
        <v>9485</v>
      </c>
    </row>
    <row r="9496" spans="2:2" ht="20.100000000000001" customHeight="1" x14ac:dyDescent="0.3">
      <c r="B9496" s="101">
        <v>9486</v>
      </c>
    </row>
    <row r="9497" spans="2:2" ht="20.100000000000001" customHeight="1" x14ac:dyDescent="0.3">
      <c r="B9497" s="101">
        <v>9487</v>
      </c>
    </row>
    <row r="9498" spans="2:2" ht="20.100000000000001" customHeight="1" x14ac:dyDescent="0.3">
      <c r="B9498" s="101">
        <v>9488</v>
      </c>
    </row>
    <row r="9499" spans="2:2" ht="20.100000000000001" customHeight="1" x14ac:dyDescent="0.3">
      <c r="B9499" s="101">
        <v>9489</v>
      </c>
    </row>
    <row r="9500" spans="2:2" ht="20.100000000000001" customHeight="1" x14ac:dyDescent="0.3">
      <c r="B9500" s="101">
        <v>9490</v>
      </c>
    </row>
    <row r="9501" spans="2:2" ht="20.100000000000001" customHeight="1" x14ac:dyDescent="0.3">
      <c r="B9501" s="101">
        <v>9491</v>
      </c>
    </row>
    <row r="9502" spans="2:2" ht="20.100000000000001" customHeight="1" x14ac:dyDescent="0.3">
      <c r="B9502" s="101">
        <v>9492</v>
      </c>
    </row>
    <row r="9503" spans="2:2" ht="20.100000000000001" customHeight="1" x14ac:dyDescent="0.3">
      <c r="B9503" s="101">
        <v>9493</v>
      </c>
    </row>
    <row r="9504" spans="2:2" ht="20.100000000000001" customHeight="1" x14ac:dyDescent="0.3">
      <c r="B9504" s="101">
        <v>9494</v>
      </c>
    </row>
    <row r="9505" spans="2:2" ht="20.100000000000001" customHeight="1" x14ac:dyDescent="0.3">
      <c r="B9505" s="101">
        <v>9495</v>
      </c>
    </row>
    <row r="9506" spans="2:2" ht="20.100000000000001" customHeight="1" x14ac:dyDescent="0.3">
      <c r="B9506" s="101">
        <v>9496</v>
      </c>
    </row>
    <row r="9507" spans="2:2" ht="20.100000000000001" customHeight="1" x14ac:dyDescent="0.3">
      <c r="B9507" s="101">
        <v>9497</v>
      </c>
    </row>
    <row r="9508" spans="2:2" ht="20.100000000000001" customHeight="1" x14ac:dyDescent="0.3">
      <c r="B9508" s="101">
        <v>9498</v>
      </c>
    </row>
    <row r="9509" spans="2:2" ht="20.100000000000001" customHeight="1" x14ac:dyDescent="0.3">
      <c r="B9509" s="101">
        <v>9499</v>
      </c>
    </row>
    <row r="9510" spans="2:2" ht="20.100000000000001" customHeight="1" x14ac:dyDescent="0.3">
      <c r="B9510" s="101">
        <v>9500</v>
      </c>
    </row>
    <row r="9511" spans="2:2" ht="20.100000000000001" customHeight="1" x14ac:dyDescent="0.3">
      <c r="B9511" s="101">
        <v>9501</v>
      </c>
    </row>
    <row r="9512" spans="2:2" ht="20.100000000000001" customHeight="1" x14ac:dyDescent="0.3">
      <c r="B9512" s="101">
        <v>9502</v>
      </c>
    </row>
    <row r="9513" spans="2:2" ht="20.100000000000001" customHeight="1" x14ac:dyDescent="0.3">
      <c r="B9513" s="101">
        <v>9503</v>
      </c>
    </row>
    <row r="9514" spans="2:2" ht="20.100000000000001" customHeight="1" x14ac:dyDescent="0.3">
      <c r="B9514" s="101">
        <v>9504</v>
      </c>
    </row>
    <row r="9515" spans="2:2" ht="20.100000000000001" customHeight="1" x14ac:dyDescent="0.3">
      <c r="B9515" s="101">
        <v>9505</v>
      </c>
    </row>
    <row r="9516" spans="2:2" ht="20.100000000000001" customHeight="1" x14ac:dyDescent="0.3">
      <c r="B9516" s="101">
        <v>9506</v>
      </c>
    </row>
    <row r="9517" spans="2:2" ht="20.100000000000001" customHeight="1" x14ac:dyDescent="0.3">
      <c r="B9517" s="101">
        <v>9507</v>
      </c>
    </row>
    <row r="9518" spans="2:2" ht="20.100000000000001" customHeight="1" x14ac:dyDescent="0.3">
      <c r="B9518" s="101">
        <v>9508</v>
      </c>
    </row>
    <row r="9519" spans="2:2" ht="20.100000000000001" customHeight="1" x14ac:dyDescent="0.3">
      <c r="B9519" s="101">
        <v>9509</v>
      </c>
    </row>
    <row r="9520" spans="2:2" ht="20.100000000000001" customHeight="1" x14ac:dyDescent="0.3">
      <c r="B9520" s="101">
        <v>9510</v>
      </c>
    </row>
    <row r="9521" spans="2:2" ht="20.100000000000001" customHeight="1" x14ac:dyDescent="0.3">
      <c r="B9521" s="101">
        <v>9511</v>
      </c>
    </row>
    <row r="9522" spans="2:2" ht="20.100000000000001" customHeight="1" x14ac:dyDescent="0.3">
      <c r="B9522" s="101">
        <v>9512</v>
      </c>
    </row>
    <row r="9523" spans="2:2" ht="20.100000000000001" customHeight="1" x14ac:dyDescent="0.3">
      <c r="B9523" s="101">
        <v>9513</v>
      </c>
    </row>
    <row r="9524" spans="2:2" ht="20.100000000000001" customHeight="1" x14ac:dyDescent="0.3">
      <c r="B9524" s="101">
        <v>9514</v>
      </c>
    </row>
    <row r="9525" spans="2:2" ht="20.100000000000001" customHeight="1" x14ac:dyDescent="0.3">
      <c r="B9525" s="101">
        <v>9515</v>
      </c>
    </row>
    <row r="9526" spans="2:2" ht="20.100000000000001" customHeight="1" x14ac:dyDescent="0.3">
      <c r="B9526" s="101">
        <v>9516</v>
      </c>
    </row>
    <row r="9527" spans="2:2" ht="20.100000000000001" customHeight="1" x14ac:dyDescent="0.3">
      <c r="B9527" s="101">
        <v>9517</v>
      </c>
    </row>
    <row r="9528" spans="2:2" ht="20.100000000000001" customHeight="1" x14ac:dyDescent="0.3">
      <c r="B9528" s="101">
        <v>9518</v>
      </c>
    </row>
    <row r="9529" spans="2:2" ht="20.100000000000001" customHeight="1" x14ac:dyDescent="0.3">
      <c r="B9529" s="101">
        <v>9519</v>
      </c>
    </row>
    <row r="9530" spans="2:2" ht="20.100000000000001" customHeight="1" x14ac:dyDescent="0.3">
      <c r="B9530" s="101">
        <v>9520</v>
      </c>
    </row>
    <row r="9531" spans="2:2" ht="20.100000000000001" customHeight="1" x14ac:dyDescent="0.3">
      <c r="B9531" s="101">
        <v>9521</v>
      </c>
    </row>
    <row r="9532" spans="2:2" ht="20.100000000000001" customHeight="1" x14ac:dyDescent="0.3">
      <c r="B9532" s="101">
        <v>9522</v>
      </c>
    </row>
    <row r="9533" spans="2:2" ht="20.100000000000001" customHeight="1" x14ac:dyDescent="0.3">
      <c r="B9533" s="101">
        <v>9523</v>
      </c>
    </row>
    <row r="9534" spans="2:2" ht="20.100000000000001" customHeight="1" x14ac:dyDescent="0.3">
      <c r="B9534" s="101">
        <v>9524</v>
      </c>
    </row>
    <row r="9535" spans="2:2" ht="20.100000000000001" customHeight="1" x14ac:dyDescent="0.3">
      <c r="B9535" s="101">
        <v>9525</v>
      </c>
    </row>
    <row r="9536" spans="2:2" ht="20.100000000000001" customHeight="1" x14ac:dyDescent="0.3">
      <c r="B9536" s="101">
        <v>9526</v>
      </c>
    </row>
    <row r="9537" spans="2:2" ht="20.100000000000001" customHeight="1" x14ac:dyDescent="0.3">
      <c r="B9537" s="101">
        <v>9527</v>
      </c>
    </row>
    <row r="9538" spans="2:2" ht="20.100000000000001" customHeight="1" x14ac:dyDescent="0.3">
      <c r="B9538" s="101">
        <v>9528</v>
      </c>
    </row>
    <row r="9539" spans="2:2" ht="20.100000000000001" customHeight="1" x14ac:dyDescent="0.3">
      <c r="B9539" s="101">
        <v>9529</v>
      </c>
    </row>
    <row r="9540" spans="2:2" ht="20.100000000000001" customHeight="1" x14ac:dyDescent="0.3">
      <c r="B9540" s="101">
        <v>9530</v>
      </c>
    </row>
    <row r="9541" spans="2:2" ht="20.100000000000001" customHeight="1" x14ac:dyDescent="0.3">
      <c r="B9541" s="101">
        <v>9531</v>
      </c>
    </row>
    <row r="9542" spans="2:2" ht="20.100000000000001" customHeight="1" x14ac:dyDescent="0.3">
      <c r="B9542" s="101">
        <v>9532</v>
      </c>
    </row>
    <row r="9543" spans="2:2" ht="20.100000000000001" customHeight="1" x14ac:dyDescent="0.3">
      <c r="B9543" s="101">
        <v>9533</v>
      </c>
    </row>
    <row r="9544" spans="2:2" ht="20.100000000000001" customHeight="1" x14ac:dyDescent="0.3">
      <c r="B9544" s="101">
        <v>9534</v>
      </c>
    </row>
    <row r="9545" spans="2:2" ht="20.100000000000001" customHeight="1" x14ac:dyDescent="0.3">
      <c r="B9545" s="101">
        <v>9535</v>
      </c>
    </row>
    <row r="9546" spans="2:2" ht="20.100000000000001" customHeight="1" x14ac:dyDescent="0.3">
      <c r="B9546" s="101">
        <v>9536</v>
      </c>
    </row>
    <row r="9547" spans="2:2" ht="20.100000000000001" customHeight="1" x14ac:dyDescent="0.3">
      <c r="B9547" s="101">
        <v>9537</v>
      </c>
    </row>
    <row r="9548" spans="2:2" ht="20.100000000000001" customHeight="1" x14ac:dyDescent="0.3">
      <c r="B9548" s="101">
        <v>9538</v>
      </c>
    </row>
    <row r="9549" spans="2:2" ht="20.100000000000001" customHeight="1" x14ac:dyDescent="0.3">
      <c r="B9549" s="101">
        <v>9539</v>
      </c>
    </row>
    <row r="9550" spans="2:2" ht="20.100000000000001" customHeight="1" x14ac:dyDescent="0.3">
      <c r="B9550" s="101">
        <v>9540</v>
      </c>
    </row>
    <row r="9551" spans="2:2" ht="20.100000000000001" customHeight="1" x14ac:dyDescent="0.3">
      <c r="B9551" s="101">
        <v>9541</v>
      </c>
    </row>
    <row r="9552" spans="2:2" ht="20.100000000000001" customHeight="1" x14ac:dyDescent="0.3">
      <c r="B9552" s="101">
        <v>9542</v>
      </c>
    </row>
    <row r="9553" spans="2:2" ht="20.100000000000001" customHeight="1" x14ac:dyDescent="0.3">
      <c r="B9553" s="101">
        <v>9543</v>
      </c>
    </row>
    <row r="9554" spans="2:2" ht="20.100000000000001" customHeight="1" x14ac:dyDescent="0.3">
      <c r="B9554" s="101">
        <v>9544</v>
      </c>
    </row>
    <row r="9555" spans="2:2" ht="20.100000000000001" customHeight="1" x14ac:dyDescent="0.3">
      <c r="B9555" s="101">
        <v>9545</v>
      </c>
    </row>
    <row r="9556" spans="2:2" ht="20.100000000000001" customHeight="1" x14ac:dyDescent="0.3">
      <c r="B9556" s="101">
        <v>9546</v>
      </c>
    </row>
    <row r="9557" spans="2:2" ht="20.100000000000001" customHeight="1" x14ac:dyDescent="0.3">
      <c r="B9557" s="101">
        <v>9547</v>
      </c>
    </row>
    <row r="9558" spans="2:2" ht="20.100000000000001" customHeight="1" x14ac:dyDescent="0.3">
      <c r="B9558" s="101">
        <v>9548</v>
      </c>
    </row>
    <row r="9559" spans="2:2" ht="20.100000000000001" customHeight="1" x14ac:dyDescent="0.3">
      <c r="B9559" s="101">
        <v>9549</v>
      </c>
    </row>
    <row r="9560" spans="2:2" ht="20.100000000000001" customHeight="1" x14ac:dyDescent="0.3">
      <c r="B9560" s="101">
        <v>9550</v>
      </c>
    </row>
    <row r="9561" spans="2:2" ht="20.100000000000001" customHeight="1" x14ac:dyDescent="0.3">
      <c r="B9561" s="101">
        <v>9551</v>
      </c>
    </row>
    <row r="9562" spans="2:2" ht="20.100000000000001" customHeight="1" x14ac:dyDescent="0.3">
      <c r="B9562" s="101">
        <v>9552</v>
      </c>
    </row>
    <row r="9563" spans="2:2" ht="20.100000000000001" customHeight="1" x14ac:dyDescent="0.3">
      <c r="B9563" s="101">
        <v>9553</v>
      </c>
    </row>
    <row r="9564" spans="2:2" ht="20.100000000000001" customHeight="1" x14ac:dyDescent="0.3">
      <c r="B9564" s="101">
        <v>9554</v>
      </c>
    </row>
    <row r="9565" spans="2:2" ht="20.100000000000001" customHeight="1" x14ac:dyDescent="0.3">
      <c r="B9565" s="101">
        <v>9555</v>
      </c>
    </row>
    <row r="9566" spans="2:2" ht="20.100000000000001" customHeight="1" x14ac:dyDescent="0.3">
      <c r="B9566" s="101">
        <v>9556</v>
      </c>
    </row>
    <row r="9567" spans="2:2" ht="20.100000000000001" customHeight="1" x14ac:dyDescent="0.3">
      <c r="B9567" s="101">
        <v>9557</v>
      </c>
    </row>
    <row r="9568" spans="2:2" ht="20.100000000000001" customHeight="1" x14ac:dyDescent="0.3">
      <c r="B9568" s="101">
        <v>9558</v>
      </c>
    </row>
    <row r="9569" spans="2:2" ht="20.100000000000001" customHeight="1" x14ac:dyDescent="0.3">
      <c r="B9569" s="101">
        <v>9559</v>
      </c>
    </row>
    <row r="9570" spans="2:2" ht="20.100000000000001" customHeight="1" x14ac:dyDescent="0.3">
      <c r="B9570" s="101">
        <v>9560</v>
      </c>
    </row>
    <row r="9571" spans="2:2" ht="20.100000000000001" customHeight="1" x14ac:dyDescent="0.3">
      <c r="B9571" s="101">
        <v>9561</v>
      </c>
    </row>
    <row r="9572" spans="2:2" ht="20.100000000000001" customHeight="1" x14ac:dyDescent="0.3">
      <c r="B9572" s="101">
        <v>9562</v>
      </c>
    </row>
    <row r="9573" spans="2:2" ht="20.100000000000001" customHeight="1" x14ac:dyDescent="0.3">
      <c r="B9573" s="101">
        <v>9563</v>
      </c>
    </row>
    <row r="9574" spans="2:2" ht="20.100000000000001" customHeight="1" x14ac:dyDescent="0.3">
      <c r="B9574" s="101">
        <v>9564</v>
      </c>
    </row>
    <row r="9575" spans="2:2" ht="20.100000000000001" customHeight="1" x14ac:dyDescent="0.3">
      <c r="B9575" s="101">
        <v>9565</v>
      </c>
    </row>
    <row r="9576" spans="2:2" ht="20.100000000000001" customHeight="1" x14ac:dyDescent="0.3">
      <c r="B9576" s="101">
        <v>9566</v>
      </c>
    </row>
    <row r="9577" spans="2:2" ht="20.100000000000001" customHeight="1" x14ac:dyDescent="0.3">
      <c r="B9577" s="101">
        <v>9567</v>
      </c>
    </row>
    <row r="9578" spans="2:2" ht="20.100000000000001" customHeight="1" x14ac:dyDescent="0.3">
      <c r="B9578" s="101">
        <v>9568</v>
      </c>
    </row>
    <row r="9579" spans="2:2" ht="20.100000000000001" customHeight="1" x14ac:dyDescent="0.3">
      <c r="B9579" s="101">
        <v>9569</v>
      </c>
    </row>
    <row r="9580" spans="2:2" ht="20.100000000000001" customHeight="1" x14ac:dyDescent="0.3">
      <c r="B9580" s="101">
        <v>9570</v>
      </c>
    </row>
    <row r="9581" spans="2:2" ht="20.100000000000001" customHeight="1" x14ac:dyDescent="0.3">
      <c r="B9581" s="101">
        <v>9571</v>
      </c>
    </row>
    <row r="9582" spans="2:2" ht="20.100000000000001" customHeight="1" x14ac:dyDescent="0.3">
      <c r="B9582" s="101">
        <v>9572</v>
      </c>
    </row>
    <row r="9583" spans="2:2" ht="20.100000000000001" customHeight="1" x14ac:dyDescent="0.3">
      <c r="B9583" s="101">
        <v>9573</v>
      </c>
    </row>
    <row r="9584" spans="2:2" ht="20.100000000000001" customHeight="1" x14ac:dyDescent="0.3">
      <c r="B9584" s="101">
        <v>9574</v>
      </c>
    </row>
    <row r="9585" spans="2:2" ht="20.100000000000001" customHeight="1" x14ac:dyDescent="0.3">
      <c r="B9585" s="101">
        <v>9575</v>
      </c>
    </row>
    <row r="9586" spans="2:2" ht="20.100000000000001" customHeight="1" x14ac:dyDescent="0.3">
      <c r="B9586" s="101">
        <v>9576</v>
      </c>
    </row>
    <row r="9587" spans="2:2" ht="20.100000000000001" customHeight="1" x14ac:dyDescent="0.3">
      <c r="B9587" s="101">
        <v>9577</v>
      </c>
    </row>
    <row r="9588" spans="2:2" ht="20.100000000000001" customHeight="1" x14ac:dyDescent="0.3">
      <c r="B9588" s="101">
        <v>9578</v>
      </c>
    </row>
    <row r="9589" spans="2:2" ht="20.100000000000001" customHeight="1" x14ac:dyDescent="0.3">
      <c r="B9589" s="101">
        <v>9579</v>
      </c>
    </row>
    <row r="9590" spans="2:2" ht="20.100000000000001" customHeight="1" x14ac:dyDescent="0.3">
      <c r="B9590" s="101">
        <v>9580</v>
      </c>
    </row>
    <row r="9591" spans="2:2" ht="20.100000000000001" customHeight="1" x14ac:dyDescent="0.3">
      <c r="B9591" s="101">
        <v>9581</v>
      </c>
    </row>
    <row r="9592" spans="2:2" ht="20.100000000000001" customHeight="1" x14ac:dyDescent="0.3">
      <c r="B9592" s="101">
        <v>9582</v>
      </c>
    </row>
    <row r="9593" spans="2:2" ht="20.100000000000001" customHeight="1" x14ac:dyDescent="0.3">
      <c r="B9593" s="101">
        <v>9583</v>
      </c>
    </row>
    <row r="9594" spans="2:2" ht="20.100000000000001" customHeight="1" x14ac:dyDescent="0.3">
      <c r="B9594" s="101">
        <v>9584</v>
      </c>
    </row>
    <row r="9595" spans="2:2" ht="20.100000000000001" customHeight="1" x14ac:dyDescent="0.3">
      <c r="B9595" s="101">
        <v>9585</v>
      </c>
    </row>
    <row r="9596" spans="2:2" ht="20.100000000000001" customHeight="1" x14ac:dyDescent="0.3">
      <c r="B9596" s="101">
        <v>9586</v>
      </c>
    </row>
    <row r="9597" spans="2:2" ht="20.100000000000001" customHeight="1" x14ac:dyDescent="0.3">
      <c r="B9597" s="101">
        <v>9587</v>
      </c>
    </row>
    <row r="9598" spans="2:2" ht="20.100000000000001" customHeight="1" x14ac:dyDescent="0.3">
      <c r="B9598" s="101">
        <v>9588</v>
      </c>
    </row>
    <row r="9599" spans="2:2" ht="20.100000000000001" customHeight="1" x14ac:dyDescent="0.3">
      <c r="B9599" s="101">
        <v>9589</v>
      </c>
    </row>
    <row r="9600" spans="2:2" ht="20.100000000000001" customHeight="1" x14ac:dyDescent="0.3">
      <c r="B9600" s="101">
        <v>9590</v>
      </c>
    </row>
    <row r="9601" spans="2:2" ht="20.100000000000001" customHeight="1" x14ac:dyDescent="0.3">
      <c r="B9601" s="101">
        <v>9591</v>
      </c>
    </row>
    <row r="9602" spans="2:2" ht="20.100000000000001" customHeight="1" x14ac:dyDescent="0.3">
      <c r="B9602" s="101">
        <v>9592</v>
      </c>
    </row>
    <row r="9603" spans="2:2" ht="20.100000000000001" customHeight="1" x14ac:dyDescent="0.3">
      <c r="B9603" s="101">
        <v>9593</v>
      </c>
    </row>
    <row r="9604" spans="2:2" ht="20.100000000000001" customHeight="1" x14ac:dyDescent="0.3">
      <c r="B9604" s="101">
        <v>9594</v>
      </c>
    </row>
    <row r="9605" spans="2:2" ht="20.100000000000001" customHeight="1" x14ac:dyDescent="0.3">
      <c r="B9605" s="101">
        <v>9595</v>
      </c>
    </row>
    <row r="9606" spans="2:2" ht="20.100000000000001" customHeight="1" x14ac:dyDescent="0.3">
      <c r="B9606" s="101">
        <v>9596</v>
      </c>
    </row>
    <row r="9607" spans="2:2" ht="20.100000000000001" customHeight="1" x14ac:dyDescent="0.3">
      <c r="B9607" s="101">
        <v>9597</v>
      </c>
    </row>
    <row r="9608" spans="2:2" ht="20.100000000000001" customHeight="1" x14ac:dyDescent="0.3">
      <c r="B9608" s="101">
        <v>9598</v>
      </c>
    </row>
    <row r="9609" spans="2:2" ht="20.100000000000001" customHeight="1" x14ac:dyDescent="0.3">
      <c r="B9609" s="101">
        <v>9599</v>
      </c>
    </row>
    <row r="9610" spans="2:2" ht="20.100000000000001" customHeight="1" x14ac:dyDescent="0.3">
      <c r="B9610" s="101">
        <v>9600</v>
      </c>
    </row>
    <row r="9611" spans="2:2" ht="20.100000000000001" customHeight="1" x14ac:dyDescent="0.3">
      <c r="B9611" s="101">
        <v>9601</v>
      </c>
    </row>
    <row r="9612" spans="2:2" ht="20.100000000000001" customHeight="1" x14ac:dyDescent="0.3">
      <c r="B9612" s="101">
        <v>9602</v>
      </c>
    </row>
    <row r="9613" spans="2:2" ht="20.100000000000001" customHeight="1" x14ac:dyDescent="0.3">
      <c r="B9613" s="101">
        <v>9603</v>
      </c>
    </row>
    <row r="9614" spans="2:2" ht="20.100000000000001" customHeight="1" x14ac:dyDescent="0.3">
      <c r="B9614" s="101">
        <v>9604</v>
      </c>
    </row>
    <row r="9615" spans="2:2" ht="20.100000000000001" customHeight="1" x14ac:dyDescent="0.3">
      <c r="B9615" s="101">
        <v>9605</v>
      </c>
    </row>
    <row r="9616" spans="2:2" ht="20.100000000000001" customHeight="1" x14ac:dyDescent="0.3">
      <c r="B9616" s="101">
        <v>9606</v>
      </c>
    </row>
    <row r="9617" spans="2:2" ht="20.100000000000001" customHeight="1" x14ac:dyDescent="0.3">
      <c r="B9617" s="101">
        <v>9607</v>
      </c>
    </row>
    <row r="9618" spans="2:2" ht="20.100000000000001" customHeight="1" x14ac:dyDescent="0.3">
      <c r="B9618" s="101">
        <v>9608</v>
      </c>
    </row>
    <row r="9619" spans="2:2" ht="20.100000000000001" customHeight="1" x14ac:dyDescent="0.3">
      <c r="B9619" s="101">
        <v>9609</v>
      </c>
    </row>
    <row r="9620" spans="2:2" ht="20.100000000000001" customHeight="1" x14ac:dyDescent="0.3">
      <c r="B9620" s="101">
        <v>9610</v>
      </c>
    </row>
    <row r="9621" spans="2:2" ht="20.100000000000001" customHeight="1" x14ac:dyDescent="0.3">
      <c r="B9621" s="101">
        <v>9611</v>
      </c>
    </row>
    <row r="9622" spans="2:2" ht="20.100000000000001" customHeight="1" x14ac:dyDescent="0.3">
      <c r="B9622" s="101">
        <v>9612</v>
      </c>
    </row>
    <row r="9623" spans="2:2" ht="20.100000000000001" customHeight="1" x14ac:dyDescent="0.3">
      <c r="B9623" s="101">
        <v>9613</v>
      </c>
    </row>
    <row r="9624" spans="2:2" ht="20.100000000000001" customHeight="1" x14ac:dyDescent="0.3">
      <c r="B9624" s="101">
        <v>9614</v>
      </c>
    </row>
    <row r="9625" spans="2:2" ht="20.100000000000001" customHeight="1" x14ac:dyDescent="0.3">
      <c r="B9625" s="101">
        <v>9615</v>
      </c>
    </row>
    <row r="9626" spans="2:2" ht="20.100000000000001" customHeight="1" x14ac:dyDescent="0.3">
      <c r="B9626" s="101">
        <v>9616</v>
      </c>
    </row>
    <row r="9627" spans="2:2" ht="20.100000000000001" customHeight="1" x14ac:dyDescent="0.3">
      <c r="B9627" s="101">
        <v>9617</v>
      </c>
    </row>
    <row r="9628" spans="2:2" ht="20.100000000000001" customHeight="1" x14ac:dyDescent="0.3">
      <c r="B9628" s="101">
        <v>9618</v>
      </c>
    </row>
    <row r="9629" spans="2:2" ht="20.100000000000001" customHeight="1" x14ac:dyDescent="0.3">
      <c r="B9629" s="101">
        <v>9619</v>
      </c>
    </row>
    <row r="9630" spans="2:2" ht="20.100000000000001" customHeight="1" x14ac:dyDescent="0.3">
      <c r="B9630" s="101">
        <v>9620</v>
      </c>
    </row>
    <row r="9631" spans="2:2" ht="20.100000000000001" customHeight="1" x14ac:dyDescent="0.3">
      <c r="B9631" s="101">
        <v>9621</v>
      </c>
    </row>
    <row r="9632" spans="2:2" ht="20.100000000000001" customHeight="1" x14ac:dyDescent="0.3">
      <c r="B9632" s="101">
        <v>9622</v>
      </c>
    </row>
    <row r="9633" spans="2:2" ht="20.100000000000001" customHeight="1" x14ac:dyDescent="0.3">
      <c r="B9633" s="101">
        <v>9623</v>
      </c>
    </row>
    <row r="9634" spans="2:2" ht="20.100000000000001" customHeight="1" x14ac:dyDescent="0.3">
      <c r="B9634" s="101">
        <v>9624</v>
      </c>
    </row>
    <row r="9635" spans="2:2" ht="20.100000000000001" customHeight="1" x14ac:dyDescent="0.3">
      <c r="B9635" s="101">
        <v>9625</v>
      </c>
    </row>
    <row r="9636" spans="2:2" ht="20.100000000000001" customHeight="1" x14ac:dyDescent="0.3">
      <c r="B9636" s="101">
        <v>9626</v>
      </c>
    </row>
    <row r="9637" spans="2:2" ht="20.100000000000001" customHeight="1" x14ac:dyDescent="0.3">
      <c r="B9637" s="101">
        <v>9627</v>
      </c>
    </row>
    <row r="9638" spans="2:2" ht="20.100000000000001" customHeight="1" x14ac:dyDescent="0.3">
      <c r="B9638" s="101">
        <v>9628</v>
      </c>
    </row>
    <row r="9639" spans="2:2" ht="20.100000000000001" customHeight="1" x14ac:dyDescent="0.3">
      <c r="B9639" s="101">
        <v>9629</v>
      </c>
    </row>
    <row r="9640" spans="2:2" ht="20.100000000000001" customHeight="1" x14ac:dyDescent="0.3">
      <c r="B9640" s="101">
        <v>9630</v>
      </c>
    </row>
    <row r="9641" spans="2:2" ht="20.100000000000001" customHeight="1" x14ac:dyDescent="0.3">
      <c r="B9641" s="101">
        <v>9631</v>
      </c>
    </row>
    <row r="9642" spans="2:2" ht="20.100000000000001" customHeight="1" x14ac:dyDescent="0.3">
      <c r="B9642" s="101">
        <v>9632</v>
      </c>
    </row>
    <row r="9643" spans="2:2" ht="20.100000000000001" customHeight="1" x14ac:dyDescent="0.3">
      <c r="B9643" s="101">
        <v>9633</v>
      </c>
    </row>
    <row r="9644" spans="2:2" ht="20.100000000000001" customHeight="1" x14ac:dyDescent="0.3">
      <c r="B9644" s="101">
        <v>9634</v>
      </c>
    </row>
    <row r="9645" spans="2:2" ht="20.100000000000001" customHeight="1" x14ac:dyDescent="0.3">
      <c r="B9645" s="101">
        <v>9635</v>
      </c>
    </row>
    <row r="9646" spans="2:2" ht="20.100000000000001" customHeight="1" x14ac:dyDescent="0.3">
      <c r="B9646" s="101">
        <v>9636</v>
      </c>
    </row>
    <row r="9647" spans="2:2" ht="20.100000000000001" customHeight="1" x14ac:dyDescent="0.3">
      <c r="B9647" s="101">
        <v>9637</v>
      </c>
    </row>
    <row r="9648" spans="2:2" ht="20.100000000000001" customHeight="1" x14ac:dyDescent="0.3">
      <c r="B9648" s="101">
        <v>9638</v>
      </c>
    </row>
    <row r="9649" spans="2:2" ht="20.100000000000001" customHeight="1" x14ac:dyDescent="0.3">
      <c r="B9649" s="101">
        <v>9639</v>
      </c>
    </row>
    <row r="9650" spans="2:2" ht="20.100000000000001" customHeight="1" x14ac:dyDescent="0.3">
      <c r="B9650" s="101">
        <v>9640</v>
      </c>
    </row>
    <row r="9651" spans="2:2" ht="20.100000000000001" customHeight="1" x14ac:dyDescent="0.3">
      <c r="B9651" s="101">
        <v>9641</v>
      </c>
    </row>
    <row r="9652" spans="2:2" ht="20.100000000000001" customHeight="1" x14ac:dyDescent="0.3">
      <c r="B9652" s="101">
        <v>9642</v>
      </c>
    </row>
    <row r="9653" spans="2:2" ht="20.100000000000001" customHeight="1" x14ac:dyDescent="0.3">
      <c r="B9653" s="101">
        <v>9643</v>
      </c>
    </row>
    <row r="9654" spans="2:2" ht="20.100000000000001" customHeight="1" x14ac:dyDescent="0.3">
      <c r="B9654" s="101">
        <v>9644</v>
      </c>
    </row>
    <row r="9655" spans="2:2" ht="20.100000000000001" customHeight="1" x14ac:dyDescent="0.3">
      <c r="B9655" s="101">
        <v>9645</v>
      </c>
    </row>
    <row r="9656" spans="2:2" ht="20.100000000000001" customHeight="1" x14ac:dyDescent="0.3">
      <c r="B9656" s="101">
        <v>9646</v>
      </c>
    </row>
    <row r="9657" spans="2:2" ht="20.100000000000001" customHeight="1" x14ac:dyDescent="0.3">
      <c r="B9657" s="101">
        <v>9647</v>
      </c>
    </row>
    <row r="9658" spans="2:2" ht="20.100000000000001" customHeight="1" x14ac:dyDescent="0.3">
      <c r="B9658" s="101">
        <v>9648</v>
      </c>
    </row>
    <row r="9659" spans="2:2" ht="20.100000000000001" customHeight="1" x14ac:dyDescent="0.3">
      <c r="B9659" s="101">
        <v>9649</v>
      </c>
    </row>
    <row r="9660" spans="2:2" ht="20.100000000000001" customHeight="1" x14ac:dyDescent="0.3">
      <c r="B9660" s="101">
        <v>9650</v>
      </c>
    </row>
    <row r="9661" spans="2:2" ht="20.100000000000001" customHeight="1" x14ac:dyDescent="0.3">
      <c r="B9661" s="101">
        <v>9651</v>
      </c>
    </row>
    <row r="9662" spans="2:2" ht="20.100000000000001" customHeight="1" x14ac:dyDescent="0.3">
      <c r="B9662" s="101">
        <v>9652</v>
      </c>
    </row>
    <row r="9663" spans="2:2" ht="20.100000000000001" customHeight="1" x14ac:dyDescent="0.3">
      <c r="B9663" s="101">
        <v>9653</v>
      </c>
    </row>
    <row r="9664" spans="2:2" ht="20.100000000000001" customHeight="1" x14ac:dyDescent="0.3">
      <c r="B9664" s="101">
        <v>9654</v>
      </c>
    </row>
    <row r="9665" spans="2:2" ht="20.100000000000001" customHeight="1" x14ac:dyDescent="0.3">
      <c r="B9665" s="101">
        <v>9655</v>
      </c>
    </row>
    <row r="9666" spans="2:2" ht="20.100000000000001" customHeight="1" x14ac:dyDescent="0.3">
      <c r="B9666" s="101">
        <v>9656</v>
      </c>
    </row>
    <row r="9667" spans="2:2" ht="20.100000000000001" customHeight="1" x14ac:dyDescent="0.3">
      <c r="B9667" s="101">
        <v>9657</v>
      </c>
    </row>
    <row r="9668" spans="2:2" ht="20.100000000000001" customHeight="1" x14ac:dyDescent="0.3">
      <c r="B9668" s="101">
        <v>9658</v>
      </c>
    </row>
    <row r="9669" spans="2:2" ht="20.100000000000001" customHeight="1" x14ac:dyDescent="0.3">
      <c r="B9669" s="101">
        <v>9659</v>
      </c>
    </row>
    <row r="9670" spans="2:2" ht="20.100000000000001" customHeight="1" x14ac:dyDescent="0.3">
      <c r="B9670" s="101">
        <v>9660</v>
      </c>
    </row>
    <row r="9671" spans="2:2" ht="20.100000000000001" customHeight="1" x14ac:dyDescent="0.3">
      <c r="B9671" s="101">
        <v>9661</v>
      </c>
    </row>
    <row r="9672" spans="2:2" ht="20.100000000000001" customHeight="1" x14ac:dyDescent="0.3">
      <c r="B9672" s="101">
        <v>9662</v>
      </c>
    </row>
    <row r="9673" spans="2:2" ht="20.100000000000001" customHeight="1" x14ac:dyDescent="0.3">
      <c r="B9673" s="101">
        <v>9663</v>
      </c>
    </row>
    <row r="9674" spans="2:2" ht="20.100000000000001" customHeight="1" x14ac:dyDescent="0.3">
      <c r="B9674" s="101">
        <v>9664</v>
      </c>
    </row>
    <row r="9675" spans="2:2" ht="20.100000000000001" customHeight="1" x14ac:dyDescent="0.3">
      <c r="B9675" s="101">
        <v>9665</v>
      </c>
    </row>
    <row r="9676" spans="2:2" ht="20.100000000000001" customHeight="1" x14ac:dyDescent="0.3">
      <c r="B9676" s="101">
        <v>9666</v>
      </c>
    </row>
    <row r="9677" spans="2:2" ht="20.100000000000001" customHeight="1" x14ac:dyDescent="0.3">
      <c r="B9677" s="101">
        <v>9667</v>
      </c>
    </row>
    <row r="9678" spans="2:2" ht="20.100000000000001" customHeight="1" x14ac:dyDescent="0.3">
      <c r="B9678" s="101">
        <v>9668</v>
      </c>
    </row>
    <row r="9679" spans="2:2" ht="20.100000000000001" customHeight="1" x14ac:dyDescent="0.3">
      <c r="B9679" s="101">
        <v>9669</v>
      </c>
    </row>
    <row r="9680" spans="2:2" ht="20.100000000000001" customHeight="1" x14ac:dyDescent="0.3">
      <c r="B9680" s="101">
        <v>9670</v>
      </c>
    </row>
    <row r="9681" spans="2:2" ht="20.100000000000001" customHeight="1" x14ac:dyDescent="0.3">
      <c r="B9681" s="101">
        <v>9671</v>
      </c>
    </row>
    <row r="9682" spans="2:2" ht="20.100000000000001" customHeight="1" x14ac:dyDescent="0.3">
      <c r="B9682" s="101">
        <v>9672</v>
      </c>
    </row>
    <row r="9683" spans="2:2" ht="20.100000000000001" customHeight="1" x14ac:dyDescent="0.3">
      <c r="B9683" s="101">
        <v>9673</v>
      </c>
    </row>
    <row r="9684" spans="2:2" ht="20.100000000000001" customHeight="1" x14ac:dyDescent="0.3">
      <c r="B9684" s="101">
        <v>9674</v>
      </c>
    </row>
    <row r="9685" spans="2:2" ht="20.100000000000001" customHeight="1" x14ac:dyDescent="0.3">
      <c r="B9685" s="101">
        <v>9675</v>
      </c>
    </row>
    <row r="9686" spans="2:2" ht="20.100000000000001" customHeight="1" x14ac:dyDescent="0.3">
      <c r="B9686" s="101">
        <v>9676</v>
      </c>
    </row>
    <row r="9687" spans="2:2" ht="20.100000000000001" customHeight="1" x14ac:dyDescent="0.3">
      <c r="B9687" s="101">
        <v>9677</v>
      </c>
    </row>
    <row r="9688" spans="2:2" ht="20.100000000000001" customHeight="1" x14ac:dyDescent="0.3">
      <c r="B9688" s="101">
        <v>9678</v>
      </c>
    </row>
    <row r="9689" spans="2:2" ht="20.100000000000001" customHeight="1" x14ac:dyDescent="0.3">
      <c r="B9689" s="101">
        <v>9679</v>
      </c>
    </row>
    <row r="9690" spans="2:2" ht="20.100000000000001" customHeight="1" x14ac:dyDescent="0.3">
      <c r="B9690" s="101">
        <v>9680</v>
      </c>
    </row>
    <row r="9691" spans="2:2" ht="20.100000000000001" customHeight="1" x14ac:dyDescent="0.3">
      <c r="B9691" s="101">
        <v>9681</v>
      </c>
    </row>
    <row r="9692" spans="2:2" ht="20.100000000000001" customHeight="1" x14ac:dyDescent="0.3">
      <c r="B9692" s="101">
        <v>9682</v>
      </c>
    </row>
    <row r="9693" spans="2:2" ht="20.100000000000001" customHeight="1" x14ac:dyDescent="0.3">
      <c r="B9693" s="101">
        <v>9683</v>
      </c>
    </row>
    <row r="9694" spans="2:2" ht="20.100000000000001" customHeight="1" x14ac:dyDescent="0.3">
      <c r="B9694" s="101">
        <v>9684</v>
      </c>
    </row>
    <row r="9695" spans="2:2" ht="20.100000000000001" customHeight="1" x14ac:dyDescent="0.3">
      <c r="B9695" s="101">
        <v>9685</v>
      </c>
    </row>
    <row r="9696" spans="2:2" ht="20.100000000000001" customHeight="1" x14ac:dyDescent="0.3">
      <c r="B9696" s="101">
        <v>9686</v>
      </c>
    </row>
    <row r="9697" spans="2:2" ht="20.100000000000001" customHeight="1" x14ac:dyDescent="0.3">
      <c r="B9697" s="101">
        <v>9687</v>
      </c>
    </row>
    <row r="9698" spans="2:2" ht="20.100000000000001" customHeight="1" x14ac:dyDescent="0.3">
      <c r="B9698" s="101">
        <v>9688</v>
      </c>
    </row>
    <row r="9699" spans="2:2" ht="20.100000000000001" customHeight="1" x14ac:dyDescent="0.3">
      <c r="B9699" s="101">
        <v>9689</v>
      </c>
    </row>
    <row r="9700" spans="2:2" ht="20.100000000000001" customHeight="1" x14ac:dyDescent="0.3">
      <c r="B9700" s="101">
        <v>9690</v>
      </c>
    </row>
    <row r="9701" spans="2:2" ht="20.100000000000001" customHeight="1" x14ac:dyDescent="0.3">
      <c r="B9701" s="101">
        <v>9691</v>
      </c>
    </row>
    <row r="9702" spans="2:2" ht="20.100000000000001" customHeight="1" x14ac:dyDescent="0.3">
      <c r="B9702" s="101">
        <v>9692</v>
      </c>
    </row>
    <row r="9703" spans="2:2" ht="20.100000000000001" customHeight="1" x14ac:dyDescent="0.3">
      <c r="B9703" s="101">
        <v>9693</v>
      </c>
    </row>
    <row r="9704" spans="2:2" ht="20.100000000000001" customHeight="1" x14ac:dyDescent="0.3">
      <c r="B9704" s="101">
        <v>9694</v>
      </c>
    </row>
    <row r="9705" spans="2:2" ht="20.100000000000001" customHeight="1" x14ac:dyDescent="0.3">
      <c r="B9705" s="101">
        <v>9695</v>
      </c>
    </row>
    <row r="9706" spans="2:2" ht="20.100000000000001" customHeight="1" x14ac:dyDescent="0.3">
      <c r="B9706" s="101">
        <v>9696</v>
      </c>
    </row>
    <row r="9707" spans="2:2" ht="20.100000000000001" customHeight="1" x14ac:dyDescent="0.3">
      <c r="B9707" s="101">
        <v>9697</v>
      </c>
    </row>
    <row r="9708" spans="2:2" ht="20.100000000000001" customHeight="1" x14ac:dyDescent="0.3">
      <c r="B9708" s="101">
        <v>9698</v>
      </c>
    </row>
    <row r="9709" spans="2:2" ht="20.100000000000001" customHeight="1" x14ac:dyDescent="0.3">
      <c r="B9709" s="101">
        <v>9699</v>
      </c>
    </row>
    <row r="9710" spans="2:2" ht="20.100000000000001" customHeight="1" x14ac:dyDescent="0.3">
      <c r="B9710" s="101">
        <v>9700</v>
      </c>
    </row>
    <row r="9711" spans="2:2" ht="20.100000000000001" customHeight="1" x14ac:dyDescent="0.3">
      <c r="B9711" s="101">
        <v>9701</v>
      </c>
    </row>
    <row r="9712" spans="2:2" ht="20.100000000000001" customHeight="1" x14ac:dyDescent="0.3">
      <c r="B9712" s="101">
        <v>9702</v>
      </c>
    </row>
    <row r="9713" spans="2:2" ht="20.100000000000001" customHeight="1" x14ac:dyDescent="0.3">
      <c r="B9713" s="101">
        <v>9703</v>
      </c>
    </row>
    <row r="9714" spans="2:2" ht="20.100000000000001" customHeight="1" x14ac:dyDescent="0.3">
      <c r="B9714" s="101">
        <v>9704</v>
      </c>
    </row>
    <row r="9715" spans="2:2" ht="20.100000000000001" customHeight="1" x14ac:dyDescent="0.3">
      <c r="B9715" s="101">
        <v>9705</v>
      </c>
    </row>
    <row r="9716" spans="2:2" ht="20.100000000000001" customHeight="1" x14ac:dyDescent="0.3">
      <c r="B9716" s="101">
        <v>9706</v>
      </c>
    </row>
    <row r="9717" spans="2:2" ht="20.100000000000001" customHeight="1" x14ac:dyDescent="0.3">
      <c r="B9717" s="101">
        <v>9707</v>
      </c>
    </row>
    <row r="9718" spans="2:2" ht="20.100000000000001" customHeight="1" x14ac:dyDescent="0.3">
      <c r="B9718" s="101">
        <v>9708</v>
      </c>
    </row>
    <row r="9719" spans="2:2" ht="20.100000000000001" customHeight="1" x14ac:dyDescent="0.3">
      <c r="B9719" s="101">
        <v>9709</v>
      </c>
    </row>
    <row r="9720" spans="2:2" ht="20.100000000000001" customHeight="1" x14ac:dyDescent="0.3">
      <c r="B9720" s="101">
        <v>9710</v>
      </c>
    </row>
    <row r="9721" spans="2:2" ht="20.100000000000001" customHeight="1" x14ac:dyDescent="0.3">
      <c r="B9721" s="101">
        <v>9711</v>
      </c>
    </row>
    <row r="9722" spans="2:2" ht="20.100000000000001" customHeight="1" x14ac:dyDescent="0.3">
      <c r="B9722" s="101">
        <v>9712</v>
      </c>
    </row>
    <row r="9723" spans="2:2" ht="20.100000000000001" customHeight="1" x14ac:dyDescent="0.3">
      <c r="B9723" s="101">
        <v>9713</v>
      </c>
    </row>
    <row r="9724" spans="2:2" ht="20.100000000000001" customHeight="1" x14ac:dyDescent="0.3">
      <c r="B9724" s="101">
        <v>9714</v>
      </c>
    </row>
    <row r="9725" spans="2:2" ht="20.100000000000001" customHeight="1" x14ac:dyDescent="0.3">
      <c r="B9725" s="101">
        <v>9715</v>
      </c>
    </row>
    <row r="9726" spans="2:2" ht="20.100000000000001" customHeight="1" x14ac:dyDescent="0.3">
      <c r="B9726" s="101">
        <v>9716</v>
      </c>
    </row>
    <row r="9727" spans="2:2" ht="20.100000000000001" customHeight="1" x14ac:dyDescent="0.3">
      <c r="B9727" s="101">
        <v>9717</v>
      </c>
    </row>
    <row r="9728" spans="2:2" ht="20.100000000000001" customHeight="1" x14ac:dyDescent="0.3">
      <c r="B9728" s="101">
        <v>9718</v>
      </c>
    </row>
    <row r="9729" spans="2:2" ht="20.100000000000001" customHeight="1" x14ac:dyDescent="0.3">
      <c r="B9729" s="101">
        <v>9719</v>
      </c>
    </row>
    <row r="9730" spans="2:2" ht="20.100000000000001" customHeight="1" x14ac:dyDescent="0.3">
      <c r="B9730" s="101">
        <v>9720</v>
      </c>
    </row>
    <row r="9731" spans="2:2" ht="20.100000000000001" customHeight="1" x14ac:dyDescent="0.3">
      <c r="B9731" s="101">
        <v>9721</v>
      </c>
    </row>
    <row r="9732" spans="2:2" ht="20.100000000000001" customHeight="1" x14ac:dyDescent="0.3">
      <c r="B9732" s="101">
        <v>9722</v>
      </c>
    </row>
    <row r="9733" spans="2:2" ht="20.100000000000001" customHeight="1" x14ac:dyDescent="0.3">
      <c r="B9733" s="101">
        <v>9723</v>
      </c>
    </row>
    <row r="9734" spans="2:2" ht="20.100000000000001" customHeight="1" x14ac:dyDescent="0.3">
      <c r="B9734" s="101">
        <v>9724</v>
      </c>
    </row>
    <row r="9735" spans="2:2" ht="20.100000000000001" customHeight="1" x14ac:dyDescent="0.3">
      <c r="B9735" s="101">
        <v>9725</v>
      </c>
    </row>
    <row r="9736" spans="2:2" ht="20.100000000000001" customHeight="1" x14ac:dyDescent="0.3">
      <c r="B9736" s="101">
        <v>9726</v>
      </c>
    </row>
    <row r="9737" spans="2:2" ht="20.100000000000001" customHeight="1" x14ac:dyDescent="0.3">
      <c r="B9737" s="101">
        <v>9727</v>
      </c>
    </row>
    <row r="9738" spans="2:2" ht="20.100000000000001" customHeight="1" x14ac:dyDescent="0.3">
      <c r="B9738" s="101">
        <v>9728</v>
      </c>
    </row>
    <row r="9739" spans="2:2" ht="20.100000000000001" customHeight="1" x14ac:dyDescent="0.3">
      <c r="B9739" s="101">
        <v>9729</v>
      </c>
    </row>
    <row r="9740" spans="2:2" ht="20.100000000000001" customHeight="1" x14ac:dyDescent="0.3">
      <c r="B9740" s="101">
        <v>9730</v>
      </c>
    </row>
    <row r="9741" spans="2:2" ht="20.100000000000001" customHeight="1" x14ac:dyDescent="0.3">
      <c r="B9741" s="101">
        <v>9731</v>
      </c>
    </row>
    <row r="9742" spans="2:2" ht="20.100000000000001" customHeight="1" x14ac:dyDescent="0.3">
      <c r="B9742" s="101">
        <v>9732</v>
      </c>
    </row>
    <row r="9743" spans="2:2" ht="20.100000000000001" customHeight="1" x14ac:dyDescent="0.3">
      <c r="B9743" s="101">
        <v>9733</v>
      </c>
    </row>
    <row r="9744" spans="2:2" ht="20.100000000000001" customHeight="1" x14ac:dyDescent="0.3">
      <c r="B9744" s="101">
        <v>9734</v>
      </c>
    </row>
    <row r="9745" spans="2:2" ht="20.100000000000001" customHeight="1" x14ac:dyDescent="0.3">
      <c r="B9745" s="101">
        <v>9735</v>
      </c>
    </row>
    <row r="9746" spans="2:2" ht="20.100000000000001" customHeight="1" x14ac:dyDescent="0.3">
      <c r="B9746" s="101">
        <v>9736</v>
      </c>
    </row>
    <row r="9747" spans="2:2" ht="20.100000000000001" customHeight="1" x14ac:dyDescent="0.3">
      <c r="B9747" s="101">
        <v>9737</v>
      </c>
    </row>
    <row r="9748" spans="2:2" ht="20.100000000000001" customHeight="1" x14ac:dyDescent="0.3">
      <c r="B9748" s="101">
        <v>9738</v>
      </c>
    </row>
    <row r="9749" spans="2:2" ht="20.100000000000001" customHeight="1" x14ac:dyDescent="0.3">
      <c r="B9749" s="101">
        <v>9739</v>
      </c>
    </row>
    <row r="9750" spans="2:2" ht="20.100000000000001" customHeight="1" x14ac:dyDescent="0.3">
      <c r="B9750" s="101">
        <v>9740</v>
      </c>
    </row>
    <row r="9751" spans="2:2" ht="20.100000000000001" customHeight="1" x14ac:dyDescent="0.3">
      <c r="B9751" s="101">
        <v>9741</v>
      </c>
    </row>
    <row r="9752" spans="2:2" ht="20.100000000000001" customHeight="1" x14ac:dyDescent="0.3">
      <c r="B9752" s="101">
        <v>9742</v>
      </c>
    </row>
    <row r="9753" spans="2:2" ht="20.100000000000001" customHeight="1" x14ac:dyDescent="0.3">
      <c r="B9753" s="101">
        <v>9743</v>
      </c>
    </row>
    <row r="9754" spans="2:2" ht="20.100000000000001" customHeight="1" x14ac:dyDescent="0.3">
      <c r="B9754" s="101">
        <v>9744</v>
      </c>
    </row>
    <row r="9755" spans="2:2" ht="20.100000000000001" customHeight="1" x14ac:dyDescent="0.3">
      <c r="B9755" s="101">
        <v>9745</v>
      </c>
    </row>
    <row r="9756" spans="2:2" ht="20.100000000000001" customHeight="1" x14ac:dyDescent="0.3">
      <c r="B9756" s="101">
        <v>9746</v>
      </c>
    </row>
    <row r="9757" spans="2:2" ht="20.100000000000001" customHeight="1" x14ac:dyDescent="0.3">
      <c r="B9757" s="101">
        <v>9747</v>
      </c>
    </row>
    <row r="9758" spans="2:2" ht="20.100000000000001" customHeight="1" x14ac:dyDescent="0.3">
      <c r="B9758" s="101">
        <v>9748</v>
      </c>
    </row>
    <row r="9759" spans="2:2" ht="20.100000000000001" customHeight="1" x14ac:dyDescent="0.3">
      <c r="B9759" s="101">
        <v>9749</v>
      </c>
    </row>
    <row r="9760" spans="2:2" ht="20.100000000000001" customHeight="1" x14ac:dyDescent="0.3">
      <c r="B9760" s="101">
        <v>9750</v>
      </c>
    </row>
    <row r="9761" spans="2:2" ht="20.100000000000001" customHeight="1" x14ac:dyDescent="0.3">
      <c r="B9761" s="101">
        <v>9751</v>
      </c>
    </row>
    <row r="9762" spans="2:2" ht="20.100000000000001" customHeight="1" x14ac:dyDescent="0.3">
      <c r="B9762" s="101">
        <v>9752</v>
      </c>
    </row>
    <row r="9763" spans="2:2" ht="20.100000000000001" customHeight="1" x14ac:dyDescent="0.3">
      <c r="B9763" s="101">
        <v>9753</v>
      </c>
    </row>
    <row r="9764" spans="2:2" ht="20.100000000000001" customHeight="1" x14ac:dyDescent="0.3">
      <c r="B9764" s="101">
        <v>9754</v>
      </c>
    </row>
    <row r="9765" spans="2:2" ht="20.100000000000001" customHeight="1" x14ac:dyDescent="0.3">
      <c r="B9765" s="101">
        <v>9755</v>
      </c>
    </row>
    <row r="9766" spans="2:2" ht="20.100000000000001" customHeight="1" x14ac:dyDescent="0.3">
      <c r="B9766" s="101">
        <v>9756</v>
      </c>
    </row>
    <row r="9767" spans="2:2" ht="20.100000000000001" customHeight="1" x14ac:dyDescent="0.3">
      <c r="B9767" s="101">
        <v>9757</v>
      </c>
    </row>
    <row r="9768" spans="2:2" ht="20.100000000000001" customHeight="1" x14ac:dyDescent="0.3">
      <c r="B9768" s="101">
        <v>9758</v>
      </c>
    </row>
    <row r="9769" spans="2:2" ht="20.100000000000001" customHeight="1" x14ac:dyDescent="0.3">
      <c r="B9769" s="101">
        <v>9759</v>
      </c>
    </row>
    <row r="9770" spans="2:2" ht="20.100000000000001" customHeight="1" x14ac:dyDescent="0.3">
      <c r="B9770" s="101">
        <v>9760</v>
      </c>
    </row>
    <row r="9771" spans="2:2" ht="20.100000000000001" customHeight="1" x14ac:dyDescent="0.3">
      <c r="B9771" s="101">
        <v>9761</v>
      </c>
    </row>
    <row r="9772" spans="2:2" ht="20.100000000000001" customHeight="1" x14ac:dyDescent="0.3">
      <c r="B9772" s="101">
        <v>9762</v>
      </c>
    </row>
    <row r="9773" spans="2:2" ht="20.100000000000001" customHeight="1" x14ac:dyDescent="0.3">
      <c r="B9773" s="101">
        <v>9763</v>
      </c>
    </row>
    <row r="9774" spans="2:2" ht="20.100000000000001" customHeight="1" x14ac:dyDescent="0.3">
      <c r="B9774" s="101">
        <v>9764</v>
      </c>
    </row>
    <row r="9775" spans="2:2" ht="20.100000000000001" customHeight="1" x14ac:dyDescent="0.3">
      <c r="B9775" s="101">
        <v>9765</v>
      </c>
    </row>
    <row r="9776" spans="2:2" ht="20.100000000000001" customHeight="1" x14ac:dyDescent="0.3">
      <c r="B9776" s="101">
        <v>9766</v>
      </c>
    </row>
    <row r="9777" spans="2:2" ht="20.100000000000001" customHeight="1" x14ac:dyDescent="0.3">
      <c r="B9777" s="101">
        <v>9767</v>
      </c>
    </row>
    <row r="9778" spans="2:2" ht="20.100000000000001" customHeight="1" x14ac:dyDescent="0.3">
      <c r="B9778" s="101">
        <v>9768</v>
      </c>
    </row>
    <row r="9779" spans="2:2" ht="20.100000000000001" customHeight="1" x14ac:dyDescent="0.3">
      <c r="B9779" s="101">
        <v>9769</v>
      </c>
    </row>
    <row r="9780" spans="2:2" ht="20.100000000000001" customHeight="1" x14ac:dyDescent="0.3">
      <c r="B9780" s="101">
        <v>9770</v>
      </c>
    </row>
    <row r="9781" spans="2:2" ht="20.100000000000001" customHeight="1" x14ac:dyDescent="0.3">
      <c r="B9781" s="101">
        <v>9771</v>
      </c>
    </row>
    <row r="9782" spans="2:2" ht="20.100000000000001" customHeight="1" x14ac:dyDescent="0.3">
      <c r="B9782" s="101">
        <v>9772</v>
      </c>
    </row>
    <row r="9783" spans="2:2" ht="20.100000000000001" customHeight="1" x14ac:dyDescent="0.3">
      <c r="B9783" s="101">
        <v>9773</v>
      </c>
    </row>
    <row r="9784" spans="2:2" ht="20.100000000000001" customHeight="1" x14ac:dyDescent="0.3">
      <c r="B9784" s="101">
        <v>9774</v>
      </c>
    </row>
    <row r="9785" spans="2:2" ht="20.100000000000001" customHeight="1" x14ac:dyDescent="0.3">
      <c r="B9785" s="101">
        <v>9775</v>
      </c>
    </row>
    <row r="9786" spans="2:2" ht="20.100000000000001" customHeight="1" x14ac:dyDescent="0.3">
      <c r="B9786" s="101">
        <v>9776</v>
      </c>
    </row>
    <row r="9787" spans="2:2" ht="20.100000000000001" customHeight="1" x14ac:dyDescent="0.3">
      <c r="B9787" s="101">
        <v>9777</v>
      </c>
    </row>
    <row r="9788" spans="2:2" ht="20.100000000000001" customHeight="1" x14ac:dyDescent="0.3">
      <c r="B9788" s="101">
        <v>9778</v>
      </c>
    </row>
    <row r="9789" spans="2:2" ht="20.100000000000001" customHeight="1" x14ac:dyDescent="0.3">
      <c r="B9789" s="101">
        <v>9779</v>
      </c>
    </row>
    <row r="9790" spans="2:2" ht="20.100000000000001" customHeight="1" x14ac:dyDescent="0.3">
      <c r="B9790" s="101">
        <v>9780</v>
      </c>
    </row>
    <row r="9791" spans="2:2" ht="20.100000000000001" customHeight="1" x14ac:dyDescent="0.3">
      <c r="B9791" s="101">
        <v>9781</v>
      </c>
    </row>
    <row r="9792" spans="2:2" ht="20.100000000000001" customHeight="1" x14ac:dyDescent="0.3">
      <c r="B9792" s="101">
        <v>9782</v>
      </c>
    </row>
    <row r="9793" spans="2:2" ht="20.100000000000001" customHeight="1" x14ac:dyDescent="0.3">
      <c r="B9793" s="101">
        <v>9783</v>
      </c>
    </row>
    <row r="9794" spans="2:2" ht="20.100000000000001" customHeight="1" x14ac:dyDescent="0.3">
      <c r="B9794" s="101">
        <v>9784</v>
      </c>
    </row>
    <row r="9795" spans="2:2" ht="20.100000000000001" customHeight="1" x14ac:dyDescent="0.3">
      <c r="B9795" s="101">
        <v>9785</v>
      </c>
    </row>
    <row r="9796" spans="2:2" ht="20.100000000000001" customHeight="1" x14ac:dyDescent="0.3">
      <c r="B9796" s="101">
        <v>9786</v>
      </c>
    </row>
    <row r="9797" spans="2:2" ht="20.100000000000001" customHeight="1" x14ac:dyDescent="0.3">
      <c r="B9797" s="101">
        <v>9787</v>
      </c>
    </row>
    <row r="9798" spans="2:2" ht="20.100000000000001" customHeight="1" x14ac:dyDescent="0.3">
      <c r="B9798" s="101">
        <v>9788</v>
      </c>
    </row>
    <row r="9799" spans="2:2" ht="20.100000000000001" customHeight="1" x14ac:dyDescent="0.3">
      <c r="B9799" s="101">
        <v>9789</v>
      </c>
    </row>
    <row r="9800" spans="2:2" ht="20.100000000000001" customHeight="1" x14ac:dyDescent="0.3">
      <c r="B9800" s="101">
        <v>9790</v>
      </c>
    </row>
    <row r="9801" spans="2:2" ht="20.100000000000001" customHeight="1" x14ac:dyDescent="0.3">
      <c r="B9801" s="101">
        <v>9791</v>
      </c>
    </row>
    <row r="9802" spans="2:2" ht="20.100000000000001" customHeight="1" x14ac:dyDescent="0.3">
      <c r="B9802" s="101">
        <v>9792</v>
      </c>
    </row>
    <row r="9803" spans="2:2" ht="20.100000000000001" customHeight="1" x14ac:dyDescent="0.3">
      <c r="B9803" s="101">
        <v>9793</v>
      </c>
    </row>
    <row r="9804" spans="2:2" ht="20.100000000000001" customHeight="1" x14ac:dyDescent="0.3">
      <c r="B9804" s="101">
        <v>9794</v>
      </c>
    </row>
    <row r="9805" spans="2:2" ht="20.100000000000001" customHeight="1" x14ac:dyDescent="0.3">
      <c r="B9805" s="101">
        <v>9795</v>
      </c>
    </row>
    <row r="9806" spans="2:2" ht="20.100000000000001" customHeight="1" x14ac:dyDescent="0.3">
      <c r="B9806" s="101">
        <v>9796</v>
      </c>
    </row>
    <row r="9807" spans="2:2" ht="20.100000000000001" customHeight="1" x14ac:dyDescent="0.3">
      <c r="B9807" s="101">
        <v>9797</v>
      </c>
    </row>
    <row r="9808" spans="2:2" ht="20.100000000000001" customHeight="1" x14ac:dyDescent="0.3">
      <c r="B9808" s="101">
        <v>9798</v>
      </c>
    </row>
    <row r="9809" spans="2:2" ht="20.100000000000001" customHeight="1" x14ac:dyDescent="0.3">
      <c r="B9809" s="101">
        <v>9799</v>
      </c>
    </row>
    <row r="9810" spans="2:2" ht="20.100000000000001" customHeight="1" x14ac:dyDescent="0.3">
      <c r="B9810" s="101">
        <v>9800</v>
      </c>
    </row>
    <row r="9811" spans="2:2" ht="20.100000000000001" customHeight="1" x14ac:dyDescent="0.3">
      <c r="B9811" s="101">
        <v>9801</v>
      </c>
    </row>
    <row r="9812" spans="2:2" ht="20.100000000000001" customHeight="1" x14ac:dyDescent="0.3">
      <c r="B9812" s="101">
        <v>9802</v>
      </c>
    </row>
    <row r="9813" spans="2:2" ht="20.100000000000001" customHeight="1" x14ac:dyDescent="0.3">
      <c r="B9813" s="101">
        <v>9803</v>
      </c>
    </row>
    <row r="9814" spans="2:2" ht="20.100000000000001" customHeight="1" x14ac:dyDescent="0.3">
      <c r="B9814" s="101">
        <v>9804</v>
      </c>
    </row>
    <row r="9815" spans="2:2" ht="20.100000000000001" customHeight="1" x14ac:dyDescent="0.3">
      <c r="B9815" s="101">
        <v>9805</v>
      </c>
    </row>
    <row r="9816" spans="2:2" ht="20.100000000000001" customHeight="1" x14ac:dyDescent="0.3">
      <c r="B9816" s="101">
        <v>9806</v>
      </c>
    </row>
    <row r="9817" spans="2:2" ht="20.100000000000001" customHeight="1" x14ac:dyDescent="0.3">
      <c r="B9817" s="101">
        <v>9807</v>
      </c>
    </row>
    <row r="9818" spans="2:2" ht="20.100000000000001" customHeight="1" x14ac:dyDescent="0.3">
      <c r="B9818" s="101">
        <v>9808</v>
      </c>
    </row>
    <row r="9819" spans="2:2" ht="20.100000000000001" customHeight="1" x14ac:dyDescent="0.3">
      <c r="B9819" s="101">
        <v>9809</v>
      </c>
    </row>
    <row r="9820" spans="2:2" ht="20.100000000000001" customHeight="1" x14ac:dyDescent="0.3">
      <c r="B9820" s="101">
        <v>9810</v>
      </c>
    </row>
    <row r="9821" spans="2:2" ht="20.100000000000001" customHeight="1" x14ac:dyDescent="0.3">
      <c r="B9821" s="101">
        <v>9811</v>
      </c>
    </row>
    <row r="9822" spans="2:2" ht="20.100000000000001" customHeight="1" x14ac:dyDescent="0.3">
      <c r="B9822" s="101">
        <v>9812</v>
      </c>
    </row>
    <row r="9823" spans="2:2" ht="20.100000000000001" customHeight="1" x14ac:dyDescent="0.3">
      <c r="B9823" s="101">
        <v>9813</v>
      </c>
    </row>
    <row r="9824" spans="2:2" ht="20.100000000000001" customHeight="1" x14ac:dyDescent="0.3">
      <c r="B9824" s="101">
        <v>9814</v>
      </c>
    </row>
    <row r="9825" spans="2:2" ht="20.100000000000001" customHeight="1" x14ac:dyDescent="0.3">
      <c r="B9825" s="101">
        <v>9815</v>
      </c>
    </row>
    <row r="9826" spans="2:2" ht="20.100000000000001" customHeight="1" x14ac:dyDescent="0.3">
      <c r="B9826" s="101">
        <v>9816</v>
      </c>
    </row>
    <row r="9827" spans="2:2" ht="20.100000000000001" customHeight="1" x14ac:dyDescent="0.3">
      <c r="B9827" s="101">
        <v>9817</v>
      </c>
    </row>
    <row r="9828" spans="2:2" ht="20.100000000000001" customHeight="1" x14ac:dyDescent="0.3">
      <c r="B9828" s="101">
        <v>9818</v>
      </c>
    </row>
    <row r="9829" spans="2:2" ht="20.100000000000001" customHeight="1" x14ac:dyDescent="0.3">
      <c r="B9829" s="101">
        <v>9819</v>
      </c>
    </row>
    <row r="9830" spans="2:2" ht="20.100000000000001" customHeight="1" x14ac:dyDescent="0.3">
      <c r="B9830" s="101">
        <v>9820</v>
      </c>
    </row>
    <row r="9831" spans="2:2" ht="20.100000000000001" customHeight="1" x14ac:dyDescent="0.3">
      <c r="B9831" s="101">
        <v>9821</v>
      </c>
    </row>
    <row r="9832" spans="2:2" ht="20.100000000000001" customHeight="1" x14ac:dyDescent="0.3">
      <c r="B9832" s="101">
        <v>9822</v>
      </c>
    </row>
    <row r="9833" spans="2:2" ht="20.100000000000001" customHeight="1" x14ac:dyDescent="0.3">
      <c r="B9833" s="101">
        <v>9823</v>
      </c>
    </row>
    <row r="9834" spans="2:2" ht="20.100000000000001" customHeight="1" x14ac:dyDescent="0.3">
      <c r="B9834" s="101">
        <v>9824</v>
      </c>
    </row>
    <row r="9835" spans="2:2" ht="20.100000000000001" customHeight="1" x14ac:dyDescent="0.3">
      <c r="B9835" s="101">
        <v>9825</v>
      </c>
    </row>
    <row r="9836" spans="2:2" ht="20.100000000000001" customHeight="1" x14ac:dyDescent="0.3">
      <c r="B9836" s="101">
        <v>9826</v>
      </c>
    </row>
    <row r="9837" spans="2:2" ht="20.100000000000001" customHeight="1" x14ac:dyDescent="0.3">
      <c r="B9837" s="101">
        <v>9827</v>
      </c>
    </row>
    <row r="9838" spans="2:2" ht="20.100000000000001" customHeight="1" x14ac:dyDescent="0.3">
      <c r="B9838" s="101">
        <v>9828</v>
      </c>
    </row>
    <row r="9839" spans="2:2" ht="20.100000000000001" customHeight="1" x14ac:dyDescent="0.3">
      <c r="B9839" s="101">
        <v>9829</v>
      </c>
    </row>
    <row r="9840" spans="2:2" ht="20.100000000000001" customHeight="1" x14ac:dyDescent="0.3">
      <c r="B9840" s="101">
        <v>9830</v>
      </c>
    </row>
    <row r="9841" spans="2:2" ht="20.100000000000001" customHeight="1" x14ac:dyDescent="0.3">
      <c r="B9841" s="101">
        <v>9831</v>
      </c>
    </row>
    <row r="9842" spans="2:2" ht="20.100000000000001" customHeight="1" x14ac:dyDescent="0.3">
      <c r="B9842" s="101">
        <v>9832</v>
      </c>
    </row>
    <row r="9843" spans="2:2" ht="20.100000000000001" customHeight="1" x14ac:dyDescent="0.3">
      <c r="B9843" s="101">
        <v>9833</v>
      </c>
    </row>
    <row r="9844" spans="2:2" ht="20.100000000000001" customHeight="1" x14ac:dyDescent="0.3">
      <c r="B9844" s="101">
        <v>9834</v>
      </c>
    </row>
    <row r="9845" spans="2:2" ht="20.100000000000001" customHeight="1" x14ac:dyDescent="0.3">
      <c r="B9845" s="101">
        <v>9835</v>
      </c>
    </row>
    <row r="9846" spans="2:2" ht="20.100000000000001" customHeight="1" x14ac:dyDescent="0.3">
      <c r="B9846" s="101">
        <v>9836</v>
      </c>
    </row>
    <row r="9847" spans="2:2" ht="20.100000000000001" customHeight="1" x14ac:dyDescent="0.3">
      <c r="B9847" s="101">
        <v>9837</v>
      </c>
    </row>
    <row r="9848" spans="2:2" ht="20.100000000000001" customHeight="1" x14ac:dyDescent="0.3">
      <c r="B9848" s="101">
        <v>9838</v>
      </c>
    </row>
    <row r="9849" spans="2:2" ht="20.100000000000001" customHeight="1" x14ac:dyDescent="0.3">
      <c r="B9849" s="101">
        <v>9839</v>
      </c>
    </row>
    <row r="9850" spans="2:2" ht="20.100000000000001" customHeight="1" x14ac:dyDescent="0.3">
      <c r="B9850" s="101">
        <v>9840</v>
      </c>
    </row>
    <row r="9851" spans="2:2" ht="20.100000000000001" customHeight="1" x14ac:dyDescent="0.3">
      <c r="B9851" s="101">
        <v>9841</v>
      </c>
    </row>
    <row r="9852" spans="2:2" ht="20.100000000000001" customHeight="1" x14ac:dyDescent="0.3">
      <c r="B9852" s="101">
        <v>9842</v>
      </c>
    </row>
    <row r="9853" spans="2:2" ht="20.100000000000001" customHeight="1" x14ac:dyDescent="0.3">
      <c r="B9853" s="101">
        <v>9843</v>
      </c>
    </row>
    <row r="9854" spans="2:2" ht="20.100000000000001" customHeight="1" x14ac:dyDescent="0.3">
      <c r="B9854" s="101">
        <v>9844</v>
      </c>
    </row>
    <row r="9855" spans="2:2" ht="20.100000000000001" customHeight="1" x14ac:dyDescent="0.3">
      <c r="B9855" s="101">
        <v>9845</v>
      </c>
    </row>
    <row r="9856" spans="2:2" ht="20.100000000000001" customHeight="1" x14ac:dyDescent="0.3">
      <c r="B9856" s="101">
        <v>9846</v>
      </c>
    </row>
    <row r="9857" spans="2:2" ht="20.100000000000001" customHeight="1" x14ac:dyDescent="0.3">
      <c r="B9857" s="101">
        <v>9847</v>
      </c>
    </row>
    <row r="9858" spans="2:2" ht="20.100000000000001" customHeight="1" x14ac:dyDescent="0.3">
      <c r="B9858" s="101">
        <v>9848</v>
      </c>
    </row>
    <row r="9859" spans="2:2" ht="20.100000000000001" customHeight="1" x14ac:dyDescent="0.3">
      <c r="B9859" s="101">
        <v>9849</v>
      </c>
    </row>
    <row r="9860" spans="2:2" ht="20.100000000000001" customHeight="1" x14ac:dyDescent="0.3">
      <c r="B9860" s="101">
        <v>9850</v>
      </c>
    </row>
    <row r="9861" spans="2:2" ht="20.100000000000001" customHeight="1" x14ac:dyDescent="0.3">
      <c r="B9861" s="101">
        <v>9851</v>
      </c>
    </row>
    <row r="9862" spans="2:2" ht="20.100000000000001" customHeight="1" x14ac:dyDescent="0.3">
      <c r="B9862" s="101">
        <v>9852</v>
      </c>
    </row>
    <row r="9863" spans="2:2" ht="20.100000000000001" customHeight="1" x14ac:dyDescent="0.3">
      <c r="B9863" s="101">
        <v>9853</v>
      </c>
    </row>
    <row r="9864" spans="2:2" ht="20.100000000000001" customHeight="1" x14ac:dyDescent="0.3">
      <c r="B9864" s="101">
        <v>9854</v>
      </c>
    </row>
    <row r="9865" spans="2:2" ht="20.100000000000001" customHeight="1" x14ac:dyDescent="0.3">
      <c r="B9865" s="101">
        <v>9855</v>
      </c>
    </row>
    <row r="9866" spans="2:2" ht="20.100000000000001" customHeight="1" x14ac:dyDescent="0.3">
      <c r="B9866" s="101">
        <v>9856</v>
      </c>
    </row>
    <row r="9867" spans="2:2" ht="20.100000000000001" customHeight="1" x14ac:dyDescent="0.3">
      <c r="B9867" s="101">
        <v>9857</v>
      </c>
    </row>
    <row r="9868" spans="2:2" ht="20.100000000000001" customHeight="1" x14ac:dyDescent="0.3">
      <c r="B9868" s="101">
        <v>9858</v>
      </c>
    </row>
    <row r="9869" spans="2:2" ht="20.100000000000001" customHeight="1" x14ac:dyDescent="0.3">
      <c r="B9869" s="101">
        <v>9859</v>
      </c>
    </row>
    <row r="9870" spans="2:2" ht="20.100000000000001" customHeight="1" x14ac:dyDescent="0.3">
      <c r="B9870" s="101">
        <v>9860</v>
      </c>
    </row>
    <row r="9871" spans="2:2" ht="20.100000000000001" customHeight="1" x14ac:dyDescent="0.3">
      <c r="B9871" s="101">
        <v>9861</v>
      </c>
    </row>
    <row r="9872" spans="2:2" ht="20.100000000000001" customHeight="1" x14ac:dyDescent="0.3">
      <c r="B9872" s="101">
        <v>9862</v>
      </c>
    </row>
    <row r="9873" spans="2:2" ht="20.100000000000001" customHeight="1" x14ac:dyDescent="0.3">
      <c r="B9873" s="101">
        <v>9863</v>
      </c>
    </row>
    <row r="9874" spans="2:2" ht="20.100000000000001" customHeight="1" x14ac:dyDescent="0.3">
      <c r="B9874" s="101">
        <v>9864</v>
      </c>
    </row>
    <row r="9875" spans="2:2" ht="20.100000000000001" customHeight="1" x14ac:dyDescent="0.3">
      <c r="B9875" s="101">
        <v>9865</v>
      </c>
    </row>
    <row r="9876" spans="2:2" ht="20.100000000000001" customHeight="1" x14ac:dyDescent="0.3">
      <c r="B9876" s="101">
        <v>9866</v>
      </c>
    </row>
    <row r="9877" spans="2:2" ht="20.100000000000001" customHeight="1" x14ac:dyDescent="0.3">
      <c r="B9877" s="101">
        <v>9867</v>
      </c>
    </row>
    <row r="9878" spans="2:2" ht="20.100000000000001" customHeight="1" x14ac:dyDescent="0.3">
      <c r="B9878" s="101">
        <v>9868</v>
      </c>
    </row>
    <row r="9879" spans="2:2" ht="20.100000000000001" customHeight="1" x14ac:dyDescent="0.3">
      <c r="B9879" s="101">
        <v>9869</v>
      </c>
    </row>
    <row r="9880" spans="2:2" ht="20.100000000000001" customHeight="1" x14ac:dyDescent="0.3">
      <c r="B9880" s="101">
        <v>9870</v>
      </c>
    </row>
    <row r="9881" spans="2:2" ht="20.100000000000001" customHeight="1" x14ac:dyDescent="0.3">
      <c r="B9881" s="101">
        <v>9871</v>
      </c>
    </row>
    <row r="9882" spans="2:2" ht="20.100000000000001" customHeight="1" x14ac:dyDescent="0.3">
      <c r="B9882" s="101">
        <v>9872</v>
      </c>
    </row>
    <row r="9883" spans="2:2" ht="20.100000000000001" customHeight="1" x14ac:dyDescent="0.3">
      <c r="B9883" s="101">
        <v>9873</v>
      </c>
    </row>
    <row r="9884" spans="2:2" ht="20.100000000000001" customHeight="1" x14ac:dyDescent="0.3">
      <c r="B9884" s="101">
        <v>9874</v>
      </c>
    </row>
    <row r="9885" spans="2:2" ht="20.100000000000001" customHeight="1" x14ac:dyDescent="0.3">
      <c r="B9885" s="101">
        <v>9875</v>
      </c>
    </row>
    <row r="9886" spans="2:2" ht="20.100000000000001" customHeight="1" x14ac:dyDescent="0.3">
      <c r="B9886" s="101">
        <v>9876</v>
      </c>
    </row>
    <row r="9887" spans="2:2" ht="20.100000000000001" customHeight="1" x14ac:dyDescent="0.3">
      <c r="B9887" s="101">
        <v>9877</v>
      </c>
    </row>
    <row r="9888" spans="2:2" ht="20.100000000000001" customHeight="1" x14ac:dyDescent="0.3">
      <c r="B9888" s="101">
        <v>9878</v>
      </c>
    </row>
    <row r="9889" spans="2:2" ht="20.100000000000001" customHeight="1" x14ac:dyDescent="0.3">
      <c r="B9889" s="101">
        <v>9879</v>
      </c>
    </row>
    <row r="9890" spans="2:2" ht="20.100000000000001" customHeight="1" x14ac:dyDescent="0.3">
      <c r="B9890" s="101">
        <v>9880</v>
      </c>
    </row>
    <row r="9891" spans="2:2" ht="20.100000000000001" customHeight="1" x14ac:dyDescent="0.3">
      <c r="B9891" s="101">
        <v>9881</v>
      </c>
    </row>
    <row r="9892" spans="2:2" ht="20.100000000000001" customHeight="1" x14ac:dyDescent="0.3">
      <c r="B9892" s="101">
        <v>9882</v>
      </c>
    </row>
    <row r="9893" spans="2:2" ht="20.100000000000001" customHeight="1" x14ac:dyDescent="0.3">
      <c r="B9893" s="101">
        <v>9883</v>
      </c>
    </row>
    <row r="9894" spans="2:2" ht="20.100000000000001" customHeight="1" x14ac:dyDescent="0.3">
      <c r="B9894" s="101">
        <v>9884</v>
      </c>
    </row>
    <row r="9895" spans="2:2" ht="20.100000000000001" customHeight="1" x14ac:dyDescent="0.3">
      <c r="B9895" s="101">
        <v>9885</v>
      </c>
    </row>
    <row r="9896" spans="2:2" ht="20.100000000000001" customHeight="1" x14ac:dyDescent="0.3">
      <c r="B9896" s="101">
        <v>9886</v>
      </c>
    </row>
    <row r="9897" spans="2:2" ht="20.100000000000001" customHeight="1" x14ac:dyDescent="0.3">
      <c r="B9897" s="101">
        <v>9887</v>
      </c>
    </row>
    <row r="9898" spans="2:2" ht="20.100000000000001" customHeight="1" x14ac:dyDescent="0.3">
      <c r="B9898" s="101">
        <v>9888</v>
      </c>
    </row>
    <row r="9899" spans="2:2" ht="20.100000000000001" customHeight="1" x14ac:dyDescent="0.3">
      <c r="B9899" s="101">
        <v>9889</v>
      </c>
    </row>
    <row r="9900" spans="2:2" ht="20.100000000000001" customHeight="1" x14ac:dyDescent="0.3">
      <c r="B9900" s="101">
        <v>9890</v>
      </c>
    </row>
    <row r="9901" spans="2:2" ht="20.100000000000001" customHeight="1" x14ac:dyDescent="0.3">
      <c r="B9901" s="101">
        <v>9891</v>
      </c>
    </row>
    <row r="9902" spans="2:2" ht="20.100000000000001" customHeight="1" x14ac:dyDescent="0.3">
      <c r="B9902" s="101">
        <v>9892</v>
      </c>
    </row>
    <row r="9903" spans="2:2" ht="20.100000000000001" customHeight="1" x14ac:dyDescent="0.3">
      <c r="B9903" s="101">
        <v>9893</v>
      </c>
    </row>
    <row r="9904" spans="2:2" ht="20.100000000000001" customHeight="1" x14ac:dyDescent="0.3">
      <c r="B9904" s="101">
        <v>9894</v>
      </c>
    </row>
    <row r="9905" spans="2:2" ht="20.100000000000001" customHeight="1" x14ac:dyDescent="0.3">
      <c r="B9905" s="101">
        <v>9895</v>
      </c>
    </row>
    <row r="9906" spans="2:2" ht="20.100000000000001" customHeight="1" x14ac:dyDescent="0.3">
      <c r="B9906" s="101">
        <v>9896</v>
      </c>
    </row>
    <row r="9907" spans="2:2" ht="20.100000000000001" customHeight="1" x14ac:dyDescent="0.3">
      <c r="B9907" s="101">
        <v>9897</v>
      </c>
    </row>
    <row r="9908" spans="2:2" ht="20.100000000000001" customHeight="1" x14ac:dyDescent="0.3">
      <c r="B9908" s="101">
        <v>9898</v>
      </c>
    </row>
    <row r="9909" spans="2:2" ht="20.100000000000001" customHeight="1" x14ac:dyDescent="0.3">
      <c r="B9909" s="101">
        <v>9899</v>
      </c>
    </row>
    <row r="9910" spans="2:2" ht="20.100000000000001" customHeight="1" x14ac:dyDescent="0.3">
      <c r="B9910" s="101">
        <v>9900</v>
      </c>
    </row>
    <row r="9911" spans="2:2" ht="20.100000000000001" customHeight="1" x14ac:dyDescent="0.3">
      <c r="B9911" s="101">
        <v>9901</v>
      </c>
    </row>
    <row r="9912" spans="2:2" ht="20.100000000000001" customHeight="1" x14ac:dyDescent="0.3">
      <c r="B9912" s="101">
        <v>9902</v>
      </c>
    </row>
    <row r="9913" spans="2:2" ht="20.100000000000001" customHeight="1" x14ac:dyDescent="0.3">
      <c r="B9913" s="101">
        <v>9903</v>
      </c>
    </row>
    <row r="9914" spans="2:2" ht="20.100000000000001" customHeight="1" x14ac:dyDescent="0.3">
      <c r="B9914" s="101">
        <v>9904</v>
      </c>
    </row>
    <row r="9915" spans="2:2" ht="20.100000000000001" customHeight="1" x14ac:dyDescent="0.3">
      <c r="B9915" s="101">
        <v>9905</v>
      </c>
    </row>
    <row r="9916" spans="2:2" ht="20.100000000000001" customHeight="1" x14ac:dyDescent="0.3">
      <c r="B9916" s="101">
        <v>9906</v>
      </c>
    </row>
    <row r="9917" spans="2:2" ht="20.100000000000001" customHeight="1" x14ac:dyDescent="0.3">
      <c r="B9917" s="101">
        <v>9907</v>
      </c>
    </row>
    <row r="9918" spans="2:2" ht="20.100000000000001" customHeight="1" x14ac:dyDescent="0.3">
      <c r="B9918" s="101">
        <v>9908</v>
      </c>
    </row>
    <row r="9919" spans="2:2" ht="20.100000000000001" customHeight="1" x14ac:dyDescent="0.3">
      <c r="B9919" s="101">
        <v>9909</v>
      </c>
    </row>
    <row r="9920" spans="2:2" ht="20.100000000000001" customHeight="1" x14ac:dyDescent="0.3">
      <c r="B9920" s="101">
        <v>9910</v>
      </c>
    </row>
    <row r="9921" spans="2:2" ht="20.100000000000001" customHeight="1" x14ac:dyDescent="0.3">
      <c r="B9921" s="101">
        <v>9911</v>
      </c>
    </row>
    <row r="9922" spans="2:2" ht="20.100000000000001" customHeight="1" x14ac:dyDescent="0.3">
      <c r="B9922" s="101">
        <v>9912</v>
      </c>
    </row>
    <row r="9923" spans="2:2" ht="20.100000000000001" customHeight="1" x14ac:dyDescent="0.3">
      <c r="B9923" s="101">
        <v>9913</v>
      </c>
    </row>
    <row r="9924" spans="2:2" ht="20.100000000000001" customHeight="1" x14ac:dyDescent="0.3">
      <c r="B9924" s="101">
        <v>9914</v>
      </c>
    </row>
    <row r="9925" spans="2:2" ht="20.100000000000001" customHeight="1" x14ac:dyDescent="0.3">
      <c r="B9925" s="101">
        <v>9915</v>
      </c>
    </row>
    <row r="9926" spans="2:2" ht="20.100000000000001" customHeight="1" x14ac:dyDescent="0.3">
      <c r="B9926" s="101">
        <v>9916</v>
      </c>
    </row>
    <row r="9927" spans="2:2" ht="20.100000000000001" customHeight="1" x14ac:dyDescent="0.3">
      <c r="B9927" s="101">
        <v>9917</v>
      </c>
    </row>
    <row r="9928" spans="2:2" ht="20.100000000000001" customHeight="1" x14ac:dyDescent="0.3">
      <c r="B9928" s="101">
        <v>9918</v>
      </c>
    </row>
    <row r="9929" spans="2:2" ht="20.100000000000001" customHeight="1" x14ac:dyDescent="0.3">
      <c r="B9929" s="101">
        <v>9919</v>
      </c>
    </row>
    <row r="9930" spans="2:2" ht="20.100000000000001" customHeight="1" x14ac:dyDescent="0.3">
      <c r="B9930" s="101">
        <v>9920</v>
      </c>
    </row>
    <row r="9931" spans="2:2" ht="20.100000000000001" customHeight="1" x14ac:dyDescent="0.3">
      <c r="B9931" s="101">
        <v>9921</v>
      </c>
    </row>
    <row r="9932" spans="2:2" ht="20.100000000000001" customHeight="1" x14ac:dyDescent="0.3">
      <c r="B9932" s="101">
        <v>9922</v>
      </c>
    </row>
    <row r="9933" spans="2:2" ht="20.100000000000001" customHeight="1" x14ac:dyDescent="0.3">
      <c r="B9933" s="101">
        <v>9923</v>
      </c>
    </row>
    <row r="9934" spans="2:2" ht="20.100000000000001" customHeight="1" x14ac:dyDescent="0.3">
      <c r="B9934" s="101">
        <v>9924</v>
      </c>
    </row>
    <row r="9935" spans="2:2" ht="20.100000000000001" customHeight="1" x14ac:dyDescent="0.3">
      <c r="B9935" s="101">
        <v>9925</v>
      </c>
    </row>
    <row r="9936" spans="2:2" ht="20.100000000000001" customHeight="1" x14ac:dyDescent="0.3">
      <c r="B9936" s="101">
        <v>9926</v>
      </c>
    </row>
    <row r="9937" spans="2:2" ht="20.100000000000001" customHeight="1" x14ac:dyDescent="0.3">
      <c r="B9937" s="101">
        <v>9927</v>
      </c>
    </row>
    <row r="9938" spans="2:2" ht="20.100000000000001" customHeight="1" x14ac:dyDescent="0.3">
      <c r="B9938" s="101">
        <v>9928</v>
      </c>
    </row>
    <row r="9939" spans="2:2" ht="20.100000000000001" customHeight="1" x14ac:dyDescent="0.3">
      <c r="B9939" s="101">
        <v>9929</v>
      </c>
    </row>
    <row r="9940" spans="2:2" ht="20.100000000000001" customHeight="1" x14ac:dyDescent="0.3">
      <c r="B9940" s="101">
        <v>9930</v>
      </c>
    </row>
    <row r="9941" spans="2:2" ht="20.100000000000001" customHeight="1" x14ac:dyDescent="0.3">
      <c r="B9941" s="101">
        <v>9931</v>
      </c>
    </row>
    <row r="9942" spans="2:2" ht="20.100000000000001" customHeight="1" x14ac:dyDescent="0.3">
      <c r="B9942" s="101">
        <v>9932</v>
      </c>
    </row>
    <row r="9943" spans="2:2" ht="20.100000000000001" customHeight="1" x14ac:dyDescent="0.3">
      <c r="B9943" s="101">
        <v>9933</v>
      </c>
    </row>
    <row r="9944" spans="2:2" ht="20.100000000000001" customHeight="1" x14ac:dyDescent="0.3">
      <c r="B9944" s="101">
        <v>9934</v>
      </c>
    </row>
    <row r="9945" spans="2:2" ht="20.100000000000001" customHeight="1" x14ac:dyDescent="0.3">
      <c r="B9945" s="101">
        <v>9935</v>
      </c>
    </row>
    <row r="9946" spans="2:2" ht="20.100000000000001" customHeight="1" x14ac:dyDescent="0.3">
      <c r="B9946" s="101">
        <v>9936</v>
      </c>
    </row>
    <row r="9947" spans="2:2" ht="20.100000000000001" customHeight="1" x14ac:dyDescent="0.3">
      <c r="B9947" s="101">
        <v>9937</v>
      </c>
    </row>
    <row r="9948" spans="2:2" ht="20.100000000000001" customHeight="1" x14ac:dyDescent="0.3">
      <c r="B9948" s="101">
        <v>9938</v>
      </c>
    </row>
    <row r="9949" spans="2:2" ht="20.100000000000001" customHeight="1" x14ac:dyDescent="0.3">
      <c r="B9949" s="101">
        <v>9939</v>
      </c>
    </row>
    <row r="9950" spans="2:2" ht="20.100000000000001" customHeight="1" x14ac:dyDescent="0.3">
      <c r="B9950" s="101">
        <v>9940</v>
      </c>
    </row>
    <row r="9951" spans="2:2" ht="20.100000000000001" customHeight="1" x14ac:dyDescent="0.3">
      <c r="B9951" s="101">
        <v>9941</v>
      </c>
    </row>
    <row r="9952" spans="2:2" ht="20.100000000000001" customHeight="1" x14ac:dyDescent="0.3">
      <c r="B9952" s="101">
        <v>9942</v>
      </c>
    </row>
    <row r="9953" spans="2:2" ht="20.100000000000001" customHeight="1" x14ac:dyDescent="0.3">
      <c r="B9953" s="101">
        <v>9943</v>
      </c>
    </row>
    <row r="9954" spans="2:2" ht="20.100000000000001" customHeight="1" x14ac:dyDescent="0.3">
      <c r="B9954" s="101">
        <v>9944</v>
      </c>
    </row>
    <row r="9955" spans="2:2" ht="20.100000000000001" customHeight="1" x14ac:dyDescent="0.3">
      <c r="B9955" s="101">
        <v>9945</v>
      </c>
    </row>
    <row r="9956" spans="2:2" ht="20.100000000000001" customHeight="1" x14ac:dyDescent="0.3">
      <c r="B9956" s="101">
        <v>9946</v>
      </c>
    </row>
    <row r="9957" spans="2:2" ht="20.100000000000001" customHeight="1" x14ac:dyDescent="0.3">
      <c r="B9957" s="101">
        <v>9947</v>
      </c>
    </row>
    <row r="9958" spans="2:2" ht="20.100000000000001" customHeight="1" x14ac:dyDescent="0.3">
      <c r="B9958" s="101">
        <v>9948</v>
      </c>
    </row>
    <row r="9959" spans="2:2" ht="20.100000000000001" customHeight="1" x14ac:dyDescent="0.3">
      <c r="B9959" s="101">
        <v>9949</v>
      </c>
    </row>
    <row r="9960" spans="2:2" ht="20.100000000000001" customHeight="1" x14ac:dyDescent="0.3">
      <c r="B9960" s="101">
        <v>9950</v>
      </c>
    </row>
    <row r="9961" spans="2:2" ht="20.100000000000001" customHeight="1" x14ac:dyDescent="0.3">
      <c r="B9961" s="101">
        <v>9951</v>
      </c>
    </row>
    <row r="9962" spans="2:2" ht="20.100000000000001" customHeight="1" x14ac:dyDescent="0.3">
      <c r="B9962" s="101">
        <v>9952</v>
      </c>
    </row>
    <row r="9963" spans="2:2" ht="20.100000000000001" customHeight="1" x14ac:dyDescent="0.3">
      <c r="B9963" s="101">
        <v>9953</v>
      </c>
    </row>
    <row r="9964" spans="2:2" ht="20.100000000000001" customHeight="1" x14ac:dyDescent="0.3">
      <c r="B9964" s="101">
        <v>9954</v>
      </c>
    </row>
    <row r="9965" spans="2:2" ht="20.100000000000001" customHeight="1" x14ac:dyDescent="0.3">
      <c r="B9965" s="101">
        <v>9955</v>
      </c>
    </row>
    <row r="9966" spans="2:2" ht="20.100000000000001" customHeight="1" x14ac:dyDescent="0.3">
      <c r="B9966" s="101">
        <v>9956</v>
      </c>
    </row>
    <row r="9967" spans="2:2" ht="20.100000000000001" customHeight="1" x14ac:dyDescent="0.3">
      <c r="B9967" s="101">
        <v>9957</v>
      </c>
    </row>
    <row r="9968" spans="2:2" ht="20.100000000000001" customHeight="1" x14ac:dyDescent="0.3">
      <c r="B9968" s="101">
        <v>9958</v>
      </c>
    </row>
    <row r="9969" spans="2:5" ht="20.100000000000001" customHeight="1" x14ac:dyDescent="0.3">
      <c r="B9969" s="101">
        <v>9959</v>
      </c>
    </row>
    <row r="9970" spans="2:5" ht="20.100000000000001" customHeight="1" x14ac:dyDescent="0.3">
      <c r="B9970" s="101">
        <v>9960</v>
      </c>
    </row>
    <row r="9971" spans="2:5" ht="20.100000000000001" customHeight="1" x14ac:dyDescent="0.3">
      <c r="B9971" s="101">
        <v>9961</v>
      </c>
    </row>
    <row r="9972" spans="2:5" ht="20.100000000000001" customHeight="1" x14ac:dyDescent="0.3">
      <c r="B9972" s="101">
        <v>9962</v>
      </c>
    </row>
    <row r="9973" spans="2:5" ht="20.100000000000001" customHeight="1" x14ac:dyDescent="0.3">
      <c r="B9973" s="101">
        <v>9963</v>
      </c>
    </row>
    <row r="9974" spans="2:5" ht="20.100000000000001" customHeight="1" x14ac:dyDescent="0.3">
      <c r="B9974" s="101">
        <v>9964</v>
      </c>
    </row>
    <row r="9975" spans="2:5" ht="20.100000000000001" customHeight="1" x14ac:dyDescent="0.3">
      <c r="B9975" s="101">
        <v>9965</v>
      </c>
    </row>
    <row r="9976" spans="2:5" ht="20.100000000000001" customHeight="1" x14ac:dyDescent="0.3">
      <c r="B9976" s="101">
        <v>9966</v>
      </c>
    </row>
    <row r="9977" spans="2:5" ht="20.100000000000001" customHeight="1" x14ac:dyDescent="0.3">
      <c r="B9977" s="101">
        <v>9967</v>
      </c>
    </row>
    <row r="9978" spans="2:5" ht="20.100000000000001" customHeight="1" x14ac:dyDescent="0.3">
      <c r="B9978" s="101">
        <v>9968</v>
      </c>
    </row>
    <row r="9979" spans="2:5" ht="20.100000000000001" customHeight="1" x14ac:dyDescent="0.3">
      <c r="B9979" s="101">
        <v>9969</v>
      </c>
    </row>
    <row r="9980" spans="2:5" ht="20.100000000000001" customHeight="1" x14ac:dyDescent="0.3">
      <c r="B9980" s="101">
        <v>9970</v>
      </c>
      <c r="C9980" s="102">
        <f>COUNTIF($C$1:$C$6900,"A*")+COUNTIF($C$1:$C$6900,"Á*")</f>
        <v>439</v>
      </c>
      <c r="D9980" s="174" t="s">
        <v>6932</v>
      </c>
      <c r="E9980" s="102"/>
    </row>
    <row r="9981" spans="2:5" ht="20.100000000000001" customHeight="1" x14ac:dyDescent="0.3">
      <c r="B9981" s="101">
        <v>9971</v>
      </c>
      <c r="C9981" s="102">
        <f>COUNTIF($C$1:$C$6900,"B*")</f>
        <v>256</v>
      </c>
      <c r="D9981" s="174" t="s">
        <v>6933</v>
      </c>
    </row>
    <row r="9982" spans="2:5" ht="20.100000000000001" customHeight="1" x14ac:dyDescent="0.3">
      <c r="B9982" s="101">
        <v>9972</v>
      </c>
      <c r="C9982" s="102">
        <f>COUNTIF($C$1:$C$6900,"C*")</f>
        <v>490</v>
      </c>
      <c r="D9982" s="174" t="s">
        <v>6934</v>
      </c>
    </row>
    <row r="9983" spans="2:5" ht="20.100000000000001" customHeight="1" x14ac:dyDescent="0.3">
      <c r="B9983" s="101">
        <v>9973</v>
      </c>
      <c r="C9983" s="102">
        <f>COUNTIF($C$1:$C$6900,"D*")</f>
        <v>302</v>
      </c>
      <c r="D9983" s="174" t="s">
        <v>6935</v>
      </c>
    </row>
    <row r="9984" spans="2:5" ht="20.100000000000001" customHeight="1" x14ac:dyDescent="0.3">
      <c r="B9984" s="101">
        <v>9974</v>
      </c>
      <c r="C9984" s="102">
        <f>COUNTIF($C$1:$C$6900,"E*")+COUNTIF($C$1:$C$6900,"É*")</f>
        <v>1285</v>
      </c>
      <c r="D9984" s="174" t="s">
        <v>845</v>
      </c>
    </row>
    <row r="9985" spans="2:5" ht="20.100000000000001" customHeight="1" x14ac:dyDescent="0.3">
      <c r="B9985" s="101">
        <v>9975</v>
      </c>
      <c r="C9985" s="102">
        <f>COUNTIF($C$1:$C$6900,"F*")</f>
        <v>148</v>
      </c>
      <c r="D9985" s="174" t="s">
        <v>6936</v>
      </c>
    </row>
    <row r="9986" spans="2:5" ht="20.100000000000001" customHeight="1" x14ac:dyDescent="0.3">
      <c r="B9986" s="101">
        <v>9976</v>
      </c>
      <c r="C9986" s="102">
        <f>COUNTIF($C$1:$C$6900,"G*")</f>
        <v>118</v>
      </c>
      <c r="D9986" s="174" t="s">
        <v>6937</v>
      </c>
    </row>
    <row r="9987" spans="2:5" ht="20.100000000000001" customHeight="1" x14ac:dyDescent="0.3">
      <c r="B9987" s="101">
        <v>9977</v>
      </c>
      <c r="C9987" s="102">
        <f>COUNTIF($C$1:$C$6900,"H*")</f>
        <v>192</v>
      </c>
      <c r="D9987" s="174" t="s">
        <v>6938</v>
      </c>
    </row>
    <row r="9988" spans="2:5" ht="20.100000000000001" customHeight="1" x14ac:dyDescent="0.3">
      <c r="B9988" s="101">
        <v>9978</v>
      </c>
      <c r="C9988" s="102">
        <f>COUNTIF($C$1:$C$6900,"I*")+COUNTIF($C$1:$C$6900,"Í*")</f>
        <v>102</v>
      </c>
      <c r="D9988" s="174" t="s">
        <v>6939</v>
      </c>
      <c r="E9988" s="102"/>
    </row>
    <row r="9989" spans="2:5" ht="20.100000000000001" customHeight="1" x14ac:dyDescent="0.3">
      <c r="B9989" s="101">
        <v>9979</v>
      </c>
      <c r="C9989" s="102">
        <f>COUNTIF($C$1:$C$6900,"J*")</f>
        <v>100</v>
      </c>
      <c r="D9989" s="174" t="s">
        <v>6940</v>
      </c>
      <c r="E9989" s="102"/>
    </row>
    <row r="9990" spans="2:5" ht="20.100000000000001" customHeight="1" x14ac:dyDescent="0.3">
      <c r="B9990" s="101">
        <v>9980</v>
      </c>
      <c r="C9990" s="102">
        <f>COUNTIF($C$1:$C$6900,"K*")</f>
        <v>39</v>
      </c>
      <c r="D9990" s="174" t="s">
        <v>6941</v>
      </c>
      <c r="E9990" s="102"/>
    </row>
    <row r="9991" spans="2:5" ht="20.100000000000001" customHeight="1" x14ac:dyDescent="0.3">
      <c r="B9991" s="101">
        <v>9981</v>
      </c>
      <c r="C9991" s="102">
        <f>COUNTIF($C$1:$C$6900,"L*")</f>
        <v>1110</v>
      </c>
      <c r="D9991" s="174" t="s">
        <v>6942</v>
      </c>
      <c r="E9991" s="102"/>
    </row>
    <row r="9992" spans="2:5" ht="20.100000000000001" customHeight="1" x14ac:dyDescent="0.3">
      <c r="B9992" s="101">
        <v>9982</v>
      </c>
      <c r="C9992" s="102">
        <f>COUNTIF($C$1:$C$6900,"M*")</f>
        <v>394</v>
      </c>
      <c r="D9992" s="174" t="s">
        <v>6194</v>
      </c>
      <c r="E9992" s="102"/>
    </row>
    <row r="9993" spans="2:5" ht="20.100000000000001" customHeight="1" x14ac:dyDescent="0.3">
      <c r="B9993" s="101">
        <v>9983</v>
      </c>
      <c r="C9993" s="102">
        <f>COUNTIF($C$1:$C$6900,"N*")</f>
        <v>168</v>
      </c>
      <c r="D9993" s="174" t="s">
        <v>6943</v>
      </c>
      <c r="E9993" s="102"/>
    </row>
    <row r="9994" spans="2:5" ht="20.100000000000001" customHeight="1" x14ac:dyDescent="0.3">
      <c r="B9994" s="101">
        <v>9984</v>
      </c>
      <c r="C9994" s="102">
        <f>COUNTIF($C$1:$C$6900,"Ñ*")</f>
        <v>0</v>
      </c>
      <c r="D9994" s="174" t="s">
        <v>6944</v>
      </c>
      <c r="E9994" s="102"/>
    </row>
    <row r="9995" spans="2:5" ht="20.100000000000001" customHeight="1" x14ac:dyDescent="0.3">
      <c r="B9995" s="101">
        <v>9985</v>
      </c>
      <c r="C9995" s="102">
        <f>COUNTIF($C$1:$C$6900,"O*")+COUNTIF($C$1:$C$6900,"Ó*")</f>
        <v>99</v>
      </c>
      <c r="D9995" s="174" t="s">
        <v>6945</v>
      </c>
      <c r="E9995" s="102"/>
    </row>
    <row r="9996" spans="2:5" ht="20.100000000000001" customHeight="1" x14ac:dyDescent="0.3">
      <c r="B9996" s="101">
        <v>9986</v>
      </c>
      <c r="C9996" s="102">
        <f>COUNTIF($C$1:$C$8900,"P*")</f>
        <v>268</v>
      </c>
      <c r="D9996" s="174" t="s">
        <v>6946</v>
      </c>
    </row>
    <row r="9997" spans="2:5" ht="20.100000000000001" customHeight="1" x14ac:dyDescent="0.3">
      <c r="B9997" s="101">
        <v>9987</v>
      </c>
      <c r="C9997" s="102">
        <f>COUNTIF($C$1:$C$8900,"Q*")</f>
        <v>49</v>
      </c>
      <c r="D9997" s="174" t="s">
        <v>6947</v>
      </c>
    </row>
    <row r="9998" spans="2:5" ht="20.100000000000001" customHeight="1" x14ac:dyDescent="0.3">
      <c r="B9998" s="101">
        <v>9988</v>
      </c>
      <c r="C9998" s="102">
        <f>COUNTIF($C$1:$C$8900,"R*")</f>
        <v>204</v>
      </c>
      <c r="D9998" s="174" t="s">
        <v>6948</v>
      </c>
    </row>
    <row r="9999" spans="2:5" ht="20.100000000000001" customHeight="1" x14ac:dyDescent="0.3">
      <c r="B9999" s="101">
        <v>9989</v>
      </c>
      <c r="C9999" s="102">
        <f>COUNTIF($C$1:$C$8900,"S*")</f>
        <v>411</v>
      </c>
      <c r="D9999" s="174" t="s">
        <v>704</v>
      </c>
    </row>
    <row r="10000" spans="2:5" ht="20.100000000000001" customHeight="1" x14ac:dyDescent="0.3">
      <c r="B10000" s="101">
        <v>9990</v>
      </c>
      <c r="C10000" s="102">
        <f>COUNTIF($C$11:$C$8900,"T*")</f>
        <v>417</v>
      </c>
      <c r="D10000" s="174" t="s">
        <v>6949</v>
      </c>
    </row>
    <row r="10001" spans="2:14" ht="20.100000000000001" customHeight="1" x14ac:dyDescent="0.3">
      <c r="B10001" s="101">
        <v>9991</v>
      </c>
      <c r="C10001" s="102">
        <f>COUNTIF($C$1:$C$8900,"U*")+COUNTIF($C$1:$C$8900,"Ú*")</f>
        <v>259</v>
      </c>
      <c r="D10001" s="174" t="s">
        <v>6950</v>
      </c>
    </row>
    <row r="10002" spans="2:14" ht="20.100000000000001" customHeight="1" x14ac:dyDescent="0.3">
      <c r="B10002" s="101">
        <v>9992</v>
      </c>
      <c r="C10002" s="102">
        <f>COUNTIF($C$1:$C$8900,"V*")</f>
        <v>118</v>
      </c>
      <c r="D10002" s="174" t="s">
        <v>6951</v>
      </c>
    </row>
    <row r="10003" spans="2:14" ht="20.100000000000001" customHeight="1" x14ac:dyDescent="0.3">
      <c r="B10003" s="101">
        <v>9993</v>
      </c>
      <c r="C10003" s="102">
        <f>COUNTIF($C$1:$C$8900,"W*")</f>
        <v>48</v>
      </c>
      <c r="D10003" s="174" t="s">
        <v>6952</v>
      </c>
    </row>
    <row r="10004" spans="2:14" ht="20.100000000000001" customHeight="1" x14ac:dyDescent="0.3">
      <c r="B10004" s="101">
        <v>9994</v>
      </c>
      <c r="C10004" s="102">
        <f>COUNTIF($C$1:$C$8900,"X*")</f>
        <v>4</v>
      </c>
      <c r="D10004" s="174" t="s">
        <v>6505</v>
      </c>
    </row>
    <row r="10005" spans="2:14" ht="20.100000000000001" customHeight="1" x14ac:dyDescent="0.3">
      <c r="B10005" s="101">
        <v>9995</v>
      </c>
      <c r="C10005" s="102">
        <f>COUNTIF($C$1:$C$8900,"Y*")</f>
        <v>38</v>
      </c>
      <c r="D10005" s="174" t="s">
        <v>6953</v>
      </c>
    </row>
    <row r="10006" spans="2:14" ht="20.100000000000001" customHeight="1" x14ac:dyDescent="0.3">
      <c r="B10006" s="101">
        <v>9996</v>
      </c>
      <c r="C10006" s="102">
        <f>COUNTIF($C$1:$C$8900,"Z*")</f>
        <v>20</v>
      </c>
      <c r="D10006" s="174" t="s">
        <v>6954</v>
      </c>
    </row>
    <row r="10007" spans="2:14" ht="20.100000000000001" customHeight="1" x14ac:dyDescent="0.3">
      <c r="B10007" s="101">
        <v>9997</v>
      </c>
      <c r="C10007" s="109">
        <f>COUNT(K11:K9900)-SUM(C9980:C10006)</f>
        <v>102</v>
      </c>
      <c r="D10007" s="174" t="s">
        <v>6955</v>
      </c>
    </row>
    <row r="10008" spans="2:14" ht="20.100000000000001" customHeight="1" x14ac:dyDescent="0.3">
      <c r="B10008" s="101">
        <v>9998</v>
      </c>
      <c r="C10008" s="150">
        <f>SUM(C9980:C10007)</f>
        <v>7180</v>
      </c>
      <c r="D10008" s="150"/>
    </row>
    <row r="10009" spans="2:14" ht="20.100000000000001" customHeight="1" x14ac:dyDescent="0.3">
      <c r="B10009" s="101">
        <v>9999</v>
      </c>
      <c r="C10009" s="102">
        <f>COUNT(K11:K9900)</f>
        <v>7180</v>
      </c>
      <c r="D10009" s="174"/>
      <c r="H10009" s="121">
        <f>K10009/C10008</f>
        <v>3954574031.7637882</v>
      </c>
      <c r="K10009" s="90">
        <f>SUM(K8:K9998)</f>
        <v>28393841548064</v>
      </c>
      <c r="L10009" s="90">
        <f>K10009/1024</f>
        <v>27728360886.78125</v>
      </c>
      <c r="M10009" s="90">
        <f>L10009/1024</f>
        <v>27078477.428497314</v>
      </c>
      <c r="N10009" s="90">
        <f>M10009/1024</f>
        <v>26443.825613766909</v>
      </c>
    </row>
    <row r="10010" spans="2:14" ht="20.100000000000001" customHeight="1" x14ac:dyDescent="0.3">
      <c r="B10010" s="101">
        <v>10000</v>
      </c>
    </row>
    <row r="10011" spans="2:14" ht="20.100000000000001" customHeight="1" x14ac:dyDescent="0.3">
      <c r="B10011" s="101">
        <v>10001</v>
      </c>
      <c r="K10011" s="127">
        <f>K10009/(35000000000000)</f>
        <v>0.81125261565897144</v>
      </c>
    </row>
    <row r="10012" spans="2:14" ht="20.100000000000001" customHeight="1" x14ac:dyDescent="0.3">
      <c r="B10012" s="101">
        <v>10002</v>
      </c>
      <c r="H10012" s="121"/>
      <c r="K10012" s="90"/>
      <c r="L10012" s="90"/>
      <c r="M10012" s="90"/>
      <c r="N10012" s="90"/>
    </row>
    <row r="10013" spans="2:14" ht="20.100000000000001" customHeight="1" x14ac:dyDescent="0.3">
      <c r="B10013" s="101">
        <v>10003</v>
      </c>
      <c r="C10013" s="102">
        <f>D10013/1024^4</f>
        <v>3.6703400994192634</v>
      </c>
      <c r="D10013" s="160">
        <f>SUM(K11:K1041)</f>
        <v>4035581617204</v>
      </c>
      <c r="E10013" s="102">
        <f>H10022-(D10013/1024^3)</f>
        <v>898.18461127206683</v>
      </c>
      <c r="F10013" s="273">
        <f>E10022-E10013</f>
        <v>-19.261111589947177</v>
      </c>
      <c r="G10013" s="94"/>
      <c r="I10013" s="101"/>
      <c r="J10013" s="101"/>
      <c r="K10013" s="127">
        <f>D10013/(5000000000000)</f>
        <v>0.80711632344079998</v>
      </c>
    </row>
    <row r="10014" spans="2:14" ht="20.100000000000001" customHeight="1" x14ac:dyDescent="0.3">
      <c r="B10014" s="101">
        <v>10004</v>
      </c>
      <c r="C10014" s="102">
        <f>D10014/1024^4</f>
        <v>10.336388021978564</v>
      </c>
      <c r="D10014" s="160">
        <f>SUM(K1042:K3904)</f>
        <v>11364978819370</v>
      </c>
      <c r="E10014" s="102">
        <f>H10024-(D10014/1024^3)</f>
        <v>2454.0547101106495</v>
      </c>
      <c r="F10014" s="273">
        <f>E10024-E10014</f>
        <v>6.9310889992866578</v>
      </c>
      <c r="G10014" s="94"/>
      <c r="H10014" s="94"/>
      <c r="I10014" s="101"/>
      <c r="J10014" s="101"/>
      <c r="K10014" s="127">
        <f>D10014/(14000000000000)</f>
        <v>0.81178420138357144</v>
      </c>
      <c r="L10014" s="127"/>
      <c r="M10014" s="96"/>
    </row>
    <row r="10015" spans="2:14" ht="20.100000000000001" customHeight="1" x14ac:dyDescent="0.3">
      <c r="B10015" s="101">
        <v>10006</v>
      </c>
      <c r="C10015" s="102">
        <f>D10015/1024^4</f>
        <v>5.9068710603150976</v>
      </c>
      <c r="D10015" s="160">
        <f>SUM(K3905:K5527)</f>
        <v>6494673414590</v>
      </c>
      <c r="E10015" s="102">
        <f>H10023-(D10015/1024^3)</f>
        <v>1401.9446311611682</v>
      </c>
      <c r="F10015" s="273">
        <f>E10023-E10015</f>
        <v>4.3329683302235935</v>
      </c>
      <c r="G10015" s="94"/>
      <c r="H10015" s="94"/>
      <c r="I10015" s="101"/>
      <c r="J10015" s="101"/>
      <c r="K10015" s="127">
        <f>D10015/(8000000000000)</f>
        <v>0.81183417682375003</v>
      </c>
      <c r="L10015" s="96"/>
      <c r="M10015" s="96"/>
    </row>
    <row r="10016" spans="2:14" ht="20.100000000000001" customHeight="1" x14ac:dyDescent="0.3">
      <c r="B10016" s="101">
        <v>10007</v>
      </c>
      <c r="C10016" s="102">
        <f>D10016/1024^4</f>
        <v>5.9104492692313215</v>
      </c>
      <c r="D10016" s="160">
        <f>SUM(K5528:K10001)</f>
        <v>6498607696900</v>
      </c>
      <c r="E10016" s="102">
        <f>H10023-(D10016/1024^3)</f>
        <v>1398.2805452309549</v>
      </c>
      <c r="F10016" s="273">
        <f>E10023-E10016</f>
        <v>7.9970542604369257</v>
      </c>
      <c r="G10016" s="94"/>
      <c r="H10016" s="94"/>
      <c r="I10016" s="101"/>
      <c r="J10016" s="101"/>
      <c r="K10016" s="127">
        <f>D10016/(8000000000000)</f>
        <v>0.81232596211249997</v>
      </c>
      <c r="L10016" s="96"/>
      <c r="M10016" s="96"/>
    </row>
    <row r="10017" spans="2:14" ht="20.100000000000001" customHeight="1" x14ac:dyDescent="0.3">
      <c r="B10017" s="101">
        <v>10008</v>
      </c>
      <c r="C10017" s="102">
        <f>SUM(C10013:C10016)</f>
        <v>25.824048450944247</v>
      </c>
      <c r="D10017" s="160">
        <f>SUM(D10013:D10016)</f>
        <v>28393841548064</v>
      </c>
      <c r="E10017" s="102">
        <f>SUM(E10013:E10016)</f>
        <v>6152.4644977748394</v>
      </c>
      <c r="F10017" s="107">
        <f>SUM(F10013:F10016)</f>
        <v>0</v>
      </c>
      <c r="G10017" s="94"/>
      <c r="H10017" s="94"/>
      <c r="I10017" s="101"/>
      <c r="J10017" s="101"/>
      <c r="K10017" s="127"/>
      <c r="L10017" s="96"/>
      <c r="M10017" s="96"/>
    </row>
    <row r="10018" spans="2:14" ht="20.100000000000001" customHeight="1" x14ac:dyDescent="0.3">
      <c r="B10018" s="101">
        <v>10009</v>
      </c>
      <c r="G10018" s="94"/>
      <c r="H10018" s="128">
        <f>E10017*14/35</f>
        <v>2460.9857991099357</v>
      </c>
      <c r="I10018" s="95"/>
      <c r="J10018" s="95"/>
      <c r="K10018" s="127"/>
      <c r="L10018" s="96"/>
      <c r="M10018" s="96"/>
    </row>
    <row r="10019" spans="2:14" ht="20.100000000000001" customHeight="1" x14ac:dyDescent="0.3">
      <c r="B10019" s="101">
        <v>10010</v>
      </c>
      <c r="H10019" s="128">
        <f>E10017*8/35</f>
        <v>1406.2775994913918</v>
      </c>
    </row>
    <row r="10020" spans="2:14" ht="20.100000000000001" customHeight="1" x14ac:dyDescent="0.3">
      <c r="B10020" s="101">
        <v>10011</v>
      </c>
      <c r="D10020" s="154" t="s">
        <v>6916</v>
      </c>
      <c r="H10020" s="128">
        <f>E10017*5/35</f>
        <v>878.92349968211988</v>
      </c>
    </row>
    <row r="10021" spans="2:14" ht="20.100000000000001" customHeight="1" x14ac:dyDescent="0.3">
      <c r="B10021" s="101">
        <v>10012</v>
      </c>
      <c r="E10021" s="102">
        <f>C10017*1024/35</f>
        <v>755.53787467905454</v>
      </c>
    </row>
    <row r="10022" spans="2:14" ht="20.100000000000001" customHeight="1" x14ac:dyDescent="0.3">
      <c r="B10022" s="101">
        <v>10013</v>
      </c>
      <c r="D10022" s="174">
        <f>E10022/1024</f>
        <v>0.85832373015831998</v>
      </c>
      <c r="E10022" s="102">
        <f>H10022-5*E10021</f>
        <v>878.92349968211965</v>
      </c>
      <c r="H10022" s="146">
        <f>(1000^3/1024^3)*5000</f>
        <v>4656.6128730773926</v>
      </c>
      <c r="L10022" s="102"/>
    </row>
    <row r="10023" spans="2:14" ht="20.100000000000001" customHeight="1" x14ac:dyDescent="0.3">
      <c r="B10023" s="101">
        <v>10014</v>
      </c>
      <c r="D10023" s="174">
        <f>E10023/1024</f>
        <v>1.3733179682533123</v>
      </c>
      <c r="E10023" s="102">
        <f>H10023-8*E10021</f>
        <v>1406.2775994913918</v>
      </c>
      <c r="H10023" s="146">
        <f>(1000^3/1024^3)*8000</f>
        <v>7450.5805969238281</v>
      </c>
      <c r="K10023" s="147"/>
    </row>
    <row r="10024" spans="2:14" ht="20.100000000000001" customHeight="1" x14ac:dyDescent="0.3">
      <c r="B10024" s="101">
        <v>10015</v>
      </c>
      <c r="D10024" s="174">
        <f>E10024/1024</f>
        <v>2.403306444443297</v>
      </c>
      <c r="E10024" s="102">
        <f>H10024-14*E10021</f>
        <v>2460.9857991099361</v>
      </c>
      <c r="H10024" s="146">
        <f>(1000^3/1024^3)*14000</f>
        <v>13038.516044616699</v>
      </c>
    </row>
    <row r="10025" spans="2:14" ht="20.100000000000001" customHeight="1" x14ac:dyDescent="0.3">
      <c r="B10025" s="101">
        <v>10016</v>
      </c>
      <c r="K10025" s="12">
        <f>(H10022+H10023*2+H10024)*1024*1024*1024</f>
        <v>35000000000000</v>
      </c>
      <c r="L10025" s="12">
        <f>K10025/1024</f>
        <v>34179687500</v>
      </c>
      <c r="M10025" s="12">
        <f>L10025/1024</f>
        <v>33378601.07421875</v>
      </c>
      <c r="N10025" s="12">
        <f>M10025/1024</f>
        <v>32596.290111541748</v>
      </c>
    </row>
    <row r="10026" spans="2:14" ht="20.100000000000001" customHeight="1" x14ac:dyDescent="0.3">
      <c r="B10026" s="101">
        <v>10017</v>
      </c>
    </row>
    <row r="10027" spans="2:14" ht="20.100000000000001" customHeight="1" x14ac:dyDescent="0.3">
      <c r="B10027" s="101">
        <v>10018</v>
      </c>
    </row>
    <row r="10028" spans="2:14" ht="20.100000000000001" customHeight="1" x14ac:dyDescent="0.3">
      <c r="B10028" s="101">
        <v>10019</v>
      </c>
    </row>
    <row r="10029" spans="2:14" ht="20.100000000000001" customHeight="1" x14ac:dyDescent="0.3">
      <c r="B10029" s="101">
        <v>10020</v>
      </c>
    </row>
    <row r="10030" spans="2:14" ht="20.100000000000001" customHeight="1" x14ac:dyDescent="0.3">
      <c r="B10030" s="101">
        <v>10021</v>
      </c>
    </row>
    <row r="10031" spans="2:14" ht="20.100000000000001" customHeight="1" x14ac:dyDescent="0.3">
      <c r="B10031" s="101">
        <v>10022</v>
      </c>
    </row>
    <row r="10032" spans="2:14" ht="20.100000000000001" customHeight="1" x14ac:dyDescent="0.3">
      <c r="B10032" s="101">
        <v>10023</v>
      </c>
    </row>
    <row r="10033" spans="2:2" ht="20.100000000000001" customHeight="1" x14ac:dyDescent="0.3">
      <c r="B10033" s="101">
        <v>10024</v>
      </c>
    </row>
    <row r="10034" spans="2:2" ht="20.100000000000001" customHeight="1" x14ac:dyDescent="0.3">
      <c r="B10034" s="101">
        <v>10025</v>
      </c>
    </row>
    <row r="10035" spans="2:2" ht="20.100000000000001" customHeight="1" x14ac:dyDescent="0.3">
      <c r="B10035" s="101">
        <v>10026</v>
      </c>
    </row>
    <row r="10036" spans="2:2" ht="20.100000000000001" customHeight="1" x14ac:dyDescent="0.3">
      <c r="B10036" s="101">
        <v>10027</v>
      </c>
    </row>
    <row r="10037" spans="2:2" ht="20.100000000000001" customHeight="1" x14ac:dyDescent="0.3">
      <c r="B10037" s="101">
        <v>10028</v>
      </c>
    </row>
    <row r="10038" spans="2:2" ht="20.100000000000001" customHeight="1" x14ac:dyDescent="0.3">
      <c r="B10038" s="101">
        <v>10029</v>
      </c>
    </row>
    <row r="10039" spans="2:2" ht="20.100000000000001" customHeight="1" x14ac:dyDescent="0.3">
      <c r="B10039" s="101">
        <v>10030</v>
      </c>
    </row>
    <row r="10040" spans="2:2" ht="20.100000000000001" customHeight="1" x14ac:dyDescent="0.3">
      <c r="B10040" s="101">
        <v>10031</v>
      </c>
    </row>
    <row r="10041" spans="2:2" ht="20.100000000000001" customHeight="1" x14ac:dyDescent="0.3">
      <c r="B10041" s="101">
        <v>10032</v>
      </c>
    </row>
    <row r="10042" spans="2:2" ht="20.100000000000001" customHeight="1" x14ac:dyDescent="0.3">
      <c r="B10042" s="101">
        <v>10033</v>
      </c>
    </row>
    <row r="10043" spans="2:2" ht="20.100000000000001" customHeight="1" x14ac:dyDescent="0.3">
      <c r="B10043" s="101">
        <v>10034</v>
      </c>
    </row>
    <row r="10044" spans="2:2" ht="20.100000000000001" customHeight="1" x14ac:dyDescent="0.3">
      <c r="B10044" s="101">
        <v>10035</v>
      </c>
    </row>
    <row r="10045" spans="2:2" ht="20.100000000000001" customHeight="1" x14ac:dyDescent="0.3">
      <c r="B10045" s="101">
        <v>10036</v>
      </c>
    </row>
    <row r="10046" spans="2:2" ht="20.100000000000001" customHeight="1" x14ac:dyDescent="0.3">
      <c r="B10046" s="101">
        <v>10037</v>
      </c>
    </row>
    <row r="10047" spans="2:2" ht="20.100000000000001" customHeight="1" x14ac:dyDescent="0.3">
      <c r="B10047" s="101">
        <v>10038</v>
      </c>
    </row>
    <row r="10048" spans="2:2" ht="20.100000000000001" customHeight="1" x14ac:dyDescent="0.3">
      <c r="B10048" s="101">
        <v>10039</v>
      </c>
    </row>
    <row r="10049" spans="2:2" ht="20.100000000000001" customHeight="1" x14ac:dyDescent="0.3">
      <c r="B10049" s="101">
        <v>10040</v>
      </c>
    </row>
    <row r="10050" spans="2:2" ht="20.100000000000001" customHeight="1" x14ac:dyDescent="0.3">
      <c r="B10050" s="101">
        <v>10041</v>
      </c>
    </row>
  </sheetData>
  <autoFilter ref="A9:R9" xr:uid="{E843A73C-3FD1-4912-BF49-041148D650FB}"/>
  <sortState xmlns:xlrd2="http://schemas.microsoft.com/office/spreadsheetml/2017/richdata2" ref="C11:P7190">
    <sortCondition ref="C11:C7190"/>
  </sortState>
  <mergeCells count="1">
    <mergeCell ref="B6:N6"/>
  </mergeCells>
  <conditionalFormatting sqref="C9010">
    <cfRule type="duplicateValues" dxfId="517" priority="15"/>
    <cfRule type="duplicateValues" dxfId="516" priority="16"/>
  </conditionalFormatting>
  <conditionalFormatting sqref="D10008">
    <cfRule type="duplicateValues" dxfId="515" priority="12"/>
  </conditionalFormatting>
  <conditionalFormatting sqref="C10008">
    <cfRule type="duplicateValues" dxfId="514" priority="11"/>
  </conditionalFormatting>
  <conditionalFormatting sqref="C7475">
    <cfRule type="duplicateValues" dxfId="513" priority="9"/>
  </conditionalFormatting>
  <conditionalFormatting sqref="C10014">
    <cfRule type="duplicateValues" dxfId="512" priority="7"/>
  </conditionalFormatting>
  <conditionalFormatting sqref="C1:C23 C10009:C10013 C7629:C10007 C443 C694:C726 C728:C737 C1440 C2987:C3019 C1808:C1838 C3103:C3134 C3236 C3296:C3297 C3517:C3561 C4114:C4135 C4423:C4424 C4596:C4602 C4426:C4436 C10020:C1048576 C10015:C10017 C26:C53 C161:C174 C177:C182 C437:C441 C666:C682 C685:C692 C979:C982 C1035:C1038 C1052:C1054 C1056:C1067 C1072:C1107 C1329:C1348 C1350:C1378 C1611:C1612 C1647:C1659 C1714:C1722 C1724:C1746 C1868:C1885 C1943:C1944 C2146:C2151 C2153:C2154 C2206:C2241 C2333:C2336 C2494 C2525:C2535 C2542:C2550 C2642:C2691 C2764:C2766 C2836:C2876 C2878:C2921 C3055:C3079 C3081:C3094 C3096:C3100 C3398:C3399 C3408:C3482 C3485:C3496 C3591:C3594 C3857 C3859:C3942 C4032:C4061 C4064:C4070 C4072:C4112 C4137:C4142 C4144:C4179 C4195:C4221 C4223:C4248 C4303:C4306 C4308:C4323 C4325:C4380 C4413:C4420 C4516:C4535 C4557:C4562 C4568:C4594 C4740:C4745 C4765:C4773 C4775:C4782 C4784:C4793 C4846:C4855 C4887:C4899 C4903:C4904 C4933:C4936 C5015:C5077 C5079:C5095 C5107:C5113 C5115:C5136 C5170:C5177 C5179 C5181:C5184 C5187:C5190 C5201:C5232 C5234:C5250 C5257:C5263 C5268:C5273 C5306:C5318 C5339:C5372 C5374:C5375 C5418:C5420 C5422:C5454 C5486 C5548:C5564 C5624:C5659 C5676 C5686 C5689:C5712 C5714:C5722 C5781:C5810 C5812:C5826 C5829:C5852 C5854 C5856:C5860 C5862:C5879 C5995:C6048 C6053:C6054 C6170:C6211 C6320:C6345 C6477:C6491 C6514:C6535 C6537:C6564 C6568:C6617 C6619:C6632 C6634:C6656 C6689:C6691 C6751:C6760 C7219:C7223 C7226:C7248 C7250 C306:C354 C941:C943 C1271:C1280 C1556:C1594 C2009:C2025 C3742:C3758 C4614:C4640 C5456:C5484 C5511:C5546 C6494:C6499 C460:C461 C580:C595 C984:C1000 C1234:C1268 C2049:C2060 C2947:C2985 C2496:C2500 C3699 C3701:C3709 C3964:C4028 C4191:C4193 C4679:C4684 C4686:C4730 C6050:C6051 C6056 C446:C458 C739:C748 C923:C937 C1393:C1395 C1614:C1642 C1683:C1686 C2243:C2301 C2161:C2191 C2380:C2403 C2779:C2780 C2923:C2935 C3310:C3340 C3505:C3508 C3510:C3515 C4732:C4738 C4748:C4755 C4795:C4844 C4872:C4882 C5946:C5956 C6347:C6349 C6501:C6512 C6876:C6919 C6923:C6949 C1004:C1033 C185:C219 C222:C232 C407:C411 C427 C430:C435 C277:C303 C419:C421 C1923:C1928 C3563:C3573 C424:C425 C540:C578 C656:C659 C752:C767 C793:C816 C913:C921 C946:C977 C55:C62 C64:C69 C71 C73:C82 C85:C159 C235:C274 C1399:C1436 C3771:C3786 C3596:C3604 C4382:C4411 C1596:C1599 C1601:C1608 C598:C653 C6958:C7000 C1662:C1666 C1172:C1232 C661:C664 C1670:C1675 C413:C417 C2770:C2777 C2502:C2513 C769:C773 C6464:C6475 C3287:C3293 C775:C790 C818:C910 C1041:C1050 C1070 C1110:C1118 C1122:C1143 C1146:C1167 C1170 C1283:C1288 C1291:C1327 C1382:C1391 C1443:C1470 C1472:C1513 C4438:C4513 C1515:C1523 C2344:C2358 C2360:C2372 C1980:C1981 C1525:C1536 C1538:C1554 C3238:C3244 C2463:C2491 C3947:C3962 C4604:C4611 C1689:C1702 C1710:C1712 C1749:C1783 C1786:C1806 C1887:C1921 C3137:C3174 C1840:C1866 C1930:C1941 C1948:C1949 C1953:C1978 C1704:C1707 C1983:C2004 C2028 C2030:C2047 C5881:C5912 C6725:C6749 C6299:C6309 C2329:C2331 C2113:C2144 C2157:C2159 C2194:C2204 C2304:C2327 C2339:C2342 C2405:C2419 C2062 C2422:C2427 C2430:C2461 C2515:C2521 C463:C480 C4906 C4908:C4913 C3828:C3837 C4566 C2552:C2640 C2693:C2762 C3711:C3721 C2783:C2800 C2803:C2834 C2938:C2945 C3021 C5275:C5303 C5914:C5937 C6061:C6168 C3024:C3050 C3177:C3185 C3191 C3194:C3204 C3207:C3208 C3211:C3234 C3246:C3250 C5377:C5416 C6363:C6379 C3256:C3285 C3343:C3396 C3402:C3405 C7210:C7217 C3499:C3503 C3576:C3583 C3588:C3589 C482:C537 C3606:C3624 C3187:C3188 C3626:C3631 C3634:C3635 C3640:C3647 C3650:C3654 C3657:C3687 C3691 C3695:C3697 C3724:C3738 C3762:C3768 C3789:C3813 C3817:C3826 C3839:C3855 C4185:C4188 C2374:C2377 C4252:C4257 C4260:C4293 C4295:C4301 C4538:C4541 C4544:C4554 C4642:C4643 C4645:C4677 C2537:C2539 C4757:C4758 C4761:C4763 C4858:C4870 C4915:C4930 C4940:C4980 C4983:C5010 C3052:C3053 C5097:C5105 C6853:C6873 C5138:C5168 C5193:C5199 C5252:C5255 C356:C404 C5320:C5337 C5489:C5501 C5504:C5507 C5567:C5622 C5661:C5665 C5669:C5673 C5679:C5683 C5725:C5778 C5942:C5944 C2064:C2108 C5958:C5993 C6059 C6214:C6228 C6233:C6297 C6230:C6231 C6382:C6416 C6419:C6444 C6447 C6450:C6462 C6658:C6679 C3299:C3305 C4181:C4183 C6683:C6687 C6693 C6695:C6723 C6763:C6786 C6789:C6851 C6952:C6956 C7191:C7205 C7208 C6311:C6318">
    <cfRule type="duplicateValues" dxfId="511" priority="17"/>
  </conditionalFormatting>
  <conditionalFormatting sqref="C7602">
    <cfRule type="duplicateValues" dxfId="510" priority="6"/>
  </conditionalFormatting>
  <conditionalFormatting sqref="C6565">
    <cfRule type="duplicateValues" dxfId="509" priority="5"/>
  </conditionalFormatting>
  <conditionalFormatting sqref="C6310">
    <cfRule type="duplicateValues" dxfId="507" priority="3"/>
  </conditionalFormatting>
  <conditionalFormatting sqref="C579">
    <cfRule type="duplicateValues" dxfId="506" priority="2"/>
  </conditionalFormatting>
  <conditionalFormatting sqref="C7124">
    <cfRule type="duplicateValues" dxfId="505" priority="1"/>
  </conditionalFormatting>
  <hyperlinks>
    <hyperlink ref="E3171" r:id="rId1" display="https://www.filmaffinity.com/es/film976922.html" xr:uid="{E51818F8-B325-46BF-8AF9-5664D0B6E9EE}"/>
    <hyperlink ref="E16" r:id="rId2" display="https://www.filmaffinity.com/es/film103302.html" xr:uid="{1F8A16A1-F106-495C-9F5F-95FBF2D58201}"/>
    <hyperlink ref="E17" r:id="rId3" display="https://www.filmaffinity.com/es/film429541.html" xr:uid="{E21CECAD-F4A9-48A9-8CBA-93B3E569B887}"/>
    <hyperlink ref="E26" r:id="rId4" display="https://www.filmaffinity.com/es/film304908.html" xr:uid="{220AC2E8-DA8C-42CC-8803-D0EF3139B12E}"/>
    <hyperlink ref="E32" r:id="rId5" display="https://www.filmaffinity.com/es/film803911.html" xr:uid="{4C328CA8-A6CE-481B-BE6F-45B1E676732F}"/>
    <hyperlink ref="E33" r:id="rId6" display="https://www.filmaffinity.com/es/film438949.html" xr:uid="{54B08DE5-AC92-4F28-AA10-26B2F2CA777A}"/>
    <hyperlink ref="E34" r:id="rId7" display="https://www.filmaffinity.com/es/film199893.html" xr:uid="{11A13FF0-F6B9-4280-81A8-210B38D752F1}"/>
    <hyperlink ref="E37" r:id="rId8" display="https://www.filmaffinity.com/es/film563532.html" xr:uid="{DD66180F-8FE0-40D9-92A6-EE3F8145C980}"/>
    <hyperlink ref="E41" r:id="rId9" display="https://www.filmaffinity.com/es/film659060.html" xr:uid="{9197262A-4344-4698-955E-21B9C9C22AD8}"/>
    <hyperlink ref="E42" r:id="rId10" display="https://www.filmaffinity.com/es/film253954.html" xr:uid="{5AB1C5D2-418A-47E5-9CAB-5CC9F4996065}"/>
    <hyperlink ref="E44" r:id="rId11" display="https://www.filmaffinity.com/es/film145446.html" xr:uid="{57ED46A4-4174-439E-B32A-F1F44113FFA1}"/>
    <hyperlink ref="E46" r:id="rId12" display="https://www.filmaffinity.com/es/film810245.html" xr:uid="{E3A5BC5D-4A9C-4147-B81F-54A5FEA77BDF}"/>
    <hyperlink ref="E49" r:id="rId13" display="https://www.filmaffinity.com/es/film716877.html" xr:uid="{8DD3EFCE-6ED0-4472-AC00-D71ECEE6A296}"/>
    <hyperlink ref="E57" r:id="rId14" display="https://www.filmaffinity.com/es/film209785.html" xr:uid="{B464036A-4723-45CF-BA14-8A875F69613A}"/>
    <hyperlink ref="E58" r:id="rId15" display="https://www.filmaffinity.com/es/film754133.html" xr:uid="{816E0D25-CAAB-4169-AE2C-2E0FD5E61529}"/>
    <hyperlink ref="E59" r:id="rId16" display="https://www.filmaffinity.com/es/film409167.html" xr:uid="{BB3ADC5C-5818-42AF-8DEE-11F63FC81C5D}"/>
    <hyperlink ref="E61" r:id="rId17" display="https://www.filmaffinity.com/es/film810073.html" xr:uid="{FFA69C3A-4FCA-4F7E-8D6C-1486C40607E8}"/>
    <hyperlink ref="E66" r:id="rId18" display="https://www.filmaffinity.com/es/film963867.html" xr:uid="{D3D0582E-5DB0-457D-9701-8383F4208D2A}"/>
    <hyperlink ref="E64" r:id="rId19" display="https://www.filmaffinity.com/es/film206098.html" xr:uid="{37D3198C-BB36-40B3-BBC9-72919F3A5D71}"/>
    <hyperlink ref="E67" r:id="rId20" display="https://www.filmaffinity.com/es/film897695.html" xr:uid="{7D2A12FE-4251-4307-8E8A-72AD07A6D581}"/>
    <hyperlink ref="E72" r:id="rId21" display="https://www.filmaffinity.com/es/film668317.html" xr:uid="{AEA9E679-3117-46C6-9E4E-EF5284D873C0}"/>
    <hyperlink ref="E73" r:id="rId22" display="https://www.filmaffinity.com/es/film330605.html" xr:uid="{56F9C3B3-6AF3-4EFF-B60D-43A2534E5C0E}"/>
    <hyperlink ref="E74" r:id="rId23" display="https://www.filmaffinity.com/es/film607000.html" xr:uid="{03A19C28-0BC8-4D40-9610-2A59CE4A4820}"/>
    <hyperlink ref="E1257" r:id="rId24" display="https://www.filmaffinity.com/es/film697533.html" xr:uid="{D9C5B30C-0F28-4C10-9C72-6F2B4F7CE23B}"/>
    <hyperlink ref="E75" r:id="rId25" display="https://www.filmaffinity.com/es/film451582.html" xr:uid="{4D93F013-9ABE-43C7-ADCF-608008E57602}"/>
    <hyperlink ref="E77" r:id="rId26" display="https://www.filmaffinity.com/es/film966586.html" xr:uid="{CAA1945A-22FD-4DD4-BC71-DBE1277B3E24}"/>
    <hyperlink ref="E78" r:id="rId27" display="https://www.filmaffinity.com/es/film110699.html" xr:uid="{BE37C9E7-9BDB-4585-8C65-D73C4012E878}"/>
    <hyperlink ref="E80" r:id="rId28" display="https://www.filmaffinity.com/es/film597484.html" xr:uid="{D557EECA-8412-4ED8-AAC9-B445F5D74654}"/>
    <hyperlink ref="E81" r:id="rId29" display="https://www.filmaffinity.com/es/film374678.html" xr:uid="{0FF71752-D26A-4D23-B2C1-6EF862770689}"/>
    <hyperlink ref="E89" r:id="rId30" display="https://www.filmaffinity.com/es/film204264.html" xr:uid="{9761FBDB-1672-438B-97E2-D7ED4DCBB674}"/>
    <hyperlink ref="E91" r:id="rId31" display="https://www.filmaffinity.com/es/film100357.html" xr:uid="{0C518E43-7558-418B-AA2C-980C0F97B3CE}"/>
    <hyperlink ref="E92" r:id="rId32" display="https://www.filmaffinity.com/es/film502943.html" xr:uid="{172E21F5-5CA1-44C1-BDAB-D33127F9C456}"/>
    <hyperlink ref="E94" r:id="rId33" display="https://www.filmaffinity.com/es/film331228.html" xr:uid="{75CFE9F6-9E0E-49C5-950D-B76CE416F298}"/>
    <hyperlink ref="E95" r:id="rId34" display="https://www.filmaffinity.com/es/film335514.html" xr:uid="{B4F5EE6F-0864-4921-9DAC-AB913E58EEF8}"/>
    <hyperlink ref="E96" r:id="rId35" display="https://www.filmaffinity.com/es/film703891.html" xr:uid="{8CDC9BB8-930C-4D94-8BD2-0C2C86E9E476}"/>
    <hyperlink ref="E97" r:id="rId36" display="https://www.filmaffinity.com/es/film721395.html" xr:uid="{C623E369-69A4-4E69-AB62-276907F21F0B}"/>
    <hyperlink ref="E98" r:id="rId37" display="https://www.filmaffinity.com/es/film309782.html" xr:uid="{AF9A39C1-FFF8-486C-A106-22C2EE1F4F82}"/>
    <hyperlink ref="E99" r:id="rId38" display="https://www.filmaffinity.com/es/film965107.html" xr:uid="{BAF74115-ABE9-4C83-8B57-E183B24847F3}"/>
    <hyperlink ref="E100" r:id="rId39" display="https://www.filmaffinity.com/es/film685920.html" xr:uid="{7C1DD512-5215-439C-8DD7-5B66326DF64C}"/>
    <hyperlink ref="E6035" r:id="rId40" display="https://www.filmaffinity.com/es/film336585.html" xr:uid="{3FE1B6DB-1D4E-48B0-8506-D68F483C03DF}"/>
    <hyperlink ref="E101" r:id="rId41" display="https://www.filmaffinity.com/es/film399020.html" xr:uid="{459FCC01-35CE-467C-91BE-5403E5D5C366}"/>
    <hyperlink ref="E103" r:id="rId42" display="https://www.filmaffinity.com/es/film262271.html" xr:uid="{F2B872A7-D86D-41F6-81D2-4933C08D81FE}"/>
    <hyperlink ref="E104" r:id="rId43" display="https://www.filmaffinity.com/es/film902165.html" xr:uid="{7A012860-77B1-4BD1-9A0A-18BDD3556589}"/>
    <hyperlink ref="E107" r:id="rId44" display="https://www.filmaffinity.com/es/film110808.html" xr:uid="{43156583-B1AB-4565-8E5A-2FEDFC8DF9D7}"/>
    <hyperlink ref="E108" r:id="rId45" display="https://www.filmaffinity.com/es/film405517.html" xr:uid="{E33483DE-A933-4023-A105-6E0168E62C4C}"/>
    <hyperlink ref="E109" r:id="rId46" display="https://www.filmaffinity.com/es/film229416.html" xr:uid="{70E30504-15B3-4A3A-ABDE-1FB475F3B367}"/>
    <hyperlink ref="E110" r:id="rId47" display="https://www.filmaffinity.com/es/film465672.html" xr:uid="{CE6B6457-9A7B-4083-B2CC-B1F131220D9A}"/>
    <hyperlink ref="E112" r:id="rId48" display="https://www.filmaffinity.com/es/film774513.html" xr:uid="{525586D1-5831-4D16-863D-AE1E2E215380}"/>
    <hyperlink ref="E113" r:id="rId49" display="https://www.filmaffinity.com/es/film533590.html" xr:uid="{72D63B24-D1A5-49AA-B910-AAAF69A1D354}"/>
    <hyperlink ref="E115" r:id="rId50" display="https://www.filmaffinity.com/es/film603364.html" xr:uid="{6D6F114A-5CAA-4F36-A669-24C6180C3821}"/>
    <hyperlink ref="E116" r:id="rId51" display="https://www.filmaffinity.com/es/film973755.html" xr:uid="{795A386B-819D-4346-BD83-3E06E1262A80}"/>
    <hyperlink ref="E120" r:id="rId52" display="https://www.filmaffinity.com/es/film883382.html" xr:uid="{ABB110E4-B34D-4366-81CA-AB351AB07C78}"/>
    <hyperlink ref="E121" r:id="rId53" display="https://www.filmaffinity.com/es/film433124.html" xr:uid="{5C6DEA5A-472E-4558-BA6F-CB86B150965D}"/>
    <hyperlink ref="E191" r:id="rId54" display="https://www.filmaffinity.com/es/film676038.html" xr:uid="{2666C1A7-7136-498A-9CB3-D51B8A00A570}"/>
    <hyperlink ref="E123" r:id="rId55" display="https://www.filmaffinity.com/es/film117684.html" xr:uid="{04FD28B5-5CF3-4EC9-AC8E-AA9C51625969}"/>
    <hyperlink ref="E124" r:id="rId56" display="https://www.filmaffinity.com/es/film446010.html" xr:uid="{B4B4EB32-B128-481C-9328-7EFD8286E0BB}"/>
    <hyperlink ref="E125" r:id="rId57" display="https://www.filmaffinity.com/es/film802633.html" xr:uid="{A7CD8463-B338-456F-A29F-F204D17D18E5}"/>
    <hyperlink ref="E127" r:id="rId58" display="https://www.filmaffinity.com/es/film747176.html" xr:uid="{646E0119-C771-4D17-B4AF-9F8EDB2BB564}"/>
    <hyperlink ref="E126" r:id="rId59" display="https://www.filmaffinity.com/es/film573335.html" xr:uid="{8D7D2187-EBB7-4BAE-9A7F-20F70CA9F9BF}"/>
    <hyperlink ref="E128" r:id="rId60" display="https://www.filmaffinity.com/es/film249716.html" xr:uid="{BF676D9E-D9DE-4E09-B936-B0FACA5CF2BB}"/>
    <hyperlink ref="E129" r:id="rId61" display="https://www.filmaffinity.com/es/film100266.html" xr:uid="{234CB1C1-0E90-41F7-A520-2FB5F7204E50}"/>
    <hyperlink ref="E6802" r:id="rId62" display="https://www.filmaffinity.com/es/film285471.html" xr:uid="{E7A35D54-D64C-4264-BD71-7972E2A90C60}"/>
    <hyperlink ref="E133" r:id="rId63" display="https://www.filmaffinity.com/es/film995471.html" xr:uid="{6FD5384F-0416-4514-B535-331B97CD2176}"/>
    <hyperlink ref="E134" r:id="rId64" display="https://www.filmaffinity.com/es/film670981.html" xr:uid="{F9CAE5A9-F117-4E23-AE9D-E29FE1AADF61}"/>
    <hyperlink ref="E135" r:id="rId65" display="https://www.filmaffinity.com/es/film938141.html" xr:uid="{A88C62EC-CF54-432D-9C8B-8C4E8530403F}"/>
    <hyperlink ref="E136" r:id="rId66" display="https://www.filmaffinity.com/es/film634998.html" xr:uid="{5D7D5E9B-D772-469A-BEDF-400328E688BE}"/>
    <hyperlink ref="E137" r:id="rId67" display="https://www.filmaffinity.com/es/film770906.html" xr:uid="{7B48E2A1-9D8C-40E5-B75F-89DCC9B7F2B5}"/>
    <hyperlink ref="E138" r:id="rId68" display="https://www.filmaffinity.com/es/film560931.html" xr:uid="{00C0BD38-CD32-47BA-B5F0-E10C8B0B8A31}"/>
    <hyperlink ref="E139" r:id="rId69" display="https://www.filmaffinity.com/es/film617701.html" xr:uid="{82DE85CD-03ED-45AD-80BE-9831D18843DF}"/>
    <hyperlink ref="E140" r:id="rId70" display="https://www.filmaffinity.com/es/film984814.html" xr:uid="{455B2E99-34AC-4780-B517-1B4B1359C3C2}"/>
    <hyperlink ref="E141" r:id="rId71" display="https://www.filmaffinity.com/es/film415960.html" xr:uid="{9CD5C63A-A3CD-4B16-8624-8A8220AB9750}"/>
    <hyperlink ref="E142" r:id="rId72" display="https://www.filmaffinity.com/es/film637976.html" xr:uid="{4374C302-84EC-475B-90B2-3E3404C20480}"/>
    <hyperlink ref="E6947" r:id="rId73" display="https://www.filmaffinity.com/es/film404242.html" xr:uid="{653F65AF-208F-43BA-95EB-9E8829B0182D}"/>
    <hyperlink ref="E145" r:id="rId74" display="https://www.filmaffinity.com/es/film385177.html" xr:uid="{4DF5D650-62B1-4323-A91D-1613E681E777}"/>
    <hyperlink ref="E146" r:id="rId75" display="https://www.filmaffinity.com/es/film532804.html" xr:uid="{FB8D89EF-47D5-4A41-AD16-8189312880C3}"/>
    <hyperlink ref="E147" r:id="rId76" display="https://www.filmaffinity.com/es/film800692.html" xr:uid="{5A2F2474-E6A4-40DC-84DD-70E393EAF0F3}"/>
    <hyperlink ref="E149" r:id="rId77" display="https://www.filmaffinity.com/es/film607773.html" xr:uid="{38C02C47-FD37-4319-B496-BE458EAA7D7B}"/>
    <hyperlink ref="E150" r:id="rId78" display="https://www.filmaffinity.com/es/film622655.html" xr:uid="{DA86F496-21E2-40BD-875D-C9810B38D411}"/>
    <hyperlink ref="E151" r:id="rId79" display="https://www.filmaffinity.com/es/film593148.html" xr:uid="{A607316D-0508-49B8-AF14-4C17BEA1E99E}"/>
    <hyperlink ref="E152" r:id="rId80" display="https://www.filmaffinity.com/es/film960493.html" xr:uid="{EB9593CD-B4B3-4CE6-B349-AD7FE6EDC960}"/>
    <hyperlink ref="E5640" r:id="rId81" display="https://www.filmaffinity.com/es/film680974.html" xr:uid="{89010944-1E27-462D-B983-16C895C0910B}"/>
    <hyperlink ref="E153" r:id="rId82" display="https://www.filmaffinity.com/es/film907134.html" xr:uid="{6E6C12EA-FEBB-4374-85DE-A9548BE2D1E2}"/>
    <hyperlink ref="E154" r:id="rId83" display="https://www.filmaffinity.com/es/film864325.html" xr:uid="{531F3FD7-EB45-477A-88B5-25BEA1011C78}"/>
    <hyperlink ref="E155" r:id="rId84" display="https://www.filmaffinity.com/es/film581441.html" xr:uid="{532DC483-368B-4BD3-8D60-E3E2B0F3D935}"/>
    <hyperlink ref="E156" r:id="rId85" display="https://www.filmaffinity.com/es/film528350.html" xr:uid="{AFE7298B-1408-45D4-BC70-9D549480F467}"/>
    <hyperlink ref="E157" r:id="rId86" display="https://www.filmaffinity.com/es/film100981.html" xr:uid="{D3C2B9E8-5B2C-4287-A8A3-B9197D258F28}"/>
    <hyperlink ref="E158" r:id="rId87" display="https://www.filmaffinity.com/es/film295883.html" xr:uid="{8B3DAC7A-8490-44BF-A43A-7A5541ED40FA}"/>
    <hyperlink ref="E160" r:id="rId88" display="https://www.filmaffinity.com/es/film502111.html" xr:uid="{582DC3A3-3AE3-488B-AA64-1EBA6910F5C3}"/>
    <hyperlink ref="E159" r:id="rId89" display="https://www.filmaffinity.com/es/film183310.html" xr:uid="{6B39B5C3-B513-4441-B9B9-A352DB4E3DDF}"/>
    <hyperlink ref="E161" r:id="rId90" display="https://www.filmaffinity.com/es/film488084.html" xr:uid="{EC9274F9-DED5-402A-80EB-F8C27651AC60}"/>
    <hyperlink ref="E162" r:id="rId91" display="https://www.filmaffinity.com/es/film881586.html" xr:uid="{CF395E39-C802-42EA-9784-3A888F56C554}"/>
    <hyperlink ref="E163" r:id="rId92" display="https://www.filmaffinity.com/es/film360187.html" xr:uid="{78549FBF-8452-44FB-86DC-71732E9F9315}"/>
    <hyperlink ref="E165" r:id="rId93" display="https://www.filmaffinity.com/es/film928418.html" xr:uid="{63C83E41-9789-4610-95DA-98EDD432F552}"/>
    <hyperlink ref="E166" r:id="rId94" display="https://www.filmaffinity.com/es/film897425.html" xr:uid="{6421FCF0-63BA-44DC-ACCA-D64E8F83591D}"/>
    <hyperlink ref="E6097" r:id="rId95" display="https://www.filmaffinity.com/es/film273921.html" xr:uid="{DA2AE897-4A7D-4B37-84EB-D1F6C2B68A56}"/>
    <hyperlink ref="E167" r:id="rId96" display="https://www.filmaffinity.com/es/film521197.html" xr:uid="{033609EC-E6E2-4EAF-AC72-0331422CED3F}"/>
    <hyperlink ref="E168" r:id="rId97" display="https://www.filmaffinity.com/es/film549239.html" xr:uid="{C47630E5-78D2-4E2C-9F00-AC24FF1E8853}"/>
    <hyperlink ref="E169" r:id="rId98" display="https://www.filmaffinity.com/es/film486223.html" xr:uid="{5505A7CE-2C77-4DE5-8149-76B6DA6C4D64}"/>
    <hyperlink ref="E171" r:id="rId99" display="https://www.filmaffinity.com/es/film848294.html" xr:uid="{F1930F44-F4BE-4A6F-A93C-476074F96CB4}"/>
    <hyperlink ref="E172" r:id="rId100" display="https://www.filmaffinity.com/es/film333605.html" xr:uid="{F84B7FCE-18E6-46B8-A359-F5CB71784EE6}"/>
    <hyperlink ref="E173" r:id="rId101" display="https://www.filmaffinity.com/es/film193230.html" xr:uid="{B8247D1D-0B3F-4191-8647-D77566EC1888}"/>
    <hyperlink ref="E174" r:id="rId102" display="https://www.filmaffinity.com/es/film307333.html" xr:uid="{4C18E2C8-9440-4098-ABBE-D39CECBBB698}"/>
    <hyperlink ref="E176" r:id="rId103" display="https://www.filmaffinity.com/es/film966149.html" xr:uid="{EA676313-1081-405A-848F-39E048C192D4}"/>
    <hyperlink ref="E178" r:id="rId104" display="https://www.filmaffinity.com/es/film506259.html" xr:uid="{69AFFE56-0CA6-499C-BF22-7E414B1698FE}"/>
    <hyperlink ref="E180" r:id="rId105" display="https://www.filmaffinity.com/es/film877386.html" xr:uid="{2EA06095-1B36-424C-BB68-C24BBD4ED43F}"/>
    <hyperlink ref="E186" r:id="rId106" display="https://www.filmaffinity.com/es/film255573.html" xr:uid="{274F41A0-ACD0-48CD-AE1C-68279228FFC0}"/>
    <hyperlink ref="E181" r:id="rId107" display="https://www.filmaffinity.com/es/film809192.html" xr:uid="{C838171A-9E12-49FC-8181-F3B4B5E60260}"/>
    <hyperlink ref="E184" r:id="rId108" display="https://www.filmaffinity.com/es/film385035.html" xr:uid="{2B36329C-F847-45A0-96BC-4A3E080C7222}"/>
    <hyperlink ref="E185" r:id="rId109" display="https://www.filmaffinity.com/es/film671403.html" xr:uid="{478DA0E5-899E-4B4D-837F-85C7BA73D14D}"/>
    <hyperlink ref="E179" r:id="rId110" display="https://www.filmaffinity.com/es/film110273.html" xr:uid="{1F663231-9FF3-46D3-99C3-165105F33BE3}"/>
    <hyperlink ref="E189" r:id="rId111" display="https://www.filmaffinity.com/es/film420852.html" xr:uid="{E6E888E0-E610-49B1-A5E2-E8366AB8A7E3}"/>
    <hyperlink ref="E188" r:id="rId112" display="https://www.filmaffinity.com/es/film673804.html" xr:uid="{D6C5370A-377D-49AF-8D06-FE47C0340D2D}"/>
    <hyperlink ref="E190" r:id="rId113" display="https://www.filmaffinity.com/es/film655158.html" xr:uid="{2C8BCA30-39F5-4FA5-82DE-9A7B7CB56020}"/>
    <hyperlink ref="E192" r:id="rId114" display="https://www.filmaffinity.com/es/film198847.html" xr:uid="{21BB79E6-8942-4423-B699-2F40D25A1B12}"/>
    <hyperlink ref="E193" r:id="rId115" display="https://www.filmaffinity.com/es/film386695.html" xr:uid="{D9762376-215D-4853-AD82-8D9EF8A67041}"/>
    <hyperlink ref="E194" r:id="rId116" display="https://www.filmaffinity.com/es/film326341.html" xr:uid="{7C05F997-585B-48C8-AD90-BE33E93962E8}"/>
    <hyperlink ref="E196" r:id="rId117" display="https://www.filmaffinity.com/es/film215411.html" xr:uid="{71B18B59-A823-458F-B858-6E4C5DDE06D0}"/>
    <hyperlink ref="E195" r:id="rId118" display="https://www.filmaffinity.com/es/film609925.html" xr:uid="{D278E527-F436-447C-8A7F-2FC92355B311}"/>
    <hyperlink ref="E197" r:id="rId119" display="https://www.filmaffinity.com/es/film434601.html" xr:uid="{7256A172-5A66-4EDE-AF78-924BE33A688C}"/>
    <hyperlink ref="E200" r:id="rId120" display="https://www.filmaffinity.com/es/film471601.html" xr:uid="{EE1E9AE7-15F0-4276-939B-49AADCC40C11}"/>
    <hyperlink ref="E4643" r:id="rId121" display="https://www.filmaffinity.com/es/film769122.html" xr:uid="{C42DAF3B-9BA8-4E15-A25D-4C15EAAAC0ED}"/>
    <hyperlink ref="E201" r:id="rId122" display="https://www.filmaffinity.com/es/film491776.html" xr:uid="{A40A2C5F-97F9-49A0-9E8E-7682DDE98367}"/>
    <hyperlink ref="E202" r:id="rId123" display="https://www.filmaffinity.com/es/film787771.html" xr:uid="{DD61C338-5E4A-4B60-92B7-6E1234B813DD}"/>
    <hyperlink ref="E203" r:id="rId124" display="https://www.filmaffinity.com/es/film829670.html" xr:uid="{36B48816-69D6-4A21-BE1F-B66D9E6AB3C4}"/>
    <hyperlink ref="E204" r:id="rId125" display="https://www.filmaffinity.com/es/film410256.html" xr:uid="{CAB86229-2ACE-4F33-A5A1-A3364D57D0CB}"/>
    <hyperlink ref="E205" r:id="rId126" display="https://www.filmaffinity.com/es/film270889.html" xr:uid="{AA7E962E-4319-4707-82CC-5E84F681CCC6}"/>
    <hyperlink ref="E206" r:id="rId127" display="https://www.filmaffinity.com/es/film186545.html" xr:uid="{0544C76B-43B9-4D97-B4AC-F9355DECC925}"/>
    <hyperlink ref="E207" r:id="rId128" display="https://www.filmaffinity.com/es/film566095.html" xr:uid="{675FB24F-C840-49E4-A845-B0614127DBCD}"/>
    <hyperlink ref="E208" r:id="rId129" display="https://www.filmaffinity.com/es/film586134.html" xr:uid="{28A568BB-ADFD-4CA0-BC49-F5EE46BA37EA}"/>
    <hyperlink ref="E209" r:id="rId130" display="https://www.filmaffinity.com/es/film934732.html" xr:uid="{7C3BEBA0-33B9-4B1D-9E5F-4232E4449582}"/>
    <hyperlink ref="E211" r:id="rId131" display="https://www.filmaffinity.com/es/film881576.html" xr:uid="{DA8DEF4A-09F4-4678-A3A7-DDDA9D76688E}"/>
    <hyperlink ref="E213" r:id="rId132" display="https://www.filmaffinity.com/es/film764417.html" xr:uid="{BF17BB86-F47D-44EC-9375-671863ECC25F}"/>
    <hyperlink ref="E210" r:id="rId133" display="https://www.filmaffinity.com/es/film985274.html" xr:uid="{FA271A76-1EEB-4553-990A-01A48FBD8BA8}"/>
    <hyperlink ref="E215" r:id="rId134" display="https://www.filmaffinity.com/es/film968971.html" xr:uid="{B0E12ADB-6A24-49D2-A6ED-355242CBFD53}"/>
    <hyperlink ref="E214" r:id="rId135" display="https://www.filmaffinity.com/es/film971553.html" xr:uid="{35B72521-5151-4A7C-8D34-F907665FFE8F}"/>
    <hyperlink ref="E216" r:id="rId136" display="https://www.filmaffinity.com/es/film763905.html" xr:uid="{2DF4F468-FADC-47A2-ACB4-A94DB2106584}"/>
    <hyperlink ref="E218" r:id="rId137" display="https://www.filmaffinity.com/es/film141976.html" xr:uid="{BAF831FA-4CCC-4CA0-9A6E-B8C8FC285991}"/>
    <hyperlink ref="E219" r:id="rId138" display="https://www.filmaffinity.com/es/film600203.html" xr:uid="{0456BFC4-CE33-416A-814D-8FB36CBE7702}"/>
    <hyperlink ref="E217" r:id="rId139" display="https://www.filmaffinity.com/es/film394162.html" xr:uid="{00F13DE8-D1E1-4E42-B51C-8ADF4F86BD04}"/>
    <hyperlink ref="E220" r:id="rId140" display="https://www.filmaffinity.com/es/film303923.html" xr:uid="{1A398D9D-1E23-4B88-9C3E-019A04A59BF0}"/>
    <hyperlink ref="E221" r:id="rId141" display="https://www.filmaffinity.com/es/film228950.html" xr:uid="{FCB0EB7D-06E6-4529-BAB5-D8DFE6FB777D}"/>
    <hyperlink ref="E222" r:id="rId142" display="https://www.filmaffinity.com/es/film941949.html" xr:uid="{169B54E4-786F-4621-9C45-3CF47AEFFEA3}"/>
    <hyperlink ref="E223" r:id="rId143" display="https://www.filmaffinity.com/es/film241433.html" xr:uid="{0FB04C11-58E1-4304-8C05-670C89316732}"/>
    <hyperlink ref="E224" r:id="rId144" display="https://www.filmaffinity.com/es/film464305.html" xr:uid="{DC92C2D2-1EFD-405C-9C5A-9FADCF25F0CC}"/>
    <hyperlink ref="E225" r:id="rId145" display="https://www.filmaffinity.com/es/film319521.html" xr:uid="{8170EB13-6398-4E3F-8FCB-A370E53E81F5}"/>
    <hyperlink ref="E226" r:id="rId146" display="https://www.filmaffinity.com/es/film967675.html" xr:uid="{2995CCB4-5B97-479C-8794-17A3514EC64B}"/>
    <hyperlink ref="E228" r:id="rId147" display="https://www.filmaffinity.com/es/film235143.html" xr:uid="{C9E9D040-39C0-4C7A-931C-74C0BF164521}"/>
    <hyperlink ref="E229" r:id="rId148" display="https://www.filmaffinity.com/es/film705602.html" xr:uid="{32CE8E6C-8394-4910-A27A-A45EF2ECB4BD}"/>
    <hyperlink ref="E230" r:id="rId149" display="https://www.filmaffinity.com/es/film462720.html" xr:uid="{32311C05-A41E-43D7-BDD1-0EB5C9339FAA}"/>
    <hyperlink ref="E233" r:id="rId150" display="https://www.filmaffinity.com/es/film263385.html" xr:uid="{A2D9ECED-15F3-472B-961A-AFED98B3AE7F}"/>
    <hyperlink ref="E234" r:id="rId151" display="https://www.filmaffinity.com/es/film920852.html" xr:uid="{34931F74-CA4F-45E4-AA28-C0050E31C2C1}"/>
    <hyperlink ref="E235" r:id="rId152" display="https://www.filmaffinity.com/es/film442986.html" xr:uid="{03A026DF-BB9E-4EA0-B0F9-6F0ED99B4A9F}"/>
    <hyperlink ref="E236" r:id="rId153" display="https://www.filmaffinity.com/es/film189378.html" xr:uid="{65E634F6-5FFD-4DCC-82FD-9EFF918AE4E6}"/>
    <hyperlink ref="E231" r:id="rId154" display="https://www.filmaffinity.com/es/film338734.html" xr:uid="{856C8D76-2710-4EF3-98CC-5F287537B8F9}"/>
    <hyperlink ref="E237" r:id="rId155" display="https://www.filmaffinity.com/es/film449240.html" xr:uid="{0FD0BD6B-45F7-4E74-83A2-440AC3932C9E}"/>
    <hyperlink ref="E239" r:id="rId156" display="https://www.filmaffinity.com/es/film361740.html" xr:uid="{67E1C0F3-4D6A-4E73-8816-F01AF31E1096}"/>
    <hyperlink ref="E240" r:id="rId157" display="https://www.filmaffinity.com/es/film767977.html" xr:uid="{FD10FDA3-7B52-4389-93BA-BCC53BEE2618}"/>
    <hyperlink ref="E241" r:id="rId158" display="https://www.filmaffinity.com/es/film146984.html" xr:uid="{43D3ED34-DB48-4900-98CF-C39D544F110E}"/>
    <hyperlink ref="E4886" r:id="rId159" display="https://www.filmaffinity.com/es/film830550.html" xr:uid="{FAB80163-652F-4D8C-BBFD-F3BFDB6DCECF}"/>
    <hyperlink ref="E243" r:id="rId160" display="https://www.filmaffinity.com/es/film196986.html" xr:uid="{7DBA1670-057A-4F5B-A3C5-45DB21D4AB59}"/>
    <hyperlink ref="E244" r:id="rId161" display="https://www.filmaffinity.com/es/film838509.html" xr:uid="{94424F07-D482-412E-95A7-066B048DA688}"/>
    <hyperlink ref="E245" r:id="rId162" display="https://www.filmaffinity.com/es/film153029.html" xr:uid="{E25C7821-9474-4EF9-B843-31B6D2502AF9}"/>
    <hyperlink ref="E246" r:id="rId163" display="https://www.filmaffinity.com/es/film969165.html" xr:uid="{EB67B1B0-1BF1-43B3-98C8-E91E156B305B}"/>
    <hyperlink ref="E247" r:id="rId164" display="https://www.filmaffinity.com/es/film415986.html" xr:uid="{32EA2F1B-761A-42B8-8BD6-A134447D2CBC}"/>
    <hyperlink ref="E248" r:id="rId165" display="https://www.filmaffinity.com/es/film300862.html" xr:uid="{F1A66899-0167-4FCA-81AF-BE7FF9103E14}"/>
    <hyperlink ref="E249" r:id="rId166" display="https://www.filmaffinity.com/es/film415487.html" xr:uid="{6539401B-A058-44D0-A70C-A95EDBF8A4DE}"/>
    <hyperlink ref="E250" r:id="rId167" display="https://www.filmaffinity.com/es/film325557.html" xr:uid="{9865FED4-F96B-43B0-855B-B0CDB3CA90C9}"/>
    <hyperlink ref="E252" r:id="rId168" display="https://www.filmaffinity.com/es/film456531.html" xr:uid="{C55FFD61-F533-4DAB-B4D7-063CB2B8A2B0}"/>
    <hyperlink ref="E253" r:id="rId169" display="https://www.filmaffinity.com/es/film189724.html" xr:uid="{BAB28762-0FBC-4A63-9AE4-AF93936D99DA}"/>
    <hyperlink ref="E255" r:id="rId170" display="https://www.filmaffinity.com/es/film465608.html" xr:uid="{6CA9CDF7-E0B4-4AE8-84FA-B3A7F76F7825}"/>
    <hyperlink ref="E256" r:id="rId171" display="https://www.filmaffinity.com/es/film142551.html" xr:uid="{D690ADC6-3139-4DF5-8668-3DB7E3851628}"/>
    <hyperlink ref="E257" r:id="rId172" display="https://www.filmaffinity.com/es/film403949.html" xr:uid="{9B534F4E-F9D7-4FD0-B5CD-C8B1584BA510}"/>
    <hyperlink ref="E259" r:id="rId173" display="https://www.filmaffinity.com/es/film544824.html" xr:uid="{080B2D22-8A53-4914-942B-200F839F66A2}"/>
    <hyperlink ref="E260" r:id="rId174" display="https://www.filmaffinity.com/es/film768074.html" xr:uid="{E457FDA8-2DAA-47CA-9FC8-5BE8BEB705EE}"/>
    <hyperlink ref="E261" r:id="rId175" display="https://www.filmaffinity.com/es/film963230.html" xr:uid="{FFECAF7B-FAE1-46E4-9608-0D2A65FA17E8}"/>
    <hyperlink ref="E262" r:id="rId176" display="https://www.filmaffinity.com/es/film344568.html" xr:uid="{978DF00B-67F3-4586-96F9-F002132C93CE}"/>
    <hyperlink ref="E263" r:id="rId177" display="https://www.filmaffinity.com/es/film499860.html" xr:uid="{C9791EE3-5B5B-499D-8297-22A6880CBB43}"/>
    <hyperlink ref="E264" r:id="rId178" display="https://www.filmaffinity.com/es/film866453.html" xr:uid="{3541D010-3934-4D99-9263-34EDC1FA8818}"/>
    <hyperlink ref="E265" r:id="rId179" display="https://www.filmaffinity.com/es/film561599.html" xr:uid="{CF713F0E-20D2-43F7-BC2E-D44ACB6F6FF5}"/>
    <hyperlink ref="E266" r:id="rId180" display="https://www.filmaffinity.com/es/film192114.html" xr:uid="{9300A339-9FBB-43E7-95F2-AA86994FF48B}"/>
    <hyperlink ref="E267" r:id="rId181" display="https://www.filmaffinity.com/es/film407812.html" xr:uid="{E3D686BD-4BD6-4728-97C2-9E9AA013D603}"/>
    <hyperlink ref="E268" r:id="rId182" display="https://www.filmaffinity.com/es/film953315.html" xr:uid="{FE04C568-E689-4C68-9E19-0CD9A49C6BE1}"/>
    <hyperlink ref="E269" r:id="rId183" display="https://www.filmaffinity.com/es/film891148.html" xr:uid="{07D7C999-6508-462E-9A49-11ADCCAAEECB}"/>
    <hyperlink ref="E270" r:id="rId184" display="https://www.filmaffinity.com/es/film371621.html" xr:uid="{28D57D2F-77B3-4936-9500-16C72959D4DD}"/>
    <hyperlink ref="E271" r:id="rId185" display="https://www.filmaffinity.com/es/film890826.html" xr:uid="{2511D421-A257-4CB5-86A4-F014D725ED87}"/>
    <hyperlink ref="E272" r:id="rId186" display="https://www.filmaffinity.com/es/film303919.html" xr:uid="{10284928-0E34-4C44-8316-AD313DB6BFAF}"/>
    <hyperlink ref="E273" r:id="rId187" display="https://www.filmaffinity.com/es/film738418.html" xr:uid="{BF1F598B-75BB-4A08-BEC5-95AC3513D0C7}"/>
    <hyperlink ref="E274" r:id="rId188" display="https://www.filmaffinity.com/es/film671631.html" xr:uid="{7AE23884-BF5B-43DF-BA0F-998C852C92B5}"/>
    <hyperlink ref="E278" r:id="rId189" display="https://www.filmaffinity.com/es/film587531.html" xr:uid="{385AB19A-0BD2-46F8-A610-6E06852C93CE}"/>
    <hyperlink ref="E277" r:id="rId190" display="https://www.filmaffinity.com/es/film406885.html" xr:uid="{4B18F87F-231E-47DE-875C-77EC95500823}"/>
    <hyperlink ref="E276" r:id="rId191" display="https://www.filmaffinity.com/es/film601760.html" xr:uid="{29389320-8010-46B1-B85B-DF02795D209A}"/>
    <hyperlink ref="E275" r:id="rId192" display="https://www.filmaffinity.com/es/film619035.html" xr:uid="{71B77AE6-76F5-45B9-9226-19154A2E2577}"/>
    <hyperlink ref="E281" r:id="rId193" display="https://www.filmaffinity.com/es/film484414.html" xr:uid="{CE306FF8-D60F-4BEF-BA43-08BBAD1590E4}"/>
    <hyperlink ref="E282" r:id="rId194" display="https://www.filmaffinity.com/es/film437154.html" xr:uid="{14E9DCFD-D726-47D8-B042-23DCE7EB4AB5}"/>
    <hyperlink ref="E283" r:id="rId195" display="https://www.filmaffinity.com/es/film504830.html" xr:uid="{D950E8A5-8BA0-49D6-8D67-986229B48746}"/>
    <hyperlink ref="E284" r:id="rId196" display="https://www.filmaffinity.com/es/film688631.html" xr:uid="{0CF6D042-43D1-4C6F-B5E0-680A2FE82F4C}"/>
    <hyperlink ref="E285" r:id="rId197" display="https://www.filmaffinity.com/es/film675819.html" xr:uid="{729D9C07-FD0F-486B-B11A-6B1540730855}"/>
    <hyperlink ref="E6573" r:id="rId198" display="https://www.filmaffinity.com/es/film449339.html" xr:uid="{29D8A34B-7B66-49CB-93A8-8050465189AD}"/>
    <hyperlink ref="E279" r:id="rId199" display="https://www.filmaffinity.com/es/film854266.html" xr:uid="{10D84B69-A15B-4AEB-A6C8-C9FFF09E98AD}"/>
    <hyperlink ref="E286" r:id="rId200" display="https://www.filmaffinity.com/es/film865765.html" xr:uid="{F66F88CE-D056-42C7-A30D-71840A952968}"/>
    <hyperlink ref="E288" r:id="rId201" display="https://www.filmaffinity.com/es/film910755.html" xr:uid="{B3524366-9F0B-4FD5-9F19-EE9E75461279}"/>
    <hyperlink ref="E289" r:id="rId202" display="https://www.filmaffinity.com/es/film692977.html" xr:uid="{B0D9A563-A729-46CF-ABD0-90E06F4ABC44}"/>
    <hyperlink ref="E291" r:id="rId203" display="https://www.filmaffinity.com/es/film731577.html" xr:uid="{4D9C4D99-390E-41DE-8E83-8EEFC67B0D0A}"/>
    <hyperlink ref="E292" r:id="rId204" display="https://www.filmaffinity.com/es/film239713.html" xr:uid="{A5D875E0-8E28-4943-9957-FCB32FA06901}"/>
    <hyperlink ref="E294" r:id="rId205" display="https://www.filmaffinity.com/es/film992791.html" xr:uid="{6CDD5FA5-0BA1-485E-A156-8A67509D24C6}"/>
    <hyperlink ref="E295" r:id="rId206" display="https://www.filmaffinity.com/es/film214466.html" xr:uid="{C80E15A3-EBA0-4DE0-B4B8-B3BBC50DBF35}"/>
    <hyperlink ref="E290" r:id="rId207" display="https://www.filmaffinity.com/es/film239891.html" xr:uid="{FE172680-7E92-4243-B64C-81C9AF53CB8C}"/>
    <hyperlink ref="E298" r:id="rId208" display="https://www.filmaffinity.com/es/film279204.html" xr:uid="{1ECA5D7D-986E-40AF-9D00-D466C96305AF}"/>
    <hyperlink ref="E299" r:id="rId209" display="https://www.filmaffinity.com/es/film927170.html" xr:uid="{490BE209-35D4-4248-B22A-929F08BEEC58}"/>
    <hyperlink ref="E297" r:id="rId210" display="https://www.filmaffinity.com/es/film499842.html" xr:uid="{0BB094B5-B203-42A5-825D-B710607CE62F}"/>
    <hyperlink ref="E300" r:id="rId211" display="https://www.filmaffinity.com/es/film772059.html" xr:uid="{F6C71D3D-7147-4053-93CD-C82B5F47F625}"/>
    <hyperlink ref="E301" r:id="rId212" display="https://www.filmaffinity.com/es/film873494.html" xr:uid="{FACB98A2-D802-4A92-9E7E-B687F4639D86}"/>
    <hyperlink ref="E302" r:id="rId213" display="https://www.filmaffinity.com/es/film818286.html" xr:uid="{980906A2-B127-443D-A113-2E2E302C04E1}"/>
    <hyperlink ref="E303" r:id="rId214" display="https://www.filmaffinity.com/es/film780018.html" xr:uid="{4ECBD1E8-248A-4E1A-9622-160DBA8D1081}"/>
    <hyperlink ref="E304" r:id="rId215" display="https://www.filmaffinity.com/es/film961236.html" xr:uid="{8472F31B-9373-44F4-99E4-584EDE9839BC}"/>
    <hyperlink ref="E306" r:id="rId216" display="https://www.filmaffinity.com/es/film491709.html" xr:uid="{CA874FC1-AA5A-42AD-8A15-AE12744DE6D0}"/>
    <hyperlink ref="E307" r:id="rId217" display="https://www.filmaffinity.com/es/film436667.html" xr:uid="{E09751DA-DB05-4691-8BE6-B2D847C1194F}"/>
    <hyperlink ref="E308" r:id="rId218" display="https://www.filmaffinity.com/es/film567541.html" xr:uid="{429EB7B2-4C76-4DF0-AED8-5A90A9014F39}"/>
    <hyperlink ref="E310" r:id="rId219" display="https://www.filmaffinity.com/es/film473237.html" xr:uid="{01D2E6BC-407F-4D09-9B2A-C77D85ADF98B}"/>
    <hyperlink ref="E312" r:id="rId220" display="https://www.filmaffinity.com/es/film926345.html" xr:uid="{C2455101-7690-4E4A-AE9D-2CFE60A67FA8}"/>
    <hyperlink ref="E311" r:id="rId221" display="https://www.filmaffinity.com/es/film690723.html" xr:uid="{0FE7FAD5-BD85-4345-9DBB-ED43F9C9F2EE}"/>
    <hyperlink ref="E313" r:id="rId222" display="https://www.filmaffinity.com/es/film837790.html" xr:uid="{255B93DC-D605-4C4E-94F8-E0C6A54000B8}"/>
    <hyperlink ref="E309" r:id="rId223" display="https://www.filmaffinity.com/es/film357856.html" xr:uid="{F286C16D-BCBE-43EE-9ACB-9AB64510DEC3}"/>
    <hyperlink ref="E314" r:id="rId224" display="https://www.filmaffinity.com/es/film334154.html" xr:uid="{196EA8A2-6A98-43C4-AB16-7FD2054B3EE6}"/>
    <hyperlink ref="E316" r:id="rId225" display="https://www.filmaffinity.com/es/film845378.html" xr:uid="{41525340-5841-4B81-AA5C-933B36AF1619}"/>
    <hyperlink ref="E315" r:id="rId226" display="https://www.filmaffinity.com/es/film147555.html" xr:uid="{3127E1EF-F8CA-4B56-B8C8-EE4A98733A1A}"/>
    <hyperlink ref="E318" r:id="rId227" display="https://www.filmaffinity.com/es/film953956.html" xr:uid="{248775D3-933E-4BEB-B779-14F6401731ED}"/>
    <hyperlink ref="E320" r:id="rId228" display="https://www.filmaffinity.com/es/film417167.html" xr:uid="{86E27494-0693-40BF-9C0C-42BEFD686D73}"/>
    <hyperlink ref="E321" r:id="rId229" display="https://www.filmaffinity.com/es/film559345.html" xr:uid="{2689E8D2-743C-4906-A7B0-C02C2BDFC95E}"/>
    <hyperlink ref="E322" r:id="rId230" display="https://www.filmaffinity.com/es/film143050.html" xr:uid="{EDA4D4C0-853C-4D4B-99DE-DA677E35B6C8}"/>
    <hyperlink ref="E323" r:id="rId231" display="https://www.filmaffinity.com/es/film151039.html" xr:uid="{2B800624-B3EC-4E11-A398-C3EF850032E3}"/>
    <hyperlink ref="E324" r:id="rId232" display="https://www.filmaffinity.com/es/film651336.html" xr:uid="{54FAEF8C-1D56-4C2E-838E-C514EB6DB4B4}"/>
    <hyperlink ref="E325" r:id="rId233" display="https://www.filmaffinity.com/es/film607949.html" xr:uid="{53F8DB99-72A3-4630-B746-02A868E1E500}"/>
    <hyperlink ref="E326" r:id="rId234" display="https://www.filmaffinity.com/es/film860920.html" xr:uid="{13841444-20A5-4718-8CE4-0E5A127FD9EC}"/>
    <hyperlink ref="E327" r:id="rId235" display="https://www.filmaffinity.com/es/film959712.html" xr:uid="{AB4596C9-4BE9-4FCB-90C6-EE55EFB854FC}"/>
    <hyperlink ref="E330" r:id="rId236" display="https://www.filmaffinity.com/es/film846127.html" xr:uid="{940622D8-1603-4167-BCD6-B5038B5C9F58}"/>
    <hyperlink ref="E331" r:id="rId237" display="https://www.filmaffinity.com/es/film505307.html" xr:uid="{A1348968-0E58-4D86-AFBF-12EE4F26F38D}"/>
    <hyperlink ref="E332" r:id="rId238" display="https://www.filmaffinity.com/es/film881984.html" xr:uid="{D2E202C3-445F-4411-9FDB-B13F7A096F02}"/>
    <hyperlink ref="E333" r:id="rId239" display="https://www.filmaffinity.com/es/film261972.html" xr:uid="{B396AD69-5AB0-4E08-8ABF-433BAE85ADFD}"/>
    <hyperlink ref="E334" r:id="rId240" display="https://www.filmaffinity.com/es/film535568.html" xr:uid="{BBAA83BF-B4CD-4461-B2F0-C315D033F441}"/>
    <hyperlink ref="E336" r:id="rId241" display="https://www.filmaffinity.com/es/film465535.html" xr:uid="{BE91720F-70BC-4FEE-9233-DE3440377F6F}"/>
    <hyperlink ref="E337" r:id="rId242" display="https://www.filmaffinity.com/es/film910184.html" xr:uid="{7C67AB30-1B08-4261-B20A-C4533BDCAB3A}"/>
    <hyperlink ref="E329" r:id="rId243" display="https://www.filmaffinity.com/es/film631093.html" xr:uid="{C09604F2-81DE-4DFB-8A7D-BD2949BF4046}"/>
    <hyperlink ref="E338" r:id="rId244" display="https://www.filmaffinity.com/es/film880255.html" xr:uid="{37651269-7FDC-41A3-B069-030118A858E0}"/>
    <hyperlink ref="E339" r:id="rId245" display="https://www.filmaffinity.com/es/film449226.html" xr:uid="{5C8205B5-F2DB-4550-B68B-4A39EEB93DDB}"/>
    <hyperlink ref="E340" r:id="rId246" display="https://www.filmaffinity.com/es/film617911.html" xr:uid="{6B48D187-A7CA-4103-AA88-C83F5FD84025}"/>
    <hyperlink ref="E341" r:id="rId247" display="https://www.filmaffinity.com/es/film671100.html" xr:uid="{5E630BA3-E495-4DD5-86AE-80AAD2EB41C3}"/>
    <hyperlink ref="E342" r:id="rId248" display="https://www.filmaffinity.com/es/film819173.html" xr:uid="{E405B4BD-9353-45F4-BD58-80841D4618DC}"/>
    <hyperlink ref="E343" r:id="rId249" display="https://www.filmaffinity.com/es/film943681.html" xr:uid="{EE9069A5-CDA0-42A9-971F-A2056D75FE53}"/>
    <hyperlink ref="E344" r:id="rId250" display="https://www.filmaffinity.com/es/film597157.html" xr:uid="{D059717C-0FF8-49D3-B1AB-440F86287CBF}"/>
    <hyperlink ref="E345" r:id="rId251" display="https://www.filmaffinity.com/es/film855262.html" xr:uid="{45ABF102-2975-4D85-A73D-0C07CD3CD088}"/>
    <hyperlink ref="E346" r:id="rId252" display="https://www.filmaffinity.com/es/film967526.html" xr:uid="{D196AF7F-EB3F-4B43-9771-976B4FEC542B}"/>
    <hyperlink ref="E347" r:id="rId253" display="https://www.filmaffinity.com/es/film746797.html" xr:uid="{4EC2ECB3-F755-4EDA-8CFC-997A1D704248}"/>
    <hyperlink ref="E353" r:id="rId254" display="https://www.filmaffinity.com/es/film753007.html" xr:uid="{BB912E6A-D2DA-4AA8-9088-F1F25B84EA23}"/>
    <hyperlink ref="E354" r:id="rId255" display="https://www.filmaffinity.com/es/film264296.html" xr:uid="{913C98F6-7032-49AC-817D-93F5CE167B96}"/>
    <hyperlink ref="E356" r:id="rId256" display="https://www.filmaffinity.com/es/film273720.html" xr:uid="{EE472E91-9B25-4416-9EAB-BB95B5FEB3B5}"/>
    <hyperlink ref="E358" r:id="rId257" display="https://www.filmaffinity.com/es/film860097.html" xr:uid="{6A9876D0-AB97-4021-B4DC-FA37EF60A2A4}"/>
    <hyperlink ref="E359" r:id="rId258" display="https://www.filmaffinity.com/es/film190730.html" xr:uid="{6794A2FE-8B01-4EBE-A6D6-DAB981B2505A}"/>
    <hyperlink ref="E360" r:id="rId259" display="https://www.filmaffinity.com/es/film604140.html" xr:uid="{81BEF809-9E9C-4ABA-9418-8D16969CA933}"/>
    <hyperlink ref="E361" r:id="rId260" display="https://www.filmaffinity.com/es/film212973.html" xr:uid="{ADED7B16-9D5B-4FC3-8CB8-2DDDBCB8F2CE}"/>
    <hyperlink ref="E362" r:id="rId261" display="https://www.filmaffinity.com/es/film541478.html" xr:uid="{166B416D-5C75-4726-9FF2-C04D42B099B3}"/>
    <hyperlink ref="E1643" r:id="rId262" display="https://www.filmaffinity.com/es/film950380.html" xr:uid="{75778FE4-3EFC-4F5D-B0A7-E6DD6429D640}"/>
    <hyperlink ref="E364" r:id="rId263" display="https://www.filmaffinity.com/es/film635248.html" xr:uid="{DAA90F1B-8D4E-4DFC-94AB-3BEE9BD5E5A4}"/>
    <hyperlink ref="E366" r:id="rId264" display="https://www.filmaffinity.com/es/film988484.html" xr:uid="{24E4E760-034C-4125-8B0A-DCC9EBA611BA}"/>
    <hyperlink ref="E367" r:id="rId265" display="https://www.filmaffinity.com/es/film350482.html" xr:uid="{09889B1A-3E2B-4237-BDCC-D1636C5DEBF5}"/>
    <hyperlink ref="E368" r:id="rId266" display="https://www.filmaffinity.com/es/film275909.html" xr:uid="{70ACB065-A7E9-4435-8192-0CD1D2315452}"/>
    <hyperlink ref="E369" r:id="rId267" display="https://www.filmaffinity.com/es/film134430.html" xr:uid="{76C36319-727E-4D0D-98AF-EC9250093659}"/>
    <hyperlink ref="E370" r:id="rId268" display="https://www.filmaffinity.com/es/film393942.html" xr:uid="{DE9DADF0-0BEF-4108-A8A8-EE4150746730}"/>
    <hyperlink ref="E114" r:id="rId269" display="https://www.filmaffinity.com/es/film138176.html" xr:uid="{A782862F-E7FB-405F-9356-4CD0C31D6732}"/>
    <hyperlink ref="E371" r:id="rId270" display="https://www.filmaffinity.com/es/film695839.html" xr:uid="{498EDD80-0928-429E-A162-A788302122F2}"/>
    <hyperlink ref="E372" r:id="rId271" display="https://www.filmaffinity.com/es/film333511.html" xr:uid="{F3140303-095D-4FA4-BA6B-B8463BE86DC2}"/>
    <hyperlink ref="E363" r:id="rId272" display="https://www.filmaffinity.com/es/film992477.html" xr:uid="{1048E3FF-574D-447B-A5BA-9EFF2ED38AD3}"/>
    <hyperlink ref="E373" r:id="rId273" display="https://www.filmaffinity.com/es/film120599.html" xr:uid="{AB81152E-7D22-4C2F-9A05-2C3BE6C4FB5A}"/>
    <hyperlink ref="E374" r:id="rId274" display="https://www.filmaffinity.com/es/film377348.html" xr:uid="{FF7EBD3F-E1EC-44E9-B593-A21AD3805B42}"/>
    <hyperlink ref="E352" r:id="rId275" display="https://www.filmaffinity.com/es/film768126.html" xr:uid="{C1C20C4D-BFFD-4A93-A94E-D34EF08038CA}"/>
    <hyperlink ref="E375" r:id="rId276" display="https://www.filmaffinity.com/es/film802865.html" xr:uid="{EAC6DF64-EBBB-4C65-91B4-72C716977D0D}"/>
    <hyperlink ref="E376" r:id="rId277" display="https://www.filmaffinity.com/es/film169689.html" xr:uid="{918EB67A-9D48-4A56-A3A2-5D2893B0D710}"/>
    <hyperlink ref="E378" r:id="rId278" display="https://www.filmaffinity.com/es/film986067.html" xr:uid="{310362D0-38B5-49B6-839D-99EC79098C56}"/>
    <hyperlink ref="E379" r:id="rId279" display="https://www.filmaffinity.com/es/film911059.html" xr:uid="{66B3F080-6066-4F5C-B065-1CDD999C043B}"/>
    <hyperlink ref="E380" r:id="rId280" display="https://www.filmaffinity.com/es/film792545.html" xr:uid="{C5F0BEA6-5287-432F-814E-DD63DE452F21}"/>
    <hyperlink ref="E381" r:id="rId281" display="https://www.filmaffinity.com/es/film716986.html" xr:uid="{AA799812-2F1B-4150-8AD6-E78872149B01}"/>
    <hyperlink ref="E384" r:id="rId282" display="https://www.filmaffinity.com/es/film863829.html" xr:uid="{72EEBAB1-AD7D-4E82-B280-A206677A7FBE}"/>
    <hyperlink ref="E385" r:id="rId283" display="https://www.filmaffinity.com/es/film516893.html" xr:uid="{E33EBA2F-55E4-458A-AE04-B4547D9D8BBB}"/>
    <hyperlink ref="E386" r:id="rId284" display="https://www.filmaffinity.com/es/film232699.html" xr:uid="{3CDDEA02-1722-46C1-9C60-D70E0E769BA7}"/>
    <hyperlink ref="E387" r:id="rId285" display="https://www.filmaffinity.com/es/film835151.html" xr:uid="{BDB1A4C1-026C-4AC0-A5BD-3F6ECA1AA91C}"/>
    <hyperlink ref="E382" r:id="rId286" display="https://www.filmaffinity.com/es/film827460.html" xr:uid="{512E7740-CFC5-4CD4-9EFA-A987D4C19261}"/>
    <hyperlink ref="E389" r:id="rId287" display="https://www.filmaffinity.com/es/film925163.html" xr:uid="{B72C1CF4-AE5C-4AD0-9697-B3E481EC4D13}"/>
    <hyperlink ref="E2891" r:id="rId288" display="https://www.filmaffinity.com/es/film840421.html" xr:uid="{D73914A7-8E6E-49F2-A09E-FB9B77F32723}"/>
    <hyperlink ref="E394" r:id="rId289" display="https://www.filmaffinity.com/es/film523710.html" xr:uid="{53448967-5114-4B31-8940-D01A217570F6}"/>
    <hyperlink ref="E395" r:id="rId290" display="https://www.filmaffinity.com/es/film714940.html" xr:uid="{8E8D5D54-B735-4C8A-9490-925EE9B72182}"/>
    <hyperlink ref="E396" r:id="rId291" display="https://www.filmaffinity.com/es/film822449.html" xr:uid="{278086B9-309C-40AB-B996-5D1F5FCD9441}"/>
    <hyperlink ref="E397" r:id="rId292" display="https://www.filmaffinity.com/es/film731857.html" xr:uid="{FE722556-82CB-4DD8-95DA-9686AB3ACF0F}"/>
    <hyperlink ref="E398" r:id="rId293" display="https://www.filmaffinity.com/es/film253007.html" xr:uid="{11350AB1-36E1-4AF6-A6B1-4BDE5060E6C3}"/>
    <hyperlink ref="E399" r:id="rId294" display="https://www.filmaffinity.com/es/film317407.html" xr:uid="{934D3AF0-B9EA-43F1-8B37-F05C17F7E177}"/>
    <hyperlink ref="E401" r:id="rId295" display="https://www.filmaffinity.com/es/film487991.html" xr:uid="{A4A9B279-6528-44C4-9994-206B47DCD71D}"/>
    <hyperlink ref="E402" r:id="rId296" display="https://www.filmaffinity.com/es/film379567.html" xr:uid="{48A65640-9B80-49AE-A2E6-9BB4AF07BE43}"/>
    <hyperlink ref="E404" r:id="rId297" display="https://www.filmaffinity.com/es/film693769.html" xr:uid="{F52408F7-4425-46F4-BC34-58E49C74521E}"/>
    <hyperlink ref="E403" r:id="rId298" display="https://www.filmaffinity.com/es/film780335.html" xr:uid="{5D5FD53E-9A1E-43CF-94C5-BF9540ABE2A9}"/>
    <hyperlink ref="E406" r:id="rId299" display="https://www.filmaffinity.com/es/film905481.html" xr:uid="{CE331EA2-91DD-44A5-8BD8-2170CCE38F7B}"/>
    <hyperlink ref="E407" r:id="rId300" display="https://www.filmaffinity.com/es/film889993.html" xr:uid="{70A1424D-FAA9-4117-9BE7-124999F911B9}"/>
    <hyperlink ref="E408" r:id="rId301" display="https://www.filmaffinity.com/es/film498304.html" xr:uid="{B86891DD-85F1-4347-8431-5CE79DF1DF16}"/>
    <hyperlink ref="E409" r:id="rId302" display="https://www.filmaffinity.com/es/film808049.html" xr:uid="{581B8376-1007-4226-97E8-2BFF6700C9FD}"/>
    <hyperlink ref="E410" r:id="rId303" display="https://www.filmaffinity.com/es/film588764.html" xr:uid="{18AE85B8-0DD0-4D3F-833A-2F96353DBB01}"/>
    <hyperlink ref="E411" r:id="rId304" display="https://www.filmaffinity.com/es/film307590.html" xr:uid="{0D739194-3F40-47CE-A40E-8E0D93706D13}"/>
    <hyperlink ref="E412" r:id="rId305" display="https://www.filmaffinity.com/es/film917722.html" xr:uid="{08E81AD2-C24C-4CFB-B93C-263745D459FB}"/>
    <hyperlink ref="E405" r:id="rId306" display="https://www.filmaffinity.com/es/film845868.html" xr:uid="{6E503E13-5D65-44F9-8170-9E3B61850183}"/>
    <hyperlink ref="E413" r:id="rId307" display="https://www.filmaffinity.com/es/film248304.html" xr:uid="{B5E9C3A0-5120-4068-B678-73E971C52683}"/>
    <hyperlink ref="E414" r:id="rId308" display="https://www.filmaffinity.com/es/film777557.html" xr:uid="{431438DE-3845-4360-A021-32AD7A8CBD6A}"/>
    <hyperlink ref="E416" r:id="rId309" display="https://www.filmaffinity.com/es/film791931.html" xr:uid="{59D44BE5-13CD-49CC-8A56-2FD4F636D63D}"/>
    <hyperlink ref="E417" r:id="rId310" display="https://www.filmaffinity.com/es/film251976.html" xr:uid="{292A7489-482E-4EFC-B31E-20C0444FB642}"/>
    <hyperlink ref="E418" r:id="rId311" display="https://www.filmaffinity.com/es/film701892.html" xr:uid="{0F47F403-5501-4BA3-8B7C-B1906CE3E383}"/>
    <hyperlink ref="E419" r:id="rId312" display="https://www.filmaffinity.com/es/film368520.html" xr:uid="{3EEFF457-BB47-4A9A-B2A6-A6106FD782D9}"/>
    <hyperlink ref="E420" r:id="rId313" display="https://www.filmaffinity.com/es/film876744.html" xr:uid="{89A811D3-6553-4C94-ACCF-70A689A3D917}"/>
    <hyperlink ref="E421" r:id="rId314" display="https://www.filmaffinity.com/es/film720320.html" xr:uid="{686FF87C-A7E1-4156-B47B-BCD906CE3395}"/>
    <hyperlink ref="E422" r:id="rId315" display="https://www.filmaffinity.com/es/film929470.html" xr:uid="{1EB73578-DB16-4F67-B9D7-7838CA0A456D}"/>
    <hyperlink ref="E423" r:id="rId316" display="https://www.filmaffinity.com/es/film982473.html" xr:uid="{DC4F343D-C02E-46BD-B24B-B7C4E0350197}"/>
    <hyperlink ref="E424" r:id="rId317" display="https://www.filmaffinity.com/es/film201638.html" xr:uid="{9757FA0C-A2FB-42F0-B1C6-11B5522BA973}"/>
    <hyperlink ref="E425" r:id="rId318" display="https://www.filmaffinity.com/es/film518940.html" xr:uid="{3C36EAA2-7C06-4431-9B0E-783785C6E561}"/>
    <hyperlink ref="E426" r:id="rId319" display="https://www.filmaffinity.com/es/film729016.html" xr:uid="{7372AFE3-0CAE-4772-A5B9-9443469C4568}"/>
    <hyperlink ref="E427" r:id="rId320" display="https://www.filmaffinity.com/es/film347345.html" xr:uid="{78FBAB3D-9646-49EC-B141-BB6E7A7890D3}"/>
    <hyperlink ref="E428" r:id="rId321" display="https://www.filmaffinity.com/es/film850394.html" xr:uid="{4EEC5736-F7C7-4218-B1E7-ACE557FC6A7C}"/>
    <hyperlink ref="E432" r:id="rId322" display="https://www.filmaffinity.com/es/film910975.html" xr:uid="{BC37D1F1-3C1A-46A5-9293-42880A9DEA66}"/>
    <hyperlink ref="E433" r:id="rId323" display="https://www.filmaffinity.com/es/film405893.html" xr:uid="{8A1A0E4F-957F-44B1-A4B0-B4117F9EEE30}"/>
    <hyperlink ref="E434" r:id="rId324" display="https://www.filmaffinity.com/es/film595852.html" xr:uid="{C2D944CA-3D25-4B59-87A2-4438707F41CF}"/>
    <hyperlink ref="E435" r:id="rId325" display="https://www.filmaffinity.com/es/film962649.html" xr:uid="{65FF4EFD-9430-4F54-BA1D-52E389D864F1}"/>
    <hyperlink ref="E436" r:id="rId326" display="https://www.filmaffinity.com/es/film773652.html" xr:uid="{1F009B4A-66DF-4E2D-B712-33312FA5E6FD}"/>
    <hyperlink ref="E438" r:id="rId327" display="https://www.filmaffinity.com/es/film845166.html" xr:uid="{F71AE781-6CBB-418A-9C65-11348CED5EE7}"/>
    <hyperlink ref="E439" r:id="rId328" display="https://www.filmaffinity.com/es/film835597.html" xr:uid="{E96E8869-6219-4FF0-9F52-E06FD645075F}"/>
    <hyperlink ref="E440" r:id="rId329" display="https://www.filmaffinity.com/es/film765444.html" xr:uid="{8F3B7C02-7348-4242-BC87-91B86BF19F86}"/>
    <hyperlink ref="E442" r:id="rId330" display="https://www.filmaffinity.com/es/film917469.html" xr:uid="{403B83B6-AADB-4933-B5D6-505C70F8FD99}"/>
    <hyperlink ref="E444" r:id="rId331" display="https://www.filmaffinity.com/es/film878479.html" xr:uid="{E32AD559-3DE1-49F7-B341-79792930D569}"/>
    <hyperlink ref="E446" r:id="rId332" display="https://www.filmaffinity.com/es/film974976.html" xr:uid="{492C8D9D-8134-42A1-AAE3-A80553B8F8D4}"/>
    <hyperlink ref="E447" r:id="rId333" display="https://www.filmaffinity.com/es/film792452.html" xr:uid="{96C103D7-EC98-4C63-B001-0383D392D82D}"/>
    <hyperlink ref="E448" r:id="rId334" display="https://www.filmaffinity.com/es/film178353.html" xr:uid="{F4D0FC0E-9598-42A5-9C83-BFA4F313A76A}"/>
    <hyperlink ref="E449" r:id="rId335" display="https://www.filmaffinity.com/es/film869783.html" xr:uid="{E9E233A9-36F5-4858-8299-A490A40A6E00}"/>
    <hyperlink ref="E451" r:id="rId336" display="https://www.filmaffinity.com/es/film649572.html" xr:uid="{E0D8CD7A-11D3-4B87-8BEA-91D7D95B350B}"/>
    <hyperlink ref="E452" r:id="rId337" display="https://www.filmaffinity.com/es/film714830.html" xr:uid="{C63B7980-3DA0-46A3-BAC4-44D4C8001A59}"/>
    <hyperlink ref="E453" r:id="rId338" display="https://www.filmaffinity.com/es/film282933.html" xr:uid="{1D72E571-8868-4BBC-B6AC-B144F56B91DF}"/>
    <hyperlink ref="E445" r:id="rId339" display="https://www.filmaffinity.com/es/film374755.html" xr:uid="{E2A52336-19E3-4A03-A3B3-6ED55D88289E}"/>
    <hyperlink ref="E454" r:id="rId340" display="https://www.filmaffinity.com/es/film846833.html" xr:uid="{DDD7E75F-1EE9-4B75-A551-334D743E65AF}"/>
    <hyperlink ref="E455" r:id="rId341" display="https://www.filmaffinity.com/es/film162417.html" xr:uid="{B445468B-5685-432A-987B-ED6A94DBE5E9}"/>
    <hyperlink ref="E456" r:id="rId342" display="https://www.filmaffinity.com/es/film101117.html" xr:uid="{5D32CC90-61B6-40DE-9366-ACA7AA19D361}"/>
    <hyperlink ref="E457" r:id="rId343" display="https://www.filmaffinity.com/es/film197319.html" xr:uid="{D5D1B73E-178F-49BD-84A9-150AD7AF95A6}"/>
    <hyperlink ref="E459" r:id="rId344" display="https://www.filmaffinity.com/es/film681205.html" xr:uid="{39B39900-F2EB-48A7-91C0-C68E1801BCF8}"/>
    <hyperlink ref="E460" r:id="rId345" display="https://www.filmaffinity.com/es/film601961.html" xr:uid="{9CF68192-35DA-4110-97DF-1909B896EE0E}"/>
    <hyperlink ref="E462" r:id="rId346" display="https://www.filmaffinity.com/es/film325165.html" xr:uid="{2023C61F-8FF0-40F1-916C-185CD1CD8456}"/>
    <hyperlink ref="E463" r:id="rId347" display="https://www.filmaffinity.com/es/film133337.html" xr:uid="{01649C4D-FBCB-4CB7-9E94-85D90CC144D2}"/>
    <hyperlink ref="E465" r:id="rId348" display="https://www.filmaffinity.com/es/film561806.html" xr:uid="{11BDCABE-5149-4CF0-8757-27F9EBAF6272}"/>
    <hyperlink ref="E475" r:id="rId349" display="https://www.filmaffinity.com/es/film730455.html" xr:uid="{C3FD07F1-2812-4834-A7E9-7B29781D2EB9}"/>
    <hyperlink ref="E467" r:id="rId350" display="https://www.filmaffinity.com/es/film469243.html" xr:uid="{123EA3F0-F449-4DEE-8CC2-15E033E4B12A}"/>
    <hyperlink ref="E468" r:id="rId351" display="https://www.filmaffinity.com/es/film808254.html" xr:uid="{B5F572BF-0F7B-4EC9-BB4D-8FF589A9E179}"/>
    <hyperlink ref="E469" r:id="rId352" display="https://www.filmaffinity.com/es/film204590.html" xr:uid="{70311E78-3C81-4212-BBBA-CD5EDA4B62FA}"/>
    <hyperlink ref="E470" r:id="rId353" display="https://www.filmaffinity.com/es/film640072.html" xr:uid="{220E649E-9940-41B1-AFDF-3962B1551A7E}"/>
    <hyperlink ref="E471" r:id="rId354" display="https://www.filmaffinity.com/es/film233744.html" xr:uid="{F3C1E2B8-AE4F-4A21-A41F-B5AF01D4FEF7}"/>
    <hyperlink ref="E472" r:id="rId355" display="https://www.filmaffinity.com/es/film789463.html" xr:uid="{7D4576AB-B45A-4FAD-8E4E-6BF6ED70C7D0}"/>
    <hyperlink ref="E473" r:id="rId356" display="https://www.filmaffinity.com/es/film702747.html" xr:uid="{113DCD52-12A1-47CE-BD85-C7B8FFBB7383}"/>
    <hyperlink ref="E474" r:id="rId357" display="https://www.filmaffinity.com/es/film417131.html" xr:uid="{9695BBF6-3EFF-48D4-8165-EFAE66CB7969}"/>
    <hyperlink ref="E477" r:id="rId358" display="https://www.filmaffinity.com/es/film582277.html" xr:uid="{CF911FD9-1CC7-48B2-9D82-35D5861C7221}"/>
    <hyperlink ref="E479" r:id="rId359" display="https://www.filmaffinity.com/es/film930072.html" xr:uid="{66A2F2B8-2EDF-4B61-8D76-DB7BDB0D5EEB}"/>
    <hyperlink ref="E481" r:id="rId360" display="https://www.filmaffinity.com/es/film166313.html" xr:uid="{E9711E9F-B22C-485C-9877-C4CE66026761}"/>
    <hyperlink ref="E480" r:id="rId361" display="https://www.filmaffinity.com/es/film463461.html" xr:uid="{92505264-A339-43C7-802A-CA044D60041E}"/>
    <hyperlink ref="E5074" r:id="rId362" display="https://www.filmaffinity.com/es/film820595.html" xr:uid="{A77D4475-BD5A-4C28-94CC-84B213619A7D}"/>
    <hyperlink ref="E482" r:id="rId363" display="https://www.filmaffinity.com/es/film484353.html" xr:uid="{1AAB059A-461A-42DD-B840-C6B9BEC4C4D2}"/>
    <hyperlink ref="E483" r:id="rId364" display="https://www.filmaffinity.com/es/film527038.html" xr:uid="{D9BE36E6-579E-45E7-9B7E-6066019B3F09}"/>
    <hyperlink ref="E484" r:id="rId365" display="https://www.filmaffinity.com/es/film242289.html" xr:uid="{6BB632FD-13B3-40A9-8DC7-D03CB36AEC4E}"/>
    <hyperlink ref="E485" r:id="rId366" display="https://www.filmaffinity.com/es/film733296.html" xr:uid="{7ADE752D-B02A-42F0-8EF5-B7747F21FC1C}"/>
    <hyperlink ref="E476" r:id="rId367" display="https://www.filmaffinity.com/es/film248882.html" xr:uid="{DC539AC7-3D61-4645-851D-75C8BEFCACC3}"/>
    <hyperlink ref="E478" r:id="rId368" display="https://www.filmaffinity.com/es/film854475.html" xr:uid="{66EC1E1A-D7F4-4CBD-AECD-50AB6E8737D1}"/>
    <hyperlink ref="E487" r:id="rId369" display="https://www.filmaffinity.com/es/film319159.html" xr:uid="{29BEFECF-7DDB-466A-B028-7F5CDFA2B12F}"/>
    <hyperlink ref="E489" r:id="rId370" display="https://www.filmaffinity.com/es/film473784.html" xr:uid="{3A7D97F3-ED2B-452A-AFF0-19FAD47E7D42}"/>
    <hyperlink ref="E490" r:id="rId371" display="https://www.filmaffinity.com/es/film698570.html" xr:uid="{E91340FC-9E10-439F-B537-60D2D3B339C1}"/>
    <hyperlink ref="E492" r:id="rId372" display="https://www.filmaffinity.com/es/film558220.html" xr:uid="{9B45F3ED-9A72-4D17-BE3A-00082D8C816F}"/>
    <hyperlink ref="E488" r:id="rId373" display="https://www.filmaffinity.com/es/film962093.html" xr:uid="{49203C5E-BC9B-4C9B-9760-30E313D435CF}"/>
    <hyperlink ref="E493" r:id="rId374" display="https://www.filmaffinity.com/es/film241270.html" xr:uid="{454A305C-8EF0-4CBD-BD67-CACD70C7C11D}"/>
    <hyperlink ref="E494" r:id="rId375" display="https://www.filmaffinity.com/es/film175865.html" xr:uid="{30E05277-340F-4527-9D32-53646DDA7F4B}"/>
    <hyperlink ref="E495" r:id="rId376" display="https://www.filmaffinity.com/es/film824019.html" xr:uid="{A616D2D3-79AB-4D48-A984-1CF52A609BE3}"/>
    <hyperlink ref="E486" r:id="rId377" display="https://www.filmaffinity.com/es/film345373.html" xr:uid="{9CD8F0A8-CF98-4B52-8EAF-D6EA08222D6A}"/>
    <hyperlink ref="E491" r:id="rId378" display="https://www.filmaffinity.com/es/film718129.html" xr:uid="{2F111184-09A0-4243-BBD3-5311AA80FC65}"/>
    <hyperlink ref="E496" r:id="rId379" display="https://www.filmaffinity.com/es/film394633.html" xr:uid="{3A6C1E35-9736-4B98-95DD-B68216A591FB}"/>
    <hyperlink ref="E497" r:id="rId380" display="https://www.filmaffinity.com/es/film802709.html" xr:uid="{12DD9EFD-11BD-40B5-82E6-103E12C1122A}"/>
    <hyperlink ref="E498" r:id="rId381" display="https://www.filmaffinity.com/es/film589818.html" xr:uid="{9B5E4C55-50FD-42F3-A2F2-2223DB123CE3}"/>
    <hyperlink ref="E500" r:id="rId382" display="https://www.filmaffinity.com/es/film208939.html" xr:uid="{791EF3BB-0FF9-4D78-A06E-9F1CA41D42AA}"/>
    <hyperlink ref="E501" r:id="rId383" display="https://www.filmaffinity.com/es/film706904.html" xr:uid="{EE51CFEA-A466-431F-9E12-2D18304EA920}"/>
    <hyperlink ref="E502" r:id="rId384" display="https://www.filmaffinity.com/es/film874739.html" xr:uid="{12A45134-0F5C-4B43-AE0F-CD3287EC8AA1}"/>
    <hyperlink ref="E503" r:id="rId385" display="https://www.filmaffinity.com/es/film361377.html" xr:uid="{95B8DCE0-81D2-4501-A843-4B7D3859300D}"/>
    <hyperlink ref="E504" r:id="rId386" display="https://www.filmaffinity.com/es/film125816.html" xr:uid="{4AF32905-00BE-4FDE-8F26-3CDE893B4903}"/>
    <hyperlink ref="E505" r:id="rId387" display="https://www.filmaffinity.com/es/film356148.html" xr:uid="{9EA9D3AA-1B0E-4691-966A-70005A78D121}"/>
    <hyperlink ref="E506" r:id="rId388" display="https://www.filmaffinity.com/es/film256880.html" xr:uid="{A0A69B47-2F89-4670-A848-036FD5F83569}"/>
    <hyperlink ref="E507" r:id="rId389" display="https://www.filmaffinity.com/es/film280623.html" xr:uid="{2CA6201D-C750-47EB-9620-BC6D501E96F3}"/>
    <hyperlink ref="E509" r:id="rId390" display="https://www.filmaffinity.com/es/film786478.html" xr:uid="{9A06CEC5-226A-4B77-9E9F-209DE02CB5F5}"/>
    <hyperlink ref="E510" r:id="rId391" display="https://www.filmaffinity.com/es/film192129.html" xr:uid="{0955E8EA-D319-4C48-A195-6DC4D9B33526}"/>
    <hyperlink ref="E511" r:id="rId392" display="https://www.filmaffinity.com/es/film291796.html" xr:uid="{D7B3ECEE-A761-4EF0-AEB5-BC1DFFF5ABD1}"/>
    <hyperlink ref="E512" r:id="rId393" display="https://www.filmaffinity.com/es/film802281.html" xr:uid="{ACC6ABFD-D6FE-428C-B854-783D8D51D4CF}"/>
    <hyperlink ref="E513" r:id="rId394" display="https://www.filmaffinity.com/es/film962059.html" xr:uid="{84C8A6B2-C1B9-4A99-B332-D13EC3543F99}"/>
    <hyperlink ref="E514" r:id="rId395" display="https://www.filmaffinity.com/es/film791711.html" xr:uid="{90FD8BC3-482C-43E0-8AB7-47B66650FB1C}"/>
    <hyperlink ref="E518" r:id="rId396" display="https://www.filmaffinity.com/es/film298705.html" xr:uid="{80631D65-D72A-45D8-8A2D-E3058A8D1091}"/>
    <hyperlink ref="E519" r:id="rId397" display="https://www.filmaffinity.com/es/film394545.html" xr:uid="{B36B1F82-33D9-43D0-8C90-4476F9BEF609}"/>
    <hyperlink ref="E520" r:id="rId398" display="https://www.filmaffinity.com/es/film361049.html" xr:uid="{56995256-1ACE-42EF-A960-67691EA76B8B}"/>
    <hyperlink ref="E522" r:id="rId399" display="https://www.filmaffinity.com/es/film493734.html" xr:uid="{50B89F68-69B9-4909-A31C-853A38FEDAB5}"/>
    <hyperlink ref="E521" r:id="rId400" display="https://www.filmaffinity.com/es/film908155.html" xr:uid="{8FA861E5-98AF-4F40-8752-DA0D878A59E3}"/>
    <hyperlink ref="E523" r:id="rId401" display="https://www.filmaffinity.com/es/film957839.html" xr:uid="{E578DAAC-5F9E-4CF5-8A63-3F6ED5FD9704}"/>
    <hyperlink ref="E524" r:id="rId402" display="https://www.filmaffinity.com/es/film679019.html" xr:uid="{1AD3A707-5928-4524-8B86-5B9F40DE45AB}"/>
    <hyperlink ref="E525" r:id="rId403" display="https://www.filmaffinity.com/es/film174007.html" xr:uid="{C9D47B7D-29A8-4074-817D-1521B6E1072A}"/>
    <hyperlink ref="E526" r:id="rId404" display="https://www.filmaffinity.com/es/film245798.html" xr:uid="{B3C6BD3E-9D80-4AD8-9697-6AC719843131}"/>
    <hyperlink ref="E527" r:id="rId405" display="https://www.filmaffinity.com/es/film386354.html" xr:uid="{615C738D-96B2-49E0-8BE8-58E251552C05}"/>
    <hyperlink ref="E528" r:id="rId406" display="https://www.filmaffinity.com/es/film390535.html" xr:uid="{850B4467-9B70-4F22-9115-B3F34DAF4AA9}"/>
    <hyperlink ref="E529" r:id="rId407" display="https://www.filmaffinity.com/es/film989180.html" xr:uid="{7170D4AC-31CA-4FE4-BAC4-39F32C74BB0F}"/>
    <hyperlink ref="E531" r:id="rId408" display="https://www.filmaffinity.com/es/film997592.html" xr:uid="{67804D3B-984A-4BCA-ABC1-C4C1BF4A9704}"/>
    <hyperlink ref="E532" r:id="rId409" display="https://www.filmaffinity.com/es/film992700.html" xr:uid="{6C08B009-0BE9-40FF-AA3F-D5BAC0ECC5D1}"/>
    <hyperlink ref="E533" r:id="rId410" display="https://www.filmaffinity.com/es/film684006.html" xr:uid="{3B124355-F466-4F4C-B1A3-6B88259B7DB6}"/>
    <hyperlink ref="E534" r:id="rId411" display="https://www.filmaffinity.com/es/film264309.html" xr:uid="{695B31BB-F52D-43A3-8292-56EF0F60F83A}"/>
    <hyperlink ref="E535" r:id="rId412" display="https://www.filmaffinity.com/es/film155536.html" xr:uid="{4150FF19-1C83-4778-B8DF-7C1B815CEDC3}"/>
    <hyperlink ref="E530" r:id="rId413" display="https://www.filmaffinity.com/es/film894593.html" xr:uid="{7FD0BA7A-DD3C-4C02-B039-BC2F7F379045}"/>
    <hyperlink ref="E536" r:id="rId414" display="https://www.filmaffinity.com/es/film283388.html" xr:uid="{81B9D52A-C973-453C-B301-6F2A70A32A42}"/>
    <hyperlink ref="E537" r:id="rId415" display="https://www.filmaffinity.com/es/film277347.html" xr:uid="{AFC8EC50-09F1-48AB-8697-587112960E61}"/>
    <hyperlink ref="E2518" r:id="rId416" display="https://www.filmaffinity.com/es/film384422.html" xr:uid="{227B1E3A-4455-4D2B-8AC7-0EDEDBB1ED0A}"/>
    <hyperlink ref="E538" r:id="rId417" display="https://www.filmaffinity.com/es/film689295.html" xr:uid="{91B3D61D-1EF3-4A4C-B971-28012DD64BDF}"/>
    <hyperlink ref="E539" r:id="rId418" display="https://www.filmaffinity.com/es/film230078.html" xr:uid="{3D20D126-65CC-4003-811B-596B649269D3}"/>
    <hyperlink ref="E541" r:id="rId419" display="https://www.filmaffinity.com/es/film870399.html" xr:uid="{1F116C34-BE8B-43F4-AD09-2A5FFF079EC1}"/>
    <hyperlink ref="E542" r:id="rId420" display="https://www.filmaffinity.com/es/film545095.html" xr:uid="{213025F6-F92D-41EA-807F-066A34CD3FB3}"/>
    <hyperlink ref="E543" r:id="rId421" display="https://www.filmaffinity.com/es/film301369.html" xr:uid="{8A82C6A5-3F67-44EE-9846-697E110DAA37}"/>
    <hyperlink ref="E544" r:id="rId422" display="https://www.filmaffinity.com/es/film856113.html" xr:uid="{DCE1EC53-8578-4C7B-9349-452D24F1F67F}"/>
    <hyperlink ref="E545" r:id="rId423" display="https://www.filmaffinity.com/es/film495280.html" xr:uid="{804C7665-CF27-4B69-A052-A312C456B83B}"/>
    <hyperlink ref="E546" r:id="rId424" display="https://www.filmaffinity.com/es/film921182.html" xr:uid="{CDCD3FD9-42D3-4A36-B97E-F02130159BFD}"/>
    <hyperlink ref="E547" r:id="rId425" display="https://www.filmaffinity.com/es/film731021.html" xr:uid="{5CF9C263-8697-4327-855A-57AF05823CF7}"/>
    <hyperlink ref="E548" r:id="rId426" display="https://www.filmaffinity.com/es/film250676.html" xr:uid="{354031F5-03FF-4576-BEF5-BA5D1689209B}"/>
    <hyperlink ref="E549" r:id="rId427" display="https://www.filmaffinity.com/es/film279181.html" xr:uid="{32760FCC-7676-4363-9C81-FE03B79C4FBA}"/>
    <hyperlink ref="E305" r:id="rId428" display="https://www.filmaffinity.com/es/film768780.html" xr:uid="{6AF9DDFA-5380-420D-89C7-3F13814A4F2D}"/>
    <hyperlink ref="E550" r:id="rId429" display="https://www.filmaffinity.com/es/film349118.html" xr:uid="{BB3E103B-A14A-43A9-B246-65E8C94917FB}"/>
    <hyperlink ref="E551" r:id="rId430" display="https://www.filmaffinity.com/es/film466494.html" xr:uid="{F61F7C7E-A116-4D34-B0C7-98F83C8B634B}"/>
    <hyperlink ref="E552" r:id="rId431" display="https://www.filmaffinity.com/es/film287094.html" xr:uid="{D5793C01-C5DD-47CA-9D20-3E828CFA1B4B}"/>
    <hyperlink ref="E553" r:id="rId432" display="https://www.filmaffinity.com/es/film833881.html" xr:uid="{71B47AFE-6D02-4CFD-A317-6AB2B8417F42}"/>
    <hyperlink ref="E554" r:id="rId433" display="https://www.filmaffinity.com/es/film786093.html" xr:uid="{3BE8C1C6-6C1F-46D4-946A-B363A0344930}"/>
    <hyperlink ref="E555" r:id="rId434" display="https://www.filmaffinity.com/es/film354019.html" xr:uid="{4D7FD4BB-909A-4A45-B91F-9A16007562D3}"/>
    <hyperlink ref="E557" r:id="rId435" display="https://www.filmaffinity.com/es/film639470.html" xr:uid="{454FE778-714A-44DF-B2A9-F486A0A6D711}"/>
    <hyperlink ref="E558" r:id="rId436" display="https://www.filmaffinity.com/es/film361889.html" xr:uid="{9EBE1424-A721-44F6-B2EF-0868B6A3DE5E}"/>
    <hyperlink ref="E559" r:id="rId437" display="https://www.filmaffinity.com/es/film726087.html" xr:uid="{941A97EA-F6EE-4EFF-8023-4D7F895753A2}"/>
    <hyperlink ref="E562" r:id="rId438" display="https://www.filmaffinity.com/es/film507152.html" xr:uid="{09898425-4CA4-435D-AEA7-814A2F461036}"/>
    <hyperlink ref="E563" r:id="rId439" display="https://www.filmaffinity.com/es/film652577.html" xr:uid="{B83B718E-3C5E-44EE-BFD3-C16E19758345}"/>
    <hyperlink ref="E6533" r:id="rId440" display="https://www.filmaffinity.com/es/film966768.html" xr:uid="{43801FA1-6FDB-4755-946D-173BD3B241DA}"/>
    <hyperlink ref="E3454" r:id="rId441" display="https://www.filmaffinity.com/es/film313198.html" xr:uid="{3DF59974-2DDF-453B-8023-09420357F4F1}"/>
    <hyperlink ref="E564" r:id="rId442" display="https://www.filmaffinity.com/es/film906774.html" xr:uid="{C519FA55-A669-466E-94EB-F750796E18E3}"/>
    <hyperlink ref="E565" r:id="rId443" display="https://www.filmaffinity.com/es/film458180.html" xr:uid="{DC87AFE2-CC61-4F83-8DAE-9B68A86FFD5D}"/>
    <hyperlink ref="E3517" r:id="rId444" display="https://www.filmaffinity.com/es/film335525.html" xr:uid="{1A5DE8AA-187B-42D6-9D8C-2C37C02EC9A3}"/>
    <hyperlink ref="E566" r:id="rId445" display="https://www.filmaffinity.com/es/film882943.html" xr:uid="{B9544180-7E99-4662-986D-0CAF1BD0BD88}"/>
    <hyperlink ref="E568" r:id="rId446" display="https://www.filmaffinity.com/es/film239359.html" xr:uid="{4D2F6F55-1331-4713-9AB7-7E52529BE168}"/>
    <hyperlink ref="E569" r:id="rId447" display="https://www.filmaffinity.com/es/film853164.html" xr:uid="{7272767A-6F35-46AE-ACD1-CFCC09EAAD01}"/>
    <hyperlink ref="E571" r:id="rId448" display="https://www.filmaffinity.com/es/film721665.html" xr:uid="{F819050C-AA5F-469F-B3E0-859A0027FDC0}"/>
    <hyperlink ref="E570" r:id="rId449" display="https://www.filmaffinity.com/es/film606822.html" xr:uid="{87BDA8BD-FE34-4303-B696-05726CC71963}"/>
    <hyperlink ref="E572" r:id="rId450" display="https://www.filmaffinity.com/es/film148886.html" xr:uid="{77C5EDC9-3B57-4A10-829D-77C73A306B3A}"/>
    <hyperlink ref="E573" r:id="rId451" display="https://www.filmaffinity.com/es/film721278.html" xr:uid="{4631F935-4795-47A1-B200-59BD93C16EBF}"/>
    <hyperlink ref="E574" r:id="rId452" display="https://www.filmaffinity.com/es/film501740.html" xr:uid="{64578DCC-80DC-4775-A245-E2E46D9BB7C1}"/>
    <hyperlink ref="E575" r:id="rId453" display="https://www.filmaffinity.com/es/film783188.html" xr:uid="{BCD34510-747C-483F-A45F-75B87794C847}"/>
    <hyperlink ref="E576" r:id="rId454" display="https://www.filmaffinity.com/es/film455550.html" xr:uid="{5A89FAFA-BDC5-4354-AAD5-CB7F022A364E}"/>
    <hyperlink ref="E4296" r:id="rId455" display="https://www.filmaffinity.com/es/film282314.html" xr:uid="{9638037F-2368-430D-9E7B-EC72C5A9470B}"/>
    <hyperlink ref="E577" r:id="rId456" display="https://www.filmaffinity.com/es/film550582.html" xr:uid="{DB30D399-F7E7-496A-8C18-B18B1D33FC73}"/>
    <hyperlink ref="E578" r:id="rId457" display="https://www.filmaffinity.com/es/film181566.html" xr:uid="{929CF8D6-AF21-4283-92F3-ED5562367D7C}"/>
    <hyperlink ref="E580" r:id="rId458" display="https://www.filmaffinity.com/es/film186871.html" xr:uid="{04DFB0F7-9A3B-4AB0-B3D2-4853C0597829}"/>
    <hyperlink ref="E581" r:id="rId459" display="https://www.filmaffinity.com/es/film385987.html" xr:uid="{CE900429-8C4B-4C71-B379-E4A553BB412A}"/>
    <hyperlink ref="E582" r:id="rId460" display="https://www.filmaffinity.com/es/film491745.html" xr:uid="{E812EF02-21EC-48D9-922A-A110BBF16A43}"/>
    <hyperlink ref="E6864" r:id="rId461" display="https://www.filmaffinity.com/es/film266576.html" xr:uid="{2CF4D83F-9B1A-45F7-ACF2-233D2825C63F}"/>
    <hyperlink ref="E584" r:id="rId462" display="https://www.filmaffinity.com/es/film104627.html" xr:uid="{FCBBEFB9-1404-49CC-A0CF-56159BF284A0}"/>
    <hyperlink ref="E585" r:id="rId463" display="https://www.filmaffinity.com/es/film116799.html" xr:uid="{3EA8F126-E8CD-47DE-8028-9911A5D5AB6B}"/>
    <hyperlink ref="E586" r:id="rId464" display="https://www.filmaffinity.com/es/film229099.html" xr:uid="{3125686A-0C5F-4CF1-98EB-A46BE81C6E9B}"/>
    <hyperlink ref="E587" r:id="rId465" display="https://www.filmaffinity.com/es/film940715.html" xr:uid="{67EB0FC1-D3D6-4987-B9B5-180A7A3A60D1}"/>
    <hyperlink ref="E588" r:id="rId466" display="https://www.filmaffinity.com/es/film976956.html" xr:uid="{4D876261-ECD0-403F-A7CB-063BE511EC25}"/>
    <hyperlink ref="E589" r:id="rId467" display="https://www.filmaffinity.com/es/film198691.html" xr:uid="{02CD19AA-9F11-49D7-9C6E-A898C623BCA6}"/>
    <hyperlink ref="E590" r:id="rId468" display="https://www.filmaffinity.com/es/film779616.html" xr:uid="{A0898F3F-893D-4634-8D48-7C1035D07420}"/>
    <hyperlink ref="E591" r:id="rId469" display="https://www.filmaffinity.com/es/film424665.html" xr:uid="{05254252-7BEE-41CC-9B1D-57F206021579}"/>
    <hyperlink ref="E592" r:id="rId470" display="https://www.filmaffinity.com/es/film830804.html" xr:uid="{331EC2DA-42B3-4081-8D10-29E61F5810EE}"/>
    <hyperlink ref="E593" r:id="rId471" display="https://www.filmaffinity.com/es/film369004.html" xr:uid="{95DA687C-ACA9-489B-8DB6-2B56EA244AFB}"/>
    <hyperlink ref="E5437" r:id="rId472" display="https://www.filmaffinity.com/es/film503140.html" xr:uid="{279C54DF-E7AE-4411-A02F-130A8C784833}"/>
    <hyperlink ref="E594" r:id="rId473" display="https://www.filmaffinity.com/es/film141446.html" xr:uid="{B1580F9B-5DED-434E-A8C7-F3C4B3649A95}"/>
    <hyperlink ref="E597" r:id="rId474" display="https://www.filmaffinity.com/es/film320186.html" xr:uid="{B788C0FD-C06A-4F5C-B456-887FFBBD7085}"/>
    <hyperlink ref="E599" r:id="rId475" display="https://www.filmaffinity.com/es/film422974.html" xr:uid="{BBB441B0-8B70-40D0-A627-B7EA92B2D107}"/>
    <hyperlink ref="E598" r:id="rId476" display="https://www.filmaffinity.com/es/film474828.html" xr:uid="{571B0D5D-666B-4D4D-916E-031956076B58}"/>
    <hyperlink ref="E600" r:id="rId477" display="https://www.filmaffinity.com/es/film136239.html" xr:uid="{0F4C45B5-2A8E-4AFA-9C12-E5AE6298629A}"/>
    <hyperlink ref="E3602" r:id="rId478" display="https://www.filmaffinity.com/es/film965134.html" xr:uid="{FA498501-5848-4978-9CD6-9EB6D9BE61B6}"/>
    <hyperlink ref="E603" r:id="rId479" display="https://www.filmaffinity.com/es/film210592.html" xr:uid="{43942046-059D-4A27-8663-6780EF1A1A95}"/>
    <hyperlink ref="E605" r:id="rId480" display="https://www.filmaffinity.com/es/film615655.html" xr:uid="{DF10ED8C-1647-4319-A21E-D2032ACF559E}"/>
    <hyperlink ref="E607" r:id="rId481" display="https://www.filmaffinity.com/es/film921503.html" xr:uid="{D35EB71C-1007-4655-90BA-7D98BC85BE01}"/>
    <hyperlink ref="E608" r:id="rId482" display="https://www.filmaffinity.com/es/film506385.html" xr:uid="{076F4FCF-0C2D-4A73-8C4D-BCBA2F50A0ED}"/>
    <hyperlink ref="E606" r:id="rId483" display="https://www.filmaffinity.com/es/film557691.html" xr:uid="{438E4CF6-98CD-4501-AF6E-DA93AAC23233}"/>
    <hyperlink ref="E609" r:id="rId484" display="https://www.filmaffinity.com/es/film422943.html" xr:uid="{86B04AC7-1B28-45A0-A735-14257F10196F}"/>
    <hyperlink ref="E610" r:id="rId485" display="https://www.filmaffinity.com/es/film115585.html" xr:uid="{42105791-91C0-4DFC-AB48-D135C09E6242}"/>
    <hyperlink ref="E611" r:id="rId486" display="https://www.filmaffinity.com/es/film211932.html" xr:uid="{62655ABE-EE21-448E-9C98-B02B0A8EE00A}"/>
    <hyperlink ref="E612" r:id="rId487" display="https://www.filmaffinity.com/es/film671772.html" xr:uid="{8BDAFD5A-E297-4F19-93BD-7AF25A59467F}"/>
    <hyperlink ref="E613" r:id="rId488" display="https://www.filmaffinity.com/es/film777576.html" xr:uid="{181BAA9B-FE88-4DBC-BC84-E3A0F8D53649}"/>
    <hyperlink ref="E614" r:id="rId489" display="https://www.filmaffinity.com/es/film679924.html" xr:uid="{99750471-2C39-4DC8-8E66-6C3420D1A141}"/>
    <hyperlink ref="E615" r:id="rId490" display="https://www.filmaffinity.com/es/film373513.html" xr:uid="{DA27A12F-6117-4D64-9C9E-F3C408B3561A}"/>
    <hyperlink ref="E616" r:id="rId491" display="https://www.filmaffinity.com/es/film604597.html" xr:uid="{CB8F3F8E-370D-4844-9E71-3299983D11DD}"/>
    <hyperlink ref="E617" r:id="rId492" display="https://www.filmaffinity.com/es/film477211.html" xr:uid="{44724A70-0EC3-47F8-BE67-E7454386ED86}"/>
    <hyperlink ref="E618" r:id="rId493" display="https://www.filmaffinity.com/es/film838400.html" xr:uid="{26B0E8B5-5E43-41C1-B640-E9E34CB1D2A3}"/>
    <hyperlink ref="E619" r:id="rId494" display="https://www.filmaffinity.com/es/film836578.html" xr:uid="{D01F4BAA-B54C-4AF3-9B3F-441976BC51C5}"/>
    <hyperlink ref="E620" r:id="rId495" display="https://www.filmaffinity.com/es/film631683.html" xr:uid="{6FB19A99-AC8C-49D3-A8B4-42E9EC1C858E}"/>
    <hyperlink ref="E622" r:id="rId496" display="https://www.filmaffinity.com/es/film903295.html" xr:uid="{E1838C72-01E7-4CC8-9CD7-E2876BE0DDEE}"/>
    <hyperlink ref="E624" r:id="rId497" display="https://www.filmaffinity.com/es/film832198.html" xr:uid="{39ED14DC-80B5-48CE-BE90-0120125453D5}"/>
    <hyperlink ref="E625" r:id="rId498" display="https://www.filmaffinity.com/es/film878081.html" xr:uid="{E689885C-3D2F-40E4-8C18-AF1868294266}"/>
    <hyperlink ref="E1441" r:id="rId499" display="https://www.filmaffinity.com/es/film959088.html" xr:uid="{A79CB12E-7E23-4487-856D-B8CDC739FB8C}"/>
    <hyperlink ref="E626" r:id="rId500" display="https://www.filmaffinity.com/es/film216688.html" xr:uid="{4DE3CAF7-32B1-4EE9-8AD6-0927EA245729}"/>
    <hyperlink ref="E628" r:id="rId501" display="https://www.filmaffinity.com/es/film601862.html" xr:uid="{68A9D1F2-6D7A-4BCE-87A4-1088E2FDB5DD}"/>
    <hyperlink ref="E629" r:id="rId502" display="https://www.filmaffinity.com/es/film684086.html" xr:uid="{115F894C-9606-4CB6-A0D8-CE4F4845A65C}"/>
    <hyperlink ref="E631" r:id="rId503" display="https://www.filmaffinity.com/es/film179878.html" xr:uid="{8511D9AB-AEE2-4601-8D80-49CBF7DF3219}"/>
    <hyperlink ref="E633" r:id="rId504" display="https://www.filmaffinity.com/es/film304406.html" xr:uid="{E6231571-5944-400B-83AF-1776868FC8AD}"/>
    <hyperlink ref="E634" r:id="rId505" display="https://www.filmaffinity.com/es/film213251.html" xr:uid="{5F990D89-60C3-40F5-B2C8-901801E0D6D8}"/>
    <hyperlink ref="E638" r:id="rId506" display="https://www.filmaffinity.com/es/film391543.html" xr:uid="{F1D7EE4D-14E6-4577-8895-669FD356E99F}"/>
    <hyperlink ref="E637" r:id="rId507" display="https://www.filmaffinity.com/es/film800123.html" xr:uid="{ABA7B7AF-57DE-4A27-91C7-2AA9DDACF004}"/>
    <hyperlink ref="E639" r:id="rId508" display="https://www.filmaffinity.com/es/film616648.html" xr:uid="{2C9A96F6-F360-428B-B79A-B9D2991CE090}"/>
    <hyperlink ref="E640" r:id="rId509" display="https://www.filmaffinity.com/es/film424061.html" xr:uid="{5EBA333A-520A-483B-BB2B-DA1563CB6024}"/>
    <hyperlink ref="E641" r:id="rId510" display="https://www.filmaffinity.com/es/film226663.html" xr:uid="{C81F7400-19A0-46A3-BB6D-C80003F599D5}"/>
    <hyperlink ref="E642" r:id="rId511" display="https://www.filmaffinity.com/es/film195337.html" xr:uid="{A65EDBDA-04FA-432C-94A4-FBFF7419BFAB}"/>
    <hyperlink ref="E643" r:id="rId512" display="https://www.filmaffinity.com/es/film642126.html" xr:uid="{06C45939-11F9-4802-9613-B8572E0883E3}"/>
    <hyperlink ref="E644" r:id="rId513" display="https://www.filmaffinity.com/es/film713632.html" xr:uid="{89318FFA-28E0-4A1E-90D5-A27213FD6372}"/>
    <hyperlink ref="E645" r:id="rId514" display="https://www.filmaffinity.com/es/film459772.html" xr:uid="{E6E819CF-0CDD-47F8-8179-FE13129DCBC4}"/>
    <hyperlink ref="E646" r:id="rId515" display="https://www.filmaffinity.com/es/film908027.html" xr:uid="{D3E1E199-D209-44ED-8357-7642E6A2FED0}"/>
    <hyperlink ref="E647" r:id="rId516" display="https://www.filmaffinity.com/es/film915585.html" xr:uid="{C5AE3DF9-C48E-4D19-A093-29FBB39F4E34}"/>
    <hyperlink ref="E648" r:id="rId517" display="https://www.filmaffinity.com/es/film951835.html" xr:uid="{A28653D5-68F5-4446-A8AA-1BD818C60D76}"/>
    <hyperlink ref="E649" r:id="rId518" display="https://www.filmaffinity.com/es/film361561.html" xr:uid="{06AE6FC1-E293-41DF-AF3B-9C9E282B889C}"/>
    <hyperlink ref="E651" r:id="rId519" display="https://www.filmaffinity.com/es/film335175.html" xr:uid="{5AE0088F-1AD1-4856-BA34-FC0B16442267}"/>
    <hyperlink ref="E652" r:id="rId520" display="https://www.filmaffinity.com/es/film278406.html" xr:uid="{28F5D73E-1F92-4074-BDC3-0241DE5310D0}"/>
    <hyperlink ref="E653" r:id="rId521" display="https://www.filmaffinity.com/es/film709352.html" xr:uid="{5C303373-12CE-420C-A347-37DA52A27E56}"/>
    <hyperlink ref="E654" r:id="rId522" display="https://www.filmaffinity.com/es/film465236.html" xr:uid="{AA8324DB-5E3B-4074-903F-EB80597D5DEF}"/>
    <hyperlink ref="E659" r:id="rId523" display="https://www.filmaffinity.com/es/film923281.html" xr:uid="{2D226C24-8442-4A90-8A2F-A7940AE0CCE0}"/>
    <hyperlink ref="E668" r:id="rId524" display="https://www.filmaffinity.com/es/film739439.html" xr:uid="{A4014F46-4014-4A23-8453-5668AD0F9A04}"/>
    <hyperlink ref="E669" r:id="rId525" display="https://www.filmaffinity.com/es/film236592.html" xr:uid="{864D3249-E381-4B3E-A440-7406B2BA1279}"/>
    <hyperlink ref="E670" r:id="rId526" display="https://www.filmaffinity.com/es/film511165.html" xr:uid="{4318195E-1B03-4DCC-A814-E9AD3A216B74}"/>
    <hyperlink ref="E672" r:id="rId527" display="https://www.filmaffinity.com/es/film974553.html" xr:uid="{5D521856-5B78-48AA-B2DB-B8E17ECD1446}"/>
    <hyperlink ref="E673" r:id="rId528" display="https://www.filmaffinity.com/es/film114702.html" xr:uid="{3DABA0CD-6EE4-4411-AD8E-CCF580855899}"/>
    <hyperlink ref="E677" r:id="rId529" display="https://www.filmaffinity.com/es/film747925.html" xr:uid="{54E90653-8AE8-4760-87D4-39F1B7A78646}"/>
    <hyperlink ref="E682" r:id="rId530" display="https://www.filmaffinity.com/es/film670216.html" xr:uid="{4E4AB9B2-A315-4E8E-AA0A-8B70478A6886}"/>
    <hyperlink ref="E3847" r:id="rId531" display="https://www.filmaffinity.com/es/film711237.html" xr:uid="{9719751E-4FB4-4D7D-9DEF-B2E700AFB535}"/>
    <hyperlink ref="E687" r:id="rId532" display="https://www.filmaffinity.com/es/film744960.html" xr:uid="{C58E06EC-020D-4BA9-9C13-DB0549339540}"/>
    <hyperlink ref="E694" r:id="rId533" display="https://www.filmaffinity.com/es/film687767.html" xr:uid="{6730316C-D11A-4CCD-8B1E-DD8538304DAA}"/>
    <hyperlink ref="E695" r:id="rId534" display="https://www.filmaffinity.com/es/film599286.html" xr:uid="{F7E21F24-01C4-41A0-8D15-07B8B62DD6CD}"/>
    <hyperlink ref="E696" r:id="rId535" display="https://www.filmaffinity.com/es/film523427.html" xr:uid="{3B5B01A1-762C-4CE3-A256-0FF43BD4E4A4}"/>
    <hyperlink ref="E697" r:id="rId536" display="https://www.filmaffinity.com/es/film584491.html" xr:uid="{02352BBE-6777-4D00-9D52-AEFE6B7C9D65}"/>
    <hyperlink ref="E685" r:id="rId537" display="https://www.filmaffinity.com/es/film444694.html" xr:uid="{69856C2D-B820-4FEF-8D67-6586E8C6327F}"/>
    <hyperlink ref="E698" r:id="rId538" display="https://www.filmaffinity.com/es/film271983.html" xr:uid="{195F6B76-959E-4F97-AB4C-773AA8DD7435}"/>
    <hyperlink ref="E701" r:id="rId539" display="https://www.filmaffinity.com/es/film457623.html" xr:uid="{DB751921-639F-48F8-AF75-292C3FB299F9}"/>
    <hyperlink ref="E3791" r:id="rId540" display="https://www.filmaffinity.com/es/film320443.html" xr:uid="{C8177F9D-DA19-4876-A4BA-C61D60ABDCFA}"/>
    <hyperlink ref="E703" r:id="rId541" display="https://www.filmaffinity.com/es/film859684.html" xr:uid="{8A790BE2-1D03-493B-96F2-DC395336B9B7}"/>
    <hyperlink ref="E704" r:id="rId542" display="https://www.filmaffinity.com/es/film597377.html" xr:uid="{51F0BE72-B9E6-482F-8ADF-C13626CC1307}"/>
    <hyperlink ref="E705" r:id="rId543" display="https://www.filmaffinity.com/es/film259737.html" xr:uid="{AC784CCA-6BDF-4CBA-8115-C6D46E001B52}"/>
    <hyperlink ref="E706" r:id="rId544" display="https://www.filmaffinity.com/es/film566167.html" xr:uid="{524205CF-AC86-46A8-BBD7-F24CC5CCEE1A}"/>
    <hyperlink ref="E709" r:id="rId545" display="https://www.filmaffinity.com/es/film452292.html" xr:uid="{C97450B2-8258-427C-B789-5B3FC6C524FE}"/>
    <hyperlink ref="E711" r:id="rId546" display="https://www.filmaffinity.com/es/film199919.html" xr:uid="{8346697B-3912-4884-A3C7-741642EE919B}"/>
    <hyperlink ref="E713" r:id="rId547" display="https://www.filmaffinity.com/es/film890522.html" xr:uid="{B18B0C51-FA72-4C30-9A99-2824921A2A40}"/>
    <hyperlink ref="E718" r:id="rId548" display="https://www.filmaffinity.com/es/film153594.html" xr:uid="{FE363E0D-5B94-45EC-9853-B97CE7D198DB}"/>
    <hyperlink ref="E719" r:id="rId549" display="https://www.filmaffinity.com/es/film715279.html" xr:uid="{87914ABD-8747-4915-AFB4-30156726283C}"/>
    <hyperlink ref="E720" r:id="rId550" display="https://www.filmaffinity.com/es/film934037.html" xr:uid="{ECE8FF90-4DE6-4613-BFA6-DDBCB362C746}"/>
    <hyperlink ref="E721" r:id="rId551" display="https://www.filmaffinity.com/es/film855582.html" xr:uid="{8BD3EB5F-56CC-4E43-8516-4C2628B16F85}"/>
    <hyperlink ref="E722" r:id="rId552" display="https://www.filmaffinity.com/es/film358071.html" xr:uid="{77BE4376-7A62-4A14-8A49-1AC10E7CF96A}"/>
    <hyperlink ref="E724" r:id="rId553" display="https://www.filmaffinity.com/es/film658993.html" xr:uid="{065F331F-A12E-42E6-89DE-E1B8AB4B88D4}"/>
    <hyperlink ref="E723" r:id="rId554" display="https://www.filmaffinity.com/es/film376793.html" xr:uid="{22D33476-5A10-4672-A9DC-8ECAB7543258}"/>
    <hyperlink ref="E5700" r:id="rId555" display="https://www.filmaffinity.com/es/film541914.html" xr:uid="{1F231E52-5150-4BFE-8C0F-35F4EDCF54EF}"/>
    <hyperlink ref="E725" r:id="rId556" display="https://www.filmaffinity.com/es/film960484.html" xr:uid="{B73C5A06-D19E-4D46-BFE9-BED20BA35722}"/>
    <hyperlink ref="E728" r:id="rId557" display="https://www.filmaffinity.com/es/film633093.html" xr:uid="{3CA97D59-9ACB-447B-8280-2DDC650A7E18}"/>
    <hyperlink ref="E729" r:id="rId558" display="https://www.filmaffinity.com/es/film551506.html" xr:uid="{09EA37ED-F9AF-46C2-A06D-A9FC5562B7AD}"/>
    <hyperlink ref="E730" r:id="rId559" display="https://www.filmaffinity.com/es/film838211.html" xr:uid="{B6423C65-087F-4081-9701-29EF80941FDB}"/>
    <hyperlink ref="E731" r:id="rId560" display="https://www.filmaffinity.com/es/film714641.html" xr:uid="{3A4BA614-F3C6-4E1C-A056-141A1CAA44F2}"/>
    <hyperlink ref="E733" r:id="rId561" display="https://www.filmaffinity.com/es/film468323.html" xr:uid="{0AD0D815-8714-4768-A927-EDCD9EAC94C0}"/>
    <hyperlink ref="E734" r:id="rId562" display="https://www.filmaffinity.com/es/film893610.html" xr:uid="{275D1BA7-1E5E-4FD1-BB55-AE78A7D30489}"/>
    <hyperlink ref="E735" r:id="rId563" display="https://www.filmaffinity.com/es/film654766.html" xr:uid="{94EB3AB4-64A6-4CF9-9600-34FAB0F17E8A}"/>
    <hyperlink ref="E736" r:id="rId564" display="https://www.filmaffinity.com/es/film568295.html" xr:uid="{CC78A2F8-07BC-4D4C-8E29-652833E7FF8F}"/>
    <hyperlink ref="E737" r:id="rId565" display="https://www.filmaffinity.com/es/film773743.html" xr:uid="{C6A8EBE0-5EAD-4B2E-8AF6-2C0ED113AED0}"/>
    <hyperlink ref="E738" r:id="rId566" display="https://www.filmaffinity.com/es/film639043.html" xr:uid="{F45BAE5C-5063-48EF-A3E4-6EF9D993B9B9}"/>
    <hyperlink ref="E740" r:id="rId567" display="https://www.filmaffinity.com/es/film539566.html" xr:uid="{AA7340A5-1A86-4C6F-9457-271814B5ABB8}"/>
    <hyperlink ref="E743" r:id="rId568" display="https://www.filmaffinity.com/es/film670035.html" xr:uid="{3E9D504B-0409-42F1-B9D4-3ACE508D3313}"/>
    <hyperlink ref="E744" r:id="rId569" display="https://www.filmaffinity.com/es/film175667.html" xr:uid="{E197F778-5E6B-46FD-AF5F-67EE4CE08DD3}"/>
    <hyperlink ref="E745" r:id="rId570" display="https://www.filmaffinity.com/es/film279663.html" xr:uid="{6FEDA1A8-D599-445B-8C17-DD2CB8F565D1}"/>
    <hyperlink ref="E746" r:id="rId571" display="https://www.filmaffinity.com/es/film157616.html" xr:uid="{DC8D43BE-610E-46B1-9CE8-68109F6D5D97}"/>
    <hyperlink ref="E747" r:id="rId572" display="https://www.filmaffinity.com/es/film332747.html" xr:uid="{F57CBE30-3FB4-4AA0-B018-AD61B66890B1}"/>
    <hyperlink ref="E748" r:id="rId573" display="https://www.filmaffinity.com/es/film395715.html" xr:uid="{594F5D49-E29D-4D2C-9374-1B1682149AEE}"/>
    <hyperlink ref="E749" r:id="rId574" display="https://www.filmaffinity.com/es/film679358.html" xr:uid="{D91EB33F-3D37-4667-AF25-818C2E48DE62}"/>
    <hyperlink ref="E750" r:id="rId575" display="https://www.filmaffinity.com/es/film260393.html" xr:uid="{4D353898-5D3D-43BF-8FE8-994CA2C38A36}"/>
    <hyperlink ref="E752" r:id="rId576" display="https://www.filmaffinity.com/es/film788282.html" xr:uid="{D2D4AB7F-59D6-44DB-AA9B-234A911D8805}"/>
    <hyperlink ref="E753" r:id="rId577" display="https://www.filmaffinity.com/es/film867967.html" xr:uid="{4B934B50-41CD-4FBB-97B4-A7FB949B9E56}"/>
    <hyperlink ref="E754" r:id="rId578" display="https://www.filmaffinity.com/es/film299020.html" xr:uid="{D1335F44-734F-4240-B1B5-94C484B073AC}"/>
    <hyperlink ref="E3021" r:id="rId579" display="https://www.filmaffinity.com/es/film303688.html" xr:uid="{3FE7EC69-EF17-4CBB-A3B6-9784FCC67032}"/>
    <hyperlink ref="E755" r:id="rId580" display="https://www.filmaffinity.com/es/film924918.html" xr:uid="{65A815E4-B1DF-4916-A86D-9389A4E1F85C}"/>
    <hyperlink ref="E756" r:id="rId581" display="https://www.filmaffinity.com/es/film553666.html" xr:uid="{A6D1D9CD-C4E0-4316-B46A-1F8DD938F968}"/>
    <hyperlink ref="E757" r:id="rId582" display="https://www.filmaffinity.com/es/film579151.html" xr:uid="{3FB16264-FA5A-4E35-869C-702C91562DC2}"/>
    <hyperlink ref="E759" r:id="rId583" display="https://www.filmaffinity.com/es/film700770.html" xr:uid="{BFF38717-4D6D-4224-8C58-8A2F4B3EF462}"/>
    <hyperlink ref="E760" r:id="rId584" display="https://www.filmaffinity.com/es/film273437.html" xr:uid="{1ECE224C-CE75-4AFF-BF00-1EBDED3D4554}"/>
    <hyperlink ref="E761" r:id="rId585" display="https://www.filmaffinity.com/es/film808244.html" xr:uid="{05CDD145-35D9-4575-B05A-49A6764992FF}"/>
    <hyperlink ref="E762" r:id="rId586" display="https://www.filmaffinity.com/es/film783590.html" xr:uid="{7EF8D4C1-489C-40A4-B475-918CD07BA399}"/>
    <hyperlink ref="E763" r:id="rId587" display="https://www.filmaffinity.com/es/film724359.html" xr:uid="{05CF418B-2FC3-4D46-A57E-6874B1E4A309}"/>
    <hyperlink ref="E764" r:id="rId588" display="https://www.filmaffinity.com/es/film789718.html" xr:uid="{C9A5D3C9-DDF6-4C58-8367-1FD75FD6CCCF}"/>
    <hyperlink ref="E765" r:id="rId589" display="https://www.filmaffinity.com/es/film667556.html" xr:uid="{BA5C3F20-F160-4522-9D14-416A0896EAA2}"/>
    <hyperlink ref="E766" r:id="rId590" display="https://www.filmaffinity.com/es/film662342.html" xr:uid="{A9D68296-A170-4AF8-BBEE-4A6CDDE11EBD}"/>
    <hyperlink ref="E767" r:id="rId591" display="https://www.filmaffinity.com/es/film330317.html" xr:uid="{0B645303-146D-4D8C-929C-AD5B7B3D669F}"/>
    <hyperlink ref="E3242" r:id="rId592" display="https://www.filmaffinity.com/es/film672610.html" xr:uid="{937F88EF-76A4-47D7-B245-389A9865A7E0}"/>
    <hyperlink ref="E768" r:id="rId593" display="https://www.filmaffinity.com/es/film850902.html" xr:uid="{6BE0752C-E1AF-4B55-8185-0A4672107C9B}"/>
    <hyperlink ref="E769" r:id="rId594" display="https://www.filmaffinity.com/es/film137161.html" xr:uid="{BAEF4269-4A3B-494A-AFA4-3EB1C59F9D80}"/>
    <hyperlink ref="E770" r:id="rId595" display="https://www.filmaffinity.com/es/film304902.html" xr:uid="{42AB07EA-BBE0-40CE-9036-515FE199EFFC}"/>
    <hyperlink ref="E771" r:id="rId596" display="https://www.filmaffinity.com/es/film268075.html" xr:uid="{53593CF2-3B66-44DE-9640-D4CBB2773DB4}"/>
    <hyperlink ref="E772" r:id="rId597" display="https://www.filmaffinity.com/es/film159132.html" xr:uid="{38753077-8678-4C15-8E0F-2D09D6B28FF1}"/>
    <hyperlink ref="E773" r:id="rId598" display="https://www.filmaffinity.com/es/film524811.html" xr:uid="{33A82287-C90F-4A57-A6F7-061CD68DE37B}"/>
    <hyperlink ref="E774" r:id="rId599" display="https://www.filmaffinity.com/es/film387075.html" xr:uid="{0EE24063-81E0-45E8-BD80-889051D0A7FC}"/>
    <hyperlink ref="E778" r:id="rId600" display="https://www.filmaffinity.com/es/film374750.html" xr:uid="{019464AD-AAC9-4FFF-8B09-887B62201139}"/>
    <hyperlink ref="E779" r:id="rId601" display="https://www.filmaffinity.com/es/film856873.html" xr:uid="{5B72DCAB-F657-4DA7-B19B-F984CC57BE87}"/>
    <hyperlink ref="E782" r:id="rId602" display="https://www.filmaffinity.com/es/film829260.html" xr:uid="{73B0ED5E-D856-400F-B472-B9D58CCF1D71}"/>
    <hyperlink ref="E783" r:id="rId603" display="https://www.filmaffinity.com/es/film526819.html" xr:uid="{331B4ED2-121A-4C91-9442-44F0695BC13B}"/>
    <hyperlink ref="E788" r:id="rId604" display="https://www.filmaffinity.com/es/film321480.html" xr:uid="{2D2096C8-5B9F-44D4-A63D-447E913748ED}"/>
    <hyperlink ref="E789" r:id="rId605" display="https://www.filmaffinity.com/es/film904807.html" xr:uid="{B8095EA4-1B1B-4A1F-9B91-BB4A1E7F64BD}"/>
    <hyperlink ref="E790" r:id="rId606" display="https://www.filmaffinity.com/es/film103570.html" xr:uid="{CC618D69-CB0B-4608-9C24-0DD7247A2CF0}"/>
    <hyperlink ref="E791" r:id="rId607" display="https://www.filmaffinity.com/es/film134050.html" xr:uid="{AFC3D893-4AA9-4432-B99C-78E77D5138A2}"/>
    <hyperlink ref="E793" r:id="rId608" display="https://www.filmaffinity.com/es/film108476.html" xr:uid="{A634998A-827F-4923-B2FB-D402F3667E31}"/>
    <hyperlink ref="E794" r:id="rId609" display="https://www.filmaffinity.com/es/film813325.html" xr:uid="{5DA438CC-F599-4123-A453-0B5AD3DEFBEF}"/>
    <hyperlink ref="E795" r:id="rId610" display="https://www.filmaffinity.com/es/film719693.html" xr:uid="{BB7F6308-DB7E-4AB0-994E-74054CB4CF6E}"/>
    <hyperlink ref="E796" r:id="rId611" display="https://www.filmaffinity.com/es/film744246.html" xr:uid="{7F22D219-53E9-4270-B7F6-7EC6B60FE64A}"/>
    <hyperlink ref="E797" r:id="rId612" display="https://www.filmaffinity.com/es/film448775.html" xr:uid="{4B464026-78FF-4860-9F4B-C53B683468DA}"/>
    <hyperlink ref="E798" r:id="rId613" display="https://www.filmaffinity.com/es/film121781.html" xr:uid="{B4645AD0-9334-4F7F-A830-C936A975CDDC}"/>
    <hyperlink ref="E799" r:id="rId614" display="https://www.filmaffinity.com/es/film688947.html" xr:uid="{48BD3BC5-233E-468D-A9B9-E0DB7A3EFDDA}"/>
    <hyperlink ref="E800" r:id="rId615" display="https://www.filmaffinity.com/es/film747351.html" xr:uid="{87DF9BFC-41A7-404D-A171-1066CE6F4A32}"/>
    <hyperlink ref="E801" r:id="rId616" display="https://www.filmaffinity.com/es/film728409.html" xr:uid="{BB383459-384F-4441-8D81-6D57C9132473}"/>
    <hyperlink ref="E802" r:id="rId617" display="https://www.filmaffinity.com/es/film649952.html" xr:uid="{DECCDF4F-7BB1-4D7E-9D8F-4AB22C008FC2}"/>
    <hyperlink ref="E803" r:id="rId618" display="https://www.filmaffinity.com/es/film553488.html" xr:uid="{EB866A62-D521-4C93-B7DA-BE87CEC1B954}"/>
    <hyperlink ref="E804" r:id="rId619" display="https://www.filmaffinity.com/es/film439773.html" xr:uid="{7A71AD60-4470-4F4F-A208-25483944F849}"/>
    <hyperlink ref="E805" r:id="rId620" display="https://www.filmaffinity.com/es/film238079.html" xr:uid="{2F0DD0E6-ED7A-4FBE-96B4-9890298143F7}"/>
    <hyperlink ref="E807" r:id="rId621" display="https://www.filmaffinity.com/es/film688089.html" xr:uid="{0D27A35C-8ABC-47ED-ABE6-4D92B4970FFB}"/>
    <hyperlink ref="E811" r:id="rId622" display="https://www.filmaffinity.com/es/film457951.html" xr:uid="{45447563-4D46-4CB2-A257-108C37B6E307}"/>
    <hyperlink ref="E812" r:id="rId623" display="https://www.filmaffinity.com/es/film307971.html" xr:uid="{41EEE549-EADF-451F-A656-DD0C754F7EB5}"/>
    <hyperlink ref="E813" r:id="rId624" display="https://www.filmaffinity.com/es/film671414.html" xr:uid="{F0DFA995-20FE-4B5E-802F-BF00067D5EA1}"/>
    <hyperlink ref="E816" r:id="rId625" display="https://www.filmaffinity.com/es/film300574.html" xr:uid="{E46BA1C8-7CB7-4F99-8D73-9E2A39BCFACE}"/>
    <hyperlink ref="E808" r:id="rId626" display="https://www.filmaffinity.com/es/film666723.html" xr:uid="{FB0D335E-6F9C-4789-B567-36BC3EE2D05E}"/>
    <hyperlink ref="E817" r:id="rId627" display="https://www.filmaffinity.com/es/film433904.html" xr:uid="{B1D0C4B1-F242-4572-8179-B9D354E14BB3}"/>
    <hyperlink ref="E821" r:id="rId628" display="https://www.filmaffinity.com/es/film910500.html" xr:uid="{A99EC807-0AEE-42F7-ABE0-AD6F6CF5B9EB}"/>
    <hyperlink ref="E822" r:id="rId629" display="https://www.filmaffinity.com/es/film454907.html" xr:uid="{18690F03-FF29-456E-8F1B-417433361D3D}"/>
    <hyperlink ref="E824" r:id="rId630" display="https://www.filmaffinity.com/es/film218853.html" xr:uid="{9B25C335-0A2E-439C-AAC7-C70616DAE382}"/>
    <hyperlink ref="E826" r:id="rId631" display="https://www.filmaffinity.com/es/film667409.html" xr:uid="{D4B561AC-6DCD-4877-A635-475B175B492A}"/>
    <hyperlink ref="E827" r:id="rId632" display="https://www.filmaffinity.com/es/film176157.html" xr:uid="{8FF30ADC-D31A-4DA6-84F0-3C981F1013C3}"/>
    <hyperlink ref="E829" r:id="rId633" display="https://www.filmaffinity.com/es/film850990.html" xr:uid="{136709FB-C14C-4E66-A52B-990710414DF3}"/>
    <hyperlink ref="E830" r:id="rId634" display="https://www.filmaffinity.com/es/film101022.html" xr:uid="{5AA3D00E-46B8-4020-A054-5B616B8250CE}"/>
    <hyperlink ref="E831" r:id="rId635" display="https://www.filmaffinity.com/es/film751438.html" xr:uid="{439AA2FC-450A-4D92-BDED-3671E13932D5}"/>
    <hyperlink ref="E832" r:id="rId636" display="https://www.filmaffinity.com/es/film389695.html" xr:uid="{C2860A6C-ABFE-4BA6-B376-B8ECD0BF13EA}"/>
    <hyperlink ref="E833" r:id="rId637" display="https://www.filmaffinity.com/es/film407490.html" xr:uid="{7CE1778D-D0F8-4CF3-BE6B-240E6358B720}"/>
    <hyperlink ref="E834" r:id="rId638" display="https://www.filmaffinity.com/es/film657030.html" xr:uid="{9A28E66B-B347-4559-93F2-F61CFFCED3F6}"/>
    <hyperlink ref="E835" r:id="rId639" display="https://www.filmaffinity.com/es/film886681.html" xr:uid="{4C629EFC-7AA2-4565-B181-B099FC347009}"/>
    <hyperlink ref="E837" r:id="rId640" display="https://www.filmaffinity.com/es/film378727.html" xr:uid="{86606482-212C-4613-8964-0B2F908944D1}"/>
    <hyperlink ref="E838" r:id="rId641" display="https://www.filmaffinity.com/es/film339057.html" xr:uid="{892FE742-1C63-41FE-81D2-D3E245155E25}"/>
    <hyperlink ref="E839" r:id="rId642" display="https://www.filmaffinity.com/es/film255635.html" xr:uid="{66D558CC-C068-48AD-B2A9-67E8BC12F66D}"/>
    <hyperlink ref="E843" r:id="rId643" display="https://www.filmaffinity.com/es/film559257.html" xr:uid="{28D0BF0E-7FBB-4C0E-A762-9DC6B89C296C}"/>
    <hyperlink ref="E844" r:id="rId644" display="https://www.filmaffinity.com/es/film159463.html" xr:uid="{1B642471-D8A2-412D-9134-CB199EB352C3}"/>
    <hyperlink ref="E846" r:id="rId645" display="https://www.filmaffinity.com/es/film611053.html" xr:uid="{98C146D5-5E87-40D8-A369-B62573256312}"/>
    <hyperlink ref="E847" r:id="rId646" display="https://www.filmaffinity.com/es/film945681.html" xr:uid="{BE4A4686-FE28-454F-840C-213CD0348EA4}"/>
    <hyperlink ref="E842" r:id="rId647" display="https://www.filmaffinity.com/es/film373499.html" xr:uid="{E794D6F4-644A-448A-9A43-0AC225E364FD}"/>
    <hyperlink ref="E848" r:id="rId648" display="https://www.filmaffinity.com/es/film142995.html" xr:uid="{FDB654B3-7172-4CEC-A592-4F50566B093E}"/>
    <hyperlink ref="E849" r:id="rId649" display="https://www.filmaffinity.com/es/film206800.html" xr:uid="{C2B6F676-7927-4D43-9AAB-C58BBF4A06A9}"/>
    <hyperlink ref="E850" r:id="rId650" display="https://www.filmaffinity.com/es/film987559.html" xr:uid="{15A69DEF-9B14-4EEB-9312-029D64A777E0}"/>
    <hyperlink ref="E1741" r:id="rId651" display="https://www.filmaffinity.com/es/film227980.html" xr:uid="{30F0DBEF-4C3D-4BA5-85B6-F025A9685AC9}"/>
    <hyperlink ref="E851" r:id="rId652" display="https://www.filmaffinity.com/es/film805235.html" xr:uid="{6A0451AF-FDF2-4E3E-9761-C6C67EF19A13}"/>
    <hyperlink ref="E852" r:id="rId653" display="https://www.filmaffinity.com/es/film257502.html" xr:uid="{3C969EBD-2AAB-46C6-B6B6-8A7F7DFB95E9}"/>
    <hyperlink ref="E856" r:id="rId654" display="https://www.filmaffinity.com/es/film873061.html" xr:uid="{7C9ADFF4-CBDD-49CA-BEB0-71853DA0B7B3}"/>
    <hyperlink ref="E855" r:id="rId655" display="https://www.filmaffinity.com/es/film717529.html" xr:uid="{9E1717B9-D97B-4345-AA23-D9AD7030E81D}"/>
    <hyperlink ref="E859" r:id="rId656" display="https://www.filmaffinity.com/es/film544796.html" xr:uid="{8F733345-77C2-466A-BD6B-E42557C697EE}"/>
    <hyperlink ref="E858" r:id="rId657" display="https://www.filmaffinity.com/es/film233216.html" xr:uid="{5868A587-25F8-4BB2-929A-40E57563495E}"/>
    <hyperlink ref="E860" r:id="rId658" display="https://www.filmaffinity.com/es/film432676.html" xr:uid="{767454ED-A49B-4801-A5AE-343E36D99ACB}"/>
    <hyperlink ref="E865" r:id="rId659" display="https://www.filmaffinity.com/es/film162817.html" xr:uid="{A59A4E2C-E426-4F75-AD6C-DDD6F3CE491B}"/>
    <hyperlink ref="E866" r:id="rId660" display="https://www.filmaffinity.com/es/film844219.html" xr:uid="{E292D227-8F3B-44CA-8C4F-A103208EB3FE}"/>
    <hyperlink ref="E867" r:id="rId661" display="https://www.filmaffinity.com/es/film179609.html" xr:uid="{B1BAF178-AC43-4EC0-83D3-26AECD329B08}"/>
    <hyperlink ref="E868" r:id="rId662" display="https://www.filmaffinity.com/es/film455299.html" xr:uid="{E19F978E-50E6-4F73-9777-587953B677EB}"/>
    <hyperlink ref="E869" r:id="rId663" display="https://www.filmaffinity.com/es/film533416.html" xr:uid="{299A532D-710A-4C15-B35E-CB7CD53190E7}"/>
    <hyperlink ref="E870" r:id="rId664" display="https://www.filmaffinity.com/es/film833624.html" xr:uid="{11013083-972C-4CBA-B7CA-6D5C1A9B0405}"/>
    <hyperlink ref="E871" r:id="rId665" display="https://www.filmaffinity.com/es/film804117.html" xr:uid="{2AC02BE9-F386-44D0-9FDD-965B366834F8}"/>
    <hyperlink ref="E872" r:id="rId666" display="https://www.filmaffinity.com/es/film795013.html" xr:uid="{BC0A267A-7F5A-4A61-903B-CFCF6D2593AA}"/>
    <hyperlink ref="E873" r:id="rId667" display="https://www.filmaffinity.com/es/film552240.html" xr:uid="{D7838FC0-CD98-415E-8776-401492543E82}"/>
    <hyperlink ref="E874" r:id="rId668" display="https://www.filmaffinity.com/es/film851530.html" xr:uid="{3C11829D-11CF-407B-A944-3465C5EDE868}"/>
    <hyperlink ref="E875" r:id="rId669" display="https://www.filmaffinity.com/es/film552091.html" xr:uid="{D0AFE4CE-8A54-4E61-8B64-DF0E37EC3750}"/>
    <hyperlink ref="E876" r:id="rId670" display="https://www.filmaffinity.com/es/film956695.html" xr:uid="{3C6B591F-B38A-4DC3-B408-D32E242A1877}"/>
    <hyperlink ref="E878" r:id="rId671" display="https://www.filmaffinity.com/es/film280923.html" xr:uid="{138A58D9-7230-4BEB-9746-58CB99A0A29A}"/>
    <hyperlink ref="E879" r:id="rId672" display="https://www.filmaffinity.com/es/film340698.html" xr:uid="{E4FCD6D9-EF6C-4CBF-86DE-FB57C5D58D5F}"/>
    <hyperlink ref="E880" r:id="rId673" display="https://www.filmaffinity.com/es/film194619.html" xr:uid="{2A5E4654-FC75-4978-A815-10E7E47A0ED5}"/>
    <hyperlink ref="E881" r:id="rId674" display="https://www.filmaffinity.com/es/film504822.html" xr:uid="{C0B34574-890C-4109-BB8C-37D7C6B2957B}"/>
    <hyperlink ref="E882" r:id="rId675" display="https://www.filmaffinity.com/es/film401559.html" xr:uid="{49A18CF4-8BDC-43FC-AD52-C65665D2795C}"/>
    <hyperlink ref="E883" r:id="rId676" display="https://www.filmaffinity.com/es/film710237.html" xr:uid="{5BEFB63F-BDAB-4B70-B6C6-C6D9919FD7CF}"/>
    <hyperlink ref="E885" r:id="rId677" display="https://www.filmaffinity.com/es/film559093.html" xr:uid="{0CD4E365-373A-4EC0-B910-5F8C05CC5C8F}"/>
    <hyperlink ref="E886" r:id="rId678" display="https://www.filmaffinity.com/es/film425269.html" xr:uid="{69B54A0D-4FFF-45E7-BE15-5CC2773AC628}"/>
    <hyperlink ref="E889" r:id="rId679" display="https://www.filmaffinity.com/es/film584711.html" xr:uid="{6A44FCCA-B822-4B56-AD29-0BF2FD82F578}"/>
    <hyperlink ref="E890" r:id="rId680" display="https://www.filmaffinity.com/es/film821814.html" xr:uid="{EDD2CD77-6682-40BA-B83C-60AF230F27B5}"/>
    <hyperlink ref="E893" r:id="rId681" display="https://www.filmaffinity.com/es/film768564.html" xr:uid="{9EEE7060-38A9-4EC3-8176-B52FC3849A9D}"/>
    <hyperlink ref="E895" r:id="rId682" display="https://www.filmaffinity.com/es/film170427.html" xr:uid="{0E39110C-8B33-4472-8880-C68387A3967E}"/>
    <hyperlink ref="E896" r:id="rId683" display="https://www.filmaffinity.com/es/film940331.html" xr:uid="{EFDA4371-E430-468E-87F5-2B856AA6BE16}"/>
    <hyperlink ref="E897" r:id="rId684" display="https://www.filmaffinity.com/es/film129212.html" xr:uid="{35DF7227-B79D-44FA-A710-A81CDEBA0C6F}"/>
    <hyperlink ref="E898" r:id="rId685" display="https://www.filmaffinity.com/es/film620534.html" xr:uid="{C1A8B5D8-5A77-424D-AABC-BAD748CCE037}"/>
    <hyperlink ref="E899" r:id="rId686" display="https://www.filmaffinity.com/es/film898985.html" xr:uid="{D32668B6-8BC5-4D3B-B3C4-CC0DDF95712A}"/>
    <hyperlink ref="E900" r:id="rId687" display="https://www.filmaffinity.com/es/film132495.html" xr:uid="{B92F4EC0-358E-4CD3-B580-D1AE51A57423}"/>
    <hyperlink ref="E901" r:id="rId688" display="https://www.filmaffinity.com/es/film601406.html" xr:uid="{E78A1FE3-56AF-4B27-B85B-169ED2932CFF}"/>
    <hyperlink ref="E902" r:id="rId689" display="https://www.filmaffinity.com/es/film105275.html" xr:uid="{0A701CE9-D1B9-4E3E-A149-261B30B75320}"/>
    <hyperlink ref="E903" r:id="rId690" display="https://www.filmaffinity.com/es/film176123.html" xr:uid="{870B82B8-AA64-47C8-A789-413A6C381A30}"/>
    <hyperlink ref="E910" r:id="rId691" display="https://www.filmaffinity.com/es/film866845.html" xr:uid="{354C9EA6-A1A6-44CF-8851-DE00620583CD}"/>
    <hyperlink ref="E911" r:id="rId692" display="https://www.filmaffinity.com/es/film591128.html" xr:uid="{EFE46287-E32C-4722-9938-D5125F5593AF}"/>
    <hyperlink ref="E912" r:id="rId693" display="https://www.filmaffinity.com/es/film481057.html" xr:uid="{EC6337F7-FEB6-461A-A6FF-F042CC8F36BA}"/>
    <hyperlink ref="E914" r:id="rId694" display="https://www.filmaffinity.com/es/film530314.html" xr:uid="{D2DDF8DD-EDE6-496B-86D4-54667F5F2138}"/>
    <hyperlink ref="E199" r:id="rId695" display="https://www.filmaffinity.com/es/film390401.html" xr:uid="{316E27AE-DC2B-4398-BEA5-7D355ED6924D}"/>
    <hyperlink ref="E915" r:id="rId696" display="https://www.filmaffinity.com/es/film292916.html" xr:uid="{802FA47B-E302-46F9-847B-FEDBF46CDCA3}"/>
    <hyperlink ref="E916" r:id="rId697" display="https://www.filmaffinity.com/es/film817091.html" xr:uid="{3D8CD942-D029-4690-955E-6508B7F88710}"/>
    <hyperlink ref="E918" r:id="rId698" display="https://www.filmaffinity.com/es/film765048.html" xr:uid="{276C0DC3-A3DF-471F-86F6-E349419B8839}"/>
    <hyperlink ref="E919" r:id="rId699" display="https://www.filmaffinity.com/es/film513600.html" xr:uid="{7166DDE9-D169-4002-8D3F-8DD2C79FDCAF}"/>
    <hyperlink ref="E920" r:id="rId700" display="https://www.filmaffinity.com/es/film745544.html" xr:uid="{85FAA325-2AB6-42C0-8AA9-F3A53F26D450}"/>
    <hyperlink ref="E921" r:id="rId701" display="https://www.filmaffinity.com/es/film194748.html" xr:uid="{39071534-9AF2-4945-9865-673004C13307}"/>
    <hyperlink ref="E913" r:id="rId702" display="https://www.filmaffinity.com/es/film818296.html" xr:uid="{F2817C84-ED91-4668-8600-7AEE463E3C1A}"/>
    <hyperlink ref="E922" r:id="rId703" display="https://www.filmaffinity.com/es/film669807.html" xr:uid="{7AB47342-6261-4324-9E08-AD2ACEC4D52B}"/>
    <hyperlink ref="E923" r:id="rId704" display="https://www.filmaffinity.com/es/film678148.html" xr:uid="{BBD3EDB6-932F-4792-BD4A-9031A5531455}"/>
    <hyperlink ref="E925" r:id="rId705" display="https://www.filmaffinity.com/es/film828593.html" xr:uid="{8A8992EC-FE5C-45F1-8675-8CCDD5240F2B}"/>
    <hyperlink ref="E926" r:id="rId706" display="https://www.filmaffinity.com/es/film380329.html" xr:uid="{AF0E2194-7E76-46E4-9841-A7271A122C58}"/>
    <hyperlink ref="E929" r:id="rId707" display="https://www.filmaffinity.com/es/film567103.html" xr:uid="{4BABD54A-EA7D-4D43-AFF4-9EA673AEBE68}"/>
    <hyperlink ref="E930" r:id="rId708" display="https://www.filmaffinity.com/es/film600727.html" xr:uid="{2D4E3D21-F972-48F9-89B0-188B5635C15D}"/>
    <hyperlink ref="E931" r:id="rId709" display="https://www.filmaffinity.com/es/film755058.html" xr:uid="{FEE1E129-BC57-4E9C-A1C3-0530C39D3F4B}"/>
    <hyperlink ref="E933" r:id="rId710" display="https://www.filmaffinity.com/es/film404455.html" xr:uid="{460FC40F-495E-4B25-89BB-D5B14A7D7FD9}"/>
    <hyperlink ref="E932" r:id="rId711" display="https://www.filmaffinity.com/es/film343437.html" xr:uid="{DBCC6B3A-7994-46BD-ABC1-51052230E04D}"/>
    <hyperlink ref="E934" r:id="rId712" display="https://www.filmaffinity.com/es/film577854.html" xr:uid="{DB10A2C3-09A6-49D3-BA23-11510E4A56F0}"/>
    <hyperlink ref="E937" r:id="rId713" display="https://www.filmaffinity.com/es/film266289.html" xr:uid="{4152AAC2-F321-45FE-A108-572FE080CD86}"/>
    <hyperlink ref="E938" r:id="rId714" display="https://www.filmaffinity.com/es/film341778.html" xr:uid="{F38BA276-5CD2-4FF0-95D3-5D7D9BB567EC}"/>
    <hyperlink ref="E939" r:id="rId715" display="https://www.filmaffinity.com/es/film806954.html" xr:uid="{FD97DAA5-7056-4A25-9FEC-5F0DD71DFEF6}"/>
    <hyperlink ref="E941" r:id="rId716" display="https://www.filmaffinity.com/es/film652503.html" xr:uid="{9DA4B60F-58D3-44D5-818C-E6A81D77AF11}"/>
    <hyperlink ref="E945" r:id="rId717" display="https://www.filmaffinity.com/es/film246178.html" xr:uid="{4FE5AEB3-111A-4F07-A09C-B7656EEE05CF}"/>
    <hyperlink ref="E946" r:id="rId718" display="https://www.filmaffinity.com/es/film264013.html" xr:uid="{D7BDD9C9-D7F1-4987-9253-E5BC49AD902D}"/>
    <hyperlink ref="E948" r:id="rId719" display="https://www.filmaffinity.com/es/film118597.html" xr:uid="{791A35A0-3D92-425D-A09A-623D2D0174EC}"/>
    <hyperlink ref="E949" r:id="rId720" display="https://www.filmaffinity.com/es/film504918.html" xr:uid="{58211924-7679-4355-B4B2-E4340F2456BB}"/>
    <hyperlink ref="E951" r:id="rId721" display="https://www.filmaffinity.com/es/film245775.html" xr:uid="{3926668A-2C80-49EE-A57B-1595873374E3}"/>
    <hyperlink ref="E953" r:id="rId722" display="https://www.filmaffinity.com/es/film824770.html" xr:uid="{D1CB2160-A79A-454A-83D6-48E5CE74D06C}"/>
    <hyperlink ref="E954" r:id="rId723" display="https://www.filmaffinity.com/es/film591096.html" xr:uid="{59071B1A-E540-4E41-98D3-7937FB99C84B}"/>
    <hyperlink ref="E955" r:id="rId724" display="https://www.filmaffinity.com/es/film934789.html" xr:uid="{F5EBDCFF-335B-411A-9E4B-E691C1151778}"/>
    <hyperlink ref="E958" r:id="rId725" display="https://www.filmaffinity.com/es/film735010.html" xr:uid="{9BCA6E4B-ED11-48C7-B8BA-D3BC151C17FC}"/>
    <hyperlink ref="E960" r:id="rId726" display="https://www.filmaffinity.com/es/film524141.html" xr:uid="{C06FEAAC-DF85-4E44-84E9-74F4B54A983B}"/>
    <hyperlink ref="E962" r:id="rId727" display="https://www.filmaffinity.com/es/film127713.html" xr:uid="{97E584B7-0D3F-42E0-8A39-849ACBD8F065}"/>
    <hyperlink ref="E963" r:id="rId728" display="https://www.filmaffinity.com/es/film528646.html" xr:uid="{8DA5A05C-AE82-4B93-9A17-84A91A594FEE}"/>
    <hyperlink ref="E964" r:id="rId729" display="https://www.filmaffinity.com/es/film211878.html" xr:uid="{BBEBD1ED-1BB3-4C38-ACDF-C877FC312FFB}"/>
    <hyperlink ref="E965" r:id="rId730" display="https://www.filmaffinity.com/es/film522691.html" xr:uid="{685416C2-BCA1-4EEA-BDE5-AFBE6C902CAE}"/>
    <hyperlink ref="E967" r:id="rId731" display="https://www.filmaffinity.com/es/film214839.html" xr:uid="{9D21B0A7-AE3D-4A2C-9D0C-1E6619D04F51}"/>
    <hyperlink ref="E968" r:id="rId732" display="https://www.filmaffinity.com/es/film558452.html" xr:uid="{FE4982A5-9BDA-46D7-B8D5-BFAB291E9C77}"/>
    <hyperlink ref="E966" r:id="rId733" display="https://www.filmaffinity.com/es/film378909.html" xr:uid="{16573F03-D4F3-425B-BB85-A7F96623CD95}"/>
    <hyperlink ref="E970" r:id="rId734" display="https://www.filmaffinity.com/es/film512879.html" xr:uid="{BFF88D52-E0CB-47D4-86E8-B902A6278B74}"/>
    <hyperlink ref="E971" r:id="rId735" display="https://www.filmaffinity.com/es/film417456.html" xr:uid="{82F9424F-4196-4460-9ACA-6774B4E12728}"/>
    <hyperlink ref="E972" r:id="rId736" display="https://www.filmaffinity.com/es/film925925.html" xr:uid="{8D8EAA41-752B-40A8-966F-899E9A39D4C1}"/>
    <hyperlink ref="E974" r:id="rId737" display="https://www.filmaffinity.com/es/film103833.html" xr:uid="{6FACC7FF-44B5-497E-AAFB-6EBC6D8DECFA}"/>
    <hyperlink ref="E975" r:id="rId738" display="https://www.filmaffinity.com/es/film803347.html" xr:uid="{BCE02BE4-A2CA-4CFB-9CCE-C8F5E2C5CB21}"/>
    <hyperlink ref="E976" r:id="rId739" display="https://www.filmaffinity.com/es/film980587.html" xr:uid="{B3B9FE5A-206D-413B-865F-464F0F393AE7}"/>
    <hyperlink ref="E977" r:id="rId740" display="https://www.filmaffinity.com/es/film915141.html" xr:uid="{640DCDE8-45D7-4B8E-8FE3-70BCF128C8F1}"/>
    <hyperlink ref="E978" r:id="rId741" display="https://www.filmaffinity.com/es/film670322.html" xr:uid="{F0751B6D-ECEC-41F5-A934-274FAAF6C0D3}"/>
    <hyperlink ref="E979" r:id="rId742" display="https://www.filmaffinity.com/es/film259223.html" xr:uid="{DDD952C1-FE0D-4BAD-9FF1-DA09EC6420BF}"/>
    <hyperlink ref="E980" r:id="rId743" display="https://www.filmaffinity.com/es/film784078.html" xr:uid="{2AD05D87-CDD3-4078-9EB5-4023A777F8C4}"/>
    <hyperlink ref="E981" r:id="rId744" display="https://www.filmaffinity.com/es/film368343.html" xr:uid="{3E804F44-6D43-43E8-A92C-FE1EEC85C943}"/>
    <hyperlink ref="E982" r:id="rId745" display="https://www.filmaffinity.com/es/film492753.html" xr:uid="{5B792443-BC8B-407D-AF7A-6DEF160BF9F5}"/>
    <hyperlink ref="E984" r:id="rId746" display="https://www.filmaffinity.com/es/film786390.html" xr:uid="{A163F457-0B15-40A8-A942-CB6200375514}"/>
    <hyperlink ref="E985" r:id="rId747" display="https://www.filmaffinity.com/es/film925130.html" xr:uid="{E5CE4C72-9FF7-418E-B62C-166378C4123D}"/>
    <hyperlink ref="E986" r:id="rId748" display="https://www.filmaffinity.com/es/film215720.html" xr:uid="{53182335-3B93-46C6-B874-01AF329435F2}"/>
    <hyperlink ref="E987" r:id="rId749" display="https://www.filmaffinity.com/es/film564436.html" xr:uid="{42459791-007E-4A09-9326-D34BC183F0DE}"/>
    <hyperlink ref="E988" r:id="rId750" display="https://www.filmaffinity.com/es/film241386.html" xr:uid="{DD7F2EAA-0FD5-4D2E-867D-E2C39CFE240C}"/>
    <hyperlink ref="E989" r:id="rId751" display="https://www.filmaffinity.com/es/film169294.html" xr:uid="{0E408E91-2FAE-4DD3-A9C8-77E86863EA93}"/>
    <hyperlink ref="E990" r:id="rId752" display="https://www.filmaffinity.com/es/film765863.html" xr:uid="{A101545F-8847-4EFF-80D7-917AA354A9C1}"/>
    <hyperlink ref="E991" r:id="rId753" display="https://www.filmaffinity.com/es/film903973.html" xr:uid="{E7FF374E-795D-4FD5-96A2-F651755D19F5}"/>
    <hyperlink ref="E994" r:id="rId754" display="https://www.filmaffinity.com/es/film333834.html" xr:uid="{E74370CA-E874-4135-9010-FA2CA7777C68}"/>
    <hyperlink ref="E995" r:id="rId755" display="https://www.filmaffinity.com/es/film929627.html" xr:uid="{02A762C4-7F27-4A9C-9F3F-A58DEE060C57}"/>
    <hyperlink ref="E996" r:id="rId756" display="https://www.filmaffinity.com/es/film363802.html" xr:uid="{EBD8577D-CF91-4C72-8411-FC874080347B}"/>
    <hyperlink ref="E997" r:id="rId757" display="https://www.filmaffinity.com/es/film600959.html" xr:uid="{466DC91F-DD52-4863-9CAA-090E4EB09C49}"/>
    <hyperlink ref="E998" r:id="rId758" display="https://www.filmaffinity.com/es/film260479.html" xr:uid="{53A36633-C652-400F-81A9-9EC26C0D0A97}"/>
    <hyperlink ref="E1000" r:id="rId759" display="https://www.filmaffinity.com/es/film116653.html" xr:uid="{5B997FFC-E7B1-4E9C-8761-AE8A870705A0}"/>
    <hyperlink ref="E1003" r:id="rId760" display="https://www.filmaffinity.com/es/film780669.html" xr:uid="{A1B929C0-44EC-468F-AA95-ECA5FA7C544D}"/>
    <hyperlink ref="E1004" r:id="rId761" display="https://www.filmaffinity.com/es/film423984.html" xr:uid="{DE2D958A-3A26-404C-B25E-B00A8CA4A0F3}"/>
    <hyperlink ref="E1005" r:id="rId762" display="https://www.filmaffinity.com/es/film217363.html" xr:uid="{63E58587-2EE6-4198-8841-320072E2D1F3}"/>
    <hyperlink ref="E1006" r:id="rId763" display="https://www.filmaffinity.com/es/film420972.html" xr:uid="{9E8142F6-6C82-4C54-A772-F4658643A39C}"/>
    <hyperlink ref="E1007" r:id="rId764" display="https://www.filmaffinity.com/es/film667864.html" xr:uid="{DBC5B9A3-3BFC-46DC-85D2-0C89598A87EB}"/>
    <hyperlink ref="E1008" r:id="rId765" display="https://www.filmaffinity.com/es/film101544.html" xr:uid="{50B8464F-134C-40F0-A1CE-EFF195CF5FF1}"/>
    <hyperlink ref="E1009" r:id="rId766" display="https://www.filmaffinity.com/es/film545436.html" xr:uid="{861CE84D-1ADB-464D-BDC9-1273F5F05AC4}"/>
    <hyperlink ref="E1010" r:id="rId767" display="https://www.filmaffinity.com/es/film480874.html" xr:uid="{2B1BB971-7163-40A3-81AA-A76A48B6605D}"/>
    <hyperlink ref="E1012" r:id="rId768" display="https://www.filmaffinity.com/es/film458406.html" xr:uid="{A7DDC0E3-2855-4E40-9D52-014CF1516153}"/>
    <hyperlink ref="E1014" r:id="rId769" display="https://www.filmaffinity.com/es/film125781.html" xr:uid="{42099FE5-A67A-4066-B4AC-E4E7D23FF891}"/>
    <hyperlink ref="E1013" r:id="rId770" display="https://www.filmaffinity.com/es/film213062.html" xr:uid="{3AF37B22-DA9A-4F1C-B43C-A4F72C2DDDE5}"/>
    <hyperlink ref="E1015" r:id="rId771" display="https://www.filmaffinity.com/es/film702937.html" xr:uid="{3A3C364D-2264-40A1-A231-9E5E29607311}"/>
    <hyperlink ref="E1016" r:id="rId772" display="https://www.filmaffinity.com/es/film953764.html" xr:uid="{047FA493-3127-4C1E-B64A-719E96813308}"/>
    <hyperlink ref="E1017" r:id="rId773" display="https://www.filmaffinity.com/es/film277976.html" xr:uid="{2022896C-82EC-45E9-B70A-2341BF8C964F}"/>
    <hyperlink ref="E1018" r:id="rId774" display="https://www.filmaffinity.com/es/film592515.html" xr:uid="{EEC88730-8AF0-4735-941A-983BD86162FE}"/>
    <hyperlink ref="E1019" r:id="rId775" display="https://www.filmaffinity.com/es/film876990.html" xr:uid="{E57F78F7-A596-4D8E-964B-4E9F5BFD338E}"/>
    <hyperlink ref="E1020" r:id="rId776" display="https://www.filmaffinity.com/es/film791682.html" xr:uid="{9C1589EA-24DD-4DDE-BC31-183A56603818}"/>
    <hyperlink ref="E6977" r:id="rId777" display="https://www.filmaffinity.com/es/film405319.html" xr:uid="{4AC9A524-B22B-4651-AC9E-08719D21D041}"/>
    <hyperlink ref="E1021" r:id="rId778" display="https://www.filmaffinity.com/es/film412004.html" xr:uid="{622FCE42-8BE7-41CA-B0A5-C4ED6FF571A9}"/>
    <hyperlink ref="E6490" r:id="rId779" display="https://www.filmaffinity.com/es/film222873.html" xr:uid="{0C2567A5-F5A0-43C6-8C35-744E92D09D4A}"/>
    <hyperlink ref="E1022" r:id="rId780" display="https://www.filmaffinity.com/es/film261464.html" xr:uid="{35C8A642-1360-4305-86B4-68719A7B6F28}"/>
    <hyperlink ref="E1023" r:id="rId781" display="https://www.filmaffinity.com/es/film538455.html" xr:uid="{34ACC83B-54AA-4871-97D4-B8E19CC708D7}"/>
    <hyperlink ref="E1024" r:id="rId782" display="https://www.filmaffinity.com/es/film671628.html" xr:uid="{7C5A0F47-71BC-4D1A-8D1F-71006CEA486B}"/>
    <hyperlink ref="E1025" r:id="rId783" display="https://www.filmaffinity.com/es/film288098.html" xr:uid="{62BAD3BA-01B3-4394-A665-6C9E93E58119}"/>
    <hyperlink ref="E1026" r:id="rId784" display="https://www.filmaffinity.com/es/film933509.html" xr:uid="{869FBC9F-8204-4F73-8561-72A7CD491B9C}"/>
    <hyperlink ref="E1027" r:id="rId785" display="https://www.filmaffinity.com/es/film862406.html" xr:uid="{538AD401-3F4A-47AE-9F7A-EFC8BC2E3714}"/>
    <hyperlink ref="E1028" r:id="rId786" display="https://www.filmaffinity.com/es/film215479.html" xr:uid="{9FD057D2-7691-4F84-9C48-59F0DCBEE9A3}"/>
    <hyperlink ref="E1029" r:id="rId787" display="https://www.filmaffinity.com/es/film615891.html" xr:uid="{451B2929-8CF5-4984-9378-C50E24D30714}"/>
    <hyperlink ref="E1030" r:id="rId788" display="https://www.filmaffinity.com/es/film507788.html" xr:uid="{8F0634D9-0C2F-459A-A189-1A13BDE06494}"/>
    <hyperlink ref="E1031" r:id="rId789" display="https://www.filmaffinity.com/es/film702460.html" xr:uid="{590F581E-3796-4881-A7B0-8D0CDE62DCE3}"/>
    <hyperlink ref="E1032" r:id="rId790" display="https://www.filmaffinity.com/es/film476901.html" xr:uid="{FDE61F6A-4655-4121-849F-724E90304231}"/>
    <hyperlink ref="E1034" r:id="rId791" display="https://www.filmaffinity.com/es/film429500.html" xr:uid="{A055D62C-283A-4254-8949-213EC365058C}"/>
    <hyperlink ref="E1035" r:id="rId792" display="https://www.filmaffinity.com/es/film890794.html" xr:uid="{49D06504-15A2-44D7-8DCB-0B7A27443824}"/>
    <hyperlink ref="E1036" r:id="rId793" display="https://www.filmaffinity.com/es/film399165.html" xr:uid="{D239B303-43F9-46E3-9977-366B535D42AD}"/>
    <hyperlink ref="E1038" r:id="rId794" display="https://www.filmaffinity.com/es/film368245.html" xr:uid="{A349EAED-FDC0-43A4-A407-518BF0CFAE1C}"/>
    <hyperlink ref="E1039" r:id="rId795" display="https://www.filmaffinity.com/es/film464543.html" xr:uid="{E4C0A777-A7AE-4415-A22A-3BD1C5CEE478}"/>
    <hyperlink ref="E1040" r:id="rId796" display="https://www.filmaffinity.com/es/film468263.html" xr:uid="{D6DABDEC-16AC-4635-827A-0B7E63537BF5}"/>
    <hyperlink ref="E1041" r:id="rId797" display="https://www.filmaffinity.com/es/film362917.html" xr:uid="{00DB1AF9-DF33-474F-9428-BF3D2E73B340}"/>
    <hyperlink ref="E1042" r:id="rId798" display="https://www.filmaffinity.com/es/film822317.html" xr:uid="{108F23ED-AC26-4011-B876-890BCD05C36C}"/>
    <hyperlink ref="E1043" r:id="rId799" display="https://www.filmaffinity.com/es/film950819.html" xr:uid="{4AEAE368-29C4-4AB5-8DF2-0E332DAE855B}"/>
    <hyperlink ref="E1044" r:id="rId800" display="https://www.filmaffinity.com/es/film167584.html" xr:uid="{94F340E8-D0DB-4ECF-938E-DD5297C1F507}"/>
    <hyperlink ref="E1045" r:id="rId801" display="https://www.filmaffinity.com/es/film387459.html" xr:uid="{105921C4-786B-41D6-8693-29A02D8842A8}"/>
    <hyperlink ref="E1046" r:id="rId802" display="https://www.filmaffinity.com/es/film307558.html" xr:uid="{7437AD37-8059-4C93-BB29-EA68285A2361}"/>
    <hyperlink ref="E1047" r:id="rId803" display="https://www.filmaffinity.com/es/film196739.html" xr:uid="{B90E37D3-2A29-4F94-A2E4-8D4D3055F32E}"/>
    <hyperlink ref="E1048" r:id="rId804" display="https://www.filmaffinity.com/es/film548179.html" xr:uid="{9EE3B8C2-19DE-4D91-A7BF-3F1DD3DBF506}"/>
    <hyperlink ref="E1050" r:id="rId805" display="https://www.filmaffinity.com/es/film212083.html" xr:uid="{2368A00B-0FE2-4D5F-9222-CF227A38C416}"/>
    <hyperlink ref="E1051" r:id="rId806" display="https://www.filmaffinity.com/es/film951353.html" xr:uid="{4898DAF2-9EC0-48A3-9F70-ECA9081EAD00}"/>
    <hyperlink ref="E1055" r:id="rId807" display="https://www.filmaffinity.com/es/film172832.html" xr:uid="{AA6320D3-3611-43EE-B233-AA61095754D3}"/>
    <hyperlink ref="E1058" r:id="rId808" display="https://www.filmaffinity.com/es/film850596.html" xr:uid="{30389F89-75DB-4067-94FC-3F5A5F91785E}"/>
    <hyperlink ref="E1059" r:id="rId809" display="https://www.filmaffinity.com/es/film744913.html" xr:uid="{9148FDCC-F931-4D78-8C3D-78DC4B54E7A4}"/>
    <hyperlink ref="E1060" r:id="rId810" display="https://www.filmaffinity.com/es/film705964.html" xr:uid="{158C0B12-6895-43A2-A901-EAD0BF48A02A}"/>
    <hyperlink ref="E1061" r:id="rId811" display="https://www.filmaffinity.com/es/film974551.html" xr:uid="{F4053725-2A17-45DC-8CE9-46BCCCD07808}"/>
    <hyperlink ref="E1063" r:id="rId812" display="https://www.filmaffinity.com/es/film172115.html" xr:uid="{46D6F363-77D5-4D1F-AF7C-DE6A541E0AE8}"/>
    <hyperlink ref="E1064" r:id="rId813" display="https://www.filmaffinity.com/es/film716687.html" xr:uid="{F39667D3-303C-4CAA-9B70-5935E9A36B59}"/>
    <hyperlink ref="E1065" r:id="rId814" display="https://www.filmaffinity.com/es/film445391.html" xr:uid="{0BD2523D-CED8-4FA8-9A7B-76CFA13C4297}"/>
    <hyperlink ref="E1066" r:id="rId815" display="https://www.filmaffinity.com/es/film268105.html" xr:uid="{83DE2808-DF28-404F-9777-EDFF52777C3B}"/>
    <hyperlink ref="E1067" r:id="rId816" display="https://www.filmaffinity.com/es/film850953.html" xr:uid="{8CA0BE72-0E7F-481C-9EBD-5D972CF9DE22}"/>
    <hyperlink ref="E1068" r:id="rId817" display="https://www.filmaffinity.com/es/film629184.html" xr:uid="{B8CCE93F-EEE8-447D-995D-3DE40545654C}"/>
    <hyperlink ref="E1069" r:id="rId818" display="https://www.filmaffinity.com/es/film156313.html" xr:uid="{F1132114-D450-467D-9A80-7C4B4F88AFAD}"/>
    <hyperlink ref="E1070" r:id="rId819" display="https://www.filmaffinity.com/es/film143531.html" xr:uid="{6DD692A3-DBB8-4E9B-AE12-F51A66E00A2F}"/>
    <hyperlink ref="E1071" r:id="rId820" display="https://www.filmaffinity.com/es/film696908.html" xr:uid="{09956E36-1CAD-47CC-AD03-CCA7E737E762}"/>
    <hyperlink ref="E1072" r:id="rId821" display="https://www.filmaffinity.com/es/film884925.html" xr:uid="{188A1528-0A8A-4F86-A8F2-F0DFC596BFE0}"/>
    <hyperlink ref="E1074" r:id="rId822" display="https://www.filmaffinity.com/es/film271502.html" xr:uid="{7F7C8E8F-E429-4163-A72B-AC6C13F5B71D}"/>
    <hyperlink ref="E1075" r:id="rId823" display="https://www.filmaffinity.com/es/film512188.html" xr:uid="{76075150-1A61-4AEC-8198-27E94F2CB3E8}"/>
    <hyperlink ref="E1076" r:id="rId824" display="https://www.filmaffinity.com/es/film851515.html" xr:uid="{B95A8025-3D98-4404-B69A-35990AD79263}"/>
    <hyperlink ref="E1077" r:id="rId825" display="https://www.filmaffinity.com/es/film202929.html" xr:uid="{B44024B0-F2CF-4D39-A48C-0801E5D8C3B2}"/>
    <hyperlink ref="E1078" r:id="rId826" display="https://www.filmaffinity.com/es/film517678.html" xr:uid="{595CA7B9-41AA-4E53-BC0B-9D60D90CE0C9}"/>
    <hyperlink ref="E1079" r:id="rId827" display="https://www.filmaffinity.com/es/film934874.html" xr:uid="{C2F4843F-0F58-4F74-889F-5F9880CBA59B}"/>
    <hyperlink ref="E1080" r:id="rId828" display="https://www.filmaffinity.com/es/film485873.html" xr:uid="{744D0996-21FA-4004-A104-29E18F564531}"/>
    <hyperlink ref="E1082" r:id="rId829" display="https://www.filmaffinity.com/es/film232136.html" xr:uid="{2FA9684B-7C94-4F4D-855C-133CE6A59107}"/>
    <hyperlink ref="E1085" r:id="rId830" display="https://www.filmaffinity.com/es/film669129.html" xr:uid="{CC694099-3837-4550-94F7-486C23306826}"/>
    <hyperlink ref="E1086" r:id="rId831" display="https://www.filmaffinity.com/es/film548532.html" xr:uid="{8C6E21CD-E678-48A8-BF7A-B80788C7A783}"/>
    <hyperlink ref="E1089" r:id="rId832" display="https://www.filmaffinity.com/es/film195992.html" xr:uid="{5EC82E89-3101-4716-B844-60F0D4ABD208}"/>
    <hyperlink ref="E1090" r:id="rId833" display="https://www.filmaffinity.com/es/film943029.html" xr:uid="{BA6CCE75-1F14-4F14-86AA-C8250B344003}"/>
    <hyperlink ref="E1091" r:id="rId834" display="https://www.filmaffinity.com/es/film490679.html" xr:uid="{15EE7D85-1107-4234-8AA9-F56A01A83259}"/>
    <hyperlink ref="E1081" r:id="rId835" display="https://www.filmaffinity.com/es/film581753.html" xr:uid="{68DCD6B6-5860-431F-B03E-02853600F917}"/>
    <hyperlink ref="E1092" r:id="rId836" display="https://www.filmaffinity.com/es/film327989.html" xr:uid="{397E8D19-8FFE-4A0A-96AD-2D5EB9D91E1C}"/>
    <hyperlink ref="E1093" r:id="rId837" display="https://www.filmaffinity.com/es/film630491.html" xr:uid="{60E17BB1-3946-46C5-B171-6DADEDE37532}"/>
    <hyperlink ref="E1094" r:id="rId838" display="https://www.filmaffinity.com/es/film555335.html" xr:uid="{4C48DB54-1761-4DBB-92CB-290E00AE5275}"/>
    <hyperlink ref="E1095" r:id="rId839" display="https://www.filmaffinity.com/es/film917019.html" xr:uid="{F1C4A9D5-06D7-44DA-A921-BAC54FD1A3C6}"/>
    <hyperlink ref="E1096" r:id="rId840" display="https://www.filmaffinity.com/es/film536198.html" xr:uid="{38F36472-1411-4FE2-B797-8AE02CB5338C}"/>
    <hyperlink ref="E1097" r:id="rId841" display="https://www.filmaffinity.com/es/film438508.html" xr:uid="{340F8523-96EA-40A9-B7AB-75148C5F275B}"/>
    <hyperlink ref="E1098" r:id="rId842" display="https://www.filmaffinity.com/es/film391652.html" xr:uid="{2DB7E33C-A559-486A-B094-05520722D35B}"/>
    <hyperlink ref="E1099" r:id="rId843" display="https://www.filmaffinity.com/es/film583579.html" xr:uid="{59F1B207-7244-4B1A-A7CC-9A0E018C8A94}"/>
    <hyperlink ref="E1101" r:id="rId844" display="https://www.filmaffinity.com/es/film287858.html" xr:uid="{3324E0BE-63D3-41BA-A026-49160D38910E}"/>
    <hyperlink ref="E1100" r:id="rId845" display="https://www.filmaffinity.com/es/film612603.html" xr:uid="{BC9BED05-9E1D-4E9E-B884-DCA1B8F54BC4}"/>
    <hyperlink ref="E1102" r:id="rId846" display="https://www.filmaffinity.com/es/film946376.html" xr:uid="{EFC920F4-2746-45F0-9C9F-0D67736065D8}"/>
    <hyperlink ref="E1103" r:id="rId847" display="https://www.filmaffinity.com/es/film171446.html" xr:uid="{2DEA7C1B-C744-4BBF-8CB4-AEF1CDEBED3B}"/>
    <hyperlink ref="E1104" r:id="rId848" display="https://www.filmaffinity.com/es/film629998.html" xr:uid="{A4CB21DD-1469-4BAF-A805-DD3ABA3E747D}"/>
    <hyperlink ref="E1105" r:id="rId849" display="https://www.filmaffinity.com/es/film177551.html" xr:uid="{0E3806E2-A552-423C-93D9-AB034F667E52}"/>
    <hyperlink ref="E1106" r:id="rId850" display="https://www.filmaffinity.com/es/film598334.html" xr:uid="{4BEF6E33-9C0C-4AD1-9EE0-90665EFF12EB}"/>
    <hyperlink ref="E1107" r:id="rId851" display="https://www.filmaffinity.com/es/film571132.html" xr:uid="{96B0B6CF-57AB-40FE-A590-C4EE30AFCE99}"/>
    <hyperlink ref="E1108" r:id="rId852" display="https://www.filmaffinity.com/es/film272799.html" xr:uid="{3E55E424-4F4D-4CB8-ABB7-3E4037DEA55F}"/>
    <hyperlink ref="E1109" r:id="rId853" display="https://www.filmaffinity.com/es/film447738.html" xr:uid="{4FDB4774-9261-497C-BB0A-F952BC1FAFBC}"/>
    <hyperlink ref="E1110" r:id="rId854" display="https://www.filmaffinity.com/es/film248501.html" xr:uid="{CF2DF465-CA8E-4E53-9451-D0008EDEDED7}"/>
    <hyperlink ref="E1112" r:id="rId855" display="https://www.filmaffinity.com/es/film510733.html" xr:uid="{D8E14A68-FA06-4B18-AD57-7DAE3D2246F1}"/>
    <hyperlink ref="E1113" r:id="rId856" display="https://www.filmaffinity.com/es/film333264.html" xr:uid="{F07BF4CC-E2B5-407E-B27E-BB4A9C134DC1}"/>
    <hyperlink ref="E1119" r:id="rId857" display="https://www.filmaffinity.com/es/film890214.html" xr:uid="{77113360-18AB-4281-8A83-C114EBBB968E}"/>
    <hyperlink ref="E1120" r:id="rId858" display="https://www.filmaffinity.com/es/film297130.html" xr:uid="{C7F3B468-0E8B-44C7-A422-D00B7A874B7D}"/>
    <hyperlink ref="E1121" r:id="rId859" display="https://www.filmaffinity.com/es/film710455.html" xr:uid="{A3B8DD0B-9F59-493F-A365-F1C5467619A1}"/>
    <hyperlink ref="E1122" r:id="rId860" display="https://www.filmaffinity.com/es/film397525.html" xr:uid="{9B1F1738-730C-4395-AAAC-EA8D5865F84C}"/>
    <hyperlink ref="E1123" r:id="rId861" display="https://www.filmaffinity.com/es/film691603.html" xr:uid="{A8FA1A2B-17EC-445B-9604-BB9A9709C2B6}"/>
    <hyperlink ref="E1124" r:id="rId862" display="https://www.filmaffinity.com/es/film353180.html" xr:uid="{29587E38-231A-4F74-A04B-121E545333F6}"/>
    <hyperlink ref="E1125" r:id="rId863" display="https://www.filmaffinity.com/es/film616913.html" xr:uid="{48AA78BB-614F-4966-AFF2-EB190D314ECF}"/>
    <hyperlink ref="E1126" r:id="rId864" display="https://www.filmaffinity.com/es/film764795.html" xr:uid="{39CB2490-5F45-46E6-A177-019938D818E4}"/>
    <hyperlink ref="E1127" r:id="rId865" display="https://www.filmaffinity.com/es/film707844.html" xr:uid="{6AE4E44E-335C-4E5A-B447-D16EA995F802}"/>
    <hyperlink ref="E1128" r:id="rId866" display="https://www.filmaffinity.com/es/film351704.html" xr:uid="{980C66ED-E98D-4F3F-B002-760F4BB069EA}"/>
    <hyperlink ref="E1132" r:id="rId867" display="https://www.filmaffinity.com/es/film631129.html" xr:uid="{EBD1757C-3FBE-4C8A-9CAC-6D3025FD3131}"/>
    <hyperlink ref="E1133" r:id="rId868" display="https://www.filmaffinity.com/es/film629770.html" xr:uid="{AB72B94E-5DBE-4907-9C38-08C1C51BFD73}"/>
    <hyperlink ref="E1134" r:id="rId869" display="https://www.filmaffinity.com/es/film998249.html" xr:uid="{C5B261AC-012C-446A-8198-A4DBA5D77F29}"/>
    <hyperlink ref="E1135" r:id="rId870" display="https://www.filmaffinity.com/es/film283186.html" xr:uid="{3925FA53-DDB1-40A1-8444-CB0CFD58834A}"/>
    <hyperlink ref="E1137" r:id="rId871" display="https://www.filmaffinity.com/es/film146559.html" xr:uid="{C05F5E74-A448-44EC-811A-C85A81190F91}"/>
    <hyperlink ref="E1136" r:id="rId872" display="https://www.filmaffinity.com/es/film234843.html" xr:uid="{0C4FCDDA-AD90-4736-895D-318A8F84E954}"/>
    <hyperlink ref="E1138" r:id="rId873" display="https://www.filmaffinity.com/es/film755691.html" xr:uid="{0E6174DE-A39A-4621-B210-640E04152496}"/>
    <hyperlink ref="E1139" r:id="rId874" display="https://www.filmaffinity.com/es/film461760.html" xr:uid="{8EBDBA3D-DCBC-4988-88B7-AB9CA644F9F5}"/>
    <hyperlink ref="E1141" r:id="rId875" display="https://www.filmaffinity.com/es/film659945.html" xr:uid="{05692376-0A1D-4791-95D2-2EDFCFE7AB99}"/>
    <hyperlink ref="E1142" r:id="rId876" display="https://www.filmaffinity.com/es/film250897.html" xr:uid="{B1F98FD9-F5DF-4E92-A5C7-90FBCA94F642}"/>
    <hyperlink ref="E1143" r:id="rId877" display="https://www.filmaffinity.com/es/film892549.html" xr:uid="{B665249C-A9D9-40F4-BD77-0A78A21806E7}"/>
    <hyperlink ref="E1146" r:id="rId878" display="https://www.filmaffinity.com/es/film782510.html" xr:uid="{BE38B8DF-05E9-4AFD-BDDC-FC68650CE72D}"/>
    <hyperlink ref="E1148" r:id="rId879" display="https://www.filmaffinity.com/es/film694482.html" xr:uid="{8D7DB973-D348-4ADD-9BFB-4CBBCA6450B3}"/>
    <hyperlink ref="E1147" r:id="rId880" display="https://www.filmaffinity.com/es/film619384.html" xr:uid="{893BF14A-8C6C-4AAA-AD85-7C8991377D88}"/>
    <hyperlink ref="E1149" r:id="rId881" display="https://www.filmaffinity.com/es/film888994.html" xr:uid="{267ABC9C-0EDC-4501-9176-0B23BA30730A}"/>
    <hyperlink ref="E1150" r:id="rId882" display="https://www.filmaffinity.com/es/film439494.html" xr:uid="{CBE79DF9-8D33-46D9-8461-6DD49833927F}"/>
    <hyperlink ref="E1151" r:id="rId883" display="https://www.filmaffinity.com/es/film552646.html" xr:uid="{9DBA923A-5BC1-4B06-9F1E-5107E95756AA}"/>
    <hyperlink ref="E1152" r:id="rId884" display="https://www.filmaffinity.com/es/film453311.html" xr:uid="{09923228-BD35-42E8-B9B6-0BA9A00873D7}"/>
    <hyperlink ref="E1153" r:id="rId885" display="https://www.filmaffinity.com/es/film665055.html" xr:uid="{C0280DC5-5D94-4BE8-9191-FA895D1298DE}"/>
    <hyperlink ref="E1154" r:id="rId886" display="https://www.filmaffinity.com/es/film640704.html" xr:uid="{26BB3F30-E69E-435E-9074-E70310B3E7E4}"/>
    <hyperlink ref="E1157" r:id="rId887" display="https://www.filmaffinity.com/es/film883373.html" xr:uid="{68D53655-9DF6-47B4-989D-47C9C5BBA264}"/>
    <hyperlink ref="E1158" r:id="rId888" display="https://www.filmaffinity.com/es/film679387.html" xr:uid="{E47D3039-2D35-45F9-87D4-26E21AD395E0}"/>
    <hyperlink ref="E1159" r:id="rId889" display="https://www.filmaffinity.com/es/film437471.html" xr:uid="{65A7F24B-15E3-4E50-AA1B-282DE8998D91}"/>
    <hyperlink ref="E1156" r:id="rId890" display="https://www.filmaffinity.com/es/film233480.html" xr:uid="{62DC3A08-692A-4A26-8E98-2373605F9481}"/>
    <hyperlink ref="E1160" r:id="rId891" display="https://www.filmaffinity.com/es/film815526.html" xr:uid="{7EF24DA2-78AA-4447-AA6B-3FEE9CA90972}"/>
    <hyperlink ref="E1161" r:id="rId892" display="https://www.filmaffinity.com/es/film145476.html" xr:uid="{CE6166C8-2E0E-47AC-B086-7BF8F6FB9678}"/>
    <hyperlink ref="E1163" r:id="rId893" display="https://www.filmaffinity.com/es/film350776.html" xr:uid="{444AFEEB-54FA-41A9-95A9-83178CA970FC}"/>
    <hyperlink ref="E1164" r:id="rId894" display="https://www.filmaffinity.com/es/film888237.html" xr:uid="{B45B1AB6-A7F0-43E5-9934-F095A9D1E670}"/>
    <hyperlink ref="E1165" r:id="rId895" display="https://www.filmaffinity.com/es/film994025.html" xr:uid="{D5BE9D88-5469-452F-8EA4-2910FAAFC893}"/>
    <hyperlink ref="E1166" r:id="rId896" display="https://www.filmaffinity.com/es/film855818.html" xr:uid="{AC9FBE8F-7CA4-48DA-9F65-5BAC3B79368A}"/>
    <hyperlink ref="E1167" r:id="rId897" display="https://www.filmaffinity.com/es/film723741.html" xr:uid="{19EEBE30-D0B4-4F2E-899F-3B2592E9FC19}"/>
    <hyperlink ref="E1168" r:id="rId898" display="https://www.filmaffinity.com/es/film317347.html" xr:uid="{E1117677-3C4B-4998-960D-C2FC2F87C17D}"/>
    <hyperlink ref="E1169" r:id="rId899" display="https://www.filmaffinity.com/es/film590974.html" xr:uid="{92061745-6EA6-47EB-BD34-63DB16BEF6C3}"/>
    <hyperlink ref="E1172" r:id="rId900" display="https://www.filmaffinity.com/es/film234736.html" xr:uid="{F4882DF7-8087-4527-B6BE-7103291DF389}"/>
    <hyperlink ref="E1171" r:id="rId901" display="https://www.filmaffinity.com/es/film610090.html" xr:uid="{1BA8B198-3FB2-4625-9CC9-8F60A62F5974}"/>
    <hyperlink ref="E1173" r:id="rId902" display="https://www.filmaffinity.com/es/film333537.html" xr:uid="{BE496613-018F-4BA0-924A-88391C0AFDE1}"/>
    <hyperlink ref="E1174" r:id="rId903" display="https://www.filmaffinity.com/es/film302275.html" xr:uid="{4381C7F8-340A-4CD4-8388-63B38057285C}"/>
    <hyperlink ref="E1178" r:id="rId904" display="https://www.filmaffinity.com/es/film241208.html" xr:uid="{A7450F8E-F773-490B-B029-BCB089F720DE}"/>
    <hyperlink ref="E1176" r:id="rId905" display="https://www.filmaffinity.com/es/film222614.html" xr:uid="{90FDEDDE-5DE7-4A14-A4D7-2B39AF387B90}"/>
    <hyperlink ref="E1181" r:id="rId906" display="https://www.filmaffinity.com/es/film520415.html" xr:uid="{CE4B696E-98B1-4134-9F3C-44E6E9A0D927}"/>
    <hyperlink ref="E1179" r:id="rId907" display="https://www.filmaffinity.com/es/film766848.html" xr:uid="{70252915-6A5D-40D0-803D-86ED24047EEB}"/>
    <hyperlink ref="E1180" r:id="rId908" display="https://www.filmaffinity.com/es/film677232.html" xr:uid="{FC8310BF-6420-4C06-8213-B7732820B69D}"/>
    <hyperlink ref="E1182" r:id="rId909" display="https://www.filmaffinity.com/es/film107908.html" xr:uid="{0665D3AE-7D34-4905-BBE4-5A3C16571F6D}"/>
    <hyperlink ref="E1183" r:id="rId910" display="https://www.filmaffinity.com/es/film833377.html" xr:uid="{7498B95A-D35E-423D-8D0F-A7AD6856CAEC}"/>
    <hyperlink ref="E1186" r:id="rId911" display="https://www.filmaffinity.com/es/film357853.html" xr:uid="{5D78BCE3-B530-4E54-A622-ADF81B65C412}"/>
    <hyperlink ref="E1187" r:id="rId912" display="https://www.filmaffinity.com/es/film479383.html" xr:uid="{07081647-81E0-450D-AD5B-6B5381D43B86}"/>
    <hyperlink ref="E1188" r:id="rId913" display="https://www.filmaffinity.com/es/film245022.html" xr:uid="{169F2A98-AC9C-477C-A970-B127633DE893}"/>
    <hyperlink ref="E1189" r:id="rId914" display="https://www.filmaffinity.com/es/film845544.html" xr:uid="{C5929F5D-7C3B-423C-8DAA-DA8D33355511}"/>
    <hyperlink ref="E1190" r:id="rId915" display="https://www.filmaffinity.com/es/film531259.html" xr:uid="{A346040E-E6C5-4E94-9636-E554A30915F4}"/>
    <hyperlink ref="E1191" r:id="rId916" display="https://www.filmaffinity.com/es/film964061.html" xr:uid="{63C0E649-A96D-4DA5-8CC8-61C223FFC635}"/>
    <hyperlink ref="E1192" r:id="rId917" display="https://www.filmaffinity.com/es/film893856.html" xr:uid="{77768ACF-4130-41BE-B22B-E8DC473323C6}"/>
    <hyperlink ref="E1193" r:id="rId918" display="https://www.filmaffinity.com/es/film947938.html" xr:uid="{41ED4921-C0F3-4DE0-AA62-FC8A1B339B9E}"/>
    <hyperlink ref="E1194" r:id="rId919" display="https://www.filmaffinity.com/es/film525214.html" xr:uid="{A2FBBDCB-8DDA-4BB3-82A7-F2BD404364C5}"/>
    <hyperlink ref="E1198" r:id="rId920" display="https://www.filmaffinity.com/es/film396320.html" xr:uid="{6A318BD8-D636-4339-9CBC-BC6103018694}"/>
    <hyperlink ref="E1199" r:id="rId921" display="https://www.filmaffinity.com/es/film553960.html" xr:uid="{A17DE645-529E-4168-9EDA-8C1D65EF0648}"/>
    <hyperlink ref="E1200" r:id="rId922" display="https://www.filmaffinity.com/es/film230872.html" xr:uid="{47F9B2EE-DFE5-407A-80F3-EC6B2B87E793}"/>
    <hyperlink ref="E1204" r:id="rId923" display="https://www.filmaffinity.com/es/film472342.html" xr:uid="{551EF52D-8002-44DF-B887-645FCB6E4624}"/>
    <hyperlink ref="E6865" r:id="rId924" display="https://www.filmaffinity.com/es/film497831.html" xr:uid="{875CE6DD-A86B-4ECF-A08A-DF9E85EFDA3F}"/>
    <hyperlink ref="E1205" r:id="rId925" display="https://www.filmaffinity.com/es/film476319.html" xr:uid="{26AC3F99-688D-480F-8CDF-9D3D1D155E50}"/>
    <hyperlink ref="E1206" r:id="rId926" display="https://www.filmaffinity.com/es/film906560.html" xr:uid="{E00A8F97-1292-4439-962F-96AD4E01696F}"/>
    <hyperlink ref="E1207" r:id="rId927" display="https://www.filmaffinity.com/es/film376630.html" xr:uid="{01205428-9110-4BDF-BDFF-3FDAE1F05887}"/>
    <hyperlink ref="E1209" r:id="rId928" display="https://www.filmaffinity.com/es/film874087.html" xr:uid="{7F2ED7B2-0BB1-4933-AD6C-F3561777F170}"/>
    <hyperlink ref="E1210" r:id="rId929" display="https://www.filmaffinity.com/es/film707094.html" xr:uid="{87757D27-514D-4853-8DBB-4E5046359A86}"/>
    <hyperlink ref="E1211" r:id="rId930" display="https://www.filmaffinity.com/es/film580617.html" xr:uid="{57610974-6F8C-4808-A12E-E85E283D3D89}"/>
    <hyperlink ref="E1213" r:id="rId931" display="https://www.filmaffinity.com/es/film492421.html" xr:uid="{D7BD9B5A-580B-4CDD-9E37-FDF22D2E2D3D}"/>
    <hyperlink ref="E1215" r:id="rId932" display="https://www.filmaffinity.com/es/film641823.html" xr:uid="{0ACBA888-13BA-4F41-A1D6-7F099FE8632C}"/>
    <hyperlink ref="E1216" r:id="rId933" display="https://www.filmaffinity.com/es/film512560.html" xr:uid="{47F95EEB-F651-494E-8568-8D4EE5C686DE}"/>
    <hyperlink ref="E1217" r:id="rId934" display="https://www.filmaffinity.com/es/film632355.html" xr:uid="{1BD28BC9-9E4D-4B7E-A783-C0E42435161F}"/>
    <hyperlink ref="E1218" r:id="rId935" display="https://www.filmaffinity.com/es/film568138.html" xr:uid="{7B86318D-A2E6-4F9C-B42A-59BB7183B5EA}"/>
    <hyperlink ref="E1219" r:id="rId936" display="https://www.filmaffinity.com/es/film627822.html" xr:uid="{7FDBBC91-8B2A-4105-8EB7-72ECD44F96B5}"/>
    <hyperlink ref="E4381" r:id="rId937" display="https://www.filmaffinity.com/es/film124046.html" xr:uid="{F165972F-1D49-4124-840A-FC5B3B5ADEB6}"/>
    <hyperlink ref="E1220" r:id="rId938" display="https://www.filmaffinity.com/es/film899445.html" xr:uid="{B821AA53-4E1D-4257-A7DE-9F18800E9FF4}"/>
    <hyperlink ref="E1224" r:id="rId939" display="https://www.filmaffinity.com/es/film716835.html" xr:uid="{47169531-4397-47C2-8E23-7421340CB841}"/>
    <hyperlink ref="E1225" r:id="rId940" display="https://www.filmaffinity.com/es/film493353.html" xr:uid="{DA3DEC98-244D-4C2B-B4E0-8305F880B591}"/>
    <hyperlink ref="E1227" r:id="rId941" display="https://www.filmaffinity.com/es/film338355.html" xr:uid="{FC152A73-65DD-471D-B369-3E4E29C7B16F}"/>
    <hyperlink ref="E1228" r:id="rId942" display="https://www.filmaffinity.com/es/film347937.html" xr:uid="{5BF4E93E-BD60-4F2D-AEA7-9031694B81FA}"/>
    <hyperlink ref="E1229" r:id="rId943" display="https://www.filmaffinity.com/es/film297126.html" xr:uid="{99603A5C-D74E-475E-9D5F-0C120EF06F72}"/>
    <hyperlink ref="E1231" r:id="rId944" display="https://www.filmaffinity.com/es/film439527.html" xr:uid="{C3702117-DF4B-40AF-B228-6FD37411ADF2}"/>
    <hyperlink ref="E1232" r:id="rId945" display="https://www.filmaffinity.com/es/film252645.html" xr:uid="{CEF3EB2D-4BF7-40E4-8CF4-D38F0CC655F4}"/>
    <hyperlink ref="E1233" r:id="rId946" display="https://www.filmaffinity.com/es/film742076.html" xr:uid="{3F5789F2-03C8-4C5B-BF90-A034FF7425A4}"/>
    <hyperlink ref="E1234" r:id="rId947" display="https://www.filmaffinity.com/es/film872121.html" xr:uid="{615A8C47-C2A5-4BE4-87BB-96657A0C8834}"/>
    <hyperlink ref="E1237" r:id="rId948" display="https://www.filmaffinity.com/es/film605573.html" xr:uid="{CDC6A732-02FE-4AA2-8A41-0224D0EF87C1}"/>
    <hyperlink ref="E1239" r:id="rId949" display="https://www.filmaffinity.com/es/film333446.html" xr:uid="{BC75C9FB-7604-4FD4-900C-DCE92AA9E67A}"/>
    <hyperlink ref="E1240" r:id="rId950" display="https://www.filmaffinity.com/es/film653552.html" xr:uid="{9728DAB3-30AA-4762-84A5-31DF73D03868}"/>
    <hyperlink ref="E1241" r:id="rId951" display="https://www.filmaffinity.com/es/film495568.html" xr:uid="{89774BAB-49B2-4B91-BB4A-8C6EE3C4A0A3}"/>
    <hyperlink ref="E1243" r:id="rId952" display="https://www.filmaffinity.com/es/film796722.html" xr:uid="{A838934F-BAB7-47FE-92AB-8F408840144B}"/>
    <hyperlink ref="E1244" r:id="rId953" display="https://www.filmaffinity.com/es/film227964.html" xr:uid="{B20D07CD-7A6F-466E-84C8-A1844F14BBFA}"/>
    <hyperlink ref="E1245" r:id="rId954" display="https://www.filmaffinity.com/es/film699914.html" xr:uid="{C24AD2E6-4B84-4A5C-B94D-325085E036C3}"/>
    <hyperlink ref="E1246" r:id="rId955" display="https://www.filmaffinity.com/es/film444345.html" xr:uid="{97529D41-1585-4A73-87C8-6310796D27EA}"/>
    <hyperlink ref="E1247" r:id="rId956" display="https://www.filmaffinity.com/es/film650700.html" xr:uid="{B6721749-309A-482C-BE3A-4B294EABA507}"/>
    <hyperlink ref="E1249" r:id="rId957" display="https://www.filmaffinity.com/es/film540481.html" xr:uid="{95DFE6E8-8C3A-44B1-88C6-84AE8C14668D}"/>
    <hyperlink ref="E1248" r:id="rId958" display="https://www.filmaffinity.com/es/film861027.html" xr:uid="{966A3A03-F690-4445-A831-A1E91E0932B0}"/>
    <hyperlink ref="E1250" r:id="rId959" display="https://www.filmaffinity.com/es/film134693.html" xr:uid="{A72E0275-FC28-40BD-8379-5F5A210D83B1}"/>
    <hyperlink ref="E1251" r:id="rId960" display="https://www.filmaffinity.com/es/film872338.html" xr:uid="{E8C6BCB5-4E40-449A-8B6E-2C3A170B8706}"/>
    <hyperlink ref="E1252" r:id="rId961" display="https://www.filmaffinity.com/es/film658192.html" xr:uid="{EFD82F78-0246-43D6-AD07-F15F4E84AFC4}"/>
    <hyperlink ref="E1253" r:id="rId962" display="https://www.filmaffinity.com/es/film257224.html" xr:uid="{0095D534-9FCA-4153-A41F-E4EA86425C55}"/>
    <hyperlink ref="E1254" r:id="rId963" display="https://www.filmaffinity.com/es/film157318.html" xr:uid="{56C17836-6C71-477B-B91C-F0F2E8583AD5}"/>
    <hyperlink ref="E1255" r:id="rId964" display="https://www.filmaffinity.com/es/film519747.html" xr:uid="{6B748409-3660-47F4-B1BB-F6028598292F}"/>
    <hyperlink ref="E1259" r:id="rId965" display="https://www.filmaffinity.com/es/film127199.html" xr:uid="{D0F1560E-CBBD-46A6-ABEE-232D76A683FC}"/>
    <hyperlink ref="E1260" r:id="rId966" display="https://www.filmaffinity.com/es/film969299.html" xr:uid="{F94444B3-937E-4E3C-B4D7-5E0DCBA538B5}"/>
    <hyperlink ref="E1261" r:id="rId967" display="https://www.filmaffinity.com/es/film203283.html" xr:uid="{25189817-5C88-4853-A1F7-5E212E07D9F9}"/>
    <hyperlink ref="E1262" r:id="rId968" display="https://www.filmaffinity.com/es/film138734.html" xr:uid="{10A333A0-055F-4045-87C1-EF836F333E63}"/>
    <hyperlink ref="E1263" r:id="rId969" display="https://www.filmaffinity.com/es/film647245.html" xr:uid="{DDFB6955-6729-41EC-8B2E-7DEC5CFDBBFF}"/>
    <hyperlink ref="E1264" r:id="rId970" display="https://www.filmaffinity.com/es/film591319.html" xr:uid="{11E6D587-C036-4C97-AE0D-8EF223BE126F}"/>
    <hyperlink ref="E1267" r:id="rId971" display="https://www.filmaffinity.com/es/film456302.html" xr:uid="{0C91D14C-1FD9-413D-9DD0-BFA5DE630775}"/>
    <hyperlink ref="E1268" r:id="rId972" display="https://www.filmaffinity.com/es/film279397.html" xr:uid="{DEF8DC8D-1328-45E6-B67E-F4C23BEB2502}"/>
    <hyperlink ref="E1269" r:id="rId973" display="https://www.filmaffinity.com/es/film512857.html" xr:uid="{40812C55-EE84-4306-8516-41C21291948A}"/>
    <hyperlink ref="E1270" r:id="rId974" display="https://www.filmaffinity.com/es/film265394.html" xr:uid="{7FDE8DE2-454E-4A9A-8323-01EFA76F6CC0}"/>
    <hyperlink ref="E1271" r:id="rId975" display="https://www.filmaffinity.com/es/film515822.html" xr:uid="{7CF15F0C-DD3B-40F6-B26F-8DDBB50149C2}"/>
    <hyperlink ref="E1272" r:id="rId976" display="https://www.filmaffinity.com/es/film977573.html" xr:uid="{3447B792-5685-4E3B-ABE8-7A963DB54371}"/>
    <hyperlink ref="E1273" r:id="rId977" display="https://www.filmaffinity.com/es/film568981.html" xr:uid="{75BC5479-003A-4A27-BDA5-AE9B93340CA0}"/>
    <hyperlink ref="E1275" r:id="rId978" display="https://www.filmaffinity.com/es/film505953.html" xr:uid="{D2BAE2B9-001A-438D-9FD3-68762F8D5221}"/>
    <hyperlink ref="E1276" r:id="rId979" display="https://www.filmaffinity.com/es/film535355.html" xr:uid="{CC2FF0AF-233D-4D71-A0EC-54D818E4F873}"/>
    <hyperlink ref="E1277" r:id="rId980" display="https://www.filmaffinity.com/es/film839748.html" xr:uid="{5D41A9C2-3F09-4D7D-9EFA-F5AD73461C27}"/>
    <hyperlink ref="E1278" r:id="rId981" display="https://www.filmaffinity.com/es/film634034.html" xr:uid="{073BF7D2-CC47-4337-B377-E2B98C83AD3E}"/>
    <hyperlink ref="E1279" r:id="rId982" display="https://www.filmaffinity.com/es/film508846.html" xr:uid="{E3741E51-CDB7-41F4-93B2-FBFFAED84C49}"/>
    <hyperlink ref="E1281" r:id="rId983" display="https://www.filmaffinity.com/es/film542291.html" xr:uid="{EA2A6763-F5BF-4FBD-B944-2B5FAA51C19E}"/>
    <hyperlink ref="E1282" r:id="rId984" display="https://www.filmaffinity.com/es/film702354.html" xr:uid="{83E28B0D-C40A-4C09-9B0A-AFCAF10F9317}"/>
    <hyperlink ref="E1284" r:id="rId985" display="https://www.filmaffinity.com/es/film949217.html" xr:uid="{147FFE93-5CC1-4882-91DB-7E96E85BEEFF}"/>
    <hyperlink ref="E1285" r:id="rId986" display="https://www.filmaffinity.com/es/film147626.html" xr:uid="{5529F427-E330-4794-AC81-A4E576244D26}"/>
    <hyperlink ref="E1286" r:id="rId987" display="https://www.filmaffinity.com/es/film394135.html" xr:uid="{9AE7B648-D733-42D0-BFDE-2BD209568303}"/>
    <hyperlink ref="E1287" r:id="rId988" display="https://www.filmaffinity.com/es/film608485.html" xr:uid="{99D5605E-3239-4A6B-B2CC-4F982AEF61E2}"/>
    <hyperlink ref="E1288" r:id="rId989" display="https://www.filmaffinity.com/es/film481624.html" xr:uid="{9CEDB7BD-CF7C-48A2-A361-A32E04D1BED3}"/>
    <hyperlink ref="E1289" r:id="rId990" display="https://www.filmaffinity.com/es/film355908.html" xr:uid="{188CDFB8-2614-41DE-B0B8-A91BC21B80EA}"/>
    <hyperlink ref="E1290" r:id="rId991" display="https://www.filmaffinity.com/es/film586107.html" xr:uid="{3DE2CAFB-D594-4B41-900A-BC61BD8D47EA}"/>
    <hyperlink ref="E1291" r:id="rId992" display="https://www.filmaffinity.com/es/film318846.html" xr:uid="{472D781F-EA50-43ED-8496-FF1C170C83DC}"/>
    <hyperlink ref="E1293" r:id="rId993" display="https://www.filmaffinity.com/es/film748613.html" xr:uid="{17E67122-4C32-4EAD-B41B-2D568CB795B6}"/>
    <hyperlink ref="E1296" r:id="rId994" display="https://www.filmaffinity.com/es/film729958.html" xr:uid="{BC472543-3A3E-40D3-87D6-AF0D671A01F7}"/>
    <hyperlink ref="E1295" r:id="rId995" display="https://www.filmaffinity.com/es/film593788.html" xr:uid="{F175190D-3E92-4ADC-919E-3FF68BD8C30A}"/>
    <hyperlink ref="E1297" r:id="rId996" display="https://www.filmaffinity.com/es/film632051.html" xr:uid="{63C58CDC-8D8D-4EA5-8B2C-751983881FEB}"/>
    <hyperlink ref="E1298" r:id="rId997" display="https://www.filmaffinity.com/es/film363495.html" xr:uid="{FB46FC75-41D1-4106-AE7D-BBD2FE2F2499}"/>
    <hyperlink ref="E1299" r:id="rId998" display="https://www.filmaffinity.com/es/film169447.html" xr:uid="{759CBFBB-C6DA-4998-8CDF-1C51270F95B3}"/>
    <hyperlink ref="E1300" r:id="rId999" display="https://www.filmaffinity.com/es/film472295.html" xr:uid="{96C42387-362A-458D-8380-8CD647E8CDB3}"/>
    <hyperlink ref="E1301" r:id="rId1000" display="https://www.filmaffinity.com/es/film907213.html" xr:uid="{DB00E090-F138-4701-8929-AD54D5C44796}"/>
    <hyperlink ref="E1302" r:id="rId1001" display="https://www.filmaffinity.com/es/film323923.html" xr:uid="{A8A2C561-64DA-4F9F-9BFC-5D25E5844D77}"/>
    <hyperlink ref="E1303" r:id="rId1002" display="https://www.filmaffinity.com/es/film326641.html" xr:uid="{A461FB65-0AEB-411B-AEDD-B9FA94151940}"/>
    <hyperlink ref="E1304" r:id="rId1003" display="https://www.filmaffinity.com/es/film574111.html" xr:uid="{511AF899-4F64-4990-9430-FAF1079658AC}"/>
    <hyperlink ref="E1307" r:id="rId1004" display="https://www.filmaffinity.com/es/film781729.html" xr:uid="{0D4B0B04-13E0-4BE5-9252-0185A5181921}"/>
    <hyperlink ref="E1310" r:id="rId1005" display="https://www.filmaffinity.com/es/film733462.html" xr:uid="{04E8DF7D-8F43-4852-B4A0-0859947386CC}"/>
    <hyperlink ref="E1311" r:id="rId1006" display="https://www.filmaffinity.com/es/film349382.html" xr:uid="{951C0B4C-E9EE-4DBD-BE0B-9693A92408EA}"/>
    <hyperlink ref="E1312" r:id="rId1007" display="https://www.filmaffinity.com/es/film472966.html" xr:uid="{9825A8BA-D02A-44C4-9211-F6985F0B45A8}"/>
    <hyperlink ref="E1313" r:id="rId1008" display="https://www.filmaffinity.com/es/film144063.html" xr:uid="{9B2B4C82-67CD-42D6-B261-AF2A65010740}"/>
    <hyperlink ref="E4681" r:id="rId1009" display="https://www.filmaffinity.com/es/film715680.html" xr:uid="{CCD2878F-A1F4-456B-A240-9A4E1C3BC46F}"/>
    <hyperlink ref="E1315" r:id="rId1010" display="https://www.filmaffinity.com/es/film597499.html" xr:uid="{20357935-9212-4150-874A-89EF16BD421E}"/>
    <hyperlink ref="E1316" r:id="rId1011" display="https://www.filmaffinity.com/es/film317042.html" xr:uid="{03CF3D5B-6769-4057-96B1-190A1AF9BA4D}"/>
    <hyperlink ref="E2472" r:id="rId1012" display="https://www.filmaffinity.com/es/film247709.html" xr:uid="{1463FCC3-A44E-4756-85D0-AD80372121D9}"/>
    <hyperlink ref="E1318" r:id="rId1013" display="https://www.filmaffinity.com/es/film501988.html" xr:uid="{4FB23FEB-010D-4858-9486-964A1ACFC153}"/>
    <hyperlink ref="E1320" r:id="rId1014" display="https://www.filmaffinity.com/es/film874708.html" xr:uid="{C1AC8F63-BA19-4D4E-80F2-6C47E595A380}"/>
    <hyperlink ref="E1321" r:id="rId1015" display="https://www.filmaffinity.com/es/film684997.html" xr:uid="{8D67654E-27BF-407E-960A-82D606FB8D62}"/>
    <hyperlink ref="E1322" r:id="rId1016" display="https://www.filmaffinity.com/es/film439259.html" xr:uid="{7AF665A9-5B8A-426A-BBE9-1C6CBD2A88CA}"/>
    <hyperlink ref="E79" r:id="rId1017" display="https://www.filmaffinity.com/es/film117296.html" xr:uid="{DA866C17-8C8D-4420-9A89-87BAD723CB21}"/>
    <hyperlink ref="E1325" r:id="rId1018" display="https://www.filmaffinity.com/es/film555169.html" xr:uid="{3E386F34-1CED-4C7F-9F83-FAF9627DFE91}"/>
    <hyperlink ref="E1326" r:id="rId1019" display="https://www.filmaffinity.com/es/film944229.html" xr:uid="{C31A4C84-9F65-49BF-B7E4-10FC4DAF0BB3}"/>
    <hyperlink ref="E1327" r:id="rId1020" display="https://www.filmaffinity.com/es/film820785.html" xr:uid="{629BEE3F-AE62-49C4-9F6D-71E4DC8DFD5C}"/>
    <hyperlink ref="E1329" r:id="rId1021" display="https://www.filmaffinity.com/es/film303342.html" xr:uid="{D7585681-BD66-4EBD-A9D0-D884E0C9EB90}"/>
    <hyperlink ref="E1330" r:id="rId1022" display="https://www.filmaffinity.com/es/film529104.html" xr:uid="{D7B294ED-3663-4FA1-84B2-CC50E41A6922}"/>
    <hyperlink ref="E1331" r:id="rId1023" display="https://www.filmaffinity.com/es/film718338.html" xr:uid="{27D39408-5FE1-4F46-8162-AA75E0634625}"/>
    <hyperlink ref="E1332" r:id="rId1024" display="https://www.filmaffinity.com/es/film596536.html" xr:uid="{69155373-5BC6-45DE-A07B-D1862F4C4AD2}"/>
    <hyperlink ref="E1333" r:id="rId1025" display="https://www.filmaffinity.com/es/film743340.html" xr:uid="{80A29859-C4D4-43BD-B4B5-214988C2F562}"/>
    <hyperlink ref="E1334" r:id="rId1026" display="https://www.filmaffinity.com/es/film434777.html" xr:uid="{01C0446D-A756-42E8-B693-12199C836501}"/>
    <hyperlink ref="E1335" r:id="rId1027" display="https://www.filmaffinity.com/es/film654104.html" xr:uid="{0C011458-FF26-4B60-A449-D46A8821B842}"/>
    <hyperlink ref="E1336" r:id="rId1028" display="https://www.filmaffinity.com/es/film140298.html" xr:uid="{2B0FD7F3-EF70-45FA-9569-AC81D5FDA666}"/>
    <hyperlink ref="E1337" r:id="rId1029" display="https://www.filmaffinity.com/es/film400394.html" xr:uid="{008D6294-7608-4C7E-ABA9-58BF7A449651}"/>
    <hyperlink ref="E1338" r:id="rId1030" display="https://www.filmaffinity.com/es/film114114.html" xr:uid="{3FC86185-8106-4296-8519-EEA65AF828CE}"/>
    <hyperlink ref="E1339" r:id="rId1031" display="https://www.filmaffinity.com/es/film480786.html" xr:uid="{D9B6381D-67EA-4E9F-8A50-8EC42859098F}"/>
    <hyperlink ref="E6319" r:id="rId1032" display="https://www.filmaffinity.com/es/film800084.html" xr:uid="{ECCF5C07-219A-4AF9-82A4-44C09A574AA8}"/>
    <hyperlink ref="E1340" r:id="rId1033" display="https://www.filmaffinity.com/es/film153583.html" xr:uid="{E4E4F181-381B-4E85-B7D9-0A58E023818B}"/>
    <hyperlink ref="E1341" r:id="rId1034" display="https://www.filmaffinity.com/es/film822196.html" xr:uid="{C026B882-C3ED-4734-A822-F56FB7D0E9F3}"/>
    <hyperlink ref="E1342" r:id="rId1035" display="https://www.filmaffinity.com/es/film639893.html" xr:uid="{C06D6104-893C-4E97-8F33-08D371527F77}"/>
    <hyperlink ref="E1343" r:id="rId1036" display="https://www.filmaffinity.com/es/film761604.html" xr:uid="{E061C33E-2653-411D-9935-5DA8DF9CFAB0}"/>
    <hyperlink ref="E5059" r:id="rId1037" display="https://www.filmaffinity.com/es/film567578.html" xr:uid="{64C4C16D-8084-467D-8F96-2B8E3000651C}"/>
    <hyperlink ref="E4234" r:id="rId1038" display="https://www.filmaffinity.com/es/film455485.html" xr:uid="{764F7BAE-83D6-4415-8084-8A1676AEE164}"/>
    <hyperlink ref="E1344" r:id="rId1039" display="https://www.filmaffinity.com/es/film711519.html" xr:uid="{2FD218FD-4F06-4DA3-929E-43A5F0C22874}"/>
    <hyperlink ref="E1345" r:id="rId1040" display="https://www.filmaffinity.com/es/film532117.html" xr:uid="{76EA1E37-B52F-4D9E-98BB-409DFD4A0C44}"/>
    <hyperlink ref="E1346" r:id="rId1041" display="https://www.filmaffinity.com/es/film534790.html" xr:uid="{9F16A182-8718-451D-9A9E-07C3C626E9C3}"/>
    <hyperlink ref="E1347" r:id="rId1042" display="https://www.filmaffinity.com/es/film842721.html" xr:uid="{94E473C0-1E41-4DC2-895F-26B697C8580C}"/>
    <hyperlink ref="E1348" r:id="rId1043" display="https://www.filmaffinity.com/es/film292185.html" xr:uid="{51EE54C7-0402-4853-B789-5378597026E9}"/>
    <hyperlink ref="E1351" r:id="rId1044" display="https://www.filmaffinity.com/es/film497809.html" xr:uid="{B1769200-CC6F-45EE-8C60-036A50E6A71C}"/>
    <hyperlink ref="E1352" r:id="rId1045" display="https://www.filmaffinity.com/es/film127500.html" xr:uid="{265DEA3D-2FE6-4E0F-ADED-DA25C4187992}"/>
    <hyperlink ref="E1354" r:id="rId1046" display="https://www.filmaffinity.com/es/film700372.html" xr:uid="{4E8D48CE-6A14-4A7D-85F7-D0C4119A60DB}"/>
    <hyperlink ref="E1355" r:id="rId1047" display="https://www.filmaffinity.com/es/film871661.html" xr:uid="{A8C1BDE7-77E5-4803-B749-B5AFC5E52B3B}"/>
    <hyperlink ref="E1356" r:id="rId1048" display="https://www.filmaffinity.com/es/film950294.html" xr:uid="{5F34F300-5F3F-4D84-8E60-87EBDF7F9D76}"/>
    <hyperlink ref="E1357" r:id="rId1049" display="https://www.filmaffinity.com/es/film203964.html" xr:uid="{4436538D-3755-4A45-AFAC-3DDE39B999DA}"/>
    <hyperlink ref="E1358" r:id="rId1050" display="https://www.filmaffinity.com/es/film573619.html" xr:uid="{75D57497-B228-4D38-B5AC-FB741C3750EC}"/>
    <hyperlink ref="E1359" r:id="rId1051" display="https://www.filmaffinity.com/es/film927160.html" xr:uid="{2F14C5DF-A95D-4C4E-951A-909C07497FCB}"/>
    <hyperlink ref="E1360" r:id="rId1052" display="https://www.filmaffinity.com/es/film637022.html" xr:uid="{D083FBF3-D74B-454B-B0B3-A8ADEFCFBCC5}"/>
    <hyperlink ref="E1361" r:id="rId1053" display="https://www.filmaffinity.com/es/film736147.html" xr:uid="{A14AECD8-E74F-4DF2-9436-13FD9C4B8949}"/>
    <hyperlink ref="E1362" r:id="rId1054" display="https://www.filmaffinity.com/es/film380106.html" xr:uid="{073F743A-674B-470B-BC12-C7121177F2B3}"/>
    <hyperlink ref="E1363" r:id="rId1055" display="https://www.filmaffinity.com/es/film859180.html" xr:uid="{9C4FD1EB-5FD0-4684-811D-31ADAACAC461}"/>
    <hyperlink ref="E1367" r:id="rId1056" display="https://www.filmaffinity.com/es/film642856.html" xr:uid="{CE1F881B-D508-4430-B504-01780B863984}"/>
    <hyperlink ref="E1368" r:id="rId1057" display="https://www.filmaffinity.com/es/film754410.html" xr:uid="{AAE9C366-01E8-4DC1-AD6C-0035BF7E8625}"/>
    <hyperlink ref="E1369" r:id="rId1058" display="https://www.filmaffinity.com/es/film200350.html" xr:uid="{56C56A07-1430-4891-B41C-E81B8D67516D}"/>
    <hyperlink ref="E1370" r:id="rId1059" display="https://www.filmaffinity.com/es/film476092.html" xr:uid="{DA7C2AF8-4D96-4869-AF6E-4714A47219E7}"/>
    <hyperlink ref="E1371" r:id="rId1060" display="https://www.filmaffinity.com/es/film684632.html" xr:uid="{D0861760-3D02-4F60-A89C-CF84EB12585D}"/>
    <hyperlink ref="E1373" r:id="rId1061" display="https://www.filmaffinity.com/es/film672719.html" xr:uid="{9FB2FD4E-AE7D-49C8-868E-FC821A76DF85}"/>
    <hyperlink ref="E1374" r:id="rId1062" display="https://www.filmaffinity.com/es/film597875.html" xr:uid="{B35E587B-C307-4D12-AD87-900D20BECEFE}"/>
    <hyperlink ref="E1375" r:id="rId1063" display="https://www.filmaffinity.com/es/film154604.html" xr:uid="{F7F75175-8F4C-47D7-A9A7-D133FC291B97}"/>
    <hyperlink ref="E1376" r:id="rId1064" display="https://www.filmaffinity.com/es/film975456.html" xr:uid="{CDBB0229-08F3-4F0C-AC12-F8E79B245D0F}"/>
    <hyperlink ref="E1377" r:id="rId1065" display="https://www.filmaffinity.com/es/film755692.html" xr:uid="{CCEBC047-36C7-42C8-849F-A30796C67E5F}"/>
    <hyperlink ref="E1378" r:id="rId1066" display="https://www.filmaffinity.com/es/film571200.html" xr:uid="{5CD99233-1C33-4EFF-A4B0-BF4410059327}"/>
    <hyperlink ref="E1379" r:id="rId1067" display="https://www.filmaffinity.com/es/film264430.html" xr:uid="{9284F3BC-CDAD-4B16-9C25-282CD1BF95F6}"/>
    <hyperlink ref="E1380" r:id="rId1068" display="https://www.filmaffinity.com/es/film958995.html" xr:uid="{D273951E-E145-40C2-9888-7D1CEDA98E50}"/>
    <hyperlink ref="E1381" r:id="rId1069" display="https://www.filmaffinity.com/es/film164791.html" xr:uid="{0A466E3A-1D00-4C13-AB9F-B791E988EC43}"/>
    <hyperlink ref="E1382" r:id="rId1070" display="https://www.filmaffinity.com/es/film360879.html" xr:uid="{E5A28A7C-C85A-4359-AADB-EA7A9D46ADDB}"/>
    <hyperlink ref="E1383" r:id="rId1071" display="https://www.filmaffinity.com/es/film937270.html" xr:uid="{DED32F73-237A-4639-8E03-42A19CDCEF69}"/>
    <hyperlink ref="E1384" r:id="rId1072" display="https://www.filmaffinity.com/es/film222637.html" xr:uid="{7E0227FA-0340-44A5-A786-0A2657686DB7}"/>
    <hyperlink ref="E1385" r:id="rId1073" display="https://www.filmaffinity.com/es/film478505.html" xr:uid="{0B952DB5-DB37-411B-A3F4-2702A4C5E8AD}"/>
    <hyperlink ref="E1386" r:id="rId1074" display="https://www.filmaffinity.com/es/film621049.html" xr:uid="{D03455F9-5683-4103-855C-36BEA1A0AF8A}"/>
    <hyperlink ref="E1388" r:id="rId1075" display="https://www.filmaffinity.com/es/film674152.html" xr:uid="{271E4FC1-8494-4044-8185-F4E3EF86AB9C}"/>
    <hyperlink ref="E1387" r:id="rId1076" display="https://www.filmaffinity.com/es/film992611.html" xr:uid="{6EF120B3-3203-4830-9AB8-B7081F2A7A64}"/>
    <hyperlink ref="E1389" r:id="rId1077" display="https://www.filmaffinity.com/es/film232652.html" xr:uid="{925F4D8F-D62F-4D73-9BBB-489399635C8B}"/>
    <hyperlink ref="E1391" r:id="rId1078" display="https://www.filmaffinity.com/es/film293440.html" xr:uid="{97952397-6BB9-44D6-AB46-4A7C210715CE}"/>
    <hyperlink ref="E1392" r:id="rId1079" display="https://www.filmaffinity.com/es/film811521.html" xr:uid="{75285FA3-D1F0-4F1C-B19E-1AE6E97DBBB2}"/>
    <hyperlink ref="E1393" r:id="rId1080" display="https://www.filmaffinity.com/es/film716669.html" xr:uid="{DB518A30-7E80-4157-A212-2AA3B05E26CC}"/>
    <hyperlink ref="E1394" r:id="rId1081" display="https://www.filmaffinity.com/es/film863988.html" xr:uid="{955729B8-6E43-4C26-88F8-032FC1C322C4}"/>
    <hyperlink ref="E1396" r:id="rId1082" display="https://www.filmaffinity.com/es/film104845.html" xr:uid="{5EC9FBC0-25B3-4E5C-8A59-38066271B550}"/>
    <hyperlink ref="E1398" r:id="rId1083" display="https://www.filmaffinity.com/es/film854286.html" xr:uid="{D0C921D9-0AC1-496D-9A72-15C147D5E8C6}"/>
    <hyperlink ref="E1399" r:id="rId1084" display="https://www.filmaffinity.com/es/film590292.html" xr:uid="{5D1A7FF8-37DD-4EAB-894E-1364B09F050E}"/>
    <hyperlink ref="E1400" r:id="rId1085" display="https://www.filmaffinity.com/es/film638214.html" xr:uid="{3DC62D41-B578-463A-B40A-FFFFE6E1F217}"/>
    <hyperlink ref="E1401" r:id="rId1086" display="https://www.filmaffinity.com/es/film364275.html" xr:uid="{9FBA2D23-6A75-4379-B5C3-A78A90291956}"/>
    <hyperlink ref="E1402" r:id="rId1087" display="https://www.filmaffinity.com/es/film604480.html" xr:uid="{DEA49BAC-8172-4598-9919-AC2CD48D3CD7}"/>
    <hyperlink ref="E1403" r:id="rId1088" display="https://www.filmaffinity.com/es/film412209.html" xr:uid="{F72E5907-2AF7-4FB0-92AC-BC3D05673559}"/>
    <hyperlink ref="E1404" r:id="rId1089" display="https://www.filmaffinity.com/es/film538462.html" xr:uid="{2DC3DFE3-C575-4902-B290-DFBAED96B850}"/>
    <hyperlink ref="E1405" r:id="rId1090" display="https://www.filmaffinity.com/es/film111165.html" xr:uid="{B074D845-4C38-4F8B-B657-0532CA043AE4}"/>
    <hyperlink ref="E3473" r:id="rId1091" display="https://www.filmaffinity.com/es/film981448.html" xr:uid="{241CBBD8-B501-400E-91D1-F485645A3D8B}"/>
    <hyperlink ref="E1406" r:id="rId1092" display="https://www.filmaffinity.com/es/film712287.html" xr:uid="{52FBEC7E-FC32-4B04-B243-13C1F85D9778}"/>
    <hyperlink ref="E1408" r:id="rId1093" display="https://www.filmaffinity.com/es/film566101.html" xr:uid="{68BFFFBA-890A-421E-BFE2-C5D0CE192894}"/>
    <hyperlink ref="E1407" r:id="rId1094" display="https://www.filmaffinity.com/es/film553461.html" xr:uid="{7939FFDE-4A24-4E62-A48F-B961CAEE3D06}"/>
    <hyperlink ref="E1409" r:id="rId1095" display="https://www.filmaffinity.com/es/film758452.html" xr:uid="{482EA674-12CA-4D69-8405-8C85ECB0278A}"/>
    <hyperlink ref="E1411" r:id="rId1096" display="https://www.filmaffinity.com/es/film222826.html" xr:uid="{4B76E76E-BA56-4AD3-A55C-7841C41CDC54}"/>
    <hyperlink ref="E1410" r:id="rId1097" display="https://www.filmaffinity.com/es/film798045.html" xr:uid="{C813F730-A9E1-41DC-B144-62A7C4E9D0AC}"/>
    <hyperlink ref="E1412" r:id="rId1098" display="https://www.filmaffinity.com/es/film323042.html" xr:uid="{7EA48B7A-14EB-432A-830A-D1B4A0C7A764}"/>
    <hyperlink ref="E1413" r:id="rId1099" display="https://www.filmaffinity.com/es/film957786.html" xr:uid="{5939DA22-6283-4AC0-8E31-B83BFBDA0FE6}"/>
    <hyperlink ref="E1414" r:id="rId1100" display="https://www.filmaffinity.com/es/film321326.html" xr:uid="{72358CFA-0E4B-4BD1-9AAA-01B641654231}"/>
    <hyperlink ref="E1415" r:id="rId1101" display="https://www.filmaffinity.com/es/film141535.html" xr:uid="{0495795B-63C9-47E8-90E6-DBC0755D140A}"/>
    <hyperlink ref="E1416" r:id="rId1102" display="https://www.filmaffinity.com/es/film669784.html" xr:uid="{031B04E2-E13A-41BD-A353-4F775F2D3A3F}"/>
    <hyperlink ref="E1417" r:id="rId1103" display="https://www.filmaffinity.com/es/film538158.html" xr:uid="{B158ABE7-0E91-41F9-9198-0AE14C804EEC}"/>
    <hyperlink ref="E1418" r:id="rId1104" display="https://www.filmaffinity.com/es/film561708.html" xr:uid="{475C81E6-60BF-4D55-9426-10FDB8B43C68}"/>
    <hyperlink ref="E1419" r:id="rId1105" display="https://www.filmaffinity.com/es/film892791.html" xr:uid="{04E697D1-EC9D-48EF-B976-4B1AE2985AAC}"/>
    <hyperlink ref="E1420" r:id="rId1106" display="https://www.filmaffinity.com/es/film171949.html" xr:uid="{4FABCBC6-65CE-4D0E-A3CD-7E79AC3382F9}"/>
    <hyperlink ref="E1421" r:id="rId1107" display="https://www.filmaffinity.com/es/film938344.html" xr:uid="{920B3016-F40A-44EE-8312-F32270C0D015}"/>
    <hyperlink ref="E1422" r:id="rId1108" display="https://www.filmaffinity.com/es/film353757.html" xr:uid="{328332F6-E26F-473C-9C38-F60E90BABE41}"/>
    <hyperlink ref="E1424" r:id="rId1109" display="https://www.filmaffinity.com/es/film395486.html" xr:uid="{3092A761-A684-4984-B9AB-59F48E500B3E}"/>
    <hyperlink ref="E1426" r:id="rId1110" display="https://www.filmaffinity.com/es/film267964.html" xr:uid="{CEECAB58-0EFE-4638-9710-12DB9DC8F53D}"/>
    <hyperlink ref="E1427" r:id="rId1111" display="https://www.filmaffinity.com/es/film513498.html" xr:uid="{BB6D409A-6FA4-4392-8F90-EB0041215A4D}"/>
    <hyperlink ref="E1428" r:id="rId1112" display="https://www.filmaffinity.com/es/film968604.html" xr:uid="{00E16B06-CF39-4657-8266-D7EEC86DD029}"/>
    <hyperlink ref="E1429" r:id="rId1113" display="https://www.filmaffinity.com/es/film110934.html" xr:uid="{8DE0C6FA-7131-4427-BC95-5821449A1A4D}"/>
    <hyperlink ref="E1430" r:id="rId1114" display="https://www.filmaffinity.com/es/film594994.html" xr:uid="{69C5B82B-F960-46DE-8163-B6935522552D}"/>
    <hyperlink ref="E1431" r:id="rId1115" display="https://www.filmaffinity.com/es/film577996.html" xr:uid="{77A2C2FE-03E4-4364-AC37-07C60372659A}"/>
    <hyperlink ref="E1432" r:id="rId1116" display="https://www.filmaffinity.com/es/film543561.html" xr:uid="{8ABEADA8-4E0A-4A42-ADBB-7C0A22436A24}"/>
    <hyperlink ref="E1433" r:id="rId1117" display="https://www.filmaffinity.com/es/film706815.html" xr:uid="{154BC1FE-CABF-4675-829B-D6F19D4B314D}"/>
    <hyperlink ref="E1434" r:id="rId1118" display="https://www.filmaffinity.com/es/film807001.html" xr:uid="{7D50F46D-2465-4DB9-93C5-4B86C4F643AD}"/>
    <hyperlink ref="E1435" r:id="rId1119" display="https://www.filmaffinity.com/es/film716611.html" xr:uid="{D1BDC76D-5DD2-4044-9B3D-488B3CF2E7A7}"/>
    <hyperlink ref="E1436" r:id="rId1120" display="https://www.filmaffinity.com/es/film898426.html" xr:uid="{6D3DEF15-F7BC-40E8-A058-6EBD36F79EC2}"/>
    <hyperlink ref="E1437" r:id="rId1121" display="https://www.filmaffinity.com/es/film784985.html" xr:uid="{FFCE8B30-F216-40F5-AE4C-F7BCCD23B45F}"/>
    <hyperlink ref="E1438" r:id="rId1122" display="https://www.filmaffinity.com/es/film350691.html" xr:uid="{C65280AF-A0F7-4F17-957E-3A1531B98C5D}"/>
    <hyperlink ref="E1439" r:id="rId1123" display="https://www.filmaffinity.com/es/film620178.html" xr:uid="{E70C5F4A-EF8E-4BEA-88C1-F348B093AED1}"/>
    <hyperlink ref="E1440" r:id="rId1124" display="https://www.filmaffinity.com/es/film699933.html" xr:uid="{72A7CD2A-86AD-4C47-A01B-749F439C6500}"/>
    <hyperlink ref="E1442" r:id="rId1125" display="https://www.filmaffinity.com/es/film150729.html" xr:uid="{BCE821D6-A141-405C-9FC0-0EF01FAD2F42}"/>
    <hyperlink ref="E1443" r:id="rId1126" display="https://www.filmaffinity.com/es/film629783.html" xr:uid="{673891E4-BEC9-4767-9A1E-5A7BB4303800}"/>
    <hyperlink ref="E1444" r:id="rId1127" display="https://www.filmaffinity.com/es/film164296.html" xr:uid="{7C6624BA-4994-4BD2-919B-489F544D4E6C}"/>
    <hyperlink ref="E1445" r:id="rId1128" display="https://www.filmaffinity.com/es/film414633.html" xr:uid="{9D3BF1A5-683B-42B0-BE19-8E44CC51BA3B}"/>
    <hyperlink ref="E1446" r:id="rId1129" display="https://www.filmaffinity.com/es/film549656.html" xr:uid="{6521E614-0EA5-4F58-A37B-932A84B488C7}"/>
    <hyperlink ref="E1447" r:id="rId1130" display="https://www.filmaffinity.com/es/film311352.html" xr:uid="{549776CC-8506-4A82-AFAD-06A3DA1797CD}"/>
    <hyperlink ref="E1448" r:id="rId1131" display="https://www.filmaffinity.com/es/film548125.html" xr:uid="{77CBD497-74C3-47EC-965C-A458B367F2AC}"/>
    <hyperlink ref="E1449" r:id="rId1132" display="https://www.filmaffinity.com/es/film648531.html" xr:uid="{6452CB3A-3327-4B2E-B0C8-9C9617D37FAB}"/>
    <hyperlink ref="E1450" r:id="rId1133" display="https://www.filmaffinity.com/es/film177901.html" xr:uid="{140D3661-53CC-42FB-9D9C-4F318795D6CA}"/>
    <hyperlink ref="E1451" r:id="rId1134" display="https://www.filmaffinity.com/es/film418633.html" xr:uid="{84FA0E66-16DA-4A47-9AFE-74FA3922C89F}"/>
    <hyperlink ref="E1452" r:id="rId1135" display="https://www.filmaffinity.com/es/film936907.html" xr:uid="{B4B31CAC-E1C4-41FB-8F1D-7FD4960668FE}"/>
    <hyperlink ref="E1453" r:id="rId1136" display="https://www.filmaffinity.com/es/film475751.html" xr:uid="{41685F79-2286-4FAC-A05C-18615DAD5A70}"/>
    <hyperlink ref="E1454" r:id="rId1137" display="https://www.filmaffinity.com/es/film903410.html" xr:uid="{F02F75CD-C5EB-4C48-B2BF-4882E823E2EE}"/>
    <hyperlink ref="E1456" r:id="rId1138" display="https://www.filmaffinity.com/es/film109220.html" xr:uid="{862CE009-7A17-4FEF-A36C-2E9F8D862A39}"/>
    <hyperlink ref="E1457" r:id="rId1139" display="https://www.filmaffinity.com/es/film360338.html" xr:uid="{D6720F8F-DD5D-477E-B2D5-40E7B2BBB910}"/>
    <hyperlink ref="E1458" r:id="rId1140" display="https://www.filmaffinity.com/es/film377428.html" xr:uid="{91735943-7EAA-46D9-BC41-76E17F69D4A1}"/>
    <hyperlink ref="E1459" r:id="rId1141" display="https://www.filmaffinity.com/es/film639759.html" xr:uid="{4B794C80-90DD-45CC-9FCD-92B6ED833855}"/>
    <hyperlink ref="E1460" r:id="rId1142" display="https://www.filmaffinity.com/es/film946220.html" xr:uid="{8BFB1D07-46C0-4339-8880-8AE6C34B5686}"/>
    <hyperlink ref="E1461" r:id="rId1143" display="https://www.filmaffinity.com/es/film432252.html" xr:uid="{06CDBC24-3C6E-4048-9938-4E039B7FBC5C}"/>
    <hyperlink ref="E1462" r:id="rId1144" display="https://www.filmaffinity.com/es/film829416.html" xr:uid="{21387137-6A64-468B-A102-7C7CC974CA84}"/>
    <hyperlink ref="E1463" r:id="rId1145" display="https://www.filmaffinity.com/es/film891079.html" xr:uid="{B86D9183-45E9-48E9-8FAB-EEA28264BCCB}"/>
    <hyperlink ref="E1464" r:id="rId1146" display="https://www.filmaffinity.com/es/film221620.html" xr:uid="{21137350-02A7-4D3B-80E6-843D09B4953E}"/>
    <hyperlink ref="E1465" r:id="rId1147" display="https://www.filmaffinity.com/es/film662011.html" xr:uid="{04138732-5288-45E3-AE23-345E3909FD97}"/>
    <hyperlink ref="E1466" r:id="rId1148" display="https://www.filmaffinity.com/es/film187994.html" xr:uid="{FA24CAEB-D49A-4011-92F3-0A6391247049}"/>
    <hyperlink ref="E1467" r:id="rId1149" display="https://www.filmaffinity.com/es/film519106.html" xr:uid="{89A916EA-F91D-4F60-A1BB-EB4F56FC20D5}"/>
    <hyperlink ref="E1468" r:id="rId1150" display="https://www.filmaffinity.com/es/film589294.html" xr:uid="{7EE133B3-8E80-442D-A492-898D09C89EF2}"/>
    <hyperlink ref="E1469" r:id="rId1151" display="https://www.filmaffinity.com/es/film833395.html" xr:uid="{8108871B-1BA0-43ED-88B6-8E1C2F93895D}"/>
    <hyperlink ref="E1470" r:id="rId1152" display="https://www.filmaffinity.com/es/film409543.html" xr:uid="{91DC4285-ED38-41E2-9BEE-925496DD66D2}"/>
    <hyperlink ref="E1471" r:id="rId1153" display="https://www.filmaffinity.com/es/film676866.html" xr:uid="{8295CAAD-D20B-48C1-9982-E2A1B1600793}"/>
    <hyperlink ref="E1472" r:id="rId1154" display="https://www.filmaffinity.com/es/film696328.html" xr:uid="{32FBA4C1-DB06-4CE2-86ED-92C98D1EA296}"/>
    <hyperlink ref="E1473" r:id="rId1155" display="https://www.filmaffinity.com/es/film325753.html" xr:uid="{E4B354CC-916E-4CDA-BBEE-B34FCCEFF5A8}"/>
    <hyperlink ref="E1474" r:id="rId1156" display="https://www.filmaffinity.com/es/film553686.html" xr:uid="{E8C537C5-2D9B-4E1F-9F6C-FC2E3B12DC5E}"/>
    <hyperlink ref="E1475" r:id="rId1157" display="https://www.filmaffinity.com/es/film961855.html" xr:uid="{6A35E394-F94A-4047-BAF4-FD2DCBE340AC}"/>
    <hyperlink ref="E1476" r:id="rId1158" display="https://www.filmaffinity.com/es/film306836.html" xr:uid="{C61CE6C7-7225-47CA-B340-88306DB5A0D6}"/>
    <hyperlink ref="E1477" r:id="rId1159" display="https://www.filmaffinity.com/es/film552688.html" xr:uid="{EB1739FC-BC3E-4235-9295-0CA350031E7D}"/>
    <hyperlink ref="E1478" r:id="rId1160" display="https://www.filmaffinity.com/es/film521959.html" xr:uid="{03E494C3-AB1A-44A3-9901-C10009710004}"/>
    <hyperlink ref="E1479" r:id="rId1161" display="https://www.filmaffinity.com/es/film242267.html" xr:uid="{9441BE11-A368-4520-B818-57493C1CAB67}"/>
    <hyperlink ref="E1480" r:id="rId1162" display="https://www.filmaffinity.com/es/film848319.html" xr:uid="{D0A3D398-B8DA-469F-9BEE-F4D66472FB60}"/>
    <hyperlink ref="E1481" r:id="rId1163" display="https://www.filmaffinity.com/es/film405345.html" xr:uid="{83440FE0-1AE9-4D31-A23E-31984C7F5455}"/>
    <hyperlink ref="E1483" r:id="rId1164" display="https://www.filmaffinity.com/es/film589415.html" xr:uid="{C90B6D44-FD04-499A-B73F-4B130F17F3F5}"/>
    <hyperlink ref="E7102" r:id="rId1165" display="https://www.filmaffinity.com/es/film654242.html" xr:uid="{221F7930-0417-4087-BCD2-88B8B7C4C9F1}"/>
    <hyperlink ref="E1485" r:id="rId1166" display="https://www.filmaffinity.com/es/film357505.html" xr:uid="{80DD2059-4776-4109-BDD0-EBB8190782D8}"/>
    <hyperlink ref="E1487" r:id="rId1167" display="https://www.filmaffinity.com/es/film358543.html" xr:uid="{2F6B8B75-3442-4C0A-9A22-6F70B9D17EC3}"/>
    <hyperlink ref="E1488" r:id="rId1168" display="https://www.filmaffinity.com/es/film807869.html" xr:uid="{E7D38C3A-345F-4F95-BE05-50291C1BB98F}"/>
    <hyperlink ref="E1486" r:id="rId1169" display="https://www.filmaffinity.com/es/film177400.html" xr:uid="{60E6714A-A414-4B59-B113-A6FBA9E3D377}"/>
    <hyperlink ref="E1489" r:id="rId1170" display="https://www.filmaffinity.com/es/film618751.html" xr:uid="{F2FBA432-A2C8-4619-90F2-C4E29086EED2}"/>
    <hyperlink ref="E1491" r:id="rId1171" display="https://www.filmaffinity.com/es/film883808.html" xr:uid="{B4E6020E-DE03-4642-820A-1F1E16AFF7B4}"/>
    <hyperlink ref="E1490" r:id="rId1172" display="https://www.filmaffinity.com/es/film287124.html" xr:uid="{4A80AB00-30C5-4E23-B783-556758E15EB2}"/>
    <hyperlink ref="E1492" r:id="rId1173" display="https://www.filmaffinity.com/es/film833233.html" xr:uid="{38D94345-9455-4DE9-A7F4-39D438C15803}"/>
    <hyperlink ref="E1493" r:id="rId1174" display="https://www.filmaffinity.com/es/film906479.html" xr:uid="{5EDC2BD3-DE7F-43F3-9D86-2A4BDFEDE65C}"/>
    <hyperlink ref="E1494" r:id="rId1175" display="https://www.filmaffinity.com/es/film480125.html" xr:uid="{8051146D-1B63-4B5C-B2C7-8D54D0DEACEA}"/>
    <hyperlink ref="E1496" r:id="rId1176" display="https://www.filmaffinity.com/es/film757761.html" xr:uid="{4F033AE3-6EA4-4472-824F-FEAE76E4114C}"/>
    <hyperlink ref="E1495" r:id="rId1177" display="https://www.filmaffinity.com/es/film883796.html" xr:uid="{179A6DEC-292B-4D6B-83C3-656DB938C011}"/>
    <hyperlink ref="E1497" r:id="rId1178" display="https://www.filmaffinity.com/es/film618838.html" xr:uid="{F1B86BF0-0157-4B67-A528-18C077D2920C}"/>
    <hyperlink ref="E1498" r:id="rId1179" display="https://www.filmaffinity.com/es/film672173.html" xr:uid="{53DAAEC6-5292-4357-BD1C-81C068CCA6CA}"/>
    <hyperlink ref="E1500" r:id="rId1180" display="https://www.filmaffinity.com/es/film929558.html" xr:uid="{B3B0D7E4-5CAC-4E0A-9A9D-E0FB1DF54FF3}"/>
    <hyperlink ref="E1499" r:id="rId1181" display="https://www.filmaffinity.com/es/film949177.html" xr:uid="{2C90C620-6A7C-40C5-B94A-AC4A35FE8C05}"/>
    <hyperlink ref="E1501" r:id="rId1182" display="https://www.filmaffinity.com/es/film178221.html" xr:uid="{DDC6DBBB-417D-4268-A91C-5A766BD1F83E}"/>
    <hyperlink ref="E1502" r:id="rId1183" display="https://www.filmaffinity.com/es/film681301.html" xr:uid="{3C7594DC-B7C8-4FBA-8CFA-2DAC4A735A32}"/>
    <hyperlink ref="E1503" r:id="rId1184" display="https://www.filmaffinity.com/es/film208076.html" xr:uid="{0EB5E143-ED42-4B0E-B79F-5A2207F638E1}"/>
    <hyperlink ref="E1504" r:id="rId1185" display="https://www.filmaffinity.com/es/film263029.html" xr:uid="{EBD90114-E445-43F4-ABFE-DE8C417C7FF6}"/>
    <hyperlink ref="E1505" r:id="rId1186" display="https://www.filmaffinity.com/es/film446929.html" xr:uid="{E6D7E3CA-8497-4A3C-8892-60B7CB38DF6F}"/>
    <hyperlink ref="E1507" r:id="rId1187" display="https://www.filmaffinity.com/es/film249946.html" xr:uid="{C7D4882E-141E-4A04-BE1A-BE7118C1067D}"/>
    <hyperlink ref="E1506" r:id="rId1188" display="https://www.filmaffinity.com/es/film461650.html" xr:uid="{7D4106E9-4A7E-4EB9-B0E9-06B49F669A3A}"/>
    <hyperlink ref="E1508" r:id="rId1189" display="https://www.filmaffinity.com/es/film590674.html" xr:uid="{6C2FB4AD-F2D1-45FA-9B98-89E503F8933E}"/>
    <hyperlink ref="E1509" r:id="rId1190" display="https://www.filmaffinity.com/es/film923052.html" xr:uid="{A400C379-E571-4368-BCD6-E4A295805D70}"/>
    <hyperlink ref="E1510" r:id="rId1191" display="https://www.filmaffinity.com/es/film378896.html" xr:uid="{502C6718-E314-4C53-B408-98F493B726BD}"/>
    <hyperlink ref="E1511" r:id="rId1192" display="https://www.filmaffinity.com/es/film695552.html" xr:uid="{BA0FAC1B-4BF6-4F3F-B7F8-E96726CE62E1}"/>
    <hyperlink ref="E24" r:id="rId1193" display="https://www.filmaffinity.com/es/film486826.html" xr:uid="{871D4A9D-F8E9-4B16-9480-D4FE178B36ED}"/>
    <hyperlink ref="E1512" r:id="rId1194" display="https://www.filmaffinity.com/es/film140751.html" xr:uid="{412D8962-6EE8-4B60-A96A-07096D48D5FD}"/>
    <hyperlink ref="E1513" r:id="rId1195" display="https://www.filmaffinity.com/es/film758472.html" xr:uid="{0F71AC38-82A4-4095-8C21-D28AC84A2231}"/>
    <hyperlink ref="E1514" r:id="rId1196" display="https://www.filmaffinity.com/es/film977246.html" xr:uid="{9C1624B6-AF07-418F-9411-C4356D0995B9}"/>
    <hyperlink ref="E1515" r:id="rId1197" display="https://www.filmaffinity.com/es/film875181.html" xr:uid="{F0E76AD4-F6E5-483B-8757-B4AA619A5E37}"/>
    <hyperlink ref="E1516" r:id="rId1198" display="https://www.filmaffinity.com/es/film392375.html" xr:uid="{B30533E0-1831-400B-9E99-F077DD0B0929}"/>
    <hyperlink ref="E1517" r:id="rId1199" display="https://www.filmaffinity.com/es/film412398.html" xr:uid="{51EF8BC8-3FCF-401A-9D61-6262B231B4DA}"/>
    <hyperlink ref="E1518" r:id="rId1200" display="https://www.filmaffinity.com/es/film573847.html" xr:uid="{B3C0B540-43CE-4D78-988B-0B8295895462}"/>
    <hyperlink ref="E1519" r:id="rId1201" display="https://www.filmaffinity.com/es/film545488.html" xr:uid="{813AD25E-1CED-4403-B05D-EA9AE96BA70A}"/>
    <hyperlink ref="E1520" r:id="rId1202" display="https://www.filmaffinity.com/es/film348488.html" xr:uid="{AE12C105-E242-479B-B3F2-34D57C484D55}"/>
    <hyperlink ref="E1521" r:id="rId1203" display="https://www.filmaffinity.com/es/film970971.html" xr:uid="{26132052-4F60-4250-BD87-61151CACDD58}"/>
    <hyperlink ref="E1522" r:id="rId1204" display="https://www.filmaffinity.com/es/film978304.html" xr:uid="{4B1CD0AD-8043-42C1-8D07-E7ADAAF164AB}"/>
    <hyperlink ref="E1523" r:id="rId1205" display="https://www.filmaffinity.com/es/film274530.html" xr:uid="{7EA6B413-7FA0-4180-9497-91D98526C8D6}"/>
    <hyperlink ref="E1524" r:id="rId1206" display="https://www.filmaffinity.com/es/film461911.html" xr:uid="{7CD34569-86E1-4A36-A2BF-88260B54E180}"/>
    <hyperlink ref="E1525" r:id="rId1207" display="https://www.filmaffinity.com/es/film340903.html" xr:uid="{FF42283A-46D1-49C1-B668-49ACCEF5561A}"/>
    <hyperlink ref="E1526" r:id="rId1208" display="https://www.filmaffinity.com/es/film590434.html" xr:uid="{68460583-1CB0-4954-B3F9-745B741F203D}"/>
    <hyperlink ref="E1527" r:id="rId1209" display="https://www.filmaffinity.com/es/film848464.html" xr:uid="{A2CCD633-1FCB-4220-A22F-8E79F299B25B}"/>
    <hyperlink ref="E1528" r:id="rId1210" display="https://www.filmaffinity.com/es/film549638.html" xr:uid="{8CD98BC0-C9F5-4858-AE1C-D52CD52F65C2}"/>
    <hyperlink ref="E1529" r:id="rId1211" display="https://www.filmaffinity.com/es/film803163.html" xr:uid="{C6E3C2F8-2F03-4ED1-B8C7-3614C26BF147}"/>
    <hyperlink ref="E1530" r:id="rId1212" display="https://www.filmaffinity.com/es/film688040.html" xr:uid="{785C2C0A-361B-4570-914C-B114131BA2DA}"/>
    <hyperlink ref="E1531" r:id="rId1213" display="https://www.filmaffinity.com/es/film868294.html" xr:uid="{82195E62-43D5-4722-BFDB-A3D5B3530C0E}"/>
    <hyperlink ref="E1532" r:id="rId1214" display="https://www.filmaffinity.com/es/film648751.html" xr:uid="{91839786-C562-4304-9E27-E6332217F10A}"/>
    <hyperlink ref="E1533" r:id="rId1215" display="https://www.filmaffinity.com/es/film645363.html" xr:uid="{2C5A5E89-609B-40F9-B3E4-D603D6CC3FF6}"/>
    <hyperlink ref="E1534" r:id="rId1216" display="https://www.filmaffinity.com/es/film823987.html" xr:uid="{A9FE1459-D3A3-4917-A3A8-3CB584DE27F0}"/>
    <hyperlink ref="E1535" r:id="rId1217" display="https://www.filmaffinity.com/es/film796473.html" xr:uid="{52894364-1DC3-4B0C-850F-AE7C578ECDCB}"/>
    <hyperlink ref="E1536" r:id="rId1218" display="https://www.filmaffinity.com/es/film560720.html" xr:uid="{C88FEEFD-D455-4558-A860-937C8F38F85A}"/>
    <hyperlink ref="E1537" r:id="rId1219" display="https://www.filmaffinity.com/es/film200755.html" xr:uid="{14EB2D4C-7EDF-4DAA-AFA2-C644329B8290}"/>
    <hyperlink ref="E1539" r:id="rId1220" display="https://www.filmaffinity.com/es/film305677.html" xr:uid="{D197407F-EE6C-4C09-8DC4-065F1C25C5BE}"/>
    <hyperlink ref="E1540" r:id="rId1221" display="https://www.filmaffinity.com/es/film425201.html" xr:uid="{D85FB525-F79D-4D02-A7E8-9CD4DF8E6204}"/>
    <hyperlink ref="E1541" r:id="rId1222" display="https://www.filmaffinity.com/es/film969163.html" xr:uid="{EF5814A9-BCFC-457B-BFB7-966AD624B8D2}"/>
    <hyperlink ref="E1542" r:id="rId1223" display="https://www.filmaffinity.com/es/film261706.html" xr:uid="{039837C0-0EE1-414D-92AC-76741F4FE1E2}"/>
    <hyperlink ref="E1543" r:id="rId1224" display="https://www.filmaffinity.com/es/film744902.html" xr:uid="{EF3EB3E3-F556-4F4B-8361-40B8990A4864}"/>
    <hyperlink ref="E1544" r:id="rId1225" display="https://www.filmaffinity.com/es/film261526.html" xr:uid="{CE841EAA-A0A6-4BD4-8EA1-CFDA2379DD54}"/>
    <hyperlink ref="E1545" r:id="rId1226" display="https://www.filmaffinity.com/es/film658306.html" xr:uid="{AC28360C-E4C2-44D1-BF17-EBE25476CA95}"/>
    <hyperlink ref="E1546" r:id="rId1227" display="https://www.filmaffinity.com/es/film308722.html" xr:uid="{E736D275-0D89-44DC-95D7-A782A89B4EA5}"/>
    <hyperlink ref="E1547" r:id="rId1228" display="https://www.filmaffinity.com/es/film845553.html" xr:uid="{A9400DC7-5CE0-4FAE-BD61-73885EFB9E34}"/>
    <hyperlink ref="E1548" r:id="rId1229" display="https://www.filmaffinity.com/es/film376708.html" xr:uid="{62EBD51E-1B62-4375-88D2-4656CAB57208}"/>
    <hyperlink ref="E1549" r:id="rId1230" display="https://www.filmaffinity.com/es/film994207.html" xr:uid="{0D9B3692-24A1-4D7B-8BDB-685CAADF166B}"/>
    <hyperlink ref="E1550" r:id="rId1231" display="https://www.filmaffinity.com/es/film599929.html" xr:uid="{CC997531-BA6C-42FE-BC43-6E7C66280404}"/>
    <hyperlink ref="E1551" r:id="rId1232" display="https://www.filmaffinity.com/es/film637888.html" xr:uid="{7438AF61-C37E-4B03-A410-4887592136F7}"/>
    <hyperlink ref="E1552" r:id="rId1233" display="https://www.filmaffinity.com/es/film914287.html" xr:uid="{5B5F1FFD-865F-4750-8FD0-53FEC4D87D72}"/>
    <hyperlink ref="E1553" r:id="rId1234" display="https://www.filmaffinity.com/es/film662993.html" xr:uid="{75ABE369-784E-4A22-8DA6-78A9917817C3}"/>
    <hyperlink ref="E1554" r:id="rId1235" display="https://www.filmaffinity.com/es/film582956.html" xr:uid="{D937D5CB-3677-40D1-8CEF-A4248333E713}"/>
    <hyperlink ref="E1555" r:id="rId1236" display="https://www.filmaffinity.com/es/film427957.html" xr:uid="{34FC11A7-1C10-43F4-B50D-A3AAA4856D9D}"/>
    <hyperlink ref="E1556" r:id="rId1237" display="https://www.filmaffinity.com/es/film818052.html" xr:uid="{49AC4419-36D5-4C85-95BD-9B8AF24D4B3C}"/>
    <hyperlink ref="E1557" r:id="rId1238" display="https://www.filmaffinity.com/es/film554521.html" xr:uid="{9C59B6D5-C900-4248-A33C-8F8EE9CA4624}"/>
    <hyperlink ref="E1558" r:id="rId1239" display="https://www.filmaffinity.com/es/film310033.html" xr:uid="{BB8D95B9-0DEC-4496-8770-185E7B54EFC2}"/>
    <hyperlink ref="E1560" r:id="rId1240" display="https://www.filmaffinity.com/es/film197623.html" xr:uid="{2418ACE7-488D-4F6B-8A4E-ED162A9CA078}"/>
    <hyperlink ref="E1559" r:id="rId1241" display="https://www.filmaffinity.com/es/film184975.html" xr:uid="{68B5B98D-4056-47FB-BB89-5459BB5B3F6F}"/>
    <hyperlink ref="E5713" r:id="rId1242" display="https://www.filmaffinity.com/es/film330910.html" xr:uid="{5BF74A49-00CE-41B7-859A-C9EDA85839F2}"/>
    <hyperlink ref="E1562" r:id="rId1243" display="https://www.filmaffinity.com/es/film950665.html" xr:uid="{2977E3B0-8BDB-44A0-801A-1E8496390A82}"/>
    <hyperlink ref="E2083" r:id="rId1244" display="https://www.filmaffinity.com/es/film388608.html" xr:uid="{16714EEC-8F3E-4591-9728-78F8ECAC740D}"/>
    <hyperlink ref="E238" r:id="rId1245" display="https://www.filmaffinity.com/es/film438253.html" xr:uid="{8976022E-33B4-4958-A282-4E46B9961DA9}"/>
    <hyperlink ref="E1564" r:id="rId1246" display="https://www.filmaffinity.com/es/film691461.html" xr:uid="{40D41344-FD4E-4ACD-AFE1-28402CA5101C}"/>
    <hyperlink ref="E1565" r:id="rId1247" display="https://www.filmaffinity.com/es/film157304.html" xr:uid="{5982E369-EEE9-4CD2-945E-1EFEC53B6B8A}"/>
    <hyperlink ref="E1566" r:id="rId1248" display="https://www.filmaffinity.com/es/film539004.html" xr:uid="{9C2BB0F5-F7C4-4103-90F3-BA75ED147457}"/>
    <hyperlink ref="E1569" r:id="rId1249" display="https://www.filmaffinity.com/es/film650400.html" xr:uid="{0C932B71-5CA6-47D0-A419-018998F33E1E}"/>
    <hyperlink ref="E1571" r:id="rId1250" display="https://www.filmaffinity.com/es/film927187.html" xr:uid="{602D0C2D-177A-4C4D-B964-2E9C2B2DE99D}"/>
    <hyperlink ref="E1572" r:id="rId1251" display="https://www.filmaffinity.com/es/film832415.html" xr:uid="{F04D703C-933E-43F0-8417-38C246372A91}"/>
    <hyperlink ref="E1573" r:id="rId1252" display="https://www.filmaffinity.com/es/film330358.html" xr:uid="{C1AF566C-D3A0-4C75-8FFE-0F784645D553}"/>
    <hyperlink ref="E1574" r:id="rId1253" display="https://www.filmaffinity.com/es/film470095.html" xr:uid="{5D2532BB-0939-4C24-9B64-A508DF7E62A9}"/>
    <hyperlink ref="E1575" r:id="rId1254" display="https://www.filmaffinity.com/es/film451117.html" xr:uid="{241CD415-E529-439D-9EF5-B3DAEBE8F499}"/>
    <hyperlink ref="E1576" r:id="rId1255" display="https://www.filmaffinity.com/es/film786582.html" xr:uid="{C2EEF5E3-DA11-4A01-8671-EB9AD0EF6277}"/>
    <hyperlink ref="E1577" r:id="rId1256" display="https://www.filmaffinity.com/es/film332100.html" xr:uid="{61FCAAED-ACBC-4054-B36F-A78EB13C1119}"/>
    <hyperlink ref="E1578" r:id="rId1257" display="https://www.filmaffinity.com/es/film680084.html" xr:uid="{BA3BB48A-04B1-4FC4-B40C-205AE238FFDB}"/>
    <hyperlink ref="E1579" r:id="rId1258" display="https://www.filmaffinity.com/es/film838988.html" xr:uid="{1969A58D-61E5-4604-A8BD-17FDEAD99606}"/>
    <hyperlink ref="E1581" r:id="rId1259" display="https://www.filmaffinity.com/es/film939874.html" xr:uid="{8EF92F59-3B46-4729-836D-2B0E46ABD01F}"/>
    <hyperlink ref="E1582" r:id="rId1260" display="https://www.filmaffinity.com/es/film902965.html" xr:uid="{644C2A49-68EA-49AF-8A8A-F163C52DA4AB}"/>
    <hyperlink ref="E1583" r:id="rId1261" display="https://www.filmaffinity.com/es/film283410.html" xr:uid="{D8775F7C-E946-4A89-AA8E-05563D74DDB1}"/>
    <hyperlink ref="E1584" r:id="rId1262" display="https://www.filmaffinity.com/es/film847917.html" xr:uid="{DE8716C7-F76A-4462-986E-A8E31EAB835B}"/>
    <hyperlink ref="E1585" r:id="rId1263" display="https://www.filmaffinity.com/es/film376087.html" xr:uid="{34A1F950-6986-4F2C-919D-E475016FB6B2}"/>
    <hyperlink ref="E1586" r:id="rId1264" display="https://www.filmaffinity.com/es/film461847.html" xr:uid="{AB7B3E44-75EC-4017-A585-C6F6309AE6A3}"/>
    <hyperlink ref="E1587" r:id="rId1265" display="https://www.filmaffinity.com/es/film703109.html" xr:uid="{E3F4CF32-C0C3-44F7-B21C-F1F1D8A31CFC}"/>
    <hyperlink ref="E1588" r:id="rId1266" display="https://www.filmaffinity.com/es/film803067.html" xr:uid="{F2A53A9E-C066-4F43-86FE-BD863BF4A5ED}"/>
    <hyperlink ref="E1589" r:id="rId1267" display="https://www.filmaffinity.com/es/film709112.html" xr:uid="{840BDAFC-EE01-4E57-BCFE-B807017C6AA1}"/>
    <hyperlink ref="E1590" r:id="rId1268" display="https://www.filmaffinity.com/es/film874043.html" xr:uid="{FF842F2D-D260-4784-874A-B3213E6DBE61}"/>
    <hyperlink ref="E1591" r:id="rId1269" display="https://www.filmaffinity.com/es/film742550.html" xr:uid="{E3074FCC-91E5-4EC4-B317-80CE17C97DAF}"/>
    <hyperlink ref="E1593" r:id="rId1270" display="https://www.filmaffinity.com/es/film895384.html" xr:uid="{F5334668-8AFE-4DAD-8F5A-DD7326ED4AF8}"/>
    <hyperlink ref="E1594" r:id="rId1271" display="https://www.filmaffinity.com/es/film372890.html" xr:uid="{3482F1BF-01D1-42D7-A9F4-96F9FB1E470F}"/>
    <hyperlink ref="E1595" r:id="rId1272" display="https://www.filmaffinity.com/es/film900499.html" xr:uid="{F5CFE165-3F20-4EBC-A5EA-8F1B4796FD7E}"/>
    <hyperlink ref="E1596" r:id="rId1273" display="https://www.filmaffinity.com/es/film493283.html" xr:uid="{D29EFAB4-C5AC-414B-B8A3-C2A7E6BA532F}"/>
    <hyperlink ref="E1597" r:id="rId1274" display="https://www.filmaffinity.com/es/film202282.html" xr:uid="{5FC3C1CC-BF7F-41B1-9D73-2136D690199C}"/>
    <hyperlink ref="E1598" r:id="rId1275" display="https://www.filmaffinity.com/es/film430016.html" xr:uid="{F2489CDF-5886-4439-9937-F7E891886274}"/>
    <hyperlink ref="E1599" r:id="rId1276" display="https://www.filmaffinity.com/es/film329425.html" xr:uid="{86CE8888-CE73-4CED-B021-8078235EBD61}"/>
    <hyperlink ref="E1600" r:id="rId1277" display="https://www.filmaffinity.com/es/film399242.html" xr:uid="{E6CAA27F-4241-4027-8BEC-1EE2EE5BD796}"/>
    <hyperlink ref="E1601" r:id="rId1278" display="https://www.filmaffinity.com/es/film980557.html" xr:uid="{674F03E9-DB0E-4C70-86BA-5C45EC495F7A}"/>
    <hyperlink ref="E1602" r:id="rId1279" display="https://www.filmaffinity.com/es/film276375.html" xr:uid="{4A87964E-02A2-4655-9389-EC546532A4CA}"/>
    <hyperlink ref="E1603" r:id="rId1280" display="https://www.filmaffinity.com/es/film655275.html" xr:uid="{258C95F0-6D71-4644-B9A0-8C1F8AD715E8}"/>
    <hyperlink ref="E1604" r:id="rId1281" display="https://www.filmaffinity.com/es/film403387.html" xr:uid="{ADF3BF55-428C-4C15-B4EB-4B0DE0A3BAE1}"/>
    <hyperlink ref="E1605" r:id="rId1282" display="https://www.filmaffinity.com/es/film649596.html" xr:uid="{515A26B3-4FF4-4543-A1AA-A050442CB1B8}"/>
    <hyperlink ref="E1606" r:id="rId1283" display="https://www.filmaffinity.com/es/film827774.html" xr:uid="{306E3845-E846-4657-A7DD-BCF76B820264}"/>
    <hyperlink ref="E1607" r:id="rId1284" display="https://www.filmaffinity.com/es/film962064.html" xr:uid="{0EFDA82C-F210-4441-A5B6-82E2CB47F6A2}"/>
    <hyperlink ref="E1609" r:id="rId1285" display="https://www.filmaffinity.com/es/film140472.html" xr:uid="{20EA0A81-2C26-41B7-9E83-0A96DD5EEC7A}"/>
    <hyperlink ref="E1610" r:id="rId1286" display="https://www.filmaffinity.com/es/film325319.html" xr:uid="{5C10A2A0-F98F-4F06-902F-5823E1A0BD85}"/>
    <hyperlink ref="E1611" r:id="rId1287" display="https://www.filmaffinity.com/es/film429254.html" xr:uid="{C5D9B1D6-872D-4BF4-8581-C3C1303A29F8}"/>
    <hyperlink ref="E1612" r:id="rId1288" display="https://www.filmaffinity.com/es/film124877.html" xr:uid="{744534C0-7AFE-43D6-BAB5-EB1CEB9D6E71}"/>
    <hyperlink ref="E1614" r:id="rId1289" display="https://www.filmaffinity.com/es/film177492.html" xr:uid="{87CFE58F-31B8-4303-A52E-690A0DA544CD}"/>
    <hyperlink ref="E1615" r:id="rId1290" display="https://www.filmaffinity.com/es/film380187.html" xr:uid="{9838E679-5DBE-44BF-801D-E1B1548FD5D0}"/>
    <hyperlink ref="E1616" r:id="rId1291" display="https://www.filmaffinity.com/es/film706255.html" xr:uid="{0EB1800D-D90F-4AA2-A4EC-D69AC7D61E73}"/>
    <hyperlink ref="E1617" r:id="rId1292" display="https://www.filmaffinity.com/es/film185790.html" xr:uid="{C6831F97-7CCD-4792-A9F6-8D1CD5B4EA3A}"/>
    <hyperlink ref="E1618" r:id="rId1293" display="https://www.filmaffinity.com/es/film372539.html" xr:uid="{F0B96ED2-CB8D-4D75-9CEB-D55EAE83D130}"/>
    <hyperlink ref="E1619" r:id="rId1294" display="https://www.filmaffinity.com/es/film957790.html" xr:uid="{D6B5D722-63F7-42E3-867E-CD604FC440C9}"/>
    <hyperlink ref="E1621" r:id="rId1295" display="https://www.filmaffinity.com/es/film585696.html" xr:uid="{869F5E55-4F6F-45A7-8506-1B281082F281}"/>
    <hyperlink ref="E1622" r:id="rId1296" display="https://www.filmaffinity.com/es/film804463.html" xr:uid="{B40F5710-F7EF-49B6-89C9-478BE61B965A}"/>
    <hyperlink ref="E1623" r:id="rId1297" display="https://www.filmaffinity.com/es/film385579.html" xr:uid="{96DD3444-616A-41A8-95E1-79EB8C27EAF8}"/>
    <hyperlink ref="E1624" r:id="rId1298" display="https://www.filmaffinity.com/es/film634930.html" xr:uid="{2AAEA90F-495C-4190-95DA-4EFBF882E81D}"/>
    <hyperlink ref="E1626" r:id="rId1299" display="https://www.filmaffinity.com/es/film961390.html" xr:uid="{0CB1A157-F75C-46CD-9D73-E88462F7399B}"/>
    <hyperlink ref="E6501" r:id="rId1300" display="https://www.filmaffinity.com/es/film354166.html" xr:uid="{C389B38B-1644-4F68-A920-7C6C83C72AD6}"/>
    <hyperlink ref="E1632" r:id="rId1301" display="https://www.filmaffinity.com/es/film434078.html" xr:uid="{3AA58E22-96A5-452B-9F4D-31E60DAF1384}"/>
    <hyperlink ref="E1631" r:id="rId1302" display="https://www.filmaffinity.com/es/film206445.html" xr:uid="{B026EE3C-FF58-4141-9BEA-30655E3FCE20}"/>
    <hyperlink ref="E1633" r:id="rId1303" display="https://www.filmaffinity.com/es/film248632.html" xr:uid="{6C7C6634-CF61-4103-A6C3-CF1B2C8C697F}"/>
    <hyperlink ref="E1634" r:id="rId1304" display="https://www.filmaffinity.com/es/film970367.html" xr:uid="{F1C41D28-75E8-4845-9CDA-3A72E084B78F}"/>
    <hyperlink ref="E1635" r:id="rId1305" display="https://www.filmaffinity.com/es/film153093.html" xr:uid="{5945095A-1172-4B07-9D52-95CDEC1D363D}"/>
    <hyperlink ref="E1638" r:id="rId1306" display="https://www.filmaffinity.com/es/film907364.html" xr:uid="{B4866030-5765-4D61-8ED4-6E52FF24594B}"/>
    <hyperlink ref="E1640" r:id="rId1307" display="https://www.filmaffinity.com/es/film920187.html" xr:uid="{C1C17A55-D019-4A95-91C3-125F49E79A9F}"/>
    <hyperlink ref="E1639" r:id="rId1308" display="https://www.filmaffinity.com/es/film249498.html" xr:uid="{AEEEC73F-742A-4ABD-B87C-9A5B30509442}"/>
    <hyperlink ref="E1641" r:id="rId1309" display="https://www.filmaffinity.com/es/film296562.html" xr:uid="{6AE15405-EBA2-4D1B-9795-99D613BA3CF2}"/>
    <hyperlink ref="E1644" r:id="rId1310" display="https://www.filmaffinity.com/es/film900822.html" xr:uid="{2E2BB252-EC8C-4796-9A10-1796EF371021}"/>
    <hyperlink ref="E1645" r:id="rId1311" display="https://www.filmaffinity.com/es/film156225.html" xr:uid="{E1FEF0E0-D44B-4501-92E5-AF724BC49928}"/>
    <hyperlink ref="E1646" r:id="rId1312" display="https://www.filmaffinity.com/es/film736813.html" xr:uid="{B00E4669-0DCE-4F1F-9BF7-07ABE377A8AC}"/>
    <hyperlink ref="E1648" r:id="rId1313" display="https://www.filmaffinity.com/es/film695839.html" xr:uid="{03E7ACB2-F2DC-45E1-A554-622338FF91B1}"/>
    <hyperlink ref="E1650" r:id="rId1314" display="https://www.filmaffinity.com/es/film276255.html" xr:uid="{D797424E-EC6B-4CD2-BC13-5183B28447FA}"/>
    <hyperlink ref="E1651" r:id="rId1315" display="https://www.filmaffinity.com/es/film468752.html" xr:uid="{0A7C5900-1615-4001-A933-EC70DF0F9377}"/>
    <hyperlink ref="E1653" r:id="rId1316" display="https://www.filmaffinity.com/es/film822202.html" xr:uid="{EE07A8F4-0705-4D9A-BC11-0B3C5872798A}"/>
    <hyperlink ref="E1654" r:id="rId1317" display="https://www.filmaffinity.com/es/film667037.html" xr:uid="{07FC10FB-2009-4ADE-B633-B933D2265E53}"/>
    <hyperlink ref="E1655" r:id="rId1318" display="https://www.filmaffinity.com/es/film829080.html" xr:uid="{7C9F9239-EC31-42AD-A99F-BB117C1E6CBD}"/>
    <hyperlink ref="E1656" r:id="rId1319" display="https://www.filmaffinity.com/es/film680283.html" xr:uid="{814D47DC-3E41-42D3-B3E0-A7F2C5572650}"/>
    <hyperlink ref="E1657" r:id="rId1320" display="https://www.filmaffinity.com/es/film795770.html" xr:uid="{1EEABA02-DA14-422F-ABBD-DCBFC67A8D15}"/>
    <hyperlink ref="E1658" r:id="rId1321" display="https://www.filmaffinity.com/es/film204741.html" xr:uid="{77403B34-94B4-4B2D-A50E-A538D4B79780}"/>
    <hyperlink ref="E1659" r:id="rId1322" display="https://www.filmaffinity.com/es/film483113.html" xr:uid="{F0788545-3F5B-42A5-8193-DBBC33CE8CA5}"/>
    <hyperlink ref="E1660" r:id="rId1323" display="https://www.filmaffinity.com/es/film987509.html" xr:uid="{158ACC97-B873-46CC-B49A-16D915EAD12F}"/>
    <hyperlink ref="E1662" r:id="rId1324" display="https://www.filmaffinity.com/es/film721023.html" xr:uid="{87D0BA45-25E2-456E-B585-04BC67955EEC}"/>
    <hyperlink ref="E1664" r:id="rId1325" display="https://www.filmaffinity.com/es/film447606.html" xr:uid="{67FB0E65-2E66-4D69-84E2-1FBF82B0AF40}"/>
    <hyperlink ref="E1663" r:id="rId1326" display="https://www.filmaffinity.com/es/film392670.html" xr:uid="{11E0ABB7-A696-46AF-8D19-72316B0BC7AF}"/>
    <hyperlink ref="E1665" r:id="rId1327" display="https://www.filmaffinity.com/es/film123522.html" xr:uid="{588CA96D-10E5-4519-B078-A27A58F9FF4B}"/>
    <hyperlink ref="E1661" r:id="rId1328" display="https://www.filmaffinity.com/es/film120716.html" xr:uid="{F72E3169-D08C-4EF6-946D-6BE0EDA58013}"/>
    <hyperlink ref="E1666" r:id="rId1329" display="https://www.filmaffinity.com/es/film970095.html" xr:uid="{D1B1A13D-575F-4133-997A-A8B022DED0F9}"/>
    <hyperlink ref="E1668" r:id="rId1330" display="https://www.filmaffinity.com/es/film968987.html" xr:uid="{537275BD-D251-4721-BB5C-0455DF6FC4A1}"/>
    <hyperlink ref="E1672" r:id="rId1331" display="https://www.filmaffinity.com/es/film412706.html" xr:uid="{E8C08AD1-94B0-4279-8A0B-C4342C460CFC}"/>
    <hyperlink ref="E1671" r:id="rId1332" display="https://www.filmaffinity.com/es/film996686.html" xr:uid="{30523E16-6CCF-4DA4-B47C-54227B00262A}"/>
    <hyperlink ref="E1674" r:id="rId1333" display="https://www.filmaffinity.com/es/film104736.html" xr:uid="{4595B03C-2E88-4452-9C65-E9E8E1AD2C99}"/>
    <hyperlink ref="E1676" r:id="rId1334" display="https://www.filmaffinity.com/es/film431727.html" xr:uid="{4CB3CC6B-00ED-4D63-B214-38D2AA260F46}"/>
    <hyperlink ref="E1677" r:id="rId1335" display="https://www.filmaffinity.com/es/film289597.html" xr:uid="{8C02DD5B-BB88-400A-B2C0-BD4881526935}"/>
    <hyperlink ref="E3721" r:id="rId1336" display="https://www.filmaffinity.com/es/film152172.html" xr:uid="{C97F282A-27C2-483A-BD5D-0620C207765B}"/>
    <hyperlink ref="E1679" r:id="rId1337" display="https://www.filmaffinity.com/es/film782691.html" xr:uid="{F1D5D440-5EEA-4BF0-AC65-73EDAD809B46}"/>
    <hyperlink ref="E1680" r:id="rId1338" display="https://www.filmaffinity.com/es/film211406.html" xr:uid="{F8C553F4-ECD1-4C35-B925-830A427941E0}"/>
    <hyperlink ref="E1678" r:id="rId1339" display="https://www.filmaffinity.com/es/film828147.html" xr:uid="{E83CFB22-03FA-47BE-8229-03447B211C83}"/>
    <hyperlink ref="E1681" r:id="rId1340" display="https://www.filmaffinity.com/es/film959989.html" xr:uid="{8375DCEE-DBCF-44F5-899A-CD6BB9251705}"/>
    <hyperlink ref="E1682" r:id="rId1341" display="https://www.filmaffinity.com/es/film885298.html" xr:uid="{A9BEB6C9-58EB-4271-9AA0-B1F51AC49549}"/>
    <hyperlink ref="E1683" r:id="rId1342" display="https://www.filmaffinity.com/es/film718341.html" xr:uid="{2FA33B38-283D-49ED-9DAE-B91BC27FDA1D}"/>
    <hyperlink ref="E1684" r:id="rId1343" display="https://www.filmaffinity.com/es/film600609.html" xr:uid="{BC0C6678-A249-4114-A6FC-CA7813F9ABB9}"/>
    <hyperlink ref="E1686" r:id="rId1344" display="https://www.filmaffinity.com/es/film999231.html" xr:uid="{B9AC32AF-5D8D-4216-9621-180F4BC4BDA3}"/>
    <hyperlink ref="E1687" r:id="rId1345" display="https://www.filmaffinity.com/es/film159723.html" xr:uid="{E7B7B1E2-F958-4ABD-B4D7-5EF9507065CA}"/>
    <hyperlink ref="E1688" r:id="rId1346" display="https://www.filmaffinity.com/es/film570753.html" xr:uid="{EF9A0217-21A4-4EA5-9998-4DCCF672DE7E}"/>
    <hyperlink ref="E1689" r:id="rId1347" display="https://www.filmaffinity.com/es/film555982.html" xr:uid="{A160E364-DEAE-4E9A-9C96-DC7F88855A1D}"/>
    <hyperlink ref="E1690" r:id="rId1348" display="https://www.filmaffinity.com/es/film753145.html" xr:uid="{593D7EDC-8C2B-4335-9765-EF54CCA247A9}"/>
    <hyperlink ref="E1691" r:id="rId1349" display="https://www.filmaffinity.com/es/film732544.html" xr:uid="{3A6512FA-8DC6-4A6D-B25F-818AF22FC303}"/>
    <hyperlink ref="E1694" r:id="rId1350" display="https://www.filmaffinity.com/es/film285233.html" xr:uid="{A55CAB9F-6270-4855-B1D3-37874B70F670}"/>
    <hyperlink ref="E1693" r:id="rId1351" display="https://www.filmaffinity.com/es/film718186.html" xr:uid="{3B9B5533-1B9E-4617-BA36-C0E4435DDF96}"/>
    <hyperlink ref="E1696" r:id="rId1352" display="https://www.filmaffinity.com/es/film617947.html" xr:uid="{88BA46DD-DB81-4B28-AC46-8292AA745EAA}"/>
    <hyperlink ref="E1697" r:id="rId1353" display="https://www.filmaffinity.com/es/film873148.html" xr:uid="{7F1D8D10-E248-484D-8C54-DC243508903D}"/>
    <hyperlink ref="E1699" r:id="rId1354" display="https://www.filmaffinity.com/es/film198317.html" xr:uid="{A2C8A260-A69A-499F-920F-E592736AC657}"/>
    <hyperlink ref="E1698" r:id="rId1355" display="https://www.filmaffinity.com/es/film900776.html" xr:uid="{3F0C5149-EEC8-409E-BD3F-4727C0D0D923}"/>
    <hyperlink ref="E1701" r:id="rId1356" display="https://www.filmaffinity.com/es/film468126.html" xr:uid="{02EBF8D6-DBDF-4FD2-8DF5-CA84E9167DA9}"/>
    <hyperlink ref="E1700" r:id="rId1357" display="https://www.filmaffinity.com/es/film640833.html" xr:uid="{EF4F2AEA-4514-42BB-AA23-A65F843A2B2A}"/>
    <hyperlink ref="E1703" r:id="rId1358" display="https://www.filmaffinity.com/es/film925407.html" xr:uid="{6D5BEE87-C59D-4E10-A905-DBAB15AB0304}"/>
    <hyperlink ref="E1704" r:id="rId1359" display="https://www.filmaffinity.com/es/film878893.html" xr:uid="{3392CD1B-1540-4B55-ABAD-3CE3D38C80A4}"/>
    <hyperlink ref="E1705" r:id="rId1360" display="https://www.filmaffinity.com/es/film778099.html" xr:uid="{8794C6A4-3F64-4636-AC4F-B4B009A0757B}"/>
    <hyperlink ref="E1706" r:id="rId1361" display="https://www.filmaffinity.com/es/film715048.html" xr:uid="{4F18822A-A756-4791-8742-125A9189EC5E}"/>
    <hyperlink ref="E1707" r:id="rId1362" display="https://www.filmaffinity.com/es/film539282.html" xr:uid="{32DDEE1A-3462-4208-9D82-70EB973728AB}"/>
    <hyperlink ref="E1708" r:id="rId1363" display="https://www.filmaffinity.com/es/film196180.html" xr:uid="{BF09DAF0-90AF-4218-9CF2-A67FBA05FF9A}"/>
    <hyperlink ref="E1709" r:id="rId1364" display="https://www.filmaffinity.com/es/film789038.html" xr:uid="{C4B5EC73-4314-4153-B237-5048C23AE136}"/>
    <hyperlink ref="E1710" r:id="rId1365" display="https://www.filmaffinity.com/es/film954110.html" xr:uid="{CE14582A-3052-4D13-8CCA-D40FE6E20038}"/>
    <hyperlink ref="E1711" r:id="rId1366" display="https://www.filmaffinity.com/es/film833043.html" xr:uid="{9C007F0A-093F-4C49-8290-9F81496066D6}"/>
    <hyperlink ref="E1712" r:id="rId1367" display="https://www.filmaffinity.com/es/film526932.html" xr:uid="{F6FA256C-F82B-48EC-BC2A-1792CFE4820D}"/>
    <hyperlink ref="E1714" r:id="rId1368" display="https://www.filmaffinity.com/es/film840332.html" xr:uid="{48A40425-E877-4CDF-A7BD-B903F651673F}"/>
    <hyperlink ref="E1715" r:id="rId1369" display="https://www.filmaffinity.com/es/film883291.html" xr:uid="{8652D8D8-304A-47F2-81C7-59AA1806B961}"/>
    <hyperlink ref="E1716" r:id="rId1370" display="https://www.filmaffinity.com/es/film554892.html" xr:uid="{0516CC24-126F-401E-AC33-C7DDAD04D9F9}"/>
    <hyperlink ref="E1713" r:id="rId1371" display="https://www.filmaffinity.com/es/film631270.html" xr:uid="{9423E75D-8521-4ED8-9468-4E9A096516D9}"/>
    <hyperlink ref="E1718" r:id="rId1372" display="https://www.filmaffinity.com/es/film526867.html" xr:uid="{B5FBDB39-7815-49CC-AA3B-F5FABCB32135}"/>
    <hyperlink ref="E1719" r:id="rId1373" display="https://www.filmaffinity.com/es/film110441.html" xr:uid="{D474E365-38AA-4757-9702-08B58B15FADF}"/>
    <hyperlink ref="E1720" r:id="rId1374" display="https://www.filmaffinity.com/es/film608271.html" xr:uid="{1F497733-092A-40CD-B822-A6A1BD79D56E}"/>
    <hyperlink ref="E1721" r:id="rId1375" display="https://www.filmaffinity.com/es/film911702.html" xr:uid="{F18E0E5A-3505-42EC-99A1-2F487D522359}"/>
    <hyperlink ref="E1724" r:id="rId1376" display="https://www.filmaffinity.com/es/film769269.html" xr:uid="{DFCB9B7E-564C-487E-AF3A-8414DD1427DA}"/>
    <hyperlink ref="E1723" r:id="rId1377" display="https://www.filmaffinity.com/es/film277815.html" xr:uid="{63A97127-B210-4E33-8430-A2974F45313D}"/>
    <hyperlink ref="E1725" r:id="rId1378" display="https://www.filmaffinity.com/es/film855148.html" xr:uid="{CAC4C3E3-20B5-433D-8EBF-23699BDA2CE6}"/>
    <hyperlink ref="E1726" r:id="rId1379" display="https://www.filmaffinity.com/es/film824072.html" xr:uid="{DFCCB498-AC7D-4A17-ACCD-905A21440875}"/>
    <hyperlink ref="E1727" r:id="rId1380" display="https://www.filmaffinity.com/es/film139614.html" xr:uid="{9FE9DEE3-00DC-4344-B61A-F3E83D96B7BF}"/>
    <hyperlink ref="E1729" r:id="rId1381" display="https://www.filmaffinity.com/es/film147394.html" xr:uid="{829287EC-109F-45BC-AE55-C81867BBFFF1}"/>
    <hyperlink ref="E1730" r:id="rId1382" display="https://www.filmaffinity.com/es/film942538.html" xr:uid="{6EF52111-45F8-48DA-8ECD-16646CB5DC6A}"/>
    <hyperlink ref="E1731" r:id="rId1383" display="https://www.filmaffinity.com/es/film254872.html" xr:uid="{DE5440B9-CED3-4978-A01D-FDF9D14549BE}"/>
    <hyperlink ref="E1732" r:id="rId1384" display="https://www.filmaffinity.com/es/film221753.html" xr:uid="{ED22C8C5-D20F-4A24-B623-833EDB44DEC1}"/>
    <hyperlink ref="E1733" r:id="rId1385" display="https://www.filmaffinity.com/es/film480073.html" xr:uid="{F860D859-A7BD-4AFE-8552-EE9C36DD3438}"/>
    <hyperlink ref="E5342" r:id="rId1386" display="https://www.filmaffinity.com/es/film210424.html" xr:uid="{19AA6986-B796-47A3-A835-BA15D4AACC7B}"/>
    <hyperlink ref="E1736" r:id="rId1387" display="https://www.filmaffinity.com/es/film484542.html" xr:uid="{BB98376C-E7D4-4234-A8E1-B8712D594A44}"/>
    <hyperlink ref="E1737" r:id="rId1388" display="https://www.filmaffinity.com/es/film391303.html" xr:uid="{00E64132-2830-4DD1-BAEB-1A6F9B5746FE}"/>
    <hyperlink ref="E1738" r:id="rId1389" display="https://www.filmaffinity.com/es/film294202.html" xr:uid="{A87FF65B-DF01-4304-81F9-16FE49133698}"/>
    <hyperlink ref="E1739" r:id="rId1390" display="https://www.filmaffinity.com/es/film106095.html" xr:uid="{E4D739C9-ABF3-4FC3-A217-705582B5B60C}"/>
    <hyperlink ref="E1740" r:id="rId1391" display="https://www.filmaffinity.com/es/film424407.html" xr:uid="{92AE48C3-A3FD-4145-8D22-9424FDCFB399}"/>
    <hyperlink ref="E1743" r:id="rId1392" display="https://www.filmaffinity.com/es/film822176.html" xr:uid="{9307C8BB-5510-4895-9D2C-252FB8F9BA86}"/>
    <hyperlink ref="E1744" r:id="rId1393" display="https://www.filmaffinity.com/es/film559693.html" xr:uid="{77376551-D562-4BE7-B6CC-8D3225BEE379}"/>
    <hyperlink ref="E1745" r:id="rId1394" display="https://www.filmaffinity.com/es/film339993.html" xr:uid="{D2412E1F-097B-4A85-BA7B-130779E3ADCC}"/>
    <hyperlink ref="E1747" r:id="rId1395" display="https://www.filmaffinity.com/es/film768803.html" xr:uid="{D0AB8677-D134-4430-8179-CC43EDC2EC28}"/>
    <hyperlink ref="E1748" r:id="rId1396" display="https://www.filmaffinity.com/es/film230530.html" xr:uid="{2E0B81B0-D713-448D-AD44-3099C0CEEEDB}"/>
    <hyperlink ref="E1750" r:id="rId1397" display="https://www.filmaffinity.com/es/film964008.html" xr:uid="{BB3B5121-AAF9-4713-AF55-46B50DEAFB0A}"/>
    <hyperlink ref="E1751" r:id="rId1398" display="https://www.filmaffinity.com/es/film697613.html" xr:uid="{E4CAA1CB-C401-4A1C-BB55-05E1B3C5BC38}"/>
    <hyperlink ref="E1749" r:id="rId1399" display="https://www.filmaffinity.com/es/film619031.html" xr:uid="{06A99CB4-218B-44B8-8A1E-72A5BC07CFC2}"/>
    <hyperlink ref="E1754" r:id="rId1400" display="https://www.filmaffinity.com/es/film598527.html" xr:uid="{EB845D47-418C-4549-91AC-1DC6E6EBDCB5}"/>
    <hyperlink ref="E1755" r:id="rId1401" display="https://www.filmaffinity.com/es/film944140.html" xr:uid="{E0031575-B2BC-4097-9A72-1A77B8FB57A9}"/>
    <hyperlink ref="E1753" r:id="rId1402" display="https://www.filmaffinity.com/es/film621676.html" xr:uid="{2062A0AB-FC0A-4BA0-AA35-6097148D84C1}"/>
    <hyperlink ref="E1756" r:id="rId1403" display="https://www.filmaffinity.com/es/film365299.html" xr:uid="{61D7775B-77D3-40E9-9D6C-B6C2810EC714}"/>
    <hyperlink ref="E1757" r:id="rId1404" display="https://www.filmaffinity.com/es/film481967.html" xr:uid="{84F60112-2837-4B6A-9EDD-9ADCF0A0642C}"/>
    <hyperlink ref="E1758" r:id="rId1405" display="https://www.filmaffinity.com/es/film348562.html" xr:uid="{3F04A370-13F0-4A3F-9E24-387E61A3883D}"/>
    <hyperlink ref="E1759" r:id="rId1406" display="https://www.filmaffinity.com/es/film703846.html" xr:uid="{89AF9170-FE87-462F-9B15-FB5BF8DD15F1}"/>
    <hyperlink ref="E1760" r:id="rId1407" display="https://www.filmaffinity.com/es/film808267.html" xr:uid="{5412CFAD-7374-4099-96F1-284B34504450}"/>
    <hyperlink ref="E1761" r:id="rId1408" display="https://www.filmaffinity.com/es/film809498.html" xr:uid="{B951F1DF-AAA5-4EE0-BEDC-51FE6CCBAE7A}"/>
    <hyperlink ref="E1762" r:id="rId1409" display="https://www.filmaffinity.com/es/film268378.html" xr:uid="{C725EE85-B6E9-4E02-996F-06A7FBBC0B31}"/>
    <hyperlink ref="E1763" r:id="rId1410" display="https://www.filmaffinity.com/es/film100083.html" xr:uid="{1FE28C4E-065A-41FB-8C38-DA74D60BB801}"/>
    <hyperlink ref="E1764" r:id="rId1411" display="https://www.filmaffinity.com/es/film604555.html" xr:uid="{7794AE19-EE0B-4A62-8DA7-18C38B0E84B9}"/>
    <hyperlink ref="E1765" r:id="rId1412" display="https://www.filmaffinity.com/es/film754477.html" xr:uid="{334A488D-3FA3-4BC4-86EF-0B03CD0AF459}"/>
    <hyperlink ref="E1767" r:id="rId1413" display="https://www.filmaffinity.com/es/film384598.html" xr:uid="{0D193C4F-09BE-4054-B48F-8DB3D2ABB7AF}"/>
    <hyperlink ref="E1768" r:id="rId1414" display="https://www.filmaffinity.com/es/film300234.html" xr:uid="{7475CF2A-CC12-4CB9-AE57-4A391F2F38C9}"/>
    <hyperlink ref="E1769" r:id="rId1415" display="https://www.filmaffinity.com/es/film855918.html" xr:uid="{4E4EDD2C-87DE-4D77-A3DF-9F0947911567}"/>
    <hyperlink ref="E1770" r:id="rId1416" display="https://www.filmaffinity.com/es/film961699.html" xr:uid="{197F1381-C862-46F9-9D8F-FEC8AF662210}"/>
    <hyperlink ref="E1771" r:id="rId1417" display="https://www.filmaffinity.com/es/film619617.html" xr:uid="{226E8516-0831-47AC-89AD-57B733A7205E}"/>
    <hyperlink ref="E1774" r:id="rId1418" display="https://www.filmaffinity.com/es/film856351.html" xr:uid="{C64B5AF4-B22E-4BB2-A6FD-BDBAD509BD23}"/>
    <hyperlink ref="E1773" r:id="rId1419" display="https://www.filmaffinity.com/es/film764534.html" xr:uid="{24CEF43C-C785-4E6E-9DBD-59E9F52172F9}"/>
    <hyperlink ref="E950" r:id="rId1420" display="https://www.filmaffinity.com/es/film260427.html" xr:uid="{25C714F6-F238-41AE-BF12-E6436489E093}"/>
    <hyperlink ref="E1776" r:id="rId1421" display="https://www.filmaffinity.com/es/film152232.html" xr:uid="{B638DC2F-A826-48F2-9E4F-F88A8EB5283F}"/>
    <hyperlink ref="E1777" r:id="rId1422" display="https://www.filmaffinity.com/es/film773964.html" xr:uid="{48EC2740-B5C5-4B59-8333-4CCB8C97C269}"/>
    <hyperlink ref="E1778" r:id="rId1423" display="https://www.filmaffinity.com/es/film325311.html" xr:uid="{91F11D4F-D049-4F7E-89B2-2078CBF76688}"/>
    <hyperlink ref="E1779" r:id="rId1424" display="https://www.filmaffinity.com/es/film753867.html" xr:uid="{EB4382F1-D12F-4383-935B-6B027B413800}"/>
    <hyperlink ref="E1780" r:id="rId1425" display="https://www.filmaffinity.com/es/film433465.html" xr:uid="{7B9DB81A-3B96-4069-A18F-CE87476E4223}"/>
    <hyperlink ref="E1775" r:id="rId1426" display="https://www.filmaffinity.com/es/film344683.html" xr:uid="{090FB2C6-8CF6-4FFB-8628-050D5005FE68}"/>
    <hyperlink ref="E1781" r:id="rId1427" display="https://www.filmaffinity.com/es/film893542.html" xr:uid="{8160475E-69B4-423F-8B97-B7E6ABE6D6DB}"/>
    <hyperlink ref="E1782" r:id="rId1428" display="https://www.filmaffinity.com/es/film164293.html" xr:uid="{80DCC796-8293-40ED-BBED-9F03E7F2F40F}"/>
    <hyperlink ref="E1784" r:id="rId1429" display="https://www.filmaffinity.com/es/film101069.html" xr:uid="{B624CE30-6C26-4CE4-A69D-884734FB03F8}"/>
    <hyperlink ref="E1785" r:id="rId1430" display="https://www.filmaffinity.com/es/film623419.html" xr:uid="{C828298B-112D-43EC-87F3-602B68CA2D95}"/>
    <hyperlink ref="E1786" r:id="rId1431" display="https://www.filmaffinity.com/es/film281963.html" xr:uid="{2DF42FEC-1FD9-4FDB-9C7B-D8AF73354608}"/>
    <hyperlink ref="E1787" r:id="rId1432" display="https://www.filmaffinity.com/es/film803620.html" xr:uid="{13D89B2C-F2D6-455F-B2A0-570A2A6CA21B}"/>
    <hyperlink ref="E1788" r:id="rId1433" display="https://www.filmaffinity.com/es/film143942.html" xr:uid="{B3ECABDC-213A-46AA-9309-E9B0950D1DED}"/>
    <hyperlink ref="E1789" r:id="rId1434" display="https://www.filmaffinity.com/es/film929578.html" xr:uid="{13C43D24-AE78-428C-8E71-718262192C12}"/>
    <hyperlink ref="E1011" r:id="rId1435" display="https://www.filmaffinity.com/es/film755726.html" xr:uid="{2A3F15F9-1775-47D4-9028-F2DE9F0A1D46}"/>
    <hyperlink ref="E1790" r:id="rId1436" display="https://www.filmaffinity.com/es/film894099.html" xr:uid="{4271C588-85C6-4B8B-A631-96923AD6D790}"/>
    <hyperlink ref="E1791" r:id="rId1437" display="https://www.filmaffinity.com/es/film151388.html" xr:uid="{A20123B0-A589-4668-81DF-4CBFDB539FB5}"/>
    <hyperlink ref="E1792" r:id="rId1438" display="https://www.filmaffinity.com/es/film805225.html" xr:uid="{7F53D19A-A770-4884-BA5B-3ADC67671149}"/>
    <hyperlink ref="E1794" r:id="rId1439" display="https://www.filmaffinity.com/es/film818642.html" xr:uid="{0029D703-61F5-4832-8318-8C4EC9FDD270}"/>
    <hyperlink ref="E1795" r:id="rId1440" display="https://www.filmaffinity.com/es/film546814.html" xr:uid="{C83010FD-8049-47AE-A359-FD3F0FC31DC8}"/>
    <hyperlink ref="E1796" r:id="rId1441" display="https://www.filmaffinity.com/es/film885813.html" xr:uid="{E2B1B346-0524-4FDB-B2B1-AA8FDC33224E}"/>
    <hyperlink ref="E1797" r:id="rId1442" display="https://www.filmaffinity.com/es/film221368.html" xr:uid="{4E6FF220-20D0-498F-AC32-10C5A975D85C}"/>
    <hyperlink ref="E1793" r:id="rId1443" display="https://www.filmaffinity.com/es/film790126.html" xr:uid="{5E53ABE2-06C7-40D7-8B78-60D9282098AD}"/>
    <hyperlink ref="E1798" r:id="rId1444" display="https://www.filmaffinity.com/es/film979834.html" xr:uid="{B4035522-433B-48D1-AF94-F245B33D4C35}"/>
    <hyperlink ref="E1799" r:id="rId1445" display="https://www.filmaffinity.com/es/film536945.html" xr:uid="{3E44691A-A134-43A3-A283-F1B41231840F}"/>
    <hyperlink ref="E1800" r:id="rId1446" display="https://www.filmaffinity.com/es/film997752.html" xr:uid="{687603E8-CDF6-4CDD-8BE7-84A06FF7AA35}"/>
    <hyperlink ref="E1801" r:id="rId1447" display="https://www.filmaffinity.com/es/film640251.html" xr:uid="{F6947039-91BB-406A-B93B-9FA85D0923CB}"/>
    <hyperlink ref="E1802" r:id="rId1448" display="https://www.filmaffinity.com/es/film557995.html" xr:uid="{F0338EAF-07B5-49B9-BCF8-BE36DB7CDF37}"/>
    <hyperlink ref="E1803" r:id="rId1449" display="https://www.filmaffinity.com/es/film852620.html" xr:uid="{C492F544-6034-4C92-96AB-361B8D048F8E}"/>
    <hyperlink ref="E1804" r:id="rId1450" display="https://www.filmaffinity.com/es/film315826.html" xr:uid="{294D7852-B75B-4B37-B281-A8412CF32F70}"/>
    <hyperlink ref="E1805" r:id="rId1451" display="https://www.filmaffinity.com/es/film933119.html" xr:uid="{6F5153B4-588F-420E-98E9-CD1CBECF8911}"/>
    <hyperlink ref="E1808" r:id="rId1452" display="https://www.filmaffinity.com/es/film401106.html" xr:uid="{527608B6-D078-45A8-868C-E908375D8BC0}"/>
    <hyperlink ref="E1809" r:id="rId1453" display="https://www.filmaffinity.com/es/film979048.html" xr:uid="{DECE2C10-06D4-4685-9155-A5B6E9E6D502}"/>
    <hyperlink ref="E1806" r:id="rId1454" display="https://www.filmaffinity.com/es/film951464.html" xr:uid="{C5045F27-9E05-4B6A-A286-A403BCABD470}"/>
    <hyperlink ref="E1807" r:id="rId1455" display="https://www.filmaffinity.com/es/film782276.html" xr:uid="{1C0F2DE3-0AE3-4F38-B8E5-ECDB9193DE0C}"/>
    <hyperlink ref="E1810" r:id="rId1456" display="https://www.filmaffinity.com/es/film919880.html" xr:uid="{DA7935C0-8922-4107-A0D4-D234AB88948A}"/>
    <hyperlink ref="E1811" r:id="rId1457" display="https://www.filmaffinity.com/es/film389294.html" xr:uid="{12EC9D39-2E6F-47D0-B797-59C97BCBB4EA}"/>
    <hyperlink ref="E1812" r:id="rId1458" display="https://www.filmaffinity.com/es/film541100.html" xr:uid="{FF4B8C1D-8F5B-4062-AB0C-46F652D0FC33}"/>
    <hyperlink ref="E1813" r:id="rId1459" display="https://www.filmaffinity.com/es/film308576.html" xr:uid="{681773AA-D1AB-4D2D-ACE7-B5D0E3C17FCA}"/>
    <hyperlink ref="E1814" r:id="rId1460" display="https://www.filmaffinity.com/es/film276465.html" xr:uid="{C31E07C3-9F08-4408-9154-D7A7455B055A}"/>
    <hyperlink ref="E1815" r:id="rId1461" display="https://www.filmaffinity.com/es/film246863.html" xr:uid="{E8C3DDE3-0BCD-4B2A-BD99-30E030130B23}"/>
    <hyperlink ref="E1816" r:id="rId1462" display="https://www.filmaffinity.com/es/film659287.html" xr:uid="{F0FF9481-E4CF-4FB1-9FFB-98CACFD0A247}"/>
    <hyperlink ref="E1817" r:id="rId1463" display="https://www.filmaffinity.com/es/film859082.html" xr:uid="{F664924E-7647-496C-BD87-B6ACC989C0FA}"/>
    <hyperlink ref="E1818" r:id="rId1464" display="https://www.filmaffinity.com/es/film760205.html" xr:uid="{FD3D048B-D0EE-4152-9DB8-A54AC58D4D0B}"/>
    <hyperlink ref="E1819" r:id="rId1465" display="https://www.filmaffinity.com/es/film390071.html" xr:uid="{1516DBA4-9B4C-4314-B6C0-C2EA81880D03}"/>
    <hyperlink ref="E1820" r:id="rId1466" display="https://www.filmaffinity.com/es/film688461.html" xr:uid="{022B4CD6-2764-431C-8547-0D02FD1E84C3}"/>
    <hyperlink ref="E1821" r:id="rId1467" display="https://www.filmaffinity.com/es/film179812.html" xr:uid="{C15B99F3-1706-4B56-B47F-D521EB8EDCA7}"/>
    <hyperlink ref="E1822" r:id="rId1468" display="https://www.filmaffinity.com/es/film579361.html" xr:uid="{B99B20C5-4F1F-4323-9A5F-E4638D0E8267}"/>
    <hyperlink ref="E1825" r:id="rId1469" display="https://www.filmaffinity.com/es/film965816.html" xr:uid="{DD3925E0-EBF4-48C1-971C-03541C5C5416}"/>
    <hyperlink ref="E1826" r:id="rId1470" display="https://www.filmaffinity.com/es/film656487.html" xr:uid="{86579EA4-6570-4F48-B45E-C3D1D4BC9163}"/>
    <hyperlink ref="E1827" r:id="rId1471" display="https://www.filmaffinity.com/es/film162705.html" xr:uid="{9D20E2C1-8B1D-4B76-886F-99761ED4B0FF}"/>
    <hyperlink ref="E1828" r:id="rId1472" display="https://www.filmaffinity.com/es/film280881.html" xr:uid="{6FEDC0B0-8D5B-4D2A-896C-BE07D564D192}"/>
    <hyperlink ref="E1829" r:id="rId1473" display="https://www.filmaffinity.com/es/film297873.html" xr:uid="{6E00FBD3-5BF4-4DAE-BFDE-2A832C645FA5}"/>
    <hyperlink ref="E1831" r:id="rId1474" display="https://www.filmaffinity.com/es/film565150.html" xr:uid="{FCD776F0-9E45-48B1-B46B-20627FD4E5D2}"/>
    <hyperlink ref="E1832" r:id="rId1475" display="https://www.filmaffinity.com/es/film536488.html" xr:uid="{DA079F62-8408-4E3E-B8DE-50F4BDE13BE3}"/>
    <hyperlink ref="E1833" r:id="rId1476" display="https://www.filmaffinity.com/es/film826874.html" xr:uid="{29F956C8-CB22-4316-95EB-54446D6A30F3}"/>
    <hyperlink ref="E1834" r:id="rId1477" display="https://www.filmaffinity.com/es/film823640.html" xr:uid="{BB8BF180-8040-49A7-B43A-0706CE059ED0}"/>
    <hyperlink ref="E1835" r:id="rId1478" display="https://www.filmaffinity.com/es/film503909.html" xr:uid="{4F042915-3A89-4442-B59E-08E4190CD031}"/>
    <hyperlink ref="E1836" r:id="rId1479" display="https://www.filmaffinity.com/es/film352696.html" xr:uid="{FA7B9C11-96CF-4B79-BE42-F3C2ADF0028A}"/>
    <hyperlink ref="E1837" r:id="rId1480" display="https://www.filmaffinity.com/es/film572257.html" xr:uid="{1B17A2CC-6131-4D9A-B1CE-65C1D7EF0B58}"/>
    <hyperlink ref="E1838" r:id="rId1481" display="https://www.filmaffinity.com/es/film356698.html" xr:uid="{60E7C3C8-9409-47D3-84DC-14DE2BBE396E}"/>
    <hyperlink ref="E1839" r:id="rId1482" display="https://www.filmaffinity.com/es/film457107.html" xr:uid="{36A24206-5E69-4A40-A67D-6B6709F8F8E9}"/>
    <hyperlink ref="E1840" r:id="rId1483" display="https://www.filmaffinity.com/es/film901114.html" xr:uid="{AD3FD068-7147-46E5-9EDB-C055470C045A}"/>
    <hyperlink ref="E1841" r:id="rId1484" display="https://www.filmaffinity.com/es/film708062.html" xr:uid="{5BF50A74-FC04-4D07-B07E-82AF331C6995}"/>
    <hyperlink ref="E1842" r:id="rId1485" display="https://www.filmaffinity.com/es/film229572.html" xr:uid="{6A449468-D0EA-4762-893E-83F7ADC672BF}"/>
    <hyperlink ref="E1843" r:id="rId1486" display="https://www.filmaffinity.com/es/film983299.html" xr:uid="{4D1E346A-820D-405F-AB5B-4D0F3AAC55F8}"/>
    <hyperlink ref="E1844" r:id="rId1487" display="https://www.filmaffinity.com/es/film686357.html" xr:uid="{ADD89C37-45D5-4FEC-AA0D-1DE4F72BC26A}"/>
    <hyperlink ref="E1845" r:id="rId1488" display="https://www.filmaffinity.com/es/film360471.html" xr:uid="{4B69873B-E99B-4607-80E1-2BFA2C74AF9D}"/>
    <hyperlink ref="E1846" r:id="rId1489" display="https://www.filmaffinity.com/es/film183122.html" xr:uid="{106110DC-6C59-42D7-A181-65E9B6FDBF23}"/>
    <hyperlink ref="E1847" r:id="rId1490" display="https://www.filmaffinity.com/es/film711651.html" xr:uid="{5F207989-FDE5-4F3F-9C06-F0F4095B20B8}"/>
    <hyperlink ref="E1848" r:id="rId1491" display="https://www.filmaffinity.com/es/film142435.html" xr:uid="{8756F0E9-4EC6-4288-920B-730E05219918}"/>
    <hyperlink ref="E1849" r:id="rId1492" display="https://www.filmaffinity.com/es/film358379.html" xr:uid="{015A02DF-6728-4BFF-B000-F120B49CCCBD}"/>
    <hyperlink ref="E1850" r:id="rId1493" display="https://www.filmaffinity.com/es/film654426.html" xr:uid="{761F46BF-5E11-418F-84A4-655274A513C0}"/>
    <hyperlink ref="E1851" r:id="rId1494" display="https://www.filmaffinity.com/es/film419529.html" xr:uid="{6EE2C20F-4326-4216-B94F-C85050F41BD9}"/>
    <hyperlink ref="E1852" r:id="rId1495" display="https://www.filmaffinity.com/es/film395230.html" xr:uid="{04750F8B-2041-4724-AA40-A30A17FDBE76}"/>
    <hyperlink ref="E1854" r:id="rId1496" display="https://www.filmaffinity.com/es/film619330.html" xr:uid="{59E63955-9209-419A-ACD0-D2FC82790339}"/>
    <hyperlink ref="E1855" r:id="rId1497" display="https://www.filmaffinity.com/es/film610835.html" xr:uid="{654E3CF1-32FA-4650-972E-0936451965E3}"/>
    <hyperlink ref="E1856" r:id="rId1498" display="https://www.filmaffinity.com/es/film772368.html" xr:uid="{83F536C0-3582-4933-B150-CBF4FD38F390}"/>
    <hyperlink ref="E1853" r:id="rId1499" display="https://www.filmaffinity.com/es/film363441.html" xr:uid="{0FFDADFB-2775-4D34-9A66-8E0D43D2D903}"/>
    <hyperlink ref="E1857" r:id="rId1500" display="https://www.filmaffinity.com/es/film524487.html" xr:uid="{1B8D342A-7AEE-41D1-A76B-329618EFF4B0}"/>
    <hyperlink ref="E1858" r:id="rId1501" display="https://www.filmaffinity.com/es/film856426.html" xr:uid="{76C1A12A-232C-4656-86B5-6783BC1238A2}"/>
    <hyperlink ref="E1859" r:id="rId1502" display="https://www.filmaffinity.com/es/film295587.html" xr:uid="{F0220EE9-9938-4E4A-BCBE-91A49217CA8D}"/>
    <hyperlink ref="E1861" r:id="rId1503" display="https://www.filmaffinity.com/es/film791129.html" xr:uid="{6D815473-BFBC-4B03-8118-C8991C26FBD7}"/>
    <hyperlink ref="E1860" r:id="rId1504" display="https://www.filmaffinity.com/es/film824825.html" xr:uid="{008532D4-719E-4B59-90ED-F8595A4E8306}"/>
    <hyperlink ref="E1862" r:id="rId1505" display="https://www.filmaffinity.com/es/film201329.html" xr:uid="{56B9BC34-8BFD-441E-9D94-D91B3F4DDFBC}"/>
    <hyperlink ref="E1863" r:id="rId1506" display="https://www.filmaffinity.com/es/film792317.html" xr:uid="{660BA9BD-519E-4D01-B988-EEBC9670CFBE}"/>
    <hyperlink ref="E1864" r:id="rId1507" display="https://www.filmaffinity.com/es/film348985.html" xr:uid="{081F282E-3AC0-44CE-A8FC-E70AD4A41D4C}"/>
    <hyperlink ref="E1865" r:id="rId1508" display="https://www.filmaffinity.com/es/film163087.html" xr:uid="{04A7DB16-0F9D-4A05-91EC-90F082BFD2E3}"/>
    <hyperlink ref="E1866" r:id="rId1509" display="https://www.filmaffinity.com/es/film926890.html" xr:uid="{9CC98C29-974B-4B62-B9E5-9BA12F30EE75}"/>
    <hyperlink ref="E1867" r:id="rId1510" display="https://www.filmaffinity.com/es/film103681.html" xr:uid="{EF8A9D34-80C3-4D8F-85D7-BE932B7957D7}"/>
    <hyperlink ref="E1868" r:id="rId1511" display="https://www.filmaffinity.com/es/film294976.html" xr:uid="{4954364B-BE7A-4705-9A6A-FC50D762B187}"/>
    <hyperlink ref="E1869" r:id="rId1512" display="https://www.filmaffinity.com/es/film377460.html" xr:uid="{767C888C-33E5-4323-B78D-942287660C2D}"/>
    <hyperlink ref="E1870" r:id="rId1513" display="https://www.filmaffinity.com/es/film670982.html" xr:uid="{320150D4-756E-4B1A-BA62-DB9BEE811FEA}"/>
    <hyperlink ref="E1871" r:id="rId1514" display="https://www.filmaffinity.com/es/film715081.html" xr:uid="{F6022C78-3A78-48C2-AB2B-E839D9603D38}"/>
    <hyperlink ref="E1872" r:id="rId1515" display="https://www.filmaffinity.com/es/film610707.html" xr:uid="{494E5173-DC12-44AC-B6D1-0C97A010CF08}"/>
    <hyperlink ref="E1873" r:id="rId1516" display="https://www.filmaffinity.com/es/film806730.html" xr:uid="{1E7988DB-0D92-4C4B-8714-362D413A341C}"/>
    <hyperlink ref="E1874" r:id="rId1517" display="https://www.filmaffinity.com/es/film776289.html" xr:uid="{913DEC0D-2D29-445A-AE88-181A63DB2353}"/>
    <hyperlink ref="E1875" r:id="rId1518" display="https://www.filmaffinity.com/es/film267933.html" xr:uid="{F93229DE-73FF-4640-894B-C04A7D98A48C}"/>
    <hyperlink ref="E1876" r:id="rId1519" display="https://www.filmaffinity.com/es/film298540.html" xr:uid="{53007D9A-A880-4A20-894C-39C7DA92A898}"/>
    <hyperlink ref="E1877" r:id="rId1520" display="https://www.filmaffinity.com/es/film462523.html" xr:uid="{7A9BD2CC-D5E4-4E9E-B510-88161B4F4BF1}"/>
    <hyperlink ref="E1878" r:id="rId1521" display="https://www.filmaffinity.com/es/film927645.html" xr:uid="{B40E221C-F6DD-41EC-B2C3-B6F66455390C}"/>
    <hyperlink ref="E1879" r:id="rId1522" display="https://www.filmaffinity.com/es/film845394.html" xr:uid="{2062315B-D783-4ED0-9055-AA021EEDB1FF}"/>
    <hyperlink ref="E1880" r:id="rId1523" display="https://www.filmaffinity.com/es/film674175.html" xr:uid="{A3727FD3-53B2-4126-8E42-277F63983A49}"/>
    <hyperlink ref="E1881" r:id="rId1524" display="https://www.filmaffinity.com/es/film872528.html" xr:uid="{2B507CFB-6237-43E6-9106-C742E22E7001}"/>
    <hyperlink ref="E1882" r:id="rId1525" display="https://www.filmaffinity.com/es/film738597.html" xr:uid="{395B7981-2C41-47F2-A7EC-B4C810EF98A9}"/>
    <hyperlink ref="E1883" r:id="rId1526" display="https://www.filmaffinity.com/es/film518832.html" xr:uid="{831E05E7-992B-4224-A60B-D27451D185F9}"/>
    <hyperlink ref="E1884" r:id="rId1527" display="https://www.filmaffinity.com/es/film290153.html" xr:uid="{D6CEA248-5F73-448A-8BD7-1EA2B0265CB7}"/>
    <hyperlink ref="E1885" r:id="rId1528" display="https://www.filmaffinity.com/es/film453336.html" xr:uid="{3F57719A-D7AA-4724-8885-6FFA53DC0451}"/>
    <hyperlink ref="E1886" r:id="rId1529" display="https://www.filmaffinity.com/es/film816341.html" xr:uid="{4F51B41C-0A21-4A8A-925D-58FD27865E4D}"/>
    <hyperlink ref="E1887" r:id="rId1530" display="https://www.filmaffinity.com/es/film968462.html" xr:uid="{2F19259C-CF77-4466-BDAF-84BEB1200C7A}"/>
    <hyperlink ref="E1888" r:id="rId1531" display="https://www.filmaffinity.com/es/film917773.html" xr:uid="{7E96A1CD-73E6-40D2-A3AA-EB52A9233CEC}"/>
    <hyperlink ref="E1889" r:id="rId1532" display="https://www.filmaffinity.com/es/film912060.html" xr:uid="{02ED3ECF-BA60-4591-AAEF-E2F6CF9ED352}"/>
    <hyperlink ref="E1890" r:id="rId1533" display="https://www.filmaffinity.com/es/film743028.html" xr:uid="{24407BAE-2482-400F-AF35-158A87EC59DF}"/>
    <hyperlink ref="E1891" r:id="rId1534" display="https://www.filmaffinity.com/es/film468319.html" xr:uid="{A313A14E-D30E-480D-9601-5DB5E9FACE3D}"/>
    <hyperlink ref="E1892" r:id="rId1535" display="https://www.filmaffinity.com/es/film113390.html" xr:uid="{9532FDA8-4B59-4549-A40E-DA196127D9B1}"/>
    <hyperlink ref="E1893" r:id="rId1536" display="https://www.filmaffinity.com/es/film605970.html" xr:uid="{D2940048-3CD1-434E-B602-C3FDEB311781}"/>
    <hyperlink ref="E1894" r:id="rId1537" display="https://www.filmaffinity.com/es/film306217.html" xr:uid="{98CC0155-F3BC-485C-80AF-EDB2BA14A6D3}"/>
    <hyperlink ref="E1896" r:id="rId1538" display="https://www.filmaffinity.com/es/film251569.html" xr:uid="{E9B8CF9B-60BB-4083-BDF7-94D4691D7FFD}"/>
    <hyperlink ref="E6491" r:id="rId1539" display="https://www.filmaffinity.com/es/film335454.html" xr:uid="{71CCFA71-8B75-4B56-8908-4A33997287BD}"/>
    <hyperlink ref="E4915" r:id="rId1540" display="https://www.filmaffinity.com/es/film954475.html" xr:uid="{63351521-500D-4232-823E-89B7676A7E74}"/>
    <hyperlink ref="E1898" r:id="rId1541" display="https://www.filmaffinity.com/es/film235319.html" xr:uid="{5C9CA48B-6D21-4653-A1BF-DFF2F35E0770}"/>
    <hyperlink ref="E1899" r:id="rId1542" display="https://www.filmaffinity.com/es/film483240.html" xr:uid="{198ACC1C-8A1C-47A1-B9EF-E4954E39B6BF}"/>
    <hyperlink ref="E1900" r:id="rId1543" display="https://www.filmaffinity.com/es/film843451.html" xr:uid="{3270DCFB-40F3-4131-90D2-8EBC59A5BD0F}"/>
    <hyperlink ref="E1901" r:id="rId1544" display="https://www.filmaffinity.com/es/film586857.html" xr:uid="{6A756716-E473-4565-A84A-2A61FA069B80}"/>
    <hyperlink ref="E1902" r:id="rId1545" display="https://www.filmaffinity.com/es/film164014.html" xr:uid="{B23E7E77-3A1B-432C-8BBD-299B69FC685A}"/>
    <hyperlink ref="E1903" r:id="rId1546" display="https://www.filmaffinity.com/es/film526387.html" xr:uid="{A475F4B6-55FE-47D8-8D84-E95F899DD337}"/>
    <hyperlink ref="E1905" r:id="rId1547" display="https://www.filmaffinity.com/es/film354169.html" xr:uid="{1CDE4FE7-93EE-4CDD-B0E2-D853CD4B599C}"/>
    <hyperlink ref="E1907" r:id="rId1548" display="https://www.filmaffinity.com/es/film853425.html" xr:uid="{9B065A15-496F-437B-BC59-1DD57D795120}"/>
    <hyperlink ref="E1908" r:id="rId1549" display="https://www.filmaffinity.com/es/film668648.html" xr:uid="{CB37549E-F34D-48E5-A74E-9B4FD2B89B21}"/>
    <hyperlink ref="E1909" r:id="rId1550" display="https://www.filmaffinity.com/es/film507922.html" xr:uid="{18B896DE-C332-44AF-8803-7DE70592AAB0}"/>
    <hyperlink ref="E1910" r:id="rId1551" display="https://www.filmaffinity.com/es/film482208.html" xr:uid="{87E25BA8-EF2C-4513-8241-5BD223577E3A}"/>
    <hyperlink ref="E1911" r:id="rId1552" display="https://www.filmaffinity.com/es/film922002.html" xr:uid="{6BB44A8F-87D5-4D91-992C-6B81DF35DDC1}"/>
    <hyperlink ref="E1913" r:id="rId1553" display="https://www.filmaffinity.com/es/film200862.html" xr:uid="{4D31DF13-91B9-43B3-9ECD-8717F100E4DA}"/>
    <hyperlink ref="E1914" r:id="rId1554" display="https://www.filmaffinity.com/es/film673415.html" xr:uid="{0B18CFA0-184A-44E0-9FEF-EFB4B384EB73}"/>
    <hyperlink ref="E1912" r:id="rId1555" display="https://www.filmaffinity.com/es/film934403.html" xr:uid="{890E69B6-2BB1-469E-830C-EE03EB616BD1}"/>
    <hyperlink ref="E1915" r:id="rId1556" display="https://www.filmaffinity.com/es/film303867.html" xr:uid="{62794F06-A310-4EBB-8AA3-98A2D0E7DB6D}"/>
    <hyperlink ref="E1916" r:id="rId1557" display="https://www.filmaffinity.com/es/film480586.html" xr:uid="{665EFBDE-B173-4352-B482-D217AA5330C1}"/>
    <hyperlink ref="E1917" r:id="rId1558" display="https://www.filmaffinity.com/es/film732243.html" xr:uid="{DA4A4044-DA1B-457F-B98A-103027313C5F}"/>
    <hyperlink ref="E1918" r:id="rId1559" display="https://www.filmaffinity.com/es/film193207.html" xr:uid="{D18ED7A8-1BE8-4508-8731-3F540E077D84}"/>
    <hyperlink ref="E1919" r:id="rId1560" display="https://www.filmaffinity.com/es/film802087.html" xr:uid="{CD0820B3-B242-48C9-AD9A-B17D0A65B4C7}"/>
    <hyperlink ref="E1922" r:id="rId1561" display="https://www.filmaffinity.com/es/film650499.html" xr:uid="{D82D6026-7335-4C6C-AC04-1144A2E29541}"/>
    <hyperlink ref="E1923" r:id="rId1562" display="https://www.filmaffinity.com/es/film410880.html" xr:uid="{E405F510-9A3E-4D99-9B68-C39B78559F18}"/>
    <hyperlink ref="E1920" r:id="rId1563" display="https://www.filmaffinity.com/es/film840467.html" xr:uid="{DB67226B-296C-4101-8D75-7142D1CEAB22}"/>
    <hyperlink ref="E1924" r:id="rId1564" display="https://www.filmaffinity.com/es/film587044.html" xr:uid="{8904C2DB-4950-490D-B1B7-89AF7F35AFBE}"/>
    <hyperlink ref="E1925" r:id="rId1565" display="https://www.filmaffinity.com/es/film855997.html" xr:uid="{FB76499A-40C6-47B4-8758-6D42EF34864C}"/>
    <hyperlink ref="E1928" r:id="rId1566" display="https://www.filmaffinity.com/es/film314285.html" xr:uid="{5DBB1AD4-041F-49E7-8DA9-6396B464E191}"/>
    <hyperlink ref="E1929" r:id="rId1567" display="https://www.filmaffinity.com/es/film713720.html" xr:uid="{8542C557-1B48-4BC2-B216-335374BEA941}"/>
    <hyperlink ref="E1930" r:id="rId1568" display="https://www.filmaffinity.com/es/film216260.html" xr:uid="{A8D57430-A0F9-4EC8-8734-6958D92CD998}"/>
    <hyperlink ref="E1931" r:id="rId1569" display="https://www.filmaffinity.com/es/film519065.html" xr:uid="{7BD51E05-E748-4AFF-955D-FFE7ADE8036C}"/>
    <hyperlink ref="E1933" r:id="rId1570" display="https://www.filmaffinity.com/es/film858153.html" xr:uid="{0700CDC6-5D33-46F9-9CBA-3B2FE58E6E95}"/>
    <hyperlink ref="E1934" r:id="rId1571" display="https://www.filmaffinity.com/es/film489159.html" xr:uid="{0ACBCD71-4A7D-4A9D-9B92-79EEB1DC79A4}"/>
    <hyperlink ref="E1932" r:id="rId1572" display="https://www.filmaffinity.com/es/film156441.html" xr:uid="{A7C213F0-3B79-4206-B077-D8E82E4D5BDE}"/>
    <hyperlink ref="E1935" r:id="rId1573" display="https://www.filmaffinity.com/es/film878361.html" xr:uid="{8D941C52-C06D-47E2-95DC-A45F5A8A0CB6}"/>
    <hyperlink ref="E1937" r:id="rId1574" display="https://www.filmaffinity.com/es/film830905.html" xr:uid="{DD0129B0-5D0C-4E39-A404-1D04EFDD1619}"/>
    <hyperlink ref="E1938" r:id="rId1575" display="https://www.filmaffinity.com/es/film840112.html" xr:uid="{D0FFB63C-8D74-475F-A83C-3D3FD98D4B8D}"/>
    <hyperlink ref="E1939" r:id="rId1576" display="https://www.filmaffinity.com/es/film228713.html" xr:uid="{73147398-DB1D-4FE7-83A1-6D1003B919C5}"/>
    <hyperlink ref="E1943" r:id="rId1577" display="https://www.filmaffinity.com/es/film771720.html" xr:uid="{EAF7B551-AA4B-40BC-9432-F4D054AAE801}"/>
    <hyperlink ref="E1940" r:id="rId1578" display="https://www.filmaffinity.com/es/film689813.html" xr:uid="{721B4B68-5222-4483-A6E7-18D7D27F78EA}"/>
    <hyperlink ref="E1944" r:id="rId1579" display="https://www.filmaffinity.com/es/film972722.html" xr:uid="{8DE19170-4772-4847-BF79-FF3A287F36B7}"/>
    <hyperlink ref="E1945" r:id="rId1580" display="https://www.filmaffinity.com/es/film294665.html" xr:uid="{18CFB2E6-071D-4727-AEDE-A4D31864EEE4}"/>
    <hyperlink ref="E1946" r:id="rId1581" display="https://www.filmaffinity.com/es/film793793.html" xr:uid="{7BD48B2B-A38D-4FA8-A6B8-ED47AD4B64DF}"/>
    <hyperlink ref="E1947" r:id="rId1582" display="https://www.filmaffinity.com/es/film818669.html" xr:uid="{CD8E83FE-DFC3-4482-8144-8F1B012602BB}"/>
    <hyperlink ref="E1948" r:id="rId1583" display="https://www.filmaffinity.com/es/film775523.html" xr:uid="{822AE70C-EB10-48C7-AD36-B38F70F38719}"/>
    <hyperlink ref="E1950" r:id="rId1584" display="https://www.filmaffinity.com/es/film112349.html" xr:uid="{EB43D537-896C-4DBC-AD68-7A5585BB5E59}"/>
    <hyperlink ref="E1949" r:id="rId1585" display="https://www.filmaffinity.com/es/film824461.html" xr:uid="{756FD85A-9F31-408E-9F93-AAA70A4E1080}"/>
    <hyperlink ref="E1951" r:id="rId1586" display="https://www.filmaffinity.com/es/film677280.html" xr:uid="{C62E96FF-9D92-4378-8D2D-37C21E90B621}"/>
    <hyperlink ref="E1952" r:id="rId1587" display="https://www.filmaffinity.com/es/film218348.html" xr:uid="{822896F7-EB72-4623-B44A-4184FD2E206E}"/>
    <hyperlink ref="E1953" r:id="rId1588" display="https://www.filmaffinity.com/es/film848969.html" xr:uid="{3677C7CB-6743-4363-AF24-8A444C9B7EAC}"/>
    <hyperlink ref="E1954" r:id="rId1589" display="https://www.filmaffinity.com/es/film204484.html" xr:uid="{626C3015-0F21-42E3-AFFB-96CB34257953}"/>
    <hyperlink ref="E1955" r:id="rId1590" display="https://www.filmaffinity.com/es/film209649.html" xr:uid="{1CDF30BB-12A2-48E8-93D5-6C4EFEA8DA13}"/>
    <hyperlink ref="E1956" r:id="rId1591" display="https://www.filmaffinity.com/es/film893309.html" xr:uid="{F0366274-DE3D-4424-9D8C-167FBC5CE624}"/>
    <hyperlink ref="E1957" r:id="rId1592" display="https://www.filmaffinity.com/es/film822757.html" xr:uid="{CF5972D9-88F3-47E1-B614-8CBF8E9E06B3}"/>
    <hyperlink ref="E1958" r:id="rId1593" display="https://www.filmaffinity.com/es/film231849.html" xr:uid="{3CD68B41-F75B-4F15-9D01-8488DDC563C7}"/>
    <hyperlink ref="E1960" r:id="rId1594" display="https://www.filmaffinity.com/es/film105286.html" xr:uid="{40732DAA-71D2-456C-9EA3-8BD2FDC03903}"/>
    <hyperlink ref="E1961" r:id="rId1595" display="https://www.filmaffinity.com/es/film834833.html" xr:uid="{279CEB06-38BC-4770-9DC8-B652751838C9}"/>
    <hyperlink ref="E1962" r:id="rId1596" display="https://www.filmaffinity.com/es/film220318.html" xr:uid="{64664186-016E-40F2-8BD3-C087CC357C45}"/>
    <hyperlink ref="E1963" r:id="rId1597" display="https://www.filmaffinity.com/es/film842174.html" xr:uid="{02135B6D-ABB3-42F6-9513-A9C541BB1216}"/>
    <hyperlink ref="E1965" r:id="rId1598" display="https://www.filmaffinity.com/es/film932140.html" xr:uid="{3CFB7FE8-D5C0-464C-8080-A4AA8C5C253F}"/>
    <hyperlink ref="E1967" r:id="rId1599" display="https://www.filmaffinity.com/es/film941942.html" xr:uid="{B7259157-073E-41BC-BBD3-60BE8963AB76}"/>
    <hyperlink ref="E1968" r:id="rId1600" display="https://www.filmaffinity.com/es/film327303.html" xr:uid="{87309E04-5377-4FA7-B8A6-EBBC12B053DD}"/>
    <hyperlink ref="E1969" r:id="rId1601" display="https://www.filmaffinity.com/es/film882031.html" xr:uid="{3774E7FC-7C1A-4EFA-B320-7D89936BEB41}"/>
    <hyperlink ref="E1970" r:id="rId1602" display="https://www.filmaffinity.com/es/film537910.html" xr:uid="{1B0DE380-B0F3-46C9-A519-23A23B739C2E}"/>
    <hyperlink ref="E1971" r:id="rId1603" display="https://www.filmaffinity.com/es/film593759.html" xr:uid="{C16954F8-5BD4-4FB1-9997-1BB134537E27}"/>
    <hyperlink ref="E1972" r:id="rId1604" display="https://www.filmaffinity.com/es/film570984.html" xr:uid="{73E47BC6-1703-47B9-94D1-A1CAD3B3A95F}"/>
    <hyperlink ref="E1973" r:id="rId1605" display="https://www.filmaffinity.com/es/film162515.html" xr:uid="{EF55F916-30BC-4113-B554-175123F9DF73}"/>
    <hyperlink ref="E1974" r:id="rId1606" display="https://www.filmaffinity.com/es/film200445.html" xr:uid="{69EB12F4-557C-4EAA-99D1-9CAF6824BA91}"/>
    <hyperlink ref="E1975" r:id="rId1607" display="https://www.filmaffinity.com/es/film955578.html" xr:uid="{36607017-82C3-4161-859C-66692918D2AC}"/>
    <hyperlink ref="E1976" r:id="rId1608" display="https://www.filmaffinity.com/es/film146909.html" xr:uid="{988C8E98-A750-4AFC-AF3B-4A0796C75B9E}"/>
    <hyperlink ref="E1977" r:id="rId1609" display="https://www.filmaffinity.com/es/film220805.html" xr:uid="{B38A34D1-E546-4B17-B37C-8D2C1FF8DD4C}"/>
    <hyperlink ref="E1979" r:id="rId1610" display="https://www.filmaffinity.com/es/film706450.html" xr:uid="{E9FE9880-3FD4-4475-A0C7-8FB4F8DA33B8}"/>
    <hyperlink ref="E1980" r:id="rId1611" display="https://www.filmaffinity.com/es/film460716.html" xr:uid="{11DB0137-713C-4D4D-B858-0CC666AD2FA8}"/>
    <hyperlink ref="E1982" r:id="rId1612" display="https://www.filmaffinity.com/es/film540303.html" xr:uid="{10DF5818-BBE7-461A-A918-7E3776D57865}"/>
    <hyperlink ref="E1981" r:id="rId1613" display="https://www.filmaffinity.com/es/film385464.html" xr:uid="{2CC1848D-1F6D-4C2B-9C1D-711A8ECFA4B9}"/>
    <hyperlink ref="E1983" r:id="rId1614" display="https://www.filmaffinity.com/es/film721411.html" xr:uid="{108A2D84-F561-4128-8E22-DB1D261CB5EA}"/>
    <hyperlink ref="E1984" r:id="rId1615" display="https://www.filmaffinity.com/es/film359061.html" xr:uid="{9E002BF6-8A78-40AA-A02D-C341FFF03F46}"/>
    <hyperlink ref="E1987" r:id="rId1616" display="https://www.filmaffinity.com/es/film723611.html" xr:uid="{C4C5D495-9790-47A9-B4BD-4471EF4B9D5E}"/>
    <hyperlink ref="E1986" r:id="rId1617" display="https://www.filmaffinity.com/es/film572970.html" xr:uid="{5193A53B-280D-42E8-B319-03A2E2B78104}"/>
    <hyperlink ref="E1988" r:id="rId1618" display="https://www.filmaffinity.com/es/film727056.html" xr:uid="{A019C3ED-83CB-476A-AC79-6421EFD2598F}"/>
    <hyperlink ref="E4078" r:id="rId1619" display="https://www.filmaffinity.com/es/film755575.html" xr:uid="{74741A7E-4AB7-4EDB-9216-15B161B68E80}"/>
    <hyperlink ref="E1989" r:id="rId1620" display="https://www.filmaffinity.com/es/film175965.html" xr:uid="{C4602C70-7137-45C1-A95E-23B17309FD5E}"/>
    <hyperlink ref="E1991" r:id="rId1621" display="https://www.filmaffinity.com/es/film155010.html" xr:uid="{98A0EFBD-164B-4958-9779-AF80B87C6D06}"/>
    <hyperlink ref="E1992" r:id="rId1622" display="https://www.filmaffinity.com/es/film373234.html" xr:uid="{F774A755-F29B-4FBD-BFA6-986828593D75}"/>
    <hyperlink ref="E1994" r:id="rId1623" display="https://www.filmaffinity.com/es/film998989.html" xr:uid="{741008AD-3679-4D72-9681-215C934F110E}"/>
    <hyperlink ref="E1985" r:id="rId1624" display="https://www.filmaffinity.com/es/film174194.html" xr:uid="{631FF293-B4AF-4B90-B9AB-6B927F49325A}"/>
    <hyperlink ref="E1993" r:id="rId1625" display="https://www.filmaffinity.com/es/film664613.html" xr:uid="{FAC307DE-5CDF-4627-9D6E-609618E01B41}"/>
    <hyperlink ref="E1995" r:id="rId1626" display="https://www.filmaffinity.com/es/film151703.html" xr:uid="{EB71A963-7B36-4AE2-B59A-4E836CB7FD01}"/>
    <hyperlink ref="E1996" r:id="rId1627" display="https://www.filmaffinity.com/es/film798680.html" xr:uid="{414455C8-E06F-477A-B1DE-3123304AB09D}"/>
    <hyperlink ref="E1997" r:id="rId1628" display="https://www.filmaffinity.com/es/film817968.html" xr:uid="{78CD44B8-9A8A-4FE6-B903-FF84A247FD2D}"/>
    <hyperlink ref="E1998" r:id="rId1629" display="https://www.filmaffinity.com/es/film681567.html" xr:uid="{CE62DDE9-15BE-4DBF-927E-A790E5596958}"/>
    <hyperlink ref="E1999" r:id="rId1630" display="https://www.filmaffinity.com/es/film347332.html" xr:uid="{9F699221-538B-44AC-8CB4-5B8A4B750E7A}"/>
    <hyperlink ref="E2000" r:id="rId1631" display="https://www.filmaffinity.com/es/film237285.html" xr:uid="{9592EBC1-BDC2-4BE6-B4D3-26F9B8B42091}"/>
    <hyperlink ref="E2001" r:id="rId1632" display="https://www.filmaffinity.com/es/film922577.html" xr:uid="{060452CD-0B3C-4FB0-BA34-707C39EE515C}"/>
    <hyperlink ref="E2002" r:id="rId1633" display="https://www.filmaffinity.com/es/film542140.html" xr:uid="{FFE81F38-FC03-44D3-9507-014A70E82746}"/>
    <hyperlink ref="E2003" r:id="rId1634" display="https://www.filmaffinity.com/es/film193081.html" xr:uid="{E0B78293-72B3-44FC-A6B3-54709FB4916A}"/>
    <hyperlink ref="E2004" r:id="rId1635" display="https://www.filmaffinity.com/es/film784240.html" xr:uid="{6D63F29B-6ECC-4FED-A8F6-7CC0823D10DD}"/>
    <hyperlink ref="E5824" r:id="rId1636" display="https://www.filmaffinity.com/es/film967605.html" xr:uid="{CEF4EE78-A655-4FC3-9A5A-EAED644503CB}"/>
    <hyperlink ref="E2005" r:id="rId1637" display="https://www.filmaffinity.com/es/film328170.html" xr:uid="{0E9D8453-6B0E-49BA-A317-ABD6BA7CE177}"/>
    <hyperlink ref="E2006" r:id="rId1638" display="https://www.filmaffinity.com/es/film739284.html" xr:uid="{B066E101-E2BF-4E13-A376-E766CDA8D561}"/>
    <hyperlink ref="E2007" r:id="rId1639" display="https://www.filmaffinity.com/es/film863478.html" xr:uid="{FC0109DA-1402-464A-BFED-F3C49A2C7B25}"/>
    <hyperlink ref="E2008" r:id="rId1640" display="https://www.filmaffinity.com/es/film237163.html" xr:uid="{65AB82FF-9725-46D6-9BAE-336D3ACBDDAF}"/>
    <hyperlink ref="E2009" r:id="rId1641" display="https://www.filmaffinity.com/es/film152311.html" xr:uid="{69D9E7C0-9F45-4938-9628-31BDD7CA17FC}"/>
    <hyperlink ref="E2010" r:id="rId1642" display="https://www.filmaffinity.com/es/film971412.html" xr:uid="{1E14A464-9663-4A2C-9E20-B816411603F5}"/>
    <hyperlink ref="E2011" r:id="rId1643" display="https://www.filmaffinity.com/es/film859386.html" xr:uid="{3F9775F7-B54E-459F-9845-FBCAD6F0007F}"/>
    <hyperlink ref="E2013" r:id="rId1644" display="https://www.filmaffinity.com/es/film711754.html" xr:uid="{783490AF-62EB-4E46-92BB-3B24D2E10A4E}"/>
    <hyperlink ref="E2012" r:id="rId1645" display="https://www.filmaffinity.com/es/film324570.html" xr:uid="{F85C9E7D-4172-4916-9DB0-9E85B6625ED4}"/>
    <hyperlink ref="E2015" r:id="rId1646" display="https://www.filmaffinity.com/es/film120059.html" xr:uid="{A857D2FC-1CC6-4D9B-83E6-77A59D3C5FEB}"/>
    <hyperlink ref="E2016" r:id="rId1647" display="https://www.filmaffinity.com/es/film787272.html" xr:uid="{E9902D13-AA75-42E4-8788-02C75049E466}"/>
    <hyperlink ref="E2017" r:id="rId1648" display="https://www.filmaffinity.com/es/film251697.html" xr:uid="{B7FBF555-2F3D-46BA-B03C-AB9A5D093D53}"/>
    <hyperlink ref="E2018" r:id="rId1649" display="https://www.filmaffinity.com/es/film735574.html" xr:uid="{D07844FB-AD38-40FD-A4E6-475E138DE952}"/>
    <hyperlink ref="E2019" r:id="rId1650" display="https://www.filmaffinity.com/es/film738898.html" xr:uid="{3D1B8A05-CDF6-4739-B1EF-AD537B196D25}"/>
    <hyperlink ref="E2020" r:id="rId1651" display="https://www.filmaffinity.com/es/film332460.html" xr:uid="{DBB0C608-5197-4668-BA20-F1D47F8CAB93}"/>
    <hyperlink ref="E2021" r:id="rId1652" display="https://www.filmaffinity.com/es/film542403.html" xr:uid="{D49BE0E9-94CF-4689-9F88-FA9262C89C80}"/>
    <hyperlink ref="E2022" r:id="rId1653" display="https://www.filmaffinity.com/es/film976987.html" xr:uid="{DB4D8DAA-467F-4B95-ABD8-C5353ACDA06C}"/>
    <hyperlink ref="E2023" r:id="rId1654" display="https://www.filmaffinity.com/es/film530843.html" xr:uid="{598ADCFC-63FC-429A-8DFF-0F7EAA81D50D}"/>
    <hyperlink ref="E2024" r:id="rId1655" display="https://www.filmaffinity.com/es/film906511.html" xr:uid="{84C21B92-6C87-4141-9AFC-6CE60C5A1366}"/>
    <hyperlink ref="E2025" r:id="rId1656" display="https://www.filmaffinity.com/es/film236188.html" xr:uid="{72D2FE35-9DE8-4D15-80DB-6C72F60A6AC4}"/>
    <hyperlink ref="E2026" r:id="rId1657" display="https://www.filmaffinity.com/es/film174261.html" xr:uid="{1703DE0F-4A89-4FF6-A365-ACA28D06D9DC}"/>
    <hyperlink ref="E2027" r:id="rId1658" display="https://www.filmaffinity.com/es/film825016.html" xr:uid="{1F76A985-1E68-4619-A090-4544C7B40099}"/>
    <hyperlink ref="E2028" r:id="rId1659" display="https://www.filmaffinity.com/es/film181725.html" xr:uid="{FDC70A31-7FF2-4D6E-8A4F-15EA1EAE828F}"/>
    <hyperlink ref="E2029" r:id="rId1660" display="https://www.filmaffinity.com/es/film300386.html" xr:uid="{ED3A0606-FA45-46A8-B6F6-41532A0F7890}"/>
    <hyperlink ref="E2030" r:id="rId1661" display="https://www.filmaffinity.com/es/film686668.html" xr:uid="{AA6A55AB-5A31-4EB8-AE11-E1290B8629B9}"/>
    <hyperlink ref="E2769" r:id="rId1662" display="https://www.filmaffinity.com/es/film330685.html" xr:uid="{C8C56078-3A5F-4E8E-89CA-55B9E4E90D46}"/>
    <hyperlink ref="E2031" r:id="rId1663" display="https://www.filmaffinity.com/es/film827738.html" xr:uid="{6AA82C9D-6038-4393-BA3A-2FE69992FF19}"/>
    <hyperlink ref="E2032" r:id="rId1664" display="https://www.filmaffinity.com/es/film384997.html" xr:uid="{822527FE-F46B-4C89-AF83-2C7FA5FB9C0A}"/>
    <hyperlink ref="E2033" r:id="rId1665" display="https://www.filmaffinity.com/es/film657471.html" xr:uid="{9BC5A5F4-35C0-4B45-A400-7456B89FB677}"/>
    <hyperlink ref="E2034" r:id="rId1666" display="https://www.filmaffinity.com/es/film356867.html" xr:uid="{D83F0632-5E66-4448-89F2-4031FCDB7363}"/>
    <hyperlink ref="E2035" r:id="rId1667" display="https://www.filmaffinity.com/es/film697248.html" xr:uid="{310BDF47-D902-4EA6-845F-9FEB7BFC6441}"/>
    <hyperlink ref="E2036" r:id="rId1668" display="https://www.filmaffinity.com/es/film724941.html" xr:uid="{6C56D6C3-4BEF-430E-AFAF-B03123564CEB}"/>
    <hyperlink ref="E2037" r:id="rId1669" display="https://www.filmaffinity.com/es/film346983.html" xr:uid="{0383AA06-93AA-4638-A6A8-66A8C537EB82}"/>
    <hyperlink ref="E2039" r:id="rId1670" display="https://www.filmaffinity.com/es/film220063.html" xr:uid="{E0DD394C-0A4F-40D7-AED3-EEF43238A6FE}"/>
    <hyperlink ref="E2041" r:id="rId1671" display="https://www.filmaffinity.com/es/film336325.html" xr:uid="{2C65BE78-F862-49A8-ADC8-C678A9024E45}"/>
    <hyperlink ref="E2042" r:id="rId1672" display="https://www.filmaffinity.com/es/film296296.html" xr:uid="{F43CC8E1-BE4D-473C-83B3-FCD72FD46D1D}"/>
    <hyperlink ref="E2043" r:id="rId1673" display="https://www.filmaffinity.com/es/film385301.html" xr:uid="{587DDD5D-753D-404D-B69C-A8CA34C2621A}"/>
    <hyperlink ref="E2044" r:id="rId1674" display="https://www.filmaffinity.com/es/film770953.html" xr:uid="{ECB821EC-195E-4229-AD9F-D1558155F847}"/>
    <hyperlink ref="E2045" r:id="rId1675" display="https://www.filmaffinity.com/es/film331766.html" xr:uid="{2B4CC1F2-7DE4-4E16-BF33-7BD18B266747}"/>
    <hyperlink ref="E2046" r:id="rId1676" display="https://www.filmaffinity.com/es/film752947.html" xr:uid="{E426536A-E403-4530-8920-0545D8579D66}"/>
    <hyperlink ref="E2047" r:id="rId1677" display="https://www.filmaffinity.com/es/film417462.html" xr:uid="{16B83B67-4A27-4217-AC36-440ABF1C7EC3}"/>
    <hyperlink ref="E2048" r:id="rId1678" display="https://www.filmaffinity.com/es/film661124.html" xr:uid="{E52817B2-A348-476D-9485-4D476C04C39D}"/>
    <hyperlink ref="E2049" r:id="rId1679" display="https://www.filmaffinity.com/es/film637680.html" xr:uid="{61CBAE99-1DDC-4669-AA25-F0C2A7F15A77}"/>
    <hyperlink ref="E2050" r:id="rId1680" display="https://www.filmaffinity.com/es/film111666.html" xr:uid="{66E54208-B610-4833-9B20-21F4AD210A72}"/>
    <hyperlink ref="E2051" r:id="rId1681" display="https://www.filmaffinity.com/es/film344049.html" xr:uid="{055B2C5A-0803-461B-A084-6B6F4FA0D9A6}"/>
    <hyperlink ref="E2052" r:id="rId1682" display="https://www.filmaffinity.com/es/film942280.html" xr:uid="{5C31DD9D-62F4-4CF3-9D2A-000022239448}"/>
    <hyperlink ref="E2054" r:id="rId1683" display="https://www.filmaffinity.com/es/film405579.html" xr:uid="{D76D8EDA-9535-4233-96AC-DFAA62D034B9}"/>
    <hyperlink ref="E2055" r:id="rId1684" display="https://www.filmaffinity.com/es/film612451.html" xr:uid="{19F1B943-3035-4A1D-B9B6-E61F1D17A9B4}"/>
    <hyperlink ref="E2056" r:id="rId1685" display="https://www.filmaffinity.com/es/film587809.html" xr:uid="{A49C024D-9EB1-490D-9AA1-83E696124876}"/>
    <hyperlink ref="E2058" r:id="rId1686" display="https://www.filmaffinity.com/es/film254136.html" xr:uid="{FF3928BD-2262-473D-8FAB-CE119C3FB3E8}"/>
    <hyperlink ref="E2060" r:id="rId1687" display="https://www.filmaffinity.com/es/film859166.html" xr:uid="{F6DB4BB3-4B47-4A63-BC9B-0BC64F2871ED}"/>
    <hyperlink ref="E2061" r:id="rId1688" display="https://www.filmaffinity.com/es/film823505.html" xr:uid="{32788CA3-2E00-41C6-861C-123700AD2ED6}"/>
    <hyperlink ref="E2062" r:id="rId1689" display="https://www.filmaffinity.com/es/film418539.html" xr:uid="{0622412D-B2F2-420F-AA8A-F504BE679DB6}"/>
    <hyperlink ref="E2063" r:id="rId1690" display="https://www.filmaffinity.com/es/film412519.html" xr:uid="{28C36919-4EA9-4EED-BB8D-EA972E99164D}"/>
    <hyperlink ref="E2064" r:id="rId1691" display="https://www.filmaffinity.com/es/film921200.html" xr:uid="{3DF73B0E-212B-4721-812A-722D587E452B}"/>
    <hyperlink ref="E2065" r:id="rId1692" display="https://www.filmaffinity.com/es/film278626.html" xr:uid="{80648AFF-AA60-4596-96DE-DE03AEB58073}"/>
    <hyperlink ref="E2066" r:id="rId1693" display="https://www.filmaffinity.com/es/film274653.html" xr:uid="{A18262F1-EDC4-43AD-AADD-FE9045CE0CA4}"/>
    <hyperlink ref="E2067" r:id="rId1694" display="https://www.filmaffinity.com/es/film227224.html" xr:uid="{C1448E57-9059-45AB-9A38-18EE51787E65}"/>
    <hyperlink ref="E2069" r:id="rId1695" display="https://www.filmaffinity.com/es/film476371.html" xr:uid="{3FE0EF64-60DF-4891-BEC2-26423249BF57}"/>
    <hyperlink ref="E2070" r:id="rId1696" display="https://www.filmaffinity.com/es/film806256.html" xr:uid="{B1D9341E-B9D4-4943-8B36-B240C6A23E4A}"/>
    <hyperlink ref="E2071" r:id="rId1697" display="https://www.filmaffinity.com/es/film948722.html" xr:uid="{F4F31839-0D54-499E-853F-BAC549CCEBCA}"/>
    <hyperlink ref="E2072" r:id="rId1698" display="https://www.filmaffinity.com/es/film914839.html" xr:uid="{1DB4A8CA-EB5D-4008-95D5-645013E24E83}"/>
    <hyperlink ref="E2073" r:id="rId1699" display="https://www.filmaffinity.com/es/film570402.html" xr:uid="{B4F5891D-31F7-48E5-87BD-FA6AF0DF9181}"/>
    <hyperlink ref="E2074" r:id="rId1700" display="https://www.filmaffinity.com/es/film801887.html" xr:uid="{07621B21-E21A-499D-AF62-149B037130F0}"/>
    <hyperlink ref="E2075" r:id="rId1701" display="https://www.filmaffinity.com/es/film372705.html" xr:uid="{F5914DB3-A1D6-4D72-8C2C-B3372CB8D02A}"/>
    <hyperlink ref="E2076" r:id="rId1702" display="https://www.filmaffinity.com/es/film923276.html" xr:uid="{1BCFA725-1C10-4114-8574-46EABF567264}"/>
    <hyperlink ref="E2078" r:id="rId1703" display="https://www.filmaffinity.com/es/film866978.html" xr:uid="{F5F02C23-A351-40F3-8DAA-A0BFCDD3D4C5}"/>
    <hyperlink ref="E2079" r:id="rId1704" display="https://www.filmaffinity.com/es/film282960.html" xr:uid="{53E44995-FE08-48F7-8855-B6E1A6F43E52}"/>
    <hyperlink ref="E2080" r:id="rId1705" display="https://www.filmaffinity.com/es/film208955.html" xr:uid="{F774AC8E-F1AF-4060-AC5D-33700EC16B41}"/>
    <hyperlink ref="E2081" r:id="rId1706" display="https://www.filmaffinity.com/es/film157335.html" xr:uid="{F8FC04DE-273A-4E28-9499-5B27AD915BE2}"/>
    <hyperlink ref="E2082" r:id="rId1707" display="https://www.filmaffinity.com/es/film856214.html" xr:uid="{657B5A7F-D146-40C5-AC79-079C7CE0C002}"/>
    <hyperlink ref="E2084" r:id="rId1708" display="https://www.filmaffinity.com/es/film177553.html" xr:uid="{D235A927-9D4C-4179-A7FC-A98E2045BB24}"/>
    <hyperlink ref="E2085" r:id="rId1709" display="https://www.filmaffinity.com/es/film257674.html" xr:uid="{AB7C8DAC-1F14-4AEE-9C9F-A260DC73AF00}"/>
    <hyperlink ref="E2086" r:id="rId1710" display="https://www.filmaffinity.com/es/film281749.html" xr:uid="{256630CC-3608-483D-943D-4A1ED83536EA}"/>
    <hyperlink ref="E2087" r:id="rId1711" display="https://www.filmaffinity.com/es/film980984.html" xr:uid="{B6C95596-B52E-4F23-897E-DB89F51C9030}"/>
    <hyperlink ref="E2088" r:id="rId1712" display="https://www.filmaffinity.com/es/film427424.html" xr:uid="{CA20F5C4-B246-4B62-8E9A-3797FB06B542}"/>
    <hyperlink ref="E2090" r:id="rId1713" display="https://www.filmaffinity.com/es/film436901.html" xr:uid="{E8B10D29-18A9-4F0D-A974-5216A4A9882E}"/>
    <hyperlink ref="E2089" r:id="rId1714" display="https://www.filmaffinity.com/es/film599984.html" xr:uid="{4F426CD5-ACE3-454F-B44F-6D873593490E}"/>
    <hyperlink ref="E2091" r:id="rId1715" display="https://www.filmaffinity.com/es/film581211.html" xr:uid="{DFB4EE25-761D-4CEA-BAB4-826F49183648}"/>
    <hyperlink ref="E6470" r:id="rId1716" display="https://www.filmaffinity.com/es/film696161.html" xr:uid="{F7E0F94F-8E2F-4801-84BF-86AD0072B5CE}"/>
    <hyperlink ref="E2092" r:id="rId1717" display="https://www.filmaffinity.com/es/film686978.html" xr:uid="{480C1C04-F793-4026-8371-BE2DB7DDBB99}"/>
    <hyperlink ref="E2093" r:id="rId1718" display="https://www.filmaffinity.com/es/film259193.html" xr:uid="{9E6A70AD-760E-4001-BC86-18CBD658D882}"/>
    <hyperlink ref="E2095" r:id="rId1719" display="https://www.filmaffinity.com/es/film866039.html" xr:uid="{1D197B67-2F0A-411F-8FCA-759C61BEA8D6}"/>
    <hyperlink ref="E2096" r:id="rId1720" display="https://www.filmaffinity.com/es/film529365.html" xr:uid="{13012175-1334-4C76-8F34-F2E3F57F48A0}"/>
    <hyperlink ref="E2097" r:id="rId1721" display="https://www.filmaffinity.com/es/film491884.html" xr:uid="{09D0807E-8DD3-45CE-8E92-7965FD3F501D}"/>
    <hyperlink ref="E2098" r:id="rId1722" display="https://www.filmaffinity.com/es/film566362.html" xr:uid="{6960E5CF-FB39-4876-9BE5-AAD4C5674816}"/>
    <hyperlink ref="E2099" r:id="rId1723" display="https://www.filmaffinity.com/es/film286211.html" xr:uid="{E1588744-45FF-41FF-88B3-2B5E0FAD1E72}"/>
    <hyperlink ref="E2100" r:id="rId1724" display="https://www.filmaffinity.com/es/film820563.html" xr:uid="{A5D8AEE2-CAF6-4C20-90E4-12FC9C100AB4}"/>
    <hyperlink ref="E2102" r:id="rId1725" display="https://www.filmaffinity.com/es/film177614.html" xr:uid="{05499130-CFC0-495F-9319-1B23929322C0}"/>
    <hyperlink ref="E2103" r:id="rId1726" display="https://www.filmaffinity.com/es/film176550.html" xr:uid="{1FEC7188-B7DB-497F-A866-D422AFA3CA09}"/>
    <hyperlink ref="E2104" r:id="rId1727" display="https://www.filmaffinity.com/es/film607561.html" xr:uid="{9EC8274D-C74B-4543-8E36-2636A21C86AA}"/>
    <hyperlink ref="E2105" r:id="rId1728" display="https://www.filmaffinity.com/es/film503907.html" xr:uid="{A3B08D21-2C69-4B2E-ABE5-D6B023904CC4}"/>
    <hyperlink ref="E2107" r:id="rId1729" display="https://www.filmaffinity.com/es/film309607.html" xr:uid="{ECF59BEE-B1C3-4860-8C10-7E83245B8D04}"/>
    <hyperlink ref="E2108" r:id="rId1730" display="https://www.filmaffinity.com/es/film522758.html" xr:uid="{9F82A3C1-3DD4-45CF-8F2B-2B55D410676D}"/>
    <hyperlink ref="E2109" r:id="rId1731" display="https://www.filmaffinity.com/es/film914275.html" xr:uid="{C0BE29BD-E4F1-4554-BEBF-9B55697873C0}"/>
    <hyperlink ref="E2110" r:id="rId1732" display="https://www.filmaffinity.com/es/film265683.html" xr:uid="{0467A829-BD6E-4783-843F-75E41C2AC839}"/>
    <hyperlink ref="E2111" r:id="rId1733" display="https://www.filmaffinity.com/es/film161501.html" xr:uid="{F2AF5DD2-906A-4AA4-8F80-693052987E31}"/>
    <hyperlink ref="E2112" r:id="rId1734" display="https://www.filmaffinity.com/es/film417272.html" xr:uid="{99F50798-DF79-41FF-8AE0-67EE40FE5B25}"/>
    <hyperlink ref="E2114" r:id="rId1735" display="https://www.filmaffinity.com/es/film253667.html" xr:uid="{FBA1A890-7664-4633-A113-2D75FBB3A6DF}"/>
    <hyperlink ref="E2115" r:id="rId1736" display="https://www.filmaffinity.com/es/film851229.html" xr:uid="{2B3A03B1-F951-4A48-BE43-00D3DA2C9FD2}"/>
    <hyperlink ref="E2118" r:id="rId1737" display="https://www.filmaffinity.com/es/film602725.html" xr:uid="{8CC832B7-A6A0-486C-A5BE-CFE604179408}"/>
    <hyperlink ref="E2120" r:id="rId1738" display="https://www.filmaffinity.com/es/film757286.html" xr:uid="{D9453F77-62C6-4FC8-8CEF-75F3E4F4998E}"/>
    <hyperlink ref="E2121" r:id="rId1739" display="https://www.filmaffinity.com/es/film821742.html" xr:uid="{88C35AA9-62D2-4D0A-B2CA-07DA0C797732}"/>
    <hyperlink ref="E2123" r:id="rId1740" display="https://www.filmaffinity.com/es/film762191.html" xr:uid="{7D3D6340-117A-4B3F-A870-D09CF95DB62C}"/>
    <hyperlink ref="E2124" r:id="rId1741" display="https://www.filmaffinity.com/es/film307205.html" xr:uid="{876D6D5D-13DA-4AB3-96E5-0F54CCB5AE6C}"/>
    <hyperlink ref="E2125" r:id="rId1742" display="https://www.filmaffinity.com/es/film355264.html" xr:uid="{1C611091-D23D-4D28-83E3-4E377C62885B}"/>
    <hyperlink ref="E2126" r:id="rId1743" display="https://www.filmaffinity.com/es/film834763.html" xr:uid="{7DFD3349-EE93-4C70-AC8E-E92041A1E206}"/>
    <hyperlink ref="E2127" r:id="rId1744" display="https://www.filmaffinity.com/es/film907625.html" xr:uid="{187D911E-C126-417A-A8F4-650CBC5E774D}"/>
    <hyperlink ref="E2129" r:id="rId1745" display="https://www.filmaffinity.com/es/film325196.html" xr:uid="{06898EDC-1E99-400E-A061-8EC3AF4EB400}"/>
    <hyperlink ref="E2128" r:id="rId1746" display="https://www.filmaffinity.com/es/film707687.html" xr:uid="{38D552E6-D145-40E5-B897-FB2ACAE523AF}"/>
    <hyperlink ref="E2130" r:id="rId1747" display="https://www.filmaffinity.com/es/film885902.html" xr:uid="{AA159F7F-EE62-4B03-AC14-46773F0EF7D4}"/>
    <hyperlink ref="E2131" r:id="rId1748" display="https://www.filmaffinity.com/es/film420595.html" xr:uid="{350BE58E-11E8-4CB5-BC73-51E502785EF0}"/>
    <hyperlink ref="E2132" r:id="rId1749" display="https://www.filmaffinity.com/es/film798997.html" xr:uid="{A49897B1-43E7-4C37-9D08-4CED30D7845E}"/>
    <hyperlink ref="E2133" r:id="rId1750" display="https://www.filmaffinity.com/es/film875457.html" xr:uid="{1C3F85AB-84F2-40B0-8740-875FB1B87D6F}"/>
    <hyperlink ref="E2134" r:id="rId1751" display="https://www.filmaffinity.com/es/film694609.html" xr:uid="{5938BE73-7554-47C8-8F08-B5551B66A45F}"/>
    <hyperlink ref="E2135" r:id="rId1752" display="https://www.filmaffinity.com/es/film139256.html" xr:uid="{D964A4A1-6E95-46A1-BBA3-4A84329483EE}"/>
    <hyperlink ref="E2137" r:id="rId1753" display="https://www.filmaffinity.com/es/film262525.html" xr:uid="{B080D872-69F2-4D5F-8E9A-F45687938E8C}"/>
    <hyperlink ref="E2138" r:id="rId1754" display="https://www.filmaffinity.com/es/film701683.html" xr:uid="{A734585E-0366-4D1E-A9E4-1D4371F752A6}"/>
    <hyperlink ref="E2139" r:id="rId1755" display="https://www.filmaffinity.com/es/film793689.html" xr:uid="{4908872C-FD27-412F-8A35-32C4F63D7642}"/>
    <hyperlink ref="E2141" r:id="rId1756" display="https://www.filmaffinity.com/es/film916834.html" xr:uid="{C38A7A8F-8DF3-4321-B406-4EF8EC804203}"/>
    <hyperlink ref="E2142" r:id="rId1757" display="https://www.filmaffinity.com/es/film497547.html" xr:uid="{23586041-25C2-4C34-A8CB-51CD27505A83}"/>
    <hyperlink ref="E2143" r:id="rId1758" display="https://www.filmaffinity.com/es/film822076.html" xr:uid="{6FA0BC96-F83F-47CE-86E0-549111F9C2EE}"/>
    <hyperlink ref="E2144" r:id="rId1759" display="https://www.filmaffinity.com/es/film167011.html" xr:uid="{FB358B19-90B9-4031-9D30-DA34325A6F56}"/>
    <hyperlink ref="E2145" r:id="rId1760" display="https://www.filmaffinity.com/es/film367692.html" xr:uid="{ABB76ED6-9F79-41BD-87BE-3B18148493C6}"/>
    <hyperlink ref="E2146" r:id="rId1761" display="https://www.filmaffinity.com/es/film283365.html" xr:uid="{FDAD7120-2553-45B9-9D72-845FCC6B77DA}"/>
    <hyperlink ref="E2147" r:id="rId1762" display="https://www.filmaffinity.com/es/film905912.html" xr:uid="{B0FDD41C-2568-4DEE-8C67-BBC236CC21ED}"/>
    <hyperlink ref="E2148" r:id="rId1763" display="https://www.filmaffinity.com/es/film996750.html" xr:uid="{1AF0ED79-F63F-4982-837D-8DD629EEE9EE}"/>
    <hyperlink ref="E2149" r:id="rId1764" display="https://www.filmaffinity.com/es/film120242.html" xr:uid="{DC096DF1-E985-4AA4-8165-A68821FC13B0}"/>
    <hyperlink ref="E2150" r:id="rId1765" display="https://www.filmaffinity.com/es/film312383.html" xr:uid="{BB9F1BA9-B396-4BE2-BE17-8F7CCD2B3E8B}"/>
    <hyperlink ref="E2151" r:id="rId1766" display="https://www.filmaffinity.com/es/film671185.html" xr:uid="{BF619EA4-DAC5-49E2-BDA6-FEE258625275}"/>
    <hyperlink ref="E2152" r:id="rId1767" display="https://www.filmaffinity.com/es/film156186.html" xr:uid="{FB975973-6A36-4991-94B2-757F6FDBE26C}"/>
    <hyperlink ref="E2153" r:id="rId1768" display="https://www.filmaffinity.com/es/film990844.html" xr:uid="{07A995F8-E6F6-47C5-B33B-377033628188}"/>
    <hyperlink ref="E2154" r:id="rId1769" display="https://www.filmaffinity.com/es/film326046.html" xr:uid="{F142C760-D685-44E4-8EE1-350AEB3546EA}"/>
    <hyperlink ref="E2155" r:id="rId1770" display="https://www.filmaffinity.com/es/film794838.html" xr:uid="{72339618-588E-4F51-8001-E4232D51E106}"/>
    <hyperlink ref="E2157" r:id="rId1771" display="https://www.filmaffinity.com/es/film507176.html" xr:uid="{FEBC8E1E-BB64-44C6-B031-7CFDECDE31F0}"/>
    <hyperlink ref="E2158" r:id="rId1772" display="https://www.filmaffinity.com/es/film197788.html" xr:uid="{A3D10588-E754-4901-866E-174EAE32C332}"/>
    <hyperlink ref="E2156" r:id="rId1773" display="https://www.filmaffinity.com/es/film934433.html" xr:uid="{D4271517-34CC-4DA1-9534-A435A039BF92}"/>
    <hyperlink ref="E2160" r:id="rId1774" display="https://www.filmaffinity.com/es/film725404.html" xr:uid="{BB1F9026-E8F2-4851-ABE6-007AD6842CB4}"/>
    <hyperlink ref="E2159" r:id="rId1775" display="https://www.filmaffinity.com/es/film688669.html" xr:uid="{95C3436F-DDFB-40CA-AA95-A2F80E6ED6C3}"/>
    <hyperlink ref="E2161" r:id="rId1776" display="https://www.filmaffinity.com/es/film389985.html" xr:uid="{C8ED54B4-402B-4741-B2C7-A5867EA76A03}"/>
    <hyperlink ref="E2162" r:id="rId1777" display="https://www.filmaffinity.com/es/film181057.html" xr:uid="{EB4DD0AE-83C8-454F-8064-18F8F02E2DC5}"/>
    <hyperlink ref="E2163" r:id="rId1778" display="https://www.filmaffinity.com/es/film634369.html" xr:uid="{6B032EDD-ACE4-4025-B4C4-2A77CD4DC3A5}"/>
    <hyperlink ref="E2164" r:id="rId1779" display="https://www.filmaffinity.com/es/film505776.html" xr:uid="{EF7387D6-F7C4-486B-8BF1-15D93D7E997C}"/>
    <hyperlink ref="E2165" r:id="rId1780" display="https://www.filmaffinity.com/es/film977734.html" xr:uid="{F126D477-33A6-417D-9FCA-40993F46522B}"/>
    <hyperlink ref="E2166" r:id="rId1781" display="https://www.filmaffinity.com/es/film403523.html" xr:uid="{3249AFBF-7208-4985-ACB4-2959DF38368C}"/>
    <hyperlink ref="E2167" r:id="rId1782" display="https://www.filmaffinity.com/es/film297271.html" xr:uid="{2DFBE536-BE07-4E7C-8717-C4F6A9F09EAC}"/>
    <hyperlink ref="E2168" r:id="rId1783" display="https://www.filmaffinity.com/es/film487345.html" xr:uid="{8CF3E43F-C737-4A67-A347-E909AA862B61}"/>
    <hyperlink ref="E177" r:id="rId1784" display="https://www.filmaffinity.com/es/film269833.html" xr:uid="{7310D559-F4BB-44AE-A84F-1CC01BB524B4}"/>
    <hyperlink ref="E2169" r:id="rId1785" display="https://www.filmaffinity.com/es/film790635.html" xr:uid="{F1767EE2-D576-4ADD-B9F6-E46FB50063A7}"/>
    <hyperlink ref="E5451" r:id="rId1786" display="https://www.filmaffinity.com/es/film441239.html" xr:uid="{135A90B6-4245-4C5B-A9A0-22B2B39FABA5}"/>
    <hyperlink ref="E2170" r:id="rId1787" display="https://www.filmaffinity.com/es/film716465.html" xr:uid="{FD028C05-8997-4BFC-9228-26233FF77B2C}"/>
    <hyperlink ref="E2171" r:id="rId1788" display="https://www.filmaffinity.com/es/film666899.html" xr:uid="{B1E31438-3D1E-4C4D-9470-A01ABD1070CD}"/>
    <hyperlink ref="E2172" r:id="rId1789" display="https://www.filmaffinity.com/es/film162809.html" xr:uid="{58CF566D-745A-4CE1-9B99-C2E0EDBE0049}"/>
    <hyperlink ref="E2173" r:id="rId1790" display="https://www.filmaffinity.com/es/film776226.html" xr:uid="{43693263-477D-472A-824D-D190506D2651}"/>
    <hyperlink ref="E6472" r:id="rId1791" display="https://www.filmaffinity.com/es/film331584.html" xr:uid="{DD3C2CF2-AB43-4AD8-AAC7-5EC3C44EA78D}"/>
    <hyperlink ref="E2174" r:id="rId1792" display="https://www.filmaffinity.com/es/film363849.html" xr:uid="{A2F96277-7D9E-4733-81E8-5D58F3A2B88D}"/>
    <hyperlink ref="E2175" r:id="rId1793" display="https://www.filmaffinity.com/es/film268424.html" xr:uid="{894AC911-AD46-471D-AF5D-FFA33C3890B0}"/>
    <hyperlink ref="E2176" r:id="rId1794" display="https://www.filmaffinity.com/es/film568435.html" xr:uid="{48D0E7A2-2478-4DF3-B656-360EF7F4AD02}"/>
    <hyperlink ref="E2177" r:id="rId1795" display="https://www.filmaffinity.com/es/film898714.html" xr:uid="{8DCD6F06-2A79-4ACB-A4D9-9155C5E8AEC3}"/>
    <hyperlink ref="E2178" r:id="rId1796" display="https://www.filmaffinity.com/es/film343315.html" xr:uid="{4D1EA646-2110-4A6F-83A1-5327BAD33215}"/>
    <hyperlink ref="E2179" r:id="rId1797" display="https://www.filmaffinity.com/es/film939261.html" xr:uid="{BF18EA8B-5411-4D89-90AA-33AA42C46912}"/>
    <hyperlink ref="E2180" r:id="rId1798" display="https://www.filmaffinity.com/es/film648348.html" xr:uid="{93C28FEA-EC3C-4DF3-9491-2A917B52C4C5}"/>
    <hyperlink ref="E2181" r:id="rId1799" display="https://www.filmaffinity.com/es/film181820.html" xr:uid="{996D2162-6D56-4FBA-919E-5B6D0842DC3A}"/>
    <hyperlink ref="E2183" r:id="rId1800" display="https://www.filmaffinity.com/es/film828416.html" xr:uid="{F6F6D9E2-ACA7-43A2-AA44-714989C3FEAA}"/>
    <hyperlink ref="E2182" r:id="rId1801" display="https://www.filmaffinity.com/es/film197423.html" xr:uid="{76E4B10F-E32C-40A0-B630-27277A5EC748}"/>
    <hyperlink ref="E2184" r:id="rId1802" display="https://www.filmaffinity.com/es/film440402.html" xr:uid="{CB665416-9D3B-4F54-80DF-528360803FED}"/>
    <hyperlink ref="E2186" r:id="rId1803" display="https://www.filmaffinity.com/es/film545673.html" xr:uid="{721BFE14-62B8-4D4E-9BFE-7E7D607FC5CD}"/>
    <hyperlink ref="E2187" r:id="rId1804" display="https://www.filmaffinity.com/es/film336653.html" xr:uid="{0942EE06-72BD-48CC-B049-CEE2C127D6A1}"/>
    <hyperlink ref="E2188" r:id="rId1805" display="https://www.filmaffinity.com/es/film264669.html" xr:uid="{7239FADD-A17E-4DF9-B2A1-E52896C9EAD9}"/>
    <hyperlink ref="E2189" r:id="rId1806" display="https://www.filmaffinity.com/es/film472801.html" xr:uid="{543B7FAC-DCFB-4B4C-B814-4977B602B36B}"/>
    <hyperlink ref="E2190" r:id="rId1807" display="https://www.filmaffinity.com/es/film391185.html" xr:uid="{0A2B9F32-D148-4E4A-827D-919F67D75AAA}"/>
    <hyperlink ref="E2191" r:id="rId1808" display="https://www.filmaffinity.com/es/film675069.html" xr:uid="{41220E88-9A04-40E6-B3B2-0FFF64FFAE99}"/>
    <hyperlink ref="E2192" r:id="rId1809" display="https://www.filmaffinity.com/es/film251415.html" xr:uid="{9B905D40-D6E5-4517-9B54-40E7B667FFC2}"/>
    <hyperlink ref="E2195" r:id="rId1810" display="https://www.filmaffinity.com/es/film228751.html" xr:uid="{E3016FAE-568C-41D3-843C-4ABCA3F81847}"/>
    <hyperlink ref="E2194" r:id="rId1811" display="https://www.filmaffinity.com/es/film361537.html" xr:uid="{87024A6D-DD9B-4390-A07A-1A422E734C76}"/>
    <hyperlink ref="E2196" r:id="rId1812" display="https://www.filmaffinity.com/es/film496679.html" xr:uid="{22E2EE70-149C-4961-B8AB-33DB9A8071DA}"/>
    <hyperlink ref="E2197" r:id="rId1813" display="https://www.filmaffinity.com/es/film799889.html" xr:uid="{FCBEFF75-8C4D-4EC7-BC8A-1C70429C5CE5}"/>
    <hyperlink ref="E2198" r:id="rId1814" display="https://www.filmaffinity.com/es/film307952.html" xr:uid="{7DEB0EF2-1132-414F-B085-755AF0788772}"/>
    <hyperlink ref="E2199" r:id="rId1815" display="https://www.filmaffinity.com/es/film639781.html" xr:uid="{B1AC7E2E-6174-41E6-A6EF-EB60C0A2378A}"/>
    <hyperlink ref="E2200" r:id="rId1816" display="https://www.filmaffinity.com/es/film647978.html" xr:uid="{AD01EBF8-6AC7-4A00-8FBE-C5E6E9D1964F}"/>
    <hyperlink ref="E2202" r:id="rId1817" display="https://www.filmaffinity.com/es/film447499.html" xr:uid="{5B2753C5-9487-471E-8502-AA3431873CD3}"/>
    <hyperlink ref="E2201" r:id="rId1818" display="https://www.filmaffinity.com/es/film356759.html" xr:uid="{8DE9523C-B8BE-49FD-B640-154DFE56C7AF}"/>
    <hyperlink ref="E2204" r:id="rId1819" display="https://www.filmaffinity.com/es/film277435.html" xr:uid="{BC46B662-1F07-46EB-A314-3F496F01126B}"/>
    <hyperlink ref="E2206" r:id="rId1820" display="https://www.filmaffinity.com/es/film241155.html" xr:uid="{F85497D7-C03B-4047-BB5F-065DC9EF5A85}"/>
    <hyperlink ref="E2207" r:id="rId1821" display="https://www.filmaffinity.com/es/film898380.html" xr:uid="{0219EA7A-C7E3-4443-A196-E91EEBB15E6E}"/>
    <hyperlink ref="E2205" r:id="rId1822" display="https://www.filmaffinity.com/es/film542591.html" xr:uid="{F1AC9C1A-EEF4-4494-8FD6-C9CF9A98521C}"/>
    <hyperlink ref="E2209" r:id="rId1823" display="https://www.filmaffinity.com/es/film308555.html" xr:uid="{FBB8FDB8-573F-487A-8EEC-993E3A44B9A5}"/>
    <hyperlink ref="E2210" r:id="rId1824" display="https://www.filmaffinity.com/es/film283224.html" xr:uid="{44F4ABB1-F79F-4022-B1D6-A851361963A3}"/>
    <hyperlink ref="E2208" r:id="rId1825" display="https://www.filmaffinity.com/es/film706393.html" xr:uid="{E42A28E9-E9BA-4D03-BA79-FC8F0A522EC5}"/>
    <hyperlink ref="E2212" r:id="rId1826" display="https://www.filmaffinity.com/es/film583060.html" xr:uid="{A2E4C42C-4EB4-4706-A3E8-0CB43F6A19D4}"/>
    <hyperlink ref="E2215" r:id="rId1827" display="https://www.filmaffinity.com/es/film462819.html" xr:uid="{FB58BF02-6C7B-4502-B97B-6BC70C5D2462}"/>
    <hyperlink ref="E2214" r:id="rId1828" display="https://www.filmaffinity.com/es/film446247.html" xr:uid="{C753FA73-2FC6-4276-8124-60A8A7BCEDFC}"/>
    <hyperlink ref="E2217" r:id="rId1829" display="https://www.filmaffinity.com/es/film804826.html" xr:uid="{374B9E00-392A-4097-B37A-8DF916C3A6B4}"/>
    <hyperlink ref="E2218" r:id="rId1830" display="https://www.filmaffinity.com/es/film729572.html" xr:uid="{CF7E4927-ED35-4530-8DC7-9B439F0B2EFE}"/>
    <hyperlink ref="E2219" r:id="rId1831" display="https://www.filmaffinity.com/es/film494297.html" xr:uid="{33AD6AA1-CF8D-4DA0-8E74-9C4295F8A378}"/>
    <hyperlink ref="E2221" r:id="rId1832" display="https://www.filmaffinity.com/es/film982397.html" xr:uid="{89A34F10-351C-45F1-B21B-55A7E1E3315E}"/>
    <hyperlink ref="E2222" r:id="rId1833" display="https://www.filmaffinity.com/es/film553570.html" xr:uid="{F65B60D5-C725-4A4A-A757-DE967B90CA51}"/>
    <hyperlink ref="E2223" r:id="rId1834" display="https://www.filmaffinity.com/es/film707642.html" xr:uid="{83A90EDC-6D37-4F8B-83FC-261CBCEC492B}"/>
    <hyperlink ref="E2224" r:id="rId1835" display="https://www.filmaffinity.com/es/film174321.html" xr:uid="{77B990B5-98C5-49C1-9C8B-9A78B6C8713E}"/>
    <hyperlink ref="E2225" r:id="rId1836" display="https://www.filmaffinity.com/es/film531000.html" xr:uid="{B84614A3-10C3-482B-8896-A8ADA210D24A}"/>
    <hyperlink ref="E2227" r:id="rId1837" display="https://www.filmaffinity.com/es/film602868.html" xr:uid="{43C9060B-BE67-4A6E-B6D0-4C421EFD9D89}"/>
    <hyperlink ref="E2226" r:id="rId1838" display="https://www.filmaffinity.com/es/film696003.html" xr:uid="{DE655052-A28D-4C42-8E11-AE36755A96B3}"/>
    <hyperlink ref="E2228" r:id="rId1839" display="https://www.filmaffinity.com/es/film987363.html" xr:uid="{1148B984-A324-444C-91B8-8A67CA3CA4A5}"/>
    <hyperlink ref="E2229" r:id="rId1840" display="https://www.filmaffinity.com/es/film849145.html" xr:uid="{21DE1706-15A8-488C-8A9D-FAD87AF54E89}"/>
    <hyperlink ref="E2231" r:id="rId1841" display="https://www.filmaffinity.com/es/film384754.html" xr:uid="{66A58BB9-7F97-4B0D-9DD9-B166A9BBFABF}"/>
    <hyperlink ref="E2232" r:id="rId1842" display="https://www.filmaffinity.com/es/film185973.html" xr:uid="{01AE33B3-3CAC-4D78-839C-3399165C41E7}"/>
    <hyperlink ref="E2233" r:id="rId1843" display="https://www.filmaffinity.com/es/film788590.html" xr:uid="{E4B113B5-51D9-4343-9247-1C1AA510BB25}"/>
    <hyperlink ref="E2234" r:id="rId1844" display="https://www.filmaffinity.com/es/film925182.html" xr:uid="{9EAA4F26-E78E-48B7-B599-3340F60FB53B}"/>
    <hyperlink ref="E2235" r:id="rId1845" display="https://www.filmaffinity.com/es/film188427.html" xr:uid="{18FC58D7-FEEE-4754-BAFE-315D43883A0C}"/>
    <hyperlink ref="E2236" r:id="rId1846" display="https://www.filmaffinity.com/es/film922007.html" xr:uid="{2B29F10D-3D33-4119-BDB4-119DE6B046DF}"/>
    <hyperlink ref="E2237" r:id="rId1847" display="https://www.filmaffinity.com/es/film394211.html" xr:uid="{C995B299-85EB-4C58-8B83-5867EC576085}"/>
    <hyperlink ref="E2238" r:id="rId1848" display="https://www.filmaffinity.com/es/film199913.html" xr:uid="{FA1C40B8-E969-4DB8-92A0-8CAEA096E0C8}"/>
    <hyperlink ref="E2240" r:id="rId1849" display="https://www.filmaffinity.com/es/film627079.html" xr:uid="{30191A58-4072-4C90-92E9-5961C7BE648B}"/>
    <hyperlink ref="E2241" r:id="rId1850" display="https://www.filmaffinity.com/es/film564460.html" xr:uid="{DD18098B-33AF-4A6A-B79B-8E8203606071}"/>
    <hyperlink ref="E2242" r:id="rId1851" display="https://www.filmaffinity.com/es/film923690.html" xr:uid="{F97E1AE1-5ECD-4799-ABA9-C13B78B62230}"/>
    <hyperlink ref="E2243" r:id="rId1852" display="https://www.filmaffinity.com/es/film511182.html" xr:uid="{AF2B32BA-F546-44D0-BD3F-5640835D59C7}"/>
    <hyperlink ref="E6493" r:id="rId1853" display="https://www.filmaffinity.com/es/film385788.html" xr:uid="{9D821570-A5C1-4F20-BF83-0FF30A526882}"/>
    <hyperlink ref="E2244" r:id="rId1854" display="https://www.filmaffinity.com/es/film172503.html" xr:uid="{07A484E4-FF9A-498C-856A-A40FB63D32D1}"/>
    <hyperlink ref="E2246" r:id="rId1855" display="https://www.filmaffinity.com/es/film135606.html" xr:uid="{13FBCEBE-D169-426D-AC5F-A35488AD450A}"/>
    <hyperlink ref="E2247" r:id="rId1856" display="https://www.filmaffinity.com/es/film728544.html" xr:uid="{54550F4F-093A-4751-B46F-EBA811A853A6}"/>
    <hyperlink ref="E2248" r:id="rId1857" display="https://www.filmaffinity.com/es/film150198.html" xr:uid="{6E5CFF88-3F5F-428B-A0C1-67B66EAFE8ED}"/>
    <hyperlink ref="E2249" r:id="rId1858" display="https://www.filmaffinity.com/es/film432987.html" xr:uid="{F5C3AAA8-CADD-4C09-9D60-3CB56F1AC68C}"/>
    <hyperlink ref="E2250" r:id="rId1859" display="https://www.filmaffinity.com/es/film649490.html" xr:uid="{63C20746-A80B-438D-B484-8615BA90A492}"/>
    <hyperlink ref="E2245" r:id="rId1860" display="https://www.filmaffinity.com/es/film909211.html" xr:uid="{C1258491-81A2-4919-8E57-6A0A75A63B8D}"/>
    <hyperlink ref="E2251" r:id="rId1861" display="https://www.filmaffinity.com/es/film288865.html" xr:uid="{8A93EB59-34D6-4A73-8456-F16981E1C6FF}"/>
    <hyperlink ref="E2252" r:id="rId1862" display="https://www.filmaffinity.com/es/film425258.html" xr:uid="{B965F5F6-38CA-424B-B6B2-25CCAD08D8D4}"/>
    <hyperlink ref="E2253" r:id="rId1863" display="https://www.filmaffinity.com/es/film597563.html" xr:uid="{C17D62B5-EB4D-40A2-9769-D0B5A34B666B}"/>
    <hyperlink ref="E2254" r:id="rId1864" display="https://www.filmaffinity.com/es/film110500.html" xr:uid="{65C92BE2-3941-4D3D-AE82-D3DB7B9ABC79}"/>
    <hyperlink ref="E2255" r:id="rId1865" display="https://www.filmaffinity.com/es/film364687.html" xr:uid="{165DA9F4-7446-4A2E-BCC4-DD37336536EA}"/>
    <hyperlink ref="E2256" r:id="rId1866" display="https://www.filmaffinity.com/es/film124755.html" xr:uid="{38D9568E-5A61-4162-B5BE-AE95F683D29C}"/>
    <hyperlink ref="E2257" r:id="rId1867" display="https://www.filmaffinity.com/es/film768186.html" xr:uid="{4C67F7ED-4A57-45D0-932A-F427D08E83B6}"/>
    <hyperlink ref="E2259" r:id="rId1868" display="https://www.filmaffinity.com/es/film927274.html" xr:uid="{993E89CE-5B26-41BD-8A66-E8FC80D3D219}"/>
    <hyperlink ref="E2261" r:id="rId1869" display="https://www.filmaffinity.com/es/film269157.html" xr:uid="{3D972060-DD8B-4DB9-8761-1CDBE1CDDA2E}"/>
    <hyperlink ref="E2262" r:id="rId1870" display="https://www.filmaffinity.com/es/film585050.html" xr:uid="{FF05651C-B709-43B7-927E-0AE094010A30}"/>
    <hyperlink ref="E2263" r:id="rId1871" display="https://www.filmaffinity.com/es/film950146.html" xr:uid="{BB5BAD7F-28A6-402A-B256-92A6E34C48AC}"/>
    <hyperlink ref="E2264" r:id="rId1872" display="https://www.filmaffinity.com/es/film127204.html" xr:uid="{CCC363C0-190F-457C-9F2B-9CC60D7B3F7C}"/>
    <hyperlink ref="E2265" r:id="rId1873" display="https://www.filmaffinity.com/es/film355393.html" xr:uid="{82869A93-1C0D-4CC7-87F3-2B512ED3109B}"/>
    <hyperlink ref="E2267" r:id="rId1874" display="https://www.filmaffinity.com/es/film128377.html" xr:uid="{20D127CA-A114-496D-9A91-DEA0D6503767}"/>
    <hyperlink ref="E2268" r:id="rId1875" display="https://www.filmaffinity.com/es/film245378.html" xr:uid="{D11857ED-A419-4A8D-B0AD-3594A1FFB20D}"/>
    <hyperlink ref="E2269" r:id="rId1876" display="https://www.filmaffinity.com/es/film324684.html" xr:uid="{275D1F5E-3B38-4DBE-A0D7-AB6C2BCDF9DA}"/>
    <hyperlink ref="E2270" r:id="rId1877" display="https://www.filmaffinity.com/es/film659211.html" xr:uid="{5AAFA995-B91B-46B6-BBF5-35ED68D70B18}"/>
    <hyperlink ref="E2272" r:id="rId1878" display="https://www.filmaffinity.com/es/film500089.html" xr:uid="{AEC6B872-7DCB-4F14-89E3-B783839D034B}"/>
    <hyperlink ref="E2274" r:id="rId1879" display="https://www.filmaffinity.com/es/film297590.html" xr:uid="{624CEC1C-3429-48AC-8136-BAAE5E5E144E}"/>
    <hyperlink ref="E2275" r:id="rId1880" display="https://www.filmaffinity.com/es/film534217.html" xr:uid="{CB80E851-07EA-44D6-A16D-1EDF4DDEF318}"/>
    <hyperlink ref="E2271" r:id="rId1881" display="https://www.filmaffinity.com/es/film320626.html" xr:uid="{3E6742B5-FF5F-49D4-A2A9-45D2F063F235}"/>
    <hyperlink ref="E2276" r:id="rId1882" display="https://www.filmaffinity.com/es/film130270.html" xr:uid="{908B968F-B37A-4BB6-97E7-4CF9A8EE6BCE}"/>
    <hyperlink ref="E2277" r:id="rId1883" display="https://www.filmaffinity.com/es/film993615.html" xr:uid="{095EDF69-7C71-4825-B248-0488C902CBD6}"/>
    <hyperlink ref="E2280" r:id="rId1884" display="https://www.filmaffinity.com/es/film652264.html" xr:uid="{58F4FD15-A299-4D07-97A0-282B1A7D00DB}"/>
    <hyperlink ref="E2278" r:id="rId1885" display="https://www.filmaffinity.com/es/film963209.html" xr:uid="{ED3574DD-A28B-49B7-A9BC-9D5C088ED143}"/>
    <hyperlink ref="E2281" r:id="rId1886" display="https://www.filmaffinity.com/es/film558732.html" xr:uid="{EA8666D8-D1A8-4D61-A6DD-6F46E9EDF5F4}"/>
    <hyperlink ref="E2282" r:id="rId1887" display="https://www.filmaffinity.com/es/film907770.html" xr:uid="{89EB69F6-6A0B-4FDD-A16F-9D7E887DD657}"/>
    <hyperlink ref="E2285" r:id="rId1888" display="https://www.filmaffinity.com/es/film124145.html" xr:uid="{23F0D37F-1D9D-4511-B9E2-C4B4114B41F6}"/>
    <hyperlink ref="E2283" r:id="rId1889" display="https://www.filmaffinity.com/es/film596286.html" xr:uid="{8AEA51CE-02E1-4FDF-833F-543C97E3D890}"/>
    <hyperlink ref="E2286" r:id="rId1890" display="https://www.filmaffinity.com/es/film773383.html" xr:uid="{CE8BDF99-6903-4E05-9AAA-49C6B34D806B}"/>
    <hyperlink ref="E2287" r:id="rId1891" display="https://www.filmaffinity.com/es/film951092.html" xr:uid="{435CB951-FFE3-446C-BA8A-7184061F5025}"/>
    <hyperlink ref="E2288" r:id="rId1892" display="https://www.filmaffinity.com/es/film224819.html" xr:uid="{4F8070C3-ABF4-46C3-8D5C-DF52DB2C3070}"/>
    <hyperlink ref="E2290" r:id="rId1893" display="https://www.filmaffinity.com/es/film940946.html" xr:uid="{BF39933F-699D-4E51-B257-427EE89D8C8E}"/>
    <hyperlink ref="E2291" r:id="rId1894" display="https://www.filmaffinity.com/es/film228146.html" xr:uid="{EAAFDCAD-7113-4FA9-9A80-FEC85711CB41}"/>
    <hyperlink ref="E2292" r:id="rId1895" display="https://www.filmaffinity.com/es/film150158.html" xr:uid="{DA731320-E49E-46B8-985D-0E822262B149}"/>
    <hyperlink ref="E2293" r:id="rId1896" display="https://www.filmaffinity.com/es/film932473.html" xr:uid="{6D843CEA-FF0F-49A4-A795-1008AC6B5BF5}"/>
    <hyperlink ref="E2294" r:id="rId1897" display="https://www.filmaffinity.com/es/film747221.html" xr:uid="{B505FB88-665D-4F4A-A795-E94F6E383962}"/>
    <hyperlink ref="E2295" r:id="rId1898" display="https://www.filmaffinity.com/es/film540473.html" xr:uid="{2359952C-F6A2-4886-8A36-2CE856AE6849}"/>
    <hyperlink ref="E2296" r:id="rId1899" display="https://www.filmaffinity.com/es/film477331.html" xr:uid="{B2F39BF8-2461-4299-A8E5-E3A42C494115}"/>
    <hyperlink ref="E2298" r:id="rId1900" display="https://www.filmaffinity.com/es/film232678.html" xr:uid="{AC945544-57DD-46D2-8B8E-60A873881788}"/>
    <hyperlink ref="E2300" r:id="rId1901" display="https://www.filmaffinity.com/es/film605400.html" xr:uid="{E2CA7E78-B730-4E40-8856-3732828954D9}"/>
    <hyperlink ref="E2301" r:id="rId1902" display="https://www.filmaffinity.com/es/film448676.html" xr:uid="{EDDE82F2-7F96-461B-9EF9-275B9469F394}"/>
    <hyperlink ref="E2302" r:id="rId1903" display="https://www.filmaffinity.com/es/film387010.html" xr:uid="{4DC8BBC9-FE54-410B-87E7-FE7F37360E1A}"/>
    <hyperlink ref="E2303" r:id="rId1904" display="https://www.filmaffinity.com/es/film801483.html" xr:uid="{C14AABD4-30A1-4941-98B7-A08C0C60B094}"/>
    <hyperlink ref="E2304" r:id="rId1905" display="https://www.filmaffinity.com/es/film112475.html" xr:uid="{75998848-B65F-4EF0-BFF9-1155A849E7AC}"/>
    <hyperlink ref="E2305" r:id="rId1906" display="https://www.filmaffinity.com/es/film601157.html" xr:uid="{FE334B95-6360-4FEE-A8D6-7E57189071B2}"/>
    <hyperlink ref="E2306" r:id="rId1907" display="https://www.filmaffinity.com/es/film717826.html" xr:uid="{FB579C96-EEAE-44BB-AF52-62F1C2CD8EA4}"/>
    <hyperlink ref="E2307" r:id="rId1908" display="https://www.filmaffinity.com/es/film549208.html" xr:uid="{FF6422A3-FA44-443D-AA51-CA0D8E39C77E}"/>
    <hyperlink ref="E2309" r:id="rId1909" display="https://www.filmaffinity.com/es/film616848.html" xr:uid="{22459B0E-C14B-4A83-914F-A6066A9883F6}"/>
    <hyperlink ref="E2308" r:id="rId1910" display="https://www.filmaffinity.com/es/film590546.html" xr:uid="{0A4D87CD-2A10-40C0-8ED8-C29AD6474B59}"/>
    <hyperlink ref="E2311" r:id="rId1911" display="https://www.filmaffinity.com/es/film354052.html" xr:uid="{3A4F250F-F3E1-4E82-B5D5-0C33C95FC993}"/>
    <hyperlink ref="E2312" r:id="rId1912" display="https://www.filmaffinity.com/es/film163831.html" xr:uid="{5114A739-364B-467A-A5A9-A27A6A7CDAC3}"/>
    <hyperlink ref="E2313" r:id="rId1913" display="https://www.filmaffinity.com/es/film485370.html" xr:uid="{96150D05-0965-4624-B622-B518C0A67BA5}"/>
    <hyperlink ref="E3828" r:id="rId1914" display="https://www.filmaffinity.com/es/film282337.html" xr:uid="{F0DD711F-2D7A-4F9F-84AE-B9DE193B9872}"/>
    <hyperlink ref="E2315" r:id="rId1915" display="https://www.filmaffinity.com/es/film799003.html" xr:uid="{011711D9-2172-417E-AAB7-860166AA01E3}"/>
    <hyperlink ref="E2316" r:id="rId1916" display="https://www.filmaffinity.com/es/film736868.html" xr:uid="{55B1B0DE-92D4-4B69-A02F-0470FB2774B8}"/>
    <hyperlink ref="E2318" r:id="rId1917" display="https://www.filmaffinity.com/es/film855671.html" xr:uid="{C0AA310A-DC94-4AAE-9436-76058D5A2115}"/>
    <hyperlink ref="E2319" r:id="rId1918" display="https://www.filmaffinity.com/es/film668061.html" xr:uid="{78BE6D1F-8740-4E33-BFBB-2257D0CF9D3A}"/>
    <hyperlink ref="E2320" r:id="rId1919" display="https://www.filmaffinity.com/es/film694694.html" xr:uid="{CFD69C61-20C4-4EE6-A75D-393756976553}"/>
    <hyperlink ref="E2321" r:id="rId1920" display="https://www.filmaffinity.com/es/film699159.html" xr:uid="{B4E52FF5-F959-4768-9441-F9E91B08E8B5}"/>
    <hyperlink ref="E2322" r:id="rId1921" display="https://www.filmaffinity.com/es/film573639.html" xr:uid="{33F824FC-DA5B-495F-8B76-785E98268CBC}"/>
    <hyperlink ref="E2323" r:id="rId1922" display="https://www.filmaffinity.com/es/film188896.html" xr:uid="{DA40807F-ABEF-4BD5-906B-BA41B05A21F4}"/>
    <hyperlink ref="E2324" r:id="rId1923" display="https://www.filmaffinity.com/es/film380987.html" xr:uid="{8F48F670-BC77-4351-93E8-3807F26FE369}"/>
    <hyperlink ref="E2325" r:id="rId1924" display="https://www.filmaffinity.com/es/film580234.html" xr:uid="{704FBB27-6FBF-4A62-95EE-0E68B45E66DE}"/>
    <hyperlink ref="E2327" r:id="rId1925" display="https://www.filmaffinity.com/es/film308320.html" xr:uid="{D64EC452-C5CA-4927-AFEA-9ACC29683908}"/>
    <hyperlink ref="E2326" r:id="rId1926" display="https://www.filmaffinity.com/es/film705608.html" xr:uid="{63344891-A78A-467E-B2E4-48587EE51E63}"/>
    <hyperlink ref="E2328" r:id="rId1927" display="https://www.filmaffinity.com/es/film845438.html" xr:uid="{2B4929A5-C61D-43E7-926C-4D63921447C6}"/>
    <hyperlink ref="E2329" r:id="rId1928" display="https://www.filmaffinity.com/es/film610062.html" xr:uid="{DDA09735-E516-4451-A11C-F186373916DE}"/>
    <hyperlink ref="E2330" r:id="rId1929" display="https://www.filmaffinity.com/es/film287234.html" xr:uid="{9AA9CEE0-8331-4102-AA82-71F3A04B9CDC}"/>
    <hyperlink ref="E2331" r:id="rId1930" display="https://www.filmaffinity.com/es/film808694.html" xr:uid="{B099C6AF-D270-4AAB-8D4C-F7CFBB7C82B0}"/>
    <hyperlink ref="E2332" r:id="rId1931" display="https://www.filmaffinity.com/es/film774655.html" xr:uid="{CCDB1E24-B951-4FC5-B544-43EE992A89E9}"/>
    <hyperlink ref="E2333" r:id="rId1932" display="https://www.filmaffinity.com/es/film407977.html" xr:uid="{2965A6A3-913F-4EC2-B53C-73E2F8ECFA5B}"/>
    <hyperlink ref="E2334" r:id="rId1933" display="https://www.filmaffinity.com/es/film736788.html" xr:uid="{95A64DE9-98B4-4BAC-8AD6-5F6D4A38D712}"/>
    <hyperlink ref="E2335" r:id="rId1934" display="https://www.filmaffinity.com/es/film473156.html" xr:uid="{2EE3A87E-135D-4238-A104-E63C9760A2D6}"/>
    <hyperlink ref="E2336" r:id="rId1935" display="https://www.filmaffinity.com/es/film913315.html" xr:uid="{DD93BE86-2879-4CD7-AA13-D2B51E00E79A}"/>
    <hyperlink ref="E2337" r:id="rId1936" display="https://www.filmaffinity.com/es/film450303.html" xr:uid="{3819EAFC-519F-4D04-AAAA-3286437ED7CA}"/>
    <hyperlink ref="E2297" r:id="rId1937" display="https://www.filmaffinity.com/es/film751018.html" xr:uid="{41597FF1-13B1-40EB-B4C4-9359AEEDA43D}"/>
    <hyperlink ref="E2338" r:id="rId1938" display="https://www.filmaffinity.com/es/film134411.html" xr:uid="{5C17CE67-603F-4B15-8BCE-974C4FF7EDD4}"/>
    <hyperlink ref="E2341" r:id="rId1939" display="https://www.filmaffinity.com/es/film831815.html" xr:uid="{80D93DC5-A518-4418-9C95-A117B472AB21}"/>
    <hyperlink ref="E2344" r:id="rId1940" display="https://www.filmaffinity.com/es/film496610.html" xr:uid="{1C28BB4A-EE27-4087-9224-3BF82994BFDF}"/>
    <hyperlink ref="E2343" r:id="rId1941" display="https://www.filmaffinity.com/es/film437683.html" xr:uid="{CD7712A3-4439-42CE-867C-7906F60612D3}"/>
    <hyperlink ref="E2345" r:id="rId1942" display="https://www.filmaffinity.com/es/film136438.html" xr:uid="{3C83F2BD-A33C-4BC2-B76E-41F5A5DB22D6}"/>
    <hyperlink ref="E2347" r:id="rId1943" display="https://www.filmaffinity.com/es/film724947.html" xr:uid="{43CEBAC8-F87D-47A2-8872-F987D3E46485}"/>
    <hyperlink ref="E2349" r:id="rId1944" display="https://www.filmaffinity.com/es/film781442.html" xr:uid="{9DC93C7D-BED8-4E83-90C2-149B201C4D3F}"/>
    <hyperlink ref="E2350" r:id="rId1945" display="https://www.filmaffinity.com/es/film255419.html" xr:uid="{82412EB4-4CB7-4C7E-BABF-9FF78997F09B}"/>
    <hyperlink ref="E2351" r:id="rId1946" display="https://www.filmaffinity.com/es/film332689.html" xr:uid="{7813E80B-5852-408E-876F-514DE95202B3}"/>
    <hyperlink ref="E2352" r:id="rId1947" display="https://www.filmaffinity.com/es/film344734.html" xr:uid="{39D0D1F9-03C6-4580-8748-FA4FA2C3D0A8}"/>
    <hyperlink ref="E2348" r:id="rId1948" display="https://www.filmaffinity.com/es/film356325.html" xr:uid="{386A5E1D-6CDC-4F17-9FEA-32CFB4972239}"/>
    <hyperlink ref="E2353" r:id="rId1949" display="https://www.filmaffinity.com/es/film765800.html" xr:uid="{C00825C2-82B6-4881-9739-BEEB5710FE75}"/>
    <hyperlink ref="E2354" r:id="rId1950" display="https://www.filmaffinity.com/es/film968575.html" xr:uid="{42A22DAB-B06F-45BE-BEEA-3FBA4409B949}"/>
    <hyperlink ref="E2356" r:id="rId1951" display="https://www.filmaffinity.com/es/film217833.html" xr:uid="{5121FACE-A0DA-4968-8D9F-A5627BEA9B4D}"/>
    <hyperlink ref="E2357" r:id="rId1952" display="https://www.filmaffinity.com/es/film746598.html" xr:uid="{E4366CC9-88FE-4AAF-A8B2-530B62187E1A}"/>
    <hyperlink ref="E2358" r:id="rId1953" display="https://www.filmaffinity.com/es/film994733.html" xr:uid="{21F31C10-1F38-45AE-BE54-F65059E34F36}"/>
    <hyperlink ref="E2359" r:id="rId1954" display="https://www.filmaffinity.com/es/film689495.html" xr:uid="{DD721E19-2CC2-43AE-B251-8506880988BC}"/>
    <hyperlink ref="E2360" r:id="rId1955" display="https://www.filmaffinity.com/es/film935906.html" xr:uid="{0DDEF6C1-AE7D-40DF-9AF6-1C50DBD61FBF}"/>
    <hyperlink ref="E2355" r:id="rId1956" display="https://www.filmaffinity.com/es/film866671.html" xr:uid="{2ECDF66C-6F67-4D57-90FB-028B3E4B4316}"/>
    <hyperlink ref="E2361" r:id="rId1957" display="https://www.filmaffinity.com/es/film205380.html" xr:uid="{F7A77753-EA96-4A06-87FD-B677EEF19BEC}"/>
    <hyperlink ref="E2362" r:id="rId1958" display="https://www.filmaffinity.com/es/film647277.html" xr:uid="{049DA181-D4EF-4433-ADDB-CE482F772CF2}"/>
    <hyperlink ref="E2364" r:id="rId1959" display="https://www.filmaffinity.com/es/film553766.html" xr:uid="{A12D845F-B571-4B7E-9339-75AF05BC3393}"/>
    <hyperlink ref="E2365" r:id="rId1960" display="https://www.filmaffinity.com/es/film424979.html" xr:uid="{4AC8F8DA-C81B-4868-89BD-4A66E85EE09E}"/>
    <hyperlink ref="E2367" r:id="rId1961" display="https://www.filmaffinity.com/es/film652448.html" xr:uid="{D6D23E6D-154F-4519-82E3-00BB50769D59}"/>
    <hyperlink ref="E2369" r:id="rId1962" display="https://www.filmaffinity.com/es/film761163.html" xr:uid="{BA245DC5-6F69-46FE-A5FC-0B32B84C6DF5}"/>
    <hyperlink ref="E2370" r:id="rId1963" display="https://www.filmaffinity.com/es/film975690.html" xr:uid="{D3E0D6B8-FCCE-46F0-BFA0-9C98020FB39B}"/>
    <hyperlink ref="E2366" r:id="rId1964" display="https://www.filmaffinity.com/es/film246144.html" xr:uid="{2115E59B-51F1-41DA-9FE8-EB53CF7BD5EB}"/>
    <hyperlink ref="E2371" r:id="rId1965" display="https://www.filmaffinity.com/es/film958565.html" xr:uid="{66F7E7E6-B0DD-49F7-A363-1A6698C2ADBD}"/>
    <hyperlink ref="E2373" r:id="rId1966" display="https://www.filmaffinity.com/es/film518582.html" xr:uid="{640FF520-1F62-4F99-BF7A-597E9D76A455}"/>
    <hyperlink ref="E2374" r:id="rId1967" display="https://www.filmaffinity.com/es/film204716.html" xr:uid="{F5273D16-D0D5-4DC7-99EF-97F9218A83E3}"/>
    <hyperlink ref="E2375" r:id="rId1968" display="https://www.filmaffinity.com/es/film605186.html" xr:uid="{BD2E9BE6-530B-4581-86FE-C5754CC00B3A}"/>
    <hyperlink ref="E2376" r:id="rId1969" display="https://www.filmaffinity.com/es/film854483.html" xr:uid="{7623CF14-8E6B-4E6E-9710-0273E92778F2}"/>
    <hyperlink ref="E2372" r:id="rId1970" display="https://www.filmaffinity.com/es/film140455.html" xr:uid="{B4512DA5-5728-40BC-9C15-F3E573CDC337}"/>
    <hyperlink ref="E2377" r:id="rId1971" display="https://www.filmaffinity.com/es/film303738.html" xr:uid="{16A86881-B63D-43F1-93C7-63EC5E9E9FD8}"/>
    <hyperlink ref="E2379" r:id="rId1972" display="https://www.filmaffinity.com/es/film141114.html" xr:uid="{DA58915F-EEFA-427A-B777-6E3770AB2EDD}"/>
    <hyperlink ref="E2380" r:id="rId1973" display="https://www.filmaffinity.com/es/film496855.html" xr:uid="{88F2FD0B-7918-4DD8-AD2B-7D7456919941}"/>
    <hyperlink ref="E2381" r:id="rId1974" display="https://www.filmaffinity.com/es/film598422.html" xr:uid="{C9D23A71-D00D-4E6E-AF02-6F2BD2FF4988}"/>
    <hyperlink ref="E2382" r:id="rId1975" display="https://www.filmaffinity.com/es/film492741.html" xr:uid="{CD770AFD-666F-4333-A6A1-0888B2F802C8}"/>
    <hyperlink ref="E2383" r:id="rId1976" display="https://www.filmaffinity.com/es/film479690.html" xr:uid="{94CDAAE0-FDAA-43C7-8968-15E2DD6C630A}"/>
    <hyperlink ref="E2384" r:id="rId1977" display="https://www.filmaffinity.com/es/film384968.html" xr:uid="{A920758F-D1E5-4D15-B6E1-564DDA3B4E75}"/>
    <hyperlink ref="E2385" r:id="rId1978" display="https://www.filmaffinity.com/es/film247396.html" xr:uid="{250F4D8A-7C76-4716-BA1F-B5D7B11E65F1}"/>
    <hyperlink ref="E2386" r:id="rId1979" display="https://www.filmaffinity.com/es/film611397.html" xr:uid="{889BFF29-6EE2-4945-87FE-61E0C8FC3B86}"/>
    <hyperlink ref="E2387" r:id="rId1980" display="https://www.filmaffinity.com/es/film190719.html" xr:uid="{6A0D4705-71BB-400E-BC2A-7E706CAD47EB}"/>
    <hyperlink ref="E2388" r:id="rId1981" display="https://www.filmaffinity.com/es/film413606.html" xr:uid="{BE5D484A-69D6-4C0A-BA9B-6B8FBF417537}"/>
    <hyperlink ref="E2389" r:id="rId1982" display="https://www.filmaffinity.com/es/film392219.html" xr:uid="{7C670196-8173-4241-B5B3-C81D1C3AFC10}"/>
    <hyperlink ref="E2390" r:id="rId1983" display="https://www.filmaffinity.com/es/film763409.html" xr:uid="{8E9F8EBE-7C8A-47E4-BE57-A5CDC75F1D39}"/>
    <hyperlink ref="E2391" r:id="rId1984" display="https://www.filmaffinity.com/es/film697728.html" xr:uid="{061595C1-EB85-4258-B513-0FE4162A042A}"/>
    <hyperlink ref="E2393" r:id="rId1985" display="https://www.filmaffinity.com/es/film193586.html" xr:uid="{C56557F7-0E59-4C02-AAC8-0D792B02971E}"/>
    <hyperlink ref="E2394" r:id="rId1986" display="https://www.filmaffinity.com/es/film123070.html" xr:uid="{839C6A4D-5EC1-4EA2-831C-B0AD0E4F8127}"/>
    <hyperlink ref="E2395" r:id="rId1987" display="https://www.filmaffinity.com/es/film616680.html" xr:uid="{805388E5-2C20-4BF3-9679-E3CD02DD317B}"/>
    <hyperlink ref="E2396" r:id="rId1988" display="https://www.filmaffinity.com/es/film132850.html" xr:uid="{882090F1-6920-40D8-A541-4C36D751ACBD}"/>
    <hyperlink ref="E2397" r:id="rId1989" display="https://www.filmaffinity.com/es/film132010.html" xr:uid="{5A103668-BA11-478A-864B-C57256C4771B}"/>
    <hyperlink ref="E2398" r:id="rId1990" display="https://www.filmaffinity.com/es/film354455.html" xr:uid="{2A69625A-A232-48B1-9EA7-8038EC97949C}"/>
    <hyperlink ref="E2399" r:id="rId1991" display="https://www.filmaffinity.com/es/film649285.html" xr:uid="{B7F0422A-60B7-4876-835E-D98A9ACD3F71}"/>
    <hyperlink ref="E2400" r:id="rId1992" display="https://www.filmaffinity.com/es/film843446.html" xr:uid="{BF857FED-7DFD-4D5A-818D-ACFD4F33EC18}"/>
    <hyperlink ref="E2402" r:id="rId1993" display="https://www.filmaffinity.com/es/film445461.html" xr:uid="{4612B8C0-F1CC-4017-B34D-9BE1D51E2DB2}"/>
    <hyperlink ref="E2401" r:id="rId1994" display="https://www.filmaffinity.com/es/film827839.html" xr:uid="{E1D6EE2A-7335-465A-9191-FEABBFCEC3FC}"/>
    <hyperlink ref="E2405" r:id="rId1995" display="https://www.filmaffinity.com/es/film522521.html" xr:uid="{80C4001E-50BA-460A-85E7-524FB56B9A19}"/>
    <hyperlink ref="E2406" r:id="rId1996" display="https://www.filmaffinity.com/es/film163454.html" xr:uid="{19217C67-A340-4379-93FA-4DF8D7167136}"/>
    <hyperlink ref="E2407" r:id="rId1997" display="https://www.filmaffinity.com/es/film911449.html" xr:uid="{51AF73B5-BF60-4EDE-ABEE-A1EC113906FC}"/>
    <hyperlink ref="E2408" r:id="rId1998" display="https://www.filmaffinity.com/es/film580744.html" xr:uid="{91CF3ECD-EA32-4F86-A46B-735A2DADF4BD}"/>
    <hyperlink ref="E2409" r:id="rId1999" display="https://www.filmaffinity.com/es/film998518.html" xr:uid="{7AAE63DE-A795-4788-9127-00F481E172A6}"/>
    <hyperlink ref="E2411" r:id="rId2000" display="https://www.filmaffinity.com/es/film839710.html" xr:uid="{D0C46443-D67D-4E58-8171-038CBEE8143F}"/>
    <hyperlink ref="E2404" r:id="rId2001" display="https://www.filmaffinity.com/es/film194315.html" xr:uid="{ECD70F25-F78F-4EAF-BCE3-E762043DF591}"/>
    <hyperlink ref="E2410" r:id="rId2002" display="https://www.filmaffinity.com/es/film398812.html" xr:uid="{D3D16E48-3A8D-459F-9789-3C8D40CEC366}"/>
    <hyperlink ref="E2412" r:id="rId2003" display="https://www.filmaffinity.com/es/film463225.html" xr:uid="{344B802E-A94C-4E66-89C5-71EA92CDDD89}"/>
    <hyperlink ref="E2413" r:id="rId2004" display="https://www.filmaffinity.com/es/film415485.html" xr:uid="{F6D21F1F-52B2-4D38-AFCE-EFE2E14622B4}"/>
    <hyperlink ref="E2414" r:id="rId2005" display="https://www.filmaffinity.com/es/film809305.html" xr:uid="{59D86C85-76E5-4023-9112-C87573ACF366}"/>
    <hyperlink ref="E2415" r:id="rId2006" display="https://www.filmaffinity.com/es/film619476.html" xr:uid="{C4BAC58D-4268-424A-865D-C3EB9EAD76AD}"/>
    <hyperlink ref="E2416" r:id="rId2007" display="https://www.filmaffinity.com/es/film387890.html" xr:uid="{7C154E91-9409-4868-BC4C-F02CCED82781}"/>
    <hyperlink ref="E2417" r:id="rId2008" display="https://www.filmaffinity.com/es/film577787.html" xr:uid="{C3974E17-1BDC-4E8A-A8F8-4FE3C96C8C97}"/>
    <hyperlink ref="E5990" r:id="rId2009" display="https://www.filmaffinity.com/es/film815921.html" xr:uid="{928267D9-06AE-4ED5-9BEB-767F76252B6E}"/>
    <hyperlink ref="E2418" r:id="rId2010" display="https://www.filmaffinity.com/es/film620744.html" xr:uid="{23C99B76-4B44-4037-80F7-760FE020007C}"/>
    <hyperlink ref="E2420" r:id="rId2011" display="https://www.filmaffinity.com/es/film853528.html" xr:uid="{47C46CD6-6F7C-4897-B112-98AA1614CEB1}"/>
    <hyperlink ref="E2421" r:id="rId2012" display="https://www.filmaffinity.com/es/film844373.html" xr:uid="{B92840FB-A686-465B-A9A4-F71B49F6F19C}"/>
    <hyperlink ref="E2422" r:id="rId2013" display="https://www.filmaffinity.com/es/film600705.html" xr:uid="{3C366ECB-5F16-4048-B2ED-CFD30901939F}"/>
    <hyperlink ref="E2423" r:id="rId2014" display="https://www.filmaffinity.com/es/film858152.html" xr:uid="{AD6052C2-1276-4F00-A354-C11375D6BD09}"/>
    <hyperlink ref="E2424" r:id="rId2015" display="https://www.filmaffinity.com/es/film434295.html" xr:uid="{EDD1F5A6-E410-485E-BB2D-DEE353F1E4A0}"/>
    <hyperlink ref="E2425" r:id="rId2016" display="https://www.filmaffinity.com/es/film251042.html" xr:uid="{7B59AE19-CFF2-42DF-B33F-A62F7BAE4B7B}"/>
    <hyperlink ref="E2426" r:id="rId2017" display="https://www.filmaffinity.com/es/film219634.html" xr:uid="{EE7363A0-DC5C-4C61-9A81-B5E464F61F2D}"/>
    <hyperlink ref="E2427" r:id="rId2018" display="https://www.filmaffinity.com/es/film487134.html" xr:uid="{754B1A63-7F06-46A1-BD11-28600B90E825}"/>
    <hyperlink ref="E2428" r:id="rId2019" display="https://www.filmaffinity.com/es/film551842.html" xr:uid="{427F5D85-9512-4881-8F1C-B799C036E464}"/>
    <hyperlink ref="E2429" r:id="rId2020" display="https://www.filmaffinity.com/es/film316070.html" xr:uid="{ECCFDE71-06A9-4D8E-A0FB-66A2426CE823}"/>
    <hyperlink ref="E2430" r:id="rId2021" display="https://www.filmaffinity.com/es/film403849.html" xr:uid="{93C17D5D-5DB6-456F-B372-6F3B5E54433A}"/>
    <hyperlink ref="E2431" r:id="rId2022" display="https://www.filmaffinity.com/es/film313601.html" xr:uid="{E70123CC-20F8-4A43-A976-F0D83F1E5699}"/>
    <hyperlink ref="E2432" r:id="rId2023" display="https://www.filmaffinity.com/es/film942026.html" xr:uid="{718DD937-32F3-4488-AED7-6D2AC9565ABC}"/>
    <hyperlink ref="E2433" r:id="rId2024" display="https://www.filmaffinity.com/es/film602213.html" xr:uid="{300707DD-70F8-4600-8CB1-3E59729B9F30}"/>
    <hyperlink ref="E2434" r:id="rId2025" display="https://www.filmaffinity.com/es/film296191.html" xr:uid="{AA2CC722-91F1-4FD4-AB45-6755A34DC782}"/>
    <hyperlink ref="E2435" r:id="rId2026" display="https://www.filmaffinity.com/es/film420610.html" xr:uid="{C59D5D54-50DD-438D-B905-63FE680CDF52}"/>
    <hyperlink ref="E2436" r:id="rId2027" display="https://www.filmaffinity.com/es/film677293.html" xr:uid="{F99273C1-9628-4B1B-AC94-55F5D9579DAC}"/>
    <hyperlink ref="E2437" r:id="rId2028" display="https://www.filmaffinity.com/es/film865199.html" xr:uid="{426B28DF-445C-4A09-83ED-1C02A1EA0A93}"/>
    <hyperlink ref="E2438" r:id="rId2029" display="https://www.filmaffinity.com/es/film636318.html" xr:uid="{8B0739E6-5667-4B44-B7C8-D5F897CD1BCF}"/>
    <hyperlink ref="E2439" r:id="rId2030" display="https://www.filmaffinity.com/es/film842394.html" xr:uid="{D6DACD82-2076-4F62-A66D-D0C4121652B8}"/>
    <hyperlink ref="E2440" r:id="rId2031" display="https://www.filmaffinity.com/es/film746294.html" xr:uid="{AD2F4903-7F9B-481C-83E1-33E78DBD7944}"/>
    <hyperlink ref="E2441" r:id="rId2032" display="https://www.filmaffinity.com/es/film753002.html" xr:uid="{B22D25F3-DC3E-4930-9C65-3946B6AC1F63}"/>
    <hyperlink ref="E2442" r:id="rId2033" display="https://www.filmaffinity.com/es/film166886.html" xr:uid="{79334FEB-8130-4F0C-BBD2-80D4F7182BF7}"/>
    <hyperlink ref="E2443" r:id="rId2034" display="https://www.filmaffinity.com/es/film183069.html" xr:uid="{FE9DD63C-05A6-4470-81F3-643A5815B302}"/>
    <hyperlink ref="E2444" r:id="rId2035" display="https://www.filmaffinity.com/es/film801934.html" xr:uid="{827EA79A-65E4-42EC-AE9C-F5E630317E06}"/>
    <hyperlink ref="E2445" r:id="rId2036" display="https://www.filmaffinity.com/es/film863915.html" xr:uid="{A78D9813-AEDF-4F0A-9E52-E5444986B26C}"/>
    <hyperlink ref="E2446" r:id="rId2037" display="https://www.filmaffinity.com/es/film446814.html" xr:uid="{D983AB7E-3075-4A43-A919-665B8EF5DFED}"/>
    <hyperlink ref="E2447" r:id="rId2038" display="https://www.filmaffinity.com/es/film625177.html" xr:uid="{CE4AFDFB-B303-49F5-9B53-C576E38432C5}"/>
    <hyperlink ref="E2448" r:id="rId2039" display="https://www.filmaffinity.com/es/film588108.html" xr:uid="{80DDC4ED-4FB1-4736-B036-3412EAB83B62}"/>
    <hyperlink ref="E2449" r:id="rId2040" display="https://www.filmaffinity.com/es/film784978.html" xr:uid="{5C42EF93-D925-485B-A3ED-6403D13CEB5D}"/>
    <hyperlink ref="E2450" r:id="rId2041" display="https://www.filmaffinity.com/es/film723978.html" xr:uid="{D67519A0-2725-40D7-8E9C-8FB38F075580}"/>
    <hyperlink ref="E2739" r:id="rId2042" display="https://www.filmaffinity.com/es/film511462.html" xr:uid="{EF37DE2F-7182-4840-AFF6-915AEC5EDC9C}"/>
    <hyperlink ref="E2451" r:id="rId2043" display="https://www.filmaffinity.com/es/film768719.html" xr:uid="{858781D1-E1E7-437A-8EFE-5E1D0CBF7813}"/>
    <hyperlink ref="E2452" r:id="rId2044" display="https://www.filmaffinity.com/es/film629557.html" xr:uid="{7A7D5228-42BE-482E-B6A9-F0FDBB1C4FB8}"/>
    <hyperlink ref="E2453" r:id="rId2045" display="https://www.filmaffinity.com/es/film607127.html" xr:uid="{F852FF61-C78D-4BD1-AC76-8D21B816D25D}"/>
    <hyperlink ref="E2454" r:id="rId2046" display="https://www.filmaffinity.com/es/film504889.html" xr:uid="{198FE9D3-5A81-447F-AD51-B15881A4DB1A}"/>
    <hyperlink ref="E2455" r:id="rId2047" display="https://www.filmaffinity.com/es/film313449.html" xr:uid="{814ED0E0-3544-4E30-AA15-065D24E3DC6E}"/>
    <hyperlink ref="E2456" r:id="rId2048" display="https://www.filmaffinity.com/es/film332209.html" xr:uid="{C4D5AE4E-1C27-455D-B619-C1A38672977D}"/>
    <hyperlink ref="E2457" r:id="rId2049" display="https://www.filmaffinity.com/es/film368470.html" xr:uid="{67EABA07-5743-4B0E-A5B8-71F76C0CC691}"/>
    <hyperlink ref="E2458" r:id="rId2050" display="https://www.filmaffinity.com/es/film441797.html" xr:uid="{96D08224-1CD9-47BC-9111-5AA66BFB61D0}"/>
    <hyperlink ref="E2459" r:id="rId2051" display="https://www.filmaffinity.com/es/film387687.html" xr:uid="{367FAB66-CBE9-47B5-B89C-BD9101FA35C4}"/>
    <hyperlink ref="E2461" r:id="rId2052" display="https://www.filmaffinity.com/es/film386832.html" xr:uid="{981D0994-E60C-40CB-9BE4-281605850039}"/>
    <hyperlink ref="E2462" r:id="rId2053" display="https://www.filmaffinity.com/es/film932939.html" xr:uid="{0413750F-8360-4933-94A2-F412FE4D3D89}"/>
    <hyperlink ref="E2463" r:id="rId2054" display="https://www.filmaffinity.com/es/film482289.html" xr:uid="{8FF63B37-2BB0-49F9-A03B-A6AA767A150D}"/>
    <hyperlink ref="E2464" r:id="rId2055" display="https://www.filmaffinity.com/es/film630456.html" xr:uid="{7086ECF1-D035-4D77-BBB0-2B60B2A87FEB}"/>
    <hyperlink ref="E2465" r:id="rId2056" display="https://www.filmaffinity.com/es/film777491.html" xr:uid="{BA80AEDA-5341-4374-B64B-4C9B1A9A9247}"/>
    <hyperlink ref="E2466" r:id="rId2057" display="https://www.filmaffinity.com/es/film158815.html" xr:uid="{D155C70F-D6F8-4F1C-8AB1-7B190CFE61BA}"/>
    <hyperlink ref="E2467" r:id="rId2058" display="https://www.filmaffinity.com/es/film200217.html" xr:uid="{31C4EE60-B763-4D4A-9182-C7C50884629A}"/>
    <hyperlink ref="E2468" r:id="rId2059" display="https://www.filmaffinity.com/es/film703137.html" xr:uid="{47D913B5-A0D0-464A-ABD8-C2321878F852}"/>
    <hyperlink ref="E2469" r:id="rId2060" display="https://www.filmaffinity.com/es/film150664.html" xr:uid="{512C2ADD-F89A-4CB6-9119-C16EB9CD70D2}"/>
    <hyperlink ref="E2474" r:id="rId2061" display="https://www.filmaffinity.com/es/film795100.html" xr:uid="{0FA268FE-1D52-4A9B-9A43-154729B9EEA8}"/>
    <hyperlink ref="E2475" r:id="rId2062" display="https://www.filmaffinity.com/es/film236633.html" xr:uid="{215CEBDD-EDF6-4C47-8E35-FB66BF7EE3A6}"/>
    <hyperlink ref="E2476" r:id="rId2063" display="https://www.filmaffinity.com/es/film120528.html" xr:uid="{42C29CBC-89D4-4551-8C93-CDE930615579}"/>
    <hyperlink ref="E2477" r:id="rId2064" display="https://www.filmaffinity.com/es/film572217.html" xr:uid="{8A151C22-A9C0-4DFC-A951-5ECAD21D58C1}"/>
    <hyperlink ref="E2478" r:id="rId2065" display="https://www.filmaffinity.com/es/film683323.html" xr:uid="{49CA0D76-2265-44B3-9122-C0D941A1CD3D}"/>
    <hyperlink ref="E2479" r:id="rId2066" display="https://www.filmaffinity.com/es/film192815.html" xr:uid="{5214FD07-94FA-4E20-A638-A0FE092A5C26}"/>
    <hyperlink ref="E2480" r:id="rId2067" display="https://www.filmaffinity.com/es/film241861.html" xr:uid="{46106EA4-AD98-4C77-82E8-2030DA160F02}"/>
    <hyperlink ref="E2482" r:id="rId2068" display="https://www.filmaffinity.com/es/film428311.html" xr:uid="{00C8D140-0E11-4F08-A92E-6987C5DD2173}"/>
    <hyperlink ref="E2483" r:id="rId2069" display="https://www.filmaffinity.com/es/film725860.html" xr:uid="{112B07A1-7504-40E4-B28D-5585CFC57191}"/>
    <hyperlink ref="E2484" r:id="rId2070" display="https://www.filmaffinity.com/es/film246301.html" xr:uid="{C7D89FAD-A3F8-4492-854F-9C15DFA7E35A}"/>
    <hyperlink ref="E2486" r:id="rId2071" display="https://www.filmaffinity.com/es/film545550.html" xr:uid="{D46F8C5D-9576-4BB6-9D09-0ACE788753B6}"/>
    <hyperlink ref="E2488" r:id="rId2072" display="https://www.filmaffinity.com/es/film185915.html" xr:uid="{5B6792F8-A221-4943-B6CB-E2E815C27A5C}"/>
    <hyperlink ref="E2489" r:id="rId2073" display="https://www.filmaffinity.com/es/film107852.html" xr:uid="{1BA9413C-F3E6-42FD-B280-4C49C36A00A9}"/>
    <hyperlink ref="E2470" r:id="rId2074" display="https://www.filmaffinity.com/es/film688382.html" xr:uid="{390CCDBB-9C16-4E81-AC47-57BE79FDDD70}"/>
    <hyperlink ref="E2471" r:id="rId2075" display="https://www.filmaffinity.com/es/film203009.html" xr:uid="{88BFC7D4-81CD-499B-89DC-AC2157C1B532}"/>
    <hyperlink ref="E2490" r:id="rId2076" display="https://www.filmaffinity.com/es/film642105.html" xr:uid="{22CBBDC8-B57C-4202-80E7-72B3252DE7EC}"/>
    <hyperlink ref="E2491" r:id="rId2077" display="https://www.filmaffinity.com/es/film841848.html" xr:uid="{261EBBEF-9045-4026-9A55-6C3C3B37B874}"/>
    <hyperlink ref="E2492" r:id="rId2078" display="https://www.filmaffinity.com/es/film130336.html" xr:uid="{C17F60CF-7509-45B2-96DF-3504B75A670B}"/>
    <hyperlink ref="E2493" r:id="rId2079" display="https://www.filmaffinity.com/es/film357391.html" xr:uid="{8E7A2AF9-5FF2-440F-94BB-387392F5CC60}"/>
    <hyperlink ref="E2495" r:id="rId2080" display="https://www.filmaffinity.com/es/film831147.html" xr:uid="{3532C05E-F911-4F3B-9A6B-0DA6E2FC42E4}"/>
    <hyperlink ref="E2496" r:id="rId2081" display="https://www.filmaffinity.com/es/film561523.html" xr:uid="{BFBF30BD-9BC5-4391-A2F6-8465FD79A83A}"/>
    <hyperlink ref="E2494" r:id="rId2082" display="https://www.filmaffinity.com/es/film636194.html" xr:uid="{D4A8BAD9-6CAC-4973-8C96-9730549D5C16}"/>
    <hyperlink ref="E2497" r:id="rId2083" display="https://www.filmaffinity.com/es/film375856.html" xr:uid="{6E5BCDC8-6AB2-4F72-AE33-09566C6C99FC}"/>
    <hyperlink ref="E2498" r:id="rId2084" display="https://www.filmaffinity.com/es/film639765.html" xr:uid="{51655829-2B06-46BA-A4D6-AD0FD08A6181}"/>
    <hyperlink ref="E2500" r:id="rId2085" display="https://www.filmaffinity.com/es/film551922.html" xr:uid="{6C53A175-4CB5-4FBE-884E-80F5F2F03CF3}"/>
    <hyperlink ref="E2501" r:id="rId2086" display="https://www.filmaffinity.com/es/film339098.html" xr:uid="{B830CBA8-F4E4-428A-99A4-EBF0FBD01C23}"/>
    <hyperlink ref="E2502" r:id="rId2087" display="https://www.filmaffinity.com/es/film194894.html" xr:uid="{6892090A-65A2-4749-8A41-DD92BDF5450A}"/>
    <hyperlink ref="E2503" r:id="rId2088" display="https://www.filmaffinity.com/es/film454162.html" xr:uid="{21389865-C3E5-4F77-A697-F50AB3BFC406}"/>
    <hyperlink ref="E2504" r:id="rId2089" display="https://www.filmaffinity.com/es/film274340.html" xr:uid="{F21482BC-5FBB-4BCC-A104-B0F9B99A444B}"/>
    <hyperlink ref="E2505" r:id="rId2090" display="https://www.filmaffinity.com/es/film610438.html" xr:uid="{70B585FE-FE26-4CD0-B723-0F6C4EF336DB}"/>
    <hyperlink ref="E2507" r:id="rId2091" display="https://www.filmaffinity.com/es/film165249.html" xr:uid="{CDE45B74-756C-471F-A985-E2ACD98A2BA2}"/>
    <hyperlink ref="E2509" r:id="rId2092" display="https://www.filmaffinity.com/es/film255129.html" xr:uid="{83936F4D-B594-48DE-BC00-086E8651DD00}"/>
    <hyperlink ref="E2511" r:id="rId2093" display="https://www.filmaffinity.com/es/film263928.html" xr:uid="{C9C2D8DC-3EC5-4172-B1A3-C059D04C6D08}"/>
    <hyperlink ref="E2512" r:id="rId2094" display="https://www.filmaffinity.com/es/film901667.html" xr:uid="{75CDBBE5-2BB5-4C7A-A357-81C9D8158D1C}"/>
    <hyperlink ref="E2514" r:id="rId2095" display="https://www.filmaffinity.com/es/film433829.html" xr:uid="{2A7D5633-3B29-475F-897A-FB10A593260E}"/>
    <hyperlink ref="E2513" r:id="rId2096" display="https://www.filmaffinity.com/es/film152520.html" xr:uid="{06603CFF-6C08-4604-BE9E-6E0F4A1BF760}"/>
    <hyperlink ref="E2515" r:id="rId2097" display="https://www.filmaffinity.com/es/film985935.html" xr:uid="{033E367C-24E5-47E6-B09B-A176D5FF82C9}"/>
    <hyperlink ref="E2510" r:id="rId2098" display="https://www.filmaffinity.com/es/film384076.html" xr:uid="{7C6FBB4C-DCE7-4C78-8D55-AADFF97338EC}"/>
    <hyperlink ref="E2516" r:id="rId2099" display="https://www.filmaffinity.com/es/film642545.html" xr:uid="{5718C862-88E7-4253-A966-D0F36F72091A}"/>
    <hyperlink ref="E2519" r:id="rId2100" display="https://www.filmaffinity.com/es/film824417.html" xr:uid="{798BEBA6-E38E-47AA-B244-7FACDD80522E}"/>
    <hyperlink ref="E2520" r:id="rId2101" display="https://www.filmaffinity.com/es/film343841.html" xr:uid="{2DFDAA75-1B86-4014-A134-63A666DB4A18}"/>
    <hyperlink ref="E2521" r:id="rId2102" display="https://www.filmaffinity.com/es/film973783.html" xr:uid="{5D665E09-5F65-41DE-A483-5551E8657E6B}"/>
    <hyperlink ref="E2523" r:id="rId2103" display="https://www.filmaffinity.com/es/film312373.html" xr:uid="{70918016-D26A-48A2-B354-50C349C8B2C6}"/>
    <hyperlink ref="E2524" r:id="rId2104" display="https://www.filmaffinity.com/es/film278837.html" xr:uid="{652D48D7-0BF9-4202-9169-A3D61D27EBBA}"/>
    <hyperlink ref="E2526" r:id="rId2105" display="https://www.filmaffinity.com/es/film907947.html" xr:uid="{4C05C2D4-41B8-4DBD-B837-8C02DDF65873}"/>
    <hyperlink ref="E2525" r:id="rId2106" display="https://www.filmaffinity.com/es/film737199.html" xr:uid="{5936B56B-B61E-4549-AF09-8B0994BE8B7D}"/>
    <hyperlink ref="E2527" r:id="rId2107" display="https://www.filmaffinity.com/es/film191253.html" xr:uid="{87C75EC0-DC94-4C97-BE7E-3D70AA4F12A5}"/>
    <hyperlink ref="E2529" r:id="rId2108" display="https://www.filmaffinity.com/es/film327261.html" xr:uid="{D2B03231-0148-49A5-81D9-81CC4063285A}"/>
    <hyperlink ref="E2528" r:id="rId2109" display="https://www.filmaffinity.com/es/film137143.html" xr:uid="{535B142B-9868-4EB7-BD92-60FD17D4BBF2}"/>
    <hyperlink ref="E2530" r:id="rId2110" display="https://www.filmaffinity.com/es/film210923.html" xr:uid="{77550BC0-5DC8-493C-83DC-6A556DFB05EE}"/>
    <hyperlink ref="E2531" r:id="rId2111" display="https://www.filmaffinity.com/es/film926043.html" xr:uid="{E4BF0C07-FCB4-47F9-886D-68819A9F7905}"/>
    <hyperlink ref="E2532" r:id="rId2112" display="https://www.filmaffinity.com/es/film808843.html" xr:uid="{410FF869-4FAC-4CBC-AB70-DE63E34D8AE1}"/>
    <hyperlink ref="E2534" r:id="rId2113" display="https://www.filmaffinity.com/es/film668995.html" xr:uid="{4BB89894-DE0B-4C14-82D3-54556C4CEF4B}"/>
    <hyperlink ref="E2535" r:id="rId2114" display="https://www.filmaffinity.com/es/film845189.html" xr:uid="{660DFF05-4DA4-43EF-AE7E-A5346BDF6548}"/>
    <hyperlink ref="E2533" r:id="rId2115" display="https://www.filmaffinity.com/es/film581583.html" xr:uid="{3AB1C235-4E51-42CF-A381-B2CBD969DE83}"/>
    <hyperlink ref="E2536" r:id="rId2116" display="https://www.filmaffinity.com/es/film385437.html" xr:uid="{39DD91CB-44FE-4BF8-8D6F-73CA079AECF3}"/>
    <hyperlink ref="E2537" r:id="rId2117" display="https://www.filmaffinity.com/es/film434598.html" xr:uid="{1A38CDEF-9811-4D93-A2D1-7E49DD4E3407}"/>
    <hyperlink ref="E2538" r:id="rId2118" display="https://www.filmaffinity.com/es/film829523.html" xr:uid="{F188A5D3-5B79-4FDB-A1D2-CCB3250285B1}"/>
    <hyperlink ref="E2539" r:id="rId2119" display="https://www.filmaffinity.com/es/film826503.html" xr:uid="{5F5FC86C-B4D0-4ADF-8DD2-B5B14370E259}"/>
    <hyperlink ref="E2540" r:id="rId2120" display="https://www.filmaffinity.com/es/film396942.html" xr:uid="{065428A1-5720-4921-97D6-BE3834361323}"/>
    <hyperlink ref="E464" r:id="rId2121" display="https://www.filmaffinity.com/es/film519353.html" xr:uid="{6B6E75CC-E8DD-4BAC-8F60-FDBA27989AEC}"/>
    <hyperlink ref="E2541" r:id="rId2122" display="https://www.filmaffinity.com/es/film225901.html" xr:uid="{2B793283-6EF3-4039-B81B-EA5CC69FB594}"/>
    <hyperlink ref="E2543" r:id="rId2123" display="https://www.filmaffinity.com/es/film954280.html" xr:uid="{507EE465-87D5-4626-B4A9-E3EFC9F10872}"/>
    <hyperlink ref="E2544" r:id="rId2124" display="https://www.filmaffinity.com/es/film549520.html" xr:uid="{513F6D86-7081-4D4D-A44E-DA90F7A1F1BF}"/>
    <hyperlink ref="E2545" r:id="rId2125" display="https://www.filmaffinity.com/es/film662869.html" xr:uid="{F799F9F7-EB75-41C4-B878-483F5AE15A20}"/>
    <hyperlink ref="E2546" r:id="rId2126" display="https://www.filmaffinity.com/es/film158813.html" xr:uid="{93D64528-D8AC-4E95-A5B2-B5DE58B9441F}"/>
    <hyperlink ref="E2547" r:id="rId2127" display="https://www.filmaffinity.com/es/film756264.html" xr:uid="{F4C579F2-A6CF-4420-BDDB-5715C291995A}"/>
    <hyperlink ref="E2548" r:id="rId2128" display="https://www.filmaffinity.com/es/film235067.html" xr:uid="{D5007146-B1A3-49F6-B057-2E96548F1306}"/>
    <hyperlink ref="E2549" r:id="rId2129" display="https://www.filmaffinity.com/es/film758222.html" xr:uid="{807DF505-2547-43E8-8C59-98C9D7132408}"/>
    <hyperlink ref="E2550" r:id="rId2130" display="https://www.filmaffinity.com/es/film211236.html" xr:uid="{CA760E9C-5C47-405A-8D1C-361D55818454}"/>
    <hyperlink ref="E2553" r:id="rId2131" display="https://www.filmaffinity.com/es/film347267.html" xr:uid="{9B2BD0A6-A084-4225-B8B5-0AF4A11E7D4E}"/>
    <hyperlink ref="E2552" r:id="rId2132" display="https://www.filmaffinity.com/es/film190205.html" xr:uid="{03FB2C35-DA40-4D9F-8576-87B373B188B8}"/>
    <hyperlink ref="E2554" r:id="rId2133" display="https://www.filmaffinity.com/es/film387335.html" xr:uid="{143A9190-AD4E-44E8-A9AF-B7BE4468B1EA}"/>
    <hyperlink ref="E2555" r:id="rId2134" display="https://www.filmaffinity.com/es/film292646.html" xr:uid="{7DD1BF03-5B37-4DB5-83BA-19A6409D48F6}"/>
    <hyperlink ref="E2556" r:id="rId2135" display="https://www.filmaffinity.com/es/film419883.html" xr:uid="{A5F5FC70-88DF-43CB-9F91-29DE74C4CA09}"/>
    <hyperlink ref="E2557" r:id="rId2136" display="https://www.filmaffinity.com/es/film297296.html" xr:uid="{A334B14B-5B83-4F71-BA2C-76410865EA7B}"/>
    <hyperlink ref="E2558" r:id="rId2137" display="https://www.filmaffinity.com/es/film330161.html" xr:uid="{1752ECE9-B015-481E-AAAF-9EB3161E4AE4}"/>
    <hyperlink ref="E2560" r:id="rId2138" display="https://www.filmaffinity.com/es/film552222.html" xr:uid="{C316BCDC-8AC2-40E5-B071-E3B52163AD12}"/>
    <hyperlink ref="E2559" r:id="rId2139" display="https://www.filmaffinity.com/es/film365706.html" xr:uid="{D9DAAF74-4600-4B9B-BA6D-97802CDDD7A1}"/>
    <hyperlink ref="E2561" r:id="rId2140" display="https://www.filmaffinity.com/es/film990754.html" xr:uid="{F245FA35-A3DF-4DAE-8EE7-CACC4400E948}"/>
    <hyperlink ref="E2562" r:id="rId2141" display="https://www.filmaffinity.com/es/film760581.html" xr:uid="{2BDFCB8F-772B-4D81-886D-57F23411A4AF}"/>
    <hyperlink ref="E2564" r:id="rId2142" display="https://www.filmaffinity.com/es/film223790.html" xr:uid="{C180C720-4ED1-41D8-BEEC-1545C103A016}"/>
    <hyperlink ref="E2563" r:id="rId2143" display="https://www.filmaffinity.com/es/film143163.html" xr:uid="{2FCDAA83-AC50-4AA7-91A3-7F8F10DCC819}"/>
    <hyperlink ref="E2565" r:id="rId2144" display="https://www.filmaffinity.com/es/film436743.html" xr:uid="{7AC10AA7-A6B6-4284-BAFC-BADF696120CE}"/>
    <hyperlink ref="E2566" r:id="rId2145" display="https://www.filmaffinity.com/es/film848719.html" xr:uid="{0BB7D5EC-0EB9-4E6E-9CB5-A91BFE1CD6AA}"/>
    <hyperlink ref="E2567" r:id="rId2146" display="https://www.filmaffinity.com/es/film121012.html" xr:uid="{4F11E92C-26C3-4249-8237-7029785831CB}"/>
    <hyperlink ref="E2568" r:id="rId2147" display="https://www.filmaffinity.com/es/film872986.html" xr:uid="{539B825F-9FD8-4C98-93C4-0FE2F70ABC06}"/>
    <hyperlink ref="E2569" r:id="rId2148" display="https://www.filmaffinity.com/es/film579196.html" xr:uid="{1D272F9C-A3EC-4D99-8DDC-FA9BA39B3ADA}"/>
    <hyperlink ref="E2571" r:id="rId2149" display="https://www.filmaffinity.com/es/film615438.html" xr:uid="{652F404E-AF71-4B15-B1F0-A4C10121D1D8}"/>
    <hyperlink ref="E2572" r:id="rId2150" display="https://www.filmaffinity.com/es/film168511.html" xr:uid="{06D8EEAB-BBED-4C1A-A6B7-58E57EEA22B9}"/>
    <hyperlink ref="E2570" r:id="rId2151" display="https://www.filmaffinity.com/es/film893483.html" xr:uid="{9D59AB56-E5CD-4097-ADF6-B7796CE6A0A6}"/>
    <hyperlink ref="E2574" r:id="rId2152" display="https://www.filmaffinity.com/es/film356476.html" xr:uid="{EF056050-D59B-466B-8B97-F71050314336}"/>
    <hyperlink ref="E2575" r:id="rId2153" display="https://www.filmaffinity.com/es/film288618.html" xr:uid="{5A212F02-1B7F-4908-B2AE-20EE6931D479}"/>
    <hyperlink ref="E2576" r:id="rId2154" display="https://www.filmaffinity.com/es/film808946.html" xr:uid="{3C31329A-CF3E-4497-ABB6-5D7A1948EB3A}"/>
    <hyperlink ref="E2577" r:id="rId2155" display="https://www.filmaffinity.com/es/film650428.html" xr:uid="{35A53F6C-8434-40B7-A993-3C7970118D1E}"/>
    <hyperlink ref="E2578" r:id="rId2156" display="https://www.filmaffinity.com/es/film483492.html" xr:uid="{10A0A485-CA2D-42BE-A1E4-6641581DE656}"/>
    <hyperlink ref="E2581" r:id="rId2157" display="https://www.filmaffinity.com/es/film406338.html" xr:uid="{E1CEA7D6-407B-4A42-8581-7F6E21F8BCB3}"/>
    <hyperlink ref="E2582" r:id="rId2158" display="https://www.filmaffinity.com/es/film930703.html" xr:uid="{E841A0A2-BB92-4D33-80B4-FFAF0924CFE4}"/>
    <hyperlink ref="E2583" r:id="rId2159" display="https://www.filmaffinity.com/es/film266493.html" xr:uid="{EFAC4D37-2BE5-43C0-8CE5-10F6A23F0A71}"/>
    <hyperlink ref="E2585" r:id="rId2160" display="https://www.filmaffinity.com/es/film317448.html" xr:uid="{4BBDB251-E8B1-470C-B550-EF97C300293A}"/>
    <hyperlink ref="E2586" r:id="rId2161" display="https://www.filmaffinity.com/es/film475375.html" xr:uid="{F03E528D-1694-4A86-81A9-CFB5632617D4}"/>
    <hyperlink ref="E2587" r:id="rId2162" display="https://www.filmaffinity.com/es/film643353.html" xr:uid="{C897AA76-97E7-4E76-8B92-94CA9384ED2A}"/>
    <hyperlink ref="E2588" r:id="rId2163" display="https://www.filmaffinity.com/es/film411856.html" xr:uid="{58105BBF-A062-497D-BB3C-B7E6FF6F547E}"/>
    <hyperlink ref="E2589" r:id="rId2164" display="https://www.filmaffinity.com/es/film492457.html" xr:uid="{F7E2763A-7ED9-4E9A-9447-AAC241F3F981}"/>
    <hyperlink ref="E2590" r:id="rId2165" display="https://www.filmaffinity.com/es/film950957.html" xr:uid="{F25CC7D2-6D24-4491-B014-3B01BD278929}"/>
    <hyperlink ref="E2593" r:id="rId2166" display="https://www.filmaffinity.com/es/film925248.html" xr:uid="{CF6B72A7-C5F6-4846-BE0B-96F67A26B49D}"/>
    <hyperlink ref="E2594" r:id="rId2167" display="https://www.filmaffinity.com/es/film215888.html" xr:uid="{21948FC5-30E2-42FF-AEEE-A7C4BEBACE3C}"/>
    <hyperlink ref="E2595" r:id="rId2168" display="https://www.filmaffinity.com/es/film835250.html" xr:uid="{4A0360BF-EB2E-41B0-8892-392B2D420449}"/>
    <hyperlink ref="E2596" r:id="rId2169" display="https://www.filmaffinity.com/es/film469435.html" xr:uid="{D6D54A3C-0C83-44BE-A7FC-2869565B6AF1}"/>
    <hyperlink ref="E2597" r:id="rId2170" display="https://www.filmaffinity.com/es/film158324.html" xr:uid="{30569E62-DFE9-4338-893A-0AA72E32507C}"/>
    <hyperlink ref="E2598" r:id="rId2171" display="https://www.filmaffinity.com/es/film893447.html" xr:uid="{29259C1B-4DB1-4C46-A469-29EE75ABA5D7}"/>
    <hyperlink ref="E2599" r:id="rId2172" display="https://www.filmaffinity.com/es/film307515.html" xr:uid="{74B97175-20C7-41C8-B1C9-32DD92E8C2DB}"/>
    <hyperlink ref="E2600" r:id="rId2173" display="https://www.filmaffinity.com/es/film306608.html" xr:uid="{13E116EB-480D-4B08-8FCB-0B9D3D5362C2}"/>
    <hyperlink ref="E2591" r:id="rId2174" display="https://www.filmaffinity.com/es/film577849.html" xr:uid="{C3278DFB-792E-4A79-B29E-9F954EB33F7A}"/>
    <hyperlink ref="E2601" r:id="rId2175" display="https://www.filmaffinity.com/es/film170500.html" xr:uid="{818B0A6F-2F04-4457-AAD9-8381B49453F4}"/>
    <hyperlink ref="E2602" r:id="rId2176" display="https://www.filmaffinity.com/es/film972991.html" xr:uid="{8D46A3A4-260F-46FB-9925-83012B53478A}"/>
    <hyperlink ref="E2603" r:id="rId2177" display="https://www.filmaffinity.com/es/film724182.html" xr:uid="{F96E2465-0163-4625-9D1F-C66F7182AC89}"/>
    <hyperlink ref="E2605" r:id="rId2178" display="https://www.filmaffinity.com/es/film293951.html" xr:uid="{9E859E04-1563-41B8-AD85-AC8A37EB984C}"/>
    <hyperlink ref="E2606" r:id="rId2179" display="https://www.filmaffinity.com/es/film540024.html" xr:uid="{14B3EB7C-3937-433C-A5E3-2B8D2AE40ADB}"/>
    <hyperlink ref="E2608" r:id="rId2180" display="https://www.filmaffinity.com/es/film433563.html" xr:uid="{157DE8DD-F4B1-427F-A920-8E3978B602AE}"/>
    <hyperlink ref="E2609" r:id="rId2181" display="https://www.filmaffinity.com/es/film386400.html" xr:uid="{7BEDF270-EE11-40A1-8641-D56BF0DA2779}"/>
    <hyperlink ref="E2610" r:id="rId2182" display="https://www.filmaffinity.com/es/film358836.html" xr:uid="{A4334150-9D5D-45C6-A668-3DB3B5AB0C07}"/>
    <hyperlink ref="E2607" r:id="rId2183" display="https://www.filmaffinity.com/es/film526099.html" xr:uid="{9FDE83B2-6B73-4503-B0E7-54C5490DF082}"/>
    <hyperlink ref="E2611" r:id="rId2184" display="https://www.filmaffinity.com/es/film657217.html" xr:uid="{0E5CA5D0-88CA-4FE2-AF1A-7ECC1CC07A2F}"/>
    <hyperlink ref="E2612" r:id="rId2185" display="https://www.filmaffinity.com/es/film633783.html" xr:uid="{B02B6E88-8C2A-4390-8B16-A6280E074A37}"/>
    <hyperlink ref="E2613" r:id="rId2186" display="https://www.filmaffinity.com/es/film731140.html" xr:uid="{92CDCF99-A8CE-4646-B7AB-7B02F8FF0FFF}"/>
    <hyperlink ref="E2614" r:id="rId2187" display="https://www.filmaffinity.com/es/film434184.html" xr:uid="{27F613C9-38B3-47C7-B97F-79BCCA415E07}"/>
    <hyperlink ref="E2615" r:id="rId2188" display="https://www.filmaffinity.com/es/film814840.html" xr:uid="{B3D36049-13D7-4763-A7EB-C429048C6CE8}"/>
    <hyperlink ref="E2616" r:id="rId2189" display="https://www.filmaffinity.com/es/film995637.html" xr:uid="{ED99ED64-60F3-4135-820A-A8609C8CB885}"/>
    <hyperlink ref="E2617" r:id="rId2190" display="https://www.filmaffinity.com/es/film838346.html" xr:uid="{4B31ACC7-465B-4425-B226-B8EE631A0053}"/>
    <hyperlink ref="E2618" r:id="rId2191" display="https://www.filmaffinity.com/es/film465190.html" xr:uid="{94BC6F8F-922D-4828-8179-DA961F4EE4A9}"/>
    <hyperlink ref="E2619" r:id="rId2192" display="https://www.filmaffinity.com/es/film106313.html" xr:uid="{274FC7FC-6A10-4EE8-A4D7-379CCD203731}"/>
    <hyperlink ref="E2620" r:id="rId2193" display="https://www.filmaffinity.com/es/film714473.html" xr:uid="{A74CD978-C45D-4E4F-9CC0-7A805FE9034A}"/>
    <hyperlink ref="E2621" r:id="rId2194" display="https://www.filmaffinity.com/es/film723838.html" xr:uid="{0E573763-D8AE-4951-A4C4-EACFD722FCAD}"/>
    <hyperlink ref="E2622" r:id="rId2195" display="https://www.filmaffinity.com/es/film490217.html" xr:uid="{A5E81FA7-7F25-4F1C-A51F-0BE954D114ED}"/>
    <hyperlink ref="E2623" r:id="rId2196" display="https://www.filmaffinity.com/es/film862759.html" xr:uid="{F6FFAF20-D268-44A4-98F2-3D712412083C}"/>
    <hyperlink ref="E2624" r:id="rId2197" display="https://www.filmaffinity.com/es/film623959.html" xr:uid="{969EB3F3-0D60-4E9B-AAEF-C444C2DED63A}"/>
    <hyperlink ref="E2625" r:id="rId2198" display="https://www.filmaffinity.com/es/film924694.html" xr:uid="{504A01B4-D56C-4DED-BDF4-BFF99A636A62}"/>
    <hyperlink ref="E2626" r:id="rId2199" display="https://www.filmaffinity.com/es/film977039.html" xr:uid="{9314E73B-66C2-4126-85FA-DBB55FF5DD5B}"/>
    <hyperlink ref="E2627" r:id="rId2200" display="https://www.filmaffinity.com/es/film114051.html" xr:uid="{CB9E41D1-E547-438F-BEB7-BD77925877D8}"/>
    <hyperlink ref="E2629" r:id="rId2201" display="https://www.filmaffinity.com/es/film324194.html" xr:uid="{AAA94AD8-8779-467D-AE51-C8DB9B98D9B5}"/>
    <hyperlink ref="E2628" r:id="rId2202" display="https://www.filmaffinity.com/es/film909683.html" xr:uid="{FAE09E1A-6F55-409D-8295-18C1235FD2F7}"/>
    <hyperlink ref="E2630" r:id="rId2203" display="https://www.filmaffinity.com/es/film765960.html" xr:uid="{2451FDF9-A2D6-44B4-B025-8743FCFD68F5}"/>
    <hyperlink ref="E2631" r:id="rId2204" display="https://www.filmaffinity.com/es/film191766.html" xr:uid="{C0AB94D1-1C79-4DAF-A401-5F6D51FF0198}"/>
    <hyperlink ref="E2632" r:id="rId2205" display="https://www.filmaffinity.com/es/film190019.html" xr:uid="{EADAE182-DB0D-4F46-86B6-422995D38EA0}"/>
    <hyperlink ref="E2633" r:id="rId2206" display="https://www.filmaffinity.com/es/film408460.html" xr:uid="{F39AD9AE-FF9D-4C34-B2CE-AD4ED8B4B7ED}"/>
    <hyperlink ref="E2635" r:id="rId2207" display="https://www.filmaffinity.com/es/film870435.html" xr:uid="{7371B1D6-4962-4661-B253-6594FD05C191}"/>
    <hyperlink ref="E2636" r:id="rId2208" display="https://www.filmaffinity.com/es/film361625.html" xr:uid="{F0D7A6AE-67E4-42BD-93DA-D52E00624069}"/>
    <hyperlink ref="E2638" r:id="rId2209" display="https://www.filmaffinity.com/es/film504440.html" xr:uid="{A0AF6088-CF71-4CA8-B936-285728417B59}"/>
    <hyperlink ref="E2637" r:id="rId2210" display="https://www.filmaffinity.com/es/film842923.html" xr:uid="{38D9B26B-893E-41C6-AD03-8D9AAD9519BE}"/>
    <hyperlink ref="E2639" r:id="rId2211" display="https://www.filmaffinity.com/es/film620937.html" xr:uid="{113B0D94-ED12-4AD9-89CF-10FAD65D48BE}"/>
    <hyperlink ref="E2643" r:id="rId2212" display="https://www.filmaffinity.com/es/film414982.html" xr:uid="{E8C8E9F3-397D-4237-83E1-B4D6A01E63EE}"/>
    <hyperlink ref="E2642" r:id="rId2213" display="https://www.filmaffinity.com/es/film564665.html" xr:uid="{DCDC790E-1866-4B50-88C8-26CB659B9096}"/>
    <hyperlink ref="E2644" r:id="rId2214" display="https://www.filmaffinity.com/es/film899587.html" xr:uid="{C76C7ACB-6441-4A23-956F-C24CDCC02A16}"/>
    <hyperlink ref="E2645" r:id="rId2215" display="https://www.filmaffinity.com/es/film481127.html" xr:uid="{EB4BC7A7-FD5E-4495-BB74-2460F21609B1}"/>
    <hyperlink ref="E2646" r:id="rId2216" display="https://www.filmaffinity.com/es/film628118.html" xr:uid="{0E9271F8-FAB9-4813-AD49-B20E473FD88B}"/>
    <hyperlink ref="E2647" r:id="rId2217" display="https://www.filmaffinity.com/es/film649633.html" xr:uid="{678D7208-F911-4F17-AC14-0219111169D4}"/>
    <hyperlink ref="E2648" r:id="rId2218" display="https://www.filmaffinity.com/es/film907289.html" xr:uid="{CDB0F111-E796-4E6A-972D-91CAE2C123D1}"/>
    <hyperlink ref="E3399" r:id="rId2219" display="https://www.filmaffinity.com/es/film996310.html" xr:uid="{7D8870BE-565D-4C80-BBD4-09AF72500D26}"/>
    <hyperlink ref="E2649" r:id="rId2220" display="https://www.filmaffinity.com/es/film294674.html" xr:uid="{04744DC9-3070-4722-98A5-6BD49B24673C}"/>
    <hyperlink ref="E2651" r:id="rId2221" display="https://www.filmaffinity.com/es/film622863.html" xr:uid="{3D68A24A-DEE0-43B8-A249-2E541389CCE2}"/>
    <hyperlink ref="E2652" r:id="rId2222" display="https://www.filmaffinity.com/es/film484841.html" xr:uid="{A83072F8-794E-4F01-98CC-26F5DA08B0F5}"/>
    <hyperlink ref="E2653" r:id="rId2223" display="https://www.filmaffinity.com/es/film656496.html" xr:uid="{BF07BC95-F598-4328-9CBE-12CBE4B01A59}"/>
    <hyperlink ref="E2654" r:id="rId2224" display="https://www.filmaffinity.com/es/film671343.html" xr:uid="{CD37231B-C34D-4F7E-B44D-897C275E9A2A}"/>
    <hyperlink ref="E2656" r:id="rId2225" display="https://www.filmaffinity.com/es/film757960.html" xr:uid="{6F0C1AFC-77B0-4D22-A4DB-A667FDF020FA}"/>
    <hyperlink ref="E2657" r:id="rId2226" display="https://www.filmaffinity.com/es/film906113.html" xr:uid="{DD324D18-7D1A-46BA-9E7F-3C9F703ECA34}"/>
    <hyperlink ref="E2658" r:id="rId2227" display="https://www.filmaffinity.com/es/film114302.html" xr:uid="{B0B1B65D-5D5D-42AA-AF10-60C95791EE14}"/>
    <hyperlink ref="E2660" r:id="rId2228" display="https://www.filmaffinity.com/es/film908914.html" xr:uid="{27951DC8-390A-479F-ACF2-702407856539}"/>
    <hyperlink ref="E2659" r:id="rId2229" display="https://www.filmaffinity.com/es/film356265.html" xr:uid="{FC85EAB5-A08C-4261-94D4-41B8F2A7006C}"/>
    <hyperlink ref="E2661" r:id="rId2230" display="https://www.filmaffinity.com/es/film927333.html" xr:uid="{F66DBD68-F110-4826-A928-EAD3FEA4EAD1}"/>
    <hyperlink ref="E2662" r:id="rId2231" display="https://www.filmaffinity.com/es/film643743.html" xr:uid="{2D91D495-CBE4-4C1B-BD13-9DFCCEF6CA13}"/>
    <hyperlink ref="E2663" r:id="rId2232" display="https://www.filmaffinity.com/es/film214102.html" xr:uid="{11A904AD-25F7-4425-9270-53371BA8EB9F}"/>
    <hyperlink ref="E2664" r:id="rId2233" display="https://www.filmaffinity.com/es/film610930.html" xr:uid="{DADDB8F5-EBA2-4715-AE6F-3BD36A1277E1}"/>
    <hyperlink ref="E2665" r:id="rId2234" display="https://www.filmaffinity.com/es/film866353.html" xr:uid="{8A330055-2089-4356-AB6A-1DFE56655A55}"/>
    <hyperlink ref="E2666" r:id="rId2235" display="https://www.filmaffinity.com/es/film339985.html" xr:uid="{CB6B20E9-7CBF-42A1-8BE4-0FC93CA9F03A}"/>
    <hyperlink ref="E2667" r:id="rId2236" display="https://www.filmaffinity.com/es/film868395.html" xr:uid="{9E637A67-4BA4-499E-8EA2-BBAC887164F4}"/>
    <hyperlink ref="E2668" r:id="rId2237" display="https://www.filmaffinity.com/es/film859417.html" xr:uid="{8F85F0E8-226C-40B4-8136-6DF5737D709E}"/>
    <hyperlink ref="E2669" r:id="rId2238" display="https://www.filmaffinity.com/es/film376985.html" xr:uid="{0A89A33A-11E0-4137-8176-1FB107DACDF3}"/>
    <hyperlink ref="E2670" r:id="rId2239" display="https://www.filmaffinity.com/es/film948215.html" xr:uid="{A0D1E76B-E600-48C4-A28A-4B45099334B6}"/>
    <hyperlink ref="E2671" r:id="rId2240" display="https://www.filmaffinity.com/es/film114860.html" xr:uid="{C797C259-C1F3-433F-8DB7-5187A6446590}"/>
    <hyperlink ref="E2673" r:id="rId2241" display="https://www.filmaffinity.com/es/film612280.html" xr:uid="{2615E5B4-954C-49A3-A473-DD647CF414F6}"/>
    <hyperlink ref="E2674" r:id="rId2242" display="https://www.filmaffinity.com/es/film802831.html" xr:uid="{039C1C36-F8A6-4CDD-B106-2E894BB93EB8}"/>
    <hyperlink ref="E2675" r:id="rId2243" display="https://www.filmaffinity.com/es/film801845.html" xr:uid="{2A910471-134B-429F-B44C-E69E6E7FB8F7}"/>
    <hyperlink ref="E2676" r:id="rId2244" display="https://www.filmaffinity.com/es/film873724.html" xr:uid="{9726D6BD-DC34-4B98-AD3D-8FB3A1C77F85}"/>
    <hyperlink ref="E2678" r:id="rId2245" display="https://www.filmaffinity.com/es/film492137.html" xr:uid="{A77703DC-8D13-4D37-A18A-B0CCC5DBC78B}"/>
    <hyperlink ref="E2679" r:id="rId2246" display="https://www.filmaffinity.com/es/film470875.html" xr:uid="{7DAAC57E-C8B9-45DA-8C7F-9984625C71D5}"/>
    <hyperlink ref="E2680" r:id="rId2247" display="https://www.filmaffinity.com/es/film669306.html" xr:uid="{B0694182-E0F5-4D48-95E1-F337626F1A70}"/>
    <hyperlink ref="E2681" r:id="rId2248" display="https://www.filmaffinity.com/es/film400925.html" xr:uid="{81CD0A75-FB62-4D25-BD21-DAD9F3EE3D79}"/>
    <hyperlink ref="E2683" r:id="rId2249" display="https://www.filmaffinity.com/es/film399099.html" xr:uid="{0177163E-9DF2-4F1E-B45A-AE1696C0E4E1}"/>
    <hyperlink ref="E2684" r:id="rId2250" display="https://www.filmaffinity.com/es/film120389.html" xr:uid="{6FB89BCC-8CF1-42DC-B765-2541B0D9253B}"/>
    <hyperlink ref="E2685" r:id="rId2251" display="https://www.filmaffinity.com/es/film244943.html" xr:uid="{6B990F11-32E0-4C40-8378-0DA708F11C41}"/>
    <hyperlink ref="E2686" r:id="rId2252" display="https://www.filmaffinity.com/es/film832127.html" xr:uid="{E752DBD6-0588-4D15-A20C-62202AC38D11}"/>
    <hyperlink ref="E2687" r:id="rId2253" display="https://www.filmaffinity.com/es/film921012.html" xr:uid="{A59E3430-8151-4CD8-B422-D61EE7458CA9}"/>
    <hyperlink ref="E2688" r:id="rId2254" display="https://www.filmaffinity.com/es/film461429.html" xr:uid="{75BA91BD-91CE-457B-A18C-2482B373ECC5}"/>
    <hyperlink ref="E2690" r:id="rId2255" display="https://www.filmaffinity.com/es/film560158.html" xr:uid="{25B39ED5-957D-430E-9699-D71BC01033B0}"/>
    <hyperlink ref="E2693" r:id="rId2256" display="https://www.filmaffinity.com/es/film423715.html" xr:uid="{94A837F2-8A67-4EE4-8696-F4045749D4AF}"/>
    <hyperlink ref="E2694" r:id="rId2257" display="https://www.filmaffinity.com/es/film516284.html" xr:uid="{528D599A-02F7-4C3F-903F-E6EA0A9FFBAF}"/>
    <hyperlink ref="E2695" r:id="rId2258" display="https://www.filmaffinity.com/es/film209392.html" xr:uid="{CC014A20-885C-4BEB-96EC-DFD1272AE1CE}"/>
    <hyperlink ref="E2696" r:id="rId2259" display="https://www.filmaffinity.com/es/film865711.html" xr:uid="{3B17D0F0-E212-495B-A185-FDD7FA5331BE}"/>
    <hyperlink ref="E2697" r:id="rId2260" display="https://www.filmaffinity.com/es/film418421.html" xr:uid="{3FB7186B-CEF6-45F0-A986-2EA6EE6E57FB}"/>
    <hyperlink ref="E2698" r:id="rId2261" display="https://www.filmaffinity.com/es/film864037.html" xr:uid="{466779AB-DD88-47C1-B8D9-141BBB77A248}"/>
    <hyperlink ref="E2699" r:id="rId2262" display="https://www.filmaffinity.com/es/film384489.html" xr:uid="{E2ACEA57-F966-4FEC-A0D3-5225986419A5}"/>
    <hyperlink ref="E2700" r:id="rId2263" display="https://www.filmaffinity.com/es/film943068.html" xr:uid="{029F7AFA-05AF-4335-AE7E-72190E839455}"/>
    <hyperlink ref="E2701" r:id="rId2264" display="https://www.filmaffinity.com/es/film782496.html" xr:uid="{4080A516-83AA-483F-A55A-4BEAA06D204D}"/>
    <hyperlink ref="E2702" r:id="rId2265" display="https://www.filmaffinity.com/es/film999922.html" xr:uid="{801BCC2E-338E-438A-8869-61DD40B90D54}"/>
    <hyperlink ref="E2703" r:id="rId2266" display="https://www.filmaffinity.com/es/film455852.html" xr:uid="{72FFE367-518A-4E59-B60C-84C3E1DA6337}"/>
    <hyperlink ref="E2704" r:id="rId2267" display="https://www.filmaffinity.com/es/film261592.html" xr:uid="{4D49E511-4E24-487B-953A-D865BE749367}"/>
    <hyperlink ref="E2705" r:id="rId2268" display="https://www.filmaffinity.com/es/film588031.html" xr:uid="{64D3C162-7F89-40E5-8DD6-0C6E8FD198C2}"/>
    <hyperlink ref="E2707" r:id="rId2269" display="https://www.filmaffinity.com/es/film359932.html" xr:uid="{7E190E85-879C-4E01-A4EB-F8044279916E}"/>
    <hyperlink ref="E2709" r:id="rId2270" display="https://www.filmaffinity.com/es/film614582.html" xr:uid="{4955ED18-A350-44DD-88DE-EAD4F05915A3}"/>
    <hyperlink ref="E2711" r:id="rId2271" display="https://www.filmaffinity.com/es/film475338.html" xr:uid="{3DD25587-F63F-4F3E-89DA-3A54F581E06D}"/>
    <hyperlink ref="E2714" r:id="rId2272" display="https://www.filmaffinity.com/es/film462042.html" xr:uid="{3AD8130F-41C9-4883-BE17-566AD2A2B351}"/>
    <hyperlink ref="E2715" r:id="rId2273" display="https://www.filmaffinity.com/es/film559338.html" xr:uid="{4740D1AE-EC2D-44F6-985F-62CECCEC8F83}"/>
    <hyperlink ref="E2716" r:id="rId2274" display="https://www.filmaffinity.com/es/film689917.html" xr:uid="{9E5B1516-A2ED-41B6-889C-A8718B999905}"/>
    <hyperlink ref="E2717" r:id="rId2275" display="https://www.filmaffinity.com/es/film921865.html" xr:uid="{ED223377-E154-461A-9C12-00E9949D6418}"/>
    <hyperlink ref="E2718" r:id="rId2276" display="https://www.filmaffinity.com/es/film716284.html" xr:uid="{FAFD3413-6193-4822-9059-841DAC894271}"/>
    <hyperlink ref="E2719" r:id="rId2277" display="https://www.filmaffinity.com/es/film144054.html" xr:uid="{447B5BCA-37A8-4CF7-A19C-CFEED2EF0D25}"/>
    <hyperlink ref="E2720" r:id="rId2278" display="https://www.filmaffinity.com/es/film209644.html" xr:uid="{F3F995EA-0E9E-4F47-AB07-496D020EE387}"/>
    <hyperlink ref="E2721" r:id="rId2279" display="https://www.filmaffinity.com/es/film859015.html" xr:uid="{C63A8758-EFC4-442E-974B-DD0F7E14B1D2}"/>
    <hyperlink ref="E2722" r:id="rId2280" display="https://www.filmaffinity.com/es/film877308.html" xr:uid="{5EC070BE-DE88-4475-B425-256F2A910BF0}"/>
    <hyperlink ref="E2723" r:id="rId2281" display="https://www.filmaffinity.com/es/film941282.html" xr:uid="{74554E85-4ECE-43A6-A15A-B3C0FA5E24CB}"/>
    <hyperlink ref="E2724" r:id="rId2282" display="https://www.filmaffinity.com/es/film165289.html" xr:uid="{C3D3730A-9D89-4799-97B4-BB9F9D3542ED}"/>
    <hyperlink ref="E2725" r:id="rId2283" display="https://www.filmaffinity.com/es/film653008.html" xr:uid="{A9530AB6-5364-4F6B-84C1-601A8D0E68ED}"/>
    <hyperlink ref="E2726" r:id="rId2284" display="https://www.filmaffinity.com/es/film833087.html" xr:uid="{2A86D04E-2C93-4AFE-B782-EFF94401E678}"/>
    <hyperlink ref="E2727" r:id="rId2285" display="https://www.filmaffinity.com/es/film331924.html" xr:uid="{4E47D41F-B496-40CB-9558-FF2799A198EF}"/>
    <hyperlink ref="E2728" r:id="rId2286" display="https://www.filmaffinity.com/es/film634106.html" xr:uid="{028C5158-8CED-4A98-B46D-D385F78CF405}"/>
    <hyperlink ref="E2729" r:id="rId2287" display="https://www.filmaffinity.com/es/film320257.html" xr:uid="{DF1DD9AC-00CE-489B-AC62-7E5E39819DFC}"/>
    <hyperlink ref="E2730" r:id="rId2288" display="https://www.filmaffinity.com/es/film617900.html" xr:uid="{E3FAAE1E-2910-42DB-B8B6-309068721D7B}"/>
    <hyperlink ref="E2731" r:id="rId2289" display="https://www.filmaffinity.com/es/film436272.html" xr:uid="{119D0D43-72F2-4832-A0F6-FFEC25A6759B}"/>
    <hyperlink ref="E2732" r:id="rId2290" display="https://www.filmaffinity.com/es/film986804.html" xr:uid="{DF41CB6B-A9A8-439F-A7B6-95BE4B77C8E6}"/>
    <hyperlink ref="E2733" r:id="rId2291" display="https://www.filmaffinity.com/es/film828134.html" xr:uid="{B71ECEF6-12DA-45AC-B9DE-8473DF56A5F0}"/>
    <hyperlink ref="E2734" r:id="rId2292" display="https://www.filmaffinity.com/es/film361882.html" xr:uid="{27110377-D456-4B00-89EB-81224A65DCF0}"/>
    <hyperlink ref="E2735" r:id="rId2293" display="https://www.filmaffinity.com/es/film286700.html" xr:uid="{C4DA8229-B479-4F59-A8E1-8ED957581B20}"/>
    <hyperlink ref="E2736" r:id="rId2294" display="https://www.filmaffinity.com/es/film923444.html" xr:uid="{F630D62F-DB8E-4CE5-A6F1-71F0D5B085BA}"/>
    <hyperlink ref="E792" r:id="rId2295" display="https://www.filmaffinity.com/es/film856879.html" xr:uid="{367C7CFC-6F76-4B8E-A43E-B3D93DCDF55E}"/>
    <hyperlink ref="E2738" r:id="rId2296" display="https://www.filmaffinity.com/es/film399536.html" xr:uid="{451B9B39-F7E0-43AC-BE6F-F0E79CE111DB}"/>
    <hyperlink ref="E2740" r:id="rId2297" display="https://www.filmaffinity.com/es/film976368.html" xr:uid="{E0E29832-CF72-47F0-BC30-44E1C1373B4B}"/>
    <hyperlink ref="E2742" r:id="rId2298" display="https://www.filmaffinity.com/es/film716085.html" xr:uid="{253A0E61-9AF8-4403-892B-6FB0C6AC2DFD}"/>
    <hyperlink ref="E2743" r:id="rId2299" display="https://www.filmaffinity.com/es/film647574.html" xr:uid="{939A12B7-B28B-48CB-97FA-B893C59413E4}"/>
    <hyperlink ref="E2744" r:id="rId2300" display="https://www.filmaffinity.com/es/film999687.html" xr:uid="{60744263-2C60-49F9-A219-7D9458FCC2C6}"/>
    <hyperlink ref="E2745" r:id="rId2301" display="https://www.filmaffinity.com/es/film749843.html" xr:uid="{90D7C088-BC5B-4B2C-BD61-178D7408AE50}"/>
    <hyperlink ref="E2746" r:id="rId2302" display="https://www.filmaffinity.com/es/film547143.html" xr:uid="{CDD26233-3207-4F1F-AC1A-29EF662E8559}"/>
    <hyperlink ref="E2748" r:id="rId2303" display="https://www.filmaffinity.com/es/film403965.html" xr:uid="{63F49C87-BEEC-427F-9259-DBFD4CB0DA7F}"/>
    <hyperlink ref="E2749" r:id="rId2304" display="https://www.filmaffinity.com/es/film273509.html" xr:uid="{3E62F859-1F9D-40A9-9932-AC45B2CC4DAF}"/>
    <hyperlink ref="E2751" r:id="rId2305" display="https://www.filmaffinity.com/es/film190881.html" xr:uid="{ADD1D7BC-0373-456E-98AD-328941F5941B}"/>
    <hyperlink ref="E2753" r:id="rId2306" display="https://www.filmaffinity.com/es/film457876.html" xr:uid="{8583B8D3-6D6C-4AD2-B08D-30F6EAACB398}"/>
    <hyperlink ref="E2755" r:id="rId2307" display="https://www.filmaffinity.com/es/film345395.html" xr:uid="{5A6B22F3-7FB0-477C-966D-7CC79EE4DCA9}"/>
    <hyperlink ref="E2756" r:id="rId2308" display="https://www.filmaffinity.com/es/film368857.html" xr:uid="{76BB1583-6AAF-4336-9193-57A7168AFD8B}"/>
    <hyperlink ref="E2757" r:id="rId2309" display="https://www.filmaffinity.com/es/film945012.html" xr:uid="{8EDD73CC-4E1E-493B-9F86-A7180D7C327D}"/>
    <hyperlink ref="E293" r:id="rId2310" display="https://www.filmaffinity.com/es/film826420.html" xr:uid="{414CA48A-F61B-4FA1-BCCD-F41679C7AFF6}"/>
    <hyperlink ref="E2759" r:id="rId2311" display="https://www.filmaffinity.com/es/film137701.html" xr:uid="{15B8D13C-2945-45F0-A02E-5529909A67B2}"/>
    <hyperlink ref="E2760" r:id="rId2312" display="https://www.filmaffinity.com/es/film830674.html" xr:uid="{FBAB7D2C-8BE1-4AA4-AC21-69876BB53B35}"/>
    <hyperlink ref="E2761" r:id="rId2313" display="https://www.filmaffinity.com/es/film524221.html" xr:uid="{42A3AAB1-841C-4ECE-9C34-B9154FE60DC2}"/>
    <hyperlink ref="E2762" r:id="rId2314" display="https://www.filmaffinity.com/es/film968758.html" xr:uid="{A9B67265-B10E-4902-9571-7396B030C6FB}"/>
    <hyperlink ref="E2763" r:id="rId2315" display="https://www.filmaffinity.com/es/film903453.html" xr:uid="{29AC5FBD-DBFB-4946-8022-FF29F3897D59}"/>
    <hyperlink ref="E2764" r:id="rId2316" display="https://www.filmaffinity.com/es/film633242.html" xr:uid="{6E0D9BB1-FA95-48C7-81C0-F8D2284B6F21}"/>
    <hyperlink ref="E2765" r:id="rId2317" display="https://www.filmaffinity.com/es/film421564.html" xr:uid="{0AC3DC52-CBD6-4347-BE90-AD226EE3CD8A}"/>
    <hyperlink ref="E2766" r:id="rId2318" display="https://www.filmaffinity.com/es/film169177.html" xr:uid="{6FB8B449-8EAA-407D-9A91-6439F89B68C4}"/>
    <hyperlink ref="E2767" r:id="rId2319" display="https://www.filmaffinity.com/es/film106435.html" xr:uid="{B8FAD591-59C7-4C19-8D7B-4EF1DE3A012A}"/>
    <hyperlink ref="E2768" r:id="rId2320" display="https://www.filmaffinity.com/es/film657177.html" xr:uid="{9FDF19A6-BD50-4313-A8E7-0348F585EB56}"/>
    <hyperlink ref="E2770" r:id="rId2321" display="https://www.filmaffinity.com/es/film922347.html" xr:uid="{C1A2FA61-710A-4DF5-9B5C-7C8AAB71ACD8}"/>
    <hyperlink ref="E2771" r:id="rId2322" display="https://www.filmaffinity.com/es/film342839.html" xr:uid="{1824D35F-6712-4C3F-BDDA-E375BC7526AA}"/>
    <hyperlink ref="E2772" r:id="rId2323" display="https://www.filmaffinity.com/es/film321246.html" xr:uid="{D508F219-04F8-4D20-9412-09A479660D2B}"/>
    <hyperlink ref="E2773" r:id="rId2324" display="https://www.filmaffinity.com/es/film459678.html" xr:uid="{119094BF-CA64-48A2-BEA4-6EB93C852D8F}"/>
    <hyperlink ref="E2775" r:id="rId2325" display="https://www.filmaffinity.com/es/film972736.html" xr:uid="{3651BB79-9D2F-480C-BCB1-A9BBEB276295}"/>
    <hyperlink ref="E2774" r:id="rId2326" display="https://www.filmaffinity.com/es/film431873.html" xr:uid="{6E660493-3FB9-4849-959B-4CD380B75EF4}"/>
    <hyperlink ref="E2776" r:id="rId2327" display="https://www.filmaffinity.com/es/film891721.html" xr:uid="{72F45B3D-D34E-480F-86E2-90BBAB1F6859}"/>
    <hyperlink ref="E2777" r:id="rId2328" display="https://www.filmaffinity.com/es/film142405.html" xr:uid="{45BCA3AA-B9F7-4B24-9DF8-3F75C1218439}"/>
    <hyperlink ref="E2779" r:id="rId2329" display="https://www.filmaffinity.com/es/film600695.html" xr:uid="{27FB665D-D6D5-4097-B11A-C2C6C1E87250}"/>
    <hyperlink ref="E2781" r:id="rId2330" display="https://www.filmaffinity.com/es/film341322.html" xr:uid="{899B1718-A9A7-4539-BA1E-A508B0820F1A}"/>
    <hyperlink ref="E2782" r:id="rId2331" display="https://www.filmaffinity.com/es/film535001.html" xr:uid="{1274E9BE-DCFA-4054-97A3-F81392EC19B2}"/>
    <hyperlink ref="E2783" r:id="rId2332" display="https://www.filmaffinity.com/es/film838496.html" xr:uid="{5800762C-9467-49C9-AC32-749755F848DF}"/>
    <hyperlink ref="E2785" r:id="rId2333" display="https://www.filmaffinity.com/es/film916926.html" xr:uid="{1D3D44F1-A11F-449A-8721-80C83A3A5B8B}"/>
    <hyperlink ref="E2786" r:id="rId2334" display="https://www.filmaffinity.com/es/film360683.html" xr:uid="{F3004657-3E40-4E1E-8308-7820438EB1E8}"/>
    <hyperlink ref="E2787" r:id="rId2335" display="https://www.filmaffinity.com/es/film862128.html" xr:uid="{17360009-C642-436D-A8AE-7A1691D03D4C}"/>
    <hyperlink ref="E2788" r:id="rId2336" display="https://www.filmaffinity.com/es/film696071.html" xr:uid="{29E6776B-D2F8-4AE4-B9F8-59B4EAA1AAFF}"/>
    <hyperlink ref="E3499" r:id="rId2337" display="https://www.filmaffinity.com/es/film506203.html" xr:uid="{487771B6-2545-425E-BF5B-56A306AA202E}"/>
    <hyperlink ref="E2790" r:id="rId2338" display="https://www.filmaffinity.com/es/film760536.html" xr:uid="{9C932DD1-02C6-4FE8-9B12-881516725A96}"/>
    <hyperlink ref="E2791" r:id="rId2339" display="https://www.filmaffinity.com/es/film604385.html" xr:uid="{215971BB-3583-42A0-AAB9-6AFDAAF7F7A6}"/>
    <hyperlink ref="E2792" r:id="rId2340" display="https://www.filmaffinity.com/es/film300821.html" xr:uid="{8676307C-9247-42FA-B29E-D847DE48FDFC}"/>
    <hyperlink ref="E2793" r:id="rId2341" display="https://www.filmaffinity.com/es/film883246.html" xr:uid="{F5393EBE-4E75-4C2C-8510-B42FA7E25F8F}"/>
    <hyperlink ref="E2794" r:id="rId2342" display="https://www.filmaffinity.com/es/film832071.html" xr:uid="{E3F2E73B-927D-4E96-A052-027CE91E6150}"/>
    <hyperlink ref="E2795" r:id="rId2343" display="https://www.filmaffinity.com/es/film835426.html" xr:uid="{F87B3ADD-8018-4C5D-86D7-43D3C7E48110}"/>
    <hyperlink ref="E2796" r:id="rId2344" display="https://www.filmaffinity.com/es/film556710.html" xr:uid="{828ED734-962F-41EE-898F-3D8BDFBD868C}"/>
    <hyperlink ref="E2797" r:id="rId2345" display="https://www.filmaffinity.com/es/film977577.html" xr:uid="{E331E2BF-328F-4CD6-BF00-B066E328AD22}"/>
    <hyperlink ref="E2798" r:id="rId2346" display="https://www.filmaffinity.com/es/film670015.html" xr:uid="{F5E94467-646E-4625-9D9F-9060B1236FA2}"/>
    <hyperlink ref="E2799" r:id="rId2347" display="https://www.filmaffinity.com/es/film336548.html" xr:uid="{B6D2498A-E7F1-49A4-9A5B-D655C3E4936C}"/>
    <hyperlink ref="E2800" r:id="rId2348" display="https://www.filmaffinity.com/es/film593140.html" xr:uid="{1EE00FCD-3B90-41E2-8639-1462583A538F}"/>
    <hyperlink ref="E2801" r:id="rId2349" display="https://www.filmaffinity.com/es/film608545.html" xr:uid="{1547D23E-5FC2-4963-887D-5D9FA7211053}"/>
    <hyperlink ref="E2802" r:id="rId2350" display="https://www.filmaffinity.com/es/film498023.html" xr:uid="{E2A3A559-25B6-4568-B79E-897D6D1FF4A2}"/>
    <hyperlink ref="E2803" r:id="rId2351" display="https://www.filmaffinity.com/es/film233013.html" xr:uid="{36260A21-AF7C-45BC-BC53-CB14A2ABDF76}"/>
    <hyperlink ref="E2805" r:id="rId2352" display="https://www.filmaffinity.com/es/film792109.html" xr:uid="{8D841B32-574F-4C7A-AC8B-C0DD650EB7E1}"/>
    <hyperlink ref="E2807" r:id="rId2353" display="https://www.filmaffinity.com/es/film612578.html" xr:uid="{C35DFC46-1EC9-44E9-9ABA-DC7F2EE95EE3}"/>
    <hyperlink ref="E2808" r:id="rId2354" display="https://www.filmaffinity.com/es/film269092.html" xr:uid="{4591A690-7664-4CBE-AE18-B1FADD916CA8}"/>
    <hyperlink ref="E2809" r:id="rId2355" display="https://www.filmaffinity.com/es/film184360.html" xr:uid="{881BDE33-5AB9-4F95-B2CB-F03146CC7B9C}"/>
    <hyperlink ref="E2806" r:id="rId2356" display="https://www.filmaffinity.com/es/film440602.html" xr:uid="{EB80B0E9-B7DC-44A5-B8AB-45B4CFCEA038}"/>
    <hyperlink ref="E2810" r:id="rId2357" display="https://www.filmaffinity.com/es/film474757.html" xr:uid="{912C4CB2-1116-4F9E-AA00-EA145DF72C78}"/>
    <hyperlink ref="E2812" r:id="rId2358" display="https://www.filmaffinity.com/es/film501119.html" xr:uid="{CD2305B1-CA15-436E-8759-E420725ED2A4}"/>
    <hyperlink ref="E2814" r:id="rId2359" display="https://www.filmaffinity.com/es/film991114.html" xr:uid="{3595462D-B37F-45D7-B0F4-FF382E396FA0}"/>
    <hyperlink ref="E2815" r:id="rId2360" display="https://www.filmaffinity.com/es/film339042.html" xr:uid="{6D616AD9-AE1F-4956-9041-762E74606F6E}"/>
    <hyperlink ref="E2816" r:id="rId2361" display="https://www.filmaffinity.com/es/film220106.html" xr:uid="{67826130-A1B2-4ACE-825C-4637C2CA0F75}"/>
    <hyperlink ref="E2817" r:id="rId2362" display="https://www.filmaffinity.com/es/film181025.html" xr:uid="{2E91D265-C66E-4B83-B49F-6254FDF1A4CF}"/>
    <hyperlink ref="E2818" r:id="rId2363" display="https://www.filmaffinity.com/es/film267776.html" xr:uid="{0A9124A9-3AA9-4F0A-B952-A1B5DEC84611}"/>
    <hyperlink ref="E2819" r:id="rId2364" display="https://www.filmaffinity.com/es/film400140.html" xr:uid="{AA8306D7-FD11-4C48-8B53-704F33A9EAB2}"/>
    <hyperlink ref="E2820" r:id="rId2365" display="https://www.filmaffinity.com/es/film926845.html" xr:uid="{A6BE2848-D3AE-4DED-950D-EE234EC2A469}"/>
    <hyperlink ref="E2821" r:id="rId2366" display="https://www.filmaffinity.com/es/film736350.html" xr:uid="{2D613058-3F57-49FC-8C3B-E68BAC409236}"/>
    <hyperlink ref="E2822" r:id="rId2367" display="https://www.filmaffinity.com/es/film775810.html" xr:uid="{A0287708-386C-458C-A2CE-148AB56FB712}"/>
    <hyperlink ref="E2823" r:id="rId2368" display="https://www.filmaffinity.com/es/film829567.html" xr:uid="{1F4300B2-12B1-4F01-8920-603AC4156DCB}"/>
    <hyperlink ref="E2824" r:id="rId2369" display="https://www.filmaffinity.com/es/film441160.html" xr:uid="{79FEAE61-0F5B-4E4F-9BDB-9FC222C643A4}"/>
    <hyperlink ref="E2825" r:id="rId2370" display="https://www.filmaffinity.com/es/film491782.html" xr:uid="{244EBCBB-AACE-41CA-87F6-9C200A6AD148}"/>
    <hyperlink ref="E2828" r:id="rId2371" display="https://www.filmaffinity.com/es/film778898.html" xr:uid="{1503F0FE-4418-418D-A8F2-E6943920DA03}"/>
    <hyperlink ref="E2829" r:id="rId2372" display="https://www.filmaffinity.com/es/film470161.html" xr:uid="{91596372-D3D8-48E2-9F25-A6B1F15E4A7A}"/>
    <hyperlink ref="E2830" r:id="rId2373" display="https://www.filmaffinity.com/es/film855019.html" xr:uid="{E6FF869A-D217-4C6D-932A-A4E2483C65A5}"/>
    <hyperlink ref="E2831" r:id="rId2374" display="https://www.filmaffinity.com/es/film808942.html" xr:uid="{1BAAB7D1-C6A5-4074-AB80-E2DEFC17DE9D}"/>
    <hyperlink ref="E2832" r:id="rId2375" display="https://www.filmaffinity.com/es/film616604.html" xr:uid="{84D073CB-6E6F-46CE-AAC5-E015E685D466}"/>
    <hyperlink ref="E2834" r:id="rId2376" display="https://www.filmaffinity.com/es/film588807.html" xr:uid="{3B8697B8-B25B-4DD0-B470-D34BCD0FD435}"/>
    <hyperlink ref="E2835" r:id="rId2377" display="https://www.filmaffinity.com/es/film603905.html" xr:uid="{01E4F823-ED11-4EC9-BB8F-E68323572645}"/>
    <hyperlink ref="E2836" r:id="rId2378" display="https://www.filmaffinity.com/es/film887813.html" xr:uid="{EA205A68-F6BC-4B48-AE01-E3FBBF64DFEB}"/>
    <hyperlink ref="E2837" r:id="rId2379" display="https://www.filmaffinity.com/es/film106845.html" xr:uid="{515053A8-7C1E-4861-950B-6B12FD5C0E4E}"/>
    <hyperlink ref="E2838" r:id="rId2380" display="https://www.filmaffinity.com/es/film691240.html" xr:uid="{E6840942-6CDE-4EC7-B2D9-C411655E05F0}"/>
    <hyperlink ref="E2839" r:id="rId2381" display="https://www.filmaffinity.com/es/film793532.html" xr:uid="{3CB4589B-7C78-426B-B019-F1FA70EFCEBF}"/>
    <hyperlink ref="E2840" r:id="rId2382" display="https://www.filmaffinity.com/es/film431089.html" xr:uid="{FCA6DE5B-1FCB-4089-9F87-E9AF5BE8A435}"/>
    <hyperlink ref="E2841" r:id="rId2383" display="https://www.filmaffinity.com/es/film819892.html" xr:uid="{AFA62A3C-1168-4CE0-B637-B9F901D5B8C3}"/>
    <hyperlink ref="E2843" r:id="rId2384" display="https://www.filmaffinity.com/es/film522490.html" xr:uid="{D977D222-B696-4C06-A968-7C13C830AE3D}"/>
    <hyperlink ref="E2844" r:id="rId2385" display="https://www.filmaffinity.com/es/film863328.html" xr:uid="{F13D1313-7B31-43CD-9582-5F0F4CB98E33}"/>
    <hyperlink ref="E2845" r:id="rId2386" display="https://www.filmaffinity.com/es/film201909.html" xr:uid="{166E0E4B-94ED-440B-8F9E-8890BADF01F6}"/>
    <hyperlink ref="E2846" r:id="rId2387" display="https://www.filmaffinity.com/es/film579238.html" xr:uid="{118E6C68-10A2-4906-9CBC-D46C79ED8D18}"/>
    <hyperlink ref="E2848" r:id="rId2388" display="https://www.filmaffinity.com/es/film412657.html" xr:uid="{3B39560D-80E3-46BC-A329-DAB8FAE8424E}"/>
    <hyperlink ref="E2847" r:id="rId2389" display="https://www.filmaffinity.com/es/film381767.html" xr:uid="{667A007C-4ABD-47B7-A833-F925E287184D}"/>
    <hyperlink ref="E2849" r:id="rId2390" display="https://www.filmaffinity.com/es/film757327.html" xr:uid="{0203CED1-9BBA-40CF-A4A8-82C8692BFDA4}"/>
    <hyperlink ref="E2850" r:id="rId2391" display="https://www.filmaffinity.com/es/film356585.html" xr:uid="{151612A3-9B16-4D55-8523-1B6E2C2236B9}"/>
    <hyperlink ref="E2851" r:id="rId2392" display="https://www.filmaffinity.com/es/film514809.html" xr:uid="{93919801-70FA-4991-A3A2-7A3E3B2F24B1}"/>
    <hyperlink ref="E2852" r:id="rId2393" display="https://www.filmaffinity.com/es/film600130.html" xr:uid="{22497EAE-E3A7-44CF-84BB-D74FFA16F61C}"/>
    <hyperlink ref="E1647" r:id="rId2394" display="https://www.filmaffinity.com/es/film545277.html" xr:uid="{BBF3151D-78F0-44DD-8337-B894462889F6}"/>
    <hyperlink ref="E2853" r:id="rId2395" display="https://www.filmaffinity.com/es/film967886.html" xr:uid="{B4217F77-72F5-4F45-B1B1-7516C9635FD2}"/>
    <hyperlink ref="E2854" r:id="rId2396" display="https://www.filmaffinity.com/es/film338263.html" xr:uid="{49AAF7F2-A5AB-47A6-AA6B-53F8CFC99DEC}"/>
    <hyperlink ref="E2855" r:id="rId2397" display="https://www.filmaffinity.com/es/film132582.html" xr:uid="{F233BF05-1D0B-4980-89A1-CF48FE4B5FAC}"/>
    <hyperlink ref="E2856" r:id="rId2398" display="https://www.filmaffinity.com/es/film408909.html" xr:uid="{0804BA19-09C5-4997-9396-EB5E09A6C0E4}"/>
    <hyperlink ref="E2857" r:id="rId2399" display="https://www.filmaffinity.com/es/film330588.html" xr:uid="{67F6995E-DAA4-4C19-BA21-6CCA3EC5B6B7}"/>
    <hyperlink ref="E2858" r:id="rId2400" display="https://www.filmaffinity.com/es/film518412.html" xr:uid="{B44081D5-D596-4869-B0AF-2CE1EB46092C}"/>
    <hyperlink ref="E2859" r:id="rId2401" display="https://www.filmaffinity.com/es/film262463.html" xr:uid="{0A1A2264-1AE4-4F8F-860C-039D22C942A4}"/>
    <hyperlink ref="E2860" r:id="rId2402" display="https://www.filmaffinity.com/es/film792969.html" xr:uid="{8E63E78B-7EB5-4D86-8541-C53C33BAEA2D}"/>
    <hyperlink ref="E3084" r:id="rId2403" display="https://www.filmaffinity.com/es/film499005.html" xr:uid="{A02C6B7F-A915-4E06-8920-8EF7BCAE33D7}"/>
    <hyperlink ref="E2861" r:id="rId2404" display="https://www.filmaffinity.com/es/film732294.html" xr:uid="{7AF913DB-2E24-4695-A459-31374CF540F2}"/>
    <hyperlink ref="E2862" r:id="rId2405" display="https://www.filmaffinity.com/es/film525009.html" xr:uid="{13394B0E-A505-42D3-82BA-83D1998CB87E}"/>
    <hyperlink ref="E2863" r:id="rId2406" display="https://www.filmaffinity.com/es/film271465.html" xr:uid="{22E8CA81-2246-4191-9888-E4A475BF2CBD}"/>
    <hyperlink ref="E2864" r:id="rId2407" display="https://www.filmaffinity.com/es/film508975.html" xr:uid="{DF7AFA54-164C-4EB7-B8BC-1CDD6B7A339B}"/>
    <hyperlink ref="E2865" r:id="rId2408" display="https://www.filmaffinity.com/es/film581349.html" xr:uid="{06EE4C9C-21BA-4169-877F-FD2A3C41EA3A}"/>
    <hyperlink ref="E2866" r:id="rId2409" display="https://www.filmaffinity.com/es/film232664.html" xr:uid="{D59B582B-A1B9-45BC-8088-E7E11AF63364}"/>
    <hyperlink ref="E2867" r:id="rId2410" display="https://www.filmaffinity.com/es/film631983.html" xr:uid="{AE01AC56-AFDA-487B-A301-A347E4997EDB}"/>
    <hyperlink ref="E2868" r:id="rId2411" display="https://www.filmaffinity.com/es/film874196.html" xr:uid="{051D7AF7-0F87-4782-B57F-6E1F90E51DAD}"/>
    <hyperlink ref="E2869" r:id="rId2412" display="https://www.filmaffinity.com/es/film303332.html" xr:uid="{7054C998-F788-411C-ACFA-193276D1F206}"/>
    <hyperlink ref="E2870" r:id="rId2413" display="https://www.filmaffinity.com/es/film412237.html" xr:uid="{44E36212-173A-4385-869A-8B0E09AFA541}"/>
    <hyperlink ref="E2871" r:id="rId2414" display="https://www.filmaffinity.com/es/film205256.html" xr:uid="{617F67A5-9C60-48A6-8EEF-B28B36A9C9E2}"/>
    <hyperlink ref="E2872" r:id="rId2415" display="https://www.filmaffinity.com/es/film573923.html" xr:uid="{55431949-AFC7-4D13-97D4-F24FCE384E1E}"/>
    <hyperlink ref="E2873" r:id="rId2416" display="https://www.filmaffinity.com/es/film465463.html" xr:uid="{44411B80-AA71-4C36-BF36-4C26F1E12AB9}"/>
    <hyperlink ref="E2874" r:id="rId2417" display="https://www.filmaffinity.com/es/film726915.html" xr:uid="{5EDAF99C-15BD-4D2A-865D-B37677E6202C}"/>
    <hyperlink ref="E2876" r:id="rId2418" display="https://www.filmaffinity.com/es/film774890.html" xr:uid="{21E933B8-6FB8-4572-B323-429002D58E5C}"/>
    <hyperlink ref="E2877" r:id="rId2419" display="https://www.filmaffinity.com/es/film201913.html" xr:uid="{9F672274-C3CF-4DB2-B1B8-D5B26D93C1E9}"/>
    <hyperlink ref="E2878" r:id="rId2420" display="https://www.filmaffinity.com/es/film263878.html" xr:uid="{CC48184D-B0CA-43C1-BD0B-8F6874AEB639}"/>
    <hyperlink ref="E2879" r:id="rId2421" display="https://www.filmaffinity.com/es/film176885.html" xr:uid="{D920FB49-6C34-40FA-BFCD-9775467E2BF7}"/>
    <hyperlink ref="E2880" r:id="rId2422" display="https://www.filmaffinity.com/es/film529298.html" xr:uid="{4584C0E9-C1BD-4DF4-89E8-62762DFDDED5}"/>
    <hyperlink ref="E2881" r:id="rId2423" display="https://www.filmaffinity.com/es/film966902.html" xr:uid="{C8065F47-FA67-44E7-9226-4AE720DA23E8}"/>
    <hyperlink ref="E2882" r:id="rId2424" display="https://www.filmaffinity.com/es/film325291.html" xr:uid="{2F897FCA-EBB9-4E8E-98B9-25C6B545CD64}"/>
    <hyperlink ref="E2883" r:id="rId2425" display="https://www.filmaffinity.com/es/film404650.html" xr:uid="{56B70F9A-B441-466E-8BED-14DD9AF9857C}"/>
    <hyperlink ref="E2884" r:id="rId2426" display="https://www.filmaffinity.com/es/film639471.html" xr:uid="{CE72DB67-C822-44DB-8E14-7FCC55FF851F}"/>
    <hyperlink ref="E2885" r:id="rId2427" display="https://www.filmaffinity.com/es/film548510.html" xr:uid="{098DCD84-6C65-40D5-B2DF-26AD2628247B}"/>
    <hyperlink ref="E2886" r:id="rId2428" display="https://www.filmaffinity.com/es/film897463.html" xr:uid="{441F5C3C-344C-4484-ABAD-0707D97A00FE}"/>
    <hyperlink ref="E4603" r:id="rId2429" display="https://www.filmaffinity.com/es/film719951.html" xr:uid="{DF1D3847-B922-4717-B6AA-F9ACF0B55A13}"/>
    <hyperlink ref="E2888" r:id="rId2430" display="https://www.filmaffinity.com/es/film216517.html" xr:uid="{6E1846DE-C616-482A-BAD0-F2FA4946B743}"/>
    <hyperlink ref="E2887" r:id="rId2431" display="https://www.filmaffinity.com/es/film714395.html" xr:uid="{59239BBF-F4E1-48A2-868D-366A29FDAB93}"/>
    <hyperlink ref="E2368" r:id="rId2432" display="https://www.filmaffinity.com/es/film608518.html" xr:uid="{7BF91F78-2853-4435-9F3D-6583DB8FA135}"/>
    <hyperlink ref="E2890" r:id="rId2433" display="https://www.filmaffinity.com/es/film810954.html" xr:uid="{54B3B747-A0B3-4962-971A-76BA8332C511}"/>
    <hyperlink ref="E2893" r:id="rId2434" display="https://www.filmaffinity.com/es/film217961.html" xr:uid="{2E3F4ACF-CBB1-4F98-A8E2-D31386339F8A}"/>
    <hyperlink ref="E2894" r:id="rId2435" display="https://www.filmaffinity.com/es/film477570.html" xr:uid="{CA1FEAE3-7917-4FD3-9926-BC8E5454E929}"/>
    <hyperlink ref="E2895" r:id="rId2436" display="https://www.filmaffinity.com/es/film590855.html" xr:uid="{3DDCA107-A586-424B-A0D8-8BD5A7B9685D}"/>
    <hyperlink ref="E2896" r:id="rId2437" display="https://www.filmaffinity.com/es/film317105.html" xr:uid="{49C6C99E-65C4-4B51-B201-C71D08B56AB7}"/>
    <hyperlink ref="E2897" r:id="rId2438" display="https://www.filmaffinity.com/es/film691998.html" xr:uid="{B4CE1690-6E09-464E-BEB0-6CCF3AFAF7F9}"/>
    <hyperlink ref="E2898" r:id="rId2439" display="https://www.filmaffinity.com/es/film153135.html" xr:uid="{AAD918B9-9BA8-480A-9955-1E8ECA630225}"/>
    <hyperlink ref="E2900" r:id="rId2440" display="https://www.filmaffinity.com/es/film223665.html" xr:uid="{BD1AA42B-E8EF-4D97-9E5F-AD447FDEB7EE}"/>
    <hyperlink ref="E2901" r:id="rId2441" display="https://www.filmaffinity.com/es/film336111.html" xr:uid="{C4BC0146-4116-4C19-A551-423E9FCE3596}"/>
    <hyperlink ref="E2902" r:id="rId2442" display="https://www.filmaffinity.com/es/film622342.html" xr:uid="{6FEB5F43-554D-4DDC-A5FE-2D2E186DA161}"/>
    <hyperlink ref="E2903" r:id="rId2443" display="https://www.filmaffinity.com/es/film881360.html" xr:uid="{1049A1B9-CDED-45C5-8EAC-51E3B44BBA6D}"/>
    <hyperlink ref="E2904" r:id="rId2444" display="https://www.filmaffinity.com/es/film412112.html" xr:uid="{802E80AB-C35A-49CE-87B7-13AB29BDA494}"/>
    <hyperlink ref="E6072" r:id="rId2445" display="https://www.filmaffinity.com/es/film275598.html" xr:uid="{9094DED3-C47F-491D-B6C8-EBE51BEE0249}"/>
    <hyperlink ref="E2905" r:id="rId2446" display="https://www.filmaffinity.com/es/film266570.html" xr:uid="{4668EB49-1808-424B-A2F7-75D7F4296EE9}"/>
    <hyperlink ref="E2906" r:id="rId2447" display="https://www.filmaffinity.com/es/film857521.html" xr:uid="{F3F4E54E-676B-4F35-9D9A-117CA67243CA}"/>
    <hyperlink ref="E2907" r:id="rId2448" display="https://www.filmaffinity.com/es/film325392.html" xr:uid="{2F8E2F04-5E0E-41E1-8FB7-1492146951FA}"/>
    <hyperlink ref="E2908" r:id="rId2449" display="https://www.filmaffinity.com/es/film943071.html" xr:uid="{02C29CB8-1F18-40F3-93AA-FEFEAE898782}"/>
    <hyperlink ref="E2909" r:id="rId2450" display="https://www.filmaffinity.com/es/film941869.html" xr:uid="{B3E49D1F-2C55-4DA7-9710-4A2AEE912F31}"/>
    <hyperlink ref="E2910" r:id="rId2451" display="https://www.filmaffinity.com/es/film724026.html" xr:uid="{7DBBD16C-4AB4-4C03-B63A-143BEFFDCFB2}"/>
    <hyperlink ref="E2911" r:id="rId2452" display="https://www.filmaffinity.com/es/film611810.html" xr:uid="{737F9579-C7E1-4F8F-BB72-AAF1A5F82EC2}"/>
    <hyperlink ref="E2913" r:id="rId2453" display="https://www.filmaffinity.com/es/film702057.html" xr:uid="{3400F213-33D1-4329-9556-AC49ABD07F7C}"/>
    <hyperlink ref="E2914" r:id="rId2454" display="https://www.filmaffinity.com/es/film912221.html" xr:uid="{0E50C895-C507-4AB0-B7F3-1EAC2230CE28}"/>
    <hyperlink ref="E2915" r:id="rId2455" display="https://www.filmaffinity.com/es/film715705.html" xr:uid="{B72C1F9D-10DB-49A7-857A-6731BD62F99E}"/>
    <hyperlink ref="E2916" r:id="rId2456" display="https://www.filmaffinity.com/es/film643069.html" xr:uid="{46657BF4-396C-4129-9F7D-7C8733C47B99}"/>
    <hyperlink ref="E2917" r:id="rId2457" display="https://www.filmaffinity.com/es/film518358.html" xr:uid="{9A182448-55F5-49F5-8615-CF4485B49A86}"/>
    <hyperlink ref="E2918" r:id="rId2458" display="https://www.filmaffinity.com/es/film171821.html" xr:uid="{5CA93F45-FD5F-4499-B460-CA2673814869}"/>
    <hyperlink ref="E2922" r:id="rId2459" display="https://www.filmaffinity.com/es/film947523.html" xr:uid="{0C1C87D4-552E-4BEE-94E3-71800087FF01}"/>
    <hyperlink ref="E2923" r:id="rId2460" display="https://www.filmaffinity.com/es/film956122.html" xr:uid="{0AEDE4CB-2B7C-498C-8E3A-6F5A319CB04B}"/>
    <hyperlink ref="E2924" r:id="rId2461" display="https://www.filmaffinity.com/es/film556587.html" xr:uid="{8CC19FAA-25AD-4F9E-910F-B37574F28AF6}"/>
    <hyperlink ref="E2926" r:id="rId2462" display="https://www.filmaffinity.com/es/film254527.html" xr:uid="{414AF121-DC96-4A99-8104-17B4E4AA960E}"/>
    <hyperlink ref="E3007" r:id="rId2463" display="https://www.filmaffinity.com/es/film596148.html" xr:uid="{CBFF74E5-5C16-4C23-84C2-831EA1E30D73}"/>
    <hyperlink ref="E2927" r:id="rId2464" display="https://www.filmaffinity.com/es/film745713.html" xr:uid="{330440CD-DFA6-4A8E-9D1A-7F445E184A4C}"/>
    <hyperlink ref="E2929" r:id="rId2465" display="https://www.filmaffinity.com/es/film530818.html" xr:uid="{F26B4B7F-0C10-4EF3-8ED8-CBB759D79A17}"/>
    <hyperlink ref="E2930" r:id="rId2466" display="https://www.filmaffinity.com/es/film996587.html" xr:uid="{351590AD-7A5F-4F76-905B-5E8FDD2001E4}"/>
    <hyperlink ref="E2931" r:id="rId2467" display="https://www.filmaffinity.com/es/film687469.html" xr:uid="{71CB325E-235C-4C25-91AD-015F3498C82F}"/>
    <hyperlink ref="E2932" r:id="rId2468" display="https://www.filmaffinity.com/es/film430661.html" xr:uid="{EA887585-D680-46F8-B2D6-7DAEDFF65AA7}"/>
    <hyperlink ref="E2933" r:id="rId2469" display="https://www.filmaffinity.com/es/film851669.html" xr:uid="{3FBED27F-CF2A-4846-BE59-8E0030CA6EEE}"/>
    <hyperlink ref="E2934" r:id="rId2470" display="https://www.filmaffinity.com/es/film468686.html" xr:uid="{E575C610-16EB-47DC-9FA3-8C795089200B}"/>
    <hyperlink ref="E2935" r:id="rId2471" display="https://www.filmaffinity.com/es/film669395.html" xr:uid="{FB988312-4070-4D58-AD39-416BE9DFE23D}"/>
    <hyperlink ref="E2936" r:id="rId2472" display="https://www.filmaffinity.com/es/film422941.html" xr:uid="{AC8BF64B-7532-4045-9AD9-8A858CE5AD09}"/>
    <hyperlink ref="E2937" r:id="rId2473" display="https://www.filmaffinity.com/es/film562428.html" xr:uid="{9C8F68DB-5422-4CD1-8F1D-4F09D0A3EA16}"/>
    <hyperlink ref="E2938" r:id="rId2474" display="https://www.filmaffinity.com/es/film379814.html" xr:uid="{76AF97FA-D0C7-414A-AC22-74B2C53B376F}"/>
    <hyperlink ref="E2939" r:id="rId2475" display="https://www.filmaffinity.com/es/film588712.html" xr:uid="{5DD306DC-A896-4177-9E88-2026D124B5AE}"/>
    <hyperlink ref="E2940" r:id="rId2476" display="https://www.filmaffinity.com/es/film723895.html" xr:uid="{AD1D8A54-7690-4B86-8F4A-1C2F7CC45D72}"/>
    <hyperlink ref="E2942" r:id="rId2477" display="https://www.filmaffinity.com/es/film145667.html" xr:uid="{BBDDEFBC-A475-4751-A0B5-1D1ADB799190}"/>
    <hyperlink ref="E2943" r:id="rId2478" display="https://www.filmaffinity.com/es/film239167.html" xr:uid="{0226070C-B263-4E5C-9636-B46F184D1C95}"/>
    <hyperlink ref="E2941" r:id="rId2479" display="https://www.filmaffinity.com/es/film810299.html" xr:uid="{1C87F5EC-ED4D-4637-A21E-6CB7D9355084}"/>
    <hyperlink ref="E2944" r:id="rId2480" display="https://www.filmaffinity.com/es/film887623.html" xr:uid="{3180B46D-AA33-45F3-A94E-75060CDB4D9E}"/>
    <hyperlink ref="E2946" r:id="rId2481" display="https://www.filmaffinity.com/es/film944740.html" xr:uid="{517ADBA1-069D-4AB0-BDE9-682F16C202D3}"/>
    <hyperlink ref="E2947" r:id="rId2482" display="https://www.filmaffinity.com/es/film699453.html" xr:uid="{5B7A77FA-D61E-4FD2-AC7F-0ABE1EA3290A}"/>
    <hyperlink ref="E2948" r:id="rId2483" display="https://www.filmaffinity.com/es/film852848.html" xr:uid="{53095436-8F81-43F6-87D6-8061DA558684}"/>
    <hyperlink ref="E2949" r:id="rId2484" display="https://www.filmaffinity.com/es/film773042.html" xr:uid="{E79B2615-4FB3-4F5E-9D0F-EA3A318BCF25}"/>
    <hyperlink ref="E1482" r:id="rId2485" display="https://www.filmaffinity.com/es/film351153.html" xr:uid="{E727C406-C8E4-4800-9460-9ABE43A4E163}"/>
    <hyperlink ref="E2951" r:id="rId2486" display="https://www.filmaffinity.com/es/film750953.html" xr:uid="{49A08167-6FDA-452F-B941-3EB3CF57E933}"/>
    <hyperlink ref="E2950" r:id="rId2487" display="https://www.filmaffinity.com/es/film566080.html" xr:uid="{383E25C6-C71E-4139-9991-01F4A874477D}"/>
    <hyperlink ref="E2952" r:id="rId2488" display="https://www.filmaffinity.com/es/film888242.html" xr:uid="{7BD4C102-3ABB-4E4A-B4D7-824A2F90B6DD}"/>
    <hyperlink ref="E2953" r:id="rId2489" display="https://www.filmaffinity.com/es/film881030.html" xr:uid="{474A0D63-E72C-4D4C-A5BC-F701882A4833}"/>
    <hyperlink ref="E2955" r:id="rId2490" display="https://www.filmaffinity.com/es/film444796.html" xr:uid="{C5921187-D277-4A6F-AE0A-4D74B6270B6F}"/>
    <hyperlink ref="E2956" r:id="rId2491" display="https://www.filmaffinity.com/es/film440483.html" xr:uid="{0A20B75B-7B2F-49E1-9BF2-106CF480F81C}"/>
    <hyperlink ref="E2957" r:id="rId2492" display="https://www.filmaffinity.com/es/film679123.html" xr:uid="{080F2800-B596-4522-8255-92F6A7B7F43D}"/>
    <hyperlink ref="E2958" r:id="rId2493" display="https://www.filmaffinity.com/es/film345004.html" xr:uid="{482369B2-1F4C-411A-803F-31D2A83F92A8}"/>
    <hyperlink ref="E2959" r:id="rId2494" display="https://www.filmaffinity.com/es/film192066.html" xr:uid="{B7DFB136-98C6-4133-BB80-E412947D3867}"/>
    <hyperlink ref="E2960" r:id="rId2495" display="https://www.filmaffinity.com/es/film630176.html" xr:uid="{2320F8E7-0DEF-42CB-B394-4169BDBF9547}"/>
    <hyperlink ref="E2961" r:id="rId2496" display="https://www.filmaffinity.com/es/film513386.html" xr:uid="{3CA5B629-4935-4CAB-AE71-41C74AB888D9}"/>
    <hyperlink ref="E2962" r:id="rId2497" display="https://www.filmaffinity.com/es/film412669.html" xr:uid="{9973AF6D-24A7-4336-9B7D-D5C436DD43AE}"/>
    <hyperlink ref="E2963" r:id="rId2498" display="https://www.filmaffinity.com/es/film259748.html" xr:uid="{2FF1D6D5-0171-4A13-AAAD-902EB2BB128E}"/>
    <hyperlink ref="E2964" r:id="rId2499" display="https://www.filmaffinity.com/es/film423489.html" xr:uid="{3F4CFB69-B719-40DB-9249-CD09AFB0177A}"/>
    <hyperlink ref="E2965" r:id="rId2500" display="https://www.filmaffinity.com/es/film615050.html" xr:uid="{0107CFD3-03F2-4558-81E9-EBCDBE98525F}"/>
    <hyperlink ref="E2966" r:id="rId2501" display="https://www.filmaffinity.com/es/film703868.html" xr:uid="{D890A030-04DB-41B9-AF18-F7130777039C}"/>
    <hyperlink ref="E2967" r:id="rId2502" display="https://www.filmaffinity.com/es/film111624.html" xr:uid="{B513C99D-E208-4C00-8ED2-D9B2AAA3BDE6}"/>
    <hyperlink ref="E2968" r:id="rId2503" display="https://www.filmaffinity.com/es/film326981.html" xr:uid="{1484BD30-F9FD-4D02-9A2F-36FF86BD0783}"/>
    <hyperlink ref="E2969" r:id="rId2504" display="https://www.filmaffinity.com/es/film920298.html" xr:uid="{E89C54AD-515D-4402-BA1C-7945BBD4B83C}"/>
    <hyperlink ref="E2970" r:id="rId2505" display="https://www.filmaffinity.com/es/film974582.html" xr:uid="{1FC772A3-0E2D-42EF-AD86-04C98214CF26}"/>
    <hyperlink ref="E2972" r:id="rId2506" display="https://www.filmaffinity.com/es/film403818.html" xr:uid="{9CB97BB9-D9BD-41B1-85C1-567E62B1BF83}"/>
    <hyperlink ref="E2973" r:id="rId2507" display="https://www.filmaffinity.com/es/film566884.html" xr:uid="{A1F841CD-48DE-4366-AA06-4F97154D67B4}"/>
    <hyperlink ref="E2974" r:id="rId2508" display="https://www.filmaffinity.com/es/film594429.html" xr:uid="{AA5E5EE7-9C65-47A8-A7EF-A5AC3BDED4F1}"/>
    <hyperlink ref="E2976" r:id="rId2509" display="https://www.filmaffinity.com/es/film921332.html" xr:uid="{5D36DF8A-AC71-4C8C-BE99-873AD0E6E410}"/>
    <hyperlink ref="E2975" r:id="rId2510" display="https://www.filmaffinity.com/es/film281990.html" xr:uid="{276DF232-E51B-4858-81B4-B1527CA9F6DA}"/>
    <hyperlink ref="E2977" r:id="rId2511" display="https://www.filmaffinity.com/es/film355636.html" xr:uid="{61D2FDAD-396C-4789-974C-13F0A1813F81}"/>
    <hyperlink ref="E2978" r:id="rId2512" display="https://www.filmaffinity.com/es/film856371.html" xr:uid="{71CA976B-162C-4B5D-969D-5D7A0E26A6D1}"/>
    <hyperlink ref="E2979" r:id="rId2513" display="https://www.filmaffinity.com/es/film798449.html" xr:uid="{1DB8174D-E1A1-4AC2-8488-94C582578866}"/>
    <hyperlink ref="E2980" r:id="rId2514" display="https://www.filmaffinity.com/es/film791041.html" xr:uid="{D6DF5DB9-892B-4D2A-8292-86F7618A01FD}"/>
    <hyperlink ref="E2981" r:id="rId2515" display="https://www.filmaffinity.com/es/film240654.html" xr:uid="{8240BEC0-9D1F-42DF-B963-9E28B64DFBE8}"/>
    <hyperlink ref="E2983" r:id="rId2516" display="https://www.filmaffinity.com/es/film313305.html" xr:uid="{FC57CFF2-5F68-4454-B0E1-AEC09FBFBF5A}"/>
    <hyperlink ref="E2984" r:id="rId2517" display="https://www.filmaffinity.com/es/film241672.html" xr:uid="{D5F61E2D-2E8E-4A8F-A98C-D4CD02162307}"/>
    <hyperlink ref="E2985" r:id="rId2518" display="https://www.filmaffinity.com/es/film503587.html" xr:uid="{EFB1D60D-CEC9-4D99-A008-D4E834ADD5FB}"/>
    <hyperlink ref="E2987" r:id="rId2519" display="https://www.filmaffinity.com/es/film591470.html" xr:uid="{62A06E2D-0D4E-4EC4-886E-0872ADF97B1F}"/>
    <hyperlink ref="E2988" r:id="rId2520" display="https://www.filmaffinity.com/es/film401902.html" xr:uid="{5A19C9D6-0F9D-4A72-9D2D-C6DF9A861D66}"/>
    <hyperlink ref="E2989" r:id="rId2521" display="https://www.filmaffinity.com/es/film369079.html" xr:uid="{BCC328A8-652C-420F-BA23-FAE354894DCC}"/>
    <hyperlink ref="E2990" r:id="rId2522" display="https://www.filmaffinity.com/es/film165278.html" xr:uid="{6FCDEEA8-565A-43CC-A968-DC93B0644A3B}"/>
    <hyperlink ref="E2991" r:id="rId2523" display="https://www.filmaffinity.com/es/film302867.html" xr:uid="{8C331D79-3FB1-4C62-9C63-1686A2B28372}"/>
    <hyperlink ref="E2992" r:id="rId2524" display="https://www.filmaffinity.com/es/film838133.html" xr:uid="{9EB9CE04-B7E6-4B57-965A-02C0EE037B44}"/>
    <hyperlink ref="E2993" r:id="rId2525" display="https://www.filmaffinity.com/es/film968934.html" xr:uid="{BE84FF1C-A5D3-4497-8812-2E845B514860}"/>
    <hyperlink ref="E2994" r:id="rId2526" display="https://www.filmaffinity.com/es/film436822.html" xr:uid="{191EE4BA-671D-4CBA-B956-6766221D0B05}"/>
    <hyperlink ref="E2995" r:id="rId2527" display="https://www.filmaffinity.com/es/film556679.html" xr:uid="{07A3F8FB-4D39-4C2F-B936-0BEB1602CE74}"/>
    <hyperlink ref="E2996" r:id="rId2528" display="https://www.filmaffinity.com/es/film924464.html" xr:uid="{491C926A-5AC1-49F2-9CC4-1327CD1F9D1C}"/>
    <hyperlink ref="E2997" r:id="rId2529" display="https://www.filmaffinity.com/es/film358755.html" xr:uid="{336C9E74-547E-4256-8A63-719E81169A10}"/>
    <hyperlink ref="E2998" r:id="rId2530" display="https://www.filmaffinity.com/es/film837179.html" xr:uid="{BB686558-045C-4998-BE37-E4D1D451B6D2}"/>
    <hyperlink ref="E2999" r:id="rId2531" display="https://www.filmaffinity.com/es/film601562.html" xr:uid="{A16474CF-62CC-44E9-8473-FA246FC9BE54}"/>
    <hyperlink ref="E3000" r:id="rId2532" display="https://www.filmaffinity.com/es/film508231.html" xr:uid="{1F930770-35B6-40FA-B671-32B42923E42A}"/>
    <hyperlink ref="E3002" r:id="rId2533" display="https://www.filmaffinity.com/es/film870703.html" xr:uid="{7F8F157B-615B-47BE-9032-38C1C51D241E}"/>
    <hyperlink ref="E3001" r:id="rId2534" display="https://www.filmaffinity.com/es/film997586.html" xr:uid="{822DFFDF-81D4-442D-A224-18BCB1070E09}"/>
    <hyperlink ref="E3006" r:id="rId2535" display="https://www.filmaffinity.com/es/film726520.html" xr:uid="{CA8D2E98-81E2-4CCB-97FC-013C9FD2BE42}"/>
    <hyperlink ref="E3008" r:id="rId2536" display="https://www.filmaffinity.com/es/film507634.html" xr:uid="{6FE78029-BF51-49F1-9AE8-500A33D14FAD}"/>
    <hyperlink ref="E3009" r:id="rId2537" display="https://www.filmaffinity.com/es/film139144.html" xr:uid="{A99B6499-B5B2-4A2C-8256-3A37AC63EC53}"/>
    <hyperlink ref="E3010" r:id="rId2538" display="https://www.filmaffinity.com/es/film282865.html" xr:uid="{5EEDC27E-3EE8-49F6-82EB-008ED91374B5}"/>
    <hyperlink ref="E3011" r:id="rId2539" display="https://www.filmaffinity.com/es/film976385.html" xr:uid="{A4E0E218-2306-4D54-A00D-250C0C52957C}"/>
    <hyperlink ref="E3013" r:id="rId2540" display="https://www.filmaffinity.com/es/film953544.html" xr:uid="{ED09E22D-B347-4078-B3E0-18AB9CC8CAD2}"/>
    <hyperlink ref="E3014" r:id="rId2541" display="https://www.filmaffinity.com/es/film215091.html" xr:uid="{17C2E146-3141-49B3-8E3B-2CB8BE0224C0}"/>
    <hyperlink ref="E3016" r:id="rId2542" display="https://www.filmaffinity.com/es/film505369.html" xr:uid="{C1B7BBEA-208B-4DD1-962A-8C85B40C41E0}"/>
    <hyperlink ref="E3017" r:id="rId2543" display="https://www.filmaffinity.com/es/film191760.html" xr:uid="{CBBEAC13-2494-48E9-ABB6-F9BE146641CC}"/>
    <hyperlink ref="E3018" r:id="rId2544" display="https://www.filmaffinity.com/es/film465044.html" xr:uid="{2008BF70-F7F2-4A14-915E-0FEDCCB7E85E}"/>
    <hyperlink ref="E3019" r:id="rId2545" display="https://www.filmaffinity.com/es/film991294.html" xr:uid="{D2EDE276-0D8A-46CE-9181-D75C07BE5C0E}"/>
    <hyperlink ref="E3020" r:id="rId2546" display="https://www.filmaffinity.com/es/film609993.html" xr:uid="{EEE4C4F9-191C-4A57-9816-C5DB53965B4A}"/>
    <hyperlink ref="E3023" r:id="rId2547" display="https://www.filmaffinity.com/es/film887529.html" xr:uid="{24025449-DA38-4E8E-9946-9871059F14D5}"/>
    <hyperlink ref="E3022" r:id="rId2548" display="https://www.filmaffinity.com/es/film999154.html" xr:uid="{2250152A-6F98-40D9-94E4-2CB21BDCFB73}"/>
    <hyperlink ref="E3025" r:id="rId2549" display="https://www.filmaffinity.com/es/film852012.html" xr:uid="{E49F8862-4D82-4066-B5B1-F6AABD80A551}"/>
    <hyperlink ref="E3026" r:id="rId2550" display="https://www.filmaffinity.com/es/film973708.html" xr:uid="{2FF62780-B6F0-4094-91AD-3CC02A78CF99}"/>
    <hyperlink ref="E3027" r:id="rId2551" display="https://www.filmaffinity.com/es/film968591.html" xr:uid="{23381FD5-D898-4D27-BAC0-628FF93E4B95}"/>
    <hyperlink ref="E3028" r:id="rId2552" display="https://www.filmaffinity.com/es/film294802.html" xr:uid="{96BDF290-1197-4AC7-8AA6-8DEBD23F5EB4}"/>
    <hyperlink ref="E3030" r:id="rId2553" display="https://www.filmaffinity.com/es/film675336.html" xr:uid="{744E54C7-3329-4BFC-87F0-2113C2A20C13}"/>
    <hyperlink ref="E3031" r:id="rId2554" display="https://www.filmaffinity.com/es/film109252.html" xr:uid="{C19C29EC-CED2-447C-A8D1-3E9BB646EE92}"/>
    <hyperlink ref="E3029" r:id="rId2555" display="https://www.filmaffinity.com/es/film172545.html" xr:uid="{0BB210DE-DB58-4455-A967-C93041C8810D}"/>
    <hyperlink ref="E3033" r:id="rId2556" display="https://www.filmaffinity.com/es/film432338.html" xr:uid="{33028A66-EFF1-4838-8694-504B1995EC2D}"/>
    <hyperlink ref="E3034" r:id="rId2557" display="https://www.filmaffinity.com/es/film175990.html" xr:uid="{3322086A-FE6B-4030-980F-463E1E2ED91C}"/>
    <hyperlink ref="E3035" r:id="rId2558" display="https://www.filmaffinity.com/es/film770121.html" xr:uid="{4E474817-01C4-47FA-A0C2-E848625D65DE}"/>
    <hyperlink ref="E3037" r:id="rId2559" display="https://www.filmaffinity.com/es/film329668.html" xr:uid="{C1AA0965-A780-40AB-B217-23156C2EE26C}"/>
    <hyperlink ref="E3038" r:id="rId2560" display="https://www.filmaffinity.com/es/film438597.html" xr:uid="{6D15D467-390B-4904-BB21-70ADD981E38B}"/>
    <hyperlink ref="E3039" r:id="rId2561" display="https://www.filmaffinity.com/es/film773069.html" xr:uid="{7E1865A5-8AD9-4C95-B95B-DC7329D4F221}"/>
    <hyperlink ref="E3040" r:id="rId2562" display="https://www.filmaffinity.com/es/film615089.html" xr:uid="{A952D0BD-7A79-4C5F-AC51-7F95AE096E37}"/>
    <hyperlink ref="E3041" r:id="rId2563" display="https://www.filmaffinity.com/es/film662310.html" xr:uid="{B319E596-F3D9-4724-9970-28BB5AD59B67}"/>
    <hyperlink ref="E3042" r:id="rId2564" display="https://www.filmaffinity.com/es/film144774.html" xr:uid="{688D6D6A-0A7B-4CFA-8AA3-9B5EC382F6BA}"/>
    <hyperlink ref="E3043" r:id="rId2565" display="https://www.filmaffinity.com/es/film353520.html" xr:uid="{14DE4558-7A20-434E-83AE-53AFAA0DCF60}"/>
    <hyperlink ref="E3044" r:id="rId2566" display="https://www.filmaffinity.com/es/film271708.html" xr:uid="{F134C07C-9437-4DCC-AF13-E730B5B3A467}"/>
    <hyperlink ref="E3045" r:id="rId2567" display="https://www.filmaffinity.com/es/film478154.html" xr:uid="{5529B796-C8B5-4787-A84F-E1A2091C6426}"/>
    <hyperlink ref="E3047" r:id="rId2568" display="https://www.filmaffinity.com/es/film287105.html" xr:uid="{AB228170-0854-4FF1-B636-F897ED91EB58}"/>
    <hyperlink ref="E3046" r:id="rId2569" display="https://www.filmaffinity.com/es/film101991.html" xr:uid="{D387B1A0-F75C-4AB9-88C5-7BAFD02FA5A2}"/>
    <hyperlink ref="E3049" r:id="rId2570" display="https://www.filmaffinity.com/es/film895828.html" xr:uid="{96AEDB7D-D22D-4BDF-BBFD-2C8CDC7A540D}"/>
    <hyperlink ref="E3050" r:id="rId2571" display="https://www.filmaffinity.com/es/film165734.html" xr:uid="{DD3E63A0-AD35-425C-B896-9E063E943170}"/>
    <hyperlink ref="E3051" r:id="rId2572" display="https://www.filmaffinity.com/es/film923440.html" xr:uid="{CD03C640-A53F-4378-830D-28B24A0F1874}"/>
    <hyperlink ref="E3052" r:id="rId2573" display="https://www.filmaffinity.com/es/film212888.html" xr:uid="{4D297208-3FC6-4E27-85AC-58BEDCCDCFCD}"/>
    <hyperlink ref="E3054" r:id="rId2574" display="https://www.filmaffinity.com/es/film111888.html" xr:uid="{01DDDAD7-55E4-4084-80BC-F08FB242F18C}"/>
    <hyperlink ref="E3055" r:id="rId2575" display="https://www.filmaffinity.com/es/film792407.html" xr:uid="{8818CC4A-F335-4179-96EB-08BCC9180175}"/>
    <hyperlink ref="E3056" r:id="rId2576" display="https://www.filmaffinity.com/es/film157140.html" xr:uid="{FDC40FD6-461E-4B3D-B57A-CF438C028E42}"/>
    <hyperlink ref="E3057" r:id="rId2577" display="https://www.filmaffinity.com/es/film637558.html" xr:uid="{27BBFF52-CBAF-48DC-A47F-DAD76D1DD505}"/>
    <hyperlink ref="E3058" r:id="rId2578" display="https://www.filmaffinity.com/es/film433529.html" xr:uid="{2120FE7F-6383-477D-97B8-87D0EC9BC57A}"/>
    <hyperlink ref="E3059" r:id="rId2579" display="https://www.filmaffinity.com/es/film140169.html" xr:uid="{8E01B627-9800-414E-BF58-3286F45D69D5}"/>
    <hyperlink ref="E3061" r:id="rId2580" display="https://www.filmaffinity.com/es/film576337.html" xr:uid="{723D63F1-47D2-48BD-B48A-E96E227DC8C4}"/>
    <hyperlink ref="E3060" r:id="rId2581" display="https://www.filmaffinity.com/es/film536655.html" xr:uid="{2EF2C5BE-F85A-47DD-80EC-239726AFD7C1}"/>
    <hyperlink ref="E3062" r:id="rId2582" display="https://www.filmaffinity.com/es/film720467.html" xr:uid="{6EA85D3B-4995-4AEB-B0CA-D9947892EB49}"/>
    <hyperlink ref="E3063" r:id="rId2583" display="https://www.filmaffinity.com/es/film264585.html" xr:uid="{D409DFB6-5ADC-4808-A84D-1709173E60D6}"/>
    <hyperlink ref="E3064" r:id="rId2584" display="https://www.filmaffinity.com/es/film364656.html" xr:uid="{D9DA247F-3016-4DF1-8F69-BE7BA62469C4}"/>
    <hyperlink ref="E3065" r:id="rId2585" display="https://www.filmaffinity.com/es/film979058.html" xr:uid="{246AE4F0-BA1A-4164-91E0-4760413542AC}"/>
    <hyperlink ref="E3066" r:id="rId2586" display="https://www.filmaffinity.com/es/film480698.html" xr:uid="{B1652A32-86BF-479B-8EBE-80AF5565B96B}"/>
    <hyperlink ref="E3067" r:id="rId2587" display="https://www.filmaffinity.com/es/film134275.html" xr:uid="{6B5D8855-5B88-4124-ABAE-54E1A424055B}"/>
    <hyperlink ref="E3068" r:id="rId2588" display="https://www.filmaffinity.com/es/film739322.html" xr:uid="{1D26BB74-4C62-411D-B8BD-7A4B762266FD}"/>
    <hyperlink ref="E602" r:id="rId2589" display="https://www.filmaffinity.com/es/film686707.html" xr:uid="{CE3F4C7B-7912-4BC1-AD32-6B83FC0DC0B9}"/>
    <hyperlink ref="E3069" r:id="rId2590" display="https://www.filmaffinity.com/es/film247353.html" xr:uid="{7DC1604F-9614-4D29-83D9-9C8BCECD825C}"/>
    <hyperlink ref="E3070" r:id="rId2591" display="https://www.filmaffinity.com/es/film893272.html" xr:uid="{86838B1B-6B3E-43AF-84F9-90180B05B84C}"/>
    <hyperlink ref="E3071" r:id="rId2592" display="https://www.filmaffinity.com/es/film482431.html" xr:uid="{ACC56525-DF33-4DD2-AA57-E2310C733B73}"/>
    <hyperlink ref="E3072" r:id="rId2593" display="https://www.filmaffinity.com/es/film717298.html" xr:uid="{B03C91D0-6970-4185-BB63-217A7C3707C1}"/>
    <hyperlink ref="E3073" r:id="rId2594" display="https://www.filmaffinity.com/es/film234290.html" xr:uid="{47B1F819-28F5-4535-BAD4-330E65738329}"/>
    <hyperlink ref="E3074" r:id="rId2595" display="https://www.filmaffinity.com/es/film814952.html" xr:uid="{0EBFED16-0EC7-4895-9B9C-F71635C90121}"/>
    <hyperlink ref="E3075" r:id="rId2596" display="https://www.filmaffinity.com/es/film943832.html" xr:uid="{3317B432-D0C1-4652-BB62-D3F4C2F4C163}"/>
    <hyperlink ref="E3076" r:id="rId2597" display="https://www.filmaffinity.com/es/film149627.html" xr:uid="{C4E7DEC3-0F2B-48F0-999A-9983824D0162}"/>
    <hyperlink ref="E3079" r:id="rId2598" display="https://www.filmaffinity.com/es/film557871.html" xr:uid="{D1708A2F-DCD6-4F23-AB9B-E6ED49CB0F4F}"/>
    <hyperlink ref="E3078" r:id="rId2599" display="https://www.filmaffinity.com/es/film172968.html" xr:uid="{DD12E129-CF73-4A4C-B4FF-3B7C9CBFA17C}"/>
    <hyperlink ref="E3081" r:id="rId2600" display="https://www.filmaffinity.com/es/film317704.html" xr:uid="{4B75BD08-7818-413D-8A73-0179E6492844}"/>
    <hyperlink ref="E3082" r:id="rId2601" display="https://www.filmaffinity.com/es/film739056.html" xr:uid="{82AD001F-C4A6-4163-90DF-CABE1B676A9C}"/>
    <hyperlink ref="E3083" r:id="rId2602" display="https://www.filmaffinity.com/es/film392075.html" xr:uid="{BD941AF0-049F-47D6-AFCC-82A2D4FBC5A9}"/>
    <hyperlink ref="E3086" r:id="rId2603" display="https://www.filmaffinity.com/es/film727097.html" xr:uid="{A5229F92-5D99-4C5D-9A94-E8855C84364D}"/>
    <hyperlink ref="E3085" r:id="rId2604" display="https://www.filmaffinity.com/es/film378721.html" xr:uid="{EA5441FE-D6F3-4B36-AC96-DE920AD342B9}"/>
    <hyperlink ref="E3087" r:id="rId2605" display="https://www.filmaffinity.com/es/film736077.html" xr:uid="{9EBEEAB1-CD64-428C-8B0D-CE03AC27A8AE}"/>
    <hyperlink ref="E3088" r:id="rId2606" display="https://www.filmaffinity.com/es/film459342.html" xr:uid="{FE371B1B-E369-4C13-AE38-249AE3A2A953}"/>
    <hyperlink ref="E3089" r:id="rId2607" display="https://www.filmaffinity.com/es/film576247.html" xr:uid="{40463908-46B4-4484-9588-CF438A210C4E}"/>
    <hyperlink ref="E3090" r:id="rId2608" display="https://www.filmaffinity.com/es/film546441.html" xr:uid="{F144E3AA-859B-4488-87BB-12715AA98BF2}"/>
    <hyperlink ref="E3091" r:id="rId2609" display="https://www.filmaffinity.com/es/film593188.html" xr:uid="{5376F66F-E194-4A13-ACA0-5FFCE7AC9AE8}"/>
    <hyperlink ref="E3093" r:id="rId2610" display="https://www.filmaffinity.com/es/film934522.html" xr:uid="{0D1D815D-BE5C-4A28-8B08-271F911442EC}"/>
    <hyperlink ref="E3092" r:id="rId2611" display="https://www.filmaffinity.com/es/film134945.html" xr:uid="{37A622D6-DB3D-435D-913D-3FCE9A880BB1}"/>
    <hyperlink ref="E3094" r:id="rId2612" display="https://www.filmaffinity.com/es/film826914.html" xr:uid="{D588D2B4-6282-40CE-8B56-CAEC40727978}"/>
    <hyperlink ref="E3095" r:id="rId2613" display="https://www.filmaffinity.com/es/film719886.html" xr:uid="{9EB3B545-28DA-40A3-A76E-D7EA8A269EB8}"/>
    <hyperlink ref="E3097" r:id="rId2614" display="https://www.filmaffinity.com/es/film759142.html" xr:uid="{2017BD2B-3FEF-4A7C-9A17-EEDB750ABA81}"/>
    <hyperlink ref="E3098" r:id="rId2615" display="https://www.filmaffinity.com/es/film693588.html" xr:uid="{E5EC117A-4C77-413F-899B-37D906E70A0B}"/>
    <hyperlink ref="E3096" r:id="rId2616" display="https://www.filmaffinity.com/es/film841564.html" xr:uid="{14C30CDA-DD97-4E5D-B805-241AF64FCAB7}"/>
    <hyperlink ref="E3099" r:id="rId2617" display="https://www.filmaffinity.com/es/film528030.html" xr:uid="{3746B70B-8CD1-41FA-B1CE-AA166C71F945}"/>
    <hyperlink ref="E182" r:id="rId2618" display="https://www.filmaffinity.com/es/film351121.html" xr:uid="{79DEFA92-0A94-43FB-8240-9BCF0AD89828}"/>
    <hyperlink ref="E3100" r:id="rId2619" display="https://www.filmaffinity.com/es/film888941.html" xr:uid="{7695008E-B67F-4F30-8C32-A94D867BBB7D}"/>
    <hyperlink ref="E3101" r:id="rId2620" display="https://www.filmaffinity.com/es/film688769.html" xr:uid="{84FE33EA-761B-4C0D-A572-D7AAEC197906}"/>
    <hyperlink ref="E3102" r:id="rId2621" display="https://www.filmaffinity.com/es/film650565.html" xr:uid="{5D09D2D8-CBF7-46A7-BCCE-4F9FF6AE586E}"/>
    <hyperlink ref="E3103" r:id="rId2622" display="https://www.filmaffinity.com/es/film217903.html" xr:uid="{52C20128-D1A8-46A6-9DBA-771C0E699141}"/>
    <hyperlink ref="E3104" r:id="rId2623" display="https://www.filmaffinity.com/es/film457406.html" xr:uid="{C50BB247-0D4F-4DE1-90C7-1F19688B17A2}"/>
    <hyperlink ref="E3105" r:id="rId2624" display="https://www.filmaffinity.com/es/film210069.html" xr:uid="{91F4BD54-5EB4-47B1-99C6-CD95B3A37C42}"/>
    <hyperlink ref="E3106" r:id="rId2625" display="https://www.filmaffinity.com/es/film338679.html" xr:uid="{812731EF-FE22-42EB-AAAA-32D2F139DDE6}"/>
    <hyperlink ref="E3107" r:id="rId2626" display="https://www.filmaffinity.com/es/film889264.html" xr:uid="{90A7A793-B6C6-4BED-8F19-1FE9A90EEE9B}"/>
    <hyperlink ref="E3108" r:id="rId2627" display="https://www.filmaffinity.com/es/film183835.html" xr:uid="{BC218AB3-C7E3-4572-94D9-EB1E63259A2D}"/>
    <hyperlink ref="E3109" r:id="rId2628" display="https://www.filmaffinity.com/es/film249725.html" xr:uid="{4DB4C453-4991-4E0E-9705-325EA63BB022}"/>
    <hyperlink ref="E3110" r:id="rId2629" display="https://www.filmaffinity.com/es/film803212.html" xr:uid="{A8334F97-2F95-4AEA-9E30-EA5AB7C002F5}"/>
    <hyperlink ref="E3111" r:id="rId2630" display="https://www.filmaffinity.com/es/film747523.html" xr:uid="{EFCA7E0D-5906-4E0A-88EE-F839CA5888D7}"/>
    <hyperlink ref="E3112" r:id="rId2631" display="https://www.filmaffinity.com/es/film539054.html" xr:uid="{C1081B9E-CFDF-4935-B203-A040666F4375}"/>
    <hyperlink ref="E3113" r:id="rId2632" display="https://www.filmaffinity.com/es/film231991.html" xr:uid="{1701FCB1-C00C-4877-90A5-8600D240F5FF}"/>
    <hyperlink ref="E3114" r:id="rId2633" display="https://www.filmaffinity.com/es/film165753.html" xr:uid="{5A7319D7-8E5E-4F3D-8E13-B0B89F7170BE}"/>
    <hyperlink ref="E3115" r:id="rId2634" display="https://www.filmaffinity.com/es/film693901.html" xr:uid="{1763BED9-6E4F-4930-83AD-EEA939F071B1}"/>
    <hyperlink ref="E3116" r:id="rId2635" display="https://www.filmaffinity.com/es/film636498.html" xr:uid="{00B5C527-D4F8-4C8B-906E-A13C75420DEF}"/>
    <hyperlink ref="E3117" r:id="rId2636" display="https://www.filmaffinity.com/es/film547058.html" xr:uid="{584B5327-2936-4896-9F01-56BC943985CA}"/>
    <hyperlink ref="E3118" r:id="rId2637" display="https://www.filmaffinity.com/es/film479586.html" xr:uid="{E7393085-6BFE-4D26-BE1B-F57625741060}"/>
    <hyperlink ref="E3119" r:id="rId2638" display="https://www.filmaffinity.com/es/film883807.html" xr:uid="{3482EEB2-A616-4FB7-819F-A5430B2BE576}"/>
    <hyperlink ref="E3120" r:id="rId2639" display="https://www.filmaffinity.com/es/film442365.html" xr:uid="{590FEEB1-0DF8-4120-96AB-95CC87843C39}"/>
    <hyperlink ref="E3122" r:id="rId2640" display="https://www.filmaffinity.com/es/film955931.html" xr:uid="{6340F4F6-2330-4E90-B524-847AFC1146C3}"/>
    <hyperlink ref="E3123" r:id="rId2641" display="https://www.filmaffinity.com/es/film710220.html" xr:uid="{A1D00595-A13D-44A7-A802-48F52CC906B6}"/>
    <hyperlink ref="E3124" r:id="rId2642" display="https://www.filmaffinity.com/es/film738639.html" xr:uid="{F9FE2D17-7D54-459A-B4AD-C1A60DAF258D}"/>
    <hyperlink ref="E3125" r:id="rId2643" display="https://www.filmaffinity.com/es/film776677.html" xr:uid="{40FFB3FE-4911-411C-BB3A-44EA6392BB6E}"/>
    <hyperlink ref="E3127" r:id="rId2644" display="https://www.filmaffinity.com/es/film702517.html" xr:uid="{D6C47DD0-9E49-4D6B-B5FB-C8AB3DC70618}"/>
    <hyperlink ref="E3128" r:id="rId2645" display="https://www.filmaffinity.com/es/film480371.html" xr:uid="{676E804D-5770-4D0D-8F1B-0F6F71A24E78}"/>
    <hyperlink ref="E3129" r:id="rId2646" display="https://www.filmaffinity.com/es/film359506.html" xr:uid="{8CEB3C2F-7472-4274-B140-233596571808}"/>
    <hyperlink ref="E3130" r:id="rId2647" display="https://www.filmaffinity.com/es/film594458.html" xr:uid="{F482E585-7231-477A-BD29-ABA7A64D1430}"/>
    <hyperlink ref="E3131" r:id="rId2648" display="https://www.filmaffinity.com/es/film317801.html" xr:uid="{F5D619AC-D1AA-46E8-947B-688FB5BA1CF2}"/>
    <hyperlink ref="E3133" r:id="rId2649" display="https://www.filmaffinity.com/es/film256070.html" xr:uid="{171FBECB-5E20-4425-80E5-C9D271E4229B}"/>
    <hyperlink ref="E3134" r:id="rId2650" display="https://www.filmaffinity.com/es/film495464.html" xr:uid="{E169DBBD-7F1B-4E63-B6EB-FD6F7D0D769C}"/>
    <hyperlink ref="E3135" r:id="rId2651" display="https://www.filmaffinity.com/es/film935768.html" xr:uid="{53329472-5237-46A3-A968-188DFA44FD56}"/>
    <hyperlink ref="E3132" r:id="rId2652" display="https://www.filmaffinity.com/es/film944555.html" xr:uid="{7338A23A-8087-4CFC-B7E0-2A017A825052}"/>
    <hyperlink ref="E3136" r:id="rId2653" display="https://www.filmaffinity.com/es/film753270.html" xr:uid="{164B91B8-44D4-46C8-ACC6-A364F64FD4E3}"/>
    <hyperlink ref="E3137" r:id="rId2654" display="https://www.filmaffinity.com/es/film324744.html" xr:uid="{C535B465-26DC-41FC-8A91-0619DD1BE0BC}"/>
    <hyperlink ref="E3138" r:id="rId2655" display="https://www.filmaffinity.com/es/film891326.html" xr:uid="{4001412F-7C90-4865-A3BC-4489DAE80839}"/>
    <hyperlink ref="E3139" r:id="rId2656" display="https://www.filmaffinity.com/es/film263630.html" xr:uid="{8B4F4D24-D6B9-4D80-8057-DB32F43044B8}"/>
    <hyperlink ref="E3140" r:id="rId2657" display="https://www.filmaffinity.com/es/film417946.html" xr:uid="{AD66ADB1-A6EE-4F1E-803D-C0E5AD369771}"/>
    <hyperlink ref="E3141" r:id="rId2658" display="https://www.filmaffinity.com/es/film876876.html" xr:uid="{1415AAB7-C7FB-455D-A541-277333B27245}"/>
    <hyperlink ref="E3142" r:id="rId2659" display="https://www.filmaffinity.com/es/film649656.html" xr:uid="{D99AB79B-84C7-48AE-B666-93961CBC3071}"/>
    <hyperlink ref="E3143" r:id="rId2660" display="https://www.filmaffinity.com/es/film797181.html" xr:uid="{08C41D4A-1D5C-4A52-A065-3783D1EDEAEA}"/>
    <hyperlink ref="E3144" r:id="rId2661" display="https://www.filmaffinity.com/es/film362308.html" xr:uid="{5DDC2DF5-8FD4-4979-B056-AFE472E27774}"/>
    <hyperlink ref="E3145" r:id="rId2662" display="https://www.filmaffinity.com/es/film357119.html" xr:uid="{969C89F5-A1C7-4E7E-88CC-DDD1BB37A02A}"/>
    <hyperlink ref="E3146" r:id="rId2663" display="https://www.filmaffinity.com/es/film959270.html" xr:uid="{A05C67A2-843D-4359-A691-05ADD6B61A1B}"/>
    <hyperlink ref="E3147" r:id="rId2664" display="https://www.filmaffinity.com/es/film150067.html" xr:uid="{6ECE23EB-F6BF-4174-9353-29B181AA4275}"/>
    <hyperlink ref="E3148" r:id="rId2665" display="https://www.filmaffinity.com/es/film172805.html" xr:uid="{D8551665-452C-4F45-9D34-DAB5F4369CEE}"/>
    <hyperlink ref="E3150" r:id="rId2666" display="https://www.filmaffinity.com/es/film988474.html" xr:uid="{2B5AA0E4-08FC-45FE-B84A-9264A7A6FA13}"/>
    <hyperlink ref="E3151" r:id="rId2667" display="https://www.filmaffinity.com/es/film937916.html" xr:uid="{9CE5E2FB-DB01-4FB8-BB52-EBF52A252BFC}"/>
    <hyperlink ref="E3153" r:id="rId2668" display="https://www.filmaffinity.com/es/film684177.html" xr:uid="{D6F539C4-2463-4A0F-8D30-2278469808F8}"/>
    <hyperlink ref="E3152" r:id="rId2669" display="https://www.filmaffinity.com/es/film845949.html" xr:uid="{8E7233B5-1AE0-41DE-95CA-7FCA4A847640}"/>
    <hyperlink ref="E3154" r:id="rId2670" display="https://www.filmaffinity.com/es/film535418.html" xr:uid="{31806714-5899-44F5-95A5-8722E8810967}"/>
    <hyperlink ref="E3155" r:id="rId2671" display="https://www.filmaffinity.com/es/film359062.html" xr:uid="{17475425-49F5-4956-BE80-727C2E4DCE09}"/>
    <hyperlink ref="E3156" r:id="rId2672" display="https://www.filmaffinity.com/es/film737570.html" xr:uid="{9A624B49-6342-4CB7-BE2D-CE99C6AB3F6B}"/>
    <hyperlink ref="E3157" r:id="rId2673" display="https://www.filmaffinity.com/es/film780724.html" xr:uid="{68C46711-9833-4F7E-87F1-9B616947AE60}"/>
    <hyperlink ref="E3158" r:id="rId2674" display="https://www.filmaffinity.com/es/film502772.html" xr:uid="{92CB875C-4B26-4E3E-A0F2-07F30752ADA2}"/>
    <hyperlink ref="E3159" r:id="rId2675" display="https://www.filmaffinity.com/es/film446521.html" xr:uid="{E190BE7D-CA3F-4D2A-A40F-E220434C122C}"/>
    <hyperlink ref="E3160" r:id="rId2676" display="https://www.filmaffinity.com/es/film624364.html" xr:uid="{C7A5C71E-D7DA-4ED7-AA97-DA94D124631F}"/>
    <hyperlink ref="E3162" r:id="rId2677" display="https://www.filmaffinity.com/es/film988728.html" xr:uid="{A43F9486-6C39-438D-B2E2-8E377901BED9}"/>
    <hyperlink ref="E3163" r:id="rId2678" display="https://www.filmaffinity.com/es/film966177.html" xr:uid="{05A4733E-9884-4282-9810-6CCC6E7283BD}"/>
    <hyperlink ref="E3164" r:id="rId2679" display="https://www.filmaffinity.com/es/film605304.html" xr:uid="{62D249E7-894A-471A-AFD9-C061BD11D9D7}"/>
    <hyperlink ref="E3165" r:id="rId2680" display="https://www.filmaffinity.com/es/film576642.html" xr:uid="{BA38A89D-E943-471E-BC05-D5EBBF15F749}"/>
    <hyperlink ref="E3166" r:id="rId2681" display="https://www.filmaffinity.com/es/film874826.html" xr:uid="{F8430AD7-2901-43E3-A7FF-35604042A852}"/>
    <hyperlink ref="E3167" r:id="rId2682" display="https://www.filmaffinity.com/es/film871425.html" xr:uid="{2D1CB045-0594-47F8-926D-3B195D0C4BE8}"/>
    <hyperlink ref="E3168" r:id="rId2683" display="https://www.filmaffinity.com/es/film779161.html" xr:uid="{A6E2223D-BA26-476C-8CD6-80D210617698}"/>
    <hyperlink ref="E3169" r:id="rId2684" display="https://www.filmaffinity.com/es/film821848.html" xr:uid="{C53AB741-76A9-4412-BD93-E79085735148}"/>
    <hyperlink ref="E3170" r:id="rId2685" display="https://www.filmaffinity.com/es/film966998.html" xr:uid="{C1CB630C-3A52-4F9C-8A81-D4CDB9BFEBD6}"/>
    <hyperlink ref="E3172" r:id="rId2686" display="https://www.filmaffinity.com/es/film475514.html" xr:uid="{92ED4959-0D64-4B48-814F-11E4807C5476}"/>
    <hyperlink ref="E3173" r:id="rId2687" display="https://www.filmaffinity.com/es/film344293.html" xr:uid="{B81ABE5B-39AF-4C11-B244-3A7FC4BB28FA}"/>
    <hyperlink ref="E3174" r:id="rId2688" display="https://www.filmaffinity.com/es/film610629.html" xr:uid="{31F16DE3-E1C5-4ED2-9C55-3CA1F1E12315}"/>
    <hyperlink ref="E3175" r:id="rId2689" display="https://www.filmaffinity.com/es/film150915.html" xr:uid="{793ACE02-32B8-4B8E-B079-BE7D80481AEF}"/>
    <hyperlink ref="E3176" r:id="rId2690" display="https://www.filmaffinity.com/es/film656254.html" xr:uid="{DEE49C7C-9923-4701-891F-34120A7EB28B}"/>
    <hyperlink ref="E3178" r:id="rId2691" display="https://www.filmaffinity.com/es/film964957.html" xr:uid="{10056D2D-36E8-402F-92B8-8940246803D0}"/>
    <hyperlink ref="E3179" r:id="rId2692" display="https://www.filmaffinity.com/es/film183601.html" xr:uid="{EA252A81-59CF-444F-8E08-96A8E44C1450}"/>
    <hyperlink ref="E3180" r:id="rId2693" display="https://www.filmaffinity.com/es/film948248.html" xr:uid="{535E284F-D3B7-4155-A370-74BC2EFB0A49}"/>
    <hyperlink ref="E3181" r:id="rId2694" display="https://www.filmaffinity.com/es/film493471.html" xr:uid="{4ED8512E-0FE3-4899-953E-9E7BB8EB97FB}"/>
    <hyperlink ref="E3182" r:id="rId2695" display="https://www.filmaffinity.com/es/film379145.html" xr:uid="{2D3E3049-2173-4DC9-9F05-F50321107700}"/>
    <hyperlink ref="E3184" r:id="rId2696" display="https://www.filmaffinity.com/es/film159254.html" xr:uid="{4E7998E9-C36F-477C-ACE7-5405B5A0EB58}"/>
    <hyperlink ref="E3183" r:id="rId2697" display="https://www.filmaffinity.com/es/film589753.html" xr:uid="{8C2C4E34-36B3-4354-9994-3E3E6459D60F}"/>
    <hyperlink ref="E3185" r:id="rId2698" display="https://www.filmaffinity.com/es/film209631.html" xr:uid="{CE74B16F-DBC1-4C6E-8BE8-D68AACBAD1B7}"/>
    <hyperlink ref="E3186" r:id="rId2699" display="https://www.filmaffinity.com/es/film218626.html" xr:uid="{95FF0009-D070-48F0-BB08-D291EAE12662}"/>
    <hyperlink ref="E3188" r:id="rId2700" display="https://www.filmaffinity.com/es/film752731.html" xr:uid="{12326AD7-5106-4F07-B3F0-2FDE30E8A620}"/>
    <hyperlink ref="E3189" r:id="rId2701" display="https://www.filmaffinity.com/es/film325583.html" xr:uid="{8B22BAA9-3E5B-43E8-81FF-C2FFBEC4B921}"/>
    <hyperlink ref="E3190" r:id="rId2702" display="https://www.filmaffinity.com/es/film139298.html" xr:uid="{C00C2967-8CD8-4E62-83E7-3ED7075FDB92}"/>
    <hyperlink ref="E3191" r:id="rId2703" display="https://www.filmaffinity.com/es/film434653.html" xr:uid="{CDB83CD8-A4BE-4B06-A74C-D913EAEB76F3}"/>
    <hyperlink ref="E3192" r:id="rId2704" display="https://www.filmaffinity.com/es/film509142.html" xr:uid="{7177C913-A990-4270-9152-BEECF5A84888}"/>
    <hyperlink ref="E3194" r:id="rId2705" display="https://www.filmaffinity.com/es/film742432.html" xr:uid="{24939232-5EC9-4CA0-897B-9239126BD17A}"/>
    <hyperlink ref="E3195" r:id="rId2706" display="https://www.filmaffinity.com/es/film284962.html" xr:uid="{21D444CB-4CEE-42EA-87AB-DFA4420BFF9B}"/>
    <hyperlink ref="E3196" r:id="rId2707" display="https://www.filmaffinity.com/es/film283229.html" xr:uid="{9DAAE846-9494-4A95-AB6A-61D63514A291}"/>
    <hyperlink ref="E3197" r:id="rId2708" display="https://www.filmaffinity.com/es/film175282.html" xr:uid="{5570067D-6D9F-4F72-93F4-4888AEF4E4F7}"/>
    <hyperlink ref="E3198" r:id="rId2709" display="https://www.filmaffinity.com/es/film149839.html" xr:uid="{5E1D4E3C-3AFA-4560-A9E0-B917FA5E119E}"/>
    <hyperlink ref="E3199" r:id="rId2710" display="https://www.filmaffinity.com/es/film230737.html" xr:uid="{FA307348-2713-4DC6-8799-BA2769846004}"/>
    <hyperlink ref="E3201" r:id="rId2711" display="https://www.filmaffinity.com/es/film980971.html" xr:uid="{952E22F1-617B-467D-BD8D-3B3F72A0B772}"/>
    <hyperlink ref="E3202" r:id="rId2712" display="https://www.filmaffinity.com/es/film550924.html" xr:uid="{3F936079-4991-4B2C-AA31-9E442911833B}"/>
    <hyperlink ref="E3203" r:id="rId2713" display="https://www.filmaffinity.com/es/film491087.html" xr:uid="{308599B5-B914-4F0A-9D2C-69692DDE6283}"/>
    <hyperlink ref="E3204" r:id="rId2714" display="https://www.filmaffinity.com/es/film301219.html" xr:uid="{9E9286B0-429A-43BB-A228-254D6F458CB0}"/>
    <hyperlink ref="E3206" r:id="rId2715" display="https://www.filmaffinity.com/es/film647490.html" xr:uid="{6E721C95-C88C-458E-860A-5B240DD8E1A4}"/>
    <hyperlink ref="E3207" r:id="rId2716" display="https://www.filmaffinity.com/es/film190244.html" xr:uid="{7D7C9223-3731-49B6-960D-F3730FB46E67}"/>
    <hyperlink ref="E3208" r:id="rId2717" display="https://www.filmaffinity.com/es/film252381.html" xr:uid="{4C3D0CBB-286F-4F96-9264-9BB4F28F05A4}"/>
    <hyperlink ref="E3209" r:id="rId2718" display="https://www.filmaffinity.com/es/film100958.html" xr:uid="{25318D3A-79E1-4FE7-90F7-098718E5E4C8}"/>
    <hyperlink ref="E3211" r:id="rId2719" display="https://www.filmaffinity.com/es/film916238.html" xr:uid="{5C23C527-34F7-4A3C-9BCC-F4894E3A108F}"/>
    <hyperlink ref="E3212" r:id="rId2720" display="https://www.filmaffinity.com/es/film342224.html" xr:uid="{64782603-23F1-407A-A2AA-60640A9BA19C}"/>
    <hyperlink ref="E3213" r:id="rId2721" display="https://www.filmaffinity.com/es/film584298.html" xr:uid="{EB151FDD-7A08-4700-B19B-507EFD0277EA}"/>
    <hyperlink ref="E3214" r:id="rId2722" display="https://www.filmaffinity.com/es/film261088.html" xr:uid="{55770349-B723-4B7E-B253-B67BE7B4A3E8}"/>
    <hyperlink ref="E5547" r:id="rId2723" display="https://www.filmaffinity.com/es/film232179.html" xr:uid="{E2CDF102-3BFA-4038-9643-0D8C57F29F40}"/>
    <hyperlink ref="E3216" r:id="rId2724" display="https://www.filmaffinity.com/es/film639836.html" xr:uid="{B060EBFD-9A41-4DA3-8803-4514D2845628}"/>
    <hyperlink ref="E3217" r:id="rId2725" display="https://www.filmaffinity.com/es/film821211.html" xr:uid="{D10DE804-063A-4DB0-8A86-82E72D0972B4}"/>
    <hyperlink ref="E3218" r:id="rId2726" display="https://www.filmaffinity.com/es/film828164.html" xr:uid="{49C10BA3-31D7-48DB-82D2-9B50940E7064}"/>
    <hyperlink ref="E3219" r:id="rId2727" display="https://www.filmaffinity.com/es/film337199.html" xr:uid="{3CC6EC25-5255-4C76-A720-E73421C0379E}"/>
    <hyperlink ref="E3220" r:id="rId2728" display="https://www.filmaffinity.com/es/film232231.html" xr:uid="{A02BA41E-6754-466D-A093-EA852062A820}"/>
    <hyperlink ref="E3221" r:id="rId2729" display="https://www.filmaffinity.com/es/film267267.html" xr:uid="{EF79F69F-B164-463E-B72F-07F18C810344}"/>
    <hyperlink ref="E3222" r:id="rId2730" display="https://www.filmaffinity.com/es/film914398.html" xr:uid="{CE2622FB-0819-4CB5-A239-B7B1991827D4}"/>
    <hyperlink ref="E3215" r:id="rId2731" display="https://www.filmaffinity.com/es/film107606.html" xr:uid="{5347A0EE-39C5-42A6-BEBB-5F9DD595E900}"/>
    <hyperlink ref="E3223" r:id="rId2732" display="https://www.filmaffinity.com/es/film159928.html" xr:uid="{A9CA960A-F333-4B31-B96D-7273BE8A1125}"/>
    <hyperlink ref="E3224" r:id="rId2733" display="https://www.filmaffinity.com/es/film541809.html" xr:uid="{9583D43C-4181-494F-86BD-6BD705CD6214}"/>
    <hyperlink ref="E3225" r:id="rId2734" display="https://www.filmaffinity.com/es/film986673.html" xr:uid="{B23E6D78-8D42-4ED2-8502-B011605BB352}"/>
    <hyperlink ref="E3226" r:id="rId2735" display="https://www.filmaffinity.com/es/film986758.html" xr:uid="{34CAEA5A-B8DF-4848-878B-535F7E43F7C7}"/>
    <hyperlink ref="E3228" r:id="rId2736" display="https://www.filmaffinity.com/es/film550005.html" xr:uid="{AA35249B-495E-4CC2-8D39-4737AF37D3C3}"/>
    <hyperlink ref="E3229" r:id="rId2737" display="https://www.filmaffinity.com/es/film381570.html" xr:uid="{5AC9468C-C47F-4508-B410-342BEA6A17EA}"/>
    <hyperlink ref="E3230" r:id="rId2738" display="https://www.filmaffinity.com/es/film754749.html" xr:uid="{1349365F-DEF9-47D9-9FF3-AF81E2B477D5}"/>
    <hyperlink ref="E3231" r:id="rId2739" display="https://www.filmaffinity.com/es/film889720.html" xr:uid="{18754279-6D6A-4EFC-903E-CC7A05C70F82}"/>
    <hyperlink ref="E3232" r:id="rId2740" display="https://www.filmaffinity.com/es/film138372.html" xr:uid="{8FF2F8E3-7BD1-4490-AC56-7D19C0F9863C}"/>
    <hyperlink ref="E3234" r:id="rId2741" display="https://www.filmaffinity.com/es/film182881.html" xr:uid="{FA803298-FDE4-41E6-94F4-55192C7C2A5A}"/>
    <hyperlink ref="E3233" r:id="rId2742" display="https://www.filmaffinity.com/es/film114387.html" xr:uid="{5CE36DCF-0839-4295-A7D1-2B02BB372CC7}"/>
    <hyperlink ref="E3235" r:id="rId2743" display="https://www.filmaffinity.com/es/film118012.html" xr:uid="{4D0BC067-14C7-4CAF-9F87-9F9888D682E6}"/>
    <hyperlink ref="E3236" r:id="rId2744" display="https://www.filmaffinity.com/es/film951928.html" xr:uid="{50CB1125-CE64-48B1-B8C9-824CEE51556F}"/>
    <hyperlink ref="E3238" r:id="rId2745" display="https://www.filmaffinity.com/es/film285792.html" xr:uid="{9FE141BA-BF52-4D06-8D48-6247809C63BE}"/>
    <hyperlink ref="E3239" r:id="rId2746" display="https://www.filmaffinity.com/es/film307827.html" xr:uid="{B54A1901-C514-486B-A649-E72227F76DC4}"/>
    <hyperlink ref="E3241" r:id="rId2747" display="https://www.filmaffinity.com/es/film598825.html" xr:uid="{C829791F-F644-4088-82C9-1CFBD3868524}"/>
    <hyperlink ref="E3243" r:id="rId2748" display="https://www.filmaffinity.com/es/film763257.html" xr:uid="{256EA7C6-EF29-4691-A1B9-421CADFBA7F3}"/>
    <hyperlink ref="E3244" r:id="rId2749" display="https://www.filmaffinity.com/es/film262186.html" xr:uid="{A2FED4E1-0E5E-4CE8-85FD-38F377B584F3}"/>
    <hyperlink ref="E3245" r:id="rId2750" display="https://www.filmaffinity.com/es/film158116.html" xr:uid="{CFD0A746-5F88-4F2E-B3CC-4EDE05E6DC27}"/>
    <hyperlink ref="E3247" r:id="rId2751" display="https://www.filmaffinity.com/es/film163646.html" xr:uid="{F542AE5C-0CD3-4039-8AF8-E5712C5C3AE3}"/>
    <hyperlink ref="E3248" r:id="rId2752" display="https://www.filmaffinity.com/es/film339362.html" xr:uid="{32602E7C-591B-49C9-A4CB-0720DF53D5AF}"/>
    <hyperlink ref="E3249" r:id="rId2753" display="https://www.filmaffinity.com/es/film449869.html" xr:uid="{FF10EBE2-F65E-42BB-AE5B-41BF58B70D98}"/>
    <hyperlink ref="E3187" r:id="rId2754" display="https://www.filmaffinity.com/es/film195231.html" xr:uid="{3C1FA6BF-98B5-47C3-B0D5-198FCFE9A213}"/>
    <hyperlink ref="E3250" r:id="rId2755" display="https://www.filmaffinity.com/es/film538489.html" xr:uid="{FC570163-90D5-47E1-9CA1-C99660E18ADC}"/>
    <hyperlink ref="E3251" r:id="rId2756" display="https://www.filmaffinity.com/es/film486315.html" xr:uid="{857745C0-6F0F-4207-92C7-9CA08FF7ECED}"/>
    <hyperlink ref="E3252" r:id="rId2757" display="https://www.filmaffinity.com/es/film788585.html" xr:uid="{2DF8029D-D417-4106-8129-0A53B2CAD0C8}"/>
    <hyperlink ref="E3254" r:id="rId2758" display="https://www.filmaffinity.com/es/film845770.html" xr:uid="{0636BF39-06C5-4459-99CF-C99807450FAE}"/>
    <hyperlink ref="E3255" r:id="rId2759" display="https://www.filmaffinity.com/es/film521204.html" xr:uid="{75076539-7055-4CD9-B14B-F13D8AE01032}"/>
    <hyperlink ref="E3256" r:id="rId2760" display="https://www.filmaffinity.com/es/film222651.html" xr:uid="{C927C334-BDC6-4099-AF48-1E6DDBD94AE8}"/>
    <hyperlink ref="E3257" r:id="rId2761" display="https://www.filmaffinity.com/es/film598523.html" xr:uid="{5C2E1558-A669-4293-8CB5-AC84661C5A26}"/>
    <hyperlink ref="E3258" r:id="rId2762" display="https://www.filmaffinity.com/es/film254146.html" xr:uid="{752967E2-7E7B-4D90-9ED8-F859DC9FC6A5}"/>
    <hyperlink ref="E3259" r:id="rId2763" display="https://www.filmaffinity.com/es/film980539.html" xr:uid="{33013F59-B7AB-4643-A180-E0EC60E17F5A}"/>
    <hyperlink ref="E3260" r:id="rId2764" display="https://www.filmaffinity.com/es/film752195.html" xr:uid="{AD3FCED8-DBD8-4864-B7F9-E52F46150734}"/>
    <hyperlink ref="E3261" r:id="rId2765" display="https://www.filmaffinity.com/es/film976261.html" xr:uid="{D4251428-3C9C-4556-AABB-65FF91E2EF61}"/>
    <hyperlink ref="E3262" r:id="rId2766" display="https://www.filmaffinity.com/es/film223557.html" xr:uid="{1679B6FE-751F-4409-8F47-10DE284DB9B4}"/>
    <hyperlink ref="E3263" r:id="rId2767" display="https://www.filmaffinity.com/es/film128820.html" xr:uid="{ADFBAC06-389F-4C2A-9462-FD358C6A8948}"/>
    <hyperlink ref="E3265" r:id="rId2768" display="https://www.filmaffinity.com/es/film890404.html" xr:uid="{AD4F02A9-4C63-4458-B886-91B3747E4A6F}"/>
    <hyperlink ref="E3266" r:id="rId2769" display="https://www.filmaffinity.com/es/film229121.html" xr:uid="{5DD9D4E2-8C5C-4268-B10C-58AF40EA86C1}"/>
    <hyperlink ref="E3267" r:id="rId2770" display="https://www.filmaffinity.com/es/film466457.html" xr:uid="{EBF0DD3E-20D6-4765-A19B-94464342CEB1}"/>
    <hyperlink ref="E3268" r:id="rId2771" display="https://www.filmaffinity.com/es/film845261.html" xr:uid="{2134C206-A2B9-4AF4-8CDF-53C425735C3F}"/>
    <hyperlink ref="E3557" r:id="rId2772" display="https://www.filmaffinity.com/es/film489893.html" xr:uid="{6485592C-2481-4D50-B742-609DAB82D304}"/>
    <hyperlink ref="E3269" r:id="rId2773" display="https://www.filmaffinity.com/es/film122069.html" xr:uid="{4DDA2B40-1F12-430D-96B1-F4D9994C3785}"/>
    <hyperlink ref="E3270" r:id="rId2774" display="https://www.filmaffinity.com/es/film915013.html" xr:uid="{6E144A17-90D1-4C21-9B37-2A9859DDD23B}"/>
    <hyperlink ref="E3271" r:id="rId2775" display="https://www.filmaffinity.com/es/film333810.html" xr:uid="{3D901FE8-EE58-4947-96DF-CD5A9C6FF6E1}"/>
    <hyperlink ref="E3273" r:id="rId2776" display="https://www.filmaffinity.com/es/film165204.html" xr:uid="{5B24C81A-068D-4D34-B8F2-FA14513D318C}"/>
    <hyperlink ref="E3274" r:id="rId2777" display="https://www.filmaffinity.com/es/film570734.html" xr:uid="{53BCB3D2-A716-4234-B2D1-00C2B5F31AC1}"/>
    <hyperlink ref="E3275" r:id="rId2778" display="https://www.filmaffinity.com/es/film567410.html" xr:uid="{7D7FE679-2F22-46E9-B5C8-B645973322EB}"/>
    <hyperlink ref="E3276" r:id="rId2779" display="https://www.filmaffinity.com/es/film984876.html" xr:uid="{3D11D8F9-D119-489E-B5B2-5B3AB5E01977}"/>
    <hyperlink ref="E3277" r:id="rId2780" display="https://www.filmaffinity.com/es/film746966.html" xr:uid="{82EA4B0F-C15D-4D1A-BA3B-D984F6369DC0}"/>
    <hyperlink ref="E3278" r:id="rId2781" display="https://www.filmaffinity.com/es/film970947.html" xr:uid="{38540CFB-336B-4F95-ACD5-AF4949980958}"/>
    <hyperlink ref="E3279" r:id="rId2782" display="https://www.filmaffinity.com/es/film233571.html" xr:uid="{ED5E2704-B765-4C84-AC57-67EA91C238B9}"/>
    <hyperlink ref="E3280" r:id="rId2783" display="https://www.filmaffinity.com/es/film575895.html" xr:uid="{1E77B8F1-B77C-4ED1-9AC0-208137A08E05}"/>
    <hyperlink ref="E3282" r:id="rId2784" display="https://www.filmaffinity.com/es/film946736.html" xr:uid="{A7E7B1D8-637D-4DE6-A3A0-93526E546CFC}"/>
    <hyperlink ref="E3283" r:id="rId2785" display="https://www.filmaffinity.com/es/film610247.html" xr:uid="{22C5AC3B-F9E5-4F1C-B2CD-CA82EC8EEE5D}"/>
    <hyperlink ref="E3286" r:id="rId2786" display="https://www.filmaffinity.com/es/film777007.html" xr:uid="{ED097DD4-777B-424B-BE04-BE2874A69770}"/>
    <hyperlink ref="E3287" r:id="rId2787" display="https://www.filmaffinity.com/es/film923005.html" xr:uid="{2D18C011-2351-4512-80C0-7EFABCD7717F}"/>
    <hyperlink ref="E3288" r:id="rId2788" display="https://www.filmaffinity.com/es/film330467.html" xr:uid="{AC8B6BBC-0B4A-467F-BA28-0C44AB426D7B}"/>
    <hyperlink ref="E3290" r:id="rId2789" display="https://www.filmaffinity.com/es/film903378.html" xr:uid="{97B34299-A2B6-44B1-B36E-1EB1D0B927BB}"/>
    <hyperlink ref="E3289" r:id="rId2790" display="https://www.filmaffinity.com/es/film534219.html" xr:uid="{5F75C722-FCFD-4DCE-820E-B4008C2BB310}"/>
    <hyperlink ref="E3281" r:id="rId2791" display="https://www.filmaffinity.com/es/film439363.html" xr:uid="{B5379847-5340-40F0-9343-5F0DCFB8DFC2}"/>
    <hyperlink ref="E3292" r:id="rId2792" display="https://www.filmaffinity.com/es/film728633.html" xr:uid="{677A090C-0E1D-4A28-BB1A-1E358AFFDE30}"/>
    <hyperlink ref="E3294" r:id="rId2793" display="https://www.filmaffinity.com/es/film462647.html" xr:uid="{C4C5E574-02A5-4CE9-AD32-D38BCE382398}"/>
    <hyperlink ref="E3293" r:id="rId2794" display="https://www.filmaffinity.com/es/film143772.html" xr:uid="{2C9F567D-C15B-4332-BE83-6C436D2BB830}"/>
    <hyperlink ref="E3295" r:id="rId2795" display="https://www.filmaffinity.com/es/film483772.html" xr:uid="{C515139E-0D06-4DED-9CBE-5A5B3ECD05B5}"/>
    <hyperlink ref="E3296" r:id="rId2796" display="https://www.filmaffinity.com/es/film697201.html" xr:uid="{B680CCCD-EC5C-4BA2-9390-A8D2796E65AF}"/>
    <hyperlink ref="E3297" r:id="rId2797" display="https://www.filmaffinity.com/es/film621602.html" xr:uid="{F427E880-3CF4-49DC-A770-19B15BD87D4C}"/>
    <hyperlink ref="E3298" r:id="rId2798" display="https://www.filmaffinity.com/es/film404214.html" xr:uid="{1C443B29-978D-4A7A-A9A7-3B304FC3D19F}"/>
    <hyperlink ref="E3299" r:id="rId2799" display="https://www.filmaffinity.com/es/film297924.html" xr:uid="{6927FA8D-B83E-4E9A-BEFC-2154013F4E58}"/>
    <hyperlink ref="E3300" r:id="rId2800" display="https://www.filmaffinity.com/es/film745462.html" xr:uid="{8CA25527-0609-4421-80E6-132B11015277}"/>
    <hyperlink ref="E3301" r:id="rId2801" display="https://www.filmaffinity.com/es/film699569.html" xr:uid="{A3DE9481-A1C2-4B87-A438-ABF5475B5129}"/>
    <hyperlink ref="E3303" r:id="rId2802" display="https://www.filmaffinity.com/es/film304162.html" xr:uid="{E0F8CF9A-C2DC-426A-8889-9CCABEC0FF7E}"/>
    <hyperlink ref="E3304" r:id="rId2803" display="https://www.filmaffinity.com/es/film432700.html" xr:uid="{075CAC8A-2E42-4C68-AEBE-22268E77ECA2}"/>
    <hyperlink ref="E3305" r:id="rId2804" display="https://www.filmaffinity.com/es/film594839.html" xr:uid="{DAA008C6-D782-4564-8DDC-6DCAD833878C}"/>
    <hyperlink ref="E3306" r:id="rId2805" display="https://www.filmaffinity.com/es/film424101.html" xr:uid="{81E551FB-07A1-4CD2-9205-2305A32CA23B}"/>
    <hyperlink ref="E3307" r:id="rId2806" display="https://www.filmaffinity.com/es/film648345.html" xr:uid="{AE5B7465-36E6-4417-970B-A4D915306E9C}"/>
    <hyperlink ref="E3302" r:id="rId2807" display="https://www.filmaffinity.com/es/film944431.html" xr:uid="{41A5F5AF-7D33-4E0D-93C9-C4FA44C61CC1}"/>
    <hyperlink ref="E3308" r:id="rId2808" display="https://www.filmaffinity.com/es/film379441.html" xr:uid="{A9CAC7C0-C17D-468B-8741-A93E54057D46}"/>
    <hyperlink ref="E3309" r:id="rId2809" display="https://www.filmaffinity.com/es/film486457.html" xr:uid="{F387F2C0-894D-4C8F-B1D5-5803CCAF73B1}"/>
    <hyperlink ref="E3310" r:id="rId2810" display="https://www.filmaffinity.com/es/film178626.html" xr:uid="{74127B3C-2A04-4DEA-A90E-0E6E086ADB60}"/>
    <hyperlink ref="E3311" r:id="rId2811" display="https://www.filmaffinity.com/es/film231367.html" xr:uid="{38E2C8AF-74DE-4755-9A5C-CDD4BE078E8A}"/>
    <hyperlink ref="E3314" r:id="rId2812" display="https://www.filmaffinity.com/es/film830870.html" xr:uid="{66494C69-D611-4C29-BFB1-23A534C563E6}"/>
    <hyperlink ref="E3313" r:id="rId2813" display="https://www.filmaffinity.com/es/film258941.html" xr:uid="{C3A1F2B1-BF3B-4416-9B02-4B70232E958F}"/>
    <hyperlink ref="E3315" r:id="rId2814" display="https://www.filmaffinity.com/es/film622455.html" xr:uid="{67063F03-DA03-4AFC-8EA6-D47E861E7646}"/>
    <hyperlink ref="E3316" r:id="rId2815" display="https://www.filmaffinity.com/es/film825943.html" xr:uid="{92B367B5-D3A4-4359-AE27-565D28BF9673}"/>
    <hyperlink ref="E3317" r:id="rId2816" display="https://www.filmaffinity.com/es/film352376.html" xr:uid="{C5421863-86D5-4A82-88B7-1D2A62BA441D}"/>
    <hyperlink ref="E3318" r:id="rId2817" display="https://www.filmaffinity.com/es/film757279.html" xr:uid="{362BF6D6-664B-4E63-97AA-A2CF149B3949}"/>
    <hyperlink ref="E1274" r:id="rId2818" display="https://www.filmaffinity.com/es/film352196.html" xr:uid="{D2FA6176-062C-4EA9-9329-4185F86095ED}"/>
    <hyperlink ref="E3319" r:id="rId2819" display="https://www.filmaffinity.com/es/film727806.html" xr:uid="{3D78DBF4-133A-45AE-903D-F0AF99B33FEC}"/>
    <hyperlink ref="E3320" r:id="rId2820" display="https://www.filmaffinity.com/es/film452169.html" xr:uid="{190C884B-F0DC-444D-A26E-0024A3936E5B}"/>
    <hyperlink ref="E3321" r:id="rId2821" display="https://www.filmaffinity.com/es/film794926.html" xr:uid="{473929BF-4F1B-4D0C-89A9-991A10CD7D3A}"/>
    <hyperlink ref="E3322" r:id="rId2822" display="https://www.filmaffinity.com/es/film543634.html" xr:uid="{3D96D0F1-94C0-416D-9B4E-7EF29934CFAD}"/>
    <hyperlink ref="E3323" r:id="rId2823" display="https://www.filmaffinity.com/es/film205413.html" xr:uid="{7FEF1A6B-5066-4BD6-B7F9-FA9432A6AE3C}"/>
    <hyperlink ref="E3324" r:id="rId2824" display="https://www.filmaffinity.com/es/film281462.html" xr:uid="{F2A5F50C-6692-4298-859D-D285FF1F313A}"/>
    <hyperlink ref="E3325" r:id="rId2825" display="https://www.filmaffinity.com/es/film756411.html" xr:uid="{0CAB5DCB-7D07-4162-AE35-EA4684186BBF}"/>
    <hyperlink ref="E3326" r:id="rId2826" display="https://www.filmaffinity.com/es/film972410.html" xr:uid="{FE8D8B39-B524-454C-A2FC-1B618BE54BB0}"/>
    <hyperlink ref="E3327" r:id="rId2827" display="https://www.filmaffinity.com/es/film221766.html" xr:uid="{B24BB731-AA2B-4658-9233-C4CF4ECD9EC0}"/>
    <hyperlink ref="E3328" r:id="rId2828" display="https://www.filmaffinity.com/es/film695727.html" xr:uid="{F41940B8-CB1A-40AE-9569-1B72C859C652}"/>
    <hyperlink ref="E3329" r:id="rId2829" display="https://www.filmaffinity.com/es/film436655.html" xr:uid="{4FAFBE6E-6239-4639-8AF4-725C58FD47C6}"/>
    <hyperlink ref="E3330" r:id="rId2830" display="https://www.filmaffinity.com/es/film675065.html" xr:uid="{7D1D47E8-00C3-44DC-8273-EA05EDB29023}"/>
    <hyperlink ref="E3332" r:id="rId2831" display="https://www.filmaffinity.com/es/film324240.html" xr:uid="{146C6999-B7A7-42F1-92BE-5E60C3B01D40}"/>
    <hyperlink ref="E3333" r:id="rId2832" display="https://www.filmaffinity.com/es/film815467.html" xr:uid="{EA092C1B-6F00-4C10-9F44-69C606F4808F}"/>
    <hyperlink ref="E3334" r:id="rId2833" display="https://www.filmaffinity.com/es/film614775.html" xr:uid="{AF29DEF2-ABBC-4157-AA17-90C2D73F5920}"/>
    <hyperlink ref="E3335" r:id="rId2834" display="https://www.filmaffinity.com/es/film497443.html" xr:uid="{AB9EF82E-4A81-48D2-8D3F-9C6854570A2D}"/>
    <hyperlink ref="E3337" r:id="rId2835" display="https://www.filmaffinity.com/es/film175099.html" xr:uid="{A6418602-EC3C-453E-8DC9-99DB30B85E8D}"/>
    <hyperlink ref="E3339" r:id="rId2836" display="https://www.filmaffinity.com/es/film243595.html" xr:uid="{C7D8BDF3-0CF3-4B6B-9AB6-F73661E5445C}"/>
    <hyperlink ref="E3338" r:id="rId2837" display="https://www.filmaffinity.com/es/film801866.html" xr:uid="{8FCB75A8-590A-4C2E-B200-B7917C815EA2}"/>
    <hyperlink ref="E3340" r:id="rId2838" display="https://www.filmaffinity.com/es/film479763.html" xr:uid="{DE6C9864-2F42-4576-AE7E-019A9B856C4C}"/>
    <hyperlink ref="E3341" r:id="rId2839" display="https://www.filmaffinity.com/es/film606718.html" xr:uid="{B2CE814A-9AEB-4A74-996B-0B63758C58D9}"/>
    <hyperlink ref="E3342" r:id="rId2840" display="https://www.filmaffinity.com/es/film567277.html" xr:uid="{8BCF867A-9ECF-4031-852C-0C475AD91683}"/>
    <hyperlink ref="E3343" r:id="rId2841" display="https://www.filmaffinity.com/es/film859525.html" xr:uid="{D2A806B3-7D97-493A-B445-2C0E600B7262}"/>
    <hyperlink ref="E3344" r:id="rId2842" display="https://www.filmaffinity.com/es/film971100.html" xr:uid="{1817F3AE-51D2-4B72-A845-A05472CB464B}"/>
    <hyperlink ref="E3345" r:id="rId2843" display="https://www.filmaffinity.com/es/film216279.html" xr:uid="{13A1535A-AD9C-4B7B-B058-D6FE090CD134}"/>
    <hyperlink ref="E3347" r:id="rId2844" display="https://www.filmaffinity.com/es/film781080.html" xr:uid="{8C990229-35C6-474B-B086-99950242A7E7}"/>
    <hyperlink ref="E3348" r:id="rId2845" display="https://www.filmaffinity.com/es/film502329.html" xr:uid="{0DFFDD05-5082-4A24-94CB-34C318FE4083}"/>
    <hyperlink ref="E3177" r:id="rId2846" display="https://www.filmaffinity.com/es/film719914.html" xr:uid="{01FE951D-D1F2-4283-8271-37A99A0036B0}"/>
    <hyperlink ref="E328" r:id="rId2847" display="https://www.filmaffinity.com/es/film176064.html" xr:uid="{036DC41F-F429-4451-9362-E0BF059AE047}"/>
    <hyperlink ref="E3349" r:id="rId2848" display="https://www.filmaffinity.com/es/film488072.html" xr:uid="{EBFBEE5A-9441-4E21-9D4A-B30B5A0EBC44}"/>
    <hyperlink ref="E3351" r:id="rId2849" display="https://www.filmaffinity.com/es/film152584.html" xr:uid="{B6B45706-42C0-4F81-8010-BF7E9F480624}"/>
    <hyperlink ref="E3354" r:id="rId2850" display="https://www.filmaffinity.com/es/film249609.html" xr:uid="{743E80C3-FB94-469C-9B27-CB965214E3C9}"/>
    <hyperlink ref="E3353" r:id="rId2851" display="https://www.filmaffinity.com/es/film873637.html" xr:uid="{7C94FAF5-050E-4267-9453-E16A2D2ED169}"/>
    <hyperlink ref="E3355" r:id="rId2852" display="https://www.filmaffinity.com/es/film798386.html" xr:uid="{EEAEFC7F-4E0E-429E-92C7-459756034549}"/>
    <hyperlink ref="E3356" r:id="rId2853" display="https://www.filmaffinity.com/es/film969685.html" xr:uid="{15B87D8C-3B69-4D95-93FB-0C5C136656DD}"/>
    <hyperlink ref="E3357" r:id="rId2854" display="https://www.filmaffinity.com/es/film340422.html" xr:uid="{9E4A6644-08B1-4E64-9AF0-646773C2E712}"/>
    <hyperlink ref="E7073" r:id="rId2855" display="https://www.filmaffinity.com/es/film787924.html" xr:uid="{741FF838-525A-4AC8-8AC5-FEE714485933}"/>
    <hyperlink ref="E3358" r:id="rId2856" display="https://www.filmaffinity.com/es/film529047.html" xr:uid="{3315627C-EA16-4774-A837-A9D6426F6DDD}"/>
    <hyperlink ref="E3359" r:id="rId2857" display="https://www.filmaffinity.com/es/film341903.html" xr:uid="{851F73CD-E4C2-4268-813D-3241EE9417BE}"/>
    <hyperlink ref="E3397" r:id="rId2858" display="https://www.filmaffinity.com/es/film958444.html" xr:uid="{456DAAC3-6F10-42D7-A6DE-B8DFC90C74EE}"/>
    <hyperlink ref="E3361" r:id="rId2859" display="https://www.filmaffinity.com/es/film470830.html" xr:uid="{66864862-E4D9-4BF9-BCB4-E94819F47267}"/>
    <hyperlink ref="E3360" r:id="rId2860" display="https://www.filmaffinity.com/es/film907867.html" xr:uid="{343FEF90-3BD9-4141-8A00-A90EE4A94D17}"/>
    <hyperlink ref="E3362" r:id="rId2861" display="https://www.filmaffinity.com/es/film614895.html" xr:uid="{F75F79E7-622A-45F3-8263-83F1E5AE634C}"/>
    <hyperlink ref="E3364" r:id="rId2862" display="https://www.filmaffinity.com/es/film850620.html" xr:uid="{A72E4FA7-71C4-4237-A20E-1E324DEBD6C4}"/>
    <hyperlink ref="E3365" r:id="rId2863" display="https://www.filmaffinity.com/es/film436778.html" xr:uid="{033B47DF-DA5E-4D12-B69C-6A7866590D1D}"/>
    <hyperlink ref="E3366" r:id="rId2864" display="https://www.filmaffinity.com/es/film589618.html" xr:uid="{16CD68EA-8C79-438C-B0D1-9C7DD00217D2}"/>
    <hyperlink ref="E3367" r:id="rId2865" display="https://www.filmaffinity.com/es/film939834.html" xr:uid="{54FE628D-6E3E-43C4-B10A-E8AF7B46CBAE}"/>
    <hyperlink ref="E3368" r:id="rId2866" display="https://www.filmaffinity.com/es/film434167.html" xr:uid="{E0DB78D4-419B-4EC8-B302-C6C9AFDDC58A}"/>
    <hyperlink ref="E3370" r:id="rId2867" display="https://www.filmaffinity.com/es/film138434.html" xr:uid="{834C375A-941D-4CF3-8894-0460045AD5EA}"/>
    <hyperlink ref="E3371" r:id="rId2868" display="https://www.filmaffinity.com/es/film255444.html" xr:uid="{766FF787-AC5C-4139-B907-892AED1E680C}"/>
    <hyperlink ref="E3372" r:id="rId2869" display="https://www.filmaffinity.com/es/film104170.html" xr:uid="{35132055-FC46-49B7-90E2-DAF476D311CE}"/>
    <hyperlink ref="E3373" r:id="rId2870" display="https://www.filmaffinity.com/es/film419621.html" xr:uid="{D36E5938-3120-4D6E-86B9-896D3A2BE57A}"/>
    <hyperlink ref="E3374" r:id="rId2871" display="https://www.filmaffinity.com/es/film660520.html" xr:uid="{935734C9-306E-481E-983D-B136EEA81E79}"/>
    <hyperlink ref="E3376" r:id="rId2872" display="https://www.filmaffinity.com/es/film123871.html" xr:uid="{E8E54E61-4AE0-42F1-83BB-0B50D9EB1893}"/>
    <hyperlink ref="E3375" r:id="rId2873" display="https://www.filmaffinity.com/es/film542328.html" xr:uid="{245F3FA2-14F7-43A9-B540-E1625F00EE64}"/>
    <hyperlink ref="E3377" r:id="rId2874" display="https://www.filmaffinity.com/es/film614273.html" xr:uid="{7EE9350F-88DB-4236-A454-BC3CFB29B257}"/>
    <hyperlink ref="E3379" r:id="rId2875" display="https://www.filmaffinity.com/es/film900801.html" xr:uid="{A09FD71E-109C-4881-95DB-041BEC4BDEBA}"/>
    <hyperlink ref="E3380" r:id="rId2876" display="https://www.filmaffinity.com/es/film451061.html" xr:uid="{B1BCFFA5-7FC4-47DD-8CCA-DEBAFC14CF82}"/>
    <hyperlink ref="E3381" r:id="rId2877" display="https://www.filmaffinity.com/es/film696419.html" xr:uid="{6FF440BA-D14C-4CC9-98F4-51F5DC04D810}"/>
    <hyperlink ref="E3383" r:id="rId2878" display="https://www.filmaffinity.com/es/film507023.html" xr:uid="{49445110-340C-40F5-B534-5DB3203E9634}"/>
    <hyperlink ref="E3384" r:id="rId2879" display="https://www.filmaffinity.com/es/film131343.html" xr:uid="{66EF0C55-1856-4061-8352-92981E224528}"/>
    <hyperlink ref="E3385" r:id="rId2880" display="https://www.filmaffinity.com/es/film259182.html" xr:uid="{31C14DCD-2775-492D-BC29-F0AEE2ABA072}"/>
    <hyperlink ref="E3386" r:id="rId2881" display="https://www.filmaffinity.com/es/film918109.html" xr:uid="{2493F2F1-7D8A-4779-A20E-58F002EB4372}"/>
    <hyperlink ref="E3387" r:id="rId2882" display="https://www.filmaffinity.com/es/film331004.html" xr:uid="{E1945FB2-CDA6-4417-AFC0-2C73C130CCCD}"/>
    <hyperlink ref="E3388" r:id="rId2883" display="https://www.filmaffinity.com/es/film441928.html" xr:uid="{EF5F470B-66A7-4F8D-9CCE-EF77F7F6467B}"/>
    <hyperlink ref="E3389" r:id="rId2884" display="https://www.filmaffinity.com/es/film927721.html" xr:uid="{488AEEC2-C41A-4319-930F-328436ECF72A}"/>
    <hyperlink ref="E3382" r:id="rId2885" display="https://www.filmaffinity.com/es/film958189.html" xr:uid="{1C6FB448-7EEF-464D-A460-193AA0EAADE6}"/>
    <hyperlink ref="E3390" r:id="rId2886" display="https://www.filmaffinity.com/es/film922486.html" xr:uid="{F3A138AF-09A8-44D3-A1AC-7A25349A70C9}"/>
    <hyperlink ref="E3391" r:id="rId2887" display="https://www.filmaffinity.com/es/film158409.html" xr:uid="{1D24F083-1F85-4E12-8EBB-D60D3655F2FA}"/>
    <hyperlink ref="E3392" r:id="rId2888" display="https://www.filmaffinity.com/es/film697936.html" xr:uid="{52B3CF8B-658D-4FBA-9978-E6F0FD12D7BE}"/>
    <hyperlink ref="E3394" r:id="rId2889" display="https://www.filmaffinity.com/es/film334033.html" xr:uid="{37A22132-A7C7-4370-8992-FE65D1EF59A2}"/>
    <hyperlink ref="E3393" r:id="rId2890" display="https://www.filmaffinity.com/es/film518309.html" xr:uid="{6C572EB2-5F24-48C7-9820-519F7BF36A85}"/>
    <hyperlink ref="E3395" r:id="rId2891" display="https://www.filmaffinity.com/es/film307038.html" xr:uid="{FE3CC5BF-FB04-459F-8511-09FCDF0537BA}"/>
    <hyperlink ref="E3396" r:id="rId2892" display="https://www.filmaffinity.com/es/film600026.html" xr:uid="{0965576F-367B-44FF-861E-66A546A3DB4F}"/>
    <hyperlink ref="E3400" r:id="rId2893" display="https://www.filmaffinity.com/es/film105526.html" xr:uid="{7EFE26D1-A687-434C-8648-E39DFBE53072}"/>
    <hyperlink ref="E3401" r:id="rId2894" display="https://www.filmaffinity.com/es/film728180.html" xr:uid="{367748AF-A091-40EB-940D-9A76F578643B}"/>
    <hyperlink ref="E3402" r:id="rId2895" display="https://www.filmaffinity.com/es/film279934.html" xr:uid="{A4D14B91-24C9-4BEE-8B7F-4766AFA2D2BE}"/>
    <hyperlink ref="E3403" r:id="rId2896" display="https://www.filmaffinity.com/es/film716865.html" xr:uid="{DFE0716F-6D54-4CC3-B493-850DCD4189DC}"/>
    <hyperlink ref="E3404" r:id="rId2897" display="https://www.filmaffinity.com/es/film339800.html" xr:uid="{940E35C0-70B4-4E86-82BE-607D35737D24}"/>
    <hyperlink ref="E3407" r:id="rId2898" display="https://www.filmaffinity.com/es/film268345.html" xr:uid="{06BCF5E5-F861-4126-9E2A-9FBAF3B1E273}"/>
    <hyperlink ref="E3409" r:id="rId2899" display="https://www.filmaffinity.com/es/film775939.html" xr:uid="{FC7AC059-9A92-41E5-9A74-5C782F41F82C}"/>
    <hyperlink ref="E3408" r:id="rId2900" display="https://www.filmaffinity.com/es/film621244.html" xr:uid="{56F662CC-06DB-4F8F-AE21-60EFB030BEE8}"/>
    <hyperlink ref="E3406" r:id="rId2901" display="https://www.filmaffinity.com/es/film300731.html" xr:uid="{9A503812-B46B-4642-AF36-5A89E7416466}"/>
    <hyperlink ref="E148" r:id="rId2902" display="https://www.filmaffinity.com/es/film178002.html" xr:uid="{444C4D25-2463-44EF-A9E9-DD78E8A1548F}"/>
    <hyperlink ref="E3405" r:id="rId2903" display="https://www.filmaffinity.com/es/film329292.html" xr:uid="{7E7314C5-74DB-4D80-BCD8-32689EB86C4B}"/>
    <hyperlink ref="E3410" r:id="rId2904" display="https://www.filmaffinity.com/es/film300469.html" xr:uid="{70F8A9F9-F478-464A-BFA9-B1F339D8810F}"/>
    <hyperlink ref="E3411" r:id="rId2905" display="https://www.filmaffinity.com/es/film659046.html" xr:uid="{83DD1C98-6990-45CA-B7BB-8B78A124637D}"/>
    <hyperlink ref="E3412" r:id="rId2906" display="https://www.filmaffinity.com/es/film704416.html" xr:uid="{46F49153-C4BD-4EB0-BC2C-5F5FE927684B}"/>
    <hyperlink ref="E3413" r:id="rId2907" display="https://www.filmaffinity.com/es/film114697.html" xr:uid="{F37517BC-1033-424E-BCD4-7F9665DE33A7}"/>
    <hyperlink ref="E6344" r:id="rId2908" display="https://www.filmaffinity.com/es/film503165.html" xr:uid="{C341960F-58C9-4CAF-9AB4-5D7E25BB285E}"/>
    <hyperlink ref="E3414" r:id="rId2909" display="https://www.filmaffinity.com/es/film441642.html" xr:uid="{C211E630-62C4-4F88-A555-A754986AE70E}"/>
    <hyperlink ref="E3415" r:id="rId2910" display="https://www.filmaffinity.com/es/film204238.html" xr:uid="{E22F8E49-59E9-429B-8E50-66196988A9A8}"/>
    <hyperlink ref="E3416" r:id="rId2911" display="https://www.filmaffinity.com/es/film217719.html" xr:uid="{830F4715-5A0A-49DA-9C91-347D10F4C5A3}"/>
    <hyperlink ref="E3417" r:id="rId2912" display="https://www.filmaffinity.com/es/film446781.html" xr:uid="{4BF8DD81-F0FB-47D4-9724-9110657958CB}"/>
    <hyperlink ref="E3418" r:id="rId2913" display="https://www.filmaffinity.com/es/film613813.html" xr:uid="{B71ADCBA-4FF7-484A-AAB2-898F3272AB25}"/>
    <hyperlink ref="E3419" r:id="rId2914" display="https://www.filmaffinity.com/es/film987435.html" xr:uid="{E042C22A-3269-4A52-8573-70AA5D64D83C}"/>
    <hyperlink ref="E3420" r:id="rId2915" display="https://www.filmaffinity.com/es/film213935.html" xr:uid="{3B02E5EB-EF47-4C7C-B258-46607CE890C0}"/>
    <hyperlink ref="E3421" r:id="rId2916" display="https://www.filmaffinity.com/es/film847659.html" xr:uid="{99455851-ED7A-4A34-9F9B-3379DAB4F5CB}"/>
    <hyperlink ref="E3423" r:id="rId2917" display="https://www.filmaffinity.com/es/film651017.html" xr:uid="{A28D73B0-1F6B-42D6-ACC5-6D13C49F6EDA}"/>
    <hyperlink ref="E3424" r:id="rId2918" display="https://www.filmaffinity.com/es/film596260.html" xr:uid="{CA0AB837-5FF7-45E1-BF16-9637BE9DFBFB}"/>
    <hyperlink ref="E3425" r:id="rId2919" display="https://www.filmaffinity.com/es/film286125.html" xr:uid="{45299165-4177-4D34-A02C-85EC0367D7C1}"/>
    <hyperlink ref="E3422" r:id="rId2920" display="https://www.filmaffinity.com/es/film516117.html" xr:uid="{A5573CCC-37F7-4821-826C-B822504CA25B}"/>
    <hyperlink ref="E3426" r:id="rId2921" display="https://www.filmaffinity.com/es/film570328.html" xr:uid="{4022DC47-AD8A-4A38-9ADC-89736B683234}"/>
    <hyperlink ref="E3427" r:id="rId2922" display="https://www.filmaffinity.com/es/film201661.html" xr:uid="{3CF2BFAD-3074-41C6-B401-D0F9A899BACA}"/>
    <hyperlink ref="E3429" r:id="rId2923" display="https://www.filmaffinity.com/es/film736724.html" xr:uid="{62E3692E-A995-461E-A7FD-6CC7C878207B}"/>
    <hyperlink ref="E3428" r:id="rId2924" display="https://www.filmaffinity.com/es/film836337.html" xr:uid="{DABDD823-F652-467F-93BC-F3A3D94B313F}"/>
    <hyperlink ref="E3430" r:id="rId2925" display="https://www.filmaffinity.com/es/film985226.html" xr:uid="{793D34DD-009C-4FBF-A2B4-13359A374303}"/>
    <hyperlink ref="E3431" r:id="rId2926" display="https://www.filmaffinity.com/es/film584053.html" xr:uid="{719B1BC5-8772-4825-8125-A84997A5AD22}"/>
    <hyperlink ref="E3432" r:id="rId2927" display="https://www.filmaffinity.com/es/film394955.html" xr:uid="{6CCC655B-91B6-45E9-8180-E2D8C3847D7C}"/>
    <hyperlink ref="E3433" r:id="rId2928" display="https://www.filmaffinity.com/es/film516870.html" xr:uid="{98B7BAB4-B3AF-485C-9E0F-5C11DA1FB98A}"/>
    <hyperlink ref="E3434" r:id="rId2929" display="https://www.filmaffinity.com/es/film757788.html" xr:uid="{A4C7060D-8E00-4EBA-9207-F2C5510A788A}"/>
    <hyperlink ref="E3435" r:id="rId2930" display="https://www.filmaffinity.com/es/film958669.html" xr:uid="{FF23465A-BE27-4DED-96B8-5230D30A3130}"/>
    <hyperlink ref="E3436" r:id="rId2931" display="https://www.filmaffinity.com/es/film885283.html" xr:uid="{4DEC2AE3-92E1-4EF8-BEA4-0CD690D72B5D}"/>
    <hyperlink ref="E3437" r:id="rId2932" display="https://www.filmaffinity.com/es/film928471.html" xr:uid="{D3377A1B-5924-4689-9CCA-D7A1C1B0E9AE}"/>
    <hyperlink ref="E392" r:id="rId2933" display="https://www.filmaffinity.com/es/film107602.html" xr:uid="{30BE2B58-C436-4CB2-BE16-E4D25C299473}"/>
    <hyperlink ref="E3438" r:id="rId2934" display="https://www.filmaffinity.com/es/film800816.html" xr:uid="{F128A579-D41F-4721-8878-55D88EBC8F1A}"/>
    <hyperlink ref="E3439" r:id="rId2935" display="https://www.filmaffinity.com/es/film220234.html" xr:uid="{EF2706F9-95DA-4561-9E20-5FBC7762FED9}"/>
    <hyperlink ref="E3440" r:id="rId2936" display="https://www.filmaffinity.com/es/film439314.html" xr:uid="{FF28385E-B64E-4096-B554-325D6C33CC36}"/>
    <hyperlink ref="E3441" r:id="rId2937" display="https://www.filmaffinity.com/es/film118977.html" xr:uid="{390491DF-BA30-48C8-82E3-0EC472D7744B}"/>
    <hyperlink ref="E3442" r:id="rId2938" display="https://www.filmaffinity.com/es/film473852.html" xr:uid="{19EF19EB-6BD8-473E-A5FD-0AD090C47A24}"/>
    <hyperlink ref="E3443" r:id="rId2939" display="https://www.filmaffinity.com/es/film682830.html" xr:uid="{DB7D00D9-8F2B-4EE7-A9C9-93DC728D453A}"/>
    <hyperlink ref="E3444" r:id="rId2940" display="https://www.filmaffinity.com/es/film852868.html" xr:uid="{A12E22A3-7168-46E5-8D17-32FF25E91ACE}"/>
    <hyperlink ref="E3445" r:id="rId2941" display="https://www.filmaffinity.com/es/film728563.html" xr:uid="{077A0037-A88C-4C94-BA89-57B03B9B0BAA}"/>
    <hyperlink ref="E3446" r:id="rId2942" display="https://www.filmaffinity.com/es/film448892.html" xr:uid="{05F41402-C333-4637-A8DB-951BACBFC912}"/>
    <hyperlink ref="E3447" r:id="rId2943" display="https://www.filmaffinity.com/es/film277098.html" xr:uid="{FFEA9A50-82EC-41A7-9BE8-7E6D09614AE5}"/>
    <hyperlink ref="E3448" r:id="rId2944" display="https://www.filmaffinity.com/es/film940173.html" xr:uid="{8AC58873-11B7-4C64-856A-59574344DC2C}"/>
    <hyperlink ref="E3450" r:id="rId2945" display="https://www.filmaffinity.com/es/film244407.html" xr:uid="{B6468081-2F7A-4CE7-825B-0B8508F60F5F}"/>
    <hyperlink ref="E3451" r:id="rId2946" display="https://www.filmaffinity.com/es/film923798.html" xr:uid="{7760527D-B16A-48AF-BB96-13994C4B33D9}"/>
    <hyperlink ref="E3452" r:id="rId2947" display="https://www.filmaffinity.com/es/film731232.html" xr:uid="{935D0389-D65E-47A3-BA4E-F48BAEFF715E}"/>
    <hyperlink ref="E3453" r:id="rId2948" display="https://www.filmaffinity.com/es/film827573.html" xr:uid="{D946A553-DBF0-4005-A4A7-E0C2DD1726C3}"/>
    <hyperlink ref="E3449" r:id="rId2949" display="https://www.filmaffinity.com/es/film460155.html" xr:uid="{D110DE65-F654-4F8E-A3AC-9416562E7A7E}"/>
    <hyperlink ref="E3456" r:id="rId2950" display="https://www.filmaffinity.com/es/film895044.html" xr:uid="{52CDF5DF-5D36-4C20-B159-33A62D9516B0}"/>
    <hyperlink ref="E3455" r:id="rId2951" display="https://www.filmaffinity.com/es/film178161.html" xr:uid="{C6BA9587-1BD6-4C67-BA28-E0AED04D4E03}"/>
    <hyperlink ref="E3457" r:id="rId2952" display="https://www.filmaffinity.com/es/film231392.html" xr:uid="{87CE26EA-073E-4D1E-BFA3-F5B93EEC7EC4}"/>
    <hyperlink ref="E3458" r:id="rId2953" display="https://www.filmaffinity.com/es/film701281.html" xr:uid="{0E09764D-43DE-4FF7-BD42-9E2CEED7C919}"/>
    <hyperlink ref="E3459" r:id="rId2954" display="https://www.filmaffinity.com/es/film188511.html" xr:uid="{92A958FA-FE92-4267-B6C4-4469D42F0A83}"/>
    <hyperlink ref="E3460" r:id="rId2955" display="https://www.filmaffinity.com/es/film242044.html" xr:uid="{F0BE9473-60B8-4DB9-907A-B8395B16A690}"/>
    <hyperlink ref="E3461" r:id="rId2956" display="https://www.filmaffinity.com/es/film365104.html" xr:uid="{3C84ED26-3933-4B3C-A9FB-9F8F063C1332}"/>
    <hyperlink ref="E3462" r:id="rId2957" display="https://www.filmaffinity.com/es/film832604.html" xr:uid="{F63FFB1E-31E8-40C3-B11D-F2D2C66711EC}"/>
    <hyperlink ref="E3463" r:id="rId2958" display="https://www.filmaffinity.com/es/film372207.html" xr:uid="{4F3FF50F-3923-439D-AB02-AE175303A67B}"/>
    <hyperlink ref="E3465" r:id="rId2959" display="https://www.filmaffinity.com/es/film965607.html" xr:uid="{340ED0D4-2330-4912-A6A9-062926908F8F}"/>
    <hyperlink ref="E3466" r:id="rId2960" display="https://www.filmaffinity.com/es/film811741.html" xr:uid="{B51A98A7-88C2-4C54-930D-3D37C37AA233}"/>
    <hyperlink ref="E3467" r:id="rId2961" display="https://www.filmaffinity.com/es/film685380.html" xr:uid="{976D49A4-F608-433D-8CC9-5E85802304D7}"/>
    <hyperlink ref="E3468" r:id="rId2962" display="https://www.filmaffinity.com/es/film972765.html" xr:uid="{1D9ACD82-5848-491E-8AAB-175B2B68E5AF}"/>
    <hyperlink ref="E3469" r:id="rId2963" display="https://www.filmaffinity.com/es/film104497.html" xr:uid="{CD17B4A1-C32B-4159-8169-468156F3EDAA}"/>
    <hyperlink ref="E3470" r:id="rId2964" display="https://www.filmaffinity.com/es/film509253.html" xr:uid="{3DA55A80-91CB-4A5D-8A8A-75D18BA82D7A}"/>
    <hyperlink ref="E3471" r:id="rId2965" display="https://www.filmaffinity.com/es/film972509.html" xr:uid="{9C247643-9F66-4B62-A3C7-9AAE4A22F47F}"/>
    <hyperlink ref="E3472" r:id="rId2966" display="https://www.filmaffinity.com/es/film696466.html" xr:uid="{508FABEA-6AAE-4735-BD35-B48B14A12BE6}"/>
    <hyperlink ref="E3474" r:id="rId2967" display="https://www.filmaffinity.com/es/film996430.html" xr:uid="{59FF8DD3-E8AD-449D-8E6A-5AD1A51EE52E}"/>
    <hyperlink ref="E3475" r:id="rId2968" display="https://www.filmaffinity.com/es/film344407.html" xr:uid="{F1FCA553-2A88-44A7-9990-4C0B0740148F}"/>
    <hyperlink ref="E3476" r:id="rId2969" display="https://www.filmaffinity.com/es/film844621.html" xr:uid="{651B4FCB-A155-4505-8F94-929214E42A88}"/>
    <hyperlink ref="E3477" r:id="rId2970" display="https://www.filmaffinity.com/es/film677427.html" xr:uid="{66D62A77-6B2B-47E8-AFD3-83DDC4F08034}"/>
    <hyperlink ref="E3478" r:id="rId2971" display="https://www.filmaffinity.com/es/film770252.html" xr:uid="{8F6639DC-782C-4402-BB5D-EC5F22277BC2}"/>
    <hyperlink ref="E3480" r:id="rId2972" display="https://www.filmaffinity.com/es/film114216.html" xr:uid="{94F4D1B3-DD88-4822-9F9D-2C711AF38F18}"/>
    <hyperlink ref="E3482" r:id="rId2973" display="https://www.filmaffinity.com/es/film601423.html" xr:uid="{B99E3036-B565-4E16-9D19-903D5122DDA1}"/>
    <hyperlink ref="E3484" r:id="rId2974" display="https://www.filmaffinity.com/es/film522366.html" xr:uid="{860F665D-BD7D-4E51-9D05-D20374F20597}"/>
    <hyperlink ref="E3485" r:id="rId2975" display="https://www.filmaffinity.com/es/film238895.html" xr:uid="{5BF6839C-4A88-466E-B2A7-881076536EF2}"/>
    <hyperlink ref="E3486" r:id="rId2976" display="https://www.filmaffinity.com/es/film454702.html" xr:uid="{015E9024-4293-4A9D-831A-C2E8BE0CF8EB}"/>
    <hyperlink ref="E3483" r:id="rId2977" display="https://www.filmaffinity.com/es/film687955.html" xr:uid="{7C7067C1-067F-45B8-85DE-912FD5C0D3CD}"/>
    <hyperlink ref="E3487" r:id="rId2978" display="https://www.filmaffinity.com/es/film515373.html" xr:uid="{6BCC0F55-D1BC-40BE-B50D-82B49853CE59}"/>
    <hyperlink ref="E3488" r:id="rId2979" display="https://www.filmaffinity.com/es/film396058.html" xr:uid="{C01D2992-EF8F-4B4B-A787-C6629EC6352E}"/>
    <hyperlink ref="E3489" r:id="rId2980" display="https://www.filmaffinity.com/es/film181581.html" xr:uid="{90941FF6-CCA8-4521-9506-6C50C6F04188}"/>
    <hyperlink ref="E3490" r:id="rId2981" display="https://www.filmaffinity.com/es/film746268.html" xr:uid="{40EA8325-B9E2-4489-B814-D0255D59C87D}"/>
    <hyperlink ref="E3491" r:id="rId2982" display="https://www.filmaffinity.com/es/film659185.html" xr:uid="{0DECC49D-E9CC-4F52-B5AE-8BC71C57149F}"/>
    <hyperlink ref="E3492" r:id="rId2983" display="https://www.filmaffinity.com/es/film222381.html" xr:uid="{03A76DE0-0958-4D19-8EB2-FB1E904C581F}"/>
    <hyperlink ref="E3493" r:id="rId2984" display="https://www.filmaffinity.com/es/film760663.html" xr:uid="{C515EBB8-0122-4433-8A52-CD15DE2F70ED}"/>
    <hyperlink ref="E3494" r:id="rId2985" display="https://www.filmaffinity.com/es/film282384.html" xr:uid="{6D9C7806-43F7-495D-9F56-DF67557DCAF2}"/>
    <hyperlink ref="E3495" r:id="rId2986" display="https://www.filmaffinity.com/es/film195278.html" xr:uid="{7E18F278-B6ED-4D37-9BEF-67D9311E14A6}"/>
    <hyperlink ref="E3496" r:id="rId2987" display="https://www.filmaffinity.com/es/film258921.html" xr:uid="{564ABCDE-4027-4AFA-9D57-4700DB9DCFB0}"/>
    <hyperlink ref="E3497" r:id="rId2988" display="https://www.filmaffinity.com/es/film273449.html" xr:uid="{A1ADC581-979F-4DA7-8208-A8C7B153AAC8}"/>
    <hyperlink ref="E3498" r:id="rId2989" display="https://www.filmaffinity.com/es/film538720.html" xr:uid="{BB68FFF0-64DD-4BA4-A12C-B795BD5F5A55}"/>
    <hyperlink ref="E3500" r:id="rId2990" display="https://www.filmaffinity.com/es/film770784.html" xr:uid="{E470C3B9-B286-4D0D-970A-B2EBC6F9D037}"/>
    <hyperlink ref="E3501" r:id="rId2991" display="https://www.filmaffinity.com/es/film815375.html" xr:uid="{C8A5513D-F9B7-42A9-B257-FCA0F4880F81}"/>
    <hyperlink ref="E3504" r:id="rId2992" display="https://www.filmaffinity.com/es/film274122.html" xr:uid="{D1382ECE-A971-44BE-AA4D-AB2A2EF7830F}"/>
    <hyperlink ref="E3503" r:id="rId2993" display="https://www.filmaffinity.com/es/film845142.html" xr:uid="{B2485D67-0215-40B8-80D3-9A7C7FC375C7}"/>
    <hyperlink ref="E3505" r:id="rId2994" display="https://www.filmaffinity.com/es/film914284.html" xr:uid="{993D6091-8D5F-4E21-B31E-95CAB251E08E}"/>
    <hyperlink ref="E3506" r:id="rId2995" display="https://www.filmaffinity.com/es/film157358.html" xr:uid="{066DDAB9-8E3E-4644-9991-2DE3400B8306}"/>
    <hyperlink ref="E3508" r:id="rId2996" display="https://www.filmaffinity.com/es/film340610.html" xr:uid="{38E8F47A-5143-4959-A5D7-5BFB475CA394}"/>
    <hyperlink ref="E3509" r:id="rId2997" display="https://www.filmaffinity.com/es/film605498.html" xr:uid="{A475F35E-752B-410C-B468-16AA81828F50}"/>
    <hyperlink ref="E3510" r:id="rId2998" display="https://www.filmaffinity.com/es/film417424.html" xr:uid="{A7592466-FE37-41AC-BBE9-353122BBA897}"/>
    <hyperlink ref="E3511" r:id="rId2999" display="https://www.filmaffinity.com/es/film807080.html" xr:uid="{9FC64088-3E5C-4A5C-95AB-C2DED3088FF7}"/>
    <hyperlink ref="E3512" r:id="rId3000" display="https://www.filmaffinity.com/es/film219383.html" xr:uid="{5CE2B875-6895-44A5-A794-1E24F0409397}"/>
    <hyperlink ref="E3513" r:id="rId3001" display="https://www.filmaffinity.com/es/film442587.html" xr:uid="{22D37EFC-6975-4289-864F-B57FCCC33198}"/>
    <hyperlink ref="E3514" r:id="rId3002" display="https://www.filmaffinity.com/es/film660940.html" xr:uid="{79559BE6-4F0D-4562-B1B1-E7C574C68AC7}"/>
    <hyperlink ref="E3515" r:id="rId3003" display="https://www.filmaffinity.com/es/film922891.html" xr:uid="{B8E20FF9-52B1-4365-BC6B-391BB0B35E73}"/>
    <hyperlink ref="E3516" r:id="rId3004" display="https://www.filmaffinity.com/es/film909380.html" xr:uid="{839D76E1-F87B-4B1D-93F8-13D5E85CA13E}"/>
    <hyperlink ref="E3518" r:id="rId3005" display="https://www.filmaffinity.com/es/film289621.html" xr:uid="{E74C4AA6-DD80-499E-82FD-C02FD3A2191A}"/>
    <hyperlink ref="E3519" r:id="rId3006" display="https://www.filmaffinity.com/es/film859400.html" xr:uid="{46B8444C-3854-48E8-8958-4CA290F4DD74}"/>
    <hyperlink ref="E3520" r:id="rId3007" display="https://www.filmaffinity.com/es/film269541.html" xr:uid="{02A3A15C-EF41-47B6-99E1-791B4949F4B3}"/>
    <hyperlink ref="E3521" r:id="rId3008" display="https://www.filmaffinity.com/es/film945425.html" xr:uid="{7F4242EC-CF71-497E-B060-994054CB089D}"/>
    <hyperlink ref="E3522" r:id="rId3009" display="https://www.filmaffinity.com/es/film685411.html" xr:uid="{5D33DC61-E7E0-45DC-B023-8522FF9BB4DE}"/>
    <hyperlink ref="E3523" r:id="rId3010" display="https://www.filmaffinity.com/es/film599009.html" xr:uid="{BA8369DF-2BAF-417E-A29D-5ED437D43246}"/>
    <hyperlink ref="E3524" r:id="rId3011" display="https://www.filmaffinity.com/es/film496537.html" xr:uid="{81FEA9FF-E3F5-4ACC-A3BE-83B97FFF4887}"/>
    <hyperlink ref="E3525" r:id="rId3012" display="https://www.filmaffinity.com/es/film435167.html" xr:uid="{60CFD6A6-2A86-4578-9C20-A6F323D0B5CC}"/>
    <hyperlink ref="E3526" r:id="rId3013" display="https://www.filmaffinity.com/es/film610762.html" xr:uid="{1C94F465-C963-4286-8534-6BA116D30FC5}"/>
    <hyperlink ref="E3528" r:id="rId3014" display="https://www.filmaffinity.com/es/film734989.html" xr:uid="{B7F3F96B-F4B3-45D4-8F5E-6A13E6E5A9A5}"/>
    <hyperlink ref="E3527" r:id="rId3015" display="https://www.filmaffinity.com/es/film532596.html" xr:uid="{6BAA2371-97E3-4C10-9253-EACEE3CD4E04}"/>
    <hyperlink ref="E3529" r:id="rId3016" display="https://www.filmaffinity.com/es/film201910.html" xr:uid="{DEA2820E-6A93-4832-A4FD-788E546497D6}"/>
    <hyperlink ref="E3530" r:id="rId3017" display="https://www.filmaffinity.com/es/film864360.html" xr:uid="{BECB969D-013F-440A-AAC6-5462D447D520}"/>
    <hyperlink ref="E3531" r:id="rId3018" display="https://www.filmaffinity.com/es/film287435.html" xr:uid="{2311013F-BAE9-4D2E-9D2C-264E43E33A44}"/>
    <hyperlink ref="E3532" r:id="rId3019" display="https://www.filmaffinity.com/es/film673313.html" xr:uid="{8500E257-008D-4F3C-83FE-43CD61625C5D}"/>
    <hyperlink ref="E3533" r:id="rId3020" display="https://www.filmaffinity.com/es/film798898.html" xr:uid="{7571762E-D16D-4554-82F9-EA78338D9280}"/>
    <hyperlink ref="E3535" r:id="rId3021" display="https://www.filmaffinity.com/es/film280162.html" xr:uid="{180899E2-ACA1-4468-8455-991A39B41DD5}"/>
    <hyperlink ref="E3536" r:id="rId3022" display="https://www.filmaffinity.com/es/film617167.html" xr:uid="{E0F78A95-1935-40AB-B268-6CA25983D097}"/>
    <hyperlink ref="E3538" r:id="rId3023" display="https://www.filmaffinity.com/es/film232558.html" xr:uid="{BAE14E60-8C1F-40BE-9C6D-C3E4CBC17DA6}"/>
    <hyperlink ref="E3539" r:id="rId3024" display="https://www.filmaffinity.com/es/film838515.html" xr:uid="{7684F0C1-15EB-461B-90AB-005D61B28236}"/>
    <hyperlink ref="E3540" r:id="rId3025" display="https://www.filmaffinity.com/es/film902282.html" xr:uid="{290F6BBF-8D57-46CD-8834-F85CABF1875F}"/>
    <hyperlink ref="E3541" r:id="rId3026" display="https://www.filmaffinity.com/es/film444155.html" xr:uid="{5CF73510-88EE-43FD-9893-875FE44CAAE9}"/>
    <hyperlink ref="E3542" r:id="rId3027" display="https://www.filmaffinity.com/es/film533071.html" xr:uid="{C365A2A4-7B24-4A31-B4A1-9B802B16C478}"/>
    <hyperlink ref="E3543" r:id="rId3028" display="https://www.filmaffinity.com/es/film956275.html" xr:uid="{66AC8F9D-8BFC-49BB-A0A9-BD2EE24FB4F2}"/>
    <hyperlink ref="E3544" r:id="rId3029" display="https://www.filmaffinity.com/es/film302769.html" xr:uid="{45F9A9C4-2D21-4202-8775-B0CAB45B3966}"/>
    <hyperlink ref="E3545" r:id="rId3030" display="https://www.filmaffinity.com/es/film175535.html" xr:uid="{1D740F5D-BFD2-4F3A-9D7D-BB58CF83B77D}"/>
    <hyperlink ref="E3546" r:id="rId3031" display="https://www.filmaffinity.com/es/film532261.html" xr:uid="{5607630C-40F3-43C6-88E1-E0CFE3BCAB71}"/>
    <hyperlink ref="E3547" r:id="rId3032" display="https://www.filmaffinity.com/es/film346905.html" xr:uid="{8F6B9C2E-E7D2-4DA5-94C9-A53BF31870D8}"/>
    <hyperlink ref="E3548" r:id="rId3033" display="https://www.filmaffinity.com/es/film221518.html" xr:uid="{EA390FB1-D735-41E1-8F93-2629B628C664}"/>
    <hyperlink ref="E3549" r:id="rId3034" display="https://www.filmaffinity.com/es/film562488.html" xr:uid="{F5D2BE72-C17C-4B5F-9448-1EDCDFCB240F}"/>
    <hyperlink ref="E3550" r:id="rId3035" display="https://www.filmaffinity.com/es/film772638.html" xr:uid="{B14261DB-3F45-4103-ABB4-A5DA0A0D3D16}"/>
    <hyperlink ref="E3552" r:id="rId3036" display="https://www.filmaffinity.com/es/film943027.html" xr:uid="{62374DFF-12EB-4C7F-8D5A-767970E08A2E}"/>
    <hyperlink ref="E3553" r:id="rId3037" display="https://www.filmaffinity.com/es/film814143.html" xr:uid="{B3DD4B3F-E2D5-4144-8D34-9E68A05B8946}"/>
    <hyperlink ref="E3554" r:id="rId3038" display="https://www.filmaffinity.com/es/film745929.html" xr:uid="{8BF43E99-B23C-4270-9D1F-4F15242AAECF}"/>
    <hyperlink ref="E3555" r:id="rId3039" display="https://www.filmaffinity.com/es/film342227.html" xr:uid="{0CB749CD-22AE-4DC2-B1B1-69C4D792424B}"/>
    <hyperlink ref="E3556" r:id="rId3040" display="https://www.filmaffinity.com/es/film790200.html" xr:uid="{F47AD6A2-D539-4A3F-AC41-46BA964E890D}"/>
    <hyperlink ref="E3558" r:id="rId3041" display="https://www.filmaffinity.com/es/film415671.html" xr:uid="{AE41F83D-4EE0-4497-863A-9CD28DDD1D69}"/>
    <hyperlink ref="E3559" r:id="rId3042" display="https://www.filmaffinity.com/es/film774703.html" xr:uid="{6C1C0D2C-678E-415D-AABE-D4E51704ADAE}"/>
    <hyperlink ref="E4820" r:id="rId3043" display="https://www.filmaffinity.com/es/film883997.html" xr:uid="{D985BD0F-7E02-4972-B4E4-2A72EC4A60C6}"/>
    <hyperlink ref="E3560" r:id="rId3044" display="https://www.filmaffinity.com/es/film959184.html" xr:uid="{B13B10D9-77BC-430B-9F99-50BFC226680A}"/>
    <hyperlink ref="E3561" r:id="rId3045" display="https://www.filmaffinity.com/es/film170015.html" xr:uid="{F1FDF3D6-C5BE-4EEB-B346-3BAAEB27457E}"/>
    <hyperlink ref="E3562" r:id="rId3046" display="https://www.filmaffinity.com/es/film654896.html" xr:uid="{FDE03CEA-4FD5-4DBB-BE92-400C1300D0F1}"/>
    <hyperlink ref="E4829" r:id="rId3047" display="https://www.filmaffinity.com/es/film389673.html" xr:uid="{EB42217C-A329-4320-A64A-5A929762918C}"/>
    <hyperlink ref="E6549" r:id="rId3048" display="https://www.filmaffinity.com/es/film586228.html" xr:uid="{890E518B-53A0-47E5-8F7A-2AEB8D3DC3BE}"/>
    <hyperlink ref="E5800" r:id="rId3049" display="https://www.filmaffinity.com/es/film653714.html" xr:uid="{22131910-41FE-4073-9F02-13F6FD7CB0BC}"/>
    <hyperlink ref="E3564" r:id="rId3050" display="https://www.filmaffinity.com/es/film764670.html" xr:uid="{64AD99CE-F3C1-49C5-81BE-2E5CFDC2485D}"/>
    <hyperlink ref="E3565" r:id="rId3051" display="https://www.filmaffinity.com/es/film113265.html" xr:uid="{DBBDA478-B529-4902-B5C7-3DE783080B16}"/>
    <hyperlink ref="E3566" r:id="rId3052" display="https://www.filmaffinity.com/es/film192905.html" xr:uid="{79EA029C-DBF0-42DC-834E-D59FC5ABC5DF}"/>
    <hyperlink ref="E5502" r:id="rId3053" display="https://www.filmaffinity.com/es/film843296.html" xr:uid="{1C882CE0-FE61-440C-B0A9-1DC2509F4283}"/>
    <hyperlink ref="E3567" r:id="rId3054" display="https://www.filmaffinity.com/es/film153948.html" xr:uid="{4A883F81-6BBD-463C-9535-32BF4CCADF29}"/>
    <hyperlink ref="E3568" r:id="rId3055" display="https://www.filmaffinity.com/es/film668608.html" xr:uid="{6FF2A3ED-828D-41FA-A32A-D1867ABDAFF0}"/>
    <hyperlink ref="E3569" r:id="rId3056" display="https://www.filmaffinity.com/es/film455962.html" xr:uid="{DDF02021-261D-4E17-BBE0-E729FA7823B1}"/>
    <hyperlink ref="E3570" r:id="rId3057" display="https://www.filmaffinity.com/es/film502533.html" xr:uid="{AA2DD00B-289E-41FD-9DAC-945FB8EA9941}"/>
    <hyperlink ref="E3571" r:id="rId3058" display="https://www.filmaffinity.com/es/film378412.html" xr:uid="{31B20198-D292-44D2-B8DA-BE1D0F37357B}"/>
    <hyperlink ref="E3573" r:id="rId3059" display="https://www.filmaffinity.com/es/film550327.html" xr:uid="{2B60B12B-5319-49BC-9445-2E0AD939B924}"/>
    <hyperlink ref="E3574" r:id="rId3060" display="https://www.filmaffinity.com/es/film685970.html" xr:uid="{18981D3B-FAF8-461C-BC02-A5B02D516FFE}"/>
    <hyperlink ref="E3575" r:id="rId3061" display="https://www.filmaffinity.com/es/film525719.html" xr:uid="{AFBB4D47-B2E3-4DCF-9916-06817B58A927}"/>
    <hyperlink ref="E3576" r:id="rId3062" display="https://www.filmaffinity.com/es/film489417.html" xr:uid="{73AA7F63-5A92-4D6A-821E-5465198F678F}"/>
    <hyperlink ref="E3577" r:id="rId3063" display="https://www.filmaffinity.com/es/film257947.html" xr:uid="{5A6624FE-F3BB-4181-B6E9-B888E5ED26F4}"/>
    <hyperlink ref="E3578" r:id="rId3064" display="https://www.filmaffinity.com/es/film914606.html" xr:uid="{C91ADC29-270C-4C73-BB26-665BDF27EAC5}"/>
    <hyperlink ref="E3579" r:id="rId3065" display="https://www.filmaffinity.com/es/film922765.html" xr:uid="{2A477C09-815D-42D1-A6A3-87B30760F79F}"/>
    <hyperlink ref="E3580" r:id="rId3066" display="https://www.filmaffinity.com/es/film949436.html" xr:uid="{0556E4CD-C74C-4053-9899-F83C71F8263D}"/>
    <hyperlink ref="E3581" r:id="rId3067" display="https://www.filmaffinity.com/es/film358055.html" xr:uid="{E0489D19-FDEA-4A5E-BB29-6F21471D9B27}"/>
    <hyperlink ref="E3583" r:id="rId3068" display="https://www.filmaffinity.com/es/film284780.html" xr:uid="{D4B48BD5-8FD0-4B4F-87D5-7A9B433815C9}"/>
    <hyperlink ref="E4419" r:id="rId3069" display="https://www.filmaffinity.com/es/film436026.html" xr:uid="{81B5B348-43CD-4083-95ED-E4B1C459E3DB}"/>
    <hyperlink ref="E3584" r:id="rId3070" display="https://www.filmaffinity.com/es/film474411.html" xr:uid="{208092EB-772B-4643-8F0C-13DCD0C35302}"/>
    <hyperlink ref="E3585" r:id="rId3071" display="https://www.filmaffinity.com/es/film337449.html" xr:uid="{1C1146D1-4780-4155-A3EF-CEC8501F1C92}"/>
    <hyperlink ref="E3587" r:id="rId3072" display="https://www.filmaffinity.com/es/film844184.html" xr:uid="{1B8574C2-687E-4ABE-8495-7CDF963A0EA4}"/>
    <hyperlink ref="E3586" r:id="rId3073" display="https://www.filmaffinity.com/es/film112491.html" xr:uid="{D85C7DFF-7B7D-4193-8ED6-AD7E37DA3953}"/>
    <hyperlink ref="E3588" r:id="rId3074" display="https://www.filmaffinity.com/es/film314631.html" xr:uid="{B7578431-15AF-4A18-BFE0-E8B58BC6C95B}"/>
    <hyperlink ref="E3589" r:id="rId3075" display="https://www.filmaffinity.com/es/film151050.html" xr:uid="{B6F32FBE-1F2C-42BF-B121-2E8009D07024}"/>
    <hyperlink ref="E3590" r:id="rId3076" display="https://www.filmaffinity.com/es/film302493.html" xr:uid="{88D3F427-86BD-4DAE-AD72-EF1CC194D0BF}"/>
    <hyperlink ref="E3593" r:id="rId3077" display="https://www.filmaffinity.com/es/film138981.html" xr:uid="{AA89D864-A007-49F2-8187-332FAA84C142}"/>
    <hyperlink ref="E3594" r:id="rId3078" display="https://www.filmaffinity.com/es/film226506.html" xr:uid="{208B0CD5-E88B-48A3-B6E6-7DA78E6694B5}"/>
    <hyperlink ref="E3595" r:id="rId3079" display="https://www.filmaffinity.com/es/film572096.html" xr:uid="{5F1BB60B-947D-4E4C-9E19-60BD0A8F636F}"/>
    <hyperlink ref="E3597" r:id="rId3080" display="https://www.filmaffinity.com/es/film595954.html" xr:uid="{ABBC39D2-9C2A-42B1-85C2-A7F0D2682057}"/>
    <hyperlink ref="E3598" r:id="rId3081" display="https://www.filmaffinity.com/es/film416249.html" xr:uid="{28A48B85-B5D1-423D-875C-40BC27A8484A}"/>
    <hyperlink ref="E3599" r:id="rId3082" display="https://www.filmaffinity.com/es/film527441.html" xr:uid="{80A55868-2B2D-4323-8939-29D3EED0609C}"/>
    <hyperlink ref="E3600" r:id="rId3083" display="https://www.filmaffinity.com/es/film427280.html" xr:uid="{14AD0AF1-7332-4D85-8338-988BC1F7D7D1}"/>
    <hyperlink ref="E3080" r:id="rId3084" display="https://www.filmaffinity.com/es/film517413.html" xr:uid="{805F4B1C-4079-4FE6-834A-E70F4C08E23A}"/>
    <hyperlink ref="E3601" r:id="rId3085" display="https://www.filmaffinity.com/es/film908082.html" xr:uid="{DA469C1C-4A43-4C78-BB29-F3B6176DDE90}"/>
    <hyperlink ref="E3603" r:id="rId3086" display="https://www.filmaffinity.com/es/film378288.html" xr:uid="{7B5F10F2-FAA2-4DF5-9517-9736B3067AC0}"/>
    <hyperlink ref="E3604" r:id="rId3087" display="https://www.filmaffinity.com/es/film848292.html" xr:uid="{AB5A0B62-558F-4D1B-B188-C8DADE502C31}"/>
    <hyperlink ref="E3605" r:id="rId3088" display="https://www.filmaffinity.com/es/film927329.html" xr:uid="{171E52E1-F09C-49DD-8799-1931F255C717}"/>
    <hyperlink ref="E3606" r:id="rId3089" display="https://www.filmaffinity.com/es/film838994.html" xr:uid="{4FC10D5A-8B91-49C4-A0F6-978D0F31D42F}"/>
    <hyperlink ref="E3607" r:id="rId3090" display="https://www.filmaffinity.com/es/film944283.html" xr:uid="{EE1041EB-4ACB-4045-9BC7-211764C56281}"/>
    <hyperlink ref="E3608" r:id="rId3091" display="https://www.filmaffinity.com/es/film177537.html" xr:uid="{88E21D60-E075-4FBD-A940-5A6184B0ED60}"/>
    <hyperlink ref="E3609" r:id="rId3092" display="https://www.filmaffinity.com/es/film914270.html" xr:uid="{9A181119-09A7-43AF-9FE7-B439992A0BA4}"/>
    <hyperlink ref="E3610" r:id="rId3093" display="https://www.filmaffinity.com/es/film411533.html" xr:uid="{AAE14520-C7AB-4C4D-8655-138B31CE73C8}"/>
    <hyperlink ref="E3612" r:id="rId3094" display="https://www.filmaffinity.com/es/film143764.html" xr:uid="{B5A6D80E-B1A2-49E0-AD52-237D21B29663}"/>
    <hyperlink ref="E3613" r:id="rId3095" display="https://www.filmaffinity.com/es/film539825.html" xr:uid="{E1AF4D12-C2F9-4238-AFF0-3ED7B659DB7F}"/>
    <hyperlink ref="E3614" r:id="rId3096" display="https://www.filmaffinity.com/es/film766723.html" xr:uid="{3A66F6B0-F8E7-4B40-98BC-350EDDFD5BA8}"/>
    <hyperlink ref="E3616" r:id="rId3097" display="https://www.filmaffinity.com/es/film547547.html" xr:uid="{85FEA9DA-8A0B-46B3-8B56-FC0B4096F8F3}"/>
    <hyperlink ref="E3617" r:id="rId3098" display="https://www.filmaffinity.com/es/film596930.html" xr:uid="{B16BD43D-B4A5-4BB4-B714-44ABEC59A675}"/>
    <hyperlink ref="E3618" r:id="rId3099" display="https://www.filmaffinity.com/es/film456334.html" xr:uid="{9723AF8C-CCFF-431C-9C0B-103ACF29C3CD}"/>
    <hyperlink ref="E3619" r:id="rId3100" display="https://www.filmaffinity.com/es/film981765.html" xr:uid="{0786758E-A540-442C-AAA6-B3D9B09C8251}"/>
    <hyperlink ref="E3620" r:id="rId3101" display="https://www.filmaffinity.com/es/film973262.html" xr:uid="{94380604-64B5-4490-9269-1FC4DB296E3F}"/>
    <hyperlink ref="E3621" r:id="rId3102" display="https://www.filmaffinity.com/es/film515193.html" xr:uid="{9882335A-3CF5-4E3F-A6B9-89B2BD7D8053}"/>
    <hyperlink ref="E3622" r:id="rId3103" display="https://www.filmaffinity.com/es/film749976.html" xr:uid="{3970F8AC-929E-4C64-82F1-BEA2DF8E6446}"/>
    <hyperlink ref="E3623" r:id="rId3104" display="https://www.filmaffinity.com/es/film662032.html" xr:uid="{818840D9-5BB4-4A85-B597-F58BD5CDB15B}"/>
    <hyperlink ref="E3624" r:id="rId3105" display="https://www.filmaffinity.com/es/film108001.html" xr:uid="{74407C65-F82C-497F-9FC0-91428295634F}"/>
    <hyperlink ref="E3625" r:id="rId3106" display="https://www.filmaffinity.com/es/film746937.html" xr:uid="{52B81479-54C5-4AA8-BE4C-D1C05B732A3F}"/>
    <hyperlink ref="E3626" r:id="rId3107" display="https://www.filmaffinity.com/es/film548658.html" xr:uid="{3ECB6543-E22C-47A1-BD37-99A7D0840706}"/>
    <hyperlink ref="E3627" r:id="rId3108" display="https://www.filmaffinity.com/es/film613062.html" xr:uid="{89C76AC9-9D42-475B-93F7-9239ABEB1797}"/>
    <hyperlink ref="E3628" r:id="rId3109" display="https://www.filmaffinity.com/es/film957173.html" xr:uid="{096418CB-15D9-4A34-A503-869A7DEC0AB6}"/>
    <hyperlink ref="E3629" r:id="rId3110" display="https://www.filmaffinity.com/es/film300626.html" xr:uid="{610E3E92-EB45-4820-817E-AEACE1E240C0}"/>
    <hyperlink ref="E3630" r:id="rId3111" display="https://www.filmaffinity.com/es/film440814.html" xr:uid="{8E9959DB-F308-49D0-AB22-F931C2AD6C6A}"/>
    <hyperlink ref="E3631" r:id="rId3112" display="https://www.filmaffinity.com/es/film353812.html" xr:uid="{0826C07B-48A2-4C28-A8D8-BFC9F2AB9AF4}"/>
    <hyperlink ref="E3632" r:id="rId3113" display="https://www.filmaffinity.com/es/film886026.html" xr:uid="{2004141F-9A6C-44D6-A058-A02C767FF935}"/>
    <hyperlink ref="E3634" r:id="rId3114" display="https://www.filmaffinity.com/es/film637438.html" xr:uid="{B638D2CA-88CA-4A8E-9D1D-40F76012A241}"/>
    <hyperlink ref="E3635" r:id="rId3115" display="https://www.filmaffinity.com/es/film841936.html" xr:uid="{566EE2D9-F3EB-49DE-B9B9-7FA12F6FC185}"/>
    <hyperlink ref="E3636" r:id="rId3116" display="https://www.filmaffinity.com/es/film726696.html" xr:uid="{40792E53-A708-434D-B86F-25BA031E034F}"/>
    <hyperlink ref="E3637" r:id="rId3117" display="https://www.filmaffinity.com/es/film286882.html" xr:uid="{7CD8015D-FD8F-48F6-B7B5-8DE6970D0DDC}"/>
    <hyperlink ref="E3638" r:id="rId3118" display="https://www.filmaffinity.com/es/film914854.html" xr:uid="{0575B21B-B13F-4AAA-8C9C-D4ABB2E50AB0}"/>
    <hyperlink ref="E3639" r:id="rId3119" display="https://www.filmaffinity.com/es/film197468.html" xr:uid="{A98FB501-B08E-4A69-BF0B-9078107506BC}"/>
    <hyperlink ref="E3640" r:id="rId3120" display="https://www.filmaffinity.com/es/film918229.html" xr:uid="{F449ABCF-35DD-430D-B4D2-45131735DDB9}"/>
    <hyperlink ref="E3641" r:id="rId3121" display="https://www.filmaffinity.com/es/film785658.html" xr:uid="{879B803D-FFEE-4986-81A0-1EB5521CD285}"/>
    <hyperlink ref="E3642" r:id="rId3122" display="https://www.filmaffinity.com/es/film897114.html" xr:uid="{9C20D1A5-5AED-434E-9B52-76976B5486B7}"/>
    <hyperlink ref="E3643" r:id="rId3123" display="https://www.filmaffinity.com/es/film378659.html" xr:uid="{55F0F1C5-2B61-4551-9EAF-85CD4505DFB0}"/>
    <hyperlink ref="E3644" r:id="rId3124" display="https://www.filmaffinity.com/es/film629913.html" xr:uid="{EAB91969-870E-4BC2-8237-5DAA944C423A}"/>
    <hyperlink ref="E3645" r:id="rId3125" display="https://www.filmaffinity.com/es/film261588.html" xr:uid="{6B793659-F7D2-486E-87FC-332180DB4290}"/>
    <hyperlink ref="E3646" r:id="rId3126" display="https://www.filmaffinity.com/es/film998046.html" xr:uid="{D3239E7B-8882-42E4-91EE-F0FCE641C5FF}"/>
    <hyperlink ref="E3648" r:id="rId3127" display="https://www.filmaffinity.com/es/film135039.html" xr:uid="{B38B4FDA-BD2E-4788-B429-4CC9F37B81DB}"/>
    <hyperlink ref="E3647" r:id="rId3128" display="https://www.filmaffinity.com/es/film413511.html" xr:uid="{8A823026-890F-42DC-8A0A-21AAD6BC1BCD}"/>
    <hyperlink ref="E3649" r:id="rId3129" display="https://www.filmaffinity.com/es/film940419.html" xr:uid="{DCC529A4-1BD2-467D-88B8-38A06F4476ED}"/>
    <hyperlink ref="E3650" r:id="rId3130" display="https://www.filmaffinity.com/es/film326133.html" xr:uid="{76EA050B-AD75-4590-AF13-D6EC858FE35B}"/>
    <hyperlink ref="E3651" r:id="rId3131" display="https://www.filmaffinity.com/es/film740963.html" xr:uid="{073DF14E-9058-42E0-8E52-B509829E2DC3}"/>
    <hyperlink ref="E3652" r:id="rId3132" display="https://www.filmaffinity.com/es/film623008.html" xr:uid="{A07A6800-DFD5-46F6-A3F5-2028CC46F487}"/>
    <hyperlink ref="E3654" r:id="rId3133" display="https://www.filmaffinity.com/es/film235723.html" xr:uid="{81A51DAE-F372-48A1-B3AF-09BD665C4715}"/>
    <hyperlink ref="E3655" r:id="rId3134" display="https://www.filmaffinity.com/es/film307369.html" xr:uid="{DC2A3661-05E6-49FD-AE65-4F8349216528}"/>
    <hyperlink ref="E3653" r:id="rId3135" display="https://www.filmaffinity.com/es/film615353.html" xr:uid="{0330D51A-D8D4-476F-9ACD-5231B00CACE3}"/>
    <hyperlink ref="E3633" r:id="rId3136" display="https://www.filmaffinity.com/es/film930218.html" xr:uid="{41635D28-2397-4A85-BFC1-6C0EDD6E996D}"/>
    <hyperlink ref="E3656" r:id="rId3137" display="https://www.filmaffinity.com/es/film431446.html" xr:uid="{0F374AC5-172B-4433-BDD1-D6821D584F11}"/>
    <hyperlink ref="E3657" r:id="rId3138" display="https://www.filmaffinity.com/es/film354575.html" xr:uid="{652237A8-C805-490B-812B-59B2A9C15078}"/>
    <hyperlink ref="E3658" r:id="rId3139" display="https://www.filmaffinity.com/es/film716650.html" xr:uid="{29640F10-E513-4E46-88A5-BEE56EC98464}"/>
    <hyperlink ref="E3659" r:id="rId3140" display="https://www.filmaffinity.com/es/film305883.html" xr:uid="{945DBCDB-EF2A-46C9-9E54-27B9BC74AA70}"/>
    <hyperlink ref="E3662" r:id="rId3141" display="https://www.filmaffinity.com/es/film485430.html" xr:uid="{5D77AE59-B210-4E85-8734-A8560313270D}"/>
    <hyperlink ref="E6419" r:id="rId3142" display="https://www.filmaffinity.com/es/film865777.html" xr:uid="{98113D6A-5CE0-4C32-8F9C-6D6188293881}"/>
    <hyperlink ref="E3660" r:id="rId3143" display="https://www.filmaffinity.com/es/film903258.html" xr:uid="{2C0057CF-158F-4AE7-9188-23FEB1858419}"/>
    <hyperlink ref="E3661" r:id="rId3144" display="https://www.filmaffinity.com/es/film935642.html" xr:uid="{611039B1-76A4-4E80-BEE4-2936EE6D3E64}"/>
    <hyperlink ref="E3663" r:id="rId3145" display="https://www.filmaffinity.com/es/film288383.html" xr:uid="{AB6E0047-53FC-48AC-89E9-9F713353B90F}"/>
    <hyperlink ref="E3664" r:id="rId3146" display="https://www.filmaffinity.com/es/film108080.html" xr:uid="{1210F761-C7B3-406C-9B83-D2D722ECC306}"/>
    <hyperlink ref="E3665" r:id="rId3147" display="https://www.filmaffinity.com/es/film394742.html" xr:uid="{DE645316-BBDE-4029-8703-0D30EE2D0C16}"/>
    <hyperlink ref="E3667" r:id="rId3148" display="https://www.filmaffinity.com/es/film623370.html" xr:uid="{F471FEFB-6030-4057-8CB2-71B450675652}"/>
    <hyperlink ref="E3670" r:id="rId3149" display="https://www.filmaffinity.com/es/film778321.html" xr:uid="{1871022E-D7AF-4EC7-A494-053C911A9A8F}"/>
    <hyperlink ref="E3671" r:id="rId3150" display="https://www.filmaffinity.com/es/film969597.html" xr:uid="{18476F7E-A6F8-4BE8-A442-AA12F95CE0B8}"/>
    <hyperlink ref="E3672" r:id="rId3151" display="https://www.filmaffinity.com/es/film593248.html" xr:uid="{2301D659-E634-42F6-90A8-5DC2B8D974CC}"/>
    <hyperlink ref="E3676" r:id="rId3152" display="https://www.filmaffinity.com/es/film700671.html" xr:uid="{6F38E596-237F-44C6-87C8-EF6A469F6640}"/>
    <hyperlink ref="E3674" r:id="rId3153" display="https://www.filmaffinity.com/es/film670127.html" xr:uid="{16835BEF-357D-4CA4-99F1-195535F98663}"/>
    <hyperlink ref="E3677" r:id="rId3154" display="https://www.filmaffinity.com/es/film365955.html" xr:uid="{C346D74E-C312-45EE-9B83-4A55F713179C}"/>
    <hyperlink ref="E3666" r:id="rId3155" display="https://www.filmaffinity.com/es/film150453.html" xr:uid="{299C93C3-9636-461F-8615-3413631E8E8D}"/>
    <hyperlink ref="E3669" r:id="rId3156" display="https://www.filmaffinity.com/es/film444964.html" xr:uid="{1642D0D5-99EC-4F09-A303-A36396050E74}"/>
    <hyperlink ref="E3678" r:id="rId3157" display="https://www.filmaffinity.com/es/film975852.html" xr:uid="{8CAEFCEA-85C0-44D4-8AA2-B7C302ABC193}"/>
    <hyperlink ref="E3680" r:id="rId3158" display="https://www.filmaffinity.com/es/film553439.html" xr:uid="{B3E1452A-FEDB-4C09-934C-C23EF2BE3D5E}"/>
    <hyperlink ref="E3681" r:id="rId3159" display="https://www.filmaffinity.com/es/film808241.html" xr:uid="{B96C03CF-2ABA-4B72-8AF7-F85A19B18BBB}"/>
    <hyperlink ref="E3683" r:id="rId3160" display="https://www.filmaffinity.com/es/film121431.html" xr:uid="{E84B559B-0C8F-47B8-BE5A-814B7F4DD13C}"/>
    <hyperlink ref="E3684" r:id="rId3161" display="https://www.filmaffinity.com/es/film481218.html" xr:uid="{CB104107-90A1-4EF9-AC14-A479E98E349D}"/>
    <hyperlink ref="E3685" r:id="rId3162" display="https://www.filmaffinity.com/es/film462892.html" xr:uid="{6D4C5ABE-827A-4B9A-989C-8E921646E452}"/>
    <hyperlink ref="E3686" r:id="rId3163" display="https://www.filmaffinity.com/es/film907970.html" xr:uid="{E0F87E47-5FB0-4D67-80E0-7A3F68A83EED}"/>
    <hyperlink ref="E3687" r:id="rId3164" display="https://www.filmaffinity.com/es/film495256.html" xr:uid="{808AF30E-16B5-451F-9650-30FD842AF0D3}"/>
    <hyperlink ref="E3688" r:id="rId3165" display="https://www.filmaffinity.com/es/film135624.html" xr:uid="{9C6697AF-5608-4E7E-9DDD-1A8AAE3D5E12}"/>
    <hyperlink ref="E3689" r:id="rId3166" display="https://www.filmaffinity.com/es/film270674.html" xr:uid="{615B5EB7-BFA0-4D5E-A096-5CFED0D32F44}"/>
    <hyperlink ref="E3690" r:id="rId3167" display="https://www.filmaffinity.com/es/film881594.html" xr:uid="{D43FBAD5-074E-4769-A812-0E83FA552BF3}"/>
    <hyperlink ref="E3692" r:id="rId3168" display="https://www.filmaffinity.com/es/film493394.html" xr:uid="{47BDE2DD-B09F-4646-95CD-B4D6704E863E}"/>
    <hyperlink ref="E3693" r:id="rId3169" display="https://www.filmaffinity.com/es/film767332.html" xr:uid="{E9B5F29B-998D-422D-914F-597E910EE104}"/>
    <hyperlink ref="E3694" r:id="rId3170" display="https://www.filmaffinity.com/es/film654887.html" xr:uid="{4C3FCF22-D4CA-4E1C-AC74-B4E4B47BEB61}"/>
    <hyperlink ref="E3695" r:id="rId3171" display="https://www.filmaffinity.com/es/film139196.html" xr:uid="{2D639ABB-8E5B-4B69-BB2D-86C8D10DED16}"/>
    <hyperlink ref="E3696" r:id="rId3172" display="https://www.filmaffinity.com/es/film699649.html" xr:uid="{D037D454-9D7E-4152-BFEF-6E66228E5D89}"/>
    <hyperlink ref="E3697" r:id="rId3173" display="https://www.filmaffinity.com/es/film919652.html" xr:uid="{E5799C6F-D86C-4E8F-BE8C-001F7ED9D064}"/>
    <hyperlink ref="E3699" r:id="rId3174" display="https://www.filmaffinity.com/es/film956392.html" xr:uid="{6E077C41-A476-4391-AA92-4AF32DD497C7}"/>
    <hyperlink ref="E3700" r:id="rId3175" display="https://www.filmaffinity.com/es/film689956.html" xr:uid="{0BF20E66-F1F3-464F-B636-537DE1F6EB3F}"/>
    <hyperlink ref="E3701" r:id="rId3176" display="https://www.filmaffinity.com/es/film501473.html" xr:uid="{1D2D131B-3182-4D29-8925-637F6739D4B1}"/>
    <hyperlink ref="E3703" r:id="rId3177" display="https://www.filmaffinity.com/es/film216856.html" xr:uid="{55F9C6BE-0154-4B98-AC63-138C72A58A27}"/>
    <hyperlink ref="E3704" r:id="rId3178" display="https://www.filmaffinity.com/es/film655517.html" xr:uid="{BAA745D0-99F3-4BFF-B6F0-150DDB76ED63}"/>
    <hyperlink ref="E3705" r:id="rId3179" display="https://www.filmaffinity.com/es/film657571.html" xr:uid="{0C560895-65A9-4EB7-AAE4-834241D4E500}"/>
    <hyperlink ref="E3706" r:id="rId3180" display="https://www.filmaffinity.com/es/film973191.html" xr:uid="{F3F28201-3769-4E4B-A52E-86393B55CDB4}"/>
    <hyperlink ref="E3707" r:id="rId3181" display="https://www.filmaffinity.com/es/film586511.html" xr:uid="{47C92BED-3FEC-4374-9C79-AC259431644F}"/>
    <hyperlink ref="E3679" r:id="rId3182" display="https://www.filmaffinity.com/es/film801434.html" xr:uid="{6FA67A1F-C277-4A23-9BA9-B25CE6F6D6D2}"/>
    <hyperlink ref="E3708" r:id="rId3183" display="https://www.filmaffinity.com/es/film397600.html" xr:uid="{9FB1552C-6A88-45CB-B4B4-CDA51ABD6A20}"/>
    <hyperlink ref="E3709" r:id="rId3184" display="https://www.filmaffinity.com/es/film286715.html" xr:uid="{B3EFEBE0-FC7B-4751-9A1A-6A40633878FF}"/>
    <hyperlink ref="E3710" r:id="rId3185" display="https://www.filmaffinity.com/es/film375388.html" xr:uid="{88F6DCF7-4680-4F2D-86DE-B27BDD05BA51}"/>
    <hyperlink ref="E3711" r:id="rId3186" display="https://www.filmaffinity.com/es/film500340.html" xr:uid="{0884A4F1-CD88-45E3-87B3-1AEF65AC2979}"/>
    <hyperlink ref="E3712" r:id="rId3187" display="https://www.filmaffinity.com/es/film855472.html" xr:uid="{D622377A-FDA9-462D-897C-932CF8452D3C}"/>
    <hyperlink ref="E3713" r:id="rId3188" display="https://www.filmaffinity.com/es/film412523.html" xr:uid="{81678C59-33C9-469E-85F4-559C72F05FD2}"/>
    <hyperlink ref="E3714" r:id="rId3189" display="https://www.filmaffinity.com/es/film910926.html" xr:uid="{823E3872-A7ED-4F20-A567-A13E66BC2A57}"/>
    <hyperlink ref="E3715" r:id="rId3190" display="https://www.filmaffinity.com/es/film672037.html" xr:uid="{11EB0252-7B88-4012-ACE8-65A4EBDBA124}"/>
    <hyperlink ref="E3716" r:id="rId3191" display="https://www.filmaffinity.com/es/film323277.html" xr:uid="{3D6218DA-A5C3-427B-A29A-87764B5C87D2}"/>
    <hyperlink ref="E3717" r:id="rId3192" display="https://www.filmaffinity.com/es/film475004.html" xr:uid="{80AF9A94-5553-456E-9633-2F1B3D9EDC8C}"/>
    <hyperlink ref="E3718" r:id="rId3193" display="https://www.filmaffinity.com/es/film758837.html" xr:uid="{289A54AA-8FE8-4A5F-A768-21F53E738BAE}"/>
    <hyperlink ref="E3722" r:id="rId3194" display="https://www.filmaffinity.com/es/film218143.html" xr:uid="{01B6D35C-425A-4897-A875-DA92849DDEBE}"/>
    <hyperlink ref="E3723" r:id="rId3195" display="https://www.filmaffinity.com/es/film194920.html" xr:uid="{B621E5FF-922A-42D1-98C6-ACA226302A6D}"/>
    <hyperlink ref="E3724" r:id="rId3196" display="https://www.filmaffinity.com/es/film529075.html" xr:uid="{0D37CC4B-90F6-4FD3-A7CF-CB60F2945B94}"/>
    <hyperlink ref="E3725" r:id="rId3197" display="https://www.filmaffinity.com/es/film521043.html" xr:uid="{85B33169-0E08-45BB-B6DD-04BAA64D6ACD}"/>
    <hyperlink ref="E3720" r:id="rId3198" display="https://www.filmaffinity.com/es/film263965.html" xr:uid="{1FCE25AC-F5E8-436A-882B-6A778B4D0B6F}"/>
    <hyperlink ref="E3726" r:id="rId3199" display="https://www.filmaffinity.com/es/film963644.html" xr:uid="{ECECBEF9-969D-49FE-8579-6430156E3EEA}"/>
    <hyperlink ref="E3727" r:id="rId3200" display="https://www.filmaffinity.com/es/film774348.html" xr:uid="{F86AE4BC-B46F-45B7-B958-3F6BAED03CBA}"/>
    <hyperlink ref="E3728" r:id="rId3201" display="https://www.filmaffinity.com/es/film200883.html" xr:uid="{40555F2A-C24B-4C1B-9851-AE02B9A4E287}"/>
    <hyperlink ref="E3729" r:id="rId3202" display="https://www.filmaffinity.com/es/film886236.html" xr:uid="{54FCDC28-CA0C-473D-8DBC-6B673EE7BA85}"/>
    <hyperlink ref="E3730" r:id="rId3203" display="https://www.filmaffinity.com/es/film100554.html" xr:uid="{F954B10B-31DD-40F0-9F59-2D40B20047EF}"/>
    <hyperlink ref="E3731" r:id="rId3204" display="https://www.filmaffinity.com/es/film194582.html" xr:uid="{6C4B6C23-526D-4F0A-B117-0501AA45D562}"/>
    <hyperlink ref="E3732" r:id="rId3205" display="https://www.filmaffinity.com/es/film313264.html" xr:uid="{36C4C843-B2DE-4D4A-A036-13A54F786392}"/>
    <hyperlink ref="E3733" r:id="rId3206" display="https://www.filmaffinity.com/es/film892276.html" xr:uid="{26D488D1-93A4-4A6B-B96F-A5C531475FAD}"/>
    <hyperlink ref="E3735" r:id="rId3207" display="https://www.filmaffinity.com/es/film246672.html" xr:uid="{0A3D6ECF-E46E-4DB9-88CF-A3C69441FDE0}"/>
    <hyperlink ref="E3734" r:id="rId3208" display="https://www.filmaffinity.com/es/film784308.html" xr:uid="{C906DCB0-5CBA-417B-B5BD-D28E64E7F0F4}"/>
    <hyperlink ref="E3736" r:id="rId3209" display="https://www.filmaffinity.com/es/film709754.html" xr:uid="{53E59E41-3F56-4B97-A484-F49D87A7575D}"/>
    <hyperlink ref="E3737" r:id="rId3210" display="https://www.filmaffinity.com/es/film443564.html" xr:uid="{32855A8C-B09F-4B9D-BEF6-B4F706A52BBC}"/>
    <hyperlink ref="E3739" r:id="rId3211" display="https://www.filmaffinity.com/es/film110897.html" xr:uid="{5D6DB0AB-5CA0-49AF-B14C-634801BFF007}"/>
    <hyperlink ref="E3740" r:id="rId3212" display="https://www.filmaffinity.com/es/film309485.html" xr:uid="{7A84FEEF-5417-4C55-A126-561E716BAEF5}"/>
    <hyperlink ref="E3741" r:id="rId3213" display="https://www.filmaffinity.com/es/film683533.html" xr:uid="{D2FD05F5-46C8-42FD-88D7-755DFD6FF9E8}"/>
    <hyperlink ref="E3742" r:id="rId3214" display="https://www.filmaffinity.com/es/film244231.html" xr:uid="{F2931AE4-D2C4-473D-9DE1-C0F77EE6A068}"/>
    <hyperlink ref="E3743" r:id="rId3215" display="https://www.filmaffinity.com/es/film747765.html" xr:uid="{CE723379-3156-4C28-A0F0-F3F99686EBD4}"/>
    <hyperlink ref="E3744" r:id="rId3216" display="https://www.filmaffinity.com/es/film454394.html" xr:uid="{27263973-212E-49E3-8D5F-0B0B5E1F5C3D}"/>
    <hyperlink ref="E3745" r:id="rId3217" display="https://www.filmaffinity.com/es/film904832.html" xr:uid="{A1475A73-1D2D-4427-9D38-C1AE70AABD02}"/>
    <hyperlink ref="E3746" r:id="rId3218" display="https://www.filmaffinity.com/es/film609128.html" xr:uid="{330BFE4F-53EC-46BF-BD78-6BFC949202F8}"/>
    <hyperlink ref="E3747" r:id="rId3219" display="https://www.filmaffinity.com/es/film820847.html" xr:uid="{1BF85CD5-4B6C-417E-ACA2-2679EDD306B3}"/>
    <hyperlink ref="E3748" r:id="rId3220" display="https://www.filmaffinity.com/es/film600943.html" xr:uid="{3B235E98-7BD4-45F4-A7DE-A1FA8C45C056}"/>
    <hyperlink ref="E3749" r:id="rId3221" display="https://www.filmaffinity.com/es/film611268.html" xr:uid="{07DB7601-7EDA-4FBF-BACC-B46486F26A20}"/>
    <hyperlink ref="E3750" r:id="rId3222" display="https://www.filmaffinity.com/es/film295792.html" xr:uid="{8BFF192E-764A-4E61-B30D-57DB7CB0A0E2}"/>
    <hyperlink ref="E3752" r:id="rId3223" display="https://www.filmaffinity.com/es/film301890.html" xr:uid="{71F8C45C-BCEA-4206-89B3-5A032046BCDF}"/>
    <hyperlink ref="E3753" r:id="rId3224" display="https://www.filmaffinity.com/es/film641642.html" xr:uid="{9D3E585A-1500-4290-99A1-219A8C96B223}"/>
    <hyperlink ref="E3754" r:id="rId3225" display="https://www.filmaffinity.com/es/film303960.html" xr:uid="{85F22B70-BF87-4A82-A18A-D69468DD4232}"/>
    <hyperlink ref="E3755" r:id="rId3226" display="https://www.filmaffinity.com/es/film630803.html" xr:uid="{DA49961E-344E-4BEA-8021-8F26398ABEF2}"/>
    <hyperlink ref="E3756" r:id="rId3227" display="https://www.filmaffinity.com/es/film592137.html" xr:uid="{2B436987-1F1F-4BF8-A273-2A66A8D81CD2}"/>
    <hyperlink ref="E3751" r:id="rId3228" display="https://www.filmaffinity.com/es/film134480.html" xr:uid="{0AC69023-372D-4EB7-9835-9272D3354A6E}"/>
    <hyperlink ref="E3757" r:id="rId3229" display="https://www.filmaffinity.com/es/film728556.html" xr:uid="{A8893F72-3672-4FFF-8EB1-57813811E527}"/>
    <hyperlink ref="E3758" r:id="rId3230" display="https://www.filmaffinity.com/es/film665585.html" xr:uid="{0291A0F1-4F0C-4352-AC49-652971E4E66C}"/>
    <hyperlink ref="E3761" r:id="rId3231" display="https://www.filmaffinity.com/es/film953704.html" xr:uid="{21C6E3F8-FCB5-4530-9D4D-07BBE5FCF943}"/>
    <hyperlink ref="E3764" r:id="rId3232" display="https://www.filmaffinity.com/es/film807440.html" xr:uid="{E44CEF6C-FBD6-41B4-8839-628361357379}"/>
    <hyperlink ref="E3763" r:id="rId3233" display="https://www.filmaffinity.com/es/film450561.html" xr:uid="{F35738A4-89DD-403C-8FB5-F9C4189AE982}"/>
    <hyperlink ref="E3762" r:id="rId3234" display="https://www.filmaffinity.com/es/film595187.html" xr:uid="{2859135A-2C4E-46F2-AE74-84EDAE5F6BA3}"/>
    <hyperlink ref="E3766" r:id="rId3235" display="https://www.filmaffinity.com/es/film706182.html" xr:uid="{DCF93963-C666-4D9F-8CB0-97A38F1CAF0B}"/>
    <hyperlink ref="E3765" r:id="rId3236" display="https://www.filmaffinity.com/es/film288500.html" xr:uid="{B3CA8ECA-94C7-4A3A-B439-C2ABBB9ECADA}"/>
    <hyperlink ref="E3767" r:id="rId3237" display="https://www.filmaffinity.com/es/film720176.html" xr:uid="{2637ACEC-AC8A-4BBE-8F7D-3C1CA4FE544C}"/>
    <hyperlink ref="E3768" r:id="rId3238" display="https://www.filmaffinity.com/es/film536122.html" xr:uid="{007DB54C-B318-4A60-BEAD-B12FCAD47A1A}"/>
    <hyperlink ref="E3769" r:id="rId3239" display="https://www.filmaffinity.com/es/film406770.html" xr:uid="{685423FC-F251-4A3C-9C3B-344500FD57BB}"/>
    <hyperlink ref="E3770" r:id="rId3240" display="https://www.filmaffinity.com/es/film357320.html" xr:uid="{0FD27E06-C194-46C8-B152-3B2FB7ABCC01}"/>
    <hyperlink ref="E3771" r:id="rId3241" display="https://www.filmaffinity.com/es/film948449.html" xr:uid="{6C740AEC-6BAF-40BE-8F9F-FDCCE56C4069}"/>
    <hyperlink ref="E3773" r:id="rId3242" display="https://www.filmaffinity.com/es/film973472.html" xr:uid="{5FD27310-77EF-4D8F-8609-8873F5BFB975}"/>
    <hyperlink ref="E3772" r:id="rId3243" display="https://www.filmaffinity.com/es/film984549.html" xr:uid="{01642ED1-58F6-43F3-B45C-3C98B45C79A9}"/>
    <hyperlink ref="E3774" r:id="rId3244" display="https://www.filmaffinity.com/es/film200234.html" xr:uid="{A7B59665-DA3A-49A2-876F-D0B44BA8C91B}"/>
    <hyperlink ref="E3775" r:id="rId3245" display="https://www.filmaffinity.com/es/film290746.html" xr:uid="{CADD149C-094B-453F-AE6D-E9EF94BA7C74}"/>
    <hyperlink ref="E3776" r:id="rId3246" display="https://www.filmaffinity.com/es/film503241.html" xr:uid="{C822DDFD-23F1-43C7-9178-2A5432E2EFF6}"/>
    <hyperlink ref="E3777" r:id="rId3247" display="https://www.filmaffinity.com/es/film151908.html" xr:uid="{90F6D47C-5F8B-4F0B-80EC-9EA1D27407BB}"/>
    <hyperlink ref="E3778" r:id="rId3248" display="https://www.filmaffinity.com/es/film442016.html" xr:uid="{EC3B2B82-3353-4B52-8669-8B9E3E3C446B}"/>
    <hyperlink ref="E3779" r:id="rId3249" display="https://www.filmaffinity.com/es/film655433.html" xr:uid="{72C16283-8D78-4A63-9EBB-14985E022CC9}"/>
    <hyperlink ref="E3781" r:id="rId3250" display="https://www.filmaffinity.com/es/film378096.html" xr:uid="{C34768CE-4055-479D-A43A-348B0448A353}"/>
    <hyperlink ref="E3783" r:id="rId3251" display="https://www.filmaffinity.com/es/film632121.html" xr:uid="{DD13AE87-30C6-49FD-A0EA-14AE6EE88242}"/>
    <hyperlink ref="E3784" r:id="rId3252" display="https://www.filmaffinity.com/es/film166103.html" xr:uid="{CC6258A5-1580-4521-AF26-41670D3C4601}"/>
    <hyperlink ref="E3785" r:id="rId3253" display="https://www.filmaffinity.com/es/film706900.html" xr:uid="{C4B6611A-8E8F-474D-A927-3AC64095844C}"/>
    <hyperlink ref="E3786" r:id="rId3254" display="https://www.filmaffinity.com/es/film851793.html" xr:uid="{873E7BD0-E465-4D2A-9FDE-81B03DFCF585}"/>
    <hyperlink ref="E3787" r:id="rId3255" display="https://www.filmaffinity.com/es/film608039.html" xr:uid="{3D675C72-C2A7-4F5A-995F-B818523E3311}"/>
    <hyperlink ref="E3788" r:id="rId3256" display="https://www.filmaffinity.com/es/film844353.html" xr:uid="{FF65FA4C-095E-4150-B72D-EFF9D5D9D0F3}"/>
    <hyperlink ref="E3790" r:id="rId3257" display="https://www.filmaffinity.com/es/film332917.html" xr:uid="{6537FF96-70E7-41DB-BF69-601C0BA49225}"/>
    <hyperlink ref="E3792" r:id="rId3258" display="https://www.filmaffinity.com/es/film466307.html" xr:uid="{F108344F-BB71-4C2B-8295-9E432DFF9AF2}"/>
    <hyperlink ref="E3794" r:id="rId3259" display="https://www.filmaffinity.com/es/film865408.html" xr:uid="{F0FABABD-519A-463F-8E7E-D4C4E38FA301}"/>
    <hyperlink ref="E3795" r:id="rId3260" display="https://www.filmaffinity.com/es/film870884.html" xr:uid="{155DF225-77D1-4D36-B896-FC5BDEC26434}"/>
    <hyperlink ref="E3796" r:id="rId3261" display="https://www.filmaffinity.com/es/film765618.html" xr:uid="{694A3ADE-DB20-41C7-A274-D53582F422B3}"/>
    <hyperlink ref="E3797" r:id="rId3262" display="https://www.filmaffinity.com/es/film317026.html" xr:uid="{C5F8044C-7046-43F8-A68A-78BD6398BB6B}"/>
    <hyperlink ref="E3798" r:id="rId3263" display="https://www.filmaffinity.com/es/film997014.html" xr:uid="{3AA1F265-C8F8-4894-9456-2940704782F0}"/>
    <hyperlink ref="E3800" r:id="rId3264" display="https://www.filmaffinity.com/es/film880326.html" xr:uid="{0E50DF75-3FC7-4E64-8CA8-E9465204EC82}"/>
    <hyperlink ref="E3801" r:id="rId3265" display="https://www.filmaffinity.com/es/film752430.html" xr:uid="{FB7B2547-C974-4F49-98BE-CF13210C2EB4}"/>
    <hyperlink ref="E3802" r:id="rId3266" display="https://www.filmaffinity.com/es/film835506.html" xr:uid="{FF337250-8A0C-448E-BFAC-400C7C0AD8F6}"/>
    <hyperlink ref="E3803" r:id="rId3267" display="https://www.filmaffinity.com/es/film406924.html" xr:uid="{C99F2F4F-834E-440C-8A49-B1361A57AB86}"/>
    <hyperlink ref="E3805" r:id="rId3268" display="https://www.filmaffinity.com/es/film982929.html" xr:uid="{96B2944C-15C7-4A94-B5C7-1C0F4F2F5814}"/>
    <hyperlink ref="E3806" r:id="rId3269" display="https://www.filmaffinity.com/es/film723517.html" xr:uid="{AB391A01-D7DB-4B9D-B9DC-BCBB6C902F12}"/>
    <hyperlink ref="E3807" r:id="rId3270" display="https://www.filmaffinity.com/es/film964421.html" xr:uid="{6E2B74DE-2940-4B5C-B7EA-4B326EA852F4}"/>
    <hyperlink ref="E3808" r:id="rId3271" display="https://www.filmaffinity.com/es/film401547.html" xr:uid="{1373F066-ED42-47BA-B071-13CF5AC0A81B}"/>
    <hyperlink ref="E3809" r:id="rId3272" display="https://www.filmaffinity.com/es/film625500.html" xr:uid="{26289FC5-9787-45E5-8AA7-62206EEEB612}"/>
    <hyperlink ref="E3810" r:id="rId3273" display="https://www.filmaffinity.com/es/film398005.html" xr:uid="{AF72AB53-D023-4088-8170-CA203F57F21B}"/>
    <hyperlink ref="E3811" r:id="rId3274" display="https://www.filmaffinity.com/es/film273737.html" xr:uid="{27F9B0F6-F721-4871-98EA-31F1FA98118C}"/>
    <hyperlink ref="E3812" r:id="rId3275" display="https://www.filmaffinity.com/es/film290267.html" xr:uid="{B2D98CEB-7237-44A0-8A85-2D26F4B25340}"/>
    <hyperlink ref="E3813" r:id="rId3276" display="https://www.filmaffinity.com/es/film941495.html" xr:uid="{3668F7C2-2713-48DC-A4DF-78A36475FC5C}"/>
    <hyperlink ref="E3815" r:id="rId3277" display="https://www.filmaffinity.com/es/film865260.html" xr:uid="{CAE88F57-E14C-40EE-BACF-D88FEAB4694D}"/>
    <hyperlink ref="E3816" r:id="rId3278" display="https://www.filmaffinity.com/es/film529302.html" xr:uid="{CF9E458B-71B4-46C3-BD8A-F211A6BD7249}"/>
    <hyperlink ref="E3817" r:id="rId3279" display="https://www.filmaffinity.com/es/film305656.html" xr:uid="{56819C06-F187-41C0-BFB8-8CADC61C21A5}"/>
    <hyperlink ref="E3818" r:id="rId3280" display="https://www.filmaffinity.com/es/film383204.html" xr:uid="{006C3904-855F-4347-9DD9-312D5176CC0F}"/>
    <hyperlink ref="E3819" r:id="rId3281" display="https://www.filmaffinity.com/es/film246004.html" xr:uid="{EC9D1100-A1F8-43A0-963D-B65491C9D453}"/>
    <hyperlink ref="E3820" r:id="rId3282" display="https://www.filmaffinity.com/es/film843712.html" xr:uid="{3A33749E-E519-46AB-B660-A9655DD5828B}"/>
    <hyperlink ref="E3821" r:id="rId3283" display="https://www.filmaffinity.com/es/film688827.html" xr:uid="{762C7614-5420-4390-B8F0-8CCE8D73D356}"/>
    <hyperlink ref="E3823" r:id="rId3284" display="https://www.filmaffinity.com/es/film133864.html" xr:uid="{BDB7707B-8B5A-4DA2-8747-8A4AD39A156C}"/>
    <hyperlink ref="E3824" r:id="rId3285" display="https://www.filmaffinity.com/es/film702793.html" xr:uid="{0D00FB5C-A2D4-49A5-93B7-074AE3B4B476}"/>
    <hyperlink ref="E3825" r:id="rId3286" display="https://www.filmaffinity.com/es/film421385.html" xr:uid="{3FAB1F0F-B8D5-4D33-9E49-1FE0CFDF47E9}"/>
    <hyperlink ref="E3826" r:id="rId3287" display="https://www.filmaffinity.com/es/film867675.html" xr:uid="{AD2739EA-C6A2-4A8E-870B-63DF657E6B29}"/>
    <hyperlink ref="E3827" r:id="rId3288" display="https://www.filmaffinity.com/es/film560543.html" xr:uid="{128A8F55-F2D0-4BAF-AAD9-9F8EFB50170C}"/>
    <hyperlink ref="E3829" r:id="rId3289" display="https://www.filmaffinity.com/es/film669218.html" xr:uid="{A0C9334D-5739-46E9-95E8-2211822DEB36}"/>
    <hyperlink ref="E3830" r:id="rId3290" display="https://www.filmaffinity.com/es/film769382.html" xr:uid="{52C3C954-E295-4B3C-B1B5-D356FFAF43D5}"/>
    <hyperlink ref="E3831" r:id="rId3291" display="https://www.filmaffinity.com/es/film233559.html" xr:uid="{9BD6153F-6742-416A-B61E-9774D3C4252B}"/>
    <hyperlink ref="E3834" r:id="rId3292" display="https://www.filmaffinity.com/es/film233472.html" xr:uid="{3BA51B28-EBE4-4370-B4BA-D0580691EA7A}"/>
    <hyperlink ref="E3832" r:id="rId3293" display="https://www.filmaffinity.com/es/film180055.html" xr:uid="{7D229449-1754-4EA4-8D01-065321A46115}"/>
    <hyperlink ref="E3835" r:id="rId3294" display="https://www.filmaffinity.com/es/film446785.html" xr:uid="{F32C932D-5C37-48CE-BE6C-6C32FDF59B61}"/>
    <hyperlink ref="E3836" r:id="rId3295" display="https://www.filmaffinity.com/es/film578097.html" xr:uid="{F3F84C75-BBCE-46AE-A739-9F51D7EBDE76}"/>
    <hyperlink ref="E3837" r:id="rId3296" display="https://www.filmaffinity.com/es/film270296.html" xr:uid="{29E3EFA3-EE2D-40D1-99A9-AC2407CE13C7}"/>
    <hyperlink ref="E3839" r:id="rId3297" display="https://www.filmaffinity.com/es/film202506.html" xr:uid="{BD315931-08B0-4298-AE1C-DF783703ACD7}"/>
    <hyperlink ref="E3840" r:id="rId3298" display="https://www.filmaffinity.com/es/film706549.html" xr:uid="{AA54514F-0492-4E0D-BDF8-0B639488B71F}"/>
    <hyperlink ref="E3841" r:id="rId3299" display="https://www.filmaffinity.com/es/film176501.html" xr:uid="{3555EC07-4D16-4EE4-8E8E-12372853B59D}"/>
    <hyperlink ref="E3843" r:id="rId3300" display="https://www.filmaffinity.com/es/film896227.html" xr:uid="{60BE0A59-49FC-4534-9217-6A90DAD61391}"/>
    <hyperlink ref="E3842" r:id="rId3301" display="https://www.filmaffinity.com/es/film315877.html" xr:uid="{56515BC2-B999-4A81-A8BF-6E6AC384602E}"/>
    <hyperlink ref="E3844" r:id="rId3302" display="https://www.filmaffinity.com/es/film537233.html" xr:uid="{04A80DFC-53C2-4CBB-9209-FC3E63A68CC8}"/>
    <hyperlink ref="E3845" r:id="rId3303" display="https://www.filmaffinity.com/es/film728142.html" xr:uid="{A27F7BA3-64DD-4392-A032-21E87CE22AC3}"/>
    <hyperlink ref="E3848" r:id="rId3304" display="https://www.filmaffinity.com/es/film917633.html" xr:uid="{EE0A919D-AD19-4B7B-8046-1E33441E7874}"/>
    <hyperlink ref="E3849" r:id="rId3305" display="https://www.filmaffinity.com/es/film174723.html" xr:uid="{F7EE9697-1E51-47E5-93EF-FB5B4BE4B0CF}"/>
    <hyperlink ref="E3850" r:id="rId3306" display="https://www.filmaffinity.com/es/film335511.html" xr:uid="{24454AF0-A9BA-43BD-A8BE-19C5DA5BB131}"/>
    <hyperlink ref="E3851" r:id="rId3307" display="https://www.filmaffinity.com/es/film547835.html" xr:uid="{6B204545-FA41-4ED6-B4A2-D52E52E6C6A7}"/>
    <hyperlink ref="E3852" r:id="rId3308" display="https://www.filmaffinity.com/es/film465064.html" xr:uid="{0A77DB8F-C93E-4381-8088-A2570A20D375}"/>
    <hyperlink ref="E3853" r:id="rId3309" display="https://www.filmaffinity.com/es/film387887.html" xr:uid="{03FFB93F-BB81-40B4-938D-83D48EEAA565}"/>
    <hyperlink ref="E3854" r:id="rId3310" display="https://www.filmaffinity.com/es/film949003.html" xr:uid="{3391DAA0-7AEF-4FEA-BAAB-0D8E42B0C027}"/>
    <hyperlink ref="E3855" r:id="rId3311" display="https://www.filmaffinity.com/es/film282826.html" xr:uid="{51085547-2F84-4E91-B9BE-02018E4B9BD2}"/>
    <hyperlink ref="E3856" r:id="rId3312" display="https://www.filmaffinity.com/es/film969984.html" xr:uid="{066FD677-44A3-4459-A4AC-3A4958E92810}"/>
    <hyperlink ref="E3857" r:id="rId3313" display="https://www.filmaffinity.com/es/film462589.html" xr:uid="{44D5949B-46E3-4B48-A47F-95A7136F71AF}"/>
    <hyperlink ref="E3858" r:id="rId3314" display="https://www.filmaffinity.com/es/film647467.html" xr:uid="{46613000-F761-49D0-9CE7-F6992B3EC801}"/>
    <hyperlink ref="E6412" r:id="rId3315" display="https://www.filmaffinity.com/es/film438468.html" xr:uid="{0C61D22A-51AE-475D-AE1F-FA3DC43DD825}"/>
    <hyperlink ref="E3859" r:id="rId3316" display="https://www.filmaffinity.com/es/film310693.html" xr:uid="{F78A4216-DFE8-475F-9224-7D161528A968}"/>
    <hyperlink ref="E3860" r:id="rId3317" display="https://www.filmaffinity.com/es/film544129.html" xr:uid="{204E1D28-E61A-4C06-9806-243944FBC4A0}"/>
    <hyperlink ref="E3861" r:id="rId3318" display="https://www.filmaffinity.com/es/film506234.html" xr:uid="{F0CEF242-6B75-42CF-9423-3A84781AAF21}"/>
    <hyperlink ref="E3862" r:id="rId3319" display="https://www.filmaffinity.com/es/film339402.html" xr:uid="{E4979BAC-722A-497E-9AD4-AE2CCE3D81EA}"/>
    <hyperlink ref="E3863" r:id="rId3320" display="https://www.filmaffinity.com/es/film888227.html" xr:uid="{C4BE32C8-4B0C-427C-8F8E-BD05D53BBDB1}"/>
    <hyperlink ref="E3864" r:id="rId3321" display="https://www.filmaffinity.com/es/film597664.html" xr:uid="{BD902F62-9EB9-447E-B986-4EDA6A458FD4}"/>
    <hyperlink ref="E3865" r:id="rId3322" display="https://www.filmaffinity.com/es/film926336.html" xr:uid="{84B4A931-FF89-4E5B-A9C9-7A6D69D7C8D0}"/>
    <hyperlink ref="E3866" r:id="rId3323" display="https://www.filmaffinity.com/es/film577873.html" xr:uid="{AF03BF4D-3F85-4B13-86A5-3AC2F40B584D}"/>
    <hyperlink ref="E3869" r:id="rId3324" display="https://www.filmaffinity.com/es/film615789.html" xr:uid="{7E412C03-85CB-4FC3-8CA9-35B37D920440}"/>
    <hyperlink ref="E3870" r:id="rId3325" display="https://www.filmaffinity.com/es/film775218.html" xr:uid="{E7D8DB57-109C-4F2D-83FF-610E74474CC8}"/>
    <hyperlink ref="E3871" r:id="rId3326" display="https://www.filmaffinity.com/es/film305569.html" xr:uid="{82CD6D3E-CD3A-4766-A700-B7284ED8D34C}"/>
    <hyperlink ref="E3868" r:id="rId3327" display="https://www.filmaffinity.com/es/film741318.html" xr:uid="{4EFBA96E-D4F0-4AD4-BDEC-701F61C5525F}"/>
    <hyperlink ref="E3872" r:id="rId3328" display="https://www.filmaffinity.com/es/film386517.html" xr:uid="{07392190-B798-4B1E-84E0-88F865F538D3}"/>
    <hyperlink ref="E3874" r:id="rId3329" display="https://www.filmaffinity.com/es/film384430.html" xr:uid="{33E2EB1A-A46F-4F9F-BD58-5B325AD912D0}"/>
    <hyperlink ref="E3875" r:id="rId3330" display="https://www.filmaffinity.com/es/film445666.html" xr:uid="{8C96E523-2299-4BFB-99FC-B9785873ACCB}"/>
    <hyperlink ref="E3876" r:id="rId3331" display="https://www.filmaffinity.com/es/film822849.html" xr:uid="{821CA39A-0129-40A3-BDEC-67C556C24422}"/>
    <hyperlink ref="E3877" r:id="rId3332" display="https://www.filmaffinity.com/es/film608243.html" xr:uid="{4BF43295-BF44-4C79-8ADD-65A98B24938F}"/>
    <hyperlink ref="E3878" r:id="rId3333" display="https://www.filmaffinity.com/es/film418300.html" xr:uid="{1BE40326-9D08-4350-ACE4-6E9402301305}"/>
    <hyperlink ref="E3814" r:id="rId3334" display="https://www.filmaffinity.com/es/film725549.html" xr:uid="{05278B0B-DE30-48DE-B430-4B2CC07079E7}"/>
    <hyperlink ref="E3880" r:id="rId3335" display="https://www.filmaffinity.com/es/film793855.html" xr:uid="{35B4E237-4E30-496C-9A2A-45456BDD7C55}"/>
    <hyperlink ref="E3881" r:id="rId3336" display="https://www.filmaffinity.com/es/film367963.html" xr:uid="{C8955F23-A399-4928-80AD-268A222D86EB}"/>
    <hyperlink ref="E3882" r:id="rId3337" display="https://www.filmaffinity.com/es/film969044.html" xr:uid="{A1F081A2-98DE-4093-94B6-76A450E86A39}"/>
    <hyperlink ref="E3884" r:id="rId3338" display="https://www.filmaffinity.com/es/film671931.html" xr:uid="{D1B39F31-DE4F-4087-B30F-EEA2DF478A85}"/>
    <hyperlink ref="E3885" r:id="rId3339" display="https://www.filmaffinity.com/es/film380067.html" xr:uid="{A0FF5EEE-2263-4D40-8C94-4F32352A57CD}"/>
    <hyperlink ref="E3886" r:id="rId3340" display="https://www.filmaffinity.com/es/film522488.html" xr:uid="{FBA36F65-9B2F-4E01-8195-9237E9FE5CE5}"/>
    <hyperlink ref="E3887" r:id="rId3341" display="https://www.filmaffinity.com/es/film177882.html" xr:uid="{B3487B89-58E1-4841-99E4-6DAC2B48E9A5}"/>
    <hyperlink ref="E3888" r:id="rId3342" display="https://www.filmaffinity.com/es/film857782.html" xr:uid="{F511C482-1776-403E-B7A4-57E73B84EECD}"/>
    <hyperlink ref="E3889" r:id="rId3343" display="https://www.filmaffinity.com/es/film611483.html" xr:uid="{8042CE48-82B6-40B8-A6C3-348F5A1A871C}"/>
    <hyperlink ref="E3890" r:id="rId3344" display="https://www.filmaffinity.com/es/film435997.html" xr:uid="{84E9C8D7-505F-4155-81F5-C52D4B4BA8D6}"/>
    <hyperlink ref="E3891" r:id="rId3345" display="https://www.filmaffinity.com/es/film401222.html" xr:uid="{67F6103F-6858-44ED-8ABB-931F6C5ED339}"/>
    <hyperlink ref="E3892" r:id="rId3346" display="https://www.filmaffinity.com/es/film245865.html" xr:uid="{210B26F6-E8E1-46DE-8094-1F8D80EF139F}"/>
    <hyperlink ref="E3893" r:id="rId3347" display="https://www.filmaffinity.com/es/film642037.html" xr:uid="{59F58A6C-1470-4434-9B0F-2609E5BBEB68}"/>
    <hyperlink ref="E3894" r:id="rId3348" display="https://www.filmaffinity.com/es/film773938.html" xr:uid="{FF9BFF5B-1BA1-4729-8F32-99434E1F7566}"/>
    <hyperlink ref="E3895" r:id="rId3349" display="https://www.filmaffinity.com/es/film669546.html" xr:uid="{7FB49D22-E704-411E-BA7A-7D5EB9C98EB6}"/>
    <hyperlink ref="E1314" r:id="rId3350" display="https://www.filmaffinity.com/es/film944500.html" xr:uid="{51FF48BA-3157-488E-A0B8-3542EA556F96}"/>
    <hyperlink ref="E3897" r:id="rId3351" display="https://www.filmaffinity.com/es/film586093.html" xr:uid="{2E6FA5D7-56C0-4519-AC9A-CFB272FB1A43}"/>
    <hyperlink ref="E3896" r:id="rId3352" display="https://www.filmaffinity.com/es/film763295.html" xr:uid="{36720A37-B2F3-48ED-BB2D-E088D64D0AFE}"/>
    <hyperlink ref="E3898" r:id="rId3353" display="https://www.filmaffinity.com/es/film342995.html" xr:uid="{4A905AF2-A32C-4324-8F39-C88210E92EBD}"/>
    <hyperlink ref="E3901" r:id="rId3354" display="https://www.filmaffinity.com/es/film968023.html" xr:uid="{9796E06F-A711-4EB5-AA0A-B566127A8AB8}"/>
    <hyperlink ref="E3900" r:id="rId3355" display="https://www.filmaffinity.com/es/film448062.html" xr:uid="{17B59BF2-CA5F-44AA-88C0-8564D0671708}"/>
    <hyperlink ref="E3902" r:id="rId3356" display="https://www.filmaffinity.com/es/film314396.html" xr:uid="{EBB7E9C3-C77F-4F6C-9BA1-357F95E435C6}"/>
    <hyperlink ref="E3903" r:id="rId3357" display="https://www.filmaffinity.com/es/film126351.html" xr:uid="{1167B711-69D7-4171-AA4D-DA117D65741D}"/>
    <hyperlink ref="E3904" r:id="rId3358" display="https://www.filmaffinity.com/es/film436798.html" xr:uid="{F6EFE631-83F2-4AF3-853E-064B001B080A}"/>
    <hyperlink ref="E3905" r:id="rId3359" display="https://www.filmaffinity.com/es/film592538.html" xr:uid="{ADB1BC26-0FAC-4115-BE0B-054068761F9B}"/>
    <hyperlink ref="E3906" r:id="rId3360" display="https://www.filmaffinity.com/es/film204876.html" xr:uid="{4B8B42C0-DE5F-4435-A53A-58E5ED3F4CC3}"/>
    <hyperlink ref="E3907" r:id="rId3361" display="https://www.filmaffinity.com/es/film534061.html" xr:uid="{A47F6441-90BA-41B1-9E14-CC243EE3B41B}"/>
    <hyperlink ref="E3908" r:id="rId3362" display="https://www.filmaffinity.com/es/film924858.html" xr:uid="{8C759694-9334-4410-A225-7DD7462A5719}"/>
    <hyperlink ref="E3910" r:id="rId3363" display="https://www.filmaffinity.com/es/film861155.html" xr:uid="{0A5E5043-6EB9-488E-9C55-F9E0F54CE5DD}"/>
    <hyperlink ref="E3911" r:id="rId3364" display="https://www.filmaffinity.com/es/film826070.html" xr:uid="{A0C2CDD5-3B5B-4B06-A421-E49E9AE8B320}"/>
    <hyperlink ref="E3912" r:id="rId3365" display="https://www.filmaffinity.com/es/film891645.html" xr:uid="{6B2BAC74-BE49-4447-BA15-F452E384B289}"/>
    <hyperlink ref="E3913" r:id="rId3366" display="https://www.filmaffinity.com/es/film779556.html" xr:uid="{0B149DDD-AFF1-44A0-A8CD-7BEF2A4DC7AB}"/>
    <hyperlink ref="E3914" r:id="rId3367" display="https://www.filmaffinity.com/es/film188202.html" xr:uid="{36C32C57-8731-4031-9ECA-97170DFC84CB}"/>
    <hyperlink ref="E3917" r:id="rId3368" display="https://www.filmaffinity.com/es/film331551.html" xr:uid="{4C51C32A-3EBF-41B0-AF21-B780D75542A3}"/>
    <hyperlink ref="E3918" r:id="rId3369" display="https://www.filmaffinity.com/es/film731402.html" xr:uid="{6EA701D6-B85D-4656-95BD-786D28FCCA5B}"/>
    <hyperlink ref="E3919" r:id="rId3370" display="https://www.filmaffinity.com/es/film114658.html" xr:uid="{AB13C880-43F3-4A2A-9F40-6A3405DD5233}"/>
    <hyperlink ref="E3920" r:id="rId3371" display="https://www.filmaffinity.com/es/film801369.html" xr:uid="{1BC1BC4A-8F58-4DA0-A1FD-C2D60848A2E3}"/>
    <hyperlink ref="E3921" r:id="rId3372" display="https://www.filmaffinity.com/es/film735888.html" xr:uid="{CE1CD6F5-1F77-4487-99FC-F25969916022}"/>
    <hyperlink ref="E3922" r:id="rId3373" display="https://www.filmaffinity.com/es/film575568.html" xr:uid="{878345DE-E6E7-49D1-98BE-8DB653CCA532}"/>
    <hyperlink ref="E3923" r:id="rId3374" display="https://www.filmaffinity.com/es/film344020.html" xr:uid="{7FA78BA2-4A04-4576-BA10-EEA6EAE52607}"/>
    <hyperlink ref="E3915" r:id="rId3375" display="https://www.filmaffinity.com/es/film803116.html" xr:uid="{1841D782-1B54-4471-AB57-62E8E09D86CB}"/>
    <hyperlink ref="E3924" r:id="rId3376" display="https://www.filmaffinity.com/es/film551609.html" xr:uid="{641D8473-8279-43A4-8B2A-21F32F801981}"/>
    <hyperlink ref="E3925" r:id="rId3377" display="https://www.filmaffinity.com/es/film505726.html" xr:uid="{7D381265-53BA-4487-AE56-A82F179D0B86}"/>
    <hyperlink ref="E3926" r:id="rId3378" display="https://www.filmaffinity.com/es/film351334.html" xr:uid="{1C799CD9-EC73-4C8C-8871-A23D018715F4}"/>
    <hyperlink ref="E3927" r:id="rId3379" display="https://www.filmaffinity.com/es/film552999.html" xr:uid="{CB81D779-EA82-47FE-8340-4FA75D69391D}"/>
    <hyperlink ref="E3928" r:id="rId3380" display="https://www.filmaffinity.com/es/film248792.html" xr:uid="{191B0BB1-1D86-48EC-BDD5-1CF24CDC80F3}"/>
    <hyperlink ref="E3930" r:id="rId3381" display="https://www.filmaffinity.com/es/film920993.html" xr:uid="{1B59E3B9-588A-4B21-B377-EEB963810FA1}"/>
    <hyperlink ref="E3931" r:id="rId3382" display="https://www.filmaffinity.com/es/film582352.html" xr:uid="{8A554B70-C0CB-4DE8-982B-A208D15521F2}"/>
    <hyperlink ref="E3929" r:id="rId3383" display="https://www.filmaffinity.com/es/film715715.html" xr:uid="{B8744C9B-7188-45CB-A292-05795E1E444E}"/>
    <hyperlink ref="E3932" r:id="rId3384" display="https://www.filmaffinity.com/es/film667569.html" xr:uid="{A34F21B7-5C8F-4019-AD2E-8ED1AFCADADD}"/>
    <hyperlink ref="E3933" r:id="rId3385" display="https://www.filmaffinity.com/es/film824161.html" xr:uid="{50A0F463-5D28-4D3D-9735-C33411C79FEE}"/>
    <hyperlink ref="E3935" r:id="rId3386" display="https://www.filmaffinity.com/es/film530925.html" xr:uid="{CBF20B4A-A73C-4D5E-B7F4-94072BEC13C8}"/>
    <hyperlink ref="E3936" r:id="rId3387" display="https://www.filmaffinity.com/es/film323799.html" xr:uid="{49ABDF14-8859-4FC8-9899-8B87A0ED83A5}"/>
    <hyperlink ref="E3937" r:id="rId3388" display="https://www.filmaffinity.com/es/film223776.html" xr:uid="{05065D46-4C0C-450F-BD2E-762C3C7CFC68}"/>
    <hyperlink ref="E3938" r:id="rId3389" display="https://www.filmaffinity.com/es/film888484.html" xr:uid="{07F8B432-168E-48FC-8CB9-6E6349072BCD}"/>
    <hyperlink ref="E3939" r:id="rId3390" display="https://www.filmaffinity.com/es/film154244.html" xr:uid="{507516BF-C600-499E-ADAD-E3A4E8D2B17A}"/>
    <hyperlink ref="E3940" r:id="rId3391" display="https://www.filmaffinity.com/es/film715740.html" xr:uid="{27672287-D2BE-4A1F-ABB6-B020BBDAAD1A}"/>
    <hyperlink ref="E3941" r:id="rId3392" display="https://www.filmaffinity.com/es/film224690.html" xr:uid="{DCBDCFB2-70D7-4499-9BDF-EE69716CFA48}"/>
    <hyperlink ref="E3942" r:id="rId3393" display="https://www.filmaffinity.com/es/film858909.html" xr:uid="{48DB8341-384F-4CB2-B641-DE56AB6A761F}"/>
    <hyperlink ref="E3943" r:id="rId3394" display="https://www.filmaffinity.com/es/film621147.html" xr:uid="{6EF2CCD0-C0C0-4FDA-AEE1-463D8BDD8469}"/>
    <hyperlink ref="E3944" r:id="rId3395" display="https://www.filmaffinity.com/es/film881054.html" xr:uid="{65760355-DD0A-43DE-B0D9-96152DBA9471}"/>
    <hyperlink ref="E3945" r:id="rId3396" display="https://www.filmaffinity.com/es/film479598.html" xr:uid="{017FF55B-F3FF-4343-A60A-7A4F7FD69897}"/>
    <hyperlink ref="E3946" r:id="rId3397" display="https://www.filmaffinity.com/es/film778206.html" xr:uid="{2076C8B8-76F6-44CB-B0A8-E44E3D80F636}"/>
    <hyperlink ref="E3947" r:id="rId3398" display="https://www.filmaffinity.com/es/film817122.html" xr:uid="{1E259644-B0DD-4A4D-B68D-821542D4745E}"/>
    <hyperlink ref="E3948" r:id="rId3399" display="https://www.filmaffinity.com/es/film192996.html" xr:uid="{AC9CEB08-CAB7-44D8-BDB2-BB0244894C4F}"/>
    <hyperlink ref="E3949" r:id="rId3400" display="https://www.filmaffinity.com/es/film329003.html" xr:uid="{97FB769D-49DF-4A09-ACC9-FA64B27516CE}"/>
    <hyperlink ref="E3950" r:id="rId3401" display="https://www.filmaffinity.com/es/film338480.html" xr:uid="{A567A7B1-4EC9-44DF-B67B-AB5271813862}"/>
    <hyperlink ref="E3951" r:id="rId3402" display="https://www.filmaffinity.com/es/film141408.html" xr:uid="{4464CC48-747A-44D5-9666-97F599A943DE}"/>
    <hyperlink ref="E3952" r:id="rId3403" display="https://www.filmaffinity.com/es/film689189.html" xr:uid="{F7EE0937-2516-497D-BA02-0C815CEE581C}"/>
    <hyperlink ref="E3953" r:id="rId3404" display="https://www.filmaffinity.com/es/film657150.html" xr:uid="{CFA22C76-5ED4-461F-8506-352B2C16FB9D}"/>
    <hyperlink ref="E3954" r:id="rId3405" display="https://www.filmaffinity.com/es/film455286.html" xr:uid="{D1C5B949-5B12-437B-B449-32F1F2CD7CA6}"/>
    <hyperlink ref="E3955" r:id="rId3406" display="https://www.filmaffinity.com/es/film894813.html" xr:uid="{6A00D6FD-7738-4CD3-923B-DCB94097FBC4}"/>
    <hyperlink ref="E3956" r:id="rId3407" display="https://www.filmaffinity.com/es/film895766.html" xr:uid="{BDE51E8D-A469-4301-B3FE-87EAA5AF6CF3}"/>
    <hyperlink ref="E3957" r:id="rId3408" display="https://www.filmaffinity.com/es/film153296.html" xr:uid="{D40897F8-8B36-49DE-B324-85F79396C244}"/>
    <hyperlink ref="E3958" r:id="rId3409" display="https://www.filmaffinity.com/es/film158109.html" xr:uid="{9734D160-B72B-4AFB-9CFE-1BEFFD0AF2B7}"/>
    <hyperlink ref="E3959" r:id="rId3410" display="https://www.filmaffinity.com/es/film770130.html" xr:uid="{5687D198-A5AB-4C9A-A1FA-655B0D7FB368}"/>
    <hyperlink ref="E3960" r:id="rId3411" display="https://www.filmaffinity.com/es/film114695.html" xr:uid="{2B5BC303-49D6-4EE6-A35F-A479A8EA77E4}"/>
    <hyperlink ref="E3961" r:id="rId3412" display="https://www.filmaffinity.com/es/film866277.html" xr:uid="{2A7525D5-5774-4684-A1B0-E1D10E169483}"/>
    <hyperlink ref="E3964" r:id="rId3413" display="https://www.filmaffinity.com/es/film656153.html" xr:uid="{005BBAC5-8FBC-4A39-B00B-27F7B9275CEE}"/>
    <hyperlink ref="E3962" r:id="rId3414" display="https://www.filmaffinity.com/es/film687594.html" xr:uid="{EA8F20A8-C6DD-493E-B036-8793B05A8D89}"/>
    <hyperlink ref="E3966" r:id="rId3415" display="https://www.filmaffinity.com/es/film592267.html" xr:uid="{EBB3745E-CBBC-48C2-9BC1-0D2C65F7AA3F}"/>
    <hyperlink ref="E3968" r:id="rId3416" display="https://www.filmaffinity.com/es/film313148.html" xr:uid="{44301497-706B-4945-82BD-ED1B031108A0}"/>
    <hyperlink ref="E3969" r:id="rId3417" display="https://www.filmaffinity.com/es/film110019.html" xr:uid="{DEA8E09F-2792-4AC9-9675-98C06CB78E7F}"/>
    <hyperlink ref="E3967" r:id="rId3418" display="https://www.filmaffinity.com/es/film771039.html" xr:uid="{75BD8FFD-8370-4944-8E4C-96DF4649C7BB}"/>
    <hyperlink ref="E3970" r:id="rId3419" display="https://www.filmaffinity.com/es/film420650.html" xr:uid="{5505B05F-9C4B-40EC-9789-D7C18D81839A}"/>
    <hyperlink ref="E3971" r:id="rId3420" display="https://www.filmaffinity.com/es/film948571.html" xr:uid="{09CC2FAE-5057-4ED8-9485-4771C055D496}"/>
    <hyperlink ref="E3972" r:id="rId3421" display="https://www.filmaffinity.com/es/film290779.html" xr:uid="{047EB614-FEF3-426F-880A-C6F34DDBBBDF}"/>
    <hyperlink ref="E3973" r:id="rId3422" display="https://www.filmaffinity.com/es/film531790.html" xr:uid="{50D3C6FD-AB7C-4254-BE90-548E23305EA0}"/>
    <hyperlink ref="E3974" r:id="rId3423" display="https://www.filmaffinity.com/es/film193243.html" xr:uid="{1A42EE53-094B-446D-B17E-BD92AF95FB12}"/>
    <hyperlink ref="E3975" r:id="rId3424" display="https://www.filmaffinity.com/es/film915555.html" xr:uid="{ECCE61BF-595B-423F-9B57-AE54A3878602}"/>
    <hyperlink ref="E3977" r:id="rId3425" display="https://www.filmaffinity.com/es/film569007.html" xr:uid="{51A7B3A3-03F8-4B08-8D2A-127D36363A4E}"/>
    <hyperlink ref="E3978" r:id="rId3426" display="https://www.filmaffinity.com/es/film858563.html" xr:uid="{72005881-2E28-46E5-B7C9-85809273ACF0}"/>
    <hyperlink ref="E3976" r:id="rId3427" display="https://www.filmaffinity.com/es/film994860.html" xr:uid="{9540DBFF-A32A-4171-96A3-0FB0FA2376D4}"/>
    <hyperlink ref="E3980" r:id="rId3428" display="https://www.filmaffinity.com/es/film855531.html" xr:uid="{983D73CE-A016-4553-9C99-A5EC23C5D92F}"/>
    <hyperlink ref="E3981" r:id="rId3429" display="https://www.filmaffinity.com/es/film948324.html" xr:uid="{EA9CDDCA-3FFE-4C62-9B45-B43CE5A392E0}"/>
    <hyperlink ref="E3982" r:id="rId3430" display="https://www.filmaffinity.com/es/film974502.html" xr:uid="{C825FF35-F854-48BD-A83D-EB9A6DECFEEF}"/>
    <hyperlink ref="E3983" r:id="rId3431" display="https://www.filmaffinity.com/es/film880598.html" xr:uid="{B15851E8-42B5-41CE-85E7-0DB62E94BCCB}"/>
    <hyperlink ref="E3984" r:id="rId3432" display="https://www.filmaffinity.com/es/film138203.html" xr:uid="{24D2D7DD-750F-4B3F-9C10-BD47BBE36CDF}"/>
    <hyperlink ref="E3985" r:id="rId3433" display="https://www.filmaffinity.com/es/film638825.html" xr:uid="{F76A4F58-5584-445C-A1F6-0E16A88809AE}"/>
    <hyperlink ref="E3986" r:id="rId3434" display="https://www.filmaffinity.com/es/film926087.html" xr:uid="{7E28B87D-3056-4394-8DEC-F9EC09690F04}"/>
    <hyperlink ref="E3987" r:id="rId3435" display="https://www.filmaffinity.com/es/film926436.html" xr:uid="{C5D0E9F3-D942-44EF-8316-9B2118029475}"/>
    <hyperlink ref="E3988" r:id="rId3436" display="https://www.filmaffinity.com/es/film852143.html" xr:uid="{C1710A4F-DADB-4837-A9DE-84266AB38781}"/>
    <hyperlink ref="E3989" r:id="rId3437" display="https://www.filmaffinity.com/es/film789579.html" xr:uid="{75E942B0-CBC7-4A60-9E30-1BCE2C2446AB}"/>
    <hyperlink ref="E3990" r:id="rId3438" display="https://www.filmaffinity.com/es/film135360.html" xr:uid="{7D077800-B465-4FE5-9EB1-EF1BA0748622}"/>
    <hyperlink ref="E3991" r:id="rId3439" display="https://www.filmaffinity.com/es/film467914.html" xr:uid="{75F410FF-1D1A-4148-9668-72243BA03607}"/>
    <hyperlink ref="E3992" r:id="rId3440" display="https://www.filmaffinity.com/es/film944411.html" xr:uid="{68011874-1C40-4B31-BF71-D6D5FBC124B5}"/>
    <hyperlink ref="E3993" r:id="rId3441" display="https://www.filmaffinity.com/es/film295906.html" xr:uid="{8F62D483-D891-4D1C-8F7D-DE600940D1BB}"/>
    <hyperlink ref="E3994" r:id="rId3442" display="https://www.filmaffinity.com/es/film419633.html" xr:uid="{F38424EA-DCFC-4DFC-82E6-9C19515F8560}"/>
    <hyperlink ref="E3996" r:id="rId3443" display="https://www.filmaffinity.com/es/film901457.html" xr:uid="{C4A25F68-43D7-43F9-8580-E39D66F79F25}"/>
    <hyperlink ref="E3997" r:id="rId3444" display="https://www.filmaffinity.com/es/film955502.html" xr:uid="{45ADF429-11BD-4AC5-88F5-7070CDF83946}"/>
    <hyperlink ref="E3998" r:id="rId3445" display="https://www.filmaffinity.com/es/film187158.html" xr:uid="{FB5544B7-5EEB-4FA2-8713-DED232888497}"/>
    <hyperlink ref="E3995" r:id="rId3446" display="https://www.filmaffinity.com/es/film471324.html" xr:uid="{8C4EBA8D-99D9-4A83-99F0-1076F375BDC9}"/>
    <hyperlink ref="E3999" r:id="rId3447" display="https://www.filmaffinity.com/es/film106098.html" xr:uid="{2A995FBE-B44B-4772-A7C5-0FA942C50075}"/>
    <hyperlink ref="E76" r:id="rId3448" display="https://www.filmaffinity.com/es/film953176.html" xr:uid="{EA66B9FB-2D7E-4F03-9ABE-CFB8B31C1489}"/>
    <hyperlink ref="E4000" r:id="rId3449" display="https://www.filmaffinity.com/es/film638903.html" xr:uid="{9D9B3B6E-7536-49CF-89B0-6C544786EF3A}"/>
    <hyperlink ref="E4001" r:id="rId3450" display="https://www.filmaffinity.com/es/film808793.html" xr:uid="{93B1155B-5A0B-49C6-8CE8-2A01D7FE24AA}"/>
    <hyperlink ref="E4002" r:id="rId3451" display="https://www.filmaffinity.com/es/film978376.html" xr:uid="{5ABD2598-28D3-42E6-AA6F-390D3EFD7993}"/>
    <hyperlink ref="E4003" r:id="rId3452" display="https://www.filmaffinity.com/es/film951651.html" xr:uid="{91620DB7-CB0F-401D-9363-EF6C075E8C23}"/>
    <hyperlink ref="E4004" r:id="rId3453" display="https://www.filmaffinity.com/es/film413984.html" xr:uid="{3C5B4407-0D92-4D9D-8578-CB23AFC852B2}"/>
    <hyperlink ref="E4005" r:id="rId3454" display="https://www.filmaffinity.com/es/film262556.html" xr:uid="{77F78E5D-2632-4174-ACF4-CE76A1135A5B}"/>
    <hyperlink ref="E4006" r:id="rId3455" display="https://www.filmaffinity.com/es/film463120.html" xr:uid="{CE8C8937-06A1-4984-ABAB-B330EBA284A4}"/>
    <hyperlink ref="E4007" r:id="rId3456" display="https://www.filmaffinity.com/es/film934724.html" xr:uid="{0B07D2F7-67EB-47AE-8A13-6633778A1FD8}"/>
    <hyperlink ref="E4008" r:id="rId3457" display="https://www.filmaffinity.com/es/film223277.html" xr:uid="{F603BBDB-582B-4AA2-9F62-D7895042AD89}"/>
    <hyperlink ref="E4010" r:id="rId3458" display="https://www.filmaffinity.com/es/film791884.html" xr:uid="{48C2A9DB-685A-4412-96B8-F3BFDB36663F}"/>
    <hyperlink ref="E4011" r:id="rId3459" display="https://www.filmaffinity.com/es/film816612.html" xr:uid="{3F2E52BD-7EAB-45C6-A4B2-8567E90D2A4D}"/>
    <hyperlink ref="E4012" r:id="rId3460" display="https://www.filmaffinity.com/es/film664451.html" xr:uid="{91DAEEAA-B3AE-49A2-BD6D-DC4E4D968B4E}"/>
    <hyperlink ref="E4013" r:id="rId3461" display="https://www.filmaffinity.com/es/film890978.html" xr:uid="{E642327C-E6FB-429A-9807-A7CFA8346B35}"/>
    <hyperlink ref="E4014" r:id="rId3462" display="https://www.filmaffinity.com/es/film745227.html" xr:uid="{30907813-DBB4-42EB-BA74-7C224F5C3103}"/>
    <hyperlink ref="E4015" r:id="rId3463" display="https://www.filmaffinity.com/es/film230862.html" xr:uid="{C6A2F3FC-0A0A-4E19-A108-AD1F9CC0A62C}"/>
    <hyperlink ref="E4016" r:id="rId3464" display="https://www.filmaffinity.com/es/film234802.html" xr:uid="{0FBF3679-83D1-48AF-933F-AC9A92F03FBD}"/>
    <hyperlink ref="E4017" r:id="rId3465" display="https://www.filmaffinity.com/es/film935951.html" xr:uid="{677F7810-AE4F-4304-A0BF-2E1C88FBCB6E}"/>
    <hyperlink ref="E4018" r:id="rId3466" display="https://www.filmaffinity.com/es/film597809.html" xr:uid="{4B9D4D98-CF52-4240-9BD3-63129A38A6D0}"/>
    <hyperlink ref="E4019" r:id="rId3467" display="https://www.filmaffinity.com/es/film123679.html" xr:uid="{4B355D32-4877-4C97-8F00-84FEC65F958B}"/>
    <hyperlink ref="E4020" r:id="rId3468" display="https://www.filmaffinity.com/es/film956445.html" xr:uid="{5A2F58BC-4E37-4E1D-B3C2-418AC56D96A4}"/>
    <hyperlink ref="E4021" r:id="rId3469" display="https://www.filmaffinity.com/es/film783685.html" xr:uid="{84E4D4F4-3D61-41F2-9AE2-B56AF5AEAD19}"/>
    <hyperlink ref="E4022" r:id="rId3470" display="https://www.filmaffinity.com/es/film976592.html" xr:uid="{E3C23DF2-CE89-4A1B-8CD9-1286E0F96C21}"/>
    <hyperlink ref="E4023" r:id="rId3471" display="https://www.filmaffinity.com/es/film735272.html" xr:uid="{F0761820-C4AB-4CD2-B389-2BD9B9A9BA0D}"/>
    <hyperlink ref="E4024" r:id="rId3472" display="https://www.filmaffinity.com/es/film914136.html" xr:uid="{0008CCA3-7CBD-4414-85F9-172CE9629E91}"/>
    <hyperlink ref="E4025" r:id="rId3473" display="https://www.filmaffinity.com/es/film729872.html" xr:uid="{6A9A0EC9-9255-41D3-A420-81FD0270E70A}"/>
    <hyperlink ref="E4027" r:id="rId3474" display="https://www.filmaffinity.com/es/film378381.html" xr:uid="{855B298F-F734-424E-8330-4FE99592F91C}"/>
    <hyperlink ref="E6429" r:id="rId3475" display="https://www.filmaffinity.com/es/film702776.html" xr:uid="{E012F167-66F9-4C5F-B223-E4DFAA986471}"/>
    <hyperlink ref="E4028" r:id="rId3476" display="https://www.filmaffinity.com/es/film717531.html" xr:uid="{42CFAAFD-7EC4-46EB-869B-76D6ABDB98E2}"/>
    <hyperlink ref="E4029" r:id="rId3477" display="https://www.filmaffinity.com/es/film338549.html" xr:uid="{531A15A5-4999-4C12-8686-A87D3B87AF5B}"/>
    <hyperlink ref="E4030" r:id="rId3478" display="https://www.filmaffinity.com/es/film592519.html" xr:uid="{D4443334-9F55-4C63-A4E2-DF23E6D1E824}"/>
    <hyperlink ref="E4031" r:id="rId3479" display="https://www.filmaffinity.com/es/film329241.html" xr:uid="{AC1092B7-5558-41B4-9A79-DFA202AA9256}"/>
    <hyperlink ref="E4033" r:id="rId3480" display="https://www.filmaffinity.com/es/film914166.html" xr:uid="{74D1059B-7BBE-4D72-A408-C3335FEAC922}"/>
    <hyperlink ref="E4034" r:id="rId3481" display="https://www.filmaffinity.com/es/film151617.html" xr:uid="{CC592096-5093-4A45-A764-4CA05AA5229C}"/>
    <hyperlink ref="E4035" r:id="rId3482" display="https://www.filmaffinity.com/es/film745383.html" xr:uid="{6DEA473D-35AE-4C88-9CA5-FA45063B2778}"/>
    <hyperlink ref="E4036" r:id="rId3483" display="https://www.filmaffinity.com/es/film539766.html" xr:uid="{7A7C41E5-E249-45C6-AFC6-97C45BEDBDF7}"/>
    <hyperlink ref="E4037" r:id="rId3484" display="https://www.filmaffinity.com/es/film701969.html" xr:uid="{11FB0693-771D-4F29-97DA-014CBB27E3B9}"/>
    <hyperlink ref="E4039" r:id="rId3485" display="https://www.filmaffinity.com/es/film689705.html" xr:uid="{585B8142-949F-400F-B30B-C8D1B965F369}"/>
    <hyperlink ref="E4038" r:id="rId3486" display="https://www.filmaffinity.com/es/film133932.html" xr:uid="{4356B6B8-789C-4BF7-9EA2-70E01F50A9EC}"/>
    <hyperlink ref="E4040" r:id="rId3487" display="https://www.filmaffinity.com/es/film113826.html" xr:uid="{6DA2D8D8-8C08-4E61-848C-466DD467FA40}"/>
    <hyperlink ref="E4041" r:id="rId3488" display="https://www.filmaffinity.com/es/film880366.html" xr:uid="{AFB1A4D9-9D1C-4881-B691-38A5C2B17294}"/>
    <hyperlink ref="E4042" r:id="rId3489" display="https://www.filmaffinity.com/es/film930774.html" xr:uid="{BFC84203-406F-4444-A5CE-6CA94F523F6E}"/>
    <hyperlink ref="E4043" r:id="rId3490" display="https://www.filmaffinity.com/es/film503530.html" xr:uid="{C4555BFA-9194-4AB0-B218-7E05FE7A7615}"/>
    <hyperlink ref="E4044" r:id="rId3491" display="https://www.filmaffinity.com/es/film498256.html" xr:uid="{F1EBF5DF-A730-4BBD-B726-63F99EEAEFDD}"/>
    <hyperlink ref="E4046" r:id="rId3492" display="https://www.filmaffinity.com/es/film762908.html" xr:uid="{07A14FB5-34A0-4A86-AE4F-9E4658B1ABBF}"/>
    <hyperlink ref="E4045" r:id="rId3493" display="https://www.filmaffinity.com/es/film582638.html" xr:uid="{88304522-1D2C-4945-9339-683A24A5AC19}"/>
    <hyperlink ref="E4047" r:id="rId3494" display="https://www.filmaffinity.com/es/film442746.html" xr:uid="{591A9AB1-A119-431A-8070-C4C343E893D1}"/>
    <hyperlink ref="E4048" r:id="rId3495" display="https://www.filmaffinity.com/es/film488593.html" xr:uid="{9FE3B477-B0FB-4E24-844B-3A2A8C69B8FB}"/>
    <hyperlink ref="E4049" r:id="rId3496" display="https://www.filmaffinity.com/es/film398329.html" xr:uid="{AF5204A2-E9E8-4B77-BD41-97989E10E7DF}"/>
    <hyperlink ref="E4050" r:id="rId3497" display="https://www.filmaffinity.com/es/film885867.html" xr:uid="{5B6D5B2C-EEAE-414B-8BF3-3613BECF84F9}"/>
    <hyperlink ref="E4051" r:id="rId3498" display="https://www.filmaffinity.com/es/film283836.html" xr:uid="{3D43AF6B-65DE-4B66-8081-01695D4BE2AB}"/>
    <hyperlink ref="E4052" r:id="rId3499" display="https://www.filmaffinity.com/es/film355628.html" xr:uid="{99FC3FC4-3048-44FE-90C4-31BBD426CAD6}"/>
    <hyperlink ref="E4053" r:id="rId3500" display="https://www.filmaffinity.com/es/film961277.html" xr:uid="{E6B4771B-4B5D-4507-A1FA-5945C58EBD5A}"/>
    <hyperlink ref="E4054" r:id="rId3501" display="https://www.filmaffinity.com/es/film538789.html" xr:uid="{4CC3C6D5-A42E-4914-9523-6504BB35908B}"/>
    <hyperlink ref="E4055" r:id="rId3502" display="https://www.filmaffinity.com/es/film138292.html" xr:uid="{2ED25BE0-A78C-4560-94D5-7A9DABDB7D01}"/>
    <hyperlink ref="E4056" r:id="rId3503" display="https://www.filmaffinity.com/es/film555281.html" xr:uid="{9F19A663-DF49-4E1A-85CF-47DB93F5367A}"/>
    <hyperlink ref="E4057" r:id="rId3504" display="https://www.filmaffinity.com/es/film125642.html" xr:uid="{7BD7F1B1-91D2-4782-A3B2-197BA0B608CB}"/>
    <hyperlink ref="E4058" r:id="rId3505" display="https://www.filmaffinity.com/es/film435577.html" xr:uid="{F5DC8D8E-0864-4073-B127-E81F5AC6E81A}"/>
    <hyperlink ref="E4060" r:id="rId3506" display="https://www.filmaffinity.com/es/film291115.html" xr:uid="{76667F64-119A-439B-AAD3-2B5278773E53}"/>
    <hyperlink ref="E4062" r:id="rId3507" display="https://www.filmaffinity.com/es/film779700.html" xr:uid="{D3999D1C-0621-42A2-A068-0AC543668180}"/>
    <hyperlink ref="E4061" r:id="rId3508" display="https://www.filmaffinity.com/es/film695239.html" xr:uid="{0A18A52A-7803-497F-AD83-50F52F9D47DC}"/>
    <hyperlink ref="E4063" r:id="rId3509" display="https://www.filmaffinity.com/es/film687543.html" xr:uid="{87C02B0E-4A49-4397-91DA-3DDEB4A2A990}"/>
    <hyperlink ref="E4064" r:id="rId3510" display="https://www.filmaffinity.com/es/film493898.html" xr:uid="{D723398C-1DCC-4615-B21F-1531BCD74E64}"/>
    <hyperlink ref="E4065" r:id="rId3511" display="https://www.filmaffinity.com/es/film212337.html" xr:uid="{241B4D6B-B676-4F5C-A507-EB875640A276}"/>
    <hyperlink ref="E4066" r:id="rId3512" display="https://www.filmaffinity.com/es/film332621.html" xr:uid="{57A5C999-785D-4E96-8FC7-54E7099EA1B2}"/>
    <hyperlink ref="E4067" r:id="rId3513" display="https://www.filmaffinity.com/es/film334586.html" xr:uid="{100CD202-F559-45DF-A8A6-E1B187072FD3}"/>
    <hyperlink ref="E4068" r:id="rId3514" display="https://www.filmaffinity.com/es/film700695.html" xr:uid="{69748577-6F4C-4BE9-8AF2-069BB42F5BDC}"/>
    <hyperlink ref="E4178" r:id="rId3515" display="https://www.filmaffinity.com/es/film477011.html" xr:uid="{06E3EFD9-A5A6-4698-95E4-65B6C4502F5F}"/>
    <hyperlink ref="E4071" r:id="rId3516" display="https://www.filmaffinity.com/es/film987054.html" xr:uid="{CEE4751B-0C62-4D0F-B456-E68BA329617F}"/>
    <hyperlink ref="E4072" r:id="rId3517" display="https://www.filmaffinity.com/es/film716699.html" xr:uid="{4BE2042D-B8FB-4EE1-8F96-397518657D58}"/>
    <hyperlink ref="E4073" r:id="rId3518" display="https://www.filmaffinity.com/es/film795681.html" xr:uid="{27BE2493-01A2-4F38-907D-3CFDAC56147E}"/>
    <hyperlink ref="E4074" r:id="rId3519" display="https://www.filmaffinity.com/es/film979922.html" xr:uid="{41852B1D-D5B9-4B4A-AE90-F09842581779}"/>
    <hyperlink ref="E4075" r:id="rId3520" display="https://www.filmaffinity.com/es/film166700.html" xr:uid="{722D7FEA-3C1B-4A18-80C4-3786E1A7B12B}"/>
    <hyperlink ref="E4076" r:id="rId3521" display="https://www.filmaffinity.com/es/film271066.html" xr:uid="{AB7DAD35-C02D-4685-A55A-8BB9F6216B7A}"/>
    <hyperlink ref="E4077" r:id="rId3522" display="https://www.filmaffinity.com/es/film341251.html" xr:uid="{A2FCB4C2-F23C-45A7-A004-EB8243E92844}"/>
    <hyperlink ref="E4079" r:id="rId3523" display="https://www.filmaffinity.com/es/film938212.html" xr:uid="{E635DD4F-91AA-4E4F-86BA-CFBA9BFC6C44}"/>
    <hyperlink ref="E4082" r:id="rId3524" display="https://www.filmaffinity.com/es/film352552.html" xr:uid="{7EA181A9-106C-46F6-AF7C-5CD88F6D9008}"/>
    <hyperlink ref="E4080" r:id="rId3525" display="https://www.filmaffinity.com/es/film844270.html" xr:uid="{BF5D09F6-C731-46D3-9827-ED6AF0159204}"/>
    <hyperlink ref="E4083" r:id="rId3526" display="https://www.filmaffinity.com/es/film321405.html" xr:uid="{60CAB705-7C99-4177-9A6F-714C4FA112B1}"/>
    <hyperlink ref="E4084" r:id="rId3527" display="https://www.filmaffinity.com/es/film750967.html" xr:uid="{A7FA22B5-1256-4959-BB32-F2A91B647A64}"/>
    <hyperlink ref="E4085" r:id="rId3528" display="https://www.filmaffinity.com/es/film188962.html" xr:uid="{C0E31C14-9192-4F65-8FEB-3EC65C18C574}"/>
    <hyperlink ref="E4088" r:id="rId3529" display="https://www.filmaffinity.com/es/film820429.html" xr:uid="{8BEDB1AA-2F52-4765-8071-0E8A84492511}"/>
    <hyperlink ref="E4090" r:id="rId3530" display="https://www.filmaffinity.com/es/film819890.html" xr:uid="{B7B44766-D1A2-4DD8-AD19-9D7C3DA69246}"/>
    <hyperlink ref="E4091" r:id="rId3531" display="https://www.filmaffinity.com/es/film274577.html" xr:uid="{18F03B7B-267B-4AFC-A038-4F355C68E0CE}"/>
    <hyperlink ref="E4092" r:id="rId3532" display="https://www.filmaffinity.com/es/film717328.html" xr:uid="{1861B5D3-D041-4227-8C9E-118C24C71DAB}"/>
    <hyperlink ref="E4089" r:id="rId3533" display="https://www.filmaffinity.com/es/film456602.html" xr:uid="{56349BB8-3561-4B1A-A0B9-FEBA28DFB873}"/>
    <hyperlink ref="E4081" r:id="rId3534" display="https://www.filmaffinity.com/es/film132267.html" xr:uid="{861675AD-CBA9-4343-AF6D-736F3A2490DD}"/>
    <hyperlink ref="E4093" r:id="rId3535" display="https://www.filmaffinity.com/es/film140135.html" xr:uid="{56987BC2-E46E-4A6E-98D1-A737395AB466}"/>
    <hyperlink ref="E4095" r:id="rId3536" display="https://www.filmaffinity.com/es/film160249.html" xr:uid="{938E4A2E-1867-47E4-8257-34F1B60125E7}"/>
    <hyperlink ref="E4094" r:id="rId3537" display="https://www.filmaffinity.com/es/film458667.html" xr:uid="{20395613-2FA2-44A5-BCE2-E10138752D2F}"/>
    <hyperlink ref="E4096" r:id="rId3538" display="https://www.filmaffinity.com/es/film221464.html" xr:uid="{551AA29D-D67E-4AB5-9563-06781E3C1DC4}"/>
    <hyperlink ref="E4097" r:id="rId3539" display="https://www.filmaffinity.com/es/film155414.html" xr:uid="{0A7502FA-D131-49A1-ABB0-2E4147558C1F}"/>
    <hyperlink ref="E4098" r:id="rId3540" display="https://www.filmaffinity.com/es/film769627.html" xr:uid="{C556E5B6-E3E4-4B2F-82C3-44A2F6EB6519}"/>
    <hyperlink ref="E4099" r:id="rId3541" display="https://www.filmaffinity.com/es/film810485.html" xr:uid="{9FE2401C-520E-4BC4-8CD9-02E8FEDE4984}"/>
    <hyperlink ref="E4101" r:id="rId3542" display="https://www.filmaffinity.com/es/film888817.html" xr:uid="{A1B5E4F4-29BC-4EE6-BDA8-2D07B42C12DA}"/>
    <hyperlink ref="E4100" r:id="rId3543" display="https://www.filmaffinity.com/es/film740209.html" xr:uid="{6AED33FA-C8C0-4E9B-AB2F-D2B8077F9BB1}"/>
    <hyperlink ref="E4102" r:id="rId3544" display="https://www.filmaffinity.com/es/film141955.html" xr:uid="{E3710026-4861-4F61-A801-D91F1541AF63}"/>
    <hyperlink ref="E4104" r:id="rId3545" display="https://www.filmaffinity.com/es/film957114.html" xr:uid="{F11013E8-86F7-4BFC-BAFD-F44DA0A7D89A}"/>
    <hyperlink ref="E4105" r:id="rId3546" display="https://www.filmaffinity.com/es/film891965.html" xr:uid="{07D2A45F-C3D1-49D5-91D8-BE254EAA3917}"/>
    <hyperlink ref="E6467" r:id="rId3547" display="https://www.filmaffinity.com/es/film180931.html" xr:uid="{7FCDA144-467A-4CB9-B89E-157AFF024CC9}"/>
    <hyperlink ref="E4106" r:id="rId3548" display="https://www.filmaffinity.com/es/film750360.html" xr:uid="{48C58F80-9D63-4F6F-9D8F-AE78310C3CFA}"/>
    <hyperlink ref="E4107" r:id="rId3549" display="https://www.filmaffinity.com/es/film687430.html" xr:uid="{CC776901-FCA0-49B9-92C0-0500A8CCB261}"/>
    <hyperlink ref="E4108" r:id="rId3550" display="https://www.filmaffinity.com/es/film713446.html" xr:uid="{5CA0EB37-B073-44C4-9D5B-F11D3587A634}"/>
    <hyperlink ref="E4109" r:id="rId3551" display="https://www.filmaffinity.com/es/film677868.html" xr:uid="{EE68C3B3-B57B-40CF-AD20-32BF2095D96C}"/>
    <hyperlink ref="E4110" r:id="rId3552" display="https://www.filmaffinity.com/es/film105900.html" xr:uid="{DD190BD3-D809-4D6C-BC26-A6BDB52CDA5D}"/>
    <hyperlink ref="E4112" r:id="rId3553" display="https://www.filmaffinity.com/es/film577699.html" xr:uid="{28FC738A-E140-4D58-B911-A2EEC903A967}"/>
    <hyperlink ref="E4111" r:id="rId3554" display="https://www.filmaffinity.com/es/film822846.html" xr:uid="{88564DE4-D1C7-4A2B-9F3F-26FF7B70B397}"/>
    <hyperlink ref="E4113" r:id="rId3555" display="https://www.filmaffinity.com/es/film748472.html" xr:uid="{CE49C7AF-0FB4-48CA-95F6-B3422F9149F4}"/>
    <hyperlink ref="E4114" r:id="rId3556" display="https://www.filmaffinity.com/es/film296341.html" xr:uid="{21709FCB-E7CA-4D96-ABAC-1E794DE5D41C}"/>
    <hyperlink ref="E4115" r:id="rId3557" display="https://www.filmaffinity.com/es/film554883.html" xr:uid="{554C956E-BD55-4432-8C09-8BA1255FE30A}"/>
    <hyperlink ref="E4116" r:id="rId3558" display="https://www.filmaffinity.com/es/film841197.html" xr:uid="{438F21B5-B6E9-4F4E-BBCB-11A6F8D84C7A}"/>
    <hyperlink ref="E4117" r:id="rId3559" display="https://www.filmaffinity.com/es/film914686.html" xr:uid="{B9636EEF-287F-4D35-B152-118093DEADA5}"/>
    <hyperlink ref="E4118" r:id="rId3560" display="https://www.filmaffinity.com/es/film853512.html" xr:uid="{3049AF7A-219F-44BF-B450-8A7BCC25727B}"/>
    <hyperlink ref="E4120" r:id="rId3561" display="https://www.filmaffinity.com/es/film170108.html" xr:uid="{7EAFB36B-BCFE-46F9-89FB-398BEA211A37}"/>
    <hyperlink ref="E4121" r:id="rId3562" display="https://www.filmaffinity.com/es/film772462.html" xr:uid="{EC0C4203-1065-4E1A-BD27-9F1548E01DC4}"/>
    <hyperlink ref="E4123" r:id="rId3563" display="https://www.filmaffinity.com/es/film796355.html" xr:uid="{E0066983-C492-421D-8D61-1C6E22B7623A}"/>
    <hyperlink ref="E4122" r:id="rId3564" display="https://www.filmaffinity.com/es/film290066.html" xr:uid="{8559030B-C95A-4A03-8B98-351DE5B565A9}"/>
    <hyperlink ref="E4124" r:id="rId3565" display="https://www.filmaffinity.com/es/film818928.html" xr:uid="{50D0B8D3-441C-43C6-9657-217D8892A599}"/>
    <hyperlink ref="E4127" r:id="rId3566" display="https://www.filmaffinity.com/es/film857556.html" xr:uid="{17EC1926-04FD-4773-85B8-AF942B2AC440}"/>
    <hyperlink ref="E4128" r:id="rId3567" display="https://www.filmaffinity.com/es/film916136.html" xr:uid="{9B413F43-F338-48C1-83E2-73EC89E88FC9}"/>
    <hyperlink ref="E4129" r:id="rId3568" display="https://www.filmaffinity.com/es/film483358.html" xr:uid="{55A909F0-782E-49AF-B758-2B21E005289A}"/>
    <hyperlink ref="E4130" r:id="rId3569" display="https://www.filmaffinity.com/es/film855384.html" xr:uid="{EE11F4E2-39AC-47B6-B16E-799E98CAB302}"/>
    <hyperlink ref="E4131" r:id="rId3570" display="https://www.filmaffinity.com/es/film779676.html" xr:uid="{E313316E-F63F-4429-86E2-A7D9350F4BBC}"/>
    <hyperlink ref="E4133" r:id="rId3571" display="https://www.filmaffinity.com/es/film837961.html" xr:uid="{48DCDD01-EE9A-42E0-B9BC-BAA429761DEA}"/>
    <hyperlink ref="E4134" r:id="rId3572" display="https://www.filmaffinity.com/es/film493380.html" xr:uid="{621B4B6C-2887-485A-BE2B-6C3F0B7BB639}"/>
    <hyperlink ref="E4135" r:id="rId3573" display="https://www.filmaffinity.com/es/film390667.html" xr:uid="{99B513FE-9F39-480C-9ABF-B29A9B1FDEDE}"/>
    <hyperlink ref="E4136" r:id="rId3574" display="https://www.filmaffinity.com/es/film268911.html" xr:uid="{FBF656C5-DEB8-4DEC-99DF-0F8FBEBDB2A6}"/>
    <hyperlink ref="E4137" r:id="rId3575" display="https://www.filmaffinity.com/es/film721028.html" xr:uid="{8ADC1F28-5802-4CDD-A7DB-F40771AED7DC}"/>
    <hyperlink ref="E4138" r:id="rId3576" display="https://www.filmaffinity.com/es/film972428.html" xr:uid="{11CC7B09-C7A9-4B23-A76A-2D5081A41301}"/>
    <hyperlink ref="E4139" r:id="rId3577" display="https://www.filmaffinity.com/es/film994565.html" xr:uid="{DD8065F9-A36A-4A67-8571-F8A2F6D1ABA4}"/>
    <hyperlink ref="E6477" r:id="rId3578" display="https://www.filmaffinity.com/es/film463599.html" xr:uid="{732F1238-3BA1-4B2D-B296-F37287D5A9BD}"/>
    <hyperlink ref="E4140" r:id="rId3579" display="https://www.filmaffinity.com/es/film725262.html" xr:uid="{A855CC1F-313D-4830-8A55-81924E47832B}"/>
    <hyperlink ref="E4141" r:id="rId3580" display="https://www.filmaffinity.com/es/film899995.html" xr:uid="{85945E03-3CE5-4B24-8EB4-CA2DB61835F9}"/>
    <hyperlink ref="E4142" r:id="rId3581" display="https://www.filmaffinity.com/es/film264289.html" xr:uid="{E48F0F71-8823-4BE8-A252-8F663D8B2F53}"/>
    <hyperlink ref="E4143" r:id="rId3582" display="https://www.filmaffinity.com/es/film583078.html" xr:uid="{270374B1-161C-442D-84AD-D11E49278003}"/>
    <hyperlink ref="E4144" r:id="rId3583" display="https://www.filmaffinity.com/es/film705831.html" xr:uid="{3B28A1B7-411B-47A2-A392-3D4A99936CC3}"/>
    <hyperlink ref="E4145" r:id="rId3584" display="https://www.filmaffinity.com/es/film942986.html" xr:uid="{CEB96207-B243-44BB-A068-59720A7AF91B}"/>
    <hyperlink ref="E4146" r:id="rId3585" display="https://www.filmaffinity.com/es/film538187.html" xr:uid="{2EB43F73-D6FB-4C86-8373-ED983B02BCD3}"/>
    <hyperlink ref="E4148" r:id="rId3586" display="https://www.filmaffinity.com/es/film335533.html" xr:uid="{3FF03E8C-4304-4A5A-A4A2-28603CE2DA7A}"/>
    <hyperlink ref="E4147" r:id="rId3587" display="https://www.filmaffinity.com/es/film425873.html" xr:uid="{CE2E3AAB-516E-4712-B324-69C58DE0F119}"/>
    <hyperlink ref="E4149" r:id="rId3588" display="https://www.filmaffinity.com/es/film324117.html" xr:uid="{6E439CCE-6D4D-45E4-9879-B5A42269FA20}"/>
    <hyperlink ref="E4125" r:id="rId3589" display="https://www.filmaffinity.com/es/film308461.html" xr:uid="{F73D125F-0BE7-4810-82E1-529BAA68A8DB}"/>
    <hyperlink ref="E4150" r:id="rId3590" display="https://www.filmaffinity.com/es/film149736.html" xr:uid="{38725202-39D4-43C7-A80F-61A7CABCC90C}"/>
    <hyperlink ref="E4151" r:id="rId3591" display="https://www.filmaffinity.com/es/film767025.html" xr:uid="{4F27CBFD-FEA8-4C78-8109-DFD73582D4C2}"/>
    <hyperlink ref="E4152" r:id="rId3592" display="https://www.filmaffinity.com/es/film939356.html" xr:uid="{B2E234E1-ACB0-4F10-A64E-972C625605B3}"/>
    <hyperlink ref="E1567" r:id="rId3593" display="https://www.filmaffinity.com/es/film137438.html" xr:uid="{F3838C2F-379B-4456-A75F-D5CF1D0F12AD}"/>
    <hyperlink ref="E4153" r:id="rId3594" display="https://www.filmaffinity.com/es/film573069.html" xr:uid="{9114A64A-D680-4ECC-943A-726B79F3C1E1}"/>
    <hyperlink ref="E4154" r:id="rId3595" display="https://www.filmaffinity.com/es/film523036.html" xr:uid="{9AE3B1DB-6B64-4623-A5C9-304C024FC0EF}"/>
    <hyperlink ref="E4155" r:id="rId3596" display="https://www.filmaffinity.com/es/film871262.html" xr:uid="{EAB219D9-8301-416B-B73D-35A2CD786C94}"/>
    <hyperlink ref="E4156" r:id="rId3597" display="https://www.filmaffinity.com/es/film482403.html" xr:uid="{EDF255FD-5417-42D7-A693-97E36E6C8851}"/>
    <hyperlink ref="E4157" r:id="rId3598" display="https://www.filmaffinity.com/es/film397784.html" xr:uid="{CFAD33FE-D7E4-433F-96F3-899105DB61A0}"/>
    <hyperlink ref="E4158" r:id="rId3599" display="https://www.filmaffinity.com/es/film992818.html" xr:uid="{DA76F7F9-630F-469E-BA68-BD65FE0EAB64}"/>
    <hyperlink ref="E4159" r:id="rId3600" display="https://www.filmaffinity.com/es/film847519.html" xr:uid="{335F7B50-0119-46DA-A63F-C6075A777FB5}"/>
    <hyperlink ref="E4160" r:id="rId3601" display="https://www.filmaffinity.com/es/film277125.html" xr:uid="{120A0EF5-8CD7-4362-ACF9-1A44073EA339}"/>
    <hyperlink ref="E4161" r:id="rId3602" display="https://www.filmaffinity.com/es/film907537.html" xr:uid="{756CA0FF-9EE3-4EF4-A9B8-49A790A71B13}"/>
    <hyperlink ref="E4162" r:id="rId3603" display="https://www.filmaffinity.com/es/film452842.html" xr:uid="{AD4D8D92-57C8-4F15-9A42-15374FF834A1}"/>
    <hyperlink ref="E4163" r:id="rId3604" display="https://www.filmaffinity.com/es/film600416.html" xr:uid="{74130605-5156-4AA5-92AB-D4CE31053AB9}"/>
    <hyperlink ref="E4164" r:id="rId3605" display="https://www.filmaffinity.com/es/film316441.html" xr:uid="{37C92169-89B4-4F5C-ABE7-F52B077F2A64}"/>
    <hyperlink ref="E4165" r:id="rId3606" display="https://www.filmaffinity.com/es/film985010.html" xr:uid="{EFD6E501-DDA7-4AEB-AFB5-38FD5A11369A}"/>
    <hyperlink ref="E4166" r:id="rId3607" display="https://www.filmaffinity.com/es/film390562.html" xr:uid="{1C80B7BC-7EFD-48F3-86CD-B07116227A69}"/>
    <hyperlink ref="E4167" r:id="rId3608" display="https://www.filmaffinity.com/es/film921210.html" xr:uid="{8E7F3F80-CEFE-492D-8711-B751408F8E9C}"/>
    <hyperlink ref="E4168" r:id="rId3609" display="https://www.filmaffinity.com/es/film730652.html" xr:uid="{71B30D1F-6FE1-4B63-B66B-A48CC62627E5}"/>
    <hyperlink ref="E3398" r:id="rId3610" display="https://www.filmaffinity.com/es/film639508.html" xr:uid="{5CE5A967-0017-46BC-ACAE-8275E6BBFDD4}"/>
    <hyperlink ref="E4169" r:id="rId3611" display="https://www.filmaffinity.com/es/film550164.html" xr:uid="{07A82569-DADE-4C33-83AE-FB81285CFFB8}"/>
    <hyperlink ref="E4170" r:id="rId3612" display="https://www.filmaffinity.com/es/film187320.html" xr:uid="{AF7DBA41-7DEB-4827-9D0E-EAD0369ABD4E}"/>
    <hyperlink ref="E4171" r:id="rId3613" display="https://www.filmaffinity.com/es/film390591.html" xr:uid="{6CA0D415-437D-4A80-BA22-8AB92EE1569F}"/>
    <hyperlink ref="E4172" r:id="rId3614" display="https://www.filmaffinity.com/es/film148154.html" xr:uid="{FB210C67-5B66-426C-96F4-09AC05F7FCCA}"/>
    <hyperlink ref="E4173" r:id="rId3615" display="https://www.filmaffinity.com/es/film197320.html" xr:uid="{6BDE319D-91BE-4088-A12C-B72A687EB2F6}"/>
    <hyperlink ref="E4174" r:id="rId3616" display="https://www.filmaffinity.com/es/film636539.html" xr:uid="{9BF5F922-716E-46AA-9EF2-49D31FA49EA2}"/>
    <hyperlink ref="E4175" r:id="rId3617" display="https://www.filmaffinity.com/es/film813767.html" xr:uid="{95BE7646-C80D-4827-8615-CC014FC9F860}"/>
    <hyperlink ref="E4176" r:id="rId3618" display="https://www.filmaffinity.com/es/film505081.html" xr:uid="{E8D4DB12-2735-4380-B24F-BD41213B7F7F}"/>
    <hyperlink ref="E4070" r:id="rId3619" display="https://www.filmaffinity.com/es/film129433.html" xr:uid="{D042A0AA-4460-4E11-A47A-010662A2D742}"/>
    <hyperlink ref="E4177" r:id="rId3620" display="https://www.filmaffinity.com/es/film245938.html" xr:uid="{317C5CAE-931F-4868-B279-8E5AE6D6D323}"/>
    <hyperlink ref="E4179" r:id="rId3621" display="https://www.filmaffinity.com/es/film842360.html" xr:uid="{0B70F298-C33D-4E10-BA75-B2E762EEE908}"/>
    <hyperlink ref="E4180" r:id="rId3622" display="https://www.filmaffinity.com/es/film207071.html" xr:uid="{9B0F0A82-9D2B-42FE-80DC-4E790C7A7A51}"/>
    <hyperlink ref="E4181" r:id="rId3623" display="https://www.filmaffinity.com/es/film896560.html" xr:uid="{3764F084-45E1-4252-9CBD-34E79F2E25DF}"/>
    <hyperlink ref="E4182" r:id="rId3624" display="https://www.filmaffinity.com/es/film485674.html" xr:uid="{725F48BF-6699-478F-972A-A6118A9B7DCA}"/>
    <hyperlink ref="E4183" r:id="rId3625" display="https://www.filmaffinity.com/es/film786239.html" xr:uid="{CB333E24-346B-4B5C-983C-5D6A26926DAE}"/>
    <hyperlink ref="E4184" r:id="rId3626" display="https://www.filmaffinity.com/es/film613026.html" xr:uid="{8A7026FA-22F9-43B3-B203-290B607CCEB8}"/>
    <hyperlink ref="E4185" r:id="rId3627" display="https://www.filmaffinity.com/es/film241723.html" xr:uid="{F5400F40-ABB7-4E25-BCA5-0922ECCA4722}"/>
    <hyperlink ref="E4188" r:id="rId3628" display="https://www.filmaffinity.com/es/film412572.html" xr:uid="{C3E591B7-6009-42E8-BC94-F961E46026C6}"/>
    <hyperlink ref="E4191" r:id="rId3629" display="https://www.filmaffinity.com/es/film485081.html" xr:uid="{BCEFDAAE-6D86-4960-B6EA-A84124BB6606}"/>
    <hyperlink ref="E4190" r:id="rId3630" display="https://www.filmaffinity.com/es/film265757.html" xr:uid="{9CE29EDB-FD65-492B-B1F9-C39D32512B2B}"/>
    <hyperlink ref="E4193" r:id="rId3631" display="https://www.filmaffinity.com/es/film966457.html" xr:uid="{716C73BC-409E-4EAE-87FA-31F142042FF4}"/>
    <hyperlink ref="E4194" r:id="rId3632" display="https://www.filmaffinity.com/es/film598949.html" xr:uid="{669C597D-C90F-433A-A80E-5656C9C887B1}"/>
    <hyperlink ref="E4192" r:id="rId3633" display="https://www.filmaffinity.com/es/film937494.html" xr:uid="{6F4777D6-D4DA-486C-8953-6EFBF063F0F4}"/>
    <hyperlink ref="E6640" r:id="rId3634" display="https://www.filmaffinity.com/es/film979596.html" xr:uid="{C43731A2-47E7-4F43-88FF-BF111C046BEE}"/>
    <hyperlink ref="E4196" r:id="rId3635" display="https://www.filmaffinity.com/es/film296370.html" xr:uid="{FEDB139B-E9B6-4A15-8191-70B7635BA661}"/>
    <hyperlink ref="E4197" r:id="rId3636" display="https://www.filmaffinity.com/es/film565820.html" xr:uid="{50A6F9B8-F69A-4197-9A98-0E3E8FCB0228}"/>
    <hyperlink ref="E4199" r:id="rId3637" display="https://www.filmaffinity.com/es/film158164.html" xr:uid="{C187EAEA-3433-4DE1-B29F-27B99B79E8C4}"/>
    <hyperlink ref="E4198" r:id="rId3638" display="https://www.filmaffinity.com/es/film774144.html" xr:uid="{3CA3A15F-4CE0-4C06-862C-997B1FCA216B}"/>
    <hyperlink ref="E4201" r:id="rId3639" display="https://www.filmaffinity.com/es/film123597.html" xr:uid="{51DD9E3A-45A2-43B0-8602-37B54183D5D5}"/>
    <hyperlink ref="E4202" r:id="rId3640" display="https://www.filmaffinity.com/es/film408580.html" xr:uid="{18535A97-6C35-44B3-B712-1C0D1C7512F1}"/>
    <hyperlink ref="E4203" r:id="rId3641" display="https://www.filmaffinity.com/es/film792159.html" xr:uid="{5BDA7F7B-E47B-4F9E-A98E-810B806C753A}"/>
    <hyperlink ref="E4205" r:id="rId3642" display="https://www.filmaffinity.com/es/film866345.html" xr:uid="{08524F5A-D480-4946-8CFC-5566EA30E45E}"/>
    <hyperlink ref="E4204" r:id="rId3643" display="https://www.filmaffinity.com/es/film817192.html" xr:uid="{DBFF7B1E-4F92-42D7-8A0C-123FDA1A9FFB}"/>
    <hyperlink ref="E4206" r:id="rId3644" display="https://www.filmaffinity.com/es/film756835.html" xr:uid="{CBE8D3B8-2BB2-430C-9784-22E4AC729AA9}"/>
    <hyperlink ref="E4207" r:id="rId3645" display="https://www.filmaffinity.com/es/film136265.html" xr:uid="{FB6623F1-B867-436C-BAB9-2F0361CE59EA}"/>
    <hyperlink ref="E4208" r:id="rId3646" display="https://www.filmaffinity.com/es/film837617.html" xr:uid="{F560764B-4B50-4FE1-8F34-B805AE9B96DD}"/>
    <hyperlink ref="E4209" r:id="rId3647" display="https://www.filmaffinity.com/es/film970477.html" xr:uid="{13666A64-EEF4-4944-AB85-5CEB85372105}"/>
    <hyperlink ref="E4210" r:id="rId3648" display="https://www.filmaffinity.com/es/film279116.html" xr:uid="{242E68B5-547F-4AD3-B7C0-FD0D78964C40}"/>
    <hyperlink ref="E4212" r:id="rId3649" display="https://www.filmaffinity.com/es/film523788.html" xr:uid="{D32363C3-D780-4ABF-9BEA-49D4D8B333C4}"/>
    <hyperlink ref="E4213" r:id="rId3650" display="https://www.filmaffinity.com/es/film743764.html" xr:uid="{F824FAF5-A749-45A7-A9DC-E5703037C891}"/>
    <hyperlink ref="E4214" r:id="rId3651" display="https://www.filmaffinity.com/es/film210242.html" xr:uid="{2F2C3908-0115-4FF5-BF3E-938E9D9E854A}"/>
    <hyperlink ref="E4215" r:id="rId3652" display="https://www.filmaffinity.com/es/film229509.html" xr:uid="{D3A4F021-4EB5-4A4F-8BF4-12BB9E491040}"/>
    <hyperlink ref="E4217" r:id="rId3653" display="https://www.filmaffinity.com/es/film949251.html" xr:uid="{1D898496-A3E6-484B-97B1-471B4FD21CEA}"/>
    <hyperlink ref="E4218" r:id="rId3654" display="https://www.filmaffinity.com/es/film740587.html" xr:uid="{AEF87090-AA96-4A12-9E5D-A9643005908D}"/>
    <hyperlink ref="E4220" r:id="rId3655" display="https://www.filmaffinity.com/es/film934444.html" xr:uid="{442E683F-557A-4673-8D8F-B2421BF865C4}"/>
    <hyperlink ref="E4221" r:id="rId3656" display="https://www.filmaffinity.com/es/film335830.html" xr:uid="{65F885B8-77CA-4F92-B919-0F850A422735}"/>
    <hyperlink ref="E4222" r:id="rId3657" display="https://www.filmaffinity.com/es/film226727.html" xr:uid="{6FA7E104-8C60-4A86-81B7-6D7993A389D0}"/>
    <hyperlink ref="E4224" r:id="rId3658" display="https://www.filmaffinity.com/es/film630958.html" xr:uid="{CD94D2C5-E4D9-4E60-971B-FE3104004739}"/>
    <hyperlink ref="E4225" r:id="rId3659" display="https://www.filmaffinity.com/es/film528623.html" xr:uid="{08BCF74F-6E94-4098-A7F7-D2E8E56AF706}"/>
    <hyperlink ref="E4226" r:id="rId3660" display="https://www.filmaffinity.com/es/film584506.html" xr:uid="{BFD9F76D-79D4-406F-AFD1-E77362BC8B77}"/>
    <hyperlink ref="E4227" r:id="rId3661" display="https://www.filmaffinity.com/es/film356721.html" xr:uid="{1D216836-AA94-42C5-970C-DD2DF75AA7BE}"/>
    <hyperlink ref="E4228" r:id="rId3662" display="https://www.filmaffinity.com/es/film920649.html" xr:uid="{5277A1AD-E3B0-4CD9-AB6B-0A03A35006B0}"/>
    <hyperlink ref="E4229" r:id="rId3663" display="https://www.filmaffinity.com/es/film743420.html" xr:uid="{0ED3A51C-D0FC-4E3F-A283-88D194D3BFAC}"/>
    <hyperlink ref="E4230" r:id="rId3664" display="https://www.filmaffinity.com/es/film483552.html" xr:uid="{D3B0E8EA-4CF2-465D-8688-21721848FB7B}"/>
    <hyperlink ref="E4231" r:id="rId3665" display="https://www.filmaffinity.com/es/film348200.html" xr:uid="{A0E2820E-B359-415C-A1D0-48CA76313B26}"/>
    <hyperlink ref="E4232" r:id="rId3666" display="https://www.filmaffinity.com/es/film995379.html" xr:uid="{BA7E948D-C430-4BC3-941D-7533D11DA0CF}"/>
    <hyperlink ref="E4233" r:id="rId3667" display="https://www.filmaffinity.com/es/film691939.html" xr:uid="{FC634219-ED11-4EC9-937C-ED36CC31D926}"/>
    <hyperlink ref="E4235" r:id="rId3668" display="https://www.filmaffinity.com/es/film848118.html" xr:uid="{AAD01EDF-C041-4FA9-B4F7-8014FE037F07}"/>
    <hyperlink ref="E4236" r:id="rId3669" display="https://www.filmaffinity.com/es/film442058.html" xr:uid="{17C79298-18A0-4C25-9F57-3596AD351551}"/>
    <hyperlink ref="E4237" r:id="rId3670" display="https://www.filmaffinity.com/es/film802694.html" xr:uid="{E6465AA6-ABBE-4372-82A5-5B7BF78FD3BD}"/>
    <hyperlink ref="E4238" r:id="rId3671" display="https://www.filmaffinity.com/es/film180801.html" xr:uid="{343D58EB-AAEE-4BD8-BB67-14A36D063E18}"/>
    <hyperlink ref="E4241" r:id="rId3672" display="https://www.filmaffinity.com/es/film103863.html" xr:uid="{F4607012-8E21-466C-B07E-C069DEFD02C0}"/>
    <hyperlink ref="E4242" r:id="rId3673" display="https://www.filmaffinity.com/es/film715071.html" xr:uid="{E1A5709B-B123-409F-A162-0B6F4FF92FEF}"/>
    <hyperlink ref="E4243" r:id="rId3674" display="https://www.filmaffinity.com/es/film965594.html" xr:uid="{D8A00B11-73F6-4DE3-B149-102CB6ABA89B}"/>
    <hyperlink ref="E5594" r:id="rId3675" display="https://www.filmaffinity.com/es/film534026.html" xr:uid="{7450C271-2EE2-4C86-9E54-2214E9A9D294}"/>
    <hyperlink ref="E4244" r:id="rId3676" display="https://www.filmaffinity.com/es/film881822.html" xr:uid="{BD0CACF7-B551-4686-A026-4B5FC667FACB}"/>
    <hyperlink ref="E4240" r:id="rId3677" display="https://www.filmaffinity.com/es/film695208.html" xr:uid="{132DE3C8-6C1D-40EF-BC3D-ADE241CAC52C}"/>
    <hyperlink ref="E4245" r:id="rId3678" display="https://www.filmaffinity.com/es/film559293.html" xr:uid="{6532444B-21EC-410E-8B4E-5A34E144CFD2}"/>
    <hyperlink ref="E4246" r:id="rId3679" display="https://www.filmaffinity.com/es/film670646.html" xr:uid="{7FC30E71-88B5-41C4-90DA-2A30B2107466}"/>
    <hyperlink ref="E4247" r:id="rId3680" display="https://www.filmaffinity.com/es/film181857.html" xr:uid="{C111290F-FC5C-4333-88C4-42F07396FE6C}"/>
    <hyperlink ref="E4248" r:id="rId3681" display="https://www.filmaffinity.com/es/film322706.html" xr:uid="{64FDFED7-E0D0-4ECB-91F2-62BA92651746}"/>
    <hyperlink ref="E4249" r:id="rId3682" display="https://www.filmaffinity.com/es/film354505.html" xr:uid="{87045587-F7C4-4B24-B096-AEC16D36C6E1}"/>
    <hyperlink ref="E4250" r:id="rId3683" display="https://www.filmaffinity.com/es/film361182.html" xr:uid="{64120FCE-B8A9-46FF-A9A7-915004C69E52}"/>
    <hyperlink ref="E4251" r:id="rId3684" display="https://www.filmaffinity.com/es/film612331.html" xr:uid="{A7EAC169-1DE9-43B9-84CD-4AD628472918}"/>
    <hyperlink ref="E4252" r:id="rId3685" display="https://www.filmaffinity.com/es/film673964.html" xr:uid="{DD6FBB73-7CA3-4C86-A3EE-83775DA553FB}"/>
    <hyperlink ref="E4253" r:id="rId3686" display="https://www.filmaffinity.com/es/film231011.html" xr:uid="{7A3445C0-C5D3-4491-81D6-8A1CA5C0FC5E}"/>
    <hyperlink ref="E4254" r:id="rId3687" display="https://www.filmaffinity.com/es/film381846.html" xr:uid="{52CA1E20-1687-4699-A7CB-3482484CA783}"/>
    <hyperlink ref="E4255" r:id="rId3688" display="https://www.filmaffinity.com/es/film622547.html" xr:uid="{1639685A-69FF-45A2-9541-346797699004}"/>
    <hyperlink ref="E4256" r:id="rId3689" display="https://www.filmaffinity.com/es/film827809.html" xr:uid="{A9606F1A-475E-4283-8BFF-3FD43BB2F8FA}"/>
    <hyperlink ref="E4257" r:id="rId3690" display="https://www.filmaffinity.com/es/film228749.html" xr:uid="{9492D191-DD8A-4303-95AC-8AB151F50E81}"/>
    <hyperlink ref="E4258" r:id="rId3691" display="https://www.filmaffinity.com/es/film899778.html" xr:uid="{1AC0EC63-9C28-4EC9-A0E8-83B17C37300E}"/>
    <hyperlink ref="E4259" r:id="rId3692" display="https://www.filmaffinity.com/es/film449546.html" xr:uid="{55D921D9-BC55-4612-9F1F-A0332CF2A32C}"/>
    <hyperlink ref="E4260" r:id="rId3693" display="https://www.filmaffinity.com/es/film594480.html" xr:uid="{221F01FE-9072-45BB-86E0-E6AE9DDCB264}"/>
    <hyperlink ref="E4261" r:id="rId3694" display="https://www.filmaffinity.com/es/film110813.html" xr:uid="{A2FF2DF5-034D-42CA-AF40-D1021318B37B}"/>
    <hyperlink ref="E4262" r:id="rId3695" display="https://www.filmaffinity.com/es/film701802.html" xr:uid="{0BFC6E87-944A-4CB5-AB40-49BFDA9EC7C0}"/>
    <hyperlink ref="E4264" r:id="rId3696" display="https://www.filmaffinity.com/es/film270033.html" xr:uid="{65657166-5F32-4205-8BDB-6E174B8EC9DF}"/>
    <hyperlink ref="E4265" r:id="rId3697" display="https://www.filmaffinity.com/es/film420923.html" xr:uid="{8297FA35-63D3-4FC7-8E76-F6328D559E27}"/>
    <hyperlink ref="E4266" r:id="rId3698" display="https://www.filmaffinity.com/es/film492064.html" xr:uid="{37EE77FE-34A1-4659-A461-C654C7A5365C}"/>
    <hyperlink ref="E4267" r:id="rId3699" display="https://www.filmaffinity.com/es/film758268.html" xr:uid="{4BBBF530-9CBC-4373-9F33-7FA5DA294CBC}"/>
    <hyperlink ref="E4268" r:id="rId3700" display="https://www.filmaffinity.com/es/film957303.html" xr:uid="{1C92E9FC-8A90-481F-B73E-4C3EA45FB244}"/>
    <hyperlink ref="E4270" r:id="rId3701" display="https://www.filmaffinity.com/es/film906307.html" xr:uid="{955B3EC5-778C-40C5-AEC8-549EB6031ADD}"/>
    <hyperlink ref="E4269" r:id="rId3702" display="https://www.filmaffinity.com/es/film251945.html" xr:uid="{C2EF4070-099E-4823-BA2F-E8797AC2A7C6}"/>
    <hyperlink ref="E4271" r:id="rId3703" display="https://www.filmaffinity.com/es/film165156.html" xr:uid="{B2DD0745-B273-42D2-A244-56309855E4C7}"/>
    <hyperlink ref="E4272" r:id="rId3704" display="https://www.filmaffinity.com/es/film840030.html" xr:uid="{F4AA62A7-05E7-42D1-BD70-F6EE18C7C0EE}"/>
    <hyperlink ref="E4273" r:id="rId3705" display="https://www.filmaffinity.com/es/film221029.html" xr:uid="{243681DC-556B-418E-9F32-9E07577CBE91}"/>
    <hyperlink ref="E4274" r:id="rId3706" display="https://www.filmaffinity.com/es/film762377.html" xr:uid="{B2FA206D-5C3E-4057-A6ED-A0800AF97364}"/>
    <hyperlink ref="E4275" r:id="rId3707" display="https://www.filmaffinity.com/es/film507318.html" xr:uid="{E700FF92-E0C1-465D-9A22-9886B2F6D59C}"/>
    <hyperlink ref="E4276" r:id="rId3708" display="https://www.filmaffinity.com/es/film168831.html" xr:uid="{DDD21D8A-33F0-4289-8359-E98F5B7096F1}"/>
    <hyperlink ref="E4277" r:id="rId3709" display="https://www.filmaffinity.com/es/film859406.html" xr:uid="{3C23BBC0-1DBF-4A3B-9969-E7A19D4FE166}"/>
    <hyperlink ref="E4278" r:id="rId3710" display="https://www.filmaffinity.com/es/film854168.html" xr:uid="{F8108891-7470-45AC-90A9-B3B71EF7D021}"/>
    <hyperlink ref="E4279" r:id="rId3711" display="https://www.filmaffinity.com/es/film321486.html" xr:uid="{95931410-F734-4BF1-A44E-5FF7C0FF4FB8}"/>
    <hyperlink ref="E4280" r:id="rId3712" display="https://www.filmaffinity.com/es/film979652.html" xr:uid="{7C4AFDB8-5AC3-48F9-9685-56A9DFBBEB14}"/>
    <hyperlink ref="E4281" r:id="rId3713" display="https://www.filmaffinity.com/es/film557819.html" xr:uid="{D4B0AB94-B146-43C3-87C1-E954B1A3A158}"/>
    <hyperlink ref="E4283" r:id="rId3714" display="https://www.filmaffinity.com/es/film111025.html" xr:uid="{0C56F608-95D1-452C-8C93-72ADDA9D2692}"/>
    <hyperlink ref="E4284" r:id="rId3715" display="https://www.filmaffinity.com/es/film454103.html" xr:uid="{10A4C372-AD88-4EA6-AF5D-B3FCBB98DDFA}"/>
    <hyperlink ref="E4282" r:id="rId3716" display="https://www.filmaffinity.com/es/film284758.html" xr:uid="{8282DAB4-951F-4F4E-B4CB-00F770A5B4AA}"/>
    <hyperlink ref="E4285" r:id="rId3717" display="https://www.filmaffinity.com/es/film600146.html" xr:uid="{DA2C3F11-DAE7-4F68-B658-F6AC06CA4323}"/>
    <hyperlink ref="E4286" r:id="rId3718" display="https://www.filmaffinity.com/es/film930909.html" xr:uid="{F04AFFFB-0519-4802-8E2D-81B16BDE707B}"/>
    <hyperlink ref="E4287" r:id="rId3719" display="https://www.filmaffinity.com/es/film793580.html" xr:uid="{083B09AB-F827-41B0-8A26-E7EA2E492D3B}"/>
    <hyperlink ref="E4288" r:id="rId3720" display="https://www.filmaffinity.com/es/film345445.html" xr:uid="{F11CB56C-F647-46A5-96B6-3197B637706F}"/>
    <hyperlink ref="E4289" r:id="rId3721" display="https://www.filmaffinity.com/es/film343849.html" xr:uid="{6945DD89-AFAB-4AF0-9A70-7585AF5833C0}"/>
    <hyperlink ref="E4290" r:id="rId3722" display="https://www.filmaffinity.com/es/film264548.html" xr:uid="{471C23E9-6976-4136-B100-97EFF3E67D85}"/>
    <hyperlink ref="E4291" r:id="rId3723" display="https://www.filmaffinity.com/es/film930399.html" xr:uid="{747E0B18-12E4-4883-A276-086B2B8071BD}"/>
    <hyperlink ref="E4292" r:id="rId3724" display="https://www.filmaffinity.com/es/film263175.html" xr:uid="{9D40246F-5068-441F-A001-0F7D6D167F12}"/>
    <hyperlink ref="E4293" r:id="rId3725" display="https://www.filmaffinity.com/es/film308462.html" xr:uid="{C880D929-86B4-4B28-9364-EA8ED9015610}"/>
    <hyperlink ref="E4294" r:id="rId3726" display="https://www.filmaffinity.com/es/film936900.html" xr:uid="{C3A21DED-8B50-4773-B482-512567FEB937}"/>
    <hyperlink ref="E4297" r:id="rId3727" display="https://www.filmaffinity.com/es/film376613.html" xr:uid="{1F78F322-2D04-4FB1-AA0B-41F8A655F73C}"/>
    <hyperlink ref="E4298" r:id="rId3728" display="https://www.filmaffinity.com/es/film991547.html" xr:uid="{B5A39ADC-DB4C-450E-B765-BACB59071A16}"/>
    <hyperlink ref="E4299" r:id="rId3729" display="https://www.filmaffinity.com/es/film315422.html" xr:uid="{B531EFB1-D0AB-4044-AAEB-5369E514B5E7}"/>
    <hyperlink ref="E4300" r:id="rId3730" display="https://www.filmaffinity.com/es/film130865.html" xr:uid="{B50A6125-5827-44A2-9884-60E6F0961E98}"/>
    <hyperlink ref="E4301" r:id="rId3731" display="https://www.filmaffinity.com/es/film738255.html" xr:uid="{4BD58FA2-2006-4CEF-8A33-3F21BA0AFE17}"/>
    <hyperlink ref="E4302" r:id="rId3732" display="https://www.filmaffinity.com/es/film970844.html" xr:uid="{F2C48BFE-826C-43AF-889D-A03393A748C5}"/>
    <hyperlink ref="E4303" r:id="rId3733" display="https://www.filmaffinity.com/es/film962496.html" xr:uid="{F83D5B78-7432-4888-8C29-3D789577E344}"/>
    <hyperlink ref="E4304" r:id="rId3734" display="https://www.filmaffinity.com/es/film764156.html" xr:uid="{CC980FE5-A214-48B8-81A3-833786166592}"/>
    <hyperlink ref="E4305" r:id="rId3735" display="https://www.filmaffinity.com/es/film621294.html" xr:uid="{12866CA3-830E-4A87-8A2F-F447E5CBDDFD}"/>
    <hyperlink ref="E4306" r:id="rId3736" display="https://www.filmaffinity.com/es/film186663.html" xr:uid="{9B557473-1865-44D2-AA41-F95A1684C2C5}"/>
    <hyperlink ref="E4307" r:id="rId3737" display="https://www.filmaffinity.com/es/film965705.html" xr:uid="{F8DB2360-FF54-43BD-BD70-24C2F71FF430}"/>
    <hyperlink ref="E4308" r:id="rId3738" display="https://www.filmaffinity.com/es/film632157.html" xr:uid="{EFD91F65-EEBA-4086-84FD-4EA58605192A}"/>
    <hyperlink ref="E4309" r:id="rId3739" display="https://www.filmaffinity.com/es/film141355.html" xr:uid="{3B2E58B4-5348-44BC-AE72-4729E0177BA3}"/>
    <hyperlink ref="E4310" r:id="rId3740" display="https://www.filmaffinity.com/es/film768495.html" xr:uid="{E57C81F4-2DEF-4226-A5BF-68A9A3C79635}"/>
    <hyperlink ref="E4311" r:id="rId3741" display="https://www.filmaffinity.com/es/film720038.html" xr:uid="{3E08296B-5326-473F-AC2D-A6C3046FF949}"/>
    <hyperlink ref="E4312" r:id="rId3742" display="https://www.filmaffinity.com/es/film457416.html" xr:uid="{74113904-9785-4708-BB7E-551265FC750C}"/>
    <hyperlink ref="E4313" r:id="rId3743" display="https://www.filmaffinity.com/es/film990519.html" xr:uid="{34127923-667E-4B7B-A856-8A32D9784BA0}"/>
    <hyperlink ref="E4314" r:id="rId3744" display="https://www.filmaffinity.com/es/film257334.html" xr:uid="{BEE30A3A-D3A7-491D-B4F2-9EDE7046890F}"/>
    <hyperlink ref="E4315" r:id="rId3745" display="https://www.filmaffinity.com/es/film496503.html" xr:uid="{621E895F-C4FD-44C2-912E-A8C1B920E778}"/>
    <hyperlink ref="E4317" r:id="rId3746" display="https://www.filmaffinity.com/es/film202138.html" xr:uid="{2EA7CAF1-9C73-43D2-8A40-19334C88A6BE}"/>
    <hyperlink ref="E4316" r:id="rId3747" display="https://www.filmaffinity.com/es/film154271.html" xr:uid="{8D627037-A996-438F-B5B9-58D3C55693F7}"/>
    <hyperlink ref="E4318" r:id="rId3748" display="https://www.filmaffinity.com/es/film171208.html" xr:uid="{CD1084F8-C087-471A-BCE9-4FED4E4A27AA}"/>
    <hyperlink ref="E4319" r:id="rId3749" display="https://www.filmaffinity.com/es/film176648.html" xr:uid="{EE363245-046A-4B14-B447-4C20AE7EFDFD}"/>
    <hyperlink ref="E4320" r:id="rId3750" display="https://www.filmaffinity.com/es/film158997.html" xr:uid="{D9E1C69E-1C90-4CF3-9C24-1ECA0D9208D3}"/>
    <hyperlink ref="E4321" r:id="rId3751" display="https://www.filmaffinity.com/es/film109513.html" xr:uid="{1AE22F75-6CFF-40ED-9811-FA8F61503FBC}"/>
    <hyperlink ref="E4322" r:id="rId3752" display="https://www.filmaffinity.com/es/film699184.html" xr:uid="{9355CFA1-6E01-4A10-891F-18209A97559C}"/>
    <hyperlink ref="E4323" r:id="rId3753" display="https://www.filmaffinity.com/es/film159554.html" xr:uid="{F3D203FB-7CAE-47AB-9722-5A530DFC9E08}"/>
    <hyperlink ref="E4324" r:id="rId3754" display="https://www.filmaffinity.com/es/film108072.html" xr:uid="{2347619A-65DB-4782-BDDD-35373B251563}"/>
    <hyperlink ref="E4325" r:id="rId3755" display="https://www.filmaffinity.com/es/film849609.html" xr:uid="{D7973EB8-D249-4DB6-9962-31B02E9F42EC}"/>
    <hyperlink ref="E4326" r:id="rId3756" display="https://www.filmaffinity.com/es/film859193.html" xr:uid="{DFF9F871-8915-413F-9F02-58FE2FC0C5F4}"/>
    <hyperlink ref="E4327" r:id="rId3757" display="https://www.filmaffinity.com/es/film548559.html" xr:uid="{98E363D8-7058-4030-9A64-99B7AE35A1D6}"/>
    <hyperlink ref="E4329" r:id="rId3758" display="https://www.filmaffinity.com/es/film499993.html" xr:uid="{B15758F6-E599-49BE-A945-0A59A06DDF26}"/>
    <hyperlink ref="E4330" r:id="rId3759" display="https://www.filmaffinity.com/es/film574958.html" xr:uid="{E0EFE670-BFEA-4C4C-8F52-832A06D1580A}"/>
    <hyperlink ref="E4331" r:id="rId3760" display="https://www.filmaffinity.com/es/film774007.html" xr:uid="{E8FD21F6-70E9-4435-966B-53A0A616B80D}"/>
    <hyperlink ref="E4332" r:id="rId3761" display="https://www.filmaffinity.com/es/film341144.html" xr:uid="{F70DF05C-DD47-4B74-974A-C585ABA90165}"/>
    <hyperlink ref="E4334" r:id="rId3762" display="https://www.filmaffinity.com/es/film534628.html" xr:uid="{DB43D371-D0AC-492A-9755-5809EFCDFD88}"/>
    <hyperlink ref="E4335" r:id="rId3763" display="https://www.filmaffinity.com/es/film652665.html" xr:uid="{7C7F0CE7-CFD8-4FED-99BD-06EFAA3FCDD8}"/>
    <hyperlink ref="E4338" r:id="rId3764" display="https://www.filmaffinity.com/es/film537118.html" xr:uid="{F2A3C26C-53DC-4FF9-AA10-E4A5A030ED38}"/>
    <hyperlink ref="E4337" r:id="rId3765" display="https://www.filmaffinity.com/es/film530432.html" xr:uid="{143BF3B5-9F7B-41E0-AB59-380E38868E74}"/>
    <hyperlink ref="E4339" r:id="rId3766" display="https://www.filmaffinity.com/es/film315168.html" xr:uid="{ED8101AE-FD92-47C0-8747-A95294FD2B18}"/>
    <hyperlink ref="E4341" r:id="rId3767" display="https://www.filmaffinity.com/es/film745093.html" xr:uid="{F1FC48FB-FF5B-4457-A51D-7FE9CC740234}"/>
    <hyperlink ref="E4342" r:id="rId3768" display="https://www.filmaffinity.com/es/film157991.html" xr:uid="{6AD28A99-F959-43A6-9441-B03F31AC7504}"/>
    <hyperlink ref="E4344" r:id="rId3769" display="https://www.filmaffinity.com/es/film310463.html" xr:uid="{79DDF3F4-D902-43AE-840C-D3CFC3ECF1B6}"/>
    <hyperlink ref="E4345" r:id="rId3770" display="https://www.filmaffinity.com/es/film522415.html" xr:uid="{B7BA5BE3-9173-4BA7-AA64-2BFBC7D21127}"/>
    <hyperlink ref="E4346" r:id="rId3771" display="https://www.filmaffinity.com/es/film642358.html" xr:uid="{F787DF49-105E-4102-8A7D-3B1CE77F5334}"/>
    <hyperlink ref="E4347" r:id="rId3772" display="https://www.filmaffinity.com/es/film779959.html" xr:uid="{D035EE4C-E9CB-46EC-92D1-FE79863C1D97}"/>
    <hyperlink ref="E4348" r:id="rId3773" display="https://www.filmaffinity.com/es/film116194.html" xr:uid="{B1B75D15-3636-46A5-80C7-8A3C48654FBA}"/>
    <hyperlink ref="E4333" r:id="rId3774" display="https://www.filmaffinity.com/es/film714605.html" xr:uid="{8CAFA74A-7A58-475A-95BB-EB63DFCBE914}"/>
    <hyperlink ref="E4349" r:id="rId3775" display="https://www.filmaffinity.com/es/film951861.html" xr:uid="{CDCCFE64-BB30-4D29-A08D-3DDEBA3AECB4}"/>
    <hyperlink ref="E4350" r:id="rId3776" display="https://www.filmaffinity.com/es/film984142.html" xr:uid="{B3C0B286-B1E7-432A-99A8-333A2F99F419}"/>
    <hyperlink ref="E4351" r:id="rId3777" display="https://www.filmaffinity.com/es/film448631.html" xr:uid="{2EDF6AEB-F456-41C8-86AF-5F0099F5A074}"/>
    <hyperlink ref="E4353" r:id="rId3778" display="https://www.filmaffinity.com/es/film124347.html" xr:uid="{5DB56D1A-2FB0-4B48-990E-E2FB3A66BEAF}"/>
    <hyperlink ref="E4354" r:id="rId3779" display="https://www.filmaffinity.com/es/film446684.html" xr:uid="{F4F52DB6-47F6-4F84-9D3B-8AFCB1674408}"/>
    <hyperlink ref="E4355" r:id="rId3780" display="https://www.filmaffinity.com/es/film652874.html" xr:uid="{FBCD9BFB-E2BF-4A93-A0FF-D853B8282C71}"/>
    <hyperlink ref="E4356" r:id="rId3781" display="https://www.filmaffinity.com/es/film736566.html" xr:uid="{B3A21853-9D78-4C01-BDB5-B4DF16F05679}"/>
    <hyperlink ref="E4357" r:id="rId3782" display="https://www.filmaffinity.com/es/film445349.html" xr:uid="{AC770DAA-C46D-4EB5-871E-FD6EC690DAAB}"/>
    <hyperlink ref="E4358" r:id="rId3783" display="https://www.filmaffinity.com/es/film992411.html" xr:uid="{2AF7B422-A80A-4F20-BBFB-A39E33EA2815}"/>
    <hyperlink ref="E4360" r:id="rId3784" display="https://www.filmaffinity.com/es/film822383.html" xr:uid="{FF7BEC99-99B0-41D2-9694-215F29D49BE1}"/>
    <hyperlink ref="E4361" r:id="rId3785" display="https://www.filmaffinity.com/es/film720301.html" xr:uid="{EC7DE9DA-3D87-41FB-912B-A31F886782B5}"/>
    <hyperlink ref="E4362" r:id="rId3786" display="https://www.filmaffinity.com/es/film189922.html" xr:uid="{B2FC2E08-DAA3-4B08-882D-FC14AFBDDCBF}"/>
    <hyperlink ref="E4363" r:id="rId3787" display="https://www.filmaffinity.com/es/film591445.html" xr:uid="{04BAB13D-8462-4051-925E-51F32EF5B17C}"/>
    <hyperlink ref="E4364" r:id="rId3788" display="https://www.filmaffinity.com/es/film294883.html" xr:uid="{05DDC528-9E8E-41D3-B09E-A83A01888E9B}"/>
    <hyperlink ref="E4365" r:id="rId3789" display="https://www.filmaffinity.com/es/film520020.html" xr:uid="{8985C263-C9C2-4855-9BB5-8F1AAC86E071}"/>
    <hyperlink ref="E4366" r:id="rId3790" display="https://www.filmaffinity.com/es/film940315.html" xr:uid="{531814EE-E651-4ACC-8110-B9D30AFFD63E}"/>
    <hyperlink ref="E4368" r:id="rId3791" display="https://www.filmaffinity.com/es/film181051.html" xr:uid="{2F4EE29F-503B-43AD-A925-B65904C9EB2C}"/>
    <hyperlink ref="E4369" r:id="rId3792" display="https://www.filmaffinity.com/es/film150992.html" xr:uid="{D6450B1E-7F7F-4640-A4C5-24DC2016CE92}"/>
    <hyperlink ref="E4370" r:id="rId3793" display="https://www.filmaffinity.com/es/film494777.html" xr:uid="{F56E0518-6D34-4912-8800-073DC8174DB3}"/>
    <hyperlink ref="E4371" r:id="rId3794" display="https://www.filmaffinity.com/es/film395771.html" xr:uid="{FEEC0842-C9BE-490C-B95D-80984A9FB8A1}"/>
    <hyperlink ref="E4126" r:id="rId3795" display="https://www.filmaffinity.com/es/film273577.html" xr:uid="{BB265436-CC05-4144-89BF-B10D1F65755C}"/>
    <hyperlink ref="E4372" r:id="rId3796" display="https://www.filmaffinity.com/es/film716107.html" xr:uid="{5D4E3CA1-0B34-4A5C-A4D0-E553C5246E08}"/>
    <hyperlink ref="E4373" r:id="rId3797" display="https://www.filmaffinity.com/es/film597014.html" xr:uid="{B74E46A2-010B-4552-9107-E5622BB81B03}"/>
    <hyperlink ref="E4374" r:id="rId3798" display="https://www.filmaffinity.com/es/film843502.html" xr:uid="{27450FF2-C8AD-48C8-B557-BF81837D8057}"/>
    <hyperlink ref="E4384" r:id="rId3799" display="https://www.filmaffinity.com/es/film272121.html" xr:uid="{4B9D3785-B422-4657-AA84-86AB794BBC56}"/>
    <hyperlink ref="E1966" r:id="rId3800" display="https://www.filmaffinity.com/es/film448683.html" xr:uid="{C014DC32-EE17-4D52-BD93-7FD45422F672}"/>
    <hyperlink ref="E4385" r:id="rId3801" display="https://www.filmaffinity.com/es/film834257.html" xr:uid="{8F9CBB74-F945-46B9-8055-B98F0C516AD8}"/>
    <hyperlink ref="E4386" r:id="rId3802" display="https://www.filmaffinity.com/es/film141786.html" xr:uid="{F2604964-6FDF-4282-8485-11084F3E71A5}"/>
    <hyperlink ref="E4387" r:id="rId3803" display="https://www.filmaffinity.com/es/film274299.html" xr:uid="{75A64CC5-6E7F-4EFD-B0D9-8759679FA587}"/>
    <hyperlink ref="E4388" r:id="rId3804" display="https://www.filmaffinity.com/es/film492114.html" xr:uid="{9986EFEA-E8DA-4FB6-A6A9-B534EB3172E5}"/>
    <hyperlink ref="E4389" r:id="rId3805" display="https://www.filmaffinity.com/es/film935056.html" xr:uid="{580E6AC6-73B0-4152-B0C8-2EC0298A8FFA}"/>
    <hyperlink ref="E4390" r:id="rId3806" display="https://www.filmaffinity.com/es/film295983.html" xr:uid="{A10F9F4A-2FB7-4AAC-903E-9E54A7AD7DC5}"/>
    <hyperlink ref="E4391" r:id="rId3807" display="https://www.filmaffinity.com/es/film200074.html" xr:uid="{76688B71-1CFE-4721-B834-B8193DD8D61D}"/>
    <hyperlink ref="E4392" r:id="rId3808" display="https://www.filmaffinity.com/es/film603722.html" xr:uid="{19E5107A-440C-4D73-AEB9-50523EC32BD9}"/>
    <hyperlink ref="E4393" r:id="rId3809" display="https://www.filmaffinity.com/es/film598593.html" xr:uid="{30E7E503-5F03-4E30-8D84-DB47E3BCD8CC}"/>
    <hyperlink ref="E4394" r:id="rId3810" display="https://www.filmaffinity.com/es/film394249.html" xr:uid="{68FC4A54-6D6C-4B6B-8E3D-D7B27CC60439}"/>
    <hyperlink ref="E4376" r:id="rId3811" display="https://www.filmaffinity.com/es/film638300.html" xr:uid="{BEC24124-56B9-47CF-9184-1E98DA433955}"/>
    <hyperlink ref="E4377" r:id="rId3812" display="https://www.filmaffinity.com/es/film220982.html" xr:uid="{69EBBD44-FC44-43D4-8923-1A9471788A99}"/>
    <hyperlink ref="E4378" r:id="rId3813" display="https://www.filmaffinity.com/es/film966182.html" xr:uid="{7E52B6E9-E388-41B1-B326-CE0A8D3466C0}"/>
    <hyperlink ref="E4379" r:id="rId3814" display="https://www.filmaffinity.com/es/film933523.html" xr:uid="{B5D5E11F-5A23-4B7F-9BFC-0B83287A8A46}"/>
    <hyperlink ref="E2220" r:id="rId3815" display="https://www.filmaffinity.com/es/film443867.html" xr:uid="{F7CC2BDC-6588-4ECF-98BB-A47C80EBC7B1}"/>
    <hyperlink ref="E4380" r:id="rId3816" display="https://www.filmaffinity.com/es/film953245.html" xr:uid="{5F06ABA6-843E-4AAF-BDFD-B447D299BD70}"/>
    <hyperlink ref="E4382" r:id="rId3817" display="https://www.filmaffinity.com/es/film890820.html" xr:uid="{8369886A-AF12-4C67-AA92-5970376E4540}"/>
    <hyperlink ref="E4383" r:id="rId3818" display="https://www.filmaffinity.com/es/film966855.html" xr:uid="{4253B6B3-67B6-4E7D-B926-EBE2090E2DED}"/>
    <hyperlink ref="E4396" r:id="rId3819" display="https://www.filmaffinity.com/es/film530574.html" xr:uid="{4F5E6766-7ED5-421F-83F5-612DDD27EAC2}"/>
    <hyperlink ref="E4395" r:id="rId3820" display="https://www.filmaffinity.com/es/film557317.html" xr:uid="{08931275-66BE-4BC8-9483-AB95C487BD3C}"/>
    <hyperlink ref="E4397" r:id="rId3821" display="https://www.filmaffinity.com/es/film132762.html" xr:uid="{51C10C3A-4EEA-4BC2-9CD4-601C34638C53}"/>
    <hyperlink ref="E4398" r:id="rId3822" display="https://www.filmaffinity.com/es/film520832.html" xr:uid="{4F500263-D11B-46EB-BB3F-6CE8A7962E75}"/>
    <hyperlink ref="E4399" r:id="rId3823" display="https://www.filmaffinity.com/es/film521659.html" xr:uid="{27AF3D14-2AEF-4A25-A07C-D82B8E6CB809}"/>
    <hyperlink ref="E4400" r:id="rId3824" display="https://www.filmaffinity.com/es/film646969.html" xr:uid="{3864FFAF-A248-4C56-BCF8-7DC46FD948F1}"/>
    <hyperlink ref="E4401" r:id="rId3825" display="https://www.filmaffinity.com/es/film542049.html" xr:uid="{F772A168-595D-4EC6-A09C-E1F0DCA0EFCC}"/>
    <hyperlink ref="E4403" r:id="rId3826" display="https://www.filmaffinity.com/es/film559444.html" xr:uid="{CF603C95-EB23-4ACC-8F74-89B5E0242BE8}"/>
    <hyperlink ref="E4402" r:id="rId3827" display="https://www.filmaffinity.com/es/film910660.html" xr:uid="{D927E91B-68B6-40B0-8B99-B79B1B47F706}"/>
    <hyperlink ref="E4404" r:id="rId3828" display="https://www.filmaffinity.com/es/film913964.html" xr:uid="{93111CB5-CD50-4807-B0E0-B47B657CD32A}"/>
    <hyperlink ref="E4405" r:id="rId3829" display="https://www.filmaffinity.com/es/film484248.html" xr:uid="{0B6DB03C-1854-4435-B3A9-C32E7880B08D}"/>
    <hyperlink ref="E2340" r:id="rId3830" display="https://www.filmaffinity.com/es/film629496.html" xr:uid="{2BC21AAC-CDB7-4EA7-A796-37AB85D13313}"/>
    <hyperlink ref="E4406" r:id="rId3831" display="https://www.filmaffinity.com/es/film873043.html" xr:uid="{68A8B90A-D363-4BFF-AD0E-050A9C9F70A2}"/>
    <hyperlink ref="E4407" r:id="rId3832" display="https://www.filmaffinity.com/es/film622085.html" xr:uid="{882BA354-C7F0-42CC-AAD1-3750EE4D9FD1}"/>
    <hyperlink ref="E4408" r:id="rId3833" display="https://www.filmaffinity.com/es/film671714.html" xr:uid="{A3AB3561-0B41-4CF9-839F-14E89EC03465}"/>
    <hyperlink ref="E4584" r:id="rId3834" display="https://www.filmaffinity.com/es/film869677.html" xr:uid="{9E8A832A-A83F-4414-AC46-E8C85026D282}"/>
    <hyperlink ref="E4409" r:id="rId3835" display="https://www.filmaffinity.com/es/film803382.html" xr:uid="{6A7ED975-63E2-43C3-83AF-63C62A19884B}"/>
    <hyperlink ref="E4410" r:id="rId3836" display="https://www.filmaffinity.com/es/film357847.html" xr:uid="{AD274A1B-732D-4E8A-8ABE-D1532F295765}"/>
    <hyperlink ref="E4411" r:id="rId3837" display="https://www.filmaffinity.com/es/film613073.html" xr:uid="{36760608-A538-4260-887A-2C2152734B5E}"/>
    <hyperlink ref="E4413" r:id="rId3838" display="https://www.filmaffinity.com/es/film348383.html" xr:uid="{BB340379-3284-4F38-9260-5B0C0F87727E}"/>
    <hyperlink ref="E4414" r:id="rId3839" display="https://www.filmaffinity.com/es/film500097.html" xr:uid="{6A2ACC29-87AE-4146-BC2B-645927C93003}"/>
    <hyperlink ref="E4415" r:id="rId3840" display="https://www.filmaffinity.com/es/film358604.html" xr:uid="{84A9B4C6-C38C-4754-9910-887DE90B102E}"/>
    <hyperlink ref="E4420" r:id="rId3841" display="https://www.filmaffinity.com/es/film148084.html" xr:uid="{FC7A3C04-C834-42B2-B1CE-782E9F6A648D}"/>
    <hyperlink ref="E7036" r:id="rId3842" display="https://www.filmaffinity.com/es/film696744.html" xr:uid="{E78F230C-C018-4349-A73E-22E4A967C0A4}"/>
    <hyperlink ref="E4417" r:id="rId3843" display="https://www.filmaffinity.com/es/film372907.html" xr:uid="{82215A16-7AEA-4190-B7CF-332D80813F20}"/>
    <hyperlink ref="E391" r:id="rId3844" display="https://www.filmaffinity.com/es/film766017.html" xr:uid="{853FED53-F1AF-44AE-9959-6F0D7A729FA5}"/>
    <hyperlink ref="E4422" r:id="rId3845" display="https://www.filmaffinity.com/es/film606192.html" xr:uid="{695CEFF2-7CFB-4356-B101-899A5C0CFB86}"/>
    <hyperlink ref="E4424" r:id="rId3846" display="https://www.filmaffinity.com/es/film108252.html" xr:uid="{42202FFF-A724-4007-8B0C-3319EC91B691}"/>
    <hyperlink ref="E4423" r:id="rId3847" display="https://www.filmaffinity.com/es/film515150.html" xr:uid="{915B2606-2939-4D55-832F-57DB9D28C131}"/>
    <hyperlink ref="E4425" r:id="rId3848" display="https://www.filmaffinity.com/es/film588950.html" xr:uid="{D0817CD3-B04F-4BAD-B546-DB28426A9A72}"/>
    <hyperlink ref="E4426" r:id="rId3849" display="https://www.filmaffinity.com/es/film880513.html" xr:uid="{DACBF19E-9A51-4537-A754-B97A8F3BB187}"/>
    <hyperlink ref="E4427" r:id="rId3850" display="https://www.filmaffinity.com/es/film180806.html" xr:uid="{C55D585B-3B40-44BA-A59A-667E2DCEDDCE}"/>
    <hyperlink ref="E4428" r:id="rId3851" display="https://www.filmaffinity.com/es/film467579.html" xr:uid="{4F044A54-9D18-4254-A19E-C1631191A093}"/>
    <hyperlink ref="E4429" r:id="rId3852" display="https://www.filmaffinity.com/es/film812212.html" xr:uid="{74D80DD3-23D7-41E6-8914-7A2553C15AE6}"/>
    <hyperlink ref="E4430" r:id="rId3853" display="https://www.filmaffinity.com/es/film225570.html" xr:uid="{E30FE562-3DEB-4229-8865-EBFF5AD09F41}"/>
    <hyperlink ref="E4431" r:id="rId3854" display="https://www.filmaffinity.com/es/film629539.html" xr:uid="{370D7EB3-7DA3-402F-B4C9-578A1E211D38}"/>
    <hyperlink ref="E4432" r:id="rId3855" display="https://www.filmaffinity.com/es/film738675.html" xr:uid="{E9DB4634-B41D-4869-90D1-9C599A2D90B8}"/>
    <hyperlink ref="E983" r:id="rId3856" display="https://www.filmaffinity.com/es/film504169.html" xr:uid="{4EA6DF0C-F99F-44CF-99D0-EC153052B6A8}"/>
    <hyperlink ref="E4433" r:id="rId3857" display="https://www.filmaffinity.com/es/film993146.html" xr:uid="{C3AEAAC4-BB1A-4467-9DDA-4FD2161C7C55}"/>
    <hyperlink ref="E6776" r:id="rId3858" display="https://www.filmaffinity.com/es/film716366.html" xr:uid="{B1A9F88A-4C14-4FEE-9E46-E73F1F2D4819}"/>
    <hyperlink ref="E4436" r:id="rId3859" display="https://www.filmaffinity.com/es/film776368.html" xr:uid="{F5823938-D956-4F70-9BDC-74BBAADF64E9}"/>
    <hyperlink ref="E4437" r:id="rId3860" display="https://www.filmaffinity.com/es/film510114.html" xr:uid="{138B07A8-4757-42FC-8E4B-15B3C9C5A866}"/>
    <hyperlink ref="E4438" r:id="rId3861" display="https://www.filmaffinity.com/es/film846046.html" xr:uid="{DF29BD8C-74D3-41BE-8C96-DD4C0516AAB9}"/>
    <hyperlink ref="E4439" r:id="rId3862" display="https://www.filmaffinity.com/es/film483970.html" xr:uid="{AB19EB90-17A4-48A1-9A7A-FC9461E78DC8}"/>
    <hyperlink ref="E4442" r:id="rId3863" display="https://www.filmaffinity.com/es/film376514.html" xr:uid="{DF5A5B1C-6231-4F8E-9410-1B36B7CE0FE6}"/>
    <hyperlink ref="E4444" r:id="rId3864" display="https://www.filmaffinity.com/es/film946319.html" xr:uid="{DB954720-3A0C-48C3-84BD-91519086E518}"/>
    <hyperlink ref="E4445" r:id="rId3865" display="https://www.filmaffinity.com/es/film279716.html" xr:uid="{DB2D4B55-F3CD-4723-B6A1-44D397458803}"/>
    <hyperlink ref="E4446" r:id="rId3866" display="https://www.filmaffinity.com/es/film989853.html" xr:uid="{38C1F21E-1D91-4636-B36F-19CF679557CE}"/>
    <hyperlink ref="E4447" r:id="rId3867" display="https://www.filmaffinity.com/es/film329915.html" xr:uid="{3C1E7768-E1C2-48D2-A678-34230BC6F526}"/>
    <hyperlink ref="E4443" r:id="rId3868" display="https://www.filmaffinity.com/es/film993412.html" xr:uid="{3BCB17A3-4E74-43F4-87C2-267BA7628202}"/>
    <hyperlink ref="E4448" r:id="rId3869" display="https://www.filmaffinity.com/es/film317469.html" xr:uid="{637876C1-1BE3-47FF-9FC9-FA398DA536AE}"/>
    <hyperlink ref="E4449" r:id="rId3870" display="https://www.filmaffinity.com/es/film135851.html" xr:uid="{084ABB38-2DA8-4E8D-A001-3D1359C666DD}"/>
    <hyperlink ref="E4450" r:id="rId3871" display="https://www.filmaffinity.com/es/film986689.html" xr:uid="{D29CE12C-A51A-4748-89EA-A320E4449F8C}"/>
    <hyperlink ref="E4452" r:id="rId3872" display="https://www.filmaffinity.com/es/film948705.html" xr:uid="{57DAF4AE-CD9F-4C17-86AF-DA715FCDF853}"/>
    <hyperlink ref="E4451" r:id="rId3873" display="https://www.filmaffinity.com/es/film825296.html" xr:uid="{D92371D2-30E1-4489-ABE6-AD511DC08546}"/>
    <hyperlink ref="E4453" r:id="rId3874" display="https://www.filmaffinity.com/es/film866636.html" xr:uid="{C5FB5165-8901-4565-89C9-3975BD645EC2}"/>
    <hyperlink ref="E4454" r:id="rId3875" display="https://www.filmaffinity.com/es/film458433.html" xr:uid="{9F3A06A7-1B71-4B2A-9E19-8B5CF804A1FB}"/>
    <hyperlink ref="E4455" r:id="rId3876" display="https://www.filmaffinity.com/es/film470268.html" xr:uid="{94AD9A3D-D1A8-412E-99DF-11117B601951}"/>
    <hyperlink ref="E4456" r:id="rId3877" display="https://www.filmaffinity.com/es/film203498.html" xr:uid="{A32879E6-DAE7-434F-BFF2-EAB5AD4F7C84}"/>
    <hyperlink ref="E4457" r:id="rId3878" display="https://www.filmaffinity.com/es/film493854.html" xr:uid="{4BD2BC1C-02B2-462C-84DC-0F5CAFD71C56}"/>
    <hyperlink ref="E4458" r:id="rId3879" display="https://www.filmaffinity.com/es/film335406.html" xr:uid="{B15D0873-7E01-4AA6-9D07-C4E4BC85FA22}"/>
    <hyperlink ref="E4460" r:id="rId3880" display="https://www.filmaffinity.com/es/film559049.html" xr:uid="{682051F8-5DBF-4069-8CF2-794B6017CD9B}"/>
    <hyperlink ref="E4461" r:id="rId3881" display="https://www.filmaffinity.com/es/film910166.html" xr:uid="{B1F7E2FD-5BFB-406A-B8FF-8474446C714D}"/>
    <hyperlink ref="E4462" r:id="rId3882" display="https://www.filmaffinity.com/es/film124882.html" xr:uid="{85A310F6-A0FA-4A75-8F12-BCF938BF2541}"/>
    <hyperlink ref="E4463" r:id="rId3883" display="https://www.filmaffinity.com/es/film131637.html" xr:uid="{890F11E0-922F-4330-94B2-978119D8D955}"/>
    <hyperlink ref="E4464" r:id="rId3884" display="https://www.filmaffinity.com/es/film642994.html" xr:uid="{8718ED39-10F5-4C00-9AF0-5EB651E3FA16}"/>
    <hyperlink ref="E4465" r:id="rId3885" display="https://www.filmaffinity.com/es/film511193.html" xr:uid="{B0CFB35E-6373-45D2-9302-40AC19718706}"/>
    <hyperlink ref="E4466" r:id="rId3886" display="https://www.filmaffinity.com/es/film442004.html" xr:uid="{97F63077-6118-4E89-9DDA-7AF0862FF7BD}"/>
    <hyperlink ref="E4467" r:id="rId3887" display="https://www.filmaffinity.com/es/film607521.html" xr:uid="{26F5EBE5-A45B-4275-A300-6398BC6B1371}"/>
    <hyperlink ref="E4468" r:id="rId3888" display="https://www.filmaffinity.com/es/film744796.html" xr:uid="{9057D2F9-A98C-40ED-86E2-347EBB11C068}"/>
    <hyperlink ref="E4469" r:id="rId3889" display="https://www.filmaffinity.com/es/film807126.html" xr:uid="{F15EC790-A03F-4CCA-9ECB-3AC7C36A2EF1}"/>
    <hyperlink ref="E4470" r:id="rId3890" display="https://www.filmaffinity.com/es/film450101.html" xr:uid="{C0E21739-50D8-43EF-84C2-9BBBBA57622F}"/>
    <hyperlink ref="E4471" r:id="rId3891" display="https://www.filmaffinity.com/es/film907322.html" xr:uid="{36C44D87-A060-48BF-8644-58528BDF5AAC}"/>
    <hyperlink ref="E4472" r:id="rId3892" display="https://www.filmaffinity.com/es/film852315.html" xr:uid="{B70F19C7-1E8E-41CF-84EC-B24873D6FBA4}"/>
    <hyperlink ref="E4473" r:id="rId3893" display="https://www.filmaffinity.com/es/film811456.html" xr:uid="{51D00E10-6C22-4C18-9813-7653AFF3B7AC}"/>
    <hyperlink ref="E4474" r:id="rId3894" display="https://www.filmaffinity.com/es/film560132.html" xr:uid="{F63B67DA-AC3B-4BB7-B287-DE355843D62A}"/>
    <hyperlink ref="E4475" r:id="rId3895" display="https://www.filmaffinity.com/es/film438739.html" xr:uid="{6423B680-D121-4C9D-AEF4-80E703C49C8B}"/>
    <hyperlink ref="E4476" r:id="rId3896" display="https://www.filmaffinity.com/es/film620999.html" xr:uid="{60A0F470-584F-4479-A22F-E9FCA66259B1}"/>
    <hyperlink ref="E4477" r:id="rId3897" display="https://www.filmaffinity.com/es/film500727.html" xr:uid="{1A0841E4-3CF7-4E2C-B38B-CCF3D967003F}"/>
    <hyperlink ref="E4478" r:id="rId3898" display="https://www.filmaffinity.com/es/film286012.html" xr:uid="{BCD0A77D-C5F2-4BF0-AC51-2F5DD661320B}"/>
    <hyperlink ref="E4479" r:id="rId3899" display="https://www.filmaffinity.com/es/film562711.html" xr:uid="{CAB5E7E5-713E-461F-8617-53B8E01F863D}"/>
    <hyperlink ref="E4480" r:id="rId3900" display="https://www.filmaffinity.com/es/film301754.html" xr:uid="{A55DABFB-F2B8-494A-8BBA-426E32262461}"/>
    <hyperlink ref="E4481" r:id="rId3901" display="https://www.filmaffinity.com/es/film255601.html" xr:uid="{C039A9C3-CE14-46A9-9B2B-951E4082750D}"/>
    <hyperlink ref="E4482" r:id="rId3902" display="https://www.filmaffinity.com/es/film150135.html" xr:uid="{1DCF5E12-373A-49C0-A5FD-463BAC08D852}"/>
    <hyperlink ref="E4483" r:id="rId3903" display="https://www.filmaffinity.com/es/film185263.html" xr:uid="{0E9C486B-794D-4699-A2D0-F168D0408193}"/>
    <hyperlink ref="E4484" r:id="rId3904" display="https://www.filmaffinity.com/es/film602574.html" xr:uid="{905E929C-8771-4199-80ED-785A5F37142F}"/>
    <hyperlink ref="E4485" r:id="rId3905" display="https://www.filmaffinity.com/es/film812405.html" xr:uid="{192C7393-8957-40C2-B1F5-6D39B7321F01}"/>
    <hyperlink ref="E4487" r:id="rId3906" display="https://www.filmaffinity.com/es/film729524.html" xr:uid="{96B46ECA-7962-4387-8758-0D86FB94D2D4}"/>
    <hyperlink ref="E4488" r:id="rId3907" display="https://www.filmaffinity.com/es/film543704.html" xr:uid="{E8940D8B-2E4A-4440-9873-2E0CD898C2A6}"/>
    <hyperlink ref="E4489" r:id="rId3908" display="https://www.filmaffinity.com/es/film800204.html" xr:uid="{1276B004-A395-4E14-8E7F-B5E778E780B7}"/>
    <hyperlink ref="E4490" r:id="rId3909" display="https://www.filmaffinity.com/es/film587134.html" xr:uid="{D3E11562-F6EA-4953-8A8E-C6112C73906B}"/>
    <hyperlink ref="E4491" r:id="rId3910" display="https://www.filmaffinity.com/es/film176208.html" xr:uid="{D6E3D040-88DF-4BEF-ADB5-E1BD03C1CF96}"/>
    <hyperlink ref="E4492" r:id="rId3911" display="https://www.filmaffinity.com/es/film859736.html" xr:uid="{01E37E9C-356C-4F6D-BC9B-CDFC57313FC6}"/>
    <hyperlink ref="E4493" r:id="rId3912" display="https://www.filmaffinity.com/es/film669609.html" xr:uid="{7EAE93DD-4AF4-4172-9A33-C7B546394B39}"/>
    <hyperlink ref="E4494" r:id="rId3913" display="https://www.filmaffinity.com/es/film159355.html" xr:uid="{3F8C8A2F-C981-4317-B7AC-10D3DC9D8571}"/>
    <hyperlink ref="E4495" r:id="rId3914" display="https://www.filmaffinity.com/es/film189615.html" xr:uid="{FCF73643-223D-42A3-81BA-D3AF7AFEB6C6}"/>
    <hyperlink ref="E4498" r:id="rId3915" display="https://www.filmaffinity.com/es/film244589.html" xr:uid="{3F0DD20B-AB2C-4E9E-AC6E-51C54B3E7C23}"/>
    <hyperlink ref="E4499" r:id="rId3916" display="https://www.filmaffinity.com/es/film407945.html" xr:uid="{2A4FEC85-DE1D-4F7C-80B9-E52B5647A6BE}"/>
    <hyperlink ref="E4500" r:id="rId3917" display="https://www.filmaffinity.com/es/film176855.html" xr:uid="{DC67658A-EB38-4D5B-A21F-B620F577CCEF}"/>
    <hyperlink ref="E4501" r:id="rId3918" display="https://www.filmaffinity.com/es/film347975.html" xr:uid="{6F638BA7-8509-4D7A-91ED-BD30F69B025F}"/>
    <hyperlink ref="E4502" r:id="rId3919" display="https://www.filmaffinity.com/es/film955759.html" xr:uid="{571F8C49-5E33-4263-AEB6-132C97C0D10B}"/>
    <hyperlink ref="E4503" r:id="rId3920" display="https://www.filmaffinity.com/es/film135141.html" xr:uid="{1CAFED1F-75C9-4A17-849E-BBEEF1A444D6}"/>
    <hyperlink ref="E4504" r:id="rId3921" display="https://www.filmaffinity.com/es/film386798.html" xr:uid="{349C66F6-F2AA-4409-B999-F9C0430E5DC4}"/>
    <hyperlink ref="E4505" r:id="rId3922" display="https://www.filmaffinity.com/es/film609653.html" xr:uid="{131B3128-5355-46DE-9AB3-54919F0EAEE5}"/>
    <hyperlink ref="E4506" r:id="rId3923" display="https://www.filmaffinity.com/es/film371763.html" xr:uid="{7A9789A5-27FE-465D-BC64-A623E13F5435}"/>
    <hyperlink ref="E4507" r:id="rId3924" display="https://www.filmaffinity.com/es/film634999.html" xr:uid="{73055FA1-B106-4459-B565-562DD59B112E}"/>
    <hyperlink ref="E4508" r:id="rId3925" display="https://www.filmaffinity.com/es/film881488.html" xr:uid="{70B8B24B-6C49-49FF-8D39-5A0402A23F0F}"/>
    <hyperlink ref="E4509" r:id="rId3926" display="https://www.filmaffinity.com/es/film692449.html" xr:uid="{C0433574-3573-4BCD-9FCF-877576DFF20F}"/>
    <hyperlink ref="E4510" r:id="rId3927" display="https://www.filmaffinity.com/es/film582768.html" xr:uid="{EFC58FDA-D3FA-4E4B-BA79-2570AA09059C}"/>
    <hyperlink ref="E4511" r:id="rId3928" display="https://www.filmaffinity.com/es/film988458.html" xr:uid="{02E4B9A2-5226-405D-A531-6FFD61A113DA}"/>
    <hyperlink ref="E4512" r:id="rId3929" display="https://www.filmaffinity.com/es/film555133.html" xr:uid="{AF3ECC05-4187-4427-8B1E-05B408F491A2}"/>
    <hyperlink ref="E4513" r:id="rId3930" display="https://www.filmaffinity.com/es/film646595.html" xr:uid="{5CBB7F87-AE41-4136-B6AC-B578CCD439C4}"/>
    <hyperlink ref="E4514" r:id="rId3931" display="https://www.filmaffinity.com/es/film458038.html" xr:uid="{6FAAB62D-85A0-4F76-B445-FFA87285DDAF}"/>
    <hyperlink ref="E4515" r:id="rId3932" display="https://www.filmaffinity.com/es/film503725.html" xr:uid="{53B58373-FB87-4AA8-8846-114F5AD8A7A7}"/>
    <hyperlink ref="E4516" r:id="rId3933" display="https://www.filmaffinity.com/es/film519387.html" xr:uid="{A60629A5-5F0F-4015-9EE6-C9E09752D91E}"/>
    <hyperlink ref="E4517" r:id="rId3934" display="https://www.filmaffinity.com/es/film593602.html" xr:uid="{E624064D-F09E-4C46-A0B6-A12F94BDD3B7}"/>
    <hyperlink ref="E4518" r:id="rId3935" display="https://www.filmaffinity.com/es/film629071.html" xr:uid="{85DDAC31-8CD5-4408-BE80-60F5A00DD8CF}"/>
    <hyperlink ref="E4519" r:id="rId3936" display="https://www.filmaffinity.com/es/film261268.html" xr:uid="{0F74E769-9965-4F91-85CD-894F5A933A84}"/>
    <hyperlink ref="E4520" r:id="rId3937" display="https://www.filmaffinity.com/es/film589605.html" xr:uid="{81F84416-14E0-4DFF-917D-0A91A20E6362}"/>
    <hyperlink ref="E4521" r:id="rId3938" display="https://www.filmaffinity.com/es/film586180.html" xr:uid="{9CB46E4B-4467-4FE9-8B79-C9C4D09439B1}"/>
    <hyperlink ref="E4522" r:id="rId3939" display="https://www.filmaffinity.com/es/film416719.html" xr:uid="{4A4B7D25-0AB6-49D1-B83C-9DD6A610734B}"/>
    <hyperlink ref="E4523" r:id="rId3940" display="https://www.filmaffinity.com/es/film799851.html" xr:uid="{F80513E8-3258-4A60-9535-B842E4695FA9}"/>
    <hyperlink ref="E4524" r:id="rId3941" display="https://www.filmaffinity.com/es/film509927.html" xr:uid="{4E8150C7-3D37-43C3-938A-57D197B1E0E5}"/>
    <hyperlink ref="E4525" r:id="rId3942" display="https://www.filmaffinity.com/es/film927469.html" xr:uid="{188BF584-51A6-4C37-B8F0-ACFB6CF60CF8}"/>
    <hyperlink ref="E4526" r:id="rId3943" display="https://www.filmaffinity.com/es/film143838.html" xr:uid="{BBDDBF0E-8244-4AB0-BA26-6F006A917BB3}"/>
    <hyperlink ref="E4527" r:id="rId3944" display="https://www.filmaffinity.com/es/film366932.html" xr:uid="{0A13D061-D689-4804-9C5A-7C25E664CA36}"/>
    <hyperlink ref="E4528" r:id="rId3945" display="https://www.filmaffinity.com/es/film273595.html" xr:uid="{8EEDE98F-AB0A-40A5-8350-E44D34D616D1}"/>
    <hyperlink ref="E4531" r:id="rId3946" display="https://www.filmaffinity.com/es/film559101.html" xr:uid="{36647EAD-F16C-4BB8-BB3C-B6583A349AFA}"/>
    <hyperlink ref="E4532" r:id="rId3947" display="https://www.filmaffinity.com/es/film818439.html" xr:uid="{29AE1418-BB97-4D35-B9DA-257BAC29FAB1}"/>
    <hyperlink ref="E4533" r:id="rId3948" display="https://www.filmaffinity.com/es/film791274.html" xr:uid="{E9CCA28D-4AC2-47CD-BF43-6EB4401BC152}"/>
    <hyperlink ref="E4534" r:id="rId3949" display="https://www.filmaffinity.com/es/film940257.html" xr:uid="{9EC907F4-0990-4D94-94BB-5A760AEB2E84}"/>
    <hyperlink ref="E4535" r:id="rId3950" display="https://www.filmaffinity.com/es/film405926.html" xr:uid="{B001F89C-3720-4D66-9EFC-FCD78E97931D}"/>
    <hyperlink ref="E4536" r:id="rId3951" display="https://www.filmaffinity.com/es/film235622.html" xr:uid="{99A3B974-B5C3-43C0-92D3-6C04531DC16F}"/>
    <hyperlink ref="E4537" r:id="rId3952" display="https://www.filmaffinity.com/es/film319339.html" xr:uid="{DFF9488C-4064-4314-8A4B-5F19BD5CAABF}"/>
    <hyperlink ref="E4538" r:id="rId3953" display="https://www.filmaffinity.com/es/film598480.html" xr:uid="{605D5FF8-9410-464F-98FC-A1E5FFDB3116}"/>
    <hyperlink ref="E4539" r:id="rId3954" display="https://www.filmaffinity.com/es/film871852.html" xr:uid="{9C51065F-6D1C-4C5A-8652-80EEBCACFA75}"/>
    <hyperlink ref="E4540" r:id="rId3955" display="https://www.filmaffinity.com/es/film691766.html" xr:uid="{0C1FB7AD-BBDE-402A-95A3-6CF40BA1648E}"/>
    <hyperlink ref="E4541" r:id="rId3956" display="https://www.filmaffinity.com/es/film875283.html" xr:uid="{95F9B701-3F0A-4A0B-9C53-0C06F75D4C94}"/>
    <hyperlink ref="E4543" r:id="rId3957" display="https://www.filmaffinity.com/es/film593690.html" xr:uid="{75EC687D-CB1F-4973-92A2-4BE230301C6B}"/>
    <hyperlink ref="E4542" r:id="rId3958" display="https://www.filmaffinity.com/es/film108848.html" xr:uid="{21AFE0F0-3E64-4D03-B546-86912F32053C}"/>
    <hyperlink ref="E4545" r:id="rId3959" display="https://www.filmaffinity.com/es/film417706.html" xr:uid="{8FF6E8AD-61CB-4265-BF10-0B90B68FB113}"/>
    <hyperlink ref="E4546" r:id="rId3960" display="https://www.filmaffinity.com/es/film193161.html" xr:uid="{8B2BE56E-F798-4C4E-96C8-DF7859310B5D}"/>
    <hyperlink ref="E4547" r:id="rId3961" display="https://www.filmaffinity.com/es/film953654.html" xr:uid="{9D58085F-FB8E-4B24-85F5-8ADC6C42F4E9}"/>
    <hyperlink ref="E4548" r:id="rId3962" display="https://www.filmaffinity.com/es/film737417.html" xr:uid="{ECFD02FA-9E23-45AA-8276-3D114D0DC6FD}"/>
    <hyperlink ref="E4549" r:id="rId3963" display="https://www.filmaffinity.com/es/film657155.html" xr:uid="{B201B177-3A0D-4D06-95BE-48CC92D208DE}"/>
    <hyperlink ref="E4550" r:id="rId3964" display="https://www.filmaffinity.com/es/film140027.html" xr:uid="{65B13EBD-1529-46F7-90BE-5367F4ABDB0B}"/>
    <hyperlink ref="E4551" r:id="rId3965" display="https://www.filmaffinity.com/es/film994845.html" xr:uid="{008E4011-9AD1-421D-9FBF-9F293AE3D8C7}"/>
    <hyperlink ref="E6106" r:id="rId3966" display="https://www.filmaffinity.com/es/film233071.html" xr:uid="{4A77FC19-22B0-4C83-B78F-69BA5860FC4C}"/>
    <hyperlink ref="E4552" r:id="rId3967" display="https://www.filmaffinity.com/es/film492981.html" xr:uid="{085DB6C9-D8CE-4E4D-B63A-CF6CE33EB42C}"/>
    <hyperlink ref="E4553" r:id="rId3968" display="https://www.filmaffinity.com/es/film957432.html" xr:uid="{0AB2AC19-B864-48DF-BAB4-3F4F1FF0794B}"/>
    <hyperlink ref="E4554" r:id="rId3969" display="https://www.filmaffinity.com/es/film167024.html" xr:uid="{8731705D-8C20-481E-8125-E19DD47F4500}"/>
    <hyperlink ref="E4555" r:id="rId3970" display="https://www.filmaffinity.com/es/film396406.html" xr:uid="{297325A5-F754-4418-A6A4-49BBCEDA17DC}"/>
    <hyperlink ref="E4556" r:id="rId3971" display="https://www.filmaffinity.com/es/film715344.html" xr:uid="{A241C50F-1C2F-43DC-B1F5-8E2712506972}"/>
    <hyperlink ref="E4557" r:id="rId3972" display="https://www.filmaffinity.com/es/film619891.html" xr:uid="{4424122D-7053-4DBF-9156-CBDC3ACC9082}"/>
    <hyperlink ref="E4558" r:id="rId3973" display="https://www.filmaffinity.com/es/film574930.html" xr:uid="{C5181B9A-2861-49DF-9046-73D82B9A1E85}"/>
    <hyperlink ref="E4559" r:id="rId3974" display="https://www.filmaffinity.com/es/film485953.html" xr:uid="{8090E2E7-BF7B-44E7-B6F1-C1756ABFB347}"/>
    <hyperlink ref="E4560" r:id="rId3975" display="https://www.filmaffinity.com/es/film315998.html" xr:uid="{C4CC1B58-8BB5-4757-B589-049289BC1315}"/>
    <hyperlink ref="E4561" r:id="rId3976" display="https://www.filmaffinity.com/es/film111769.html" xr:uid="{196E13CB-8919-4CD9-A3D7-4ABF1FAE840F}"/>
    <hyperlink ref="E4562" r:id="rId3977" display="https://www.filmaffinity.com/es/film442278.html" xr:uid="{AC6B6803-6762-45C2-80A2-08BE197443D2}"/>
    <hyperlink ref="E4563" r:id="rId3978" display="https://www.filmaffinity.com/es/film689071.html" xr:uid="{BD7110A8-B042-4B45-885C-98BBD780250E}"/>
    <hyperlink ref="E4564" r:id="rId3979" display="https://www.filmaffinity.com/es/film352115.html" xr:uid="{A84C1183-0270-4A72-B6E9-9FFAF8BAB249}"/>
    <hyperlink ref="E4565" r:id="rId3980" display="https://www.filmaffinity.com/es/film494354.html" xr:uid="{3EDFA3F4-4C6D-4C1B-A9C2-089B61B60139}"/>
    <hyperlink ref="E4567" r:id="rId3981" display="https://www.filmaffinity.com/es/film835391.html" xr:uid="{61794A25-A0F2-4175-92BA-C8A86AF7E880}"/>
    <hyperlink ref="E4568" r:id="rId3982" display="https://www.filmaffinity.com/es/film713606.html" xr:uid="{E4368A3B-AB4F-4B5B-BFC9-F0257AE85381}"/>
    <hyperlink ref="E4569" r:id="rId3983" display="https://www.filmaffinity.com/es/film304633.html" xr:uid="{B2EB63B1-1DB5-4E4D-BD83-FC338F612F2C}"/>
    <hyperlink ref="E4570" r:id="rId3984" display="https://www.filmaffinity.com/es/film932481.html" xr:uid="{90DA590D-B342-4903-9B54-0E439F946D00}"/>
    <hyperlink ref="E4572" r:id="rId3985" display="https://www.filmaffinity.com/es/film704770.html" xr:uid="{3B3BC677-9D84-4FA7-9ADC-43B9AE08A2EE}"/>
    <hyperlink ref="E4571" r:id="rId3986" display="https://www.filmaffinity.com/es/film911918.html" xr:uid="{3ABEFF10-3B40-46C6-8FF1-32C29568B4EE}"/>
    <hyperlink ref="E4573" r:id="rId3987" display="https://www.filmaffinity.com/es/film403928.html" xr:uid="{7444ACE7-7818-4519-86F7-ED37A5167D6A}"/>
    <hyperlink ref="E4574" r:id="rId3988" display="https://www.filmaffinity.com/es/film144441.html" xr:uid="{72D74B94-EE37-43FB-AE13-A5F5C62936F4}"/>
    <hyperlink ref="E4575" r:id="rId3989" display="https://www.filmaffinity.com/es/film671577.html" xr:uid="{68E862E2-3612-46DE-9E38-AA5AE63A5E18}"/>
    <hyperlink ref="E4576" r:id="rId3990" display="https://www.filmaffinity.com/es/film885273.html" xr:uid="{E8944794-9F80-47E7-8A83-F0836BD4C3FF}"/>
    <hyperlink ref="E4577" r:id="rId3991" display="https://www.filmaffinity.com/es/film147685.html" xr:uid="{F2109948-F8B3-42E4-A862-D25B0A70A269}"/>
    <hyperlink ref="E4578" r:id="rId3992" display="https://www.filmaffinity.com/es/film520318.html" xr:uid="{AD42F35B-428C-49B1-AAF7-EDA675DC2B1E}"/>
    <hyperlink ref="E4579" r:id="rId3993" display="https://www.filmaffinity.com/es/film463046.html" xr:uid="{3436585B-1826-46B4-A11A-0A9FA9203D3C}"/>
    <hyperlink ref="E4580" r:id="rId3994" display="https://www.filmaffinity.com/es/film444237.html" xr:uid="{B87769A1-D9D2-4541-8F0F-D3CA0B9D0B96}"/>
    <hyperlink ref="E4582" r:id="rId3995" display="https://www.filmaffinity.com/es/film557139.html" xr:uid="{EB005890-5BA4-45C8-9454-02F2AF18AC21}"/>
    <hyperlink ref="E4583" r:id="rId3996" display="https://www.filmaffinity.com/es/film535210.html" xr:uid="{E932AA56-C6B3-40C4-9AD9-11412663869F}"/>
    <hyperlink ref="E4585" r:id="rId3997" display="https://www.filmaffinity.com/es/film661309.html" xr:uid="{4294045E-99F2-468D-B1F9-3B5CFEBEF1B9}"/>
    <hyperlink ref="E4586" r:id="rId3998" display="https://www.filmaffinity.com/es/film997383.html" xr:uid="{4DB4709B-5824-4549-B677-1022DF1D013E}"/>
    <hyperlink ref="E4587" r:id="rId3999" display="https://www.filmaffinity.com/es/film779460.html" xr:uid="{C71515C8-6D00-4BC1-B801-45122AB77A59}"/>
    <hyperlink ref="E4588" r:id="rId4000" display="https://www.filmaffinity.com/es/film501537.html" xr:uid="{90E0F434-82ED-4F19-97A6-2DFF13B7B8C4}"/>
    <hyperlink ref="E4589" r:id="rId4001" display="https://www.filmaffinity.com/es/film166720.html" xr:uid="{8B02E59D-C1F5-4836-8BA4-88871224C572}"/>
    <hyperlink ref="E4590" r:id="rId4002" display="https://www.filmaffinity.com/es/film839883.html" xr:uid="{691B37C8-7608-4524-913C-2087300CFA5D}"/>
    <hyperlink ref="E4593" r:id="rId4003" display="https://www.filmaffinity.com/es/film431310.html" xr:uid="{1C0D9356-8871-41B4-A9D2-2E2C77281D05}"/>
    <hyperlink ref="E4592" r:id="rId4004" display="https://www.filmaffinity.com/es/film992566.html" xr:uid="{ACC72922-AC31-4C33-8DDD-6565BA4C7295}"/>
    <hyperlink ref="E4594" r:id="rId4005" display="https://www.filmaffinity.com/es/film762330.html" xr:uid="{154ECA5A-8C4A-4265-80C9-C018034581BA}"/>
    <hyperlink ref="E4595" r:id="rId4006" display="https://www.filmaffinity.com/es/film830572.html" xr:uid="{66A20599-50F3-4D8A-983D-5C2D4C780264}"/>
    <hyperlink ref="E4596" r:id="rId4007" display="https://www.filmaffinity.com/es/film863362.html" xr:uid="{7327B137-1F9D-4329-A534-9C23DA0BED31}"/>
    <hyperlink ref="E4597" r:id="rId4008" display="https://www.filmaffinity.com/es/film210289.html" xr:uid="{2729590A-2972-4C0E-B594-7911594455D5}"/>
    <hyperlink ref="E4598" r:id="rId4009" display="https://www.filmaffinity.com/es/film647932.html" xr:uid="{AD9ECB48-FCD3-42CD-AE5C-BFE064052E62}"/>
    <hyperlink ref="E4599" r:id="rId4010" display="https://www.filmaffinity.com/es/film123212.html" xr:uid="{F7B48448-77E2-4E9B-AF0A-7CEA5EA63126}"/>
    <hyperlink ref="E4601" r:id="rId4011" display="https://www.filmaffinity.com/es/film685723.html" xr:uid="{E633F31C-EBD3-4E65-8523-45C3B2C72DF7}"/>
    <hyperlink ref="E4602" r:id="rId4012" display="https://www.filmaffinity.com/es/film999293.html" xr:uid="{6BEE0832-D413-4A0F-8ACF-36882836885D}"/>
    <hyperlink ref="E4605" r:id="rId4013" display="https://www.filmaffinity.com/es/film990587.html" xr:uid="{7291FA34-DA3E-4C49-B752-26F615231440}"/>
    <hyperlink ref="E4604" r:id="rId4014" display="https://www.filmaffinity.com/es/film370368.html" xr:uid="{1EDAADA6-C57E-4007-B999-B5BDC3481BD2}"/>
    <hyperlink ref="E4606" r:id="rId4015" display="https://www.filmaffinity.com/es/film347306.html" xr:uid="{22BD0C6F-D837-48DD-AF50-8F61043522C2}"/>
    <hyperlink ref="E4607" r:id="rId4016" display="https://www.filmaffinity.com/es/film667249.html" xr:uid="{D97306F2-C5B2-40F5-9A50-A6764F9008EB}"/>
    <hyperlink ref="E4608" r:id="rId4017" display="https://www.filmaffinity.com/es/film251179.html" xr:uid="{F3D18DAC-06B3-41F6-AB78-42866F6FC564}"/>
    <hyperlink ref="E4609" r:id="rId4018" display="https://www.filmaffinity.com/es/film714647.html" xr:uid="{AE2E96E8-34F3-4B89-AB72-56587121C6B8}"/>
    <hyperlink ref="E4611" r:id="rId4019" display="https://www.filmaffinity.com/es/film874113.html" xr:uid="{4E6804ED-B579-4D5B-8082-DFC6782C1E72}"/>
    <hyperlink ref="E4613" r:id="rId4020" display="https://www.filmaffinity.com/es/film841409.html" xr:uid="{C700319C-6A56-4740-90ED-EC44036A35BE}"/>
    <hyperlink ref="E4614" r:id="rId4021" display="https://www.filmaffinity.com/es/film484648.html" xr:uid="{C88257F6-9F39-4358-A0D8-693F992AB15F}"/>
    <hyperlink ref="E4615" r:id="rId4022" display="https://www.filmaffinity.com/es/film732975.html" xr:uid="{16D1382C-AA8E-48E0-8BE1-EE89E04B594C}"/>
    <hyperlink ref="E4616" r:id="rId4023" display="https://www.filmaffinity.com/es/film786816.html" xr:uid="{27E13A19-CC82-45D0-A678-0F5DF10BAFFF}"/>
    <hyperlink ref="E4617" r:id="rId4024" display="https://www.filmaffinity.com/es/film983192.html" xr:uid="{53801A0B-0577-4C42-94BF-1E3BD1100406}"/>
    <hyperlink ref="E4618" r:id="rId4025" display="https://www.filmaffinity.com/es/film419198.html" xr:uid="{82A5F329-1243-45A9-8736-FEDDA3E81FF1}"/>
    <hyperlink ref="E4619" r:id="rId4026" display="https://www.filmaffinity.com/es/film256380.html" xr:uid="{53649B09-14FC-4FC9-AEE3-38FC2D96B965}"/>
    <hyperlink ref="E4620" r:id="rId4027" display="https://www.filmaffinity.com/es/film947239.html" xr:uid="{25D99246-3ADA-4C25-9C1A-7D60E71FA0F9}"/>
    <hyperlink ref="E4621" r:id="rId4028" display="https://www.filmaffinity.com/es/film735878.html" xr:uid="{B89B25C9-839C-4DFC-849A-C144058AFE02}"/>
    <hyperlink ref="E4622" r:id="rId4029" display="https://www.filmaffinity.com/es/film419010.html" xr:uid="{8B843269-31B6-4C71-871B-E71311854FFB}"/>
    <hyperlink ref="E4624" r:id="rId4030" display="https://www.filmaffinity.com/es/film590514.html" xr:uid="{600A367A-CBFC-4A9D-8C43-7F061638C919}"/>
    <hyperlink ref="E4625" r:id="rId4031" display="https://www.filmaffinity.com/es/film382038.html" xr:uid="{9434A4F3-4E72-4F65-B35B-C4CE95C5A487}"/>
    <hyperlink ref="E4626" r:id="rId4032" display="https://www.filmaffinity.com/es/film715532.html" xr:uid="{13A2F717-1892-498F-BD2C-58A9D44D9C65}"/>
    <hyperlink ref="E4628" r:id="rId4033" display="https://www.filmaffinity.com/es/film983128.html" xr:uid="{E783C29B-A024-44A2-8C79-CB047F35D530}"/>
    <hyperlink ref="E4629" r:id="rId4034" display="https://www.filmaffinity.com/es/film587968.html" xr:uid="{4FE2B3F8-E9EC-421D-A879-5458F13F674D}"/>
    <hyperlink ref="E4630" r:id="rId4035" display="https://www.filmaffinity.com/es/film717269.html" xr:uid="{37AF0125-33A7-4AC5-AB3E-0DB21D5BF4EA}"/>
    <hyperlink ref="E4631" r:id="rId4036" display="https://www.filmaffinity.com/es/film168398.html" xr:uid="{CF569125-FB07-4D24-B91B-E42B2B7999EA}"/>
    <hyperlink ref="E4632" r:id="rId4037" display="https://www.filmaffinity.com/es/film718330.html" xr:uid="{3CEAA083-CFDC-4CA2-B97E-03CC973CA9EE}"/>
    <hyperlink ref="E4633" r:id="rId4038" display="https://www.filmaffinity.com/es/film698835.html" xr:uid="{F6AFDBFB-86C6-4B1F-86A2-D48F2145F744}"/>
    <hyperlink ref="E4634" r:id="rId4039" display="https://www.filmaffinity.com/es/film327768.html" xr:uid="{78817CCD-43BE-49C5-8C7E-1E9C944F7D36}"/>
    <hyperlink ref="E4635" r:id="rId4040" display="https://www.filmaffinity.com/es/film602636.html" xr:uid="{B56D8F0E-82AE-4FD3-AD4D-DC51DD011F56}"/>
    <hyperlink ref="E4636" r:id="rId4041" display="https://www.filmaffinity.com/es/film682922.html" xr:uid="{716A8C59-D93C-4217-A04F-7D8444858546}"/>
    <hyperlink ref="E4637" r:id="rId4042" display="https://www.filmaffinity.com/es/film917419.html" xr:uid="{4E11779D-2D42-468A-AD62-B4F1447F7D52}"/>
    <hyperlink ref="E2875" r:id="rId4043" display="https://www.filmaffinity.com/es/film630685.html" xr:uid="{680086F8-B790-4176-A0EB-7EF155F92822}"/>
    <hyperlink ref="E4641" r:id="rId4044" display="https://www.filmaffinity.com/es/film759291.html" xr:uid="{2CEDACA6-E666-4D48-9B27-77A954964E2C}"/>
    <hyperlink ref="E4642" r:id="rId4045" display="https://www.filmaffinity.com/es/film472097.html" xr:uid="{50CE156F-6D6A-4EA8-8C65-53FB655DE730}"/>
    <hyperlink ref="E4644" r:id="rId4046" display="https://www.filmaffinity.com/es/film494309.html" xr:uid="{992DBB2A-A464-4581-AF5E-E2257FCC7FD1}"/>
    <hyperlink ref="E4645" r:id="rId4047" display="https://www.filmaffinity.com/es/film562434.html" xr:uid="{B2136461-5F35-459A-937F-48B3D9ABEC2D}"/>
    <hyperlink ref="E4646" r:id="rId4048" display="https://www.filmaffinity.com/es/film826671.html" xr:uid="{9C6FCC99-E5B8-4663-BB62-A843534758A3}"/>
    <hyperlink ref="E4647" r:id="rId4049" display="https://www.filmaffinity.com/es/film331227.html" xr:uid="{CD498DAC-9884-4BA7-8578-55EF3F4B1543}"/>
    <hyperlink ref="E4648" r:id="rId4050" display="https://www.filmaffinity.com/es/film777673.html" xr:uid="{204F6E7B-9BD5-40CD-84D6-FF2B1DDBA97B}"/>
    <hyperlink ref="E4649" r:id="rId4051" display="https://www.filmaffinity.com/es/film318387.html" xr:uid="{8E9015A2-044F-459A-BAB3-A0B9619EB06A}"/>
    <hyperlink ref="E4650" r:id="rId4052" display="https://www.filmaffinity.com/es/film866126.html" xr:uid="{166BAD24-F5E2-4ED6-A0C6-132D8B8A0F24}"/>
    <hyperlink ref="E4651" r:id="rId4053" display="https://www.filmaffinity.com/es/film502708.html" xr:uid="{D2D2BF6C-6A6A-4F40-9E93-1111614BA286}"/>
    <hyperlink ref="E4652" r:id="rId4054" display="https://www.filmaffinity.com/es/film300725.html" xr:uid="{6D9AF97A-BA59-49CE-B0C8-FD1B407AD8ED}"/>
    <hyperlink ref="E4653" r:id="rId4055" display="https://www.filmaffinity.com/es/film732503.html" xr:uid="{9BC5A794-3E4E-4617-9822-AB7ACFE8E66F}"/>
    <hyperlink ref="E4654" r:id="rId4056" display="https://www.filmaffinity.com/es/film998690.html" xr:uid="{66AF88A5-6498-4929-9B05-BC531BD75C8A}"/>
    <hyperlink ref="E4655" r:id="rId4057" display="https://www.filmaffinity.com/es/film587836.html" xr:uid="{ECD699B3-55CC-45D6-A80D-7EE2B67B1578}"/>
    <hyperlink ref="E4656" r:id="rId4058" display="https://www.filmaffinity.com/es/film638994.html" xr:uid="{8D5BE9E8-8B73-4430-84E6-FB6A4CC47657}"/>
    <hyperlink ref="E4658" r:id="rId4059" display="https://www.filmaffinity.com/es/film910067.html" xr:uid="{BA7178CC-4765-487A-919A-BC669E571B1F}"/>
    <hyperlink ref="E4659" r:id="rId4060" display="https://www.filmaffinity.com/es/film897787.html" xr:uid="{91FF3AC5-E1D8-4BCC-8E25-424D3F08C65A}"/>
    <hyperlink ref="E4661" r:id="rId4061" display="https://www.filmaffinity.com/es/film153436.html" xr:uid="{535DF463-49EC-431F-9B4E-1F54831ADB91}"/>
    <hyperlink ref="E4662" r:id="rId4062" display="https://www.filmaffinity.com/es/film928420.html" xr:uid="{9C5A8720-19A5-45BE-B355-411D4853521E}"/>
    <hyperlink ref="E4663" r:id="rId4063" display="https://www.filmaffinity.com/es/film260511.html" xr:uid="{85C56FAC-92DD-40B5-9BE8-C94AF8F1BE1F}"/>
    <hyperlink ref="E4664" r:id="rId4064" display="https://www.filmaffinity.com/es/film866133.html" xr:uid="{A19ED1D1-4A12-4D34-AB54-985CE33FF229}"/>
    <hyperlink ref="E4660" r:id="rId4065" display="https://www.filmaffinity.com/es/film334997.html" xr:uid="{544D6F70-83E0-4A7C-B4CF-BE5407414A26}"/>
    <hyperlink ref="E4665" r:id="rId4066" display="https://www.filmaffinity.com/es/film785144.html" xr:uid="{7916BB50-1335-4345-BFB8-4A4D06938ADE}"/>
    <hyperlink ref="E4667" r:id="rId4067" display="https://www.filmaffinity.com/es/film839025.html" xr:uid="{1DC919C5-D364-41B1-BE9F-42187A0ADD4A}"/>
    <hyperlink ref="E4668" r:id="rId4068" display="https://www.filmaffinity.com/es/film302768.html" xr:uid="{563D646D-2941-488D-BB8E-305A0E4BA9A4}"/>
    <hyperlink ref="E4666" r:id="rId4069" display="https://www.filmaffinity.com/es/film641074.html" xr:uid="{040F61E4-0F88-486E-896F-09195CF4E948}"/>
    <hyperlink ref="E4669" r:id="rId4070" display="https://www.filmaffinity.com/es/film691813.html" xr:uid="{DAC66B2E-8B00-4C63-A88E-FCEF245F17F1}"/>
    <hyperlink ref="E4670" r:id="rId4071" display="https://www.filmaffinity.com/es/film233961.html" xr:uid="{F6653BAB-9E70-4465-A252-1DD00BA89DC3}"/>
    <hyperlink ref="E4671" r:id="rId4072" display="https://www.filmaffinity.com/es/film750301.html" xr:uid="{95553728-88C3-413E-84B7-CB94204AAC28}"/>
    <hyperlink ref="E4672" r:id="rId4073" display="https://www.filmaffinity.com/es/film751906.html" xr:uid="{01C1276C-BF7B-4086-9819-31B78A3A5258}"/>
    <hyperlink ref="E4673" r:id="rId4074" display="https://www.filmaffinity.com/es/film524761.html" xr:uid="{B01DE83C-2190-4E07-B60F-734262792327}"/>
    <hyperlink ref="E4674" r:id="rId4075" display="https://www.filmaffinity.com/es/film669475.html" xr:uid="{C988B115-4D22-402B-AD6F-4F47B69048FE}"/>
    <hyperlink ref="E2920" r:id="rId4076" display="https://www.filmaffinity.com/es/film408949.html" xr:uid="{267F0E34-9A46-4334-A067-CECB57553CD0}"/>
    <hyperlink ref="E4675" r:id="rId4077" display="https://www.filmaffinity.com/es/film539245.html" xr:uid="{F8C29059-F1A9-4703-BE15-7F06F613977E}"/>
    <hyperlink ref="E4676" r:id="rId4078" display="https://www.filmaffinity.com/es/film481690.html" xr:uid="{0D5A91CC-97A5-461C-AA91-CA0FCEFA93A4}"/>
    <hyperlink ref="E4677" r:id="rId4079" display="https://www.filmaffinity.com/es/film799042.html" xr:uid="{FF07AAF3-EA07-485B-96BB-E1BBC1B949DF}"/>
    <hyperlink ref="E4679" r:id="rId4080" display="https://www.filmaffinity.com/es/film331616.html" xr:uid="{B15BE2C9-69B3-4069-98C7-7670BEC09698}"/>
    <hyperlink ref="E4678" r:id="rId4081" display="https://www.filmaffinity.com/es/film960420.html" xr:uid="{3DD0FA50-6A16-4E02-AD4A-941416CA4408}"/>
    <hyperlink ref="E4680" r:id="rId4082" display="https://www.filmaffinity.com/es/film429755.html" xr:uid="{4635B510-99EF-4C37-BBFB-F5A856CF9F8D}"/>
    <hyperlink ref="E4682" r:id="rId4083" display="https://www.filmaffinity.com/es/film116520.html" xr:uid="{7BF99FE1-BA8E-4690-BB43-87A40F62271D}"/>
    <hyperlink ref="E4683" r:id="rId4084" display="https://www.filmaffinity.com/es/film422078.html" xr:uid="{9CC986B8-5240-48D5-AF48-C59EB3710D4D}"/>
    <hyperlink ref="E4684" r:id="rId4085" display="https://www.filmaffinity.com/es/film617367.html" xr:uid="{09F2A2E7-9EE4-4B15-95B9-89E102BBBECD}"/>
    <hyperlink ref="E4685" r:id="rId4086" display="https://www.filmaffinity.com/es/film924765.html" xr:uid="{D026AE98-A97D-447D-98CC-EA9782F64807}"/>
    <hyperlink ref="E4686" r:id="rId4087" display="https://www.filmaffinity.com/es/film230562.html" xr:uid="{DB9FCFBE-E9A9-40CD-8EE4-DE5C06DECBB7}"/>
    <hyperlink ref="E4688" r:id="rId4088" display="https://www.filmaffinity.com/es/film330168.html" xr:uid="{01CC2B8E-CFCD-47E7-A3AD-FD4C9D20A43E}"/>
    <hyperlink ref="E4689" r:id="rId4089" display="https://www.filmaffinity.com/es/film727946.html" xr:uid="{5E69224E-1450-490F-AF7A-AF11B24D695A}"/>
    <hyperlink ref="E4690" r:id="rId4090" display="https://www.filmaffinity.com/es/film834381.html" xr:uid="{B846355A-BCA8-4481-9E6B-9BA66E60137B}"/>
    <hyperlink ref="E4691" r:id="rId4091" display="https://www.filmaffinity.com/es/film805991.html" xr:uid="{271DDBC9-0E95-4B10-AA9C-747E5C354CF3}"/>
    <hyperlink ref="E4694" r:id="rId4092" display="https://www.filmaffinity.com/es/film875960.html" xr:uid="{9422D536-38F8-4EDF-B448-42F84EA053D7}"/>
    <hyperlink ref="E4695" r:id="rId4093" display="https://www.filmaffinity.com/es/film126099.html" xr:uid="{6B373A2A-CB14-4686-B8D0-C227EF89B8D0}"/>
    <hyperlink ref="E4696" r:id="rId4094" display="https://www.filmaffinity.com/es/film247716.html" xr:uid="{08CCCBA4-9C7E-4DA8-9C89-C879F013B427}"/>
    <hyperlink ref="E4697" r:id="rId4095" display="https://www.filmaffinity.com/es/film560380.html" xr:uid="{D4849853-C22C-4820-8048-F2EFEE2144E8}"/>
    <hyperlink ref="E4698" r:id="rId4096" display="https://www.filmaffinity.com/es/film619852.html" xr:uid="{1726B875-9EAF-47D4-9FF3-66CC897F547E}"/>
    <hyperlink ref="E4699" r:id="rId4097" display="https://www.filmaffinity.com/es/film603800.html" xr:uid="{255865B0-E372-443E-AEF3-95F56B85E227}"/>
    <hyperlink ref="E4700" r:id="rId4098" display="https://www.filmaffinity.com/es/film413655.html" xr:uid="{D1EB4343-592E-4DB5-B47D-FB715629C79E}"/>
    <hyperlink ref="E4702" r:id="rId4099" display="https://www.filmaffinity.com/es/film509004.html" xr:uid="{8523E032-41CA-4552-BC08-976423815F79}"/>
    <hyperlink ref="E4704" r:id="rId4100" display="https://www.filmaffinity.com/es/film320621.html" xr:uid="{076B3E1F-3BC9-489E-9067-AB913CADD2AB}"/>
    <hyperlink ref="E4701" r:id="rId4101" display="https://www.filmaffinity.com/es/film391444.html" xr:uid="{F9F21313-178F-4C92-8053-8181F978B54C}"/>
    <hyperlink ref="E4705" r:id="rId4102" display="https://www.filmaffinity.com/es/film521028.html" xr:uid="{5F956A8E-5D43-4894-9796-931FDFC4159E}"/>
    <hyperlink ref="E4009" r:id="rId4103" display="https://www.filmaffinity.com/es/film423275.html" xr:uid="{85B5418B-4931-4C4E-B61F-F96484B0AEE8}"/>
    <hyperlink ref="E4706" r:id="rId4104" display="https://www.filmaffinity.com/es/film594704.html" xr:uid="{ABF35BE5-E460-4820-9AA4-9A6DFD1B424F}"/>
    <hyperlink ref="E4709" r:id="rId4105" display="https://www.filmaffinity.com/es/film861601.html" xr:uid="{8A5BE954-2BF9-4485-9928-2A48833C3D4D}"/>
    <hyperlink ref="E2310" r:id="rId4106" display="https://www.filmaffinity.com/es/film494084.html" xr:uid="{33AAF075-8E54-43AF-A6CE-0DD74B701E5A}"/>
    <hyperlink ref="E4710" r:id="rId4107" display="https://www.filmaffinity.com/es/film301370.html" xr:uid="{4B21DA77-8F56-4B78-AA79-03744CE750ED}"/>
    <hyperlink ref="E4711" r:id="rId4108" display="https://www.filmaffinity.com/es/film789557.html" xr:uid="{8335D496-B689-4EF6-BACB-03C2386556C1}"/>
    <hyperlink ref="E4712" r:id="rId4109" display="https://www.filmaffinity.com/es/film764231.html" xr:uid="{F1ACDCBF-C36B-44E7-902F-C54F8BC7B1F4}"/>
    <hyperlink ref="E4713" r:id="rId4110" display="https://www.filmaffinity.com/es/film411816.html" xr:uid="{45DBDDB4-ADC9-4869-A5A3-2A8CBD259ECF}"/>
    <hyperlink ref="E4714" r:id="rId4111" display="https://www.filmaffinity.com/es/film600117.html" xr:uid="{D1A0D177-7B4B-460F-A2AC-84E1B680867E}"/>
    <hyperlink ref="E4715" r:id="rId4112" display="https://www.filmaffinity.com/es/film214212.html" xr:uid="{94FCFE3F-CE51-4157-90DC-7438EDE082A1}"/>
    <hyperlink ref="E4718" r:id="rId4113" display="https://www.filmaffinity.com/es/film525763.html" xr:uid="{BC7D6C8C-E3D0-43DE-B79A-C02D754B7702}"/>
    <hyperlink ref="E4719" r:id="rId4114" display="https://www.filmaffinity.com/es/film184274.html" xr:uid="{A052224E-4568-4170-816D-0D9039C0EB01}"/>
    <hyperlink ref="E4720" r:id="rId4115" display="https://www.filmaffinity.com/es/film888194.html" xr:uid="{4D88C71F-8709-4BA6-A2CB-996B9336B8F2}"/>
    <hyperlink ref="E4721" r:id="rId4116" display="https://www.filmaffinity.com/es/film411125.html" xr:uid="{53E4108B-B61F-47E3-A88D-1CAF7326BD08}"/>
    <hyperlink ref="E4722" r:id="rId4117" display="https://www.filmaffinity.com/es/film842965.html" xr:uid="{DAC9B7B7-C8DF-4291-BA20-E31DC2181AE0}"/>
    <hyperlink ref="E4723" r:id="rId4118" display="https://www.filmaffinity.com/es/film549207.html" xr:uid="{82BE27DC-4D53-4433-A268-1BB2FEF801D2}"/>
    <hyperlink ref="E4724" r:id="rId4119" display="https://www.filmaffinity.com/es/film752069.html" xr:uid="{DDF53189-CF03-4F69-B34C-774138555C37}"/>
    <hyperlink ref="E4725" r:id="rId4120" display="https://www.filmaffinity.com/es/film838762.html" xr:uid="{6844901A-5331-4552-8EF5-51FD13D73B71}"/>
    <hyperlink ref="E4727" r:id="rId4121" display="https://www.filmaffinity.com/es/film331778.html" xr:uid="{F702AF4C-AB31-465E-8192-980400222A6A}"/>
    <hyperlink ref="E4728" r:id="rId4122" display="https://www.filmaffinity.com/es/film746997.html" xr:uid="{F4709BDC-3448-4516-A163-86AC72FF2300}"/>
    <hyperlink ref="E4729" r:id="rId4123" display="https://www.filmaffinity.com/es/film682968.html" xr:uid="{B3D43019-865D-46FE-AE2C-684709FE098F}"/>
    <hyperlink ref="E4730" r:id="rId4124" display="https://www.filmaffinity.com/es/film333325.html" xr:uid="{9A6874F3-49E9-4845-B5DF-1DB9BE330FAC}"/>
    <hyperlink ref="E4731" r:id="rId4125" display="https://www.filmaffinity.com/es/film703129.html" xr:uid="{42D4B66F-60B4-44B8-AB34-EC1B6B06BFC4}"/>
    <hyperlink ref="E4732" r:id="rId4126" display="https://www.filmaffinity.com/es/film165630.html" xr:uid="{6C49D594-4C95-490D-83BA-D613DD52CC1D}"/>
    <hyperlink ref="E4734" r:id="rId4127" display="https://www.filmaffinity.com/es/film861246.html" xr:uid="{0CFB7F3F-C83A-4427-A4DF-5B468EA66060}"/>
    <hyperlink ref="E4735" r:id="rId4128" display="https://www.filmaffinity.com/es/film903138.html" xr:uid="{449ABE86-8E56-447B-8E92-FD5598CE457F}"/>
    <hyperlink ref="E4739" r:id="rId4129" display="https://www.filmaffinity.com/es/film170556.html" xr:uid="{28C5D0DF-FDE6-48B2-AEC2-8F5BC9D59828}"/>
    <hyperlink ref="E4736" r:id="rId4130" display="https://www.filmaffinity.com/es/film489880.html" xr:uid="{65F9CC8E-7A45-4069-915A-D6E42DBE6110}"/>
    <hyperlink ref="E4741" r:id="rId4131" display="https://www.filmaffinity.com/es/film439342.html" xr:uid="{1CCCA912-1729-4C79-806F-C47B54A62E8B}"/>
    <hyperlink ref="E4742" r:id="rId4132" display="https://www.filmaffinity.com/es/film259229.html" xr:uid="{D0F86BC5-B71A-4073-A816-C7CB12179683}"/>
    <hyperlink ref="E4743" r:id="rId4133" display="https://www.filmaffinity.com/es/film531382.html" xr:uid="{D7B30F68-17ED-4B6D-B3AA-D5C53CDFC4D4}"/>
    <hyperlink ref="E4744" r:id="rId4134" display="https://www.filmaffinity.com/es/film894315.html" xr:uid="{6D189851-044A-4291-8E66-1FF72C7C69AA}"/>
    <hyperlink ref="E4745" r:id="rId4135" display="https://www.filmaffinity.com/es/film623232.html" xr:uid="{D5E47E7D-E017-49D0-BF83-F7D186F380B4}"/>
    <hyperlink ref="E4748" r:id="rId4136" display="https://www.filmaffinity.com/es/film556745.html" xr:uid="{7755A479-A2E6-4A66-B617-1D72A4E1A023}"/>
    <hyperlink ref="E4750" r:id="rId4137" display="https://www.filmaffinity.com/es/film121270.html" xr:uid="{8E3769A6-A1EA-45D5-B876-82ECB0BD78E0}"/>
    <hyperlink ref="E4751" r:id="rId4138" display="https://www.filmaffinity.com/es/film400790.html" xr:uid="{3BFDF52A-0806-4FA2-ADDD-1A540E07A653}"/>
    <hyperlink ref="E4749" r:id="rId4139" display="https://www.filmaffinity.com/es/film448855.html" xr:uid="{B7C52204-9EEF-45CA-A603-9EF07A22479D}"/>
    <hyperlink ref="E4752" r:id="rId4140" display="https://www.filmaffinity.com/es/film154142.html" xr:uid="{177B5268-A8F3-454E-8201-6A73A12484C2}"/>
    <hyperlink ref="E3352" r:id="rId4141" display="https://www.filmaffinity.com/es/film333732.html" xr:uid="{5C889FB8-6B7A-4C55-8FA2-F87B5A8C3A48}"/>
    <hyperlink ref="E4753" r:id="rId4142" display="https://www.filmaffinity.com/es/film600592.html" xr:uid="{3FC4D4C6-B489-41C9-987C-6E58633DEF9A}"/>
    <hyperlink ref="E4754" r:id="rId4143" display="https://www.filmaffinity.com/es/film464187.html" xr:uid="{03FE12EA-A1FC-482A-A420-05E31333FB3C}"/>
    <hyperlink ref="E4755" r:id="rId4144" display="https://www.filmaffinity.com/es/film476712.html" xr:uid="{6C18743A-7757-4F46-AE2F-A835DDD2E8C6}"/>
    <hyperlink ref="E4757" r:id="rId4145" display="https://www.filmaffinity.com/es/film751006.html" xr:uid="{977E7828-46B9-4A68-873A-60F070B504DE}"/>
    <hyperlink ref="E4758" r:id="rId4146" display="https://www.filmaffinity.com/es/film575333.html" xr:uid="{78F45C6C-DD33-4064-A3BF-415BFB83F297}"/>
    <hyperlink ref="E4759" r:id="rId4147" display="https://www.filmaffinity.com/es/film648584.html" xr:uid="{4DE556C7-6661-4B85-886C-E817B594AB0A}"/>
    <hyperlink ref="E4760" r:id="rId4148" display="https://www.filmaffinity.com/es/film293124.html" xr:uid="{240F8D84-4450-4A28-8AA5-C04D0284D88A}"/>
    <hyperlink ref="E4761" r:id="rId4149" display="https://www.filmaffinity.com/es/film701069.html" xr:uid="{BB3564AA-916E-4845-8A20-CCEF6D29154F}"/>
    <hyperlink ref="E4762" r:id="rId4150" display="https://www.filmaffinity.com/es/film479298.html" xr:uid="{DB3ADDF8-44D1-47B2-A76E-952625F7B5B2}"/>
    <hyperlink ref="E4763" r:id="rId4151" display="https://www.filmaffinity.com/es/film936995.html" xr:uid="{355B5050-D379-4A08-B053-AFC5190071B6}"/>
    <hyperlink ref="E4764" r:id="rId4152" display="https://www.filmaffinity.com/es/film560440.html" xr:uid="{DB166794-897B-4D7A-92A1-A40BD6D099D0}"/>
    <hyperlink ref="E4765" r:id="rId4153" display="https://www.filmaffinity.com/es/film243832.html" xr:uid="{7B772D6D-A787-497C-8E9D-0341EB5E5A05}"/>
    <hyperlink ref="E4766" r:id="rId4154" display="https://www.filmaffinity.com/es/film822329.html" xr:uid="{BE0E7345-0414-4B88-AF74-E15164B91865}"/>
    <hyperlink ref="E4767" r:id="rId4155" display="https://www.filmaffinity.com/es/film322246.html" xr:uid="{6A30C4E6-6CB9-4B76-98BC-499CB7DF0DD1}"/>
    <hyperlink ref="E4768" r:id="rId4156" display="https://www.filmaffinity.com/es/film540876.html" xr:uid="{829A5B47-0011-4457-9569-E11E4C9C8F5C}"/>
    <hyperlink ref="E4747" r:id="rId4157" display="https://www.filmaffinity.com/es/film661443.html" xr:uid="{DBA8F1B2-AEA9-48AC-9DE8-2FB51F03FEE4}"/>
    <hyperlink ref="E4769" r:id="rId4158" display="https://www.filmaffinity.com/es/film937070.html" xr:uid="{E280887F-909F-46A8-BD9C-84989F5A2E78}"/>
    <hyperlink ref="E4770" r:id="rId4159" display="https://www.filmaffinity.com/es/film548144.html" xr:uid="{75179C34-F2F7-459C-80C5-3A36565C41EC}"/>
    <hyperlink ref="E4771" r:id="rId4160" display="https://www.filmaffinity.com/es/film582922.html" xr:uid="{A9918CEB-7643-4FC5-8B39-6FCDF560794E}"/>
    <hyperlink ref="E4772" r:id="rId4161" display="https://www.filmaffinity.com/es/film343660.html" xr:uid="{8A44E8DB-4541-4EA7-891A-B32E71C6FB46}"/>
    <hyperlink ref="E4773" r:id="rId4162" display="https://www.filmaffinity.com/es/film780496.html" xr:uid="{D399F411-862C-4412-B192-36B3A0C90319}"/>
    <hyperlink ref="E4774" r:id="rId4163" display="https://www.filmaffinity.com/es/film974746.html" xr:uid="{D0CD5172-4205-47D7-8E8D-22C521847F89}"/>
    <hyperlink ref="E4775" r:id="rId4164" display="https://www.filmaffinity.com/es/film829857.html" xr:uid="{B8467532-206F-40BE-8B90-631AC7F381B0}"/>
    <hyperlink ref="E4776" r:id="rId4165" display="https://www.filmaffinity.com/es/film488485.html" xr:uid="{DB28D371-8ED2-42F8-9D8E-07B0ED106189}"/>
    <hyperlink ref="E4777" r:id="rId4166" display="https://www.filmaffinity.com/es/film520853.html" xr:uid="{A9CA47BB-2F92-4CC3-ADB6-F64ECC7E802C}"/>
    <hyperlink ref="E4779" r:id="rId4167" display="https://www.filmaffinity.com/es/film401125.html" xr:uid="{8A66F242-AC40-4665-9E89-E43B51C853F8}"/>
    <hyperlink ref="E4781" r:id="rId4168" display="https://www.filmaffinity.com/es/film163870.html" xr:uid="{599F87B9-0C02-48F7-B9AD-85C5F02CAAC6}"/>
    <hyperlink ref="E4778" r:id="rId4169" display="https://www.filmaffinity.com/es/film511318.html" xr:uid="{7FCFAD98-8E6C-4446-8D66-C6AADE7F4BF3}"/>
    <hyperlink ref="E4782" r:id="rId4170" display="https://www.filmaffinity.com/es/film396709.html" xr:uid="{527E4889-4225-45F1-9774-B6A84019465D}"/>
    <hyperlink ref="E4783" r:id="rId4171" display="https://www.filmaffinity.com/es/film919252.html" xr:uid="{6C98514A-08CD-4B71-B0EB-49FF8D767A88}"/>
    <hyperlink ref="E4784" r:id="rId4172" display="https://www.filmaffinity.com/es/film649415.html" xr:uid="{955B7B4F-7844-4819-83EA-678378BB1118}"/>
    <hyperlink ref="E4786" r:id="rId4173" display="https://www.filmaffinity.com/es/film768393.html" xr:uid="{552C7BA2-8554-4924-9662-1BD1CA766A3C}"/>
    <hyperlink ref="E4787" r:id="rId4174" display="https://www.filmaffinity.com/es/film214561.html" xr:uid="{5228D0D5-F7AC-4383-8A4A-9FCA8A6AEE2C}"/>
    <hyperlink ref="E4788" r:id="rId4175" display="https://www.filmaffinity.com/es/film141942.html" xr:uid="{04CFEFEA-FE62-4122-AA20-D0904DD325BD}"/>
    <hyperlink ref="E4790" r:id="rId4176" display="https://www.filmaffinity.com/es/film533016.html" xr:uid="{A4647B73-0016-4272-B0C0-3BD61A8BA7CD}"/>
    <hyperlink ref="E4791" r:id="rId4177" display="https://www.filmaffinity.com/es/film865128.html" xr:uid="{09DA7899-E551-46D2-B589-1A8804E74900}"/>
    <hyperlink ref="E4792" r:id="rId4178" display="https://www.filmaffinity.com/es/film846099.html" xr:uid="{E328FBB4-E035-4E6C-BE37-C651714091D6}"/>
    <hyperlink ref="E4794" r:id="rId4179" display="https://www.filmaffinity.com/es/film461952.html" xr:uid="{4C0A8FD5-192B-4E8A-AABA-9E8E0957F359}"/>
    <hyperlink ref="E4795" r:id="rId4180" display="https://www.filmaffinity.com/es/film645308.html" xr:uid="{CF393DF1-8697-4652-9DFB-8FE081A19C6E}"/>
    <hyperlink ref="E4796" r:id="rId4181" display="https://www.filmaffinity.com/es/film976397.html" xr:uid="{F34AC3FA-6CE9-4AAD-8984-2EC2AA370FD3}"/>
    <hyperlink ref="E4797" r:id="rId4182" display="https://www.filmaffinity.com/es/film869669.html" xr:uid="{AAD0F368-0DF2-4DAF-B2D3-500ED8AFDCA0}"/>
    <hyperlink ref="E2273" r:id="rId4183" display="https://www.filmaffinity.com/es/film479609.html" xr:uid="{E83FB702-59CC-4E89-ADAB-AD01E9343EBE}"/>
    <hyperlink ref="E4798" r:id="rId4184" display="https://www.filmaffinity.com/es/film108067.html" xr:uid="{4AB704EC-563F-4C22-9726-FBB3BB27FCBD}"/>
    <hyperlink ref="E4799" r:id="rId4185" display="https://www.filmaffinity.com/es/film285953.html" xr:uid="{3C09CFCC-6189-4863-90CD-6A7C0B26AA94}"/>
    <hyperlink ref="E4800" r:id="rId4186" display="https://www.filmaffinity.com/es/film137796.html" xr:uid="{A49998DF-001A-4F88-ADE5-4D7C8C4FD19A}"/>
    <hyperlink ref="E4801" r:id="rId4187" display="https://www.filmaffinity.com/es/film813615.html" xr:uid="{85FEBB79-8BFB-4A8E-A8DE-1B1702F3E520}"/>
    <hyperlink ref="E4802" r:id="rId4188" display="https://www.filmaffinity.com/es/film627799.html" xr:uid="{D74EDA16-2DC1-47B9-A8D4-859E60686CC4}"/>
    <hyperlink ref="E4803" r:id="rId4189" display="https://www.filmaffinity.com/es/film953800.html" xr:uid="{FA492523-FD6B-46F7-B042-C1A04194CAD9}"/>
    <hyperlink ref="E4804" r:id="rId4190" display="https://www.filmaffinity.com/es/film487261.html" xr:uid="{F67AF953-D524-480D-9463-87D3BC72B3DF}"/>
    <hyperlink ref="E4805" r:id="rId4191" display="https://www.filmaffinity.com/es/film669930.html" xr:uid="{F3746596-FD06-45BA-BE4D-9C7CBE8371C8}"/>
    <hyperlink ref="E4806" r:id="rId4192" display="https://www.filmaffinity.com/es/film862450.html" xr:uid="{2BB1629E-8BBC-4ADE-8120-8221403308F2}"/>
    <hyperlink ref="E4808" r:id="rId4193" display="https://www.filmaffinity.com/es/film931318.html" xr:uid="{4856A1D5-B1F8-4D7B-9D8B-DF9A32587258}"/>
    <hyperlink ref="E4810" r:id="rId4194" display="https://www.filmaffinity.com/es/film819697.html" xr:uid="{7689AF37-5962-4EB7-BCA3-1D511F33CC1F}"/>
    <hyperlink ref="E4812" r:id="rId4195" display="https://www.filmaffinity.com/es/film451800.html" xr:uid="{4CDB94BB-3ECD-442A-9EB3-334E022FC6B7}"/>
    <hyperlink ref="E4813" r:id="rId4196" display="https://www.filmaffinity.com/es/film990097.html" xr:uid="{BF93160C-E01A-43B3-8E7F-1677307D62EC}"/>
    <hyperlink ref="E4814" r:id="rId4197" display="https://www.filmaffinity.com/es/film882808.html" xr:uid="{16B3B6AA-210F-403A-A2B4-F8767409D433}"/>
    <hyperlink ref="E4815" r:id="rId4198" display="https://www.filmaffinity.com/es/film909610.html" xr:uid="{E062DCD3-4791-4C2F-A7FD-37B9DB032D6E}"/>
    <hyperlink ref="E4816" r:id="rId4199" display="https://www.filmaffinity.com/es/film922414.html" xr:uid="{5A8AED2D-5BF4-4A6C-B543-74F627BCAD7C}"/>
    <hyperlink ref="E4818" r:id="rId4200" display="https://www.filmaffinity.com/es/film595319.html" xr:uid="{02E3F348-B2D9-408D-97EC-8837CC614986}"/>
    <hyperlink ref="E4819" r:id="rId4201" display="https://www.filmaffinity.com/es/film481391.html" xr:uid="{DAD8BBEB-EA9D-45C1-931A-D9AEC597E1B8}"/>
    <hyperlink ref="E4821" r:id="rId4202" display="https://www.filmaffinity.com/es/film686932.html" xr:uid="{F9CD4684-9317-49E7-82A1-58FD9B642CE1}"/>
    <hyperlink ref="E4822" r:id="rId4203" display="https://www.filmaffinity.com/es/film240072.html" xr:uid="{084F2332-6930-4C6E-8E7E-D4D8A771250E}"/>
    <hyperlink ref="E4823" r:id="rId4204" display="https://www.filmaffinity.com/es/film169980.html" xr:uid="{91B4AD02-1944-408D-8CAC-BB2E9AFA4C63}"/>
    <hyperlink ref="E4824" r:id="rId4205" display="https://www.filmaffinity.com/es/film945246.html" xr:uid="{3598BF3F-4865-464A-AD56-516E2269E3B6}"/>
    <hyperlink ref="E4826" r:id="rId4206" display="https://www.filmaffinity.com/es/film936293.html" xr:uid="{DCECF1A2-FAA3-4FC0-BE37-C34A8CA16633}"/>
    <hyperlink ref="E4827" r:id="rId4207" display="https://www.filmaffinity.com/es/film695647.html" xr:uid="{5200E831-38B0-4473-889A-CC673E92FCCD}"/>
    <hyperlink ref="E4828" r:id="rId4208" display="https://www.filmaffinity.com/es/film668211.html" xr:uid="{8D8BF5F7-34E3-4EB0-A811-F6BB7EB3AFC5}"/>
    <hyperlink ref="E4830" r:id="rId4209" display="https://www.filmaffinity.com/es/film279105.html" xr:uid="{54BDEFB7-54FB-467E-A419-C86CD9B593AB}"/>
    <hyperlink ref="E4831" r:id="rId4210" display="https://www.filmaffinity.com/es/film901959.html" xr:uid="{17309ED7-C5AA-4C66-B9B8-10A769BCA0C9}"/>
    <hyperlink ref="E4832" r:id="rId4211" display="https://www.filmaffinity.com/es/film666894.html" xr:uid="{4C454212-F782-46BE-9FD1-5495C5CB85A4}"/>
    <hyperlink ref="E4834" r:id="rId4212" display="https://www.filmaffinity.com/es/film799663.html" xr:uid="{5F2C79B3-05C7-4E02-B2B0-13EAC4F20ACE}"/>
    <hyperlink ref="E4835" r:id="rId4213" display="https://www.filmaffinity.com/es/film798568.html" xr:uid="{A6E1D43E-D3CD-40AA-B3D9-DE1C5E9161EE}"/>
    <hyperlink ref="E4836" r:id="rId4214" display="https://www.filmaffinity.com/es/film381990.html" xr:uid="{36C70E9B-0555-49F6-AAE8-1EB209CB51E9}"/>
    <hyperlink ref="E4833" r:id="rId4215" display="https://www.filmaffinity.com/es/film626025.html" xr:uid="{43DA4CCD-6C75-461D-90CE-BA51D220D2EF}"/>
    <hyperlink ref="E4837" r:id="rId4216" display="https://www.filmaffinity.com/es/film221056.html" xr:uid="{CDC49681-5136-4012-BEF4-66E7ECD7B326}"/>
    <hyperlink ref="E4838" r:id="rId4217" display="https://www.filmaffinity.com/es/film458948.html" xr:uid="{9D69ECED-59A9-47E7-9A99-149739868F3E}"/>
    <hyperlink ref="E4839" r:id="rId4218" display="https://www.filmaffinity.com/es/film184853.html" xr:uid="{7C15B734-35BF-497C-BD51-4AE6EDC9C07F}"/>
    <hyperlink ref="E4840" r:id="rId4219" display="https://www.filmaffinity.com/es/film354440.html" xr:uid="{32CC61F5-16F5-41E7-9AA6-0AC79454BB51}"/>
    <hyperlink ref="E4841" r:id="rId4220" display="https://www.filmaffinity.com/es/film405261.html" xr:uid="{F6D46456-28C2-478F-AD83-78D99B8BDAAB}"/>
    <hyperlink ref="E4842" r:id="rId4221" display="https://www.filmaffinity.com/es/film680679.html" xr:uid="{FE3EB190-FD68-4B66-9690-A3BDA416D03C}"/>
    <hyperlink ref="E4843" r:id="rId4222" display="https://www.filmaffinity.com/es/film211462.html" xr:uid="{F3F4C44C-B4E0-47EE-9A86-E6C02BE345F0}"/>
    <hyperlink ref="E4844" r:id="rId4223" display="https://www.filmaffinity.com/es/film452559.html" xr:uid="{0365FD12-A3F7-4140-A462-3C995941949E}"/>
    <hyperlink ref="E4845" r:id="rId4224" display="https://www.filmaffinity.com/es/film385300.html" xr:uid="{908F5890-5B79-4413-BE19-3F9762093AD6}"/>
    <hyperlink ref="E4846" r:id="rId4225" display="https://www.filmaffinity.com/es/film296629.html" xr:uid="{8DEC1ADE-2671-4CE7-9B4A-C7E7FBED57D6}"/>
    <hyperlink ref="E4847" r:id="rId4226" display="https://www.filmaffinity.com/es/film655284.html" xr:uid="{122DD470-EF4A-43A0-B6F1-11F2DCF9846D}"/>
    <hyperlink ref="E4848" r:id="rId4227" display="https://www.filmaffinity.com/es/film708823.html" xr:uid="{6F7D5E60-A27E-4DE7-9272-AD707DF3FFF7}"/>
    <hyperlink ref="E4849" r:id="rId4228" display="https://www.filmaffinity.com/es/film777312.html" xr:uid="{A485CA1C-2C5E-497A-8A70-E26E60E40E8D}"/>
    <hyperlink ref="E4850" r:id="rId4229" display="https://www.filmaffinity.com/es/film344042.html" xr:uid="{3F68938A-F7FA-4C83-A139-7CC82CB8E719}"/>
    <hyperlink ref="E4825" r:id="rId4230" display="https://www.filmaffinity.com/es/film513636.html" xr:uid="{E42EB1B7-66F4-4E43-A5B2-BCA2219B844F}"/>
    <hyperlink ref="E4852" r:id="rId4231" display="https://www.filmaffinity.com/es/film844418.html" xr:uid="{1F14949C-BE29-44AC-AA88-0724F1D51723}"/>
    <hyperlink ref="E4851" r:id="rId4232" display="https://www.filmaffinity.com/es/film598272.html" xr:uid="{92604414-388B-4DC6-9009-19C3C1FADC7E}"/>
    <hyperlink ref="E4853" r:id="rId4233" display="https://www.filmaffinity.com/es/film140489.html" xr:uid="{0E6F7C78-BDF9-485C-B9C0-41BF0843E3FB}"/>
    <hyperlink ref="E4854" r:id="rId4234" display="https://www.filmaffinity.com/es/film109290.html" xr:uid="{D4FF7E4B-C044-4AD8-9845-FECF9CD20B79}"/>
    <hyperlink ref="E1155" r:id="rId4235" display="https://www.filmaffinity.com/es/film106396.html" xr:uid="{0BB0EACB-0106-4D75-9FC0-22984F87A9AE}"/>
    <hyperlink ref="E4855" r:id="rId4236" display="https://www.filmaffinity.com/es/film558874.html" xr:uid="{1FB2F732-4538-4AD6-B819-97DD43759770}"/>
    <hyperlink ref="E4856" r:id="rId4237" display="https://www.filmaffinity.com/es/film297181.html" xr:uid="{BE23A1AE-D310-43A1-8614-2FDAFE3F919F}"/>
    <hyperlink ref="E4857" r:id="rId4238" display="https://www.filmaffinity.com/es/film627244.html" xr:uid="{7202B155-8371-459E-9C0C-91C73DB346B7}"/>
    <hyperlink ref="E4858" r:id="rId4239" display="https://www.filmaffinity.com/es/film640402.html" xr:uid="{4EEF900C-F799-44FC-8AAF-F85EC096B943}"/>
    <hyperlink ref="E4859" r:id="rId4240" display="https://www.filmaffinity.com/es/film665887.html" xr:uid="{C1614A66-C40A-4525-8CD1-4366AC207EFC}"/>
    <hyperlink ref="E4860" r:id="rId4241" display="https://www.filmaffinity.com/es/film711659.html" xr:uid="{48AD39A7-60AC-450E-BF32-CC3FBEB6C92E}"/>
    <hyperlink ref="E4861" r:id="rId4242" display="https://www.filmaffinity.com/es/film256051.html" xr:uid="{289AA756-FDAD-4E98-8C05-A869ECF3B68B}"/>
    <hyperlink ref="E4862" r:id="rId4243" display="https://www.filmaffinity.com/es/film913833.html" xr:uid="{D073F75A-0A4D-4799-AF9E-052AE8C22CF9}"/>
    <hyperlink ref="E4863" r:id="rId4244" display="https://www.filmaffinity.com/es/film131917.html" xr:uid="{B9DB99AD-1B73-4B4A-94E3-E6CE3930A1BA}"/>
    <hyperlink ref="E4864" r:id="rId4245" display="https://www.filmaffinity.com/es/film640842.html" xr:uid="{C6B1E808-C3F2-4547-B78B-1461AD5A61FA}"/>
    <hyperlink ref="E4865" r:id="rId4246" display="https://www.filmaffinity.com/es/film579677.html" xr:uid="{7F9E2D28-5F57-4F4A-BB8C-52A2A8A39403}"/>
    <hyperlink ref="E4866" r:id="rId4247" display="https://www.filmaffinity.com/es/film355419.html" xr:uid="{A94CA72B-DE35-46E0-9A8A-E41FAAEE7563}"/>
    <hyperlink ref="E4867" r:id="rId4248" display="https://www.filmaffinity.com/es/film931317.html" xr:uid="{F2B7D664-8F86-407F-B575-D06B8448E3EB}"/>
    <hyperlink ref="E4868" r:id="rId4249" display="https://www.filmaffinity.com/es/film289871.html" xr:uid="{6939A9B0-8D4C-43D3-8332-ABFC589FE9A9}"/>
    <hyperlink ref="E4869" r:id="rId4250" display="https://www.filmaffinity.com/es/film685347.html" xr:uid="{DE3B381B-F118-4F3B-A7BC-95356215D9B3}"/>
    <hyperlink ref="E4870" r:id="rId4251" display="https://www.filmaffinity.com/es/film447941.html" xr:uid="{D71DE0FC-08BC-4F12-8479-0BD70A97F98C}"/>
    <hyperlink ref="E4871" r:id="rId4252" display="https://www.filmaffinity.com/es/film330576.html" xr:uid="{532514AC-634D-49D4-9C64-5949D1415655}"/>
    <hyperlink ref="E4872" r:id="rId4253" display="https://www.filmaffinity.com/es/film810357.html" xr:uid="{6F82D40E-013B-4C54-B101-456A18E0CB0D}"/>
    <hyperlink ref="E4873" r:id="rId4254" display="https://www.filmaffinity.com/es/film712766.html" xr:uid="{0B832108-3267-49FF-B9CA-572E7F4E0150}"/>
    <hyperlink ref="E4874" r:id="rId4255" display="https://www.filmaffinity.com/es/film155753.html" xr:uid="{AF0DEEFF-FA83-48E6-A193-5BE9907428CB}"/>
    <hyperlink ref="E4876" r:id="rId4256" display="https://www.filmaffinity.com/es/film331677.html" xr:uid="{CD8024B1-C122-4D65-8485-742B3367E001}"/>
    <hyperlink ref="E4877" r:id="rId4257" display="https://www.filmaffinity.com/es/film897560.html" xr:uid="{3A646007-60F2-4DE1-8269-AC17F2D08595}"/>
    <hyperlink ref="E4878" r:id="rId4258" display="https://www.filmaffinity.com/es/film748407.html" xr:uid="{C1C77909-72BF-4B5D-8BF2-9BF459A59F41}"/>
    <hyperlink ref="E4879" r:id="rId4259" display="https://www.filmaffinity.com/es/film249608.html" xr:uid="{CD55E0AF-296E-425E-ACC8-B74357ECF9E0}"/>
    <hyperlink ref="E4881" r:id="rId4260" display="https://www.filmaffinity.com/es/film872398.html" xr:uid="{2C9431F6-2835-4830-8200-A10230B37815}"/>
    <hyperlink ref="E4882" r:id="rId4261" display="https://www.filmaffinity.com/es/film991501.html" xr:uid="{95B4823D-1E0B-4FC5-A5C8-3FC785FDA1C5}"/>
    <hyperlink ref="E4883" r:id="rId4262" display="https://www.filmaffinity.com/es/film705447.html" xr:uid="{B51B9295-A7B8-46C3-BC1C-2B6390891950}"/>
    <hyperlink ref="E4884" r:id="rId4263" display="https://www.filmaffinity.com/es/film917596.html" xr:uid="{AD2A55C1-5CB3-42CF-B6B5-D33683470903}"/>
    <hyperlink ref="E4885" r:id="rId4264" display="https://www.filmaffinity.com/es/film221140.html" xr:uid="{EEB0DD00-4670-43C9-94EC-360092F91345}"/>
    <hyperlink ref="E4887" r:id="rId4265" display="https://www.filmaffinity.com/es/film598485.html" xr:uid="{467D54B6-3594-4F0B-93DA-485F6D3111AB}"/>
    <hyperlink ref="E4888" r:id="rId4266" display="https://www.filmaffinity.com/es/film446968.html" xr:uid="{D9F9EA38-6C27-4B87-9785-2F07DC32B7D1}"/>
    <hyperlink ref="E4889" r:id="rId4267" display="https://www.filmaffinity.com/es/film423358.html" xr:uid="{ECCA6882-7CA9-4654-8C7A-49C967D58CE4}"/>
    <hyperlink ref="E4890" r:id="rId4268" display="https://www.filmaffinity.com/es/film242105.html" xr:uid="{D8799CF6-A2B2-4BB0-9A92-41D464903BC7}"/>
    <hyperlink ref="E4891" r:id="rId4269" display="https://www.filmaffinity.com/es/film282386.html" xr:uid="{B999CE42-1B95-4043-B37A-CDCC7E88FB92}"/>
    <hyperlink ref="E4892" r:id="rId4270" display="https://www.filmaffinity.com/es/film107100.html" xr:uid="{4E3389B6-228F-4D28-A71E-BB8FB682E6E8}"/>
    <hyperlink ref="E4893" r:id="rId4271" display="https://www.filmaffinity.com/es/film685775.html" xr:uid="{D42AF7A0-C518-4D49-8311-9B131D81DB5E}"/>
    <hyperlink ref="E4894" r:id="rId4272" display="https://www.filmaffinity.com/es/film385082.html" xr:uid="{C41B70A5-623D-4F53-BC1E-B158D4F8A9CE}"/>
    <hyperlink ref="E4895" r:id="rId4273" display="https://www.filmaffinity.com/es/film176360.html" xr:uid="{B70DFC3F-FB65-4BA4-BFEF-E65EBE362123}"/>
    <hyperlink ref="E4896" r:id="rId4274" display="https://www.filmaffinity.com/es/film137441.html" xr:uid="{56333E57-869E-41FC-9659-6A887EC91D3F}"/>
    <hyperlink ref="E4897" r:id="rId4275" display="https://www.filmaffinity.com/es/film285946.html" xr:uid="{FE597772-804E-4ED8-A791-FAA40F05C69F}"/>
    <hyperlink ref="E4898" r:id="rId4276" display="https://www.filmaffinity.com/es/film304656.html" xr:uid="{BF398AF0-F949-40AD-B1BE-370EF2F8EEE0}"/>
    <hyperlink ref="E4899" r:id="rId4277" display="https://www.filmaffinity.com/es/film129266.html" xr:uid="{2EC7447F-7DC6-4BE5-AE20-27C93CF2E242}"/>
    <hyperlink ref="E4900" r:id="rId4278" display="https://www.filmaffinity.com/es/film573796.html" xr:uid="{C27B162B-3379-44D9-B261-1410F9713DA6}"/>
    <hyperlink ref="E4901" r:id="rId4279" display="https://www.filmaffinity.com/es/film638621.html" xr:uid="{ECE49102-869E-4120-83AC-12AF3DD7C97E}"/>
    <hyperlink ref="E4902" r:id="rId4280" display="https://www.filmaffinity.com/es/film214841.html" xr:uid="{D41888E2-DA2A-422E-B471-C6C4E7CEB337}"/>
    <hyperlink ref="E4904" r:id="rId4281" display="https://www.filmaffinity.com/es/film154836.html" xr:uid="{95AFA103-1D6E-42D6-BC24-D57D320E306E}"/>
    <hyperlink ref="E4905" r:id="rId4282" display="https://www.filmaffinity.com/es/film310847.html" xr:uid="{BB82B6DA-8C3E-45BD-905B-401B84F91543}"/>
    <hyperlink ref="E4906" r:id="rId4283" display="https://www.filmaffinity.com/es/film254537.html" xr:uid="{B5D883F4-3581-43C4-A532-D56F529083C2}"/>
    <hyperlink ref="E4907" r:id="rId4284" display="https://www.filmaffinity.com/es/film231469.html" xr:uid="{1A139C01-E302-4EBB-A6A9-2D074836C8BA}"/>
    <hyperlink ref="E4909" r:id="rId4285" display="https://www.filmaffinity.com/es/film772213.html" xr:uid="{4A79B1C1-1F66-4A49-9D7D-A18AD9AFFC5A}"/>
    <hyperlink ref="E4910" r:id="rId4286" display="https://www.filmaffinity.com/es/film407900.html" xr:uid="{8A8D5234-8EDA-4A01-9C4E-BE0351AB6CB5}"/>
    <hyperlink ref="E4911" r:id="rId4287" display="https://www.filmaffinity.com/es/film515136.html" xr:uid="{153B9D41-F935-47BE-BE71-CE9A2DBFCBF8}"/>
    <hyperlink ref="E4912" r:id="rId4288" display="https://www.filmaffinity.com/es/film646763.html" xr:uid="{2EB29599-B3EE-4F80-B9AD-9655176CD9B0}"/>
    <hyperlink ref="E4913" r:id="rId4289" display="https://www.filmaffinity.com/es/film460946.html" xr:uid="{AC44121A-ECF2-41EA-B67C-419438D7FEB9}"/>
    <hyperlink ref="E4914" r:id="rId4290" display="https://www.filmaffinity.com/es/film352198.html" xr:uid="{53C87A34-E456-4C3F-BBF7-D2E766F456F8}"/>
    <hyperlink ref="E4916" r:id="rId4291" display="https://www.filmaffinity.com/es/film102217.html" xr:uid="{CBB6D16E-964E-4F2B-8974-DDF4B8ABC496}"/>
    <hyperlink ref="E4917" r:id="rId4292" display="https://www.filmaffinity.com/es/film363767.html" xr:uid="{9E8A261B-9647-47A2-B2BD-FF2CAC89DC4B}"/>
    <hyperlink ref="E4918" r:id="rId4293" display="https://www.filmaffinity.com/es/film159774.html" xr:uid="{C0458E60-F23B-48ED-B5D5-417C9F4C08B2}"/>
    <hyperlink ref="E4919" r:id="rId4294" display="https://www.filmaffinity.com/es/film754354.html" xr:uid="{FE75E1EA-846B-4343-947E-ED9DF9F6C793}"/>
    <hyperlink ref="E4920" r:id="rId4295" display="https://www.filmaffinity.com/es/film196187.html" xr:uid="{D2E7B07E-D63E-4C66-9CB7-19DEA53E4722}"/>
    <hyperlink ref="E4921" r:id="rId4296" display="https://www.filmaffinity.com/es/film356886.html" xr:uid="{95657EC5-8FCA-4171-BF5C-6DD25380964D}"/>
    <hyperlink ref="E4922" r:id="rId4297" display="https://www.filmaffinity.com/es/film785477.html" xr:uid="{7F71303E-AAB0-4575-A8B9-0451E6DB297D}"/>
    <hyperlink ref="E4923" r:id="rId4298" display="https://www.filmaffinity.com/es/film265275.html" xr:uid="{9CE1BF9B-B54C-4EEC-B74C-7C087F64BD31}"/>
    <hyperlink ref="E4924" r:id="rId4299" display="https://www.filmaffinity.com/es/film896300.html" xr:uid="{20D1D90B-F48F-4509-8B87-664E0799AD39}"/>
    <hyperlink ref="E4926" r:id="rId4300" display="https://www.filmaffinity.com/es/film122709.html" xr:uid="{DF8F19D9-E2E1-434B-B4BB-96C5B050B441}"/>
    <hyperlink ref="E4927" r:id="rId4301" display="https://www.filmaffinity.com/es/film109033.html" xr:uid="{DE4BA9B0-BF38-4DD7-8E24-8674FB74EF31}"/>
    <hyperlink ref="E4929" r:id="rId4302" display="https://www.filmaffinity.com/es/film124153.html" xr:uid="{0DFE557B-6DC7-4B2B-A88D-2B3868665AAA}"/>
    <hyperlink ref="E4925" r:id="rId4303" display="https://www.filmaffinity.com/es/film789553.html" xr:uid="{2596C16C-ECCC-4D92-B608-FE0BB1F487C1}"/>
    <hyperlink ref="E4930" r:id="rId4304" display="https://www.filmaffinity.com/es/film108492.html" xr:uid="{575EF830-0D3C-4803-B8BB-BF29843D7DB4}"/>
    <hyperlink ref="E4931" r:id="rId4305" display="https://www.filmaffinity.com/es/film947462.html" xr:uid="{67B168FF-0100-49DF-A2B4-33441D0A0645}"/>
    <hyperlink ref="E4932" r:id="rId4306" display="https://www.filmaffinity.com/es/film163303.html" xr:uid="{AF9FFE94-5C6D-4650-BC9E-0F4B7C368F73}"/>
    <hyperlink ref="E4933" r:id="rId4307" display="https://www.filmaffinity.com/es/film868254.html" xr:uid="{512F3DA9-629A-4431-9CA7-A1EF3C2ED8FB}"/>
    <hyperlink ref="E4934" r:id="rId4308" display="https://www.filmaffinity.com/es/film125552.html" xr:uid="{950B009F-A9A7-4E2E-9B22-7F2AD9B5D9D6}"/>
    <hyperlink ref="E4935" r:id="rId4309" display="https://www.filmaffinity.com/es/film330736.html" xr:uid="{536B769F-2826-4015-A5C0-5068E124CAE4}"/>
    <hyperlink ref="E4936" r:id="rId4310" display="https://www.filmaffinity.com/es/film184882.html" xr:uid="{B4DF2FA5-F4A5-4DCF-B2ED-1A34AD5E7D57}"/>
    <hyperlink ref="E4937" r:id="rId4311" display="https://www.filmaffinity.com/es/film566814.html" xr:uid="{FCFA1DCF-4D8D-4F3B-A8CD-BA2E785A38CA}"/>
    <hyperlink ref="E4938" r:id="rId4312" display="https://www.filmaffinity.com/es/film559315.html" xr:uid="{06467B82-3677-47BE-B802-F29556DCCBC2}"/>
    <hyperlink ref="E4939" r:id="rId4313" display="https://www.filmaffinity.com/es/film808909.html" xr:uid="{9131E6C3-0A6D-4D61-B8E4-122EEF57F179}"/>
    <hyperlink ref="E4940" r:id="rId4314" display="https://www.filmaffinity.com/es/film567174.html" xr:uid="{84959A55-A2AE-46AE-9EF8-C80059E37AFF}"/>
    <hyperlink ref="E4941" r:id="rId4315" display="https://www.filmaffinity.com/es/film854345.html" xr:uid="{E276788B-7E53-4B7E-9E4F-9FCE54E3ECCB}"/>
    <hyperlink ref="E4942" r:id="rId4316" display="https://www.filmaffinity.com/es/film765932.html" xr:uid="{3BAE1E3F-CDDC-4D76-A5AA-A7CF5A1EC667}"/>
    <hyperlink ref="E4943" r:id="rId4317" display="https://www.filmaffinity.com/es/film535156.html" xr:uid="{A0E908DE-0597-4867-8E31-57AB2584416C}"/>
    <hyperlink ref="E4944" r:id="rId4318" display="https://www.filmaffinity.com/es/film557902.html" xr:uid="{31CCFDBE-69F0-4778-A42C-D999EFB53428}"/>
    <hyperlink ref="E4945" r:id="rId4319" display="https://www.filmaffinity.com/es/film619259.html" xr:uid="{5525EA9D-9EF0-4B34-B5A0-5F8ABFFC63AF}"/>
    <hyperlink ref="E4946" r:id="rId4320" display="https://www.filmaffinity.com/es/film554811.html" xr:uid="{2298CBF1-813E-4DC3-BBF6-D42951EB7009}"/>
    <hyperlink ref="E4947" r:id="rId4321" display="https://www.filmaffinity.com/es/film745643.html" xr:uid="{39BA4D0C-32B3-4C9E-B402-E922F496811F}"/>
    <hyperlink ref="E4948" r:id="rId4322" display="https://www.filmaffinity.com/es/film374323.html" xr:uid="{02986079-BB53-4E38-9F3E-344815C1F31F}"/>
    <hyperlink ref="E4949" r:id="rId4323" display="https://www.filmaffinity.com/es/film350806.html" xr:uid="{DB019C75-1C00-4F90-9BFC-E2C854309C9D}"/>
    <hyperlink ref="E4950" r:id="rId4324" display="https://www.filmaffinity.com/es/film250657.html" xr:uid="{676B3AE7-8CAD-4199-A9F7-8398769ED5F9}"/>
    <hyperlink ref="E4951" r:id="rId4325" display="https://www.filmaffinity.com/es/film918148.html" xr:uid="{3F9521C7-8D93-45A4-8691-A547844CFB80}"/>
    <hyperlink ref="E4952" r:id="rId4326" display="https://www.filmaffinity.com/es/film482708.html" xr:uid="{56DF96EF-DCBF-4A9F-9B87-D1E753BAB08F}"/>
    <hyperlink ref="E4953" r:id="rId4327" display="https://www.filmaffinity.com/es/film870733.html" xr:uid="{A4C652AA-AB21-4C86-B638-5AD0F4B87776}"/>
    <hyperlink ref="E4954" r:id="rId4328" display="https://www.filmaffinity.com/es/film842109.html" xr:uid="{F0640FAC-D673-456B-AC43-97AE7CCCE4CB}"/>
    <hyperlink ref="E4955" r:id="rId4329" display="https://www.filmaffinity.com/es/film788112.html" xr:uid="{839CE051-4579-4BC7-8EC1-44B2D6F27C2D}"/>
    <hyperlink ref="E4956" r:id="rId4330" display="https://www.filmaffinity.com/es/film522026.html" xr:uid="{F2B4951E-F2C1-4D7E-A77E-83FD88008805}"/>
    <hyperlink ref="E4957" r:id="rId4331" display="https://www.filmaffinity.com/es/film364907.html" xr:uid="{9056149F-755F-4BED-AEA3-0247DEE612AF}"/>
    <hyperlink ref="E4958" r:id="rId4332" display="https://www.filmaffinity.com/es/film500050.html" xr:uid="{6FB40037-EF42-4BEB-91F6-E880F77438A6}"/>
    <hyperlink ref="E4959" r:id="rId4333" display="https://www.filmaffinity.com/es/film113532.html" xr:uid="{C97A97DB-A532-4129-8C61-D3616F67BB8B}"/>
    <hyperlink ref="E4960" r:id="rId4334" display="https://www.filmaffinity.com/es/film314359.html" xr:uid="{DF6FDF98-ADFC-4EAA-804D-5810576E588B}"/>
    <hyperlink ref="E4961" r:id="rId4335" display="https://www.filmaffinity.com/es/film622502.html" xr:uid="{7696FB55-9B62-4221-8AB9-9F53671D506F}"/>
    <hyperlink ref="E4962" r:id="rId4336" display="https://www.filmaffinity.com/es/film412378.html" xr:uid="{84B7B8FD-B386-4993-87B9-E0305875452C}"/>
    <hyperlink ref="E4964" r:id="rId4337" display="https://www.filmaffinity.com/es/film650736.html" xr:uid="{0082C659-EF25-4C97-B756-4EFCBFD8F4D8}"/>
    <hyperlink ref="E4965" r:id="rId4338" display="https://www.filmaffinity.com/es/film352191.html" xr:uid="{21A81C5A-89F9-4336-A1AE-42F4CB288EA1}"/>
    <hyperlink ref="E4966" r:id="rId4339" display="https://www.filmaffinity.com/es/film515887.html" xr:uid="{810BE69E-BA81-47F1-A9CA-0A2420FFAE3E}"/>
    <hyperlink ref="E4967" r:id="rId4340" display="https://www.filmaffinity.com/es/film253465.html" xr:uid="{B3F6A799-2EF4-4226-9418-651BC33AEEC2}"/>
    <hyperlink ref="E4968" r:id="rId4341" display="https://www.filmaffinity.com/es/film660421.html" xr:uid="{7D767C09-95CD-45D4-B17C-4379FDD7CEF6}"/>
    <hyperlink ref="E6946" r:id="rId4342" display="https://www.filmaffinity.com/es/film486132.html" xr:uid="{F678F8D0-45B4-4DD9-9CC1-7FEC810770B7}"/>
    <hyperlink ref="E4969" r:id="rId4343" display="https://www.filmaffinity.com/es/film237362.html" xr:uid="{9B7CA385-2333-493C-AE8C-A507DF2D489A}"/>
    <hyperlink ref="E4970" r:id="rId4344" display="https://www.filmaffinity.com/es/film587159.html" xr:uid="{19A7E97E-51CD-493E-88C6-7F8ECA123495}"/>
    <hyperlink ref="E4972" r:id="rId4345" display="https://www.filmaffinity.com/es/film901816.html" xr:uid="{4B78BF12-3F12-427F-9D15-D1138A5EFDB5}"/>
    <hyperlink ref="E4973" r:id="rId4346" display="https://www.filmaffinity.com/es/film323090.html" xr:uid="{8F80B7A5-6147-463D-BB1D-094E7D365ADA}"/>
    <hyperlink ref="E1195" r:id="rId4347" display="https://www.filmaffinity.com/es/film882305.html" xr:uid="{3D9CAADC-131E-42F7-BD78-573B49305C03}"/>
    <hyperlink ref="E4974" r:id="rId4348" display="https://www.filmaffinity.com/es/film626037.html" xr:uid="{D56EA7A9-35EE-4870-BC21-94C9DFF6C928}"/>
    <hyperlink ref="E4975" r:id="rId4349" display="https://www.filmaffinity.com/es/film542800.html" xr:uid="{DEB4198A-7142-4470-B6B9-B0E391816CD4}"/>
    <hyperlink ref="E4976" r:id="rId4350" display="https://www.filmaffinity.com/es/film428206.html" xr:uid="{2DBC693E-11FB-409E-B8BF-E235E9DC090F}"/>
    <hyperlink ref="E4977" r:id="rId4351" display="https://www.filmaffinity.com/es/film687053.html" xr:uid="{7858A873-FFA6-4179-A7F5-0BE35A7BFEF6}"/>
    <hyperlink ref="E4978" r:id="rId4352" display="https://www.filmaffinity.com/es/film911970.html" xr:uid="{1B6EA0CB-6035-414F-BD65-3E8232A72B09}"/>
    <hyperlink ref="E4979" r:id="rId4353" display="https://www.filmaffinity.com/es/film656693.html" xr:uid="{158AABAB-C4AA-434D-A833-57CF10786659}"/>
    <hyperlink ref="E4980" r:id="rId4354" display="https://www.filmaffinity.com/es/film602188.html" xr:uid="{EFBD38F2-2F8A-440C-A00A-62C4540FA022}"/>
    <hyperlink ref="E4983" r:id="rId4355" display="https://www.filmaffinity.com/es/film387950.html" xr:uid="{0E8F4A69-9D30-4A33-B99D-363AA44F72F5}"/>
    <hyperlink ref="E4985" r:id="rId4356" display="https://www.filmaffinity.com/es/film414829.html" xr:uid="{C8A33DB6-9E0B-45C1-B5F0-AF27013591E0}"/>
    <hyperlink ref="E4987" r:id="rId4357" display="https://www.filmaffinity.com/es/film388071.html" xr:uid="{4794BFF8-A8F7-472B-B6CB-D8FC0D39A683}"/>
    <hyperlink ref="E4986" r:id="rId4358" display="https://www.filmaffinity.com/es/film414124.html" xr:uid="{B5F9C14E-933C-438B-BBAD-A72C74812E04}"/>
    <hyperlink ref="E4988" r:id="rId4359" display="https://www.filmaffinity.com/es/film668406.html" xr:uid="{5A8F5E42-60A5-4834-8132-5EBC438FC409}"/>
    <hyperlink ref="E4989" r:id="rId4360" display="https://www.filmaffinity.com/es/film747715.html" xr:uid="{76C054F7-13B8-4C2E-99B8-CAE3ADF4EA2B}"/>
    <hyperlink ref="E4990" r:id="rId4361" display="https://www.filmaffinity.com/es/film839855.html" xr:uid="{FA5A7E4D-78AE-47F0-B3D4-0E2BD7931FDB}"/>
    <hyperlink ref="E4991" r:id="rId4362" display="https://www.filmaffinity.com/es/film126587.html" xr:uid="{5F115B7F-68D5-4A4F-86EE-B1EE78BB1836}"/>
    <hyperlink ref="E4993" r:id="rId4363" display="https://www.filmaffinity.com/es/film287566.html" xr:uid="{52BF9AF4-E846-401C-B5F1-31157802CAC2}"/>
    <hyperlink ref="E4995" r:id="rId4364" display="https://www.filmaffinity.com/es/film887122.html" xr:uid="{BF4E5352-B62C-4BC8-82C1-DF32246BA9AD}"/>
    <hyperlink ref="E4996" r:id="rId4365" display="https://www.filmaffinity.com/es/film202676.html" xr:uid="{805C6652-1423-4AE9-BE73-C06F52B4FBBB}"/>
    <hyperlink ref="E4997" r:id="rId4366" display="https://www.filmaffinity.com/es/film993257.html" xr:uid="{7BF45BB9-3BB0-47D9-B208-7FB5D79EEE67}"/>
    <hyperlink ref="E4998" r:id="rId4367" display="https://www.filmaffinity.com/es/film141688.html" xr:uid="{3D07C432-1220-4910-98C4-61770568C075}"/>
    <hyperlink ref="E4999" r:id="rId4368" display="https://www.filmaffinity.com/es/film656945.html" xr:uid="{DFFEA73E-9D58-49B8-9D28-E9CD5C719529}"/>
    <hyperlink ref="E5000" r:id="rId4369" display="https://www.filmaffinity.com/es/film781538.html" xr:uid="{5692B836-B420-4352-B3C5-04278AAC00A3}"/>
    <hyperlink ref="E5001" r:id="rId4370" display="https://www.filmaffinity.com/es/film932499.html" xr:uid="{0C600CCC-EACB-4330-BDC3-81229CB38F9C}"/>
    <hyperlink ref="E5002" r:id="rId4371" display="https://www.filmaffinity.com/es/film472792.html" xr:uid="{D67B042D-BEAC-46E7-9DFF-D1717F3D81F3}"/>
    <hyperlink ref="E5003" r:id="rId4372" display="https://www.filmaffinity.com/es/film974637.html" xr:uid="{4B371722-CB74-4B96-9735-374310458732}"/>
    <hyperlink ref="E5004" r:id="rId4373" display="https://www.filmaffinity.com/es/film639965.html" xr:uid="{F33C2FB3-FCFC-4B20-A880-89017BCD66B5}"/>
    <hyperlink ref="E5005" r:id="rId4374" display="https://www.filmaffinity.com/es/film160140.html" xr:uid="{2EE2C16D-E048-4B27-BA23-CD1722A033E1}"/>
    <hyperlink ref="E5006" r:id="rId4375" display="https://www.filmaffinity.com/es/film977091.html" xr:uid="{DBA69528-EF7B-4465-AFCF-13A89D2A5B5D}"/>
    <hyperlink ref="E5008" r:id="rId4376" display="https://www.filmaffinity.com/es/film578375.html" xr:uid="{8542C043-BA88-4D05-9F06-D544288B4FB6}"/>
    <hyperlink ref="E5007" r:id="rId4377" display="https://www.filmaffinity.com/es/film996747.html" xr:uid="{14662F37-31DB-492B-9DCD-9A2B4049E950}"/>
    <hyperlink ref="E5011" r:id="rId4378" display="https://www.filmaffinity.com/es/film921421.html" xr:uid="{97087726-B669-4B4B-AEAC-81BD734D1754}"/>
    <hyperlink ref="E5012" r:id="rId4379" display="https://www.filmaffinity.com/es/film334345.html" xr:uid="{FBBCC021-B2FB-4CBA-A3C3-BC81BA7EF56D}"/>
    <hyperlink ref="E5013" r:id="rId4380" display="https://www.filmaffinity.com/es/film150052.html" xr:uid="{F4D1F806-7F6F-43EE-A53D-DA76326D2ABD}"/>
    <hyperlink ref="E6453" r:id="rId4381" display="https://www.filmaffinity.com/es/film295663.html" xr:uid="{2D987533-1085-451C-A28A-BEC85EAA093D}"/>
    <hyperlink ref="E5014" r:id="rId4382" display="https://www.filmaffinity.com/es/film957408.html" xr:uid="{9BC78782-8AF3-4024-8E7A-05572B4DB749}"/>
    <hyperlink ref="E5016" r:id="rId4383" display="https://www.filmaffinity.com/es/film395573.html" xr:uid="{DAF7A73C-873E-4556-8968-E4F137BEB301}"/>
    <hyperlink ref="E5017" r:id="rId4384" display="https://www.filmaffinity.com/es/film982623.html" xr:uid="{96FCC6E6-BDB6-49C1-82EC-C98B73D071BB}"/>
    <hyperlink ref="E6628" r:id="rId4385" display="https://www.filmaffinity.com/es/film537547.html" xr:uid="{A5C2656E-9B6D-422F-8CE0-6B278F6121A4}"/>
    <hyperlink ref="E5018" r:id="rId4386" display="https://www.filmaffinity.com/es/film106649.html" xr:uid="{00F99043-6F1E-4B14-8935-7115EC1AB485}"/>
    <hyperlink ref="E5019" r:id="rId4387" display="https://www.filmaffinity.com/es/film459880.html" xr:uid="{AA24B3A5-04EA-4EDD-AFA3-A720A51ED6F1}"/>
    <hyperlink ref="E5020" r:id="rId4388" display="https://www.filmaffinity.com/es/film602797.html" xr:uid="{93C4835F-80A9-4E60-A1F8-F34A1841C2C7}"/>
    <hyperlink ref="E5022" r:id="rId4389" display="https://www.filmaffinity.com/es/film901697.html" xr:uid="{5D4160A4-44ED-4CDF-8E32-8FA11AFB6456}"/>
    <hyperlink ref="E5021" r:id="rId4390" display="https://www.filmaffinity.com/es/film174548.html" xr:uid="{A91FC939-D244-4BA9-B3BB-0D41B66FCDD4}"/>
    <hyperlink ref="E5023" r:id="rId4391" display="https://www.filmaffinity.com/es/film593517.html" xr:uid="{EFDC3245-DF23-482D-86A9-6251AE49CEA6}"/>
    <hyperlink ref="E5024" r:id="rId4392" display="https://www.filmaffinity.com/es/film253167.html" xr:uid="{06994603-C191-4018-BC92-017D05FD9D94}"/>
    <hyperlink ref="E5025" r:id="rId4393" display="https://www.filmaffinity.com/es/film943524.html" xr:uid="{FF5D1AEF-EBB6-47BA-9B77-32034E47863E}"/>
    <hyperlink ref="E5027" r:id="rId4394" display="https://www.filmaffinity.com/es/film627097.html" xr:uid="{8876006F-87CD-4A54-8C45-19065967C572}"/>
    <hyperlink ref="E5028" r:id="rId4395" display="https://www.filmaffinity.com/es/film467280.html" xr:uid="{904475E1-1307-460D-9179-55E3F30FD87C}"/>
    <hyperlink ref="E5029" r:id="rId4396" display="https://www.filmaffinity.com/es/film900272.html" xr:uid="{A31B8671-5F02-494B-BACB-C79A3ABE37BB}"/>
    <hyperlink ref="E5030" r:id="rId4397" display="https://www.filmaffinity.com/es/film250084.html" xr:uid="{4F9A2E49-AA8F-4260-A407-DDD5E0F3662B}"/>
    <hyperlink ref="E5031" r:id="rId4398" display="https://www.filmaffinity.com/es/film121752.html" xr:uid="{2754FF93-1632-43FD-AF54-BF4153382869}"/>
    <hyperlink ref="E5032" r:id="rId4399" display="https://www.filmaffinity.com/es/film236890.html" xr:uid="{5A9AE5CF-D463-4E98-9EF0-CB6A41F77BEB}"/>
    <hyperlink ref="E5033" r:id="rId4400" display="https://www.filmaffinity.com/es/film255392.html" xr:uid="{2DC012BC-475B-4CF8-88C4-F12744A83682}"/>
    <hyperlink ref="E5034" r:id="rId4401" display="https://www.filmaffinity.com/es/film467793.html" xr:uid="{CDF1670A-5588-46DD-9FBF-37FC344EB5D1}"/>
    <hyperlink ref="E5035" r:id="rId4402" display="https://www.filmaffinity.com/es/film830464.html" xr:uid="{E2E7BF12-01C3-4B5B-B6CE-902862F7CE8A}"/>
    <hyperlink ref="E5036" r:id="rId4403" display="https://www.filmaffinity.com/es/film921633.html" xr:uid="{7573C5BF-5E62-4916-B351-00989E139681}"/>
    <hyperlink ref="E4367" r:id="rId4404" display="https://www.filmaffinity.com/es/film750087.html" xr:uid="{5D583C2B-E8B4-4D17-AF6D-DD66FAF31B70}"/>
    <hyperlink ref="E5037" r:id="rId4405" display="https://www.filmaffinity.com/es/film344149.html" xr:uid="{F9BB9071-659E-4301-9BFA-FB228EA9BDE9}"/>
    <hyperlink ref="E5038" r:id="rId4406" display="https://www.filmaffinity.com/es/film787301.html" xr:uid="{F966D02C-871B-4095-A49B-FEFBC55F57F9}"/>
    <hyperlink ref="E5039" r:id="rId4407" display="https://www.filmaffinity.com/es/film893326.html" xr:uid="{CC69D21F-3949-44CB-BE07-F03A8531A44C}"/>
    <hyperlink ref="E5040" r:id="rId4408" display="https://www.filmaffinity.com/es/film633938.html" xr:uid="{68D6F1C0-593B-4E72-A09C-449732767EB8}"/>
    <hyperlink ref="E5041" r:id="rId4409" display="https://www.filmaffinity.com/es/film324035.html" xr:uid="{FF3FCFCF-FE38-4888-BB8F-309CEED8DAB0}"/>
    <hyperlink ref="E5043" r:id="rId4410" display="https://www.filmaffinity.com/es/film422984.html" xr:uid="{37517516-A688-41FF-B894-236C3A7BF8D3}"/>
    <hyperlink ref="E5044" r:id="rId4411" display="https://www.filmaffinity.com/es/film992058.html" xr:uid="{DAB51054-C502-457B-A806-082FD367A780}"/>
    <hyperlink ref="E5045" r:id="rId4412" display="https://www.filmaffinity.com/es/film946843.html" xr:uid="{174353FF-9479-40F3-A058-938599267B67}"/>
    <hyperlink ref="E5046" r:id="rId4413" display="https://www.filmaffinity.com/es/film974576.html" xr:uid="{1C2538EA-C654-4A0D-B248-5A56251F6978}"/>
    <hyperlink ref="E5047" r:id="rId4414" display="https://www.filmaffinity.com/es/film359151.html" xr:uid="{BC345072-0018-4CE9-825D-EA3258915847}"/>
    <hyperlink ref="E5048" r:id="rId4415" display="https://www.filmaffinity.com/es/film924281.html" xr:uid="{FB1B57EB-D7CD-4758-909B-EC068AC9B485}"/>
    <hyperlink ref="E5049" r:id="rId4416" display="https://www.filmaffinity.com/es/film631576.html" xr:uid="{23566EB0-FE53-4229-8D3E-F6745C4B9129}"/>
    <hyperlink ref="E5050" r:id="rId4417" display="https://www.filmaffinity.com/es/film787865.html" xr:uid="{4D135536-7F68-4A5D-8B29-069C4C08BB33}"/>
    <hyperlink ref="E5052" r:id="rId4418" display="https://www.filmaffinity.com/es/film267236.html" xr:uid="{EC8008EA-F470-41EF-BD7D-AC67E7B07596}"/>
    <hyperlink ref="E5053" r:id="rId4419" display="https://www.filmaffinity.com/es/film786389.html" xr:uid="{8A5604D2-F466-4D8D-AC8D-A7B908919CFC}"/>
    <hyperlink ref="E5054" r:id="rId4420" display="https://www.filmaffinity.com/es/film883000.html" xr:uid="{5745B78C-A3F5-4000-82A9-6AEBDD5A6849}"/>
    <hyperlink ref="E5055" r:id="rId4421" display="https://www.filmaffinity.com/es/film406123.html" xr:uid="{5F290D60-15A9-4E5E-9FF1-D116AB3882CA}"/>
    <hyperlink ref="E5056" r:id="rId4422" display="https://www.filmaffinity.com/es/film801794.html" xr:uid="{D4C513D3-7D0A-45B0-AB61-ABD474C0DD72}"/>
    <hyperlink ref="E5057" r:id="rId4423" display="https://www.filmaffinity.com/es/film373869.html" xr:uid="{EA87F11B-AB88-4F94-8155-4EF4257F8506}"/>
    <hyperlink ref="E5060" r:id="rId4424" display="https://www.filmaffinity.com/es/film374677.html" xr:uid="{A0EC2CF7-8499-4FFA-8F3D-1783217CA122}"/>
    <hyperlink ref="E5061" r:id="rId4425" display="https://www.filmaffinity.com/es/film942832.html" xr:uid="{B21A8802-6925-47AA-A0B8-660EEE0478A9}"/>
    <hyperlink ref="E5062" r:id="rId4426" display="https://www.filmaffinity.com/es/film815746.html" xr:uid="{3F72E183-E305-4B22-BB3D-9E74F2072F8A}"/>
    <hyperlink ref="E5063" r:id="rId4427" display="https://www.filmaffinity.com/es/film122832.html" xr:uid="{C62AD326-9BF0-45ED-B45B-8A02158AC661}"/>
    <hyperlink ref="E5064" r:id="rId4428" display="https://www.filmaffinity.com/es/film979445.html" xr:uid="{9E94E9D6-8610-421C-A290-CE92F2EE68D2}"/>
    <hyperlink ref="E5065" r:id="rId4429" display="https://www.filmaffinity.com/es/film316547.html" xr:uid="{3DB777DC-D9F7-4062-B6C2-06D2FDCCED7B}"/>
    <hyperlink ref="E5066" r:id="rId4430" display="https://www.filmaffinity.com/es/film813529.html" xr:uid="{81479056-8F31-4C2F-B553-25284F6A0FEE}"/>
    <hyperlink ref="E5067" r:id="rId4431" display="https://www.filmaffinity.com/es/film199234.html" xr:uid="{33304AA7-6C78-478D-B6DB-83B4BEB9A2AA}"/>
    <hyperlink ref="E5068" r:id="rId4432" display="https://www.filmaffinity.com/es/film762470.html" xr:uid="{E87FC5F7-0794-4389-8E52-390842F66A43}"/>
    <hyperlink ref="E5069" r:id="rId4433" display="https://www.filmaffinity.com/es/film817075.html" xr:uid="{B65F802F-6F56-4AF3-9F8B-FA70957F8493}"/>
    <hyperlink ref="E5070" r:id="rId4434" display="https://www.filmaffinity.com/es/film178603.html" xr:uid="{CBD1A89F-3573-4F82-945E-317C14D8D776}"/>
    <hyperlink ref="E5071" r:id="rId4435" display="https://www.filmaffinity.com/es/film149050.html" xr:uid="{7BD3944F-199D-42D0-8267-4C48D2109CD0}"/>
    <hyperlink ref="E5072" r:id="rId4436" display="https://www.filmaffinity.com/es/film764214.html" xr:uid="{9613BE6C-0514-41C7-BCFD-3B373E43A295}"/>
    <hyperlink ref="E5075" r:id="rId4437" display="https://www.filmaffinity.com/es/film761938.html" xr:uid="{DDC49EB6-AC4B-4708-94C8-A682C3E397C4}"/>
    <hyperlink ref="E5076" r:id="rId4438" display="https://www.filmaffinity.com/es/film858316.html" xr:uid="{27D37695-9DA5-4A10-8033-1290AE45694F}"/>
    <hyperlink ref="E5077" r:id="rId4439" display="https://www.filmaffinity.com/es/film212911.html" xr:uid="{92B060E2-944C-43CA-8910-B713399F8043}"/>
    <hyperlink ref="E5078" r:id="rId4440" display="https://www.filmaffinity.com/es/film679047.html" xr:uid="{1AA4B5AB-3E2A-4382-A760-2C874DCC6761}"/>
    <hyperlink ref="E5079" r:id="rId4441" display="https://www.filmaffinity.com/es/film744810.html" xr:uid="{CBDB4BE8-2CB5-42A4-8C50-6401FE31FF52}"/>
    <hyperlink ref="E5080" r:id="rId4442" display="https://www.filmaffinity.com/es/film681932.html" xr:uid="{1FC23C56-904B-463E-938F-B318C53372B7}"/>
    <hyperlink ref="E5081" r:id="rId4443" display="https://www.filmaffinity.com/es/film394374.html" xr:uid="{4263E519-A372-44D1-AE85-81AD1ADEB3F0}"/>
    <hyperlink ref="E5082" r:id="rId4444" display="https://www.filmaffinity.com/es/film838556.html" xr:uid="{C83C7BAE-A04B-46E1-BD3F-DC270E6ADED4}"/>
    <hyperlink ref="E5083" r:id="rId4445" display="https://www.filmaffinity.com/es/film949020.html" xr:uid="{4DC2AE2A-5B34-4719-8467-DE158E85F1BC}"/>
    <hyperlink ref="E5084" r:id="rId4446" display="https://www.filmaffinity.com/es/film317417.html" xr:uid="{0D649BFC-1238-4B2B-8A6E-BE03047A7B01}"/>
    <hyperlink ref="E5085" r:id="rId4447" display="https://www.filmaffinity.com/es/film213139.html" xr:uid="{63B747A3-C909-45BF-B340-C8DCA731C0DD}"/>
    <hyperlink ref="E5086" r:id="rId4448" display="https://www.filmaffinity.com/es/film149125.html" xr:uid="{2D49708F-406C-4081-8A69-7E1E2143FC6E}"/>
    <hyperlink ref="E5087" r:id="rId4449" display="https://www.filmaffinity.com/es/film121917.html" xr:uid="{5D8D1B71-0A86-468D-99E4-92C2EA2443FF}"/>
    <hyperlink ref="E5088" r:id="rId4450" display="https://www.filmaffinity.com/es/film635778.html" xr:uid="{3EDAB8C5-AE16-426E-A96F-F49E1C4E1A2F}"/>
    <hyperlink ref="E5089" r:id="rId4451" display="https://www.filmaffinity.com/es/film541587.html" xr:uid="{BF26D209-8C7E-42F2-81E1-29FA47815027}"/>
    <hyperlink ref="E5090" r:id="rId4452" display="https://www.filmaffinity.com/es/film349399.html" xr:uid="{86376BFB-FC5A-4F84-8D74-4718D0C0FE68}"/>
    <hyperlink ref="E5092" r:id="rId4453" display="https://www.filmaffinity.com/es/film484916.html" xr:uid="{81CE12E2-256A-46D4-8E2B-EB2AE2D33840}"/>
    <hyperlink ref="E5093" r:id="rId4454" display="https://www.filmaffinity.com/es/film566170.html" xr:uid="{5934F5DF-F00D-4900-8204-5E1F1EE2AA71}"/>
    <hyperlink ref="E5094" r:id="rId4455" display="https://www.filmaffinity.com/es/film688373.html" xr:uid="{DB0AF92C-38DA-40A6-AE40-DDF204BE91EF}"/>
    <hyperlink ref="E5095" r:id="rId4456" display="https://www.filmaffinity.com/es/film445991.html" xr:uid="{524F33F2-CC5F-4631-BAC2-4FD9B6741026}"/>
    <hyperlink ref="E5097" r:id="rId4457" display="https://www.filmaffinity.com/es/film811972.html" xr:uid="{A259E3BE-85ED-4FEC-9BFD-E915641A19B3}"/>
    <hyperlink ref="E6242" r:id="rId4458" display="https://www.filmaffinity.com/es/film147686.html" xr:uid="{3902BE66-1F47-4094-8610-EB1A8C217330}"/>
    <hyperlink ref="E5098" r:id="rId4459" display="https://www.filmaffinity.com/es/film960649.html" xr:uid="{27AF7ADB-44A8-42F0-ACBD-A79C5F138250}"/>
    <hyperlink ref="E5099" r:id="rId4460" display="https://www.filmaffinity.com/es/film400641.html" xr:uid="{EEE6265B-187D-49E8-BE77-D0B05F7A25FC}"/>
    <hyperlink ref="E5100" r:id="rId4461" display="https://www.filmaffinity.com/es/film732211.html" xr:uid="{5E29C919-D6A4-4B80-8E51-EFDCBF4A46FB}"/>
    <hyperlink ref="E5101" r:id="rId4462" display="https://www.filmaffinity.com/es/film398018.html" xr:uid="{7DF64977-6348-4E01-B406-7479FA7429B6}"/>
    <hyperlink ref="E5102" r:id="rId4463" display="https://www.filmaffinity.com/es/film858269.html" xr:uid="{839327DC-C092-4768-8DC5-693DBEF68D09}"/>
    <hyperlink ref="E5103" r:id="rId4464" display="https://www.filmaffinity.com/es/film933430.html" xr:uid="{3625A631-D5F3-4540-8C48-FBD3F7F64C88}"/>
    <hyperlink ref="E5104" r:id="rId4465" display="https://www.filmaffinity.com/es/film900933.html" xr:uid="{B3A007DC-E23D-4633-8E84-08A168105DC1}"/>
    <hyperlink ref="E5106" r:id="rId4466" display="https://www.filmaffinity.com/es/film528649.html" xr:uid="{6392CBE2-F58A-4A8B-8165-2E0782B75FC7}"/>
    <hyperlink ref="E5107" r:id="rId4467" display="https://www.filmaffinity.com/es/film878286.html" xr:uid="{65064D59-A09C-4A59-9F02-641C1C8969EB}"/>
    <hyperlink ref="E5108" r:id="rId4468" display="https://www.filmaffinity.com/es/film598103.html" xr:uid="{CD806EAF-1ED4-49DD-A62D-E843D601F685}"/>
    <hyperlink ref="E5109" r:id="rId4469" display="https://www.filmaffinity.com/es/film336296.html" xr:uid="{82820632-FFAE-458B-A951-E70EB5FCFFBF}"/>
    <hyperlink ref="E5112" r:id="rId4470" display="https://www.filmaffinity.com/es/film208836.html" xr:uid="{EF571D93-4EEE-463C-B9E0-11F62BD6F673}"/>
    <hyperlink ref="E5113" r:id="rId4471" display="https://www.filmaffinity.com/es/film441782.html" xr:uid="{2AAB57DD-7294-4573-B834-186C75419CDF}"/>
    <hyperlink ref="E5114" r:id="rId4472" display="https://www.filmaffinity.com/es/film826016.html" xr:uid="{0B63E361-884A-4315-9AA3-231F9B8D954F}"/>
    <hyperlink ref="E5115" r:id="rId4473" display="https://www.filmaffinity.com/es/film761275.html" xr:uid="{8A30FC70-C3B4-4D1A-AF79-335C6FAA008A}"/>
    <hyperlink ref="E5117" r:id="rId4474" display="https://www.filmaffinity.com/es/film196914.html" xr:uid="{E3AD62BF-CB58-4BE7-BAD0-EF507FECF526}"/>
    <hyperlink ref="E5116" r:id="rId4475" display="https://www.filmaffinity.com/es/film510962.html" xr:uid="{C2606F43-0BFF-4784-B043-95FA7A06237E}"/>
    <hyperlink ref="E5118" r:id="rId4476" display="https://www.filmaffinity.com/es/film888596.html" xr:uid="{8AD1C98B-60D5-41BC-B5B1-7F76F17B6779}"/>
    <hyperlink ref="E5119" r:id="rId4477" display="https://www.filmaffinity.com/es/film443370.html" xr:uid="{DAD0334E-AC6A-42A0-8A08-491EF93023E7}"/>
    <hyperlink ref="E5120" r:id="rId4478" display="https://www.filmaffinity.com/es/film365652.html" xr:uid="{7F1D3DB0-CE96-4849-BFF2-B77E7ECEA43F}"/>
    <hyperlink ref="E5121" r:id="rId4479" display="https://www.filmaffinity.com/es/film977912.html" xr:uid="{7205DDD9-9849-4838-9C70-9933F1EC31B2}"/>
    <hyperlink ref="E5123" r:id="rId4480" display="https://www.filmaffinity.com/es/film898859.html" xr:uid="{06CDF901-F4B7-47FD-8260-70A85DF20A7D}"/>
    <hyperlink ref="E5122" r:id="rId4481" display="https://www.filmaffinity.com/es/film822810.html" xr:uid="{BE80399E-99A5-47EE-8BC7-FA8FDD8BC316}"/>
    <hyperlink ref="E5124" r:id="rId4482" display="https://www.filmaffinity.com/es/film388718.html" xr:uid="{497A4B13-0683-4087-87B4-ED797FE40A30}"/>
    <hyperlink ref="E5125" r:id="rId4483" display="https://www.filmaffinity.com/es/film656887.html" xr:uid="{CFDBAE93-26FE-40FC-A740-49B1704260D5}"/>
    <hyperlink ref="E5126" r:id="rId4484" display="https://www.filmaffinity.com/es/film100852.html" xr:uid="{16CE66A3-A658-4D58-ABF5-0F1AEC5927F9}"/>
    <hyperlink ref="E5127" r:id="rId4485" display="https://www.filmaffinity.com/es/film280625.html" xr:uid="{0CCF9380-F884-43C5-804D-2B98C0F2C3C2}"/>
    <hyperlink ref="E5128" r:id="rId4486" display="https://www.filmaffinity.com/es/film944436.html" xr:uid="{0132B2D3-37E0-4C62-8210-D54A6A64E815}"/>
    <hyperlink ref="E5129" r:id="rId4487" display="https://www.filmaffinity.com/es/film465367.html" xr:uid="{EA81E1D3-02EC-47A6-81CA-F45F6DA25863}"/>
    <hyperlink ref="E5130" r:id="rId4488" display="https://www.filmaffinity.com/es/film171991.html" xr:uid="{14D5BFD0-9515-4540-A61C-05844766522E}"/>
    <hyperlink ref="E5131" r:id="rId4489" display="https://www.filmaffinity.com/es/film480193.html" xr:uid="{94863A22-6510-4A83-AB9A-E27AA05453CE}"/>
    <hyperlink ref="E5132" r:id="rId4490" display="https://www.filmaffinity.com/es/film481405.html" xr:uid="{2062BB8A-5DCD-4651-90E7-D7FBE3DCC494}"/>
    <hyperlink ref="E5133" r:id="rId4491" display="https://www.filmaffinity.com/es/film677461.html" xr:uid="{BD76F529-DD85-48BF-A95A-63FEE2F72572}"/>
    <hyperlink ref="E5134" r:id="rId4492" display="https://www.filmaffinity.com/es/film947945.html" xr:uid="{BF9F0815-CCF9-4B71-B18E-9430B4E8CFDA}"/>
    <hyperlink ref="E5135" r:id="rId4493" display="https://www.filmaffinity.com/es/film127523.html" xr:uid="{8A5307A6-E71D-4D0B-BB5C-24BFA0F5EFBF}"/>
    <hyperlink ref="E5136" r:id="rId4494" display="https://www.filmaffinity.com/es/film725081.html" xr:uid="{EB4587A8-DCD4-4001-8629-B0043EBCE56C}"/>
    <hyperlink ref="E5137" r:id="rId4495" display="https://www.filmaffinity.com/es/film733673.html" xr:uid="{A313F364-9CA2-488A-B9FA-F0A699623076}"/>
    <hyperlink ref="E5138" r:id="rId4496" display="https://www.filmaffinity.com/es/film752355.html" xr:uid="{DF7728F1-830E-4706-A240-57C6A4B32A36}"/>
    <hyperlink ref="E5139" r:id="rId4497" display="https://www.filmaffinity.com/es/film758257.html" xr:uid="{1A6BBE63-9CF9-408C-9715-FE4A239DA834}"/>
    <hyperlink ref="E5140" r:id="rId4498" display="https://www.filmaffinity.com/es/film901005.html" xr:uid="{96EAAF38-C9DA-4813-94E6-5BE8BEACD5A5}"/>
    <hyperlink ref="E5141" r:id="rId4499" display="https://www.filmaffinity.com/es/film964888.html" xr:uid="{2C700558-A35F-4953-99C7-2111023FA4A3}"/>
    <hyperlink ref="E5142" r:id="rId4500" display="https://www.filmaffinity.com/es/film115089.html" xr:uid="{7C32AE5D-3E99-4553-BABF-DFE3AD6833BA}"/>
    <hyperlink ref="E5145" r:id="rId4501" display="https://www.filmaffinity.com/es/film851887.html" xr:uid="{6A66C63F-2964-4A56-9255-C1E1413B3562}"/>
    <hyperlink ref="E5144" r:id="rId4502" display="https://www.filmaffinity.com/es/film577419.html" xr:uid="{9468C75B-D8F1-45DE-9B8C-0380A42E698F}"/>
    <hyperlink ref="E5146" r:id="rId4503" display="https://www.filmaffinity.com/es/film163807.html" xr:uid="{4A0A2901-AC18-41CC-8A86-95BBB2049E7A}"/>
    <hyperlink ref="E5148" r:id="rId4504" display="https://www.filmaffinity.com/es/film779937.html" xr:uid="{B3504362-AA8F-4D00-8CFC-A2DB342AF455}"/>
    <hyperlink ref="E5149" r:id="rId4505" display="https://www.filmaffinity.com/es/film607292.html" xr:uid="{291D7C90-05B7-4F6F-A282-0C3405DFA7D8}"/>
    <hyperlink ref="E5150" r:id="rId4506" display="https://www.filmaffinity.com/es/film955052.html" xr:uid="{C4B2276E-884B-4C6F-9CF0-4967058FC34B}"/>
    <hyperlink ref="E5151" r:id="rId4507" display="https://www.filmaffinity.com/es/film472962.html" xr:uid="{94E3C369-31F9-4093-81E0-5C743E04EA1E}"/>
    <hyperlink ref="E5152" r:id="rId4508" display="https://www.filmaffinity.com/es/film642749.html" xr:uid="{F1BC0C61-A940-4D9A-87DB-0CAA612A5B8B}"/>
    <hyperlink ref="E5153" r:id="rId4509" display="https://www.filmaffinity.com/es/film891464.html" xr:uid="{377E95E0-2E58-4A6F-B6F8-48CC7B8E6968}"/>
    <hyperlink ref="E5154" r:id="rId4510" display="https://www.filmaffinity.com/es/film808563.html" xr:uid="{AF7D4A41-FD51-4E83-B50A-C6133252DA3C}"/>
    <hyperlink ref="E5155" r:id="rId4511" display="https://www.filmaffinity.com/es/film291595.html" xr:uid="{85974F2D-8EF8-4100-AE65-82A6A6E12F8D}"/>
    <hyperlink ref="E5156" r:id="rId4512" display="https://www.filmaffinity.com/es/film508591.html" xr:uid="{1E5B2DB4-2285-4E38-A9FA-263172F55333}"/>
    <hyperlink ref="E5158" r:id="rId4513" display="https://www.filmaffinity.com/es/film348761.html" xr:uid="{BE45E897-5918-4EC7-9735-54FB4FB16341}"/>
    <hyperlink ref="E5157" r:id="rId4514" display="https://www.filmaffinity.com/es/film933281.html" xr:uid="{D6D366CD-FB4B-461F-9092-062F272A8D72}"/>
    <hyperlink ref="E5160" r:id="rId4515" display="https://www.filmaffinity.com/es/film310367.html" xr:uid="{6BCA078B-0D3E-4D6F-A06D-A744C8FD0888}"/>
    <hyperlink ref="E5161" r:id="rId4516" display="https://www.filmaffinity.com/es/film577427.html" xr:uid="{F6A0BA15-2DFB-40BA-A66C-C27F7F006DA7}"/>
    <hyperlink ref="E5162" r:id="rId4517" display="https://www.filmaffinity.com/es/film737736.html" xr:uid="{CFD788C5-5496-4116-A47F-921C173017C6}"/>
    <hyperlink ref="E5163" r:id="rId4518" display="https://www.filmaffinity.com/es/film770091.html" xr:uid="{05788B41-FCF6-455A-A038-FB005FCA2092}"/>
    <hyperlink ref="E5164" r:id="rId4519" display="https://www.filmaffinity.com/es/film944220.html" xr:uid="{EF3831B7-A330-4655-A7BC-1DD442D8FE45}"/>
    <hyperlink ref="E5165" r:id="rId4520" display="https://www.filmaffinity.com/es/film853022.html" xr:uid="{711386EF-257C-4733-8393-163E7BA87587}"/>
    <hyperlink ref="E5166" r:id="rId4521" display="https://www.filmaffinity.com/es/film887431.html" xr:uid="{8F2C5AA7-86E3-469A-9E3C-BCEB071FF3EA}"/>
    <hyperlink ref="E5167" r:id="rId4522" display="https://www.filmaffinity.com/es/film140296.html" xr:uid="{6F768DC1-A842-4417-A36B-DD4B5949E4C0}"/>
    <hyperlink ref="E5168" r:id="rId4523" display="https://www.filmaffinity.com/es/film671541.html" xr:uid="{153250F2-0B1B-4041-A512-9EE04AB641BA}"/>
    <hyperlink ref="E5169" r:id="rId4524" display="https://www.filmaffinity.com/es/film773440.html" xr:uid="{549AADDD-17A8-455B-9ADE-AE2EECFD82E6}"/>
    <hyperlink ref="E5170" r:id="rId4525" display="https://www.filmaffinity.com/es/film177270.html" xr:uid="{FC707C71-7F04-4CB7-B22B-A483AB858FFD}"/>
    <hyperlink ref="E5171" r:id="rId4526" display="https://www.filmaffinity.com/es/film569232.html" xr:uid="{D7BF6954-1A60-444C-BA63-9F444F557BE3}"/>
    <hyperlink ref="E5172" r:id="rId4527" display="https://www.filmaffinity.com/es/film149105.html" xr:uid="{502A7140-A75A-483B-93E6-4B43113D274D}"/>
    <hyperlink ref="E5173" r:id="rId4528" display="https://www.filmaffinity.com/es/film546051.html" xr:uid="{CF751614-3CF1-40A6-830D-3FE90C8D4657}"/>
    <hyperlink ref="E5174" r:id="rId4529" display="https://www.filmaffinity.com/es/film532073.html" xr:uid="{C47140A1-545B-481D-9BFE-E922F18954FF}"/>
    <hyperlink ref="E5175" r:id="rId4530" display="https://www.filmaffinity.com/es/film121809.html" xr:uid="{EDDAF790-222D-4AF6-A0CA-00B5C4E2B9BB}"/>
    <hyperlink ref="E5176" r:id="rId4531" display="https://www.filmaffinity.com/es/film152574.html" xr:uid="{C8D5CEDE-02B7-4D86-A163-DED93A3E85F9}"/>
    <hyperlink ref="E5178" r:id="rId4532" display="https://www.filmaffinity.com/es/film797723.html" xr:uid="{8CCC07BD-478B-41A5-9ED3-C21B471E454D}"/>
    <hyperlink ref="E5179" r:id="rId4533" display="https://www.filmaffinity.com/es/film943786.html" xr:uid="{334B74E8-4CE2-4D93-8332-A792103645CC}"/>
    <hyperlink ref="E5181" r:id="rId4534" display="https://www.filmaffinity.com/es/film508351.html" xr:uid="{95073911-DD77-489D-BDE5-81698F4A1B43}"/>
    <hyperlink ref="E5182" r:id="rId4535" display="https://www.filmaffinity.com/es/film166828.html" xr:uid="{9F4163E7-D1F8-45BD-A17F-34841540E7FF}"/>
    <hyperlink ref="E5183" r:id="rId4536" display="https://www.filmaffinity.com/es/film908479.html" xr:uid="{3ABFE208-230A-426F-93C1-B6FB9F841F8A}"/>
    <hyperlink ref="E5184" r:id="rId4537" display="https://www.filmaffinity.com/es/film780831.html" xr:uid="{AD5090AB-759A-4492-8C83-563591BA7919}"/>
    <hyperlink ref="E5185" r:id="rId4538" display="https://www.filmaffinity.com/es/film927843.html" xr:uid="{5D92EAFA-B9CF-48B7-B8F4-B243EBC2E3E2}"/>
    <hyperlink ref="E5186" r:id="rId4539" display="https://www.filmaffinity.com/es/film810813.html" xr:uid="{05B77DCA-14C8-4E13-A8EF-C1A54FEDD75E}"/>
    <hyperlink ref="E5187" r:id="rId4540" display="https://www.filmaffinity.com/es/film107048.html" xr:uid="{AD5054DF-ED49-4119-BC00-E4659864AC8B}"/>
    <hyperlink ref="E5189" r:id="rId4541" display="https://www.filmaffinity.com/es/film830226.html" xr:uid="{E60CC4C8-9696-4025-AE87-292C90AB2CA8}"/>
    <hyperlink ref="E5190" r:id="rId4542" display="https://www.filmaffinity.com/es/film535082.html" xr:uid="{483DD4D9-34A9-40F1-AB63-B86B77974B1E}"/>
    <hyperlink ref="E5192" r:id="rId4543" display="https://www.filmaffinity.com/es/film611232.html" xr:uid="{40821CBB-D68F-4AF1-8058-EE6174E553A8}"/>
    <hyperlink ref="E5193" r:id="rId4544" display="https://www.filmaffinity.com/es/film726344.html" xr:uid="{F3C4D989-501C-4292-9B1D-A67A7440BE3C}"/>
    <hyperlink ref="E5194" r:id="rId4545" display="https://www.filmaffinity.com/es/film240670.html" xr:uid="{6EB6C5B9-7743-452D-9973-2696D12C609E}"/>
    <hyperlink ref="E5196" r:id="rId4546" display="https://www.filmaffinity.com/es/film592178.html" xr:uid="{D2883BB0-C28C-417B-B16E-5F61592029FD}"/>
    <hyperlink ref="E5197" r:id="rId4547" display="https://www.filmaffinity.com/es/film625024.html" xr:uid="{70D7566B-DF74-4B6D-8930-C7168B5CF171}"/>
    <hyperlink ref="E5198" r:id="rId4548" display="https://www.filmaffinity.com/es/film850334.html" xr:uid="{11EE97DA-2E91-4F4E-8C23-31BF2F6D4744}"/>
    <hyperlink ref="E5199" r:id="rId4549" display="https://www.filmaffinity.com/es/film639632.html" xr:uid="{B13C5D98-DA4A-4338-BB04-DCE8F2B35B6B}"/>
    <hyperlink ref="E5201" r:id="rId4550" display="https://www.filmaffinity.com/es/film239002.html" xr:uid="{2BD3311A-6456-45D5-B9AA-56D2BDC32EC8}"/>
    <hyperlink ref="E5200" r:id="rId4551" display="https://www.filmaffinity.com/es/film146003.html" xr:uid="{8A31E394-648D-4334-9103-BB366282814A}"/>
    <hyperlink ref="E5202" r:id="rId4552" display="https://www.filmaffinity.com/es/film244504.html" xr:uid="{EBCA8BF9-2590-4D20-89A4-CE44DEBD2EC7}"/>
    <hyperlink ref="E5203" r:id="rId4553" display="https://www.filmaffinity.com/es/film386185.html" xr:uid="{9356D802-8CE3-4330-A615-1E98F65D396A}"/>
    <hyperlink ref="E5204" r:id="rId4554" display="https://www.filmaffinity.com/es/film450355.html" xr:uid="{50A53B22-CDE3-4881-94A3-CEB023B2BF8E}"/>
    <hyperlink ref="E5205" r:id="rId4555" display="https://www.filmaffinity.com/es/film489105.html" xr:uid="{DF51CE50-5A45-44C7-BAA6-480801A10870}"/>
    <hyperlink ref="E5206" r:id="rId4556" display="https://www.filmaffinity.com/es/film317038.html" xr:uid="{2EEF25CE-A2FC-4488-971A-D7E88348443B}"/>
    <hyperlink ref="E5207" r:id="rId4557" display="https://www.filmaffinity.com/es/film578695.html" xr:uid="{EB52A2D0-F6B2-4B58-982F-0A993C7BF825}"/>
    <hyperlink ref="E5208" r:id="rId4558" display="https://www.filmaffinity.com/es/film502317.html" xr:uid="{F1741EFD-9B96-4769-86BB-7EEDE7372B13}"/>
    <hyperlink ref="E5209" r:id="rId4559" display="https://www.filmaffinity.com/es/film564349.html" xr:uid="{96E79ED4-0C10-48AD-877F-CC47B89BEEAA}"/>
    <hyperlink ref="E5210" r:id="rId4560" display="https://www.filmaffinity.com/es/film434648.html" xr:uid="{05EC59DA-0CE1-4C8B-B7AF-803DF301131F}"/>
    <hyperlink ref="E5211" r:id="rId4561" display="https://www.filmaffinity.com/es/film970005.html" xr:uid="{B7113D64-13D9-4F28-A512-C7FEA0DCF26B}"/>
    <hyperlink ref="E5213" r:id="rId4562" display="https://www.filmaffinity.com/es/film976064.html" xr:uid="{75B15351-5C87-4386-82C3-C1C1E5F6D7A2}"/>
    <hyperlink ref="E5215" r:id="rId4563" display="https://www.filmaffinity.com/es/film511492.html" xr:uid="{C1ADD1F7-61BF-416E-8B22-F6646867C894}"/>
    <hyperlink ref="E5216" r:id="rId4564" display="https://www.filmaffinity.com/es/film614770.html" xr:uid="{2C939ECB-D0BC-4D64-9F03-4DDF30EAAFAE}"/>
    <hyperlink ref="E5217" r:id="rId4565" display="https://www.filmaffinity.com/es/film386450.html" xr:uid="{D87A3957-D7F6-4732-86F0-871E47197106}"/>
    <hyperlink ref="E5218" r:id="rId4566" display="https://www.filmaffinity.com/es/film363987.html" xr:uid="{4D8D9E86-93A6-4F30-9D7A-D6A8C753DD0B}"/>
    <hyperlink ref="E5219" r:id="rId4567" display="https://www.filmaffinity.com/es/film282739.html" xr:uid="{3C917BF8-C97E-448C-8C93-AC2D7EAC868F}"/>
    <hyperlink ref="E5220" r:id="rId4568" display="https://www.filmaffinity.com/es/film975190.html" xr:uid="{7BC472DC-8375-44AF-BE67-FC86317A87B3}"/>
    <hyperlink ref="E5221" r:id="rId4569" display="https://www.filmaffinity.com/es/film238028.html" xr:uid="{2C691D15-4F0F-4804-BE55-8FFF25A14E5D}"/>
    <hyperlink ref="E5223" r:id="rId4570" display="https://www.filmaffinity.com/es/film356408.html" xr:uid="{466CBABD-770F-4DDA-922D-49ED9A746850}"/>
    <hyperlink ref="E5222" r:id="rId4571" display="https://www.filmaffinity.com/es/film511558.html" xr:uid="{86C5FDAE-D4B8-46B3-81DF-7538F9640B89}"/>
    <hyperlink ref="E5224" r:id="rId4572" display="https://www.filmaffinity.com/es/film344544.html" xr:uid="{9A929B39-8C70-4227-B2DD-E12FD7AA3FFF}"/>
    <hyperlink ref="E6083" r:id="rId4573" display="https://www.filmaffinity.com/es/film315976.html" xr:uid="{2054AE20-6E31-4BBD-AF29-40E495E7D3C1}"/>
    <hyperlink ref="E5226" r:id="rId4574" display="https://www.filmaffinity.com/es/film852653.html" xr:uid="{57BC2C31-7F2A-4C6E-B17D-BF6CD294188E}"/>
    <hyperlink ref="E5227" r:id="rId4575" display="https://www.filmaffinity.com/es/film252315.html" xr:uid="{CA5FCEA5-97FB-4B31-9A23-1B5C38C69013}"/>
    <hyperlink ref="E5228" r:id="rId4576" display="https://www.filmaffinity.com/es/film551332.html" xr:uid="{FC03D663-A7E4-4D27-8A30-C3B20F4FF70F}"/>
    <hyperlink ref="E5229" r:id="rId4577" display="https://www.filmaffinity.com/es/film903598.html" xr:uid="{BDF82EFB-4BED-424F-A4BA-58B2C12E1E90}"/>
    <hyperlink ref="E5230" r:id="rId4578" display="https://www.filmaffinity.com/es/film117033.html" xr:uid="{C21BE611-CD86-4136-93D6-9C2F36595B63}"/>
    <hyperlink ref="E5231" r:id="rId4579" display="https://www.filmaffinity.com/es/film335424.html" xr:uid="{0DE984ED-D553-4E1C-9CCF-3E949758BB8F}"/>
    <hyperlink ref="E5232" r:id="rId4580" display="https://www.filmaffinity.com/es/film794703.html" xr:uid="{C499CBDB-1B50-4B34-8689-6C825F782D94}"/>
    <hyperlink ref="E5233" r:id="rId4581" display="https://www.filmaffinity.com/es/film589794.html" xr:uid="{89F51D32-9B8C-4980-A2A1-85B0EFDCEE1E}"/>
    <hyperlink ref="E5234" r:id="rId4582" display="https://www.filmaffinity.com/es/film612663.html" xr:uid="{E4C18613-10EE-45F4-A00A-52039EDE6B0B}"/>
    <hyperlink ref="E5235" r:id="rId4583" display="https://www.filmaffinity.com/es/film118134.html" xr:uid="{9BEB6568-8E0B-4686-A4AD-034BF7FB0DF0}"/>
    <hyperlink ref="E5236" r:id="rId4584" display="https://www.filmaffinity.com/es/film380300.html" xr:uid="{DE85DDA4-CFC3-42EB-A8DB-8A5FDDEB48E7}"/>
    <hyperlink ref="E5237" r:id="rId4585" display="https://www.filmaffinity.com/es/film686254.html" xr:uid="{94FA2179-1091-4B2C-809D-66A321CC44E9}"/>
    <hyperlink ref="E5238" r:id="rId4586" display="https://www.filmaffinity.com/es/film321014.html" xr:uid="{514D8298-9C05-4F7E-82A9-1BFC0902C6E1}"/>
    <hyperlink ref="E5240" r:id="rId4587" display="https://www.filmaffinity.com/es/film260280.html" xr:uid="{1F3C2611-EEF4-4811-9041-E0F7DA4131FD}"/>
    <hyperlink ref="E5241" r:id="rId4588" display="https://www.filmaffinity.com/es/film520163.html" xr:uid="{2190FF43-45C0-4AC7-9B79-445F6B43F289}"/>
    <hyperlink ref="E5242" r:id="rId4589" display="https://www.filmaffinity.com/es/film306841.html" xr:uid="{57DA05A1-5F9A-4FD5-B3BA-80FF9095E8EF}"/>
    <hyperlink ref="E5243" r:id="rId4590" display="https://www.filmaffinity.com/es/film690183.html" xr:uid="{66E4FECE-BBE1-464E-9A2D-69489E3590A5}"/>
    <hyperlink ref="E5244" r:id="rId4591" display="https://www.filmaffinity.com/es/film572514.html" xr:uid="{0204049A-1D4F-4B9F-80A0-927597C5ED7B}"/>
    <hyperlink ref="E5245" r:id="rId4592" display="https://www.filmaffinity.com/es/film440532.html" xr:uid="{1680695D-4F3C-42D0-A6D4-56F8E5DDD6B4}"/>
    <hyperlink ref="E5246" r:id="rId4593" display="https://www.filmaffinity.com/es/film951305.html" xr:uid="{CE300644-23F0-4AC3-9E13-7894DD2BA3FA}"/>
    <hyperlink ref="E5247" r:id="rId4594" display="https://www.filmaffinity.com/es/film190323.html" xr:uid="{01FB31BA-506E-447C-9219-5EB4647B252D}"/>
    <hyperlink ref="E5249" r:id="rId4595" display="https://www.filmaffinity.com/es/film331567.html" xr:uid="{440C899E-E618-4402-B775-E2DAE4FC116C}"/>
    <hyperlink ref="E5248" r:id="rId4596" display="https://www.filmaffinity.com/es/film881687.html" xr:uid="{79EC9676-01DE-4698-AF91-267F825C152C}"/>
    <hyperlink ref="E5250" r:id="rId4597" display="https://www.filmaffinity.com/es/film218435.html" xr:uid="{D64E11E4-C057-4A33-9133-753126A57D50}"/>
    <hyperlink ref="E5251" r:id="rId4598" display="https://www.filmaffinity.com/es/film806165.html" xr:uid="{F4158451-2757-41DA-B99D-055C61BA4C4C}"/>
    <hyperlink ref="E5252" r:id="rId4599" display="https://www.filmaffinity.com/es/film810927.html" xr:uid="{2D03E6F8-AEA1-4790-B3FC-AB3C3130C7E3}"/>
    <hyperlink ref="E5253" r:id="rId4600" display="https://www.filmaffinity.com/es/film446540.html" xr:uid="{11CF2121-77B9-4BAA-8214-B48F6B6A20D6}"/>
    <hyperlink ref="E5254" r:id="rId4601" display="https://www.filmaffinity.com/es/film698747.html" xr:uid="{E59F9F97-9E42-45AD-A728-FA5E9038E6F5}"/>
    <hyperlink ref="E5256" r:id="rId4602" display="https://www.filmaffinity.com/es/film742046.html" xr:uid="{C0166EA9-C181-4A63-A6EE-C655B0D4FC7E}"/>
    <hyperlink ref="E5257" r:id="rId4603" display="https://www.filmaffinity.com/es/film755494.html" xr:uid="{280399FB-DDE2-492C-9FDD-1CE33CE75AB3}"/>
    <hyperlink ref="E5258" r:id="rId4604" display="https://www.filmaffinity.com/es/film248570.html" xr:uid="{7672F967-6D71-4452-AD5B-18B171203204}"/>
    <hyperlink ref="E5260" r:id="rId4605" display="https://www.filmaffinity.com/es/film707821.html" xr:uid="{E3D5EC1A-83F5-4D11-911F-64BD8BD6BEC3}"/>
    <hyperlink ref="E5264" r:id="rId4606" display="https://www.filmaffinity.com/es/film403114.html" xr:uid="{258F2212-9A31-452C-80F9-67E69144B325}"/>
    <hyperlink ref="E5261" r:id="rId4607" display="https://www.filmaffinity.com/es/film110765.html" xr:uid="{156C36B9-AF6E-4454-BFE3-20B6CBB54142}"/>
    <hyperlink ref="E5265" r:id="rId4608" display="https://www.filmaffinity.com/es/film351482.html" xr:uid="{F44FC4CF-F13C-47AA-9929-E6FA10DF2FB2}"/>
    <hyperlink ref="E5266" r:id="rId4609" display="https://www.filmaffinity.com/es/film618375.html" xr:uid="{4DC69E42-78EF-4E54-B33F-0DBD04DF8A3F}"/>
    <hyperlink ref="E5267" r:id="rId4610" display="https://www.filmaffinity.com/es/film505127.html" xr:uid="{8ECE1818-C499-4068-A23E-785A3E870CFB}"/>
    <hyperlink ref="E5268" r:id="rId4611" display="https://www.filmaffinity.com/es/film315678.html" xr:uid="{82133438-FFED-474C-8F33-EF19DE64E341}"/>
    <hyperlink ref="E5269" r:id="rId4612" display="https://www.filmaffinity.com/es/film525836.html" xr:uid="{8EA4A284-7D9C-42B8-8048-3C1BE3DB0571}"/>
    <hyperlink ref="E5270" r:id="rId4613" display="https://www.filmaffinity.com/es/film118816.html" xr:uid="{B30460AB-F380-4B42-AC7E-132B632679F5}"/>
    <hyperlink ref="E5271" r:id="rId4614" display="https://www.filmaffinity.com/es/film776351.html" xr:uid="{90B25065-0BB4-4CAC-A6F9-FB1F1388FCC1}"/>
    <hyperlink ref="E5272" r:id="rId4615" display="https://www.filmaffinity.com/es/film140654.html" xr:uid="{37A89666-D413-4CD8-9830-B7F38AB9C0AC}"/>
    <hyperlink ref="E5273" r:id="rId4616" display="https://www.filmaffinity.com/es/film264280.html" xr:uid="{90226B4F-5AB6-45C3-B09C-2603094E2A29}"/>
    <hyperlink ref="E5274" r:id="rId4617" display="https://www.filmaffinity.com/es/film162717.html" xr:uid="{E499B7D5-0BD8-442C-B9A9-E018F859070E}"/>
    <hyperlink ref="E5275" r:id="rId4618" display="https://www.filmaffinity.com/es/film404067.html" xr:uid="{D12087E9-C2C1-46C9-9EDE-62DECE42EFCB}"/>
    <hyperlink ref="E2912" r:id="rId4619" display="https://www.filmaffinity.com/es/film919282.html" xr:uid="{2D88688E-760B-48E6-A87D-0AAD36F89AFE}"/>
    <hyperlink ref="E5276" r:id="rId4620" display="https://www.filmaffinity.com/es/film118350.html" xr:uid="{C07E380E-85E0-4652-AE70-C6C3F882F7D3}"/>
    <hyperlink ref="E5277" r:id="rId4621" display="https://www.filmaffinity.com/es/film794991.html" xr:uid="{36A1A8AA-9327-4B6B-AF9F-5EA07F87D269}"/>
    <hyperlink ref="E5278" r:id="rId4622" display="https://www.filmaffinity.com/es/film810223.html" xr:uid="{4545299A-2C24-4A33-A0F4-C7B0BC9EDC16}"/>
    <hyperlink ref="E5279" r:id="rId4623" display="https://www.filmaffinity.com/es/film373636.html" xr:uid="{537FDAE5-FFC0-400A-9E2E-6EB6A26DB7D8}"/>
    <hyperlink ref="E5280" r:id="rId4624" display="https://www.filmaffinity.com/es/film956132.html" xr:uid="{E0EE7174-71D6-41F5-87E1-E58FE29F8E17}"/>
    <hyperlink ref="E5281" r:id="rId4625" display="https://www.filmaffinity.com/es/film939127.html" xr:uid="{E4581F45-B05F-49CC-9EB1-F26850F15B98}"/>
    <hyperlink ref="E5282" r:id="rId4626" display="https://www.filmaffinity.com/es/film733749.html" xr:uid="{B3A0774E-2B4D-44DD-A97B-8B144A20E8AB}"/>
    <hyperlink ref="E5283" r:id="rId4627" display="https://www.filmaffinity.com/es/film919403.html" xr:uid="{59BA3A6C-7407-4ECC-A523-5B57F2A49E67}"/>
    <hyperlink ref="E5284" r:id="rId4628" display="https://www.filmaffinity.com/es/film949234.html" xr:uid="{FAF69A39-4154-4E3D-B1EE-B43D0F11CB9B}"/>
    <hyperlink ref="E5285" r:id="rId4629" display="https://www.filmaffinity.com/es/film749066.html" xr:uid="{086AC353-363B-4FFE-AE5F-E7218B7CCE5A}"/>
    <hyperlink ref="E5286" r:id="rId4630" display="https://www.filmaffinity.com/es/film629588.html" xr:uid="{274A7988-C6C3-4FD0-9D32-00C2FB4DECA9}"/>
    <hyperlink ref="E5287" r:id="rId4631" display="https://www.filmaffinity.com/es/film271029.html" xr:uid="{26769EB6-C291-4350-A914-0B57FDABFD93}"/>
    <hyperlink ref="E5288" r:id="rId4632" display="https://www.filmaffinity.com/es/film846569.html" xr:uid="{9DB8EEED-2072-447F-B2BB-2EBE4934D596}"/>
    <hyperlink ref="E5289" r:id="rId4633" display="https://www.filmaffinity.com/es/film611424.html" xr:uid="{AAF2CF56-5E27-4E13-B072-A4602EC70BB7}"/>
    <hyperlink ref="E5290" r:id="rId4634" display="https://www.filmaffinity.com/es/film808508.html" xr:uid="{702F3F11-99A8-4E78-AFED-2B2F14F475A0}"/>
    <hyperlink ref="E5291" r:id="rId4635" display="https://www.filmaffinity.com/es/film631356.html" xr:uid="{F4A2E726-232A-4418-A8CC-49F3E87CD666}"/>
    <hyperlink ref="E5292" r:id="rId4636" display="https://www.filmaffinity.com/es/film341933.html" xr:uid="{ABA8D7BD-B19B-404C-9652-77F302C50215}"/>
    <hyperlink ref="E5293" r:id="rId4637" display="https://www.filmaffinity.com/es/film575330.html" xr:uid="{64A20FAE-67EF-4F73-948A-0ED9BB443108}"/>
    <hyperlink ref="E1222" r:id="rId4638" display="https://www.filmaffinity.com/es/film795293.html" xr:uid="{3047D75D-CA92-4C60-8848-20345DE4F33A}"/>
    <hyperlink ref="E5294" r:id="rId4639" display="https://www.filmaffinity.com/es/film930503.html" xr:uid="{007501B6-77DA-46DA-904F-2999D6C05913}"/>
    <hyperlink ref="E5296" r:id="rId4640" display="https://www.filmaffinity.com/es/film777556.html" xr:uid="{4DFECA06-0A5F-4F3E-BBD5-51992A27881B}"/>
    <hyperlink ref="E5295" r:id="rId4641" display="https://www.filmaffinity.com/es/film347212.html" xr:uid="{9343779C-667F-466A-BEBF-7EA89AEBC7C3}"/>
    <hyperlink ref="E5297" r:id="rId4642" display="https://www.filmaffinity.com/es/film982810.html" xr:uid="{E4C29F6B-ED13-48C6-BF65-FA2FF8DDEA3D}"/>
    <hyperlink ref="E5298" r:id="rId4643" display="https://www.filmaffinity.com/es/film587785.html" xr:uid="{A224DE3A-A2F5-42CE-ADA3-746F8B0CD915}"/>
    <hyperlink ref="E5299" r:id="rId4644" display="https://www.filmaffinity.com/es/film996571.html" xr:uid="{B6F96687-0379-4A71-9B0B-7ADAF02C932C}"/>
    <hyperlink ref="E2677" r:id="rId4645" display="https://www.filmaffinity.com/es/film526048.html" xr:uid="{DDB8FE03-ABF8-4EAE-9271-4E7FAADB8428}"/>
    <hyperlink ref="E4591" r:id="rId4646" display="https://www.filmaffinity.com/es/film135925.html" xr:uid="{AF06DD20-49AD-4CE2-8FCD-29C981062176}"/>
    <hyperlink ref="E5302" r:id="rId4647" display="https://www.filmaffinity.com/es/film651619.html" xr:uid="{F4A2E503-7C74-4F4D-B2AF-291A873CE023}"/>
    <hyperlink ref="E5303" r:id="rId4648" display="https://www.filmaffinity.com/es/film106262.html" xr:uid="{48BB612A-A8C2-48D5-8E3C-3D66A0F2FC39}"/>
    <hyperlink ref="E5304" r:id="rId4649" display="https://www.filmaffinity.com/es/film335659.html" xr:uid="{55DBA7B3-228C-43EF-B86E-8783A90557E8}"/>
    <hyperlink ref="E5305" r:id="rId4650" display="https://www.filmaffinity.com/es/film367591.html" xr:uid="{5A951C3D-89B2-4A5E-93A0-D2FB13D494AA}"/>
    <hyperlink ref="E5195" r:id="rId4651" display="https://www.filmaffinity.com/es/film154563.html" xr:uid="{D901F14E-0F5C-4D91-9C06-5AA8B3E732F8}"/>
    <hyperlink ref="E5306" r:id="rId4652" display="https://www.filmaffinity.com/es/film310462.html" xr:uid="{56F713AE-A174-4B8D-B8AF-8D4843E8884E}"/>
    <hyperlink ref="E5307" r:id="rId4653" display="https://www.filmaffinity.com/es/film176589.html" xr:uid="{CF548FA3-AC4E-46E2-8127-B4E48A758A33}"/>
    <hyperlink ref="E5308" r:id="rId4654" display="https://www.filmaffinity.com/es/film904017.html" xr:uid="{624A0A84-DBDA-4B64-AA68-EE716EA7688B}"/>
    <hyperlink ref="E5309" r:id="rId4655" display="https://www.filmaffinity.com/es/film908768.html" xr:uid="{D790950A-95E7-4924-83FC-11BFDE22A501}"/>
    <hyperlink ref="E5313" r:id="rId4656" display="https://www.filmaffinity.com/es/film867767.html" xr:uid="{B1157ED3-D568-4F5C-8898-F1543D22A56E}"/>
    <hyperlink ref="E5314" r:id="rId4657" display="https://www.filmaffinity.com/es/film485985.html" xr:uid="{5E13558D-3D75-46B6-94AD-BD1CCC70D9F2}"/>
    <hyperlink ref="E5315" r:id="rId4658" display="https://www.filmaffinity.com/es/film857439.html" xr:uid="{B678E847-23C2-416D-9590-F73E2BEAD8DA}"/>
    <hyperlink ref="E5316" r:id="rId4659" display="https://www.filmaffinity.com/es/film616440.html" xr:uid="{3DB2803F-9C18-46A0-BD76-2C45E6F564D4}"/>
    <hyperlink ref="E5317" r:id="rId4660" display="https://www.filmaffinity.com/es/film491952.html" xr:uid="{F9E6A51A-1F3E-4837-ADCC-EA9C33C20DA1}"/>
    <hyperlink ref="E5318" r:id="rId4661" display="https://www.filmaffinity.com/es/film240166.html" xr:uid="{C7CFF13F-1FF7-4DD8-A237-0C067C51DB31}"/>
    <hyperlink ref="E5319" r:id="rId4662" display="https://www.filmaffinity.com/es/film208653.html" xr:uid="{9AEAD6D0-C925-4AF3-8929-57C4C6FED810}"/>
    <hyperlink ref="E5310" r:id="rId4663" display="https://www.filmaffinity.com/es/film369678.html" xr:uid="{E5AFC089-45A4-43BD-8411-54DD54929900}"/>
    <hyperlink ref="E5312" r:id="rId4664" display="https://www.filmaffinity.com/es/film486245.html" xr:uid="{E21F7681-07E2-4360-B66C-501CD6DF64EC}"/>
    <hyperlink ref="E5311" r:id="rId4665" display="https://www.filmaffinity.com/es/film623475.html" xr:uid="{6A8D1AF5-0719-4FBE-BC6F-1100E00DDF46}"/>
    <hyperlink ref="E5321" r:id="rId4666" display="https://www.filmaffinity.com/es/film631874.html" xr:uid="{BCFE8B04-1927-45A0-BFB9-41851C94A271}"/>
    <hyperlink ref="E5322" r:id="rId4667" display="https://www.filmaffinity.com/es/film282603.html" xr:uid="{8042AC4C-C0A8-4EB7-9D5B-1A6FA34B2ABC}"/>
    <hyperlink ref="E5323" r:id="rId4668" display="https://www.filmaffinity.com/es/film980042.html" xr:uid="{B75EEC6F-59CC-4407-90FC-45D1949B5F68}"/>
    <hyperlink ref="E5324" r:id="rId4669" display="https://www.filmaffinity.com/es/film533301.html" xr:uid="{BACCDEB1-D9B8-4842-9187-76C0EEAF380F}"/>
    <hyperlink ref="E5325" r:id="rId4670" display="https://www.filmaffinity.com/es/film762873.html" xr:uid="{11AC6E6C-6521-40A7-B63A-242DE27B4D39}"/>
    <hyperlink ref="E5326" r:id="rId4671" display="https://www.filmaffinity.com/es/film292503.html" xr:uid="{C03F03F4-AAFF-4ED5-A48F-3EAFDA65FE4A}"/>
    <hyperlink ref="E5327" r:id="rId4672" display="https://www.filmaffinity.com/es/film590013.html" xr:uid="{2D6F91A5-C936-4B63-8D13-B7E656138A0A}"/>
    <hyperlink ref="E5328" r:id="rId4673" display="https://www.filmaffinity.com/es/film960495.html" xr:uid="{A3964F82-016B-4A26-8369-69B2F39F561C}"/>
    <hyperlink ref="E5329" r:id="rId4674" display="https://www.filmaffinity.com/es/film125129.html" xr:uid="{D09CFA49-3EB5-4F22-AE9B-1C52172FA503}"/>
    <hyperlink ref="E5330" r:id="rId4675" display="https://www.filmaffinity.com/es/film971380.html" xr:uid="{3588180C-BDD1-4227-8D4E-0FD021CC0F3E}"/>
    <hyperlink ref="E5332" r:id="rId4676" display="https://www.filmaffinity.com/es/film986108.html" xr:uid="{EE6FE4E0-7007-4BDE-9CB1-22C12F7EA6A3}"/>
    <hyperlink ref="E5331" r:id="rId4677" display="https://www.filmaffinity.com/es/film716076.html" xr:uid="{64F58E50-3348-4F49-A9D9-945D7A1F6BCA}"/>
    <hyperlink ref="E5334" r:id="rId4678" display="https://www.filmaffinity.com/es/film318458.html" xr:uid="{069D55F4-4DE6-486C-92A4-C0EAA9B88068}"/>
    <hyperlink ref="E5335" r:id="rId4679" display="https://www.filmaffinity.com/es/film542017.html" xr:uid="{32AAB73D-44E6-41AB-BDBE-F6EDEDE3BCA7}"/>
    <hyperlink ref="E5333" r:id="rId4680" display="https://www.filmaffinity.com/es/film403549.html" xr:uid="{7F357E34-BD14-42C4-80E1-E8B345F56F0C}"/>
    <hyperlink ref="E5336" r:id="rId4681" display="https://www.filmaffinity.com/es/film301465.html" xr:uid="{ADDE39A0-FB00-4D8F-BD1C-1E2F9D87E6ED}"/>
    <hyperlink ref="E5337" r:id="rId4682" display="https://www.filmaffinity.com/es/film505850.html" xr:uid="{6BAE3EFF-A69F-40D8-A6CD-4650CEB33A7E}"/>
    <hyperlink ref="E5338" r:id="rId4683" display="https://www.filmaffinity.com/es/film584424.html" xr:uid="{A328F320-2A37-4806-B771-0C036866DC5F}"/>
    <hyperlink ref="E5339" r:id="rId4684" display="https://www.filmaffinity.com/es/film116721.html" xr:uid="{EE8D829E-341E-4084-BCC1-ED59FA847557}"/>
    <hyperlink ref="E5343" r:id="rId4685" display="https://www.filmaffinity.com/es/film585201.html" xr:uid="{3649F059-A30C-4E48-A19E-AA0C6E247A17}"/>
    <hyperlink ref="E5345" r:id="rId4686" display="https://www.filmaffinity.com/es/film520877.html" xr:uid="{99824346-1011-4AC3-9617-5D6CE2F0D1B2}"/>
    <hyperlink ref="E5346" r:id="rId4687" display="https://www.filmaffinity.com/es/film541996.html" xr:uid="{9A72A4C0-81AD-47A7-9692-CFAB60141C43}"/>
    <hyperlink ref="E5347" r:id="rId4688" display="https://www.filmaffinity.com/es/film466142.html" xr:uid="{C1160D54-71C7-43AD-9852-F80839DF4632}"/>
    <hyperlink ref="E5349" r:id="rId4689" display="https://www.filmaffinity.com/es/film101224.html" xr:uid="{2361A80B-C5B5-4A73-AC48-3DF6BA3E03BB}"/>
    <hyperlink ref="E393" r:id="rId4690" display="https://www.filmaffinity.com/es/film587357.html" xr:uid="{6016CF42-8981-4C40-ADA8-AA6CFEA68098}"/>
    <hyperlink ref="E5350" r:id="rId4691" display="https://www.filmaffinity.com/es/film600768.html" xr:uid="{0337179A-91A6-4301-9C30-18B9476FFF91}"/>
    <hyperlink ref="E5352" r:id="rId4692" display="https://www.filmaffinity.com/es/film183164.html" xr:uid="{4F28132A-0FF9-452A-AF9F-4EFBEA66E7D9}"/>
    <hyperlink ref="E5353" r:id="rId4693" display="https://www.filmaffinity.com/es/film270411.html" xr:uid="{AF9F2181-591F-47A4-B69B-2FA518B7E0B3}"/>
    <hyperlink ref="E5356" r:id="rId4694" display="https://www.filmaffinity.com/es/film348872.html" xr:uid="{0AF90D07-EA71-42E9-B034-F8D2A80BC370}"/>
    <hyperlink ref="E5357" r:id="rId4695" display="https://www.filmaffinity.com/es/film691444.html" xr:uid="{CFD57B15-ED54-4135-80AC-23FD80A18C08}"/>
    <hyperlink ref="E5358" r:id="rId4696" display="https://www.filmaffinity.com/es/film815539.html" xr:uid="{6535A53B-31A4-458D-AF6E-EF588D22302A}"/>
    <hyperlink ref="E5359" r:id="rId4697" display="https://www.filmaffinity.com/es/film419963.html" xr:uid="{975B09F8-322C-4023-93DF-6EE306164C95}"/>
    <hyperlink ref="E5360" r:id="rId4698" display="https://www.filmaffinity.com/es/film106104.html" xr:uid="{FB263D62-6C0D-4B08-8ABC-E01772DEA4BB}"/>
    <hyperlink ref="E5361" r:id="rId4699" display="https://www.filmaffinity.com/es/film852974.html" xr:uid="{80579996-79A6-4A26-8E5A-FB9D3318439E}"/>
    <hyperlink ref="E5362" r:id="rId4700" display="https://www.filmaffinity.com/es/film756223.html" xr:uid="{4BAC29D0-5C9E-484D-A261-E63DCDC56CD0}"/>
    <hyperlink ref="E5363" r:id="rId4701" display="https://www.filmaffinity.com/es/film732884.html" xr:uid="{7232FFB7-AF66-4DB3-B5B3-FE7FBA7724F4}"/>
    <hyperlink ref="E5364" r:id="rId4702" display="https://www.filmaffinity.com/es/film621306.html" xr:uid="{F06D787E-26E8-4F21-968C-CDDE4AC94A46}"/>
    <hyperlink ref="E5365" r:id="rId4703" display="https://www.filmaffinity.com/es/film533732.html" xr:uid="{35A708E5-FA57-4444-9607-45A8AD924DDF}"/>
    <hyperlink ref="E5366" r:id="rId4704" display="https://www.filmaffinity.com/es/film848389.html" xr:uid="{49967FA6-1CB1-4863-9501-904652E1F52F}"/>
    <hyperlink ref="E5367" r:id="rId4705" display="https://www.filmaffinity.com/es/film731441.html" xr:uid="{4988A54D-B7A7-4642-92E6-F039C6951E5C}"/>
    <hyperlink ref="E5368" r:id="rId4706" display="https://www.filmaffinity.com/es/film692704.html" xr:uid="{4A4A9A79-B2CF-42E2-BF96-6039871886E3}"/>
    <hyperlink ref="E5369" r:id="rId4707" display="https://www.filmaffinity.com/es/film354096.html" xr:uid="{4A91C50B-7B90-4B96-AD0D-A04321EA50EE}"/>
    <hyperlink ref="E5374" r:id="rId4708" display="https://www.filmaffinity.com/es/film969267.html" xr:uid="{C34D1E8E-5150-463E-B240-B82ED1AE6A89}"/>
    <hyperlink ref="E5375" r:id="rId4709" display="https://www.filmaffinity.com/es/film108562.html" xr:uid="{DCA1A000-B64F-4F57-8600-AFBF883B8266}"/>
    <hyperlink ref="E5355" r:id="rId4710" display="https://www.filmaffinity.com/es/film704226.html" xr:uid="{A682C2FB-8059-490C-A637-BE589C4693B2}"/>
    <hyperlink ref="E5377" r:id="rId4711" display="https://www.filmaffinity.com/es/film692803.html" xr:uid="{CF3A1084-3542-4870-9936-6B5D316F8712}"/>
    <hyperlink ref="E5376" r:id="rId4712" display="https://www.filmaffinity.com/es/film264987.html" xr:uid="{719864F9-D929-4DF5-9305-D840668BD67F}"/>
    <hyperlink ref="E5378" r:id="rId4713" display="https://www.filmaffinity.com/es/film344966.html" xr:uid="{29E961EB-FFB3-4727-95AE-C36A41BBB937}"/>
    <hyperlink ref="E5379" r:id="rId4714" display="https://www.filmaffinity.com/es/film771827.html" xr:uid="{D16FBACC-4B89-4AB4-B077-C1577551B0CB}"/>
    <hyperlink ref="E5380" r:id="rId4715" display="https://www.filmaffinity.com/es/film632928.html" xr:uid="{85222629-2ED9-484E-8A45-06D4AE9B7DCC}"/>
    <hyperlink ref="E1323" r:id="rId4716" display="https://www.filmaffinity.com/es/film396206.html" xr:uid="{E0F729A9-8267-4D18-9D0B-CFBB0F493E98}"/>
    <hyperlink ref="E5381" r:id="rId4717" display="https://www.filmaffinity.com/es/film498518.html" xr:uid="{87E86245-D625-44AF-AA63-2C8A30D5799C}"/>
    <hyperlink ref="E5382" r:id="rId4718" display="https://www.filmaffinity.com/es/film798239.html" xr:uid="{CE5B782D-240F-47D9-B413-C56203BD8746}"/>
    <hyperlink ref="E5383" r:id="rId4719" display="https://www.filmaffinity.com/es/film421759.html" xr:uid="{026E0D3D-ABCF-4A15-945D-8AE23563E614}"/>
    <hyperlink ref="E5384" r:id="rId4720" display="https://www.filmaffinity.com/es/film225177.html" xr:uid="{4AC9C702-1A60-43C0-89CC-BF304A5FA7CE}"/>
    <hyperlink ref="E5385" r:id="rId4721" display="https://www.filmaffinity.com/es/film641984.html" xr:uid="{E6547C80-7E9A-4DB1-BB6E-3E9DEE7BE6F4}"/>
    <hyperlink ref="E5386" r:id="rId4722" display="https://www.filmaffinity.com/es/film251106.html" xr:uid="{52117686-826C-4527-A504-2C45F35F4563}"/>
    <hyperlink ref="E5388" r:id="rId4723" display="https://www.filmaffinity.com/es/film794754.html" xr:uid="{7C645061-8961-44CF-AF0B-A89CCACF31F3}"/>
    <hyperlink ref="E5387" r:id="rId4724" display="https://www.filmaffinity.com/es/film253727.html" xr:uid="{952481BA-B378-4E3E-A888-7EC7144B37BA}"/>
    <hyperlink ref="E5389" r:id="rId4725" display="https://www.filmaffinity.com/es/film648788.html" xr:uid="{B788D1E5-1E1C-457D-9076-A6CD9A3802EA}"/>
    <hyperlink ref="E5390" r:id="rId4726" display="https://www.filmaffinity.com/es/film562120.html" xr:uid="{1BE4764C-8B3C-4BC5-B251-2F47A11C9E62}"/>
    <hyperlink ref="E5391" r:id="rId4727" display="https://www.filmaffinity.com/es/film836199.html" xr:uid="{B7BF6E57-AB45-46D9-B272-4BC192054DCF}"/>
    <hyperlink ref="E5392" r:id="rId4728" display="https://www.filmaffinity.com/es/film158456.html" xr:uid="{F4386DF3-27D6-496A-BC52-7645B92ED8A5}"/>
    <hyperlink ref="E5393" r:id="rId4729" display="https://www.filmaffinity.com/es/film732986.html" xr:uid="{984D922F-7127-435A-8AFB-720DE53DF38A}"/>
    <hyperlink ref="E5394" r:id="rId4730" display="https://www.filmaffinity.com/es/film109107.html" xr:uid="{E544D541-CC10-4B8B-B52A-AB201AB221E7}"/>
    <hyperlink ref="E5395" r:id="rId4731" display="https://www.filmaffinity.com/es/film520465.html" xr:uid="{E221F3F8-5CB3-4913-82CF-E2410647B0DC}"/>
    <hyperlink ref="E5396" r:id="rId4732" display="https://www.filmaffinity.com/es/film762861.html" xr:uid="{54AE2BFC-415A-4E7B-BD6D-5D89E1FD3907}"/>
    <hyperlink ref="E5397" r:id="rId4733" display="https://www.filmaffinity.com/es/film457374.html" xr:uid="{105016B9-AD0B-4CCA-AA70-66E9290B28F1}"/>
    <hyperlink ref="E5398" r:id="rId4734" display="https://www.filmaffinity.com/es/film456006.html" xr:uid="{10D18803-9B00-4398-B924-748793B7AA2C}"/>
    <hyperlink ref="E5399" r:id="rId4735" display="https://www.filmaffinity.com/es/film485542.html" xr:uid="{44191202-11B8-44C6-9718-3F3B64611653}"/>
    <hyperlink ref="E5400" r:id="rId4736" display="https://www.filmaffinity.com/es/film967432.html" xr:uid="{0EF07E09-0A3D-4589-BAA8-4460CE2469CC}"/>
    <hyperlink ref="E5401" r:id="rId4737" display="https://www.filmaffinity.com/es/film720558.html" xr:uid="{9F8A4C42-95E2-4F3D-BF66-C59A5A43DFDE}"/>
    <hyperlink ref="E5402" r:id="rId4738" display="https://www.filmaffinity.com/es/film595430.html" xr:uid="{CB04E473-7008-4730-9E73-AC28276903DA}"/>
    <hyperlink ref="E5403" r:id="rId4739" display="https://www.filmaffinity.com/es/film553332.html" xr:uid="{FD4D1B28-F372-455A-9992-0731545D6A5D}"/>
    <hyperlink ref="E5404" r:id="rId4740" display="https://www.filmaffinity.com/es/film888480.html" xr:uid="{C6881EBC-5316-489F-9EFC-7BA6C0042F5B}"/>
    <hyperlink ref="E5405" r:id="rId4741" display="https://www.filmaffinity.com/es/film914416.html" xr:uid="{A7C58FB6-E057-4918-87BA-5F9DFFD8F893}"/>
    <hyperlink ref="E5406" r:id="rId4742" display="https://www.filmaffinity.com/es/film535193.html" xr:uid="{5CD8A1C7-31A1-4680-A989-03FC985207BD}"/>
    <hyperlink ref="E5408" r:id="rId4743" display="https://www.filmaffinity.com/es/film413455.html" xr:uid="{7B4FEDC9-1ACC-42CF-8C2D-E397D1373684}"/>
    <hyperlink ref="E5409" r:id="rId4744" display="https://www.filmaffinity.com/es/film211093.html" xr:uid="{68A6A835-7E35-4AEB-BF96-EFF020AEADE2}"/>
    <hyperlink ref="E5410" r:id="rId4745" display="https://www.filmaffinity.com/es/film524665.html" xr:uid="{BFB16F2A-4AF8-44A7-9332-12E4E0523AA2}"/>
    <hyperlink ref="E5411" r:id="rId4746" display="https://www.filmaffinity.com/es/film305177.html" xr:uid="{EAF7975A-31FA-405C-BCCE-E1F293F959EC}"/>
    <hyperlink ref="E5412" r:id="rId4747" display="https://www.filmaffinity.com/es/film336490.html" xr:uid="{167E9962-8D2C-47BC-A4EF-8F61A39C6C4E}"/>
    <hyperlink ref="E5413" r:id="rId4748" display="https://www.filmaffinity.com/es/film518443.html" xr:uid="{2FB1112E-3A90-416C-8E46-EE3EE969E9DE}"/>
    <hyperlink ref="E5414" r:id="rId4749" display="https://www.filmaffinity.com/es/film915639.html" xr:uid="{A17D6E3C-10C9-4A93-AFA1-A7A02DC39646}"/>
    <hyperlink ref="E5416" r:id="rId4750" display="https://www.filmaffinity.com/es/film478232.html" xr:uid="{FA06E863-C1A3-48BC-90AC-A72D72B53412}"/>
    <hyperlink ref="E5415" r:id="rId4751" display="https://www.filmaffinity.com/es/film508649.html" xr:uid="{117B8058-BBB3-4003-BD35-D805BE0FA4C3}"/>
    <hyperlink ref="E5417" r:id="rId4752" display="https://www.filmaffinity.com/es/film257520.html" xr:uid="{4E139CB7-F5E5-4E86-98BB-712A76E13C26}"/>
    <hyperlink ref="E5418" r:id="rId4753" display="https://www.filmaffinity.com/es/film601439.html" xr:uid="{59B10D35-EA25-47FB-87BB-E76271039063}"/>
    <hyperlink ref="E5419" r:id="rId4754" display="https://www.filmaffinity.com/es/film347506.html" xr:uid="{D07BDC4E-CAEF-43D2-ABEE-62B58D764E51}"/>
    <hyperlink ref="E5420" r:id="rId4755" display="https://www.filmaffinity.com/es/film757509.html" xr:uid="{7AC07E42-DD12-49BC-B8B7-B56EF9FE2373}"/>
    <hyperlink ref="E5421" r:id="rId4756" display="https://www.filmaffinity.com/es/film935092.html" xr:uid="{5FA453EE-C8C8-41CB-87C9-02783657B079}"/>
    <hyperlink ref="E5422" r:id="rId4757" display="https://www.filmaffinity.com/es/film779635.html" xr:uid="{7F4ABEB9-74D6-4F45-A06C-C592416EA02E}"/>
    <hyperlink ref="E5423" r:id="rId4758" display="https://www.filmaffinity.com/es/film461608.html" xr:uid="{BEC50666-A36B-4107-AD28-9DC6693F5709}"/>
    <hyperlink ref="E5424" r:id="rId4759" display="https://www.filmaffinity.com/es/film762025.html" xr:uid="{760F84E1-08FA-4F32-B142-3174D51AC8E0}"/>
    <hyperlink ref="E5425" r:id="rId4760" display="https://www.filmaffinity.com/es/film495470.html" xr:uid="{D3C8BD3A-0309-4CBD-ABD0-202A21CCC3EE}"/>
    <hyperlink ref="E5426" r:id="rId4761" display="https://www.filmaffinity.com/es/film352345.html" xr:uid="{9FBBFD36-BA5E-4F4B-BE15-6C08478FC7BB}"/>
    <hyperlink ref="E5427" r:id="rId4762" display="https://www.filmaffinity.com/es/film303453.html" xr:uid="{6344C72E-03BB-436F-8DCE-0046D5050196}"/>
    <hyperlink ref="E1673" r:id="rId4763" display="https://www.filmaffinity.com/es/film476633.html" xr:uid="{F4018C33-C9A1-493C-BC52-0EDF7B58CF41}"/>
    <hyperlink ref="E5428" r:id="rId4764" display="https://www.filmaffinity.com/es/film106376.html" xr:uid="{3DEB096F-C6C4-4717-A14E-91AE68BF7A85}"/>
    <hyperlink ref="E5429" r:id="rId4765" display="https://www.filmaffinity.com/es/film260686.html" xr:uid="{6DAD4304-0BB5-446D-A3A6-09470BFAFE35}"/>
    <hyperlink ref="E5430" r:id="rId4766" display="https://www.filmaffinity.com/es/film165686.html" xr:uid="{770C26C0-1488-4536-A8A8-701ADB91FDE6}"/>
    <hyperlink ref="E5431" r:id="rId4767" display="https://www.filmaffinity.com/es/film645580.html" xr:uid="{A2D36254-8A52-48F9-B951-3C4D911A7D93}"/>
    <hyperlink ref="E5432" r:id="rId4768" display="https://www.filmaffinity.com/es/film591290.html" xr:uid="{F96F312E-2823-46A5-9AC1-87EE69A5AD6E}"/>
    <hyperlink ref="E5433" r:id="rId4769" display="https://www.filmaffinity.com/es/film634330.html" xr:uid="{7B35B431-BE7C-4908-B175-04988981A929}"/>
    <hyperlink ref="E5434" r:id="rId4770" display="https://www.filmaffinity.com/es/film358898.html" xr:uid="{1ACEA8B0-565A-4E01-9A79-00DFFD0B7230}"/>
    <hyperlink ref="E5435" r:id="rId4771" display="https://www.filmaffinity.com/es/film654293.html" xr:uid="{D1E0F915-1580-46D8-B626-42715EF010E3}"/>
    <hyperlink ref="E5436" r:id="rId4772" display="https://www.filmaffinity.com/es/film478693.html" xr:uid="{D37262EF-1A83-4636-815E-18B012D5FFF7}"/>
    <hyperlink ref="E5438" r:id="rId4773" display="https://www.filmaffinity.com/es/film886115.html" xr:uid="{44328938-41A4-4577-8EF2-08936A543098}"/>
    <hyperlink ref="E5439" r:id="rId4774" display="https://www.filmaffinity.com/es/film197286.html" xr:uid="{EE24A83F-0F0F-42F9-B3C1-04B0318F068E}"/>
    <hyperlink ref="E5440" r:id="rId4775" display="https://www.filmaffinity.com/es/film941167.html" xr:uid="{EC1FBAE3-72D2-46AE-B8AF-6A3AFCA2AF4B}"/>
    <hyperlink ref="E5441" r:id="rId4776" display="https://www.filmaffinity.com/es/film232462.html" xr:uid="{4D1FBBF4-260E-466E-A6FD-D451E07ADD7C}"/>
    <hyperlink ref="E5442" r:id="rId4777" display="https://www.filmaffinity.com/es/film813905.html" xr:uid="{80787961-EB6C-4B95-9B57-C730361D8DEC}"/>
    <hyperlink ref="E5443" r:id="rId4778" display="https://www.filmaffinity.com/es/film841136.html" xr:uid="{79B67CA0-EB8E-48AF-8435-714F3A0E715D}"/>
    <hyperlink ref="E5444" r:id="rId4779" display="https://www.filmaffinity.com/es/film481444.html" xr:uid="{DDBE0009-62F5-4241-8194-0953F6BB4E4C}"/>
    <hyperlink ref="E5445" r:id="rId4780" display="https://www.filmaffinity.com/es/film431629.html" xr:uid="{B0DB96B9-02AB-4621-97D8-8F2100DC62E5}"/>
    <hyperlink ref="E5446" r:id="rId4781" display="https://www.filmaffinity.com/es/film147606.html" xr:uid="{AC6599FA-7BDB-40F7-99B2-CFB418C4EDF2}"/>
    <hyperlink ref="E5447" r:id="rId4782" display="https://www.filmaffinity.com/es/film954314.html" xr:uid="{33E647C0-BE27-448A-87C4-7B3F3585781A}"/>
    <hyperlink ref="E5452" r:id="rId4783" display="https://www.filmaffinity.com/es/film392758.html" xr:uid="{61AF5339-11CB-48B6-BB9E-14E78C7D8684}"/>
    <hyperlink ref="E5453" r:id="rId4784" display="https://www.filmaffinity.com/es/film207165.html" xr:uid="{7D7B9696-49AE-4CE7-A121-9ACEA08247CC}"/>
    <hyperlink ref="E5455" r:id="rId4785" display="https://www.filmaffinity.com/es/film124949.html" xr:uid="{91C077CB-A576-4998-8D15-AA9F4A869000}"/>
    <hyperlink ref="E5454" r:id="rId4786" display="https://www.filmaffinity.com/es/film478104.html" xr:uid="{B2E315B1-DD00-4017-9563-8FC200985E5A}"/>
    <hyperlink ref="E5456" r:id="rId4787" display="https://www.filmaffinity.com/es/film490823.html" xr:uid="{BD06E70D-46EB-42CF-BC43-36DF4F8A5AB8}"/>
    <hyperlink ref="E5457" r:id="rId4788" display="https://www.filmaffinity.com/es/film162278.html" xr:uid="{9D9DF7D0-FDF5-4DC3-A041-4665642D3285}"/>
    <hyperlink ref="E5459" r:id="rId4789" display="https://www.filmaffinity.com/es/film628450.html" xr:uid="{D48DAA06-14B6-4BC5-85BE-CA5596F2D7E8}"/>
    <hyperlink ref="E5460" r:id="rId4790" display="https://www.filmaffinity.com/es/film572486.html" xr:uid="{09679718-5E9D-4CC3-A473-966F2CFB0E1E}"/>
    <hyperlink ref="E5461" r:id="rId4791" display="https://www.filmaffinity.com/es/film914473.html" xr:uid="{A5084001-BF7B-4CB9-A701-CAA1A4C149BE}"/>
    <hyperlink ref="E5463" r:id="rId4792" display="https://www.filmaffinity.com/es/film978796.html" xr:uid="{36671C79-B205-427F-9419-CEE6CF1B78CB}"/>
    <hyperlink ref="E5464" r:id="rId4793" display="https://www.filmaffinity.com/es/film220763.html" xr:uid="{26074D82-3CCD-4501-BA9F-694012EF0093}"/>
    <hyperlink ref="E5465" r:id="rId4794" display="https://www.filmaffinity.com/es/film394055.html" xr:uid="{32336F8C-062C-4F6C-9EB3-C0E981D257A8}"/>
    <hyperlink ref="E5466" r:id="rId4795" display="https://www.filmaffinity.com/es/film731920.html" xr:uid="{014BAA46-D8A1-4261-9D7B-FA1FDF945F6D}"/>
    <hyperlink ref="E5467" r:id="rId4796" display="https://www.filmaffinity.com/es/film993552.html" xr:uid="{FBA10C3A-BFCB-40C0-83A2-87D06A291BC0}"/>
    <hyperlink ref="E5468" r:id="rId4797" display="https://www.filmaffinity.com/es/film785627.html" xr:uid="{03645A5D-D125-478D-8F7D-841F27CE52D2}"/>
    <hyperlink ref="E5469" r:id="rId4798" display="https://www.filmaffinity.com/es/film581826.html" xr:uid="{A41F31D7-2B9E-44DF-9274-826C6E1BF152}"/>
    <hyperlink ref="E5470" r:id="rId4799" display="https://www.filmaffinity.com/es/film458023.html" xr:uid="{36A9C664-0D05-4AAE-9540-75257335E69B}"/>
    <hyperlink ref="E5471" r:id="rId4800" display="https://www.filmaffinity.com/es/film730040.html" xr:uid="{6745DB2E-6296-4FB9-9BEF-E34B1FC2850A}"/>
    <hyperlink ref="E5472" r:id="rId4801" display="https://www.filmaffinity.com/es/film494014.html" xr:uid="{863B6D56-0609-488C-81C3-D1F95941C6FF}"/>
    <hyperlink ref="E5473" r:id="rId4802" display="https://www.filmaffinity.com/es/film943752.html" xr:uid="{BC2BC33B-BA06-4A59-91B0-52313F71CA80}"/>
    <hyperlink ref="E5474" r:id="rId4803" display="https://www.filmaffinity.com/es/film744699.html" xr:uid="{06A6345A-6305-41BE-BC0E-944C47616CA4}"/>
    <hyperlink ref="E5475" r:id="rId4804" display="https://www.filmaffinity.com/es/film628622.html" xr:uid="{85111DEB-214B-4331-B9C4-7B85CCE1CE1F}"/>
    <hyperlink ref="E5476" r:id="rId4805" display="https://www.filmaffinity.com/es/film404071.html" xr:uid="{DA1E496A-DDF8-4065-BECD-E2647AF32E7D}"/>
    <hyperlink ref="E5477" r:id="rId4806" display="https://www.filmaffinity.com/es/film804570.html" xr:uid="{7EC6A679-5012-424F-A5B2-1FFC64F8B9C9}"/>
    <hyperlink ref="E5478" r:id="rId4807" display="https://www.filmaffinity.com/es/film751108.html" xr:uid="{303AC6A2-ADF9-4F75-8C70-5CBBD17E6ED3}"/>
    <hyperlink ref="E5479" r:id="rId4808" display="https://www.filmaffinity.com/es/film755307.html" xr:uid="{D1A4AEFB-A932-47C0-AF40-FBA8EE34711F}"/>
    <hyperlink ref="E5480" r:id="rId4809" display="https://www.filmaffinity.com/es/film742929.html" xr:uid="{C564C00A-89DE-4B5A-B812-AF0B3DAA6B9D}"/>
    <hyperlink ref="E5481" r:id="rId4810" display="https://www.filmaffinity.com/es/film141748.html" xr:uid="{F30123B4-32BB-4DFA-A5BE-008CD4998D08}"/>
    <hyperlink ref="E5483" r:id="rId4811" display="https://www.filmaffinity.com/es/film829928.html" xr:uid="{3ED6D715-033A-416E-99C8-2F579E34173E}"/>
    <hyperlink ref="E5484" r:id="rId4812" display="https://www.filmaffinity.com/es/film328053.html" xr:uid="{3ED49729-C79E-4204-8B95-6BD60DE2CB73}"/>
    <hyperlink ref="E5485" r:id="rId4813" display="https://www.filmaffinity.com/es/film285016.html" xr:uid="{14B85D6A-BDD9-449A-9A07-AC43C1ED07A7}"/>
    <hyperlink ref="E5486" r:id="rId4814" display="https://www.filmaffinity.com/es/film906608.html" xr:uid="{A49B0D37-C02C-418A-A2E1-9CBB803592EC}"/>
    <hyperlink ref="E5487" r:id="rId4815" display="https://www.filmaffinity.com/es/film520428.html" xr:uid="{05EC22DC-D0F2-4D22-9263-B43E55F6B4AB}"/>
    <hyperlink ref="E5488" r:id="rId4816" display="https://www.filmaffinity.com/es/film528481.html" xr:uid="{C5BB40F3-06FF-4592-9974-A55AD35749E0}"/>
    <hyperlink ref="E5489" r:id="rId4817" display="https://www.filmaffinity.com/es/film400475.html" xr:uid="{22023093-0AF1-40EF-8B36-68ADC6996655}"/>
    <hyperlink ref="E5490" r:id="rId4818" display="https://www.filmaffinity.com/es/film315178.html" xr:uid="{AB0F4223-545C-4B75-8E7F-83982919F71C}"/>
    <hyperlink ref="E5491" r:id="rId4819" display="https://www.filmaffinity.com/es/film465928.html" xr:uid="{A9F8CC62-5E80-4A72-BC0E-F5E1D845B552}"/>
    <hyperlink ref="E5492" r:id="rId4820" display="https://www.filmaffinity.com/es/film850108.html" xr:uid="{2C84F468-73A9-40AC-91E5-9D56C769904E}"/>
    <hyperlink ref="E5493" r:id="rId4821" display="https://www.filmaffinity.com/es/film545674.html" xr:uid="{5523A9EA-676F-4893-BFB0-0DFAE5406425}"/>
    <hyperlink ref="E5494" r:id="rId4822" display="https://www.filmaffinity.com/es/film525399.html" xr:uid="{8FF58208-DD9E-416A-9464-ED22C11E385B}"/>
    <hyperlink ref="E5496" r:id="rId4823" display="https://www.filmaffinity.com/es/film686261.html" xr:uid="{BBE1D466-EC7F-4744-BECE-E16AA6540AF7}"/>
    <hyperlink ref="E5497" r:id="rId4824" display="https://www.filmaffinity.com/es/film819626.html" xr:uid="{3B2828D4-D76C-4EA1-B043-FE1C78087F9C}"/>
    <hyperlink ref="E5498" r:id="rId4825" display="https://www.filmaffinity.com/es/film245635.html" xr:uid="{CD7F1EEF-394F-4730-A3DB-19C5258E0EC9}"/>
    <hyperlink ref="E5499" r:id="rId4826" display="https://www.filmaffinity.com/es/film648414.html" xr:uid="{72298543-34F7-4C98-BDE4-A893121F4F18}"/>
    <hyperlink ref="E5500" r:id="rId4827" display="https://www.filmaffinity.com/es/film612076.html" xr:uid="{DBBCAC67-2A90-41CD-B011-48E46AA385EC}"/>
    <hyperlink ref="E5501" r:id="rId4828" display="https://www.filmaffinity.com/es/film270240.html" xr:uid="{920FE1FB-1E82-4D3D-B063-5B5ED3B6785D}"/>
    <hyperlink ref="E5503" r:id="rId4829" display="https://www.filmaffinity.com/es/film506173.html" xr:uid="{A7CFFBAA-92BD-487A-B4CB-7531495BD1CD}"/>
    <hyperlink ref="E5504" r:id="rId4830" display="https://www.filmaffinity.com/es/film980163.html" xr:uid="{5C8DC7F4-F859-4317-82A1-BEBCC0BB6E3C}"/>
    <hyperlink ref="E5505" r:id="rId4831" display="https://www.filmaffinity.com/es/film614869.html" xr:uid="{F26D7BBB-F263-49BC-9382-B2A2B28490CD}"/>
    <hyperlink ref="E5507" r:id="rId4832" display="https://www.filmaffinity.com/es/film114347.html" xr:uid="{E6A2B0FC-6143-44E6-8ACF-0C9128DA2A3B}"/>
    <hyperlink ref="E5508" r:id="rId4833" display="https://www.filmaffinity.com/es/film762635.html" xr:uid="{9E6D8A41-85DB-4FD7-8BE2-3B8A6907CDEF}"/>
    <hyperlink ref="E5509" r:id="rId4834" display="https://www.filmaffinity.com/es/film274457.html" xr:uid="{F5702282-893A-49F6-B3C9-ACB7C4D703C9}"/>
    <hyperlink ref="E5510" r:id="rId4835" display="https://www.filmaffinity.com/es/film367612.html" xr:uid="{2408EB65-6BBC-4C2C-AC83-51D598D32AB3}"/>
    <hyperlink ref="E5511" r:id="rId4836" display="https://www.filmaffinity.com/es/film868897.html" xr:uid="{3514E82A-EECE-4943-A46D-92BB76DB427C}"/>
    <hyperlink ref="E5512" r:id="rId4837" display="https://www.filmaffinity.com/es/film858463.html" xr:uid="{A9F79155-064B-42FD-9091-340DCFF5880E}"/>
    <hyperlink ref="E5513" r:id="rId4838" display="https://www.filmaffinity.com/es/film269519.html" xr:uid="{EF818329-55D8-4779-A67C-9CF82D05B38C}"/>
    <hyperlink ref="E5514" r:id="rId4839" display="https://www.filmaffinity.com/es/film230307.html" xr:uid="{4612D74C-9604-4D68-B80D-AAC485B09F66}"/>
    <hyperlink ref="E5515" r:id="rId4840" display="https://www.filmaffinity.com/es/film539424.html" xr:uid="{68FE4D22-E910-4491-A880-53A9EEA9735D}"/>
    <hyperlink ref="E5516" r:id="rId4841" display="https://www.filmaffinity.com/es/film541907.html" xr:uid="{15331E8A-1377-4BFD-9324-D3AD74382D60}"/>
    <hyperlink ref="E5517" r:id="rId4842" display="https://www.filmaffinity.com/es/film878554.html" xr:uid="{BCC71C61-80B3-4B8E-B283-6432B737083C}"/>
    <hyperlink ref="E5518" r:id="rId4843" display="https://www.filmaffinity.com/es/film836512.html" xr:uid="{096C8181-0FCF-4BFF-9601-F8461FF1FFD3}"/>
    <hyperlink ref="E5520" r:id="rId4844" display="https://www.filmaffinity.com/es/film222373.html" xr:uid="{D6C6C018-D047-4368-8CA2-7464C26BD66F}"/>
    <hyperlink ref="E5521" r:id="rId4845" display="https://www.filmaffinity.com/es/film955024.html" xr:uid="{88C214A3-3F90-4EC5-9916-243947A6E930}"/>
    <hyperlink ref="E5522" r:id="rId4846" display="https://www.filmaffinity.com/es/film930474.html" xr:uid="{175F9D4A-F4BC-423C-A48E-6FB6E2100BA6}"/>
    <hyperlink ref="E5523" r:id="rId4847" display="https://www.filmaffinity.com/es/film294913.html" xr:uid="{DF084A3E-8DB9-4359-85AD-00B6EE4C9729}"/>
    <hyperlink ref="E5524" r:id="rId4848" display="https://www.filmaffinity.com/es/film368446.html" xr:uid="{09C8300A-1CB3-4DE5-AB47-031820B3A4EA}"/>
    <hyperlink ref="E5525" r:id="rId4849" display="https://www.filmaffinity.com/es/film813118.html" xr:uid="{A2F14B20-AAC7-4968-BBD2-1456449A16F7}"/>
    <hyperlink ref="E5526" r:id="rId4850" display="https://www.filmaffinity.com/es/film617573.html" xr:uid="{30D965BD-21F2-482D-9CA5-D9733F941E63}"/>
    <hyperlink ref="E5527" r:id="rId4851" display="https://www.filmaffinity.com/es/film274734.html" xr:uid="{04928D81-BF9B-46F9-BE1C-87161253CA61}"/>
    <hyperlink ref="E5528" r:id="rId4852" display="https://www.filmaffinity.com/es/film743404.html" xr:uid="{23E4D4E5-B205-423C-B99F-F8FEDB1FC3DD}"/>
    <hyperlink ref="E5529" r:id="rId4853" display="https://www.filmaffinity.com/es/film731520.html" xr:uid="{8631990E-3BD7-4E15-9961-EFD5395B0C58}"/>
    <hyperlink ref="E5531" r:id="rId4854" display="https://www.filmaffinity.com/es/film418577.html" xr:uid="{B3E3D169-4CAD-4B95-BA30-522A73D9DB6F}"/>
    <hyperlink ref="E5532" r:id="rId4855" display="https://www.filmaffinity.com/es/film155884.html" xr:uid="{709D94CB-E64C-46D0-B0C1-AE16E8785A08}"/>
    <hyperlink ref="E5533" r:id="rId4856" display="https://www.filmaffinity.com/es/film255609.html" xr:uid="{BE1F51C7-BA28-4085-AE88-4CF3E10AED6D}"/>
    <hyperlink ref="E5535" r:id="rId4857" display="https://www.filmaffinity.com/es/film982353.html" xr:uid="{01DAC90F-3DCB-4CB3-88F5-93BF3803E826}"/>
    <hyperlink ref="E5534" r:id="rId4858" display="https://www.filmaffinity.com/es/film327157.html" xr:uid="{B9938879-09E1-43BA-902C-04203C17A0DA}"/>
    <hyperlink ref="E5536" r:id="rId4859" display="https://www.filmaffinity.com/es/film376544.html" xr:uid="{092400A3-20D7-47EC-9740-6F3649BFB4AF}"/>
    <hyperlink ref="E5538" r:id="rId4860" display="https://www.filmaffinity.com/es/film240872.html" xr:uid="{E87247B9-087A-4112-AE69-A4022B624944}"/>
    <hyperlink ref="E5539" r:id="rId4861" display="https://www.filmaffinity.com/es/film925250.html" xr:uid="{F16568F7-72AA-4F56-AE6B-5E2AFB4656E6}"/>
    <hyperlink ref="E5540" r:id="rId4862" display="https://www.filmaffinity.com/es/film985711.html" xr:uid="{66E2D754-C1E5-401B-81C1-A849C035A8D6}"/>
    <hyperlink ref="E5541" r:id="rId4863" display="https://www.filmaffinity.com/es/film130724.html" xr:uid="{82D62EAF-2DAB-466F-8A69-CA1EDB5C9863}"/>
    <hyperlink ref="E5542" r:id="rId4864" display="https://www.filmaffinity.com/es/film270893.html" xr:uid="{A446D9CB-4CEF-4AA6-95B0-CEB8C62815D9}"/>
    <hyperlink ref="E5543" r:id="rId4865" display="https://www.filmaffinity.com/es/film226654.html" xr:uid="{5F33C865-D90F-411C-9658-7C60944FA0D4}"/>
    <hyperlink ref="E5544" r:id="rId4866" display="https://www.filmaffinity.com/es/film706180.html" xr:uid="{FE0EAEB7-8066-4AE8-AD7F-EF248209ECDC}"/>
    <hyperlink ref="E2317" r:id="rId4867" display="https://www.filmaffinity.com/es/film690722.html" xr:uid="{3A736A9C-B5D0-4CD9-9F18-1992BC8DB98F}"/>
    <hyperlink ref="E5545" r:id="rId4868" display="https://www.filmaffinity.com/es/film428052.html" xr:uid="{89E14029-3446-419C-9857-CFA5B5A8ADC6}"/>
    <hyperlink ref="E5546" r:id="rId4869" display="https://www.filmaffinity.com/es/film448315.html" xr:uid="{27F05FDB-BA00-458F-882D-E4FE65FE95EA}"/>
    <hyperlink ref="E5548" r:id="rId4870" display="https://www.filmaffinity.com/es/film304873.html" xr:uid="{F1D64B52-A794-476C-AFE0-84C233150C32}"/>
    <hyperlink ref="E5549" r:id="rId4871" display="https://www.filmaffinity.com/es/film964595.html" xr:uid="{0E427F40-E077-4AE6-85C4-AB1624AE539D}"/>
    <hyperlink ref="E5551" r:id="rId4872" display="https://www.filmaffinity.com/es/film908606.html" xr:uid="{F9CB6863-87DC-4481-85CF-E65012C63DF8}"/>
    <hyperlink ref="E5550" r:id="rId4873" display="https://www.filmaffinity.com/es/film620702.html" xr:uid="{BFBD7247-41C4-4752-9BA4-9D7A5BCA1233}"/>
    <hyperlink ref="E5553" r:id="rId4874" display="https://www.filmaffinity.com/es/film380540.html" xr:uid="{DF5C7D96-AAEF-45D9-A45B-6C14B529C4B6}"/>
    <hyperlink ref="E5554" r:id="rId4875" display="https://www.filmaffinity.com/es/film642980.html" xr:uid="{18E9D30C-91AB-45E6-A446-4CF0BC03111C}"/>
    <hyperlink ref="E5555" r:id="rId4876" display="https://www.filmaffinity.com/es/film576386.html" xr:uid="{2170D962-B676-4755-9C40-F22DC724E094}"/>
    <hyperlink ref="E5556" r:id="rId4877" display="https://www.filmaffinity.com/es/film531158.html" xr:uid="{E9912B4D-2F2A-455A-981A-FCB225EB3956}"/>
    <hyperlink ref="E5557" r:id="rId4878" display="https://www.filmaffinity.com/es/film763749.html" xr:uid="{11033257-DFA6-426B-B154-2FD0296C6281}"/>
    <hyperlink ref="E5558" r:id="rId4879" display="https://www.filmaffinity.com/es/film758826.html" xr:uid="{56B99C93-907E-43A2-B7A2-440685E405C7}"/>
    <hyperlink ref="E5559" r:id="rId4880" display="https://www.filmaffinity.com/es/film989831.html" xr:uid="{7752F6C9-9145-4EBE-9816-7869343BB3A2}"/>
    <hyperlink ref="E5560" r:id="rId4881" display="https://www.filmaffinity.com/es/film625682.html" xr:uid="{5A2A2093-3956-4C97-8F31-3D53B70CC805}"/>
    <hyperlink ref="E5562" r:id="rId4882" display="https://www.filmaffinity.com/es/film428644.html" xr:uid="{065258F2-90C6-4B38-89A4-103727CD3EBA}"/>
    <hyperlink ref="E5563" r:id="rId4883" display="https://www.filmaffinity.com/es/film652712.html" xr:uid="{7336F753-A793-41A3-B9F6-3368C4B79B68}"/>
    <hyperlink ref="E5561" r:id="rId4884" display="https://www.filmaffinity.com/es/film695678.html" xr:uid="{58D2A8EB-1415-48FF-A267-8892326AED46}"/>
    <hyperlink ref="E5564" r:id="rId4885" display="https://www.filmaffinity.com/es/film977778.html" xr:uid="{DE3FE4B5-8A4D-4EC3-B202-A6EE21F29A64}"/>
    <hyperlink ref="E5565" r:id="rId4886" display="https://www.filmaffinity.com/es/film829521.html" xr:uid="{97AC881C-1A81-4F5F-817F-C5FFA5B45441}"/>
    <hyperlink ref="E5566" r:id="rId4887" display="https://www.filmaffinity.com/es/film190216.html" xr:uid="{1008D67F-9A20-4483-BEDB-5B898AF2CDEF}"/>
    <hyperlink ref="E5567" r:id="rId4888" display="https://www.filmaffinity.com/es/film514728.html" xr:uid="{BD94BECD-B1AB-4CAE-94FE-756A95EC2658}"/>
    <hyperlink ref="E5568" r:id="rId4889" display="https://www.filmaffinity.com/es/film565419.html" xr:uid="{8DC995F0-F60A-420F-AFEF-27E1AA57105D}"/>
    <hyperlink ref="E5569" r:id="rId4890" display="https://www.filmaffinity.com/es/film412425.html" xr:uid="{72A7ED13-7C2D-4F65-B581-317C96A494C0}"/>
    <hyperlink ref="E5570" r:id="rId4891" display="https://www.filmaffinity.com/es/film390627.html" xr:uid="{EE52203E-5E1B-4BBF-9241-7E97B23AFE61}"/>
    <hyperlink ref="E5572" r:id="rId4892" display="https://www.filmaffinity.com/es/film147224.html" xr:uid="{FA4270D2-0349-4ED9-ACE6-80FAE69E3119}"/>
    <hyperlink ref="E5574" r:id="rId4893" display="https://www.filmaffinity.com/es/film752006.html" xr:uid="{7BF4DAD2-1865-478E-9314-6D2B4D50FF6B}"/>
    <hyperlink ref="E5573" r:id="rId4894" display="https://www.filmaffinity.com/es/film338192.html" xr:uid="{AC76619C-18B1-40E3-9D01-2EA4EE981452}"/>
    <hyperlink ref="E5575" r:id="rId4895" display="https://www.filmaffinity.com/es/film159596.html" xr:uid="{E1940F57-A3DF-4920-B0C9-5475F2418FC6}"/>
    <hyperlink ref="E5576" r:id="rId4896" display="https://www.filmaffinity.com/es/film755482.html" xr:uid="{868065F7-BCBF-4FFD-B145-914F2069B883}"/>
    <hyperlink ref="E5577" r:id="rId4897" display="https://www.filmaffinity.com/es/film684833.html" xr:uid="{4E7ECF0A-0BCB-4D9C-B8F2-E804292F8548}"/>
    <hyperlink ref="E5578" r:id="rId4898" display="https://www.filmaffinity.com/es/film540210.html" xr:uid="{178F4506-A062-4A60-A3C6-7411D45B0C65}"/>
    <hyperlink ref="E5579" r:id="rId4899" display="https://www.filmaffinity.com/es/film553125.html" xr:uid="{3F5807BF-D94D-4D5F-A2D6-D6CAC74BE755}"/>
    <hyperlink ref="E5580" r:id="rId4900" display="https://www.filmaffinity.com/es/film276566.html" xr:uid="{6489F91D-7CBC-469F-8E70-26EFA23020B6}"/>
    <hyperlink ref="E5582" r:id="rId4901" display="https://www.filmaffinity.com/es/film307092.html" xr:uid="{CCA0887C-BB11-40F2-AF8F-A877652D3243}"/>
    <hyperlink ref="E5583" r:id="rId4902" display="https://www.filmaffinity.com/es/film271350.html" xr:uid="{A6C28472-29E7-4860-B6A6-7F12C5DCF0D7}"/>
    <hyperlink ref="E5584" r:id="rId4903" display="https://www.filmaffinity.com/es/film341708.html" xr:uid="{366633A2-B5CE-4D07-B004-B28DD90B8D1C}"/>
    <hyperlink ref="E5585" r:id="rId4904" display="https://www.filmaffinity.com/es/film302330.html" xr:uid="{3A2EE2A9-CDB8-483D-A4AA-B36300782297}"/>
    <hyperlink ref="E5586" r:id="rId4905" display="https://www.filmaffinity.com/es/film581156.html" xr:uid="{4802DAF1-F537-4EBE-81FF-BA01B7EDBF22}"/>
    <hyperlink ref="E5587" r:id="rId4906" display="https://www.filmaffinity.com/es/film524498.html" xr:uid="{85237F4A-6D36-45C8-AA1F-9B748C80BAFF}"/>
    <hyperlink ref="E5588" r:id="rId4907" display="https://www.filmaffinity.com/es/film780320.html" xr:uid="{9D216537-1B14-4394-A3B6-AB4EE4C74BE9}"/>
    <hyperlink ref="E664" r:id="rId4908" display="https://www.filmaffinity.com/es/film796256.html" xr:uid="{CB0CE544-577F-40BF-9525-E7A7A7C601DC}"/>
    <hyperlink ref="E5604" r:id="rId4909" display="https://www.filmaffinity.com/es/film911981.html" xr:uid="{F3773146-2F4D-43B1-B6A8-095256D26A59}"/>
    <hyperlink ref="E5589" r:id="rId4910" display="https://www.filmaffinity.com/es/film512712.html" xr:uid="{337983E1-698B-415A-B6FF-59FFB2A29244}"/>
    <hyperlink ref="E5590" r:id="rId4911" display="https://www.filmaffinity.com/es/film329404.html" xr:uid="{FEB48FF7-3247-4270-B7FF-78E339A559C8}"/>
    <hyperlink ref="E5591" r:id="rId4912" display="https://www.filmaffinity.com/es/film418048.html" xr:uid="{C1A6ACB4-8771-4201-A038-8E540E5BE22E}"/>
    <hyperlink ref="E5593" r:id="rId4913" display="https://www.filmaffinity.com/es/film474889.html" xr:uid="{011A0E55-9727-447C-A3BD-1E29C499C825}"/>
    <hyperlink ref="E5595" r:id="rId4914" display="https://www.filmaffinity.com/es/film102705.html" xr:uid="{23859F17-860A-47BB-8C30-238232CFD490}"/>
    <hyperlink ref="E5596" r:id="rId4915" display="https://www.filmaffinity.com/es/film481016.html" xr:uid="{A6628FD1-3B97-49BF-BBFC-93EFF94AA827}"/>
    <hyperlink ref="E5597" r:id="rId4916" display="https://www.filmaffinity.com/es/film130978.html" xr:uid="{5F0D2A64-4773-4E84-A2CB-E489CD6C3A8A}"/>
    <hyperlink ref="E5598" r:id="rId4917" display="https://www.filmaffinity.com/es/film898808.html" xr:uid="{4B92552E-B86F-4E72-9CF3-DEFFB52CBB73}"/>
    <hyperlink ref="E5599" r:id="rId4918" display="https://www.filmaffinity.com/es/film582437.html" xr:uid="{5B77F44B-200A-4153-8E46-10EA2BFF345F}"/>
    <hyperlink ref="E5600" r:id="rId4919" display="https://www.filmaffinity.com/es/film612775.html" xr:uid="{D0B6E3B0-F652-49F5-99DC-622093EEBB1F}"/>
    <hyperlink ref="E5601" r:id="rId4920" display="https://www.filmaffinity.com/es/film898540.html" xr:uid="{3E20BB67-36F6-4C61-9109-44CC74F66EB8}"/>
    <hyperlink ref="E5602" r:id="rId4921" display="https://www.filmaffinity.com/es/film605695.html" xr:uid="{3991CB2C-5618-41F0-B641-344F9E8C0DB6}"/>
    <hyperlink ref="E5603" r:id="rId4922" display="https://www.filmaffinity.com/es/film929733.html" xr:uid="{9599102D-4FEF-41FF-BEF4-9BD496543D1E}"/>
    <hyperlink ref="E5605" r:id="rId4923" display="https://www.filmaffinity.com/es/film463835.html" xr:uid="{EC31C923-DEAF-4767-B3B8-4F4DC15A9EB4}"/>
    <hyperlink ref="E5606" r:id="rId4924" display="https://www.filmaffinity.com/es/film870668.html" xr:uid="{F83699FC-2C0B-4574-892E-CEA78381ACC0}"/>
    <hyperlink ref="E5607" r:id="rId4925" display="https://www.filmaffinity.com/es/film733081.html" xr:uid="{3D06C6E4-2F69-4336-BCC5-AD33E023B2C7}"/>
    <hyperlink ref="E5608" r:id="rId4926" display="https://www.filmaffinity.com/es/film128851.html" xr:uid="{DF82786D-9023-4AB6-9EFF-F64C9DC65787}"/>
    <hyperlink ref="E5611" r:id="rId4927" display="https://www.filmaffinity.com/es/film160882.html" xr:uid="{284C0F89-EA51-453D-A7A5-22C00659923F}"/>
    <hyperlink ref="E5614" r:id="rId4928" display="https://www.filmaffinity.com/es/film873767.html" xr:uid="{7C727A04-772C-4ABD-A1D4-30EC1E474927}"/>
    <hyperlink ref="E5615" r:id="rId4929" display="https://www.filmaffinity.com/es/film112409.html" xr:uid="{6E95F5AB-F54F-4095-9FC0-777D4B19DDCA}"/>
    <hyperlink ref="E5616" r:id="rId4930" display="https://www.filmaffinity.com/es/film599723.html" xr:uid="{FB68F72D-83C0-4983-A0C2-DC087A3EE6EE}"/>
    <hyperlink ref="E2921" r:id="rId4931" display="https://www.filmaffinity.com/es/film900741.html" xr:uid="{CCF37944-DB92-4DC2-A151-FC5791A4D0B9}"/>
    <hyperlink ref="E5618" r:id="rId4932" display="https://www.filmaffinity.com/es/film427237.html" xr:uid="{B8CD8EF7-E567-4E84-B5BB-077B4B9F29CC}"/>
    <hyperlink ref="E5619" r:id="rId4933" display="https://www.filmaffinity.com/es/film447004.html" xr:uid="{FF6A66C4-9A7E-450F-992B-E3431EAF5779}"/>
    <hyperlink ref="E5620" r:id="rId4934" display="https://www.filmaffinity.com/es/film121487.html" xr:uid="{EFD0EA16-F492-40D0-8A01-0A4615AC95D3}"/>
    <hyperlink ref="E5621" r:id="rId4935" display="https://www.filmaffinity.com/es/film180591.html" xr:uid="{E5275656-B38B-40B7-9EF1-A8DE8B4BE5CD}"/>
    <hyperlink ref="E5622" r:id="rId4936" display="https://www.filmaffinity.com/es/film166136.html" xr:uid="{2B027357-F3FF-4DEF-997D-CC46B4E54138}"/>
    <hyperlink ref="E5623" r:id="rId4937" display="https://www.filmaffinity.com/es/film406309.html" xr:uid="{FA36B1C3-A7E9-45D8-B1B6-F514A45AF1C8}"/>
    <hyperlink ref="E1258" r:id="rId4938" display="https://www.filmaffinity.com/es/film429309.html" xr:uid="{B8527DFF-7BCE-4D07-B15D-D6CC909EE976}"/>
    <hyperlink ref="E5624" r:id="rId4939" display="https://www.filmaffinity.com/es/film344746.html" xr:uid="{72BF850B-28C3-40EA-AD48-3964C00E55E9}"/>
    <hyperlink ref="E5625" r:id="rId4940" display="https://www.filmaffinity.com/es/film899326.html" xr:uid="{1B06324F-64B6-498B-A7AC-A7096784E350}"/>
    <hyperlink ref="E5626" r:id="rId4941" display="https://www.filmaffinity.com/es/film492475.html" xr:uid="{C35CE870-5571-48D1-83D3-FEC9BC878875}"/>
    <hyperlink ref="E5628" r:id="rId4942" display="https://www.filmaffinity.com/es/film332264.html" xr:uid="{179B5554-40B2-4868-8AD6-4148356CA337}"/>
    <hyperlink ref="E5629" r:id="rId4943" display="https://www.filmaffinity.com/es/film512208.html" xr:uid="{0841D1F3-67B6-40F6-B523-22B6091BDC15}"/>
    <hyperlink ref="E5630" r:id="rId4944" display="https://www.filmaffinity.com/es/film167314.html" xr:uid="{A8B473F2-2BC9-4E46-A86A-B1E184098DAC}"/>
    <hyperlink ref="E5631" r:id="rId4945" display="https://www.filmaffinity.com/es/film268143.html" xr:uid="{79940BB3-EC58-4202-A94E-F926F7169FDD}"/>
    <hyperlink ref="E5632" r:id="rId4946" display="https://www.filmaffinity.com/es/film856693.html" xr:uid="{8325B37E-4523-48AD-A7EE-76D91CBE9166}"/>
    <hyperlink ref="E5633" r:id="rId4947" display="https://www.filmaffinity.com/es/film897241.html" xr:uid="{DE55F758-D0FC-42CC-B8A8-99CA0959BA9D}"/>
    <hyperlink ref="E5634" r:id="rId4948" display="https://www.filmaffinity.com/es/film419370.html" xr:uid="{84FC02C7-659D-4566-B5D4-AF7D7811E89F}"/>
    <hyperlink ref="E5635" r:id="rId4949" display="https://www.filmaffinity.com/es/film402673.html" xr:uid="{1D4F29F9-8F2E-4FB0-9E39-C58FCD6CFE07}"/>
    <hyperlink ref="E5636" r:id="rId4950" display="https://www.filmaffinity.com/es/film614119.html" xr:uid="{27C2F0C0-67A0-474B-983B-9FD0FED62866}"/>
    <hyperlink ref="E5637" r:id="rId4951" display="https://www.filmaffinity.com/es/film461444.html" xr:uid="{D61FD7D2-98D2-4739-905A-588D9A4E6040}"/>
    <hyperlink ref="E5638" r:id="rId4952" display="https://www.filmaffinity.com/es/film363010.html" xr:uid="{D9271691-F168-410D-863B-A42894D2DF53}"/>
    <hyperlink ref="E5639" r:id="rId4953" display="https://www.filmaffinity.com/es/film906715.html" xr:uid="{D6F9872F-C07E-4C07-9E22-7123A8E09D83}"/>
    <hyperlink ref="E5641" r:id="rId4954" display="https://www.filmaffinity.com/es/film819770.html" xr:uid="{570CBAD5-41BF-44AB-92CC-2193A8D01695}"/>
    <hyperlink ref="E5642" r:id="rId4955" display="https://www.filmaffinity.com/es/film712377.html" xr:uid="{F4EBFE7E-9CCD-45C1-ADCF-98998C503848}"/>
    <hyperlink ref="E5643" r:id="rId4956" display="https://www.filmaffinity.com/es/film719662.html" xr:uid="{F148B0E4-242D-45DC-B1C2-C385C18EB799}"/>
    <hyperlink ref="E5644" r:id="rId4957" display="https://www.filmaffinity.com/es/film503439.html" xr:uid="{8239F791-3184-45A6-A635-1E4580188861}"/>
    <hyperlink ref="E5645" r:id="rId4958" display="https://www.filmaffinity.com/es/film988764.html" xr:uid="{5CA5446D-1529-479E-B492-DB866DE61763}"/>
    <hyperlink ref="E5646" r:id="rId4959" display="https://www.filmaffinity.com/es/film199109.html" xr:uid="{8C7E6676-B0DE-4F4C-8437-0F0A2A044B2F}"/>
    <hyperlink ref="E5647" r:id="rId4960" display="https://www.filmaffinity.com/es/film976373.html" xr:uid="{DCE3BA24-61C0-4031-9E50-143E35E1F5D1}"/>
    <hyperlink ref="E5648" r:id="rId4961" display="https://www.filmaffinity.com/es/film700047.html" xr:uid="{021776EE-62BD-4DC3-8D78-3B7D2B533358}"/>
    <hyperlink ref="E5649" r:id="rId4962" display="https://www.filmaffinity.com/es/film339860.html" xr:uid="{86A14E52-0A1C-4BD3-98E5-42D955C8E0F6}"/>
    <hyperlink ref="E5650" r:id="rId4963" display="https://www.filmaffinity.com/es/film968897.html" xr:uid="{7AC7C3DA-E4BF-4591-95C9-A584525D3F68}"/>
    <hyperlink ref="E4119" r:id="rId4964" display="https://www.filmaffinity.com/es/film604566.html" xr:uid="{FBC7FA6E-7C7C-470C-8EDB-96E1F051C1D5}"/>
    <hyperlink ref="E5651" r:id="rId4965" display="https://www.filmaffinity.com/es/film948617.html" xr:uid="{42BC4CDD-3ED9-4C18-A324-057926295A49}"/>
    <hyperlink ref="E5652" r:id="rId4966" display="https://www.filmaffinity.com/es/film610884.html" xr:uid="{389F69E2-1D10-457F-9191-ACDB7B2BCCD2}"/>
    <hyperlink ref="E5653" r:id="rId4967" display="https://www.filmaffinity.com/es/film404020.html" xr:uid="{E5D9BD92-3057-4D81-8DD3-1F7A3CEC2518}"/>
    <hyperlink ref="E5656" r:id="rId4968" display="https://www.filmaffinity.com/es/film929980.html" xr:uid="{7389FEA2-3B58-4594-ACDD-6942BCBA8AFA}"/>
    <hyperlink ref="E5657" r:id="rId4969" display="https://www.filmaffinity.com/es/film314716.html" xr:uid="{9794C62E-97C5-4870-90AC-5EB202B375A0}"/>
    <hyperlink ref="E5658" r:id="rId4970" display="https://www.filmaffinity.com/es/film713289.html" xr:uid="{F08FFECA-1C72-41C9-B7E1-3E206E7953E2}"/>
    <hyperlink ref="E5659" r:id="rId4971" display="https://www.filmaffinity.com/es/film361655.html" xr:uid="{A4C4120F-9AA0-4FFF-8E3D-55B4C3962F7A}"/>
    <hyperlink ref="E5660" r:id="rId4972" display="https://www.filmaffinity.com/es/film901247.html" xr:uid="{A94B42E8-EBB0-4414-865A-33531B4430AA}"/>
    <hyperlink ref="E5661" r:id="rId4973" display="https://www.filmaffinity.com/es/film179129.html" xr:uid="{FD97A2CE-2C3F-47C7-9E58-652378CB0F34}"/>
    <hyperlink ref="E5662" r:id="rId4974" display="https://www.filmaffinity.com/es/film315660.html" xr:uid="{3C5D3E46-E44A-4F83-9C34-C9DA27D1AA5E}"/>
    <hyperlink ref="E5663" r:id="rId4975" display="https://www.filmaffinity.com/es/film978147.html" xr:uid="{024CCA08-92CD-4492-8EAE-03122F7C4D29}"/>
    <hyperlink ref="E5664" r:id="rId4976" display="https://www.filmaffinity.com/es/film969127.html" xr:uid="{462D1BDD-3537-4CA2-ADF3-2DDCC6080F37}"/>
    <hyperlink ref="E5665" r:id="rId4977" display="https://www.filmaffinity.com/es/film823311.html" xr:uid="{012B0355-E6E7-499E-B908-2260A15A5D87}"/>
    <hyperlink ref="E5666" r:id="rId4978" display="https://www.filmaffinity.com/es/film459974.html" xr:uid="{5588516F-D71B-46F0-8847-4E58019885D7}"/>
    <hyperlink ref="E5667" r:id="rId4979" display="https://www.filmaffinity.com/es/film988208.html" xr:uid="{21695228-26D0-42B9-B5FC-5764BA405415}"/>
    <hyperlink ref="E5669" r:id="rId4980" display="https://www.filmaffinity.com/es/film901317.html" xr:uid="{8A8EB2A3-3F62-4CCB-8029-3920F928E7A4}"/>
    <hyperlink ref="E5670" r:id="rId4981" display="https://www.filmaffinity.com/es/film434938.html" xr:uid="{99B41BA5-5842-4777-BACE-2DBDF64EF4C0}"/>
    <hyperlink ref="E5672" r:id="rId4982" display="https://www.filmaffinity.com/es/film451940.html" xr:uid="{98A910C9-224F-4632-B28D-E8513A5AB63C}"/>
    <hyperlink ref="E5673" r:id="rId4983" display="https://www.filmaffinity.com/es/film460145.html" xr:uid="{0A8225F2-4678-472E-82C0-337A708B897F}"/>
    <hyperlink ref="E5675" r:id="rId4984" display="https://www.filmaffinity.com/es/film468657.html" xr:uid="{AC6570A2-9953-4C17-9134-8878D81F8E6C}"/>
    <hyperlink ref="E5674" r:id="rId4985" display="https://www.filmaffinity.com/es/film809556.html" xr:uid="{FB1E8178-69C5-4F4B-8259-F6527590DDC7}"/>
    <hyperlink ref="E5676" r:id="rId4986" display="https://www.filmaffinity.com/es/film639793.html" xr:uid="{3296DC72-9437-45D3-9F56-6703219A6BB7}"/>
    <hyperlink ref="E5677" r:id="rId4987" display="https://www.filmaffinity.com/es/film627844.html" xr:uid="{AEFA2D77-265E-4CB8-9145-5554CED15518}"/>
    <hyperlink ref="E5679" r:id="rId4988" display="https://www.filmaffinity.com/es/film221448.html" xr:uid="{FF7F27D9-B45C-4987-B474-1FD21C0AFC6C}"/>
    <hyperlink ref="E5680" r:id="rId4989" display="https://www.filmaffinity.com/es/film579520.html" xr:uid="{9F0FFB86-0C10-4796-858E-B5D0E6B1D9DC}"/>
    <hyperlink ref="E5682" r:id="rId4990" display="https://www.filmaffinity.com/es/film371122.html" xr:uid="{A126E6CE-5EA7-4758-BA86-7E72C75D97C4}"/>
    <hyperlink ref="E5683" r:id="rId4991" display="https://www.filmaffinity.com/es/film386683.html" xr:uid="{F05CAD75-9563-4F31-8263-2231AD48C2C9}"/>
    <hyperlink ref="E5684" r:id="rId4992" display="https://www.filmaffinity.com/es/film782065.html" xr:uid="{42BD7AFC-42AE-4DCE-A576-A37820AED6D2}"/>
    <hyperlink ref="E5685" r:id="rId4993" display="https://www.filmaffinity.com/es/film698414.html" xr:uid="{0A347947-1CCC-4AA8-882A-A7F10241C06A}"/>
    <hyperlink ref="E5686" r:id="rId4994" display="https://www.filmaffinity.com/es/film491861.html" xr:uid="{37B4BE98-E786-4AE5-A769-45E63A5EF22D}"/>
    <hyperlink ref="E5687" r:id="rId4995" display="https://www.filmaffinity.com/es/film622315.html" xr:uid="{30FC346C-BB7E-4829-8CE9-679C3E396A78}"/>
    <hyperlink ref="E5688" r:id="rId4996" display="https://www.filmaffinity.com/es/film213213.html" xr:uid="{B58432A5-21B6-41F2-9A20-045E89E4C8F6}"/>
    <hyperlink ref="E5689" r:id="rId4997" display="https://www.filmaffinity.com/es/film927884.html" xr:uid="{E68D516E-2397-4753-94CA-DBB92BE849DE}"/>
    <hyperlink ref="E5690" r:id="rId4998" display="https://www.filmaffinity.com/es/film185893.html" xr:uid="{8BBDB614-36FD-4F56-8A5D-2414D498EB46}"/>
    <hyperlink ref="E5691" r:id="rId4999" display="https://www.filmaffinity.com/es/film164638.html" xr:uid="{39B37746-6333-46C4-8053-3F83F6CDCF17}"/>
    <hyperlink ref="E5692" r:id="rId5000" display="https://www.filmaffinity.com/es/film170262.html" xr:uid="{39104037-7B42-4672-86CE-94F204706BAD}"/>
    <hyperlink ref="E5693" r:id="rId5001" display="https://www.filmaffinity.com/es/film417314.html" xr:uid="{A04072C5-9825-4D8E-B984-4C84649589F0}"/>
    <hyperlink ref="E5694" r:id="rId5002" display="https://www.filmaffinity.com/es/film844552.html" xr:uid="{0E9C8EB5-FBFE-4F31-A270-150C994AAD33}"/>
    <hyperlink ref="E5695" r:id="rId5003" display="https://www.filmaffinity.com/es/film638110.html" xr:uid="{289E07E8-2140-4509-9A08-65EEB9FA7A55}"/>
    <hyperlink ref="E690" r:id="rId5004" display="https://www.filmaffinity.com/es/film868356.html" xr:uid="{958E9A7E-13B2-49B3-8060-DD4DB460BBC9}"/>
    <hyperlink ref="E5697" r:id="rId5005" display="https://www.filmaffinity.com/es/film842065.html" xr:uid="{CD9DA674-7AC6-4401-A295-53A367F3E880}"/>
    <hyperlink ref="E5698" r:id="rId5006" display="https://www.filmaffinity.com/es/film917208.html" xr:uid="{222772F7-7D19-4B04-8392-073CD7B9B114}"/>
    <hyperlink ref="E5699" r:id="rId5007" display="https://www.filmaffinity.com/es/film750408.html" xr:uid="{AF2B8226-8033-4C60-8C89-86A421D6E6E9}"/>
    <hyperlink ref="E5701" r:id="rId5008" display="https://www.filmaffinity.com/es/film106438.html" xr:uid="{53F500E9-9216-4997-AFB2-93B8B002025D}"/>
    <hyperlink ref="E5702" r:id="rId5009" display="https://www.filmaffinity.com/es/film167667.html" xr:uid="{300CD41B-802D-4BD1-AD6A-4DBD927037F6}"/>
    <hyperlink ref="E5703" r:id="rId5010" display="https://www.filmaffinity.com/es/film413322.html" xr:uid="{066795C1-76D0-4101-947E-2875B42E3737}"/>
    <hyperlink ref="E5704" r:id="rId5011" display="https://www.filmaffinity.com/es/film190155.html" xr:uid="{D9F5D93E-EEC3-47D4-B954-CA3D22375EB4}"/>
    <hyperlink ref="E5705" r:id="rId5012" display="https://www.filmaffinity.com/es/film887231.html" xr:uid="{B62B740A-5965-4B4D-A81C-D2158F10E495}"/>
    <hyperlink ref="E4186" r:id="rId5013" display="https://www.filmaffinity.com/es/film780223.html" xr:uid="{F443B668-3509-4560-96C9-A114E033A66C}"/>
    <hyperlink ref="E5706" r:id="rId5014" display="https://www.filmaffinity.com/es/film294780.html" xr:uid="{84B16134-7401-48DF-B900-77A8A2332A9B}"/>
    <hyperlink ref="E5707" r:id="rId5015" display="https://www.filmaffinity.com/es/film422555.html" xr:uid="{81CB8BF3-19B8-4E86-AF92-A19ECD7B6531}"/>
    <hyperlink ref="E5708" r:id="rId5016" display="https://www.filmaffinity.com/es/film229570.html" xr:uid="{8BA2C79B-81C3-4948-AA59-A724535AC9E8}"/>
    <hyperlink ref="E5709" r:id="rId5017" display="https://www.filmaffinity.com/es/film872780.html" xr:uid="{A54B33E0-3011-4AB3-AA39-2FCA861BF049}"/>
    <hyperlink ref="E5710" r:id="rId5018" display="https://www.filmaffinity.com/es/film926590.html" xr:uid="{80AF8B94-A1D0-4AA4-92A4-F113596DC60A}"/>
    <hyperlink ref="E5711" r:id="rId5019" display="https://www.filmaffinity.com/es/film457280.html" xr:uid="{A20B530D-4DF9-46A6-933A-1428D13836DA}"/>
    <hyperlink ref="E5712" r:id="rId5020" display="https://www.filmaffinity.com/es/film864421.html" xr:uid="{2E931A45-2EFB-4FC4-9545-2652CEF90ABB}"/>
    <hyperlink ref="E5714" r:id="rId5021" display="https://www.filmaffinity.com/es/film529741.html" xr:uid="{A4C49C84-DBFA-499C-9297-B4CB847973F8}"/>
    <hyperlink ref="E5715" r:id="rId5022" display="https://www.filmaffinity.com/es/film403198.html" xr:uid="{44D3E041-B851-44EE-BF59-592DA952F231}"/>
    <hyperlink ref="E5716" r:id="rId5023" display="https://www.filmaffinity.com/es/film557233.html" xr:uid="{E87638C3-8678-452C-8C05-E384B75823A8}"/>
    <hyperlink ref="E5717" r:id="rId5024" display="https://www.filmaffinity.com/es/film698940.html" xr:uid="{CA10D615-F8C6-4D41-839B-98C3B5EC064A}"/>
    <hyperlink ref="E5718" r:id="rId5025" display="https://www.filmaffinity.com/es/film188952.html" xr:uid="{AD1B8CE4-2632-45C0-AA7F-1FEC7EDDDA1F}"/>
    <hyperlink ref="E5720" r:id="rId5026" display="https://www.filmaffinity.com/es/film239766.html" xr:uid="{B9252B1F-5498-4288-89F5-E9D8090432F0}"/>
    <hyperlink ref="E2789" r:id="rId5027" display="https://www.filmaffinity.com/es/film750626.html" xr:uid="{3936E1D2-44C5-4AA0-ACAA-60214AAD859E}"/>
    <hyperlink ref="E5721" r:id="rId5028" display="https://www.filmaffinity.com/es/film473147.html" xr:uid="{6B1D9644-B2C6-454F-A49E-564579DD8807}"/>
    <hyperlink ref="E5722" r:id="rId5029" display="https://www.filmaffinity.com/es/film411277.html" xr:uid="{A70AB0EF-64A9-4598-8C11-B56D56F1FDB8}"/>
    <hyperlink ref="E5723" r:id="rId5030" display="https://www.filmaffinity.com/es/film210465.html" xr:uid="{A602A26B-4A71-4EB5-A241-5E80D9AC213F}"/>
    <hyperlink ref="E5724" r:id="rId5031" display="https://www.filmaffinity.com/es/film994754.html" xr:uid="{C0FA02EB-F0E5-4272-BF3F-E99C2E2351CE}"/>
    <hyperlink ref="E5725" r:id="rId5032" display="https://www.filmaffinity.com/es/film706658.html" xr:uid="{B1EAFE7E-DBDE-406D-8170-48B2CB84E5D9}"/>
    <hyperlink ref="E5726" r:id="rId5033" display="https://www.filmaffinity.com/es/film150134.html" xr:uid="{D500F59E-8012-4D12-9B09-1CC6EEFC4C53}"/>
    <hyperlink ref="E5727" r:id="rId5034" display="https://www.filmaffinity.com/es/film215555.html" xr:uid="{A0879B33-CD21-4770-8D8E-C9693367F56C}"/>
    <hyperlink ref="E5728" r:id="rId5035" display="https://www.filmaffinity.com/es/film212712.html" xr:uid="{4456B8CD-EF06-449E-B9EA-B0B1CBF3D572}"/>
    <hyperlink ref="E5730" r:id="rId5036" display="https://www.filmaffinity.com/es/film961777.html" xr:uid="{3036D5EC-2D55-411C-8C2F-A2A7A4A2F0AC}"/>
    <hyperlink ref="E5729" r:id="rId5037" display="https://www.filmaffinity.com/es/film458409.html" xr:uid="{B7B6B13C-14A0-44AB-8257-5B16EA8CC074}"/>
    <hyperlink ref="E5732" r:id="rId5038" display="https://www.filmaffinity.com/es/film112397.html" xr:uid="{F4C359CF-9F25-45EF-92C9-CC2965107626}"/>
    <hyperlink ref="E5731" r:id="rId5039" display="https://www.filmaffinity.com/es/film140067.html" xr:uid="{CF69592B-9F83-4FE2-8FD5-A2CF35910857}"/>
    <hyperlink ref="E5733" r:id="rId5040" display="https://www.filmaffinity.com/es/film574265.html" xr:uid="{C3FC18AD-9416-49CE-9574-B3353C548B6A}"/>
    <hyperlink ref="E5734" r:id="rId5041" display="https://www.filmaffinity.com/es/film772676.html" xr:uid="{1698D1F9-427D-45F0-9CF5-CF886A304F93}"/>
    <hyperlink ref="E5735" r:id="rId5042" display="https://www.filmaffinity.com/es/film392409.html" xr:uid="{1A767E1A-B461-4094-8DDE-E784CCF8E4E4}"/>
    <hyperlink ref="E5736" r:id="rId5043" display="https://www.filmaffinity.com/es/film732920.html" xr:uid="{16B2D6B7-3AA4-4C0C-AD55-B7C67ABF1574}"/>
    <hyperlink ref="E5737" r:id="rId5044" display="https://www.filmaffinity.com/es/film814609.html" xr:uid="{1BDB2C21-7FCC-4E04-93DA-27029376031B}"/>
    <hyperlink ref="E5738" r:id="rId5045" display="https://www.filmaffinity.com/es/film476838.html" xr:uid="{B9E76293-A518-4236-A861-2FD28E718C37}"/>
    <hyperlink ref="E5739" r:id="rId5046" display="https://www.filmaffinity.com/es/film994078.html" xr:uid="{1C7C7C0B-8D1A-42B8-91C1-64F6BD846FC3}"/>
    <hyperlink ref="E5740" r:id="rId5047" display="https://www.filmaffinity.com/es/film121101.html" xr:uid="{B5192D44-1E87-4927-9C33-F7567FAF95C3}"/>
    <hyperlink ref="E5741" r:id="rId5048" display="https://www.filmaffinity.com/es/film287218.html" xr:uid="{9F86D861-740D-4A81-B02B-D85CD921295C}"/>
    <hyperlink ref="E5742" r:id="rId5049" display="https://www.filmaffinity.com/es/film274148.html" xr:uid="{166A0C26-3B5A-4A37-9F95-A5157BBCDA56}"/>
    <hyperlink ref="E5743" r:id="rId5050" display="https://www.filmaffinity.com/es/film237630.html" xr:uid="{262B9A68-A314-4CF3-84A2-41877B309A79}"/>
    <hyperlink ref="E5744" r:id="rId5051" display="https://www.filmaffinity.com/es/film115173.html" xr:uid="{53D9DE06-521A-47B0-9536-549E56416C6F}"/>
    <hyperlink ref="E5745" r:id="rId5052" display="https://www.filmaffinity.com/es/film285133.html" xr:uid="{A35F8068-855B-425B-922F-3326AFE0B86F}"/>
    <hyperlink ref="E5746" r:id="rId5053" display="https://www.filmaffinity.com/es/film402986.html" xr:uid="{C2E5D0B3-3D92-47B5-87C5-86056D55D943}"/>
    <hyperlink ref="E5747" r:id="rId5054" display="https://www.filmaffinity.com/es/film726336.html" xr:uid="{9AD3B4E9-A6D6-4F91-B316-259BA785F75B}"/>
    <hyperlink ref="E5748" r:id="rId5055" display="https://www.filmaffinity.com/es/film809035.html" xr:uid="{50E9CD32-BC8B-4F8C-832D-8CFF3C08F45B}"/>
    <hyperlink ref="E5749" r:id="rId5056" display="https://www.filmaffinity.com/es/film848337.html" xr:uid="{7A978703-0411-4982-B14F-0E053531ABC5}"/>
    <hyperlink ref="E5750" r:id="rId5057" display="https://www.filmaffinity.com/es/film253783.html" xr:uid="{E90CD398-DBD6-4BFF-A60B-7B813E04EEEF}"/>
    <hyperlink ref="E5751" r:id="rId5058" display="https://www.filmaffinity.com/es/film982029.html" xr:uid="{6153F73B-9100-4F84-8EDD-C7A721240EE0}"/>
    <hyperlink ref="E458" r:id="rId5059" display="https://www.filmaffinity.com/es/film182968.html" xr:uid="{4433A05B-0FD5-4E5D-AC63-F2DE1C5D03E7}"/>
    <hyperlink ref="E5753" r:id="rId5060" display="https://www.filmaffinity.com/es/film437847.html" xr:uid="{952AB4F7-CD2F-46CD-AFD7-C3A0CDDBA876}"/>
    <hyperlink ref="E5754" r:id="rId5061" display="https://www.filmaffinity.com/es/film726271.html" xr:uid="{79E7F8E0-8EE2-476F-A2EF-C65C75ACD133}"/>
    <hyperlink ref="E5755" r:id="rId5062" display="https://www.filmaffinity.com/es/film163205.html" xr:uid="{E31FE036-7216-4D1D-81C3-2EAC94525DA8}"/>
    <hyperlink ref="E5756" r:id="rId5063" display="https://www.filmaffinity.com/es/film435084.html" xr:uid="{3935394B-FC61-4BCC-B50F-BA0B7A805080}"/>
    <hyperlink ref="E5758" r:id="rId5064" display="https://www.filmaffinity.com/es/film514545.html" xr:uid="{7C256742-3159-4066-A520-92A9A4ACD6B5}"/>
    <hyperlink ref="E5759" r:id="rId5065" display="https://www.filmaffinity.com/es/film463533.html" xr:uid="{E1F6842D-8E0E-41DC-BFA4-34C6E394BCA1}"/>
    <hyperlink ref="E5761" r:id="rId5066" display="https://www.filmaffinity.com/es/film108005.html" xr:uid="{F5D37649-0CB5-42AB-B3D9-8EEAAC26CBD9}"/>
    <hyperlink ref="E5757" r:id="rId5067" display="https://www.filmaffinity.com/es/film747961.html" xr:uid="{E248CD5B-9EE8-4013-AB06-B2CC5BF03C81}"/>
    <hyperlink ref="E5762" r:id="rId5068" display="https://www.filmaffinity.com/es/film330996.html" xr:uid="{586EF947-14AB-4653-B6FA-B19B6F56516E}"/>
    <hyperlink ref="E5763" r:id="rId5069" display="https://www.filmaffinity.com/es/film662000.html" xr:uid="{BD22E3DC-AFF6-411A-9A1A-9B83062EEAF4}"/>
    <hyperlink ref="E5764" r:id="rId5070" display="https://www.filmaffinity.com/es/film419362.html" xr:uid="{7BD377C9-862E-4985-8DFF-44B97C93A39E}"/>
    <hyperlink ref="E5760" r:id="rId5071" display="https://www.filmaffinity.com/es/film359707.html" xr:uid="{91552272-6C15-4895-879F-2B0613F4C946}"/>
    <hyperlink ref="E5766" r:id="rId5072" display="https://www.filmaffinity.com/es/film137887.html" xr:uid="{7D911547-D0D9-4896-AE00-8719F99DCF09}"/>
    <hyperlink ref="E5767" r:id="rId5073" display="https://www.filmaffinity.com/es/film571495.html" xr:uid="{019434AE-BA3B-4F0C-A0DB-C8F4D2C55DDF}"/>
    <hyperlink ref="E5769" r:id="rId5074" display="https://www.filmaffinity.com/es/film886922.html" xr:uid="{7760D32D-BFD1-42F8-B08E-A0C544A6D142}"/>
    <hyperlink ref="E5770" r:id="rId5075" display="https://www.filmaffinity.com/es/film888315.html" xr:uid="{A76ABE2A-B04E-4CDF-A027-36531F6DB131}"/>
    <hyperlink ref="E5768" r:id="rId5076" display="https://www.filmaffinity.com/es/film757792.html" xr:uid="{3260DBD7-AE5B-4FFA-BF80-7E76101BBB9D}"/>
    <hyperlink ref="E5771" r:id="rId5077" display="https://www.filmaffinity.com/es/film597551.html" xr:uid="{08CA7023-F457-4582-9C73-35C150BBAED4}"/>
    <hyperlink ref="E5772" r:id="rId5078" display="https://www.filmaffinity.com/es/film897175.html" xr:uid="{6779883F-D7E1-45AA-95A6-4DE89AAA4AA5}"/>
    <hyperlink ref="E5774" r:id="rId5079" display="https://www.filmaffinity.com/es/film568568.html" xr:uid="{66FD5088-1B8C-49E4-91D9-46CF75B142C8}"/>
    <hyperlink ref="E5775" r:id="rId5080" display="https://www.filmaffinity.com/es/film960136.html" xr:uid="{E75ED10B-6C98-43F2-A0CE-AE56C895DDAF}"/>
    <hyperlink ref="E5776" r:id="rId5081" display="https://www.filmaffinity.com/es/film304994.html" xr:uid="{4399D1E7-4EDD-4D1E-8ED0-FB5A627AED67}"/>
    <hyperlink ref="E5777" r:id="rId5082" display="https://www.filmaffinity.com/es/film859618.html" xr:uid="{C5909F72-A09F-4B68-B8E1-44720C1F03A7}"/>
    <hyperlink ref="E5778" r:id="rId5083" display="https://www.filmaffinity.com/es/film875974.html" xr:uid="{D0A4E063-5DD1-40E9-A39C-5F9F016D45DC}"/>
    <hyperlink ref="E5780" r:id="rId5084" display="https://www.filmaffinity.com/es/film893943.html" xr:uid="{4C6F06F6-7034-41A3-8605-6758927BE1C7}"/>
    <hyperlink ref="E5781" r:id="rId5085" display="https://www.filmaffinity.com/es/film603421.html" xr:uid="{09FAA349-C126-41E1-BA5F-982CDF5296D0}"/>
    <hyperlink ref="E5782" r:id="rId5086" display="https://www.filmaffinity.com/es/film864212.html" xr:uid="{3DBBC17A-B54B-4D1E-9364-7837A41586C0}"/>
    <hyperlink ref="E5783" r:id="rId5087" display="https://www.filmaffinity.com/es/film863056.html" xr:uid="{322A87A5-5456-4573-984F-E890CCA5393D}"/>
    <hyperlink ref="E5784" r:id="rId5088" display="https://www.filmaffinity.com/es/film309712.html" xr:uid="{4870AA82-66EE-431B-9114-3D6F1CA86843}"/>
    <hyperlink ref="E5785" r:id="rId5089" display="https://www.filmaffinity.com/es/film663664.html" xr:uid="{6F5967F7-BC4A-494A-A9FE-1EBB028DAF6C}"/>
    <hyperlink ref="E5786" r:id="rId5090" display="https://www.filmaffinity.com/es/film504674.html" xr:uid="{57B2664F-CF45-4411-A616-3E5D24E7C83C}"/>
    <hyperlink ref="E5787" r:id="rId5091" display="https://www.filmaffinity.com/es/film218131.html" xr:uid="{97D1533B-FFD5-4CD3-94C2-05B4CD5596DD}"/>
    <hyperlink ref="E5788" r:id="rId5092" display="https://www.filmaffinity.com/es/film474655.html" xr:uid="{64AD25E1-AB68-4A76-9B31-B1A5357CA881}"/>
    <hyperlink ref="E5789" r:id="rId5093" display="https://www.filmaffinity.com/es/film338038.html" xr:uid="{C272B5F1-B277-4516-A416-CA30C28131BD}"/>
    <hyperlink ref="E5765" r:id="rId5094" display="https://www.filmaffinity.com/es/film720797.html" xr:uid="{C5214EDD-0A4B-4D30-ABAC-26746B266DCE}"/>
    <hyperlink ref="E6018" r:id="rId5095" display="https://www.filmaffinity.com/es/film789879.html" xr:uid="{FFB56518-86D2-48F3-9CD9-9AF5A1B2C995}"/>
    <hyperlink ref="E5790" r:id="rId5096" display="https://www.filmaffinity.com/es/film873777.html" xr:uid="{671EE077-ACFE-442A-A7E7-8E513C925EC5}"/>
    <hyperlink ref="E5791" r:id="rId5097" display="https://www.filmaffinity.com/es/film374329.html" xr:uid="{2C037FA7-71EC-44C5-B701-68A8F5BCBFEF}"/>
    <hyperlink ref="E5792" r:id="rId5098" display="https://www.filmaffinity.com/es/film994265.html" xr:uid="{8393B436-C363-4233-95FA-9DA44B72C81C}"/>
    <hyperlink ref="E5793" r:id="rId5099" display="https://www.filmaffinity.com/es/film349020.html" xr:uid="{ADD1723F-529A-4C10-AC92-7B73263FEC50}"/>
    <hyperlink ref="E5794" r:id="rId5100" display="https://www.filmaffinity.com/es/film515988.html" xr:uid="{F3491449-9521-41B4-9508-583C1D303E51}"/>
    <hyperlink ref="E5795" r:id="rId5101" display="https://www.filmaffinity.com/es/film162304.html" xr:uid="{762AE40B-F9F4-4194-9D9B-889928205422}"/>
    <hyperlink ref="E5796" r:id="rId5102" display="https://www.filmaffinity.com/es/film948772.html" xr:uid="{FA58A967-526F-4443-8808-485BE0F94B7F}"/>
    <hyperlink ref="E5797" r:id="rId5103" display="https://www.filmaffinity.com/es/film632909.html" xr:uid="{AFDF0FB4-4A60-44E3-B599-ECFF6BA2B728}"/>
    <hyperlink ref="E5798" r:id="rId5104" display="https://www.filmaffinity.com/es/film772364.html" xr:uid="{72B1C8A9-4D3F-4B9A-BBD7-A051A43C155C}"/>
    <hyperlink ref="E5799" r:id="rId5105" display="https://www.filmaffinity.com/es/film120112.html" xr:uid="{06555B18-641E-427F-AF27-DF1AB38A3062}"/>
    <hyperlink ref="E5801" r:id="rId5106" display="https://www.filmaffinity.com/es/film667465.html" xr:uid="{32361B23-F5C3-4473-AB36-BE43615AAB0A}"/>
    <hyperlink ref="E5803" r:id="rId5107" display="https://www.filmaffinity.com/es/film857732.html" xr:uid="{61781DA5-8561-4C80-908C-735668EE494A}"/>
    <hyperlink ref="E5804" r:id="rId5108" display="https://www.filmaffinity.com/es/film585729.html" xr:uid="{02CAA9E9-6215-498E-9999-3B9445E6B310}"/>
    <hyperlink ref="E5805" r:id="rId5109" display="https://www.filmaffinity.com/es/film180851.html" xr:uid="{0A22D4C4-2ADA-40BB-87AE-65D648E1B967}"/>
    <hyperlink ref="E6984" r:id="rId5110" display="https://www.filmaffinity.com/es/film360987.html" xr:uid="{C94756C4-E213-4E4B-96D8-0A6450143AAF}"/>
    <hyperlink ref="E5806" r:id="rId5111" display="https://www.filmaffinity.com/es/film804308.html" xr:uid="{E9D11ABA-623D-4750-A751-14A49766B34F}"/>
    <hyperlink ref="E5807" r:id="rId5112" display="https://www.filmaffinity.com/es/film470860.html" xr:uid="{FE707885-8727-45FB-B4BF-CC468EEE862B}"/>
    <hyperlink ref="E5808" r:id="rId5113" display="https://www.filmaffinity.com/es/film482723.html" xr:uid="{442F70C2-8A78-4360-A87B-231A1C1F03DD}"/>
    <hyperlink ref="E5809" r:id="rId5114" display="https://www.filmaffinity.com/es/film342643.html" xr:uid="{42BFD8CF-2F3F-4AF9-BC84-9EC6FFB033CD}"/>
    <hyperlink ref="E5810" r:id="rId5115" display="https://www.filmaffinity.com/es/film859262.html" xr:uid="{1FF9CFC6-98C2-4496-AC3A-5EBDDA440AA3}"/>
    <hyperlink ref="E5811" r:id="rId5116" display="https://www.filmaffinity.com/es/film137454.html" xr:uid="{525FE443-0E32-4271-B7E2-41B7E0B93025}"/>
    <hyperlink ref="E3003" r:id="rId5117" display="https://www.filmaffinity.com/es/film527121.html" xr:uid="{2F1B1DD5-9A7D-4489-A720-B7FEBCA36EEF}"/>
    <hyperlink ref="E5812" r:id="rId5118" display="https://www.filmaffinity.com/es/film236642.html" xr:uid="{D61B6977-72F4-42BA-B267-F8F0331D1A06}"/>
    <hyperlink ref="E5813" r:id="rId5119" display="https://www.filmaffinity.com/es/film589383.html" xr:uid="{5A7534F9-1591-4B03-BA6F-EE4CD0508B77}"/>
    <hyperlink ref="E5814" r:id="rId5120" display="https://www.filmaffinity.com/es/film171738.html" xr:uid="{46612DB6-50DD-4380-967E-6DC550E177AE}"/>
    <hyperlink ref="E5815" r:id="rId5121" display="https://www.filmaffinity.com/es/film145167.html" xr:uid="{E154A2B2-B6EE-4AF8-AB3D-D9000246D7CD}"/>
    <hyperlink ref="E5816" r:id="rId5122" display="https://www.filmaffinity.com/es/film146402.html" xr:uid="{956B4799-71F0-4014-9587-833515C09DA5}"/>
    <hyperlink ref="E5817" r:id="rId5123" display="https://www.filmaffinity.com/es/film279435.html" xr:uid="{F3C7353C-BD81-4829-B763-AEB05DCE4116}"/>
    <hyperlink ref="E5818" r:id="rId5124" display="https://www.filmaffinity.com/es/film532346.html" xr:uid="{08365930-1D0F-4462-846A-E5C70D628E68}"/>
    <hyperlink ref="E5819" r:id="rId5125" display="https://www.filmaffinity.com/es/film792699.html" xr:uid="{6B6BCD6F-AFC9-4A3C-8FD5-3BF7E540D647}"/>
    <hyperlink ref="E5820" r:id="rId5126" display="https://www.filmaffinity.com/es/film392667.html" xr:uid="{47CE40C2-F9F1-4252-95AE-000AB052C344}"/>
    <hyperlink ref="E5821" r:id="rId5127" display="https://www.filmaffinity.com/es/film346723.html" xr:uid="{14DD0C46-53F3-4D4B-9FFB-61B0DD9125CE}"/>
    <hyperlink ref="E845" r:id="rId5128" display="https://www.filmaffinity.com/es/film361412.html" xr:uid="{AB76C324-43A8-42C8-AE50-BCE3BB85B8C2}"/>
    <hyperlink ref="E5822" r:id="rId5129" display="https://www.filmaffinity.com/es/film622895.html" xr:uid="{D36E3ED5-342A-4072-8F12-B61B977511BF}"/>
    <hyperlink ref="E5829" r:id="rId5130" display="https://www.filmaffinity.com/es/film978391.html" xr:uid="{DBD235C2-BAB2-460C-A47E-A630F3F5D1E6}"/>
    <hyperlink ref="E5823" r:id="rId5131" display="https://www.filmaffinity.com/es/film160815.html" xr:uid="{958BFD14-90FE-4C16-B305-2EC532228AC8}"/>
    <hyperlink ref="E5825" r:id="rId5132" display="https://www.filmaffinity.com/es/film465171.html" xr:uid="{56BC1AF9-CAF4-4D3B-8839-98F350283093}"/>
    <hyperlink ref="E5827" r:id="rId5133" display="https://www.filmaffinity.com/es/film498665.html" xr:uid="{82A3C250-5F35-4732-B683-AE957DAF1554}"/>
    <hyperlink ref="E5826" r:id="rId5134" display="https://www.filmaffinity.com/es/film704321.html" xr:uid="{14FD960D-DA51-47CB-BCD1-A63EB274306E}"/>
    <hyperlink ref="E5828" r:id="rId5135" display="https://www.filmaffinity.com/es/film596812.html" xr:uid="{84CB9882-360E-4299-A227-FF422C9952A5}"/>
    <hyperlink ref="E5830" r:id="rId5136" display="https://www.filmaffinity.com/es/film927129.html" xr:uid="{8ECF0EA8-D86F-456C-AB0A-92A981D8A7F2}"/>
    <hyperlink ref="E3782" r:id="rId5137" display="https://www.filmaffinity.com/es/film506127.html" xr:uid="{58A6B0CC-4D25-444B-B582-3269C5DB9140}"/>
    <hyperlink ref="E5831" r:id="rId5138" display="https://www.filmaffinity.com/es/film673293.html" xr:uid="{FC4C5AA8-525B-49F6-ACAB-CD1E916C12E2}"/>
    <hyperlink ref="E5832" r:id="rId5139" display="https://www.filmaffinity.com/es/film563839.html" xr:uid="{9C3A79EA-EF7B-4C21-A9DC-48268085BB95}"/>
    <hyperlink ref="E5834" r:id="rId5140" display="https://www.filmaffinity.com/es/film148461.html" xr:uid="{D66C54C8-6A3A-424E-8011-23973E668FDE}"/>
    <hyperlink ref="E5835" r:id="rId5141" display="https://www.filmaffinity.com/es/film693127.html" xr:uid="{28CF2786-34AC-4F38-83C6-950145E0FB94}"/>
    <hyperlink ref="E5837" r:id="rId5142" display="https://www.filmaffinity.com/es/film279177.html" xr:uid="{340B5613-23F0-4FBC-8720-F13681199406}"/>
    <hyperlink ref="E5838" r:id="rId5143" display="https://www.filmaffinity.com/es/film580772.html" xr:uid="{1F7AB7D6-2DE5-4E8A-B820-C6A350362D8F}"/>
    <hyperlink ref="E5839" r:id="rId5144" display="https://www.filmaffinity.com/es/film948701.html" xr:uid="{D0D645C1-82B5-4AA5-8B5E-3DE15119CE77}"/>
    <hyperlink ref="E5840" r:id="rId5145" display="https://www.filmaffinity.com/es/film625556.html" xr:uid="{7E44BE45-8A57-475D-90CF-32A179DD3AFE}"/>
    <hyperlink ref="E5841" r:id="rId5146" display="https://www.filmaffinity.com/es/film359329.html" xr:uid="{DDFCA39C-654E-42EB-8C27-5483ABBA49D4}"/>
    <hyperlink ref="E5842" r:id="rId5147" display="https://www.filmaffinity.com/es/film429002.html" xr:uid="{ED660D9C-EFA3-4436-821A-C4BF09A8D766}"/>
    <hyperlink ref="E5843" r:id="rId5148" display="https://www.filmaffinity.com/es/film451784.html" xr:uid="{EF350203-77F4-4220-A4E8-D163C3AC28A8}"/>
    <hyperlink ref="E5844" r:id="rId5149" display="https://www.filmaffinity.com/es/film105013.html" xr:uid="{D11343C1-91F8-4646-B8B3-26B15445DF41}"/>
    <hyperlink ref="E5845" r:id="rId5150" display="https://www.filmaffinity.com/es/film889429.html" xr:uid="{BCCCF23B-2DE7-4B38-AD43-A11FB1909246}"/>
    <hyperlink ref="E5847" r:id="rId5151" display="https://www.filmaffinity.com/es/film647907.html" xr:uid="{A93C56E8-A92F-467B-8514-525ECD48152A}"/>
    <hyperlink ref="E5848" r:id="rId5152" display="https://www.filmaffinity.com/es/film413171.html" xr:uid="{0ECAC0B6-5721-4C0F-959F-01019959ED0B}"/>
    <hyperlink ref="E5846" r:id="rId5153" display="https://www.filmaffinity.com/es/film150562.html" xr:uid="{BC7D9555-C987-46EA-AEFF-184C5B9D711C}"/>
    <hyperlink ref="E5849" r:id="rId5154" display="https://www.filmaffinity.com/es/film245452.html" xr:uid="{E50D1B40-EA06-4CB0-9394-AF8CD1E517CB}"/>
    <hyperlink ref="E5850" r:id="rId5155" display="https://www.filmaffinity.com/es/film734463.html" xr:uid="{76FCE853-5768-4515-B4AE-705A332DE11C}"/>
    <hyperlink ref="E5851" r:id="rId5156" display="https://www.filmaffinity.com/es/film163790.html" xr:uid="{4534C8B2-C65A-4E0C-A942-FFF60090C09A}"/>
    <hyperlink ref="E5852" r:id="rId5157" display="https://www.filmaffinity.com/es/film618791.html" xr:uid="{514B5303-4EAA-498C-9F03-B5C8BB24E404}"/>
    <hyperlink ref="E5853" r:id="rId5158" display="https://www.filmaffinity.com/es/film564110.html" xr:uid="{6BAF7BA9-753F-4FF6-B393-1F193F42A514}"/>
    <hyperlink ref="E5854" r:id="rId5159" display="https://www.filmaffinity.com/es/film203284.html" xr:uid="{B962FDF9-FF1E-467B-97F5-7CA58306F87D}"/>
    <hyperlink ref="E5855" r:id="rId5160" display="https://www.filmaffinity.com/es/film202687.html" xr:uid="{BC50C81A-5F42-4E05-936F-1641A04092D7}"/>
    <hyperlink ref="E5856" r:id="rId5161" display="https://www.filmaffinity.com/es/film954055.html" xr:uid="{4D44EFEF-3951-4DCC-AD78-650FD9B79C04}"/>
    <hyperlink ref="E5858" r:id="rId5162" display="https://www.filmaffinity.com/es/film163758.html" xr:uid="{76B2387D-AAFA-4B18-A322-DCFEC81FA837}"/>
    <hyperlink ref="E5859" r:id="rId5163" display="https://www.filmaffinity.com/es/film375084.html" xr:uid="{EB1EF911-309C-4EFA-97E6-AE02CECB6FE1}"/>
    <hyperlink ref="E5860" r:id="rId5164" display="https://www.filmaffinity.com/es/film644747.html" xr:uid="{3D81F874-6D5C-4BBA-9830-85D499BD8C30}"/>
    <hyperlink ref="E5861" r:id="rId5165" display="https://www.filmaffinity.com/es/film117025.html" xr:uid="{E28C5D33-1F06-4027-9842-E99FC266C3D6}"/>
    <hyperlink ref="E5863" r:id="rId5166" display="https://www.filmaffinity.com/es/film563056.html" xr:uid="{0DC2C20B-BBCE-457B-A7DB-C6EC010704A2}"/>
    <hyperlink ref="E5862" r:id="rId5167" display="https://www.filmaffinity.com/es/film944282.html" xr:uid="{9302118F-64A7-4375-9CAB-042C89E94522}"/>
    <hyperlink ref="E5865" r:id="rId5168" display="https://www.filmaffinity.com/es/film527159.html" xr:uid="{3DBD27E9-84FF-4E50-8E3B-91CB8F1024CB}"/>
    <hyperlink ref="E5864" r:id="rId5169" display="https://www.filmaffinity.com/es/film725937.html" xr:uid="{5A689E5C-58E8-4357-9D76-A60D543BAAAA}"/>
    <hyperlink ref="E5866" r:id="rId5170" display="https://www.filmaffinity.com/es/film764839.html" xr:uid="{01A596A3-D6FF-45ED-9BB4-63E464323322}"/>
    <hyperlink ref="E5868" r:id="rId5171" display="https://www.filmaffinity.com/es/film441061.html" xr:uid="{3A155DDD-15EF-4F12-B91E-309BD3F5BA95}"/>
    <hyperlink ref="E5869" r:id="rId5172" display="https://www.filmaffinity.com/es/film111867.html" xr:uid="{22FD344A-2A49-4841-8BC3-4B65957A0523}"/>
    <hyperlink ref="E5870" r:id="rId5173" display="https://www.filmaffinity.com/es/film633401.html" xr:uid="{CE8F9BC0-71DF-4A81-9315-F40D1CA6D930}"/>
    <hyperlink ref="E5871" r:id="rId5174" display="https://www.filmaffinity.com/es/film867482.html" xr:uid="{56E6D446-D2C6-4B22-A9CB-1D169097C28A}"/>
    <hyperlink ref="E5872" r:id="rId5175" display="https://www.filmaffinity.com/es/film549851.html" xr:uid="{ACCA382B-276B-4214-B04B-1585750F29DA}"/>
    <hyperlink ref="E5873" r:id="rId5176" display="https://www.filmaffinity.com/es/film793397.html" xr:uid="{488AA9A8-8E9D-4BC9-B11D-9592EE168A40}"/>
    <hyperlink ref="E5874" r:id="rId5177" display="https://www.filmaffinity.com/es/film374668.html" xr:uid="{EBD77ED8-2EEB-40BD-8D2E-7CBF1299B56F}"/>
    <hyperlink ref="E5875" r:id="rId5178" display="https://www.filmaffinity.com/es/film756313.html" xr:uid="{F00EBFEF-398B-4B15-B45D-F99F75461122}"/>
    <hyperlink ref="E5876" r:id="rId5179" display="https://www.filmaffinity.com/es/film341227.html" xr:uid="{FF0F0007-E0E9-4FAE-9C06-4101646EB88E}"/>
    <hyperlink ref="E5877" r:id="rId5180" display="https://www.filmaffinity.com/es/film432072.html" xr:uid="{E34BC849-B106-4A49-8AA2-D03578822845}"/>
    <hyperlink ref="E5878" r:id="rId5181" display="https://www.filmaffinity.com/es/film479413.html" xr:uid="{19D40DA8-E131-46A9-8775-10D4F42ECC3A}"/>
    <hyperlink ref="E5879" r:id="rId5182" display="https://www.filmaffinity.com/es/film460209.html" xr:uid="{D9BDEB9D-C101-4961-80AD-E803F3715187}"/>
    <hyperlink ref="E5881" r:id="rId5183" display="https://www.filmaffinity.com/es/film551912.html" xr:uid="{B616F073-94C9-4D9C-84B5-96DAE2653520}"/>
    <hyperlink ref="E5880" r:id="rId5184" display="https://www.filmaffinity.com/es/film326992.html" xr:uid="{F08B87CE-39EE-475D-9107-AA7D7C98AC18}"/>
    <hyperlink ref="E5882" r:id="rId5185" display="https://www.filmaffinity.com/es/film753236.html" xr:uid="{E8820CD2-68F7-4AD1-8A25-B86DCAB9336D}"/>
    <hyperlink ref="E5883" r:id="rId5186" display="https://www.filmaffinity.com/es/film849153.html" xr:uid="{0B1FB0EB-BE00-43C8-8B20-AA05DAE3EE34}"/>
    <hyperlink ref="E5884" r:id="rId5187" display="https://www.filmaffinity.com/es/film227473.html" xr:uid="{A5F9548A-9F15-405E-8159-11735882818C}"/>
    <hyperlink ref="E5885" r:id="rId5188" display="https://www.filmaffinity.com/es/film653956.html" xr:uid="{9F00602B-F406-4AA6-914A-2B3DA760036F}"/>
    <hyperlink ref="E5886" r:id="rId5189" display="https://www.filmaffinity.com/es/film899096.html" xr:uid="{851CC3B8-CCD8-4DDE-BE8A-6A792A2DDD9A}"/>
    <hyperlink ref="E5887" r:id="rId5190" display="https://www.filmaffinity.com/es/film149118.html" xr:uid="{291BEB42-1D7B-4266-AEAE-64E4F13D2688}"/>
    <hyperlink ref="E5888" r:id="rId5191" display="https://www.filmaffinity.com/es/film580005.html" xr:uid="{0AD9788E-5FE3-4EE8-802E-4FD8636E7DE0}"/>
    <hyperlink ref="E5889" r:id="rId5192" display="https://www.filmaffinity.com/es/film569614.html" xr:uid="{3DC94A57-CAB6-4D3F-A475-F710217EB0BE}"/>
    <hyperlink ref="E5891" r:id="rId5193" display="https://www.filmaffinity.com/es/film296524.html" xr:uid="{1434BCF6-09FB-4AB9-8163-CDF5519C51DD}"/>
    <hyperlink ref="E5893" r:id="rId5194" display="https://www.filmaffinity.com/es/film390482.html" xr:uid="{F91B8C58-F9F9-4DDE-9F5F-C8C903B62ABA}"/>
    <hyperlink ref="E5894" r:id="rId5195" display="https://www.filmaffinity.com/es/film461616.html" xr:uid="{694E1FD2-A8B4-4745-979B-AFD84BB12E26}"/>
    <hyperlink ref="E5895" r:id="rId5196" display="https://www.filmaffinity.com/es/film182360.html" xr:uid="{90546B1F-E0BF-4BB5-BA3D-F5825ED72983}"/>
    <hyperlink ref="E5896" r:id="rId5197" display="https://www.filmaffinity.com/es/film409102.html" xr:uid="{7BFC0487-8EEF-4F95-A9A7-8336F3912E4B}"/>
    <hyperlink ref="E5897" r:id="rId5198" display="https://www.filmaffinity.com/es/film995747.html" xr:uid="{9DB7877F-E014-4D1F-90D7-19395BE40D13}"/>
    <hyperlink ref="E5898" r:id="rId5199" display="https://www.filmaffinity.com/es/film388183.html" xr:uid="{A69CCEAD-12A8-444C-9700-70A1E56E8F8E}"/>
    <hyperlink ref="E5899" r:id="rId5200" display="https://www.filmaffinity.com/es/film189253.html" xr:uid="{80A945A5-7FAB-499F-AAD7-9DFB4444213F}"/>
    <hyperlink ref="E5900" r:id="rId5201" display="https://www.filmaffinity.com/es/film612822.html" xr:uid="{3A626E7C-3EC1-4C42-B202-3A716569AF49}"/>
    <hyperlink ref="E5902" r:id="rId5202" display="https://www.filmaffinity.com/es/film946765.html" xr:uid="{E77CE485-5F20-4A94-B0E2-352D27AED3A9}"/>
    <hyperlink ref="E5901" r:id="rId5203" display="https://www.filmaffinity.com/es/film436459.html" xr:uid="{1BF04F04-1643-419D-83FF-DD86680A2844}"/>
    <hyperlink ref="E5903" r:id="rId5204" display="https://www.filmaffinity.com/es/film364974.html" xr:uid="{A079CAD5-45D1-47EC-A2F4-183BF81A1EA3}"/>
    <hyperlink ref="E5904" r:id="rId5205" display="https://www.filmaffinity.com/es/film970266.html" xr:uid="{C7C3F889-A9FF-4C6F-B832-626AD0BB99ED}"/>
    <hyperlink ref="E5905" r:id="rId5206" display="https://www.filmaffinity.com/es/film824508.html" xr:uid="{62305565-84D9-43A0-A87A-AB8A22BBA449}"/>
    <hyperlink ref="E5906" r:id="rId5207" display="https://www.filmaffinity.com/es/film470126.html" xr:uid="{AEF7AD1B-E53A-4D81-A8C1-A132E6344B1A}"/>
    <hyperlink ref="E5907" r:id="rId5208" display="https://www.filmaffinity.com/es/film130195.html" xr:uid="{F36FF409-4164-4463-95BD-45C3C51E760F}"/>
    <hyperlink ref="E5909" r:id="rId5209" display="https://www.filmaffinity.com/es/film860099.html" xr:uid="{AD6B3CD9-DA12-4E50-92B7-17717EA462D5}"/>
    <hyperlink ref="E5910" r:id="rId5210" display="https://www.filmaffinity.com/es/film658626.html" xr:uid="{A4280C76-DA93-4FDB-8013-EE118C5DEB41}"/>
    <hyperlink ref="E5911" r:id="rId5211" display="https://www.filmaffinity.com/es/film326917.html" xr:uid="{4201CAE7-9AB9-4394-88E1-AE246830E706}"/>
    <hyperlink ref="E5912" r:id="rId5212" display="https://www.filmaffinity.com/es/film126670.html" xr:uid="{5A66F3C1-09BC-472B-8B23-F0E6069DFFC5}"/>
    <hyperlink ref="E5913" r:id="rId5213" display="https://www.filmaffinity.com/es/film155045.html" xr:uid="{54075D3A-B423-44FC-AD7F-0DBBB2B8C93E}"/>
    <hyperlink ref="E5914" r:id="rId5214" display="https://www.filmaffinity.com/es/film377631.html" xr:uid="{0A4E3566-0E7A-4B8A-9398-FC3F7B905358}"/>
    <hyperlink ref="E5915" r:id="rId5215" display="https://www.filmaffinity.com/es/film123706.html" xr:uid="{47046B82-5B7B-463C-8C65-DD00FF21475B}"/>
    <hyperlink ref="E5916" r:id="rId5216" display="https://www.filmaffinity.com/es/film941497.html" xr:uid="{7CDB5532-B18E-468C-8316-98BF9883C736}"/>
    <hyperlink ref="E5918" r:id="rId5217" display="https://www.filmaffinity.com/es/film130416.html" xr:uid="{5CB3EFAD-14BF-44A4-AF54-DD1F8AB66B81}"/>
    <hyperlink ref="E5919" r:id="rId5218" display="https://www.filmaffinity.com/es/film552350.html" xr:uid="{4371167C-D36F-4DEA-8033-F2318DCB4B6A}"/>
    <hyperlink ref="E5920" r:id="rId5219" display="https://www.filmaffinity.com/es/film667930.html" xr:uid="{00AA8D97-F21B-490C-801B-20607930A9BF}"/>
    <hyperlink ref="E5921" r:id="rId5220" display="https://www.filmaffinity.com/es/film815109.html" xr:uid="{44F6312E-0307-48CF-88DF-789CBB53F284}"/>
    <hyperlink ref="E5922" r:id="rId5221" display="https://www.filmaffinity.com/es/film774018.html" xr:uid="{9A7774C8-095F-4DA7-A01B-B5CA407A3B74}"/>
    <hyperlink ref="E5923" r:id="rId5222" display="https://www.filmaffinity.com/es/film531062.html" xr:uid="{3647BD4E-973C-422F-9861-A3ABE2DCB6AA}"/>
    <hyperlink ref="E5924" r:id="rId5223" display="https://www.filmaffinity.com/es/film124591.html" xr:uid="{C91CCCB5-583C-4B9F-B761-D7BE60987A99}"/>
    <hyperlink ref="E5925" r:id="rId5224" display="https://www.filmaffinity.com/es/film232939.html" xr:uid="{BB05A9E7-4F72-404B-AA43-691DB6FB2CAE}"/>
    <hyperlink ref="E5926" r:id="rId5225" display="https://www.filmaffinity.com/es/film921934.html" xr:uid="{46E54379-0B26-412D-8744-6059B0F636E1}"/>
    <hyperlink ref="E5927" r:id="rId5226" display="https://www.filmaffinity.com/es/film990602.html" xr:uid="{FDCCA284-9FA0-47B8-ACB7-874B71D9CA72}"/>
    <hyperlink ref="E5928" r:id="rId5227" display="https://www.filmaffinity.com/es/film198916.html" xr:uid="{EC626039-39D6-435A-AAEF-88C184937F0C}"/>
    <hyperlink ref="E5929" r:id="rId5228" display="https://www.filmaffinity.com/es/film284002.html" xr:uid="{FB12468C-F4F2-4E6A-A574-9D46E12A4BD0}"/>
    <hyperlink ref="E5930" r:id="rId5229" display="https://www.filmaffinity.com/es/film515456.html" xr:uid="{D7833ED7-7A7E-4E3C-B32F-6E07584DAE39}"/>
    <hyperlink ref="E5931" r:id="rId5230" display="https://www.filmaffinity.com/es/film239716.html" xr:uid="{002D4821-C064-4E2B-BA3A-9A4E19B26873}"/>
    <hyperlink ref="E5932" r:id="rId5231" display="https://www.filmaffinity.com/es/film623111.html" xr:uid="{19A38493-C7B1-45D0-9877-A0DDB087B10A}"/>
    <hyperlink ref="E5933" r:id="rId5232" display="https://www.filmaffinity.com/es/film492248.html" xr:uid="{DD128743-7929-4879-8E50-260AACDB8D59}"/>
    <hyperlink ref="E5934" r:id="rId5233" display="https://www.filmaffinity.com/es/film789704.html" xr:uid="{B106211B-6A4B-4629-969D-D42F037131D5}"/>
    <hyperlink ref="E5935" r:id="rId5234" display="https://www.filmaffinity.com/es/film320864.html" xr:uid="{5D758F65-57A7-4BC1-83EA-C2CF181DE102}"/>
    <hyperlink ref="E5936" r:id="rId5235" display="https://www.filmaffinity.com/es/film185519.html" xr:uid="{A64FD0B9-277B-4BDB-9191-EC0F974D0402}"/>
    <hyperlink ref="E5937" r:id="rId5236" display="https://www.filmaffinity.com/es/film545335.html" xr:uid="{E0F7EBD8-DF25-4C67-B0D2-617F035AAF7B}"/>
    <hyperlink ref="E5938" r:id="rId5237" display="https://www.filmaffinity.com/es/film625997.html" xr:uid="{C5A3F39A-B0F3-4783-8E1E-3CF67FA8339A}"/>
    <hyperlink ref="E5939" r:id="rId5238" display="https://www.filmaffinity.com/es/film851191.html" xr:uid="{11C56965-65F1-4F31-9D66-D0DAB6E7E5D2}"/>
    <hyperlink ref="E5940" r:id="rId5239" display="https://www.filmaffinity.com/es/film716346.html" xr:uid="{88267F45-81E1-4DCA-BD3A-28ED9D24CC5C}"/>
    <hyperlink ref="E5941" r:id="rId5240" display="https://www.filmaffinity.com/es/film835799.html" xr:uid="{4F901FE1-D39C-4FE9-B00A-AF86AD15B261}"/>
    <hyperlink ref="E5942" r:id="rId5241" display="https://www.filmaffinity.com/es/film487247.html" xr:uid="{EFFF9C98-7CCA-4271-9AC7-197351D6B3C6}"/>
    <hyperlink ref="E5944" r:id="rId5242" display="https://www.filmaffinity.com/es/film923966.html" xr:uid="{BF7CA1DA-7B5C-4D9D-997F-A3200624F8E6}"/>
    <hyperlink ref="E5945" r:id="rId5243" display="https://www.filmaffinity.com/es/film508620.html" xr:uid="{ABB182C5-2AE9-4605-AA28-6065157A1D32}"/>
    <hyperlink ref="E5946" r:id="rId5244" display="https://www.filmaffinity.com/es/film887943.html" xr:uid="{81F82FE2-BD81-4C3F-91DB-104ACE9AAB5D}"/>
    <hyperlink ref="E5947" r:id="rId5245" display="https://www.filmaffinity.com/es/film878567.html" xr:uid="{9D9EFCC2-2469-4E39-9BD6-31BE2FBEFA43}"/>
    <hyperlink ref="E5949" r:id="rId5246" display="https://www.filmaffinity.com/es/film945874.html" xr:uid="{B0AAF11F-D807-4E5B-89AB-E450043F30D5}"/>
    <hyperlink ref="E5948" r:id="rId5247" display="https://www.filmaffinity.com/es/film631376.html" xr:uid="{1C1072F1-49D7-4404-BBD7-604045DEF1E4}"/>
    <hyperlink ref="E5950" r:id="rId5248" display="https://www.filmaffinity.com/es/film423244.html" xr:uid="{B020F273-4B9D-43FB-9136-0F795BED7D62}"/>
    <hyperlink ref="E5951" r:id="rId5249" display="https://www.filmaffinity.com/es/film127610.html" xr:uid="{10CDCEA0-435C-4527-B9C4-09990A262D2B}"/>
    <hyperlink ref="E5952" r:id="rId5250" display="https://www.filmaffinity.com/es/film250238.html" xr:uid="{95ADFF16-D635-42BC-8B7F-CBD634952F38}"/>
    <hyperlink ref="E5953" r:id="rId5251" display="https://www.filmaffinity.com/es/film659131.html" xr:uid="{679EFF9A-3CAB-4944-B68E-34EBFE1B56F6}"/>
    <hyperlink ref="E5954" r:id="rId5252" display="https://www.filmaffinity.com/es/film593073.html" xr:uid="{3FC29C96-83AC-4345-A14D-4257B133BDAF}"/>
    <hyperlink ref="E5955" r:id="rId5253" display="https://www.filmaffinity.com/es/film630021.html" xr:uid="{D0DD6B5D-A0AC-484A-9283-1006AF8CC6F2}"/>
    <hyperlink ref="E5956" r:id="rId5254" display="https://www.filmaffinity.com/es/film125204.html" xr:uid="{DB7F2F02-28F7-4BAF-9C8E-4ABC193AE5D1}"/>
    <hyperlink ref="E5957" r:id="rId5255" display="https://www.filmaffinity.com/es/film205123.html" xr:uid="{4A60594E-9B3A-4ECA-8C81-982FDAB70AB2}"/>
    <hyperlink ref="E5959" r:id="rId5256" display="https://www.filmaffinity.com/es/film719025.html" xr:uid="{DB6A4876-57AE-4B16-8C77-EF1077AF0322}"/>
    <hyperlink ref="E5960" r:id="rId5257" display="https://www.filmaffinity.com/es/film212304.html" xr:uid="{F5F03EC2-E5CE-4585-86C1-7F405A75584B}"/>
    <hyperlink ref="E5961" r:id="rId5258" display="https://www.filmaffinity.com/es/film472895.html" xr:uid="{0CA3F015-02D5-4F96-B1F5-B97FBBBB40AC}"/>
    <hyperlink ref="E5962" r:id="rId5259" display="https://www.filmaffinity.com/es/film583944.html" xr:uid="{21053164-9E4A-400B-A902-112E0764B24B}"/>
    <hyperlink ref="E5963" r:id="rId5260" display="https://www.filmaffinity.com/es/film945144.html" xr:uid="{D5E2DB08-F93F-4873-BD14-CE454A8DC9A3}"/>
    <hyperlink ref="E5964" r:id="rId5261" display="https://www.filmaffinity.com/es/film125140.html" xr:uid="{BCD25FB0-B4D6-444C-9213-B1FF2ACA13D6}"/>
    <hyperlink ref="E5965" r:id="rId5262" display="https://www.filmaffinity.com/es/film448956.html" xr:uid="{64C23D4B-836E-4677-8B94-0F99A2D5F538}"/>
    <hyperlink ref="E5966" r:id="rId5263" display="https://www.filmaffinity.com/es/film543476.html" xr:uid="{260B99DB-2FA3-4042-88FB-1145E62FDBA1}"/>
    <hyperlink ref="E5967" r:id="rId5264" display="https://www.filmaffinity.com/es/film373576.html" xr:uid="{9117298E-051A-400D-BB71-FF0EFA326A99}"/>
    <hyperlink ref="E5969" r:id="rId5265" display="https://www.filmaffinity.com/es/film794684.html" xr:uid="{80FD1F03-CAB2-418B-B2CF-4E427CE4BB98}"/>
    <hyperlink ref="E5968" r:id="rId5266" display="https://www.filmaffinity.com/es/film140266.html" xr:uid="{8C87E5AD-0DC0-4992-B490-019F5CE0CC4C}"/>
    <hyperlink ref="E5970" r:id="rId5267" display="https://www.filmaffinity.com/es/film309352.html" xr:uid="{FB7D3E0D-D535-4EB6-9C02-BE505EFF4CBE}"/>
    <hyperlink ref="E5972" r:id="rId5268" display="https://www.filmaffinity.com/es/film375688.html" xr:uid="{A64AC54B-3062-4E15-86D3-31F8E08D902A}"/>
    <hyperlink ref="E5973" r:id="rId5269" display="https://www.filmaffinity.com/es/film500742.html" xr:uid="{91F296E7-4960-46C7-ABE8-F97F35077F60}"/>
    <hyperlink ref="E5975" r:id="rId5270" display="https://www.filmaffinity.com/es/film391856.html" xr:uid="{1723BD0C-5448-499D-80DE-E73666AAF942}"/>
    <hyperlink ref="E5974" r:id="rId5271" display="https://www.filmaffinity.com/es/film490014.html" xr:uid="{4D79154F-B981-4EC3-B958-53B1CE68F7B9}"/>
    <hyperlink ref="E5976" r:id="rId5272" display="https://www.filmaffinity.com/es/film876188.html" xr:uid="{6898EEB3-AF7B-4AF6-955F-5471ED30103F}"/>
    <hyperlink ref="E5977" r:id="rId5273" display="https://www.filmaffinity.com/es/film928908.html" xr:uid="{5DBAEEA3-7E13-4BEC-87F4-2E2F0D1BD0AE}"/>
    <hyperlink ref="E5978" r:id="rId5274" display="https://www.filmaffinity.com/es/film615775.html" xr:uid="{F04F7599-4EE1-4F57-A569-F84B94425E3D}"/>
    <hyperlink ref="E5979" r:id="rId5275" display="https://www.filmaffinity.com/es/film279093.html" xr:uid="{6CF1A283-6638-4CBE-85D1-EF5AEF1D1E82}"/>
    <hyperlink ref="E5980" r:id="rId5276" display="https://www.filmaffinity.com/es/film837720.html" xr:uid="{AF67816D-2F9F-4D75-B429-EE739051561A}"/>
    <hyperlink ref="E5981" r:id="rId5277" display="https://www.filmaffinity.com/es/film962886.html" xr:uid="{8031E33B-D4D0-49EF-8452-A9C271A7079B}"/>
    <hyperlink ref="E5982" r:id="rId5278" display="https://www.filmaffinity.com/es/film679994.html" xr:uid="{CA6C0DD6-115E-42A5-9A7E-7FC40A3C6671}"/>
    <hyperlink ref="E5958" r:id="rId5279" display="https://www.filmaffinity.com/es/film714316.html" xr:uid="{E279B5E1-88EC-4D12-9B9D-3E559CDB56D1}"/>
    <hyperlink ref="E5984" r:id="rId5280" display="https://www.filmaffinity.com/es/film684718.html" xr:uid="{ABCE3303-23C9-4956-AE66-04C058E4F16A}"/>
    <hyperlink ref="E5985" r:id="rId5281" display="https://www.filmaffinity.com/es/film227719.html" xr:uid="{987515B1-B218-499F-93BB-B8603BA831A4}"/>
    <hyperlink ref="E5986" r:id="rId5282" display="https://www.filmaffinity.com/es/film198482.html" xr:uid="{7C1462C5-4418-44CC-8770-FA0CFB69E5A3}"/>
    <hyperlink ref="E5987" r:id="rId5283" display="https://www.filmaffinity.com/es/film769131.html" xr:uid="{DD88BFE3-CB2A-40E0-8575-8A0B48BD5615}"/>
    <hyperlink ref="E5988" r:id="rId5284" display="https://www.filmaffinity.com/es/film895644.html" xr:uid="{B14ED05A-9915-4017-AD16-BB668B6A2D1B}"/>
    <hyperlink ref="E5989" r:id="rId5285" display="https://www.filmaffinity.com/es/film963462.html" xr:uid="{31ED9DC8-729D-467C-923C-8755733D0CCB}"/>
    <hyperlink ref="E5991" r:id="rId5286" display="https://www.filmaffinity.com/es/film351360.html" xr:uid="{07FD0B7E-C9F4-469C-BCB2-31C3C242781F}"/>
    <hyperlink ref="E5992" r:id="rId5287" display="https://www.filmaffinity.com/es/film412047.html" xr:uid="{7BB31C85-54A7-4E9D-A322-A5DA519B2302}"/>
    <hyperlink ref="E5994" r:id="rId5288" display="https://www.filmaffinity.com/es/film575149.html" xr:uid="{597E49E5-B0E2-4C7B-8976-34139144634C}"/>
    <hyperlink ref="E5997" r:id="rId5289" display="https://www.filmaffinity.com/es/film123169.html" xr:uid="{901CF7C5-6D2D-488F-AAC8-8FAD1267FB95}"/>
    <hyperlink ref="E5995" r:id="rId5290" display="https://www.filmaffinity.com/es/film555952.html" xr:uid="{3C786230-F471-47AC-9D74-7D87B46D9929}"/>
    <hyperlink ref="E5996" r:id="rId5291" display="https://www.filmaffinity.com/es/film742531.html" xr:uid="{EABDFB8E-69C6-467C-A369-C97577312B0C}"/>
    <hyperlink ref="E5998" r:id="rId5292" display="https://www.filmaffinity.com/es/film656217.html" xr:uid="{9554B693-00B3-489C-B188-093BCB4E34EA}"/>
    <hyperlink ref="E5999" r:id="rId5293" display="https://www.filmaffinity.com/es/film209759.html" xr:uid="{9FF71BB5-130B-44E2-9C33-FCD4BE14410D}"/>
    <hyperlink ref="E6000" r:id="rId5294" display="https://www.filmaffinity.com/es/film167614.html" xr:uid="{B69C284B-71E7-4FC6-9CB0-3834D30E45DD}"/>
    <hyperlink ref="E6001" r:id="rId5295" display="https://www.filmaffinity.com/es/film212600.html" xr:uid="{1889830C-9CE3-4D5C-A7C2-A4D368D3225B}"/>
    <hyperlink ref="E6002" r:id="rId5296" display="https://www.filmaffinity.com/es/film359189.html" xr:uid="{49858D82-4897-4098-9C69-97948D484CF5}"/>
    <hyperlink ref="E6003" r:id="rId5297" display="https://www.filmaffinity.com/es/film891006.html" xr:uid="{B8E08A7A-6414-409E-991F-F495E05E3072}"/>
    <hyperlink ref="E567" r:id="rId5298" display="https://www.filmaffinity.com/es/film580403.html" xr:uid="{D9898174-B400-4FC0-9BC2-D185C9089C00}"/>
    <hyperlink ref="E6004" r:id="rId5299" display="https://www.filmaffinity.com/es/film359325.html" xr:uid="{F73C1FF0-15A7-4D70-847C-817B688562FA}"/>
    <hyperlink ref="E6005" r:id="rId5300" display="https://www.filmaffinity.com/es/film146796.html" xr:uid="{6DDF348A-39D2-4D4F-B611-0E83CA5EE955}"/>
    <hyperlink ref="E6006" r:id="rId5301" display="https://www.filmaffinity.com/es/film100747.html" xr:uid="{756D7E9D-0172-45BA-A1DB-FC3088242769}"/>
    <hyperlink ref="E6007" r:id="rId5302" display="https://www.filmaffinity.com/es/film840049.html" xr:uid="{64497609-8090-4322-B9E0-721D47D68A41}"/>
    <hyperlink ref="E6008" r:id="rId5303" display="https://www.filmaffinity.com/es/film107393.html" xr:uid="{4B06313D-0169-4EBD-ACFC-EF3D84652537}"/>
    <hyperlink ref="E6009" r:id="rId5304" display="https://www.filmaffinity.com/es/film810331.html" xr:uid="{A851D438-96F5-4229-890C-BFE86449448A}"/>
    <hyperlink ref="E6010" r:id="rId5305" display="https://www.filmaffinity.com/es/film154685.html" xr:uid="{72BD43FF-6A1F-43E8-8A44-47C215F2652D}"/>
    <hyperlink ref="E6012" r:id="rId5306" display="https://www.filmaffinity.com/es/film356955.html" xr:uid="{7CA821C9-12DD-4774-BD9C-F3BE11E91E92}"/>
    <hyperlink ref="E6013" r:id="rId5307" display="https://www.filmaffinity.com/es/film489230.html" xr:uid="{71649620-9700-44AD-9661-53BEB8EC3E23}"/>
    <hyperlink ref="E6014" r:id="rId5308" display="https://www.filmaffinity.com/es/film609118.html" xr:uid="{391817F5-3BE0-4C08-B370-52FFB1D366B5}"/>
    <hyperlink ref="E6015" r:id="rId5309" display="https://www.filmaffinity.com/es/film987714.html" xr:uid="{2329C949-C5ED-4085-9D16-4E818E7F6091}"/>
    <hyperlink ref="E4708" r:id="rId5310" display="https://www.filmaffinity.com/es/film254418.html" xr:uid="{6EF318D8-554F-44FD-8703-62055E7E196D}"/>
    <hyperlink ref="E6016" r:id="rId5311" display="https://www.filmaffinity.com/es/film461751.html" xr:uid="{E7655D5E-F577-4350-BECF-209D807FBD87}"/>
    <hyperlink ref="E6017" r:id="rId5312" display="https://www.filmaffinity.com/es/film155916.html" xr:uid="{E511F842-FE6B-43A5-8695-16AA18BA526C}"/>
    <hyperlink ref="E6019" r:id="rId5313" display="https://www.filmaffinity.com/es/film173696.html" xr:uid="{54242CC3-8D8A-4F0F-B895-310E489CB1A1}"/>
    <hyperlink ref="E6021" r:id="rId5314" display="https://www.filmaffinity.com/es/film586673.html" xr:uid="{DA0CB1A2-4BF6-4A5C-9EC1-548481BF7001}"/>
    <hyperlink ref="E6022" r:id="rId5315" display="https://www.filmaffinity.com/es/film768147.html" xr:uid="{7B23992F-94B0-4795-8257-C461FF4929BA}"/>
    <hyperlink ref="E6023" r:id="rId5316" display="https://www.filmaffinity.com/es/film601392.html" xr:uid="{C1710836-7D91-40E5-9958-26E96B1EF14F}"/>
    <hyperlink ref="E6024" r:id="rId5317" display="https://www.filmaffinity.com/es/film550645.html" xr:uid="{AD5D3267-7009-4581-B434-165AF16FD116}"/>
    <hyperlink ref="E6025" r:id="rId5318" display="https://www.filmaffinity.com/es/film637993.html" xr:uid="{37D1DE58-E585-4044-AB22-F5D3C0E659AA}"/>
    <hyperlink ref="E6026" r:id="rId5319" display="https://www.filmaffinity.com/es/film793260.html" xr:uid="{B412D320-426B-4F0C-9BA8-24F8A7146B3F}"/>
    <hyperlink ref="E6027" r:id="rId5320" display="https://www.filmaffinity.com/es/film595099.html" xr:uid="{1583D5FC-1F41-4BF4-8DA4-8F8464F6707F}"/>
    <hyperlink ref="E6028" r:id="rId5321" display="https://www.filmaffinity.com/es/film249518.html" xr:uid="{2E185D46-6637-4DD5-B959-DC1664AC1F0C}"/>
    <hyperlink ref="E6029" r:id="rId5322" display="https://www.filmaffinity.com/es/film370119.html" xr:uid="{611EF3D4-820C-4199-B13A-A93329520692}"/>
    <hyperlink ref="E6030" r:id="rId5323" display="https://www.filmaffinity.com/es/film700364.html" xr:uid="{3ED90906-4148-4B1D-A5D2-00C79B5306C8}"/>
    <hyperlink ref="E6031" r:id="rId5324" display="https://www.filmaffinity.com/es/film171299.html" xr:uid="{BBC57B4D-8927-411B-8137-5B5F2A74BB71}"/>
    <hyperlink ref="E6032" r:id="rId5325" display="https://www.filmaffinity.com/es/film668021.html" xr:uid="{FD66F8CC-FF30-47A1-A3B4-24939B0CD9F3}"/>
    <hyperlink ref="E6033" r:id="rId5326" display="https://www.filmaffinity.com/es/film177794.html" xr:uid="{9ED3E826-C57C-41B0-B032-B07C623F646D}"/>
    <hyperlink ref="E6034" r:id="rId5327" display="https://www.filmaffinity.com/es/film586762.html" xr:uid="{A9ADBE24-3DE8-4360-8176-B61D2A284A1E}"/>
    <hyperlink ref="E6036" r:id="rId5328" display="https://www.filmaffinity.com/es/film339568.html" xr:uid="{4F051005-B6B4-4107-8619-596EE40624DF}"/>
    <hyperlink ref="E6037" r:id="rId5329" display="https://www.filmaffinity.com/es/film546346.html" xr:uid="{3145CB69-F0F0-4FD1-9559-187AD3F26A2B}"/>
    <hyperlink ref="E6038" r:id="rId5330" display="https://www.filmaffinity.com/es/film413809.html" xr:uid="{BC8E0559-C974-49B5-BAB5-4FC08F4EBFB4}"/>
    <hyperlink ref="E6039" r:id="rId5331" display="https://www.filmaffinity.com/es/film658140.html" xr:uid="{812F3E3E-30B2-4BD6-9641-D51021EF0868}"/>
    <hyperlink ref="E6040" r:id="rId5332" display="https://www.filmaffinity.com/es/film702617.html" xr:uid="{77E2D182-484A-4579-A41A-C6B0774326C2}"/>
    <hyperlink ref="E6041" r:id="rId5333" display="https://www.filmaffinity.com/es/film952510.html" xr:uid="{29C65C0D-FCD6-446E-8156-E7C5488D88F1}"/>
    <hyperlink ref="E6042" r:id="rId5334" display="https://www.filmaffinity.com/es/film171533.html" xr:uid="{5318C3B0-5611-4A92-83E9-4036321C3C71}"/>
    <hyperlink ref="E6043" r:id="rId5335" display="https://www.filmaffinity.com/es/film639442.html" xr:uid="{E6347018-4B92-413B-9882-D1CC49195B77}"/>
    <hyperlink ref="E6044" r:id="rId5336" display="https://www.filmaffinity.com/es/film131909.html" xr:uid="{20D8220F-63CB-4028-BE9B-4A9DFC7AFE80}"/>
    <hyperlink ref="E6045" r:id="rId5337" display="https://www.filmaffinity.com/es/film531271.html" xr:uid="{8242D697-02C5-4374-B9F9-791AC13EEF0C}"/>
    <hyperlink ref="E6046" r:id="rId5338" display="https://www.filmaffinity.com/es/film405749.html" xr:uid="{6AD08B3A-75F6-4F6D-AF36-400CD4F658AA}"/>
    <hyperlink ref="E6047" r:id="rId5339" display="https://www.filmaffinity.com/es/film264344.html" xr:uid="{9C99D64C-1102-46DA-9CF3-6D6C0AA4C4F3}"/>
    <hyperlink ref="E6048" r:id="rId5340" display="https://www.filmaffinity.com/es/film646154.html" xr:uid="{F6E24A69-CCCC-4E31-974E-7CAE73669761}"/>
    <hyperlink ref="E6050" r:id="rId5341" display="https://www.filmaffinity.com/es/film605123.html" xr:uid="{EF5DEAB9-DB16-4397-BB4C-50BC8D9D175D}"/>
    <hyperlink ref="E6051" r:id="rId5342" display="https://www.filmaffinity.com/es/film911309.html" xr:uid="{C2DE0A93-E925-44C7-AEBD-66D3B4D5321F}"/>
    <hyperlink ref="E6049" r:id="rId5343" display="https://www.filmaffinity.com/es/film556741.html" xr:uid="{C048072E-B5EE-4DD8-8079-09A00E0C03EF}"/>
    <hyperlink ref="E6052" r:id="rId5344" display="https://www.filmaffinity.com/es/film960731.html" xr:uid="{28335B93-2975-417A-AF2D-309426022636}"/>
    <hyperlink ref="E6053" r:id="rId5345" display="https://www.filmaffinity.com/es/film600820.html" xr:uid="{C246F758-BD2B-42DB-B71C-27DBDE5EA374}"/>
    <hyperlink ref="E6056" r:id="rId5346" display="https://www.filmaffinity.com/es/film694106.html" xr:uid="{FDD911E2-6FDF-44F9-9B03-CEA954CDB1AD}"/>
    <hyperlink ref="E6057" r:id="rId5347" display="https://www.filmaffinity.com/es/film730699.html" xr:uid="{C960B5DB-ABAE-4A60-97A8-A7EF8EDB57D9}"/>
    <hyperlink ref="E6058" r:id="rId5348" display="https://www.filmaffinity.com/es/film333277.html" xr:uid="{7442586E-F062-41FE-9FF2-7878186EF669}"/>
    <hyperlink ref="E6059" r:id="rId5349" display="https://www.filmaffinity.com/es/film585908.html" xr:uid="{D523FDDF-FD47-4A3C-A374-0BC54940FB9E}"/>
    <hyperlink ref="E6060" r:id="rId5350" display="https://www.filmaffinity.com/es/film411802.html" xr:uid="{B84E96A7-CC4B-4F46-B4B6-A43412E952A3}"/>
    <hyperlink ref="E6061" r:id="rId5351" display="https://www.filmaffinity.com/es/film483423.html" xr:uid="{C8E7C7EA-2345-443B-8AD3-21042A64780D}"/>
    <hyperlink ref="E6062" r:id="rId5352" display="https://www.filmaffinity.com/es/film610594.html" xr:uid="{13779764-E4E0-42F2-B351-8A0BFA323EBD}"/>
    <hyperlink ref="E6063" r:id="rId5353" display="https://www.filmaffinity.com/es/film171902.html" xr:uid="{04160927-328A-4688-A793-77D70EE52ABE}"/>
    <hyperlink ref="E6064" r:id="rId5354" display="https://www.filmaffinity.com/es/film496821.html" xr:uid="{1F68497D-9DD8-45C8-8180-5C469F5CE43A}"/>
    <hyperlink ref="E6065" r:id="rId5355" display="https://www.filmaffinity.com/es/film636447.html" xr:uid="{A2282A7A-E30A-4CBD-9190-96C855342959}"/>
    <hyperlink ref="E6066" r:id="rId5356" display="https://www.filmaffinity.com/es/film490868.html" xr:uid="{E56E74C1-0790-4B01-BB04-F185A2A24F29}"/>
    <hyperlink ref="E6067" r:id="rId5357" display="https://www.filmaffinity.com/es/film400249.html" xr:uid="{A44FDF19-72D1-4475-85E2-6FD618CD4548}"/>
    <hyperlink ref="E6068" r:id="rId5358" display="https://www.filmaffinity.com/es/film370386.html" xr:uid="{832E3EB0-0C7F-4631-B07F-24AB01965744}"/>
    <hyperlink ref="E6070" r:id="rId5359" display="https://www.filmaffinity.com/es/film329295.html" xr:uid="{97773DF9-A182-4EC6-A321-82A1527E738E}"/>
    <hyperlink ref="E6069" r:id="rId5360" display="https://www.filmaffinity.com/es/film218338.html" xr:uid="{0AC7625D-34D3-4D8A-B052-9F4445130EB2}"/>
    <hyperlink ref="E6071" r:id="rId5361" display="https://www.filmaffinity.com/es/film628669.html" xr:uid="{AACD706B-0E28-427E-92F5-BDF98EA40923}"/>
    <hyperlink ref="E6074" r:id="rId5362" display="https://www.filmaffinity.com/es/film541905.html" xr:uid="{AF2CA09E-D21C-496F-B7CD-DE147E1474EE}"/>
    <hyperlink ref="E6075" r:id="rId5363" display="https://www.filmaffinity.com/es/film732755.html" xr:uid="{203FDAE1-16B0-4239-A71B-91670866B6C3}"/>
    <hyperlink ref="E6076" r:id="rId5364" display="https://www.filmaffinity.com/es/film262344.html" xr:uid="{AAA9AB38-B688-4905-932B-2CEFF7D90AAD}"/>
    <hyperlink ref="E6077" r:id="rId5365" display="https://www.filmaffinity.com/es/film171855.html" xr:uid="{08E240F5-5A5B-431F-8147-5F98ADC0EC17}"/>
    <hyperlink ref="E6078" r:id="rId5366" display="https://www.filmaffinity.com/es/film218585.html" xr:uid="{66FB7449-3F19-4C83-AD7D-7866844F6D48}"/>
    <hyperlink ref="E6079" r:id="rId5367" display="https://www.filmaffinity.com/es/film742198.html" xr:uid="{09C47621-F201-412D-81EB-D17AEF28CEDD}"/>
    <hyperlink ref="E335" r:id="rId5368" display="https://www.filmaffinity.com/es/film916453.html" xr:uid="{843D896E-755C-4268-800B-9B71CA727078}"/>
    <hyperlink ref="E6080" r:id="rId5369" display="https://www.filmaffinity.com/es/film270814.html" xr:uid="{A2B3FA9F-0639-48D6-83C3-58E5C5F94EA8}"/>
    <hyperlink ref="E6081" r:id="rId5370" display="https://www.filmaffinity.com/es/film555926.html" xr:uid="{8A2E96E3-C6E8-4AED-B4C8-72307C0BFDE9}"/>
    <hyperlink ref="E6084" r:id="rId5371" display="https://www.filmaffinity.com/es/film615076.html" xr:uid="{41663200-3C94-4DEF-8F29-4D086082E727}"/>
    <hyperlink ref="E6085" r:id="rId5372" display="https://www.filmaffinity.com/es/film688479.html" xr:uid="{F516AE03-61AE-4207-AE12-C9C4D617E5B4}"/>
    <hyperlink ref="E6086" r:id="rId5373" display="https://www.filmaffinity.com/es/film165747.html" xr:uid="{B1B2C5F7-91A8-4C9E-84F2-681CE132352E}"/>
    <hyperlink ref="E6139" r:id="rId5374" display="https://www.filmaffinity.com/es/film170060.html" xr:uid="{76FFB75D-7989-436D-996B-ACD771903EB0}"/>
    <hyperlink ref="E6087" r:id="rId5375" display="https://www.filmaffinity.com/es/film804959.html" xr:uid="{B744731E-D847-41D0-B896-F5A057377A64}"/>
    <hyperlink ref="E6088" r:id="rId5376" display="https://www.filmaffinity.com/es/film993879.html" xr:uid="{D970F399-F05C-48BD-8AD0-27B8A0E4BD5F}"/>
    <hyperlink ref="E6090" r:id="rId5377" display="https://www.filmaffinity.com/es/film382904.html" xr:uid="{8376103F-693D-4B5D-ACDB-3F93F9E8C90F}"/>
    <hyperlink ref="E6089" r:id="rId5378" display="https://www.filmaffinity.com/es/film315421.html" xr:uid="{1CC93F6B-9548-4E44-87A5-331FFF1AB01C}"/>
    <hyperlink ref="E6091" r:id="rId5379" display="https://www.filmaffinity.com/es/film820183.html" xr:uid="{4E67FBC8-7DFD-4F9B-B68E-1C3DFAAAEB0B}"/>
    <hyperlink ref="E6093" r:id="rId5380" display="https://www.filmaffinity.com/es/film650495.html" xr:uid="{DCD35B48-8513-4824-81A3-2AB06EDE247A}"/>
    <hyperlink ref="E6094" r:id="rId5381" display="https://www.filmaffinity.com/es/film176716.html" xr:uid="{6D7911FC-E101-4494-BBC1-0026F1DB1DEA}"/>
    <hyperlink ref="E6095" r:id="rId5382" display="https://www.filmaffinity.com/es/film575519.html" xr:uid="{3B94522A-A0C3-41BA-8619-A476122FBF2C}"/>
    <hyperlink ref="E6096" r:id="rId5383" display="https://www.filmaffinity.com/es/film707581.html" xr:uid="{D72A1C3D-D89C-4A9C-BEDC-887566F0B6DD}"/>
    <hyperlink ref="E6098" r:id="rId5384" display="https://www.filmaffinity.com/es/film212669.html" xr:uid="{6F81BE6B-CEED-436B-8647-D6AF859B689C}"/>
    <hyperlink ref="E6099" r:id="rId5385" display="https://www.filmaffinity.com/es/film230028.html" xr:uid="{3E5963D2-BE44-41D8-9AFA-9563ABF85ECA}"/>
    <hyperlink ref="E5449" r:id="rId5386" display="https://www.filmaffinity.com/es/film320590.html" xr:uid="{36A8B2D4-3A45-4143-96B5-C22CDFB13A9B}"/>
    <hyperlink ref="E6100" r:id="rId5387" display="https://www.filmaffinity.com/es/film164723.html" xr:uid="{D07C51B8-EF55-48B1-9950-6E95E70C53AF}"/>
    <hyperlink ref="E6101" r:id="rId5388" display="https://www.filmaffinity.com/es/film681774.html" xr:uid="{6DD938AF-346D-427E-8D2B-2106190EC612}"/>
    <hyperlink ref="E6103" r:id="rId5389" display="https://www.filmaffinity.com/es/film267304.html" xr:uid="{DD86F179-C33F-4396-8935-17C20C76B54C}"/>
    <hyperlink ref="E6104" r:id="rId5390" display="https://www.filmaffinity.com/es/film568510.html" xr:uid="{02764153-74BF-48A5-A148-D8E5B02402B2}"/>
    <hyperlink ref="E1397" r:id="rId5391" display="https://www.filmaffinity.com/es/film449973.html" xr:uid="{B7B34852-4D09-4826-BD6F-EBCD4F06957F}"/>
    <hyperlink ref="E6105" r:id="rId5392" display="https://www.filmaffinity.com/es/film838416.html" xr:uid="{AE3A57E2-FF89-4B24-BBA9-BFF8E3451C00}"/>
    <hyperlink ref="E6107" r:id="rId5393" display="https://www.filmaffinity.com/es/film443109.html" xr:uid="{B3125439-9997-4D10-BC51-58F3EC142D37}"/>
    <hyperlink ref="E6108" r:id="rId5394" display="https://www.filmaffinity.com/es/film720729.html" xr:uid="{D7BEA749-74D6-42D7-B61C-FAA53F09F20E}"/>
    <hyperlink ref="E6109" r:id="rId5395" display="https://www.filmaffinity.com/es/film892502.html" xr:uid="{B11E004C-B83F-4C29-ABE9-5F6D00D19ADE}"/>
    <hyperlink ref="E6110" r:id="rId5396" display="https://www.filmaffinity.com/es/film714123.html" xr:uid="{5E3C3B12-1176-4BD1-A6BE-5E6715973886}"/>
    <hyperlink ref="E6111" r:id="rId5397" display="https://www.filmaffinity.com/es/film504894.html" xr:uid="{56BACC50-FD7B-43AA-8D70-67B67644D318}"/>
    <hyperlink ref="E6112" r:id="rId5398" display="https://www.filmaffinity.com/es/film108241.html" xr:uid="{59332207-D380-402B-BB64-C651ACF2C461}"/>
    <hyperlink ref="E6114" r:id="rId5399" display="https://www.filmaffinity.com/es/film211162.html" xr:uid="{C5D87C8E-51D1-4F70-99BA-D2CC225E96A9}"/>
    <hyperlink ref="E6115" r:id="rId5400" display="https://www.filmaffinity.com/es/film847860.html" xr:uid="{3771DB08-A15B-4CF0-A488-6609BA594BF2}"/>
    <hyperlink ref="E6117" r:id="rId5401" display="https://www.filmaffinity.com/es/film177526.html" xr:uid="{21A32919-523A-4875-9D79-A6D1A5AB2370}"/>
    <hyperlink ref="E6118" r:id="rId5402" display="https://www.filmaffinity.com/es/film600149.html" xr:uid="{7490FDBD-12E3-4B85-A6FC-60E10C93C9A3}"/>
    <hyperlink ref="E6119" r:id="rId5403" display="https://www.filmaffinity.com/es/film238181.html" xr:uid="{F1487934-A4AF-4461-B145-FDE333262841}"/>
    <hyperlink ref="E6120" r:id="rId5404" display="https://www.filmaffinity.com/es/film169233.html" xr:uid="{67D0308E-8FD5-4C3A-AE4C-9EA2D5106C5B}"/>
    <hyperlink ref="E6121" r:id="rId5405" display="https://www.filmaffinity.com/es/film421228.html" xr:uid="{581F84A0-0584-4041-B758-17627009A700}"/>
    <hyperlink ref="E6122" r:id="rId5406" display="https://www.filmaffinity.com/es/film732945.html" xr:uid="{F4B23390-AE38-46EF-AB69-261B25335DCD}"/>
    <hyperlink ref="E6123" r:id="rId5407" display="https://www.filmaffinity.com/es/film991137.html" xr:uid="{86B2FB46-7DC6-4E7F-99AD-80B485814BE0}"/>
    <hyperlink ref="E6124" r:id="rId5408" display="https://www.filmaffinity.com/es/film916484.html" xr:uid="{493DC6A5-8B30-4E22-88C5-D15E609087A3}"/>
    <hyperlink ref="E6125" r:id="rId5409" display="https://www.filmaffinity.com/es/film534434.html" xr:uid="{FAE433E4-B58B-4BD1-BC23-B43676EA56B5}"/>
    <hyperlink ref="E6126" r:id="rId5410" display="https://www.filmaffinity.com/es/film379234.html" xr:uid="{6593C4FA-6578-465F-83DF-C7EDF1FB53ED}"/>
    <hyperlink ref="E6127" r:id="rId5411" display="https://www.filmaffinity.com/es/film554741.html" xr:uid="{D295B0CB-10CC-47CD-8BBC-84EC1873033E}"/>
    <hyperlink ref="E6128" r:id="rId5412" display="https://www.filmaffinity.com/es/film908644.html" xr:uid="{E3D98B76-E91C-45D7-8C04-9FCFBE377C95}"/>
    <hyperlink ref="E6129" r:id="rId5413" display="https://www.filmaffinity.com/es/film121529.html" xr:uid="{72B87F91-0FF5-4700-BE29-1961568CA836}"/>
    <hyperlink ref="E6130" r:id="rId5414" display="https://www.filmaffinity.com/es/film826574.html" xr:uid="{54D7914C-F692-443C-953E-2FC212324C39}"/>
    <hyperlink ref="E6131" r:id="rId5415" display="https://www.filmaffinity.com/es/film490532.html" xr:uid="{C8A3CE0F-36AF-4F3A-820E-4EDFF24D775A}"/>
    <hyperlink ref="E6132" r:id="rId5416" display="https://www.filmaffinity.com/es/film693546.html" xr:uid="{B8DDB48B-BB9D-490E-8427-30E9A0A91D5D}"/>
    <hyperlink ref="E6133" r:id="rId5417" display="https://www.filmaffinity.com/es/film304823.html" xr:uid="{0C16EFFE-AC40-4825-ACEB-C260FE06BB38}"/>
    <hyperlink ref="E6134" r:id="rId5418" display="https://www.filmaffinity.com/es/film891828.html" xr:uid="{CBA0B437-37C2-46FB-8196-0AE6116263F0}"/>
    <hyperlink ref="E6135" r:id="rId5419" display="https://www.filmaffinity.com/es/film544035.html" xr:uid="{197C0003-FDBC-457E-814E-D33545189328}"/>
    <hyperlink ref="E6136" r:id="rId5420" display="https://www.filmaffinity.com/es/film463354.html" xr:uid="{C2586A47-6752-4931-80B0-09B671F8DC71}"/>
    <hyperlink ref="E6137" r:id="rId5421" display="https://www.filmaffinity.com/es/film105936.html" xr:uid="{AB70354C-F2B6-47E5-8B8B-E735DD9F1B57}"/>
    <hyperlink ref="E6138" r:id="rId5422" display="https://www.filmaffinity.com/es/film517446.html" xr:uid="{7294530F-6258-4745-9C23-8E741D2A1F21}"/>
    <hyperlink ref="E6140" r:id="rId5423" display="https://www.filmaffinity.com/es/film957690.html" xr:uid="{5A328FB1-08C7-4F51-B3D5-2E6A0BEA7B9E}"/>
    <hyperlink ref="E6141" r:id="rId5424" display="https://www.filmaffinity.com/es/film204182.html" xr:uid="{31AE39A3-588B-4A68-A3FC-58CF17EE8A75}"/>
    <hyperlink ref="E6142" r:id="rId5425" display="https://www.filmaffinity.com/es/film264198.html" xr:uid="{9B93413E-7297-4CA0-9EE1-1753E412163C}"/>
    <hyperlink ref="E6143" r:id="rId5426" display="https://www.filmaffinity.com/es/film497693.html" xr:uid="{5C360233-9A5E-4658-9ED2-C9831427E88A}"/>
    <hyperlink ref="E6904" r:id="rId5427" display="https://www.filmaffinity.com/es/film254406.html" xr:uid="{03DD433C-F55E-40E7-A520-2CFA386F5DB4}"/>
    <hyperlink ref="E6144" r:id="rId5428" display="https://www.filmaffinity.com/es/film615224.html" xr:uid="{B7C2B771-A97E-4CF3-9605-E79EBEAEE9CE}"/>
    <hyperlink ref="E6145" r:id="rId5429" display="https://www.filmaffinity.com/es/film816349.html" xr:uid="{6F544915-8418-40D3-B6F3-E434371AF75E}"/>
    <hyperlink ref="E6146" r:id="rId5430" display="https://www.filmaffinity.com/es/film303460.html" xr:uid="{396BB2DF-5C53-4AC5-B631-518ECB1C0274}"/>
    <hyperlink ref="E6147" r:id="rId5431" display="https://www.filmaffinity.com/es/film717059.html" xr:uid="{1AC28DA8-C474-4DF0-AB8A-C2EB2A0CC02A}"/>
    <hyperlink ref="E6148" r:id="rId5432" display="https://www.filmaffinity.com/es/film930680.html" xr:uid="{1FFCCE3E-9CC6-4681-9498-6B4EF0E0F92C}"/>
    <hyperlink ref="E6149" r:id="rId5433" display="https://www.filmaffinity.com/es/film595614.html" xr:uid="{79DF24DB-8A6D-477E-AE7E-5DA5FE514265}"/>
    <hyperlink ref="E6150" r:id="rId5434" display="https://www.filmaffinity.com/es/film185371.html" xr:uid="{491643EF-CF4E-4014-ABAB-7C82B9F3A28A}"/>
    <hyperlink ref="E6151" r:id="rId5435" display="https://www.filmaffinity.com/es/film760003.html" xr:uid="{E0257499-3502-4797-B939-D29F326656FA}"/>
    <hyperlink ref="E6152" r:id="rId5436" display="https://www.filmaffinity.com/es/film393647.html" xr:uid="{23E6E0E8-C832-43A0-999A-25C69C160D71}"/>
    <hyperlink ref="E6153" r:id="rId5437" display="https://www.filmaffinity.com/es/film579952.html" xr:uid="{5B32A63D-EB59-45D8-AE4A-1BE0F9A317DD}"/>
    <hyperlink ref="E6154" r:id="rId5438" display="https://www.filmaffinity.com/es/film368669.html" xr:uid="{1DD179D0-D02A-49B9-BD4E-60A905A547AD}"/>
    <hyperlink ref="E6155" r:id="rId5439" display="https://www.filmaffinity.com/es/film707208.html" xr:uid="{E372A158-6962-4E64-80B6-6A6B2B38DF72}"/>
    <hyperlink ref="E6156" r:id="rId5440" display="https://www.filmaffinity.com/es/film989975.html" xr:uid="{8521CF33-8C54-430D-B78C-BE6BB236BB1F}"/>
    <hyperlink ref="E6157" r:id="rId5441" display="https://www.filmaffinity.com/es/film766451.html" xr:uid="{7B7217BF-EBBE-4CD7-A088-93A08512DDF4}"/>
    <hyperlink ref="E5458" r:id="rId5442" display="https://www.filmaffinity.com/es/film100119.html" xr:uid="{41E24BD2-25A4-4E4A-9159-EEF644E30E09}"/>
    <hyperlink ref="E6158" r:id="rId5443" display="https://www.filmaffinity.com/es/film747709.html" xr:uid="{A560DF17-5A45-407C-A774-F55FA1E9246D}"/>
    <hyperlink ref="E6159" r:id="rId5444" display="https://www.filmaffinity.com/es/film781972.html" xr:uid="{F8D09D68-60C7-4AA6-8611-CCC8C307BECB}"/>
    <hyperlink ref="E6160" r:id="rId5445" display="https://www.filmaffinity.com/es/film408515.html" xr:uid="{DC46A15B-FE03-4B86-B74C-0DF3743471DA}"/>
    <hyperlink ref="E6161" r:id="rId5446" display="https://www.filmaffinity.com/es/film481569.html" xr:uid="{CAA5E76B-5CC1-45EF-99A1-AB7209590715}"/>
    <hyperlink ref="E6162" r:id="rId5447" display="https://www.filmaffinity.com/es/film806950.html" xr:uid="{3BDE5864-C250-4BE8-B9FB-B92CEE8DDA83}"/>
    <hyperlink ref="E6163" r:id="rId5448" display="https://www.filmaffinity.com/es/film102393.html" xr:uid="{7DA20226-7532-4E76-B9E8-D561C49CAEF1}"/>
    <hyperlink ref="E6164" r:id="rId5449" display="https://www.filmaffinity.com/es/film715316.html" xr:uid="{5AC4E26A-682E-491C-9F5E-71A69B784417}"/>
    <hyperlink ref="E6165" r:id="rId5450" display="https://www.filmaffinity.com/es/film189246.html" xr:uid="{CD6F5BC9-07DF-4A63-8EFC-33B8CC760E1E}"/>
    <hyperlink ref="E6166" r:id="rId5451" display="https://www.filmaffinity.com/es/film356363.html" xr:uid="{31D87303-C2CE-4692-A929-80789D09F544}"/>
    <hyperlink ref="E6167" r:id="rId5452" display="https://www.filmaffinity.com/es/film911353.html" xr:uid="{07C77654-149D-4287-8CA7-E4D056AE9604}"/>
    <hyperlink ref="E6168" r:id="rId5453" display="https://www.filmaffinity.com/es/film453752.html" xr:uid="{FD227FB1-D36C-40D4-A26A-32C86929FAEB}"/>
    <hyperlink ref="E6169" r:id="rId5454" display="https://www.filmaffinity.com/es/film514838.html" xr:uid="{6B9D2A9C-E6EE-4972-A997-3663EEC8E360}"/>
    <hyperlink ref="E6170" r:id="rId5455" display="https://www.filmaffinity.com/es/film726859.html" xr:uid="{47272083-848A-4602-848B-6EAC91C19624}"/>
    <hyperlink ref="E6171" r:id="rId5456" display="https://www.filmaffinity.com/es/film546330.html" xr:uid="{975561DE-C501-41BC-AE1C-DBE5AF16F9B0}"/>
    <hyperlink ref="E6172" r:id="rId5457" display="https://www.filmaffinity.com/es/film131370.html" xr:uid="{728BF36F-894C-4425-9573-41E1B596B725}"/>
    <hyperlink ref="E6173" r:id="rId5458" display="https://www.filmaffinity.com/es/film130448.html" xr:uid="{26D6AFEF-6445-4D16-A125-B5215DDCBA0C}"/>
    <hyperlink ref="E6174" r:id="rId5459" display="https://www.filmaffinity.com/es/film701648.html" xr:uid="{3B54130B-9553-4D83-9590-3D82B7FD42E5}"/>
    <hyperlink ref="E6175" r:id="rId5460" display="https://www.filmaffinity.com/es/film310910.html" xr:uid="{9EA740D8-8A3F-4907-B0A8-05EA249F701C}"/>
    <hyperlink ref="E6176" r:id="rId5461" display="https://www.filmaffinity.com/es/film883688.html" xr:uid="{0549ED3D-8390-4126-8DBE-8B581381D1AD}"/>
    <hyperlink ref="E6177" r:id="rId5462" display="https://www.filmaffinity.com/es/film906884.html" xr:uid="{1DF8357D-07AD-4EC6-BF85-DF5388A76D39}"/>
    <hyperlink ref="E6178" r:id="rId5463" display="https://www.filmaffinity.com/es/film542485.html" xr:uid="{A084FB1A-F14A-4293-912B-CBD6786D89EE}"/>
    <hyperlink ref="E6179" r:id="rId5464" display="https://www.filmaffinity.com/es/film431397.html" xr:uid="{62D20FE1-84FC-4B6C-A495-38277B35EF45}"/>
    <hyperlink ref="E6180" r:id="rId5465" display="https://www.filmaffinity.com/es/film324271.html" xr:uid="{6E547865-13C8-4AC7-8834-AAF6AFDF98F7}"/>
    <hyperlink ref="E6183" r:id="rId5466" display="https://www.filmaffinity.com/es/film870136.html" xr:uid="{06BADFAE-115A-4EF5-9C40-A4B7A4C7D3CD}"/>
    <hyperlink ref="E6186" r:id="rId5467" display="https://www.filmaffinity.com/es/film779787.html" xr:uid="{846CD8B8-BCAD-4935-B33A-1CF7CF2D2DFB}"/>
    <hyperlink ref="E6187" r:id="rId5468" display="https://www.filmaffinity.com/es/film628891.html" xr:uid="{7CDA98D5-1CAE-4CBC-8BD6-D2C75275A17B}"/>
    <hyperlink ref="E6188" r:id="rId5469" display="https://www.filmaffinity.com/es/film384270.html" xr:uid="{74A98A0D-5E18-4B7E-8DF1-E122D7F7DF8D}"/>
    <hyperlink ref="E6189" r:id="rId5470" display="https://www.filmaffinity.com/es/film278619.html" xr:uid="{D4A221F0-A8F3-43F0-A03C-62D197204DF3}"/>
    <hyperlink ref="E6190" r:id="rId5471" display="https://www.filmaffinity.com/es/film227970.html" xr:uid="{79A81708-D55D-4D5C-B639-18AF320E0B9F}"/>
    <hyperlink ref="E6192" r:id="rId5472" display="https://www.filmaffinity.com/es/film611828.html" xr:uid="{FB19F784-8801-4F99-B416-74169DB21C01}"/>
    <hyperlink ref="E6191" r:id="rId5473" display="https://www.filmaffinity.com/es/film668916.html" xr:uid="{CDC5F457-2544-4B8B-A67F-CD10CFCFE697}"/>
    <hyperlink ref="E6193" r:id="rId5474" display="https://www.filmaffinity.com/es/film504698.html" xr:uid="{01E0740B-2B18-4D9D-8B05-26E65297A365}"/>
    <hyperlink ref="E6194" r:id="rId5475" display="https://www.filmaffinity.com/es/film453359.html" xr:uid="{B9992E20-724A-47AB-B0AA-9DDC87D277C8}"/>
    <hyperlink ref="E6485" r:id="rId5476" display="https://www.filmaffinity.com/es/film569682.html" xr:uid="{C3CD8362-80FF-44DE-A28B-40CC0091A508}"/>
    <hyperlink ref="E6195" r:id="rId5477" display="https://www.filmaffinity.com/es/film757241.html" xr:uid="{52744A3E-3255-417B-AE1A-92F885A46AB1}"/>
    <hyperlink ref="E6197" r:id="rId5478" display="https://www.filmaffinity.com/es/film308748.html" xr:uid="{1230AF1A-6054-4CEF-AAA0-09D8E701E76C}"/>
    <hyperlink ref="E6196" r:id="rId5479" display="https://www.filmaffinity.com/es/film753749.html" xr:uid="{7654CE9A-B59A-45C8-B6FE-FA9226EFD1CF}"/>
    <hyperlink ref="E6198" r:id="rId5480" display="https://www.filmaffinity.com/es/film986237.html" xr:uid="{FC16FD38-B40E-40B2-A024-60815CC25B11}"/>
    <hyperlink ref="E6200" r:id="rId5481" display="https://www.filmaffinity.com/es/film827867.html" xr:uid="{1CD1051F-5698-46E7-B2B0-5F1D4AA4B026}"/>
    <hyperlink ref="E6203" r:id="rId5482" display="https://www.filmaffinity.com/es/film246668.html" xr:uid="{1C553A77-3D41-4282-842A-F82E44B32CDF}"/>
    <hyperlink ref="E7004" r:id="rId5483" display="https://www.filmaffinity.com/es/film914173.html" xr:uid="{B1CAABDD-6E18-41FD-A1FE-67657E233087}"/>
    <hyperlink ref="E6204" r:id="rId5484" display="https://www.filmaffinity.com/es/film357413.html" xr:uid="{2D96735C-E601-4769-ACD8-5E3E902FD119}"/>
    <hyperlink ref="E6205" r:id="rId5485" display="https://www.filmaffinity.com/es/film553558.html" xr:uid="{BE1ADB98-183B-4C00-BEAF-6C52A69FC6F0}"/>
    <hyperlink ref="E6206" r:id="rId5486" display="https://www.filmaffinity.com/es/film820085.html" xr:uid="{A24C060E-0424-43DA-BDDE-9F6324737D4D}"/>
    <hyperlink ref="E6207" r:id="rId5487" display="https://www.filmaffinity.com/es/film920164.html" xr:uid="{367A4FFB-EB30-40B7-8BB3-2B735873939D}"/>
    <hyperlink ref="E6208" r:id="rId5488" display="https://www.filmaffinity.com/es/film560068.html" xr:uid="{3A48A108-BA9C-498D-8387-B9F1468F3019}"/>
    <hyperlink ref="E6209" r:id="rId5489" display="https://www.filmaffinity.com/es/film167837.html" xr:uid="{9BF92882-BE44-44A0-9446-09BE7E006EAC}"/>
    <hyperlink ref="E6210" r:id="rId5490" display="https://www.filmaffinity.com/es/film480342.html" xr:uid="{C69A551F-1879-4E41-B953-CCCACE37C021}"/>
    <hyperlink ref="E6211" r:id="rId5491" display="https://www.filmaffinity.com/es/film975051.html" xr:uid="{C67CF179-BAA6-4E6E-B87A-54EBFCC24878}"/>
    <hyperlink ref="E6212" r:id="rId5492" display="https://www.filmaffinity.com/es/film266403.html" xr:uid="{1AECCD39-B2C2-4D57-97B7-6F8999A6020B}"/>
    <hyperlink ref="E7039" r:id="rId5493" display="https://www.filmaffinity.com/es/film743334.html" xr:uid="{21A0A0F0-97DD-495B-962C-2F15630EAAD9}"/>
    <hyperlink ref="E540" r:id="rId5494" display="https://www.filmaffinity.com/es/film663260.html" xr:uid="{967C141E-EB18-4584-A90D-610B04F55AE8}"/>
    <hyperlink ref="E6213" r:id="rId5495" display="https://www.filmaffinity.com/es/film637318.html" xr:uid="{35E46383-5208-49D4-9080-5EF5DD91017E}"/>
    <hyperlink ref="E6214" r:id="rId5496" display="https://www.filmaffinity.com/es/film926303.html" xr:uid="{5CEAEFB7-6C50-41B8-82DC-7996053311D4}"/>
    <hyperlink ref="E6215" r:id="rId5497" display="https://www.filmaffinity.com/es/film398349.html" xr:uid="{AA3BD7CB-1231-4216-8423-3B79808B3D20}"/>
    <hyperlink ref="E6216" r:id="rId5498" display="https://www.filmaffinity.com/es/film181055.html" xr:uid="{B9781F33-16E0-457D-8313-FB626C6DDD8F}"/>
    <hyperlink ref="E6217" r:id="rId5499" display="https://www.filmaffinity.com/es/film930547.html" xr:uid="{AA2D1C90-7B85-4C7F-BADE-167BF634671F}"/>
    <hyperlink ref="E6218" r:id="rId5500" display="https://www.filmaffinity.com/es/film355494.html" xr:uid="{BE1A7694-F928-40F6-AC76-B8DCD91F9739}"/>
    <hyperlink ref="E6219" r:id="rId5501" display="https://www.filmaffinity.com/es/film469040.html" xr:uid="{21653634-8DB3-48FB-8242-A3B359D13C08}"/>
    <hyperlink ref="E4809" r:id="rId5502" display="https://www.filmaffinity.com/es/film398508.html" xr:uid="{2580E003-DD06-4B34-A2E5-57F622EE7CE9}"/>
    <hyperlink ref="E90" r:id="rId5503" display="https://www.filmaffinity.com/es/film389093.html" xr:uid="{AAD0D9A6-4AD7-450E-A107-E0619CEBB700}"/>
    <hyperlink ref="E6220" r:id="rId5504" display="https://www.filmaffinity.com/es/film525173.html" xr:uid="{D86140B2-CDB7-4CC5-83D0-10C4B1D17FF9}"/>
    <hyperlink ref="E6221" r:id="rId5505" display="https://www.filmaffinity.com/es/film620030.html" xr:uid="{871839B4-C0F3-4471-9F41-EC83BE98F3D5}"/>
    <hyperlink ref="E6222" r:id="rId5506" display="https://www.filmaffinity.com/es/film623210.html" xr:uid="{84C36BA5-D41E-43FC-B2FB-C645A267EBED}"/>
    <hyperlink ref="E6223" r:id="rId5507" display="https://www.filmaffinity.com/es/film146575.html" xr:uid="{59DCFEE3-B4E3-420F-AC6B-A60A986C6247}"/>
    <hyperlink ref="E6224" r:id="rId5508" display="https://www.filmaffinity.com/es/film923595.html" xr:uid="{7047AB2E-8B4E-482C-8769-68B13359825F}"/>
    <hyperlink ref="E6225" r:id="rId5509" display="https://www.filmaffinity.com/es/film658863.html" xr:uid="{ED0738CD-B00B-4F92-B794-C18819639037}"/>
    <hyperlink ref="E6226" r:id="rId5510" display="https://www.filmaffinity.com/es/film937872.html" xr:uid="{8048EB00-E7DC-4F28-B0A5-EF6050594A7B}"/>
    <hyperlink ref="E6227" r:id="rId5511" display="https://www.filmaffinity.com/es/film676402.html" xr:uid="{D13764F6-4ACD-4CD4-9CDF-E07F86CEE739}"/>
    <hyperlink ref="E6228" r:id="rId5512" display="https://www.filmaffinity.com/es/film424255.html" xr:uid="{06586E2C-7755-459E-8E6B-44A49AD6D31B}"/>
    <hyperlink ref="E6229" r:id="rId5513" display="https://www.filmaffinity.com/es/film628058.html" xr:uid="{81924F87-E8BF-4BF9-B6C5-3B999A58A135}"/>
    <hyperlink ref="E6230" r:id="rId5514" display="https://www.filmaffinity.com/es/film810347.html" xr:uid="{B00ECB95-A7A4-4791-B47A-D9AB95885DF6}"/>
    <hyperlink ref="E6231" r:id="rId5515" display="https://www.filmaffinity.com/es/film118834.html" xr:uid="{7CB0804B-EBC7-4237-AC35-13540CA38FC7}"/>
    <hyperlink ref="E6232" r:id="rId5516" display="https://www.filmaffinity.com/es/film645906.html" xr:uid="{2270C773-6510-4136-BBE6-01A9C1074DEC}"/>
    <hyperlink ref="E6233" r:id="rId5517" display="https://www.filmaffinity.com/es/film148900.html" xr:uid="{E9FF5ED9-1A38-4324-B4CF-74828C2BE7FC}"/>
    <hyperlink ref="E6234" r:id="rId5518" display="https://www.filmaffinity.com/es/film936972.html" xr:uid="{4F2B8CE6-3626-4AAC-8BD4-ED313AF2E0BF}"/>
    <hyperlink ref="E6235" r:id="rId5519" display="https://www.filmaffinity.com/es/film738268.html" xr:uid="{271B9430-C0DE-4D8C-A327-CD744A0B4103}"/>
    <hyperlink ref="E6236" r:id="rId5520" display="https://www.filmaffinity.com/es/film258353.html" xr:uid="{6877C313-77B2-4C5D-83B0-8AB6B18CA5DD}"/>
    <hyperlink ref="E6237" r:id="rId5521" display="https://www.filmaffinity.com/es/film904562.html" xr:uid="{7F7437E0-4BB4-45E8-978E-64E8ED59C280}"/>
    <hyperlink ref="E6238" r:id="rId5522" display="https://www.filmaffinity.com/es/film141182.html" xr:uid="{0CC89E29-8D1A-49F0-9ED3-EF317334D167}"/>
    <hyperlink ref="E6239" r:id="rId5523" display="https://www.filmaffinity.com/es/film650789.html" xr:uid="{B9D00239-E3A1-457B-8FFF-8CF377744805}"/>
    <hyperlink ref="E6240" r:id="rId5524" display="https://www.filmaffinity.com/es/film601654.html" xr:uid="{9EC9AF54-51F3-4CF9-B6BE-424DBE191E9E}"/>
    <hyperlink ref="E6241" r:id="rId5525" display="https://www.filmaffinity.com/es/film772463.html" xr:uid="{8CBFB06F-1457-484E-A7E9-3D7726963049}"/>
    <hyperlink ref="E7003" r:id="rId5526" display="https://www.filmaffinity.com/es/film942608.html" xr:uid="{587E9FFD-1A4E-49EA-8A07-65088152224B}"/>
    <hyperlink ref="E6244" r:id="rId5527" display="https://www.filmaffinity.com/es/film280948.html" xr:uid="{4AE66D80-CB25-4BF7-B83E-8E0C3625848C}"/>
    <hyperlink ref="E6245" r:id="rId5528" display="https://www.filmaffinity.com/es/film168266.html" xr:uid="{768E005D-510E-4BDC-BBDF-741CF4CABC17}"/>
    <hyperlink ref="E6247" r:id="rId5529" display="https://www.filmaffinity.com/es/film479218.html" xr:uid="{50536675-296C-431F-A8B8-5E4450B0CFA7}"/>
    <hyperlink ref="E6246" r:id="rId5530" display="https://www.filmaffinity.com/es/film181908.html" xr:uid="{1E53D323-1968-44C7-A0B3-AC07FC2955AE}"/>
    <hyperlink ref="E6248" r:id="rId5531" display="https://www.filmaffinity.com/es/film685396.html" xr:uid="{754B343F-6F98-4EB3-9210-06FAEF3958F8}"/>
    <hyperlink ref="E6249" r:id="rId5532" display="https://www.filmaffinity.com/es/film511586.html" xr:uid="{E8FD2CB5-B8D2-4096-929E-388F64CF2710}"/>
    <hyperlink ref="E6250" r:id="rId5533" display="https://www.filmaffinity.com/es/film380627.html" xr:uid="{80D6CE75-60B6-4053-BF2B-104E52BAC6E9}"/>
    <hyperlink ref="E6251" r:id="rId5534" display="https://www.filmaffinity.com/es/film623583.html" xr:uid="{0F0826F9-7044-4608-A1F8-43FED387C2F8}"/>
    <hyperlink ref="E6263" r:id="rId5535" display="https://www.filmaffinity.com/es/film143515.html" xr:uid="{E84E96D6-C461-43D1-AC07-6AFC2FB26D5C}"/>
    <hyperlink ref="E6252" r:id="rId5536" display="https://www.filmaffinity.com/es/film734807.html" xr:uid="{1453CC10-85AF-4DBD-8418-F9772ED23C5A}"/>
    <hyperlink ref="E6255" r:id="rId5537" display="https://www.filmaffinity.com/es/film599234.html" xr:uid="{99F0D28D-E1A7-4A7E-9274-8EC536774635}"/>
    <hyperlink ref="E6256" r:id="rId5538" display="https://www.filmaffinity.com/es/film886755.html" xr:uid="{82B8D91A-512B-4475-A509-DB616EFA92FC}"/>
    <hyperlink ref="E6257" r:id="rId5539" display="https://www.filmaffinity.com/es/film734228.html" xr:uid="{97A85CAE-7D15-4119-8692-D3C971CA4F93}"/>
    <hyperlink ref="E6258" r:id="rId5540" display="https://www.filmaffinity.com/es/film664746.html" xr:uid="{0CCA5D58-30EE-4ED4-8F10-445BA16B9CD3}"/>
    <hyperlink ref="E6259" r:id="rId5541" display="https://www.filmaffinity.com/es/film856982.html" xr:uid="{B0DF14B0-F9B3-4167-A762-750DD05E0D96}"/>
    <hyperlink ref="E6260" r:id="rId5542" display="https://www.filmaffinity.com/es/film428752.html" xr:uid="{2EDBE527-B6E6-4E68-B1C8-1640BF3F8D1A}"/>
    <hyperlink ref="E6261" r:id="rId5543" display="https://www.filmaffinity.com/es/film600473.html" xr:uid="{01848735-69E9-4F34-9EDC-E151AE425D91}"/>
    <hyperlink ref="E6262" r:id="rId5544" display="https://www.filmaffinity.com/es/film537231.html" xr:uid="{6B87C691-9B12-4E5D-AD6B-2F6A0B2878B8}"/>
    <hyperlink ref="E6265" r:id="rId5545" display="https://www.filmaffinity.com/es/film315734.html" xr:uid="{CDF3DBBB-A03A-4DC6-BD2E-70C9AC282BBC}"/>
    <hyperlink ref="E6266" r:id="rId5546" display="https://www.filmaffinity.com/es/film897001.html" xr:uid="{E75702A2-6128-419C-A615-FC4E0BC824E1}"/>
    <hyperlink ref="E6267" r:id="rId5547" display="https://www.filmaffinity.com/es/film289558.html" xr:uid="{301A6A17-ACB0-4D16-AF69-E93192166A36}"/>
    <hyperlink ref="E6268" r:id="rId5548" display="https://www.filmaffinity.com/es/film408104.html" xr:uid="{4F10A09D-834F-4DF3-A2AA-4DAFB051269F}"/>
    <hyperlink ref="E6269" r:id="rId5549" display="https://www.filmaffinity.com/es/film398730.html" xr:uid="{1505C544-C8C0-4366-BB83-4AE00C58531D}"/>
    <hyperlink ref="E6270" r:id="rId5550" display="https://www.filmaffinity.com/es/film118121.html" xr:uid="{F1409E0F-724A-46F8-B913-8F5B26CEC3F9}"/>
    <hyperlink ref="E6271" r:id="rId5551" display="https://www.filmaffinity.com/es/film385125.html" xr:uid="{FBA20D02-0017-4629-BF8E-C1C42F4FE397}"/>
    <hyperlink ref="E6273" r:id="rId5552" display="https://www.filmaffinity.com/es/film576961.html" xr:uid="{376F19E7-AD42-4B76-B781-46BBE5738893}"/>
    <hyperlink ref="E6272" r:id="rId5553" display="https://www.filmaffinity.com/es/film414789.html" xr:uid="{32529386-DF1C-4274-9F36-020852F4748F}"/>
    <hyperlink ref="E6276" r:id="rId5554" display="https://www.filmaffinity.com/es/film681078.html" xr:uid="{F1D93F12-DBF9-4A0F-861E-BC3A663C01BC}"/>
    <hyperlink ref="E6278" r:id="rId5555" display="https://www.filmaffinity.com/es/film371764.html" xr:uid="{7293AA67-B5AC-4BC9-8E72-717CDE814338}"/>
    <hyperlink ref="E6277" r:id="rId5556" display="https://www.filmaffinity.com/es/film429342.html" xr:uid="{CE453B51-42D7-4F84-87D8-CC018C7566D0}"/>
    <hyperlink ref="E6279" r:id="rId5557" display="https://www.filmaffinity.com/es/film447664.html" xr:uid="{F2305ACC-6AAE-4FFE-9260-C80A0CF30AAD}"/>
    <hyperlink ref="E6280" r:id="rId5558" display="https://www.filmaffinity.com/es/film321809.html" xr:uid="{5A5A2E03-BD17-4F57-8EDE-3214924AA904}"/>
    <hyperlink ref="E6281" r:id="rId5559" display="https://www.filmaffinity.com/es/film593848.html" xr:uid="{0CEF3F55-252E-44FF-AC06-5D692AFD7EEA}"/>
    <hyperlink ref="E6282" r:id="rId5560" display="https://www.filmaffinity.com/es/film850266.html" xr:uid="{6DB5E0FA-D9B9-44EB-80CB-2FDC803165BE}"/>
    <hyperlink ref="E6283" r:id="rId5561" display="https://www.filmaffinity.com/es/film485588.html" xr:uid="{051E46B0-867D-4C15-BFF5-4C105C4A57D7}"/>
    <hyperlink ref="E1642" r:id="rId5562" display="https://www.filmaffinity.com/es/film118926.html" xr:uid="{900CB03E-00C9-4E00-A4AC-A9450C48CDD7}"/>
    <hyperlink ref="E6285" r:id="rId5563" display="https://www.filmaffinity.com/es/film597965.html" xr:uid="{3E21DECC-325C-4758-8F37-CD6CB36271BB}"/>
    <hyperlink ref="E6286" r:id="rId5564" display="https://www.filmaffinity.com/es/film953947.html" xr:uid="{56AC9BD5-2831-446F-BA83-39F35E760DE7}"/>
    <hyperlink ref="E6287" r:id="rId5565" display="https://www.filmaffinity.com/es/film862392.html" xr:uid="{42F90336-7CC3-49CD-BD12-58DC55340846}"/>
    <hyperlink ref="E6288" r:id="rId5566" display="https://www.filmaffinity.com/es/film168891.html" xr:uid="{9011A7DC-29B9-4EBC-BA07-3585C4FCAAB6}"/>
    <hyperlink ref="E6289" r:id="rId5567" display="https://www.filmaffinity.com/es/film211434.html" xr:uid="{294B31E0-4552-4B56-90B7-AF05B25D3791}"/>
    <hyperlink ref="E6290" r:id="rId5568" display="https://www.filmaffinity.com/es/film567479.html" xr:uid="{E30AED58-4969-4128-BAE2-7615B9E26105}"/>
    <hyperlink ref="E6291" r:id="rId5569" display="https://www.filmaffinity.com/es/film239375.html" xr:uid="{D070DE46-4F72-4418-A959-53D6FC77CD69}"/>
    <hyperlink ref="E6292" r:id="rId5570" display="https://www.filmaffinity.com/es/film131897.html" xr:uid="{0E4FC51F-5EC7-4F12-8955-91F4CDE36E15}"/>
    <hyperlink ref="E6293" r:id="rId5571" display="https://www.filmaffinity.com/es/film848611.html" xr:uid="{F7DBF3E6-E37E-483B-860F-96AF1FB3B2FA}"/>
    <hyperlink ref="E6294" r:id="rId5572" display="https://www.filmaffinity.com/es/film209053.html" xr:uid="{652D9FF8-789F-486C-99A2-1087131DFCD4}"/>
    <hyperlink ref="E6295" r:id="rId5573" display="https://www.filmaffinity.com/es/film258594.html" xr:uid="{B488E375-1E14-4EBF-93D4-5A1C5C1EDCFA}"/>
    <hyperlink ref="E6297" r:id="rId5574" display="https://www.filmaffinity.com/es/film441121.html" xr:uid="{77636D09-A983-4C06-B5E1-66E0E145D36D}"/>
    <hyperlink ref="E6298" r:id="rId5575" display="https://www.filmaffinity.com/es/film406856.html" xr:uid="{B007F061-D6E6-4193-A887-2A3968B30AFB}"/>
    <hyperlink ref="E6299" r:id="rId5576" display="https://www.filmaffinity.com/es/film486037.html" xr:uid="{5DADC9D5-AA3E-4C65-949D-034DCF8F6C42}"/>
    <hyperlink ref="E6300" r:id="rId5577" display="https://www.filmaffinity.com/es/film402397.html" xr:uid="{96120333-8D8F-4B24-B98F-89DDEE79C362}"/>
    <hyperlink ref="E6301" r:id="rId5578" display="https://www.filmaffinity.com/es/film529058.html" xr:uid="{CA8B3456-B647-4C53-BF1A-0A09282013FA}"/>
    <hyperlink ref="E6302" r:id="rId5579" display="https://www.filmaffinity.com/es/film631060.html" xr:uid="{7BF7123D-316A-48A7-850C-EEEE7C963DF8}"/>
    <hyperlink ref="E6303" r:id="rId5580" display="https://www.filmaffinity.com/es/film433629.html" xr:uid="{CFDE1949-54BF-40E9-97E2-6DB4195C5B71}"/>
    <hyperlink ref="E6304" r:id="rId5581" display="https://www.filmaffinity.com/es/film581161.html" xr:uid="{B6B611C4-DABA-462E-8C19-DFC9D5BA0ED0}"/>
    <hyperlink ref="E6305" r:id="rId5582" display="https://www.filmaffinity.com/es/film231509.html" xr:uid="{9507C254-E717-473D-892D-E79928C5714C}"/>
    <hyperlink ref="E6306" r:id="rId5583" display="https://www.filmaffinity.com/es/film355063.html" xr:uid="{623D91A8-1AE8-4BFC-8365-62A2949D529E}"/>
    <hyperlink ref="E6307" r:id="rId5584" display="https://www.filmaffinity.com/es/film663851.html" xr:uid="{94B4036C-315D-4116-917F-22CB3E58274A}"/>
    <hyperlink ref="E6308" r:id="rId5585" display="https://www.filmaffinity.com/es/film509296.html" xr:uid="{DDD685BD-B135-4E15-A47F-676FDEF22131}"/>
    <hyperlink ref="E6309" r:id="rId5586" display="https://www.filmaffinity.com/es/film799948.html" xr:uid="{E3513A4C-5D2A-4C83-94E3-B3D2FC3938CB}"/>
    <hyperlink ref="E6310" r:id="rId5587" display="https://www.filmaffinity.com/es/film505932.html" xr:uid="{9B069644-8ACA-496F-962C-C25A7E9EFAD9}"/>
    <hyperlink ref="E6311" r:id="rId5588" display="https://www.filmaffinity.com/es/film396074.html" xr:uid="{01BEAE6D-3475-4EC7-AFC0-954AAC3A7683}"/>
    <hyperlink ref="E6312" r:id="rId5589" display="https://www.filmaffinity.com/es/film116084.html" xr:uid="{4FBBFC3F-D935-4AB9-85FD-AD3D24DE6C35}"/>
    <hyperlink ref="E6313" r:id="rId5590" display="https://www.filmaffinity.com/es/film537691.html" xr:uid="{C506D1BE-A895-42FD-9A9E-D2AA67EAE0D5}"/>
    <hyperlink ref="E6314" r:id="rId5591" display="https://www.filmaffinity.com/es/film361092.html" xr:uid="{556DC3F9-8725-432F-A742-DA9A85A3ACD4}"/>
    <hyperlink ref="E6315" r:id="rId5592" display="https://www.filmaffinity.com/es/film549995.html" xr:uid="{F16083A4-3C12-4497-9E7B-5129D8B46013}"/>
    <hyperlink ref="E6316" r:id="rId5593" display="https://www.filmaffinity.com/es/film412128.html" xr:uid="{A24CA12E-95F2-42D0-B999-0E472BF94186}"/>
    <hyperlink ref="E6317" r:id="rId5594" display="https://www.filmaffinity.com/es/film560429.html" xr:uid="{D54F9E37-9352-4741-A219-AC5C1B1B3970}"/>
    <hyperlink ref="E6320" r:id="rId5595" display="https://www.filmaffinity.com/es/film765912.html" xr:uid="{6A4A4506-784B-4746-9A24-2C1F1E98D0ED}"/>
    <hyperlink ref="E6321" r:id="rId5596" display="https://www.filmaffinity.com/es/film479847.html" xr:uid="{C4049921-BD35-4072-8C23-B037365F21EB}"/>
    <hyperlink ref="E6322" r:id="rId5597" display="https://www.filmaffinity.com/es/film778977.html" xr:uid="{E3595C1A-93CA-40EA-B933-4B03CA943091}"/>
    <hyperlink ref="E6323" r:id="rId5598" display="https://www.filmaffinity.com/es/film148137.html" xr:uid="{BF0C93E4-21EA-4E3D-85FE-DD63E29F632A}"/>
    <hyperlink ref="E6324" r:id="rId5599" display="https://www.filmaffinity.com/es/film580270.html" xr:uid="{8C1FC2D5-88A4-4021-937B-81DAA2CF01AD}"/>
    <hyperlink ref="E6325" r:id="rId5600" display="https://www.filmaffinity.com/es/film832284.html" xr:uid="{8884345B-2D61-4108-A934-04044B1058FA}"/>
    <hyperlink ref="E6326" r:id="rId5601" display="https://www.filmaffinity.com/es/film190457.html" xr:uid="{8A068C0E-8220-48F1-920F-3DB0B7717C47}"/>
    <hyperlink ref="E6328" r:id="rId5602" display="https://www.filmaffinity.com/es/film504482.html" xr:uid="{8423ADB3-B1A5-4448-9CA7-1F04AD9F8122}"/>
    <hyperlink ref="E6327" r:id="rId5603" display="https://www.filmaffinity.com/es/film681905.html" xr:uid="{1945E31E-AD2F-4386-85EC-D5DB18F3E2E3}"/>
    <hyperlink ref="E6329" r:id="rId5604" display="https://www.filmaffinity.com/es/film157068.html" xr:uid="{95DAB5BE-6CF5-45FE-B19D-0349C664EC59}"/>
    <hyperlink ref="E6330" r:id="rId5605" display="https://www.filmaffinity.com/es/film257249.html" xr:uid="{D81BAF9D-33E6-4C5B-BF4E-FBFEE0755937}"/>
    <hyperlink ref="E6331" r:id="rId5606" display="https://www.filmaffinity.com/es/film810642.html" xr:uid="{EFCC38E9-7E90-4BC5-852F-99E95210E26F}"/>
    <hyperlink ref="E6332" r:id="rId5607" display="https://www.filmaffinity.com/es/film774986.html" xr:uid="{FE1CFB5D-EA90-44A7-92BC-1A95A8D746BE}"/>
    <hyperlink ref="E6333" r:id="rId5608" display="https://www.filmaffinity.com/es/film859175.html" xr:uid="{3D78A018-96E3-4704-9B80-4655A05B95D1}"/>
    <hyperlink ref="E6335" r:id="rId5609" display="https://www.filmaffinity.com/es/film145943.html" xr:uid="{17327B7F-59B3-4F13-925F-238DC7193568}"/>
    <hyperlink ref="E6336" r:id="rId5610" display="https://www.filmaffinity.com/es/film886372.html" xr:uid="{18BA37C2-40C0-42A0-AD3A-BCC5EC4C1638}"/>
    <hyperlink ref="E6338" r:id="rId5611" display="https://www.filmaffinity.com/es/film348123.html" xr:uid="{E1FE96EF-D6DF-46F0-B2DD-268A379CD59D}"/>
    <hyperlink ref="E6339" r:id="rId5612" display="https://www.filmaffinity.com/es/film669035.html" xr:uid="{031D383F-24CE-4240-B0AD-696FA64137E3}"/>
    <hyperlink ref="E6340" r:id="rId5613" display="https://www.filmaffinity.com/es/film243232.html" xr:uid="{A9A472D1-700A-455A-B659-2933A199B08C}"/>
    <hyperlink ref="E6521" r:id="rId5614" display="https://www.filmaffinity.com/es/film205449.html" xr:uid="{2B8EFF41-C36E-488A-8845-E0A200EEC931}"/>
    <hyperlink ref="E6341" r:id="rId5615" display="https://www.filmaffinity.com/es/film371801.html" xr:uid="{E8DC8FB9-591C-49AE-ADDF-C38143D5F272}"/>
    <hyperlink ref="E6343" r:id="rId5616" display="https://www.filmaffinity.com/es/film840206.html" xr:uid="{7E2A8EE0-B044-4216-9388-2F0EDFDB2B4F}"/>
    <hyperlink ref="E6342" r:id="rId5617" display="https://www.filmaffinity.com/es/film819718.html" xr:uid="{015CF18E-D8F1-4653-86E9-A811F9B7D69E}"/>
    <hyperlink ref="E6345" r:id="rId5618" display="https://www.filmaffinity.com/es/film154337.html" xr:uid="{716D5188-5390-4318-800F-9BCC78306BC7}"/>
    <hyperlink ref="E6346" r:id="rId5619" display="https://www.filmaffinity.com/es/film849063.html" xr:uid="{42BD6F65-978C-429E-B70A-1C49DD6F3292}"/>
    <hyperlink ref="E6347" r:id="rId5620" display="https://www.filmaffinity.com/es/film528018.html" xr:uid="{F6AB61D0-AC50-494A-B79D-051FDDD2DCCB}"/>
    <hyperlink ref="E6348" r:id="rId5621" display="https://www.filmaffinity.com/es/film146092.html" xr:uid="{7B3646A8-8F5A-4539-9E48-A1BE9CFCF17B}"/>
    <hyperlink ref="E6349" r:id="rId5622" display="https://www.filmaffinity.com/es/film311439.html" xr:uid="{67C08BB2-988C-4BA4-BE27-803EDC850661}"/>
    <hyperlink ref="E6350" r:id="rId5623" display="https://www.filmaffinity.com/es/film653749.html" xr:uid="{59AE9467-5568-4876-AC91-F62B890B6CD4}"/>
    <hyperlink ref="E6351" r:id="rId5624" display="https://www.filmaffinity.com/es/film531662.html" xr:uid="{88AEA202-A5BF-42B8-9E2B-43415697146C}"/>
    <hyperlink ref="E6352" r:id="rId5625" display="https://www.filmaffinity.com/es/film799926.html" xr:uid="{0E0263DB-942F-44C4-834E-0768B61CCD08}"/>
    <hyperlink ref="E2499" r:id="rId5626" display="https://www.filmaffinity.com/es/film577461.html" xr:uid="{D3760C50-0BEC-493C-B8DB-521386CAE79C}"/>
    <hyperlink ref="E6353" r:id="rId5627" display="https://www.filmaffinity.com/es/film277717.html" xr:uid="{EB387F75-945A-45AF-AED7-8EA5E6E01278}"/>
    <hyperlink ref="E6354" r:id="rId5628" display="https://www.filmaffinity.com/es/film172523.html" xr:uid="{53DCEA56-9273-464C-9A13-A07D73C1FC49}"/>
    <hyperlink ref="E6356" r:id="rId5629" display="https://www.filmaffinity.com/es/film667376.html" xr:uid="{53D8B6B4-F979-4B1E-BC29-08A2BA12DB17}"/>
    <hyperlink ref="E6355" r:id="rId5630" display="https://www.filmaffinity.com/es/film536828.html" xr:uid="{FF754C6A-8A61-4DB5-941A-2C306AC14EA1}"/>
    <hyperlink ref="E6357" r:id="rId5631" display="https://www.filmaffinity.com/es/film287081.html" xr:uid="{801FDFC4-162D-4F7E-BCC4-872FA5C3DDD6}"/>
    <hyperlink ref="E6358" r:id="rId5632" display="https://www.filmaffinity.com/es/film152011.html" xr:uid="{931474AA-B000-4E0F-8F65-7F9871AB61D0}"/>
    <hyperlink ref="E6359" r:id="rId5633" display="https://www.filmaffinity.com/es/film268812.html" xr:uid="{33C6A10F-4015-4216-BB21-7C5A5C6AA1F5}"/>
    <hyperlink ref="E1669" r:id="rId5634" display="https://www.filmaffinity.com/es/film712716.html" xr:uid="{90E700D5-72DA-4FC4-B96B-7A7CB5777E5C}"/>
    <hyperlink ref="E6360" r:id="rId5635" display="https://www.filmaffinity.com/es/film207902.html" xr:uid="{847C4B16-D85F-49E2-82BF-F08C67D8366E}"/>
    <hyperlink ref="E3591" r:id="rId5636" display="https://www.filmaffinity.com/es/film540841.html" xr:uid="{266CE8D7-8772-4715-92C0-F05B3AC671BC}"/>
    <hyperlink ref="E2122" r:id="rId5637" display="https://www.filmaffinity.com/es/film976736.html" xr:uid="{58F8063B-5722-4399-AF3B-A283D11C7917}"/>
    <hyperlink ref="E6362" r:id="rId5638" display="https://www.filmaffinity.com/es/film477083.html" xr:uid="{DC4CB906-4FBA-4B1C-B319-765795873C56}"/>
    <hyperlink ref="E357" r:id="rId5639" display="https://www.filmaffinity.com/es/film943104.html" xr:uid="{1B51FAAC-50E1-4A6D-A222-99B28B73A2E6}"/>
    <hyperlink ref="E6363" r:id="rId5640" display="https://www.filmaffinity.com/es/film854586.html" xr:uid="{D9E665D5-2C75-4583-8E4E-A2C8A033D2A1}"/>
    <hyperlink ref="E6364" r:id="rId5641" display="https://www.filmaffinity.com/es/film236046.html" xr:uid="{B5EC0263-77B1-4CAE-976A-6DF18B7301E4}"/>
    <hyperlink ref="E6365" r:id="rId5642" display="https://www.filmaffinity.com/es/film352912.html" xr:uid="{39B788C1-818E-48F4-B1A4-007B15E0B021}"/>
    <hyperlink ref="E2363" r:id="rId5643" display="https://www.filmaffinity.com/es/film465670.html" xr:uid="{DEB700D7-201A-4EB8-9462-0CB89C28976E}"/>
    <hyperlink ref="E1990" r:id="rId5644" display="https://www.filmaffinity.com/es/film613433.html" xr:uid="{114CC034-756D-48C0-96E2-9BC822A85130}"/>
    <hyperlink ref="E3838" r:id="rId5645" display="https://www.filmaffinity.com/es/film774066.html" xr:uid="{6A404968-56A1-4F46-84E6-FDF90414311C}"/>
    <hyperlink ref="E6368" r:id="rId5646" display="https://www.filmaffinity.com/es/film386363.html" xr:uid="{B0DDFE39-46AE-454C-93D0-5F0180807ACC}"/>
    <hyperlink ref="E6369" r:id="rId5647" display="https://www.filmaffinity.com/es/film552570.html" xr:uid="{9AEFF699-381E-4ACC-A329-97F7A291B60C}"/>
    <hyperlink ref="E6370" r:id="rId5648" display="https://www.filmaffinity.com/es/film567096.html" xr:uid="{9239BCCC-DCA8-4A59-A0DD-E487FA572C96}"/>
    <hyperlink ref="E6371" r:id="rId5649" display="https://www.filmaffinity.com/es/film268250.html" xr:uid="{26E3EF1D-1B0C-4F26-804B-63FFF81A3E84}"/>
    <hyperlink ref="E6372" r:id="rId5650" display="https://www.filmaffinity.com/es/film548561.html" xr:uid="{E112CA4B-F848-4019-B360-25A6A5616C5D}"/>
    <hyperlink ref="E3965" r:id="rId5651" display="https://www.filmaffinity.com/es/film203720.html" xr:uid="{D150E32E-6E29-4061-AE08-A9606E559E01}"/>
    <hyperlink ref="E1742" r:id="rId5652" display="https://www.filmaffinity.com/es/film192008.html" xr:uid="{FB549E0C-2185-46A1-8FEB-D80F2B3033C8}"/>
    <hyperlink ref="E1772" r:id="rId5653" display="https://www.filmaffinity.com/es/film245629.html" xr:uid="{D07B8404-D766-444A-9807-ADF99B3D47EF}"/>
    <hyperlink ref="E2460" r:id="rId5654" display="https://www.filmaffinity.com/es/film791779.html" xr:uid="{0CA5360E-708B-4FD8-8FA6-B5F3A2BACFDD}"/>
    <hyperlink ref="E6373" r:id="rId5655" display="https://www.filmaffinity.com/es/film778915.html" xr:uid="{FB337DCA-6F82-4480-9E94-D5A67F5BAAA5}"/>
    <hyperlink ref="E6374" r:id="rId5656" display="https://www.filmaffinity.com/es/film360407.html" xr:uid="{485E9DA1-EFE4-4999-98BB-4E250B6344AD}"/>
    <hyperlink ref="E1073" r:id="rId5657" display="https://www.filmaffinity.com/es/film393226.html" xr:uid="{AC6D6FA2-49FD-4D49-8DBB-92192C1DDA37}"/>
    <hyperlink ref="E6376" r:id="rId5658" display="https://www.filmaffinity.com/es/film653077.html" xr:uid="{78EC1DD9-708E-4502-8DC4-6CEE90DDE3CE}"/>
    <hyperlink ref="E6377" r:id="rId5659" display="https://www.filmaffinity.com/es/film907387.html" xr:uid="{6A23855A-AEC7-4AE0-9CC9-0B0BEA3ACF1F}"/>
    <hyperlink ref="E6378" r:id="rId5660" display="https://www.filmaffinity.com/es/film859439.html" xr:uid="{23757AF2-AFED-467D-93F9-A2E58E06B571}"/>
    <hyperlink ref="E6379" r:id="rId5661" display="https://www.filmaffinity.com/es/film891905.html" xr:uid="{76892C1E-9657-4C99-8288-424A26EB2BA7}"/>
    <hyperlink ref="E1830" r:id="rId5662" display="https://www.filmaffinity.com/es/film349536.html" xr:uid="{A4F0106D-08C3-4D80-A202-BA5EB0A7F3CB}"/>
    <hyperlink ref="E6380" r:id="rId5663" display="https://www.filmaffinity.com/es/film858363.html" xr:uid="{E3D312DC-9D53-4FF9-B615-BE12EA4D6D70}"/>
    <hyperlink ref="E6381" r:id="rId5664" display="https://www.filmaffinity.com/es/film590657.html" xr:uid="{50E0D943-5BAE-4653-9162-FC85FF46E7A9}"/>
    <hyperlink ref="E6382" r:id="rId5665" display="https://www.filmaffinity.com/es/film717268.html" xr:uid="{D6CB4B12-8C81-4393-A335-094EF8BFDE31}"/>
    <hyperlink ref="E6383" r:id="rId5666" display="https://www.filmaffinity.com/es/film852659.html" xr:uid="{9016EB44-7E09-4367-B7C9-0A4F3D535F5B}"/>
    <hyperlink ref="E2508" r:id="rId5667" display="https://www.filmaffinity.com/es/film695300.html" xr:uid="{D0E291B5-FAB7-4807-B9B2-574ECCC90F09}"/>
    <hyperlink ref="E6384" r:id="rId5668" display="https://www.filmaffinity.com/es/film586942.html" xr:uid="{C2CA421B-34A5-485E-B71E-3AA42BC8B6B9}"/>
    <hyperlink ref="E6385" r:id="rId5669" display="https://www.filmaffinity.com/es/film211995.html" xr:uid="{63D670F0-7877-4D11-9CB2-5E19A36045F2}"/>
    <hyperlink ref="E6386" r:id="rId5670" display="https://www.filmaffinity.com/es/film455293.html" xr:uid="{4813BB8C-6E6A-490C-B909-BEC3DF023092}"/>
    <hyperlink ref="E6387" r:id="rId5671" display="https://www.filmaffinity.com/es/film669752.html" xr:uid="{32ADAA9D-47D6-4B2D-A6A1-A74DC1784DF7}"/>
    <hyperlink ref="E6388" r:id="rId5672" display="https://www.filmaffinity.com/es/film620000.html" xr:uid="{3AA594EB-ACBA-4421-B40E-7D982F446580}"/>
    <hyperlink ref="E6389" r:id="rId5673" display="https://www.filmaffinity.com/es/film433818.html" xr:uid="{9273486E-0428-4D19-84EB-90662DC274A7}"/>
    <hyperlink ref="E6390" r:id="rId5674" display="https://www.filmaffinity.com/es/film543207.html" xr:uid="{641EFDBF-1599-434E-B077-5DB1C182543F}"/>
    <hyperlink ref="E6391" r:id="rId5675" display="https://www.filmaffinity.com/es/film562976.html" xr:uid="{2402DC06-8F67-4516-AF40-6669344A6049}"/>
    <hyperlink ref="E6392" r:id="rId5676" display="https://www.filmaffinity.com/es/film532040.html" xr:uid="{5CDD4C2D-3883-44EE-819D-48184B128E68}"/>
    <hyperlink ref="E6393" r:id="rId5677" display="https://www.filmaffinity.com/es/film491224.html" xr:uid="{6FE3C205-226A-4312-B0FA-1F93D7239204}"/>
    <hyperlink ref="E1959" r:id="rId5678" display="https://www.filmaffinity.com/es/film836679.html" xr:uid="{FC79037A-0621-4069-9157-5D1821CE781F}"/>
    <hyperlink ref="E6394" r:id="rId5679" display="https://www.filmaffinity.com/es/film644303.html" xr:uid="{C1818709-52B5-45D2-9E7C-C11ED6726144}"/>
    <hyperlink ref="E1936" r:id="rId5680" display="https://www.filmaffinity.com/es/film516415.html" xr:uid="{D559C8D2-1EB6-4178-A819-241C87C8EDF9}"/>
    <hyperlink ref="E6395" r:id="rId5681" display="https://www.filmaffinity.com/es/film549233.html" xr:uid="{2FC80C3C-371D-42F0-8285-CB3DE1C645F2}"/>
    <hyperlink ref="E6396" r:id="rId5682" display="https://www.filmaffinity.com/es/film447467.html" xr:uid="{9C82BE3F-130B-454C-875F-FB660ED54BD6}"/>
    <hyperlink ref="E6397" r:id="rId5683" display="https://www.filmaffinity.com/es/film698185.html" xr:uid="{932320A3-6B03-4B88-8885-9CB5A1F0328E}"/>
    <hyperlink ref="E6399" r:id="rId5684" display="https://www.filmaffinity.com/es/film881376.html" xr:uid="{E1C18E74-CCED-4E44-A007-D8E116102FCB}"/>
    <hyperlink ref="E6400" r:id="rId5685" display="https://www.filmaffinity.com/es/film729124.html" xr:uid="{E6CA9B27-3B68-4FB3-9E88-5ACBA990B557}"/>
    <hyperlink ref="E6401" r:id="rId5686" display="https://www.filmaffinity.com/es/film908973.html" xr:uid="{5F743A30-2ABE-4335-B2E6-B1E92384EB24}"/>
    <hyperlink ref="E6402" r:id="rId5687" display="https://www.filmaffinity.com/es/film550790.html" xr:uid="{1C439D2B-747F-4357-8BA8-2978EBF3DA89}"/>
    <hyperlink ref="E917" r:id="rId5688" display="https://www.filmaffinity.com/es/film237979.html" xr:uid="{2D210A78-B47B-46BF-BD2B-EFC66FA57BD2}"/>
    <hyperlink ref="E6403" r:id="rId5689" display="https://www.filmaffinity.com/es/film558045.html" xr:uid="{61F925AC-5591-4C1B-B787-090675F11627}"/>
    <hyperlink ref="E6404" r:id="rId5690" display="https://www.filmaffinity.com/es/film607039.html" xr:uid="{08A2CE09-8043-4812-8E90-CAE6DAC6E8DE}"/>
    <hyperlink ref="E6406" r:id="rId5691" display="https://www.filmaffinity.com/es/film349161.html" xr:uid="{92DE8DAC-88B4-460D-B19D-F0C95061A7D9}"/>
    <hyperlink ref="E6408" r:id="rId5692" display="https://www.filmaffinity.com/es/film130679.html" xr:uid="{9DEF0617-2F53-47B7-9024-3941864AE008}"/>
    <hyperlink ref="E3846" r:id="rId5693" display="https://www.filmaffinity.com/es/film903654.html" xr:uid="{602B538F-1205-49FD-B7C9-21969A028615}"/>
    <hyperlink ref="E4638" r:id="rId5694" display="https://www.filmaffinity.com/es/film931947.html" xr:uid="{54B76F6B-0655-4E58-BB02-5CCF87EABDBA}"/>
    <hyperlink ref="E6409" r:id="rId5695" display="https://www.filmaffinity.com/es/film242449.html" xr:uid="{65C215DF-9C31-4B8F-AEFB-3B3460324755}"/>
    <hyperlink ref="E6410" r:id="rId5696" display="https://www.filmaffinity.com/es/film617920.html" xr:uid="{5CDAD598-B8DA-4CD8-A40D-C931DFD780AD}"/>
    <hyperlink ref="E6411" r:id="rId5697" display="https://www.filmaffinity.com/es/film313049.html" xr:uid="{B8664818-D58F-487D-8255-1E39796B4D53}"/>
    <hyperlink ref="E2260" r:id="rId5698" display="https://www.filmaffinity.com/es/film342651.html" xr:uid="{FA8A3823-2EFB-4AF5-8C88-F8F51248E67A}"/>
    <hyperlink ref="E6413" r:id="rId5699" display="https://www.filmaffinity.com/es/film613633.html" xr:uid="{2DED1E00-6349-4CF0-B781-2BB3E6BB927A}"/>
    <hyperlink ref="E6414" r:id="rId5700" display="https://www.filmaffinity.com/es/film226263.html" xr:uid="{EFE3C15F-AA5B-4168-B1D4-BC062AC271A1}"/>
    <hyperlink ref="E6415" r:id="rId5701" display="https://www.filmaffinity.com/es/film128528.html" xr:uid="{601EA5B3-4ADC-48A3-917F-E3537B3353B9}"/>
    <hyperlink ref="E6416" r:id="rId5702" display="https://www.filmaffinity.com/es/film676444.html" xr:uid="{47EF9150-38B5-4E2E-ABFE-3C3C94CCC697}"/>
    <hyperlink ref="E4566" r:id="rId5703" display="https://www.filmaffinity.com/es/film930188.html" xr:uid="{8E53CEB0-F05F-430C-8B73-D138ECB8C3E3}"/>
    <hyperlink ref="E6417" r:id="rId5704" display="https://www.filmaffinity.com/es/film235817.html" xr:uid="{33E307F3-13F6-4066-9510-8B047BC235E2}"/>
    <hyperlink ref="E3899" r:id="rId5705" display="https://www.filmaffinity.com/es/film985075.html" xr:uid="{BCD64790-4BEB-4452-91D9-55424809F7C2}"/>
    <hyperlink ref="E6418" r:id="rId5706" display="https://www.filmaffinity.com/es/film947682.html" xr:uid="{D907CF37-1B7C-46F2-A748-51D2FC726E65}"/>
    <hyperlink ref="E6420" r:id="rId5707" display="https://www.filmaffinity.com/es/film288914.html" xr:uid="{EACB3C8E-0972-4D31-8C93-04EE77C1AA04}"/>
    <hyperlink ref="E3673" r:id="rId5708" display="https://www.filmaffinity.com/es/film858945.html" xr:uid="{1E1E249B-9303-4ED8-AF3C-660D53FB924E}"/>
    <hyperlink ref="E6421" r:id="rId5709" display="https://www.filmaffinity.com/es/film715042.html" xr:uid="{7967CFA7-FE06-466E-8B9A-98CF8324F846}"/>
    <hyperlink ref="E6422" r:id="rId5710" display="https://www.filmaffinity.com/es/film468968.html" xr:uid="{B31A03C5-5972-4281-9133-0AF8A702D7E2}"/>
    <hyperlink ref="E6423" r:id="rId5711" display="https://www.filmaffinity.com/es/film617730.html" xr:uid="{B106DFD5-B2B3-4086-ACF7-CF1898E7E395}"/>
    <hyperlink ref="E6424" r:id="rId5712" display="https://www.filmaffinity.com/es/film544561.html" xr:uid="{7B9ED2C2-5946-4B4B-8672-EC616293CD3A}"/>
    <hyperlink ref="E6427" r:id="rId5713" display="https://www.filmaffinity.com/es/film981527.html" xr:uid="{8325E1FA-FAB5-4304-9A5D-D460CB9F5A09}"/>
    <hyperlink ref="E6428" r:id="rId5714" display="https://www.filmaffinity.com/es/film433587.html" xr:uid="{2F50350C-E38A-48B9-A856-91B2CA1B61A1}"/>
    <hyperlink ref="E3780" r:id="rId5715" display="https://www.filmaffinity.com/es/film733139.html" xr:uid="{11F731B8-DF75-43E5-9CAE-4026647A688D}"/>
    <hyperlink ref="E6430" r:id="rId5716" display="https://www.filmaffinity.com/es/film186586.html" xr:uid="{D0C4B118-86ED-449E-A915-3377FD8B96C9}"/>
    <hyperlink ref="E6432" r:id="rId5717" display="https://www.filmaffinity.com/es/film186063.html" xr:uid="{217376D4-28F8-483D-9B03-9FB89DF88139}"/>
    <hyperlink ref="E6433" r:id="rId5718" display="https://www.filmaffinity.com/es/film976354.html" xr:uid="{B0674C84-E95B-46E6-8CE0-C47F16194E63}"/>
    <hyperlink ref="E6434" r:id="rId5719" display="https://www.filmaffinity.com/es/film361727.html" xr:uid="{2FBCD629-A4DA-45FC-8A43-A450A79E380A}"/>
    <hyperlink ref="E4627" r:id="rId5720" display="https://www.filmaffinity.com/es/film228928.html" xr:uid="{94477696-7266-41A9-A8EA-EFF426AB41D6}"/>
    <hyperlink ref="E6436" r:id="rId5721" display="https://www.filmaffinity.com/es/film365710.html" xr:uid="{4B4290DE-D514-4747-BE68-F005EF877D06}"/>
    <hyperlink ref="E6437" r:id="rId5722" display="https://www.filmaffinity.com/es/film532030.html" xr:uid="{1910376C-0E0D-4519-9A53-EDD82C25668B}"/>
    <hyperlink ref="E6438" r:id="rId5723" display="https://www.filmaffinity.com/es/film960934.html" xr:uid="{EA453991-C223-46F4-8016-2AEBE1DBA4AA}"/>
    <hyperlink ref="E4216" r:id="rId5724" display="https://www.filmaffinity.com/es/film385133.html" xr:uid="{60352190-EFAC-4C24-A20B-3E09E403A6B8}"/>
    <hyperlink ref="E4211" r:id="rId5725" display="https://www.filmaffinity.com/es/film849720.html" xr:uid="{75070EA3-BD91-4A6B-8820-38DE82A3B256}"/>
    <hyperlink ref="E6440" r:id="rId5726" display="https://www.filmaffinity.com/es/film584546.html" xr:uid="{58B1CEE1-6C62-4DDF-9E58-248A34691ED2}"/>
    <hyperlink ref="E6441" r:id="rId5727" display="https://www.filmaffinity.com/es/film618904.html" xr:uid="{D24406CD-729E-43F7-8B5B-352BCFF0F033}"/>
    <hyperlink ref="E6442" r:id="rId5728" display="https://www.filmaffinity.com/es/film846394.html" xr:uid="{601F47E8-870D-4522-BEEA-0042E0F43E01}"/>
    <hyperlink ref="E2185" r:id="rId5729" display="https://www.filmaffinity.com/es/film647613.html" xr:uid="{72F05724-C4EC-4F73-9458-6691A8D7487C}"/>
    <hyperlink ref="E6443" r:id="rId5730" display="https://www.filmaffinity.com/es/film287309.html" xr:uid="{A9875979-3938-48D7-8552-DB49BCA4A25B}"/>
    <hyperlink ref="E6444" r:id="rId5731" display="https://www.filmaffinity.com/es/film995536.html" xr:uid="{8B909D25-E3FF-4AEF-A867-CAD0DA13A3A0}"/>
    <hyperlink ref="E6445" r:id="rId5732" display="https://www.filmaffinity.com/es/film142814.html" xr:uid="{B436278A-940B-4C21-A9B2-0E4DD18E3F05}"/>
    <hyperlink ref="E6446" r:id="rId5733" display="https://www.filmaffinity.com/es/film349605.html" xr:uid="{C643CFB1-0888-4EB0-9AD1-C3421EA91B4E}"/>
    <hyperlink ref="E6447" r:id="rId5734" display="https://www.filmaffinity.com/es/film290311.html" xr:uid="{0EBC2907-623A-48A4-BB91-9265D3054467}"/>
    <hyperlink ref="E6448" r:id="rId5735" display="https://www.filmaffinity.com/es/film112983.html" xr:uid="{C6B4EDFF-F04A-48AD-99B7-9686D7B96FAB}"/>
    <hyperlink ref="E6450" r:id="rId5736" display="https://www.filmaffinity.com/es/film154630.html" xr:uid="{FCF115B2-57D5-4835-AC94-556BA10BA4B3}"/>
    <hyperlink ref="E6451" r:id="rId5737" display="https://www.filmaffinity.com/es/film498968.html" xr:uid="{2B44EDA6-C80D-4D31-8E87-1F3075B4149D}"/>
    <hyperlink ref="E6452" r:id="rId5738" display="https://www.filmaffinity.com/es/film337651.html" xr:uid="{FC3B73BC-ECCB-41B4-B2A0-4851B29294CD}"/>
    <hyperlink ref="E6454" r:id="rId5739" display="https://www.filmaffinity.com/es/film761670.html" xr:uid="{AF0BCD37-2A75-4ED5-84B6-5EF05D3F8C0A}"/>
    <hyperlink ref="E6455" r:id="rId5740" display="https://www.filmaffinity.com/es/film522774.html" xr:uid="{E452F95B-29DC-45DC-B734-3C763786D707}"/>
    <hyperlink ref="E6459" r:id="rId5741" display="https://www.filmaffinity.com/es/film833052.html" xr:uid="{9BC9A35D-199A-437E-8B73-285BF1383E24}"/>
    <hyperlink ref="E6461" r:id="rId5742" display="https://www.filmaffinity.com/es/film139016.html" xr:uid="{02D307D1-B50D-40F4-A388-D476366AE6B8}"/>
    <hyperlink ref="E6463" r:id="rId5743" display="https://www.filmaffinity.com/es/film240047.html" xr:uid="{7B29ACCF-4CB5-4242-B28E-71E5B85E46B2}"/>
    <hyperlink ref="E6464" r:id="rId5744" display="https://www.filmaffinity.com/es/film151920.html" xr:uid="{5AD53CF2-7E60-4FC2-A1C2-7944E318A4F9}"/>
    <hyperlink ref="E6465" r:id="rId5745" display="https://www.filmaffinity.com/es/film203564.html" xr:uid="{3D8DE87E-0201-4250-A1B9-9E7E6B6B87D5}"/>
    <hyperlink ref="E6466" r:id="rId5746" display="https://www.filmaffinity.com/es/film356627.html" xr:uid="{48ECCBF2-164E-421A-BF44-3A8FA9F89AE2}"/>
    <hyperlink ref="E4610" r:id="rId5747" display="https://www.filmaffinity.com/es/film975768.html" xr:uid="{1E22A955-585F-4EF8-99DD-293C571B17E0}"/>
    <hyperlink ref="E6468" r:id="rId5748" display="https://www.filmaffinity.com/es/film195218.html" xr:uid="{84DD78E5-7D53-4255-AEAF-7BF553EAFE3A}"/>
    <hyperlink ref="E6469" r:id="rId5749" display="https://www.filmaffinity.com/es/film774463.html" xr:uid="{94E4783D-E7C8-4371-81B4-D1686328A07B}"/>
    <hyperlink ref="E6937" r:id="rId5750" display="https://www.filmaffinity.com/es/film595264.html" xr:uid="{DE247F6B-5240-47ED-8E67-C91A2912BFEA}"/>
    <hyperlink ref="E6473" r:id="rId5751" display="https://www.filmaffinity.com/es/film452166.html" xr:uid="{CE58D278-E427-4F54-AB29-F1DE605F9990}"/>
    <hyperlink ref="E6474" r:id="rId5752" display="https://www.filmaffinity.com/es/film586794.html" xr:uid="{5B558C5C-7B69-4108-8A1F-E97DBD3A1877}"/>
    <hyperlink ref="E6475" r:id="rId5753" display="https://www.filmaffinity.com/es/film186544.html" xr:uid="{3E1D3D85-8BAB-4EF5-9D9F-EDEEAA27E6B0}"/>
    <hyperlink ref="E6476" r:id="rId5754" display="https://www.filmaffinity.com/es/film756516.html" xr:uid="{0BCDC00B-4194-466A-A385-33C2266A961F}"/>
    <hyperlink ref="E2403" r:id="rId5755" display="https://www.filmaffinity.com/es/film759721.html" xr:uid="{EF93A21B-774A-41D0-942D-9AACB65C3493}"/>
    <hyperlink ref="E5833" r:id="rId5756" display="https://www.filmaffinity.com/es/film855543.html" xr:uid="{234B0650-AB97-4331-A5A1-80AF5DD8BD16}"/>
    <hyperlink ref="E6478" r:id="rId5757" display="https://www.filmaffinity.com/es/film782908.html" xr:uid="{5AFB1D8D-6CBD-4447-8C33-28D785DFF8BC}"/>
    <hyperlink ref="E6479" r:id="rId5758" display="https://www.filmaffinity.com/es/film141647.html" xr:uid="{6C3F6A6A-91ED-43CD-8999-FFDDE5333A76}"/>
    <hyperlink ref="E6480" r:id="rId5759" display="https://www.filmaffinity.com/es/film308077.html" xr:uid="{D98D1DE8-DB0C-4CBB-806A-7A295692AEFC}"/>
    <hyperlink ref="E6481" r:id="rId5760" display="https://www.filmaffinity.com/es/film700979.html" xr:uid="{9474345E-F5B4-4402-A068-0FB25011D4C0}"/>
    <hyperlink ref="E6482" r:id="rId5761" display="https://www.filmaffinity.com/es/film436403.html" xr:uid="{D1CAB02C-9A32-49FF-966E-D6C4BB3FB33F}"/>
    <hyperlink ref="E6483" r:id="rId5762" display="https://www.filmaffinity.com/es/film413250.html" xr:uid="{1A349423-1092-4232-A1FD-B08BBB7B3DD5}"/>
    <hyperlink ref="E430" r:id="rId5763" display="https://www.filmaffinity.com/es/film755970.html" xr:uid="{213E1588-C9CA-45AA-A0E9-6AE1110DF92F}"/>
    <hyperlink ref="E6484" r:id="rId5764" display="https://www.filmaffinity.com/es/film664294.html" xr:uid="{78FDF47F-D96C-4A2A-8DAD-FC58A48A3977}"/>
    <hyperlink ref="E6486" r:id="rId5765" display="https://www.filmaffinity.com/es/film496698.html" xr:uid="{6E081E7B-4C20-44B1-8415-421900B8FA89}"/>
    <hyperlink ref="E6487" r:id="rId5766" display="https://www.filmaffinity.com/es/film272232.html" xr:uid="{611F5C62-4C69-4A78-AEB8-4D150FF8125D}"/>
    <hyperlink ref="E6488" r:id="rId5767" display="https://www.filmaffinity.com/es/film966553.html" xr:uid="{64D1A975-F1C8-4923-AACB-0D575EE87EF9}"/>
    <hyperlink ref="E1201" r:id="rId5768" display="https://www.filmaffinity.com/es/film771429.html" xr:uid="{FF538921-6032-4035-B813-323EDA44A8EB}"/>
    <hyperlink ref="E6489" r:id="rId5769" display="https://www.filmaffinity.com/es/film405161.html" xr:uid="{5478B6BF-2F83-4068-9399-9797EF0D8790}"/>
    <hyperlink ref="E3760" r:id="rId5770" display="https://www.filmaffinity.com/es/film804771.html" xr:uid="{EDFCBCE4-D7D1-4FB9-A38F-5374739617DC}"/>
    <hyperlink ref="E6492" r:id="rId5771" display="https://www.filmaffinity.com/es/film826435.html" xr:uid="{E926DDC2-9D54-42BD-A1CB-8E150C6FCE73}"/>
    <hyperlink ref="E2580" r:id="rId5772" display="https://www.filmaffinity.com/es/film486942.html" xr:uid="{036E8961-D6BD-46ED-94B0-5681E7A7334D}"/>
    <hyperlink ref="E6495" r:id="rId5773" display="https://www.filmaffinity.com/es/film339477.html" xr:uid="{317C8D9E-9140-4D8E-88B2-652639CB19EA}"/>
    <hyperlink ref="E6496" r:id="rId5774" display="https://www.filmaffinity.com/es/film158524.html" xr:uid="{09F5D350-1021-4211-9483-99EBB16EA20B}"/>
    <hyperlink ref="E6497" r:id="rId5775" display="https://www.filmaffinity.com/es/film881223.html" xr:uid="{F53D70D1-14FF-445F-8A11-674F4DCB46A2}"/>
    <hyperlink ref="E6498" r:id="rId5776" display="https://www.filmaffinity.com/es/film950671.html" xr:uid="{87AF4F45-7C61-44D9-B0EB-F19C3B10A123}"/>
    <hyperlink ref="E6499" r:id="rId5777" display="https://www.filmaffinity.com/es/film371610.html" xr:uid="{35FCBA4A-6D05-4204-BFFF-D8465DAB8470}"/>
    <hyperlink ref="E6500" r:id="rId5778" display="https://www.filmaffinity.com/es/film903822.html" xr:uid="{522C7403-0844-4667-BC25-960038D4FF90}"/>
    <hyperlink ref="E6502" r:id="rId5779" display="https://www.filmaffinity.com/es/film731377.html" xr:uid="{F10652A4-9D7D-4D7D-BDF4-2D8966F22E91}"/>
    <hyperlink ref="E6503" r:id="rId5780" display="https://www.filmaffinity.com/es/film269965.html" xr:uid="{49C19FC1-FEF8-4982-99CD-E3DF3BDBD0A5}"/>
    <hyperlink ref="E6504" r:id="rId5781" display="https://www.filmaffinity.com/es/film663668.html" xr:uid="{ACABE28C-AD69-4C9C-AF5D-007D8DE2A519}"/>
    <hyperlink ref="E6505" r:id="rId5782" display="https://www.filmaffinity.com/es/film565405.html" xr:uid="{46729C5A-7CD9-4C13-AB6E-4D757CB30A00}"/>
    <hyperlink ref="E6506" r:id="rId5783" display="https://www.filmaffinity.com/es/film646665.html" xr:uid="{F87A8C7B-71E6-4116-B7DB-FB76FB4AF9B5}"/>
    <hyperlink ref="E6507" r:id="rId5784" display="https://www.filmaffinity.com/es/film978316.html" xr:uid="{96C523E5-7AF6-4509-8288-578D59AC4087}"/>
    <hyperlink ref="E6337" r:id="rId5785" display="https://www.filmaffinity.com/es/film338329.html" xr:uid="{2170D2BC-D377-424C-8E51-94BD947ACE5F}"/>
    <hyperlink ref="E6508" r:id="rId5786" display="https://www.filmaffinity.com/es/film373151.html" xr:uid="{2889E1BD-1DBA-49EF-B392-AD0819FCAE2E}"/>
    <hyperlink ref="E6509" r:id="rId5787" display="https://www.filmaffinity.com/es/film223888.html" xr:uid="{A457C508-8ECA-41FF-B439-42D506AA21CA}"/>
    <hyperlink ref="E6510" r:id="rId5788" display="https://www.filmaffinity.com/es/film594515.html" xr:uid="{721549DF-E6CE-428F-8A37-04C74E1F342B}"/>
    <hyperlink ref="E6511" r:id="rId5789" display="https://www.filmaffinity.com/es/film822305.html" xr:uid="{4EA954BC-993D-4C2A-9ABB-F1814DFF4FF9}"/>
    <hyperlink ref="E6543" r:id="rId5790" display="https://www.filmaffinity.com/es/film127125.html" xr:uid="{7A2B7853-8755-418D-9219-9D24BA48ADB1}"/>
    <hyperlink ref="E6512" r:id="rId5791" display="https://www.filmaffinity.com/es/film421895.html" xr:uid="{0A37DE74-D3A1-45A8-A2EB-82727EA4F411}"/>
    <hyperlink ref="E6513" r:id="rId5792" display="https://www.filmaffinity.com/es/film610190.html" xr:uid="{B004857F-0ADB-4191-B433-14191D31C0A1}"/>
    <hyperlink ref="E6514" r:id="rId5793" display="https://www.filmaffinity.com/es/film905774.html" xr:uid="{F11D5C1C-46A7-4DD9-87E2-186E2661D794}"/>
    <hyperlink ref="E6515" r:id="rId5794" display="https://www.filmaffinity.com/es/film582520.html" xr:uid="{E5D869EB-FA67-4542-B03A-C4E84D070DF2}"/>
    <hyperlink ref="E232" r:id="rId5795" display="https://www.filmaffinity.com/es/film300248.html" xr:uid="{5AF82EBB-1E53-410E-9D74-772E6E5ABAEE}"/>
    <hyperlink ref="E6518" r:id="rId5796" display="https://www.filmaffinity.com/es/film205076.html" xr:uid="{546B1D87-E19A-402A-B92E-198EB0E39E2E}"/>
    <hyperlink ref="E6519" r:id="rId5797" display="https://www.filmaffinity.com/es/film120623.html" xr:uid="{71BA40A8-D07F-4C4A-89F0-C194EBE58E5D}"/>
    <hyperlink ref="E6520" r:id="rId5798" display="https://www.filmaffinity.com/es/film962284.html" xr:uid="{63141137-E4BB-4FC9-B1BD-1B2636F3A1A6}"/>
    <hyperlink ref="E6522" r:id="rId5799" display="https://www.filmaffinity.com/es/film778278.html" xr:uid="{AAD3FB60-1B07-4784-95FC-5A2F98C03DB5}"/>
    <hyperlink ref="E6523" r:id="rId5800" display="https://www.filmaffinity.com/es/film726746.html" xr:uid="{6706D47A-CADA-48BE-B112-F06CBCE6BFAD}"/>
    <hyperlink ref="E6524" r:id="rId5801" display="https://www.filmaffinity.com/es/film722199.html" xr:uid="{49DC7CB8-7D8B-42F7-B2AF-4AA44E207CCC}"/>
    <hyperlink ref="E6525" r:id="rId5802" display="https://www.filmaffinity.com/es/film379470.html" xr:uid="{C426B4CF-E2DF-42D3-85EA-CC5B1740AF4A}"/>
    <hyperlink ref="E6526" r:id="rId5803" display="https://www.filmaffinity.com/es/film687240.html" xr:uid="{A079B9D3-CBF3-4FBF-B23B-DA1D97A7B882}"/>
    <hyperlink ref="E6527" r:id="rId5804" display="https://www.filmaffinity.com/es/film758660.html" xr:uid="{4A8CDB36-A8AB-4C36-B357-89D4CBA0F0CC}"/>
    <hyperlink ref="E6528" r:id="rId5805" display="https://www.filmaffinity.com/es/film614687.html" xr:uid="{77BD47E1-3E33-4906-B597-F151C990BF06}"/>
    <hyperlink ref="E6529" r:id="rId5806" display="https://www.filmaffinity.com/es/film277683.html" xr:uid="{754C9F56-5365-497F-BFA4-ECF85FF52B95}"/>
    <hyperlink ref="E6530" r:id="rId5807" display="https://www.filmaffinity.com/es/film972723.html" xr:uid="{3AEB82C6-C856-443D-BA3C-F1181A0A3CD5}"/>
    <hyperlink ref="E6531" r:id="rId5808" display="https://www.filmaffinity.com/es/film845185.html" xr:uid="{C01DF174-68D5-4317-B540-474B4CAE6997}"/>
    <hyperlink ref="E6532" r:id="rId5809" display="https://www.filmaffinity.com/es/film381898.html" xr:uid="{17EC7814-E072-4728-B6CA-77E65CCE0A33}"/>
    <hyperlink ref="E6534" r:id="rId5810" display="https://www.filmaffinity.com/es/film399710.html" xr:uid="{16856104-792B-4994-9DF0-DB024F2348EA}"/>
    <hyperlink ref="E6535" r:id="rId5811" display="https://www.filmaffinity.com/es/film262389.html" xr:uid="{14B5CA41-6F00-41AC-980D-30424670C7D4}"/>
    <hyperlink ref="E6536" r:id="rId5812" display="https://www.filmaffinity.com/es/film386762.html" xr:uid="{B279A9F2-84E8-4FDC-AAC1-D4CDCA05A3CD}"/>
    <hyperlink ref="E6537" r:id="rId5813" display="https://www.filmaffinity.com/es/film828305.html" xr:uid="{76F81395-1808-4CFF-9410-E538F6B19FA8}"/>
    <hyperlink ref="E6538" r:id="rId5814" display="https://www.filmaffinity.com/es/film210415.html" xr:uid="{8FD69AAC-B7DD-41CB-9469-AE950599BE5B}"/>
    <hyperlink ref="E6540" r:id="rId5815" display="https://www.filmaffinity.com/es/film933021.html" xr:uid="{CBF5825E-FA69-4543-8A8E-0FC458720000}"/>
    <hyperlink ref="E6541" r:id="rId5816" display="https://www.filmaffinity.com/es/film777534.html" xr:uid="{2BF37C07-7B3B-412E-8343-ED558DED9344}"/>
    <hyperlink ref="E6542" r:id="rId5817" display="https://www.filmaffinity.com/es/film591693.html" xr:uid="{CE64E98D-B303-4002-A392-E0C0B0B07591}"/>
    <hyperlink ref="E2136" r:id="rId5818" display="https://www.filmaffinity.com/es/film348425.html" xr:uid="{AA6A4854-EE6A-430F-B4C4-D320CE5BFA9B}"/>
    <hyperlink ref="E6544" r:id="rId5819" display="https://www.filmaffinity.com/es/film352094.html" xr:uid="{7533DC5F-142E-427C-AF22-14FF880A1321}"/>
    <hyperlink ref="E6545" r:id="rId5820" display="https://www.filmaffinity.com/es/film960342.html" xr:uid="{93C990E8-E33A-4065-A1CC-36FC29E84D30}"/>
    <hyperlink ref="E6546" r:id="rId5821" display="https://www.filmaffinity.com/es/film655898.html" xr:uid="{FD83AF3E-5C8F-49F3-8371-795F477F5256}"/>
    <hyperlink ref="E6547" r:id="rId5822" display="https://www.filmaffinity.com/es/film265411.html" xr:uid="{C7E5EFDD-BBBE-405B-8174-ECD29664D956}"/>
    <hyperlink ref="E6548" r:id="rId5823" display="https://www.filmaffinity.com/es/film878172.html" xr:uid="{8EA7DDDB-E03D-42B6-84E4-682A2E2C3E54}"/>
    <hyperlink ref="E6551" r:id="rId5824" display="https://www.filmaffinity.com/es/film952099.html" xr:uid="{B499B85C-2E3B-40CB-BC10-A369DC14A38F}"/>
    <hyperlink ref="E6552" r:id="rId5825" display="https://www.filmaffinity.com/es/film814379.html" xr:uid="{F2EB19B4-8F50-4D93-9FDF-4A07945E0A5B}"/>
    <hyperlink ref="E6553" r:id="rId5826" display="https://www.filmaffinity.com/es/film115843.html" xr:uid="{AB4412B6-3BF0-4056-98FD-AE3203D0F22F}"/>
    <hyperlink ref="E2784" r:id="rId5827" display="https://www.filmaffinity.com/es/film896039.html" xr:uid="{05826119-29A8-4818-801D-CA27EAE586BF}"/>
    <hyperlink ref="E6554" r:id="rId5828" display="https://www.filmaffinity.com/es/film365614.html" xr:uid="{BA38A42E-E8AD-466E-8A02-063E6E1F0386}"/>
    <hyperlink ref="E6556" r:id="rId5829" display="https://www.filmaffinity.com/es/film142470.html" xr:uid="{AD9C3E27-8774-46E0-BFB4-2884C70400F4}"/>
    <hyperlink ref="E6555" r:id="rId5830" display="https://www.filmaffinity.com/es/film224676.html" xr:uid="{177B9ADF-7A5B-4FF4-AE65-14B86E0FB5C0}"/>
    <hyperlink ref="E6557" r:id="rId5831" display="https://www.filmaffinity.com/es/film482540.html" xr:uid="{BE34A04A-5803-4E20-9689-FA79A218CAAE}"/>
    <hyperlink ref="E6558" r:id="rId5832" display="https://www.filmaffinity.com/es/film238656.html" xr:uid="{750B93DB-0E3F-4AAB-8F2C-7A624F751443}"/>
    <hyperlink ref="E6560" r:id="rId5833" display="https://www.filmaffinity.com/es/film358521.html" xr:uid="{5E5E6E24-96D3-4F78-B524-D3392F8A0945}"/>
    <hyperlink ref="E6559" r:id="rId5834" display="https://www.filmaffinity.com/es/film999573.html" xr:uid="{C5F29CE4-9865-4094-AABF-95CBA23CC6E1}"/>
    <hyperlink ref="E6561" r:id="rId5835" display="https://www.filmaffinity.com/es/film528217.html" xr:uid="{4B78BF7D-E436-4CF0-BA20-C7B0D6B684E3}"/>
    <hyperlink ref="E6562" r:id="rId5836" display="https://www.filmaffinity.com/es/film568022.html" xr:uid="{C89A26F3-8679-40F9-ADF5-80FF6178FA9B}"/>
    <hyperlink ref="E6563" r:id="rId5837" display="https://www.filmaffinity.com/es/film835328.html" xr:uid="{4AF86024-C14A-4D4D-8245-2D5E010D39F1}"/>
    <hyperlink ref="E6565" r:id="rId5838" display="https://www.filmaffinity.com/es/film336667.html" xr:uid="{983212C7-58ED-4BD0-89CF-920D123A561F}"/>
    <hyperlink ref="E6567" r:id="rId5839" display="https://www.filmaffinity.com/es/film610406.html" xr:uid="{0FA9EEC9-70DC-40A4-9817-5F7C2E576A06}"/>
    <hyperlink ref="E6568" r:id="rId5840" display="https://www.filmaffinity.com/es/film878382.html" xr:uid="{0FB8F16B-270D-4426-BEE7-35A5C424296D}"/>
    <hyperlink ref="E6570" r:id="rId5841" display="https://www.filmaffinity.com/es/film804072.html" xr:uid="{680E4C79-60CA-4661-98FC-F1C0874DFE1B}"/>
    <hyperlink ref="E6571" r:id="rId5842" display="https://www.filmaffinity.com/es/film802611.html" xr:uid="{535E843E-8118-4B90-A34C-BA56881946BF}"/>
    <hyperlink ref="E6572" r:id="rId5843" display="https://www.filmaffinity.com/es/film150564.html" xr:uid="{E5AE37CA-4390-4378-BC6A-B7E13B19BE6B}"/>
    <hyperlink ref="E6574" r:id="rId5844" display="https://www.filmaffinity.com/es/film745430.html" xr:uid="{F7DC72A6-D294-443C-AED2-4738E8AA752C}"/>
    <hyperlink ref="E6575" r:id="rId5845" display="https://www.filmaffinity.com/es/film837194.html" xr:uid="{B3B89B22-6452-4AA5-8998-28DF2C81A02F}"/>
    <hyperlink ref="E6576" r:id="rId5846" display="https://www.filmaffinity.com/es/film948828.html" xr:uid="{6FE20C15-CBCE-4466-9F3F-E21DAAC3CD64}"/>
    <hyperlink ref="E6577" r:id="rId5847" display="https://www.filmaffinity.com/es/film380742.html" xr:uid="{6618C352-CC75-4AFA-919B-2E8B2B3BC64C}"/>
    <hyperlink ref="E6578" r:id="rId5848" display="https://www.filmaffinity.com/es/film374559.html" xr:uid="{6A30CA77-7B9A-4160-AC3A-8B57661F796F}"/>
    <hyperlink ref="E6579" r:id="rId5849" display="https://www.filmaffinity.com/es/film273140.html" xr:uid="{A46FA5F5-939C-4CA0-B034-6A1E1E0A08E3}"/>
    <hyperlink ref="E6580" r:id="rId5850" display="https://www.filmaffinity.com/es/film170829.html" xr:uid="{96163844-7810-449E-903C-772A903B894D}"/>
    <hyperlink ref="E6581" r:id="rId5851" display="https://www.filmaffinity.com/es/film969868.html" xr:uid="{0D27315B-58DF-4786-996D-F559535C602F}"/>
    <hyperlink ref="E6582" r:id="rId5852" display="https://www.filmaffinity.com/es/film719655.html" xr:uid="{19BD2099-223B-402C-96EA-F687C7286313}"/>
    <hyperlink ref="E6583" r:id="rId5853" display="https://www.filmaffinity.com/es/film295353.html" xr:uid="{F69E9EA4-65DB-4F37-A5B9-5D6F4B7FF5F7}"/>
    <hyperlink ref="E6584" r:id="rId5854" display="https://www.filmaffinity.com/es/film898514.html" xr:uid="{87C93A34-E445-4C27-8194-E0D289E76BA2}"/>
    <hyperlink ref="E6585" r:id="rId5855" display="https://www.filmaffinity.com/es/film262656.html" xr:uid="{D3F159ED-B4B2-4676-B8D5-BEA663421A3D}"/>
    <hyperlink ref="E6586" r:id="rId5856" display="https://www.filmaffinity.com/es/film441748.html" xr:uid="{F3466288-DC94-428E-A557-2B81A179CD9E}"/>
    <hyperlink ref="E6587" r:id="rId5857" display="https://www.filmaffinity.com/es/film204371.html" xr:uid="{4236B7A2-5352-43FD-A789-E7C30C5431DF}"/>
    <hyperlink ref="E6588" r:id="rId5858" display="https://www.filmaffinity.com/es/film780126.html" xr:uid="{FF92EBC2-AE14-4FA8-85F9-9D9D53F30BAE}"/>
    <hyperlink ref="E6589" r:id="rId5859" display="https://www.filmaffinity.com/es/film779316.html" xr:uid="{02CCB816-98B0-44E8-9467-08D9FFAA4CE2}"/>
    <hyperlink ref="E6590" r:id="rId5860" display="https://www.filmaffinity.com/es/film250513.html" xr:uid="{810E70FC-17EE-44FA-8FE5-349952F9E6FD}"/>
    <hyperlink ref="E6591" r:id="rId5861" display="https://www.filmaffinity.com/es/film410794.html" xr:uid="{C7C16392-B53A-4EBB-B2FB-F4A535A7795E}"/>
    <hyperlink ref="E6592" r:id="rId5862" display="https://www.filmaffinity.com/es/film230922.html" xr:uid="{065BEA42-4860-4842-826B-88B4A6AFA242}"/>
    <hyperlink ref="E6593" r:id="rId5863" display="https://www.filmaffinity.com/es/film658982.html" xr:uid="{FCC87E19-D7D7-4CD3-98BC-1CEDC7923B29}"/>
    <hyperlink ref="E6594" r:id="rId5864" display="https://www.filmaffinity.com/es/film442943.html" xr:uid="{7CF40048-DDDC-4326-A2DD-7C2ECE907B51}"/>
    <hyperlink ref="E6595" r:id="rId5865" display="https://www.filmaffinity.com/es/film355405.html" xr:uid="{E1FB7026-CA72-454F-9C0E-58A3618B51DF}"/>
    <hyperlink ref="E6596" r:id="rId5866" display="https://www.filmaffinity.com/es/film640891.html" xr:uid="{B341B450-4DC4-4F92-9A56-BAB0B7838EFE}"/>
    <hyperlink ref="E6597" r:id="rId5867" display="https://www.filmaffinity.com/es/film583147.html" xr:uid="{8AE7A1F4-5B46-499C-ADB7-DACD072D3C07}"/>
    <hyperlink ref="E6598" r:id="rId5868" display="https://www.filmaffinity.com/es/film213699.html" xr:uid="{A9D07EFB-75B3-41E8-B365-00BD4F10A83A}"/>
    <hyperlink ref="E6599" r:id="rId5869" display="https://www.filmaffinity.com/es/film216500.html" xr:uid="{C1076AB0-CA5C-46F2-8CFE-7D57AC959C52}"/>
    <hyperlink ref="E6600" r:id="rId5870" display="https://www.filmaffinity.com/es/film783331.html" xr:uid="{8D6B8CF8-BA69-45FB-850D-D4E68C9CAC02}"/>
    <hyperlink ref="E6602" r:id="rId5871" display="https://www.filmaffinity.com/es/film843479.html" xr:uid="{C4C4D8E0-D2BB-4BFB-9067-5EA6E0EEB548}"/>
    <hyperlink ref="E6603" r:id="rId5872" display="https://www.filmaffinity.com/es/film979452.html" xr:uid="{9BD9F2DB-64C7-4438-B160-D3517A86588A}"/>
    <hyperlink ref="E6604" r:id="rId5873" display="https://www.filmaffinity.com/es/film591499.html" xr:uid="{523763F4-EFF6-45F4-97C6-8EC8C93B3A92}"/>
    <hyperlink ref="E6605" r:id="rId5874" display="https://www.filmaffinity.com/es/film360486.html" xr:uid="{3855CFB6-FE42-40D3-8A41-18F4A05918D2}"/>
    <hyperlink ref="E6606" r:id="rId5875" display="https://www.filmaffinity.com/es/film383203.html" xr:uid="{2B9B07A6-5BD5-4F84-9140-DEAECD9BA249}"/>
    <hyperlink ref="E6608" r:id="rId5876" display="https://www.filmaffinity.com/es/film495730.html" xr:uid="{7678CEE4-99B5-4882-9A22-4D84AE60B790}"/>
    <hyperlink ref="E6609" r:id="rId5877" display="https://www.filmaffinity.com/es/film924594.html" xr:uid="{002485C6-2CF4-4B08-9C18-51782FDAA317}"/>
    <hyperlink ref="E6610" r:id="rId5878" display="https://www.filmaffinity.com/es/film228703.html" xr:uid="{E1671357-CFC4-4140-8E31-5D1CB0A24E5D}"/>
    <hyperlink ref="E6611" r:id="rId5879" display="https://www.filmaffinity.com/es/film240724.html" xr:uid="{8D7B731D-CA06-4601-B22F-715E0E39682F}"/>
    <hyperlink ref="E6612" r:id="rId5880" display="https://www.filmaffinity.com/es/film726416.html" xr:uid="{346048F9-92FE-4418-B793-342AB56F6FA0}"/>
    <hyperlink ref="E6613" r:id="rId5881" display="https://www.filmaffinity.com/es/film940717.html" xr:uid="{57EAFF75-B892-4FBD-A99A-01A05B86A8B5}"/>
    <hyperlink ref="E6615" r:id="rId5882" display="https://www.filmaffinity.com/es/film789039.html" xr:uid="{022B605C-EF02-4DE4-A3E8-1BB012288D31}"/>
    <hyperlink ref="E6614" r:id="rId5883" display="https://www.filmaffinity.com/es/film188455.html" xr:uid="{2AC1D0FA-ACAC-4814-873C-19AA1DA15561}"/>
    <hyperlink ref="E6617" r:id="rId5884" display="https://www.filmaffinity.com/es/film751299.html" xr:uid="{92185251-6823-476E-91C4-1746057D68D4}"/>
    <hyperlink ref="E6616" r:id="rId5885" display="https://www.filmaffinity.com/es/film843621.html" xr:uid="{EFA46408-7EFC-4FEF-AEFC-FEC1ACB49633}"/>
    <hyperlink ref="E6618" r:id="rId5886" display="https://www.filmaffinity.com/es/film250452.html" xr:uid="{76C7B233-E72B-43FC-8CDA-DFD6179C465A}"/>
    <hyperlink ref="E6620" r:id="rId5887" display="https://www.filmaffinity.com/es/film291960.html" xr:uid="{945011F6-DEF9-4742-980B-2A7A04EE17B2}"/>
    <hyperlink ref="E6621" r:id="rId5888" display="https://www.filmaffinity.com/es/film118488.html" xr:uid="{8B37B9E5-3952-4550-BE43-FB275209CF3D}"/>
    <hyperlink ref="E6622" r:id="rId5889" display="https://www.filmaffinity.com/es/film147882.html" xr:uid="{4E0F752F-09D9-4FDC-8BDB-0394B0878545}"/>
    <hyperlink ref="E6623" r:id="rId5890" display="https://www.filmaffinity.com/es/film733905.html" xr:uid="{977969E2-9C22-4F78-A75D-44A5FB6A92BF}"/>
    <hyperlink ref="E6624" r:id="rId5891" display="https://www.filmaffinity.com/es/film544975.html" xr:uid="{5803E41A-20DF-4E28-9034-90CA381D733A}"/>
    <hyperlink ref="E6626" r:id="rId5892" display="https://www.filmaffinity.com/es/film620366.html" xr:uid="{150F3179-142A-4616-A0F1-AC9B513DB938}"/>
    <hyperlink ref="E6625" r:id="rId5893" display="https://www.filmaffinity.com/es/film794005.html" xr:uid="{EE3F12F5-11DA-4E39-873B-BFC809C36B53}"/>
    <hyperlink ref="E6644" r:id="rId5894" display="https://www.filmaffinity.com/es/film312662.html" xr:uid="{C7CD3B8C-B6B3-4B40-A2FF-166740F29B8C}"/>
    <hyperlink ref="E6627" r:id="rId5895" display="https://www.filmaffinity.com/es/film564897.html" xr:uid="{CB3D7C8C-1219-48A7-99C7-5A6FB9F57461}"/>
    <hyperlink ref="E6629" r:id="rId5896" display="https://www.filmaffinity.com/es/film323683.html" xr:uid="{4A3CF5C4-F92A-41DA-965B-CBD0A4DEBDDC}"/>
    <hyperlink ref="E6630" r:id="rId5897" display="https://www.filmaffinity.com/es/film803543.html" xr:uid="{8D4FA8D0-8334-476A-8346-513256D1C65C}"/>
    <hyperlink ref="E2706" r:id="rId5898" display="https://www.filmaffinity.com/es/film746574.html" xr:uid="{1144452A-F389-4467-930B-0ABAEBC50A7F}"/>
    <hyperlink ref="E6631" r:id="rId5899" display="https://www.filmaffinity.com/es/film913067.html" xr:uid="{D03C1F8C-86AB-4D57-9D25-78AAE35B6256}"/>
    <hyperlink ref="E6632" r:id="rId5900" display="https://www.filmaffinity.com/es/film121773.html" xr:uid="{D9A799EC-2EE7-4195-B781-4E0946B97035}"/>
    <hyperlink ref="E6633" r:id="rId5901" display="https://www.filmaffinity.com/es/film854156.html" xr:uid="{4A259CAF-A6D0-4E7C-946F-24E5CEFB86EA}"/>
    <hyperlink ref="E6634" r:id="rId5902" display="https://www.filmaffinity.com/es/film737464.html" xr:uid="{3DCBA254-6B28-42E0-8712-19029181B494}"/>
    <hyperlink ref="E6635" r:id="rId5903" display="https://www.filmaffinity.com/es/film437348.html" xr:uid="{1B22D4A3-1746-401C-95E4-95C7BBD2914F}"/>
    <hyperlink ref="E6636" r:id="rId5904" display="https://www.filmaffinity.com/es/film781476.html" xr:uid="{E7E293C1-02DF-4617-81EF-B38025FA38BE}"/>
    <hyperlink ref="E6637" r:id="rId5905" display="https://www.filmaffinity.com/es/film336362.html" xr:uid="{9B30D20C-A8C2-4A3E-8838-0F2A6A20467E}"/>
    <hyperlink ref="E6638" r:id="rId5906" display="https://www.filmaffinity.com/es/film597196.html" xr:uid="{9D24EFB0-57D5-42CC-8C5A-FCCEC87EEC8D}"/>
    <hyperlink ref="E6639" r:id="rId5907" display="https://www.filmaffinity.com/es/film684850.html" xr:uid="{6CC2CEFC-494D-403C-83DA-0D0843AB489F}"/>
    <hyperlink ref="E6641" r:id="rId5908" display="https://www.filmaffinity.com/es/film490007.html" xr:uid="{696CDC88-061D-4973-A1AE-E64807BACD3E}"/>
    <hyperlink ref="E6643" r:id="rId5909" display="https://www.filmaffinity.com/es/film377152.html" xr:uid="{1EE5993C-C8C7-4E6E-8C79-23FF2BBA2694}"/>
    <hyperlink ref="E6645" r:id="rId5910" display="https://www.filmaffinity.com/es/film639420.html" xr:uid="{0CD74901-AD32-48C1-B5ED-59BBBF9FC0DA}"/>
    <hyperlink ref="E6646" r:id="rId5911" display="https://www.filmaffinity.com/es/film293336.html" xr:uid="{95A4CD68-66F0-4D63-AE76-3C786E78535D}"/>
    <hyperlink ref="E6647" r:id="rId5912" display="https://www.filmaffinity.com/es/film874120.html" xr:uid="{805D741B-7EFD-4648-AFD9-62817DA069EB}"/>
    <hyperlink ref="E6648" r:id="rId5913" display="https://www.filmaffinity.com/es/film652266.html" xr:uid="{213594C9-2DBA-4EDF-8A77-BE90B7FCCD1E}"/>
    <hyperlink ref="E6649" r:id="rId5914" display="https://www.filmaffinity.com/es/film292198.html" xr:uid="{D02620A1-FA01-46CD-8BC6-78FE780346F6}"/>
    <hyperlink ref="E6650" r:id="rId5915" display="https://www.filmaffinity.com/es/film160442.html" xr:uid="{DA71D37F-E048-4286-B27E-E13AFE137081}"/>
    <hyperlink ref="E6651" r:id="rId5916" display="https://www.filmaffinity.com/es/film198965.html" xr:uid="{72051A11-2409-4EE9-8BDA-F36622B11F01}"/>
    <hyperlink ref="E6653" r:id="rId5917" display="https://www.filmaffinity.com/es/film449620.html" xr:uid="{B805D890-E448-4B7E-9801-4D6FE55C9F0E}"/>
    <hyperlink ref="E6655" r:id="rId5918" display="https://www.filmaffinity.com/es/film587868.html" xr:uid="{4149AE3A-4A85-47DA-ADC7-32E341E14F6F}"/>
    <hyperlink ref="E6657" r:id="rId5919" display="https://www.filmaffinity.com/es/film284201.html" xr:uid="{EE107259-B3CA-4BE8-BDE8-70B4396E1557}"/>
    <hyperlink ref="E6659" r:id="rId5920" display="https://www.filmaffinity.com/es/film510552.html" xr:uid="{DC4EADA1-139F-4E71-A6FD-CA4C176EC3DC}"/>
    <hyperlink ref="E6660" r:id="rId5921" display="https://www.filmaffinity.com/es/film687431.html" xr:uid="{4A76E840-4CCD-4EED-9763-CA06ED5DC8A0}"/>
    <hyperlink ref="E6661" r:id="rId5922" display="https://www.filmaffinity.com/es/film458562.html" xr:uid="{A9BBA3C6-F5AB-448E-B487-7C46D41136AC}"/>
    <hyperlink ref="E6662" r:id="rId5923" display="https://www.filmaffinity.com/es/film838071.html" xr:uid="{B1B5FF71-E0CF-463E-A389-0FE87206A60A}"/>
    <hyperlink ref="E6663" r:id="rId5924" display="https://www.filmaffinity.com/es/film513565.html" xr:uid="{6E4FEFC4-2170-47CB-A492-B1B4B31296E1}"/>
    <hyperlink ref="E6664" r:id="rId5925" display="https://www.filmaffinity.com/es/film254343.html" xr:uid="{6A7B222E-2A47-4CE3-A71F-275C1D5BC6FE}"/>
    <hyperlink ref="E6665" r:id="rId5926" display="https://www.filmaffinity.com/es/film827337.html" xr:uid="{23BC0CF9-5FB1-4F11-97F3-42DBCF1727EB}"/>
    <hyperlink ref="E6666" r:id="rId5927" display="https://www.filmaffinity.com/es/film923216.html" xr:uid="{7A13F3CB-EBFE-4378-A693-154277BCFCDB}"/>
    <hyperlink ref="E6667" r:id="rId5928" display="https://www.filmaffinity.com/es/film955707.html" xr:uid="{4C67011A-BCC4-4964-8CE2-0EBF01210C0B}"/>
    <hyperlink ref="E6668" r:id="rId5929" display="https://www.filmaffinity.com/es/film928477.html" xr:uid="{72A862DD-AD7D-4C7D-B7A9-BF61816B862B}"/>
    <hyperlink ref="E6669" r:id="rId5930" display="https://www.filmaffinity.com/es/film908006.html" xr:uid="{CD2F600F-6A89-4B18-AE1D-50211B4E1532}"/>
    <hyperlink ref="E6670" r:id="rId5931" display="https://www.filmaffinity.com/es/film564615.html" xr:uid="{7030B71A-F0C7-4E93-A94F-07D12B0F6A20}"/>
    <hyperlink ref="E6671" r:id="rId5932" display="https://www.filmaffinity.com/es/film831878.html" xr:uid="{B6FC9017-6B57-4D98-9504-8C874E2295A4}"/>
    <hyperlink ref="E6674" r:id="rId5933" display="https://www.filmaffinity.com/es/film620342.html" xr:uid="{E292270B-ACDE-4B8A-8857-77A26E97127D}"/>
    <hyperlink ref="E6673" r:id="rId5934" display="https://www.filmaffinity.com/es/film193232.html" xr:uid="{B772F4FE-B048-43CC-816B-BFDF326BD7E6}"/>
    <hyperlink ref="E6675" r:id="rId5935" display="https://www.filmaffinity.com/es/film609114.html" xr:uid="{4B133421-B750-47F8-B944-7BD531BB20BF}"/>
    <hyperlink ref="E5610" r:id="rId5936" display="https://www.filmaffinity.com/es/film960430.html" xr:uid="{BE5205D9-EF78-4829-9CFB-3FCF9B44DDA6}"/>
    <hyperlink ref="E6676" r:id="rId5937" display="https://www.filmaffinity.com/es/film729827.html" xr:uid="{59CA53F6-C384-4DB3-B2BB-6C81EF9E1624}"/>
    <hyperlink ref="E6677" r:id="rId5938" display="https://www.filmaffinity.com/es/film424313.html" xr:uid="{773A81F6-28FC-4466-AD2A-CDB1F7C45F52}"/>
    <hyperlink ref="E6678" r:id="rId5939" display="https://www.filmaffinity.com/es/film469434.html" xr:uid="{4FD69A1F-EC08-4193-B5AC-8314F3BF389E}"/>
    <hyperlink ref="E6679" r:id="rId5940" display="https://www.filmaffinity.com/es/film301915.html" xr:uid="{03B1E70C-F59F-48A0-BEBF-D15661D5B993}"/>
    <hyperlink ref="E6680" r:id="rId5941" display="https://www.filmaffinity.com/es/film285703.html" xr:uid="{383A5EFC-17A1-4163-BFC2-10A9DED972F1}"/>
    <hyperlink ref="E6681" r:id="rId5942" display="https://www.filmaffinity.com/es/film632559.html" xr:uid="{59576C4B-0630-4448-937E-FB83B2053B08}"/>
    <hyperlink ref="E6682" r:id="rId5943" display="https://www.filmaffinity.com/es/film276763.html" xr:uid="{D690B3C0-8246-4571-A455-AD4E0272E4EA}"/>
    <hyperlink ref="E6684" r:id="rId5944" display="https://www.filmaffinity.com/es/film135183.html" xr:uid="{D81EBF85-391B-4A3E-8E33-784D9770024A}"/>
    <hyperlink ref="E6683" r:id="rId5945" display="https://www.filmaffinity.com/es/film957201.html" xr:uid="{D276F276-4F95-4D8A-9478-C2CD9BDED935}"/>
    <hyperlink ref="E6685" r:id="rId5946" display="https://www.filmaffinity.com/es/film235733.html" xr:uid="{22373333-F1F7-4E94-8548-9F5F2D9856F6}"/>
    <hyperlink ref="E6686" r:id="rId5947" display="https://www.filmaffinity.com/es/film467018.html" xr:uid="{122249D6-0A39-4B3C-8A1D-7E93551545EA}"/>
    <hyperlink ref="E6687" r:id="rId5948" display="https://www.filmaffinity.com/es/film738094.html" xr:uid="{F34971C5-8EB9-4584-8897-741D09B822CE}"/>
    <hyperlink ref="E6688" r:id="rId5949" display="https://www.filmaffinity.com/es/film648869.html" xr:uid="{61762AD7-C321-4078-8F71-6E490DB6EAA1}"/>
    <hyperlink ref="E6689" r:id="rId5950" display="https://www.filmaffinity.com/es/film172200.html" xr:uid="{F5AF465C-A06E-4BC9-B144-55A4D7ED6D06}"/>
    <hyperlink ref="E6690" r:id="rId5951" display="https://www.filmaffinity.com/es/film636398.html" xr:uid="{E164801D-FF05-41E0-B8F6-4E577F5C38F5}"/>
    <hyperlink ref="E6691" r:id="rId5952" display="https://www.filmaffinity.com/es/film632981.html" xr:uid="{1ADE4D60-7A3B-44EB-A4B9-3EB88C935082}"/>
    <hyperlink ref="E6692" r:id="rId5953" display="https://www.filmaffinity.com/es/film405685.html" xr:uid="{A3CD1EDD-0F14-4BFE-AFD9-CA7B43090791}"/>
    <hyperlink ref="E6693" r:id="rId5954" display="https://www.filmaffinity.com/es/film115575.html" xr:uid="{49AD2A49-2DC8-4B5C-9BAA-A518D19630B6}"/>
    <hyperlink ref="E6694" r:id="rId5955" display="https://www.filmaffinity.com/es/film934831.html" xr:uid="{661D963D-7FDB-4C71-BF68-22A1D772CEB4}"/>
    <hyperlink ref="E6696" r:id="rId5956" display="https://www.filmaffinity.com/es/film789344.html" xr:uid="{334F6D5E-CE79-47C1-B675-5A829D54DBF9}"/>
    <hyperlink ref="E6697" r:id="rId5957" display="https://www.filmaffinity.com/es/film252628.html" xr:uid="{DE17C7BE-5374-490A-A835-4D5B543D5E23}"/>
    <hyperlink ref="E6698" r:id="rId5958" display="https://www.filmaffinity.com/es/film522988.html" xr:uid="{FC944ADE-9ADA-464A-865E-B1ACA9841479}"/>
    <hyperlink ref="E6699" r:id="rId5959" display="https://www.filmaffinity.com/es/film748026.html" xr:uid="{56F310AB-1513-4858-9B7A-921B8AA52CBD}"/>
    <hyperlink ref="E6700" r:id="rId5960" display="https://www.filmaffinity.com/es/film374161.html" xr:uid="{5D05C2E2-D2CF-4950-AB96-C2FA2792FEF2}"/>
    <hyperlink ref="E6701" r:id="rId5961" display="https://www.filmaffinity.com/es/film125285.html" xr:uid="{4E02F9AA-E29E-4148-A26D-5CC9C331BC3F}"/>
    <hyperlink ref="E6702" r:id="rId5962" display="https://www.filmaffinity.com/es/film875098.html" xr:uid="{810DA541-92BF-46F1-84E9-65C976705B22}"/>
    <hyperlink ref="E355" r:id="rId5963" display="https://www.filmaffinity.com/es/film541384.html" xr:uid="{AD814A74-77F4-459E-9919-5FABBD0AB112}"/>
    <hyperlink ref="E6703" r:id="rId5964" display="https://www.filmaffinity.com/es/film320495.html" xr:uid="{3B718633-0D18-4F51-957B-2D3D3FEBEE81}"/>
    <hyperlink ref="E6704" r:id="rId5965" display="https://www.filmaffinity.com/es/film933579.html" xr:uid="{9A38687B-8CB8-4DD3-BA89-10E25BE1AB04}"/>
    <hyperlink ref="E6705" r:id="rId5966" display="https://www.filmaffinity.com/es/film188131.html" xr:uid="{0661D037-484B-4745-856F-D4461B0EC1F0}"/>
    <hyperlink ref="E6706" r:id="rId5967" display="https://www.filmaffinity.com/es/film787408.html" xr:uid="{995848D9-FBE7-4D55-9E9B-2F7E1501646D}"/>
    <hyperlink ref="E6707" r:id="rId5968" display="https://www.filmaffinity.com/es/film626718.html" xr:uid="{AA7E49F4-ABEA-4350-8A7E-5A73D6F6384F}"/>
    <hyperlink ref="E6708" r:id="rId5969" display="https://www.filmaffinity.com/es/film136973.html" xr:uid="{1880267A-96F1-4D9B-894E-DDAEB0FAD163}"/>
    <hyperlink ref="E6711" r:id="rId5970" display="https://www.filmaffinity.com/es/film258178.html" xr:uid="{3D567095-1B3E-4F8B-B078-B0D0A9F8CDE9}"/>
    <hyperlink ref="E6712" r:id="rId5971" display="https://www.filmaffinity.com/es/film201269.html" xr:uid="{F9F12EF1-0299-42A7-9229-DBC5544B198C}"/>
    <hyperlink ref="E6713" r:id="rId5972" display="https://www.filmaffinity.com/es/film509573.html" xr:uid="{7ED360FB-0A01-4E04-851F-539898A43DD4}"/>
    <hyperlink ref="E6714" r:id="rId5973" display="https://www.filmaffinity.com/es/film415243.html" xr:uid="{5315950A-90C8-4258-893C-C23F2862ABAF}"/>
    <hyperlink ref="E6715" r:id="rId5974" display="https://www.filmaffinity.com/es/film178318.html" xr:uid="{EE8E9DA5-8535-4C5F-865A-4953187C79FD}"/>
    <hyperlink ref="E6716" r:id="rId5975" display="https://www.filmaffinity.com/es/film568811.html" xr:uid="{1F88720E-E3AF-4699-9B96-17ADC5145AB2}"/>
    <hyperlink ref="E6717" r:id="rId5976" display="https://www.filmaffinity.com/es/film345053.html" xr:uid="{E363CD9D-ED75-497F-A4DB-74D2D318F51E}"/>
    <hyperlink ref="E6719" r:id="rId5977" display="https://www.filmaffinity.com/es/film925451.html" xr:uid="{54E4787B-56ED-4380-8FEA-9E63236FCE73}"/>
    <hyperlink ref="E6720" r:id="rId5978" display="https://www.filmaffinity.com/es/film910706.html" xr:uid="{C5302F1D-5CB5-41AD-84E3-F607580F9AD1}"/>
    <hyperlink ref="E6721" r:id="rId5979" display="https://www.filmaffinity.com/es/film670218.html" xr:uid="{7333E893-88D0-4595-9E4A-7EA89430CDA8}"/>
    <hyperlink ref="E6722" r:id="rId5980" display="https://www.filmaffinity.com/es/film983516.html" xr:uid="{79D7E769-BCF5-4F53-9DAA-28EF189010CC}"/>
    <hyperlink ref="E6723" r:id="rId5981" display="https://www.filmaffinity.com/es/film433227.html" xr:uid="{CEDE89E8-B0DD-46F5-A62C-A26B41E8455C}"/>
    <hyperlink ref="E6725" r:id="rId5982" display="https://www.filmaffinity.com/es/film610407.html" xr:uid="{987DA60C-55E5-4C68-A9FF-AB60DFE21050}"/>
    <hyperlink ref="E6728" r:id="rId5983" display="https://www.filmaffinity.com/es/film148817.html" xr:uid="{12C9CEB2-524D-4B26-B893-BFF795ED5BE1}"/>
    <hyperlink ref="E6729" r:id="rId5984" display="https://www.filmaffinity.com/es/film282052.html" xr:uid="{32FD2394-B413-406B-A5CE-52CA4E8F45A2}"/>
    <hyperlink ref="E6730" r:id="rId5985" display="https://www.filmaffinity.com/es/film213201.html" xr:uid="{3731F9CB-A064-4EF3-8316-DC372610BB18}"/>
    <hyperlink ref="E6731" r:id="rId5986" display="https://www.filmaffinity.com/es/film502698.html" xr:uid="{825B601B-D88F-41AF-A190-DFDE1DE5D760}"/>
    <hyperlink ref="E6732" r:id="rId5987" display="https://www.filmaffinity.com/es/film969006.html" xr:uid="{1D004467-EB4D-4B10-811C-C0F8DF55930B}"/>
    <hyperlink ref="E6733" r:id="rId5988" display="https://www.filmaffinity.com/es/film162086.html" xr:uid="{76FB02B9-8F8C-493C-B3DA-8DD1F2D194AA}"/>
    <hyperlink ref="E6734" r:id="rId5989" display="https://www.filmaffinity.com/es/film559171.html" xr:uid="{B045A5B4-0597-453E-82AB-7FE19432C2AF}"/>
    <hyperlink ref="E6735" r:id="rId5990" display="https://www.filmaffinity.com/es/film468816.html" xr:uid="{D4C67D40-9725-4151-AC46-4F673BB1036C}"/>
    <hyperlink ref="E6736" r:id="rId5991" display="https://www.filmaffinity.com/es/film665041.html" xr:uid="{CF6F1A93-8C03-487E-BB44-BB858DC518F2}"/>
    <hyperlink ref="E6737" r:id="rId5992" display="https://www.filmaffinity.com/es/film683441.html" xr:uid="{BB0C1D7B-D11A-4E34-9848-2148C1500E82}"/>
    <hyperlink ref="E6738" r:id="rId5993" display="https://www.filmaffinity.com/es/film610355.html" xr:uid="{D691D866-9DD0-4D01-B51B-16789DEDE3BA}"/>
    <hyperlink ref="E6739" r:id="rId5994" display="https://www.filmaffinity.com/es/film565861.html" xr:uid="{DB644B04-DF21-4BD0-A315-E7798526BEA7}"/>
    <hyperlink ref="E6740" r:id="rId5995" display="https://www.filmaffinity.com/es/film396978.html" xr:uid="{82E0D294-DD0A-4C5E-A4D7-0549D579CC8C}"/>
    <hyperlink ref="E6741" r:id="rId5996" display="https://www.filmaffinity.com/es/film718233.html" xr:uid="{6A656A6F-5452-483D-97FE-946B622793AA}"/>
    <hyperlink ref="E6742" r:id="rId5997" display="https://www.filmaffinity.com/es/film871970.html" xr:uid="{34FFAC2F-40C2-4413-BB7A-F17883FDDAEA}"/>
    <hyperlink ref="E6743" r:id="rId5998" display="https://www.filmaffinity.com/es/film203506.html" xr:uid="{9815E33F-B833-4134-BFC7-1D32ABA00B09}"/>
    <hyperlink ref="E6744" r:id="rId5999" display="https://www.filmaffinity.com/es/film999630.html" xr:uid="{D8E2256D-B42D-4DCD-BCC6-0179CCE6B13B}"/>
    <hyperlink ref="E6745" r:id="rId6000" display="https://www.filmaffinity.com/es/film177410.html" xr:uid="{050FD2D9-326B-4362-A2D0-951439289EA6}"/>
    <hyperlink ref="E6746" r:id="rId6001" display="https://www.filmaffinity.com/es/film137461.html" xr:uid="{F434CD56-2730-4B92-AF82-6038CEFAA383}"/>
    <hyperlink ref="E6747" r:id="rId6002" display="https://www.filmaffinity.com/es/film935992.html" xr:uid="{A029A28B-76E0-4270-A0AE-1056CCE660C2}"/>
    <hyperlink ref="E6748" r:id="rId6003" display="https://www.filmaffinity.com/es/film819776.html" xr:uid="{4B49318E-8A08-4429-8CA3-0E1B5956805F}"/>
    <hyperlink ref="E6749" r:id="rId6004" display="https://www.filmaffinity.com/es/film504077.html" xr:uid="{CA8EC07B-6F6C-41F5-BB56-3AFDD138CC3F}"/>
    <hyperlink ref="E6750" r:id="rId6005" display="https://www.filmaffinity.com/es/film577820.html" xr:uid="{74AAFEB3-9DAC-48A3-9939-CC7C2487CBA5}"/>
    <hyperlink ref="E6751" r:id="rId6006" display="https://www.filmaffinity.com/es/film983022.html" xr:uid="{7D0EEA42-B336-4085-97AC-601D88220391}"/>
    <hyperlink ref="E6752" r:id="rId6007" display="https://www.filmaffinity.com/es/film262930.html" xr:uid="{7FFA2A55-9340-48AF-9EFC-7B516713FCDE}"/>
    <hyperlink ref="E6753" r:id="rId6008" display="https://www.filmaffinity.com/es/film646143.html" xr:uid="{4BE25462-E60A-432C-8C2C-AC39B75772C3}"/>
    <hyperlink ref="E6754" r:id="rId6009" display="https://www.filmaffinity.com/es/film281323.html" xr:uid="{12E83ABD-83F5-4C4B-8551-08D0DE21232E}"/>
    <hyperlink ref="E6755" r:id="rId6010" display="https://www.filmaffinity.com/es/film240191.html" xr:uid="{A3F19620-E8F8-41C2-BF8B-2AA0B7EB958E}"/>
    <hyperlink ref="E6757" r:id="rId6011" display="https://www.filmaffinity.com/es/film634418.html" xr:uid="{53878ADC-57B6-4F82-91BB-4CA5B45D51C7}"/>
    <hyperlink ref="E6759" r:id="rId6012" display="https://www.filmaffinity.com/es/film949288.html" xr:uid="{63A84EE2-F145-4D24-8151-253DB17798DB}"/>
    <hyperlink ref="E6760" r:id="rId6013" display="https://www.filmaffinity.com/es/film431103.html" xr:uid="{70F79E1E-0234-4231-AE0A-2E375008FBAC}"/>
    <hyperlink ref="E6761" r:id="rId6014" display="https://www.filmaffinity.com/es/film719097.html" xr:uid="{D6165FF8-6E6A-4390-9CC2-DE61680A05D0}"/>
    <hyperlink ref="E6762" r:id="rId6015" display="https://www.filmaffinity.com/es/film756453.html" xr:uid="{229072B1-3261-4A9C-A8A1-74042CB173CB}"/>
    <hyperlink ref="E6763" r:id="rId6016" display="https://www.filmaffinity.com/es/film134069.html" xr:uid="{B6B8287C-5B72-449E-B343-7DFF7E17C106}"/>
    <hyperlink ref="E6764" r:id="rId6017" display="https://www.filmaffinity.com/es/film360344.html" xr:uid="{56B2359E-ACAC-4014-B6D6-00D6561943AF}"/>
    <hyperlink ref="E6765" r:id="rId6018" display="https://www.filmaffinity.com/es/film107500.html" xr:uid="{0CB5DE74-9B9B-4BD1-A3C7-F1E23B220A33}"/>
    <hyperlink ref="E6766" r:id="rId6019" display="https://www.filmaffinity.com/es/film749712.html" xr:uid="{15E46713-E715-492D-849A-7DD42378B039}"/>
    <hyperlink ref="E6767" r:id="rId6020" display="https://www.filmaffinity.com/es/film894717.html" xr:uid="{E667D070-325B-494C-A27B-2079B0E185DC}"/>
    <hyperlink ref="E6768" r:id="rId6021" display="https://www.filmaffinity.com/es/film524502.html" xr:uid="{3F646E4E-E33C-4A5E-B96D-A5DCC298F23A}"/>
    <hyperlink ref="E6769" r:id="rId6022" display="https://www.filmaffinity.com/es/film314315.html" xr:uid="{1C507D83-5890-4695-874A-D17253AE79C7}"/>
    <hyperlink ref="E6770" r:id="rId6023" display="https://www.filmaffinity.com/es/film327875.html" xr:uid="{D6489CBC-4CB7-431E-9050-A85BF239DEB9}"/>
    <hyperlink ref="E6771" r:id="rId6024" display="https://www.filmaffinity.com/es/film950915.html" xr:uid="{4F0E6B10-F62F-4DE3-B084-8F0933EB1D5A}"/>
    <hyperlink ref="E6772" r:id="rId6025" display="https://www.filmaffinity.com/es/film691327.html" xr:uid="{426EF9ED-F8B4-4746-B0CA-313B106B167A}"/>
    <hyperlink ref="E6773" r:id="rId6026" display="https://www.filmaffinity.com/es/film110083.html" xr:uid="{D3DF4512-86BA-42BA-8AAE-BC3A22B53BB7}"/>
    <hyperlink ref="E6774" r:id="rId6027" display="https://www.filmaffinity.com/es/film841420.html" xr:uid="{44BE170B-4EBE-4215-8D94-4A7446E66158}"/>
    <hyperlink ref="E6775" r:id="rId6028" display="https://www.filmaffinity.com/es/film225838.html" xr:uid="{68B769DD-1441-4490-A47C-9758D5CC8980}"/>
    <hyperlink ref="E6781" r:id="rId6029" display="https://www.filmaffinity.com/es/film509849.html" xr:uid="{AB04AB8E-D3EA-4DA1-BFE6-23C0D37A6A57}"/>
    <hyperlink ref="E6782" r:id="rId6030" display="https://www.filmaffinity.com/es/film407989.html" xr:uid="{FD31EC52-BBA0-4FB8-BD12-03C48FE5F6C1}"/>
    <hyperlink ref="E6783" r:id="rId6031" display="https://www.filmaffinity.com/es/film690613.html" xr:uid="{DE0C4D76-E8BD-40EB-87D6-01BC1F9B7A70}"/>
    <hyperlink ref="E6784" r:id="rId6032" display="https://www.filmaffinity.com/es/film435623.html" xr:uid="{30510245-5DFF-4FE7-856A-42562570AC8C}"/>
    <hyperlink ref="E6785" r:id="rId6033" display="https://www.filmaffinity.com/es/film799099.html" xr:uid="{3728C7D0-4D9C-4046-AB46-7C73E3FA06D7}"/>
    <hyperlink ref="E6786" r:id="rId6034" display="https://www.filmaffinity.com/es/film566004.html" xr:uid="{C6A15515-4BAF-4A43-9463-4AB35F4375D6}"/>
    <hyperlink ref="E6788" r:id="rId6035" display="https://www.filmaffinity.com/es/film326435.html" xr:uid="{AA43C106-0C59-466E-B7D0-7BFF93B06146}"/>
    <hyperlink ref="E6787" r:id="rId6036" display="https://www.filmaffinity.com/es/film557183.html" xr:uid="{00ECD3F3-5C1E-4A73-968F-0CA5DE986F34}"/>
    <hyperlink ref="E6789" r:id="rId6037" display="https://www.filmaffinity.com/es/film296920.html" xr:uid="{4EE7170B-4009-432A-992E-B4094C34F730}"/>
    <hyperlink ref="E6779" r:id="rId6038" display="https://www.filmaffinity.com/es/film696108.html" xr:uid="{A1316EB9-7D2D-4B72-BB24-B1FDE788CB5F}"/>
    <hyperlink ref="E6790" r:id="rId6039" display="https://www.filmaffinity.com/es/film452048.html" xr:uid="{2084113B-FBEE-4C3E-915D-C587D8B82809}"/>
    <hyperlink ref="E6791" r:id="rId6040" display="https://www.filmaffinity.com/es/film873217.html" xr:uid="{001AD0E3-AF35-4582-B66B-5E529A1D8A0E}"/>
    <hyperlink ref="E6792" r:id="rId6041" display="https://www.filmaffinity.com/es/film821067.html" xr:uid="{01B7A3B7-0A9D-4B64-80BE-57D90044D657}"/>
    <hyperlink ref="E6793" r:id="rId6042" display="https://www.filmaffinity.com/es/film236718.html" xr:uid="{77C38647-E245-441C-ABAA-8BA366320ADA}"/>
    <hyperlink ref="E6794" r:id="rId6043" display="https://www.filmaffinity.com/es/film788393.html" xr:uid="{60B765A4-F6A1-4588-AFEC-D8A292B25811}"/>
    <hyperlink ref="E6795" r:id="rId6044" display="https://www.filmaffinity.com/es/film605001.html" xr:uid="{C06A2261-947F-43F7-AE32-57646753999A}"/>
    <hyperlink ref="E6796" r:id="rId6045" display="https://www.filmaffinity.com/es/film485399.html" xr:uid="{FE57B9B8-B372-48A6-8444-98ED3218C3B3}"/>
    <hyperlink ref="E6797" r:id="rId6046" display="https://www.filmaffinity.com/es/film107690.html" xr:uid="{A3712D98-D2C8-4CA3-9331-024F1BDCDA35}"/>
    <hyperlink ref="E6798" r:id="rId6047" display="https://www.filmaffinity.com/es/film661993.html" xr:uid="{1693E391-4D82-4DFC-B7E2-0DD81D32ACEE}"/>
    <hyperlink ref="E6799" r:id="rId6048" display="https://www.filmaffinity.com/es/film686488.html" xr:uid="{1E96A31A-2EA8-4E97-BE0B-6666807E9BE3}"/>
    <hyperlink ref="E6800" r:id="rId6049" display="https://www.filmaffinity.com/es/film987669.html" xr:uid="{4E214E1B-19FC-42C8-9862-517BC466E531}"/>
    <hyperlink ref="E6801" r:id="rId6050" display="https://www.filmaffinity.com/es/film542786.html" xr:uid="{CCBF4677-D50E-4A86-A0ED-5079CC3C933D}"/>
    <hyperlink ref="E6804" r:id="rId6051" display="https://www.filmaffinity.com/es/film645323.html" xr:uid="{0D24AE75-64C8-45CA-8C74-85E4825992A3}"/>
    <hyperlink ref="E6805" r:id="rId6052" display="https://www.filmaffinity.com/es/film311563.html" xr:uid="{E4B5AA71-F437-47A1-85B4-4937F3EC2CBE}"/>
    <hyperlink ref="E6806" r:id="rId6053" display="https://www.filmaffinity.com/es/film382228.html" xr:uid="{F69CC8A5-6F9A-4AAF-8E70-670F77A6C2F1}"/>
    <hyperlink ref="E6807" r:id="rId6054" display="https://www.filmaffinity.com/es/film970039.html" xr:uid="{A6BDEDD3-BA84-4B9B-8BCC-0A1E92740394}"/>
    <hyperlink ref="E6808" r:id="rId6055" display="https://www.filmaffinity.com/es/film241936.html" xr:uid="{A2413B20-4947-401B-9985-1F3851E6FFEA}"/>
    <hyperlink ref="E6809" r:id="rId6056" display="https://www.filmaffinity.com/es/film808206.html" xr:uid="{8928C57A-7E02-453E-869D-B8082BFE8B7F}"/>
    <hyperlink ref="E6810" r:id="rId6057" display="https://www.filmaffinity.com/es/film269350.html" xr:uid="{8C5AFE91-D6F0-4E67-BC77-F45AC67A387A}"/>
    <hyperlink ref="E6811" r:id="rId6058" display="https://www.filmaffinity.com/es/film514114.html" xr:uid="{D6C5167E-DF37-4D07-BC6F-6ED045FD2813}"/>
    <hyperlink ref="E6812" r:id="rId6059" display="https://www.filmaffinity.com/es/film229222.html" xr:uid="{2DEDF5A4-83E0-4014-BEF4-FA06243B4CB7}"/>
    <hyperlink ref="E6813" r:id="rId6060" display="https://www.filmaffinity.com/es/film680387.html" xr:uid="{55B4FC36-59AD-4353-AADE-252B341E3ACB}"/>
    <hyperlink ref="E6814" r:id="rId6061" display="https://www.filmaffinity.com/es/film131887.html" xr:uid="{609377CA-94A9-4B53-A351-E15FE4171029}"/>
    <hyperlink ref="E6815" r:id="rId6062" display="https://www.filmaffinity.com/es/film110067.html" xr:uid="{72CA75DB-5220-4259-AFAC-1B59F34FD30E}"/>
    <hyperlink ref="E6817" r:id="rId6063" display="https://www.filmaffinity.com/es/film927330.html" xr:uid="{E7F6921A-EED3-462C-A79C-830C03F57945}"/>
    <hyperlink ref="E6818" r:id="rId6064" display="https://www.filmaffinity.com/es/film816914.html" xr:uid="{4D50EB94-093A-4DE0-B7D2-981D9AF8A033}"/>
    <hyperlink ref="E6819" r:id="rId6065" display="https://www.filmaffinity.com/es/film512576.html" xr:uid="{ABC87EFB-DA6F-476C-A090-AB4273FBD8CF}"/>
    <hyperlink ref="E6820" r:id="rId6066" display="https://www.filmaffinity.com/es/film509890.html" xr:uid="{7903BCA5-50D1-4E36-9CED-F2678ACA2D37}"/>
    <hyperlink ref="E6821" r:id="rId6067" display="https://www.filmaffinity.com/es/film528956.html" xr:uid="{64EAD402-E6DD-439B-B749-A52FBE1B7EDD}"/>
    <hyperlink ref="E6822" r:id="rId6068" display="https://www.filmaffinity.com/es/film565240.html" xr:uid="{698B0126-2C1A-44BE-862B-469CF9595A88}"/>
    <hyperlink ref="E6823" r:id="rId6069" display="https://www.filmaffinity.com/es/film854886.html" xr:uid="{24E630FD-F5D4-4063-98C7-C89E8E05CD79}"/>
    <hyperlink ref="E6824" r:id="rId6070" display="https://www.filmaffinity.com/es/film758633.html" xr:uid="{662FB293-A9FE-4B76-960C-36C500DD63AB}"/>
    <hyperlink ref="E6825" r:id="rId6071" display="https://www.filmaffinity.com/es/film898717.html" xr:uid="{AD4173CF-C260-4E6E-A44C-436ED0A624A9}"/>
    <hyperlink ref="E6826" r:id="rId6072" display="https://www.filmaffinity.com/es/film892491.html" xr:uid="{E300A23D-7CB6-410E-8A14-BC874CEC8EC1}"/>
    <hyperlink ref="E6828" r:id="rId6073" display="https://www.filmaffinity.com/es/film357883.html" xr:uid="{6467A100-5C15-489B-B462-15BAC15CD54E}"/>
    <hyperlink ref="E6830" r:id="rId6074" display="https://www.filmaffinity.com/es/film874990.html" xr:uid="{D7CD06E0-F86D-4936-8126-CBAAD0F23556}"/>
    <hyperlink ref="E6831" r:id="rId6075" display="https://www.filmaffinity.com/es/film420760.html" xr:uid="{3130790D-E979-42DF-B128-B9087F5B754B}"/>
    <hyperlink ref="E6832" r:id="rId6076" display="https://www.filmaffinity.com/es/film728090.html" xr:uid="{54043639-F9D7-47CE-BF86-CC03DC193670}"/>
    <hyperlink ref="E6833" r:id="rId6077" display="https://www.filmaffinity.com/es/film738312.html" xr:uid="{57B93EFB-C603-4114-A621-218526F59727}"/>
    <hyperlink ref="E6834" r:id="rId6078" display="https://www.filmaffinity.com/es/film452428.html" xr:uid="{EFE59443-6044-49AF-8447-53C48D41C8D5}"/>
    <hyperlink ref="E6835" r:id="rId6079" display="https://www.filmaffinity.com/es/film316181.html" xr:uid="{2997FD09-98DB-41E6-A6ED-511005BF9F47}"/>
    <hyperlink ref="E6836" r:id="rId6080" display="https://www.filmaffinity.com/es/film501035.html" xr:uid="{FFE8D5D7-3AB8-4278-92AE-ED5E91EB12A5}"/>
    <hyperlink ref="E6837" r:id="rId6081" display="https://www.filmaffinity.com/es/film243671.html" xr:uid="{5ADD366F-5B5F-4D41-8FB0-C60B1AF7C0A1}"/>
    <hyperlink ref="E6838" r:id="rId6082" display="https://www.filmaffinity.com/es/film618171.html" xr:uid="{F2BF38BB-5E66-4E12-97FF-947D45AEEE3D}"/>
    <hyperlink ref="E6839" r:id="rId6083" display="https://www.filmaffinity.com/es/film277453.html" xr:uid="{7A002301-70C8-42B8-B66B-339BEF0E1840}"/>
    <hyperlink ref="E6840" r:id="rId6084" display="https://www.filmaffinity.com/es/film556367.html" xr:uid="{AEC656F2-1A92-4991-8776-B35331F6BD13}"/>
    <hyperlink ref="E6841" r:id="rId6085" display="https://www.filmaffinity.com/es/film159721.html" xr:uid="{F93019D1-CDBE-4FBD-81B6-21A0D6D12923}"/>
    <hyperlink ref="E6842" r:id="rId6086" display="https://www.filmaffinity.com/es/film118334.html" xr:uid="{C467B76C-4626-470C-840F-A2DD612EA953}"/>
    <hyperlink ref="E6843" r:id="rId6087" display="https://www.filmaffinity.com/es/film921830.html" xr:uid="{BE3D05E8-5264-48DA-B35D-F8D492C1D2B0}"/>
    <hyperlink ref="E6844" r:id="rId6088" display="https://www.filmaffinity.com/es/film953502.html" xr:uid="{FE78C325-137A-4A74-B49D-18EFF0CA4BEB}"/>
    <hyperlink ref="E5348" r:id="rId6089" display="https://www.filmaffinity.com/es/film111457.html" xr:uid="{9B844B63-4D74-46BC-8ADF-C02B8724F196}"/>
    <hyperlink ref="E6845" r:id="rId6090" display="https://www.filmaffinity.com/es/film941563.html" xr:uid="{E35D7940-BE70-40F5-882E-AFE6EFA0541E}"/>
    <hyperlink ref="E6846" r:id="rId6091" display="https://www.filmaffinity.com/es/film526223.html" xr:uid="{C79862A6-C6BC-4989-BA4A-130578CFD132}"/>
    <hyperlink ref="E6848" r:id="rId6092" display="https://www.filmaffinity.com/es/film679820.html" xr:uid="{A9DD2566-58AF-430C-B19E-C348952210C4}"/>
    <hyperlink ref="E6367" r:id="rId6093" display="https://www.filmaffinity.com/es/film752090.html" xr:uid="{D1B4FD33-123E-4092-88D8-051F64510AB7}"/>
    <hyperlink ref="E6849" r:id="rId6094" display="https://www.filmaffinity.com/es/film581599.html" xr:uid="{B005F952-59EF-4678-8EC0-B8F62085CF9A}"/>
    <hyperlink ref="E6850" r:id="rId6095" display="https://www.filmaffinity.com/es/film145536.html" xr:uid="{6D0341A2-DDE9-478C-B2EE-F737CEB52C61}"/>
    <hyperlink ref="E6851" r:id="rId6096" display="https://www.filmaffinity.com/es/film497394.html" xr:uid="{03C973FE-2147-40C1-9D46-3532415256A7}"/>
    <hyperlink ref="E6852" r:id="rId6097" display="https://www.filmaffinity.com/es/film855171.html" xr:uid="{B62108FB-0B2C-4BE4-92AF-BA54304D9ECE}"/>
    <hyperlink ref="E6853" r:id="rId6098" display="https://www.filmaffinity.com/es/film863569.html" xr:uid="{39E73810-DC22-47E6-80F6-8D3B618A28F8}"/>
    <hyperlink ref="E6854" r:id="rId6099" display="https://www.filmaffinity.com/es/film253229.html" xr:uid="{E5A18DCF-B0D6-4793-B640-1A3838E26F89}"/>
    <hyperlink ref="E6855" r:id="rId6100" display="https://www.filmaffinity.com/es/film257212.html" xr:uid="{78239F79-3A02-4467-9313-246EFC859794}"/>
    <hyperlink ref="E6856" r:id="rId6101" display="https://www.filmaffinity.com/es/film953782.html" xr:uid="{8FFF3BC4-97D9-45A0-A525-081537E64DD5}"/>
    <hyperlink ref="E6857" r:id="rId6102" display="https://www.filmaffinity.com/es/film917688.html" xr:uid="{3F436412-DD22-4F60-9AB4-515CC5D69E17}"/>
    <hyperlink ref="E6858" r:id="rId6103" display="https://www.filmaffinity.com/es/film331620.html" xr:uid="{C3591975-49D2-42F3-BB8A-C38FE9D0FC99}"/>
    <hyperlink ref="E6861" r:id="rId6104" display="https://www.filmaffinity.com/es/film197734.html" xr:uid="{130D08FD-A864-4DD2-900E-43D5570885E9}"/>
    <hyperlink ref="E6863" r:id="rId6105" display="https://www.filmaffinity.com/es/film709622.html" xr:uid="{2C3D3201-F87F-4507-A358-E32277E6C477}"/>
    <hyperlink ref="E6866" r:id="rId6106" display="https://www.filmaffinity.com/es/film681417.html" xr:uid="{71AA686C-67C7-4F76-ACA8-5DBFD807D70A}"/>
    <hyperlink ref="E6867" r:id="rId6107" display="https://www.filmaffinity.com/es/film144624.html" xr:uid="{4BD6EB19-8ABC-4344-95D2-04B166E46763}"/>
    <hyperlink ref="E6868" r:id="rId6108" display="https://www.filmaffinity.com/es/film885173.html" xr:uid="{01BA3937-90E1-456F-9958-3D4F424F3E2B}"/>
    <hyperlink ref="E6869" r:id="rId6109" display="https://www.filmaffinity.com/es/film964851.html" xr:uid="{877ECFF0-42DC-482E-A661-5DE46B9DDB17}"/>
    <hyperlink ref="E6870" r:id="rId6110" display="https://www.filmaffinity.com/es/film353704.html" xr:uid="{D4A821C8-525B-4581-8B50-3BB606492B4B}"/>
    <hyperlink ref="E6871" r:id="rId6111" display="https://www.filmaffinity.com/es/film258486.html" xr:uid="{0624B1C8-E50D-4C6F-88D1-9980AB07D7DD}"/>
    <hyperlink ref="E6872" r:id="rId6112" display="https://www.filmaffinity.com/es/film752277.html" xr:uid="{16539E1A-C72A-46B0-A01E-18B2C1175C68}"/>
    <hyperlink ref="E6873" r:id="rId6113" display="https://www.filmaffinity.com/es/film673972.html" xr:uid="{E02495D8-3DD2-45E7-AD2F-F36190B7005A}"/>
    <hyperlink ref="E6875" r:id="rId6114" display="https://www.filmaffinity.com/es/film582579.html" xr:uid="{46E57660-CC74-4E98-B2DA-A2D3E0F9F2A8}"/>
    <hyperlink ref="E6877" r:id="rId6115" display="https://www.filmaffinity.com/es/film929727.html" xr:uid="{F96631C2-BCEC-4694-A680-946BA211F91C}"/>
    <hyperlink ref="E6879" r:id="rId6116" display="https://www.filmaffinity.com/es/film216003.html" xr:uid="{C9DA269C-D972-45FF-9589-5486985F6A1B}"/>
    <hyperlink ref="E6880" r:id="rId6117" display="https://www.filmaffinity.com/es/film784063.html" xr:uid="{BA14CCF8-B878-47FB-8F9F-D08A0CF22221}"/>
    <hyperlink ref="E6881" r:id="rId6118" display="https://www.filmaffinity.com/es/film700061.html" xr:uid="{15758552-DC93-424D-B204-90E70E841077}"/>
    <hyperlink ref="E2778" r:id="rId6119" display="https://www.filmaffinity.com/es/film270192.html" xr:uid="{3373C638-CD6F-4E5F-BD9D-0006425D626D}"/>
    <hyperlink ref="E6882" r:id="rId6120" display="https://www.filmaffinity.com/es/film812820.html" xr:uid="{A6F4CC9D-B013-4D93-89BE-74772F770D36}"/>
    <hyperlink ref="E6883" r:id="rId6121" display="https://www.filmaffinity.com/es/film320915.html" xr:uid="{3B65F6C0-1D22-4FC1-A525-8AE28F0C0BAD}"/>
    <hyperlink ref="E6878" r:id="rId6122" display="https://www.filmaffinity.com/es/film485460.html" xr:uid="{A9A6B25B-5294-4051-95C2-BE33FFCA8E90}"/>
    <hyperlink ref="E6884" r:id="rId6123" display="https://www.filmaffinity.com/es/film820073.html" xr:uid="{4AA205CE-577F-4B14-9E7B-F8294B3872AA}"/>
    <hyperlink ref="E6885" r:id="rId6124" display="https://www.filmaffinity.com/es/film715732.html" xr:uid="{58FC666C-BCBB-4310-B00A-1929CD22A042}"/>
    <hyperlink ref="E6886" r:id="rId6125" display="https://www.filmaffinity.com/es/film636414.html" xr:uid="{22DBA0EA-C256-4F49-8B1C-CAAEA7740FA9}"/>
    <hyperlink ref="E6887" r:id="rId6126" display="https://www.filmaffinity.com/es/film922814.html" xr:uid="{9E98694E-FF9C-44A4-941A-92364CC2C5ED}"/>
    <hyperlink ref="E6888" r:id="rId6127" display="https://www.filmaffinity.com/es/film375689.html" xr:uid="{4B1B2548-F543-4B4E-876C-7AD68B685EBE}"/>
    <hyperlink ref="E6889" r:id="rId6128" display="https://www.filmaffinity.com/es/film551084.html" xr:uid="{9DA436A2-C2E6-4B8D-B9B0-3E18AFB91CDD}"/>
    <hyperlink ref="E6890" r:id="rId6129" display="https://www.filmaffinity.com/es/film819528.html" xr:uid="{1EF1BF6E-84C0-4EA7-81C9-274979CEAA2B}"/>
    <hyperlink ref="E6891" r:id="rId6130" display="https://www.filmaffinity.com/es/film358669.html" xr:uid="{5F947F4B-F568-4B9C-981D-1B93279C484A}"/>
    <hyperlink ref="E6892" r:id="rId6131" display="https://www.filmaffinity.com/es/film799884.html" xr:uid="{0E1DC145-A2AE-4043-A87A-B112DD1E0C43}"/>
    <hyperlink ref="E6893" r:id="rId6132" display="https://www.filmaffinity.com/es/film326871.html" xr:uid="{5DB7E6F1-D7AC-48D8-BFCC-AA228F75CFC3}"/>
    <hyperlink ref="E6894" r:id="rId6133" display="https://www.filmaffinity.com/es/film655611.html" xr:uid="{12F141F6-9AC2-4E52-BA42-9B38254F6658}"/>
    <hyperlink ref="E6895" r:id="rId6134" display="https://www.filmaffinity.com/es/film378700.html" xr:uid="{CE041010-1F67-4E6B-8AEB-FF84F52CF9E8}"/>
    <hyperlink ref="E6896" r:id="rId6135" display="https://www.filmaffinity.com/es/film717819.html" xr:uid="{CA1CF940-5F00-4CAD-934C-EDD8798EAFD4}"/>
    <hyperlink ref="E6897" r:id="rId6136" display="https://www.filmaffinity.com/es/film721183.html" xr:uid="{0EFCF763-8AF7-4BFE-8CDE-24BA03DF146F}"/>
    <hyperlink ref="E6898" r:id="rId6137" display="https://www.filmaffinity.com/es/film944478.html" xr:uid="{F0C1ECDF-8C93-4671-BBCB-7255E3678C22}"/>
    <hyperlink ref="E6900" r:id="rId6138" display="https://www.filmaffinity.com/es/film373082.html" xr:uid="{5A7C6825-E239-489F-A5AC-E913B672EE27}"/>
    <hyperlink ref="E2692" r:id="rId6139" display="https://www.filmaffinity.com/es/film689533.html" xr:uid="{2830686C-B246-4BE4-8DE9-FF392D3A1085}"/>
    <hyperlink ref="E6901" r:id="rId6140" display="https://www.filmaffinity.com/es/film563736.html" xr:uid="{0B3324E8-EC19-487C-A370-5B9C674C829B}"/>
    <hyperlink ref="E6902" r:id="rId6141" display="https://www.filmaffinity.com/es/film705256.html" xr:uid="{1F23D76E-E381-423A-93EB-770EB2E16709}"/>
    <hyperlink ref="E6903" r:id="rId6142" display="https://www.filmaffinity.com/es/film969934.html" xr:uid="{8987052A-0380-4EA7-A41C-FD8C96284EBE}"/>
    <hyperlink ref="E6905" r:id="rId6143" display="https://www.filmaffinity.com/es/film522985.html" xr:uid="{C1180BB4-DC47-46E3-9D33-149D8D9B4E1D}"/>
    <hyperlink ref="E6906" r:id="rId6144" display="https://www.filmaffinity.com/es/film326587.html" xr:uid="{13D08DFF-474A-4CAF-9409-60D3E7F773A0}"/>
    <hyperlink ref="E143" r:id="rId6145" display="https://www.filmaffinity.com/es/film214384.html" xr:uid="{BC3B335E-9573-4FE6-942A-3DE5467F1A9E}"/>
    <hyperlink ref="E6907" r:id="rId6146" display="https://www.filmaffinity.com/es/film750940.html" xr:uid="{ADE56685-B0BE-47F2-A415-1E51A44FF8C1}"/>
    <hyperlink ref="E6908" r:id="rId6147" display="https://www.filmaffinity.com/es/film535555.html" xr:uid="{AD89F6B3-B6F6-4426-851C-A335B5DD2246}"/>
    <hyperlink ref="E6910" r:id="rId6148" display="https://www.filmaffinity.com/es/film215765.html" xr:uid="{9E41A856-3B7F-46EF-88AF-7D0AC0792620}"/>
    <hyperlink ref="E6911" r:id="rId6149" display="https://www.filmaffinity.com/es/film514584.html" xr:uid="{DD387F20-F5B6-47BA-9A06-11E89538EF57}"/>
    <hyperlink ref="E6913" r:id="rId6150" display="https://www.filmaffinity.com/es/film531640.html" xr:uid="{E2C518BD-4A0B-46C7-A148-E6886A489A32}"/>
    <hyperlink ref="E6914" r:id="rId6151" display="https://www.filmaffinity.com/es/film405168.html" xr:uid="{A06164A3-56CF-4EF2-AFC3-7BB0526F62E6}"/>
    <hyperlink ref="E6915" r:id="rId6152" display="https://www.filmaffinity.com/es/film954126.html" xr:uid="{E2C8651F-1515-47B2-A4E3-92B3B26D7E95}"/>
    <hyperlink ref="E6916" r:id="rId6153" display="https://www.filmaffinity.com/es/film181332.html" xr:uid="{9AF0A9F9-64E6-4C1B-A2BC-AD4549FFA862}"/>
    <hyperlink ref="E6917" r:id="rId6154" display="https://www.filmaffinity.com/es/film304393.html" xr:uid="{3E69F281-A6A5-4537-9EBF-C110A4CB1E45}"/>
    <hyperlink ref="E6918" r:id="rId6155" display="https://www.filmaffinity.com/es/film609895.html" xr:uid="{2770EBE6-5F34-4F40-A054-69E413FABBE2}"/>
    <hyperlink ref="E6919" r:id="rId6156" display="https://www.filmaffinity.com/es/film359948.html" xr:uid="{8EC30CAC-5901-4A21-835C-DC76F511096A}"/>
    <hyperlink ref="E6920" r:id="rId6157" display="https://www.filmaffinity.com/es/film268652.html" xr:uid="{3A204E10-8054-40F2-8307-7D40856E4BE5}"/>
    <hyperlink ref="E6921" r:id="rId6158" display="https://www.filmaffinity.com/es/film532737.html" xr:uid="{53BFAEB9-EFD3-4379-8308-DEBD1C7C53EF}"/>
    <hyperlink ref="E6922" r:id="rId6159" display="https://www.filmaffinity.com/es/film954414.html" xr:uid="{D23754CB-DC0B-44CB-BFB2-90D9C1408E4F}"/>
    <hyperlink ref="E6923" r:id="rId6160" display="https://www.filmaffinity.com/es/film865928.html" xr:uid="{690856C4-8F2E-4ECD-8AD4-98C28F347CCF}"/>
    <hyperlink ref="E6924" r:id="rId6161" display="https://www.filmaffinity.com/es/film562367.html" xr:uid="{F42B9E64-FB45-46F0-8544-FA4AFCE53131}"/>
    <hyperlink ref="E6925" r:id="rId6162" display="https://www.filmaffinity.com/es/film529442.html" xr:uid="{3073B0DF-3428-466C-8187-453B8511B942}"/>
    <hyperlink ref="E6926" r:id="rId6163" display="https://www.filmaffinity.com/es/film648600.html" xr:uid="{8FB38BF7-4691-4CF7-90BB-47125F993BC6}"/>
    <hyperlink ref="E6927" r:id="rId6164" display="https://www.filmaffinity.com/es/film709121.html" xr:uid="{10DA29FE-1D63-4B87-A4CC-0D9D50702FE5}"/>
    <hyperlink ref="E6928" r:id="rId6165" display="https://www.filmaffinity.com/es/film540415.html" xr:uid="{D469CE73-B45D-41BA-BD4C-6774011A5228}"/>
    <hyperlink ref="E6929" r:id="rId6166" display="https://www.filmaffinity.com/es/film202093.html" xr:uid="{25F0E9FE-5AF0-4017-9AF5-1AC2DCDB0191}"/>
    <hyperlink ref="E6930" r:id="rId6167" display="https://www.filmaffinity.com/es/film770949.html" xr:uid="{D3362CCB-8358-43CB-96D1-30AEC590FCED}"/>
    <hyperlink ref="E6931" r:id="rId6168" display="https://www.filmaffinity.com/es/film489310.html" xr:uid="{85C1BFE7-83E6-4216-A330-AB1A01CE1BC1}"/>
    <hyperlink ref="E6932" r:id="rId6169" display="https://www.filmaffinity.com/es/film130872.html" xr:uid="{03DB26F0-EE12-43B5-AC97-B29B4FF62F79}"/>
    <hyperlink ref="E6934" r:id="rId6170" display="https://www.filmaffinity.com/es/film565859.html" xr:uid="{1C5EDAE4-40F3-4A2D-9CD5-69F57EF782FB}"/>
    <hyperlink ref="E6935" r:id="rId6171" display="https://www.filmaffinity.com/es/film399677.html" xr:uid="{BBF1646B-81F0-4406-9D97-1FDECE751511}"/>
    <hyperlink ref="E4239" r:id="rId6172" display="https://www.filmaffinity.com/es/film560212.html" xr:uid="{0B063CF4-0FD6-4D6C-BD73-E85036986245}"/>
    <hyperlink ref="E6936" r:id="rId6173" display="https://www.filmaffinity.com/es/film115853.html" xr:uid="{823B41F6-367D-49EC-9638-A901A8F50A66}"/>
    <hyperlink ref="E6938" r:id="rId6174" display="https://www.filmaffinity.com/es/film602090.html" xr:uid="{0A0D7C64-A51E-4D87-96D9-DD0BF78DA07C}"/>
    <hyperlink ref="E6939" r:id="rId6175" display="https://www.filmaffinity.com/es/film472017.html" xr:uid="{911954EE-C433-493D-B572-23F4B7CD8DBC}"/>
    <hyperlink ref="E6940" r:id="rId6176" display="https://www.filmaffinity.com/es/film344306.html" xr:uid="{026F97CD-0EDF-4C94-94BC-1AE7387B42CC}"/>
    <hyperlink ref="E6941" r:id="rId6177" display="https://www.filmaffinity.com/es/film829192.html" xr:uid="{69857B9F-C8B2-4497-844B-65851BCD7931}"/>
    <hyperlink ref="E6860" r:id="rId6178" display="https://www.filmaffinity.com/es/film485217.html" xr:uid="{91665D92-D4DE-4207-A4C3-7D672DC5D50A}"/>
    <hyperlink ref="E6942" r:id="rId6179" display="https://www.filmaffinity.com/es/film594749.html" xr:uid="{D2CCC6CF-15BC-4169-A194-169A2C1170D2}"/>
    <hyperlink ref="E6944" r:id="rId6180" display="https://www.filmaffinity.com/es/film770785.html" xr:uid="{EBD6D036-5DF3-4139-A65E-952AF240664A}"/>
    <hyperlink ref="E6945" r:id="rId6181" display="https://www.filmaffinity.com/es/film189028.html" xr:uid="{87A7872E-DAB6-48E6-924D-0E0A49DFCE23}"/>
    <hyperlink ref="E6948" r:id="rId6182" display="https://www.filmaffinity.com/es/film973514.html" xr:uid="{B09CB850-A43D-4229-9DFB-E29415B3D0CE}"/>
    <hyperlink ref="E6949" r:id="rId6183" display="https://www.filmaffinity.com/es/film538524.html" xr:uid="{504D949D-F2F7-4117-AE0F-261EEB67F550}"/>
    <hyperlink ref="E6950" r:id="rId6184" display="https://www.filmaffinity.com/es/film334291.html" xr:uid="{403C4636-330F-42A8-B922-9123900800B2}"/>
    <hyperlink ref="E6951" r:id="rId6185" display="https://www.filmaffinity.com/es/film897951.html" xr:uid="{8EC4C4F3-2BB1-494B-AFA9-ACD7324EA60B}"/>
    <hyperlink ref="E6952" r:id="rId6186" display="https://www.filmaffinity.com/es/film275438.html" xr:uid="{39422E64-B4F7-4EBE-A09F-6A2AD7C706BB}"/>
    <hyperlink ref="E6953" r:id="rId6187" display="https://www.filmaffinity.com/es/film978961.html" xr:uid="{42C8E211-07A5-44DA-A44F-434E619AD906}"/>
    <hyperlink ref="E6955" r:id="rId6188" display="https://www.filmaffinity.com/es/film622836.html" xr:uid="{7D3EDB8E-84E8-44A1-B739-ADA5662B8460}"/>
    <hyperlink ref="E6956" r:id="rId6189" display="https://www.filmaffinity.com/es/film967951.html" xr:uid="{74358F0C-E52D-4613-A5C1-0B5C9206ECE1}"/>
    <hyperlink ref="E6957" r:id="rId6190" display="https://www.filmaffinity.com/es/film176742.html" xr:uid="{DFA680B0-651C-439D-BB17-766411EA68D1}"/>
    <hyperlink ref="E6958" r:id="rId6191" display="https://www.filmaffinity.com/es/film459265.html" xr:uid="{59284BCA-800F-4D20-B361-F1838A5C5C2B}"/>
    <hyperlink ref="E6959" r:id="rId6192" display="https://www.filmaffinity.com/es/film288606.html" xr:uid="{2AEB7A1D-552A-4CCA-9698-208F1D2DCAB5}"/>
    <hyperlink ref="E6960" r:id="rId6193" display="https://www.filmaffinity.com/es/film800000.html" xr:uid="{62FFB6E4-B97C-4744-89BC-1375983E09D2}"/>
    <hyperlink ref="E6961" r:id="rId6194" display="https://www.filmaffinity.com/es/film461062.html" xr:uid="{C36D4B85-EAF3-4322-BF74-8D1E476004EE}"/>
    <hyperlink ref="E6962" r:id="rId6195" display="https://www.filmaffinity.com/es/film945898.html" xr:uid="{C1B4A2B9-3698-48F5-A103-F8D5BD9C66B6}"/>
    <hyperlink ref="E6964" r:id="rId6196" display="https://www.filmaffinity.com/es/film152325.html" xr:uid="{C5F44A60-CB84-4BC2-A401-D02EB96C254B}"/>
    <hyperlink ref="E6965" r:id="rId6197" display="https://www.filmaffinity.com/es/film646581.html" xr:uid="{8360672E-4210-42B1-B735-443FCD2A2573}"/>
    <hyperlink ref="E6963" r:id="rId6198" display="https://www.filmaffinity.com/es/film690533.html" xr:uid="{8DDA8860-A727-4CAF-A65B-6272EACC2B5C}"/>
    <hyperlink ref="E6966" r:id="rId6199" display="https://www.filmaffinity.com/es/film960021.html" xr:uid="{E454F6DC-8CB5-4A31-B12B-0DE35C15631E}"/>
    <hyperlink ref="E6967" r:id="rId6200" display="https://www.filmaffinity.com/es/film288924.html" xr:uid="{CBFC84DA-1FCC-4910-9EFD-AAAB36C54D75}"/>
    <hyperlink ref="E6969" r:id="rId6201" display="https://www.filmaffinity.com/es/film982730.html" xr:uid="{ABE5B9A8-321F-48E3-8CB2-B6803A3F2CB5}"/>
    <hyperlink ref="E6968" r:id="rId6202" display="https://www.filmaffinity.com/es/film199416.html" xr:uid="{CE39D886-E120-437D-A4F4-783B4DACF588}"/>
    <hyperlink ref="E6970" r:id="rId6203" display="https://www.filmaffinity.com/es/film986371.html" xr:uid="{335483AF-B2A7-4A28-82F8-5636F2C6EEAF}"/>
    <hyperlink ref="E6971" r:id="rId6204" display="https://www.filmaffinity.com/es/film396317.html" xr:uid="{4326AD3E-EDD3-48D8-9D9D-D3260AFA4E58}"/>
    <hyperlink ref="E6972" r:id="rId6205" display="https://www.filmaffinity.com/es/film997722.html" xr:uid="{2EDB91CB-0E37-42DA-AC0C-CB1ABF21D4E8}"/>
    <hyperlink ref="E6973" r:id="rId6206" display="https://www.filmaffinity.com/es/film842957.html" xr:uid="{A2C320F6-841F-486B-8C8D-A31C76493218}"/>
    <hyperlink ref="E6974" r:id="rId6207" display="https://www.filmaffinity.com/es/film186585.html" xr:uid="{F2A841B4-5C29-4C17-9186-8A106B398947}"/>
    <hyperlink ref="E6975" r:id="rId6208" display="https://www.filmaffinity.com/es/film491093.html" xr:uid="{7842AE4F-958A-4FE3-80EF-EA44C6837FE5}"/>
    <hyperlink ref="E6976" r:id="rId6209" display="https://www.filmaffinity.com/es/film632602.html" xr:uid="{15C7F7B6-1A90-4AF8-887C-58A7B7A5D7FA}"/>
    <hyperlink ref="E6979" r:id="rId6210" display="https://www.filmaffinity.com/es/film100052.html" xr:uid="{2938119B-5605-48D6-9C81-3396727C68C5}"/>
    <hyperlink ref="E6980" r:id="rId6211" display="https://www.filmaffinity.com/es/film705252.html" xr:uid="{C7C2551C-59DC-4C37-843F-D32799A1078E}"/>
    <hyperlink ref="E6981" r:id="rId6212" display="https://www.filmaffinity.com/es/film561085.html" xr:uid="{5421EB7B-3F89-46DD-8727-632B0476FE53}"/>
    <hyperlink ref="E6982" r:id="rId6213" display="https://www.filmaffinity.com/es/film883189.html" xr:uid="{23213C10-56A5-433F-A80F-7F218F9E0D2C}"/>
    <hyperlink ref="E6983" r:id="rId6214" display="https://www.filmaffinity.com/es/film876009.html" xr:uid="{4C20C0C7-E2D4-4049-BA7E-02DB4BDBBD90}"/>
    <hyperlink ref="E6985" r:id="rId6215" display="https://www.filmaffinity.com/es/film199182.html" xr:uid="{2EE9261C-4A96-4BCD-B536-17860C587EC4}"/>
    <hyperlink ref="E6986" r:id="rId6216" display="https://www.filmaffinity.com/es/film800773.html" xr:uid="{C412DEE7-2F4E-4783-A37F-F67C2F3C3379}"/>
    <hyperlink ref="E6987" r:id="rId6217" display="https://www.filmaffinity.com/es/film301052.html" xr:uid="{F4DC41CC-033B-4159-9A91-2AE66DED2551}"/>
    <hyperlink ref="E6988" r:id="rId6218" display="https://www.filmaffinity.com/es/film105853.html" xr:uid="{51B01D51-F38A-4103-80E9-B87C34E126E8}"/>
    <hyperlink ref="E6989" r:id="rId6219" display="https://www.filmaffinity.com/es/film192148.html" xr:uid="{4C525F99-8E5D-4B9A-BB2A-8598C5C54416}"/>
    <hyperlink ref="E6990" r:id="rId6220" display="https://www.filmaffinity.com/es/film966398.html" xr:uid="{DEE75BEA-7153-4833-80C9-0A484452B814}"/>
    <hyperlink ref="E6991" r:id="rId6221" display="https://www.filmaffinity.com/es/film496628.html" xr:uid="{847D9351-5136-4351-9009-1E91F98AFFA8}"/>
    <hyperlink ref="E6993" r:id="rId6222" display="https://www.filmaffinity.com/es/film332281.html" xr:uid="{1DB20E0D-C8A3-41C3-BB18-29E1BCDF063B}"/>
    <hyperlink ref="E6994" r:id="rId6223" display="https://www.filmaffinity.com/es/film795401.html" xr:uid="{B5E4C17D-D02F-45CE-894B-873501BBD0BF}"/>
    <hyperlink ref="E6995" r:id="rId6224" display="https://www.filmaffinity.com/es/film533028.html" xr:uid="{F1A51A05-D83C-4526-B32C-EC20CE7D10C4}"/>
    <hyperlink ref="E6996" r:id="rId6225" display="https://www.filmaffinity.com/es/film190308.html" xr:uid="{96FF18EF-578E-4529-B062-2B12DA31C037}"/>
    <hyperlink ref="E6997" r:id="rId6226" display="https://www.filmaffinity.com/es/film382702.html" xr:uid="{2F7A9780-B754-494D-8F52-4BF6CF1B0298}"/>
    <hyperlink ref="E6998" r:id="rId6227" display="https://www.filmaffinity.com/es/film516411.html" xr:uid="{AB4FE28D-C018-4AD1-B84C-9B3523C78436}"/>
    <hyperlink ref="E6999" r:id="rId6228" display="https://www.filmaffinity.com/es/film733820.html" xr:uid="{011F81F6-3C08-4936-83CF-AA8FDD7CD2E4}"/>
    <hyperlink ref="E7000" r:id="rId6229" display="https://www.filmaffinity.com/es/film169814.html" xr:uid="{5DFDD601-EA8C-4EA0-8B72-B55DEF79BDB0}"/>
    <hyperlink ref="E7001" r:id="rId6230" display="https://www.filmaffinity.com/es/film324729.html" xr:uid="{9D8E518A-8BE0-4B88-AE6D-AC8AA085ABF5}"/>
    <hyperlink ref="E7002" r:id="rId6231" display="https://www.filmaffinity.com/es/film949045.html" xr:uid="{638F6CCE-48A0-4112-B5DF-ACD8382C53C1}"/>
    <hyperlink ref="E7005" r:id="rId6232" display="https://www.filmaffinity.com/es/film793661.html" xr:uid="{9FEF6B89-BEF9-47E4-A2C3-6E68C057C4CD}"/>
    <hyperlink ref="E7006" r:id="rId6233" display="https://www.filmaffinity.com/es/film436073.html" xr:uid="{4FBA8ABA-9EF0-4DAF-A5FC-0E8D45AD8662}"/>
    <hyperlink ref="E7007" r:id="rId6234" display="https://www.filmaffinity.com/es/film647094.html" xr:uid="{58866F53-2E41-4B0A-BE64-D846D60B9B00}"/>
    <hyperlink ref="E7008" r:id="rId6235" display="https://www.filmaffinity.com/es/film412357.html" xr:uid="{1E82B732-1A1F-4079-AA13-DBB920374C26}"/>
    <hyperlink ref="E7009" r:id="rId6236" display="https://www.filmaffinity.com/es/film830641.html" xr:uid="{3ABD38FA-696F-4A44-8FB4-92E8980A99FB}"/>
    <hyperlink ref="E7010" r:id="rId6237" display="https://www.filmaffinity.com/es/film288518.html" xr:uid="{2809A42F-08FC-4C56-B609-0809C21BD6EC}"/>
    <hyperlink ref="E7012" r:id="rId6238" display="https://www.filmaffinity.com/es/film222084.html" xr:uid="{C6AB56DC-A109-4887-99AC-F43DCE03FDE7}"/>
    <hyperlink ref="E7011" r:id="rId6239" display="https://www.filmaffinity.com/es/film950641.html" xr:uid="{30F85525-F932-482C-A093-C0F951D4759D}"/>
    <hyperlink ref="E7014" r:id="rId6240" display="https://www.filmaffinity.com/es/film363136.html" xr:uid="{3D912C14-3304-433B-A421-3E9919E8142A}"/>
    <hyperlink ref="E7015" r:id="rId6241" display="https://www.filmaffinity.com/es/film350973.html" xr:uid="{BC0527EF-4E06-45B8-BA4D-E23CF6E513BB}"/>
    <hyperlink ref="E7016" r:id="rId6242" display="https://www.filmaffinity.com/es/film177881.html" xr:uid="{4332FE38-E596-46B3-A05E-F8A76AB9142E}"/>
    <hyperlink ref="E7017" r:id="rId6243" display="https://www.filmaffinity.com/es/film283928.html" xr:uid="{7B40373F-FAD3-4B37-9973-A5AD4D858603}"/>
    <hyperlink ref="E7018" r:id="rId6244" display="https://www.filmaffinity.com/es/film647280.html" xr:uid="{915FE5A8-F853-48D9-A6FB-8A4C5DF4E2A4}"/>
    <hyperlink ref="E7019" r:id="rId6245" display="https://www.filmaffinity.com/es/film914594.html" xr:uid="{6D8EDE2A-FF81-41F4-96D1-6244DCD6C71A}"/>
    <hyperlink ref="E7020" r:id="rId6246" display="https://www.filmaffinity.com/es/film632649.html" xr:uid="{176FC69B-BD70-4878-85F1-B1A34528E81D}"/>
    <hyperlink ref="E7021" r:id="rId6247" display="https://www.filmaffinity.com/es/film334102.html" xr:uid="{614F2228-0081-4B02-BA08-935B3ACFC1E3}"/>
    <hyperlink ref="E7022" r:id="rId6248" display="https://www.filmaffinity.com/es/film514927.html" xr:uid="{A45DF99C-EC97-4005-95BF-0C6620D9FCAB}"/>
    <hyperlink ref="E7024" r:id="rId6249" display="https://www.filmaffinity.com/es/film546027.html" xr:uid="{868BFC44-2411-4698-8926-387C20C2F306}"/>
    <hyperlink ref="E7025" r:id="rId6250" display="https://www.filmaffinity.com/es/film772033.html" xr:uid="{B7804242-DD4B-4B51-AFC7-2F3B3ACE08EE}"/>
    <hyperlink ref="E7026" r:id="rId6251" display="https://www.filmaffinity.com/es/film131324.html" xr:uid="{DA9CC8A9-C8C3-4E04-B763-E57762A54C51}"/>
    <hyperlink ref="E7027" r:id="rId6252" display="https://www.filmaffinity.com/es/film761264.html" xr:uid="{A65D96C6-D7B6-4FF3-A4D3-4F5016D85C90}"/>
    <hyperlink ref="E7028" r:id="rId6253" display="https://www.filmaffinity.com/es/film486053.html" xr:uid="{F17930CE-DC5B-4D77-A011-C82C3B8B8D36}"/>
    <hyperlink ref="E7029" r:id="rId6254" display="https://www.filmaffinity.com/es/film534209.html" xr:uid="{E192E1A0-1E9F-4880-8516-743DA6DC96D7}"/>
    <hyperlink ref="E7030" r:id="rId6255" display="https://www.filmaffinity.com/es/film760660.html" xr:uid="{67D56A4A-A90E-4C23-8AA7-64B2EAA5877F}"/>
    <hyperlink ref="E7032" r:id="rId6256" display="https://www.filmaffinity.com/es/film664522.html" xr:uid="{1A691878-2C8E-4BAE-8B1F-F5B2807B53BA}"/>
    <hyperlink ref="E4418" r:id="rId6257" display="https://www.filmaffinity.com/es/film736747.html" xr:uid="{0CE724D1-B501-4E65-A8C5-D490E75DD07E}"/>
    <hyperlink ref="E7033" r:id="rId6258" display="https://www.filmaffinity.com/es/film962362.html" xr:uid="{80BC52EB-2969-4B73-9FA3-ACC6E27499AA}"/>
    <hyperlink ref="E7034" r:id="rId6259" display="https://www.filmaffinity.com/es/film953866.html" xr:uid="{55972FF6-67CF-4489-822F-A34E53D723F1}"/>
    <hyperlink ref="E7035" r:id="rId6260" display="https://www.filmaffinity.com/es/film222580.html" xr:uid="{5600689C-496C-4E35-BCF4-758668F6F634}"/>
    <hyperlink ref="E7038" r:id="rId6261" display="https://www.filmaffinity.com/es/film615139.html" xr:uid="{DDDB1F4F-85E7-427B-90EE-8B95B8091F63}"/>
    <hyperlink ref="E7040" r:id="rId6262" display="https://www.filmaffinity.com/es/film741689.html" xr:uid="{5E487E1E-B1B7-443F-9620-86C2504D00F7}"/>
    <hyperlink ref="E7042" r:id="rId6263" display="https://www.filmaffinity.com/es/film246110.html" xr:uid="{5A9E306E-6F76-4719-A62E-F397EE54DC43}"/>
    <hyperlink ref="E7043" r:id="rId6264" display="https://www.filmaffinity.com/es/film741622.html" xr:uid="{0B9B7AB8-844A-42FB-800D-880C5158FA53}"/>
    <hyperlink ref="E7044" r:id="rId6265" display="https://www.filmaffinity.com/es/film891566.html" xr:uid="{9ED2734C-2B29-4883-AEFB-C56CFDCB3D0D}"/>
    <hyperlink ref="E7045" r:id="rId6266" display="https://www.filmaffinity.com/es/film841640.html" xr:uid="{BD772ACD-D744-480D-B372-CE8CD12DE25C}"/>
    <hyperlink ref="E7046" r:id="rId6267" display="https://www.filmaffinity.com/es/film410078.html" xr:uid="{62561A22-1BC1-44F2-A128-10B18786C4AE}"/>
    <hyperlink ref="E7047" r:id="rId6268" display="https://www.filmaffinity.com/es/film274571.html" xr:uid="{6513076B-32BD-4E72-AA35-BC5D02E4921E}"/>
    <hyperlink ref="E7048" r:id="rId6269" display="https://www.filmaffinity.com/es/film302709.html" xr:uid="{7C126220-15C7-4D44-9450-B70754C6562D}"/>
    <hyperlink ref="E7049" r:id="rId6270" display="https://www.filmaffinity.com/es/film123112.html" xr:uid="{25F768F9-AEB8-45BB-B1BA-6E4E5BD5781D}"/>
    <hyperlink ref="E7050" r:id="rId6271" display="https://www.filmaffinity.com/es/film936049.html" xr:uid="{374179CE-512A-4898-8AC5-C0E81370341F}"/>
    <hyperlink ref="E7051" r:id="rId6272" display="https://www.filmaffinity.com/es/film507129.html" xr:uid="{1095382C-4107-412C-A73A-4DA22DFF2BEA}"/>
    <hyperlink ref="E7052" r:id="rId6273" display="https://www.filmaffinity.com/es/film851127.html" xr:uid="{7BCEA07F-65F6-4A6D-8867-34E18448D92D}"/>
    <hyperlink ref="E7053" r:id="rId6274" display="https://www.filmaffinity.com/es/film448019.html" xr:uid="{D1CD4ADE-CA29-44CE-92C7-B104CD99E0DD}"/>
    <hyperlink ref="E7054" r:id="rId6275" display="https://www.filmaffinity.com/es/film259620.html" xr:uid="{D9A219F2-60E9-4F13-AC6D-BF18B5A4B254}"/>
    <hyperlink ref="E7055" r:id="rId6276" display="https://www.filmaffinity.com/es/film565492.html" xr:uid="{E570FA90-30E7-4253-AD73-1770FECF18F1}"/>
    <hyperlink ref="E7056" r:id="rId6277" display="https://www.filmaffinity.com/es/film660534.html" xr:uid="{0EFBA395-2784-4D13-8888-2AEADF1E5EA1}"/>
    <hyperlink ref="E7057" r:id="rId6278" display="https://www.filmaffinity.com/es/film621762.html" xr:uid="{C4C18E49-00F3-4255-9E45-3A7882E5B7AD}"/>
    <hyperlink ref="E7058" r:id="rId6279" display="https://www.filmaffinity.com/es/film483290.html" xr:uid="{A345FDC6-A9DD-40BD-8A97-C90C36EF8026}"/>
    <hyperlink ref="E7059" r:id="rId6280" display="https://www.filmaffinity.com/es/film100072.html" xr:uid="{D879C542-7648-4212-AE84-B9E46D10E066}"/>
    <hyperlink ref="E7060" r:id="rId6281" display="https://www.filmaffinity.com/es/film387615.html" xr:uid="{EA34202A-2310-4DD0-8145-5CFC2E57E586}"/>
    <hyperlink ref="E7061" r:id="rId6282" display="https://www.filmaffinity.com/es/film300397.html" xr:uid="{72DA591B-C9FA-4558-B1E1-2F5F7412BB5A}"/>
    <hyperlink ref="E7062" r:id="rId6283" display="https://www.filmaffinity.com/es/film164412.html" xr:uid="{CBFEAA60-F918-4F95-BD10-0EA4B9D783C9}"/>
    <hyperlink ref="E7063" r:id="rId6284" display="https://www.filmaffinity.com/es/film571842.html" xr:uid="{6E006AB4-6E0A-4688-89C7-FD3CFB19EECB}"/>
    <hyperlink ref="E7064" r:id="rId6285" display="https://www.filmaffinity.com/es/film671077.html" xr:uid="{5BED59D7-1565-4469-8EF9-BE6DC58AD0C7}"/>
    <hyperlink ref="E7065" r:id="rId6286" display="https://www.filmaffinity.com/es/film607639.html" xr:uid="{AA1111D2-18B7-40EA-9827-10DCBC12C913}"/>
    <hyperlink ref="E7067" r:id="rId6287" display="https://www.filmaffinity.com/es/film859846.html" xr:uid="{9AE62DAA-48EC-462C-8DB1-2C130D76AF59}"/>
    <hyperlink ref="E7066" r:id="rId6288" display="https://www.filmaffinity.com/es/film784607.html" xr:uid="{40B2A4F3-D3EB-4437-A686-FE092F161121}"/>
    <hyperlink ref="E7068" r:id="rId6289" display="https://www.filmaffinity.com/es/film513452.html" xr:uid="{5426F6F6-EDE4-46A0-B876-D1F079BB6158}"/>
    <hyperlink ref="E7069" r:id="rId6290" display="https://www.filmaffinity.com/es/film856791.html" xr:uid="{223DBB3F-1AF6-4D3D-9AF8-B26DDDDC15DE}"/>
    <hyperlink ref="E7070" r:id="rId6291" display="https://www.filmaffinity.com/es/film688951.html" xr:uid="{45ED2738-A197-489E-840B-54C6A53B8821}"/>
    <hyperlink ref="E7071" r:id="rId6292" display="https://www.filmaffinity.com/es/film428723.html" xr:uid="{68076F2F-F494-4C08-84CA-8E50FEF2E087}"/>
    <hyperlink ref="E7075" r:id="rId6293" display="https://www.filmaffinity.com/es/film207287.html" xr:uid="{5D548ABE-AA5A-4F0A-A110-F90660E673A1}"/>
    <hyperlink ref="E7077" r:id="rId6294" display="https://www.filmaffinity.com/es/film187790.html" xr:uid="{22FCB4D1-DB00-414B-95D5-2E570DA1439A}"/>
    <hyperlink ref="E7078" r:id="rId6295" display="https://www.filmaffinity.com/es/film343191.html" xr:uid="{C7D2B25B-3F98-47E6-ABC8-0B6CC8936CCD}"/>
    <hyperlink ref="E7079" r:id="rId6296" display="https://www.filmaffinity.com/es/film694943.html" xr:uid="{D0947044-1C46-47F3-BB3D-43D1DF7DDD4A}"/>
    <hyperlink ref="E7080" r:id="rId6297" display="https://www.filmaffinity.com/es/film579243.html" xr:uid="{B17A791E-0FB6-4715-B7D1-5AEAE5985E4F}"/>
    <hyperlink ref="E7081" r:id="rId6298" display="https://www.filmaffinity.com/es/film461705.html" xr:uid="{08AE0184-A33D-40C8-8EE3-4FF4FDCF992E}"/>
    <hyperlink ref="E7082" r:id="rId6299" display="https://www.filmaffinity.com/es/film212494.html" xr:uid="{0BA4788A-8CA2-4612-8D57-0AF990840BB7}"/>
    <hyperlink ref="E7083" r:id="rId6300" display="https://www.filmaffinity.com/es/film540244.html" xr:uid="{29F15F44-3C3E-4FAC-8E0A-94C0CD98DB5A}"/>
    <hyperlink ref="E7084" r:id="rId6301" display="https://www.filmaffinity.com/es/film992695.html" xr:uid="{758721F0-881A-4FEE-90C8-38F4845043DF}"/>
    <hyperlink ref="E1162" r:id="rId6302" display="https://www.filmaffinity.com/es/film711834.html" xr:uid="{ECC75159-67F1-4006-A495-DE5CEF313516}"/>
    <hyperlink ref="E7085" r:id="rId6303" display="https://www.filmaffinity.com/es/film394186.html" xr:uid="{6E257F60-F27D-4363-91B7-A7677347E81B}"/>
    <hyperlink ref="E7086" r:id="rId6304" display="https://www.filmaffinity.com/es/film380191.html" xr:uid="{FAA7504D-347C-4979-A1A0-B5B2AF05A4CA}"/>
    <hyperlink ref="E7087" r:id="rId6305" display="https://www.filmaffinity.com/es/film420204.html" xr:uid="{6F80CEE6-2032-4E78-85F1-8A6985231292}"/>
    <hyperlink ref="E7088" r:id="rId6306" display="https://www.filmaffinity.com/es/film299883.html" xr:uid="{498CAEC7-AE03-4462-BBAF-581F2B9B27AB}"/>
    <hyperlink ref="E7089" r:id="rId6307" display="https://www.filmaffinity.com/es/film874103.html" xr:uid="{EE0FDE3B-E546-4D47-B794-14AB924E4A87}"/>
    <hyperlink ref="E7090" r:id="rId6308" display="https://www.filmaffinity.com/es/film142205.html" xr:uid="{3D4DF962-58C6-4862-B7CD-0F1DC64548CC}"/>
    <hyperlink ref="E7091" r:id="rId6309" display="https://www.filmaffinity.com/es/film160303.html" xr:uid="{CA21AA48-A2C3-4F0C-A532-50B187F19A3C}"/>
    <hyperlink ref="E7094" r:id="rId6310" display="https://www.filmaffinity.com/es/film552349.html" xr:uid="{54DA59C8-52B8-4118-9DA4-9988B76086AB}"/>
    <hyperlink ref="E7096" r:id="rId6311" display="https://www.filmaffinity.com/es/film687189.html" xr:uid="{D86DE09B-05BB-44D2-8B2F-8DC4D03CC9AF}"/>
    <hyperlink ref="E7097" r:id="rId6312" display="https://www.filmaffinity.com/es/film682802.html" xr:uid="{69CA76A9-4C93-45DB-948F-7B0B5DA04665}"/>
    <hyperlink ref="E7098" r:id="rId6313" display="https://www.filmaffinity.com/es/film206955.html" xr:uid="{E4BD62B8-6762-4964-8A53-A9C99EE39CC7}"/>
    <hyperlink ref="E7099" r:id="rId6314" display="https://www.filmaffinity.com/es/film854789.html" xr:uid="{957AA090-8FC2-4A14-B2F9-7244438A8664}"/>
    <hyperlink ref="E7100" r:id="rId6315" display="https://www.filmaffinity.com/es/film623716.html" xr:uid="{A2739F97-5241-42DF-B240-35B3F1919B9E}"/>
    <hyperlink ref="E7101" r:id="rId6316" display="https://www.filmaffinity.com/es/film270535.html" xr:uid="{115F2446-D23D-4111-A027-67D7BECA6663}"/>
    <hyperlink ref="E7103" r:id="rId6317" display="https://www.filmaffinity.com/es/film868028.html" xr:uid="{0967AD45-70F2-4C09-B8BA-5DBF5A3884CB}"/>
    <hyperlink ref="E7104" r:id="rId6318" display="https://www.filmaffinity.com/es/film178595.html" xr:uid="{A5D471B4-BAAD-4646-9109-04C3CCEFE608}"/>
    <hyperlink ref="E7106" r:id="rId6319" display="https://www.filmaffinity.com/es/film604935.html" xr:uid="{4AE843F7-6E9B-41A3-B4FB-6AE36F5B754E}"/>
    <hyperlink ref="E7107" r:id="rId6320" display="https://www.filmaffinity.com/es/film835671.html" xr:uid="{6F06C52C-0830-4FEF-B7A8-13A22FC932B4}"/>
    <hyperlink ref="E7108" r:id="rId6321" display="https://www.filmaffinity.com/es/film161201.html" xr:uid="{ED32A097-89FD-4E91-99D1-819EAF9F4237}"/>
    <hyperlink ref="E7110" r:id="rId6322" display="https://www.filmaffinity.com/es/film235309.html" xr:uid="{15A5382A-D197-43E7-A459-11903E0FD8C4}"/>
    <hyperlink ref="E7109" r:id="rId6323" display="https://www.filmaffinity.com/es/film350632.html" xr:uid="{E8A1E02B-F43B-4F51-BC4F-6C42A715341C}"/>
    <hyperlink ref="E7111" r:id="rId6324" display="https://www.filmaffinity.com/es/film938731.html" xr:uid="{939C4367-3D45-44A6-84E3-881B6C1F876F}"/>
    <hyperlink ref="E7112" r:id="rId6325" display="https://www.filmaffinity.com/es/film446335.html" xr:uid="{B3C00AFF-8E78-4052-BF1F-AAD8A372B6B4}"/>
    <hyperlink ref="E7113" r:id="rId6326" display="https://www.filmaffinity.com/es/film353591.html" xr:uid="{BF166877-BF5F-425E-B435-704B933D7804}"/>
    <hyperlink ref="E7114" r:id="rId6327" display="https://www.filmaffinity.com/es/film689565.html" xr:uid="{07D69FCE-1866-4224-B35C-B44FD406FBEF}"/>
    <hyperlink ref="E7115" r:id="rId6328" display="https://www.filmaffinity.com/es/film834864.html" xr:uid="{1BF65E4B-DFFE-4FA7-8D41-15A45F326137}"/>
    <hyperlink ref="E7116" r:id="rId6329" display="https://www.filmaffinity.com/es/film957874.html" xr:uid="{4AF6747F-23E7-456E-9B41-3CB865EF9733}"/>
    <hyperlink ref="E7117" r:id="rId6330" display="https://www.filmaffinity.com/es/film994724.html" xr:uid="{E6FE467E-B4EE-486A-A31A-4D1DF02EEA60}"/>
    <hyperlink ref="E7119" r:id="rId6331" display="https://www.filmaffinity.com/es/film146974.html" xr:uid="{5F3DF8D9-F944-49BF-8BE7-F0F5857BA512}"/>
    <hyperlink ref="E7121" r:id="rId6332" display="https://www.filmaffinity.com/es/film712384.html" xr:uid="{2BE2E3DC-4CB3-4259-8435-1B0B7F06B4F0}"/>
    <hyperlink ref="E7120" r:id="rId6333" display="https://www.filmaffinity.com/es/film199669.html" xr:uid="{D68D6C38-7E7F-4EEA-A6ED-FC4328F12BB7}"/>
    <hyperlink ref="E7122" r:id="rId6334" display="https://www.filmaffinity.com/es/film250016.html" xr:uid="{D8DE4391-3064-4B36-9024-53B830CC1FC8}"/>
    <hyperlink ref="E7123" r:id="rId6335" display="https://www.filmaffinity.com/es/film793407.html" xr:uid="{C81D02BB-1717-4449-8460-DF3C681AE7CB}"/>
    <hyperlink ref="E7124" r:id="rId6336" display="https://www.filmaffinity.com/es/film915711.html" xr:uid="{6E0C6BE7-00F1-444A-A13A-504B7A9D694E}"/>
    <hyperlink ref="E7125" r:id="rId6337" display="https://www.filmaffinity.com/es/film557483.html" xr:uid="{A412D1A0-C2B0-40FF-B152-1DFF6F897285}"/>
    <hyperlink ref="E7127" r:id="rId6338" display="https://www.filmaffinity.com/es/film713028.html" xr:uid="{A326698D-4F6F-4A47-A574-A7B4364E322A}"/>
    <hyperlink ref="E7128" r:id="rId6339" display="https://www.filmaffinity.com/es/film642287.html" xr:uid="{6CC57A41-D00A-4F3A-8A58-07C3EB5EF645}"/>
    <hyperlink ref="E7131" r:id="rId6340" display="https://www.filmaffinity.com/es/film274739.html" xr:uid="{FDAB50D7-F8EE-4D5B-9A5E-292F8447205B}"/>
    <hyperlink ref="E7130" r:id="rId6341" display="https://www.filmaffinity.com/es/film962307.html" xr:uid="{69844F3A-DBD5-40B4-84E9-8350BD102379}"/>
    <hyperlink ref="E7132" r:id="rId6342" display="https://www.filmaffinity.com/es/film304470.html" xr:uid="{846872B0-EE08-4414-9A7D-3BF81EB062DE}"/>
    <hyperlink ref="E7133" r:id="rId6343" display="https://www.filmaffinity.com/es/film458312.html" xr:uid="{06CAF77F-45D3-4E9F-8A1B-73CBD29C3834}"/>
    <hyperlink ref="E7134" r:id="rId6344" display="https://www.filmaffinity.com/es/film117288.html" xr:uid="{44DF6796-F7F1-466F-A5E9-EA9898E5783C}"/>
    <hyperlink ref="E7135" r:id="rId6345" display="https://www.filmaffinity.com/es/film287493.html" xr:uid="{E2D565E7-2C59-4EFF-B75C-F5C054A6450A}"/>
    <hyperlink ref="E7136" r:id="rId6346" display="https://www.filmaffinity.com/es/film404109.html" xr:uid="{1FF5C290-E72E-44B1-8523-46C803DF8DC5}"/>
    <hyperlink ref="E7137" r:id="rId6347" display="https://www.filmaffinity.com/es/film373983.html" xr:uid="{C9CC8D9B-64DB-42D3-B4CE-9226A8D86C39}"/>
    <hyperlink ref="E7138" r:id="rId6348" display="https://www.filmaffinity.com/es/film381184.html" xr:uid="{94226608-A439-4E29-B562-A285C0BFA303}"/>
    <hyperlink ref="E7139" r:id="rId6349" display="https://www.filmaffinity.com/es/film275349.html" xr:uid="{2BF029D7-0415-46BD-960C-D88A3A052F6D}"/>
    <hyperlink ref="E7140" r:id="rId6350" display="https://www.filmaffinity.com/es/film347802.html" xr:uid="{9C4E7626-DC15-4826-9CB9-A0A24997E55E}"/>
    <hyperlink ref="E7141" r:id="rId6351" display="https://www.filmaffinity.com/es/film808372.html" xr:uid="{1236E2F6-D30F-414A-9527-C42FBB6CA0B0}"/>
    <hyperlink ref="E7142" r:id="rId6352" display="https://www.filmaffinity.com/es/film991550.html" xr:uid="{DDB2A6C7-5C4E-438C-A724-D43F3AB52B8C}"/>
    <hyperlink ref="E7143" r:id="rId6353" display="https://www.filmaffinity.com/es/film827823.html" xr:uid="{60AD8B3D-955D-4482-9A41-791A57385047}"/>
    <hyperlink ref="E7145" r:id="rId6354" display="https://www.filmaffinity.com/es/film456848.html" xr:uid="{EB467773-192D-4671-BA75-9414111A41BE}"/>
    <hyperlink ref="E7146" r:id="rId6355" display="https://www.filmaffinity.com/es/film358100.html" xr:uid="{1AF99198-FD96-4DBF-AD21-A60DED56DAB4}"/>
    <hyperlink ref="E7147" r:id="rId6356" display="https://www.filmaffinity.com/es/film723503.html" xr:uid="{27A0EDA4-AD80-4B8C-8316-3EEA4422183F}"/>
    <hyperlink ref="E7148" r:id="rId6357" display="https://www.filmaffinity.com/es/film295488.html" xr:uid="{8BF4EA63-DC97-4B02-BF40-73608F994C22}"/>
    <hyperlink ref="E7150" r:id="rId6358" display="https://www.filmaffinity.com/es/film665732.html" xr:uid="{9CF22273-2481-4923-B1AE-C44EB8D633A7}"/>
    <hyperlink ref="E7151" r:id="rId6359" display="https://www.filmaffinity.com/es/film409475.html" xr:uid="{D2D38B75-474F-466E-8F8B-0E1A1CC9A66F}"/>
    <hyperlink ref="E7152" r:id="rId6360" display="https://www.filmaffinity.com/es/film153978.html" xr:uid="{62EF2DFC-F87E-43B8-B68C-E937BA4157E3}"/>
    <hyperlink ref="E7153" r:id="rId6361" display="https://www.filmaffinity.com/es/film238536.html" xr:uid="{F82BCEC9-5509-4ABD-AEE0-ADB0BD87F8B0}"/>
    <hyperlink ref="E7154" r:id="rId6362" display="https://www.filmaffinity.com/es/film822211.html" xr:uid="{941D73C1-7D7D-4A22-8A95-D36F8EF4E3F7}"/>
    <hyperlink ref="E7155" r:id="rId6363" display="https://www.filmaffinity.com/es/film353635.html" xr:uid="{278A1833-1E69-465E-B654-69D8132FF932}"/>
    <hyperlink ref="E7156" r:id="rId6364" display="https://www.filmaffinity.com/es/film874528.html" xr:uid="{BB0E3B7A-204F-4C97-86F1-3778D1EFC6AF}"/>
    <hyperlink ref="E7157" r:id="rId6365" display="https://www.filmaffinity.com/es/film900076.html" xr:uid="{B331E699-145B-4B3B-B0F2-A592A3EF1F0F}"/>
    <hyperlink ref="E7158" r:id="rId6366" display="https://www.filmaffinity.com/es/film245859.html" xr:uid="{3383EAD5-547F-4CB0-BFA5-1EC1F3C3DF3B}"/>
    <hyperlink ref="E7159" r:id="rId6367" display="https://www.filmaffinity.com/es/film172843.html" xr:uid="{23748B4D-EE49-4483-8B95-6DFA78F729B8}"/>
    <hyperlink ref="E7160" r:id="rId6368" display="https://www.filmaffinity.com/es/film403975.html" xr:uid="{B698769D-2368-4C99-AE61-11E3982BC77F}"/>
    <hyperlink ref="E7161" r:id="rId6369" display="https://www.filmaffinity.com/es/film339602.html" xr:uid="{F89BB90C-97AF-418C-BD4F-6BD26F0F67DE}"/>
    <hyperlink ref="E7162" r:id="rId6370" display="https://www.filmaffinity.com/es/film279581.html" xr:uid="{CE266FF1-00C0-4ED1-A4B9-467ED3505456}"/>
    <hyperlink ref="E7163" r:id="rId6371" display="https://www.filmaffinity.com/es/film887605.html" xr:uid="{F9FFECE9-C46C-4ED0-8946-53F484770B78}"/>
    <hyperlink ref="E7164" r:id="rId6372" display="https://www.filmaffinity.com/es/film228616.html" xr:uid="{F4563B11-0C39-4A9D-A80C-48E5CEF20FE7}"/>
    <hyperlink ref="E7165" r:id="rId6373" display="https://www.filmaffinity.com/es/film461152.html" xr:uid="{6400C547-603C-444B-B78B-7DD3D62509ED}"/>
    <hyperlink ref="E7166" r:id="rId6374" display="https://www.filmaffinity.com/es/film352248.html" xr:uid="{B80C6285-CBDE-4370-8ED2-6B41FD30FCED}"/>
    <hyperlink ref="E7167" r:id="rId6375" display="https://www.filmaffinity.com/es/film307521.html" xr:uid="{722CC216-C5AC-4B36-8D52-3A99B8C898DB}"/>
    <hyperlink ref="E7168" r:id="rId6376" display="https://www.filmaffinity.com/es/film968947.html" xr:uid="{17BB4F2C-D26D-465C-B4BF-1F62F92D480C}"/>
    <hyperlink ref="E7169" r:id="rId6377" display="https://www.filmaffinity.com/es/film568261.html" xr:uid="{286A8C16-C2BC-43F9-8B8A-38027835C00D}"/>
    <hyperlink ref="E7170" r:id="rId6378" display="https://www.filmaffinity.com/es/film616931.html" xr:uid="{7A6E9BB9-8B44-44E7-9E54-383DFB62C6B5}"/>
    <hyperlink ref="E7172" r:id="rId6379" display="https://www.filmaffinity.com/es/film888142.html" xr:uid="{120119F7-C84E-486D-991A-ACA5BB6F5BBD}"/>
    <hyperlink ref="E7171" r:id="rId6380" display="https://www.filmaffinity.com/es/film845433.html" xr:uid="{3C7C8107-3802-48D9-8C92-BBBBC9D50652}"/>
    <hyperlink ref="E7173" r:id="rId6381" display="https://www.filmaffinity.com/es/film417998.html" xr:uid="{B8F29F15-7706-4E06-B050-7431B66786DE}"/>
    <hyperlink ref="E7174" r:id="rId6382" display="https://www.filmaffinity.com/es/film665917.html" xr:uid="{79A3BDA7-1AC3-4FE4-A8EB-D954A5F9B96A}"/>
    <hyperlink ref="E7175" r:id="rId6383" display="https://www.filmaffinity.com/es/film842694.html" xr:uid="{57BC4549-71DB-4959-8F7D-6CCD849FF952}"/>
    <hyperlink ref="E7176" r:id="rId6384" display="https://www.filmaffinity.com/es/film651313.html" xr:uid="{E9897F5C-36F1-4AAE-993C-8204EBB6E983}"/>
    <hyperlink ref="E7178" r:id="rId6385" display="https://www.filmaffinity.com/es/film300908.html" xr:uid="{0E735395-0B59-4F24-818F-001ED9156D3B}"/>
    <hyperlink ref="E7179" r:id="rId6386" display="https://www.filmaffinity.com/es/film927384.html" xr:uid="{7ACC9D4F-4E5D-4BCD-83B3-AF305BAC35BB}"/>
    <hyperlink ref="E7180" r:id="rId6387" display="https://www.filmaffinity.com/es/film521044.html" xr:uid="{07DBFF37-AAAB-4D33-9044-3E34CB3F1AFF}"/>
    <hyperlink ref="E7181" r:id="rId6388" display="https://www.filmaffinity.com/es/film213947.html" xr:uid="{A14B5EE1-C28F-4D24-9C0D-62F41B676A53}"/>
    <hyperlink ref="E7182" r:id="rId6389" display="https://www.filmaffinity.com/es/film494203.html" xr:uid="{4DFBA6E8-D584-4F79-A585-77D281C5B184}"/>
    <hyperlink ref="E7183" r:id="rId6390" display="https://www.filmaffinity.com/es/film860586.html" xr:uid="{3481DA4F-127E-4DE8-87EE-9F23ADD1D17B}"/>
    <hyperlink ref="E7185" r:id="rId6391" display="https://www.filmaffinity.com/es/film118711.html" xr:uid="{6CDA6AC9-F92E-43C7-98F4-5A3EE377CE71}"/>
    <hyperlink ref="E7186" r:id="rId6392" display="https://www.filmaffinity.com/es/film323400.html" xr:uid="{B0B1BE3B-59AF-48E0-A4D2-940ACC9FCEB0}"/>
    <hyperlink ref="E7187" r:id="rId6393" display="https://www.filmaffinity.com/es/film793226.html" xr:uid="{B275F377-1118-412A-B024-5B47FCBB2927}"/>
    <hyperlink ref="E7188" r:id="rId6394" display="https://www.filmaffinity.com/es/film526690.html" xr:uid="{898748CD-082D-4A23-B775-06D636B3C0A6}"/>
    <hyperlink ref="E7190" r:id="rId6395" display="https://www.filmaffinity.com/es/film967006.html" xr:uid="{FA4CFFE1-EDEE-4C89-A8E8-D508A20CCC4B}"/>
    <hyperlink ref="E7189" r:id="rId6396" display="https://www.filmaffinity.com/es/film144739.html" xr:uid="{BBECF3A3-698C-4DA0-8630-161190E9F979}"/>
    <hyperlink ref="O1257" r:id="rId6397" display="https://www.filmaffinity.com/es/moviegenre.php?genre=WE&amp;attr=rat_count&amp;nodoc" xr:uid="{C4357BAB-E235-4AA7-BF6B-7925F0407B46}"/>
    <hyperlink ref="O191" r:id="rId6398" display="https://www.filmaffinity.com/es/moviegenre.php?genre=DR&amp;attr=rat_count&amp;nodoc" xr:uid="{326177E8-8CC3-4BFD-865A-68A4E5A569F5}"/>
    <hyperlink ref="O124" r:id="rId6399" display="https://www.filmaffinity.com/es/moviegenre.php?genre=CO&amp;attr=rat_count&amp;nodoc" xr:uid="{16D17256-E13B-4118-AD55-60FB180D8EB7}"/>
    <hyperlink ref="O129" r:id="rId6400" tooltip="Presidentes EEUU (Biopics)" display="https://www.filmaffinity.com/es/movie-group.php?group-id=853" xr:uid="{8D39331C-AA8E-403F-A6FE-97CC41B10B1E}"/>
    <hyperlink ref="O222" r:id="rId6401" display="https://www.filmaffinity.com/es/moviegenre.php?genre=TH&amp;attr=rat_count&amp;nodoc" xr:uid="{72EB4817-4114-4CA6-98E9-B25E5284CA24}"/>
    <hyperlink ref="E227" r:id="rId6402" display="https://www.filmaffinity.com/es/film461628.html" xr:uid="{A9A0A554-9494-4B30-8E65-912C9DB5940A}"/>
    <hyperlink ref="O236" r:id="rId6403" display="https://www.filmaffinity.com/es/moviegenre.php?genre=AC&amp;attr=rat_count&amp;nodoc" xr:uid="{410B5427-525D-4E46-BA7B-A7FD824669A0}"/>
    <hyperlink ref="O268" r:id="rId6404" display="https://www.filmaffinity.com/es/moviegenre.php?genre=TH&amp;attr=rat_count&amp;nodoc" xr:uid="{DD2B6CC6-10EA-4181-898B-AA436B1FCCD6}"/>
    <hyperlink ref="O286" r:id="rId6405" display="https://www.filmaffinity.com/es/moviegenre.php?genre=TH&amp;attr=rat_count&amp;nodoc" xr:uid="{87A011C7-1794-46E3-901E-99EAFE02F806}"/>
    <hyperlink ref="O304" r:id="rId6406" display="https://www.filmaffinity.com/es/moviegenre.php?genre=WE&amp;attr=rat_count&amp;nodoc" xr:uid="{4213E8F5-181E-4199-AA96-EC8A39A0C9C1}"/>
    <hyperlink ref="E317" r:id="rId6407" display="https://www.filmaffinity.com/es/film942205.html" xr:uid="{6B696569-2821-4895-B610-4E991E88FC96}"/>
    <hyperlink ref="E349" r:id="rId6408" display="https://www.filmaffinity.com/es/film896311.html" xr:uid="{B0DAB730-DC1D-45D3-9F35-AAF7B993B8F1}"/>
    <hyperlink ref="O381" r:id="rId6409" display="https://www.filmaffinity.com/es/moviegenre.php?genre=DR&amp;attr=rat_count&amp;nodoc" xr:uid="{2A34D3C8-98A1-45DD-BB18-DB8A90C59DF6}"/>
    <hyperlink ref="O416" r:id="rId6410" display="https://www.filmaffinity.com/es/moviegenre.php?genre=WE&amp;attr=rat_count&amp;nodoc" xr:uid="{D70965FD-7FB2-409A-AEAC-D21FDB68C55B}"/>
    <hyperlink ref="O424" r:id="rId6411" display="https://www.filmaffinity.com/es/moviegenre.php?genre=DR&amp;attr=rat_count&amp;nodoc" xr:uid="{389AB9F6-D759-4C6E-B903-CB51967CF1F4}"/>
    <hyperlink ref="O445" r:id="rId6412" display="https://www.filmaffinity.com/es/moviegenre.php?genre=DR&amp;attr=rat_count&amp;nodoc" xr:uid="{079D16FC-15FB-4431-BB83-ADB20846524D}"/>
    <hyperlink ref="O462" r:id="rId6413" display="https://www.filmaffinity.com/es/moviegenre.php?genre=CO&amp;attr=rat_count&amp;nodoc" xr:uid="{B4BC3727-164F-48D5-A25B-7CE875ED8731}"/>
    <hyperlink ref="O501" r:id="rId6414" display="https://www.filmaffinity.com/es/moviegenre.php?genre=CO&amp;attr=rat_count&amp;nodoc" xr:uid="{72B212C9-9F6B-4867-B746-917A3FBE7EC1}"/>
    <hyperlink ref="O505" r:id="rId6415" display="https://www.filmaffinity.com/es/moviegenre.php?genre=DR&amp;attr=rat_count&amp;nodoc" xr:uid="{6C469537-BFF8-493B-A439-E7C10BED3FED}"/>
    <hyperlink ref="O506" r:id="rId6416" display="https://www.filmaffinity.com/es/moviegenre.php?genre=WE&amp;attr=rat_count&amp;nodoc" xr:uid="{E56BBEBC-73D0-4A6B-93E6-D9DFA7AC58EB}"/>
    <hyperlink ref="O531" r:id="rId6417" display="https://www.filmaffinity.com/es/moviegenre.php?genre=TH&amp;attr=rat_count&amp;nodoc" xr:uid="{AEB83DE2-D8FF-4C80-8BB6-68C7A2ACA3B8}"/>
    <hyperlink ref="O548" r:id="rId6418" display="https://www.filmaffinity.com/es/moviegenre.php?genre=DR&amp;attr=rat_count&amp;nodoc" xr:uid="{F9ED207A-E7EC-4956-BDE7-A1715E4F8E6E}"/>
    <hyperlink ref="O550" r:id="rId6419" display="https://www.filmaffinity.com/es/moviegenre.php?genre=DR&amp;attr=rat_count&amp;nodoc" xr:uid="{5B9F541A-6FE7-41E3-BE3E-E5B74323C4AF}"/>
    <hyperlink ref="O582" r:id="rId6420" display="https://www.filmaffinity.com/es/moviegenre.php?genre=TH&amp;attr=rat_count&amp;nodoc" xr:uid="{08F71C63-ADAF-497B-89A5-E0B88E654E4D}"/>
    <hyperlink ref="O597" r:id="rId6421" display="https://www.filmaffinity.com/es/moviegenre.php?genre=CO&amp;attr=rat_count&amp;nodoc" xr:uid="{42620CD7-FFA1-46BA-A7EB-E9551046D7DE}"/>
    <hyperlink ref="O706" r:id="rId6422" display="https://www.filmaffinity.com/es/moviegenre.php?genre=CO&amp;attr=rat_count&amp;nodoc" xr:uid="{3B162A39-7CC2-49CC-B36C-DB6D2DE9C253}"/>
    <hyperlink ref="O735" r:id="rId6423" display="https://www.filmaffinity.com/es/moviegenre.php?genre=TE&amp;attr=rat_count&amp;nodoc" xr:uid="{4094C8C1-92D6-4F1D-8520-BD5523F9D42A}"/>
    <hyperlink ref="O743" r:id="rId6424" display="https://www.filmaffinity.com/es/moviegenre.php?genre=CO&amp;attr=rat_count&amp;nodoc" xr:uid="{2034B320-8698-42BD-9182-E76D655BAED9}"/>
    <hyperlink ref="O747" r:id="rId6425" display="https://www.filmaffinity.com/es/moviegenre.php?genre=DR&amp;attr=rat_count&amp;nodoc" xr:uid="{48456B8F-7C02-47BC-BC9C-F005844E9DFE}"/>
    <hyperlink ref="O754" r:id="rId6426" display="https://www.filmaffinity.com/es/moviegenre.php?genre=AC&amp;attr=rat_count&amp;nodoc" xr:uid="{C32BF76A-2D28-4053-922E-DBB31620FECA}"/>
    <hyperlink ref="O3021" r:id="rId6427" display="https://www.filmaffinity.com/es/moviegenre.php?genre=TH&amp;attr=rat_count&amp;nodoc" xr:uid="{38E80EE3-0DF4-4521-A6F1-6EF9A85BC06B}"/>
    <hyperlink ref="E758" r:id="rId6428" display="https://www.filmaffinity.com/es/film151565.html" xr:uid="{27746D78-683D-4EE8-A971-5195E3D121AD}"/>
    <hyperlink ref="O773" r:id="rId6429" display="https://www.filmaffinity.com/es/moviegenre.php?genre=WE&amp;attr=rat_count&amp;nodoc" xr:uid="{132EF30C-456C-4F0A-B910-33E52E3782AF}"/>
    <hyperlink ref="O774" r:id="rId6430" display="https://www.filmaffinity.com/es/moviegenre.php?genre=WE&amp;attr=rat_count&amp;nodoc" xr:uid="{A31B1E40-AF36-45C2-8644-4A10EBA8C904}"/>
    <hyperlink ref="O805" r:id="rId6431" display="https://www.filmaffinity.com/es/moviegenre.php?genre=AC&amp;attr=rat_count&amp;nodoc" xr:uid="{68D19D06-BEB6-480B-BE75-EB5D2F2E89F0}"/>
    <hyperlink ref="O821" r:id="rId6432" display="https://www.filmaffinity.com/es/moviegenre.php?genre=CO&amp;attr=rat_count&amp;nodoc" xr:uid="{709E3ECC-E2FB-43F5-9B4E-B79F29A9EF4F}"/>
    <hyperlink ref="O831" r:id="rId6433" display="https://www.filmaffinity.com/es/moviegenre.php?genre=DR&amp;attr=rat_count&amp;nodoc" xr:uid="{A2CE3A61-0566-4E93-A316-BA76BA1527CE}"/>
    <hyperlink ref="O856" r:id="rId6434" display="https://www.filmaffinity.com/es/moviegenre.php?genre=CO&amp;attr=rat_count&amp;nodoc" xr:uid="{F57414AD-B30E-49FE-91F9-2DE91DF1EE57}"/>
    <hyperlink ref="O878" r:id="rId6435" display="https://www.filmaffinity.com/es/moviegenre.php?genre=WE&amp;attr=rat_count&amp;nodoc" xr:uid="{A1030BA2-E898-4314-9490-2BC7FEE3BF80}"/>
    <hyperlink ref="O881" r:id="rId6436" display="https://www.filmaffinity.com/es/moviegenre.php?genre=WE&amp;attr=rat_count&amp;nodoc" xr:uid="{3FE71D09-7762-41A0-BFD7-C2C4BC422A9D}"/>
    <hyperlink ref="O898" r:id="rId6437" display="https://www.filmaffinity.com/es/moviegenre.php?genre=CO&amp;attr=rat_count&amp;nodoc" xr:uid="{7BB5BF02-03EF-4B30-B7CB-DE92F009C545}"/>
    <hyperlink ref="O934" r:id="rId6438" display="https://www.filmaffinity.com/es/moviegenre.php?genre=TH&amp;attr=rat_count&amp;nodoc" xr:uid="{095A0D92-C3EF-4BF4-BBF9-AC054170FAAB}"/>
    <hyperlink ref="O945" r:id="rId6439" display="https://www.filmaffinity.com/es/moviegenre.php?genre=TE&amp;attr=rat_count&amp;nodoc" xr:uid="{B42302A5-4B7D-4B31-86FB-9EF6E2658B4F}"/>
    <hyperlink ref="O976" r:id="rId6440" display="https://www.filmaffinity.com/es/moviegenre.php?genre=WE&amp;attr=rat_count&amp;nodoc" xr:uid="{DFAEBD48-DDD8-4ED6-8C3A-430A5D7B0ABB}"/>
    <hyperlink ref="O978" r:id="rId6441" display="https://www.filmaffinity.com/es/moviegenre.php?genre=WE&amp;attr=rat_count&amp;nodoc" xr:uid="{093C333E-5A88-4C60-A4A0-B5D32C1D4CFB}"/>
    <hyperlink ref="O987" r:id="rId6442" display="https://www.filmaffinity.com/es/moviegenre.php?genre=WE&amp;attr=rat_count&amp;nodoc" xr:uid="{B2F1D18D-96E9-4C5A-8B14-731590963C1C}"/>
    <hyperlink ref="O995" r:id="rId6443" display="https://www.filmaffinity.com/es/moviegenre.php?genre=WE&amp;attr=rat_count&amp;nodoc" xr:uid="{411AEBD2-C557-40AD-9BCA-33F350F1FF23}"/>
    <hyperlink ref="O1010" r:id="rId6444" display="https://www.filmaffinity.com/es/moviegenre.php?genre=WE&amp;attr=rat_count&amp;nodoc" xr:uid="{037497BE-264A-4883-A08B-75A126B263FF}"/>
    <hyperlink ref="O1092" r:id="rId6445" display="https://www.filmaffinity.com/es/moviegenre.php?genre=CO&amp;attr=rat_count&amp;nodoc" xr:uid="{FF6A50CF-8B0B-4EDD-838B-101BFF96484B}"/>
    <hyperlink ref="O1107" r:id="rId6446" display="https://www.filmaffinity.com/es/moviegenre.php?genre=CO&amp;attr=rat_count&amp;nodoc" xr:uid="{5BF88FAE-B2F0-4CAA-BA78-95C26C1739D4}"/>
    <hyperlink ref="O1125" r:id="rId6447" display="https://www.filmaffinity.com/es/moviegenre.php?genre=WE&amp;attr=rat_count&amp;nodoc" xr:uid="{22665C0F-F50D-445D-9CC5-E3F620F897EC}"/>
    <hyperlink ref="O1126" r:id="rId6448" display="https://www.filmaffinity.com/es/moviegenre.php?genre=CO&amp;attr=rat_count&amp;nodoc" xr:uid="{1E01E5D0-8B0E-4271-8B66-C1D8C75EFD71}"/>
    <hyperlink ref="O1147" r:id="rId6449" display="https://www.filmaffinity.com/es/moviegenre.php?genre=DR&amp;attr=rat_count&amp;nodoc" xr:uid="{8A596D87-EAE9-489E-AFF8-7D1EFE8EF13F}"/>
    <hyperlink ref="O1149" r:id="rId6450" display="https://www.filmaffinity.com/es/moviegenre.php?genre=INT&amp;attr=rat_count&amp;nodoc" xr:uid="{A22B5075-55F9-454D-AC49-339609FBA2CB}"/>
    <hyperlink ref="O1219" r:id="rId6451" display="https://www.filmaffinity.com/es/moviegenre.php?genre=TE&amp;attr=rat_count&amp;nodoc" xr:uid="{6575A62B-8854-4474-BB1F-7116BEA39CA7}"/>
    <hyperlink ref="E1236" r:id="rId6452" display="https://www.filmaffinity.com/es/film531270.html" xr:uid="{8CB7DAD7-5D06-4B68-ACFA-AA2D580A6D5B}"/>
    <hyperlink ref="O1271" r:id="rId6453" display="https://www.filmaffinity.com/es/moviegenre.php?genre=DR&amp;attr=rat_count&amp;nodoc" xr:uid="{192BE047-3171-4FD0-AAE3-FD5A6BBDD47D}"/>
    <hyperlink ref="O1299" r:id="rId6454" display="https://www.filmaffinity.com/es/moviegenre.php?genre=CO&amp;attr=rat_count&amp;nodoc" xr:uid="{51FC48C2-3ED8-431D-B1B4-03AF006A52AF}"/>
    <hyperlink ref="O1301" r:id="rId6455" display="https://www.filmaffinity.com/es/moviegenre.php?genre=WE&amp;attr=rat_count&amp;nodoc" xr:uid="{53E761E6-3033-48B4-B839-38EE0C09FBD8}"/>
    <hyperlink ref="O1321" r:id="rId6456" tooltip="The Office" display="https://www.filmaffinity.com/es/movie-group.php?group-id=1047" xr:uid="{E8487AB0-BB15-45B5-B3E3-B4D6D9D66E57}"/>
    <hyperlink ref="O1336" r:id="rId6457" display="https://www.filmaffinity.com/es/moviegenre.php?genre=TE&amp;attr=rat_count&amp;nodoc" xr:uid="{FF2486BE-F639-48F0-A7D3-9A0E3818F14A}"/>
    <hyperlink ref="O1386" r:id="rId6458" display="https://www.filmaffinity.com/es/moviegenre.php?genre=WE&amp;attr=rat_count&amp;nodoc" xr:uid="{F3B5A8E0-780A-48F9-A83B-A3467AF71655}"/>
    <hyperlink ref="O1407" r:id="rId6459" display="https://www.filmaffinity.com/es/moviegenre.php?genre=TH&amp;attr=rat_count&amp;nodoc" xr:uid="{97B8F24E-1E49-4DD4-853E-A98E5C362306}"/>
    <hyperlink ref="O1417" r:id="rId6460" display="https://www.filmaffinity.com/es/moviegenre.php?genre=CO&amp;attr=rat_count&amp;nodoc" xr:uid="{BB6526AA-EDE2-4382-8A37-495FF58AF5F2}"/>
    <hyperlink ref="O1434" r:id="rId6461" display="https://www.filmaffinity.com/es/moviegenre.php?genre=DR&amp;attr=rat_count&amp;nodoc" xr:uid="{5F1B79D5-9969-40C8-84BD-E6D041403DDD}"/>
    <hyperlink ref="O1460" r:id="rId6462" display="https://www.filmaffinity.com/es/moviegenre.php?genre=CO&amp;attr=rat_count&amp;nodoc" xr:uid="{7356266B-506A-4DA6-95C7-B3BFAE88CDEC}"/>
    <hyperlink ref="O1508" r:id="rId6463" display="https://www.filmaffinity.com/es/moviegenre.php?genre=INT&amp;attr=rat_count&amp;nodoc" xr:uid="{A41B1911-5D22-419D-8B62-48A2DDF79627}"/>
    <hyperlink ref="O1546" r:id="rId6464" display="https://www.filmaffinity.com/es/moviegenre.php?genre=CO&amp;attr=rat_count&amp;nodoc" xr:uid="{D2A5B50D-9EC4-4AD1-B4DA-5C1026498982}"/>
    <hyperlink ref="O1554" r:id="rId6465" display="https://www.filmaffinity.com/es/moviegenre.php?genre=AC&amp;attr=rat_count&amp;nodoc" xr:uid="{8C89E6A2-27A8-418B-8B60-0FA6A860511D}"/>
    <hyperlink ref="O1575" r:id="rId6466" display="https://www.filmaffinity.com/es/moviegenre.php?genre=TH&amp;attr=rat_count&amp;nodoc" xr:uid="{51F18AF9-FDB5-457D-9073-DB0071FECC7A}"/>
    <hyperlink ref="O1581" r:id="rId6467" display="https://www.filmaffinity.com/es/moviegenre.php?genre=CO&amp;attr=rat_count&amp;nodoc" xr:uid="{3D16FD79-2DCB-4F9B-B1C9-FDDCA2334DFD}"/>
    <hyperlink ref="O1585" r:id="rId6468" display="https://www.filmaffinity.com/es/moviegenre.php?genre=WE&amp;attr=rat_count&amp;nodoc" xr:uid="{A52D8FC3-534A-4C36-823B-577826C54E2B}"/>
    <hyperlink ref="O1586" r:id="rId6469" display="https://www.filmaffinity.com/es/moviegenre.php?genre=WE&amp;attr=rat_count&amp;nodoc" xr:uid="{71FB454A-34AD-4BFA-9BFF-605A2D044009}"/>
    <hyperlink ref="O1594" r:id="rId6470" display="https://www.filmaffinity.com/es/moviegenre.php?genre=CO&amp;attr=rat_count&amp;nodoc" xr:uid="{DC6735B8-CF6C-4F58-AF6C-B1890B7306C1}"/>
    <hyperlink ref="O1618" r:id="rId6471" display="https://www.filmaffinity.com/es/moviegenre.php?genre=CO&amp;attr=rat_count&amp;nodoc" xr:uid="{BF28F4BF-9E9F-41B1-81EF-39BDDDFE12BD}"/>
    <hyperlink ref="O1619" r:id="rId6472" display="https://www.filmaffinity.com/es/moviegenre.php?genre=AC&amp;attr=rat_count&amp;nodoc" xr:uid="{A78605B1-3FB4-4029-A1E8-49A6AAEB033F}"/>
    <hyperlink ref="O1623" r:id="rId6473" display="https://www.filmaffinity.com/es/moviegenre.php?genre=DR&amp;attr=rat_count&amp;nodoc" xr:uid="{CC710A0D-B27A-4C80-864D-2648BA1EA3C2}"/>
    <hyperlink ref="O1650" r:id="rId6474" display="https://www.filmaffinity.com/es/moviegenre.php?genre=WE&amp;attr=rat_count&amp;nodoc" xr:uid="{0503BB5E-1460-4110-976B-343C642F37B8}"/>
    <hyperlink ref="O1661" r:id="rId6475" display="https://www.filmaffinity.com/es/moviegenre.php?genre=DR&amp;attr=rat_count&amp;nodoc" xr:uid="{C1B270DB-CE37-470A-99A9-F19CFD95AC78}"/>
    <hyperlink ref="O1682" r:id="rId6476" display="https://www.filmaffinity.com/es/moviegenre.php?genre=TH&amp;attr=rat_count&amp;nodoc" xr:uid="{33452FCC-9651-4D2E-90C6-8A385C1B05C0}"/>
    <hyperlink ref="O1683" r:id="rId6477" display="https://www.filmaffinity.com/es/moviegenre.php?genre=TE&amp;attr=rat_count&amp;nodoc" xr:uid="{4339AB7D-628F-45C8-86A2-DB56BDB49C06}"/>
    <hyperlink ref="O1707" r:id="rId6478" display="https://www.filmaffinity.com/es/moviegenre.php?genre=DR&amp;attr=rat_count&amp;nodoc" xr:uid="{121D39FE-71A8-4932-90C9-C22E5457A423}"/>
    <hyperlink ref="O1714" r:id="rId6479" display="https://www.filmaffinity.com/es/moviegenre.php?genre=DR&amp;attr=rat_count&amp;nodoc" xr:uid="{722E12F7-8D96-477E-98EA-6A29FD3B7C7B}"/>
    <hyperlink ref="O1736" r:id="rId6480" display="https://www.filmaffinity.com/es/moviegenre.php?genre=CO&amp;attr=rat_count&amp;nodoc" xr:uid="{100B927F-D4C5-4D15-A5A7-BB19DE6C9490}"/>
    <hyperlink ref="O1737" r:id="rId6481" display="https://www.filmaffinity.com/es/moviegenre.php?genre=WE&amp;attr=rat_count&amp;nodoc" xr:uid="{19A9846C-7F54-439C-AE4D-8669B8053CB2}"/>
    <hyperlink ref="O1744" r:id="rId6482" display="https://www.filmaffinity.com/es/moviegenre.php?genre=CO&amp;attr=rat_count&amp;nodoc" xr:uid="{CC0BB319-69BE-4894-9D98-81F389E38CC8}"/>
    <hyperlink ref="O1801" r:id="rId6483" display="https://www.filmaffinity.com/es/moviegenre.php?genre=CO&amp;attr=rat_count&amp;nodoc" xr:uid="{86EB8A41-2D6B-49A0-AB3D-9B258D7E71D0}"/>
    <hyperlink ref="O1829" r:id="rId6484" display="https://www.filmaffinity.com/es/moviegenre.php?genre=WE&amp;attr=rat_count&amp;nodoc" xr:uid="{5B2E1102-70E4-4B60-9841-5800578973F0}"/>
    <hyperlink ref="O1844" r:id="rId6485" display="https://www.filmaffinity.com/es/moviegenre.php?genre=DR&amp;attr=rat_count&amp;nodoc" xr:uid="{ED702EA7-69F0-4751-94AA-828794B09C5A}"/>
    <hyperlink ref="O1846" r:id="rId6486" display="https://www.filmaffinity.com/es/moviegenre.php?genre=AC&amp;attr=rat_count&amp;nodoc" xr:uid="{2FD06F2C-FC44-4E1F-9EC0-EDD4BF631984}"/>
    <hyperlink ref="O1855" r:id="rId6487" display="https://www.filmaffinity.com/es/moviegenre.php?genre=WE&amp;attr=rat_count&amp;nodoc" xr:uid="{3DDDC6B7-CB39-45F7-85DB-BB8D40CA5E65}"/>
    <hyperlink ref="O1911" r:id="rId6488" display="https://www.filmaffinity.com/es/moviegenre.php?genre=AC&amp;attr=rat_count&amp;nodoc" xr:uid="{761C6A9D-663B-499C-BF9C-0BA0D1D913EC}"/>
    <hyperlink ref="O1962" r:id="rId6489" display="https://www.filmaffinity.com/es/moviegenre.php?genre=WE&amp;attr=rat_count&amp;nodoc" xr:uid="{7316C698-E482-4585-A4D6-D3F841AAE837}"/>
    <hyperlink ref="O2004" r:id="rId6490" display="https://www.filmaffinity.com/es/moviegenre.php?genre=CO&amp;attr=rat_count&amp;nodoc" xr:uid="{2424B79C-BC6D-4A2F-B634-C4A7EF2BD520}"/>
    <hyperlink ref="O2008" r:id="rId6491" display="https://www.filmaffinity.com/es/moviegenre.php?genre=AC&amp;attr=rat_count&amp;nodoc" xr:uid="{6B52A8B5-D6F5-42EE-8719-51B6BA31E457}"/>
    <hyperlink ref="O2011" r:id="rId6492" display="https://www.filmaffinity.com/es/moviegenre.php?genre=AC&amp;attr=rat_count&amp;nodoc" xr:uid="{C0AA7A90-CA83-4225-9165-85592CA0850F}"/>
    <hyperlink ref="E2038" r:id="rId6493" display="https://www.filmaffinity.com/es/film919851.html" xr:uid="{0DE8355E-2AF1-44B2-96D5-CE961F86C59A}"/>
    <hyperlink ref="O2046" r:id="rId6494" display="https://www.filmaffinity.com/es/moviegenre.php?genre=CO&amp;attr=rat_count&amp;nodoc" xr:uid="{5B58A8FE-2CA2-4D52-83DB-A844DE20C198}"/>
    <hyperlink ref="O2048" r:id="rId6495" display="https://www.filmaffinity.com/es/moviegenre.php?genre=WE&amp;attr=rat_count&amp;nodoc" xr:uid="{C6387D79-1DFF-4E84-8E6F-176937B664C6}"/>
    <hyperlink ref="O2050" r:id="rId6496" display="https://www.filmaffinity.com/es/moviegenre.php?genre=WE&amp;attr=rat_count&amp;nodoc" xr:uid="{27180F1A-EE2D-4EB2-83FE-8973A050A281}"/>
    <hyperlink ref="O2058" r:id="rId6497" display="https://www.filmaffinity.com/es/moviegenre.php?genre=WE&amp;attr=rat_count&amp;nodoc" xr:uid="{CB5074D5-519F-4AA1-BD4D-425515CF4D0C}"/>
    <hyperlink ref="O2078" r:id="rId6498" display="https://www.filmaffinity.com/es/moviegenre.php?genre=CO&amp;attr=rat_count&amp;nodoc" xr:uid="{943E9A20-4274-428B-B080-BCD620CC1B6D}"/>
    <hyperlink ref="O2086" r:id="rId6499" display="https://www.filmaffinity.com/es/moviegenre.php?genre=CO&amp;attr=rat_count&amp;nodoc" xr:uid="{3B29E53C-9804-4CFC-9B6A-3828201D6971}"/>
    <hyperlink ref="O2126" r:id="rId6500" display="https://www.filmaffinity.com/es/moviegenre.php?genre=CO&amp;attr=rat_count&amp;nodoc" xr:uid="{4FE7D845-75CE-4CC2-870E-03654983B04A}"/>
    <hyperlink ref="O2150" r:id="rId6501" display="https://www.filmaffinity.com/es/moviegenre.php?genre=CO&amp;attr=rat_count&amp;nodoc" xr:uid="{A65F1DF3-85C3-4B2C-B56A-2DEF250A73DD}"/>
    <hyperlink ref="O2151" r:id="rId6502" display="https://www.filmaffinity.com/es/moviegenre.php?genre=CO&amp;attr=rat_count&amp;nodoc" xr:uid="{3458E345-CC28-4E87-A8DD-0D53615241F4}"/>
    <hyperlink ref="O2217" r:id="rId6503" display="https://www.filmaffinity.com/es/moviegenre.php?genre=CO&amp;attr=rat_count&amp;nodoc" xr:uid="{64A5A423-7B7A-43F7-9BA4-BA5E6B427FAC}"/>
    <hyperlink ref="O2265" r:id="rId6504" display="https://www.filmaffinity.com/es/moviegenre.php?genre=DR&amp;attr=rat_count&amp;nodoc" xr:uid="{DD37D5C7-62E1-46A4-8B29-8C195949D9E6}"/>
    <hyperlink ref="O2270" r:id="rId6505" display="https://www.filmaffinity.com/es/moviegenre.php?genre=WE&amp;attr=rat_count&amp;nodoc" xr:uid="{E6649553-D6C3-4E11-BC32-21F644E1F597}"/>
    <hyperlink ref="O2296" r:id="rId6506" display="https://www.filmaffinity.com/es/moviegenre.php?genre=DR&amp;attr=rat_count&amp;nodoc" xr:uid="{018324D1-1924-470A-A41E-7DA548AB41AA}"/>
    <hyperlink ref="O2307" r:id="rId6507" display="https://www.filmaffinity.com/es/moviegenre.php?genre=WE&amp;attr=rat_count&amp;nodoc" xr:uid="{3ABAD95B-052C-45C7-8854-974926D0371C}"/>
    <hyperlink ref="O2313" r:id="rId6508" display="https://www.filmaffinity.com/es/moviegenre.php?genre=TH&amp;attr=rat_count&amp;nodoc" xr:uid="{889830FF-A6E5-4E92-A036-D077E4CBBC2E}"/>
    <hyperlink ref="E2378" r:id="rId6509" display="https://www.filmaffinity.com/es/film117532.html" xr:uid="{E5ED39E7-1FCB-4F67-B940-37AB1CF024BF}"/>
    <hyperlink ref="O2394" r:id="rId6510" display="https://www.filmaffinity.com/es/moviegenre.php?genre=CO&amp;attr=rat_count&amp;nodoc" xr:uid="{4D5C9B5E-20A8-49E9-8FCE-EA4BFB14EC7C}"/>
    <hyperlink ref="O2408" r:id="rId6511" display="https://www.filmaffinity.com/es/moviegenre.php?genre=DR&amp;attr=rat_count&amp;nodoc" xr:uid="{BF50BE88-299B-4F63-8529-F2CD7E1A9EB4}"/>
    <hyperlink ref="O2441" r:id="rId6512" display="https://www.filmaffinity.com/es/moviegenre.php?genre=DR&amp;attr=rat_count&amp;nodoc" xr:uid="{368F594B-A5D2-4BA5-B6F3-C80AD18E2A95}"/>
    <hyperlink ref="O2466" r:id="rId6513" display="https://www.filmaffinity.com/es/moviegenre.php?genre=CO&amp;attr=rat_count&amp;nodoc" xr:uid="{1FE780FE-AC67-44B8-95FD-EC901E599F20}"/>
    <hyperlink ref="E2481" r:id="rId6514" display="https://www.filmaffinity.com/es/film572546.html" xr:uid="{C26FD342-7CFC-4F6E-88C0-8C7D0DF66EFD}"/>
    <hyperlink ref="O2488" r:id="rId6515" display="https://www.filmaffinity.com/es/moviegenre.php?genre=DR&amp;attr=rat_count&amp;nodoc" xr:uid="{66E6D6B4-DDB7-4418-BBB4-F21A2D3E8782}"/>
    <hyperlink ref="O2513" r:id="rId6516" display="https://www.filmaffinity.com/es/moviegenre.php?genre=WE&amp;attr=rat_count&amp;nodoc" xr:uid="{8155D1FE-8F18-44B7-AA90-9D57A0916928}"/>
    <hyperlink ref="O2521" r:id="rId6517" display="https://www.filmaffinity.com/es/moviegenre.php?genre=AC&amp;attr=rat_count&amp;nodoc" xr:uid="{AA7F0D24-DF7A-4794-8082-003C6071BF12}"/>
    <hyperlink ref="O2530" r:id="rId6518" display="https://www.filmaffinity.com/es/moviegenre.php?genre=WE&amp;attr=rat_count&amp;nodoc" xr:uid="{ED8DC273-09CA-435C-A851-2EB3E25C7438}"/>
    <hyperlink ref="O2562" r:id="rId6519" display="https://www.filmaffinity.com/es/moviegenre.php?genre=WE&amp;attr=rat_count&amp;nodoc" xr:uid="{7471A948-CBE5-429A-9791-31C3859D060F}"/>
    <hyperlink ref="O2577" r:id="rId6520" display="https://www.filmaffinity.com/es/moviegenre.php?genre=WE&amp;attr=rat_count&amp;nodoc" xr:uid="{EE818C20-84A3-4BA1-ACA5-61F6A81E5688}"/>
    <hyperlink ref="O2595" r:id="rId6521" display="https://www.filmaffinity.com/es/moviegenre.php?genre=DR&amp;attr=rat_count&amp;nodoc" xr:uid="{40962F76-EF7E-405C-AD41-F46AA0B0C188}"/>
    <hyperlink ref="O2610" r:id="rId6522" display="https://www.filmaffinity.com/es/moviegenre.php?genre=AC&amp;attr=rat_count&amp;nodoc" xr:uid="{107F3AAA-58F1-4194-AFB7-D25A29C8B4F4}"/>
    <hyperlink ref="O2631" r:id="rId6523" display="https://www.filmaffinity.com/es/moviegenre.php?genre=MU&amp;attr=rat_count&amp;nodoc" xr:uid="{A1897809-2B30-4E20-9F91-6245DDEECFBC}"/>
    <hyperlink ref="O2639" r:id="rId6524" display="https://www.filmaffinity.com/es/moviegenre.php?genre=TH&amp;attr=rat_count&amp;nodoc" xr:uid="{2932A116-32CC-4FE4-9201-C65B7586357F}"/>
    <hyperlink ref="O2648" r:id="rId6525" display="https://www.filmaffinity.com/es/moviegenre.php?genre=CO&amp;attr=rat_count&amp;nodoc" xr:uid="{292E21CD-0CAA-424A-AAAC-1FE25C1BF2B1}"/>
    <hyperlink ref="E2682" r:id="rId6526" display="https://www.filmaffinity.com/es/film582389.html" xr:uid="{38DE08BA-60C4-49AD-8642-9AE8F6E2A47A}"/>
    <hyperlink ref="O2698" r:id="rId6527" display="https://www.filmaffinity.com/es/moviegenre.php?genre=DR&amp;attr=rat_count&amp;nodoc" xr:uid="{B7EE93D0-F377-4A18-BC79-E59F58EEC2BB}"/>
    <hyperlink ref="O2702" r:id="rId6528" display="https://www.filmaffinity.com/es/moviegenre.php?genre=DR&amp;attr=rat_count&amp;nodoc" xr:uid="{495325E4-B63F-4EA4-BD62-0F2386456CA3}"/>
    <hyperlink ref="P792" r:id="rId6529" tooltip="Ryan Reynolds" display="https://www.filmaffinity.com/es/search.php?stype=cast&amp;sn&amp;stext=Ryan%20Reynolds" xr:uid="{D976E633-2831-46CE-A2CF-624F1849A335}"/>
    <hyperlink ref="E2741" r:id="rId6530" display="https://www.filmaffinity.com/es/film281926.html" xr:uid="{4D3D4439-1C41-419A-8B38-663DE473ADEC}"/>
    <hyperlink ref="O2770" r:id="rId6531" display="https://www.filmaffinity.com/es/moviegenre.php?genre=CO&amp;attr=rat_count&amp;nodoc" xr:uid="{1C277C93-7BC1-46E7-B5B4-ACA58D87D3D7}"/>
    <hyperlink ref="O2810" r:id="rId6532" display="https://www.filmaffinity.com/es/moviegenre.php?genre=WE&amp;attr=rat_count&amp;nodoc" xr:uid="{A3AF24FB-651C-4789-BF17-20B306C3A4F0}"/>
    <hyperlink ref="O2815" r:id="rId6533" display="https://www.filmaffinity.com/es/moviegenre.php?genre=CO&amp;attr=rat_count&amp;nodoc" xr:uid="{80F81869-A031-4EBD-9324-E157D0AD422F}"/>
    <hyperlink ref="O2817" r:id="rId6534" display="https://www.filmaffinity.com/es/moviegenre.php?genre=WE&amp;attr=rat_count&amp;nodoc" xr:uid="{2FE32D6A-0C7C-4417-A400-120986F4D76C}"/>
    <hyperlink ref="E2826" r:id="rId6535" display="https://www.filmaffinity.com/es/film861418.html" xr:uid="{C8E8B1A8-CAD5-4FE0-8E48-F422B0C8BC96}"/>
    <hyperlink ref="O2829" r:id="rId6536" display="https://www.filmaffinity.com/es/moviegenre.php?genre=CO&amp;attr=rat_count&amp;nodoc" xr:uid="{B6F98BCA-19E8-4E91-B5AB-AA9B6485480A}"/>
    <hyperlink ref="O2832" r:id="rId6537" display="https://www.filmaffinity.com/es/moviegenre.php?genre=CO&amp;attr=rat_count&amp;nodoc" xr:uid="{CFB1C233-2DC5-4899-9722-27216D7009BD}"/>
    <hyperlink ref="O2896" r:id="rId6538" display="https://www.filmaffinity.com/es/moviegenre.php?genre=TE&amp;attr=rat_count&amp;nodoc" xr:uid="{C2AB0EFA-B419-41E1-B97F-8BADB06F4583}"/>
    <hyperlink ref="O2951" r:id="rId6539" display="https://www.filmaffinity.com/es/moviegenre.php?genre=WE&amp;attr=rat_count&amp;nodoc" xr:uid="{83D8DE45-A67A-429D-89BD-53F586889B47}"/>
    <hyperlink ref="O2965" r:id="rId6540" display="https://www.filmaffinity.com/es/moviegenre.php?genre=DR&amp;attr=rat_count&amp;nodoc" xr:uid="{00CCF539-6B9D-4F02-9808-6E60CB7C3C27}"/>
    <hyperlink ref="O2976" r:id="rId6541" display="https://www.filmaffinity.com/es/moviegenre.php?genre=CO&amp;attr=rat_count&amp;nodoc" xr:uid="{052AD3B6-E9D8-4066-B28C-2D0849976177}"/>
    <hyperlink ref="O2984" r:id="rId6542" display="https://www.filmaffinity.com/es/moviegenre.php?genre=CO&amp;attr=rat_count&amp;nodoc" xr:uid="{DA428F26-6D3E-4766-906E-BA344408ED76}"/>
    <hyperlink ref="O3013" r:id="rId6543" display="https://www.filmaffinity.com/es/moviegenre.php?genre=TH&amp;attr=rat_count&amp;nodoc" xr:uid="{ACEFC281-B17E-4709-9290-FD0B3268C53B}"/>
    <hyperlink ref="O3129" r:id="rId6544" display="https://www.filmaffinity.com/es/moviegenre.php?genre=AC&amp;attr=rat_count&amp;nodoc" xr:uid="{F2D1CB0A-B8DB-4629-ABD1-10FAEE3FD50A}"/>
    <hyperlink ref="O3146" r:id="rId6545" display="https://www.filmaffinity.com/es/moviegenre.php?genre=CO&amp;attr=rat_count&amp;nodoc" xr:uid="{BAE31445-6EEA-4B2E-93B7-81E8D2883BEE}"/>
    <hyperlink ref="O3176" r:id="rId6546" display="https://www.filmaffinity.com/es/moviegenre.php?genre=CO&amp;attr=rat_count&amp;nodoc" xr:uid="{67893FA1-6FBD-45E5-95E0-E0D23D4B5896}"/>
    <hyperlink ref="O3225" r:id="rId6547" display="https://www.filmaffinity.com/es/moviegenre.php?genre=CO&amp;attr=rat_count&amp;nodoc" xr:uid="{86504055-49EB-44CD-BDA2-D8B93279D83F}"/>
    <hyperlink ref="O3226" r:id="rId6548" display="https://www.filmaffinity.com/es/moviegenre.php?genre=DR&amp;attr=rat_count&amp;nodoc" xr:uid="{B4893B02-1403-4A84-B5CD-F690C9C67292}"/>
    <hyperlink ref="O3260" r:id="rId6549" display="https://www.filmaffinity.com/es/moviegenre.php?genre=DR&amp;attr=rat_count&amp;nodoc" xr:uid="{30A114A1-C3ED-49F5-9577-095EB5EE56AC}"/>
    <hyperlink ref="O3276" r:id="rId6550" tooltip="Historias de la cripta" display="https://www.filmaffinity.com/es/movie-group.php?group-id=351" xr:uid="{CFC1CAAD-CDA6-4BC6-964A-5494C47BBC74}"/>
    <hyperlink ref="O3306" r:id="rId6551" display="https://www.filmaffinity.com/es/moviegenre.php?genre=WE&amp;attr=rat_count&amp;nodoc" xr:uid="{71C62074-AB90-44CB-A364-12C2B8BC1127}"/>
    <hyperlink ref="O3319" r:id="rId6552" display="https://www.filmaffinity.com/es/moviegenre.php?genre=DR&amp;attr=rat_count&amp;nodoc" xr:uid="{718C638A-0F58-4857-9FF6-00903D6165CA}"/>
    <hyperlink ref="O3324" r:id="rId6553" display="https://www.filmaffinity.com/es/moviegenre.php?genre=DR&amp;attr=rat_count&amp;nodoc" xr:uid="{D4459A30-1150-4393-B31A-12FA7CA43D6D}"/>
    <hyperlink ref="O7073" r:id="rId6554" display="https://www.filmaffinity.com/es/moviegenre.php?genre=DR&amp;attr=rat_count&amp;nodoc" xr:uid="{B84567D5-E14D-40AE-8D43-33B067E759AE}"/>
    <hyperlink ref="O3377" r:id="rId6555" display="https://www.filmaffinity.com/es/moviegenre.php?genre=DR&amp;attr=rat_count&amp;nodoc" xr:uid="{BE4BCFFC-F380-4C81-88AE-22E155795857}"/>
    <hyperlink ref="O3420" r:id="rId6556" display="https://www.filmaffinity.com/es/moviegenre.php?genre=DR&amp;attr=rat_count&amp;nodoc" xr:uid="{AC3D58A9-BD18-44BF-BA15-FC004175CCC6}"/>
    <hyperlink ref="O3433" r:id="rId6557" display="https://www.filmaffinity.com/es/moviegenre.php?genre=WE&amp;attr=rat_count&amp;nodoc" xr:uid="{05E8DD2A-03B2-4FF5-AA38-073BECC6280E}"/>
    <hyperlink ref="O3485" r:id="rId6558" display="https://www.filmaffinity.com/es/moviegenre.php?genre=WE&amp;attr=rat_count&amp;nodoc" xr:uid="{18ACE61E-3E9D-4B2B-A3D4-EB8D9EC14599}"/>
    <hyperlink ref="O3501" r:id="rId6559" display="https://www.filmaffinity.com/es/moviegenre.php?genre=WE&amp;attr=rat_count&amp;nodoc" xr:uid="{43A0CB8D-D751-4E12-85C6-2EB3533B040D}"/>
    <hyperlink ref="O3527" r:id="rId6560" display="https://www.filmaffinity.com/es/moviegenre.php?genre=DR&amp;attr=rat_count&amp;nodoc" xr:uid="{04F5C06E-7EA2-4F40-A4D5-547DE7542105}"/>
    <hyperlink ref="O3598" r:id="rId6561" display="https://www.filmaffinity.com/es/moviegenre.php?genre=WE&amp;attr=rat_count&amp;nodoc" xr:uid="{5DEA0D9D-7300-4C2F-815B-C50AAE7530A3}"/>
    <hyperlink ref="O3631" r:id="rId6562" display="https://www.filmaffinity.com/es/moviegenre.php?genre=DR&amp;attr=rat_count&amp;nodoc" xr:uid="{4E853795-46E7-41E3-A9DE-24A4C300ED1C}"/>
    <hyperlink ref="O3632" r:id="rId6563" display="https://www.filmaffinity.com/es/moviegenre.php?genre=DR&amp;attr=rat_count&amp;nodoc" xr:uid="{58EE77CC-9C17-4F34-9F1E-43F6698C00D1}"/>
    <hyperlink ref="O3648" r:id="rId6564" display="https://www.filmaffinity.com/es/moviegenre.php?genre=TH&amp;attr=rat_count&amp;nodoc" xr:uid="{53004FA5-57D8-4E67-BE5C-FC0B8AEC8904}"/>
    <hyperlink ref="O3655" r:id="rId6565" display="https://www.filmaffinity.com/es/moviegenre.php?genre=DR&amp;attr=rat_count&amp;nodoc" xr:uid="{B1109983-A021-437B-BD33-6F39455B59C1}"/>
    <hyperlink ref="O3663" r:id="rId6566" display="https://www.filmaffinity.com/es/moviegenre.php?genre=CO&amp;attr=rat_count&amp;nodoc" xr:uid="{6CADFEE8-509C-4BF0-950E-ACFE07003741}"/>
    <hyperlink ref="O3666" r:id="rId6567" display="https://www.filmaffinity.com/es/moviegenre.php?genre=TE&amp;attr=rat_count&amp;nodoc" xr:uid="{F4B7D1EA-5196-44BE-B713-B2EE05AE0733}"/>
    <hyperlink ref="E3675" r:id="rId6568" display="https://www.filmaffinity.com/es/film195084.html" xr:uid="{A6E180D2-374C-43CD-B539-A07CABC52D68}"/>
    <hyperlink ref="O3674" r:id="rId6569" display="https://www.filmaffinity.com/es/moviegenre.php?genre=TH&amp;attr=rat_count&amp;nodoc" xr:uid="{4B93EEC9-A184-431B-A4BE-8236943F790F}"/>
    <hyperlink ref="O3683" r:id="rId6570" display="https://www.filmaffinity.com/es/moviegenre.php?genre=DR&amp;attr=rat_count&amp;nodoc" xr:uid="{462D175C-FA15-4775-BCA8-17C883C7D32B}"/>
    <hyperlink ref="O3687" r:id="rId6571" display="https://www.filmaffinity.com/es/moviegenre.php?genre=CO&amp;attr=rat_count&amp;nodoc" xr:uid="{B76E410C-12F0-4AE7-91E3-5AA478AB5EC5}"/>
    <hyperlink ref="O3701" r:id="rId6572" display="https://www.filmaffinity.com/es/moviegenre.php?genre=CO&amp;attr=rat_count&amp;nodoc" xr:uid="{3D46781A-43E6-4485-AC39-70F6535B0F1F}"/>
    <hyperlink ref="O3729" r:id="rId6573" display="https://www.filmaffinity.com/es/moviegenre.php?genre=DR&amp;attr=rat_count&amp;nodoc" xr:uid="{D0A2C1AA-5AFF-45AE-8884-403354EB572F}"/>
    <hyperlink ref="O3731" r:id="rId6574" display="https://www.filmaffinity.com/es/moviegenre.php?genre=CO&amp;attr=rat_count&amp;nodoc" xr:uid="{CCE92AFF-7FA7-453B-B172-0870B5F251C2}"/>
    <hyperlink ref="O3753" r:id="rId6575" display="https://www.filmaffinity.com/es/moviegenre.php?genre=DR&amp;attr=rat_count&amp;nodoc" xr:uid="{0576441B-D43F-4DA5-9B0F-ECB09E5794BC}"/>
    <hyperlink ref="O3766" r:id="rId6576" display="https://www.filmaffinity.com/es/moviegenre.php?genre=WE&amp;attr=rat_count&amp;nodoc" xr:uid="{297AFEDB-8DA8-485F-BAA9-08FC77616E5F}"/>
    <hyperlink ref="O3765" r:id="rId6577" display="https://www.filmaffinity.com/es/moviegenre.php?genre=WE&amp;attr=rat_count&amp;nodoc" xr:uid="{B39F056B-82B6-4A64-B634-97BF93EAB596}"/>
    <hyperlink ref="P1682" r:id="rId6578" tooltip="Paola Bontempi" display="https://www.filmaffinity.com/es/search.php?stype=cast&amp;sn&amp;stext=Paola%20Bontempi" xr:uid="{5BEA5223-AAB4-428D-A6E7-CEC9F183100F}"/>
    <hyperlink ref="O3781" r:id="rId6579" display="https://www.filmaffinity.com/es/moviegenre.php?genre=TE&amp;attr=rat_count&amp;nodoc" xr:uid="{6917A75D-2454-418D-80F3-5B9243BC02F1}"/>
    <hyperlink ref="O3816" r:id="rId6580" display="https://www.filmaffinity.com/es/moviegenre.php?genre=DR&amp;attr=rat_count&amp;nodoc" xr:uid="{E4405CD9-8958-4A1C-BCD0-469499EA5B1D}"/>
    <hyperlink ref="O3953" r:id="rId6581" display="https://www.filmaffinity.com/es/moviegenre.php?genre=AV&amp;attr=rat_count&amp;nodoc" xr:uid="{764854FC-3A96-43E7-88D3-28CCB64DB864}"/>
    <hyperlink ref="O3981" r:id="rId6582" display="https://www.filmaffinity.com/es/moviegenre.php?genre=TE&amp;attr=rat_count&amp;nodoc" xr:uid="{AD5B2F96-F553-480E-B769-85AD4FC5BDA5}"/>
    <hyperlink ref="O76" r:id="rId6583" display="https://www.filmaffinity.com/es/moviegenre.php?genre=DR&amp;attr=rat_count&amp;nodoc" xr:uid="{999063B7-826E-4B1F-9A96-4AEA2488D3B0}"/>
    <hyperlink ref="O4044" r:id="rId6584" display="https://www.filmaffinity.com/es/moviegenre.php?genre=WE&amp;attr=rat_count&amp;nodoc" xr:uid="{8F1AFC48-D234-4E36-8353-3E49E06FF3A2}"/>
    <hyperlink ref="O4071" r:id="rId6585" display="https://www.filmaffinity.com/es/moviegenre.php?genre=DR&amp;attr=rat_count&amp;nodoc" xr:uid="{7C8D6716-33C5-4A0D-A7A2-A052DF8736F3}"/>
    <hyperlink ref="O4079" r:id="rId6586" display="https://www.filmaffinity.com/es/moviegenre.php?genre=WE&amp;attr=rat_count&amp;nodoc" xr:uid="{0F3EFB93-3A96-41C4-B771-F9921DD9D1EE}"/>
    <hyperlink ref="O4110" r:id="rId6587" display="https://www.filmaffinity.com/es/moviegenre.php?genre=DR&amp;attr=rat_count&amp;nodoc" xr:uid="{EAABC174-D1E8-4259-B316-FFEB258EC585}"/>
    <hyperlink ref="O4127" r:id="rId6588" display="https://www.filmaffinity.com/es/moviegenre.php?genre=CO&amp;attr=rat_count&amp;nodoc" xr:uid="{490F2F05-0215-43BD-81C3-3C0DEEEF2E88}"/>
    <hyperlink ref="O4133" r:id="rId6589" display="https://www.filmaffinity.com/es/moviegenre.php?genre=DR&amp;attr=rat_count&amp;nodoc" xr:uid="{0C56F0E9-19F8-447C-9566-50422463EA66}"/>
    <hyperlink ref="O4148" r:id="rId6590" display="https://www.filmaffinity.com/es/moviegenre.php?genre=WE&amp;attr=rat_count&amp;nodoc" xr:uid="{4B0140D1-3525-4633-9631-1CB1C77B13F2}"/>
    <hyperlink ref="O4173" r:id="rId6591" display="https://www.filmaffinity.com/es/moviegenre.php?genre=CO&amp;attr=rat_count&amp;nodoc" xr:uid="{66D6A805-72B0-450C-9C8D-DD6D9772E81F}"/>
    <hyperlink ref="O4179" r:id="rId6592" display="https://www.filmaffinity.com/es/moviegenre.php?genre=DR&amp;attr=rat_count&amp;nodoc" xr:uid="{DA81F991-3494-497D-BB3C-71EC5273B31C}"/>
    <hyperlink ref="O4190" r:id="rId6593" display="https://www.filmaffinity.com/es/moviegenre.php?genre=INT&amp;attr=rat_count&amp;nodoc" xr:uid="{D94D670A-734F-438B-B85C-DEC2600A8686}"/>
    <hyperlink ref="O4202" r:id="rId6594" display="https://www.filmaffinity.com/es/moviegenre.php?genre=WE&amp;attr=rat_count&amp;nodoc" xr:uid="{FC1711CF-782F-4E33-9429-037DE188D978}"/>
    <hyperlink ref="O4236" r:id="rId6595" display="https://www.filmaffinity.com/es/moviegenre.php?genre=RO&amp;attr=rat_count&amp;nodoc" xr:uid="{F837799B-79CA-4BC9-9F14-2D271328E039}"/>
    <hyperlink ref="O4249" r:id="rId6596" display="https://www.filmaffinity.com/es/moviegenre.php?genre=DR&amp;attr=rat_count&amp;nodoc" xr:uid="{F7B773EF-8767-4C8C-995E-32B7D58000D3}"/>
    <hyperlink ref="O4259" r:id="rId6597" display="https://www.filmaffinity.com/es/moviegenre.php?genre=DR&amp;attr=rat_count&amp;nodoc" xr:uid="{9EF969BC-C2B6-4046-9A3C-05A6EB1E8451}"/>
    <hyperlink ref="O4318" r:id="rId6598" display="https://www.filmaffinity.com/es/moviegenre.php?genre=MU&amp;attr=rat_count&amp;nodoc" xr:uid="{5A83C7A6-1202-4BFF-84B8-78313E57052F}"/>
    <hyperlink ref="O4333" r:id="rId6599" display="https://www.filmaffinity.com/es/moviegenre.php?genre=DR&amp;attr=rat_count&amp;nodoc" xr:uid="{51F6E57E-5AC2-42EF-94C4-1B8A6C78DD1A}"/>
    <hyperlink ref="O2220" r:id="rId6600" display="https://www.filmaffinity.com/es/moviegenre.php?genre=TH&amp;attr=rat_count&amp;nodoc" xr:uid="{DA3E6221-5140-418A-8396-7108448D46BD}"/>
    <hyperlink ref="O4461" r:id="rId6601" display="https://www.filmaffinity.com/es/moviegenre.php?genre=CO&amp;attr=rat_count&amp;nodoc" xr:uid="{C1EBB661-8A37-48FA-8221-25EEED0F03C5}"/>
    <hyperlink ref="O4475" r:id="rId6602" display="https://www.filmaffinity.com/es/moviegenre.php?genre=CO&amp;attr=rat_count&amp;nodoc" xr:uid="{079F3AC3-942B-4AFE-BCF5-E60D861432E0}"/>
    <hyperlink ref="O4477" r:id="rId6603" display="https://www.filmaffinity.com/es/moviegenre.php?genre=DR&amp;attr=rat_count&amp;nodoc" xr:uid="{C23913F1-4415-4E98-B4FD-1738317DCAB9}"/>
    <hyperlink ref="O4487" r:id="rId6604" display="https://www.filmaffinity.com/es/moviegenre.php?genre=CO&amp;attr=rat_count&amp;nodoc" xr:uid="{F4F4CA8D-FDDC-428F-8125-C79EBBC59829}"/>
    <hyperlink ref="O4517" r:id="rId6605" display="https://www.filmaffinity.com/es/moviegenre.php?genre=CO&amp;attr=rat_count&amp;nodoc" xr:uid="{1F81274E-B783-42F0-A579-6B599E88A73D}"/>
    <hyperlink ref="O4523" r:id="rId6606" display="https://www.filmaffinity.com/es/moviegenre.php?genre=WE&amp;attr=rat_count&amp;nodoc" xr:uid="{C25BBC22-B606-404B-A46A-0598B25F48DE}"/>
    <hyperlink ref="O4553" r:id="rId6607" display="https://www.filmaffinity.com/es/moviegenre.php?genre=WE&amp;attr=rat_count&amp;nodoc" xr:uid="{0E964C76-9959-4C6D-A769-2F1CD6E17131}"/>
    <hyperlink ref="O4556" r:id="rId6608" display="https://www.filmaffinity.com/es/moviegenre.php?genre=CO&amp;attr=rat_count&amp;nodoc" xr:uid="{F6E06045-CB34-4012-AC57-43C8E1575A78}"/>
    <hyperlink ref="O4579" r:id="rId6609" display="https://www.filmaffinity.com/es/moviegenre.php?genre=CO&amp;attr=rat_count&amp;nodoc" xr:uid="{BEC06581-7CDF-4C91-BE33-2C61562CA14D}"/>
    <hyperlink ref="O4586" r:id="rId6610" display="https://www.filmaffinity.com/es/moviegenre.php?genre=DR&amp;attr=rat_count&amp;nodoc" xr:uid="{EC75DD7C-3C76-493D-8786-BA5A3A9CE7E3}"/>
    <hyperlink ref="O4587" r:id="rId6611" display="https://www.filmaffinity.com/es/moviegenre.php?genre=WE&amp;attr=rat_count&amp;nodoc" xr:uid="{258EA802-A303-47DC-A04D-8560C6F4A296}"/>
    <hyperlink ref="O4626" r:id="rId6612" display="https://www.filmaffinity.com/es/moviegenre.php?genre=AV&amp;attr=rat_count&amp;nodoc" xr:uid="{032E5A62-1313-4E8C-8BAC-8B2C0815D756}"/>
    <hyperlink ref="O4648" r:id="rId6613" display="https://www.filmaffinity.com/es/moviegenre.php?genre=WE&amp;attr=rat_count&amp;nodoc" xr:uid="{4063A026-3F4B-4B5D-8B8A-4A06A2321E46}"/>
    <hyperlink ref="O4670" r:id="rId6614" display="https://www.filmaffinity.com/es/moviegenre.php?genre=MU&amp;attr=rat_count&amp;nodoc" xr:uid="{99DEC519-359E-4AB4-8150-04F221AA114C}"/>
    <hyperlink ref="O4705" r:id="rId6615" display="https://www.filmaffinity.com/es/moviegenre.php?genre=CO&amp;attr=rat_count&amp;nodoc" xr:uid="{CAD8B94E-A209-46B2-9574-08ABD37CC891}"/>
    <hyperlink ref="O4719" r:id="rId6616" display="https://www.filmaffinity.com/es/moviegenre.php?genre=CO&amp;attr=rat_count&amp;nodoc" xr:uid="{230CFCD6-1CB7-4CF6-8954-7176DBF19126}"/>
    <hyperlink ref="O4802" r:id="rId6617" display="https://www.filmaffinity.com/es/moviegenre.php?genre=WE&amp;attr=rat_count&amp;nodoc" xr:uid="{3217050B-B6CC-4834-9C82-0547F2CA54D8}"/>
    <hyperlink ref="O4812" r:id="rId6618" display="https://www.filmaffinity.com/es/moviegenre.php?genre=WE&amp;attr=rat_count&amp;nodoc" xr:uid="{0809E9C1-6AD5-4974-83CD-45D20DE51138}"/>
    <hyperlink ref="O4838" r:id="rId6619" display="https://www.filmaffinity.com/es/moviegenre.php?genre=AC&amp;attr=rat_count&amp;nodoc" xr:uid="{E65767EC-3073-48A8-9BED-7DA61936C195}"/>
    <hyperlink ref="O4840" r:id="rId6620" display="https://www.filmaffinity.com/es/moviegenre.php?genre=WE&amp;attr=rat_count&amp;nodoc" xr:uid="{1790C759-60C8-4EF2-B1B5-DCCE20919252}"/>
    <hyperlink ref="O4887" r:id="rId6621" display="https://www.filmaffinity.com/es/moviegenre.php?genre=TH&amp;attr=rat_count&amp;nodoc" xr:uid="{2AF4A01C-B235-470E-B764-2465B199F0E0}"/>
    <hyperlink ref="O4900" r:id="rId6622" display="https://www.filmaffinity.com/es/moviegenre.php?genre=CO&amp;attr=rat_count&amp;nodoc" xr:uid="{556449D6-088C-4CC4-BA54-CA38920AA217}"/>
    <hyperlink ref="O4945" r:id="rId6623" display="https://www.filmaffinity.com/es/moviegenre.php?genre=DR&amp;attr=rat_count&amp;nodoc" xr:uid="{C8A76CC3-64EA-408B-8A95-0C483683E719}"/>
    <hyperlink ref="O4961" r:id="rId6624" display="https://www.filmaffinity.com/es/moviegenre.php?genre=CO&amp;attr=rat_count&amp;nodoc" xr:uid="{60F45D25-F993-44E1-8F74-E05037D000ED}"/>
    <hyperlink ref="O4964" r:id="rId6625" display="https://www.filmaffinity.com/es/moviegenre.php?genre=CO&amp;attr=rat_count&amp;nodoc" xr:uid="{682622E5-BBE0-4130-BA5A-D8BE97592404}"/>
    <hyperlink ref="O4967" r:id="rId6626" display="https://www.filmaffinity.com/es/moviegenre.php?genre=CO&amp;attr=rat_count&amp;nodoc" xr:uid="{C86B5E96-E4CF-4D85-97FE-0ADA80F191F3}"/>
    <hyperlink ref="O4987" r:id="rId6627" display="https://www.filmaffinity.com/es/moviegenre.php?genre=DR&amp;attr=rat_count&amp;nodoc" xr:uid="{3EFB6FB0-D74B-441C-B737-79E9D0F00A37}"/>
    <hyperlink ref="O5050" r:id="rId6628" display="https://www.filmaffinity.com/es/moviegenre.php?genre=WE&amp;attr=rat_count&amp;nodoc" xr:uid="{19061A61-FEA6-4A8C-8160-F4DAC88EDF99}"/>
    <hyperlink ref="O5124" r:id="rId6629" display="https://www.filmaffinity.com/es/moviegenre.php?genre=CO&amp;attr=rat_count&amp;nodoc" xr:uid="{D3585520-54BA-40B8-B6C2-ADACD2BF16C1}"/>
    <hyperlink ref="O5167" r:id="rId6630" display="https://www.filmaffinity.com/es/moviegenre.php?genre=CO&amp;attr=rat_count&amp;nodoc" xr:uid="{FD59B5C2-F895-4F28-BCFA-4AD3B42D0D60}"/>
    <hyperlink ref="O5181" r:id="rId6631" display="https://www.filmaffinity.com/es/moviegenre.php?genre=CO&amp;attr=rat_count&amp;nodoc" xr:uid="{058CDD7E-D93C-462F-BC8D-80AC1794A3A2}"/>
    <hyperlink ref="O5199" r:id="rId6632" display="https://www.filmaffinity.com/es/moviegenre.php?genre=WE&amp;attr=rat_count&amp;nodoc" xr:uid="{24E027F4-0288-4BE9-9AB3-2F02588306DC}"/>
    <hyperlink ref="O5219" r:id="rId6633" display="https://www.filmaffinity.com/es/moviegenre.php?genre=CO&amp;attr=rat_count&amp;nodoc" xr:uid="{8373F950-3356-47F8-B5C8-0EED26EF3A54}"/>
    <hyperlink ref="O6083" r:id="rId6634" display="https://www.filmaffinity.com/es/moviegenre.php?genre=TH&amp;attr=rat_count&amp;nodoc" xr:uid="{B215D474-1C87-4D63-806A-894DC21FFBD4}"/>
    <hyperlink ref="O5230" r:id="rId6635" display="https://www.filmaffinity.com/es/moviegenre.php?genre=CO&amp;attr=rat_count&amp;nodoc" xr:uid="{3317DFCB-CBFF-4D2F-8910-90352FB06F38}"/>
    <hyperlink ref="O5267" r:id="rId6636" display="https://www.filmaffinity.com/es/moviegenre.php?genre=CO&amp;attr=rat_count&amp;nodoc" xr:uid="{F06309DC-EBF9-4AB4-8E5A-BCDE8E9AF986}"/>
    <hyperlink ref="O5276" r:id="rId6637" display="https://www.filmaffinity.com/es/moviegenre.php?genre=DR&amp;attr=rat_count&amp;nodoc" xr:uid="{8BF7C002-8111-46D2-B076-2FAB89EA63E3}"/>
    <hyperlink ref="O5298" r:id="rId6638" display="https://www.filmaffinity.com/es/moviegenre.php?genre=CO&amp;attr=rat_count&amp;nodoc" xr:uid="{48DF7BE8-9185-4701-A1A5-012265E8A208}"/>
    <hyperlink ref="O5299" r:id="rId6639" display="https://www.filmaffinity.com/es/moviegenre.php?genre=TE&amp;attr=rat_count&amp;nodoc" xr:uid="{59CCC64E-3CA5-46AA-A86C-BBF7557C247A}"/>
    <hyperlink ref="O5327" r:id="rId6640" display="https://www.filmaffinity.com/es/moviegenre.php?genre=AV&amp;attr=rat_count&amp;nodoc" xr:uid="{553EFCFF-1814-4F96-83ED-BD81BEF33351}"/>
    <hyperlink ref="O5338" r:id="rId6641" display="https://www.filmaffinity.com/es/moviegenre.php?genre=CO&amp;attr=rat_count&amp;nodoc" xr:uid="{7F5CA7F8-F23A-4EAD-8EE6-1ACCFDF9007B}"/>
    <hyperlink ref="O5358" r:id="rId6642" display="https://www.filmaffinity.com/es/moviegenre.php?genre=WE&amp;attr=rat_count&amp;nodoc" xr:uid="{AFDB5CFF-BFA5-4CDE-861A-F95AF8442374}"/>
    <hyperlink ref="O5389" r:id="rId6643" display="https://www.filmaffinity.com/es/moviegenre.php?genre=CO&amp;attr=rat_count&amp;nodoc" xr:uid="{12857EB2-A8D8-4C2F-ADDF-0D1A87EDA9E5}"/>
    <hyperlink ref="O5406" r:id="rId6644" display="https://www.filmaffinity.com/es/moviegenre.php?genre=DR&amp;attr=rat_count&amp;nodoc" xr:uid="{920A7CC5-47BF-40BC-A7FD-F3D6C8A2553D}"/>
    <hyperlink ref="O5411" r:id="rId6645" display="https://www.filmaffinity.com/es/moviegenre.php?genre=DR&amp;attr=rat_count&amp;nodoc" xr:uid="{2AAE32E3-FABA-4C14-874D-113EDD4DE021}"/>
    <hyperlink ref="O5441" r:id="rId6646" display="https://www.filmaffinity.com/es/moviegenre.php?genre=INT&amp;attr=rat_count&amp;nodoc" xr:uid="{099DE191-AEE8-4ABD-8419-ACDF5AB8978D}"/>
    <hyperlink ref="O5499" r:id="rId6647" display="https://www.filmaffinity.com/es/moviegenre.php?genre=CO&amp;attr=rat_count&amp;nodoc" xr:uid="{00F4918E-EC7B-43CC-924B-F186310873DB}"/>
    <hyperlink ref="O5503" r:id="rId6648" display="https://www.filmaffinity.com/es/moviegenre.php?genre=CO&amp;attr=rat_count&amp;nodoc" xr:uid="{2E5F8E49-8BE0-45BD-A00B-5544AE85BC03}"/>
    <hyperlink ref="O5520" r:id="rId6649" display="https://www.filmaffinity.com/es/moviegenre.php?genre=WE&amp;attr=rat_count&amp;nodoc" xr:uid="{A7FDB381-033D-4BFC-A8B5-20BDEE294F24}"/>
    <hyperlink ref="O5521" r:id="rId6650" display="https://www.filmaffinity.com/es/moviegenre.php?genre=CO&amp;attr=rat_count&amp;nodoc" xr:uid="{B8BDD190-659C-4CB1-9224-30F6694008F2}"/>
    <hyperlink ref="O5557" r:id="rId6651" display="https://www.filmaffinity.com/es/moviegenre.php?genre=TH&amp;attr=rat_count&amp;nodoc" xr:uid="{E7D2FC87-6E7A-4155-91B1-244ADBA3DCC8}"/>
    <hyperlink ref="O5593" r:id="rId6652" display="https://www.filmaffinity.com/es/moviegenre.php?genre=CO&amp;attr=rat_count&amp;nodoc" xr:uid="{6DD3553A-0CAE-460D-AF93-63D56E4E3794}"/>
    <hyperlink ref="O5595" r:id="rId6653" display="https://www.filmaffinity.com/es/moviegenre.php?genre=C-F&amp;attr=rat_count&amp;nodoc" xr:uid="{0F199871-9F6F-4F04-A7EC-9C7D0DE7B5B5}"/>
    <hyperlink ref="O5615" r:id="rId6654" display="https://www.filmaffinity.com/es/moviegenre.php?genre=TH&amp;attr=rat_count&amp;nodoc" xr:uid="{0679B919-C423-4B08-B077-FEDAAF666449}"/>
    <hyperlink ref="O5622" r:id="rId6655" display="https://www.filmaffinity.com/es/moviegenre.php?genre=DR&amp;attr=rat_count&amp;nodoc" xr:uid="{A3523940-08E8-4A1F-9EE6-D670AF713D2E}"/>
    <hyperlink ref="O5645" r:id="rId6656" display="https://www.filmaffinity.com/es/moviegenre.php?genre=CO&amp;attr=rat_count&amp;nodoc" xr:uid="{E3DC2818-A821-4941-958E-C480211D5631}"/>
    <hyperlink ref="O5646" r:id="rId6657" display="https://www.filmaffinity.com/es/moviegenre.php?genre=CO&amp;attr=rat_count&amp;nodoc" xr:uid="{A6E60F15-9BAC-41D7-8D21-5DBDBB93CD8E}"/>
    <hyperlink ref="O5648" r:id="rId6658" display="https://www.filmaffinity.com/es/moviegenre.php?genre=WE&amp;attr=rat_count&amp;nodoc" xr:uid="{93A60D17-D800-4AB5-A77F-4450ED35259F}"/>
    <hyperlink ref="O5664" r:id="rId6659" display="https://www.filmaffinity.com/es/moviegenre.php?genre=DR&amp;attr=rat_count&amp;nodoc" xr:uid="{43712821-A701-423C-99DD-AEA1C330F3EE}"/>
    <hyperlink ref="O5677" r:id="rId6660" display="https://www.filmaffinity.com/es/moviegenre.php?genre=CO&amp;attr=rat_count&amp;nodoc" xr:uid="{CC911777-6CAE-48DC-BEB4-3CE849D8EDF5}"/>
    <hyperlink ref="O5679" r:id="rId6661" display="https://www.filmaffinity.com/es/moviegenre.php?genre=WE&amp;attr=rat_count&amp;nodoc" xr:uid="{C01049C3-B3DA-4897-ABE5-95F402BDBF3F}"/>
    <hyperlink ref="O5685" r:id="rId6662" display="https://www.filmaffinity.com/es/moviegenre.php?genre=CO&amp;attr=rat_count&amp;nodoc" xr:uid="{4F9FAC51-4FDB-4BE3-BC74-B2AA8C00466E}"/>
    <hyperlink ref="O5738" r:id="rId6663" display="https://www.filmaffinity.com/es/moviegenre.php?genre=DR&amp;attr=rat_count&amp;nodoc" xr:uid="{4369BED6-CB72-4070-9643-9FBF074D1FCB}"/>
    <hyperlink ref="O5747" r:id="rId6664" display="https://www.filmaffinity.com/es/moviegenre.php?genre=DR&amp;attr=rat_count&amp;nodoc" xr:uid="{B4EE649F-56CB-41CD-ADD7-D7B44E57713B}"/>
    <hyperlink ref="O5796" r:id="rId6665" display="https://www.filmaffinity.com/es/moviegenre.php?genre=TH&amp;attr=rat_count&amp;nodoc" xr:uid="{7F55A2CB-C290-4F34-BA70-8BAFAC997F28}"/>
    <hyperlink ref="O5809" r:id="rId6666" display="https://www.filmaffinity.com/es/moviegenre.php?genre=WE&amp;attr=rat_count&amp;nodoc" xr:uid="{6C902BEA-810D-4E8B-81FC-3F2CFFF5411E}"/>
    <hyperlink ref="O5823" r:id="rId6667" display="https://www.filmaffinity.com/es/moviegenre.php?genre=DR&amp;attr=rat_count&amp;nodoc" xr:uid="{E029542B-12E1-49CD-9141-1D2AA7874688}"/>
    <hyperlink ref="O5899" r:id="rId6668" display="https://www.filmaffinity.com/es/moviegenre.php?genre=DR&amp;attr=rat_count&amp;nodoc" xr:uid="{66971F39-D054-4218-99A5-5CE1D9AA1C07}"/>
    <hyperlink ref="O5978" r:id="rId6669" display="https://www.filmaffinity.com/es/moviegenre.php?genre=CO&amp;attr=rat_count&amp;nodoc" xr:uid="{B9F162DD-B140-4A56-BBB0-78989B270F98}"/>
    <hyperlink ref="O5980" r:id="rId6670" display="https://www.filmaffinity.com/es/moviegenre.php?genre=DR&amp;attr=rat_count&amp;nodoc" xr:uid="{E5C6D8F7-4CB8-4F11-9A66-8478602669F3}"/>
    <hyperlink ref="O5999" r:id="rId6671" tooltip="Sexo en Nueva York" display="https://www.filmaffinity.com/es/movie-group.php?group-id=606" xr:uid="{B9DF33A1-9CF8-4B59-8197-FDC150442299}"/>
    <hyperlink ref="O6047" r:id="rId6672" tooltip="¡Está vivo!" display="https://www.filmaffinity.com/es/movie-group.php?group-id=906" xr:uid="{0B9F2E86-D2C3-4F12-8B34-73D9EBA14078}"/>
    <hyperlink ref="O6058" r:id="rId6673" display="https://www.filmaffinity.com/es/moviegenre.php?genre=WE&amp;attr=rat_count&amp;nodoc" xr:uid="{F6A80DFF-F4B1-4AEE-AD17-6CB09E3B11D4}"/>
    <hyperlink ref="O6070" r:id="rId6674" display="https://www.filmaffinity.com/es/moviegenre.php?genre=WE&amp;attr=rat_count&amp;nodoc" xr:uid="{6380131B-CFCA-4B26-9776-0C40DC5E964F}"/>
    <hyperlink ref="O6085" r:id="rId6675" display="https://www.filmaffinity.com/es/moviegenre.php?genre=CO&amp;attr=rat_count&amp;nodoc" xr:uid="{44CB11E0-5344-4755-996B-188F3620878B}"/>
    <hyperlink ref="O5449" r:id="rId6676" display="https://www.filmaffinity.com/es/moviegenre.php?genre=TH&amp;attr=rat_count&amp;nodoc" xr:uid="{C3A8BE9E-68BB-4D48-B70C-5B4F29A8F327}"/>
    <hyperlink ref="O6121" r:id="rId6677" display="https://www.filmaffinity.com/es/moviegenre.php?genre=WE&amp;attr=rat_count&amp;nodoc" xr:uid="{D2A97707-3A8A-4AF6-99FA-CB58881C0684}"/>
    <hyperlink ref="O6136" r:id="rId6678" display="https://www.filmaffinity.com/es/moviegenre.php?genre=F-N&amp;attr=rat_count&amp;nodoc" xr:uid="{BD2AAD02-3681-4979-9E3D-FF044EF12403}"/>
    <hyperlink ref="O6904" r:id="rId6679" display="https://www.filmaffinity.com/es/moviegenre.php?genre=DR&amp;attr=rat_count&amp;nodoc" xr:uid="{27081A51-0443-4826-B71B-6B3ABA1E0BCA}"/>
    <hyperlink ref="O6180" r:id="rId6680" display="https://www.filmaffinity.com/es/moviegenre.php?genre=AC&amp;attr=rat_count&amp;nodoc" xr:uid="{4DABF83C-D533-4F92-B0A3-F1B6CF129B14}"/>
    <hyperlink ref="O7004" r:id="rId6681" display="https://www.filmaffinity.com/es/moviegenre.php?genre=CO&amp;attr=rat_count&amp;nodoc" xr:uid="{E7AAE196-0900-46A7-B44C-68FCEE5DF044}"/>
    <hyperlink ref="O6206" r:id="rId6682" display="https://www.filmaffinity.com/es/moviegenre.php?genre=DR&amp;attr=rat_count&amp;nodoc" xr:uid="{F09F1697-5C87-4992-9B69-C293A4CBBAD1}"/>
    <hyperlink ref="O6209" r:id="rId6683" display="https://www.filmaffinity.com/es/moviegenre.php?genre=TH&amp;attr=rat_count&amp;nodoc" xr:uid="{7774AB70-1270-47D7-A112-87D7C988E990}"/>
    <hyperlink ref="O6214" r:id="rId6684" display="https://www.filmaffinity.com/es/moviegenre.php?genre=DR&amp;attr=rat_count&amp;nodoc" xr:uid="{77230783-F524-461F-B011-64F6B397F2C3}"/>
    <hyperlink ref="O6222" r:id="rId6685" display="https://www.filmaffinity.com/es/moviegenre.php?genre=AV&amp;attr=rat_count&amp;nodoc" xr:uid="{5F6B1510-CEEB-4A47-809E-0820E81B9C7C}"/>
    <hyperlink ref="O6270" r:id="rId6686" display="https://www.filmaffinity.com/es/moviegenre.php?genre=CO&amp;attr=rat_count&amp;nodoc" xr:uid="{30F5BB74-B31A-4162-A40A-F498A91946F4}"/>
    <hyperlink ref="O6294" r:id="rId6687" display="https://www.filmaffinity.com/es/moviegenre.php?genre=DR&amp;attr=rat_count&amp;nodoc" xr:uid="{9D13E07E-D27F-44BE-867C-6082958FF395}"/>
    <hyperlink ref="O6305" r:id="rId6688" display="https://www.filmaffinity.com/es/moviegenre.php?genre=DR&amp;attr=rat_count&amp;nodoc" xr:uid="{C7B5E17E-0563-46B7-AECC-81DC65798C0F}"/>
    <hyperlink ref="O6316" r:id="rId6689" display="https://www.filmaffinity.com/es/moviegenre.php?genre=DR&amp;attr=rat_count&amp;nodoc" xr:uid="{17C39386-DABE-47E7-9888-3617FA796A0D}"/>
    <hyperlink ref="O6378" r:id="rId6690" display="https://www.filmaffinity.com/es/moviegenre.php?genre=TH&amp;attr=rat_count&amp;nodoc" xr:uid="{F27155BA-0B6C-464F-8B5A-4630F498C532}"/>
    <hyperlink ref="O6389" r:id="rId6691" display="https://www.filmaffinity.com/es/moviegenre.php?genre=CO&amp;attr=rat_count&amp;nodoc" xr:uid="{27EE1C34-657D-4B13-BAE4-199A94CB96AC}"/>
    <hyperlink ref="O6406" r:id="rId6692" display="https://www.filmaffinity.com/es/moviegenre.php?genre=DR&amp;attr=rat_count&amp;nodoc" xr:uid="{3CC8C74C-8B65-496E-A858-E471C37FDD44}"/>
    <hyperlink ref="O6414" r:id="rId6693" display="https://www.filmaffinity.com/es/moviegenre.php?genre=CO&amp;attr=rat_count&amp;nodoc" xr:uid="{D5888D84-CD12-42D9-861B-8FE7DEA037B5}"/>
    <hyperlink ref="O6469" r:id="rId6694" display="https://www.filmaffinity.com/es/moviegenre.php?genre=DR&amp;attr=rat_count&amp;nodoc" xr:uid="{A7C366CF-59C1-4FCC-8D8E-37127F18C71F}"/>
    <hyperlink ref="O6479" r:id="rId6695" display="https://www.filmaffinity.com/es/moviegenre.php?genre=TH&amp;attr=rat_count&amp;nodoc" xr:uid="{E2857889-966A-4581-9A92-53A18A642CDC}"/>
    <hyperlink ref="O6495" r:id="rId6696" display="https://www.filmaffinity.com/es/moviegenre.php?genre=AC&amp;attr=rat_count&amp;nodoc" xr:uid="{68F81C5C-C06D-4BB8-B5CA-157E85FDBB4C}"/>
    <hyperlink ref="O6532" r:id="rId6697" display="https://www.filmaffinity.com/es/moviegenre.php?genre=WE&amp;attr=rat_count&amp;nodoc" xr:uid="{6B9F2675-6D3E-4C8B-A90A-D16CF8910CDA}"/>
    <hyperlink ref="O6582" r:id="rId6698" display="https://www.filmaffinity.com/es/moviegenre.php?genre=DR&amp;attr=rat_count&amp;nodoc" xr:uid="{2E0D7E41-83B9-46D8-8A9B-708D62986184}"/>
    <hyperlink ref="O6613" r:id="rId6699" display="https://www.filmaffinity.com/es/moviegenre.php?genre=DR&amp;attr=rat_count&amp;nodoc" xr:uid="{C1087011-66FC-4C03-8E0B-30F663FF30D8}"/>
    <hyperlink ref="O6618" r:id="rId6700" display="https://www.filmaffinity.com/es/moviegenre.php?genre=TH&amp;attr=rat_count&amp;nodoc" xr:uid="{A00D73FD-F3F2-4920-84E7-B5F2B1EFED6E}"/>
    <hyperlink ref="O6623" r:id="rId6701" display="https://www.filmaffinity.com/es/moviegenre.php?genre=TH&amp;attr=rat_count&amp;nodoc" xr:uid="{ECAE37E3-AA26-4C89-8D26-D7359E7F3A85}"/>
    <hyperlink ref="O6637" r:id="rId6702" display="https://www.filmaffinity.com/es/moviegenre.php?genre=CO&amp;attr=rat_count&amp;nodoc" xr:uid="{97EBECBD-5ECF-4D95-AE03-06DC2B16322A}"/>
    <hyperlink ref="O6661" r:id="rId6703" display="https://www.filmaffinity.com/es/moviegenre.php?genre=WE&amp;attr=rat_count&amp;nodoc" xr:uid="{FE6ABAE3-B3A1-4A10-A657-A723FB81F898}"/>
    <hyperlink ref="O6662" r:id="rId6704" display="https://www.filmaffinity.com/es/moviegenre.php?genre=CO&amp;attr=rat_count&amp;nodoc" xr:uid="{3D61131B-DECC-4B7A-88E7-9B207BB6C14F}"/>
    <hyperlink ref="O6698" r:id="rId6705" display="https://www.filmaffinity.com/es/moviegenre.php?genre=CO&amp;attr=rat_count&amp;nodoc" xr:uid="{85A2DD12-36DB-4C07-9A84-CEAA2C557880}"/>
    <hyperlink ref="O6787" r:id="rId6706" display="https://www.filmaffinity.com/es/moviegenre.php?genre=WE&amp;attr=rat_count&amp;nodoc" xr:uid="{35156BA8-C2D0-45A1-BA9B-B6ACC133600D}"/>
    <hyperlink ref="O6843" r:id="rId6707" display="https://www.filmaffinity.com/es/moviegenre.php?genre=WE&amp;attr=rat_count&amp;nodoc" xr:uid="{55EDD0E8-6151-42E5-A43E-874965105E0B}"/>
    <hyperlink ref="O6857" r:id="rId6708" display="https://www.filmaffinity.com/es/moviegenre.php?genre=WE&amp;attr=rat_count&amp;nodoc" xr:uid="{89A1CA33-8EE1-482E-9D2F-B1466E27DCAB}"/>
    <hyperlink ref="O6869" r:id="rId6709" display="https://www.filmaffinity.com/es/moviegenre.php?genre=CO&amp;attr=rat_count&amp;nodoc" xr:uid="{BC4E2033-36A9-4DC0-A5E2-12EF6BD5A610}"/>
    <hyperlink ref="O6870" r:id="rId6710" display="https://www.filmaffinity.com/es/moviegenre.php?genre=DR&amp;attr=rat_count&amp;nodoc" xr:uid="{C911539D-78A3-4375-9265-C0A43F1FF97E}"/>
    <hyperlink ref="O6884" r:id="rId6711" display="https://www.filmaffinity.com/es/moviegenre.php?genre=CO&amp;attr=rat_count&amp;nodoc" xr:uid="{BA9ABAAB-80D4-4804-A09F-82DF06FAC929}"/>
    <hyperlink ref="O6908" r:id="rId6712" tooltip="Adaptaciones de John Grisham" display="https://www.filmaffinity.com/es/movie-group.php?group-id=778" xr:uid="{51161038-629C-4155-B067-107F581C939F}"/>
    <hyperlink ref="O6909" r:id="rId6713" display="https://www.filmaffinity.com/es/moviegenre.php?genre=CO&amp;attr=rat_count&amp;nodoc" xr:uid="{0E223F03-B432-4B33-A2E3-1A7D10C4B2AB}"/>
    <hyperlink ref="E6909" r:id="rId6714" display="https://www.filmaffinity.com/es/film387993.html" xr:uid="{AE78228E-456B-4789-9E4F-DB3C3AE2A869}"/>
    <hyperlink ref="O6921" r:id="rId6715" display="https://www.filmaffinity.com/es/moviegenre.php?genre=CO&amp;attr=rat_count&amp;nodoc" xr:uid="{D4745546-0B3A-49A5-9893-9B954C074866}"/>
    <hyperlink ref="O6940" r:id="rId6716" display="https://www.filmaffinity.com/es/moviegenre.php?genre=DR&amp;attr=rat_count&amp;nodoc" xr:uid="{272C8DBA-C1B8-459A-B4AF-5CDBCFE935EB}"/>
    <hyperlink ref="O6980" r:id="rId6717" display="https://www.filmaffinity.com/es/moviegenre.php?genre=CO&amp;attr=rat_count&amp;nodoc" xr:uid="{4AB817FD-6E8D-41A4-9007-BA4F7D2E8C05}"/>
    <hyperlink ref="O7052" r:id="rId6718" display="https://www.filmaffinity.com/es/moviegenre.php?genre=DR&amp;attr=rat_count&amp;nodoc" xr:uid="{93116B63-1E94-4CE3-88E9-EFAD1D03231F}"/>
    <hyperlink ref="O7068" r:id="rId6719" display="https://www.filmaffinity.com/es/moviegenre.php?genre=RO&amp;attr=rat_count&amp;nodoc" xr:uid="{F92A6D72-AEBC-472B-9067-70621ECF1782}"/>
    <hyperlink ref="O7075" r:id="rId6720" display="https://www.filmaffinity.com/es/moviegenre.php?genre=CO&amp;attr=rat_count&amp;nodoc" xr:uid="{3486103E-FD19-443E-8C67-FA101AE1DF81}"/>
    <hyperlink ref="O7140" r:id="rId6721" display="https://www.filmaffinity.com/es/moviegenre.php?genre=DR&amp;attr=rat_count&amp;nodoc" xr:uid="{93B483C2-30CB-44A9-A342-F03B2B2FB52C}"/>
    <hyperlink ref="E7184" r:id="rId6722" display="https://www.filmaffinity.com/es/film370126.html" xr:uid="{7782D7F8-73BE-47DB-82E6-FF8098675F03}"/>
    <hyperlink ref="E3502" r:id="rId6723" display="https://www.filmaffinity.com/es/film802772.html" xr:uid="{91863088-25E6-4954-8596-B1F40EECD244}"/>
    <hyperlink ref="E7023" r:id="rId6724" display="https://www.filmaffinity.com/es/film689779.html" xr:uid="{2C9E87D7-3F2E-462D-9F14-47390AC50E2E}"/>
    <hyperlink ref="E7037" r:id="rId6725" display="https://www.filmaffinity.com/es/film931225.html" xr:uid="{C2C83D47-98DD-4ED4-B80A-117B569AD922}"/>
    <hyperlink ref="E175" r:id="rId6726" display="https://www.filmaffinity.com/es/film770308.html" xr:uid="{37E3ACE4-F840-4E31-BEAF-29B5C0F1F7A3}"/>
    <hyperlink ref="E390" r:id="rId6727" display="https://www.filmaffinity.com/es/film741584.html" xr:uid="{1C8AF753-22A3-4F31-A82F-D305F309711B}"/>
    <hyperlink ref="E499" r:id="rId6728" display="https://www.filmaffinity.com/es/film551892.html" xr:uid="{682FF663-25D1-4F54-B909-6886045662DD}"/>
    <hyperlink ref="E583" r:id="rId6729" display="https://www.filmaffinity.com/es/film994765.html" xr:uid="{A0A019F5-02D0-460C-8DBE-DB016A5E7C37}"/>
    <hyperlink ref="E604" r:id="rId6730" display="https://www.filmaffinity.com/es/film749853.html" xr:uid="{64EF3F39-8D6D-4AAB-A517-C1F18DD732EF}"/>
    <hyperlink ref="E623" r:id="rId6731" display="https://www.filmaffinity.com/es/film266316.html" xr:uid="{5D113C09-6CC7-40B9-B510-F7A38C36FE57}"/>
    <hyperlink ref="E630" r:id="rId6732" display="https://www.filmaffinity.com/es/film584226.html" xr:uid="{BF736C30-5A1D-46DA-8728-EC09E5679222}"/>
    <hyperlink ref="E999" r:id="rId6733" display="https://www.filmaffinity.com/es/film685113.html" xr:uid="{152C171C-AE57-4C9B-ACF9-5E6E340AF208}"/>
    <hyperlink ref="E1242" r:id="rId6734" display="https://www.filmaffinity.com/es/film665253.html" xr:uid="{63876638-C26A-4334-B079-DC7D8A699E5D}"/>
    <hyperlink ref="E1328" r:id="rId6735" display="https://www.filmaffinity.com/es/film532229.html" xr:uid="{2397200F-0631-48F7-ADA7-380CDA6A632A}"/>
    <hyperlink ref="E1395" r:id="rId6736" display="https://www.filmaffinity.com/es/film975196.html" xr:uid="{6A2F3FB8-BCA5-47B1-8028-4BDC94EC159B}"/>
    <hyperlink ref="E1628" r:id="rId6737" display="https://www.filmaffinity.com/es/film143617.html" xr:uid="{BA2BF091-A162-440B-8545-3A275118EEFC}"/>
    <hyperlink ref="E1978" r:id="rId6738" display="https://www.filmaffinity.com/es/film209627.html" xr:uid="{EF115145-958C-45E1-8D64-15497E5830C9}"/>
    <hyperlink ref="E2117" r:id="rId6739" display="https://www.filmaffinity.com/es/film903840.html" xr:uid="{35E28491-A0DA-41A3-ABD4-0687220B8544}"/>
    <hyperlink ref="E2193" r:id="rId6740" display="https://www.filmaffinity.com/es/film551662.html" xr:uid="{56689F56-47FA-47FA-BC21-30B521D72AB2}"/>
    <hyperlink ref="E2230" r:id="rId6741" display="https://www.filmaffinity.com/es/film318878.html" xr:uid="{82267AB9-DA46-4329-98CB-CD47212B4410}"/>
    <hyperlink ref="E2289" r:id="rId6742" display="https://www.filmaffinity.com/es/film511433.html" xr:uid="{4A72A486-D16E-4807-89D9-80A39DB92E7E}"/>
    <hyperlink ref="E2346" r:id="rId6743" display="https://www.filmaffinity.com/es/film206543.html" xr:uid="{73B1A270-8D96-4408-BBBB-3115A059C86B}"/>
    <hyperlink ref="E2473" r:id="rId6744" display="https://www.filmaffinity.com/es/film149075.html" xr:uid="{25B63B6D-395C-4674-B238-03E43D9133DD}"/>
    <hyperlink ref="E2650" r:id="rId6745" display="https://www.filmaffinity.com/es/film710063.html" xr:uid="{6D37E70B-55F4-4851-B82F-9DFC9B5956C8}"/>
    <hyperlink ref="E2689" r:id="rId6746" display="https://www.filmaffinity.com/es/film735937.html" xr:uid="{C34A9C8E-4FE9-4CA9-9774-0A8FF174C0A8}"/>
    <hyperlink ref="E2813" r:id="rId6747" display="https://www.filmaffinity.com/es/film361246.html" xr:uid="{B2C35950-5071-4850-8439-60E0DAAD4B36}"/>
    <hyperlink ref="E2833" r:id="rId6748" display="https://www.filmaffinity.com/es/film310283.html" xr:uid="{E9899861-891C-4F61-853B-61E8961FDD24}"/>
    <hyperlink ref="E2892" r:id="rId6749" display="https://www.filmaffinity.com/es/film595745.html" xr:uid="{A2B1C065-B58A-4C1C-A1E4-A7D2C8CE8BE6}"/>
    <hyperlink ref="E3126" r:id="rId6750" display="https://www.filmaffinity.com/es/film688457.html" xr:uid="{0D9E081C-E11B-4A7D-A44C-29A2777F728F}"/>
    <hyperlink ref="E3227" r:id="rId6751" display="https://www.filmaffinity.com/es/film439679.html" xr:uid="{39E0262B-6FCD-4F13-99BE-94F0B68D17DE}"/>
    <hyperlink ref="E3799" r:id="rId6752" display="https://www.filmaffinity.com/es/film171889.html" xr:uid="{CA3F5606-8808-400B-A92E-7BE0D0B99E0B}"/>
    <hyperlink ref="E4336" r:id="rId6753" display="https://www.filmaffinity.com/es/film212481.html" xr:uid="{44132D53-5097-46E7-AC5F-A5291F5C3073}"/>
    <hyperlink ref="E4352" r:id="rId6754" display="https://www.filmaffinity.com/es/film779034.html" xr:uid="{92BD0089-1FFB-4FA5-8807-54C94CAF8B39}"/>
    <hyperlink ref="E4412" r:id="rId6755" display="https://www.filmaffinity.com/es/film337619.html" xr:uid="{C1094928-16E5-4D1C-BFBC-0EF9AA1CC489}"/>
    <hyperlink ref="E4496" r:id="rId6756" display="https://www.filmaffinity.com/es/film668477.html" xr:uid="{3B5673C8-1525-415C-AB7F-B50BE8A470F1}"/>
    <hyperlink ref="E4726" r:id="rId6757" display="https://www.filmaffinity.com/es/film520375.html" xr:uid="{38108482-B0FB-4075-824A-9AB6418362D9}"/>
    <hyperlink ref="E4738" r:id="rId6758" display="https://www.filmaffinity.com/es/film276067.html" xr:uid="{BABB0178-629F-4934-B2D4-F3D88588B5E7}"/>
    <hyperlink ref="E4811" r:id="rId6759" display="https://www.filmaffinity.com/es/film218918.html" xr:uid="{E10EB872-56EA-48DE-A782-EE056C250730}"/>
    <hyperlink ref="E4903" r:id="rId6760" display="https://www.filmaffinity.com/es/film426083.html" xr:uid="{FB42B1C2-2876-4E47-81EE-3790DE084311}"/>
    <hyperlink ref="E5091" r:id="rId6761" display="https://www.filmaffinity.com/es/film126784.html" xr:uid="{6515B676-0EC5-45D0-BEDF-6995A84AE63E}"/>
    <hyperlink ref="E5110" r:id="rId6762" display="https://www.filmaffinity.com/es/film809729.html" xr:uid="{1F34C63F-2D4F-4438-A40A-EA3D7173A244}"/>
    <hyperlink ref="E5177" r:id="rId6763" display="https://www.filmaffinity.com/es/film294014.html" xr:uid="{C2678781-4F9D-4BD0-92C1-565B0E3030E0}"/>
    <hyperlink ref="E5188" r:id="rId6764" display="https://www.filmaffinity.com/es/film990211.html" xr:uid="{474C8039-8923-4967-A6BB-F710633F8FA9}"/>
    <hyperlink ref="E5225" r:id="rId6765" display="https://www.filmaffinity.com/es/film356887.html" xr:uid="{163A9A55-134A-4D2D-A88C-6A6E8590AD9C}"/>
    <hyperlink ref="E5300" r:id="rId6766" display="https://www.filmaffinity.com/es/film973268.html" xr:uid="{6E054C35-3E17-47BD-AF67-DFD1B4C4B6EF}"/>
    <hyperlink ref="E5301" r:id="rId6767" display="https://www.filmaffinity.com/es/film344436.html" xr:uid="{5B2A8A98-8676-4CAA-956C-26443A45702C}"/>
    <hyperlink ref="E5351" r:id="rId6768" display="https://www.filmaffinity.com/es/film891395.html" xr:uid="{E48460C4-DC0D-441F-BBCB-1CBAE4EE604B}"/>
    <hyperlink ref="E5372" r:id="rId6769" display="https://www.filmaffinity.com/es/film357802.html" xr:uid="{52C68079-D5CC-4FA4-9DAD-C2EA9F4E8981}"/>
    <hyperlink ref="E5373" r:id="rId6770" display="https://www.filmaffinity.com/es/film544668.html" xr:uid="{7E91FD03-E68D-4B5A-8C57-C395A342C795}"/>
    <hyperlink ref="E5450" r:id="rId6771" display="https://www.filmaffinity.com/es/film783812.html" xr:uid="{D96899E1-2B76-4C0D-845A-FE060CCDA0EE}"/>
    <hyperlink ref="E5971" r:id="rId6772" display="https://www.filmaffinity.com/es/film523417.html" xr:uid="{4753D67E-BFA6-4F59-A57D-59C5C0BF4C5B}"/>
    <hyperlink ref="E5993" r:id="rId6773" display="https://www.filmaffinity.com/es/film394021.html" xr:uid="{412D5DE2-AA50-45FD-8B11-D50169C7E20E}"/>
    <hyperlink ref="E6020" r:id="rId6774" display="https://www.filmaffinity.com/es/film266340.html" xr:uid="{9DB5D8A6-4BF1-4085-B71C-C595648532FB}"/>
    <hyperlink ref="E6082" r:id="rId6775" display="https://www.filmaffinity.com/es/film965478.html" xr:uid="{8AFC4E39-4A02-4BE0-8383-9536836C94CC}"/>
    <hyperlink ref="E6274" r:id="rId6776" display="https://www.filmaffinity.com/es/film966343.html" xr:uid="{BA2FFCC2-F541-43F2-B838-C05D4E826D0D}"/>
    <hyperlink ref="E6361" r:id="rId6777" display="https://www.filmaffinity.com/es/film400687.html" xr:uid="{D96AAB50-45B5-466C-85D6-93257B1D4EB3}"/>
    <hyperlink ref="E6405" r:id="rId6778" display="https://www.filmaffinity.com/es/film489070.html" xr:uid="{0B2673F6-ED65-4D8D-B59F-6B81C97BC293}"/>
    <hyperlink ref="E6449" r:id="rId6779" display="https://www.filmaffinity.com/es/film660089.html" xr:uid="{3D71B83F-B328-47B0-A042-142577F4EEE1}"/>
    <hyperlink ref="E6457" r:id="rId6780" display="https://www.filmaffinity.com/es/film977487.html" xr:uid="{BA4B83E9-3A4F-423A-ABBF-2623F25E0297}"/>
    <hyperlink ref="E6494" r:id="rId6781" display="https://www.filmaffinity.com/es/film175872.html" xr:uid="{CE42EB42-4B31-4632-9F99-A5B467D4ED4B}"/>
    <hyperlink ref="E6652" r:id="rId6782" display="https://www.filmaffinity.com/es/film445864.html" xr:uid="{ED35CD16-8BBB-461F-9865-2CEA756E9264}"/>
    <hyperlink ref="E6539" r:id="rId6783" display="https://www.filmaffinity.com/es/film523672.html" xr:uid="{54F5A536-9F1B-4FBF-8215-18457BF80F74}"/>
    <hyperlink ref="E6619" r:id="rId6784" display="https://www.filmaffinity.com/es/film884894.html" xr:uid="{70E09032-F66A-48FE-BBB6-E89B32DCC59C}"/>
    <hyperlink ref="E6709" r:id="rId6785" display="https://www.filmaffinity.com/es/film273778.html" xr:uid="{0A529A88-FEE5-4C47-8AA4-0BF3B7CA4B0B}"/>
    <hyperlink ref="E6718" r:id="rId6786" display="https://www.filmaffinity.com/es/film333365.html" xr:uid="{B1299041-8FDF-42F2-B772-F9BF3EA73538}"/>
    <hyperlink ref="E6912" r:id="rId6787" display="https://www.filmaffinity.com/es/film654553.html" xr:uid="{F8324354-AC09-4D45-8936-E824FB8AF845}"/>
    <hyperlink ref="E7013" r:id="rId6788" display="https://www.filmaffinity.com/es/film259839.html" xr:uid="{6EF1D473-A431-4D46-836C-EA9022883554}"/>
    <hyperlink ref="E2116" r:id="rId6789" display="https://www.filmaffinity.com/es/film656898.html" xr:uid="{1B428DBD-77BE-4896-BEEA-63AF69CD0BD4}"/>
    <hyperlink ref="E2101" r:id="rId6790" display="https://www.filmaffinity.com/es/film402543.html" xr:uid="{3398A037-220B-4110-A79C-F0C94067F9CC}"/>
    <hyperlink ref="E2899" r:id="rId6791" display="https://www.filmaffinity.com/es/film317532.html" xr:uid="{51FA620D-9F69-4938-BEFB-DEC1FC2F3556}"/>
    <hyperlink ref="E4703" r:id="rId6792" display="https://www.filmaffinity.com/es/film218688.html" xr:uid="{6D23B4DF-39BB-49FC-982B-C9410C3B3A64}"/>
    <hyperlink ref="E5320" r:id="rId6793" display="https://www.filmaffinity.com/es/film955535.html" xr:uid="{654B983B-0DA4-4A9D-A470-B9EDF3F599F8}"/>
    <hyperlink ref="E6803" r:id="rId6794" display="https://www.filmaffinity.com/es/film998135.html" xr:uid="{FB91368B-7925-4A68-B600-F2C673D0CFA5}"/>
    <hyperlink ref="E7072" r:id="rId6795" display="https://www.filmaffinity.com/es/film236578.html" xr:uid="{A3CB83B8-291C-4484-8B28-9ED8A3939AD3}"/>
    <hyperlink ref="E1324" r:id="rId6796" display="https://www.filmaffinity.com/es/film395632.html" xr:uid="{43375C0D-40E4-460E-B1D8-725136E586DF}"/>
    <hyperlink ref="E4459" r:id="rId6797" display="https://www.filmaffinity.com/es/film174360.html" xr:uid="{BA4DAE6D-4D55-4FD1-9CFC-B4C875B62A39}"/>
    <hyperlink ref="E4793" r:id="rId6798" display="https://www.filmaffinity.com/es/film656062.html" xr:uid="{B7735C52-1887-41E9-8F96-E952B9C86796}"/>
    <hyperlink ref="E5212" r:id="rId6799" display="https://www.filmaffinity.com/es/film816686.html" xr:uid="{F237AEA4-0EBF-4904-9AEF-AEAF40217359}"/>
    <hyperlink ref="E5890" r:id="rId6800" display="https://www.filmaffinity.com/es/film326267.html" xr:uid="{367BD7E5-AAC6-465C-A75C-BFB34F430126}"/>
    <hyperlink ref="E65" r:id="rId6801" display="https://www.filmaffinity.com/es/film953476.html" xr:uid="{A3FE3BF8-92F7-405A-A870-D2DFBAA2CB64}"/>
    <hyperlink ref="E676" r:id="rId6802" display="https://www.filmaffinity.com/es/film465147.html" xr:uid="{1E9EB0BB-278F-4323-A1EC-F12489C77E1D}"/>
    <hyperlink ref="E952" r:id="rId6803" display="https://www.filmaffinity.com/es/film876542.html" xr:uid="{8109E19A-62F5-4FBE-A6DD-AF58D80BC216}"/>
    <hyperlink ref="E3346" r:id="rId6804" display="https://www.filmaffinity.com/es/film997136.html" xr:uid="{7837F256-38AB-4EEB-9C27-7736790F6535}"/>
    <hyperlink ref="E3572" r:id="rId6805" display="https://www.filmaffinity.com/es/film567214.html" xr:uid="{1D382B3B-C6B5-46DE-BEF8-0F3F76840866}"/>
    <hyperlink ref="E4756" r:id="rId6806" display="https://www.filmaffinity.com/es/film337111.html" xr:uid="{6AAA29DE-9EFE-457F-828B-2A12654DE66F}"/>
    <hyperlink ref="E5010" r:id="rId6807" display="https://www.filmaffinity.com/es/film263592.html" xr:uid="{E8734A14-3052-40E8-93F0-9F40A731EB88}"/>
    <hyperlink ref="E5026" r:id="rId6808" display="https://www.filmaffinity.com/es/film646839.html" xr:uid="{2E09975E-CD6C-4E65-B503-89F86DB527DC}"/>
    <hyperlink ref="E5462" r:id="rId6809" display="https://www.filmaffinity.com/es/film732508.html" xr:uid="{2C4DD1D1-C6B8-4848-8608-C6278591C780}"/>
    <hyperlink ref="E5530" r:id="rId6810" display="https://www.filmaffinity.com/es/film220909.html" xr:uid="{1AB8BA04-29C5-4725-A061-2702D1F3041E}"/>
    <hyperlink ref="E6284" r:id="rId6811" display="https://www.filmaffinity.com/es/film781196.html" xr:uid="{7AEB7414-5AD1-4850-A2FE-0BDF98788AB0}"/>
    <hyperlink ref="E6954" r:id="rId6812" display="https://www.filmaffinity.com/es/film865162.html" xr:uid="{F1D5DAE0-9250-44E9-9D35-01F025894AB1}"/>
    <hyperlink ref="E351" r:id="rId6813" display="https://www.filmaffinity.com/es/film597105.html" xr:uid="{6241413F-6528-4208-BA68-A39893F328B7}"/>
    <hyperlink ref="E1214" r:id="rId6814" display="https://www.filmaffinity.com/es/film677591.html" xr:uid="{F478A4CC-9405-46AC-8EAF-3FEE4C118263}"/>
    <hyperlink ref="E1235" r:id="rId6815" display="https://www.filmaffinity.com/es/film695092.html" xr:uid="{332B8062-0FD2-4CDE-8A66-EB84D59F08EF}"/>
    <hyperlink ref="E429" r:id="rId6816" display="https://www.filmaffinity.com/es/film786272.html" xr:uid="{D7E42721-A224-492F-A9EF-3A54DD20BA46}"/>
    <hyperlink ref="E2106" r:id="rId6817" display="https://www.filmaffinity.com/es/film328007.html" xr:uid="{60D8BB2E-D889-4D75-AF12-61214CF9797D}"/>
    <hyperlink ref="E2342" r:id="rId6818" display="https://www.filmaffinity.com/es/film603499.html" xr:uid="{99B43EE7-FF24-42AA-BFE6-234544FD2727}"/>
    <hyperlink ref="E5892" r:id="rId6819" display="https://www.filmaffinity.com/es/film238290.html" xr:uid="{C14F5AF7-D7C2-4717-A737-BA1AC07DA9BC}"/>
    <hyperlink ref="E3312" r:id="rId6820" display="https://www.filmaffinity.com/es/film330383.html" xr:uid="{290657D3-A577-48D2-BADD-A56149EC5DF9}"/>
    <hyperlink ref="E3934" r:id="rId6821" display="https://www.filmaffinity.com/es/film306842.html" xr:uid="{0B024FF8-8AF2-463C-B15B-4CA091DC3DBB}"/>
    <hyperlink ref="E5354" r:id="rId6822" display="https://www.filmaffinity.com/es/film678449.html" xr:uid="{909537FD-9D3F-4DE2-83B1-F60FD1DA0078}"/>
    <hyperlink ref="E6011" r:id="rId6823" display="https://www.filmaffinity.com/es/film119467.html" xr:uid="{9533A2A4-459A-46FF-AF40-4916408EAC97}"/>
    <hyperlink ref="E6601" r:id="rId6824" display="https://www.filmaffinity.com/es/film684166.html" xr:uid="{03DCC3AE-F5E1-4135-8565-4F33912860A1}"/>
    <hyperlink ref="E6756" r:id="rId6825" display="https://www.filmaffinity.com/es/film474400.html" xr:uid="{10D4F3E3-FCBF-4DF0-8F6E-7C14D02F4085}"/>
    <hyperlink ref="E1670" r:id="rId6826" display="https://www.filmaffinity.com/es/film812743.html" xr:uid="{1F0828E3-515F-4C0C-9966-641A7B593C34}"/>
    <hyperlink ref="E2584" r:id="rId6827" display="https://www.filmaffinity.com/es/film647893.html" xr:uid="{18CE479D-0D72-47E1-8C5F-9F93E22CCC2B}"/>
    <hyperlink ref="E2750" r:id="rId6828" display="https://www.filmaffinity.com/es/film714536.html" xr:uid="{9FA58970-69D1-44BC-9E25-A146240DB61F}"/>
    <hyperlink ref="E3240" r:id="rId6829" display="https://www.filmaffinity.com/es/film490950.html" xr:uid="{05864D76-E1C5-43EC-8C37-147E0D2AA6F0}"/>
    <hyperlink ref="E3284" r:id="rId6830" display="https://www.filmaffinity.com/es/film492462.html" xr:uid="{DEF2FACC-A2DE-48BB-BC81-9A6B824332FE}"/>
    <hyperlink ref="E4908" r:id="rId6831" display="https://www.filmaffinity.com/es/film145514.html" xr:uid="{5EA21020-9B31-40C2-872C-FD1165569AC2}"/>
    <hyperlink ref="E4982" r:id="rId6832" display="https://www.filmaffinity.com/es/film424758.html" xr:uid="{406DE7FC-BAF3-4185-8FC2-7D55DE1F9C1D}"/>
    <hyperlink ref="E5096" r:id="rId6833" display="https://www.filmaffinity.com/es/film907561.html" xr:uid="{BF7B65E4-1F64-4C16-B1A8-5470811BB3A1}"/>
    <hyperlink ref="E5255" r:id="rId6834" display="https://www.filmaffinity.com/es/film666035.html" xr:uid="{5DA09862-2BCC-4044-A937-AE4C583D8EB7}"/>
    <hyperlink ref="E5340" r:id="rId6835" display="https://www.filmaffinity.com/es/film353388.html" xr:uid="{F99209F3-C015-4EFE-9ECE-29993F1D7841}"/>
    <hyperlink ref="E5552" r:id="rId6836" display="https://www.filmaffinity.com/es/film879212.html" xr:uid="{4C41C3A6-7E41-43FC-9B89-A6524BE3A483}"/>
    <hyperlink ref="E5609" r:id="rId6837" display="https://www.filmaffinity.com/es/film748016.html" xr:uid="{E710247D-E674-4E16-8527-7B7DC314DE34}"/>
    <hyperlink ref="E2284" r:id="rId6838" display="https://www.filmaffinity.com/es/film701512.html" xr:uid="{068A6705-9770-4779-8EBC-C17AD51D1003}"/>
    <hyperlink ref="O175" r:id="rId6839" display="https://www.filmaffinity.com/es/moviegenre.php?genre=DR&amp;attr=rat_count&amp;nodoc" xr:uid="{1CFF6CD5-F215-447C-8196-3120D1A70CC1}"/>
    <hyperlink ref="O2346" r:id="rId6840" display="https://www.filmaffinity.com/es/moviegenre.php?genre=DR&amp;attr=rat_count&amp;nodoc" xr:uid="{40A45B2E-EF69-41A6-B750-89141D516B1E}"/>
    <hyperlink ref="O5971" r:id="rId6841" display="https://www.filmaffinity.com/es/moviegenre.php?genre=CO&amp;attr=rat_count&amp;nodoc" xr:uid="{AEF803DB-C947-48EE-B7E0-1111CDFEA229}"/>
    <hyperlink ref="O6082" r:id="rId6842" display="https://www.filmaffinity.com/es/moviegenre.php?genre=DR&amp;attr=rat_count&amp;nodoc" xr:uid="{06AA68D7-7AAA-41D1-9BDB-128462EC3906}"/>
    <hyperlink ref="O7037" r:id="rId6843" display="https://www.filmaffinity.com/es/moviegenre.php?genre=DR&amp;attr=rat_count&amp;nodoc" xr:uid="{9BAECA48-E107-44CB-BFC3-4032F9DEA67D}"/>
    <hyperlink ref="O4459" r:id="rId6844" display="https://www.filmaffinity.com/es/moviegenre.php?genre=DR&amp;attr=rat_count&amp;nodoc" xr:uid="{9DBCD668-A6B7-440B-A58C-8BECBD9E945C}"/>
    <hyperlink ref="E350" r:id="rId6845" display="https://www.filmaffinity.com/es/film719371.html" xr:uid="{29906780-0948-4354-9698-C6CE9E393C41}"/>
    <hyperlink ref="E296" r:id="rId6846" display="https://www.filmaffinity.com/es/film945228.html" xr:uid="{C9D7C01E-8B31-45B5-8325-38916B4F4FF7}"/>
    <hyperlink ref="E515" r:id="rId6847" display="https://www.filmaffinity.com/es/film904134.html" xr:uid="{1F2E6F9D-F515-4AC1-B4D2-BB81A66CD692}"/>
    <hyperlink ref="E516" r:id="rId6848" display="https://www.filmaffinity.com/es/film972281.html" xr:uid="{59E312E9-0A9F-40E7-8251-BE1E14EDE864}"/>
    <hyperlink ref="E517" r:id="rId6849" display="https://www.filmaffinity.com/es/film579316.html" xr:uid="{147B64C2-C015-498C-897F-9AB8398584BC}"/>
    <hyperlink ref="E556" r:id="rId6850" display="https://www.filmaffinity.com/es/film302986.html" xr:uid="{E1E5E431-BC06-4FCF-9835-BF09229444C6}"/>
    <hyperlink ref="E6656" r:id="rId6851" display="https://www.filmaffinity.com/es/film181090.html" xr:uid="{95D451EE-479E-48D2-BAFA-D6F99427D8E4}"/>
    <hyperlink ref="E4421" r:id="rId6852" display="https://www.filmaffinity.com/es/film125676.html" xr:uid="{EC2FC6DC-50E5-43B9-AB38-B7703430FAED}"/>
    <hyperlink ref="E68" r:id="rId6853" display="https://www.filmaffinity.com/es/film543392.html" xr:uid="{AC333158-7489-43C4-8DAE-509FA10C7016}"/>
    <hyperlink ref="E69" r:id="rId6854" display="https://www.filmaffinity.com/es/film509139.html" xr:uid="{ED5A5693-B1BB-40DB-8A90-D1B3F16FA670}"/>
    <hyperlink ref="E4789" r:id="rId6855" display="https://www.filmaffinity.com/es/film836154.html" xr:uid="{9EE20538-615F-4498-BD03-D214D4D8B0F8}"/>
    <hyperlink ref="E1054" r:id="rId6856" display="https://www.filmaffinity.com/es/film204822.html" xr:uid="{54D9BCC6-DEED-4613-8AFE-9FE84130012C}"/>
    <hyperlink ref="E287" r:id="rId6857" display="https://www.filmaffinity.com/es/film396043.html" xr:uid="{11024DB1-9B9A-44CF-ADC5-51D9F9A259DE}"/>
    <hyperlink ref="E877" r:id="rId6858" display="https://www.filmaffinity.com/es/film687753.html" xr:uid="{6DEC464A-4716-43F8-857C-F76A71A3CB5F}"/>
    <hyperlink ref="E3759" r:id="rId6859" display="https://www.filmaffinity.com/es/film562757.html" xr:uid="{C4D39D5C-A686-4A82-8A07-BC2D08C33015}"/>
    <hyperlink ref="E348" r:id="rId6860" display="https://www.filmaffinity.com/es/film481326.html" xr:uid="{C30034B1-340D-49DD-965D-1F3205C88A71}"/>
    <hyperlink ref="E751" r:id="rId6861" display="https://www.filmaffinity.com/es/film910699.html" xr:uid="{6FEA4B91-DE45-4B90-87D0-C9D35448BD2D}"/>
    <hyperlink ref="E1208" r:id="rId6862" display="https://www.filmaffinity.com/es/film766255.html" xr:uid="{FF5112FF-35CA-455E-A6F4-CC8F810AF773}"/>
    <hyperlink ref="E1319" r:id="rId6863" display="https://www.filmaffinity.com/es/film766252.html" xr:uid="{018512E0-A8B4-4DBB-9C05-EBA7C8EFC62D}"/>
    <hyperlink ref="E2239" r:id="rId6864" display="https://www.filmaffinity.com/es/film210041.html" xr:uid="{0EF4DF18-7039-4626-A3B6-031346FC7335}"/>
    <hyperlink ref="E2506" r:id="rId6865" display="https://www.filmaffinity.com/es/film822046.html" xr:uid="{8A84BCA6-364F-4259-AFEA-EBE39206D881}"/>
    <hyperlink ref="E2691" r:id="rId6866" display="https://www.filmaffinity.com/es/film730083.html" xr:uid="{CD24C1AA-F8BB-4F7A-855C-1C318CCFFD6F}"/>
    <hyperlink ref="E2708" r:id="rId6867" display="https://www.filmaffinity.com/es/film970588.html" xr:uid="{E42A00DC-7653-448D-97B6-51B8FC13E01D}"/>
    <hyperlink ref="E3867" r:id="rId6868" display="https://www.filmaffinity.com/es/film478769.html" xr:uid="{CA8069F1-1137-4C2B-B176-A0C6F578CF88}"/>
    <hyperlink ref="E4544" r:id="rId6869" display="https://www.filmaffinity.com/es/film700754.html" xr:uid="{AEAD98FB-F229-4AF7-947B-8842C6444C8F}"/>
    <hyperlink ref="E4639" r:id="rId6870" display="https://www.filmaffinity.com/es/film722729.html" xr:uid="{CE66664C-5B9F-4BD2-9348-9138A021F21A}"/>
    <hyperlink ref="E4963" r:id="rId6871" display="https://www.filmaffinity.com/es/film756534.html" xr:uid="{FA72708D-DBD7-4796-97CE-FE3CFE42C949}"/>
    <hyperlink ref="E5655" r:id="rId6872" display="https://www.filmaffinity.com/es/film719682.html" xr:uid="{517FD4C1-3708-4679-AD30-722449416782}"/>
    <hyperlink ref="E6899" r:id="rId6873" display="https://www.filmaffinity.com/es/film552637.html" xr:uid="{E46CE26C-7435-4425-AB0A-C6D833338D9C}"/>
    <hyperlink ref="E1425" r:id="rId6874" display="https://www.filmaffinity.com/es/film731110.html" xr:uid="{E64136D9-5FB6-4713-A4FA-2935C72CBC28}"/>
    <hyperlink ref="E3534" r:id="rId6875" display="https://www.filmaffinity.com/es/film147459.html" xr:uid="{80222983-45AF-4ED4-9663-4117D64F803F}"/>
    <hyperlink ref="E3793" r:id="rId6876" display="https://www.filmaffinity.com/es/film811632.html" xr:uid="{3E1D7A3A-D3E5-4ED4-9C3A-3F70D88EF961}"/>
    <hyperlink ref="E4737" r:id="rId6877" display="https://www.filmaffinity.com/es/film189025.html" xr:uid="{52946C1B-E1F2-4B68-A7F9-BF2C77E808C2}"/>
    <hyperlink ref="E595" r:id="rId6878" display="https://www.filmaffinity.com/es/film753246.html" xr:uid="{8454BEEF-D931-4C02-A612-0DF4E2005BBB}"/>
    <hyperlink ref="E1390" r:id="rId6879" display="https://www.filmaffinity.com/es/film439508.html" xr:uid="{9D493708-6A4B-472C-9BF2-2898D2A71649}"/>
    <hyperlink ref="E1561" r:id="rId6880" display="https://www.filmaffinity.com/es/film211818.html" xr:uid="{CF198C06-7125-4362-A5CD-06E67AA43692}"/>
    <hyperlink ref="E4441" r:id="rId6881" display="https://www.filmaffinity.com/es/film748713.html" xr:uid="{036B443C-915C-48D2-A68B-99ADC21281B4}"/>
    <hyperlink ref="E1964" r:id="rId6882" display="https://www.filmaffinity.com/es/film807619.html" xr:uid="{304A5396-7009-49C9-869A-110EBBA765AD}"/>
    <hyperlink ref="E5836" r:id="rId6883" display="https://www.filmaffinity.com/es/film859652.html" xr:uid="{05DF6BC8-7EB9-4A8B-9670-F5A2C2B461D5}"/>
    <hyperlink ref="E1088" r:id="rId6884" display="https://www.filmaffinity.com/es/film509996.html" xr:uid="{1AE99FCC-E664-4DAE-AE02-B48203513966}"/>
    <hyperlink ref="E2113" r:id="rId6885" display="https://www.filmaffinity.com/es/film279063.html" xr:uid="{F5C80AB2-1D3F-4D98-9487-E7EA768ADD0D}"/>
    <hyperlink ref="E3024" r:id="rId6886" display="https://www.filmaffinity.com/es/film498116.html" xr:uid="{0C6FC90E-131F-4037-A282-C294E8E21AC3}"/>
    <hyperlink ref="E4223" r:id="rId6887" display="https://www.filmaffinity.com/es/film227544.html" xr:uid="{A6FDBEE8-F478-448E-BF28-4DFABA7B02AE}"/>
    <hyperlink ref="E4486" r:id="rId6888" display="https://www.filmaffinity.com/es/film614814.html" xr:uid="{B6580FA3-269A-4185-8078-7A9920731F0D}"/>
    <hyperlink ref="E5448" r:id="rId6889" display="https://www.filmaffinity.com/es/film326032.html" xr:uid="{3E2B0195-18E5-4099-A350-BA4B5C6C1247}"/>
    <hyperlink ref="E5671" r:id="rId6890" display="https://www.filmaffinity.com/es/film130859.html" xr:uid="{0FBA0CBC-EA97-4080-A24E-B789E5AA10D3}"/>
    <hyperlink ref="E6462" r:id="rId6891" display="https://www.filmaffinity.com/es/film813601.html" xr:uid="{49C9E3CA-6C95-4360-BA40-66F722E0472A}"/>
    <hyperlink ref="E560" r:id="rId6892" display="https://www.filmaffinity.com/es/film442290.html" xr:uid="{DFCD2F8A-95D6-4875-A633-AC4303D810A2}"/>
    <hyperlink ref="E742" r:id="rId6893" display="https://www.filmaffinity.com/es/film887551.html" xr:uid="{3E2934D2-2298-4248-A3A5-D42A34FAB76A}"/>
    <hyperlink ref="E1570" r:id="rId6894" display="https://www.filmaffinity.com/es/film598881.html" xr:uid="{6C73C73A-A8FD-4EC8-9C82-2AC47F100240}"/>
    <hyperlink ref="E2266" r:id="rId6895" display="https://www.filmaffinity.com/es/film784420.html" xr:uid="{A4643256-DA33-4E61-A8F9-0055452A41DC}"/>
    <hyperlink ref="E2392" r:id="rId6896" display="https://www.filmaffinity.com/es/film495884.html" xr:uid="{686FD114-5A5C-4FA1-AD15-902B42D39F09}"/>
    <hyperlink ref="E3272" r:id="rId6897" display="https://www.filmaffinity.com/es/film201654.html" xr:uid="{B1669D80-7AF5-4A6F-91F2-AB5354A2278A}"/>
    <hyperlink ref="E4086" r:id="rId6898" display="https://www.filmaffinity.com/es/film350770.html" xr:uid="{7BFA8E15-AFA2-4125-8208-97DA8AB3BE40}"/>
    <hyperlink ref="E1695" r:id="rId6899" display="https://www.filmaffinity.com/es/film372931.html" xr:uid="{662444D9-7004-4AB2-9733-D12B6C02E4E1}"/>
    <hyperlink ref="E579" r:id="rId6900" display="https://www.filmaffinity.com/es/film597406.html" xr:uid="{BB45F7F2-2856-4E4F-A2EB-C91C5529D8B0}"/>
    <hyperlink ref="E1283" r:id="rId6901" display="https://www.filmaffinity.com/es/film106920.html" xr:uid="{7E8F2AA3-7FA5-4381-B8C3-20B9D920E185}"/>
    <hyperlink ref="E1349" r:id="rId6902" display="https://www.filmaffinity.com/es/film975491.html" xr:uid="{F26C3C38-A64E-44EC-8E42-B930A65E34B4}"/>
    <hyperlink ref="E1652" r:id="rId6903" display="https://www.filmaffinity.com/es/film246823.html" xr:uid="{8AB8E83E-1647-4C55-A135-43581BA5DE44}"/>
    <hyperlink ref="E2986" r:id="rId6904" display="https://www.filmaffinity.com/es/film923498.html" xr:uid="{AA1CF80D-EED8-441F-A807-4668CB6C7BA8}"/>
    <hyperlink ref="E3691" r:id="rId6905" display="https://www.filmaffinity.com/es/film577067.html" xr:uid="{29A6EF82-0B5A-47FB-8788-9527ABBCD1FA}"/>
    <hyperlink ref="E5239" r:id="rId6906" display="https://www.filmaffinity.com/es/film411682.html" xr:uid="{F750D42B-E404-4345-BFB9-BEBD471882F8}"/>
    <hyperlink ref="E5752" r:id="rId6907" display="https://www.filmaffinity.com/es/film832949.html" xr:uid="{A2A93FE9-883F-43B1-A32A-4C10949DDB40}"/>
    <hyperlink ref="E6055" r:id="rId6908" display="https://www.filmaffinity.com/es/film734624.html" xr:uid="{C455A094-18FA-419C-96D4-7F75F0D915DE}"/>
    <hyperlink ref="E6184" r:id="rId6909" display="https://www.filmaffinity.com/es/film637149.html" xr:uid="{C53D7CE7-7656-4996-B9B6-FB9DF79F6140}"/>
    <hyperlink ref="E6275" r:id="rId6910" display="https://www.filmaffinity.com/es/film388427.html" xr:uid="{C2FF38FA-5D0B-4DFB-A608-08DDB427759B}"/>
    <hyperlink ref="E6827" r:id="rId6911" display="https://www.filmaffinity.com/es/film671667.html" xr:uid="{8857FDA7-50C0-4CEC-B782-55190FD28F45}"/>
    <hyperlink ref="E2710" r:id="rId6912" display="https://www.filmaffinity.com/es/film874274.html" xr:uid="{1E073649-41DF-48FE-845B-0021D076C916}"/>
    <hyperlink ref="E3336" r:id="rId6913" display="https://www.filmaffinity.com/es/film168932.html" xr:uid="{C9EB78DD-D3AF-4D11-8FE5-6C67E63610D5}"/>
    <hyperlink ref="E3909" r:id="rId6914" display="https://www.filmaffinity.com/es/film912061.html" xr:uid="{37A875BC-08EB-4CFE-90C9-20935CCF8273}"/>
    <hyperlink ref="E4733" r:id="rId6915" display="https://www.filmaffinity.com/es/film451525.html" xr:uid="{E51B7D0B-931D-45B8-AE1A-51D50EAB7567}"/>
    <hyperlink ref="E6407" r:id="rId6916" display="https://www.filmaffinity.com/es/film569646.html" xr:uid="{67BF5A53-69D0-4FBE-985D-CB25AD6F07B7}"/>
    <hyperlink ref="E6458" r:id="rId6917" display="https://www.filmaffinity.com/es/film570222.html" xr:uid="{FBC5CF55-E65D-4F1E-809F-26B02AC7B312}"/>
    <hyperlink ref="E969" r:id="rId6918" display="https://www.filmaffinity.com/es/film647059.html" xr:uid="{6DE7F76F-8914-48D5-AEB9-EBC5F2C1AFCA}"/>
    <hyperlink ref="E1592" r:id="rId6919" display="https://www.filmaffinity.com/es/film847055.html" xr:uid="{5A86ED4F-A172-4A4B-8D93-F8B8061230E1}"/>
    <hyperlink ref="E1620" r:id="rId6920" display="https://www.filmaffinity.com/es/film600118.html" xr:uid="{2A8D9CC3-A1C9-466C-BF1B-3D663D6458D7}"/>
    <hyperlink ref="E1728" r:id="rId6921" display="https://www.filmaffinity.com/es/film389512.html" xr:uid="{F1C5241E-4DA5-4FAA-8BB7-F2BD2A0B2E52}"/>
    <hyperlink ref="E2592" r:id="rId6922" display="https://www.filmaffinity.com/es/film699190.html" xr:uid="{96BEEB8E-E63A-49AA-958E-E16FE2B1321E}"/>
    <hyperlink ref="E2925" r:id="rId6923" display="https://www.filmaffinity.com/es/film663499.html" xr:uid="{6538A05D-52C0-4094-9CF6-1B3CF3959BAB}"/>
    <hyperlink ref="E3615" r:id="rId6924" display="https://www.filmaffinity.com/es/film986721.html" xr:uid="{F2CB3195-6126-41E8-A042-6FC8D3E3D6C4}"/>
    <hyperlink ref="E4026" r:id="rId6925" display="https://www.filmaffinity.com/es/film610723.html" xr:uid="{FE256680-1F70-44BB-AA9D-958A3B467AB8}"/>
    <hyperlink ref="E5654" r:id="rId6926" display="https://www.filmaffinity.com/es/film391779.html" xr:uid="{9F2EF534-5767-4854-9468-4ED506032785}"/>
    <hyperlink ref="E6073" r:id="rId6927" display="https://www.filmaffinity.com/es/film458133.html" xr:uid="{7F03AF90-3420-4DAB-A3B0-96CADB466305}"/>
    <hyperlink ref="E6318" r:id="rId6928" display="https://www.filmaffinity.com/es/film214110.html" xr:uid="{82312749-7754-485C-A3CD-20362228B080}"/>
    <hyperlink ref="E6517" r:id="rId6929" display="https://www.filmaffinity.com/es/film326817.html" xr:uid="{C3CA476D-B92D-4042-A8C8-2CBC7F7E473E}"/>
    <hyperlink ref="E7144" r:id="rId6930" display="https://www.filmaffinity.com/es/film303886.html" xr:uid="{9EF5E792-C869-411C-8CF1-831ACB4F7ED6}"/>
    <hyperlink ref="E102" r:id="rId6931" display="https://www.filmaffinity.com/es/film633882.html" xr:uid="{D067BCF3-7F37-4022-97CA-BA92D2D11850}"/>
    <hyperlink ref="E254" r:id="rId6932" display="https://www.filmaffinity.com/es/film343449.html" xr:uid="{0450F3C1-0A06-4AE7-B723-19E7CA06AF9A}"/>
    <hyperlink ref="E431" r:id="rId6933" display="https://www.filmaffinity.com/es/film238125.html" xr:uid="{7C5B4364-19E2-4FE1-90C9-F6E0E251C9DD}"/>
    <hyperlink ref="E1033" r:id="rId6934" display="https://www.filmaffinity.com/es/film865715.html" xr:uid="{00116841-4B1D-4F9E-9402-AD1D5E37C190}"/>
    <hyperlink ref="E2140" r:id="rId6935" display="https://www.filmaffinity.com/es/film902205.html" xr:uid="{1E62BA70-1AF9-48EE-A96A-7B8B83D2EE8D}"/>
    <hyperlink ref="E2758" r:id="rId6936" display="https://www.filmaffinity.com/es/film266841.html" xr:uid="{277B5EAB-EC38-4C0F-A3FB-B4E7CCA62B7A}"/>
    <hyperlink ref="E4746" r:id="rId6937" display="https://www.filmaffinity.com/es/film990661.html" xr:uid="{0D773F0A-CA3E-4085-9C56-9CA4F38CDFB2}"/>
    <hyperlink ref="E4807" r:id="rId6938" display="https://www.filmaffinity.com/es/film643774.html" xr:uid="{D794449F-2B52-43C6-9424-67D604A604EB}"/>
    <hyperlink ref="E650" r:id="rId6939" display="https://www.filmaffinity.com/es/film531460.html" xr:uid="{9FB9A16B-9D27-4A8E-A0C0-54C26EDB635F}"/>
    <hyperlink ref="E4343" r:id="rId6940" display="https://www.filmaffinity.com/es/film534787.html" xr:uid="{72B63A26-47D4-40AF-9AE3-A447965786F8}"/>
    <hyperlink ref="E5371" r:id="rId6941" display="https://www.filmaffinity.com/es/film750107.html" xr:uid="{EA37A8FD-1C60-4D46-8BE8-B080E1B368A0}"/>
    <hyperlink ref="E5773" r:id="rId6942" display="https://www.filmaffinity.com/es/film911859.html" xr:uid="{C3DC7B60-24C7-4ED3-9E54-A1EA94FE3EFE}"/>
    <hyperlink ref="E6456" r:id="rId6943" display="https://www.filmaffinity.com/es/film170710.html" xr:uid="{24BE12DA-990B-48A8-9F27-34E1746E5223}"/>
    <hyperlink ref="E6516" r:id="rId6944" display="https://www.filmaffinity.com/es/film441802.html" xr:uid="{470E40AC-E588-48CD-BC7F-525C09E58D27}"/>
    <hyperlink ref="E739" r:id="rId6945" display="https://www.filmaffinity.com/es/film220011.html" xr:uid="{EE6A2FB0-C385-44B7-987E-258D40255669}"/>
    <hyperlink ref="E973" r:id="rId6946" display="https://www.filmaffinity.com/es/film996623.html" xr:uid="{B5F2466C-4324-4386-AA1C-18010669640D}"/>
    <hyperlink ref="E1280" r:id="rId6947" display="https://www.filmaffinity.com/es/film745308.html" xr:uid="{958F26D6-5D6A-4C38-B4C3-4E7742A8D33C}"/>
    <hyperlink ref="E1746" r:id="rId6948" display="https://www.filmaffinity.com/es/film607407.html" xr:uid="{D35AE063-EE3B-427B-90EC-E3D07C73EEED}"/>
    <hyperlink ref="E2314" r:id="rId6949" display="https://www.filmaffinity.com/es/film315057.html" xr:uid="{019CB62C-4B48-4C10-B0A8-6764B6A99BF7}"/>
    <hyperlink ref="E2522" r:id="rId6950" display="https://www.filmaffinity.com/es/film391714.html" xr:uid="{8F370477-9CDE-4372-8B12-F48275F0CBD1}"/>
    <hyperlink ref="E2542" r:id="rId6951" display="https://www.filmaffinity.com/es/film299644.html" xr:uid="{D92EBA53-E222-4C4E-B925-5DE23558061B}"/>
    <hyperlink ref="E1904" r:id="rId6952" display="https://www.filmaffinity.com/es/film382918.html" xr:uid="{B4644EA0-CD1D-4AE7-B3A7-D4B1F324564D}"/>
    <hyperlink ref="E3363" r:id="rId6953" display="https://www.filmaffinity.com/es/film390167.html" xr:uid="{8B8CD5CB-655D-47ED-80D4-2D26DE06F540}"/>
    <hyperlink ref="E3479" r:id="rId6954" display="https://www.filmaffinity.com/es/film427629.html" xr:uid="{3EB802F3-6BC6-4950-AC70-D37F3E5C25A7}"/>
    <hyperlink ref="E3698" r:id="rId6955" display="https://www.filmaffinity.com/es/film300718.html" xr:uid="{14131F8A-8AFA-4031-8AD4-4385D6079842}"/>
    <hyperlink ref="E4707" r:id="rId6956" display="https://www.filmaffinity.com/es/film242779.html" xr:uid="{C57700E5-6F81-4D01-9DF1-B49A33646442}"/>
    <hyperlink ref="E5917" r:id="rId6957" display="https://www.filmaffinity.com/es/film853321.html" xr:uid="{BD0D311C-5BC1-4077-88BE-5D26814694A6}"/>
    <hyperlink ref="E242" r:id="rId6958" display="https://www.filmaffinity.com/es/film413865.html" xr:uid="{9588BD58-0AF0-4AC7-A972-A1961A71E480}"/>
    <hyperlink ref="E2203" r:id="rId6959" display="https://www.filmaffinity.com/es/film521262.html" xr:uid="{19B7AEF2-98C4-4AAD-8DCD-BCA2076A8D2F}"/>
    <hyperlink ref="E3004" r:id="rId6960" display="https://www.filmaffinity.com/es/film751998.html" xr:uid="{5325319F-2DD4-4AF4-AF0F-663201DAEABC}"/>
    <hyperlink ref="E3738" r:id="rId6961" display="https://www.filmaffinity.com/es/film322207.html" xr:uid="{3183C1F1-8C20-4B78-810F-6C0B6D981430}"/>
    <hyperlink ref="E5983" r:id="rId6962" display="https://www.filmaffinity.com/es/film899466.html" xr:uid="{20DF3A9F-5CF1-40C9-A9F2-D8D9B962CEC5}"/>
    <hyperlink ref="E3237" r:id="rId6963" display="https://www.filmaffinity.com/es/film478909.html" xr:uid="{2E507CD3-45BF-4185-B4F4-BFF952842ECA}"/>
    <hyperlink ref="E5180" r:id="rId6964" display="https://www.filmaffinity.com/es/film521393.html" xr:uid="{E4F9CA46-64B1-4868-A809-7279556064FC}"/>
    <hyperlink ref="E7126" r:id="rId6965" display="https://www.filmaffinity.com/es/film738161.html" xr:uid="{5AD2ACF7-450C-45A6-AEF6-D3B032E95231}"/>
    <hyperlink ref="E5344" r:id="rId6966" display="https://www.filmaffinity.com/es/film875031.html" xr:uid="{32FEE5CF-C4B3-4302-BBD5-E8BF092BE02C}"/>
    <hyperlink ref="E6201" r:id="rId6967" display="https://www.filmaffinity.com/es/film727708.html" xr:uid="{46FCF60F-D09E-42F3-B40C-7A21B947E39F}"/>
    <hyperlink ref="E70" r:id="rId6968" display="https://www.filmaffinity.com/es/film653895.html" xr:uid="{779D36B1-5870-400D-A755-545E9CC1AD66}"/>
    <hyperlink ref="E71" r:id="rId6969" display="https://www.filmaffinity.com/es/film821481.html" xr:uid="{41F1B209-3930-4EB5-BDFF-3907C10C3DBC}"/>
    <hyperlink ref="E1692" r:id="rId6970" display="https://www.filmaffinity.com/es/film518411.html" xr:uid="{1CD7D573-F5CC-48E6-A119-89C082CEEB32}"/>
    <hyperlink ref="E1305" r:id="rId6971" display="https://www.filmaffinity.com/es/film952405.html" xr:uid="{ED3FE781-E25A-437A-B198-7BD9F5D70D28}"/>
    <hyperlink ref="E1306" r:id="rId6972" display="https://www.filmaffinity.com/es/film866111.html" xr:uid="{2081F4DB-6643-4D55-BDC2-9129B8936DE5}"/>
    <hyperlink ref="E1308" r:id="rId6973" display="https://www.filmaffinity.com/es/film275686.html" xr:uid="{E2A9A9C3-6C90-4FA9-8038-E70F0DD72EB1}"/>
    <hyperlink ref="E1309" r:id="rId6974" display="https://www.filmaffinity.com/es/film335272.html" xr:uid="{2B653152-98FD-4260-BDAB-156667DABCE5}"/>
    <hyperlink ref="E5263" r:id="rId6975" display="https://www.filmaffinity.com/es/film994525.html" xr:uid="{12CE2CA1-FBD9-4FE1-97CA-87418D05291E}"/>
    <hyperlink ref="E5259" r:id="rId6976" display="https://www.filmaffinity.com/es/film367210.html" xr:uid="{A6730F2F-C7DD-41D8-AEC5-9E33DA537A67}"/>
    <hyperlink ref="E5262" r:id="rId6977" display="https://www.filmaffinity.com/es/film998393.html" xr:uid="{64C4F764-BD48-45FB-9AC2-8BB51177CA07}"/>
    <hyperlink ref="E1636" r:id="rId6978" display="https://www.filmaffinity.com/es/film369986.html" xr:uid="{F7F94123-253A-426E-8E1C-D424E5319750}"/>
    <hyperlink ref="E2842" r:id="rId6979" display="https://www.filmaffinity.com/es/film185733.html" xr:uid="{261CEB11-F947-48EF-AAAA-0B96EB5FD4A0}"/>
    <hyperlink ref="E3149" r:id="rId6980" display="https://www.filmaffinity.com/es/film522639.html" xr:uid="{82E5C7B7-2DA0-4D65-BBE2-25100D422554}"/>
    <hyperlink ref="E4187" r:id="rId6981" display="https://www.filmaffinity.com/es/film767738.html" xr:uid="{8487100F-C8FE-4785-8812-591EED5459B8}"/>
    <hyperlink ref="E635" r:id="rId6982" display="https://www.filmaffinity.com/es/film734832.html" xr:uid="{2072C7B6-D650-44EE-9730-EA6C34DB49C9}"/>
    <hyperlink ref="E1722" r:id="rId6983" display="https://www.filmaffinity.com/es/film925403.html" xr:uid="{A1F6BB66-5CF0-44B0-B074-67131F8A3DE8}"/>
    <hyperlink ref="E3350" r:id="rId6984" display="https://www.filmaffinity.com/es/film409503.html" xr:uid="{920F0BCB-3094-403E-B73E-17719340D0C1}"/>
    <hyperlink ref="E4717" r:id="rId6985" display="https://www.filmaffinity.com/es/film375190.html" xr:uid="{0B01A54D-FC3E-4C9F-945A-8CE037300FD1}"/>
    <hyperlink ref="E5073" r:id="rId6986" display="https://www.filmaffinity.com/es/film318295.html" xr:uid="{CD1A9FB0-D9B8-4660-B059-1CA9710F27CE}"/>
    <hyperlink ref="E400" r:id="rId6987" display="https://www.filmaffinity.com/es/film772331.html" xr:uid="{9D67C8E1-5061-42BD-8085-063F32ADF237}"/>
    <hyperlink ref="E415" r:id="rId6988" display="https://www.filmaffinity.com/es/film603033.html" xr:uid="{E7B7D49F-A0DA-4679-BC61-5FFFBF817FED}"/>
    <hyperlink ref="E2213" r:id="rId6989" display="https://www.filmaffinity.com/es/film580527.html" xr:uid="{EA059739-D908-4161-B3D7-1434E5D31B69}"/>
    <hyperlink ref="E3563" r:id="rId6990" display="https://www.filmaffinity.com/es/film701586.html" xr:uid="{9714F195-21C7-4092-B24D-E929C6D082E8}"/>
    <hyperlink ref="E3668" r:id="rId6991" display="https://www.filmaffinity.com/es/film622126.html" xr:uid="{7FB3582F-79C8-4AEF-8BC0-015AB11DAC22}"/>
    <hyperlink ref="E4600" r:id="rId6992" display="https://www.filmaffinity.com/es/film889123.html" xr:uid="{BEE02A75-1428-46B5-9167-C58B26EB1B52}"/>
    <hyperlink ref="E5668" r:id="rId6993" display="https://www.filmaffinity.com/es/film858627.html" xr:uid="{3C731FE9-6CBF-46E9-B293-DD049A564155}"/>
    <hyperlink ref="E6264" r:id="rId6994" display="https://www.filmaffinity.com/es/film421592.html" xr:uid="{BA28596E-9601-41D7-8792-613A06F404A8}"/>
    <hyperlink ref="E6398" r:id="rId6995" display="https://www.filmaffinity.com/es/film486577.html" xr:uid="{28F1D39B-A18A-4512-8741-587D4BC5C128}"/>
    <hyperlink ref="E6550" r:id="rId6996" display="https://www.filmaffinity.com/es/film391754.html" xr:uid="{DDEE2048-83A3-4F0B-B4AD-017702EF9184}"/>
    <hyperlink ref="E6710" r:id="rId6997" display="https://www.filmaffinity.com/es/film822303.html" xr:uid="{C2DBB9F4-BC08-4DAA-9B41-2EF70B845DD1}"/>
    <hyperlink ref="E6847" r:id="rId6998" display="https://www.filmaffinity.com/es/film557646.html" xr:uid="{742C61B6-D0F9-4728-9C03-65058D1C70F8}"/>
    <hyperlink ref="E319" r:id="rId6999" display="https://www.filmaffinity.com/es/film180095.html" xr:uid="{78D9E20B-D06E-4D9D-A492-6065C85502D3}"/>
    <hyperlink ref="E627" r:id="rId7000" display="https://www.filmaffinity.com/es/film407458.html" xr:uid="{89534497-6E8E-4B49-B269-AEF5EB9E6DAA}"/>
    <hyperlink ref="E1613" r:id="rId7001" display="https://www.filmaffinity.com/es/film139199.html" xr:uid="{229EAFC0-077B-45C2-A179-13CEBD13DCCE}"/>
    <hyperlink ref="E1783" r:id="rId7002" display="https://www.filmaffinity.com/es/film618099.html" xr:uid="{0174A696-691D-41BB-A2BF-08BA50DB1F67}"/>
    <hyperlink ref="E2485" r:id="rId7003" display="https://www.filmaffinity.com/es/film288091.html" xr:uid="{80977ED5-AF30-4D24-954B-6A8CE892352B}"/>
    <hyperlink ref="E2604" r:id="rId7004" display="https://www.filmaffinity.com/es/film289719.html" xr:uid="{E970A69C-7104-4281-8F63-A32D71B29568}"/>
    <hyperlink ref="E183" r:id="rId7005" display="https://www.filmaffinity.com/es/film348230.html" xr:uid="{CF01DFF5-7E38-4289-B4AF-A568B95D7F16}"/>
    <hyperlink ref="E717" r:id="rId7006" display="https://www.filmaffinity.com/es/film811732.html" xr:uid="{582D4880-7EC9-4FE7-BF2D-7AF1C388AEBD}"/>
    <hyperlink ref="E1702" r:id="rId7007" display="https://www.filmaffinity.com/es/film124013.html" xr:uid="{45DF5396-499C-47F4-BF7A-A7C72F3CB1DB}"/>
    <hyperlink ref="E5482" r:id="rId7008" display="https://www.filmaffinity.com/es/film932245.html" xr:uid="{7AC918CA-CE05-4E9A-869C-A4E83931BB81}"/>
    <hyperlink ref="E5519" r:id="rId7009" display="https://www.filmaffinity.com/es/film281766.html" xr:uid="{10163786-BB76-4E91-8A79-8F7D9D4422E7}"/>
    <hyperlink ref="E6366" r:id="rId7010" display="https://www.filmaffinity.com/es/film967213.html" xr:uid="{AD8DE0C7-A417-4881-B122-1DBF85531456}"/>
    <hyperlink ref="E6435" r:id="rId7011" display="https://www.filmaffinity.com/es/film112313.html" xr:uid="{1777D221-5E9B-4BE2-AE16-E379227DD56A}"/>
    <hyperlink ref="E212" r:id="rId7012" display="https://www.filmaffinity.com/es/film746029.html" xr:uid="{3D012123-9921-4A18-A715-45D9E4AF3B8D}"/>
    <hyperlink ref="E857" r:id="rId7013" display="https://www.filmaffinity.com/es/film572330.html" xr:uid="{86717F55-7D32-4C1B-8CFC-3E4F2CD4C454}"/>
    <hyperlink ref="E1735" r:id="rId7014" display="https://www.filmaffinity.com/es/film880572.html" xr:uid="{042B29A9-A8E8-468A-883C-B9DAFFD82114}"/>
    <hyperlink ref="E1823" r:id="rId7015" display="https://www.filmaffinity.com/es/film405972.html" xr:uid="{D6845DD5-B7F3-4519-8379-4ACD9AE6FD80}"/>
    <hyperlink ref="E2487" r:id="rId7016" display="https://www.filmaffinity.com/es/film292099.html" xr:uid="{67DBFBE1-8704-464A-AF59-A560490A2BF2}"/>
    <hyperlink ref="E2713" r:id="rId7017" display="https://www.filmaffinity.com/es/film584409.html" xr:uid="{179F7EC2-A07B-4BFD-8B12-15693BC04B39}"/>
    <hyperlink ref="E4295" r:id="rId7018" display="https://www.filmaffinity.com/es/film653884.html" xr:uid="{D178ECB5-44BE-4467-B009-DC8AE9B8C25E}"/>
    <hyperlink ref="E4328" r:id="rId7019" display="https://www.filmaffinity.com/es/film811555.html" xr:uid="{32B199B7-FEE0-4C5D-A384-5FF4AEC57C7C}"/>
    <hyperlink ref="E4416" r:id="rId7020" display="https://www.filmaffinity.com/es/film571166.html" xr:uid="{EF82FFC1-8E26-4A08-AE56-A8B47F42A1BA}"/>
    <hyperlink ref="E4785" r:id="rId7021" display="https://www.filmaffinity.com/es/film159693.html" xr:uid="{4C437FBD-5404-428D-9277-6F4B614E1968}"/>
    <hyperlink ref="E6181" r:id="rId7022" display="https://www.filmaffinity.com/es/film936699.html" xr:uid="{C8475C55-575F-4713-B6B8-63EDCE597C7E}"/>
    <hyperlink ref="E6375" r:id="rId7023" display="https://www.filmaffinity.com/es/film500448.html" xr:uid="{07180C57-AAC8-4624-9581-59729514D8A9}"/>
    <hyperlink ref="E6933" r:id="rId7024" display="https://www.filmaffinity.com/es/film494590.html" xr:uid="{EDD74B2E-4731-44D1-89C3-6EB400F35297}"/>
    <hyperlink ref="E7092" r:id="rId7025" display="https://www.filmaffinity.com/es/film928354.html" xr:uid="{D199496A-3079-4133-A259-F248529DCDE7}"/>
    <hyperlink ref="E7095" r:id="rId7026" display="https://www.filmaffinity.com/es/film776481.html" xr:uid="{756E4380-573F-48CC-AB2E-7B5C2B89B40C}"/>
    <hyperlink ref="E686" r:id="rId7027" display="https://www.filmaffinity.com/es/film574146.html" xr:uid="{21E90E28-5C3A-43C3-9A5D-0386182E86AD}"/>
    <hyperlink ref="E956" r:id="rId7028" display="https://www.filmaffinity.com/es/film905940.html" xr:uid="{ABA45ABA-6ED5-4647-85F2-78704670A821}"/>
    <hyperlink ref="E1197" r:id="rId7029" display="https://www.filmaffinity.com/es/film927872.html" xr:uid="{729D0100-0AF9-4D74-8342-294553C911C4}"/>
    <hyperlink ref="E1294" r:id="rId7030" display="https://www.filmaffinity.com/es/film280339.html" xr:uid="{3509AD5A-C425-42FE-BB38-2F647C7F991B}"/>
    <hyperlink ref="E3032" r:id="rId7031" display="https://www.filmaffinity.com/es/film174034.html" xr:uid="{F6279828-BC6D-4780-A522-8A4D560F5987}"/>
    <hyperlink ref="E3246" r:id="rId7032" display="https://www.filmaffinity.com/es/film353711.html" xr:uid="{16C3021F-8C46-433F-A238-B57E1F2662DD}"/>
    <hyperlink ref="E3331" r:id="rId7033" display="https://www.filmaffinity.com/es/film539560.html" xr:uid="{0EC8CCFE-B273-4F4A-8D2B-837A0AE13758}"/>
    <hyperlink ref="E3537" r:id="rId7034" display="https://www.filmaffinity.com/es/film894350.html" xr:uid="{242D2C63-7B55-43C6-B8D1-7B20CE48350E}"/>
    <hyperlink ref="E3804" r:id="rId7035" display="https://www.filmaffinity.com/es/film590781.html" xr:uid="{28F0AD9A-DE10-4190-BBF2-402540410F74}"/>
    <hyperlink ref="E3879" r:id="rId7036" display="https://www.filmaffinity.com/es/film454724.html" xr:uid="{92C7F4C9-F3B0-4C2E-AC20-5CF7D7BABA43}"/>
    <hyperlink ref="E3883" r:id="rId7037" display="https://www.filmaffinity.com/es/film231150.html" xr:uid="{CBE2CA08-A9FD-4F0B-8918-6BDC074D73B8}"/>
    <hyperlink ref="E4132" r:id="rId7038" display="https://www.filmaffinity.com/es/film645043.html" xr:uid="{7893BC9C-8A5A-4136-9131-FFEBAD564FE2}"/>
    <hyperlink ref="E7177" r:id="rId7039" display="https://www.filmaffinity.com/es/film985743.html" xr:uid="{91F9E60B-6FCB-4B15-8824-BEC4B89C8166}"/>
    <hyperlink ref="E6876" r:id="rId7040" display="https://www.filmaffinity.com/es/film320602.html" xr:uid="{0B96B2E3-0B8C-471D-A763-EFC67E9A304B}"/>
    <hyperlink ref="E6658" r:id="rId7041" display="https://www.filmaffinity.com/es/film405204.html" xr:uid="{0655B0E5-D240-49C8-8898-6663BFE54FA4}"/>
    <hyperlink ref="E5058" r:id="rId7042" display="https://www.filmaffinity.com/es/film530280.html" xr:uid="{2A62FD87-D086-4201-B983-D695B5FD0A05}"/>
    <hyperlink ref="E4359" r:id="rId7043" display="https://www.filmaffinity.com/es/film883747.html" xr:uid="{F9FB0087-C4C8-4224-B908-B3CCCAB4FC44}"/>
    <hyperlink ref="E596" r:id="rId7044" display="https://www.filmaffinity.com/es/film184825.html" xr:uid="{950565C2-BCE3-4406-855B-3F6DC92235E2}"/>
    <hyperlink ref="E1372" r:id="rId7045" display="https://www.filmaffinity.com/es/film468660.html" xr:uid="{C69CB58D-D939-49D3-84B2-FA6E3917844E}"/>
    <hyperlink ref="E1675" r:id="rId7046" display="https://www.filmaffinity.com/es/film978828.html" xr:uid="{31281150-CED4-4E4C-8667-718E0749BE35}"/>
    <hyperlink ref="E5613" r:id="rId7047" display="https://www.filmaffinity.com/es/film134837.html" xr:uid="{E59970FD-30CB-4F06-B642-02539BD4722D}"/>
    <hyperlink ref="E5678" r:id="rId7048" display="https://www.filmaffinity.com/es/film292072.html" xr:uid="{A70DAD14-7712-4896-ACDC-B2AE34B228BA}"/>
    <hyperlink ref="E6943" r:id="rId7049" display="https://www.filmaffinity.com/es/film748908.html" xr:uid="{3FAB6271-3F8C-44FD-A2F7-A89BE7CE35AD}"/>
    <hyperlink ref="E7031" r:id="rId7050" display="https://www.filmaffinity.com/es/film775601.html" xr:uid="{6F285480-AB8C-4F27-B79B-332F2E713D37}"/>
    <hyperlink ref="E1921" r:id="rId7051" display="https://www.filmaffinity.com/es/film819265.html" xr:uid="{B1E66CB7-E1F6-4A58-8372-0483C9F7F5A5}"/>
    <hyperlink ref="E3592" r:id="rId7052" display="https://www.filmaffinity.com/es/film338996.html" xr:uid="{94142D95-B91F-41D3-BD5F-FBC7CBF1CEA7}"/>
    <hyperlink ref="E4692" r:id="rId7053" display="https://www.filmaffinity.com/es/film261730.html" xr:uid="{4EA72AEC-58C6-4295-91AD-0ED3431FB96B}"/>
    <hyperlink ref="E5341" r:id="rId7054" display="https://www.filmaffinity.com/es/film601954.html" xr:uid="{628CF38F-DDAE-422E-987A-62DDAE006CD6}"/>
    <hyperlink ref="E5370" r:id="rId7055" display="https://www.filmaffinity.com/es/film623855.html" xr:uid="{2D16FA8E-43BA-4AC3-BC1A-77AF763B3FBE}"/>
    <hyperlink ref="E6726" r:id="rId7056" display="https://www.filmaffinity.com/es/film963718.html" xr:uid="{E556D314-5BE8-4702-9B66-EC07E774CFA2}"/>
    <hyperlink ref="E6829" r:id="rId7057" display="https://www.filmaffinity.com/es/film330516.html" xr:uid="{C43EF916-9967-4303-A086-CEA8A8F738F1}"/>
    <hyperlink ref="E2971" r:id="rId7058" display="https://www.filmaffinity.com/es/film363489.html" xr:uid="{E7CB74A7-0014-469C-BB92-0E31144923BF}"/>
    <hyperlink ref="E365" r:id="rId7059" display="https://www.filmaffinity.com/es/film137676.html" xr:uid="{D47A6406-D4F4-4D64-B94F-A6E5B5F70043}"/>
    <hyperlink ref="E443" r:id="rId7060" display="https://www.filmaffinity.com/es/film345162.html" xr:uid="{BB16AEDE-F308-46F7-81BE-E64EF511043D}"/>
    <hyperlink ref="E840" r:id="rId7061" display="https://www.filmaffinity.com/es/film801294.html" xr:uid="{A3B712BC-D17B-4E14-BEEC-0DB368ACB8DC}"/>
    <hyperlink ref="E1717" r:id="rId7062" display="https://www.filmaffinity.com/es/film931173.html" xr:uid="{67B5C63F-D199-4F0D-8018-AF6AF7B4F9A9}"/>
    <hyperlink ref="E1927" r:id="rId7063" display="https://www.filmaffinity.com/es/film659753.html" xr:uid="{6DA3E8C7-2E42-4AF7-B92A-7F02D553A5E0}"/>
    <hyperlink ref="E2551" r:id="rId7064" display="https://www.filmaffinity.com/es/film600306.html" xr:uid="{E70E8F1B-FBD5-4C21-B1BA-0C563F468FB6}"/>
    <hyperlink ref="E2640" r:id="rId7065" display="https://www.filmaffinity.com/es/film372511.html" xr:uid="{0A7C3B46-4660-4031-A34E-D885E29CF117}"/>
    <hyperlink ref="E2672" r:id="rId7066" display="https://www.filmaffinity.com/es/film554558.html" xr:uid="{0DC22D7E-00E6-40B1-A45F-023A86838652}"/>
    <hyperlink ref="E2712" r:id="rId7067" display="https://www.filmaffinity.com/es/film115715.html" xr:uid="{F8A57A67-2D8E-40EE-BF64-6AFC075C3763}"/>
    <hyperlink ref="E3702" r:id="rId7068" display="https://www.filmaffinity.com/es/film665747.html" xr:uid="{774AA3D3-3F96-49F7-9229-B1DBA7F6AEE6}"/>
    <hyperlink ref="E4103" r:id="rId7069" display="https://www.filmaffinity.com/es/film858461.html" xr:uid="{C717B29B-E5B1-4D41-BAC2-FE944438A4D9}"/>
    <hyperlink ref="E6460" r:id="rId7070" display="https://www.filmaffinity.com/es/film947512.html" xr:uid="{6C29C68E-6D2C-4A70-B774-94BCB6B9F7B5}"/>
    <hyperlink ref="E6569" r:id="rId7071" display="https://www.filmaffinity.com/es/film596523.html" xr:uid="{975661AF-4E0F-48B2-8ADA-FA5834E19711}"/>
    <hyperlink ref="E4087" r:id="rId7072" display="https://www.filmaffinity.com/es/film956733.html" xr:uid="{363D45BC-EA1C-4696-B4CA-3640C9ADCB80}"/>
    <hyperlink ref="E1766" r:id="rId7073" display="https://www.filmaffinity.com/es/film198721.html" xr:uid="{D8805FAA-95FC-4AB0-BAB3-D99092BDE3C4}"/>
    <hyperlink ref="E2279" r:id="rId7074" display="https://www.filmaffinity.com/es/film948651.html" xr:uid="{DE166AA2-E35C-4EA6-A093-34B152469C9E}"/>
    <hyperlink ref="E2982" r:id="rId7075" display="https://www.filmaffinity.com/es/film807817.html" xr:uid="{78461A9C-2D53-4412-A70B-A4502401C919}"/>
    <hyperlink ref="E5719" r:id="rId7076" display="https://www.filmaffinity.com/es/film786736.html" xr:uid="{94340FF3-2EA1-4C90-B74F-DC1B64C3AF79}"/>
    <hyperlink ref="E3048" r:id="rId7077" display="https://www.filmaffinity.com/es/film519941.html" xr:uid="{F3FAAF2E-83F2-48FA-B1C8-36AAEF3CB4AA}"/>
    <hyperlink ref="E6202" r:id="rId7078" display="https://www.filmaffinity.com/es/film615527.html" xr:uid="{C798418E-697D-471E-A8E1-E3B0C5C0176E}"/>
    <hyperlink ref="E1667" r:id="rId7079" display="https://www.filmaffinity.com/es/film261551.html" xr:uid="{1BBF3309-BAB4-49FE-8FAA-0FD40CD46868}"/>
    <hyperlink ref="E1895" r:id="rId7080" display="https://www.filmaffinity.com/es/film820202.html" xr:uid="{BF23E080-4096-4826-8BA7-E2A8860DF770}"/>
    <hyperlink ref="E2517" r:id="rId7081" display="https://www.filmaffinity.com/es/film278379.html" xr:uid="{EF2C290E-E2B5-4738-873C-8890E0A5A332}"/>
    <hyperlink ref="E3291" r:id="rId7082" display="https://www.filmaffinity.com/es/film204886.html" xr:uid="{CCB4EA23-46B6-4F56-A157-70C2AFC419A1}"/>
    <hyperlink ref="E4195" r:id="rId7083" display="https://www.filmaffinity.com/es/film527295.html" xr:uid="{180AEED3-9606-4A2D-8723-A3B87C9E14E2}"/>
    <hyperlink ref="E4340" r:id="rId7084" display="https://www.filmaffinity.com/es/film465043.html" xr:uid="{0B072103-A62B-4B97-A7FE-88C32CBC23BA}"/>
    <hyperlink ref="E4497" r:id="rId7085" display="https://www.filmaffinity.com/es/film143142.html" xr:uid="{8906C5FC-C055-4399-85C9-ADE4E105FB52}"/>
    <hyperlink ref="E4984" r:id="rId7086" display="https://www.filmaffinity.com/es/film694932.html" xr:uid="{EF81E37B-E2CF-4FC6-B9DA-ABF5CBECFDFD}"/>
    <hyperlink ref="E5571" r:id="rId7087" display="https://www.filmaffinity.com/es/film643727.html" xr:uid="{46B7D27C-727B-4418-B0B7-3598CA49C6E4}"/>
    <hyperlink ref="E6182" r:id="rId7088" display="https://www.filmaffinity.com/es/film599209.html" xr:uid="{9E3A9106-21F7-4766-9065-B2526EDCE654}"/>
    <hyperlink ref="E6253" r:id="rId7089" display="https://www.filmaffinity.com/es/film575927.html" xr:uid="{51EEBE05-9F4E-49C7-932A-02AC319AABD5}"/>
    <hyperlink ref="E132" r:id="rId7090" display="https://www.filmaffinity.com/es/film788837.html" xr:uid="{7218CAFB-BA56-4798-B499-A4603139EF40}"/>
    <hyperlink ref="E1580" r:id="rId7091" display="https://www.filmaffinity.com/es/film200535.html" xr:uid="{5BB332AF-38DD-4F9D-9993-534C60FFC5B2}"/>
    <hyperlink ref="E2040" r:id="rId7092" display="https://www.filmaffinity.com/es/film899629.html" xr:uid="{B84E1D30-8DAB-4D23-B45B-CD32980E5426}"/>
    <hyperlink ref="E2053" r:id="rId7093" display="https://www.filmaffinity.com/es/film806726.html" xr:uid="{76A60777-DBDC-47CC-99FD-D4F76D24E343}"/>
    <hyperlink ref="E6185" r:id="rId7094" display="https://www.filmaffinity.com/es/film269999.html" xr:uid="{07B54F0A-E1D8-4D59-96E6-358A69D32985}"/>
    <hyperlink ref="E6254" r:id="rId7095" display="https://www.filmaffinity.com/es/film462304.html" xr:uid="{D1E16764-9786-40E2-961A-665FE50EB838}"/>
    <hyperlink ref="E6777" r:id="rId7096" display="https://www.filmaffinity.com/es/film111804.html" xr:uid="{4D7BD3A9-6D77-4310-816F-0B19AA219C77}"/>
    <hyperlink ref="E861" r:id="rId7097" display="https://www.filmaffinity.com/es/film637788.html" xr:uid="{737F884C-6643-41FF-B3CE-A5B812133C15}"/>
    <hyperlink ref="E187" r:id="rId7098" display="https://www.filmaffinity.com/es/film489595.html" xr:uid="{AD0B205B-0FDC-4478-AFB7-A66B643C5EB0}"/>
    <hyperlink ref="E621" r:id="rId7099" display="https://www.filmaffinity.com/es/film959817.html" xr:uid="{86A6CF05-0554-4231-A142-6D95730A5E77}"/>
    <hyperlink ref="E1625" r:id="rId7100" display="https://www.filmaffinity.com/es/film251494.html" xr:uid="{93D289FB-A141-4C61-9AD6-227236584490}"/>
    <hyperlink ref="E2057" r:id="rId7101" display="https://www.filmaffinity.com/es/film880392.html" xr:uid="{4037E026-B6FA-492D-90DF-69B0BDF60B82}"/>
    <hyperlink ref="E2059" r:id="rId7102" display="https://www.filmaffinity.com/es/film427533.html" xr:uid="{1A3A4F1D-7BB4-49A3-9589-6534D93EF3C1}"/>
    <hyperlink ref="E2068" r:id="rId7103" display="https://www.filmaffinity.com/es/film162299.html" xr:uid="{4E313B43-725A-4AD3-B775-9C3C6298C8FC}"/>
    <hyperlink ref="E2216" r:id="rId7104" display="https://www.filmaffinity.com/es/film836349.html" xr:uid="{B8657714-1BFA-491D-BDEB-C8D4BFE5C590}"/>
    <hyperlink ref="E2811" r:id="rId7105" display="https://www.filmaffinity.com/es/film101617.html" xr:uid="{B11D52EF-3743-400B-A541-7E55FF766B90}"/>
    <hyperlink ref="E3036" r:id="rId7106" display="https://www.filmaffinity.com/es/film198392.html" xr:uid="{3D175E6C-F443-4E3E-A0F1-E269F21F3889}"/>
    <hyperlink ref="E3121" r:id="rId7107" display="https://www.filmaffinity.com/es/film209475.html" xr:uid="{13C94253-8F4A-47FB-808B-93B4547A3398}"/>
    <hyperlink ref="E3873" r:id="rId7108" display="https://www.filmaffinity.com/es/film885076.html" xr:uid="{C9107F21-3B2C-4C7A-B0F2-E9CBA6FDE3AD}"/>
    <hyperlink ref="E4219" r:id="rId7109" display="https://www.filmaffinity.com/es/film537380.html" xr:uid="{07E903F2-2763-4EFE-87B1-46F7B29A2318}"/>
    <hyperlink ref="E4530" r:id="rId7110" display="https://www.filmaffinity.com/es/film642801.html" xr:uid="{DB4BE975-84BA-4EDA-BC5D-17B9FA410A81}"/>
    <hyperlink ref="E5143" r:id="rId7111" display="https://www.filmaffinity.com/es/film308092.html" xr:uid="{EDD9D489-EA00-4BA0-B5B9-2920AB32A4BE}"/>
    <hyperlink ref="E5537" r:id="rId7112" display="https://www.filmaffinity.com/es/film887497.html" xr:uid="{7199FE82-9ECA-4004-86CD-C758A53EE4F7}"/>
    <hyperlink ref="E6092" r:id="rId7113" display="https://www.filmaffinity.com/es/film481983.html" xr:uid="{D7141367-6A6B-49B4-8D82-0BC58C592B7B}"/>
    <hyperlink ref="E6672" r:id="rId7114" display="https://www.filmaffinity.com/es/film354728.html" xr:uid="{1D3B39C4-8D70-47B4-A10C-2EA11010A549}"/>
    <hyperlink ref="E1317" r:id="rId7115" display="https://www.filmaffinity.com/es/film241500.html" xr:uid="{AA378344-47C2-41DF-8F4A-D574A26BA845}"/>
    <hyperlink ref="E1563" r:id="rId7116" display="https://www.filmaffinity.com/es/film220024.html" xr:uid="{4A349053-1E11-4B19-BAD7-3EAD62954074}"/>
    <hyperlink ref="E1629" r:id="rId7117" display="https://www.filmaffinity.com/es/film141939.html" xr:uid="{8E22285D-929F-4716-9F63-60DA5D4598BE}"/>
    <hyperlink ref="E1734" r:id="rId7118" display="https://www.filmaffinity.com/es/film606709.html" xr:uid="{FA182379-201C-4ED1-B6E9-A1BE95923743}"/>
    <hyperlink ref="E4434" r:id="rId7119" display="https://www.filmaffinity.com/es/film357692.html" xr:uid="{3AC7F5B2-79E5-42A7-B3F3-74BF6EB91A44}"/>
    <hyperlink ref="E2119" r:id="rId7120" display="https://www.filmaffinity.com/es/film695730.html" xr:uid="{1224FE67-4365-4AC0-AF15-7D426425F6A8}"/>
    <hyperlink ref="E4069" r:id="rId7121" display="https://www.filmaffinity.com/es/film818283.html" xr:uid="{58CA64FC-1FFE-4A76-AF47-9B92DB6417F4}"/>
    <hyperlink ref="E144" r:id="rId7122" display="https://www.filmaffinity.com/es/film376684.html" xr:uid="{F7B747F5-A289-4667-A221-BA8FC4E5690D}"/>
    <hyperlink ref="E3053" r:id="rId7123" display="https://www.filmaffinity.com/es/film328210.html" xr:uid="{2BF48D8D-18B1-49B5-A49A-921BC2049FE3}"/>
    <hyperlink ref="E6564" r:id="rId7124" display="https://www.filmaffinity.com/es/film506901.html" xr:uid="{D0936FC5-D556-4AB6-9FA5-9EC58DD43648}"/>
    <hyperlink ref="E1116" r:id="rId7125" display="https://www.filmaffinity.com/es/film147468.html" xr:uid="{A7D7DD89-7CDE-4D87-B100-7C9497C59342}"/>
    <hyperlink ref="E2634" r:id="rId7126" display="https://www.filmaffinity.com/es/film589077.html" xr:uid="{050FE69B-7857-4BD4-A68E-5A031A8F4410}"/>
    <hyperlink ref="E2780" r:id="rId7127" display="https://www.filmaffinity.com/es/film204202.html" xr:uid="{A4C33490-C9D9-4138-97B9-64F61A5D5319}"/>
    <hyperlink ref="E3200" r:id="rId7128" display="https://www.filmaffinity.com/es/film423096.html" xr:uid="{570D4C83-8150-4029-A744-8F17311AA263}"/>
    <hyperlink ref="E3582" r:id="rId7129" display="https://www.filmaffinity.com/es/film703312.html" xr:uid="{0B311909-1773-4777-96F7-3B8C6ACE3A58}"/>
    <hyperlink ref="E4817" r:id="rId7130" display="https://www.filmaffinity.com/es/film507896.html" xr:uid="{E6138066-929A-4D28-AFD3-F8E95B362C98}"/>
    <hyperlink ref="E6642" r:id="rId7131" display="https://www.filmaffinity.com/es/film679858.html" xr:uid="{23426087-0E64-4099-85CC-0D07D366B93F}"/>
    <hyperlink ref="E461" r:id="rId7132" display="https://www.filmaffinity.com/es/film326782.html" xr:uid="{4EA8D9F7-54C6-47C6-9FA8-196D3C566437}"/>
    <hyperlink ref="E280" r:id="rId7133" display="https://www.filmaffinity.com/es/film611911.html" xr:uid="{4E603FDC-D3A3-49B4-B1B4-6F9A1F5C47E9}"/>
    <hyperlink ref="E785" r:id="rId7134" display="https://www.filmaffinity.com/es/film870685.html" xr:uid="{25C20AF2-AE65-4824-A0C1-F2050BE66A72}"/>
    <hyperlink ref="E1056" r:id="rId7135" display="https://www.filmaffinity.com/es/film138634.html" xr:uid="{0ECC0DAA-31C6-4413-A39A-7077F066EF75}"/>
    <hyperlink ref="E3507" r:id="rId7136" display="https://www.filmaffinity.com/es/film227191.html" xr:uid="{4139506D-63AF-4E2B-9557-FE19AFAF6389}"/>
    <hyperlink ref="E4440" r:id="rId7137" display="https://www.filmaffinity.com/es/film338207.html" xr:uid="{DEFCA2C4-F7F0-46B5-B13F-21AAC57403FB}"/>
    <hyperlink ref="E4693" r:id="rId7138" display="https://www.filmaffinity.com/es/film992723.html" xr:uid="{C563FF25-8240-4432-8EC0-85AFE32ADF87}"/>
    <hyperlink ref="E4971" r:id="rId7139" display="https://www.filmaffinity.com/es/film897973.html" xr:uid="{0A90F2F5-5E45-499D-90A6-63100AD00C6A}"/>
    <hyperlink ref="E5802" r:id="rId7140" display="https://www.filmaffinity.com/es/film658277.html" xr:uid="{6C8797CA-37D0-4D19-8478-4268FEC22F61}"/>
    <hyperlink ref="E5908" r:id="rId7141" display="https://www.filmaffinity.com/es/film842308.html" xr:uid="{19B79318-2E67-490A-A448-87646F1D6E1D}"/>
    <hyperlink ref="E6607" r:id="rId7142" display="https://www.filmaffinity.com/es/film395388.html" xr:uid="{9B063EB7-1E35-4946-B093-164C61977A0E}"/>
    <hyperlink ref="E6695" r:id="rId7143" display="https://www.filmaffinity.com/es/film736852.html" xr:uid="{49F3995B-1FF8-400E-8EF5-5844BDD199B0}"/>
    <hyperlink ref="E437" r:id="rId7144" display="https://www.filmaffinity.com/es/film281719.html" xr:uid="{2211DB66-8C4A-41E8-8432-C747A2E570A1}"/>
    <hyperlink ref="E776" r:id="rId7145" display="https://www.filmaffinity.com/es/film186012.html" xr:uid="{525E4071-63AB-4007-B167-1E0145597835}"/>
    <hyperlink ref="E1484" r:id="rId7146" display="https://www.filmaffinity.com/es/film187263.html" xr:uid="{B9BD6AE4-6BE6-479E-9075-A29BF1E9FA31}"/>
    <hyperlink ref="E3264" r:id="rId7147" display="https://www.filmaffinity.com/es/film516158.html" xr:uid="{C5050FB9-BF82-4C73-99A3-9EE44651D32D}"/>
    <hyperlink ref="E4880" r:id="rId7148" display="https://www.filmaffinity.com/es/film355004.html" xr:uid="{E4E3D96B-E569-4DB7-AAD3-8D62C1588FF0}"/>
    <hyperlink ref="E5407" r:id="rId7149" display="https://www.filmaffinity.com/es/film667551.html" xr:uid="{EB355E98-999B-4680-8F2F-58E49B6BF4C4}"/>
    <hyperlink ref="E6816" r:id="rId7150" display="https://www.filmaffinity.com/es/film962586.html" xr:uid="{26AEF846-B5D3-443A-BB84-A5F576AE418A}"/>
    <hyperlink ref="E823" r:id="rId7151" display="https://www.filmaffinity.com/es/film460855.html" xr:uid="{56EF5F29-B8E3-43F0-BB03-C64984DAA4ED}"/>
    <hyperlink ref="E11" r:id="rId7152" display="https://www.filmaffinity.com/es/film368655.html" xr:uid="{13BED52C-65A4-491C-9A79-DBBF5FE426E2}"/>
    <hyperlink ref="E12" r:id="rId7153" display="https://www.filmaffinity.com/es/film739468.html" xr:uid="{0B935D79-2510-4A87-BDB0-4C1069237EF6}"/>
    <hyperlink ref="E5627" r:id="rId7154" display="https://www.filmaffinity.com/es/film813875.html" xr:uid="{1D330F5E-D565-4D49-A959-193437046864}"/>
    <hyperlink ref="E6859" r:id="rId7155" display="https://www.filmaffinity.com/es/film829095.html" xr:uid="{130C3B5D-BEAE-4626-A370-DF03B4495AD4}"/>
    <hyperlink ref="E13" r:id="rId7156" display="https://www.filmaffinity.com/es/film231913.html" xr:uid="{BF36CD18-5CBC-4B88-98F2-8A3ADA7BD73B}"/>
    <hyperlink ref="E14" r:id="rId7157" display="https://www.filmaffinity.com/es/film537724.html" xr:uid="{76B794FE-32D2-45A1-8433-C874C799F6F0}"/>
    <hyperlink ref="E15" r:id="rId7158" display="https://www.filmaffinity.com/es/film502576.html" xr:uid="{939A62AF-924E-480E-9401-DF8576C37FB0}"/>
    <hyperlink ref="E18" r:id="rId7159" display="https://www.filmaffinity.com/es/film485513.html" xr:uid="{236D4B60-974F-4402-98BC-FEFC00AD0CE5}"/>
    <hyperlink ref="E19" r:id="rId7160" display="https://www.filmaffinity.com/es/film913240.html" xr:uid="{11256DD3-576C-4403-BE97-68B3D583132B}"/>
    <hyperlink ref="E20" r:id="rId7161" display="https://www.filmaffinity.com/es/film547569.html" xr:uid="{96C0FEE5-8028-4478-9C6C-18E7CE71375D}"/>
    <hyperlink ref="E21" r:id="rId7162" display="https://www.filmaffinity.com/es/film594806.html" xr:uid="{3D8084A1-7448-4850-9C2B-1943797FBD4F}"/>
    <hyperlink ref="E22" r:id="rId7163" display="https://www.filmaffinity.com/es/film487387.html" xr:uid="{08BE5187-5D44-4BB2-B70B-BC14B905A44B}"/>
    <hyperlink ref="E23" r:id="rId7164" display="https://www.filmaffinity.com/es/film554692.html" xr:uid="{EABACEE6-5C66-4602-8387-BCA7D3B7E7E9}"/>
    <hyperlink ref="E25" r:id="rId7165" display="https://www.filmaffinity.com/es/film284163.html" xr:uid="{2E1CAD6F-AD3E-4FC9-911B-31BC95AE70FA}"/>
    <hyperlink ref="E27" r:id="rId7166" display="https://www.filmaffinity.com/es/film622145.html" xr:uid="{3CC4CAB4-E977-4848-B31D-F6275CA77337}"/>
    <hyperlink ref="E28" r:id="rId7167" display="https://www.filmaffinity.com/es/film849738.html" xr:uid="{0C5288CB-0BB4-4E4D-8D0E-DAF3C2C9F246}"/>
    <hyperlink ref="E29" r:id="rId7168" display="https://www.filmaffinity.com/es/film497396.html" xr:uid="{7F0CBCD3-46BA-443C-A1A4-300DE6F600C5}"/>
    <hyperlink ref="E31" r:id="rId7169" display="https://www.filmaffinity.com/es/film238356.html" xr:uid="{036101BE-0C99-4970-8D4E-B4C729F037D4}"/>
    <hyperlink ref="E30" r:id="rId7170" display="https://www.filmaffinity.com/es/film314282.html" xr:uid="{6324C716-9B89-47E2-BDF1-F692808EEC95}"/>
    <hyperlink ref="E35" r:id="rId7171" display="https://www.filmaffinity.com/es/film806469.html" xr:uid="{A5B14DA2-E7AC-4C0F-ABF9-CCA07DD642BC}"/>
    <hyperlink ref="E36" r:id="rId7172" display="https://www.filmaffinity.com/es/film281630.html" xr:uid="{7CE9E6A5-3BA7-41C9-AB1D-805C1ECC79F1}"/>
    <hyperlink ref="E38" r:id="rId7173" display="https://www.filmaffinity.com/es/film236004.html" xr:uid="{CF0A7DB4-0C12-44EE-AF93-F9918DE364E1}"/>
    <hyperlink ref="E39" r:id="rId7174" display="https://www.filmaffinity.com/es/film552752.html" xr:uid="{508AF66D-BDF8-4380-B2C6-FA130EDCAAB5}"/>
    <hyperlink ref="E40" r:id="rId7175" display="https://www.filmaffinity.com/es/film434996.html" xr:uid="{6F9B2C76-2815-402A-8F49-4E42DCB0462F}"/>
    <hyperlink ref="E43" r:id="rId7176" display="https://www.filmaffinity.com/es/film584095.html" xr:uid="{D26E429E-E4CF-4840-96FE-6DBFDC4D69AE}"/>
    <hyperlink ref="E45" r:id="rId7177" display="https://www.filmaffinity.com/es/film674787.html" xr:uid="{204BF2A0-8A6F-4821-9105-F24CD29353FA}"/>
    <hyperlink ref="E47" r:id="rId7178" display="https://www.filmaffinity.com/es/film118072.html" xr:uid="{AF1056D4-C927-4CA6-A67D-0613DE8EE535}"/>
    <hyperlink ref="E48" r:id="rId7179" display="https://www.filmaffinity.com/es/film651067.html" xr:uid="{A663E911-7E3C-4922-848B-00EA6E8B8E6E}"/>
    <hyperlink ref="E50" r:id="rId7180" display="https://www.filmaffinity.com/es/film397460.html" xr:uid="{4D8E4273-BC00-4DFE-84B5-DC337860CA92}"/>
    <hyperlink ref="E51" r:id="rId7181" display="https://www.filmaffinity.com/es/film229791.html" xr:uid="{D60500E0-B0E1-420A-8B36-F3D081AF8D61}"/>
    <hyperlink ref="E52" r:id="rId7182" display="https://www.filmaffinity.com/es/film351965.html" xr:uid="{05CA3601-7506-41D9-B145-A13D50F82650}"/>
    <hyperlink ref="E53" r:id="rId7183" display="https://www.filmaffinity.com/es/film607584.html" xr:uid="{3DC5F188-46F4-4F86-A046-C687E86C5ABD}"/>
    <hyperlink ref="E54" r:id="rId7184" display="https://www.filmaffinity.com/es/film403489.html" xr:uid="{4279BB04-E5CB-48EE-A26D-D5CD7D8053D0}"/>
    <hyperlink ref="E55" r:id="rId7185" display="https://www.filmaffinity.com/es/film726254.html" xr:uid="{5D1187AF-04A3-4761-9329-D118171A51CD}"/>
    <hyperlink ref="E56" r:id="rId7186" display="https://www.filmaffinity.com/es/film864132.html" xr:uid="{D6CE4ED9-609C-4F31-9BBB-4D29F9D44F66}"/>
    <hyperlink ref="E60" r:id="rId7187" display="https://www.filmaffinity.com/es/film844359.html" xr:uid="{6E2C98F3-9196-437D-99FD-A21E6CCDB705}"/>
    <hyperlink ref="E62" r:id="rId7188" display="https://www.filmaffinity.com/es/film408934.html" xr:uid="{18AF3000-DBA0-4EF1-8D65-3B8601786E6D}"/>
    <hyperlink ref="E63" r:id="rId7189" display="https://www.filmaffinity.com/es/film830275.html" xr:uid="{E7C10370-E23F-4A09-89EF-E7CD6D32BA3C}"/>
    <hyperlink ref="E82" r:id="rId7190" display="https://www.filmaffinity.com/es/film704578.html" xr:uid="{E825CEB4-1DE8-4C5D-9F12-D7F2D89E9732}"/>
    <hyperlink ref="E83" r:id="rId7191" display="https://www.filmaffinity.com/es/film823034.html" xr:uid="{62745B45-EBA0-451C-AF6A-5437257D00B1}"/>
    <hyperlink ref="E84" r:id="rId7192" display="https://www.filmaffinity.com/es/film432176.html" xr:uid="{B612757F-170E-4E4F-ABC4-B16EF34BD1CE}"/>
    <hyperlink ref="E85" r:id="rId7193" display="https://www.filmaffinity.com/es/film335887.html" xr:uid="{17A680D1-6C05-4FDC-8271-8C51D2870B3A}"/>
    <hyperlink ref="E2919" r:id="rId7194" display="https://www.filmaffinity.com/es/film638751.html" xr:uid="{DDCB5772-9D80-4087-A6E5-5E41E220C288}"/>
    <hyperlink ref="E86" r:id="rId7195" display="https://www.filmaffinity.com/es/film296506.html" xr:uid="{3B49163A-CDCF-4A9F-AC11-64D3270B00E8}"/>
    <hyperlink ref="E87" r:id="rId7196" display="https://www.filmaffinity.com/es/film743778.html" xr:uid="{FC7E0996-A9BF-4EBE-9820-EC796F93EF47}"/>
    <hyperlink ref="E88" r:id="rId7197" display="https://www.filmaffinity.com/es/film917377.html" xr:uid="{0682DB59-CC3C-4318-9C70-81B8B77B14D6}"/>
    <hyperlink ref="E93" r:id="rId7198" display="https://www.filmaffinity.com/es/film455775.html" xr:uid="{2CD01BB4-4572-4E68-BD41-0980FB116828}"/>
    <hyperlink ref="E105" r:id="rId7199" display="https://www.filmaffinity.com/es/film169664.html" xr:uid="{CB7CE376-E7BE-493D-8390-B5CB110D609C}"/>
    <hyperlink ref="E106" r:id="rId7200" display="https://www.filmaffinity.com/es/film642021.html" xr:uid="{E04FDFB2-6188-4E4A-9A7A-E57A166CCD4B}"/>
    <hyperlink ref="E111" r:id="rId7201" display="https://www.filmaffinity.com/es/film840297.html" xr:uid="{06DFCA5B-18F6-414F-BB08-3EFFA144350C}"/>
    <hyperlink ref="E118" r:id="rId7202" display="https://www.filmaffinity.com/es/film519772.html" xr:uid="{FFE2F43F-891A-4C5C-BFFD-CC19AD393CCC}"/>
    <hyperlink ref="E117" r:id="rId7203" display="https://www.filmaffinity.com/es/film224179.html" xr:uid="{13E9A50C-F83D-47CB-B8CA-7C64C3451610}"/>
    <hyperlink ref="E119" r:id="rId7204" display="https://www.filmaffinity.com/es/film609842.html" xr:uid="{20C9BDC7-D641-4A94-AE02-13F9204D6C06}"/>
    <hyperlink ref="E122" r:id="rId7205" display="https://www.filmaffinity.com/es/film577163.html" xr:uid="{F5C712A9-161F-484B-8392-77442D00E49E}"/>
    <hyperlink ref="E130" r:id="rId7206" display="https://www.filmaffinity.com/es/film262507.html" xr:uid="{50F8D02A-2E53-4B49-9996-AEBDD07B8926}"/>
    <hyperlink ref="E131" r:id="rId7207" display="https://www.filmaffinity.com/es/film140021.html" xr:uid="{63596A07-E9EB-4038-BCF0-E8D1A7036B4B}"/>
    <hyperlink ref="E164" r:id="rId7208" display="https://www.filmaffinity.com/es/film866056.html" xr:uid="{4075A7F3-5CA0-484F-A0AF-95C2D8B1B208}"/>
    <hyperlink ref="E1118" r:id="rId7209" display="https://www.filmaffinity.com/es/film937706.html" xr:uid="{329F03F2-8228-452E-B7FD-EA1D3AEDAB7A}"/>
    <hyperlink ref="E258" r:id="rId7210" display="https://www.filmaffinity.com/es/film605372.html" xr:uid="{56971943-237F-4DAD-AC58-68D4A06A88ED}"/>
    <hyperlink ref="E466" r:id="rId7211" display="https://www.filmaffinity.com/es/film498334.html" xr:uid="{F1816D5E-4312-461B-87A0-DD1BD32BA069}"/>
    <hyperlink ref="E377" r:id="rId7212" display="https://www.filmaffinity.com/es/film769597.html" xr:uid="{46CE5A22-A91A-438E-AEBB-FA4181FFD60B}"/>
    <hyperlink ref="E388" r:id="rId7213" display="https://www.filmaffinity.com/es/film616632.html" xr:uid="{32E60FC8-5DFD-41AC-81F1-431979097AAE}"/>
    <hyperlink ref="E450" r:id="rId7214" display="https://www.filmaffinity.com/es/film726270.html" xr:uid="{16B4BEB5-35B2-486B-BB42-A4FB252FFF32}"/>
    <hyperlink ref="E561" r:id="rId7215" display="https://www.filmaffinity.com/es/film112486.html" xr:uid="{D75CB53D-F6C7-4AC1-B35E-A392710DE7FD}"/>
    <hyperlink ref="E632" r:id="rId7216" display="https://www.filmaffinity.com/es/film707315.html" xr:uid="{77A48426-7817-484F-9BE3-7C9EA89939F6}"/>
    <hyperlink ref="E655" r:id="rId7217" display="https://www.filmaffinity.com/es/film119263.html" xr:uid="{13C2E1D7-5D3A-4140-9876-1DC4C951CEC7}"/>
    <hyperlink ref="E656" r:id="rId7218" display="https://www.filmaffinity.com/es/film355646.html" xr:uid="{7926FC51-F378-47C3-8AF8-599433D05D32}"/>
    <hyperlink ref="E658" r:id="rId7219" display="https://www.filmaffinity.com/es/film953252.html" xr:uid="{C5F435A6-1C15-4547-8937-0C92A39FAF62}"/>
    <hyperlink ref="E657" r:id="rId7220" display="https://www.filmaffinity.com/es/film435869.html" xr:uid="{CAEEB10E-2952-4D91-9143-41A02C406C8D}"/>
    <hyperlink ref="E660" r:id="rId7221" display="https://www.filmaffinity.com/es/film932793.html" xr:uid="{A2500AE9-BB30-45EB-AE88-0FE821255B36}"/>
    <hyperlink ref="E661" r:id="rId7222" display="https://www.filmaffinity.com/es/film649082.html" xr:uid="{29F1E93A-7806-46AC-BED6-1D9F4EAF36F2}"/>
    <hyperlink ref="E662" r:id="rId7223" display="https://www.filmaffinity.com/es/film486524.html" xr:uid="{6A531FE2-8FD2-4C09-A9EA-681D250A4631}"/>
    <hyperlink ref="E663" r:id="rId7224" display="https://www.filmaffinity.com/es/film983609.html" xr:uid="{19862DAE-5E0B-447B-8265-B53C385707F2}"/>
    <hyperlink ref="E665" r:id="rId7225" display="https://www.filmaffinity.com/es/film998458.html" xr:uid="{E8D4C9D5-54B8-416B-B8CD-FB318A7F009B}"/>
    <hyperlink ref="E666" r:id="rId7226" display="https://www.filmaffinity.com/es/film828213.html" xr:uid="{35193C6D-FFE8-4A7B-8092-E877DA8D0FB3}"/>
    <hyperlink ref="E667" r:id="rId7227" display="https://www.filmaffinity.com/es/film485461.html" xr:uid="{6C0BE722-2BA0-4B31-96AA-0C1FAD8A6C8E}"/>
    <hyperlink ref="E671" r:id="rId7228" display="https://www.filmaffinity.com/es/film451246.html" xr:uid="{9236EF08-F504-4CBD-937F-4E9E179BDF06}"/>
    <hyperlink ref="E936" r:id="rId7229" display="https://www.filmaffinity.com/es/film400606.html" xr:uid="{FF688AB1-D3F9-4190-8417-3FF018A7DFC6}"/>
    <hyperlink ref="E674" r:id="rId7230" display="https://www.filmaffinity.com/es/film651287.html" xr:uid="{E8987A21-786E-48EA-8C8F-AEE67CB5445A}"/>
    <hyperlink ref="E675" r:id="rId7231" display="https://www.filmaffinity.com/es/film499647.html" xr:uid="{C922DAB9-763B-4DED-8229-34D2875BC359}"/>
    <hyperlink ref="E678" r:id="rId7232" display="https://www.filmaffinity.com/es/film452568.html" xr:uid="{D3343B4F-A54A-4F22-86F0-CBC7B8E36E9A}"/>
    <hyperlink ref="E680" r:id="rId7233" display="https://www.filmaffinity.com/es/film162296.html" xr:uid="{26E5EF4C-5459-4C67-B891-8F72C4724697}"/>
    <hyperlink ref="E679" r:id="rId7234" display="https://www.filmaffinity.com/es/film948786.html" xr:uid="{702CBFA6-92BE-4490-A31E-B11C218D49EE}"/>
    <hyperlink ref="E681" r:id="rId7235" display="https://www.filmaffinity.com/es/film678361.html" xr:uid="{AD491DEF-FEC4-4C20-8F7D-B093F80619D3}"/>
    <hyperlink ref="E683" r:id="rId7236" display="https://www.filmaffinity.com/es/film671252.html" xr:uid="{CA527894-370B-4692-ABCB-EAFD18C46FDD}"/>
    <hyperlink ref="E684" r:id="rId7237" display="https://www.filmaffinity.com/es/film706877.html" xr:uid="{B81CB3EA-C507-4EAF-9167-A2344505CC25}"/>
    <hyperlink ref="E688" r:id="rId7238" display="https://www.filmaffinity.com/es/film837451.html" xr:uid="{07D221F3-5407-4C11-AB70-315AC0A6F26B}"/>
    <hyperlink ref="E689" r:id="rId7239" display="https://www.filmaffinity.com/es/film104172.html" xr:uid="{2DCF9806-4010-4051-9D8E-8B91C97C04D7}"/>
    <hyperlink ref="E691" r:id="rId7240" display="https://www.filmaffinity.com/es/film871397.html" xr:uid="{A6DC3554-2037-4557-822C-6632EC687195}"/>
    <hyperlink ref="E692" r:id="rId7241" display="https://www.filmaffinity.com/es/film375830.html" xr:uid="{5B4549AF-4C2A-4E32-99E4-1ED7059ED11A}"/>
    <hyperlink ref="E699" r:id="rId7242" display="https://www.filmaffinity.com/es/film394540.html" xr:uid="{2C7C778E-3393-47BD-83F5-417873826807}"/>
    <hyperlink ref="E700" r:id="rId7243" display="https://www.filmaffinity.com/es/film551345.html" xr:uid="{83931DCC-5C3C-4362-8339-6FF5C2A9D77B}"/>
    <hyperlink ref="E702" r:id="rId7244" display="https://www.filmaffinity.com/es/film482785.html" xr:uid="{C255182A-530F-484B-8B42-6487F6704921}"/>
    <hyperlink ref="E707" r:id="rId7245" display="https://www.filmaffinity.com/es/film229143.html" xr:uid="{465284A5-CA67-42B8-860E-ACE6270ED36A}"/>
    <hyperlink ref="E1906" r:id="rId7246" display="https://www.filmaffinity.com/es/film137599.html" xr:uid="{EBCFE9FA-5FF8-4060-9258-C2B441C2A969}"/>
    <hyperlink ref="E708" r:id="rId7247" display="https://www.filmaffinity.com/es/film744957.html" xr:uid="{80F45B7F-AF26-4A31-B8CD-E0DCA9D4DA66}"/>
    <hyperlink ref="E5612" r:id="rId7248" display="https://www.filmaffinity.com/es/film532188.html" xr:uid="{7723521C-8512-4F42-A511-6B54A98E7F72}"/>
    <hyperlink ref="E710" r:id="rId7249" display="https://www.filmaffinity.com/es/film623160.html" xr:uid="{9FAA1799-7E24-49A7-81B8-9AA858CAEF52}"/>
    <hyperlink ref="E714" r:id="rId7250" display="https://www.filmaffinity.com/es/film858910.html" xr:uid="{4C7E65BF-40B5-4BD8-80FE-270BCDE7D7E0}"/>
    <hyperlink ref="E715" r:id="rId7251" display="https://www.filmaffinity.com/es/film922827.html" xr:uid="{65DDE761-DFF7-498B-831B-67E96B4D1DDD}"/>
    <hyperlink ref="E716" r:id="rId7252" display="https://www.filmaffinity.com/es/film214750.html" xr:uid="{9C9C56C8-2482-425D-AE7A-15D42DB47B7C}"/>
    <hyperlink ref="E726" r:id="rId7253" display="https://www.filmaffinity.com/es/film119092.html" xr:uid="{FB2FC618-9E62-4815-8072-E9EFD1D02BB3}"/>
    <hyperlink ref="E727" r:id="rId7254" display="https://www.filmaffinity.com/es/film486640.html" xr:uid="{FC91123E-078E-4951-9920-BFBF1D5E1B36}"/>
    <hyperlink ref="E732" r:id="rId7255" display="https://www.filmaffinity.com/es/film887287.html" xr:uid="{66C1679D-74FA-4CFB-B2CF-283357305E1C}"/>
    <hyperlink ref="E741" r:id="rId7256" display="https://www.filmaffinity.com/es/film513444.html" xr:uid="{FC27DAFC-D239-4834-945A-1A905FD51E68}"/>
    <hyperlink ref="E5051" r:id="rId7257" display="https://www.filmaffinity.com/es/film151054.html" xr:uid="{505B5C92-2E8F-4644-89EC-62B6F99DA35F}"/>
    <hyperlink ref="E775" r:id="rId7258" display="https://www.filmaffinity.com/es/film840712.html" xr:uid="{193C2FEB-2CCE-4607-9FC5-4C1DC3F1F857}"/>
    <hyperlink ref="E780" r:id="rId7259" display="https://www.filmaffinity.com/es/film456095.html" xr:uid="{CD47FAC7-C46A-44AA-B81D-A1B1B0431BEC}"/>
    <hyperlink ref="E781" r:id="rId7260" display="https://www.filmaffinity.com/es/film461924.html" xr:uid="{F5DDB00A-BCCA-41BC-A13D-D9E99E58AC51}"/>
    <hyperlink ref="E784" r:id="rId7261" display="https://www.filmaffinity.com/es/film189062.html" xr:uid="{58820B5B-9681-4170-B06B-951FAF91526E}"/>
    <hyperlink ref="E786" r:id="rId7262" display="https://www.filmaffinity.com/es/film388871.html" xr:uid="{FB4CBEE2-E07D-461E-85A8-465CAA947EBB}"/>
    <hyperlink ref="E806" r:id="rId7263" display="https://www.filmaffinity.com/es/film334420.html" xr:uid="{44EFC379-09FA-4550-9CBE-AE6EAF6900BE}"/>
    <hyperlink ref="E809" r:id="rId7264" display="https://www.filmaffinity.com/es/film880623.html" xr:uid="{FFAAF22C-7990-49DD-BA7A-2BB690307065}"/>
    <hyperlink ref="E810" r:id="rId7265" display="https://www.filmaffinity.com/es/film535377.html" xr:uid="{E98B1537-527B-4012-A51E-016D3A94106C}"/>
    <hyperlink ref="E814" r:id="rId7266" display="https://www.filmaffinity.com/es/film178100.html" xr:uid="{015D2EE5-2E22-4F9A-8DC8-E24E6E37242B}"/>
    <hyperlink ref="E815" r:id="rId7267" display="https://www.filmaffinity.com/es/film161026.html" xr:uid="{54720E90-DE4A-4078-B55D-9670B9EDA2A1}"/>
    <hyperlink ref="E818" r:id="rId7268" display="https://www.filmaffinity.com/es/film867213.html" xr:uid="{161BEB95-FDA1-47EA-88C2-75D7E5432733}"/>
    <hyperlink ref="E819" r:id="rId7269" display="https://www.filmaffinity.com/es/film942803.html" xr:uid="{F76AD5B4-71A3-43D5-8DFF-23D753A4F79C}"/>
    <hyperlink ref="E820" r:id="rId7270" display="https://www.filmaffinity.com/es/film519727.html" xr:uid="{6AC26344-AFBA-42AB-B859-D7EE7173D08C}"/>
    <hyperlink ref="E825" r:id="rId7271" display="https://www.filmaffinity.com/es/film715240.html" xr:uid="{F58A21A8-5176-4CA8-B285-C72876A64EF4}"/>
    <hyperlink ref="E828" r:id="rId7272" display="https://www.filmaffinity.com/es/film250482.html" xr:uid="{1B80C2E7-5375-4A02-BC98-14AE56A2E323}"/>
    <hyperlink ref="E836" r:id="rId7273" display="https://www.filmaffinity.com/es/film858609.html" xr:uid="{BA222326-E767-4C3F-921E-3D9EB63009FF}"/>
    <hyperlink ref="E841" r:id="rId7274" display="https://www.filmaffinity.com/es/film581218.html" xr:uid="{B9C55A78-C850-418C-9993-0389FB7E14AD}"/>
    <hyperlink ref="E4059" r:id="rId7275" display="https://www.filmaffinity.com/es/film470076.html" xr:uid="{C63D4CD4-D471-4237-BE5A-3E3804275C40}"/>
    <hyperlink ref="E853" r:id="rId7276" display="https://www.filmaffinity.com/es/film195791.html" xr:uid="{64FEA135-B9C0-4CCA-8B18-BA82E5178C03}"/>
    <hyperlink ref="E854" r:id="rId7277" display="https://www.filmaffinity.com/es/film186605.html" xr:uid="{150A8004-112F-40A2-B91B-C122CD35895F}"/>
    <hyperlink ref="E862" r:id="rId7278" display="https://www.filmaffinity.com/es/film936712.html" xr:uid="{74C9A228-EE9E-44E7-9AC2-5F63EE2CB00F}"/>
    <hyperlink ref="E863" r:id="rId7279" display="https://www.filmaffinity.com/es/film872624.html" xr:uid="{2BA6917D-0405-490B-8D41-55ECC737B44D}"/>
    <hyperlink ref="E884" r:id="rId7280" display="https://www.filmaffinity.com/es/film699201.html" xr:uid="{47DCD4AE-5FDF-4992-BFCA-1CA0F3B416B0}"/>
    <hyperlink ref="E887" r:id="rId7281" display="https://www.filmaffinity.com/es/film137172.html" xr:uid="{FC42A2BE-5956-4F4F-B566-7133010EC2A5}"/>
    <hyperlink ref="E888" r:id="rId7282" display="https://www.filmaffinity.com/es/film334090.html" xr:uid="{33AC12D2-1530-4EE1-ACB5-C39ADC39010F}"/>
    <hyperlink ref="E891" r:id="rId7283" display="https://www.filmaffinity.com/es/film432335.html" xr:uid="{9DB14EED-2AA3-4100-9322-46D02C99C71F}"/>
    <hyperlink ref="E892" r:id="rId7284" display="https://www.filmaffinity.com/es/film657196.html" xr:uid="{48BBC472-C270-46F4-A44F-BBFD5DC5EFE3}"/>
    <hyperlink ref="E894" r:id="rId7285" display="https://www.filmaffinity.com/es/film283316.html" xr:uid="{38E8B542-2C9E-474F-B3A7-26D19D978EBB}"/>
    <hyperlink ref="E904" r:id="rId7286" display="https://www.filmaffinity.com/es/film723749.html" xr:uid="{8747A4FD-92DD-4444-8AB9-6D2E1F54BF80}"/>
    <hyperlink ref="E905" r:id="rId7287" display="https://www.filmaffinity.com/es/film740447.html" xr:uid="{942195A8-59F5-4058-A6F7-FDA83752D565}"/>
    <hyperlink ref="E906" r:id="rId7288" display="https://www.filmaffinity.com/es/film718761.html" xr:uid="{7A34E3F8-F940-420B-82CE-47E9AB79F7F8}"/>
    <hyperlink ref="E907" r:id="rId7289" display="https://www.filmaffinity.com/es/film165208.html" xr:uid="{EC862D83-BF7A-4FB6-866E-35BCB002693A}"/>
    <hyperlink ref="E908" r:id="rId7290" display="https://www.filmaffinity.com/es/film888602.html" xr:uid="{6EB8D881-B3A9-402A-BD08-D37B30D63933}"/>
    <hyperlink ref="E909" r:id="rId7291" display="https://www.filmaffinity.com/es/film582867.html" xr:uid="{0D3D6B7C-45A6-422A-873B-E8AC2D1C1255}"/>
    <hyperlink ref="E927" r:id="rId7292" display="https://www.filmaffinity.com/es/film417133.html" xr:uid="{706885FC-B4FE-469C-BD2B-354E5C137DF8}"/>
    <hyperlink ref="E928" r:id="rId7293" display="https://www.filmaffinity.com/es/film942183.html" xr:uid="{9FB20732-9DBD-4AD6-BF27-40A4BA86EC1B}"/>
    <hyperlink ref="E935" r:id="rId7294" display="https://www.filmaffinity.com/es/film143988.html" xr:uid="{EA933A6E-153F-4E55-A5D4-7E3AE314E1DD}"/>
    <hyperlink ref="E940" r:id="rId7295" display="https://www.filmaffinity.com/es/film367131.html" xr:uid="{C3FA620C-8458-4AFA-9D3B-92DB977B420D}"/>
    <hyperlink ref="E942" r:id="rId7296" display="https://www.filmaffinity.com/es/film285011.html" xr:uid="{0F8A9C06-A1B6-470E-9A0D-E5C6A22CB7CC}"/>
    <hyperlink ref="E943" r:id="rId7297" display="https://www.filmaffinity.com/es/film349390.html" xr:uid="{AC37E1CE-1D81-4A34-AA5B-A6D25A0B911C}"/>
    <hyperlink ref="E944" r:id="rId7298" display="https://www.filmaffinity.com/es/film270489.html" xr:uid="{3D8185A8-E549-407C-9BF5-8DC7162D708F}"/>
    <hyperlink ref="E947" r:id="rId7299" display="https://www.filmaffinity.com/es/film823490.html" xr:uid="{47816EFB-C6B1-4B64-969C-7BB47A9F8CDD}"/>
    <hyperlink ref="E961" r:id="rId7300" display="https://www.filmaffinity.com/es/film857229.html" xr:uid="{F32D0A25-577B-49EA-8D90-298B1B7BE904}"/>
    <hyperlink ref="E6431" r:id="rId7301" display="https://www.filmaffinity.com/es/film788502.html" xr:uid="{B802C956-6919-427B-A158-83CA6A30CC60}"/>
    <hyperlink ref="E992" r:id="rId7302" display="https://www.filmaffinity.com/es/film797043.html" xr:uid="{5788407A-D8E7-4D7E-BDCE-27287CE2700B}"/>
    <hyperlink ref="E993" r:id="rId7303" display="https://www.filmaffinity.com/es/film648726.html" xr:uid="{9A10D3EE-C1EE-4AC0-9458-739D4183051F}"/>
    <hyperlink ref="E1002" r:id="rId7304" display="https://www.filmaffinity.com/es/film725823.html" xr:uid="{9AD25FB8-387C-4C50-B70B-36A6A6A7ACB6}"/>
    <hyperlink ref="E1037" r:id="rId7305" display="https://www.filmaffinity.com/es/film641234.html" xr:uid="{CBDF7D39-3FA3-4438-BCE0-E7B90B02E661}"/>
    <hyperlink ref="E1049" r:id="rId7306" display="https://www.filmaffinity.com/es/film193148.html" xr:uid="{CA9544B3-BB8C-47DC-9514-B7C289E9C020}"/>
    <hyperlink ref="E1052" r:id="rId7307" display="https://www.filmaffinity.com/es/film663390.html" xr:uid="{6386A628-B544-47E5-A5AD-8EEDAC4043E7}"/>
    <hyperlink ref="E1053" r:id="rId7308" display="https://www.filmaffinity.com/es/film213318.html" xr:uid="{386A3F0F-789A-4C03-BE1B-9F7A8908A7B4}"/>
    <hyperlink ref="E1057" r:id="rId7309" display="https://www.filmaffinity.com/es/film332725.html" xr:uid="{ACAC1D94-CE5E-4041-B32F-B9C3EC198838}"/>
    <hyperlink ref="E1062" r:id="rId7310" display="https://www.filmaffinity.com/es/film314546.html" xr:uid="{E7742719-59B1-434A-8CBC-2DD5A2118A64}"/>
    <hyperlink ref="E1083" r:id="rId7311" display="https://www.filmaffinity.com/es/film691947.html" xr:uid="{B8F75176-7BA2-4559-953D-14A02ED2F3F5}"/>
    <hyperlink ref="E1084" r:id="rId7312" display="https://www.filmaffinity.com/es/film800726.html" xr:uid="{19B993B2-12F7-4C81-B97E-54CC213B0787}"/>
    <hyperlink ref="E1087" r:id="rId7313" display="https://www.filmaffinity.com/es/film983056.html" xr:uid="{200ABB39-A1B4-415D-B693-08A347A0DC91}"/>
    <hyperlink ref="E1114" r:id="rId7314" display="https://www.filmaffinity.com/es/film731239.html" xr:uid="{6B8B1DA0-A3D0-4EA6-9A3A-CA153AF18D94}"/>
    <hyperlink ref="E1115" r:id="rId7315" display="https://www.filmaffinity.com/es/film494004.html" xr:uid="{24F29200-D4C0-4D0D-B1C3-2D50759E796C}"/>
    <hyperlink ref="E1117" r:id="rId7316" display="https://www.filmaffinity.com/es/film238989.html" xr:uid="{81E6A228-3A7D-451A-93E1-D7FADD6A3C2A}"/>
    <hyperlink ref="E1129" r:id="rId7317" display="https://www.filmaffinity.com/es/film870972.html" xr:uid="{47585AF7-21AB-4A1C-9787-8B8790CBF6B9}"/>
    <hyperlink ref="E1130" r:id="rId7318" display="https://www.filmaffinity.com/es/film347862.html" xr:uid="{D125C297-029C-4A1B-A599-BE35FA117A06}"/>
    <hyperlink ref="E1131" r:id="rId7319" display="https://www.filmaffinity.com/es/film618000.html" xr:uid="{32DC8E0F-0976-443C-850F-1AE472A7D05C}"/>
    <hyperlink ref="E1175" r:id="rId7320" display="https://www.filmaffinity.com/es/film570074.html" xr:uid="{DA2404C2-1ED2-427B-A8FB-A4A50B65CD2C}"/>
    <hyperlink ref="E1568" r:id="rId7321" display="https://www.filmaffinity.com/es/film462768.html" xr:uid="{D35390D0-C066-40FF-B2E2-D946D4694FFB}"/>
    <hyperlink ref="E1177" r:id="rId7322" display="https://www.filmaffinity.com/es/film130714.html" xr:uid="{EFA373A4-47CB-4EFD-9C3B-EB2C3D1D0277}"/>
    <hyperlink ref="E1184" r:id="rId7323" display="https://www.filmaffinity.com/es/film391687.html" xr:uid="{F055E36E-EAB0-4993-8AA6-0C93767DFFC9}"/>
    <hyperlink ref="E1185" r:id="rId7324" display="https://www.filmaffinity.com/es/film964620.html" xr:uid="{76C35E61-F107-48B2-96AE-E298FB844DCA}"/>
    <hyperlink ref="E1202" r:id="rId7325" display="https://www.filmaffinity.com/es/film870623.html" xr:uid="{5CEF8AC3-2827-44D7-A2D5-B5CD18E8C68E}"/>
    <hyperlink ref="E1203" r:id="rId7326" display="https://www.filmaffinity.com/es/film218027.html" xr:uid="{6484CE39-1171-4B15-9C17-717EFA982CE4}"/>
    <hyperlink ref="E1212" r:id="rId7327" display="https://www.filmaffinity.com/es/film748557.html" xr:uid="{BA54BF26-D989-4016-AE15-20F8D668AA8C}"/>
    <hyperlink ref="E1223" r:id="rId7328" display="https://www.filmaffinity.com/es/film278271.html" xr:uid="{13D5A8D1-4CC5-4FEE-B542-94CF622BDB77}"/>
    <hyperlink ref="E170" r:id="rId7329" display="https://www.filmaffinity.com/es/film768049.html" xr:uid="{7FEA1C4B-593E-46A6-BB56-83BA4BB43E03}"/>
    <hyperlink ref="E1226" r:id="rId7330" display="https://www.filmaffinity.com/es/film435413.html" xr:uid="{A0F18F57-4003-4682-9AB7-D02C853B352C}"/>
    <hyperlink ref="E1230" r:id="rId7331" display="https://www.filmaffinity.com/es/film443898.html" xr:uid="{C16A81BC-45D4-4561-88D5-8DCF12186C9C}"/>
    <hyperlink ref="E1238" r:id="rId7332" display="https://www.filmaffinity.com/es/film724944.html" xr:uid="{23C82257-6A02-46A6-B22F-990EFF57896E}"/>
    <hyperlink ref="E1256" r:id="rId7333" display="https://www.filmaffinity.com/es/film970325.html" xr:uid="{5F73E268-E82B-4E0E-A686-B26FC7F31252}"/>
    <hyperlink ref="E4992" r:id="rId7334" display="https://www.filmaffinity.com/es/film864166.html" xr:uid="{6EFEFD75-5FAB-4624-83A1-4898FD4C68AE}"/>
    <hyperlink ref="E1265" r:id="rId7335" display="https://www.filmaffinity.com/es/film888267.html" xr:uid="{CC70D4E4-A058-46FB-9F75-8E5B4D37A2B7}"/>
    <hyperlink ref="E1266" r:id="rId7336" display="https://www.filmaffinity.com/es/film586182.html" xr:uid="{E8728057-595C-42D7-8D54-90744F525AFC}"/>
    <hyperlink ref="E1292" r:id="rId7337" display="https://www.filmaffinity.com/es/film662661.html" xr:uid="{20120816-220C-4CE8-960E-D2848DFBE7E2}"/>
    <hyperlink ref="E1353" r:id="rId7338" display="https://www.filmaffinity.com/es/film909936.html" xr:uid="{5CA44E58-EE7F-45F7-84B5-9E8A7951CA5B}"/>
    <hyperlink ref="E1364" r:id="rId7339" display="https://www.filmaffinity.com/es/film481334.html" xr:uid="{2DB0CBF5-5E0D-4571-A30F-751E0B4D8144}"/>
    <hyperlink ref="E1365" r:id="rId7340" display="https://www.filmaffinity.com/es/film923681.html" xr:uid="{17A9315C-4657-4C52-AC96-79D8018CD300}"/>
    <hyperlink ref="E1366" r:id="rId7341" display="https://www.filmaffinity.com/es/film666185.html" xr:uid="{0A12963D-D15F-4F0A-B388-4571DE0B5FC2}"/>
    <hyperlink ref="E3378" r:id="rId7342" display="https://www.filmaffinity.com/es/film158301.html" xr:uid="{CD8E1738-3DFD-4122-BFDA-A488679EA296}"/>
    <hyperlink ref="E1538" r:id="rId7343" display="https://www.filmaffinity.com/es/film791622.html" xr:uid="{49858C1E-E2FE-42ED-8D31-BB04DFBA413E}"/>
    <hyperlink ref="E1752" r:id="rId7344" display="https://www.filmaffinity.com/es/film868438.html" xr:uid="{80CD984F-4204-46B3-9FF1-0BCFD0F3EF84}"/>
    <hyperlink ref="E2258" r:id="rId7345" display="https://www.filmaffinity.com/es/film981910.html" xr:uid="{80DDC867-6E97-465B-8B17-627DCA6A812E}"/>
    <hyperlink ref="E2655" r:id="rId7346" display="https://www.filmaffinity.com/es/film941336.html" xr:uid="{88D5D217-6911-4235-B8BD-F434A211002E}"/>
    <hyperlink ref="E2752" r:id="rId7347" display="https://www.filmaffinity.com/es/film867911.html" xr:uid="{69A98CFF-C575-4744-B169-0B126EA20A70}"/>
    <hyperlink ref="E3012" r:id="rId7348" display="https://www.filmaffinity.com/es/film587692.html" xr:uid="{17C94841-B3FE-4636-AEA3-FC11CC58BACB}"/>
    <hyperlink ref="E864" r:id="rId7349" display="https://www.filmaffinity.com/es/film762980.html" xr:uid="{A5502512-4DE2-4C14-BFF7-DD458FF43DAF}"/>
    <hyperlink ref="E3369" r:id="rId7350" display="https://www.filmaffinity.com/es/film551964.html" xr:uid="{969616ED-ADCA-4161-8E1B-0E25FDFC6441}"/>
    <hyperlink ref="E3481" r:id="rId7351" display="https://www.filmaffinity.com/es/film345042.html" xr:uid="{3B1C0643-4275-4D84-9959-5DF70AD552FF}"/>
    <hyperlink ref="E3551" r:id="rId7352" display="https://www.filmaffinity.com/es/film120942.html" xr:uid="{233C38EF-4D6C-4B5A-A097-9163CDDF8CE0}"/>
    <hyperlink ref="E4529" r:id="rId7353" display="https://www.filmaffinity.com/es/film258365.html" xr:uid="{48F600C4-38FB-4AE0-A0B4-4188D21647B2}"/>
    <hyperlink ref="E4740" r:id="rId7354" display="https://www.filmaffinity.com/es/film336014.html" xr:uid="{9817332A-3245-409C-9E7A-77480DE639E3}"/>
    <hyperlink ref="E4928" r:id="rId7355" display="https://www.filmaffinity.com/es/film255049.html" xr:uid="{7BA239FF-B759-46F4-A7A4-E7EA29D9844E}"/>
    <hyperlink ref="E6471" r:id="rId7356" display="https://www.filmaffinity.com/es/film442868.html" xr:uid="{2C7814D3-0A90-4AA3-868D-B85EA8D027F5}"/>
    <hyperlink ref="E7041" r:id="rId7357" display="https://www.filmaffinity.com/es/film852163.html" xr:uid="{E1BCF827-C309-460A-96B0-22DD45CBF134}"/>
    <hyperlink ref="E7129" r:id="rId7358" display="https://www.filmaffinity.com/es/film293031.html" xr:uid="{3326E2F5-5814-47E6-BD1E-3FC6BDEB77FE}"/>
    <hyperlink ref="E5581" r:id="rId7359" display="https://www.filmaffinity.com/es/film702249.html" xr:uid="{335E18DE-FA58-4260-B753-541E2FF41AF0}"/>
    <hyperlink ref="E1350" r:id="rId7360" display="https://www.filmaffinity.com/es/film745914.html" xr:uid="{1504C7C0-B3FE-4A1C-8AF7-BD7CCC721022}"/>
    <hyperlink ref="E4375" r:id="rId7361" display="https://www.filmaffinity.com/es/film610878.html" xr:uid="{459D6D89-1D04-4852-8469-E9AE0C7B5D8E}"/>
    <hyperlink ref="E4435" r:id="rId7362" display="https://www.filmaffinity.com/es/film601674.html" xr:uid="{BA09A7AF-835D-4732-9990-FA986BA91FCB}"/>
    <hyperlink ref="E6116" r:id="rId7363" display="https://www.filmaffinity.com/es/film737143.html" xr:uid="{A3414ACF-2E03-4177-811D-5D1FF71D22F1}"/>
    <hyperlink ref="E198" r:id="rId7364" display="https://www.filmaffinity.com/es/film620848.html" xr:uid="{772E6AA6-0106-405C-B4C8-07449C211E3F}"/>
    <hyperlink ref="E6425" r:id="rId7365" display="https://www.filmaffinity.com/es/film843837.html" xr:uid="{1CD537ED-F70C-4229-A180-EA00C076F1AE}"/>
    <hyperlink ref="E383" r:id="rId7366" display="https://www.filmaffinity.com/es/film326517.html" xr:uid="{4F0042B7-F545-4D62-B05A-3115CFFFE4C3}"/>
    <hyperlink ref="E6243" r:id="rId7367" display="https://www.filmaffinity.com/es/film542065.html" xr:uid="{5BB10271-D3EF-4A0E-8D7E-4C8112196FFB}"/>
    <hyperlink ref="E251" r:id="rId7368" display="https://www.filmaffinity.com/es/film457848.html" xr:uid="{4EE10D83-9A83-4AE2-93BF-A3BED59CE3A5}"/>
    <hyperlink ref="E777" r:id="rId7369" display="https://www.filmaffinity.com/es/film984976.html" xr:uid="{4176E946-768E-48DA-9BC6-23B9455044E9}"/>
    <hyperlink ref="E3611" r:id="rId7370" display="https://www.filmaffinity.com/es/film963866.html" xr:uid="{8D9EA21E-EA89-4603-966B-10F4393FFFF4}"/>
    <hyperlink ref="E4716" r:id="rId7371" display="https://www.filmaffinity.com/es/film681213.html" xr:uid="{D5E92DA0-6136-4CDA-A535-906F1B6E207D}"/>
    <hyperlink ref="E6113" r:id="rId7372" display="https://www.filmaffinity.com/es/film110309.html" xr:uid="{3CC7AC4D-D9A1-4BB9-BCB8-82971E1B4476}"/>
    <hyperlink ref="E7118" r:id="rId7373" display="https://www.filmaffinity.com/es/film895663.html" xr:uid="{0DEF0983-29B1-46E0-9CD3-93CE0ABA6BF2}"/>
    <hyperlink ref="E7149" r:id="rId7374" display="https://www.filmaffinity.com/es/film991627.html" xr:uid="{6F8B002E-87EA-422B-BBCE-1BE64A6B1469}"/>
    <hyperlink ref="E508" r:id="rId7375" display="https://www.filmaffinity.com/es/film484509.html" xr:uid="{02D66EE7-A38F-45BE-9A8B-EC92DDEF40E4}"/>
    <hyperlink ref="E693" r:id="rId7376" display="https://www.filmaffinity.com/es/film386166.html" xr:uid="{97B88871-DCC2-4004-AB18-8B8125197366}"/>
    <hyperlink ref="E712" r:id="rId7377" display="https://www.filmaffinity.com/es/film257670.html" xr:uid="{5A7F8844-1CE0-4CBB-9056-3ECEE2B0642D}"/>
    <hyperlink ref="E787" r:id="rId7378" display="https://www.filmaffinity.com/es/film142416.html" xr:uid="{B2EF509C-6B9C-4DF3-BD15-2C4CBB63EB1A}"/>
    <hyperlink ref="E2077" r:id="rId7379" display="https://www.filmaffinity.com/es/film729880.html" xr:uid="{A03A8272-DE8A-4493-BF40-10DA94F42E46}"/>
    <hyperlink ref="E2419" r:id="rId7380" display="https://www.filmaffinity.com/es/film266394.html" xr:uid="{F230A5BB-ED63-4465-B31E-E65612587CC6}"/>
    <hyperlink ref="E2737" r:id="rId7381" display="https://www.filmaffinity.com/es/film266920.html" xr:uid="{E8A30A28-BE14-4B37-884F-197DEF8D1763}"/>
    <hyperlink ref="E2804" r:id="rId7382" display="https://www.filmaffinity.com/es/film600773.html" xr:uid="{5E640BD5-0000-4946-91CF-1E0A2DC00AB9}"/>
    <hyperlink ref="E4640" r:id="rId7383" display="https://www.filmaffinity.com/es/film902974.html" xr:uid="{CB6C3A1A-891F-4256-BF35-AD3203F99967}"/>
    <hyperlink ref="E4657" r:id="rId7384" display="https://www.filmaffinity.com/es/film835272.html" xr:uid="{E87E3DA5-C9D4-4D9E-BEE7-65DEA8938530}"/>
    <hyperlink ref="E4981" r:id="rId7385" display="https://www.filmaffinity.com/es/film331672.html" xr:uid="{C508C73F-34BE-4C2F-9A24-1A71162218D9}"/>
    <hyperlink ref="E5042" r:id="rId7386" display="https://www.filmaffinity.com/es/film414779.html" xr:uid="{82BC9C02-D09C-4F1E-AB72-3048681E5112}"/>
    <hyperlink ref="E5159" r:id="rId7387" display="https://www.filmaffinity.com/es/film732257.html" xr:uid="{23A961F5-3317-4687-96DE-921DA7062E6F}"/>
    <hyperlink ref="E5943" r:id="rId7388" display="https://www.filmaffinity.com/es/film409940.html" xr:uid="{147EF080-B37E-47D1-B81D-69AC87E90ACB}"/>
    <hyperlink ref="E6054" r:id="rId7389" display="https://www.filmaffinity.com/es/film445059.html" xr:uid="{B60F99C4-C6DC-4CCD-AFF7-B3409F8A0D13}"/>
    <hyperlink ref="E6334" r:id="rId7390" display="https://www.filmaffinity.com/es/film575761.html" xr:uid="{78C64A89-C823-44E4-9753-1E6BA16CE0CA}"/>
    <hyperlink ref="E959" r:id="rId7391" display="https://www.filmaffinity.com/es/film817802.html" xr:uid="{29E1EED3-7D9C-4D52-95F2-BF6659FD81C9}"/>
    <hyperlink ref="E1111" r:id="rId7392" display="https://www.filmaffinity.com/es/film598661.html" xr:uid="{D247E6A7-CB50-4CF1-94E3-66EE555AAA30}"/>
    <hyperlink ref="E1423" r:id="rId7393" display="https://www.filmaffinity.com/es/film433744.html" xr:uid="{EAFE9D44-7FA0-4676-8AFB-46E38DCC8282}"/>
    <hyperlink ref="E1941" r:id="rId7394" display="https://www.filmaffinity.com/es/film224758.html" xr:uid="{C3098D02-19B4-4EBA-A9F4-5ED1C5582005}"/>
    <hyperlink ref="E2827" r:id="rId7395" display="https://www.filmaffinity.com/es/film300039.html" xr:uid="{1A622754-EB4A-4CB4-83AE-59B0AAA23DC7}"/>
    <hyperlink ref="E3916" r:id="rId7396" display="https://www.filmaffinity.com/es/film302647.html" xr:uid="{7E685F56-CAAD-42C7-8137-7CF785C9C901}"/>
    <hyperlink ref="E3979" r:id="rId7397" display="https://www.filmaffinity.com/es/film111361.html" xr:uid="{1A94E087-A03C-4A2A-8B51-849BBCB9ECA0}"/>
    <hyperlink ref="E4581" r:id="rId7398" display="https://www.filmaffinity.com/es/film950053.html" xr:uid="{3E8E5BB6-B46B-43BE-96CA-3300CFA7446D}"/>
    <hyperlink ref="E5857" r:id="rId7399" display="https://www.filmaffinity.com/es/film312451.html" xr:uid="{C07A8120-F9F3-4D74-8F65-01195B764121}"/>
    <hyperlink ref="E6724" r:id="rId7400" display="https://www.filmaffinity.com/es/film418198.html" xr:uid="{42238A0C-E458-447D-9512-314F58ED53C1}"/>
    <hyperlink ref="E7074" r:id="rId7401" display="https://www.filmaffinity.com/es/film196904.html" xr:uid="{1B22A05B-A92F-40CC-8C6E-2EA8CA2E19F2}"/>
    <hyperlink ref="E7076" r:id="rId7402" display="https://www.filmaffinity.com/es/film600786.html" xr:uid="{BAD4828A-8129-4C82-9099-6C0B002197C8}"/>
    <hyperlink ref="E441" r:id="rId7403" display="https://www.filmaffinity.com/es/film117089.html" xr:uid="{85E5D8B2-D80A-454C-A7CE-BA15A1829522}"/>
    <hyperlink ref="E601" r:id="rId7404" display="https://www.filmaffinity.com/es/film880123.html" xr:uid="{6B43F930-77AB-4625-BD3A-8ECB48E4E74C}"/>
    <hyperlink ref="E1649" r:id="rId7405" display="https://www.filmaffinity.com/es/film755760.html" xr:uid="{06F0627C-E1BA-4DAB-9A5D-B5840B6C7442}"/>
    <hyperlink ref="E3464" r:id="rId7406" display="https://www.filmaffinity.com/es/film251875.html" xr:uid="{6BAC3450-BB55-4914-9C46-66D65506C51F}"/>
    <hyperlink ref="E3789" r:id="rId7407" display="https://www.filmaffinity.com/es/film253876.html" xr:uid="{CFDC975F-B030-4BD2-A7E5-EC0479492FFF}"/>
    <hyperlink ref="E5191" r:id="rId7408" display="https://www.filmaffinity.com/es/film951597.html" xr:uid="{26C4616D-3753-4C4D-87C0-4F277200D38B}"/>
    <hyperlink ref="E5696" r:id="rId7409" display="https://www.filmaffinity.com/es/film171740.html" xr:uid="{BF7402DF-5A2F-498E-BC60-436AA30E1CA8}"/>
    <hyperlink ref="E6874" r:id="rId7410" display="https://www.filmaffinity.com/es/film609104.html" xr:uid="{0214DE54-340F-4E10-85E2-A869F5983744}"/>
    <hyperlink ref="E636" r:id="rId7411" display="https://www.filmaffinity.com/es/film199077.html" xr:uid="{346395DC-E80D-4B94-A435-A619B2F0AFF5}"/>
    <hyperlink ref="E957" r:id="rId7412" display="https://www.filmaffinity.com/es/film192456.html" xr:uid="{5AC82637-62C0-452D-8357-6766EA79E846}"/>
    <hyperlink ref="E1221" r:id="rId7413" display="https://www.filmaffinity.com/es/film640793.html" xr:uid="{1A133701-132D-4B1B-9909-ED2FD59CCA89}"/>
    <hyperlink ref="E2573" r:id="rId7414" display="https://www.filmaffinity.com/es/film398907.html" xr:uid="{E77B4A4F-9A6D-4475-A108-F78114C89531}"/>
    <hyperlink ref="E5495" r:id="rId7415" display="https://www.filmaffinity.com/es/film617802.html" xr:uid="{9FF83824-198D-4DB1-A530-614CEEE1D224}"/>
    <hyperlink ref="E5592" r:id="rId7416" display="https://www.filmaffinity.com/es/film584984.html" xr:uid="{D4F343EE-B9E4-46CA-B861-DE10F30873CF}"/>
    <hyperlink ref="E924" r:id="rId7417" display="https://www.filmaffinity.com/es/film780476.html" xr:uid="{F661E473-BA42-49B0-B9E5-1C04F4527659}"/>
    <hyperlink ref="E1170" r:id="rId7418" display="https://www.filmaffinity.com/es/film892456.html" xr:uid="{A1FE55AA-A3F6-4DCE-9A41-93D81CBA89CC}"/>
    <hyperlink ref="E1824" r:id="rId7419" display="https://www.filmaffinity.com/es/film708144.html" xr:uid="{8F9F5C86-0047-47ED-93ED-178CD607201A}"/>
    <hyperlink ref="E2299" r:id="rId7420" display="https://www.filmaffinity.com/es/film986731.html" xr:uid="{CBCD4A6F-19F3-4792-AE4C-232BFD0F3641}"/>
    <hyperlink ref="E1942" r:id="rId7421" display="https://www.filmaffinity.com/es/film636380.html" xr:uid="{629D9A19-322F-4204-8344-DB3E2FD85C71}"/>
    <hyperlink ref="E2339" r:id="rId7422" display="https://www.filmaffinity.com/es/film432521.html" xr:uid="{B50360F9-0E3A-419E-8F9A-AB7BF4FFDC46}"/>
    <hyperlink ref="E1926" r:id="rId7423" display="https://www.filmaffinity.com/es/film104292.html" xr:uid="{91100534-F1F1-403F-A8FE-7B78EFF1964B}"/>
    <hyperlink ref="E2641" r:id="rId7424" display="https://www.filmaffinity.com/es/film325971.html" xr:uid="{DDEF7854-83E2-4506-B869-5AED446414B2}"/>
    <hyperlink ref="E2754" r:id="rId7425" display="https://www.filmaffinity.com/es/film518632.html" xr:uid="{D31DC1C2-8222-4D79-8205-E29641DE1DBB}"/>
    <hyperlink ref="E4032" r:id="rId7426" display="https://www.filmaffinity.com/es/film349441.html" xr:uid="{BD2EF03D-7090-4914-A4CC-8EA28B7984DB}"/>
    <hyperlink ref="E3596" r:id="rId7427" display="https://www.filmaffinity.com/es/film262502.html" xr:uid="{C0C1D857-7B37-4587-8A62-13E076B26A2E}"/>
    <hyperlink ref="E3963" r:id="rId7428" display="https://www.filmaffinity.com/es/film304309.html" xr:uid="{84FD3431-6B40-4CF6-B53F-368947248AA9}"/>
    <hyperlink ref="E4687" r:id="rId7429" display="https://www.filmaffinity.com/es/film109127.html" xr:uid="{F74EC3C6-6516-4ABE-AD50-152A3D62031F}"/>
    <hyperlink ref="E4780" r:id="rId7430" display="https://www.filmaffinity.com/es/film465501.html" xr:uid="{66EA70C9-86D3-4AAA-B4AA-21ABE532B2BF}"/>
    <hyperlink ref="E4875" r:id="rId7431" display="https://www.filmaffinity.com/es/film287278.html" xr:uid="{6B87B0DA-4642-487A-A8E7-A8ADF69E3546}"/>
    <hyperlink ref="E5214" r:id="rId7432" display="https://www.filmaffinity.com/es/film230375.html" xr:uid="{0774637F-C7C1-4000-8CB1-F9D82DCB8663}"/>
    <hyperlink ref="E5506" r:id="rId7433" display="https://www.filmaffinity.com/es/film566535.html" xr:uid="{35E78619-B408-47C5-9BBB-B04C6D017CE4}"/>
    <hyperlink ref="E6102" r:id="rId7434" display="https://www.filmaffinity.com/es/film441844.html" xr:uid="{CC6135E6-D5A3-4260-ABE8-02C61FF07831}"/>
    <hyperlink ref="E6758" r:id="rId7435" display="https://www.filmaffinity.com/es/film839460.html" xr:uid="{FD3A965D-714A-4C54-984D-BC7C97823BD8}"/>
    <hyperlink ref="E3210" r:id="rId7436" display="https://www.filmaffinity.com/es/film711817.html" xr:uid="{615354EA-126A-4F1E-84B5-EC26B18BBB7F}"/>
    <hyperlink ref="E1140" r:id="rId7437" display="https://www.filmaffinity.com/es/film869072.html" xr:uid="{C8DF56F1-94E5-4F13-A2AA-69D3CBFC4F46}"/>
    <hyperlink ref="E1144" r:id="rId7438" display="https://www.filmaffinity.com/es/film103236.html" xr:uid="{A4D05990-3E05-42F8-A85C-E2BEA5AA1320}"/>
    <hyperlink ref="E1637" r:id="rId7439" display="https://www.filmaffinity.com/es/film597954.html" xr:uid="{A990B323-01DA-4DF5-A647-3D037B156112}"/>
    <hyperlink ref="E2747" r:id="rId7440" display="https://www.filmaffinity.com/es/film726157.html" xr:uid="{258135D5-028D-4E48-96A2-EF7AB9ABA32C}"/>
    <hyperlink ref="E2945" r:id="rId7441" display="https://www.filmaffinity.com/es/film289693.html" xr:uid="{2775F167-A9DE-4679-91F6-456B4B497326}"/>
    <hyperlink ref="E4263" r:id="rId7442" display="https://www.filmaffinity.com/es/film172303.html" xr:uid="{8CA32BED-9CEC-43AE-B338-582898F8A1F2}"/>
    <hyperlink ref="E4612" r:id="rId7443" display="https://www.filmaffinity.com/es/film758887.html" xr:uid="{D0E7171F-00D4-4F44-8FF0-B5992DDDB32E}"/>
    <hyperlink ref="E5779" r:id="rId7444" display="https://www.filmaffinity.com/es/film761539.html" xr:uid="{5023EEB0-EABA-49A3-9564-DAF9C1F8D93C}"/>
    <hyperlink ref="E6654" r:id="rId7445" display="https://www.filmaffinity.com/es/film938524.html" xr:uid="{2B9CE043-DF66-4A80-A31A-D2EB5535D96B}"/>
    <hyperlink ref="E1001" r:id="rId7446" display="https://www.filmaffinity.com/es/film309973.html" xr:uid="{06EEE9E3-272A-4A0D-8B0C-4F07D32F633A}"/>
    <hyperlink ref="E3161" r:id="rId7447" display="https://www.filmaffinity.com/es/film990586.html" xr:uid="{9DACDC31-4388-4DAF-A254-AF7D3A4B432F}"/>
    <hyperlink ref="E3822" r:id="rId7448" display="https://www.filmaffinity.com/es/film311386.html" xr:uid="{E822169C-A574-4950-9B52-0A43F091711F}"/>
    <hyperlink ref="E6296" r:id="rId7449" display="https://www.filmaffinity.com/es/film712536.html" xr:uid="{DD16707F-9D38-4852-B33C-26CD52468A8D}"/>
    <hyperlink ref="E6780" r:id="rId7450" display="https://www.filmaffinity.com/es/film183121.html" xr:uid="{EE5FCC0A-F13B-4D65-BA28-7B67E97358B5}"/>
    <hyperlink ref="E3015" r:id="rId7451" display="https://www.filmaffinity.com/es/film425489.html" xr:uid="{FC20A617-8606-4335-A8F3-1822B381A523}"/>
    <hyperlink ref="E5105" r:id="rId7452" display="https://www.filmaffinity.com/es/film943861.html" xr:uid="{2A8B71C5-F3E3-497E-8D0B-D57C128CC4B6}"/>
    <hyperlink ref="E4623" r:id="rId7453" display="https://www.filmaffinity.com/es/film927664.html" xr:uid="{E7478FBF-0FB0-42C0-BD40-14C1D6914540}"/>
    <hyperlink ref="E4189" r:id="rId7454" display="https://www.filmaffinity.com/es/film294046.html" xr:uid="{852CDDEF-58F9-4991-98A2-A9D7F495FA7E}"/>
    <hyperlink ref="E5009" r:id="rId7455" display="https://www.filmaffinity.com/es/film595249.html" xr:uid="{0625FC32-EA20-4995-A9C5-A59FD124B4FB}"/>
    <hyperlink ref="E3205" r:id="rId7456" display="https://www.filmaffinity.com/es/film147735.html" xr:uid="{444080D8-1E11-47DC-BBFB-E4DFAAC99A37}"/>
    <hyperlink ref="E1145" r:id="rId7457" display="https://www.filmaffinity.com/es/film842059.html" xr:uid="{342E055C-E8CF-48AB-AE0C-343F2D3BBD3A}"/>
    <hyperlink ref="E5617" r:id="rId7458" display="https://www.filmaffinity.com/es/film716846.html" xr:uid="{2E3F9576-DEA3-43EF-83D2-F7274E679172}"/>
    <hyperlink ref="E5681" r:id="rId7459" display="https://www.filmaffinity.com/es/film269422.html" xr:uid="{ED6D7912-8CCF-487E-A281-BB45A6DEE8CF}"/>
    <hyperlink ref="E6978" r:id="rId7460" display="https://www.filmaffinity.com/es/film498420.html" xr:uid="{DE29132D-910D-4C31-A6B3-E88C096837B9}"/>
    <hyperlink ref="E6992" r:id="rId7461" display="https://www.filmaffinity.com/es/film465269.html" xr:uid="{D04A0943-0BAF-4AB8-8DCC-427B42D2579C}"/>
    <hyperlink ref="E2211" r:id="rId7462" display="https://www.filmaffinity.com/es/film774803.html" xr:uid="{1A033C05-C69D-4D01-B479-CB8ABFF2128D}"/>
    <hyperlink ref="E1627" r:id="rId7463" display="https://www.filmaffinity.com/es/film198998.html" xr:uid="{754D917D-2FA8-44CF-8936-58BBE92029B0}"/>
    <hyperlink ref="E2889" r:id="rId7464" display="https://www.filmaffinity.com/es/film968270.html" xr:uid="{1E0DFC41-0DD0-49AE-BF49-147E4AF33378}"/>
    <hyperlink ref="E2928" r:id="rId7465" display="https://www.filmaffinity.com/es/film112106.html" xr:uid="{D3BF14A9-AC7F-4C42-B7D2-8F8D86271B79}"/>
    <hyperlink ref="E3005" r:id="rId7466" display="https://www.filmaffinity.com/es/film975546.html" xr:uid="{EC4A13B1-9A74-4BE1-A4AF-D3C0903BF886}"/>
    <hyperlink ref="E6778" r:id="rId7467" display="https://www.filmaffinity.com/es/film265446.html" xr:uid="{EDF070D6-8C13-4893-828A-7627F8FFDE9B}"/>
    <hyperlink ref="E3285" r:id="rId7468" display="https://www.filmaffinity.com/es/film510672.html" xr:uid="{58BE23AE-AC0E-4E9D-AA16-EDE3B111C59B}"/>
    <hyperlink ref="E5867" r:id="rId7469" display="https://www.filmaffinity.com/es/film255866.html" xr:uid="{4FB0E8D2-230B-4CBD-8D60-FE97A06E1BA2}"/>
    <hyperlink ref="E6426" r:id="rId7470" display="https://www.filmaffinity.com/es/film897184.html" xr:uid="{06F3A071-BE0D-4E3C-8E4E-E5F2B726C956}"/>
    <hyperlink ref="E6566" r:id="rId7471" display="https://www.filmaffinity.com/es/film867638.html" xr:uid="{0EE880C9-0BC2-4DF1-BED8-6774494CE5D9}"/>
    <hyperlink ref="E7093" r:id="rId7472" display="https://www.filmaffinity.com/es/film951083.html" xr:uid="{CFAFE38F-D29F-42A1-9BE3-FAA5BCD744EB}"/>
    <hyperlink ref="E1455" r:id="rId7473" display="https://www.filmaffinity.com/es/film379935.html" xr:uid="{06D79342-841C-4F63-9240-74D025AE6E88}"/>
    <hyperlink ref="E1630" r:id="rId7474" display="https://www.filmaffinity.com/es/film457285.html" xr:uid="{8CD80BDD-3C5F-42B5-A06A-BC70DD93CD88}"/>
    <hyperlink ref="E2014" r:id="rId7475" display="https://www.filmaffinity.com/es/film625327.html" xr:uid="{32D143D7-1794-41A2-A8C0-A2351F68C750}"/>
    <hyperlink ref="E2094" r:id="rId7476" display="https://www.filmaffinity.com/es/film547708.html" xr:uid="{C5306470-FB2E-4605-B34B-4FCCA04F08D5}"/>
    <hyperlink ref="E1897" r:id="rId7477" display="https://www.filmaffinity.com/es/film618571.html" xr:uid="{F5A03FC4-1270-489B-949F-1CEF8A7E5CB1}"/>
    <hyperlink ref="E2579" r:id="rId7478" display="https://www.filmaffinity.com/es/film982469.html" xr:uid="{C384A345-8686-485E-AD0E-E6B6481E3CAE}"/>
    <hyperlink ref="E3077" r:id="rId7479" display="https://www.filmaffinity.com/es/film302860.html" xr:uid="{D55E5C92-0BA1-467E-AEB8-8185B451ADC3}"/>
    <hyperlink ref="E3682" r:id="rId7480" display="https://www.filmaffinity.com/es/film510799.html" xr:uid="{80E904DE-A05E-491A-B7BA-0A93075C76EF}"/>
    <hyperlink ref="E3719" r:id="rId7481" display="https://www.filmaffinity.com/es/film356144.html" xr:uid="{2C553DCE-8C6B-42FA-917E-8E3551AD2255}"/>
    <hyperlink ref="E4200" r:id="rId7482" display="https://www.filmaffinity.com/es/film723546.html" xr:uid="{5EF7D9F9-75FB-4EED-B461-17B7B1CAA1BD}"/>
    <hyperlink ref="E4994" r:id="rId7483" display="https://www.filmaffinity.com/es/film677826.html" xr:uid="{CD5C2129-493D-4804-A973-03558A8EB83A}"/>
    <hyperlink ref="E5015" r:id="rId7484" display="https://www.filmaffinity.com/es/film794030.html" xr:uid="{5A8A1447-45A8-4E8D-80DC-D75B5A8980FA}"/>
    <hyperlink ref="E5111" r:id="rId7485" display="https://www.filmaffinity.com/es/film376212.html" xr:uid="{7620B1BB-F859-4309-A87B-C70222C81481}"/>
    <hyperlink ref="E6862" r:id="rId7486" display="https://www.filmaffinity.com/es/film889893.html" xr:uid="{1F00AAE1-8879-4DF6-B572-09965823E17B}"/>
    <hyperlink ref="E7105" r:id="rId7487" display="https://www.filmaffinity.com/es/film732443.html" xr:uid="{21E7656D-ACDD-40EE-936B-5F9EBE256E9B}"/>
    <hyperlink ref="E1196" r:id="rId7488" display="https://www.filmaffinity.com/es/film807156.html" xr:uid="{98DD5D8B-8BF1-4758-AC2D-3DA81483703E}"/>
    <hyperlink ref="E1608" r:id="rId7489" display="https://www.filmaffinity.com/es/film610079.html" xr:uid="{0A441A42-7C71-4576-9A11-37413CBAC227}"/>
    <hyperlink ref="E1685" r:id="rId7490" display="https://www.filmaffinity.com/es/film123010.html" xr:uid="{29A7C93D-5450-4C0A-884D-971491776545}"/>
    <hyperlink ref="E3253" r:id="rId7491" display="https://www.filmaffinity.com/es/film986771.html" xr:uid="{7A4D6D86-4C51-4D00-B1DD-DCCD269AE24A}"/>
    <hyperlink ref="E3833" r:id="rId7492" display="https://www.filmaffinity.com/es/film553536.html" xr:uid="{5CE88B73-2B1A-4F1B-B3D7-B1E151DEA13C}"/>
    <hyperlink ref="E5147" r:id="rId7493" display="https://www.filmaffinity.com/es/film246866.html" xr:uid="{4C561AE0-2948-4109-A05D-CF1E52BB3F92}"/>
    <hyperlink ref="E6439" r:id="rId7494" display="https://www.filmaffinity.com/es/film609623.html" xr:uid="{FB71C8E3-4AD3-4D6B-91D8-B6911DFB9203}"/>
    <hyperlink ref="E6727" r:id="rId7495" display="https://www.filmaffinity.com/es/film522798.html" xr:uid="{455271A8-0F18-442C-A5D6-E3030EE2EF96}"/>
    <hyperlink ref="E2954" r:id="rId7496" display="https://www.filmaffinity.com/es/film281676.html" xr:uid="{8F4736CF-1C0D-421F-BD01-B9EA368EB884}"/>
  </hyperlinks>
  <pageMargins left="0.7" right="0.7" top="0.75" bottom="0.75" header="0.3" footer="0.3"/>
  <pageSetup paperSize="9" orientation="portrait" horizontalDpi="1200" r:id="rId749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
  <dimension ref="A6:S2060"/>
  <sheetViews>
    <sheetView topLeftCell="A562" zoomScaleNormal="100" workbookViewId="0">
      <selection activeCell="C1211" sqref="C1211"/>
    </sheetView>
  </sheetViews>
  <sheetFormatPr baseColWidth="10" defaultRowHeight="15.75" x14ac:dyDescent="0.25"/>
  <cols>
    <col min="1" max="1" width="1.42578125" style="1" customWidth="1"/>
    <col min="2" max="2" width="1.5703125" style="1" customWidth="1"/>
    <col min="3" max="3" width="70.5703125" style="1" customWidth="1"/>
    <col min="4" max="4" width="55.85546875" style="218" customWidth="1"/>
    <col min="5" max="5" width="32.28515625" style="256" customWidth="1"/>
    <col min="6" max="6" width="7" style="15" customWidth="1"/>
    <col min="7" max="7" width="7.7109375" style="1" customWidth="1"/>
    <col min="8" max="8" width="17.85546875" style="1" customWidth="1"/>
    <col min="9" max="9" width="10" style="1" customWidth="1"/>
    <col min="10" max="10" width="4.140625" style="192" customWidth="1"/>
    <col min="11" max="11" width="22.42578125" style="1" customWidth="1"/>
    <col min="12" max="12" width="17.42578125" style="1" customWidth="1"/>
    <col min="13" max="13" width="12.5703125" style="1" customWidth="1"/>
    <col min="14" max="14" width="11.28515625" style="1" customWidth="1"/>
    <col min="15" max="15" width="58.7109375" style="194" customWidth="1"/>
    <col min="16" max="16" width="77.140625" style="197" customWidth="1"/>
    <col min="17" max="16384" width="11.42578125" style="1"/>
  </cols>
  <sheetData>
    <row r="6" spans="2:16" ht="35.25" x14ac:dyDescent="0.5">
      <c r="B6" s="62"/>
      <c r="C6" s="334" t="s">
        <v>874</v>
      </c>
      <c r="D6" s="335"/>
      <c r="E6" s="335"/>
      <c r="F6" s="335"/>
      <c r="G6" s="335"/>
      <c r="H6" s="335"/>
      <c r="I6" s="335"/>
      <c r="J6" s="335"/>
      <c r="K6" s="335"/>
      <c r="L6" s="335"/>
      <c r="M6" s="335"/>
      <c r="N6" s="335"/>
      <c r="O6" s="335"/>
      <c r="P6" s="196"/>
    </row>
    <row r="7" spans="2:16" ht="18.75" x14ac:dyDescent="0.3">
      <c r="F7" s="49"/>
      <c r="G7" s="9"/>
      <c r="H7" s="9"/>
      <c r="I7" s="19"/>
      <c r="J7" s="19"/>
      <c r="K7" s="22"/>
      <c r="L7" s="22"/>
      <c r="M7" s="22"/>
    </row>
    <row r="8" spans="2:16" ht="18.75" x14ac:dyDescent="0.3">
      <c r="F8" s="49"/>
      <c r="G8" s="9"/>
      <c r="H8" s="9"/>
      <c r="I8" s="19"/>
      <c r="J8" s="19"/>
      <c r="K8" s="22"/>
      <c r="L8" s="22"/>
      <c r="M8" s="22"/>
    </row>
    <row r="9" spans="2:16" ht="22.5" x14ac:dyDescent="0.3">
      <c r="C9" s="31" t="s">
        <v>1748</v>
      </c>
      <c r="D9" s="236" t="s">
        <v>1749</v>
      </c>
      <c r="E9" s="32" t="s">
        <v>1774</v>
      </c>
      <c r="F9" s="49" t="s">
        <v>5004</v>
      </c>
      <c r="G9" s="21" t="s">
        <v>330</v>
      </c>
      <c r="H9" s="33" t="s">
        <v>3735</v>
      </c>
      <c r="I9" s="31" t="s">
        <v>875</v>
      </c>
      <c r="J9" s="31"/>
      <c r="K9" s="31" t="s">
        <v>1061</v>
      </c>
      <c r="L9" s="31" t="s">
        <v>1727</v>
      </c>
      <c r="M9" s="31" t="s">
        <v>1725</v>
      </c>
      <c r="N9" s="31" t="s">
        <v>1726</v>
      </c>
      <c r="O9" s="202" t="s">
        <v>17519</v>
      </c>
      <c r="P9" s="203" t="s">
        <v>31735</v>
      </c>
    </row>
    <row r="10" spans="2:16" ht="18.75" x14ac:dyDescent="0.3">
      <c r="C10" s="20"/>
      <c r="D10" s="167"/>
      <c r="E10" s="36"/>
      <c r="F10" s="81"/>
      <c r="G10" s="13"/>
      <c r="H10" s="13"/>
      <c r="I10" s="79"/>
      <c r="J10" s="79"/>
      <c r="K10" s="73"/>
      <c r="L10" s="45" t="str">
        <f t="shared" ref="L10:L21" si="0">IF(K10/1024 &gt;1,K10/1024," ")</f>
        <v xml:space="preserve"> </v>
      </c>
      <c r="M10" s="45" t="str">
        <f t="shared" ref="M10:M21" si="1">IF(K10/1048576 &gt;1,K10/1048576," ")</f>
        <v xml:space="preserve"> </v>
      </c>
      <c r="N10" s="14" t="str">
        <f t="shared" ref="N10:N21" si="2">IF(K10&gt;999999999,K10/1073741824," ")</f>
        <v xml:space="preserve"> </v>
      </c>
    </row>
    <row r="11" spans="2:16" ht="27" x14ac:dyDescent="0.35">
      <c r="C11" s="268" t="s">
        <v>33062</v>
      </c>
      <c r="D11" s="167"/>
      <c r="E11" s="36"/>
      <c r="F11" s="81"/>
      <c r="G11" s="13"/>
      <c r="H11" s="13"/>
      <c r="I11" s="79"/>
      <c r="J11" s="79"/>
      <c r="K11" s="73"/>
      <c r="L11" s="45" t="str">
        <f t="shared" si="0"/>
        <v xml:space="preserve"> </v>
      </c>
      <c r="M11" s="45" t="str">
        <f t="shared" si="1"/>
        <v xml:space="preserve"> </v>
      </c>
      <c r="N11" s="14" t="str">
        <f t="shared" si="2"/>
        <v xml:space="preserve"> </v>
      </c>
    </row>
    <row r="12" spans="2:16" ht="20.100000000000001" customHeight="1" x14ac:dyDescent="0.3">
      <c r="C12" s="12" t="s">
        <v>36944</v>
      </c>
      <c r="D12" s="160" t="s">
        <v>85</v>
      </c>
      <c r="E12" s="267" t="s">
        <v>9284</v>
      </c>
      <c r="F12" s="104">
        <v>6.7</v>
      </c>
      <c r="G12" s="94" t="s">
        <v>704</v>
      </c>
      <c r="H12" s="94" t="s">
        <v>3792</v>
      </c>
      <c r="I12" s="101">
        <v>2002</v>
      </c>
      <c r="J12" s="101"/>
      <c r="K12" s="90">
        <v>4245270146</v>
      </c>
      <c r="L12" s="90">
        <f t="shared" si="0"/>
        <v>4145771.626953125</v>
      </c>
      <c r="M12" s="90">
        <f t="shared" si="1"/>
        <v>4048.6051044464111</v>
      </c>
      <c r="N12" s="91">
        <f t="shared" si="2"/>
        <v>3.9537159223109484</v>
      </c>
      <c r="O12" s="194" t="s">
        <v>17574</v>
      </c>
      <c r="P12" s="197" t="s">
        <v>18529</v>
      </c>
    </row>
    <row r="13" spans="2:16" ht="20.100000000000001" customHeight="1" x14ac:dyDescent="0.3">
      <c r="C13" s="109" t="s">
        <v>36945</v>
      </c>
      <c r="D13" s="159" t="s">
        <v>86</v>
      </c>
      <c r="E13" s="36" t="s">
        <v>9286</v>
      </c>
      <c r="F13" s="104">
        <v>6.5</v>
      </c>
      <c r="G13" s="101" t="s">
        <v>704</v>
      </c>
      <c r="H13" s="101" t="s">
        <v>3756</v>
      </c>
      <c r="I13" s="101">
        <v>2007</v>
      </c>
      <c r="J13" s="101"/>
      <c r="K13" s="90">
        <v>4653075592</v>
      </c>
      <c r="L13" s="90">
        <f t="shared" si="0"/>
        <v>4544019.1328125</v>
      </c>
      <c r="M13" s="90">
        <f t="shared" si="1"/>
        <v>4437.518684387207</v>
      </c>
      <c r="N13" s="91">
        <f t="shared" si="2"/>
        <v>4.3335143402218819</v>
      </c>
      <c r="O13" s="194" t="s">
        <v>17576</v>
      </c>
      <c r="P13" s="197" t="s">
        <v>18531</v>
      </c>
    </row>
    <row r="14" spans="2:16" ht="20.100000000000001" customHeight="1" x14ac:dyDescent="0.3">
      <c r="C14" s="20"/>
      <c r="D14" s="167"/>
      <c r="E14" s="36"/>
      <c r="F14" s="81"/>
      <c r="G14" s="13"/>
      <c r="H14" s="13"/>
      <c r="I14" s="79"/>
      <c r="J14" s="79"/>
      <c r="K14" s="73"/>
      <c r="L14" s="45" t="str">
        <f t="shared" si="0"/>
        <v xml:space="preserve"> </v>
      </c>
      <c r="M14" s="45" t="str">
        <f t="shared" si="1"/>
        <v xml:space="preserve"> </v>
      </c>
      <c r="N14" s="14" t="str">
        <f t="shared" si="2"/>
        <v xml:space="preserve"> </v>
      </c>
    </row>
    <row r="15" spans="2:16" ht="27" customHeight="1" x14ac:dyDescent="0.35">
      <c r="C15" s="268">
        <v>300</v>
      </c>
      <c r="D15" s="167"/>
      <c r="E15" s="36"/>
      <c r="F15" s="81"/>
      <c r="G15" s="13"/>
      <c r="H15" s="13"/>
      <c r="I15" s="79"/>
      <c r="J15" s="79"/>
      <c r="K15" s="73"/>
      <c r="L15" s="45" t="str">
        <f t="shared" si="0"/>
        <v xml:space="preserve"> </v>
      </c>
      <c r="M15" s="45" t="str">
        <f t="shared" si="1"/>
        <v xml:space="preserve"> </v>
      </c>
      <c r="N15" s="14" t="str">
        <f t="shared" si="2"/>
        <v xml:space="preserve"> </v>
      </c>
    </row>
    <row r="16" spans="2:16" ht="20.100000000000001" customHeight="1" x14ac:dyDescent="0.3">
      <c r="C16" s="109" t="s">
        <v>36946</v>
      </c>
      <c r="D16" s="163">
        <v>300</v>
      </c>
      <c r="E16" s="267" t="s">
        <v>9297</v>
      </c>
      <c r="F16" s="104">
        <v>7.2</v>
      </c>
      <c r="G16" s="94" t="s">
        <v>704</v>
      </c>
      <c r="H16" s="94" t="s">
        <v>3744</v>
      </c>
      <c r="I16" s="101">
        <v>2006</v>
      </c>
      <c r="J16" s="116"/>
      <c r="K16" s="90">
        <v>3764562959</v>
      </c>
      <c r="L16" s="90">
        <f t="shared" si="0"/>
        <v>3676331.0146484375</v>
      </c>
      <c r="M16" s="90">
        <f t="shared" si="1"/>
        <v>3590.1670064926147</v>
      </c>
      <c r="N16" s="91">
        <f t="shared" si="2"/>
        <v>3.5060224672779441</v>
      </c>
      <c r="O16" s="194" t="s">
        <v>17586</v>
      </c>
      <c r="P16" s="197" t="s">
        <v>18542</v>
      </c>
    </row>
    <row r="17" spans="3:16" ht="20.100000000000001" customHeight="1" x14ac:dyDescent="0.3">
      <c r="C17" s="7" t="s">
        <v>36947</v>
      </c>
      <c r="D17" s="159" t="s">
        <v>4554</v>
      </c>
      <c r="E17" s="36" t="s">
        <v>9296</v>
      </c>
      <c r="F17" s="104">
        <v>5.5</v>
      </c>
      <c r="G17" s="101" t="s">
        <v>704</v>
      </c>
      <c r="H17" s="101" t="s">
        <v>3744</v>
      </c>
      <c r="I17" s="101">
        <v>2014</v>
      </c>
      <c r="J17" s="116"/>
      <c r="K17" s="90">
        <v>4151444098</v>
      </c>
      <c r="L17" s="90">
        <f t="shared" si="0"/>
        <v>4054144.626953125</v>
      </c>
      <c r="M17" s="90">
        <f t="shared" si="1"/>
        <v>3959.1256122589111</v>
      </c>
      <c r="N17" s="91">
        <f t="shared" si="2"/>
        <v>3.8663336057215929</v>
      </c>
      <c r="O17" s="194" t="s">
        <v>17585</v>
      </c>
      <c r="P17" s="197" t="s">
        <v>18541</v>
      </c>
    </row>
    <row r="18" spans="3:16" ht="20.100000000000001" customHeight="1" x14ac:dyDescent="0.3">
      <c r="C18" s="20"/>
      <c r="D18" s="167"/>
      <c r="E18" s="36"/>
      <c r="F18" s="81"/>
      <c r="G18" s="13"/>
      <c r="H18" s="13"/>
      <c r="I18" s="79"/>
      <c r="J18" s="79"/>
      <c r="K18" s="73"/>
      <c r="L18" s="45" t="str">
        <f t="shared" si="0"/>
        <v xml:space="preserve"> </v>
      </c>
      <c r="M18" s="45" t="str">
        <f t="shared" si="1"/>
        <v xml:space="preserve"> </v>
      </c>
      <c r="N18" s="14" t="str">
        <f t="shared" si="2"/>
        <v xml:space="preserve"> </v>
      </c>
    </row>
    <row r="19" spans="3:16" ht="27" customHeight="1" x14ac:dyDescent="0.35">
      <c r="C19" s="268" t="s">
        <v>33162</v>
      </c>
      <c r="D19" s="167"/>
      <c r="E19" s="36"/>
      <c r="F19" s="81"/>
      <c r="G19" s="13"/>
      <c r="H19" s="13"/>
      <c r="I19" s="79"/>
      <c r="J19" s="79"/>
      <c r="K19" s="73"/>
      <c r="L19" s="45" t="str">
        <f t="shared" si="0"/>
        <v xml:space="preserve"> </v>
      </c>
      <c r="M19" s="45" t="str">
        <f t="shared" si="1"/>
        <v xml:space="preserve"> </v>
      </c>
      <c r="N19" s="14" t="str">
        <f t="shared" si="2"/>
        <v xml:space="preserve"> </v>
      </c>
    </row>
    <row r="20" spans="3:16" s="143" customFormat="1" ht="20.100000000000001" customHeight="1" x14ac:dyDescent="0.3">
      <c r="C20" s="7" t="s">
        <v>36948</v>
      </c>
      <c r="D20" s="160" t="s">
        <v>83</v>
      </c>
      <c r="E20" s="267" t="s">
        <v>9274</v>
      </c>
      <c r="F20" s="104">
        <v>7.7</v>
      </c>
      <c r="G20" s="99" t="s">
        <v>704</v>
      </c>
      <c r="H20" s="101" t="s">
        <v>3956</v>
      </c>
      <c r="I20" s="101">
        <v>1968</v>
      </c>
      <c r="J20" s="101"/>
      <c r="K20" s="90">
        <v>17100824582</v>
      </c>
      <c r="L20" s="90">
        <f t="shared" si="0"/>
        <v>16700024.005859375</v>
      </c>
      <c r="M20" s="90">
        <f t="shared" si="1"/>
        <v>16308.617193222046</v>
      </c>
      <c r="N20" s="91">
        <f t="shared" si="2"/>
        <v>15.926383977755904</v>
      </c>
      <c r="O20" s="194" t="s">
        <v>17567</v>
      </c>
      <c r="P20" s="197" t="s">
        <v>30982</v>
      </c>
    </row>
    <row r="21" spans="3:16" s="256" customFormat="1" ht="20.100000000000001" customHeight="1" x14ac:dyDescent="0.3">
      <c r="C21" s="7" t="s">
        <v>36949</v>
      </c>
      <c r="D21" s="162" t="s">
        <v>1862</v>
      </c>
      <c r="E21" s="36" t="s">
        <v>9275</v>
      </c>
      <c r="F21" s="104">
        <v>6</v>
      </c>
      <c r="G21" s="99" t="s">
        <v>704</v>
      </c>
      <c r="H21" s="101" t="s">
        <v>4081</v>
      </c>
      <c r="I21" s="101">
        <v>1984</v>
      </c>
      <c r="J21" s="101"/>
      <c r="K21" s="90">
        <v>5462733110</v>
      </c>
      <c r="L21" s="90">
        <f t="shared" si="0"/>
        <v>5334700.302734375</v>
      </c>
      <c r="M21" s="90">
        <f t="shared" si="1"/>
        <v>5209.6682643890381</v>
      </c>
      <c r="N21" s="91">
        <f t="shared" si="2"/>
        <v>5.08756666444242</v>
      </c>
      <c r="O21" s="194" t="s">
        <v>17568</v>
      </c>
      <c r="P21" s="197" t="s">
        <v>18520</v>
      </c>
    </row>
    <row r="22" spans="3:16" ht="20.100000000000001" customHeight="1" x14ac:dyDescent="0.3">
      <c r="F22" s="49"/>
      <c r="G22" s="9"/>
      <c r="H22" s="9"/>
      <c r="I22" s="3"/>
      <c r="J22" s="3"/>
      <c r="K22" s="35"/>
      <c r="L22" s="35"/>
      <c r="M22" s="35"/>
      <c r="N22" s="3"/>
      <c r="O22" s="193"/>
    </row>
    <row r="23" spans="3:16" ht="27" customHeight="1" x14ac:dyDescent="0.35">
      <c r="C23" s="8" t="s">
        <v>115</v>
      </c>
      <c r="D23" s="237"/>
      <c r="E23" s="8"/>
      <c r="F23" s="49"/>
      <c r="G23" s="9"/>
      <c r="H23" s="9"/>
      <c r="I23" s="3"/>
      <c r="J23" s="3"/>
      <c r="K23" s="35"/>
      <c r="L23" s="35"/>
      <c r="M23" s="35"/>
      <c r="N23" s="3"/>
      <c r="O23" s="193"/>
    </row>
    <row r="24" spans="3:16" ht="20.100000000000001" customHeight="1" x14ac:dyDescent="0.3">
      <c r="C24" s="7" t="s">
        <v>36950</v>
      </c>
      <c r="D24" s="217" t="s">
        <v>465</v>
      </c>
      <c r="E24" s="36" t="s">
        <v>10133</v>
      </c>
      <c r="F24" s="51">
        <v>5.4</v>
      </c>
      <c r="G24" s="9" t="s">
        <v>704</v>
      </c>
      <c r="H24" s="9" t="s">
        <v>3736</v>
      </c>
      <c r="I24" s="9">
        <v>2001</v>
      </c>
      <c r="J24" s="9"/>
      <c r="K24" s="45">
        <v>4594817436</v>
      </c>
      <c r="L24" s="45">
        <f t="shared" ref="L24:L30" si="3">IF(K24/1024 &gt;1,K24/1024," ")</f>
        <v>4487126.40234375</v>
      </c>
      <c r="M24" s="45">
        <f t="shared" ref="M24:M30" si="4">IF(K24/1048576 &gt;1,K24/1048576," ")</f>
        <v>4381.9593772888184</v>
      </c>
      <c r="N24" s="14">
        <f t="shared" ref="N24:N30" si="5">IF(K24&gt;999999999,K24/1073741824," ")</f>
        <v>4.2792572043836117</v>
      </c>
      <c r="O24" s="194" t="s">
        <v>18308</v>
      </c>
      <c r="P24" s="197" t="s">
        <v>30139</v>
      </c>
    </row>
    <row r="25" spans="3:16" ht="20.100000000000001" customHeight="1" x14ac:dyDescent="0.3">
      <c r="C25" s="7" t="s">
        <v>36951</v>
      </c>
      <c r="D25" s="217" t="s">
        <v>463</v>
      </c>
      <c r="E25" s="36" t="s">
        <v>10134</v>
      </c>
      <c r="F25" s="51">
        <v>4.8</v>
      </c>
      <c r="G25" s="9" t="s">
        <v>704</v>
      </c>
      <c r="H25" s="9" t="s">
        <v>3736</v>
      </c>
      <c r="I25" s="9">
        <v>2003</v>
      </c>
      <c r="J25" s="9"/>
      <c r="K25" s="45">
        <v>4626594063</v>
      </c>
      <c r="L25" s="45">
        <f t="shared" si="3"/>
        <v>4518158.2646484375</v>
      </c>
      <c r="M25" s="45">
        <f t="shared" si="4"/>
        <v>4412.2639303207397</v>
      </c>
      <c r="N25" s="14">
        <f t="shared" si="5"/>
        <v>4.3088514944538474</v>
      </c>
      <c r="O25" s="194" t="s">
        <v>30140</v>
      </c>
      <c r="P25" s="197" t="s">
        <v>30141</v>
      </c>
    </row>
    <row r="26" spans="3:16" ht="20.100000000000001" customHeight="1" x14ac:dyDescent="0.3">
      <c r="C26" s="7" t="s">
        <v>36952</v>
      </c>
      <c r="D26" s="217" t="s">
        <v>464</v>
      </c>
      <c r="E26" s="36" t="s">
        <v>10135</v>
      </c>
      <c r="F26" s="51">
        <v>4.7</v>
      </c>
      <c r="G26" s="9" t="s">
        <v>704</v>
      </c>
      <c r="H26" s="9" t="s">
        <v>3736</v>
      </c>
      <c r="I26" s="9">
        <v>2006</v>
      </c>
      <c r="J26" s="9"/>
      <c r="K26" s="45">
        <v>4475273826</v>
      </c>
      <c r="L26" s="45">
        <f t="shared" si="3"/>
        <v>4370384.595703125</v>
      </c>
      <c r="M26" s="45">
        <f t="shared" si="4"/>
        <v>4267.953706741333</v>
      </c>
      <c r="N26" s="14">
        <f t="shared" si="5"/>
        <v>4.167923541739583</v>
      </c>
      <c r="O26" s="194" t="s">
        <v>30142</v>
      </c>
      <c r="P26" s="197" t="s">
        <v>30889</v>
      </c>
    </row>
    <row r="27" spans="3:16" ht="20.100000000000001" customHeight="1" x14ac:dyDescent="0.3">
      <c r="C27" s="7" t="s">
        <v>36953</v>
      </c>
      <c r="D27" s="238" t="s">
        <v>1827</v>
      </c>
      <c r="E27" s="36" t="s">
        <v>10136</v>
      </c>
      <c r="F27" s="51">
        <v>5.6</v>
      </c>
      <c r="G27" s="9" t="s">
        <v>704</v>
      </c>
      <c r="H27" s="9" t="s">
        <v>3739</v>
      </c>
      <c r="I27" s="9">
        <v>2009</v>
      </c>
      <c r="J27" s="9"/>
      <c r="K27" s="45">
        <v>4588014315</v>
      </c>
      <c r="L27" s="45">
        <f t="shared" si="3"/>
        <v>4480482.7294921875</v>
      </c>
      <c r="M27" s="45">
        <f t="shared" si="4"/>
        <v>4375.4714155197144</v>
      </c>
      <c r="N27" s="14">
        <f t="shared" si="5"/>
        <v>4.2729213042184711</v>
      </c>
      <c r="O27" s="194" t="s">
        <v>30143</v>
      </c>
      <c r="P27" s="197" t="s">
        <v>30144</v>
      </c>
    </row>
    <row r="28" spans="3:16" ht="20.100000000000001" customHeight="1" x14ac:dyDescent="0.3">
      <c r="C28" s="29" t="s">
        <v>36954</v>
      </c>
      <c r="D28" s="178" t="s">
        <v>1375</v>
      </c>
      <c r="E28" s="36" t="s">
        <v>10137</v>
      </c>
      <c r="F28" s="51">
        <v>6</v>
      </c>
      <c r="G28" s="21" t="s">
        <v>704</v>
      </c>
      <c r="H28" s="9" t="s">
        <v>3736</v>
      </c>
      <c r="I28" s="21">
        <v>2011</v>
      </c>
      <c r="J28" s="21"/>
      <c r="K28" s="45">
        <v>5607396041</v>
      </c>
      <c r="L28" s="45">
        <f t="shared" si="3"/>
        <v>5475972.6962890625</v>
      </c>
      <c r="M28" s="45">
        <f t="shared" si="4"/>
        <v>5347.6295862197876</v>
      </c>
      <c r="N28" s="14">
        <f t="shared" si="5"/>
        <v>5.2222945177927613</v>
      </c>
      <c r="O28" s="194" t="s">
        <v>30145</v>
      </c>
      <c r="P28" s="197" t="s">
        <v>30146</v>
      </c>
    </row>
    <row r="29" spans="3:16" ht="20.100000000000001" customHeight="1" x14ac:dyDescent="0.3">
      <c r="C29" s="12" t="s">
        <v>36955</v>
      </c>
      <c r="D29" s="177" t="s">
        <v>3440</v>
      </c>
      <c r="E29" s="36" t="s">
        <v>10140</v>
      </c>
      <c r="F29" s="51">
        <v>5.7</v>
      </c>
      <c r="G29" s="9" t="s">
        <v>704</v>
      </c>
      <c r="H29" s="9" t="s">
        <v>3739</v>
      </c>
      <c r="I29" s="9">
        <v>2013</v>
      </c>
      <c r="J29" s="9"/>
      <c r="K29" s="45">
        <v>4283387511</v>
      </c>
      <c r="L29" s="45">
        <f t="shared" si="3"/>
        <v>4182995.6162109375</v>
      </c>
      <c r="M29" s="45">
        <f t="shared" si="4"/>
        <v>4084.9566564559937</v>
      </c>
      <c r="N29" s="14">
        <f t="shared" si="5"/>
        <v>3.9892154848203063</v>
      </c>
      <c r="O29" s="194" t="s">
        <v>30147</v>
      </c>
      <c r="P29" s="197" t="s">
        <v>30890</v>
      </c>
    </row>
    <row r="30" spans="3:16" ht="20.100000000000001" customHeight="1" x14ac:dyDescent="0.3">
      <c r="C30" s="20" t="s">
        <v>36956</v>
      </c>
      <c r="D30" s="177" t="s">
        <v>5771</v>
      </c>
      <c r="E30" s="36" t="s">
        <v>10138</v>
      </c>
      <c r="F30" s="49">
        <v>5.8</v>
      </c>
      <c r="G30" s="9" t="s">
        <v>704</v>
      </c>
      <c r="H30" s="9" t="s">
        <v>3744</v>
      </c>
      <c r="I30" s="9">
        <v>2015</v>
      </c>
      <c r="J30" s="9"/>
      <c r="K30" s="45">
        <v>5004241054</v>
      </c>
      <c r="L30" s="45">
        <f t="shared" si="3"/>
        <v>4886954.154296875</v>
      </c>
      <c r="M30" s="45">
        <f t="shared" si="4"/>
        <v>4772.416166305542</v>
      </c>
      <c r="N30" s="14">
        <f t="shared" si="5"/>
        <v>4.6605626624077559</v>
      </c>
      <c r="O30" s="194" t="s">
        <v>30148</v>
      </c>
      <c r="P30" s="197" t="s">
        <v>30891</v>
      </c>
    </row>
    <row r="31" spans="3:16" ht="20.100000000000001" customHeight="1" x14ac:dyDescent="0.3">
      <c r="C31" s="12" t="s">
        <v>36957</v>
      </c>
      <c r="D31" s="177" t="s">
        <v>7553</v>
      </c>
      <c r="E31" s="36" t="s">
        <v>10141</v>
      </c>
      <c r="F31" s="49">
        <v>5.6</v>
      </c>
      <c r="G31" s="49" t="s">
        <v>704</v>
      </c>
      <c r="H31" s="13" t="s">
        <v>5878</v>
      </c>
      <c r="I31" s="9">
        <v>2017</v>
      </c>
      <c r="J31" s="9"/>
      <c r="K31" s="45">
        <v>4779289667</v>
      </c>
      <c r="L31" s="45">
        <f t="shared" ref="L31" si="6">IF(K31/1024 &gt;1,K31/1024," ")</f>
        <v>4667275.0654296875</v>
      </c>
      <c r="M31" s="45">
        <f t="shared" ref="M31" si="7">IF(K31/1048576 &gt;1,K31/1048576," ")</f>
        <v>4557.8858060836792</v>
      </c>
      <c r="N31" s="14">
        <f t="shared" ref="N31" si="8">IF(K31&gt;999999999,K31/1073741824," ")</f>
        <v>4.451060357503593</v>
      </c>
      <c r="O31" s="194" t="s">
        <v>30140</v>
      </c>
      <c r="P31" s="197" t="s">
        <v>30149</v>
      </c>
    </row>
    <row r="32" spans="3:16" ht="20.100000000000001" customHeight="1" x14ac:dyDescent="0.3">
      <c r="C32" s="20" t="s">
        <v>36958</v>
      </c>
      <c r="D32" s="167" t="s">
        <v>8753</v>
      </c>
      <c r="E32" s="36" t="s">
        <v>10139</v>
      </c>
      <c r="F32" s="81">
        <v>5.4</v>
      </c>
      <c r="G32" s="13" t="s">
        <v>704</v>
      </c>
      <c r="H32" s="13" t="s">
        <v>3757</v>
      </c>
      <c r="I32" s="79">
        <v>2019</v>
      </c>
      <c r="J32" s="79"/>
      <c r="K32" s="73">
        <v>6121766912</v>
      </c>
      <c r="L32" s="45">
        <f t="shared" ref="L32" si="9">IF(K32/1024 &gt;1,K32/1024," ")</f>
        <v>5978288</v>
      </c>
      <c r="M32" s="45">
        <f t="shared" ref="M32" si="10">IF(K32/1048576 &gt;1,K32/1048576," ")</f>
        <v>5838.171875</v>
      </c>
      <c r="N32" s="14">
        <f t="shared" ref="N32" si="11">IF(K32&gt;999999999,K32/1073741824," ")</f>
        <v>5.7013397216796875</v>
      </c>
      <c r="O32" s="194" t="s">
        <v>30150</v>
      </c>
      <c r="P32" s="197" t="s">
        <v>30892</v>
      </c>
    </row>
    <row r="33" spans="3:16" ht="20.100000000000001" customHeight="1" x14ac:dyDescent="0.3">
      <c r="C33" s="20" t="s">
        <v>36959</v>
      </c>
      <c r="D33" s="157" t="s">
        <v>32720</v>
      </c>
      <c r="E33" s="36" t="s">
        <v>32721</v>
      </c>
      <c r="F33" s="81">
        <v>4.8</v>
      </c>
      <c r="G33" s="13" t="s">
        <v>704</v>
      </c>
      <c r="H33" s="13" t="s">
        <v>3744</v>
      </c>
      <c r="I33" s="79">
        <v>2021</v>
      </c>
      <c r="J33" s="79"/>
      <c r="K33" s="73">
        <v>6418132992</v>
      </c>
      <c r="L33" s="45">
        <f t="shared" ref="L33" si="12">IF(K33/1024 &gt;1,K33/1024," ")</f>
        <v>6267708</v>
      </c>
      <c r="M33" s="45">
        <f t="shared" ref="M33" si="13">IF(K33/1048576 &gt;1,K33/1048576," ")</f>
        <v>6120.80859375</v>
      </c>
      <c r="N33" s="14">
        <f t="shared" ref="N33" si="14">IF(K33&gt;999999999,K33/1073741824," ")</f>
        <v>5.9773521423339844</v>
      </c>
      <c r="O33" s="194" t="s">
        <v>32722</v>
      </c>
      <c r="P33" s="197" t="s">
        <v>32723</v>
      </c>
    </row>
    <row r="34" spans="3:16" ht="20.100000000000001" customHeight="1" x14ac:dyDescent="0.3">
      <c r="C34" s="12"/>
      <c r="D34" s="177"/>
      <c r="E34" s="36"/>
      <c r="F34" s="51"/>
      <c r="G34" s="9"/>
      <c r="H34" s="9"/>
      <c r="I34" s="9"/>
      <c r="J34" s="9"/>
      <c r="K34" s="45"/>
      <c r="L34" s="45"/>
      <c r="M34" s="45"/>
      <c r="N34" s="14"/>
      <c r="O34" s="193"/>
    </row>
    <row r="35" spans="3:16" ht="27" customHeight="1" x14ac:dyDescent="0.35">
      <c r="C35" s="8" t="s">
        <v>4003</v>
      </c>
      <c r="D35" s="177"/>
      <c r="E35" s="36"/>
      <c r="F35" s="51"/>
      <c r="G35" s="9"/>
      <c r="H35" s="9"/>
      <c r="I35" s="9"/>
      <c r="J35" s="9"/>
      <c r="K35" s="45"/>
      <c r="L35" s="45"/>
      <c r="M35" s="45"/>
      <c r="N35" s="14"/>
      <c r="O35" s="193"/>
    </row>
    <row r="36" spans="3:16" ht="20.100000000000001" customHeight="1" x14ac:dyDescent="0.3">
      <c r="C36" s="7" t="s">
        <v>36960</v>
      </c>
      <c r="D36" s="178" t="s">
        <v>1917</v>
      </c>
      <c r="E36" s="36" t="s">
        <v>10142</v>
      </c>
      <c r="F36" s="51">
        <v>6.7</v>
      </c>
      <c r="G36" s="9" t="s">
        <v>704</v>
      </c>
      <c r="H36" s="13" t="s">
        <v>3756</v>
      </c>
      <c r="I36" s="21">
        <v>1996</v>
      </c>
      <c r="J36" s="21"/>
      <c r="K36" s="45">
        <v>4477527624</v>
      </c>
      <c r="L36" s="45">
        <f t="shared" ref="L36:L42" si="15">IF(K36/1024 &gt;1,K36/1024," ")</f>
        <v>4372585.5703125</v>
      </c>
      <c r="M36" s="45">
        <f t="shared" ref="M36:M42" si="16">IF(K36/1048576 &gt;1,K36/1048576," ")</f>
        <v>4270.1030960083008</v>
      </c>
      <c r="N36" s="14">
        <f t="shared" ref="N36:N42" si="17">IF(K36&gt;999999999,K36/1073741824," ")</f>
        <v>4.1700225546956062</v>
      </c>
      <c r="O36" s="194" t="s">
        <v>30151</v>
      </c>
      <c r="P36" s="197" t="s">
        <v>30152</v>
      </c>
    </row>
    <row r="37" spans="3:16" ht="20.100000000000001" customHeight="1" x14ac:dyDescent="0.3">
      <c r="C37" s="12" t="s">
        <v>36961</v>
      </c>
      <c r="D37" s="239" t="s">
        <v>5006</v>
      </c>
      <c r="E37" s="36" t="s">
        <v>10143</v>
      </c>
      <c r="F37" s="51">
        <v>3.1</v>
      </c>
      <c r="G37" s="9" t="s">
        <v>704</v>
      </c>
      <c r="H37" s="13" t="s">
        <v>4193</v>
      </c>
      <c r="I37" s="21">
        <v>1999</v>
      </c>
      <c r="J37" s="21"/>
      <c r="K37" s="45">
        <v>4177723773</v>
      </c>
      <c r="L37" s="45">
        <f t="shared" si="15"/>
        <v>4079808.3720703125</v>
      </c>
      <c r="M37" s="45">
        <f t="shared" si="16"/>
        <v>3984.1878633499146</v>
      </c>
      <c r="N37" s="14">
        <f t="shared" si="17"/>
        <v>3.8908084603026509</v>
      </c>
      <c r="O37" s="194" t="s">
        <v>30153</v>
      </c>
      <c r="P37" s="197" t="s">
        <v>30893</v>
      </c>
    </row>
    <row r="38" spans="3:16" ht="20.100000000000001" customHeight="1" x14ac:dyDescent="0.3">
      <c r="C38" s="12" t="s">
        <v>36962</v>
      </c>
      <c r="D38" s="217" t="s">
        <v>5005</v>
      </c>
      <c r="E38" s="36" t="s">
        <v>10144</v>
      </c>
      <c r="F38" s="51">
        <v>3.3</v>
      </c>
      <c r="G38" s="9" t="s">
        <v>704</v>
      </c>
      <c r="H38" s="9" t="s">
        <v>3782</v>
      </c>
      <c r="I38" s="9">
        <v>1999</v>
      </c>
      <c r="J38" s="9"/>
      <c r="K38" s="45">
        <v>5216518230</v>
      </c>
      <c r="L38" s="45">
        <f t="shared" si="15"/>
        <v>5094256.083984375</v>
      </c>
      <c r="M38" s="45">
        <f t="shared" si="16"/>
        <v>4974.8594570159912</v>
      </c>
      <c r="N38" s="14">
        <f t="shared" si="17"/>
        <v>4.8582611884921789</v>
      </c>
      <c r="O38" s="194" t="s">
        <v>30154</v>
      </c>
      <c r="P38" s="197" t="s">
        <v>30894</v>
      </c>
    </row>
    <row r="39" spans="3:16" ht="20.100000000000001" customHeight="1" x14ac:dyDescent="0.3">
      <c r="C39" s="20"/>
      <c r="D39" s="167"/>
      <c r="E39" s="36"/>
      <c r="F39" s="81"/>
      <c r="G39" s="13"/>
      <c r="H39" s="13"/>
      <c r="I39" s="79"/>
      <c r="J39" s="79"/>
      <c r="K39" s="73"/>
      <c r="L39" s="45" t="str">
        <f t="shared" si="15"/>
        <v xml:space="preserve"> </v>
      </c>
      <c r="M39" s="45" t="str">
        <f t="shared" si="16"/>
        <v xml:space="preserve"> </v>
      </c>
      <c r="N39" s="14" t="str">
        <f t="shared" si="17"/>
        <v xml:space="preserve"> </v>
      </c>
    </row>
    <row r="40" spans="3:16" ht="27" customHeight="1" x14ac:dyDescent="0.35">
      <c r="C40" s="268" t="s">
        <v>33051</v>
      </c>
      <c r="D40" s="167"/>
      <c r="E40" s="36"/>
      <c r="F40" s="81"/>
      <c r="G40" s="13"/>
      <c r="H40" s="13"/>
      <c r="I40" s="79"/>
      <c r="J40" s="79"/>
      <c r="K40" s="73"/>
      <c r="L40" s="45" t="str">
        <f t="shared" si="15"/>
        <v xml:space="preserve"> </v>
      </c>
      <c r="M40" s="45" t="str">
        <f t="shared" si="16"/>
        <v xml:space="preserve"> </v>
      </c>
      <c r="N40" s="14" t="str">
        <f t="shared" si="17"/>
        <v xml:space="preserve"> </v>
      </c>
    </row>
    <row r="41" spans="3:16" ht="20.100000000000001" customHeight="1" x14ac:dyDescent="0.3">
      <c r="C41" s="12" t="s">
        <v>36963</v>
      </c>
      <c r="D41" s="160" t="s">
        <v>4549</v>
      </c>
      <c r="E41" s="36" t="s">
        <v>9395</v>
      </c>
      <c r="F41" s="104">
        <v>5.3</v>
      </c>
      <c r="G41" s="101" t="s">
        <v>704</v>
      </c>
      <c r="H41" s="101" t="s">
        <v>3745</v>
      </c>
      <c r="I41" s="101">
        <v>1994</v>
      </c>
      <c r="J41" s="101"/>
      <c r="K41" s="90">
        <v>2622778775</v>
      </c>
      <c r="L41" s="90">
        <f t="shared" si="15"/>
        <v>2561307.3974609375</v>
      </c>
      <c r="M41" s="90">
        <f t="shared" si="16"/>
        <v>2501.2767553329468</v>
      </c>
      <c r="N41" s="91">
        <f t="shared" si="17"/>
        <v>2.4426530813798308</v>
      </c>
      <c r="O41" s="194" t="s">
        <v>17668</v>
      </c>
      <c r="P41" s="197" t="s">
        <v>30989</v>
      </c>
    </row>
    <row r="42" spans="3:16" ht="20.100000000000001" customHeight="1" x14ac:dyDescent="0.3">
      <c r="C42" s="12" t="s">
        <v>36964</v>
      </c>
      <c r="D42" s="159" t="s">
        <v>4550</v>
      </c>
      <c r="E42" s="36" t="s">
        <v>9394</v>
      </c>
      <c r="F42" s="104">
        <v>5</v>
      </c>
      <c r="G42" s="101" t="s">
        <v>704</v>
      </c>
      <c r="H42" s="101" t="s">
        <v>3854</v>
      </c>
      <c r="I42" s="101">
        <v>1995</v>
      </c>
      <c r="J42" s="101"/>
      <c r="K42" s="90">
        <v>2380616452</v>
      </c>
      <c r="L42" s="90">
        <f t="shared" si="15"/>
        <v>2324820.75390625</v>
      </c>
      <c r="M42" s="90">
        <f t="shared" si="16"/>
        <v>2270.3327674865723</v>
      </c>
      <c r="N42" s="91">
        <f t="shared" si="17"/>
        <v>2.2171218432486057</v>
      </c>
      <c r="O42" s="194" t="s">
        <v>17667</v>
      </c>
      <c r="P42" s="197" t="s">
        <v>18632</v>
      </c>
    </row>
    <row r="43" spans="3:16" ht="20.100000000000001" customHeight="1" x14ac:dyDescent="0.3">
      <c r="C43" s="12"/>
      <c r="D43" s="177"/>
      <c r="E43" s="36"/>
      <c r="F43" s="51"/>
      <c r="G43" s="9"/>
      <c r="H43" s="9"/>
      <c r="I43" s="9"/>
      <c r="J43" s="9"/>
      <c r="K43" s="45"/>
      <c r="L43" s="45"/>
      <c r="M43" s="45"/>
      <c r="N43" s="14"/>
      <c r="O43" s="193"/>
    </row>
    <row r="44" spans="3:16" ht="27" customHeight="1" x14ac:dyDescent="0.35">
      <c r="C44" s="8" t="s">
        <v>3627</v>
      </c>
      <c r="D44" s="177"/>
      <c r="E44" s="36"/>
      <c r="F44" s="51"/>
      <c r="G44" s="9"/>
      <c r="H44" s="9"/>
      <c r="I44" s="9"/>
      <c r="J44" s="9"/>
      <c r="K44" s="45"/>
      <c r="L44" s="45"/>
      <c r="M44" s="45"/>
      <c r="N44" s="14"/>
      <c r="O44" s="193"/>
    </row>
    <row r="45" spans="3:16" ht="20.100000000000001" customHeight="1" x14ac:dyDescent="0.3">
      <c r="C45" s="7" t="s">
        <v>36965</v>
      </c>
      <c r="D45" s="178" t="s">
        <v>1904</v>
      </c>
      <c r="E45" s="36" t="s">
        <v>10145</v>
      </c>
      <c r="F45" s="68">
        <v>6.1</v>
      </c>
      <c r="G45" s="21" t="s">
        <v>704</v>
      </c>
      <c r="H45" s="21" t="s">
        <v>3740</v>
      </c>
      <c r="I45" s="21">
        <v>1988</v>
      </c>
      <c r="J45" s="21"/>
      <c r="K45" s="45">
        <v>2318837630</v>
      </c>
      <c r="L45" s="45">
        <f t="shared" ref="L45:L68" si="18">IF(K45/1024 &gt;1,K45/1024," ")</f>
        <v>2264489.873046875</v>
      </c>
      <c r="M45" s="45">
        <f t="shared" ref="M45:M68" si="19">IF(K45/1048576 &gt;1,K45/1048576," ")</f>
        <v>2211.4158916473389</v>
      </c>
      <c r="N45" s="14">
        <f t="shared" ref="N45:N68" si="20">IF(K45&gt;999999999,K45/1073741824," ")</f>
        <v>2.1595858316868544</v>
      </c>
      <c r="O45" s="194" t="s">
        <v>30155</v>
      </c>
      <c r="P45" s="197" t="s">
        <v>30156</v>
      </c>
    </row>
    <row r="46" spans="3:16" ht="20.100000000000001" customHeight="1" x14ac:dyDescent="0.3">
      <c r="C46" s="12" t="s">
        <v>36966</v>
      </c>
      <c r="D46" s="240" t="s">
        <v>3508</v>
      </c>
      <c r="E46" s="36" t="s">
        <v>10146</v>
      </c>
      <c r="F46" s="51">
        <v>5.6</v>
      </c>
      <c r="G46" s="9" t="s">
        <v>704</v>
      </c>
      <c r="H46" s="21" t="s">
        <v>3740</v>
      </c>
      <c r="I46" s="9">
        <v>1991</v>
      </c>
      <c r="J46" s="9"/>
      <c r="K46" s="45">
        <v>2344222173</v>
      </c>
      <c r="L46" s="45">
        <f t="shared" si="18"/>
        <v>2289279.4658203125</v>
      </c>
      <c r="M46" s="45">
        <f t="shared" si="19"/>
        <v>2235.6244783401489</v>
      </c>
      <c r="N46" s="14">
        <f t="shared" si="20"/>
        <v>2.1832270296290517</v>
      </c>
      <c r="O46" s="194" t="s">
        <v>30157</v>
      </c>
      <c r="P46" s="197" t="s">
        <v>30158</v>
      </c>
    </row>
    <row r="47" spans="3:16" ht="20.100000000000001" customHeight="1" x14ac:dyDescent="0.3">
      <c r="C47" s="7" t="s">
        <v>36967</v>
      </c>
      <c r="D47" s="217" t="s">
        <v>3509</v>
      </c>
      <c r="E47" s="36" t="s">
        <v>10147</v>
      </c>
      <c r="F47" s="51">
        <v>5.4</v>
      </c>
      <c r="G47" s="9" t="s">
        <v>704</v>
      </c>
      <c r="H47" s="21" t="s">
        <v>3740</v>
      </c>
      <c r="I47" s="9">
        <v>1994</v>
      </c>
      <c r="J47" s="9"/>
      <c r="K47" s="45">
        <v>2255768438</v>
      </c>
      <c r="L47" s="45">
        <f t="shared" si="18"/>
        <v>2202898.865234375</v>
      </c>
      <c r="M47" s="45">
        <f t="shared" si="19"/>
        <v>2151.2684230804443</v>
      </c>
      <c r="N47" s="14">
        <f t="shared" si="20"/>
        <v>2.1008480694144964</v>
      </c>
      <c r="O47" s="194" t="s">
        <v>30157</v>
      </c>
      <c r="P47" s="197" t="s">
        <v>30895</v>
      </c>
    </row>
    <row r="48" spans="3:16" ht="20.100000000000001" customHeight="1" x14ac:dyDescent="0.25"/>
    <row r="49" spans="3:16" ht="27" customHeight="1" x14ac:dyDescent="0.35">
      <c r="C49" s="268" t="s">
        <v>33052</v>
      </c>
      <c r="D49" s="167"/>
      <c r="E49" s="36"/>
      <c r="F49" s="81"/>
      <c r="G49" s="13"/>
      <c r="H49" s="13"/>
      <c r="I49" s="79"/>
      <c r="J49" s="79"/>
      <c r="K49" s="73"/>
      <c r="L49" s="45" t="str">
        <f>IF(K49/1024 &gt;1,K49/1024," ")</f>
        <v xml:space="preserve"> </v>
      </c>
      <c r="M49" s="45" t="str">
        <f>IF(K49/1048576 &gt;1,K49/1048576," ")</f>
        <v xml:space="preserve"> </v>
      </c>
      <c r="N49" s="14" t="str">
        <f>IF(K49&gt;999999999,K49/1073741824," ")</f>
        <v xml:space="preserve"> </v>
      </c>
    </row>
    <row r="50" spans="3:16" ht="20.100000000000001" customHeight="1" x14ac:dyDescent="0.3">
      <c r="C50" s="29" t="s">
        <v>36968</v>
      </c>
      <c r="D50" s="157" t="s">
        <v>8592</v>
      </c>
      <c r="E50" s="36" t="s">
        <v>9429</v>
      </c>
      <c r="F50" s="81">
        <v>5</v>
      </c>
      <c r="G50" s="13" t="s">
        <v>704</v>
      </c>
      <c r="H50" s="13" t="s">
        <v>5936</v>
      </c>
      <c r="I50" s="79">
        <v>2018</v>
      </c>
      <c r="J50" s="79"/>
      <c r="K50" s="73">
        <v>4152107008</v>
      </c>
      <c r="L50" s="90">
        <f>IF(K50/1024 &gt;1,K50/1024," ")</f>
        <v>4054792</v>
      </c>
      <c r="M50" s="90">
        <f>IF(K50/1048576 &gt;1,K50/1048576," ")</f>
        <v>3959.7578125</v>
      </c>
      <c r="N50" s="91">
        <f>IF(K50&gt;999999999,K50/1073741824," ")</f>
        <v>3.8669509887695313</v>
      </c>
      <c r="O50" s="194" t="s">
        <v>17700</v>
      </c>
      <c r="P50" s="197" t="s">
        <v>18666</v>
      </c>
    </row>
    <row r="51" spans="3:16" ht="20.100000000000001" customHeight="1" x14ac:dyDescent="0.3">
      <c r="C51" s="29" t="s">
        <v>36969</v>
      </c>
      <c r="D51" s="167" t="s">
        <v>32312</v>
      </c>
      <c r="E51" s="36" t="s">
        <v>32313</v>
      </c>
      <c r="F51" s="131">
        <v>4.8</v>
      </c>
      <c r="G51" s="13" t="s">
        <v>704</v>
      </c>
      <c r="H51" s="13" t="s">
        <v>4349</v>
      </c>
      <c r="I51" s="133">
        <v>2019</v>
      </c>
      <c r="J51" s="74"/>
      <c r="K51" s="73">
        <v>4703428608</v>
      </c>
      <c r="L51" s="90">
        <f>IF(K51/1024 &gt;1,K51/1024," ")</f>
        <v>4593192</v>
      </c>
      <c r="M51" s="90">
        <f>IF(K51/1048576 &gt;1,K51/1048576," ")</f>
        <v>4485.5390625</v>
      </c>
      <c r="N51" s="91">
        <f>IF(K51&gt;999999999,K51/1073741824," ")</f>
        <v>4.3804092407226563</v>
      </c>
      <c r="O51" s="223" t="s">
        <v>24896</v>
      </c>
      <c r="P51" s="198" t="s">
        <v>32314</v>
      </c>
    </row>
    <row r="52" spans="3:16" ht="20.100000000000001" customHeight="1" x14ac:dyDescent="0.25"/>
    <row r="53" spans="3:16" ht="27" customHeight="1" x14ac:dyDescent="0.35">
      <c r="C53" s="268" t="s">
        <v>33063</v>
      </c>
      <c r="D53" s="167"/>
      <c r="E53" s="36"/>
      <c r="F53" s="81"/>
      <c r="G53" s="13"/>
      <c r="H53" s="13"/>
      <c r="I53" s="79"/>
      <c r="J53" s="79"/>
      <c r="K53" s="73"/>
      <c r="L53" s="45" t="str">
        <f t="shared" ref="L53:L59" si="21">IF(K53/1024 &gt;1,K53/1024," ")</f>
        <v xml:space="preserve"> </v>
      </c>
      <c r="M53" s="45" t="str">
        <f t="shared" ref="M53:M59" si="22">IF(K53/1048576 &gt;1,K53/1048576," ")</f>
        <v xml:space="preserve"> </v>
      </c>
      <c r="N53" s="14" t="str">
        <f t="shared" ref="N53:N59" si="23">IF(K53&gt;999999999,K53/1073741824," ")</f>
        <v xml:space="preserve"> </v>
      </c>
    </row>
    <row r="54" spans="3:16" ht="20.100000000000001" customHeight="1" x14ac:dyDescent="0.3">
      <c r="C54" s="112" t="s">
        <v>36970</v>
      </c>
      <c r="D54" s="159" t="s">
        <v>3602</v>
      </c>
      <c r="E54" s="36" t="s">
        <v>9442</v>
      </c>
      <c r="F54" s="104">
        <v>6</v>
      </c>
      <c r="G54" s="101" t="s">
        <v>704</v>
      </c>
      <c r="H54" s="101" t="s">
        <v>3744</v>
      </c>
      <c r="I54" s="101">
        <v>2013</v>
      </c>
      <c r="J54" s="101"/>
      <c r="K54" s="90">
        <v>3854904785</v>
      </c>
      <c r="L54" s="90">
        <f t="shared" si="21"/>
        <v>3764555.4541015625</v>
      </c>
      <c r="M54" s="90">
        <f t="shared" si="22"/>
        <v>3676.3236856460571</v>
      </c>
      <c r="N54" s="91">
        <f t="shared" si="23"/>
        <v>3.5901598492637277</v>
      </c>
      <c r="O54" s="194" t="s">
        <v>17713</v>
      </c>
      <c r="P54" s="197" t="s">
        <v>18679</v>
      </c>
    </row>
    <row r="55" spans="3:16" ht="20.100000000000001" customHeight="1" x14ac:dyDescent="0.3">
      <c r="C55" s="28" t="s">
        <v>36971</v>
      </c>
      <c r="D55" s="159" t="s">
        <v>7018</v>
      </c>
      <c r="E55" s="36" t="s">
        <v>9441</v>
      </c>
      <c r="F55" s="99">
        <v>5.2</v>
      </c>
      <c r="G55" s="99" t="s">
        <v>704</v>
      </c>
      <c r="H55" s="105" t="s">
        <v>4081</v>
      </c>
      <c r="I55" s="101">
        <v>2016</v>
      </c>
      <c r="J55" s="115"/>
      <c r="K55" s="90">
        <v>5231332264</v>
      </c>
      <c r="L55" s="90">
        <f t="shared" si="21"/>
        <v>5108722.9140625</v>
      </c>
      <c r="M55" s="90">
        <f t="shared" si="22"/>
        <v>4988.9872207641602</v>
      </c>
      <c r="N55" s="91">
        <f t="shared" si="23"/>
        <v>4.8720578327775002</v>
      </c>
      <c r="O55" s="194" t="s">
        <v>17712</v>
      </c>
      <c r="P55" s="197" t="s">
        <v>18678</v>
      </c>
    </row>
    <row r="56" spans="3:16" ht="20.100000000000001" customHeight="1" x14ac:dyDescent="0.3">
      <c r="C56" s="20"/>
      <c r="D56" s="167"/>
      <c r="E56" s="36"/>
      <c r="F56" s="81"/>
      <c r="G56" s="13"/>
      <c r="H56" s="13"/>
      <c r="I56" s="79"/>
      <c r="J56" s="79"/>
      <c r="K56" s="73"/>
      <c r="L56" s="45" t="str">
        <f t="shared" si="21"/>
        <v xml:space="preserve"> </v>
      </c>
      <c r="M56" s="45" t="str">
        <f t="shared" si="22"/>
        <v xml:space="preserve"> </v>
      </c>
      <c r="N56" s="14" t="str">
        <f t="shared" si="23"/>
        <v xml:space="preserve"> </v>
      </c>
    </row>
    <row r="57" spans="3:16" ht="27" customHeight="1" x14ac:dyDescent="0.35">
      <c r="C57" s="268" t="s">
        <v>33055</v>
      </c>
      <c r="D57" s="167"/>
      <c r="E57" s="36"/>
      <c r="F57" s="81"/>
      <c r="G57" s="13"/>
      <c r="H57" s="13"/>
      <c r="I57" s="79"/>
      <c r="J57" s="79"/>
      <c r="K57" s="73"/>
      <c r="L57" s="45" t="str">
        <f t="shared" si="21"/>
        <v xml:space="preserve"> </v>
      </c>
      <c r="M57" s="45" t="str">
        <f t="shared" si="22"/>
        <v xml:space="preserve"> </v>
      </c>
      <c r="N57" s="14" t="str">
        <f t="shared" si="23"/>
        <v xml:space="preserve"> </v>
      </c>
    </row>
    <row r="58" spans="3:16" ht="20.100000000000001" customHeight="1" x14ac:dyDescent="0.3">
      <c r="C58" s="109" t="s">
        <v>36972</v>
      </c>
      <c r="D58" s="160" t="s">
        <v>1249</v>
      </c>
      <c r="E58" s="36" t="s">
        <v>9483</v>
      </c>
      <c r="F58" s="104">
        <v>4.5</v>
      </c>
      <c r="G58" s="94" t="s">
        <v>704</v>
      </c>
      <c r="H58" s="94" t="s">
        <v>3740</v>
      </c>
      <c r="I58" s="101">
        <v>1992</v>
      </c>
      <c r="J58" s="101"/>
      <c r="K58" s="90">
        <v>4427784125</v>
      </c>
      <c r="L58" s="90">
        <f t="shared" si="21"/>
        <v>4324007.9345703125</v>
      </c>
      <c r="M58" s="90">
        <f t="shared" si="22"/>
        <v>4222.6639986038208</v>
      </c>
      <c r="N58" s="91">
        <f t="shared" si="23"/>
        <v>4.1236953111365438</v>
      </c>
      <c r="O58" s="199" t="s">
        <v>17723</v>
      </c>
      <c r="P58" s="197" t="s">
        <v>18720</v>
      </c>
    </row>
    <row r="59" spans="3:16" ht="20.100000000000001" customHeight="1" x14ac:dyDescent="0.3">
      <c r="C59" s="12" t="s">
        <v>36973</v>
      </c>
      <c r="D59" s="159" t="s">
        <v>2979</v>
      </c>
      <c r="E59" s="36" t="s">
        <v>9482</v>
      </c>
      <c r="F59" s="104">
        <v>3.8</v>
      </c>
      <c r="G59" s="101" t="s">
        <v>704</v>
      </c>
      <c r="H59" s="101" t="s">
        <v>3745</v>
      </c>
      <c r="I59" s="101">
        <v>1995</v>
      </c>
      <c r="J59" s="101"/>
      <c r="K59" s="90">
        <v>4197245929</v>
      </c>
      <c r="L59" s="90">
        <f t="shared" si="21"/>
        <v>4098872.9775390625</v>
      </c>
      <c r="M59" s="90">
        <f t="shared" si="22"/>
        <v>4002.8056421279907</v>
      </c>
      <c r="N59" s="91">
        <f t="shared" si="23"/>
        <v>3.9089898848906159</v>
      </c>
      <c r="O59" s="194" t="s">
        <v>17756</v>
      </c>
      <c r="P59" s="197" t="s">
        <v>18719</v>
      </c>
    </row>
    <row r="60" spans="3:16" ht="20.100000000000001" customHeight="1" x14ac:dyDescent="0.3">
      <c r="F60" s="49"/>
      <c r="G60" s="9"/>
      <c r="H60" s="9"/>
      <c r="I60" s="19"/>
      <c r="J60" s="19"/>
      <c r="K60" s="22"/>
      <c r="L60" s="45" t="str">
        <f t="shared" si="18"/>
        <v xml:space="preserve"> </v>
      </c>
      <c r="M60" s="45" t="str">
        <f t="shared" si="19"/>
        <v xml:space="preserve"> </v>
      </c>
      <c r="N60" s="14" t="str">
        <f t="shared" si="20"/>
        <v xml:space="preserve"> </v>
      </c>
      <c r="O60" s="193"/>
    </row>
    <row r="61" spans="3:16" ht="27" customHeight="1" x14ac:dyDescent="0.35">
      <c r="C61" s="8" t="s">
        <v>116</v>
      </c>
      <c r="D61" s="237"/>
      <c r="E61" s="8"/>
      <c r="F61" s="49"/>
      <c r="G61" s="9"/>
      <c r="H61" s="9"/>
      <c r="I61" s="9"/>
      <c r="J61" s="9"/>
      <c r="K61" s="35"/>
      <c r="L61" s="45" t="str">
        <f t="shared" si="18"/>
        <v xml:space="preserve"> </v>
      </c>
      <c r="M61" s="45" t="str">
        <f t="shared" si="19"/>
        <v xml:space="preserve"> </v>
      </c>
      <c r="N61" s="14" t="str">
        <f t="shared" si="20"/>
        <v xml:space="preserve"> </v>
      </c>
      <c r="O61" s="193"/>
    </row>
    <row r="62" spans="3:16" ht="20.100000000000001" customHeight="1" x14ac:dyDescent="0.3">
      <c r="C62" s="7" t="s">
        <v>36974</v>
      </c>
      <c r="D62" s="178" t="s">
        <v>116</v>
      </c>
      <c r="E62" s="36" t="s">
        <v>10148</v>
      </c>
      <c r="F62" s="51">
        <v>8</v>
      </c>
      <c r="G62" s="9" t="s">
        <v>704</v>
      </c>
      <c r="H62" s="9" t="s">
        <v>3739</v>
      </c>
      <c r="I62" s="9">
        <v>1979</v>
      </c>
      <c r="J62" s="9"/>
      <c r="K62" s="45">
        <v>4513323500</v>
      </c>
      <c r="L62" s="45">
        <f t="shared" si="18"/>
        <v>4407542.48046875</v>
      </c>
      <c r="M62" s="45">
        <f t="shared" si="19"/>
        <v>4304.2407035827637</v>
      </c>
      <c r="N62" s="14">
        <f t="shared" si="20"/>
        <v>4.2033600620925426</v>
      </c>
      <c r="O62" s="194" t="s">
        <v>30159</v>
      </c>
      <c r="P62" s="197" t="s">
        <v>30896</v>
      </c>
    </row>
    <row r="63" spans="3:16" ht="20.100000000000001" customHeight="1" x14ac:dyDescent="0.3">
      <c r="C63" s="7" t="s">
        <v>36975</v>
      </c>
      <c r="D63" s="178" t="s">
        <v>239</v>
      </c>
      <c r="E63" s="36" t="s">
        <v>10149</v>
      </c>
      <c r="F63" s="51">
        <v>7.3</v>
      </c>
      <c r="G63" s="9" t="s">
        <v>704</v>
      </c>
      <c r="H63" s="9" t="s">
        <v>3756</v>
      </c>
      <c r="I63" s="9">
        <v>1986</v>
      </c>
      <c r="J63" s="9"/>
      <c r="K63" s="45">
        <v>4536569087</v>
      </c>
      <c r="L63" s="45">
        <f t="shared" si="18"/>
        <v>4430243.2490234375</v>
      </c>
      <c r="M63" s="45">
        <f t="shared" si="19"/>
        <v>4326.4094228744507</v>
      </c>
      <c r="N63" s="14">
        <f t="shared" si="20"/>
        <v>4.2250092020258307</v>
      </c>
      <c r="O63" s="194" t="s">
        <v>30160</v>
      </c>
      <c r="P63" s="197" t="s">
        <v>30161</v>
      </c>
    </row>
    <row r="64" spans="3:16" ht="20.100000000000001" customHeight="1" x14ac:dyDescent="0.3">
      <c r="C64" s="7" t="s">
        <v>36976</v>
      </c>
      <c r="D64" s="217" t="s">
        <v>240</v>
      </c>
      <c r="E64" s="36" t="s">
        <v>10150</v>
      </c>
      <c r="F64" s="51">
        <v>5.9</v>
      </c>
      <c r="G64" s="9" t="s">
        <v>704</v>
      </c>
      <c r="H64" s="9" t="s">
        <v>3741</v>
      </c>
      <c r="I64" s="9">
        <v>1992</v>
      </c>
      <c r="J64" s="9"/>
      <c r="K64" s="45">
        <v>3975055669</v>
      </c>
      <c r="L64" s="45">
        <f t="shared" si="18"/>
        <v>3881890.3017578125</v>
      </c>
      <c r="M64" s="45">
        <f t="shared" si="19"/>
        <v>3790.9084978103638</v>
      </c>
      <c r="N64" s="14">
        <f t="shared" si="20"/>
        <v>3.7020590798929334</v>
      </c>
      <c r="O64" s="194" t="s">
        <v>30897</v>
      </c>
      <c r="P64" s="197" t="s">
        <v>30162</v>
      </c>
    </row>
    <row r="65" spans="3:16" ht="20.100000000000001" customHeight="1" x14ac:dyDescent="0.3">
      <c r="C65" s="17" t="s">
        <v>36977</v>
      </c>
      <c r="D65" s="217" t="s">
        <v>241</v>
      </c>
      <c r="E65" s="36" t="s">
        <v>10151</v>
      </c>
      <c r="F65" s="51">
        <v>5.6</v>
      </c>
      <c r="G65" s="9" t="s">
        <v>704</v>
      </c>
      <c r="H65" s="9" t="s">
        <v>3800</v>
      </c>
      <c r="I65" s="9">
        <v>1997</v>
      </c>
      <c r="J65" s="9"/>
      <c r="K65" s="45">
        <v>4641164287</v>
      </c>
      <c r="L65" s="45">
        <f t="shared" si="18"/>
        <v>4532386.9990234375</v>
      </c>
      <c r="M65" s="45">
        <f t="shared" si="19"/>
        <v>4426.1591787338257</v>
      </c>
      <c r="N65" s="14">
        <f t="shared" si="20"/>
        <v>4.3224210729822516</v>
      </c>
      <c r="O65" s="194" t="s">
        <v>27341</v>
      </c>
      <c r="P65" s="197" t="s">
        <v>30163</v>
      </c>
    </row>
    <row r="66" spans="3:16" ht="20.100000000000001" customHeight="1" x14ac:dyDescent="0.3">
      <c r="C66" s="7" t="s">
        <v>36978</v>
      </c>
      <c r="D66" s="217" t="s">
        <v>819</v>
      </c>
      <c r="E66" s="36" t="s">
        <v>10152</v>
      </c>
      <c r="F66" s="51">
        <v>4.5</v>
      </c>
      <c r="G66" s="9" t="s">
        <v>704</v>
      </c>
      <c r="H66" s="82" t="s">
        <v>5878</v>
      </c>
      <c r="I66" s="9">
        <v>2004</v>
      </c>
      <c r="J66" s="9"/>
      <c r="K66" s="73">
        <v>4894451000</v>
      </c>
      <c r="L66" s="45">
        <f t="shared" si="18"/>
        <v>4779737.3046875</v>
      </c>
      <c r="M66" s="45">
        <f t="shared" si="19"/>
        <v>4667.7122116088867</v>
      </c>
      <c r="N66" s="14">
        <f t="shared" si="20"/>
        <v>4.5583127066493034</v>
      </c>
      <c r="O66" s="194" t="s">
        <v>30164</v>
      </c>
      <c r="P66" s="197" t="s">
        <v>30165</v>
      </c>
    </row>
    <row r="67" spans="3:16" ht="20.100000000000001" customHeight="1" x14ac:dyDescent="0.3">
      <c r="C67" s="17" t="s">
        <v>36979</v>
      </c>
      <c r="D67" s="217" t="s">
        <v>820</v>
      </c>
      <c r="E67" s="36" t="s">
        <v>10153</v>
      </c>
      <c r="F67" s="51">
        <v>3.7</v>
      </c>
      <c r="G67" s="9" t="s">
        <v>704</v>
      </c>
      <c r="H67" s="82" t="s">
        <v>4081</v>
      </c>
      <c r="I67" s="9">
        <v>2007</v>
      </c>
      <c r="J67" s="9"/>
      <c r="K67" s="73">
        <v>4232510543</v>
      </c>
      <c r="L67" s="45">
        <f t="shared" si="18"/>
        <v>4133311.0771484375</v>
      </c>
      <c r="M67" s="45">
        <f t="shared" si="19"/>
        <v>4036.436598777771</v>
      </c>
      <c r="N67" s="14">
        <f t="shared" si="20"/>
        <v>3.941832615993917</v>
      </c>
      <c r="O67" s="194" t="s">
        <v>30166</v>
      </c>
      <c r="P67" s="197" t="s">
        <v>30167</v>
      </c>
    </row>
    <row r="68" spans="3:16" ht="20.100000000000001" customHeight="1" x14ac:dyDescent="0.3">
      <c r="C68" s="7" t="s">
        <v>36980</v>
      </c>
      <c r="D68" s="217" t="s">
        <v>3068</v>
      </c>
      <c r="E68" s="36" t="s">
        <v>10154</v>
      </c>
      <c r="F68" s="51">
        <v>5.7</v>
      </c>
      <c r="G68" s="9" t="s">
        <v>704</v>
      </c>
      <c r="H68" s="9" t="s">
        <v>3744</v>
      </c>
      <c r="I68" s="9">
        <v>2012</v>
      </c>
      <c r="J68" s="9"/>
      <c r="K68" s="45">
        <v>5016291861</v>
      </c>
      <c r="L68" s="45">
        <f t="shared" si="18"/>
        <v>4898722.5205078125</v>
      </c>
      <c r="M68" s="45">
        <f t="shared" si="19"/>
        <v>4783.9087114334106</v>
      </c>
      <c r="N68" s="14">
        <f t="shared" si="20"/>
        <v>4.6717858510091901</v>
      </c>
      <c r="O68" s="194" t="s">
        <v>30168</v>
      </c>
      <c r="P68" s="197" t="s">
        <v>30169</v>
      </c>
    </row>
    <row r="69" spans="3:16" ht="20.100000000000001" customHeight="1" x14ac:dyDescent="0.3">
      <c r="C69" s="7" t="s">
        <v>36981</v>
      </c>
      <c r="D69" s="158" t="s">
        <v>7593</v>
      </c>
      <c r="E69" s="36" t="s">
        <v>10155</v>
      </c>
      <c r="F69" s="49">
        <v>5.7</v>
      </c>
      <c r="G69" s="49" t="s">
        <v>704</v>
      </c>
      <c r="H69" s="13" t="s">
        <v>4081</v>
      </c>
      <c r="I69" s="9">
        <v>2017</v>
      </c>
      <c r="J69" s="9"/>
      <c r="K69" s="45">
        <v>5238111721</v>
      </c>
      <c r="L69" s="45">
        <f t="shared" ref="L69" si="24">IF(K69/1024 &gt;1,K69/1024," ")</f>
        <v>5115343.4775390625</v>
      </c>
      <c r="M69" s="45">
        <f t="shared" ref="M69" si="25">IF(K69/1048576 &gt;1,K69/1048576," ")</f>
        <v>4995.4526147842407</v>
      </c>
      <c r="N69" s="14">
        <f t="shared" ref="N69" si="26">IF(K69&gt;999999999,K69/1073741824," ")</f>
        <v>4.8783716941252351</v>
      </c>
      <c r="O69" s="194" t="s">
        <v>30170</v>
      </c>
      <c r="P69" s="197" t="s">
        <v>30898</v>
      </c>
    </row>
    <row r="70" spans="3:16" s="278" customFormat="1" ht="20.100000000000001" customHeight="1" x14ac:dyDescent="0.3">
      <c r="C70" s="20" t="s">
        <v>36982</v>
      </c>
      <c r="D70" s="263" t="s">
        <v>33952</v>
      </c>
      <c r="E70" s="36" t="s">
        <v>33953</v>
      </c>
      <c r="F70" s="131">
        <v>6.2</v>
      </c>
      <c r="G70" s="13" t="s">
        <v>704</v>
      </c>
      <c r="H70" s="13" t="s">
        <v>3744</v>
      </c>
      <c r="I70" s="79">
        <v>2022</v>
      </c>
      <c r="J70" s="79"/>
      <c r="K70" s="73">
        <v>2306162688</v>
      </c>
      <c r="L70" s="45">
        <f t="shared" ref="L70" si="27">IF(K70/1024 &gt;1,K70/1024," ")</f>
        <v>2252112</v>
      </c>
      <c r="M70" s="45">
        <f t="shared" ref="M70" si="28">IF(K70/1048576 &gt;1,K70/1048576," ")</f>
        <v>2199.328125</v>
      </c>
      <c r="N70" s="14">
        <f t="shared" ref="N70" si="29">IF(K70&gt;999999999,K70/1073741824," ")</f>
        <v>2.1477813720703125</v>
      </c>
      <c r="O70" s="223" t="s">
        <v>33954</v>
      </c>
      <c r="P70" s="198" t="s">
        <v>33955</v>
      </c>
    </row>
    <row r="71" spans="3:16" ht="20.100000000000001" customHeight="1" x14ac:dyDescent="0.3">
      <c r="C71" s="20"/>
      <c r="D71" s="167"/>
      <c r="E71" s="36"/>
      <c r="F71" s="81"/>
      <c r="G71" s="13"/>
      <c r="H71" s="13"/>
      <c r="I71" s="79"/>
      <c r="J71" s="79"/>
      <c r="K71" s="73"/>
      <c r="L71" s="45"/>
      <c r="M71" s="45"/>
      <c r="N71" s="14"/>
    </row>
    <row r="72" spans="3:16" ht="27" customHeight="1" x14ac:dyDescent="0.35">
      <c r="C72" s="268" t="s">
        <v>33144</v>
      </c>
      <c r="D72" s="167"/>
      <c r="E72" s="36"/>
      <c r="F72" s="81"/>
      <c r="G72" s="13"/>
      <c r="H72" s="13"/>
      <c r="I72" s="79"/>
      <c r="J72" s="79"/>
      <c r="K72" s="73"/>
      <c r="L72" s="45"/>
      <c r="M72" s="45"/>
      <c r="N72" s="14"/>
    </row>
    <row r="73" spans="3:16" ht="20.100000000000001" customHeight="1" x14ac:dyDescent="0.3">
      <c r="C73" s="20" t="s">
        <v>36983</v>
      </c>
      <c r="D73" s="157" t="s">
        <v>8478</v>
      </c>
      <c r="E73" s="36" t="s">
        <v>9557</v>
      </c>
      <c r="F73" s="81">
        <v>6.7</v>
      </c>
      <c r="G73" s="13" t="s">
        <v>704</v>
      </c>
      <c r="H73" s="13" t="s">
        <v>5871</v>
      </c>
      <c r="I73" s="79">
        <v>1973</v>
      </c>
      <c r="J73" s="79"/>
      <c r="K73" s="73">
        <v>2307276800</v>
      </c>
      <c r="L73" s="90">
        <f>IF(K73/1024 &gt;1,K73/1024," ")</f>
        <v>2253200</v>
      </c>
      <c r="M73" s="90">
        <f>IF(K73/1048576 &gt;1,K73/1048576," ")</f>
        <v>2200.390625</v>
      </c>
      <c r="N73" s="91">
        <f>IF(K73&gt;999999999,K73/1073741824," ")</f>
        <v>2.1488189697265625</v>
      </c>
      <c r="O73" s="194" t="s">
        <v>17825</v>
      </c>
      <c r="P73" s="197" t="s">
        <v>30992</v>
      </c>
    </row>
    <row r="74" spans="3:16" ht="20.100000000000001" customHeight="1" x14ac:dyDescent="0.3">
      <c r="C74" s="103" t="s">
        <v>36984</v>
      </c>
      <c r="D74" s="159" t="s">
        <v>5374</v>
      </c>
      <c r="E74" s="36" t="s">
        <v>15335</v>
      </c>
      <c r="F74" s="104">
        <v>4.9000000000000004</v>
      </c>
      <c r="G74" s="101" t="s">
        <v>704</v>
      </c>
      <c r="H74" s="101" t="s">
        <v>5356</v>
      </c>
      <c r="I74" s="101">
        <v>1979</v>
      </c>
      <c r="J74" s="101"/>
      <c r="K74" s="90">
        <v>4137670713</v>
      </c>
      <c r="L74" s="90">
        <f>IF(K74/1024 &gt;1,K74/1024," ")</f>
        <v>4040694.0556640625</v>
      </c>
      <c r="M74" s="90">
        <f>IF(K74/1048576 &gt;1,K74/1048576," ")</f>
        <v>3945.990288734436</v>
      </c>
      <c r="N74" s="91">
        <f>IF(K74&gt;999999999,K74/1073741824," ")</f>
        <v>3.8535061413422227</v>
      </c>
      <c r="O74" s="194" t="s">
        <v>26328</v>
      </c>
      <c r="P74" s="197" t="s">
        <v>26329</v>
      </c>
    </row>
    <row r="75" spans="3:16" ht="20.100000000000001" customHeight="1" x14ac:dyDescent="0.3">
      <c r="C75" s="7"/>
      <c r="D75" s="217"/>
      <c r="E75" s="36"/>
      <c r="F75" s="51"/>
      <c r="G75" s="9"/>
      <c r="H75" s="9"/>
      <c r="I75" s="9"/>
      <c r="J75" s="9"/>
      <c r="K75" s="45"/>
      <c r="L75" s="45"/>
      <c r="M75" s="45"/>
      <c r="N75" s="14"/>
      <c r="O75" s="193"/>
    </row>
    <row r="76" spans="3:16" ht="27" customHeight="1" x14ac:dyDescent="0.35">
      <c r="C76" s="8" t="s">
        <v>3628</v>
      </c>
      <c r="D76" s="217"/>
      <c r="E76" s="36"/>
      <c r="F76" s="51"/>
      <c r="G76" s="9"/>
      <c r="H76" s="9"/>
      <c r="I76" s="9"/>
      <c r="J76" s="9"/>
      <c r="K76" s="45"/>
      <c r="L76" s="45"/>
      <c r="M76" s="45"/>
      <c r="N76" s="14"/>
      <c r="O76" s="193"/>
    </row>
    <row r="77" spans="3:16" ht="20.100000000000001" customHeight="1" x14ac:dyDescent="0.3">
      <c r="C77" s="7" t="s">
        <v>36985</v>
      </c>
      <c r="D77" s="217" t="s">
        <v>3628</v>
      </c>
      <c r="E77" s="36" t="s">
        <v>10156</v>
      </c>
      <c r="F77" s="51">
        <v>5.9</v>
      </c>
      <c r="G77" s="9" t="s">
        <v>704</v>
      </c>
      <c r="H77" s="9" t="s">
        <v>3743</v>
      </c>
      <c r="I77" s="9">
        <v>1999</v>
      </c>
      <c r="J77" s="9"/>
      <c r="K77" s="45">
        <v>2453827258</v>
      </c>
      <c r="L77" s="45">
        <f t="shared" ref="L77:L82" si="30">IF(K77/1024 &gt;1,K77/1024," ")</f>
        <v>2396315.681640625</v>
      </c>
      <c r="M77" s="45">
        <f t="shared" ref="M77:M82" si="31">IF(K77/1048576 &gt;1,K77/1048576," ")</f>
        <v>2340.1520328521729</v>
      </c>
      <c r="N77" s="14">
        <f t="shared" ref="N77:N82" si="32">IF(K77&gt;999999999,K77/1073741824," ")</f>
        <v>2.2853047195822001</v>
      </c>
      <c r="O77" s="194" t="s">
        <v>30171</v>
      </c>
      <c r="P77" s="197" t="s">
        <v>30899</v>
      </c>
    </row>
    <row r="78" spans="3:16" ht="20.100000000000001" customHeight="1" x14ac:dyDescent="0.3">
      <c r="C78" s="12" t="s">
        <v>36986</v>
      </c>
      <c r="D78" s="217" t="s">
        <v>3060</v>
      </c>
      <c r="E78" s="36" t="s">
        <v>10157</v>
      </c>
      <c r="F78" s="51">
        <v>5.5</v>
      </c>
      <c r="G78" s="9" t="s">
        <v>704</v>
      </c>
      <c r="H78" s="9" t="s">
        <v>3743</v>
      </c>
      <c r="I78" s="9">
        <v>2001</v>
      </c>
      <c r="J78" s="9"/>
      <c r="K78" s="45">
        <v>2529922072</v>
      </c>
      <c r="L78" s="45">
        <f t="shared" si="30"/>
        <v>2470627.0234375</v>
      </c>
      <c r="M78" s="45">
        <f t="shared" si="31"/>
        <v>2412.7217025756836</v>
      </c>
      <c r="N78" s="14">
        <f t="shared" si="32"/>
        <v>2.356173537671566</v>
      </c>
      <c r="O78" s="194" t="s">
        <v>30172</v>
      </c>
      <c r="P78" s="197" t="s">
        <v>30173</v>
      </c>
    </row>
    <row r="79" spans="3:16" ht="20.100000000000001" customHeight="1" x14ac:dyDescent="0.3">
      <c r="C79" s="7" t="s">
        <v>36987</v>
      </c>
      <c r="D79" s="217" t="s">
        <v>3596</v>
      </c>
      <c r="E79" s="36" t="s">
        <v>10158</v>
      </c>
      <c r="F79" s="51">
        <v>5.0999999999999996</v>
      </c>
      <c r="G79" s="9" t="s">
        <v>704</v>
      </c>
      <c r="H79" s="9" t="s">
        <v>3743</v>
      </c>
      <c r="I79" s="9">
        <v>2003</v>
      </c>
      <c r="J79" s="9"/>
      <c r="K79" s="45">
        <v>2318589167</v>
      </c>
      <c r="L79" s="45">
        <f t="shared" si="30"/>
        <v>2264247.2333984375</v>
      </c>
      <c r="M79" s="45">
        <f t="shared" si="31"/>
        <v>2211.1789388656616</v>
      </c>
      <c r="N79" s="14">
        <f t="shared" si="32"/>
        <v>2.1593544324859977</v>
      </c>
      <c r="O79" s="194" t="s">
        <v>30174</v>
      </c>
      <c r="P79" s="197" t="s">
        <v>30900</v>
      </c>
    </row>
    <row r="80" spans="3:16" ht="20.100000000000001" customHeight="1" x14ac:dyDescent="0.3">
      <c r="C80" s="12" t="s">
        <v>36988</v>
      </c>
      <c r="D80" s="178" t="s">
        <v>3019</v>
      </c>
      <c r="E80" s="36" t="s">
        <v>10159</v>
      </c>
      <c r="F80" s="51">
        <v>3.7</v>
      </c>
      <c r="G80" s="9" t="s">
        <v>704</v>
      </c>
      <c r="H80" s="9" t="s">
        <v>3745</v>
      </c>
      <c r="I80" s="21">
        <v>2005</v>
      </c>
      <c r="J80" s="21"/>
      <c r="K80" s="25">
        <v>2258200860</v>
      </c>
      <c r="L80" s="45">
        <f t="shared" si="30"/>
        <v>2205274.27734375</v>
      </c>
      <c r="M80" s="45">
        <f t="shared" si="31"/>
        <v>2153.5881614685059</v>
      </c>
      <c r="N80" s="14">
        <f t="shared" si="32"/>
        <v>2.1031134389340878</v>
      </c>
      <c r="O80" s="194" t="s">
        <v>30175</v>
      </c>
      <c r="P80" s="197" t="s">
        <v>30901</v>
      </c>
    </row>
    <row r="81" spans="3:16" ht="20.100000000000001" customHeight="1" x14ac:dyDescent="0.3">
      <c r="C81" s="12" t="s">
        <v>36914</v>
      </c>
      <c r="D81" s="177" t="s">
        <v>1865</v>
      </c>
      <c r="E81" s="36" t="s">
        <v>10160</v>
      </c>
      <c r="F81" s="68">
        <v>4.5</v>
      </c>
      <c r="G81" s="21"/>
      <c r="H81" s="21" t="s">
        <v>3746</v>
      </c>
      <c r="I81" s="9">
        <v>2007</v>
      </c>
      <c r="J81" s="9"/>
      <c r="K81" s="45">
        <v>731414528</v>
      </c>
      <c r="L81" s="45">
        <f t="shared" si="30"/>
        <v>714272</v>
      </c>
      <c r="M81" s="45">
        <f t="shared" si="31"/>
        <v>697.53125</v>
      </c>
      <c r="N81" s="14" t="str">
        <f t="shared" si="32"/>
        <v xml:space="preserve"> </v>
      </c>
      <c r="O81" s="194" t="s">
        <v>30175</v>
      </c>
      <c r="P81" s="197" t="s">
        <v>30176</v>
      </c>
    </row>
    <row r="82" spans="3:16" ht="20.100000000000001" customHeight="1" x14ac:dyDescent="0.3">
      <c r="C82" s="12" t="s">
        <v>36989</v>
      </c>
      <c r="D82" s="217" t="s">
        <v>3006</v>
      </c>
      <c r="E82" s="36" t="s">
        <v>10161</v>
      </c>
      <c r="F82" s="51">
        <v>5.7</v>
      </c>
      <c r="G82" s="13" t="s">
        <v>704</v>
      </c>
      <c r="H82" s="13" t="s">
        <v>3756</v>
      </c>
      <c r="I82" s="9">
        <v>2012</v>
      </c>
      <c r="J82" s="9"/>
      <c r="K82" s="73">
        <v>5559138531</v>
      </c>
      <c r="L82" s="45">
        <f t="shared" si="30"/>
        <v>5428846.2216796875</v>
      </c>
      <c r="M82" s="45">
        <f t="shared" si="31"/>
        <v>5301.6076383590698</v>
      </c>
      <c r="N82" s="14">
        <f t="shared" si="32"/>
        <v>5.1773512093350291</v>
      </c>
      <c r="O82" s="194" t="s">
        <v>30177</v>
      </c>
      <c r="P82" s="197" t="s">
        <v>30902</v>
      </c>
    </row>
    <row r="83" spans="3:16" ht="20.100000000000001" customHeight="1" x14ac:dyDescent="0.3">
      <c r="C83" s="20"/>
      <c r="D83" s="167"/>
      <c r="E83" s="36"/>
      <c r="F83" s="81"/>
      <c r="G83" s="13"/>
      <c r="H83" s="13"/>
      <c r="I83" s="79"/>
      <c r="J83" s="79"/>
      <c r="K83" s="73"/>
      <c r="L83" s="45" t="str">
        <f t="shared" ref="L83:L96" si="33">IF(K83/1024 &gt;1,K83/1024," ")</f>
        <v xml:space="preserve"> </v>
      </c>
      <c r="M83" s="45" t="str">
        <f t="shared" ref="M83:M96" si="34">IF(K83/1048576 &gt;1,K83/1048576," ")</f>
        <v xml:space="preserve"> </v>
      </c>
      <c r="N83" s="14" t="str">
        <f t="shared" ref="N83:N96" si="35">IF(K83&gt;999999999,K83/1073741824," ")</f>
        <v xml:space="preserve"> </v>
      </c>
    </row>
    <row r="84" spans="3:16" ht="27" customHeight="1" x14ac:dyDescent="0.35">
      <c r="C84" s="268" t="s">
        <v>33053</v>
      </c>
      <c r="D84" s="167"/>
      <c r="E84" s="36"/>
      <c r="F84" s="81"/>
      <c r="G84" s="13"/>
      <c r="H84" s="13"/>
      <c r="I84" s="79"/>
      <c r="J84" s="79"/>
      <c r="K84" s="73"/>
      <c r="L84" s="45" t="str">
        <f t="shared" si="33"/>
        <v xml:space="preserve"> </v>
      </c>
      <c r="M84" s="45" t="str">
        <f t="shared" si="34"/>
        <v xml:space="preserve"> </v>
      </c>
      <c r="N84" s="14" t="str">
        <f t="shared" si="35"/>
        <v xml:space="preserve"> </v>
      </c>
    </row>
    <row r="85" spans="3:16" ht="20.100000000000001" customHeight="1" x14ac:dyDescent="0.3">
      <c r="C85" s="12" t="s">
        <v>32546</v>
      </c>
      <c r="D85" s="160" t="s">
        <v>426</v>
      </c>
      <c r="E85" s="36" t="s">
        <v>9603</v>
      </c>
      <c r="F85" s="104">
        <v>7.1</v>
      </c>
      <c r="G85" s="99" t="s">
        <v>704</v>
      </c>
      <c r="H85" s="105" t="s">
        <v>5910</v>
      </c>
      <c r="I85" s="101">
        <v>1935</v>
      </c>
      <c r="J85" s="101"/>
      <c r="K85" s="90">
        <v>2023621624</v>
      </c>
      <c r="L85" s="90">
        <f t="shared" si="33"/>
        <v>1976192.9921875</v>
      </c>
      <c r="M85" s="90">
        <f t="shared" si="34"/>
        <v>1929.8759689331055</v>
      </c>
      <c r="N85" s="91">
        <f t="shared" si="35"/>
        <v>1.8846445009112358</v>
      </c>
      <c r="O85" s="194" t="s">
        <v>17863</v>
      </c>
      <c r="P85" s="197" t="s">
        <v>18842</v>
      </c>
    </row>
    <row r="86" spans="3:16" ht="20.100000000000001" customHeight="1" x14ac:dyDescent="0.3">
      <c r="C86" s="102" t="s">
        <v>36990</v>
      </c>
      <c r="D86" s="159" t="s">
        <v>426</v>
      </c>
      <c r="E86" s="36" t="s">
        <v>9602</v>
      </c>
      <c r="F86" s="104">
        <v>5.6</v>
      </c>
      <c r="G86" s="101" t="s">
        <v>704</v>
      </c>
      <c r="H86" s="101" t="s">
        <v>3743</v>
      </c>
      <c r="I86" s="94">
        <v>1997</v>
      </c>
      <c r="J86" s="94"/>
      <c r="K86" s="108">
        <v>2453690217</v>
      </c>
      <c r="L86" s="90">
        <f t="shared" si="33"/>
        <v>2396181.8525390625</v>
      </c>
      <c r="M86" s="90">
        <f t="shared" si="34"/>
        <v>2340.0213403701782</v>
      </c>
      <c r="N86" s="91">
        <f t="shared" si="35"/>
        <v>2.2851770902052522</v>
      </c>
      <c r="O86" s="194" t="s">
        <v>17863</v>
      </c>
      <c r="P86" s="197" t="s">
        <v>18841</v>
      </c>
    </row>
    <row r="87" spans="3:16" ht="20.100000000000001" customHeight="1" x14ac:dyDescent="0.3">
      <c r="C87" s="102" t="s">
        <v>3378</v>
      </c>
      <c r="D87" s="159" t="s">
        <v>426</v>
      </c>
      <c r="E87" s="36" t="s">
        <v>9622</v>
      </c>
      <c r="F87" s="104">
        <v>6.1</v>
      </c>
      <c r="G87" s="101" t="s">
        <v>704</v>
      </c>
      <c r="H87" s="101" t="s">
        <v>3744</v>
      </c>
      <c r="I87" s="101">
        <v>2012</v>
      </c>
      <c r="J87" s="101"/>
      <c r="K87" s="90">
        <v>4415465387</v>
      </c>
      <c r="L87" s="90">
        <f t="shared" si="33"/>
        <v>4311977.9169921875</v>
      </c>
      <c r="M87" s="90">
        <f t="shared" si="34"/>
        <v>4210.9159345626831</v>
      </c>
      <c r="N87" s="91">
        <f t="shared" si="35"/>
        <v>4.1122225923463702</v>
      </c>
      <c r="O87" s="194" t="s">
        <v>17880</v>
      </c>
      <c r="P87" s="197" t="s">
        <v>18860</v>
      </c>
    </row>
    <row r="88" spans="3:16" ht="20.100000000000001" customHeight="1" x14ac:dyDescent="0.3">
      <c r="C88" s="20"/>
      <c r="D88" s="167"/>
      <c r="E88" s="36"/>
      <c r="F88" s="81"/>
      <c r="G88" s="13"/>
      <c r="H88" s="13"/>
      <c r="I88" s="79"/>
      <c r="J88" s="79"/>
      <c r="K88" s="73"/>
      <c r="L88" s="45" t="str">
        <f t="shared" si="33"/>
        <v xml:space="preserve"> </v>
      </c>
      <c r="M88" s="45" t="str">
        <f t="shared" si="34"/>
        <v xml:space="preserve"> </v>
      </c>
      <c r="N88" s="14" t="str">
        <f t="shared" si="35"/>
        <v xml:space="preserve"> </v>
      </c>
    </row>
    <row r="89" spans="3:16" ht="27" customHeight="1" x14ac:dyDescent="0.35">
      <c r="C89" s="268" t="s">
        <v>33056</v>
      </c>
      <c r="D89" s="167"/>
      <c r="E89" s="36"/>
      <c r="F89" s="81"/>
      <c r="G89" s="13"/>
      <c r="H89" s="13"/>
      <c r="I89" s="79"/>
      <c r="J89" s="79"/>
      <c r="K89" s="73"/>
      <c r="L89" s="45" t="str">
        <f t="shared" si="33"/>
        <v xml:space="preserve"> </v>
      </c>
      <c r="M89" s="45" t="str">
        <f t="shared" si="34"/>
        <v xml:space="preserve"> </v>
      </c>
      <c r="N89" s="14" t="str">
        <f t="shared" si="35"/>
        <v xml:space="preserve"> </v>
      </c>
    </row>
    <row r="90" spans="3:16" ht="20.100000000000001" customHeight="1" x14ac:dyDescent="0.3">
      <c r="C90" s="20" t="s">
        <v>36991</v>
      </c>
      <c r="D90" s="161" t="s">
        <v>7231</v>
      </c>
      <c r="E90" s="36" t="s">
        <v>9618</v>
      </c>
      <c r="F90" s="99">
        <v>6.2</v>
      </c>
      <c r="G90" s="99" t="s">
        <v>704</v>
      </c>
      <c r="H90" s="105" t="s">
        <v>4081</v>
      </c>
      <c r="I90" s="101">
        <v>2016</v>
      </c>
      <c r="J90" s="101"/>
      <c r="K90" s="90">
        <v>5214009437</v>
      </c>
      <c r="L90" s="90">
        <f t="shared" si="33"/>
        <v>5091806.0908203125</v>
      </c>
      <c r="M90" s="90">
        <f t="shared" si="34"/>
        <v>4972.4668855667114</v>
      </c>
      <c r="N90" s="91">
        <f t="shared" si="35"/>
        <v>4.8559246929362416</v>
      </c>
      <c r="O90" s="194" t="s">
        <v>17876</v>
      </c>
      <c r="P90" s="197" t="s">
        <v>18856</v>
      </c>
    </row>
    <row r="91" spans="3:16" ht="20.100000000000001" customHeight="1" x14ac:dyDescent="0.3">
      <c r="C91" s="12" t="s">
        <v>36992</v>
      </c>
      <c r="D91" s="157" t="s">
        <v>8521</v>
      </c>
      <c r="E91" s="36" t="s">
        <v>9619</v>
      </c>
      <c r="F91" s="131">
        <v>5.7</v>
      </c>
      <c r="G91" s="13" t="s">
        <v>704</v>
      </c>
      <c r="H91" s="13" t="s">
        <v>4081</v>
      </c>
      <c r="I91" s="133">
        <v>2018</v>
      </c>
      <c r="J91" s="74"/>
      <c r="K91" s="73">
        <v>5592793088</v>
      </c>
      <c r="L91" s="90">
        <f t="shared" si="33"/>
        <v>5461712</v>
      </c>
      <c r="M91" s="90">
        <f t="shared" si="34"/>
        <v>5333.703125</v>
      </c>
      <c r="N91" s="91">
        <f t="shared" si="35"/>
        <v>5.2086944580078125</v>
      </c>
      <c r="O91" s="194" t="s">
        <v>17877</v>
      </c>
      <c r="P91" s="197" t="s">
        <v>18857</v>
      </c>
    </row>
    <row r="92" spans="3:16" s="278" customFormat="1" ht="20.100000000000001" customHeight="1" x14ac:dyDescent="0.3">
      <c r="C92" s="20" t="s">
        <v>34033</v>
      </c>
      <c r="D92" s="266" t="s">
        <v>33696</v>
      </c>
      <c r="E92" s="36" t="s">
        <v>33697</v>
      </c>
      <c r="F92" s="81">
        <v>5.5</v>
      </c>
      <c r="G92" s="13" t="s">
        <v>704</v>
      </c>
      <c r="H92" s="13" t="s">
        <v>3744</v>
      </c>
      <c r="I92" s="79">
        <v>2022</v>
      </c>
      <c r="J92" s="79"/>
      <c r="K92" s="73">
        <v>4725022720</v>
      </c>
      <c r="L92" s="90">
        <f t="shared" ref="L92" si="36">IF(K92/1024 &gt;1,K92/1024," ")</f>
        <v>4614280</v>
      </c>
      <c r="M92" s="90">
        <f t="shared" ref="M92" si="37">IF(K92/1048576 &gt;1,K92/1048576," ")</f>
        <v>4506.1328125</v>
      </c>
      <c r="N92" s="91">
        <f t="shared" ref="N92" si="38">IF(K92&gt;999999999,K92/1073741824," ")</f>
        <v>4.4005203247070313</v>
      </c>
      <c r="O92" s="223" t="s">
        <v>33698</v>
      </c>
      <c r="P92" s="198" t="s">
        <v>33699</v>
      </c>
    </row>
    <row r="93" spans="3:16" ht="20.100000000000001" customHeight="1" x14ac:dyDescent="0.3">
      <c r="C93" s="20"/>
      <c r="D93" s="167"/>
      <c r="E93" s="36"/>
      <c r="F93" s="81"/>
      <c r="G93" s="13"/>
      <c r="H93" s="13"/>
      <c r="I93" s="79"/>
      <c r="J93" s="79"/>
      <c r="K93" s="73"/>
      <c r="L93" s="45" t="str">
        <f t="shared" si="33"/>
        <v xml:space="preserve"> </v>
      </c>
      <c r="M93" s="45" t="str">
        <f t="shared" si="34"/>
        <v xml:space="preserve"> </v>
      </c>
      <c r="N93" s="14" t="str">
        <f t="shared" si="35"/>
        <v xml:space="preserve"> </v>
      </c>
    </row>
    <row r="94" spans="3:16" ht="27" customHeight="1" x14ac:dyDescent="0.35">
      <c r="C94" s="268" t="s">
        <v>33054</v>
      </c>
      <c r="D94" s="167"/>
      <c r="E94" s="36"/>
      <c r="F94" s="81"/>
      <c r="G94" s="13"/>
      <c r="H94" s="13"/>
      <c r="I94" s="79"/>
      <c r="J94" s="79"/>
      <c r="K94" s="73"/>
      <c r="L94" s="45" t="str">
        <f t="shared" si="33"/>
        <v xml:space="preserve"> </v>
      </c>
      <c r="M94" s="45" t="str">
        <f t="shared" si="34"/>
        <v xml:space="preserve"> </v>
      </c>
      <c r="N94" s="14" t="str">
        <f t="shared" si="35"/>
        <v xml:space="preserve"> </v>
      </c>
    </row>
    <row r="95" spans="3:16" ht="20.100000000000001" customHeight="1" x14ac:dyDescent="0.3">
      <c r="C95" s="102" t="s">
        <v>36993</v>
      </c>
      <c r="D95" s="159" t="s">
        <v>5250</v>
      </c>
      <c r="E95" s="36" t="s">
        <v>9625</v>
      </c>
      <c r="F95" s="104">
        <v>4.5999999999999996</v>
      </c>
      <c r="G95" s="101" t="s">
        <v>704</v>
      </c>
      <c r="H95" s="101" t="s">
        <v>3763</v>
      </c>
      <c r="I95" s="101">
        <v>2014</v>
      </c>
      <c r="J95" s="101"/>
      <c r="K95" s="90">
        <v>4143011071</v>
      </c>
      <c r="L95" s="90">
        <f t="shared" si="33"/>
        <v>4045909.2490234375</v>
      </c>
      <c r="M95" s="90">
        <f t="shared" si="34"/>
        <v>3951.0832509994507</v>
      </c>
      <c r="N95" s="91">
        <f t="shared" si="35"/>
        <v>3.8584797373041511</v>
      </c>
      <c r="O95" s="194" t="s">
        <v>17883</v>
      </c>
      <c r="P95" s="197" t="s">
        <v>18863</v>
      </c>
    </row>
    <row r="96" spans="3:16" ht="20.100000000000001" customHeight="1" x14ac:dyDescent="0.3">
      <c r="C96" s="12" t="s">
        <v>36994</v>
      </c>
      <c r="D96" s="167" t="s">
        <v>7763</v>
      </c>
      <c r="E96" s="36" t="s">
        <v>9624</v>
      </c>
      <c r="F96" s="81">
        <v>5.6</v>
      </c>
      <c r="G96" s="81" t="s">
        <v>704</v>
      </c>
      <c r="H96" s="82" t="s">
        <v>4081</v>
      </c>
      <c r="I96" s="79">
        <v>2017</v>
      </c>
      <c r="J96" s="79"/>
      <c r="K96" s="73">
        <v>5098272449</v>
      </c>
      <c r="L96" s="90">
        <f t="shared" si="33"/>
        <v>4978781.6884765625</v>
      </c>
      <c r="M96" s="90">
        <f t="shared" si="34"/>
        <v>4862.0914926528931</v>
      </c>
      <c r="N96" s="91">
        <f t="shared" si="35"/>
        <v>4.7481362232938409</v>
      </c>
      <c r="O96" s="194" t="s">
        <v>17882</v>
      </c>
      <c r="P96" s="197" t="s">
        <v>18862</v>
      </c>
    </row>
    <row r="97" spans="3:16" ht="20.100000000000001" customHeight="1" x14ac:dyDescent="0.3">
      <c r="C97" s="20"/>
      <c r="D97" s="167"/>
      <c r="E97" s="36"/>
      <c r="F97" s="81"/>
      <c r="G97" s="13"/>
      <c r="H97" s="13"/>
      <c r="I97" s="79"/>
      <c r="J97" s="79"/>
      <c r="K97" s="73"/>
      <c r="L97" s="45"/>
      <c r="M97" s="45"/>
      <c r="N97" s="14"/>
    </row>
    <row r="98" spans="3:16" ht="27" customHeight="1" x14ac:dyDescent="0.35">
      <c r="C98" s="268" t="s">
        <v>33099</v>
      </c>
      <c r="D98" s="167"/>
      <c r="E98" s="36"/>
      <c r="F98" s="81"/>
      <c r="G98" s="13"/>
      <c r="H98" s="13"/>
      <c r="I98" s="79"/>
      <c r="J98" s="79"/>
      <c r="K98" s="73"/>
      <c r="L98" s="45"/>
      <c r="M98" s="45"/>
      <c r="N98" s="14"/>
    </row>
    <row r="99" spans="3:16" ht="20.100000000000001" customHeight="1" x14ac:dyDescent="0.3">
      <c r="C99" s="48" t="s">
        <v>36995</v>
      </c>
      <c r="D99" s="160" t="s">
        <v>7352</v>
      </c>
      <c r="E99" s="36" t="s">
        <v>9658</v>
      </c>
      <c r="F99" s="99">
        <v>6.1</v>
      </c>
      <c r="G99" s="99" t="s">
        <v>704</v>
      </c>
      <c r="H99" s="105" t="s">
        <v>5928</v>
      </c>
      <c r="I99" s="101">
        <v>1965</v>
      </c>
      <c r="J99" s="101"/>
      <c r="K99" s="90">
        <v>3021060872</v>
      </c>
      <c r="L99" s="90">
        <f>IF(K99/1024 &gt;1,K99/1024," ")</f>
        <v>2950254.7578125</v>
      </c>
      <c r="M99" s="90">
        <f>IF(K99/1048576 &gt;1,K99/1048576," ")</f>
        <v>2881.1081619262695</v>
      </c>
      <c r="N99" s="91">
        <f>IF(K99&gt;999999999,K99/1073741824," ")</f>
        <v>2.8135821893811226</v>
      </c>
      <c r="O99" s="194" t="s">
        <v>17909</v>
      </c>
      <c r="P99" s="197" t="s">
        <v>18892</v>
      </c>
    </row>
    <row r="100" spans="3:16" ht="20.100000000000001" customHeight="1" x14ac:dyDescent="0.3">
      <c r="C100" s="111" t="s">
        <v>36996</v>
      </c>
      <c r="D100" s="161" t="s">
        <v>7355</v>
      </c>
      <c r="E100" s="36" t="s">
        <v>12637</v>
      </c>
      <c r="F100" s="99">
        <v>5.2</v>
      </c>
      <c r="G100" s="99" t="s">
        <v>704</v>
      </c>
      <c r="H100" s="105" t="s">
        <v>5878</v>
      </c>
      <c r="I100" s="101">
        <v>1969</v>
      </c>
      <c r="J100" s="112"/>
      <c r="K100" s="90">
        <v>2731290505</v>
      </c>
      <c r="L100" s="90">
        <f>IF(K100/1024 &gt;1,K100/1024," ")</f>
        <v>2667275.8837890625</v>
      </c>
      <c r="M100" s="90">
        <f>IF(K100/1048576 &gt;1,K100/1048576," ")</f>
        <v>2604.7616052627563</v>
      </c>
      <c r="N100" s="91">
        <f>IF(K100&gt;999999999,K100/1073741824," ")</f>
        <v>2.5437125051394105</v>
      </c>
      <c r="O100" s="194" t="s">
        <v>21830</v>
      </c>
      <c r="P100" s="197" t="s">
        <v>21831</v>
      </c>
    </row>
    <row r="101" spans="3:16" ht="20.100000000000001" customHeight="1" x14ac:dyDescent="0.3">
      <c r="C101" s="20"/>
      <c r="D101" s="167"/>
      <c r="E101" s="36"/>
      <c r="F101" s="81"/>
      <c r="G101" s="13"/>
      <c r="H101" s="13"/>
      <c r="I101" s="79"/>
      <c r="J101" s="79"/>
      <c r="K101" s="73"/>
      <c r="L101" s="45"/>
      <c r="M101" s="45"/>
      <c r="N101" s="14"/>
    </row>
    <row r="102" spans="3:16" ht="27" customHeight="1" x14ac:dyDescent="0.35">
      <c r="C102" s="268" t="s">
        <v>33120</v>
      </c>
      <c r="D102" s="167"/>
      <c r="E102" s="36"/>
      <c r="F102" s="81"/>
      <c r="G102" s="13"/>
      <c r="H102" s="13"/>
      <c r="I102" s="79"/>
      <c r="J102" s="79"/>
      <c r="K102" s="73"/>
      <c r="L102" s="45"/>
      <c r="M102" s="45"/>
      <c r="N102" s="14"/>
    </row>
    <row r="103" spans="3:16" ht="20.100000000000001" customHeight="1" x14ac:dyDescent="0.3">
      <c r="C103" s="7" t="s">
        <v>36997</v>
      </c>
      <c r="D103" s="159" t="s">
        <v>3471</v>
      </c>
      <c r="E103" s="36" t="s">
        <v>9674</v>
      </c>
      <c r="F103" s="104">
        <v>5.8</v>
      </c>
      <c r="G103" s="101" t="s">
        <v>704</v>
      </c>
      <c r="H103" s="101" t="s">
        <v>3776</v>
      </c>
      <c r="I103" s="101">
        <v>1988</v>
      </c>
      <c r="J103" s="101"/>
      <c r="K103" s="90">
        <v>2047962735</v>
      </c>
      <c r="L103" s="90">
        <f>IF(K103/1024 &gt;1,K103/1024," ")</f>
        <v>1999963.6083984375</v>
      </c>
      <c r="M103" s="90">
        <f>IF(K103/1048576 &gt;1,K103/1048576," ")</f>
        <v>1953.0894613265991</v>
      </c>
      <c r="N103" s="91">
        <f>IF(K103&gt;999999999,K103/1073741824," ")</f>
        <v>1.907313927076757</v>
      </c>
      <c r="O103" s="194" t="s">
        <v>17923</v>
      </c>
      <c r="P103" s="197" t="s">
        <v>18908</v>
      </c>
    </row>
    <row r="104" spans="3:16" ht="20.100000000000001" customHeight="1" x14ac:dyDescent="0.3">
      <c r="C104" s="109" t="s">
        <v>36998</v>
      </c>
      <c r="D104" s="159" t="s">
        <v>3710</v>
      </c>
      <c r="E104" s="36" t="s">
        <v>13677</v>
      </c>
      <c r="F104" s="104">
        <v>5.5</v>
      </c>
      <c r="G104" s="101" t="s">
        <v>704</v>
      </c>
      <c r="H104" s="101" t="s">
        <v>3760</v>
      </c>
      <c r="I104" s="101">
        <v>1990</v>
      </c>
      <c r="J104" s="101"/>
      <c r="K104" s="90">
        <v>1913492905</v>
      </c>
      <c r="L104" s="90">
        <f>IF(K104/1024 &gt;1,K104/1024," ")</f>
        <v>1868645.4150390625</v>
      </c>
      <c r="M104" s="90">
        <f>IF(K104/1048576 &gt;1,K104/1048576," ")</f>
        <v>1824.8490381240845</v>
      </c>
      <c r="N104" s="91">
        <f>IF(K104&gt;999999999,K104/1073741824," ")</f>
        <v>1.7820791387930512</v>
      </c>
      <c r="O104" s="194" t="s">
        <v>21845</v>
      </c>
      <c r="P104" s="197" t="s">
        <v>23680</v>
      </c>
    </row>
    <row r="105" spans="3:16" ht="20.100000000000001" customHeight="1" x14ac:dyDescent="0.3">
      <c r="C105" s="12"/>
      <c r="D105" s="217"/>
      <c r="E105" s="36"/>
      <c r="F105" s="51"/>
      <c r="G105" s="9"/>
      <c r="H105" s="9"/>
      <c r="I105" s="9"/>
      <c r="J105" s="9"/>
      <c r="K105" s="45"/>
      <c r="L105" s="45"/>
      <c r="M105" s="45"/>
      <c r="N105" s="14"/>
      <c r="O105" s="193"/>
    </row>
    <row r="106" spans="3:16" ht="27" customHeight="1" x14ac:dyDescent="0.35">
      <c r="C106" s="18" t="s">
        <v>729</v>
      </c>
      <c r="D106" s="217"/>
      <c r="E106" s="7"/>
      <c r="F106" s="49"/>
      <c r="G106" s="9"/>
      <c r="H106" s="9"/>
      <c r="I106" s="9"/>
      <c r="J106" s="9"/>
      <c r="K106" s="45"/>
      <c r="L106" s="45"/>
      <c r="M106" s="45"/>
      <c r="N106" s="14"/>
      <c r="O106" s="193"/>
    </row>
    <row r="107" spans="3:16" ht="20.100000000000001" customHeight="1" x14ac:dyDescent="0.3">
      <c r="C107" s="17" t="s">
        <v>36999</v>
      </c>
      <c r="D107" s="178" t="s">
        <v>191</v>
      </c>
      <c r="E107" s="36" t="s">
        <v>10162</v>
      </c>
      <c r="F107" s="51">
        <v>6.7</v>
      </c>
      <c r="G107" s="21" t="s">
        <v>704</v>
      </c>
      <c r="H107" s="21" t="s">
        <v>3740</v>
      </c>
      <c r="I107" s="21">
        <v>1987</v>
      </c>
      <c r="J107" s="21"/>
      <c r="K107" s="25">
        <v>4612907489</v>
      </c>
      <c r="L107" s="45">
        <f t="shared" ref="L107:L110" si="39">IF(K107/1024 &gt;1,K107/1024," ")</f>
        <v>4504792.4697265625</v>
      </c>
      <c r="M107" s="45">
        <f t="shared" ref="M107:M110" si="40">IF(K107/1048576 &gt;1,K107/1048576," ")</f>
        <v>4399.2113962173462</v>
      </c>
      <c r="N107" s="14">
        <f t="shared" ref="N107:N110" si="41">IF(K107&gt;999999999,K107/1073741824," ")</f>
        <v>4.2961048791185021</v>
      </c>
      <c r="O107" s="194" t="s">
        <v>30178</v>
      </c>
      <c r="P107" s="197" t="s">
        <v>30179</v>
      </c>
    </row>
    <row r="108" spans="3:16" ht="20.100000000000001" customHeight="1" x14ac:dyDescent="0.3">
      <c r="C108" s="17" t="s">
        <v>37000</v>
      </c>
      <c r="D108" s="178" t="s">
        <v>730</v>
      </c>
      <c r="E108" s="36" t="s">
        <v>10163</v>
      </c>
      <c r="F108" s="51">
        <v>6</v>
      </c>
      <c r="G108" s="9" t="s">
        <v>704</v>
      </c>
      <c r="H108" s="9" t="s">
        <v>3739</v>
      </c>
      <c r="I108" s="9">
        <v>1989</v>
      </c>
      <c r="J108" s="9"/>
      <c r="K108" s="25">
        <v>4819956095</v>
      </c>
      <c r="L108" s="45">
        <f t="shared" si="39"/>
        <v>4706988.3740234375</v>
      </c>
      <c r="M108" s="45">
        <f t="shared" si="40"/>
        <v>4596.6683340072632</v>
      </c>
      <c r="N108" s="14">
        <f t="shared" si="41"/>
        <v>4.488933919928968</v>
      </c>
      <c r="O108" s="194" t="s">
        <v>30180</v>
      </c>
      <c r="P108" s="197" t="s">
        <v>30903</v>
      </c>
    </row>
    <row r="109" spans="3:16" ht="20.100000000000001" customHeight="1" x14ac:dyDescent="0.3">
      <c r="C109" s="17" t="s">
        <v>37001</v>
      </c>
      <c r="D109" s="178" t="s">
        <v>732</v>
      </c>
      <c r="E109" s="36" t="s">
        <v>10164</v>
      </c>
      <c r="F109" s="51">
        <v>5.7</v>
      </c>
      <c r="G109" s="9" t="s">
        <v>704</v>
      </c>
      <c r="H109" s="9" t="s">
        <v>3739</v>
      </c>
      <c r="I109" s="9">
        <v>1992</v>
      </c>
      <c r="J109" s="9"/>
      <c r="K109" s="45">
        <v>4974621170</v>
      </c>
      <c r="L109" s="45">
        <f t="shared" si="39"/>
        <v>4858028.486328125</v>
      </c>
      <c r="M109" s="45">
        <f t="shared" si="40"/>
        <v>4744.1684436798096</v>
      </c>
      <c r="N109" s="14">
        <f t="shared" si="41"/>
        <v>4.632976995781064</v>
      </c>
      <c r="O109" s="194" t="s">
        <v>30180</v>
      </c>
      <c r="P109" s="197" t="s">
        <v>30181</v>
      </c>
    </row>
    <row r="110" spans="3:16" ht="20.100000000000001" customHeight="1" x14ac:dyDescent="0.3">
      <c r="C110" s="17" t="s">
        <v>37002</v>
      </c>
      <c r="D110" s="178" t="s">
        <v>731</v>
      </c>
      <c r="E110" s="36" t="s">
        <v>10165</v>
      </c>
      <c r="F110" s="51">
        <v>5.5</v>
      </c>
      <c r="G110" s="9" t="s">
        <v>704</v>
      </c>
      <c r="H110" s="9" t="s">
        <v>3739</v>
      </c>
      <c r="I110" s="9">
        <v>1998</v>
      </c>
      <c r="J110" s="9"/>
      <c r="K110" s="45">
        <v>5369837907</v>
      </c>
      <c r="L110" s="45">
        <f t="shared" si="39"/>
        <v>5243982.3310546875</v>
      </c>
      <c r="M110" s="45">
        <f t="shared" si="40"/>
        <v>5121.0764951705933</v>
      </c>
      <c r="N110" s="14">
        <f t="shared" si="41"/>
        <v>5.0010512648150325</v>
      </c>
      <c r="O110" s="194" t="s">
        <v>30182</v>
      </c>
      <c r="P110" s="197" t="s">
        <v>30183</v>
      </c>
    </row>
    <row r="111" spans="3:16" ht="20.100000000000001" customHeight="1" x14ac:dyDescent="0.3">
      <c r="L111" s="45"/>
      <c r="M111" s="45"/>
      <c r="N111" s="14"/>
      <c r="O111" s="193"/>
    </row>
    <row r="112" spans="3:16" ht="27" customHeight="1" x14ac:dyDescent="0.35">
      <c r="C112" s="8" t="s">
        <v>6928</v>
      </c>
      <c r="D112" s="217"/>
      <c r="E112" s="36"/>
      <c r="F112" s="51"/>
      <c r="G112" s="9"/>
      <c r="H112" s="9"/>
      <c r="I112" s="9"/>
      <c r="J112" s="9"/>
      <c r="K112" s="45"/>
      <c r="L112" s="45"/>
      <c r="M112" s="45"/>
      <c r="N112" s="14"/>
      <c r="O112" s="193"/>
    </row>
    <row r="113" spans="3:16" ht="20.100000000000001" customHeight="1" x14ac:dyDescent="0.3">
      <c r="C113" s="12" t="s">
        <v>37003</v>
      </c>
      <c r="D113" s="171" t="s">
        <v>4862</v>
      </c>
      <c r="E113" s="36" t="s">
        <v>10166</v>
      </c>
      <c r="F113" s="51">
        <v>5.0999999999999996</v>
      </c>
      <c r="G113" s="9"/>
      <c r="H113" s="13" t="s">
        <v>3739</v>
      </c>
      <c r="I113" s="21">
        <v>1999</v>
      </c>
      <c r="J113" s="21"/>
      <c r="K113" s="45">
        <v>5286265976</v>
      </c>
      <c r="L113" s="45">
        <f t="shared" ref="L113:L116" si="42">IF(K113/1024 &gt;1,K113/1024," ")</f>
        <v>5162369.1171875</v>
      </c>
      <c r="M113" s="45">
        <f t="shared" ref="M113:M116" si="43">IF(K113/1048576 &gt;1,K113/1048576," ")</f>
        <v>5041.376091003418</v>
      </c>
      <c r="N113" s="14">
        <f t="shared" ref="N113:N116" si="44">IF(K113&gt;999999999,K113/1073741824," ")</f>
        <v>4.9232188388705254</v>
      </c>
      <c r="O113" s="194" t="s">
        <v>30184</v>
      </c>
      <c r="P113" s="197" t="s">
        <v>30185</v>
      </c>
    </row>
    <row r="114" spans="3:16" ht="20.100000000000001" customHeight="1" x14ac:dyDescent="0.3">
      <c r="C114" s="29" t="s">
        <v>37004</v>
      </c>
      <c r="D114" s="177" t="s">
        <v>6432</v>
      </c>
      <c r="E114" s="36" t="s">
        <v>10167</v>
      </c>
      <c r="F114" s="49">
        <v>4.9000000000000004</v>
      </c>
      <c r="G114" s="49"/>
      <c r="H114" s="9" t="s">
        <v>5878</v>
      </c>
      <c r="I114" s="9">
        <v>2002</v>
      </c>
      <c r="J114" s="9"/>
      <c r="K114" s="45">
        <v>7000455934</v>
      </c>
      <c r="L114" s="45">
        <f t="shared" si="42"/>
        <v>6836382.748046875</v>
      </c>
      <c r="M114" s="45">
        <f t="shared" si="43"/>
        <v>6676.1550273895264</v>
      </c>
      <c r="N114" s="14">
        <f t="shared" si="44"/>
        <v>6.5196826439350843</v>
      </c>
      <c r="O114" s="194" t="s">
        <v>30186</v>
      </c>
      <c r="P114" s="197" t="s">
        <v>30187</v>
      </c>
    </row>
    <row r="115" spans="3:16" ht="20.100000000000001" customHeight="1" x14ac:dyDescent="0.3">
      <c r="C115" s="12" t="s">
        <v>37005</v>
      </c>
      <c r="D115" s="171" t="s">
        <v>1873</v>
      </c>
      <c r="E115" s="36" t="s">
        <v>10168</v>
      </c>
      <c r="F115" s="51">
        <v>4.2</v>
      </c>
      <c r="G115" s="21"/>
      <c r="H115" s="9" t="s">
        <v>5878</v>
      </c>
      <c r="I115" s="9">
        <v>2008</v>
      </c>
      <c r="J115" s="9"/>
      <c r="K115" s="45">
        <v>7119846515</v>
      </c>
      <c r="L115" s="45">
        <f t="shared" si="42"/>
        <v>6952975.1123046875</v>
      </c>
      <c r="M115" s="45">
        <f t="shared" si="43"/>
        <v>6790.0147581100464</v>
      </c>
      <c r="N115" s="14">
        <f t="shared" si="44"/>
        <v>6.6308737872168422</v>
      </c>
      <c r="O115" s="194" t="s">
        <v>30188</v>
      </c>
      <c r="P115" s="197" t="s">
        <v>30904</v>
      </c>
    </row>
    <row r="116" spans="3:16" ht="20.100000000000001" customHeight="1" x14ac:dyDescent="0.3">
      <c r="C116" s="7" t="s">
        <v>37006</v>
      </c>
      <c r="D116" s="169" t="s">
        <v>3273</v>
      </c>
      <c r="E116" s="36" t="s">
        <v>10169</v>
      </c>
      <c r="F116" s="51">
        <v>3.8</v>
      </c>
      <c r="G116" s="9" t="s">
        <v>704</v>
      </c>
      <c r="H116" s="9" t="s">
        <v>3744</v>
      </c>
      <c r="I116" s="9">
        <v>2012</v>
      </c>
      <c r="J116" s="9"/>
      <c r="K116" s="45">
        <v>4408828147</v>
      </c>
      <c r="L116" s="45">
        <f t="shared" si="42"/>
        <v>4305496.2373046875</v>
      </c>
      <c r="M116" s="45">
        <f t="shared" si="43"/>
        <v>4204.5861692428589</v>
      </c>
      <c r="N116" s="14">
        <f t="shared" si="44"/>
        <v>4.1060411809012294</v>
      </c>
      <c r="O116" s="194" t="s">
        <v>30189</v>
      </c>
      <c r="P116" s="197" t="s">
        <v>30905</v>
      </c>
    </row>
    <row r="117" spans="3:16" ht="20.100000000000001" customHeight="1" x14ac:dyDescent="0.3">
      <c r="C117" s="20"/>
      <c r="D117" s="167"/>
      <c r="E117" s="36"/>
      <c r="F117" s="81"/>
      <c r="G117" s="13"/>
      <c r="H117" s="13"/>
      <c r="I117" s="79"/>
      <c r="J117" s="79"/>
      <c r="K117" s="73"/>
      <c r="L117" s="45" t="str">
        <f>IF(K117/1024 &gt;1,K117/1024," ")</f>
        <v xml:space="preserve"> </v>
      </c>
      <c r="M117" s="45" t="str">
        <f>IF(K117/1048576 &gt;1,K117/1048576," ")</f>
        <v xml:space="preserve"> </v>
      </c>
      <c r="N117" s="14" t="str">
        <f>IF(K117&gt;999999999,K117/1073741824," ")</f>
        <v xml:space="preserve"> </v>
      </c>
    </row>
    <row r="118" spans="3:16" ht="27" customHeight="1" x14ac:dyDescent="0.35">
      <c r="C118" s="268" t="s">
        <v>33057</v>
      </c>
      <c r="D118" s="167"/>
      <c r="E118" s="36"/>
      <c r="F118" s="81"/>
      <c r="G118" s="13"/>
      <c r="H118" s="13"/>
      <c r="I118" s="79"/>
      <c r="J118" s="79"/>
      <c r="K118" s="73"/>
      <c r="L118" s="45" t="str">
        <f>IF(K118/1024 &gt;1,K118/1024," ")</f>
        <v xml:space="preserve"> </v>
      </c>
      <c r="M118" s="45" t="str">
        <f>IF(K118/1048576 &gt;1,K118/1048576," ")</f>
        <v xml:space="preserve"> </v>
      </c>
      <c r="N118" s="14" t="str">
        <f>IF(K118&gt;999999999,K118/1073741824," ")</f>
        <v xml:space="preserve"> </v>
      </c>
    </row>
    <row r="119" spans="3:16" ht="20.100000000000001" customHeight="1" x14ac:dyDescent="0.3">
      <c r="C119" s="109" t="s">
        <v>37007</v>
      </c>
      <c r="D119" s="160" t="s">
        <v>134</v>
      </c>
      <c r="E119" s="36" t="s">
        <v>9738</v>
      </c>
      <c r="F119" s="104">
        <v>6.3</v>
      </c>
      <c r="G119" s="94" t="s">
        <v>704</v>
      </c>
      <c r="H119" s="101" t="s">
        <v>3740</v>
      </c>
      <c r="I119" s="94">
        <v>1980</v>
      </c>
      <c r="J119" s="94"/>
      <c r="K119" s="90">
        <v>2066041302</v>
      </c>
      <c r="L119" s="90">
        <f>IF(K119/1024 &gt;1,K119/1024," ")</f>
        <v>2017618.458984375</v>
      </c>
      <c r="M119" s="90">
        <f>IF(K119/1048576 &gt;1,K119/1048576," ")</f>
        <v>1970.3305263519287</v>
      </c>
      <c r="N119" s="91">
        <f>IF(K119&gt;999999999,K119/1073741824," ")</f>
        <v>1.9241509046405554</v>
      </c>
      <c r="O119" s="194" t="s">
        <v>17974</v>
      </c>
      <c r="P119" s="197" t="s">
        <v>18957</v>
      </c>
    </row>
    <row r="120" spans="3:16" ht="20.100000000000001" customHeight="1" x14ac:dyDescent="0.3">
      <c r="C120" s="12" t="s">
        <v>36915</v>
      </c>
      <c r="D120" s="160" t="s">
        <v>242</v>
      </c>
      <c r="E120" s="36" t="s">
        <v>9730</v>
      </c>
      <c r="F120" s="104">
        <v>5.3</v>
      </c>
      <c r="G120" s="94" t="s">
        <v>704</v>
      </c>
      <c r="H120" s="94" t="s">
        <v>3750</v>
      </c>
      <c r="I120" s="94">
        <v>1982</v>
      </c>
      <c r="J120" s="94"/>
      <c r="K120" s="108">
        <v>2071836672</v>
      </c>
      <c r="L120" s="90">
        <f>IF(K120/1024 &gt;1,K120/1024," ")</f>
        <v>2023278</v>
      </c>
      <c r="M120" s="90">
        <f>IF(K120/1048576 &gt;1,K120/1048576," ")</f>
        <v>1975.857421875</v>
      </c>
      <c r="N120" s="91">
        <f>IF(K120&gt;999999999,K120/1073741824," ")</f>
        <v>1.9295482635498047</v>
      </c>
      <c r="O120" s="194" t="s">
        <v>17973</v>
      </c>
      <c r="P120" s="197" t="s">
        <v>31006</v>
      </c>
    </row>
    <row r="121" spans="3:16" ht="20.100000000000001" customHeight="1" x14ac:dyDescent="0.3">
      <c r="C121" s="17"/>
      <c r="D121" s="178"/>
      <c r="E121" s="36"/>
      <c r="F121" s="51"/>
      <c r="G121" s="9"/>
      <c r="H121" s="9"/>
      <c r="I121" s="9"/>
      <c r="J121" s="9"/>
      <c r="K121" s="45"/>
      <c r="L121" s="45"/>
      <c r="M121" s="45"/>
      <c r="N121" s="14"/>
      <c r="O121" s="193"/>
    </row>
    <row r="122" spans="3:16" ht="27" customHeight="1" x14ac:dyDescent="0.35">
      <c r="C122" s="18" t="s">
        <v>3629</v>
      </c>
      <c r="D122" s="178"/>
      <c r="E122" s="36"/>
      <c r="F122" s="51"/>
      <c r="G122" s="9"/>
      <c r="H122" s="9"/>
      <c r="I122" s="9"/>
      <c r="J122" s="9"/>
      <c r="K122" s="45"/>
      <c r="L122" s="45"/>
      <c r="M122" s="45"/>
      <c r="N122" s="14"/>
      <c r="O122" s="193"/>
    </row>
    <row r="123" spans="3:16" ht="20.100000000000001" customHeight="1" x14ac:dyDescent="0.3">
      <c r="C123" s="7" t="s">
        <v>37008</v>
      </c>
      <c r="D123" s="178" t="s">
        <v>2730</v>
      </c>
      <c r="E123" s="36" t="s">
        <v>10170</v>
      </c>
      <c r="F123" s="51">
        <v>5.2</v>
      </c>
      <c r="G123" s="9" t="s">
        <v>704</v>
      </c>
      <c r="H123" s="9" t="s">
        <v>3739</v>
      </c>
      <c r="I123" s="21">
        <v>1997</v>
      </c>
      <c r="J123" s="21"/>
      <c r="K123" s="45">
        <v>5471505328</v>
      </c>
      <c r="L123" s="45">
        <f t="shared" ref="L123:L164" si="45">IF(K123/1024 &gt;1,K123/1024," ")</f>
        <v>5343266.921875</v>
      </c>
      <c r="M123" s="45">
        <f t="shared" ref="M123:M164" si="46">IF(K123/1048576 &gt;1,K123/1048576," ")</f>
        <v>5218.0341033935547</v>
      </c>
      <c r="N123" s="14">
        <f t="shared" ref="N123:N164" si="47">IF(K123&gt;999999999,K123/1073741824," ")</f>
        <v>5.0957364290952682</v>
      </c>
      <c r="O123" s="194" t="s">
        <v>30190</v>
      </c>
      <c r="P123" s="197" t="s">
        <v>30191</v>
      </c>
    </row>
    <row r="124" spans="3:16" ht="20.100000000000001" customHeight="1" x14ac:dyDescent="0.3">
      <c r="C124" s="12" t="s">
        <v>37009</v>
      </c>
      <c r="D124" s="217" t="s">
        <v>3461</v>
      </c>
      <c r="E124" s="36" t="s">
        <v>10171</v>
      </c>
      <c r="F124" s="51">
        <v>5.6</v>
      </c>
      <c r="G124" s="49" t="s">
        <v>704</v>
      </c>
      <c r="H124" s="13" t="s">
        <v>5878</v>
      </c>
      <c r="I124" s="9">
        <v>1999</v>
      </c>
      <c r="J124" s="9"/>
      <c r="K124" s="45">
        <v>6221337242</v>
      </c>
      <c r="L124" s="45">
        <f t="shared" si="45"/>
        <v>6075524.650390625</v>
      </c>
      <c r="M124" s="45">
        <f t="shared" si="46"/>
        <v>5933.1295413970947</v>
      </c>
      <c r="N124" s="14">
        <f t="shared" si="47"/>
        <v>5.7940718177706003</v>
      </c>
      <c r="O124" s="194" t="s">
        <v>30192</v>
      </c>
      <c r="P124" s="197" t="s">
        <v>30906</v>
      </c>
    </row>
    <row r="125" spans="3:16" ht="20.100000000000001" customHeight="1" x14ac:dyDescent="0.3">
      <c r="C125" s="7" t="s">
        <v>37010</v>
      </c>
      <c r="D125" s="217" t="s">
        <v>1410</v>
      </c>
      <c r="E125" s="36" t="s">
        <v>10172</v>
      </c>
      <c r="F125" s="68">
        <v>5</v>
      </c>
      <c r="G125" s="49" t="s">
        <v>704</v>
      </c>
      <c r="H125" s="13" t="s">
        <v>5878</v>
      </c>
      <c r="I125" s="21">
        <v>2002</v>
      </c>
      <c r="J125" s="21"/>
      <c r="K125" s="45">
        <v>5275004500</v>
      </c>
      <c r="L125" s="45">
        <f t="shared" si="45"/>
        <v>5151371.58203125</v>
      </c>
      <c r="M125" s="45">
        <f t="shared" si="46"/>
        <v>5030.6363105773926</v>
      </c>
      <c r="N125" s="14">
        <f t="shared" si="47"/>
        <v>4.9127307720482349</v>
      </c>
      <c r="O125" s="194" t="s">
        <v>30193</v>
      </c>
      <c r="P125" s="197" t="s">
        <v>30907</v>
      </c>
    </row>
    <row r="126" spans="3:16" ht="20.100000000000001" customHeight="1" x14ac:dyDescent="0.3">
      <c r="C126" s="53"/>
      <c r="D126" s="217"/>
      <c r="E126" s="7"/>
      <c r="F126" s="49"/>
      <c r="G126" s="9"/>
      <c r="H126" s="9"/>
      <c r="I126" s="9"/>
      <c r="J126" s="9"/>
      <c r="K126" s="45"/>
      <c r="L126" s="45" t="str">
        <f t="shared" si="45"/>
        <v xml:space="preserve"> </v>
      </c>
      <c r="M126" s="45" t="str">
        <f t="shared" si="46"/>
        <v xml:space="preserve"> </v>
      </c>
      <c r="N126" s="14" t="str">
        <f t="shared" si="47"/>
        <v xml:space="preserve"> </v>
      </c>
      <c r="O126" s="193"/>
    </row>
    <row r="127" spans="3:16" ht="27" customHeight="1" x14ac:dyDescent="0.35">
      <c r="C127" s="8" t="s">
        <v>55</v>
      </c>
      <c r="D127" s="217"/>
      <c r="E127" s="7"/>
      <c r="F127" s="49"/>
      <c r="G127" s="9"/>
      <c r="H127" s="9"/>
      <c r="I127" s="9"/>
      <c r="J127" s="9"/>
      <c r="K127" s="45"/>
      <c r="L127" s="45" t="str">
        <f t="shared" si="45"/>
        <v xml:space="preserve"> </v>
      </c>
      <c r="M127" s="45" t="str">
        <f t="shared" si="46"/>
        <v xml:space="preserve"> </v>
      </c>
      <c r="N127" s="14" t="str">
        <f t="shared" si="47"/>
        <v xml:space="preserve"> </v>
      </c>
      <c r="O127" s="193"/>
    </row>
    <row r="128" spans="3:16" ht="20.100000000000001" customHeight="1" x14ac:dyDescent="0.3">
      <c r="C128" s="52" t="s">
        <v>37011</v>
      </c>
      <c r="D128" s="239" t="s">
        <v>55</v>
      </c>
      <c r="E128" s="36" t="s">
        <v>10230</v>
      </c>
      <c r="F128" s="51">
        <v>5.3</v>
      </c>
      <c r="G128" s="21" t="s">
        <v>704</v>
      </c>
      <c r="H128" s="9" t="s">
        <v>3747</v>
      </c>
      <c r="I128" s="21">
        <v>1966</v>
      </c>
      <c r="J128" s="21"/>
      <c r="K128" s="25">
        <v>4328537576</v>
      </c>
      <c r="L128" s="45">
        <f t="shared" si="45"/>
        <v>4227087.4765625</v>
      </c>
      <c r="M128" s="45">
        <f t="shared" si="46"/>
        <v>4128.0151138305664</v>
      </c>
      <c r="N128" s="14">
        <f t="shared" si="47"/>
        <v>4.0312647596001625</v>
      </c>
      <c r="O128" s="194" t="s">
        <v>30194</v>
      </c>
      <c r="P128" s="197" t="s">
        <v>30195</v>
      </c>
    </row>
    <row r="129" spans="3:16" ht="20.100000000000001" customHeight="1" x14ac:dyDescent="0.3">
      <c r="C129" s="17" t="s">
        <v>37012</v>
      </c>
      <c r="D129" s="217" t="s">
        <v>55</v>
      </c>
      <c r="E129" s="36" t="s">
        <v>10231</v>
      </c>
      <c r="F129" s="51">
        <v>6.8</v>
      </c>
      <c r="G129" s="9" t="s">
        <v>704</v>
      </c>
      <c r="H129" s="9" t="s">
        <v>3740</v>
      </c>
      <c r="I129" s="9">
        <v>1989</v>
      </c>
      <c r="J129" s="9"/>
      <c r="K129" s="45">
        <v>2156724229</v>
      </c>
      <c r="L129" s="45">
        <f t="shared" si="45"/>
        <v>2106176.0048828125</v>
      </c>
      <c r="M129" s="45">
        <f t="shared" si="46"/>
        <v>2056.8125047683716</v>
      </c>
      <c r="N129" s="14">
        <f t="shared" si="47"/>
        <v>2.0086059616878629</v>
      </c>
      <c r="O129" s="194" t="s">
        <v>30196</v>
      </c>
      <c r="P129" s="197" t="s">
        <v>30908</v>
      </c>
    </row>
    <row r="130" spans="3:16" ht="20.100000000000001" customHeight="1" x14ac:dyDescent="0.3">
      <c r="C130" s="17" t="s">
        <v>37013</v>
      </c>
      <c r="D130" s="217" t="s">
        <v>947</v>
      </c>
      <c r="E130" s="36" t="s">
        <v>10234</v>
      </c>
      <c r="F130" s="51">
        <v>6.4</v>
      </c>
      <c r="G130" s="9" t="s">
        <v>704</v>
      </c>
      <c r="H130" s="9" t="s">
        <v>3776</v>
      </c>
      <c r="I130" s="9">
        <v>1992</v>
      </c>
      <c r="J130" s="9"/>
      <c r="K130" s="45">
        <v>2380573461</v>
      </c>
      <c r="L130" s="45">
        <f t="shared" si="45"/>
        <v>2324778.7705078125</v>
      </c>
      <c r="M130" s="45">
        <f t="shared" si="46"/>
        <v>2270.2917680740356</v>
      </c>
      <c r="N130" s="14">
        <f t="shared" si="47"/>
        <v>2.2170818047598004</v>
      </c>
      <c r="O130" s="194" t="s">
        <v>30197</v>
      </c>
      <c r="P130" s="197" t="s">
        <v>30198</v>
      </c>
    </row>
    <row r="131" spans="3:16" ht="20.100000000000001" customHeight="1" x14ac:dyDescent="0.3">
      <c r="C131" s="24" t="s">
        <v>37014</v>
      </c>
      <c r="D131" s="217" t="s">
        <v>948</v>
      </c>
      <c r="E131" s="36" t="s">
        <v>10232</v>
      </c>
      <c r="F131" s="51">
        <v>4.5999999999999996</v>
      </c>
      <c r="G131" s="9" t="s">
        <v>704</v>
      </c>
      <c r="H131" s="9" t="s">
        <v>3745</v>
      </c>
      <c r="I131" s="9">
        <v>1995</v>
      </c>
      <c r="J131" s="9"/>
      <c r="K131" s="45">
        <v>5278099174</v>
      </c>
      <c r="L131" s="45">
        <f t="shared" si="45"/>
        <v>5154393.724609375</v>
      </c>
      <c r="M131" s="45">
        <f t="shared" si="46"/>
        <v>5033.5876216888428</v>
      </c>
      <c r="N131" s="14">
        <f t="shared" si="47"/>
        <v>4.9156129118055105</v>
      </c>
      <c r="O131" s="194" t="s">
        <v>30199</v>
      </c>
      <c r="P131" s="197" t="s">
        <v>30909</v>
      </c>
    </row>
    <row r="132" spans="3:16" ht="20.100000000000001" customHeight="1" x14ac:dyDescent="0.3">
      <c r="C132" s="17" t="s">
        <v>37015</v>
      </c>
      <c r="D132" s="217" t="s">
        <v>1814</v>
      </c>
      <c r="E132" s="36" t="s">
        <v>10233</v>
      </c>
      <c r="F132" s="51">
        <v>3.6</v>
      </c>
      <c r="G132" s="9" t="s">
        <v>704</v>
      </c>
      <c r="H132" s="9" t="s">
        <v>3745</v>
      </c>
      <c r="I132" s="9">
        <v>1997</v>
      </c>
      <c r="J132" s="9"/>
      <c r="K132" s="45">
        <v>5295411699</v>
      </c>
      <c r="L132" s="45">
        <f t="shared" si="45"/>
        <v>5171300.4873046875</v>
      </c>
      <c r="M132" s="45">
        <f t="shared" si="46"/>
        <v>5050.0981321334839</v>
      </c>
      <c r="N132" s="14">
        <f t="shared" si="47"/>
        <v>4.9317364571616054</v>
      </c>
      <c r="O132" s="194" t="s">
        <v>30200</v>
      </c>
      <c r="P132" s="197" t="s">
        <v>30201</v>
      </c>
    </row>
    <row r="133" spans="3:16" ht="20.100000000000001" customHeight="1" x14ac:dyDescent="0.3">
      <c r="C133" s="12" t="s">
        <v>37016</v>
      </c>
      <c r="D133" s="177" t="s">
        <v>53</v>
      </c>
      <c r="E133" s="36" t="s">
        <v>10235</v>
      </c>
      <c r="F133" s="51">
        <v>7.3</v>
      </c>
      <c r="G133" s="13" t="s">
        <v>704</v>
      </c>
      <c r="H133" s="13" t="s">
        <v>4081</v>
      </c>
      <c r="I133" s="9">
        <v>2005</v>
      </c>
      <c r="J133" s="9"/>
      <c r="K133" s="73">
        <v>3577118440</v>
      </c>
      <c r="L133" s="45">
        <f t="shared" si="45"/>
        <v>3493279.7265625</v>
      </c>
      <c r="M133" s="45">
        <f t="shared" si="46"/>
        <v>3411.4059829711914</v>
      </c>
      <c r="N133" s="14">
        <f t="shared" si="47"/>
        <v>3.3314511552453041</v>
      </c>
      <c r="O133" s="194" t="s">
        <v>30202</v>
      </c>
      <c r="P133" s="197" t="s">
        <v>30910</v>
      </c>
    </row>
    <row r="134" spans="3:16" ht="20.100000000000001" customHeight="1" x14ac:dyDescent="0.3">
      <c r="C134" s="17" t="s">
        <v>37017</v>
      </c>
      <c r="D134" s="217" t="s">
        <v>54</v>
      </c>
      <c r="E134" s="36" t="s">
        <v>10236</v>
      </c>
      <c r="F134" s="51">
        <v>8</v>
      </c>
      <c r="G134" s="9" t="s">
        <v>704</v>
      </c>
      <c r="H134" s="9" t="s">
        <v>3744</v>
      </c>
      <c r="I134" s="9">
        <v>2008</v>
      </c>
      <c r="J134" s="9"/>
      <c r="K134" s="45">
        <v>5750261777</v>
      </c>
      <c r="L134" s="45">
        <f t="shared" si="45"/>
        <v>5615490.0166015625</v>
      </c>
      <c r="M134" s="45">
        <f t="shared" si="46"/>
        <v>5483.8769693374634</v>
      </c>
      <c r="N134" s="14">
        <f t="shared" si="47"/>
        <v>5.3553486028686166</v>
      </c>
      <c r="O134" s="194" t="s">
        <v>30203</v>
      </c>
      <c r="P134" s="197" t="s">
        <v>30204</v>
      </c>
    </row>
    <row r="135" spans="3:16" ht="20.100000000000001" customHeight="1" x14ac:dyDescent="0.3">
      <c r="C135" s="17" t="s">
        <v>37018</v>
      </c>
      <c r="D135" s="217" t="s">
        <v>3229</v>
      </c>
      <c r="E135" s="36" t="s">
        <v>10237</v>
      </c>
      <c r="F135" s="51">
        <v>7.6</v>
      </c>
      <c r="G135" s="9" t="s">
        <v>704</v>
      </c>
      <c r="H135" s="9" t="s">
        <v>3740</v>
      </c>
      <c r="I135" s="9">
        <v>2012</v>
      </c>
      <c r="J135" s="9"/>
      <c r="K135" s="45">
        <v>6779256953</v>
      </c>
      <c r="L135" s="45">
        <f t="shared" si="45"/>
        <v>6620368.1181640625</v>
      </c>
      <c r="M135" s="45">
        <f t="shared" si="46"/>
        <v>6465.2032403945923</v>
      </c>
      <c r="N135" s="14">
        <f t="shared" si="47"/>
        <v>6.313675039447844</v>
      </c>
      <c r="O135" s="194" t="s">
        <v>30205</v>
      </c>
      <c r="P135" s="197" t="s">
        <v>30206</v>
      </c>
    </row>
    <row r="136" spans="3:16" ht="20.100000000000001" customHeight="1" x14ac:dyDescent="0.3">
      <c r="C136" s="48" t="s">
        <v>37019</v>
      </c>
      <c r="D136" s="158" t="s">
        <v>6741</v>
      </c>
      <c r="E136" s="36" t="s">
        <v>10238</v>
      </c>
      <c r="F136" s="49">
        <v>5.5</v>
      </c>
      <c r="G136" s="49" t="s">
        <v>704</v>
      </c>
      <c r="H136" s="13" t="s">
        <v>4081</v>
      </c>
      <c r="I136" s="9">
        <v>2016</v>
      </c>
      <c r="J136" s="9"/>
      <c r="K136" s="45">
        <v>7085074037</v>
      </c>
      <c r="L136" s="45">
        <f t="shared" ref="L136" si="48">IF(K136/1024 &gt;1,K136/1024," ")</f>
        <v>6919017.6142578125</v>
      </c>
      <c r="M136" s="45">
        <f t="shared" ref="M136" si="49">IF(K136/1048576 &gt;1,K136/1048576," ")</f>
        <v>6756.853138923645</v>
      </c>
      <c r="N136" s="14">
        <f t="shared" ref="N136" si="50">IF(K136&gt;999999999,K136/1073741824," ")</f>
        <v>6.5984893934801221</v>
      </c>
      <c r="O136" s="194" t="s">
        <v>30207</v>
      </c>
      <c r="P136" s="197" t="s">
        <v>30208</v>
      </c>
    </row>
    <row r="137" spans="3:16" s="279" customFormat="1" ht="20.100000000000001" customHeight="1" x14ac:dyDescent="0.3">
      <c r="C137" s="20" t="s">
        <v>34145</v>
      </c>
      <c r="D137" s="261" t="s">
        <v>33597</v>
      </c>
      <c r="E137" s="36" t="s">
        <v>33598</v>
      </c>
      <c r="F137" s="81">
        <v>7.1</v>
      </c>
      <c r="G137" s="13" t="s">
        <v>704</v>
      </c>
      <c r="H137" s="13" t="s">
        <v>3744</v>
      </c>
      <c r="I137" s="79">
        <v>2022</v>
      </c>
      <c r="J137" s="79"/>
      <c r="K137" s="73">
        <v>8725348352</v>
      </c>
      <c r="L137" s="45">
        <f t="shared" ref="L137" si="51">IF(K137/1024 &gt;1,K137/1024," ")</f>
        <v>8520848</v>
      </c>
      <c r="M137" s="45">
        <f t="shared" ref="M137" si="52">IF(K137/1048576 &gt;1,K137/1048576," ")</f>
        <v>8321.140625</v>
      </c>
      <c r="N137" s="14">
        <f t="shared" ref="N137" si="53">IF(K137&gt;999999999,K137/1073741824," ")</f>
        <v>8.1261138916015625</v>
      </c>
      <c r="O137" s="222" t="s">
        <v>33599</v>
      </c>
      <c r="P137" s="197" t="s">
        <v>33600</v>
      </c>
    </row>
    <row r="138" spans="3:16" ht="20.100000000000001" customHeight="1" x14ac:dyDescent="0.25"/>
    <row r="139" spans="3:16" ht="27" customHeight="1" x14ac:dyDescent="0.35">
      <c r="C139" s="268" t="s">
        <v>33058</v>
      </c>
      <c r="D139" s="167"/>
      <c r="E139" s="36"/>
      <c r="F139" s="81"/>
      <c r="G139" s="13"/>
      <c r="H139" s="13"/>
      <c r="I139" s="79"/>
      <c r="J139" s="79"/>
      <c r="K139" s="73"/>
      <c r="L139" s="45" t="str">
        <f>IF(K139/1024 &gt;1,K139/1024," ")</f>
        <v xml:space="preserve"> </v>
      </c>
      <c r="M139" s="45" t="str">
        <f>IF(K139/1048576 &gt;1,K139/1048576," ")</f>
        <v xml:space="preserve"> </v>
      </c>
      <c r="N139" s="14" t="str">
        <f>IF(K139&gt;999999999,K139/1073741824," ")</f>
        <v xml:space="preserve"> </v>
      </c>
    </row>
    <row r="140" spans="3:16" ht="20.100000000000001" customHeight="1" x14ac:dyDescent="0.3">
      <c r="C140" s="102" t="s">
        <v>37020</v>
      </c>
      <c r="D140" s="159" t="s">
        <v>4660</v>
      </c>
      <c r="E140" s="36" t="s">
        <v>9841</v>
      </c>
      <c r="F140" s="104">
        <v>6.5</v>
      </c>
      <c r="G140" s="101"/>
      <c r="H140" s="101" t="s">
        <v>3740</v>
      </c>
      <c r="I140" s="101">
        <v>2000</v>
      </c>
      <c r="J140" s="101"/>
      <c r="K140" s="90">
        <v>4499809687</v>
      </c>
      <c r="L140" s="90">
        <f>IF(K140/1024 &gt;1,K140/1024," ")</f>
        <v>4394345.3974609375</v>
      </c>
      <c r="M140" s="90">
        <f>IF(K140/1048576 &gt;1,K140/1048576," ")</f>
        <v>4291.3529272079468</v>
      </c>
      <c r="N140" s="91">
        <f>IF(K140&gt;999999999,K140/1073741824," ")</f>
        <v>4.1907743429765105</v>
      </c>
      <c r="O140" s="194" t="s">
        <v>18071</v>
      </c>
      <c r="P140" s="197" t="s">
        <v>19053</v>
      </c>
    </row>
    <row r="141" spans="3:16" ht="20.100000000000001" customHeight="1" x14ac:dyDescent="0.3">
      <c r="C141" s="12" t="s">
        <v>37021</v>
      </c>
      <c r="D141" s="168" t="s">
        <v>6799</v>
      </c>
      <c r="E141" s="36" t="s">
        <v>9840</v>
      </c>
      <c r="F141" s="99">
        <v>3.6</v>
      </c>
      <c r="G141" s="99"/>
      <c r="H141" s="101" t="s">
        <v>6800</v>
      </c>
      <c r="I141" s="101">
        <v>2003</v>
      </c>
      <c r="J141" s="101"/>
      <c r="K141" s="90">
        <v>4362102064</v>
      </c>
      <c r="L141" s="90">
        <f>IF(K141/1024 &gt;1,K141/1024," ")</f>
        <v>4259865.296875</v>
      </c>
      <c r="M141" s="90">
        <f>IF(K141/1048576 &gt;1,K141/1048576," ")</f>
        <v>4160.0247039794922</v>
      </c>
      <c r="N141" s="91">
        <f>IF(K141&gt;999999999,K141/1073741824," ")</f>
        <v>4.0625241249799728</v>
      </c>
      <c r="O141" s="194" t="s">
        <v>18070</v>
      </c>
      <c r="P141" s="197" t="s">
        <v>19052</v>
      </c>
    </row>
    <row r="142" spans="3:16" ht="20.100000000000001" customHeight="1" x14ac:dyDescent="0.3">
      <c r="F142" s="49"/>
      <c r="G142" s="9"/>
      <c r="H142" s="9"/>
      <c r="I142" s="9"/>
      <c r="J142" s="9"/>
      <c r="K142" s="35"/>
      <c r="L142" s="45" t="str">
        <f t="shared" si="45"/>
        <v xml:space="preserve"> </v>
      </c>
      <c r="M142" s="45" t="str">
        <f t="shared" si="46"/>
        <v xml:space="preserve"> </v>
      </c>
      <c r="N142" s="14" t="str">
        <f t="shared" si="47"/>
        <v xml:space="preserve"> </v>
      </c>
      <c r="O142" s="193"/>
    </row>
    <row r="143" spans="3:16" ht="27" customHeight="1" x14ac:dyDescent="0.35">
      <c r="C143" s="8" t="s">
        <v>117</v>
      </c>
      <c r="D143" s="237"/>
      <c r="E143" s="8"/>
      <c r="F143" s="49"/>
      <c r="G143" s="9"/>
      <c r="H143" s="9"/>
      <c r="I143" s="9"/>
      <c r="J143" s="9"/>
      <c r="K143" s="35"/>
      <c r="L143" s="45" t="str">
        <f t="shared" si="45"/>
        <v xml:space="preserve"> </v>
      </c>
      <c r="M143" s="45" t="str">
        <f t="shared" si="46"/>
        <v xml:space="preserve"> </v>
      </c>
      <c r="N143" s="14" t="str">
        <f t="shared" si="47"/>
        <v xml:space="preserve"> </v>
      </c>
      <c r="O143" s="193"/>
    </row>
    <row r="144" spans="3:16" ht="20.100000000000001" customHeight="1" x14ac:dyDescent="0.3">
      <c r="C144" s="7" t="s">
        <v>37022</v>
      </c>
      <c r="D144" s="178" t="s">
        <v>117</v>
      </c>
      <c r="E144" s="36" t="s">
        <v>10239</v>
      </c>
      <c r="F144" s="51">
        <v>6</v>
      </c>
      <c r="G144" s="49" t="s">
        <v>704</v>
      </c>
      <c r="H144" s="13" t="s">
        <v>5892</v>
      </c>
      <c r="I144" s="9">
        <v>1998</v>
      </c>
      <c r="J144" s="9"/>
      <c r="K144" s="45">
        <v>3924418560</v>
      </c>
      <c r="L144" s="45">
        <f t="shared" si="45"/>
        <v>3832440</v>
      </c>
      <c r="M144" s="45">
        <f t="shared" si="46"/>
        <v>3742.6171875</v>
      </c>
      <c r="N144" s="14">
        <f t="shared" si="47"/>
        <v>3.6548995971679688</v>
      </c>
      <c r="O144" s="194" t="s">
        <v>30209</v>
      </c>
      <c r="P144" s="197" t="s">
        <v>30210</v>
      </c>
    </row>
    <row r="145" spans="3:16" ht="20.100000000000001" customHeight="1" x14ac:dyDescent="0.3">
      <c r="C145" s="7" t="s">
        <v>37023</v>
      </c>
      <c r="D145" s="217" t="s">
        <v>237</v>
      </c>
      <c r="E145" s="36" t="s">
        <v>10240</v>
      </c>
      <c r="F145" s="51">
        <v>5.5</v>
      </c>
      <c r="G145" s="49" t="s">
        <v>704</v>
      </c>
      <c r="H145" s="13" t="s">
        <v>5892</v>
      </c>
      <c r="I145" s="9">
        <v>2002</v>
      </c>
      <c r="J145" s="9"/>
      <c r="K145" s="45">
        <v>3796428357</v>
      </c>
      <c r="L145" s="45">
        <f t="shared" si="45"/>
        <v>3707449.5673828125</v>
      </c>
      <c r="M145" s="45">
        <f t="shared" si="46"/>
        <v>3620.5562181472778</v>
      </c>
      <c r="N145" s="14">
        <f t="shared" si="47"/>
        <v>3.535699431784451</v>
      </c>
      <c r="O145" s="194" t="s">
        <v>30211</v>
      </c>
      <c r="P145" s="197" t="s">
        <v>30212</v>
      </c>
    </row>
    <row r="146" spans="3:16" ht="20.100000000000001" customHeight="1" x14ac:dyDescent="0.3">
      <c r="C146" s="7" t="s">
        <v>37024</v>
      </c>
      <c r="D146" s="178" t="s">
        <v>238</v>
      </c>
      <c r="E146" s="36" t="s">
        <v>10241</v>
      </c>
      <c r="F146" s="51">
        <v>4.7</v>
      </c>
      <c r="G146" s="49" t="s">
        <v>704</v>
      </c>
      <c r="H146" s="13" t="s">
        <v>5878</v>
      </c>
      <c r="I146" s="9">
        <v>2004</v>
      </c>
      <c r="J146" s="9"/>
      <c r="K146" s="45">
        <v>3660788982</v>
      </c>
      <c r="L146" s="45">
        <f t="shared" si="45"/>
        <v>3574989.240234375</v>
      </c>
      <c r="M146" s="45">
        <f t="shared" si="46"/>
        <v>3491.2004299163818</v>
      </c>
      <c r="N146" s="14">
        <f t="shared" si="47"/>
        <v>3.4093754198402166</v>
      </c>
      <c r="O146" s="194" t="s">
        <v>30213</v>
      </c>
      <c r="P146" s="197" t="s">
        <v>30214</v>
      </c>
    </row>
    <row r="147" spans="3:16" ht="20.100000000000001" customHeight="1" x14ac:dyDescent="0.25"/>
    <row r="148" spans="3:16" ht="27" customHeight="1" x14ac:dyDescent="0.35">
      <c r="C148" s="268" t="s">
        <v>951</v>
      </c>
      <c r="D148" s="167"/>
      <c r="E148" s="36"/>
      <c r="F148" s="81"/>
      <c r="G148" s="13"/>
      <c r="H148" s="13"/>
      <c r="I148" s="79"/>
      <c r="J148" s="79"/>
      <c r="K148" s="73"/>
      <c r="L148" s="45" t="str">
        <f>IF(K148/1024 &gt;1,K148/1024," ")</f>
        <v xml:space="preserve"> </v>
      </c>
      <c r="M148" s="45" t="str">
        <f>IF(K148/1048576 &gt;1,K148/1048576," ")</f>
        <v xml:space="preserve"> </v>
      </c>
      <c r="N148" s="14" t="str">
        <f>IF(K148&gt;999999999,K148/1073741824," ")</f>
        <v xml:space="preserve"> </v>
      </c>
    </row>
    <row r="149" spans="3:16" ht="20.100000000000001" customHeight="1" x14ac:dyDescent="0.3">
      <c r="C149" s="109" t="s">
        <v>37025</v>
      </c>
      <c r="D149" s="160" t="s">
        <v>951</v>
      </c>
      <c r="E149" s="36" t="s">
        <v>9930</v>
      </c>
      <c r="F149" s="104">
        <v>8.1999999999999993</v>
      </c>
      <c r="G149" s="81" t="s">
        <v>704</v>
      </c>
      <c r="H149" s="94" t="s">
        <v>3744</v>
      </c>
      <c r="I149" s="101">
        <v>1982</v>
      </c>
      <c r="J149" s="101"/>
      <c r="K149" s="73">
        <v>11594940605</v>
      </c>
      <c r="L149" s="90">
        <f>IF(K149/1024 &gt;1,K149/1024," ")</f>
        <v>11323184.184570313</v>
      </c>
      <c r="M149" s="90">
        <f>IF(K149/1048576 &gt;1,K149/1048576," ")</f>
        <v>11057.797055244446</v>
      </c>
      <c r="N149" s="91">
        <f>IF(K149&gt;999999999,K149/1073741824," ")</f>
        <v>10.798629936762154</v>
      </c>
      <c r="O149" s="194" t="s">
        <v>18148</v>
      </c>
      <c r="P149" s="197" t="s">
        <v>19130</v>
      </c>
    </row>
    <row r="150" spans="3:16" ht="20.100000000000001" customHeight="1" x14ac:dyDescent="0.3">
      <c r="C150" s="20" t="s">
        <v>37026</v>
      </c>
      <c r="D150" s="157" t="s">
        <v>7867</v>
      </c>
      <c r="E150" s="36" t="s">
        <v>9929</v>
      </c>
      <c r="F150" s="81">
        <v>7</v>
      </c>
      <c r="G150" s="13" t="s">
        <v>704</v>
      </c>
      <c r="H150" s="13" t="s">
        <v>4081</v>
      </c>
      <c r="I150" s="79">
        <v>2017</v>
      </c>
      <c r="J150" s="79"/>
      <c r="K150" s="73">
        <v>6816720213</v>
      </c>
      <c r="L150" s="90">
        <f>IF(K150/1024 &gt;1,K150/1024," ")</f>
        <v>6656953.3330078125</v>
      </c>
      <c r="M150" s="90">
        <f>IF(K150/1048576 &gt;1,K150/1048576," ")</f>
        <v>6500.9309892654419</v>
      </c>
      <c r="N150" s="91">
        <f>IF(K150&gt;999999999,K150/1073741824," ")</f>
        <v>6.3485654192045331</v>
      </c>
      <c r="O150" s="194" t="s">
        <v>18147</v>
      </c>
      <c r="P150" s="197" t="s">
        <v>19129</v>
      </c>
    </row>
    <row r="151" spans="3:16" ht="20.100000000000001" customHeight="1" x14ac:dyDescent="0.3">
      <c r="C151" s="20"/>
      <c r="D151" s="167"/>
      <c r="E151" s="36"/>
      <c r="F151" s="81"/>
      <c r="G151" s="13"/>
      <c r="H151" s="13"/>
      <c r="I151" s="79"/>
      <c r="J151" s="79"/>
      <c r="K151" s="73"/>
      <c r="L151" s="45" t="str">
        <f>IF(K151/1048576 &gt;1,K151/1048576," ")</f>
        <v xml:space="preserve"> </v>
      </c>
      <c r="M151" s="45"/>
      <c r="N151" s="14"/>
    </row>
    <row r="152" spans="3:16" ht="27" customHeight="1" x14ac:dyDescent="0.35">
      <c r="C152" s="268" t="s">
        <v>7253</v>
      </c>
      <c r="D152" s="167"/>
      <c r="E152" s="36"/>
      <c r="F152" s="81"/>
      <c r="G152" s="13"/>
      <c r="H152" s="13"/>
      <c r="I152" s="79"/>
      <c r="J152" s="79"/>
      <c r="K152" s="73"/>
      <c r="L152" s="45" t="str">
        <f>IF(K152/1048576 &gt;1,K152/1048576," ")</f>
        <v xml:space="preserve"> </v>
      </c>
      <c r="M152" s="45"/>
      <c r="N152" s="14"/>
    </row>
    <row r="153" spans="3:16" ht="20.100000000000001" customHeight="1" x14ac:dyDescent="0.3">
      <c r="C153" s="102" t="s">
        <v>37027</v>
      </c>
      <c r="D153" s="160" t="s">
        <v>4951</v>
      </c>
      <c r="E153" s="36" t="s">
        <v>12625</v>
      </c>
      <c r="F153" s="104">
        <v>5</v>
      </c>
      <c r="G153" s="101" t="s">
        <v>704</v>
      </c>
      <c r="H153" s="105" t="s">
        <v>3740</v>
      </c>
      <c r="I153" s="101">
        <v>1999</v>
      </c>
      <c r="J153" s="101"/>
      <c r="K153" s="90">
        <v>4610708818</v>
      </c>
      <c r="L153" s="90">
        <f>IF(K153/1024 &gt;1,K153/1024," ")</f>
        <v>4502645.330078125</v>
      </c>
      <c r="M153" s="90">
        <f>IF(K153/1048576 &gt;1,K153/1048576," ")</f>
        <v>4397.1145801544189</v>
      </c>
      <c r="N153" s="91">
        <f>IF(K153&gt;999999999,K153/1073741824," ")</f>
        <v>4.2940572071820498</v>
      </c>
      <c r="O153" s="194" t="s">
        <v>30085</v>
      </c>
      <c r="P153" s="197" t="s">
        <v>21809</v>
      </c>
    </row>
    <row r="154" spans="3:16" ht="20.100000000000001" customHeight="1" x14ac:dyDescent="0.3">
      <c r="C154" s="20" t="s">
        <v>37028</v>
      </c>
      <c r="D154" s="161" t="s">
        <v>7253</v>
      </c>
      <c r="E154" s="267" t="s">
        <v>9931</v>
      </c>
      <c r="F154" s="99">
        <v>4.3</v>
      </c>
      <c r="G154" s="101"/>
      <c r="H154" s="101" t="s">
        <v>5871</v>
      </c>
      <c r="I154" s="101">
        <v>2016</v>
      </c>
      <c r="J154" s="101"/>
      <c r="K154" s="90">
        <v>3601524061</v>
      </c>
      <c r="L154" s="90">
        <f>IF(K154/1024 &gt;1,K154/1024," ")</f>
        <v>3517113.3408203125</v>
      </c>
      <c r="M154" s="90">
        <f>IF(K154/1048576 &gt;1,K154/1048576," ")</f>
        <v>3434.6809968948364</v>
      </c>
      <c r="N154" s="91">
        <f>IF(K154&gt;999999999,K154/1073741824," ")</f>
        <v>3.3541806610301137</v>
      </c>
      <c r="O154" s="194" t="s">
        <v>18149</v>
      </c>
      <c r="P154" s="197" t="s">
        <v>19131</v>
      </c>
    </row>
    <row r="155" spans="3:16" ht="20.100000000000001" customHeight="1" x14ac:dyDescent="0.25"/>
    <row r="156" spans="3:16" ht="27" customHeight="1" x14ac:dyDescent="0.35">
      <c r="C156" s="268" t="s">
        <v>33059</v>
      </c>
      <c r="D156" s="167"/>
      <c r="E156" s="36"/>
      <c r="F156" s="81"/>
      <c r="G156" s="13"/>
      <c r="H156" s="13"/>
      <c r="I156" s="79"/>
      <c r="J156" s="79"/>
      <c r="K156" s="73"/>
      <c r="L156" s="45" t="str">
        <f>IF(K156/1024 &gt;1,K156/1024," ")</f>
        <v xml:space="preserve"> </v>
      </c>
      <c r="M156" s="45" t="str">
        <f>IF(K156/1048576 &gt;1,K156/1048576," ")</f>
        <v xml:space="preserve"> </v>
      </c>
      <c r="N156" s="14" t="str">
        <f>IF(K156&gt;999999999,K156/1073741824," ")</f>
        <v xml:space="preserve"> </v>
      </c>
    </row>
    <row r="157" spans="3:16" ht="20.100000000000001" customHeight="1" x14ac:dyDescent="0.3">
      <c r="C157" s="109" t="s">
        <v>37029</v>
      </c>
      <c r="D157" s="160" t="s">
        <v>1932</v>
      </c>
      <c r="E157" s="36" t="s">
        <v>10982</v>
      </c>
      <c r="F157" s="104">
        <v>5.9</v>
      </c>
      <c r="G157" s="13" t="s">
        <v>704</v>
      </c>
      <c r="H157" s="13" t="s">
        <v>3756</v>
      </c>
      <c r="I157" s="101">
        <v>2006</v>
      </c>
      <c r="J157" s="101"/>
      <c r="K157" s="73">
        <v>4320948440</v>
      </c>
      <c r="L157" s="90">
        <f>IF(K157/1024 &gt;1,K157/1024," ")</f>
        <v>4219676.2109375</v>
      </c>
      <c r="M157" s="90">
        <f>IF(K157/1048576 &gt;1,K157/1048576," ")</f>
        <v>4120.7775497436523</v>
      </c>
      <c r="N157" s="91">
        <f>IF(K157&gt;999999999,K157/1073741824," ")</f>
        <v>4.0241968259215355</v>
      </c>
      <c r="O157" s="194" t="s">
        <v>18182</v>
      </c>
      <c r="P157" s="197" t="s">
        <v>18455</v>
      </c>
    </row>
    <row r="158" spans="3:16" ht="20.100000000000001" customHeight="1" x14ac:dyDescent="0.3">
      <c r="C158" s="20" t="s">
        <v>37030</v>
      </c>
      <c r="D158" s="157" t="s">
        <v>9015</v>
      </c>
      <c r="E158" s="36" t="s">
        <v>10981</v>
      </c>
      <c r="F158" s="81">
        <v>5.8</v>
      </c>
      <c r="G158" s="13" t="s">
        <v>704</v>
      </c>
      <c r="H158" s="13" t="s">
        <v>3740</v>
      </c>
      <c r="I158" s="79">
        <v>2020</v>
      </c>
      <c r="J158" s="79"/>
      <c r="K158" s="73">
        <v>5085130752</v>
      </c>
      <c r="L158" s="90">
        <f>IF(K158/1024 &gt;1,K158/1024," ")</f>
        <v>4965948</v>
      </c>
      <c r="M158" s="90">
        <f>IF(K158/1048576 &gt;1,K158/1048576," ")</f>
        <v>4849.55859375</v>
      </c>
      <c r="N158" s="91">
        <f>IF(K158&gt;999999999,K158/1073741824," ")</f>
        <v>4.7358970642089844</v>
      </c>
      <c r="O158" s="194" t="s">
        <v>18181</v>
      </c>
      <c r="P158" s="197" t="s">
        <v>18454</v>
      </c>
    </row>
    <row r="159" spans="3:16" ht="20.100000000000001" customHeight="1" x14ac:dyDescent="0.3">
      <c r="F159" s="49"/>
      <c r="G159" s="9"/>
      <c r="H159" s="9"/>
      <c r="I159" s="19"/>
      <c r="J159" s="19"/>
      <c r="K159" s="22"/>
      <c r="L159" s="45" t="str">
        <f t="shared" si="45"/>
        <v xml:space="preserve"> </v>
      </c>
      <c r="M159" s="45" t="str">
        <f t="shared" si="46"/>
        <v xml:space="preserve"> </v>
      </c>
      <c r="N159" s="14" t="str">
        <f t="shared" si="47"/>
        <v xml:space="preserve"> </v>
      </c>
      <c r="O159" s="193"/>
    </row>
    <row r="160" spans="3:16" ht="27" customHeight="1" x14ac:dyDescent="0.35">
      <c r="C160" s="8" t="s">
        <v>1183</v>
      </c>
      <c r="D160" s="237"/>
      <c r="E160" s="8"/>
      <c r="F160" s="49"/>
      <c r="G160" s="9"/>
      <c r="H160" s="9"/>
      <c r="I160" s="9"/>
      <c r="J160" s="9"/>
      <c r="K160" s="35"/>
      <c r="L160" s="45" t="str">
        <f t="shared" si="45"/>
        <v xml:space="preserve"> </v>
      </c>
      <c r="M160" s="45" t="str">
        <f t="shared" si="46"/>
        <v xml:space="preserve"> </v>
      </c>
      <c r="N160" s="14" t="str">
        <f t="shared" si="47"/>
        <v xml:space="preserve"> </v>
      </c>
      <c r="O160" s="193"/>
    </row>
    <row r="161" spans="3:16" ht="20.100000000000001" customHeight="1" x14ac:dyDescent="0.3">
      <c r="C161" s="7" t="s">
        <v>37031</v>
      </c>
      <c r="D161" s="178" t="s">
        <v>467</v>
      </c>
      <c r="E161" s="36" t="s">
        <v>10242</v>
      </c>
      <c r="F161" s="51">
        <v>7.3</v>
      </c>
      <c r="G161" s="9" t="s">
        <v>704</v>
      </c>
      <c r="H161" s="9" t="s">
        <v>3739</v>
      </c>
      <c r="I161" s="9">
        <v>2002</v>
      </c>
      <c r="J161" s="9"/>
      <c r="K161" s="45">
        <v>4208948679</v>
      </c>
      <c r="L161" s="45">
        <f t="shared" si="45"/>
        <v>4110301.4443359375</v>
      </c>
      <c r="M161" s="45">
        <f t="shared" si="46"/>
        <v>4013.966254234314</v>
      </c>
      <c r="N161" s="14">
        <f t="shared" si="47"/>
        <v>3.9198889201506972</v>
      </c>
      <c r="O161" s="194" t="s">
        <v>30215</v>
      </c>
      <c r="P161" s="197" t="s">
        <v>30216</v>
      </c>
    </row>
    <row r="162" spans="3:16" ht="20.100000000000001" customHeight="1" x14ac:dyDescent="0.3">
      <c r="C162" s="7" t="s">
        <v>37032</v>
      </c>
      <c r="D162" s="178" t="s">
        <v>468</v>
      </c>
      <c r="E162" s="36" t="s">
        <v>10243</v>
      </c>
      <c r="F162" s="51">
        <v>7.2</v>
      </c>
      <c r="G162" s="9" t="s">
        <v>704</v>
      </c>
      <c r="H162" s="9" t="s">
        <v>3739</v>
      </c>
      <c r="I162" s="9">
        <v>2004</v>
      </c>
      <c r="J162" s="9"/>
      <c r="K162" s="45">
        <v>4547619186</v>
      </c>
      <c r="L162" s="45">
        <f t="shared" si="45"/>
        <v>4441034.361328125</v>
      </c>
      <c r="M162" s="45">
        <f t="shared" si="46"/>
        <v>4336.9476184844971</v>
      </c>
      <c r="N162" s="14">
        <f t="shared" si="47"/>
        <v>4.2353004086762667</v>
      </c>
      <c r="O162" s="194" t="s">
        <v>30217</v>
      </c>
      <c r="P162" s="197" t="s">
        <v>30218</v>
      </c>
    </row>
    <row r="163" spans="3:16" ht="20.100000000000001" customHeight="1" x14ac:dyDescent="0.3">
      <c r="C163" s="7" t="s">
        <v>37033</v>
      </c>
      <c r="D163" s="217" t="s">
        <v>466</v>
      </c>
      <c r="E163" s="36" t="s">
        <v>10244</v>
      </c>
      <c r="F163" s="51">
        <v>7.2</v>
      </c>
      <c r="G163" s="9" t="s">
        <v>704</v>
      </c>
      <c r="H163" s="9" t="s">
        <v>3744</v>
      </c>
      <c r="I163" s="9">
        <v>2007</v>
      </c>
      <c r="J163" s="9"/>
      <c r="K163" s="45">
        <v>4820386000</v>
      </c>
      <c r="L163" s="45">
        <f t="shared" si="45"/>
        <v>4707408.203125</v>
      </c>
      <c r="M163" s="45">
        <f t="shared" si="46"/>
        <v>4597.0783233642578</v>
      </c>
      <c r="N163" s="14">
        <f t="shared" si="47"/>
        <v>4.489334300160408</v>
      </c>
      <c r="O163" s="194" t="s">
        <v>30219</v>
      </c>
      <c r="P163" s="197" t="s">
        <v>30220</v>
      </c>
    </row>
    <row r="164" spans="3:16" ht="20.100000000000001" customHeight="1" x14ac:dyDescent="0.3">
      <c r="C164" s="12" t="s">
        <v>37033</v>
      </c>
      <c r="D164" s="177" t="s">
        <v>3154</v>
      </c>
      <c r="E164" s="36" t="s">
        <v>10245</v>
      </c>
      <c r="F164" s="51">
        <v>5.7</v>
      </c>
      <c r="G164" s="9" t="s">
        <v>704</v>
      </c>
      <c r="H164" s="9" t="s">
        <v>3744</v>
      </c>
      <c r="I164" s="9">
        <v>2012</v>
      </c>
      <c r="J164" s="9"/>
      <c r="K164" s="45">
        <v>4871230315</v>
      </c>
      <c r="L164" s="45">
        <f t="shared" si="45"/>
        <v>4757060.8544921875</v>
      </c>
      <c r="M164" s="45">
        <f t="shared" si="46"/>
        <v>4645.5672407150269</v>
      </c>
      <c r="N164" s="14">
        <f t="shared" si="47"/>
        <v>4.5366867585107684</v>
      </c>
      <c r="O164" s="194" t="s">
        <v>30221</v>
      </c>
      <c r="P164" s="197" t="s">
        <v>30222</v>
      </c>
    </row>
    <row r="165" spans="3:16" ht="20.100000000000001" customHeight="1" x14ac:dyDescent="0.3">
      <c r="C165" s="20" t="s">
        <v>37034</v>
      </c>
      <c r="D165" s="177" t="s">
        <v>7022</v>
      </c>
      <c r="E165" s="36" t="s">
        <v>10246</v>
      </c>
      <c r="F165" s="51">
        <v>5.9</v>
      </c>
      <c r="G165" s="49" t="s">
        <v>704</v>
      </c>
      <c r="H165" s="13" t="s">
        <v>5878</v>
      </c>
      <c r="I165" s="9">
        <v>2016</v>
      </c>
      <c r="J165" s="9"/>
      <c r="K165" s="45">
        <v>4987085710</v>
      </c>
      <c r="L165" s="45">
        <f t="shared" ref="L165" si="54">IF(K165/1024 &gt;1,K165/1024," ")</f>
        <v>4870200.888671875</v>
      </c>
      <c r="M165" s="45">
        <f t="shared" ref="M165" si="55">IF(K165/1048576 &gt;1,K165/1048576," ")</f>
        <v>4756.0555553436279</v>
      </c>
      <c r="N165" s="14">
        <f t="shared" ref="N165" si="56">IF(K165&gt;999999999,K165/1073741824," ")</f>
        <v>4.6445855032652617</v>
      </c>
      <c r="O165" s="194" t="s">
        <v>30223</v>
      </c>
      <c r="P165" s="197" t="s">
        <v>30224</v>
      </c>
    </row>
    <row r="166" spans="3:16" ht="20.100000000000001" customHeight="1" x14ac:dyDescent="0.25"/>
    <row r="167" spans="3:16" ht="27" customHeight="1" x14ac:dyDescent="0.35">
      <c r="C167" s="268" t="s">
        <v>8653</v>
      </c>
      <c r="D167" s="167"/>
      <c r="E167" s="36"/>
      <c r="F167" s="81"/>
      <c r="G167" s="13"/>
      <c r="H167" s="13"/>
      <c r="I167" s="79"/>
      <c r="J167" s="79"/>
      <c r="K167" s="73"/>
      <c r="L167" s="45" t="str">
        <f>IF(K167/1024 &gt;1,K167/1024," ")</f>
        <v xml:space="preserve"> </v>
      </c>
      <c r="M167" s="45" t="str">
        <f>IF(K167/1048576 &gt;1,K167/1048576," ")</f>
        <v xml:space="preserve"> </v>
      </c>
      <c r="N167" s="14" t="str">
        <f>IF(K167&gt;999999999,K167/1073741824," ")</f>
        <v xml:space="preserve"> </v>
      </c>
    </row>
    <row r="168" spans="3:16" ht="20.100000000000001" customHeight="1" x14ac:dyDescent="0.3">
      <c r="C168" s="29" t="s">
        <v>37035</v>
      </c>
      <c r="D168" s="157" t="s">
        <v>8653</v>
      </c>
      <c r="E168" s="36" t="s">
        <v>11110</v>
      </c>
      <c r="F168" s="81">
        <v>5.3</v>
      </c>
      <c r="G168" s="13" t="s">
        <v>704</v>
      </c>
      <c r="H168" s="13" t="s">
        <v>3756</v>
      </c>
      <c r="I168" s="79">
        <v>1992</v>
      </c>
      <c r="J168" s="79"/>
      <c r="K168" s="73">
        <v>2174210048</v>
      </c>
      <c r="L168" s="90">
        <f>IF(K168/1024 &gt;1,K168/1024," ")</f>
        <v>2123252</v>
      </c>
      <c r="M168" s="90">
        <f>IF(K168/1048576 &gt;1,K168/1048576," ")</f>
        <v>2073.48828125</v>
      </c>
      <c r="N168" s="91">
        <f>IF(K168&gt;999999999,K168/1073741824," ")</f>
        <v>2.0248908996582031</v>
      </c>
      <c r="O168" s="194" t="s">
        <v>18276</v>
      </c>
      <c r="P168" s="197" t="s">
        <v>19272</v>
      </c>
    </row>
    <row r="169" spans="3:16" ht="20.100000000000001" customHeight="1" x14ac:dyDescent="0.3">
      <c r="C169" s="12" t="s">
        <v>37036</v>
      </c>
      <c r="D169" s="182" t="s">
        <v>8653</v>
      </c>
      <c r="E169" s="36" t="s">
        <v>32784</v>
      </c>
      <c r="F169" s="86">
        <v>5.2</v>
      </c>
      <c r="G169" s="13" t="s">
        <v>704</v>
      </c>
      <c r="H169" s="13" t="s">
        <v>3744</v>
      </c>
      <c r="I169" s="79">
        <v>2021</v>
      </c>
      <c r="J169" s="79"/>
      <c r="K169" s="73">
        <v>5288140800</v>
      </c>
      <c r="L169" s="90">
        <f>IF(K169/1024 &gt;1,K169/1024," ")</f>
        <v>5164200</v>
      </c>
      <c r="M169" s="90">
        <f>IF(K169/1048576 &gt;1,K169/1048576," ")</f>
        <v>5043.1640625</v>
      </c>
      <c r="N169" s="91">
        <f>IF(K169&gt;999999999,K169/1073741824," ")</f>
        <v>4.9249649047851563</v>
      </c>
      <c r="O169" s="223" t="s">
        <v>28130</v>
      </c>
      <c r="P169" s="198" t="s">
        <v>32785</v>
      </c>
    </row>
    <row r="170" spans="3:16" ht="20.100000000000001" customHeight="1" x14ac:dyDescent="0.3">
      <c r="C170" s="12"/>
      <c r="D170" s="177"/>
      <c r="E170" s="36"/>
      <c r="F170" s="51"/>
      <c r="G170" s="9"/>
      <c r="H170" s="9"/>
      <c r="I170" s="9"/>
      <c r="J170" s="9"/>
      <c r="K170" s="45"/>
      <c r="L170" s="45"/>
      <c r="M170" s="45"/>
      <c r="N170" s="14"/>
      <c r="O170" s="193"/>
    </row>
    <row r="171" spans="3:16" ht="27" customHeight="1" x14ac:dyDescent="0.35">
      <c r="C171" s="8" t="s">
        <v>6929</v>
      </c>
      <c r="D171" s="177"/>
      <c r="E171" s="36"/>
      <c r="F171" s="51"/>
      <c r="G171" s="9"/>
      <c r="H171" s="9"/>
      <c r="I171" s="9"/>
      <c r="J171" s="9"/>
      <c r="K171" s="45"/>
      <c r="L171" s="45"/>
      <c r="M171" s="45"/>
      <c r="N171" s="14"/>
      <c r="O171" s="193"/>
    </row>
    <row r="172" spans="3:16" ht="20.100000000000001" customHeight="1" x14ac:dyDescent="0.3">
      <c r="C172" s="4" t="s">
        <v>37037</v>
      </c>
      <c r="D172" s="241" t="s">
        <v>2867</v>
      </c>
      <c r="E172" s="36" t="s">
        <v>10247</v>
      </c>
      <c r="F172" s="51">
        <v>5.6</v>
      </c>
      <c r="G172" s="9" t="s">
        <v>704</v>
      </c>
      <c r="H172" s="9" t="s">
        <v>3739</v>
      </c>
      <c r="I172" s="9">
        <v>2011</v>
      </c>
      <c r="J172" s="9"/>
      <c r="K172" s="45">
        <v>5291648739</v>
      </c>
      <c r="L172" s="45">
        <f t="shared" ref="L172:L174" si="57">IF(K172/1024 &gt;1,K172/1024," ")</f>
        <v>5167625.7216796875</v>
      </c>
      <c r="M172" s="45">
        <f t="shared" ref="M172:M174" si="58">IF(K172/1048576 &gt;1,K172/1048576," ")</f>
        <v>5046.5094938278198</v>
      </c>
      <c r="N172" s="14">
        <f t="shared" ref="N172:N174" si="59">IF(K172&gt;999999999,K172/1073741824," ")</f>
        <v>4.9282319275662303</v>
      </c>
      <c r="O172" s="194" t="s">
        <v>30225</v>
      </c>
      <c r="P172" s="197" t="s">
        <v>30226</v>
      </c>
    </row>
    <row r="173" spans="3:16" ht="20.100000000000001" customHeight="1" x14ac:dyDescent="0.3">
      <c r="C173" s="7" t="s">
        <v>37038</v>
      </c>
      <c r="D173" s="169" t="s">
        <v>4661</v>
      </c>
      <c r="E173" s="36" t="s">
        <v>10248</v>
      </c>
      <c r="F173" s="51">
        <v>6.7</v>
      </c>
      <c r="G173" s="9" t="s">
        <v>704</v>
      </c>
      <c r="H173" s="9" t="s">
        <v>3739</v>
      </c>
      <c r="I173" s="9">
        <v>2014</v>
      </c>
      <c r="J173" s="9"/>
      <c r="K173" s="45">
        <v>5833364155</v>
      </c>
      <c r="L173" s="45">
        <f t="shared" si="57"/>
        <v>5696644.6826171875</v>
      </c>
      <c r="M173" s="45">
        <f t="shared" si="58"/>
        <v>5563.1295728683472</v>
      </c>
      <c r="N173" s="14">
        <f t="shared" si="59"/>
        <v>5.4327437235042453</v>
      </c>
      <c r="O173" s="194" t="s">
        <v>30227</v>
      </c>
      <c r="P173" s="197" t="s">
        <v>30228</v>
      </c>
    </row>
    <row r="174" spans="3:16" ht="20.100000000000001" customHeight="1" x14ac:dyDescent="0.3">
      <c r="C174" s="20" t="s">
        <v>37039</v>
      </c>
      <c r="D174" s="177" t="s">
        <v>8698</v>
      </c>
      <c r="E174" s="36" t="s">
        <v>10249</v>
      </c>
      <c r="F174" s="49">
        <v>6.8</v>
      </c>
      <c r="G174" s="49" t="s">
        <v>704</v>
      </c>
      <c r="H174" s="13" t="s">
        <v>5878</v>
      </c>
      <c r="I174" s="9">
        <v>2016</v>
      </c>
      <c r="J174" s="9"/>
      <c r="K174" s="45">
        <v>5979358444</v>
      </c>
      <c r="L174" s="45">
        <f t="shared" si="57"/>
        <v>5839217.23046875</v>
      </c>
      <c r="M174" s="45">
        <f t="shared" si="58"/>
        <v>5702.3605766296387</v>
      </c>
      <c r="N174" s="14">
        <f t="shared" si="59"/>
        <v>5.5687115006148815</v>
      </c>
      <c r="O174" s="194" t="s">
        <v>30229</v>
      </c>
      <c r="P174" s="197" t="s">
        <v>30230</v>
      </c>
    </row>
    <row r="175" spans="3:16" ht="20.100000000000001" customHeight="1" x14ac:dyDescent="0.25"/>
    <row r="176" spans="3:16" s="138" customFormat="1" ht="27" customHeight="1" x14ac:dyDescent="0.35">
      <c r="C176" s="268" t="s">
        <v>33060</v>
      </c>
      <c r="D176" s="167"/>
      <c r="E176" s="36"/>
      <c r="F176" s="81"/>
      <c r="G176" s="13"/>
      <c r="H176" s="13"/>
      <c r="I176" s="79"/>
      <c r="J176" s="79"/>
      <c r="K176" s="73"/>
      <c r="L176" s="45" t="str">
        <f t="shared" ref="L176:L183" si="60">IF(K176/1024 &gt;1,K176/1024," ")</f>
        <v xml:space="preserve"> </v>
      </c>
      <c r="M176" s="45" t="str">
        <f t="shared" ref="M176:M183" si="61">IF(K176/1048576 &gt;1,K176/1048576," ")</f>
        <v xml:space="preserve"> </v>
      </c>
      <c r="N176" s="14" t="str">
        <f t="shared" ref="N176:N183" si="62">IF(K176&gt;999999999,K176/1073741824," ")</f>
        <v xml:space="preserve"> </v>
      </c>
      <c r="O176" s="194"/>
      <c r="P176" s="197"/>
    </row>
    <row r="177" spans="3:16" ht="20.100000000000001" customHeight="1" x14ac:dyDescent="0.3">
      <c r="C177" s="7" t="s">
        <v>37040</v>
      </c>
      <c r="D177" s="159" t="s">
        <v>4292</v>
      </c>
      <c r="E177" s="36" t="s">
        <v>11141</v>
      </c>
      <c r="F177" s="104">
        <v>6.1</v>
      </c>
      <c r="G177" s="101" t="s">
        <v>704</v>
      </c>
      <c r="H177" s="101" t="s">
        <v>3747</v>
      </c>
      <c r="I177" s="101">
        <v>2012</v>
      </c>
      <c r="J177" s="101"/>
      <c r="K177" s="90">
        <v>2094165797</v>
      </c>
      <c r="L177" s="90">
        <f t="shared" si="60"/>
        <v>2045083.7861328125</v>
      </c>
      <c r="M177" s="90">
        <f t="shared" si="61"/>
        <v>1997.1521348953247</v>
      </c>
      <c r="N177" s="91">
        <f t="shared" si="62"/>
        <v>1.9503438817337155</v>
      </c>
      <c r="O177" s="194" t="s">
        <v>18304</v>
      </c>
      <c r="P177" s="197" t="s">
        <v>19301</v>
      </c>
    </row>
    <row r="178" spans="3:16" ht="20.100000000000001" customHeight="1" x14ac:dyDescent="0.3">
      <c r="C178" s="107" t="s">
        <v>37041</v>
      </c>
      <c r="D178" s="160" t="s">
        <v>4797</v>
      </c>
      <c r="E178" s="36" t="s">
        <v>11142</v>
      </c>
      <c r="F178" s="104">
        <v>6.6</v>
      </c>
      <c r="G178" s="101"/>
      <c r="H178" s="101" t="s">
        <v>4372</v>
      </c>
      <c r="I178" s="101">
        <v>2014</v>
      </c>
      <c r="J178" s="101"/>
      <c r="K178" s="90">
        <v>4001611047</v>
      </c>
      <c r="L178" s="90">
        <f t="shared" si="60"/>
        <v>3907823.2880859375</v>
      </c>
      <c r="M178" s="90">
        <f t="shared" si="61"/>
        <v>3816.2336797714233</v>
      </c>
      <c r="N178" s="91">
        <f t="shared" si="62"/>
        <v>3.7267907029017806</v>
      </c>
      <c r="O178" s="194" t="s">
        <v>18305</v>
      </c>
      <c r="P178" s="197" t="s">
        <v>19302</v>
      </c>
    </row>
    <row r="179" spans="3:16" ht="20.100000000000001" customHeight="1" x14ac:dyDescent="0.3">
      <c r="C179" s="20"/>
      <c r="D179" s="167"/>
      <c r="E179" s="36"/>
      <c r="F179" s="81"/>
      <c r="G179" s="13"/>
      <c r="H179" s="13"/>
      <c r="I179" s="79"/>
      <c r="J179" s="79"/>
      <c r="K179" s="73"/>
      <c r="L179" s="45" t="str">
        <f t="shared" si="60"/>
        <v xml:space="preserve"> </v>
      </c>
      <c r="M179" s="45" t="str">
        <f t="shared" si="61"/>
        <v xml:space="preserve"> </v>
      </c>
      <c r="N179" s="14" t="str">
        <f t="shared" si="62"/>
        <v xml:space="preserve"> </v>
      </c>
    </row>
    <row r="180" spans="3:16" ht="27" customHeight="1" x14ac:dyDescent="0.35">
      <c r="C180" s="268" t="s">
        <v>33050</v>
      </c>
      <c r="D180" s="167"/>
      <c r="E180" s="36"/>
      <c r="F180" s="81"/>
      <c r="G180" s="13"/>
      <c r="H180" s="13"/>
      <c r="I180" s="79"/>
      <c r="J180" s="79"/>
      <c r="K180" s="73"/>
      <c r="L180" s="45" t="str">
        <f t="shared" si="60"/>
        <v xml:space="preserve"> </v>
      </c>
      <c r="M180" s="45" t="str">
        <f t="shared" si="61"/>
        <v xml:space="preserve"> </v>
      </c>
      <c r="N180" s="14" t="str">
        <f t="shared" si="62"/>
        <v xml:space="preserve"> </v>
      </c>
    </row>
    <row r="181" spans="3:16" ht="20.100000000000001" customHeight="1" x14ac:dyDescent="0.3">
      <c r="C181" s="102" t="s">
        <v>37042</v>
      </c>
      <c r="D181" s="159" t="s">
        <v>1947</v>
      </c>
      <c r="E181" s="36" t="s">
        <v>11198</v>
      </c>
      <c r="F181" s="104">
        <v>6.5</v>
      </c>
      <c r="G181" s="94" t="s">
        <v>704</v>
      </c>
      <c r="H181" s="94" t="s">
        <v>3757</v>
      </c>
      <c r="I181" s="101">
        <v>1984</v>
      </c>
      <c r="J181" s="101"/>
      <c r="K181" s="90">
        <v>4573167360</v>
      </c>
      <c r="L181" s="90">
        <f t="shared" si="60"/>
        <v>4465983.75</v>
      </c>
      <c r="M181" s="90">
        <f t="shared" si="61"/>
        <v>4361.312255859375</v>
      </c>
      <c r="N181" s="91">
        <f t="shared" si="62"/>
        <v>4.2590939998626709</v>
      </c>
      <c r="O181" s="194" t="s">
        <v>18354</v>
      </c>
      <c r="P181" s="197" t="s">
        <v>19357</v>
      </c>
    </row>
    <row r="182" spans="3:16" ht="20.100000000000001" customHeight="1" x14ac:dyDescent="0.3">
      <c r="C182" s="102" t="s">
        <v>37043</v>
      </c>
      <c r="D182" s="159" t="s">
        <v>1946</v>
      </c>
      <c r="E182" s="36" t="s">
        <v>11199</v>
      </c>
      <c r="F182" s="104">
        <v>5.5</v>
      </c>
      <c r="G182" s="101" t="s">
        <v>704</v>
      </c>
      <c r="H182" s="101" t="s">
        <v>3739</v>
      </c>
      <c r="I182" s="101">
        <v>1989</v>
      </c>
      <c r="J182" s="101"/>
      <c r="K182" s="90">
        <v>4197383969</v>
      </c>
      <c r="L182" s="90">
        <f t="shared" si="60"/>
        <v>4099007.7822265625</v>
      </c>
      <c r="M182" s="90">
        <f t="shared" si="61"/>
        <v>4002.9372873306274</v>
      </c>
      <c r="N182" s="91">
        <f t="shared" si="62"/>
        <v>3.9091184446588159</v>
      </c>
      <c r="O182" s="194" t="s">
        <v>18355</v>
      </c>
      <c r="P182" s="197" t="s">
        <v>19358</v>
      </c>
    </row>
    <row r="183" spans="3:16" ht="20.100000000000001" customHeight="1" x14ac:dyDescent="0.3">
      <c r="C183" s="29" t="s">
        <v>37044</v>
      </c>
      <c r="D183" s="168" t="s">
        <v>1947</v>
      </c>
      <c r="E183" s="36" t="s">
        <v>11197</v>
      </c>
      <c r="F183" s="99">
        <v>4.5999999999999996</v>
      </c>
      <c r="G183" s="99" t="s">
        <v>704</v>
      </c>
      <c r="H183" s="105" t="s">
        <v>5878</v>
      </c>
      <c r="I183" s="101">
        <v>2016</v>
      </c>
      <c r="J183" s="101"/>
      <c r="K183" s="90">
        <v>5465253690</v>
      </c>
      <c r="L183" s="90">
        <f t="shared" si="60"/>
        <v>5337161.806640625</v>
      </c>
      <c r="M183" s="90">
        <f t="shared" si="61"/>
        <v>5212.0720767974854</v>
      </c>
      <c r="N183" s="91">
        <f t="shared" si="62"/>
        <v>5.0899141374975443</v>
      </c>
      <c r="O183" s="194" t="s">
        <v>18353</v>
      </c>
      <c r="P183" s="197" t="s">
        <v>19356</v>
      </c>
    </row>
    <row r="184" spans="3:16" s="278" customFormat="1" ht="20.100000000000001" customHeight="1" x14ac:dyDescent="0.3">
      <c r="C184" s="20" t="s">
        <v>37045</v>
      </c>
      <c r="D184" s="177" t="s">
        <v>33021</v>
      </c>
      <c r="E184" s="36" t="s">
        <v>33022</v>
      </c>
      <c r="F184" s="49">
        <v>6.4</v>
      </c>
      <c r="G184" s="13" t="s">
        <v>704</v>
      </c>
      <c r="H184" s="13" t="s">
        <v>3744</v>
      </c>
      <c r="I184" s="9">
        <v>2021</v>
      </c>
      <c r="J184" s="9"/>
      <c r="K184" s="45">
        <v>5286662144</v>
      </c>
      <c r="L184" s="90">
        <f t="shared" ref="L184" si="63">IF(K184/1024 &gt;1,K184/1024," ")</f>
        <v>5162756</v>
      </c>
      <c r="M184" s="90">
        <f t="shared" ref="M184" si="64">IF(K184/1048576 &gt;1,K184/1048576," ")</f>
        <v>5041.75390625</v>
      </c>
      <c r="N184" s="91">
        <f t="shared" ref="N184" si="65">IF(K184&gt;999999999,K184/1073741824," ")</f>
        <v>4.9235877990722656</v>
      </c>
      <c r="O184" s="194" t="s">
        <v>33023</v>
      </c>
      <c r="P184" s="197" t="s">
        <v>33024</v>
      </c>
    </row>
    <row r="185" spans="3:16" ht="20.100000000000001" customHeight="1" x14ac:dyDescent="0.3">
      <c r="C185" s="20"/>
      <c r="D185" s="167"/>
      <c r="E185" s="36"/>
      <c r="F185" s="81"/>
      <c r="G185" s="13"/>
      <c r="H185" s="13"/>
      <c r="I185" s="79"/>
      <c r="J185" s="79"/>
      <c r="K185" s="73"/>
      <c r="L185" s="45" t="str">
        <f>IF(K185/1048576 &gt;1,K185/1048576," ")</f>
        <v xml:space="preserve"> </v>
      </c>
      <c r="M185" s="45"/>
      <c r="N185" s="14"/>
    </row>
    <row r="186" spans="3:16" ht="27" customHeight="1" x14ac:dyDescent="0.35">
      <c r="C186" s="268" t="s">
        <v>33072</v>
      </c>
      <c r="D186" s="167"/>
      <c r="E186" s="36"/>
      <c r="F186" s="81"/>
      <c r="G186" s="13"/>
      <c r="H186" s="13"/>
      <c r="I186" s="79"/>
      <c r="J186" s="79"/>
      <c r="K186" s="73"/>
      <c r="L186" s="45" t="str">
        <f>IF(K186/1048576 &gt;1,K186/1048576," ")</f>
        <v xml:space="preserve"> </v>
      </c>
      <c r="M186" s="45"/>
      <c r="N186" s="14"/>
    </row>
    <row r="187" spans="3:16" ht="20.100000000000001" customHeight="1" x14ac:dyDescent="0.3">
      <c r="C187" s="12" t="s">
        <v>37046</v>
      </c>
      <c r="D187" s="160" t="s">
        <v>1952</v>
      </c>
      <c r="E187" s="36" t="s">
        <v>11232</v>
      </c>
      <c r="F187" s="104">
        <v>6.6</v>
      </c>
      <c r="G187" s="94"/>
      <c r="H187" s="94" t="s">
        <v>3743</v>
      </c>
      <c r="I187" s="101">
        <v>2008</v>
      </c>
      <c r="J187" s="101"/>
      <c r="K187" s="90">
        <v>2406875758</v>
      </c>
      <c r="L187" s="90">
        <f>IF(K187/1024 &gt;1,K187/1024," ")</f>
        <v>2350464.607421875</v>
      </c>
      <c r="M187" s="90">
        <f>IF(K187/1048576 &gt;1,K187/1048576," ")</f>
        <v>2295.3755931854248</v>
      </c>
      <c r="N187" s="91">
        <f>IF(K187&gt;999999999,K187/1073741824," ")</f>
        <v>2.2415777277201414</v>
      </c>
      <c r="O187" s="194" t="s">
        <v>18382</v>
      </c>
      <c r="P187" s="197" t="s">
        <v>19388</v>
      </c>
    </row>
    <row r="188" spans="3:16" ht="20.100000000000001" customHeight="1" x14ac:dyDescent="0.3">
      <c r="C188" s="12" t="s">
        <v>37047</v>
      </c>
      <c r="D188" s="160" t="s">
        <v>1953</v>
      </c>
      <c r="E188" s="36" t="s">
        <v>11233</v>
      </c>
      <c r="F188" s="104">
        <v>6.3</v>
      </c>
      <c r="G188" s="94"/>
      <c r="H188" s="94" t="s">
        <v>3745</v>
      </c>
      <c r="I188" s="101">
        <v>2008</v>
      </c>
      <c r="J188" s="101"/>
      <c r="K188" s="90">
        <v>2428965857</v>
      </c>
      <c r="L188" s="90">
        <f>IF(K188/1024 &gt;1,K188/1024," ")</f>
        <v>2372036.9697265625</v>
      </c>
      <c r="M188" s="90">
        <f>IF(K188/1048576 &gt;1,K188/1048576," ")</f>
        <v>2316.4423532485962</v>
      </c>
      <c r="N188" s="91">
        <f>IF(K188&gt;999999999,K188/1073741824," ")</f>
        <v>2.2621507355943322</v>
      </c>
      <c r="O188" s="194" t="s">
        <v>18383</v>
      </c>
      <c r="P188" s="197" t="s">
        <v>19389</v>
      </c>
    </row>
    <row r="189" spans="3:16" ht="20.100000000000001" customHeight="1" x14ac:dyDescent="0.3">
      <c r="C189" s="20"/>
      <c r="D189" s="167"/>
      <c r="E189" s="36"/>
      <c r="F189" s="81"/>
      <c r="G189" s="13"/>
      <c r="H189" s="13"/>
      <c r="I189" s="79"/>
      <c r="J189" s="79"/>
      <c r="K189" s="73"/>
      <c r="L189" s="45" t="str">
        <f>IF(K189/1048576 &gt;1,K189/1048576," ")</f>
        <v xml:space="preserve"> </v>
      </c>
      <c r="M189" s="45"/>
      <c r="N189" s="14"/>
    </row>
    <row r="190" spans="3:16" ht="27" customHeight="1" x14ac:dyDescent="0.35">
      <c r="C190" s="268" t="s">
        <v>33073</v>
      </c>
      <c r="D190" s="167"/>
      <c r="E190" s="36"/>
      <c r="F190" s="81"/>
      <c r="G190" s="13"/>
      <c r="H190" s="13"/>
      <c r="I190" s="79"/>
      <c r="J190" s="79"/>
      <c r="K190" s="73"/>
      <c r="L190" s="45" t="str">
        <f>IF(K190/1048576 &gt;1,K190/1048576," ")</f>
        <v xml:space="preserve"> </v>
      </c>
      <c r="M190" s="45"/>
      <c r="N190" s="14"/>
    </row>
    <row r="191" spans="3:16" ht="20.100000000000001" customHeight="1" x14ac:dyDescent="0.3">
      <c r="C191" s="7" t="s">
        <v>37048</v>
      </c>
      <c r="D191" s="159" t="s">
        <v>5436</v>
      </c>
      <c r="E191" s="36" t="s">
        <v>11260</v>
      </c>
      <c r="F191" s="104">
        <v>3.6</v>
      </c>
      <c r="G191" s="101" t="s">
        <v>704</v>
      </c>
      <c r="H191" s="101" t="s">
        <v>3757</v>
      </c>
      <c r="I191" s="101">
        <v>2015</v>
      </c>
      <c r="J191" s="101"/>
      <c r="K191" s="90">
        <v>4784785504</v>
      </c>
      <c r="L191" s="90">
        <f>IF(K191/1024 &gt;1,K191/1024," ")</f>
        <v>4672642.09375</v>
      </c>
      <c r="M191" s="90">
        <f>IF(K191/1048576 &gt;1,K191/1048576," ")</f>
        <v>4563.1270446777344</v>
      </c>
      <c r="N191" s="91">
        <f>IF(K191&gt;999999999,K191/1073741824," ")</f>
        <v>4.4561787545681</v>
      </c>
      <c r="O191" s="194" t="s">
        <v>18405</v>
      </c>
      <c r="P191" s="197" t="s">
        <v>19416</v>
      </c>
    </row>
    <row r="192" spans="3:16" ht="20.100000000000001" customHeight="1" x14ac:dyDescent="0.3">
      <c r="C192" s="112" t="s">
        <v>37049</v>
      </c>
      <c r="D192" s="161" t="s">
        <v>7439</v>
      </c>
      <c r="E192" s="36" t="s">
        <v>11261</v>
      </c>
      <c r="F192" s="99">
        <v>3.6</v>
      </c>
      <c r="G192" s="99" t="s">
        <v>704</v>
      </c>
      <c r="H192" s="105" t="s">
        <v>4081</v>
      </c>
      <c r="I192" s="101">
        <v>2017</v>
      </c>
      <c r="J192" s="101"/>
      <c r="K192" s="90">
        <v>5569296644</v>
      </c>
      <c r="L192" s="90">
        <f>IF(K192/1024 &gt;1,K192/1024," ")</f>
        <v>5438766.25390625</v>
      </c>
      <c r="M192" s="90">
        <f>IF(K192/1048576 &gt;1,K192/1048576," ")</f>
        <v>5311.2951698303223</v>
      </c>
      <c r="N192" s="91">
        <f>IF(K192&gt;999999999,K192/1073741824," ")</f>
        <v>5.1868116892874241</v>
      </c>
      <c r="O192" s="194" t="s">
        <v>18406</v>
      </c>
      <c r="P192" s="197" t="s">
        <v>19417</v>
      </c>
    </row>
    <row r="193" spans="3:16" ht="20.100000000000001" customHeight="1" x14ac:dyDescent="0.3">
      <c r="C193" s="20"/>
      <c r="D193" s="167"/>
      <c r="E193" s="36"/>
      <c r="F193" s="81"/>
      <c r="G193" s="13"/>
      <c r="H193" s="13"/>
      <c r="I193" s="79"/>
      <c r="J193" s="79"/>
      <c r="K193" s="73"/>
      <c r="L193" s="45" t="str">
        <f>IF(K193/1048576 &gt;1,K193/1048576," ")</f>
        <v xml:space="preserve"> </v>
      </c>
      <c r="M193" s="45"/>
      <c r="N193" s="14"/>
    </row>
    <row r="194" spans="3:16" ht="27" customHeight="1" x14ac:dyDescent="0.35">
      <c r="C194" s="268" t="s">
        <v>1663</v>
      </c>
      <c r="D194" s="167"/>
      <c r="E194" s="36"/>
      <c r="F194" s="81"/>
      <c r="G194" s="13"/>
      <c r="H194" s="13"/>
      <c r="I194" s="79"/>
      <c r="J194" s="79"/>
      <c r="K194" s="73"/>
      <c r="L194" s="45" t="str">
        <f>IF(K194/1048576 &gt;1,K194/1048576," ")</f>
        <v xml:space="preserve"> </v>
      </c>
      <c r="M194" s="45"/>
      <c r="N194" s="14"/>
    </row>
    <row r="195" spans="3:16" ht="20.100000000000001" customHeight="1" x14ac:dyDescent="0.3">
      <c r="C195" s="102" t="s">
        <v>37050</v>
      </c>
      <c r="D195" s="159" t="s">
        <v>1663</v>
      </c>
      <c r="E195" s="36" t="s">
        <v>11300</v>
      </c>
      <c r="F195" s="104">
        <v>7.5</v>
      </c>
      <c r="G195" s="94" t="s">
        <v>704</v>
      </c>
      <c r="H195" s="94" t="s">
        <v>3745</v>
      </c>
      <c r="I195" s="94">
        <v>1994</v>
      </c>
      <c r="J195" s="94"/>
      <c r="K195" s="108">
        <v>2267297341</v>
      </c>
      <c r="L195" s="90">
        <f>IF(K195/1024 &gt;1,K195/1024," ")</f>
        <v>2214157.5595703125</v>
      </c>
      <c r="M195" s="90">
        <f>IF(K195/1048576 &gt;1,K195/1048576," ")</f>
        <v>2162.2632417678833</v>
      </c>
      <c r="N195" s="91">
        <f>IF(K195&gt;999999999,K195/1073741824," ")</f>
        <v>2.1115851970389485</v>
      </c>
      <c r="O195" s="194" t="s">
        <v>19475</v>
      </c>
      <c r="P195" s="197" t="s">
        <v>19476</v>
      </c>
    </row>
    <row r="196" spans="3:16" ht="20.100000000000001" customHeight="1" x14ac:dyDescent="0.3">
      <c r="C196" s="48" t="s">
        <v>37051</v>
      </c>
      <c r="D196" s="168" t="s">
        <v>6571</v>
      </c>
      <c r="E196" s="36" t="s">
        <v>11299</v>
      </c>
      <c r="F196" s="99">
        <v>6.5</v>
      </c>
      <c r="G196" s="99"/>
      <c r="H196" s="101" t="s">
        <v>5892</v>
      </c>
      <c r="I196" s="101">
        <v>2006</v>
      </c>
      <c r="J196" s="101"/>
      <c r="K196" s="90">
        <v>2423513516</v>
      </c>
      <c r="L196" s="90">
        <f>IF(K196/1024 &gt;1,K196/1024," ")</f>
        <v>2366712.41796875</v>
      </c>
      <c r="M196" s="90">
        <f>IF(K196/1048576 &gt;1,K196/1048576," ")</f>
        <v>2311.2425956726074</v>
      </c>
      <c r="N196" s="91">
        <f>IF(K196&gt;999999999,K196/1073741824," ")</f>
        <v>2.2570728473365307</v>
      </c>
      <c r="O196" s="194" t="s">
        <v>17657</v>
      </c>
      <c r="P196" s="197" t="s">
        <v>19474</v>
      </c>
    </row>
    <row r="197" spans="3:16" s="329" customFormat="1" ht="20.100000000000001" customHeight="1" x14ac:dyDescent="0.3">
      <c r="C197" s="20" t="s">
        <v>42837</v>
      </c>
      <c r="D197" s="261" t="s">
        <v>42833</v>
      </c>
      <c r="E197" s="36" t="s">
        <v>42834</v>
      </c>
      <c r="F197" s="81">
        <v>5.3</v>
      </c>
      <c r="G197" s="13" t="s">
        <v>704</v>
      </c>
      <c r="H197" s="13" t="s">
        <v>3740</v>
      </c>
      <c r="I197" s="79">
        <v>2022</v>
      </c>
      <c r="J197" s="79"/>
      <c r="K197" s="73">
        <v>4592197632</v>
      </c>
      <c r="L197" s="90">
        <f>IF(K197/1024 &gt;1,K197/1024," ")</f>
        <v>4484568</v>
      </c>
      <c r="M197" s="90">
        <f>IF(K197/1048576 &gt;1,K197/1048576," ")</f>
        <v>4379.4609375</v>
      </c>
      <c r="N197" s="91">
        <f>IF(K197&gt;999999999,K197/1073741824," ")</f>
        <v>4.2768173217773438</v>
      </c>
      <c r="O197" s="223" t="s">
        <v>42835</v>
      </c>
      <c r="P197" s="198" t="s">
        <v>42836</v>
      </c>
    </row>
    <row r="198" spans="3:16" ht="20.100000000000001" customHeight="1" x14ac:dyDescent="0.25"/>
    <row r="199" spans="3:16" ht="27" customHeight="1" x14ac:dyDescent="0.35">
      <c r="C199" s="268" t="s">
        <v>33074</v>
      </c>
      <c r="D199" s="167"/>
      <c r="E199" s="36"/>
      <c r="F199" s="81"/>
      <c r="G199" s="13"/>
      <c r="H199" s="13"/>
      <c r="I199" s="79"/>
      <c r="J199" s="79"/>
      <c r="K199" s="73"/>
      <c r="L199" s="45" t="str">
        <f>IF(K199/1048576 &gt;1,K199/1048576," ")</f>
        <v xml:space="preserve"> </v>
      </c>
      <c r="M199" s="45"/>
      <c r="N199" s="14"/>
    </row>
    <row r="200" spans="3:16" ht="20.100000000000001" customHeight="1" x14ac:dyDescent="0.3">
      <c r="C200" s="102" t="s">
        <v>37052</v>
      </c>
      <c r="D200" s="159" t="s">
        <v>1098</v>
      </c>
      <c r="E200" s="36" t="s">
        <v>11312</v>
      </c>
      <c r="F200" s="104">
        <v>5.0999999999999996</v>
      </c>
      <c r="G200" s="99" t="s">
        <v>704</v>
      </c>
      <c r="H200" s="105" t="s">
        <v>5878</v>
      </c>
      <c r="I200" s="94">
        <v>1986</v>
      </c>
      <c r="J200" s="94"/>
      <c r="K200" s="90">
        <v>1759917651</v>
      </c>
      <c r="L200" s="90">
        <f>IF(K200/1024 &gt;1,K200/1024," ")</f>
        <v>1718669.5810546875</v>
      </c>
      <c r="M200" s="90">
        <f>IF(K200/1048576 &gt;1,K200/1048576," ")</f>
        <v>1678.3882627487183</v>
      </c>
      <c r="N200" s="91">
        <f>IF(K200&gt;999999999,K200/1073741824," ")</f>
        <v>1.6390510378405452</v>
      </c>
      <c r="O200" s="194" t="s">
        <v>19499</v>
      </c>
      <c r="P200" s="197" t="s">
        <v>19500</v>
      </c>
    </row>
    <row r="201" spans="3:16" ht="20.100000000000001" customHeight="1" x14ac:dyDescent="0.3">
      <c r="C201" s="7" t="s">
        <v>37053</v>
      </c>
      <c r="D201" s="159" t="s">
        <v>2722</v>
      </c>
      <c r="E201" s="36" t="s">
        <v>11310</v>
      </c>
      <c r="F201" s="104">
        <v>4.0999999999999996</v>
      </c>
      <c r="G201" s="99" t="s">
        <v>704</v>
      </c>
      <c r="H201" s="105" t="s">
        <v>5878</v>
      </c>
      <c r="I201" s="101">
        <v>1988</v>
      </c>
      <c r="J201" s="101"/>
      <c r="K201" s="90">
        <v>2169558945</v>
      </c>
      <c r="L201" s="90">
        <f>IF(K201/1024 &gt;1,K201/1024," ")</f>
        <v>2118709.9072265625</v>
      </c>
      <c r="M201" s="90">
        <f>IF(K201/1048576 &gt;1,K201/1048576," ")</f>
        <v>2069.0526437759399</v>
      </c>
      <c r="N201" s="91">
        <f>IF(K201&gt;999999999,K201/1073741824," ")</f>
        <v>2.0205592224374413</v>
      </c>
      <c r="O201" s="194" t="s">
        <v>19495</v>
      </c>
      <c r="P201" s="197" t="s">
        <v>19496</v>
      </c>
    </row>
    <row r="202" spans="3:16" ht="20.100000000000001" customHeight="1" x14ac:dyDescent="0.3">
      <c r="C202" s="20" t="s">
        <v>37054</v>
      </c>
      <c r="D202" s="157" t="s">
        <v>8522</v>
      </c>
      <c r="E202" s="36" t="s">
        <v>11311</v>
      </c>
      <c r="F202" s="81">
        <v>3.5</v>
      </c>
      <c r="G202" s="13" t="s">
        <v>704</v>
      </c>
      <c r="H202" s="13" t="s">
        <v>5981</v>
      </c>
      <c r="I202" s="79">
        <v>2001</v>
      </c>
      <c r="J202" s="83"/>
      <c r="K202" s="73">
        <v>3208294763</v>
      </c>
      <c r="L202" s="90">
        <f>IF(K202/1024 &gt;1,K202/1024," ")</f>
        <v>3133100.3544921875</v>
      </c>
      <c r="M202" s="90">
        <f>IF(K202/1048576 &gt;1,K202/1048576," ")</f>
        <v>3059.6683149337769</v>
      </c>
      <c r="N202" s="91">
        <f>IF(K202&gt;999999999,K202/1073741824," ")</f>
        <v>2.9879573388025165</v>
      </c>
      <c r="O202" s="194" t="s">
        <v>19497</v>
      </c>
      <c r="P202" s="197" t="s">
        <v>19498</v>
      </c>
    </row>
    <row r="203" spans="3:16" ht="20.100000000000001" customHeight="1" x14ac:dyDescent="0.25"/>
    <row r="204" spans="3:16" ht="27" customHeight="1" x14ac:dyDescent="0.35">
      <c r="C204" s="268" t="s">
        <v>33075</v>
      </c>
      <c r="D204" s="167"/>
      <c r="E204" s="36"/>
      <c r="F204" s="81"/>
      <c r="G204" s="13"/>
      <c r="H204" s="13"/>
      <c r="I204" s="79"/>
      <c r="J204" s="79"/>
      <c r="K204" s="73"/>
      <c r="L204" s="45" t="str">
        <f>IF(K204/1048576 &gt;1,K204/1048576," ")</f>
        <v xml:space="preserve"> </v>
      </c>
      <c r="M204" s="45"/>
      <c r="N204" s="14"/>
    </row>
    <row r="205" spans="3:16" ht="20.100000000000001" customHeight="1" x14ac:dyDescent="0.3">
      <c r="C205" s="109" t="s">
        <v>37055</v>
      </c>
      <c r="D205" s="159" t="s">
        <v>3685</v>
      </c>
      <c r="E205" s="36" t="s">
        <v>11332</v>
      </c>
      <c r="F205" s="104">
        <v>5.6</v>
      </c>
      <c r="G205" s="101" t="s">
        <v>704</v>
      </c>
      <c r="H205" s="101" t="s">
        <v>3745</v>
      </c>
      <c r="I205" s="101">
        <v>1991</v>
      </c>
      <c r="J205" s="101"/>
      <c r="K205" s="90">
        <v>2917270960</v>
      </c>
      <c r="L205" s="90">
        <f>IF(K205/1024 &gt;1,K205/1024," ")</f>
        <v>2848897.421875</v>
      </c>
      <c r="M205" s="90">
        <f>IF(K205/1048576 &gt;1,K205/1048576," ")</f>
        <v>2782.1263885498047</v>
      </c>
      <c r="N205" s="91">
        <f>IF(K205&gt;999999999,K205/1073741824," ")</f>
        <v>2.7169203013181686</v>
      </c>
      <c r="O205" s="194" t="s">
        <v>19543</v>
      </c>
      <c r="P205" s="197" t="s">
        <v>19544</v>
      </c>
    </row>
    <row r="206" spans="3:16" ht="20.100000000000001" customHeight="1" x14ac:dyDescent="0.3">
      <c r="C206" s="48" t="s">
        <v>37056</v>
      </c>
      <c r="D206" s="168" t="s">
        <v>6328</v>
      </c>
      <c r="E206" s="36" t="s">
        <v>11331</v>
      </c>
      <c r="F206" s="99">
        <v>4</v>
      </c>
      <c r="G206" s="99" t="s">
        <v>704</v>
      </c>
      <c r="H206" s="101" t="s">
        <v>5877</v>
      </c>
      <c r="I206" s="101">
        <v>1994</v>
      </c>
      <c r="J206" s="101"/>
      <c r="K206" s="90">
        <v>3525321810</v>
      </c>
      <c r="L206" s="90">
        <f>IF(K206/1024 &gt;1,K206/1024," ")</f>
        <v>3442697.080078125</v>
      </c>
      <c r="M206" s="90">
        <f>IF(K206/1048576 &gt;1,K206/1048576," ")</f>
        <v>3362.0088672637939</v>
      </c>
      <c r="N206" s="91">
        <f>IF(K206&gt;999999999,K206/1073741824," ")</f>
        <v>3.2832117844372988</v>
      </c>
      <c r="O206" s="194" t="s">
        <v>19541</v>
      </c>
      <c r="P206" s="197" t="s">
        <v>19542</v>
      </c>
    </row>
    <row r="207" spans="3:16" ht="20.100000000000001" customHeight="1" x14ac:dyDescent="0.25"/>
    <row r="208" spans="3:16" ht="27" customHeight="1" x14ac:dyDescent="0.35">
      <c r="C208" s="268" t="s">
        <v>33076</v>
      </c>
      <c r="D208" s="167"/>
      <c r="E208" s="36"/>
      <c r="F208" s="81"/>
      <c r="G208" s="13"/>
      <c r="H208" s="13"/>
      <c r="I208" s="79"/>
      <c r="J208" s="79"/>
      <c r="K208" s="73"/>
      <c r="L208" s="45" t="str">
        <f>IF(K208/1048576 &gt;1,K208/1048576," ")</f>
        <v xml:space="preserve"> </v>
      </c>
      <c r="M208" s="45"/>
      <c r="N208" s="14"/>
    </row>
    <row r="209" spans="3:16" ht="20.100000000000001" customHeight="1" x14ac:dyDescent="0.3">
      <c r="C209" s="7" t="s">
        <v>37057</v>
      </c>
      <c r="D209" s="159" t="s">
        <v>2712</v>
      </c>
      <c r="E209" s="36" t="s">
        <v>11354</v>
      </c>
      <c r="F209" s="104">
        <v>5.8</v>
      </c>
      <c r="G209" s="101" t="s">
        <v>704</v>
      </c>
      <c r="H209" s="101" t="s">
        <v>3744</v>
      </c>
      <c r="I209" s="101">
        <v>2011</v>
      </c>
      <c r="J209" s="101"/>
      <c r="K209" s="90">
        <v>2960473286</v>
      </c>
      <c r="L209" s="90">
        <f>IF(K209/1024 &gt;1,K209/1024," ")</f>
        <v>2891087.193359375</v>
      </c>
      <c r="M209" s="90">
        <f>IF(K209/1048576 &gt;1,K209/1048576," ")</f>
        <v>2823.3273372650146</v>
      </c>
      <c r="N209" s="91">
        <f>IF(K209&gt;999999999,K209/1073741824," ")</f>
        <v>2.7571556027978659</v>
      </c>
      <c r="O209" s="194" t="s">
        <v>19584</v>
      </c>
      <c r="P209" s="197" t="s">
        <v>19585</v>
      </c>
    </row>
    <row r="210" spans="3:16" ht="20.100000000000001" customHeight="1" x14ac:dyDescent="0.3">
      <c r="C210" s="102" t="s">
        <v>37058</v>
      </c>
      <c r="D210" s="159" t="s">
        <v>5409</v>
      </c>
      <c r="E210" s="36" t="s">
        <v>11355</v>
      </c>
      <c r="F210" s="104">
        <v>5.0999999999999996</v>
      </c>
      <c r="G210" s="101" t="s">
        <v>704</v>
      </c>
      <c r="H210" s="101" t="s">
        <v>3744</v>
      </c>
      <c r="I210" s="101">
        <v>2014</v>
      </c>
      <c r="J210" s="101"/>
      <c r="K210" s="90">
        <v>5181261821</v>
      </c>
      <c r="L210" s="90">
        <f>IF(K210/1024 &gt;1,K210/1024," ")</f>
        <v>5059825.9970703125</v>
      </c>
      <c r="M210" s="90">
        <f>IF(K210/1048576 &gt;1,K210/1048576," ")</f>
        <v>4941.2363252639771</v>
      </c>
      <c r="N210" s="91">
        <f>IF(K210&gt;999999999,K210/1073741824," ")</f>
        <v>4.8254260988906026</v>
      </c>
      <c r="O210" s="194" t="s">
        <v>19586</v>
      </c>
      <c r="P210" s="197" t="s">
        <v>19587</v>
      </c>
    </row>
    <row r="211" spans="3:16" ht="20.100000000000001" customHeight="1" x14ac:dyDescent="0.3">
      <c r="C211" s="20"/>
      <c r="D211" s="167"/>
      <c r="E211" s="36"/>
      <c r="F211" s="81"/>
      <c r="G211" s="13"/>
      <c r="H211" s="13"/>
      <c r="I211" s="79"/>
      <c r="J211" s="79"/>
      <c r="K211" s="73"/>
      <c r="L211" s="45" t="str">
        <f>IF(K211/1048576 &gt;1,K211/1048576," ")</f>
        <v xml:space="preserve"> </v>
      </c>
      <c r="M211" s="45"/>
      <c r="N211" s="14"/>
    </row>
    <row r="212" spans="3:16" ht="27" customHeight="1" x14ac:dyDescent="0.35">
      <c r="C212" s="268" t="s">
        <v>33068</v>
      </c>
      <c r="D212" s="167"/>
      <c r="E212" s="36"/>
      <c r="F212" s="81"/>
      <c r="G212" s="13"/>
      <c r="H212" s="13"/>
      <c r="I212" s="79"/>
      <c r="J212" s="79"/>
      <c r="K212" s="73"/>
      <c r="L212" s="45" t="str">
        <f>IF(K212/1048576 &gt;1,K212/1048576," ")</f>
        <v xml:space="preserve"> </v>
      </c>
      <c r="M212" s="45"/>
      <c r="N212" s="14"/>
    </row>
    <row r="213" spans="3:16" ht="20.100000000000001" customHeight="1" x14ac:dyDescent="0.3">
      <c r="C213" s="12" t="s">
        <v>37059</v>
      </c>
      <c r="D213" s="169" t="s">
        <v>4458</v>
      </c>
      <c r="E213" s="36" t="s">
        <v>11357</v>
      </c>
      <c r="F213" s="104">
        <v>6</v>
      </c>
      <c r="G213" s="101" t="s">
        <v>704</v>
      </c>
      <c r="H213" s="101" t="s">
        <v>3745</v>
      </c>
      <c r="I213" s="101">
        <v>1995</v>
      </c>
      <c r="J213" s="101"/>
      <c r="K213" s="90">
        <v>3067444511</v>
      </c>
      <c r="L213" s="90">
        <f>IF(K213/1024 &gt;1,K213/1024," ")</f>
        <v>2995551.2802734375</v>
      </c>
      <c r="M213" s="90">
        <f>IF(K213/1048576 &gt;1,K213/1048576," ")</f>
        <v>2925.3430471420288</v>
      </c>
      <c r="N213" s="91">
        <f>IF(K213&gt;999999999,K213/1073741824," ")</f>
        <v>2.8567803194746375</v>
      </c>
      <c r="O213" s="194" t="s">
        <v>19589</v>
      </c>
      <c r="P213" s="197" t="s">
        <v>19590</v>
      </c>
    </row>
    <row r="214" spans="3:16" ht="20.100000000000001" customHeight="1" x14ac:dyDescent="0.3">
      <c r="C214" s="109" t="s">
        <v>37060</v>
      </c>
      <c r="D214" s="159" t="s">
        <v>1097</v>
      </c>
      <c r="E214" s="36" t="s">
        <v>9846</v>
      </c>
      <c r="F214" s="104">
        <v>5.0999999999999996</v>
      </c>
      <c r="G214" s="13" t="s">
        <v>704</v>
      </c>
      <c r="H214" s="13" t="s">
        <v>4081</v>
      </c>
      <c r="I214" s="94">
        <v>2005</v>
      </c>
      <c r="J214" s="94"/>
      <c r="K214" s="73">
        <v>3019337728</v>
      </c>
      <c r="L214" s="90">
        <f>IF(K214/1024 &gt;1,K214/1024," ")</f>
        <v>2948572</v>
      </c>
      <c r="M214" s="90">
        <f>IF(K214/1048576 &gt;1,K214/1048576," ")</f>
        <v>2879.46484375</v>
      </c>
      <c r="N214" s="91">
        <f>IF(K214&gt;999999999,K214/1073741824," ")</f>
        <v>2.8119773864746094</v>
      </c>
      <c r="O214" s="194" t="s">
        <v>18076</v>
      </c>
      <c r="P214" s="197" t="s">
        <v>19058</v>
      </c>
    </row>
    <row r="215" spans="3:16" s="143" customFormat="1" ht="20.100000000000001" customHeight="1" x14ac:dyDescent="0.3">
      <c r="C215" s="7"/>
      <c r="D215" s="217"/>
      <c r="E215" s="7"/>
      <c r="F215" s="49"/>
      <c r="G215" s="9"/>
      <c r="H215" s="9"/>
      <c r="I215" s="9"/>
      <c r="J215" s="9"/>
      <c r="K215" s="45"/>
      <c r="L215" s="45"/>
      <c r="M215" s="45"/>
      <c r="N215" s="14"/>
      <c r="O215" s="193"/>
      <c r="P215" s="197"/>
    </row>
    <row r="216" spans="3:16" ht="27" customHeight="1" x14ac:dyDescent="0.35">
      <c r="C216" s="8" t="s">
        <v>495</v>
      </c>
      <c r="D216" s="217"/>
      <c r="E216" s="7"/>
      <c r="F216" s="49"/>
      <c r="G216" s="9"/>
      <c r="H216" s="9"/>
      <c r="I216" s="9"/>
      <c r="J216" s="9"/>
      <c r="K216" s="45"/>
      <c r="L216" s="45"/>
      <c r="M216" s="45"/>
      <c r="N216" s="14"/>
      <c r="O216" s="193"/>
    </row>
    <row r="217" spans="3:16" ht="20.100000000000001" customHeight="1" x14ac:dyDescent="0.3">
      <c r="C217" s="7" t="s">
        <v>37061</v>
      </c>
      <c r="D217" s="217" t="s">
        <v>496</v>
      </c>
      <c r="E217" s="36" t="s">
        <v>10250</v>
      </c>
      <c r="F217" s="51">
        <v>6.6</v>
      </c>
      <c r="G217" s="9" t="s">
        <v>704</v>
      </c>
      <c r="H217" s="9" t="s">
        <v>3739</v>
      </c>
      <c r="I217" s="9">
        <v>1982</v>
      </c>
      <c r="J217" s="9"/>
      <c r="K217" s="45">
        <v>6256834253</v>
      </c>
      <c r="L217" s="45">
        <f>IF(K217/1024 &gt;1,K217/1024," ")</f>
        <v>6110189.7001953125</v>
      </c>
      <c r="M217" s="45">
        <f>IF(K217/1048576 &gt;1,K217/1048576," ")</f>
        <v>5966.9821290969849</v>
      </c>
      <c r="N217" s="14">
        <f>IF(K217&gt;999999999,K217/1073741824," ")</f>
        <v>5.8271309854462743</v>
      </c>
      <c r="O217" s="194" t="s">
        <v>30231</v>
      </c>
      <c r="P217" s="197" t="s">
        <v>30911</v>
      </c>
    </row>
    <row r="218" spans="3:16" ht="20.100000000000001" customHeight="1" x14ac:dyDescent="0.3">
      <c r="C218" s="7" t="s">
        <v>37062</v>
      </c>
      <c r="D218" s="217" t="s">
        <v>497</v>
      </c>
      <c r="E218" s="36" t="s">
        <v>10251</v>
      </c>
      <c r="F218" s="51">
        <v>5.6</v>
      </c>
      <c r="G218" s="9" t="s">
        <v>704</v>
      </c>
      <c r="H218" s="9" t="s">
        <v>3777</v>
      </c>
      <c r="I218" s="9">
        <v>1984</v>
      </c>
      <c r="J218" s="9"/>
      <c r="K218" s="45">
        <v>4890038762</v>
      </c>
      <c r="L218" s="45">
        <f>IF(K218/1024 &gt;1,K218/1024," ")</f>
        <v>4775428.478515625</v>
      </c>
      <c r="M218" s="45">
        <f>IF(K218/1048576 &gt;1,K218/1048576," ")</f>
        <v>4663.504373550415</v>
      </c>
      <c r="N218" s="14">
        <f>IF(K218&gt;999999999,K218/1073741824," ")</f>
        <v>4.5542034897953272</v>
      </c>
      <c r="O218" s="194" t="s">
        <v>30232</v>
      </c>
      <c r="P218" s="197" t="s">
        <v>30233</v>
      </c>
    </row>
    <row r="219" spans="3:16" ht="20.100000000000001" customHeight="1" x14ac:dyDescent="0.3">
      <c r="C219" s="7" t="s">
        <v>37063</v>
      </c>
      <c r="D219" s="217" t="s">
        <v>1848</v>
      </c>
      <c r="E219" s="36" t="s">
        <v>10252</v>
      </c>
      <c r="F219" s="51">
        <v>4.0999999999999996</v>
      </c>
      <c r="G219" s="9" t="s">
        <v>704</v>
      </c>
      <c r="H219" s="9" t="s">
        <v>3739</v>
      </c>
      <c r="I219" s="9">
        <v>2011</v>
      </c>
      <c r="J219" s="9"/>
      <c r="K219" s="45">
        <v>4820990496</v>
      </c>
      <c r="L219" s="45">
        <f>IF(K219/1024 &gt;1,K219/1024," ")</f>
        <v>4707998.53125</v>
      </c>
      <c r="M219" s="45">
        <f>IF(K219/1048576 &gt;1,K219/1048576," ")</f>
        <v>4597.6548156738281</v>
      </c>
      <c r="N219" s="14">
        <f>IF(K219&gt;999999999,K219/1073741824," ")</f>
        <v>4.4898972809314728</v>
      </c>
      <c r="O219" s="194" t="s">
        <v>30234</v>
      </c>
      <c r="P219" s="197" t="s">
        <v>30235</v>
      </c>
    </row>
    <row r="220" spans="3:16" ht="20.100000000000001" customHeight="1" x14ac:dyDescent="0.3">
      <c r="C220" s="20"/>
      <c r="D220" s="167"/>
      <c r="E220" s="36"/>
      <c r="F220" s="81"/>
      <c r="G220" s="13"/>
      <c r="H220" s="13"/>
      <c r="I220" s="79"/>
      <c r="J220" s="79"/>
      <c r="K220" s="73"/>
      <c r="L220" s="45" t="str">
        <f>IF(K220/1048576 &gt;1,K220/1048576," ")</f>
        <v xml:space="preserve"> </v>
      </c>
      <c r="M220" s="45"/>
      <c r="N220" s="14"/>
    </row>
    <row r="221" spans="3:16" ht="27" customHeight="1" x14ac:dyDescent="0.35">
      <c r="C221" s="268" t="s">
        <v>546</v>
      </c>
      <c r="D221" s="167"/>
      <c r="E221" s="36"/>
      <c r="F221" s="81"/>
      <c r="G221" s="13"/>
      <c r="H221" s="13"/>
      <c r="I221" s="79"/>
      <c r="J221" s="79"/>
      <c r="K221" s="73"/>
      <c r="L221" s="45" t="str">
        <f>IF(K221/1048576 &gt;1,K221/1048576," ")</f>
        <v xml:space="preserve"> </v>
      </c>
      <c r="M221" s="45"/>
      <c r="N221" s="14"/>
    </row>
    <row r="222" spans="3:16" ht="20.100000000000001" customHeight="1" x14ac:dyDescent="0.3">
      <c r="C222" s="7" t="s">
        <v>37064</v>
      </c>
      <c r="D222" s="159" t="s">
        <v>546</v>
      </c>
      <c r="E222" s="36" t="s">
        <v>11463</v>
      </c>
      <c r="F222" s="104">
        <v>6.2</v>
      </c>
      <c r="G222" s="94" t="s">
        <v>704</v>
      </c>
      <c r="H222" s="94" t="s">
        <v>3745</v>
      </c>
      <c r="I222" s="94">
        <v>2006</v>
      </c>
      <c r="J222" s="94"/>
      <c r="K222" s="108">
        <v>2552163012</v>
      </c>
      <c r="L222" s="90">
        <f>IF(K222/1024 &gt;1,K222/1024," ")</f>
        <v>2492346.69140625</v>
      </c>
      <c r="M222" s="90">
        <f>IF(K222/1048576 &gt;1,K222/1048576," ")</f>
        <v>2433.932315826416</v>
      </c>
      <c r="N222" s="91">
        <f>IF(K222&gt;999999999,K222/1073741824," ")</f>
        <v>2.3768870271742344</v>
      </c>
      <c r="O222" s="194" t="s">
        <v>19780</v>
      </c>
      <c r="P222" s="197" t="s">
        <v>31059</v>
      </c>
    </row>
    <row r="223" spans="3:16" ht="20.100000000000001" customHeight="1" x14ac:dyDescent="0.3">
      <c r="C223" s="7" t="s">
        <v>37065</v>
      </c>
      <c r="D223" s="159" t="s">
        <v>1856</v>
      </c>
      <c r="E223" s="36" t="s">
        <v>11462</v>
      </c>
      <c r="F223" s="104">
        <v>4.9000000000000004</v>
      </c>
      <c r="G223" s="121" t="s">
        <v>704</v>
      </c>
      <c r="H223" s="121" t="s">
        <v>3747</v>
      </c>
      <c r="I223" s="101">
        <v>2009</v>
      </c>
      <c r="J223" s="101"/>
      <c r="K223" s="108">
        <v>2396332901</v>
      </c>
      <c r="L223" s="90">
        <f>IF(K223/1024 &gt;1,K223/1024," ")</f>
        <v>2340168.8486328125</v>
      </c>
      <c r="M223" s="90">
        <f>IF(K223/1048576 &gt;1,K223/1048576," ")</f>
        <v>2285.321141242981</v>
      </c>
      <c r="N223" s="91">
        <f>IF(K223&gt;999999999,K223/1073741824," ")</f>
        <v>2.2317589269950986</v>
      </c>
      <c r="O223" s="194" t="s">
        <v>17540</v>
      </c>
      <c r="P223" s="197" t="s">
        <v>19779</v>
      </c>
    </row>
    <row r="224" spans="3:16" ht="20.100000000000001" customHeight="1" x14ac:dyDescent="0.25"/>
    <row r="225" spans="3:16" ht="27" customHeight="1" x14ac:dyDescent="0.35">
      <c r="C225" s="268" t="s">
        <v>4139</v>
      </c>
      <c r="D225" s="167"/>
      <c r="E225" s="36"/>
      <c r="F225" s="81"/>
      <c r="G225" s="13"/>
      <c r="H225" s="13"/>
      <c r="I225" s="79"/>
      <c r="J225" s="79"/>
      <c r="K225" s="73"/>
      <c r="L225" s="45"/>
      <c r="M225" s="45"/>
      <c r="N225" s="14"/>
    </row>
    <row r="226" spans="3:16" ht="20.100000000000001" customHeight="1" x14ac:dyDescent="0.3">
      <c r="C226" s="102" t="s">
        <v>37066</v>
      </c>
      <c r="D226" s="159" t="s">
        <v>4139</v>
      </c>
      <c r="E226" s="36" t="s">
        <v>11470</v>
      </c>
      <c r="F226" s="104">
        <v>6.3</v>
      </c>
      <c r="G226" s="101" t="s">
        <v>704</v>
      </c>
      <c r="H226" s="101" t="s">
        <v>3811</v>
      </c>
      <c r="I226" s="101">
        <v>1982</v>
      </c>
      <c r="J226" s="101"/>
      <c r="K226" s="90">
        <v>4739451313</v>
      </c>
      <c r="L226" s="90">
        <f>IF(K226/1024 &gt;1,K226/1024," ")</f>
        <v>4628370.4228515625</v>
      </c>
      <c r="M226" s="90">
        <f>IF(K226/1048576 &gt;1,K226/1048576," ")</f>
        <v>4519.892991065979</v>
      </c>
      <c r="N226" s="91">
        <f>IF(K226&gt;999999999,K226/1073741824," ")</f>
        <v>4.4139579990878701</v>
      </c>
      <c r="O226" s="194" t="s">
        <v>19792</v>
      </c>
      <c r="P226" s="197" t="s">
        <v>19793</v>
      </c>
    </row>
    <row r="227" spans="3:16" ht="20.100000000000001" customHeight="1" x14ac:dyDescent="0.3">
      <c r="C227" s="12" t="s">
        <v>37067</v>
      </c>
      <c r="D227" s="159" t="s">
        <v>4705</v>
      </c>
      <c r="E227" s="36" t="s">
        <v>11469</v>
      </c>
      <c r="F227" s="104">
        <v>5.7</v>
      </c>
      <c r="G227" s="101" t="s">
        <v>704</v>
      </c>
      <c r="H227" s="101" t="s">
        <v>3756</v>
      </c>
      <c r="I227" s="101">
        <v>1987</v>
      </c>
      <c r="J227" s="101"/>
      <c r="K227" s="90">
        <v>3495715137</v>
      </c>
      <c r="L227" s="90">
        <f>IF(K227/1024 &gt;1,K227/1024," ")</f>
        <v>3413784.3134765625</v>
      </c>
      <c r="M227" s="90">
        <f>IF(K227/1048576 &gt;1,K227/1048576," ")</f>
        <v>3333.7737436294556</v>
      </c>
      <c r="N227" s="91">
        <f>IF(K227&gt;999999999,K227/1073741824," ")</f>
        <v>3.2556384215131402</v>
      </c>
      <c r="O227" s="194" t="s">
        <v>19791</v>
      </c>
      <c r="P227" s="197" t="s">
        <v>31060</v>
      </c>
    </row>
    <row r="228" spans="3:16" ht="20.100000000000001" customHeight="1" x14ac:dyDescent="0.3">
      <c r="C228" s="7"/>
      <c r="D228" s="217"/>
      <c r="E228" s="36"/>
      <c r="F228" s="51"/>
      <c r="G228" s="9"/>
      <c r="H228" s="9"/>
      <c r="I228" s="9"/>
      <c r="J228" s="9"/>
      <c r="K228" s="45"/>
      <c r="L228" s="45"/>
      <c r="M228" s="45"/>
      <c r="N228" s="14"/>
      <c r="O228" s="193"/>
    </row>
    <row r="229" spans="3:16" ht="27" customHeight="1" x14ac:dyDescent="0.35">
      <c r="C229" s="8" t="s">
        <v>1408</v>
      </c>
      <c r="D229" s="217"/>
      <c r="E229" s="36"/>
      <c r="F229" s="51"/>
      <c r="G229" s="9"/>
      <c r="H229" s="9"/>
      <c r="I229" s="9"/>
      <c r="J229" s="9"/>
      <c r="K229" s="45"/>
      <c r="L229" s="45"/>
      <c r="M229" s="45"/>
      <c r="N229" s="14"/>
      <c r="O229" s="193"/>
    </row>
    <row r="230" spans="3:16" ht="20.100000000000001" customHeight="1" x14ac:dyDescent="0.3">
      <c r="C230" s="12" t="s">
        <v>37068</v>
      </c>
      <c r="D230" s="217" t="s">
        <v>1408</v>
      </c>
      <c r="E230" s="36" t="s">
        <v>10253</v>
      </c>
      <c r="F230" s="68">
        <v>7.2</v>
      </c>
      <c r="G230" s="9" t="s">
        <v>704</v>
      </c>
      <c r="H230" s="9" t="s">
        <v>3748</v>
      </c>
      <c r="I230" s="9">
        <v>1997</v>
      </c>
      <c r="J230" s="9"/>
      <c r="K230" s="25">
        <v>3926972723</v>
      </c>
      <c r="L230" s="45">
        <f t="shared" ref="L230:L277" si="66">IF(K230/1024 &gt;1,K230/1024," ")</f>
        <v>3834934.2998046875</v>
      </c>
      <c r="M230" s="45">
        <f t="shared" ref="M230:M277" si="67">IF(K230/1048576 &gt;1,K230/1048576," ")</f>
        <v>3745.0530271530151</v>
      </c>
      <c r="N230" s="14">
        <f t="shared" ref="N230:N277" si="68">IF(K230&gt;999999999,K230/1073741824," ")</f>
        <v>3.6572783468291163</v>
      </c>
      <c r="O230" s="194" t="s">
        <v>30236</v>
      </c>
      <c r="P230" s="197" t="s">
        <v>30237</v>
      </c>
    </row>
    <row r="231" spans="3:16" ht="20.100000000000001" customHeight="1" x14ac:dyDescent="0.3">
      <c r="C231" s="12" t="s">
        <v>37069</v>
      </c>
      <c r="D231" s="178" t="s">
        <v>2767</v>
      </c>
      <c r="E231" s="36" t="s">
        <v>10254</v>
      </c>
      <c r="F231" s="51">
        <v>5.4</v>
      </c>
      <c r="G231" s="9" t="s">
        <v>704</v>
      </c>
      <c r="H231" s="9" t="s">
        <v>3749</v>
      </c>
      <c r="I231" s="21">
        <v>2002</v>
      </c>
      <c r="J231" s="21"/>
      <c r="K231" s="25">
        <v>3191386192</v>
      </c>
      <c r="L231" s="45">
        <f t="shared" si="66"/>
        <v>3116588.078125</v>
      </c>
      <c r="M231" s="45">
        <f t="shared" si="67"/>
        <v>3043.5430450439453</v>
      </c>
      <c r="N231" s="14">
        <f t="shared" si="68"/>
        <v>2.9722100049257278</v>
      </c>
      <c r="O231" s="194" t="s">
        <v>30238</v>
      </c>
      <c r="P231" s="197" t="s">
        <v>30239</v>
      </c>
    </row>
    <row r="232" spans="3:16" ht="20.100000000000001" customHeight="1" x14ac:dyDescent="0.3">
      <c r="C232" s="7" t="s">
        <v>37070</v>
      </c>
      <c r="D232" s="178" t="s">
        <v>1430</v>
      </c>
      <c r="E232" s="36" t="s">
        <v>10255</v>
      </c>
      <c r="F232" s="68">
        <v>5.6</v>
      </c>
      <c r="G232" s="21"/>
      <c r="H232" s="21" t="s">
        <v>3742</v>
      </c>
      <c r="I232" s="21">
        <v>2004</v>
      </c>
      <c r="J232" s="21"/>
      <c r="K232" s="25">
        <v>2225379328</v>
      </c>
      <c r="L232" s="45">
        <f t="shared" si="66"/>
        <v>2173222</v>
      </c>
      <c r="M232" s="45">
        <f t="shared" si="67"/>
        <v>2122.287109375</v>
      </c>
      <c r="N232" s="14">
        <f t="shared" si="68"/>
        <v>2.0725460052490234</v>
      </c>
      <c r="O232" s="194" t="s">
        <v>30240</v>
      </c>
      <c r="P232" s="197" t="s">
        <v>30241</v>
      </c>
    </row>
    <row r="233" spans="3:16" ht="20.100000000000001" customHeight="1" x14ac:dyDescent="0.25"/>
    <row r="234" spans="3:16" ht="27" customHeight="1" x14ac:dyDescent="0.35">
      <c r="C234" s="268" t="s">
        <v>33077</v>
      </c>
      <c r="D234" s="167"/>
      <c r="E234" s="36"/>
      <c r="F234" s="81"/>
      <c r="G234" s="13"/>
      <c r="H234" s="13"/>
      <c r="I234" s="79"/>
      <c r="J234" s="79"/>
      <c r="K234" s="73"/>
      <c r="L234" s="45"/>
      <c r="M234" s="45"/>
      <c r="N234" s="14"/>
    </row>
    <row r="235" spans="3:16" ht="20.100000000000001" customHeight="1" x14ac:dyDescent="0.3">
      <c r="C235" s="109" t="s">
        <v>37071</v>
      </c>
      <c r="D235" s="160" t="s">
        <v>3286</v>
      </c>
      <c r="E235" s="36" t="s">
        <v>11554</v>
      </c>
      <c r="F235" s="104">
        <v>5.8</v>
      </c>
      <c r="G235" s="101"/>
      <c r="H235" s="101" t="s">
        <v>3851</v>
      </c>
      <c r="I235" s="101">
        <v>2012</v>
      </c>
      <c r="J235" s="101"/>
      <c r="K235" s="90">
        <v>2956744737</v>
      </c>
      <c r="L235" s="90">
        <f>IF(K235/1024 &gt;1,K235/1024," ")</f>
        <v>2887446.0322265625</v>
      </c>
      <c r="M235" s="90">
        <f>IF(K235/1048576 &gt;1,K235/1048576," ")</f>
        <v>2819.7715158462524</v>
      </c>
      <c r="N235" s="91">
        <f>IF(K235&gt;999999999,K235/1073741824," ")</f>
        <v>2.7536831209436059</v>
      </c>
      <c r="O235" s="194" t="s">
        <v>19940</v>
      </c>
      <c r="P235" s="197" t="s">
        <v>19941</v>
      </c>
    </row>
    <row r="236" spans="3:16" ht="20.100000000000001" customHeight="1" x14ac:dyDescent="0.3">
      <c r="C236" s="12" t="s">
        <v>37072</v>
      </c>
      <c r="D236" s="169" t="s">
        <v>8026</v>
      </c>
      <c r="E236" s="36" t="s">
        <v>11552</v>
      </c>
      <c r="F236" s="104">
        <v>5.3</v>
      </c>
      <c r="G236" s="101" t="s">
        <v>704</v>
      </c>
      <c r="H236" s="101" t="s">
        <v>3756</v>
      </c>
      <c r="I236" s="101">
        <v>2015</v>
      </c>
      <c r="J236" s="101"/>
      <c r="K236" s="90">
        <v>4590826120</v>
      </c>
      <c r="L236" s="90">
        <f>IF(K236/1024 &gt;1,K236/1024," ")</f>
        <v>4483228.6328125</v>
      </c>
      <c r="M236" s="90">
        <f>IF(K236/1048576 &gt;1,K236/1048576," ")</f>
        <v>4378.152961730957</v>
      </c>
      <c r="N236" s="91">
        <f>IF(K236&gt;999999999,K236/1073741824," ")</f>
        <v>4.2755400016903877</v>
      </c>
      <c r="O236" s="194" t="s">
        <v>19936</v>
      </c>
      <c r="P236" s="197" t="s">
        <v>19937</v>
      </c>
    </row>
    <row r="237" spans="3:16" ht="20.100000000000001" customHeight="1" x14ac:dyDescent="0.3">
      <c r="C237" s="29" t="s">
        <v>37073</v>
      </c>
      <c r="D237" s="157" t="s">
        <v>8080</v>
      </c>
      <c r="E237" s="36" t="s">
        <v>11553</v>
      </c>
      <c r="F237" s="131">
        <v>4.9000000000000004</v>
      </c>
      <c r="G237" s="13" t="s">
        <v>704</v>
      </c>
      <c r="H237" s="13" t="s">
        <v>5871</v>
      </c>
      <c r="I237" s="133">
        <v>2017</v>
      </c>
      <c r="J237" s="74"/>
      <c r="K237" s="73">
        <v>5268291620</v>
      </c>
      <c r="L237" s="90">
        <f>IF(K237/1024 &gt;1,K237/1024," ")</f>
        <v>5144816.03515625</v>
      </c>
      <c r="M237" s="90">
        <f>IF(K237/1048576 &gt;1,K237/1048576," ")</f>
        <v>5024.2344093322754</v>
      </c>
      <c r="N237" s="91">
        <f>IF(K237&gt;999999999,K237/1073741824," ")</f>
        <v>4.9064789153635502</v>
      </c>
      <c r="O237" s="194" t="s">
        <v>19938</v>
      </c>
      <c r="P237" s="197" t="s">
        <v>19939</v>
      </c>
    </row>
    <row r="238" spans="3:16" ht="20.100000000000001" customHeight="1" x14ac:dyDescent="0.25"/>
    <row r="239" spans="3:16" ht="27" customHeight="1" x14ac:dyDescent="0.35">
      <c r="C239" s="268" t="s">
        <v>3474</v>
      </c>
      <c r="D239" s="167"/>
      <c r="E239" s="36"/>
      <c r="F239" s="81"/>
      <c r="G239" s="13"/>
      <c r="H239" s="13"/>
      <c r="I239" s="79"/>
      <c r="J239" s="79"/>
      <c r="K239" s="73"/>
      <c r="L239" s="45" t="str">
        <f t="shared" ref="L239:L244" si="69">IF(K239/1024 &gt;1,K239/1024," ")</f>
        <v xml:space="preserve"> </v>
      </c>
      <c r="M239" s="45" t="str">
        <f t="shared" ref="M239:M244" si="70">IF(K239/1048576 &gt;1,K239/1048576," ")</f>
        <v xml:space="preserve"> </v>
      </c>
      <c r="N239" s="14" t="str">
        <f t="shared" ref="N239:N244" si="71">IF(K239&gt;999999999,K239/1073741824," ")</f>
        <v xml:space="preserve"> </v>
      </c>
    </row>
    <row r="240" spans="3:16" ht="20.100000000000001" customHeight="1" x14ac:dyDescent="0.3">
      <c r="C240" s="102" t="s">
        <v>37074</v>
      </c>
      <c r="D240" s="159" t="s">
        <v>3474</v>
      </c>
      <c r="E240" s="36" t="s">
        <v>11569</v>
      </c>
      <c r="F240" s="104">
        <v>5.8</v>
      </c>
      <c r="G240" s="81" t="s">
        <v>704</v>
      </c>
      <c r="H240" s="82" t="s">
        <v>5871</v>
      </c>
      <c r="I240" s="101">
        <v>1990</v>
      </c>
      <c r="J240" s="101"/>
      <c r="K240" s="73">
        <v>3676750942</v>
      </c>
      <c r="L240" s="90">
        <f t="shared" si="69"/>
        <v>3590577.091796875</v>
      </c>
      <c r="M240" s="90">
        <f t="shared" si="70"/>
        <v>3506.4229412078857</v>
      </c>
      <c r="N240" s="91">
        <f t="shared" si="71"/>
        <v>3.4242411535233259</v>
      </c>
      <c r="O240" s="194" t="s">
        <v>19971</v>
      </c>
      <c r="P240" s="197" t="s">
        <v>19972</v>
      </c>
    </row>
    <row r="241" spans="3:17" ht="20.100000000000001" customHeight="1" x14ac:dyDescent="0.3">
      <c r="C241" s="7" t="s">
        <v>37075</v>
      </c>
      <c r="D241" s="167" t="s">
        <v>7688</v>
      </c>
      <c r="E241" s="36" t="s">
        <v>11567</v>
      </c>
      <c r="F241" s="81">
        <v>3.6</v>
      </c>
      <c r="G241" s="81" t="s">
        <v>704</v>
      </c>
      <c r="H241" s="82" t="s">
        <v>5892</v>
      </c>
      <c r="I241" s="79">
        <v>1994</v>
      </c>
      <c r="J241" s="79"/>
      <c r="K241" s="73">
        <v>3569678723</v>
      </c>
      <c r="L241" s="90">
        <f t="shared" si="69"/>
        <v>3486014.3779296875</v>
      </c>
      <c r="M241" s="90">
        <f t="shared" si="70"/>
        <v>3404.3109159469604</v>
      </c>
      <c r="N241" s="91">
        <f t="shared" si="71"/>
        <v>3.3245223788544536</v>
      </c>
      <c r="O241" s="194" t="s">
        <v>19967</v>
      </c>
      <c r="P241" s="197" t="s">
        <v>19968</v>
      </c>
    </row>
    <row r="242" spans="3:17" s="271" customFormat="1" ht="20.100000000000001" customHeight="1" x14ac:dyDescent="0.3">
      <c r="C242" s="20" t="s">
        <v>37076</v>
      </c>
      <c r="D242" s="157" t="s">
        <v>7689</v>
      </c>
      <c r="E242" s="36" t="s">
        <v>11568</v>
      </c>
      <c r="F242" s="81">
        <v>3.3</v>
      </c>
      <c r="G242" s="81" t="s">
        <v>704</v>
      </c>
      <c r="H242" s="82" t="s">
        <v>5892</v>
      </c>
      <c r="I242" s="79">
        <v>1996</v>
      </c>
      <c r="J242" s="79"/>
      <c r="K242" s="73">
        <v>3349229154</v>
      </c>
      <c r="L242" s="90">
        <f t="shared" si="69"/>
        <v>3270731.595703125</v>
      </c>
      <c r="M242" s="90">
        <f t="shared" si="70"/>
        <v>3194.073823928833</v>
      </c>
      <c r="N242" s="91">
        <f t="shared" si="71"/>
        <v>3.119212718680501</v>
      </c>
      <c r="O242" s="194" t="s">
        <v>19969</v>
      </c>
      <c r="P242" s="197" t="s">
        <v>19970</v>
      </c>
      <c r="Q242" s="1"/>
    </row>
    <row r="243" spans="3:17" ht="20.100000000000001" customHeight="1" x14ac:dyDescent="0.3">
      <c r="C243" s="20"/>
      <c r="D243" s="167"/>
      <c r="E243" s="36"/>
      <c r="F243" s="81"/>
      <c r="G243" s="13"/>
      <c r="H243" s="13"/>
      <c r="I243" s="79"/>
      <c r="J243" s="79"/>
      <c r="K243" s="73"/>
      <c r="L243" s="45" t="str">
        <f t="shared" si="69"/>
        <v xml:space="preserve"> </v>
      </c>
      <c r="M243" s="45" t="str">
        <f t="shared" si="70"/>
        <v xml:space="preserve"> </v>
      </c>
      <c r="N243" s="14" t="str">
        <f t="shared" si="71"/>
        <v xml:space="preserve"> </v>
      </c>
    </row>
    <row r="244" spans="3:17" ht="27" customHeight="1" x14ac:dyDescent="0.35">
      <c r="C244" s="268" t="s">
        <v>33048</v>
      </c>
      <c r="D244" s="167"/>
      <c r="E244" s="36"/>
      <c r="F244" s="81"/>
      <c r="G244" s="13"/>
      <c r="H244" s="13"/>
      <c r="I244" s="79"/>
      <c r="J244" s="79"/>
      <c r="K244" s="73"/>
      <c r="L244" s="45" t="str">
        <f t="shared" si="69"/>
        <v xml:space="preserve"> </v>
      </c>
      <c r="M244" s="45" t="str">
        <f t="shared" si="70"/>
        <v xml:space="preserve"> </v>
      </c>
      <c r="N244" s="14" t="str">
        <f t="shared" si="71"/>
        <v xml:space="preserve"> </v>
      </c>
    </row>
    <row r="245" spans="3:17" ht="20.100000000000001" customHeight="1" x14ac:dyDescent="0.3">
      <c r="C245" s="119" t="s">
        <v>37077</v>
      </c>
      <c r="D245" s="159" t="s">
        <v>5039</v>
      </c>
      <c r="E245" s="36" t="s">
        <v>14025</v>
      </c>
      <c r="F245" s="104">
        <v>4</v>
      </c>
      <c r="G245" s="101" t="s">
        <v>704</v>
      </c>
      <c r="H245" s="101" t="s">
        <v>3756</v>
      </c>
      <c r="I245" s="101">
        <v>1982</v>
      </c>
      <c r="J245" s="101"/>
      <c r="K245" s="90">
        <v>3209119205</v>
      </c>
      <c r="L245" s="90">
        <f t="shared" ref="L245:L265" si="72">IF(K245/1024 &gt;1,K245/1024," ")</f>
        <v>3133905.4736328125</v>
      </c>
      <c r="M245" s="90">
        <f t="shared" ref="M245:M265" si="73">IF(K245/1048576 &gt;1,K245/1048576," ")</f>
        <v>3060.4545640945435</v>
      </c>
      <c r="N245" s="91">
        <f t="shared" ref="N245:N265" si="74">IF(K245&gt;999999999,K245/1073741824," ")</f>
        <v>2.9887251602485776</v>
      </c>
      <c r="O245" s="194" t="s">
        <v>30104</v>
      </c>
      <c r="P245" s="197" t="s">
        <v>31248</v>
      </c>
    </row>
    <row r="246" spans="3:17" ht="20.100000000000001" customHeight="1" x14ac:dyDescent="0.3">
      <c r="C246" s="109" t="s">
        <v>37078</v>
      </c>
      <c r="D246" s="159" t="s">
        <v>2307</v>
      </c>
      <c r="E246" s="36" t="s">
        <v>14244</v>
      </c>
      <c r="F246" s="104">
        <v>4.8</v>
      </c>
      <c r="G246" s="94" t="s">
        <v>704</v>
      </c>
      <c r="H246" s="94" t="s">
        <v>3767</v>
      </c>
      <c r="I246" s="101">
        <v>2003</v>
      </c>
      <c r="J246" s="101"/>
      <c r="K246" s="90">
        <v>4071516791</v>
      </c>
      <c r="L246" s="90">
        <f t="shared" si="72"/>
        <v>3976090.6162109375</v>
      </c>
      <c r="M246" s="90">
        <f t="shared" si="73"/>
        <v>3882.9009923934937</v>
      </c>
      <c r="N246" s="91">
        <f t="shared" si="74"/>
        <v>3.7918955003842711</v>
      </c>
      <c r="O246" s="194" t="s">
        <v>24600</v>
      </c>
      <c r="P246" s="197" t="s">
        <v>24601</v>
      </c>
    </row>
    <row r="247" spans="3:17" ht="20.100000000000001" customHeight="1" x14ac:dyDescent="0.3">
      <c r="C247" s="102" t="s">
        <v>37079</v>
      </c>
      <c r="D247" s="159" t="s">
        <v>1226</v>
      </c>
      <c r="E247" s="36" t="s">
        <v>11180</v>
      </c>
      <c r="F247" s="104">
        <v>3.2</v>
      </c>
      <c r="G247" s="94" t="s">
        <v>704</v>
      </c>
      <c r="H247" s="94" t="s">
        <v>3743</v>
      </c>
      <c r="I247" s="101">
        <v>2004</v>
      </c>
      <c r="J247" s="101"/>
      <c r="K247" s="90">
        <v>2275756137</v>
      </c>
      <c r="L247" s="90">
        <f t="shared" si="72"/>
        <v>2222418.1025390625</v>
      </c>
      <c r="M247" s="90">
        <f t="shared" si="73"/>
        <v>2170.3301782608032</v>
      </c>
      <c r="N247" s="91">
        <f t="shared" si="74"/>
        <v>2.1194630647078156</v>
      </c>
      <c r="O247" s="194" t="s">
        <v>18336</v>
      </c>
      <c r="P247" s="197" t="s">
        <v>19340</v>
      </c>
    </row>
    <row r="248" spans="3:17" ht="20.100000000000001" customHeight="1" x14ac:dyDescent="0.3">
      <c r="C248" s="109" t="s">
        <v>37080</v>
      </c>
      <c r="D248" s="160" t="s">
        <v>789</v>
      </c>
      <c r="E248" s="36" t="s">
        <v>11415</v>
      </c>
      <c r="F248" s="104">
        <v>6.1</v>
      </c>
      <c r="G248" s="94" t="s">
        <v>704</v>
      </c>
      <c r="H248" s="94" t="s">
        <v>4012</v>
      </c>
      <c r="I248" s="101">
        <v>2005</v>
      </c>
      <c r="J248" s="101"/>
      <c r="K248" s="90">
        <v>7046927338</v>
      </c>
      <c r="L248" s="90">
        <f t="shared" si="72"/>
        <v>6881764.978515625</v>
      </c>
      <c r="M248" s="90">
        <f t="shared" si="73"/>
        <v>6720.473611831665</v>
      </c>
      <c r="N248" s="91">
        <f t="shared" si="74"/>
        <v>6.5629625115543604</v>
      </c>
      <c r="O248" s="194" t="s">
        <v>19694</v>
      </c>
      <c r="P248" s="197" t="s">
        <v>19695</v>
      </c>
    </row>
    <row r="249" spans="3:17" s="151" customFormat="1" ht="20.100000000000001" customHeight="1" x14ac:dyDescent="0.3">
      <c r="C249" s="102" t="s">
        <v>37081</v>
      </c>
      <c r="D249" s="159" t="s">
        <v>2670</v>
      </c>
      <c r="E249" s="36" t="s">
        <v>17334</v>
      </c>
      <c r="F249" s="104">
        <v>7.4</v>
      </c>
      <c r="G249" s="81" t="s">
        <v>704</v>
      </c>
      <c r="H249" s="82" t="s">
        <v>4081</v>
      </c>
      <c r="I249" s="101">
        <v>2005</v>
      </c>
      <c r="J249" s="101"/>
      <c r="K249" s="73">
        <v>5268623014</v>
      </c>
      <c r="L249" s="90">
        <f t="shared" si="72"/>
        <v>5145139.662109375</v>
      </c>
      <c r="M249" s="90">
        <f t="shared" si="73"/>
        <v>5024.5504512786865</v>
      </c>
      <c r="N249" s="91">
        <f t="shared" si="74"/>
        <v>4.9067875500768423</v>
      </c>
      <c r="O249" s="194" t="s">
        <v>29632</v>
      </c>
      <c r="P249" s="197" t="s">
        <v>29633</v>
      </c>
    </row>
    <row r="250" spans="3:17" ht="20.100000000000001" customHeight="1" x14ac:dyDescent="0.3">
      <c r="C250" s="102" t="s">
        <v>37082</v>
      </c>
      <c r="D250" s="159" t="s">
        <v>114</v>
      </c>
      <c r="E250" s="36" t="s">
        <v>17414</v>
      </c>
      <c r="F250" s="104">
        <v>6.7</v>
      </c>
      <c r="G250" s="101" t="s">
        <v>704</v>
      </c>
      <c r="H250" s="101" t="s">
        <v>3744</v>
      </c>
      <c r="I250" s="101">
        <v>2009</v>
      </c>
      <c r="J250" s="101"/>
      <c r="K250" s="90">
        <v>7324425450</v>
      </c>
      <c r="L250" s="90">
        <f t="shared" si="72"/>
        <v>7152759.228515625</v>
      </c>
      <c r="M250" s="90">
        <f t="shared" si="73"/>
        <v>6985.11643409729</v>
      </c>
      <c r="N250" s="91">
        <f t="shared" si="74"/>
        <v>6.8214027676731348</v>
      </c>
      <c r="O250" s="194" t="s">
        <v>29861</v>
      </c>
      <c r="P250" s="197" t="s">
        <v>29862</v>
      </c>
    </row>
    <row r="251" spans="3:17" ht="20.100000000000001" customHeight="1" x14ac:dyDescent="0.3">
      <c r="C251" s="102" t="s">
        <v>37083</v>
      </c>
      <c r="D251" s="159" t="s">
        <v>1821</v>
      </c>
      <c r="E251" s="36" t="s">
        <v>13771</v>
      </c>
      <c r="F251" s="104">
        <v>4.0999999999999996</v>
      </c>
      <c r="G251" s="94" t="s">
        <v>704</v>
      </c>
      <c r="H251" s="94" t="s">
        <v>3744</v>
      </c>
      <c r="I251" s="94">
        <v>2010</v>
      </c>
      <c r="J251" s="94"/>
      <c r="K251" s="108">
        <v>2409296886</v>
      </c>
      <c r="L251" s="90">
        <f t="shared" si="72"/>
        <v>2352828.990234375</v>
      </c>
      <c r="M251" s="90">
        <f t="shared" si="73"/>
        <v>2297.6845607757568</v>
      </c>
      <c r="N251" s="91">
        <f t="shared" si="74"/>
        <v>2.243832578882575</v>
      </c>
      <c r="O251" s="194" t="s">
        <v>23838</v>
      </c>
      <c r="P251" s="197" t="s">
        <v>31213</v>
      </c>
    </row>
    <row r="252" spans="3:17" ht="20.100000000000001" customHeight="1" x14ac:dyDescent="0.3">
      <c r="C252" s="102" t="s">
        <v>37084</v>
      </c>
      <c r="D252" s="159" t="s">
        <v>2412</v>
      </c>
      <c r="E252" s="36" t="s">
        <v>14920</v>
      </c>
      <c r="F252" s="104">
        <v>5</v>
      </c>
      <c r="G252" s="94" t="s">
        <v>704</v>
      </c>
      <c r="H252" s="94" t="s">
        <v>3743</v>
      </c>
      <c r="I252" s="94">
        <v>2010</v>
      </c>
      <c r="J252" s="94"/>
      <c r="K252" s="90">
        <v>2304907570</v>
      </c>
      <c r="L252" s="90">
        <f t="shared" si="72"/>
        <v>2250886.298828125</v>
      </c>
      <c r="M252" s="90">
        <f t="shared" si="73"/>
        <v>2198.1311511993408</v>
      </c>
      <c r="N252" s="91">
        <f t="shared" si="74"/>
        <v>2.1466124523431063</v>
      </c>
      <c r="O252" s="194" t="s">
        <v>25685</v>
      </c>
      <c r="P252" s="197" t="s">
        <v>25686</v>
      </c>
    </row>
    <row r="253" spans="3:17" ht="20.100000000000001" customHeight="1" x14ac:dyDescent="0.3">
      <c r="C253" s="109" t="s">
        <v>37085</v>
      </c>
      <c r="D253" s="159" t="s">
        <v>1358</v>
      </c>
      <c r="E253" s="36" t="s">
        <v>16034</v>
      </c>
      <c r="F253" s="104">
        <v>6</v>
      </c>
      <c r="G253" s="94" t="s">
        <v>704</v>
      </c>
      <c r="H253" s="94" t="s">
        <v>3744</v>
      </c>
      <c r="I253" s="94">
        <v>2010</v>
      </c>
      <c r="J253" s="94"/>
      <c r="K253" s="108">
        <v>4240756888</v>
      </c>
      <c r="L253" s="90">
        <f t="shared" si="72"/>
        <v>4141364.1484375</v>
      </c>
      <c r="M253" s="90">
        <f t="shared" si="73"/>
        <v>4044.3009262084961</v>
      </c>
      <c r="N253" s="91">
        <f t="shared" si="74"/>
        <v>3.9495126232504845</v>
      </c>
      <c r="O253" s="194" t="s">
        <v>27494</v>
      </c>
      <c r="P253" s="197" t="s">
        <v>31553</v>
      </c>
    </row>
    <row r="254" spans="3:17" ht="20.100000000000001" customHeight="1" x14ac:dyDescent="0.3">
      <c r="C254" s="109" t="s">
        <v>37086</v>
      </c>
      <c r="D254" s="159" t="s">
        <v>3123</v>
      </c>
      <c r="E254" s="36" t="s">
        <v>14729</v>
      </c>
      <c r="F254" s="104">
        <v>4.5999999999999996</v>
      </c>
      <c r="G254" s="101" t="s">
        <v>704</v>
      </c>
      <c r="H254" s="101" t="s">
        <v>3744</v>
      </c>
      <c r="I254" s="94">
        <v>2011</v>
      </c>
      <c r="J254" s="94"/>
      <c r="K254" s="108">
        <v>5109742836</v>
      </c>
      <c r="L254" s="90">
        <f t="shared" si="72"/>
        <v>4989983.23828125</v>
      </c>
      <c r="M254" s="90">
        <f t="shared" si="73"/>
        <v>4873.0305061340332</v>
      </c>
      <c r="N254" s="91">
        <f t="shared" si="74"/>
        <v>4.7588188536465168</v>
      </c>
      <c r="O254" s="194" t="s">
        <v>25368</v>
      </c>
      <c r="P254" s="197" t="s">
        <v>25369</v>
      </c>
    </row>
    <row r="255" spans="3:17" ht="20.100000000000001" customHeight="1" x14ac:dyDescent="0.3">
      <c r="C255" s="109" t="s">
        <v>37087</v>
      </c>
      <c r="D255" s="159" t="s">
        <v>3656</v>
      </c>
      <c r="E255" s="36" t="s">
        <v>16028</v>
      </c>
      <c r="F255" s="104">
        <v>5.5</v>
      </c>
      <c r="G255" s="101" t="s">
        <v>704</v>
      </c>
      <c r="H255" s="101" t="s">
        <v>3744</v>
      </c>
      <c r="I255" s="101">
        <v>2013</v>
      </c>
      <c r="J255" s="101"/>
      <c r="K255" s="90">
        <v>5221205399</v>
      </c>
      <c r="L255" s="90">
        <f t="shared" si="72"/>
        <v>5098833.3974609375</v>
      </c>
      <c r="M255" s="90">
        <f t="shared" si="73"/>
        <v>4979.3294897079468</v>
      </c>
      <c r="N255" s="91">
        <f t="shared" si="74"/>
        <v>4.8626264547929168</v>
      </c>
      <c r="O255" s="194" t="s">
        <v>27484</v>
      </c>
      <c r="P255" s="197" t="s">
        <v>27485</v>
      </c>
    </row>
    <row r="256" spans="3:17" ht="20.100000000000001" customHeight="1" x14ac:dyDescent="0.3">
      <c r="C256" s="111" t="s">
        <v>37088</v>
      </c>
      <c r="D256" s="176" t="s">
        <v>7084</v>
      </c>
      <c r="E256" s="36" t="s">
        <v>13047</v>
      </c>
      <c r="F256" s="99">
        <v>4.8</v>
      </c>
      <c r="G256" s="99" t="s">
        <v>704</v>
      </c>
      <c r="H256" s="105" t="s">
        <v>4081</v>
      </c>
      <c r="I256" s="101">
        <v>2016</v>
      </c>
      <c r="J256" s="101"/>
      <c r="K256" s="90">
        <v>5407281566</v>
      </c>
      <c r="L256" s="90">
        <f t="shared" si="72"/>
        <v>5280548.404296875</v>
      </c>
      <c r="M256" s="90">
        <f t="shared" si="73"/>
        <v>5156.785551071167</v>
      </c>
      <c r="N256" s="91">
        <f t="shared" si="74"/>
        <v>5.0359233897179365</v>
      </c>
      <c r="O256" s="194" t="s">
        <v>22558</v>
      </c>
      <c r="P256" s="197" t="s">
        <v>22559</v>
      </c>
    </row>
    <row r="257" spans="3:16" ht="20.100000000000001" customHeight="1" x14ac:dyDescent="0.3">
      <c r="C257" s="20" t="s">
        <v>37089</v>
      </c>
      <c r="D257" s="157" t="s">
        <v>7899</v>
      </c>
      <c r="E257" s="36" t="s">
        <v>12620</v>
      </c>
      <c r="F257" s="81">
        <v>6.4</v>
      </c>
      <c r="G257" s="13" t="s">
        <v>704</v>
      </c>
      <c r="H257" s="13" t="s">
        <v>5878</v>
      </c>
      <c r="I257" s="79">
        <v>2017</v>
      </c>
      <c r="J257" s="79"/>
      <c r="K257" s="73">
        <v>4952658601</v>
      </c>
      <c r="L257" s="90">
        <f t="shared" si="72"/>
        <v>4836580.6650390625</v>
      </c>
      <c r="M257" s="90">
        <f t="shared" si="73"/>
        <v>4723.2233057022095</v>
      </c>
      <c r="N257" s="91">
        <f t="shared" si="74"/>
        <v>4.6125227594748139</v>
      </c>
      <c r="O257" s="194" t="s">
        <v>21800</v>
      </c>
      <c r="P257" s="197" t="s">
        <v>21801</v>
      </c>
    </row>
    <row r="258" spans="3:16" ht="20.100000000000001" customHeight="1" x14ac:dyDescent="0.3">
      <c r="C258" s="12" t="s">
        <v>37090</v>
      </c>
      <c r="D258" s="167" t="s">
        <v>7962</v>
      </c>
      <c r="E258" s="36" t="s">
        <v>14722</v>
      </c>
      <c r="F258" s="81">
        <v>5.3</v>
      </c>
      <c r="G258" s="13" t="s">
        <v>704</v>
      </c>
      <c r="H258" s="13" t="s">
        <v>5892</v>
      </c>
      <c r="I258" s="79">
        <v>2017</v>
      </c>
      <c r="J258" s="79"/>
      <c r="K258" s="73">
        <v>5313030070</v>
      </c>
      <c r="L258" s="90">
        <f t="shared" si="72"/>
        <v>5188505.927734375</v>
      </c>
      <c r="M258" s="90">
        <f t="shared" si="73"/>
        <v>5066.9003200531006</v>
      </c>
      <c r="N258" s="91">
        <f t="shared" si="74"/>
        <v>4.948144843801856</v>
      </c>
      <c r="O258" s="194" t="s">
        <v>25358</v>
      </c>
      <c r="P258" s="197" t="s">
        <v>25359</v>
      </c>
    </row>
    <row r="259" spans="3:16" ht="20.100000000000001" customHeight="1" x14ac:dyDescent="0.3">
      <c r="C259" s="84" t="s">
        <v>37091</v>
      </c>
      <c r="D259" s="167" t="s">
        <v>7663</v>
      </c>
      <c r="E259" s="36" t="s">
        <v>17443</v>
      </c>
      <c r="F259" s="81">
        <v>6.3</v>
      </c>
      <c r="G259" s="81" t="s">
        <v>704</v>
      </c>
      <c r="H259" s="82" t="s">
        <v>4081</v>
      </c>
      <c r="I259" s="79">
        <v>2017</v>
      </c>
      <c r="J259" s="79"/>
      <c r="K259" s="73">
        <v>5241391179</v>
      </c>
      <c r="L259" s="90">
        <f t="shared" si="72"/>
        <v>5118546.0732421875</v>
      </c>
      <c r="M259" s="90">
        <f t="shared" si="73"/>
        <v>4998.5801496505737</v>
      </c>
      <c r="N259" s="91">
        <f t="shared" si="74"/>
        <v>4.8814259273931384</v>
      </c>
      <c r="O259" s="194" t="s">
        <v>29914</v>
      </c>
      <c r="P259" s="197" t="s">
        <v>29915</v>
      </c>
    </row>
    <row r="260" spans="3:16" ht="20.100000000000001" customHeight="1" x14ac:dyDescent="0.3">
      <c r="C260" s="12" t="s">
        <v>37092</v>
      </c>
      <c r="D260" s="157" t="s">
        <v>8530</v>
      </c>
      <c r="E260" s="36" t="s">
        <v>9655</v>
      </c>
      <c r="F260" s="131">
        <v>5.6</v>
      </c>
      <c r="G260" s="13" t="s">
        <v>704</v>
      </c>
      <c r="H260" s="13" t="s">
        <v>5892</v>
      </c>
      <c r="I260" s="133">
        <v>2018</v>
      </c>
      <c r="J260" s="74"/>
      <c r="K260" s="73">
        <v>6505304064</v>
      </c>
      <c r="L260" s="90">
        <f t="shared" si="72"/>
        <v>6352836</v>
      </c>
      <c r="M260" s="90">
        <f t="shared" si="73"/>
        <v>6203.94140625</v>
      </c>
      <c r="N260" s="91">
        <f t="shared" si="74"/>
        <v>6.0585365295410156</v>
      </c>
      <c r="O260" s="194" t="s">
        <v>17907</v>
      </c>
      <c r="P260" s="197" t="s">
        <v>18889</v>
      </c>
    </row>
    <row r="261" spans="3:16" ht="20.100000000000001" customHeight="1" x14ac:dyDescent="0.3">
      <c r="C261" s="7" t="s">
        <v>37093</v>
      </c>
      <c r="D261" s="177" t="s">
        <v>8786</v>
      </c>
      <c r="E261" s="36" t="s">
        <v>13769</v>
      </c>
      <c r="F261" s="81">
        <v>8</v>
      </c>
      <c r="G261" s="13" t="s">
        <v>704</v>
      </c>
      <c r="H261" s="13" t="s">
        <v>3924</v>
      </c>
      <c r="I261" s="79">
        <v>2019</v>
      </c>
      <c r="J261" s="79"/>
      <c r="K261" s="73">
        <v>5836652544</v>
      </c>
      <c r="L261" s="90">
        <f t="shared" si="72"/>
        <v>5699856</v>
      </c>
      <c r="M261" s="90">
        <f t="shared" si="73"/>
        <v>5566.265625</v>
      </c>
      <c r="N261" s="91">
        <f t="shared" si="74"/>
        <v>5.4358062744140625</v>
      </c>
      <c r="O261" s="194" t="s">
        <v>23835</v>
      </c>
      <c r="P261" s="197" t="s">
        <v>31212</v>
      </c>
    </row>
    <row r="262" spans="3:16" ht="20.100000000000001" customHeight="1" x14ac:dyDescent="0.3">
      <c r="C262" s="48" t="s">
        <v>37094</v>
      </c>
      <c r="D262" s="157" t="s">
        <v>8671</v>
      </c>
      <c r="E262" s="36" t="s">
        <v>16316</v>
      </c>
      <c r="F262" s="81">
        <v>5.9</v>
      </c>
      <c r="G262" s="13" t="s">
        <v>704</v>
      </c>
      <c r="H262" s="13" t="s">
        <v>3757</v>
      </c>
      <c r="I262" s="79">
        <v>2019</v>
      </c>
      <c r="J262" s="79"/>
      <c r="K262" s="73">
        <v>6080143360</v>
      </c>
      <c r="L262" s="90">
        <f t="shared" si="72"/>
        <v>5937640</v>
      </c>
      <c r="M262" s="90">
        <f t="shared" si="73"/>
        <v>5798.4765625</v>
      </c>
      <c r="N262" s="91">
        <f t="shared" si="74"/>
        <v>5.6625747680664063</v>
      </c>
      <c r="O262" s="194" t="s">
        <v>27974</v>
      </c>
      <c r="P262" s="197" t="s">
        <v>31566</v>
      </c>
    </row>
    <row r="263" spans="3:16" ht="20.100000000000001" customHeight="1" x14ac:dyDescent="0.3">
      <c r="C263" s="12" t="s">
        <v>37095</v>
      </c>
      <c r="D263" s="157" t="s">
        <v>8854</v>
      </c>
      <c r="E263" s="36" t="s">
        <v>9771</v>
      </c>
      <c r="F263" s="81">
        <v>4.7</v>
      </c>
      <c r="G263" s="13" t="s">
        <v>704</v>
      </c>
      <c r="H263" s="13" t="s">
        <v>3757</v>
      </c>
      <c r="I263" s="79">
        <v>2020</v>
      </c>
      <c r="J263" s="79"/>
      <c r="K263" s="73">
        <v>5351854080</v>
      </c>
      <c r="L263" s="90">
        <f t="shared" si="72"/>
        <v>5226420</v>
      </c>
      <c r="M263" s="90">
        <f t="shared" si="73"/>
        <v>5103.92578125</v>
      </c>
      <c r="N263" s="91">
        <f t="shared" si="74"/>
        <v>4.9843025207519531</v>
      </c>
      <c r="O263" s="194" t="s">
        <v>18012</v>
      </c>
      <c r="P263" s="197" t="s">
        <v>31013</v>
      </c>
    </row>
    <row r="264" spans="3:16" ht="20.100000000000001" customHeight="1" x14ac:dyDescent="0.3">
      <c r="C264" s="48" t="s">
        <v>37096</v>
      </c>
      <c r="D264" s="157" t="s">
        <v>9108</v>
      </c>
      <c r="E264" s="36" t="s">
        <v>9226</v>
      </c>
      <c r="F264" s="81">
        <v>4.9000000000000004</v>
      </c>
      <c r="G264" s="13" t="s">
        <v>704</v>
      </c>
      <c r="H264" s="13" t="s">
        <v>4374</v>
      </c>
      <c r="I264" s="9">
        <v>2020</v>
      </c>
      <c r="J264" s="79"/>
      <c r="K264" s="73">
        <v>7048155136</v>
      </c>
      <c r="L264" s="90">
        <f t="shared" si="72"/>
        <v>6882964</v>
      </c>
      <c r="M264" s="90">
        <f t="shared" si="73"/>
        <v>6721.64453125</v>
      </c>
      <c r="N264" s="91">
        <f t="shared" si="74"/>
        <v>6.5641059875488281</v>
      </c>
      <c r="O264" s="194" t="s">
        <v>31734</v>
      </c>
      <c r="P264" s="197" t="s">
        <v>31673</v>
      </c>
    </row>
    <row r="265" spans="3:16" ht="20.100000000000001" customHeight="1" x14ac:dyDescent="0.3">
      <c r="C265" s="12" t="s">
        <v>37097</v>
      </c>
      <c r="D265" s="157" t="s">
        <v>32623</v>
      </c>
      <c r="E265" s="36" t="s">
        <v>32624</v>
      </c>
      <c r="F265" s="131">
        <v>6.4</v>
      </c>
      <c r="G265" s="13" t="s">
        <v>704</v>
      </c>
      <c r="H265" s="13" t="s">
        <v>4374</v>
      </c>
      <c r="I265" s="79">
        <v>2021</v>
      </c>
      <c r="J265" s="79"/>
      <c r="K265" s="73">
        <v>5541269504</v>
      </c>
      <c r="L265" s="90">
        <f t="shared" si="72"/>
        <v>5411396</v>
      </c>
      <c r="M265" s="90">
        <f t="shared" si="73"/>
        <v>5284.56640625</v>
      </c>
      <c r="N265" s="91">
        <f t="shared" si="74"/>
        <v>5.1607093811035156</v>
      </c>
      <c r="O265" s="199" t="s">
        <v>32625</v>
      </c>
      <c r="P265" s="198" t="s">
        <v>32626</v>
      </c>
    </row>
    <row r="266" spans="3:16" ht="20.100000000000001" customHeight="1" x14ac:dyDescent="0.3">
      <c r="C266" s="29" t="s">
        <v>37098</v>
      </c>
      <c r="D266" s="177" t="s">
        <v>9150</v>
      </c>
      <c r="E266" s="36" t="s">
        <v>9151</v>
      </c>
      <c r="F266" s="49">
        <v>7.1</v>
      </c>
      <c r="G266" s="13" t="s">
        <v>704</v>
      </c>
      <c r="H266" s="13" t="s">
        <v>3740</v>
      </c>
      <c r="I266" s="9">
        <v>2021</v>
      </c>
      <c r="J266" s="9"/>
      <c r="K266" s="45">
        <v>8582393856</v>
      </c>
      <c r="L266" s="90">
        <f t="shared" ref="L266" si="75">IF(K266/1024 &gt;1,K266/1024," ")</f>
        <v>8381244</v>
      </c>
      <c r="M266" s="90">
        <f t="shared" ref="M266" si="76">IF(K266/1048576 &gt;1,K266/1048576," ")</f>
        <v>8184.80859375</v>
      </c>
      <c r="N266" s="91">
        <f t="shared" ref="N266" si="77">IF(K266&gt;999999999,K266/1073741824," ")</f>
        <v>7.9929771423339844</v>
      </c>
      <c r="O266" s="194" t="s">
        <v>17907</v>
      </c>
      <c r="P266" s="197" t="s">
        <v>31634</v>
      </c>
    </row>
    <row r="267" spans="3:16" s="279" customFormat="1" ht="20.100000000000001" customHeight="1" x14ac:dyDescent="0.3">
      <c r="C267" s="20" t="s">
        <v>42903</v>
      </c>
      <c r="D267" s="177" t="s">
        <v>42899</v>
      </c>
      <c r="E267" s="36" t="s">
        <v>42900</v>
      </c>
      <c r="F267" s="49">
        <v>5.9</v>
      </c>
      <c r="G267" s="13" t="s">
        <v>704</v>
      </c>
      <c r="H267" s="13" t="s">
        <v>3744</v>
      </c>
      <c r="I267" s="9">
        <v>2022</v>
      </c>
      <c r="J267" s="9"/>
      <c r="K267" s="45">
        <v>3252387840</v>
      </c>
      <c r="L267" s="90">
        <f>IF(K267/1024 &gt;1,K267/1024," ")</f>
        <v>3176160</v>
      </c>
      <c r="M267" s="90">
        <f>IF(K267/1048576 &gt;1,K267/1048576," ")</f>
        <v>3101.71875</v>
      </c>
      <c r="N267" s="91">
        <f>IF(K267&gt;999999999,K267/1073741824," ")</f>
        <v>3.029022216796875</v>
      </c>
      <c r="O267" s="194" t="s">
        <v>42901</v>
      </c>
      <c r="P267" s="197" t="s">
        <v>42902</v>
      </c>
    </row>
    <row r="268" spans="3:16" s="279" customFormat="1" ht="20.100000000000001" customHeight="1" x14ac:dyDescent="0.3">
      <c r="C268" s="84"/>
      <c r="D268" s="167"/>
      <c r="E268" s="36"/>
      <c r="F268" s="81"/>
      <c r="G268" s="81"/>
      <c r="H268" s="82"/>
      <c r="I268" s="79"/>
      <c r="J268" s="79"/>
      <c r="K268" s="73"/>
      <c r="L268" s="90"/>
      <c r="M268" s="90"/>
      <c r="N268" s="91"/>
      <c r="O268" s="194"/>
      <c r="P268" s="197"/>
    </row>
    <row r="269" spans="3:16" ht="20.100000000000001" customHeight="1" x14ac:dyDescent="0.25"/>
    <row r="270" spans="3:16" ht="27" customHeight="1" x14ac:dyDescent="0.35">
      <c r="C270" s="268" t="s">
        <v>7586</v>
      </c>
      <c r="D270" s="167"/>
      <c r="E270" s="36"/>
      <c r="F270" s="81"/>
      <c r="G270" s="13"/>
      <c r="H270" s="13"/>
      <c r="I270" s="79"/>
      <c r="J270" s="79"/>
      <c r="K270" s="73"/>
      <c r="L270" s="45"/>
      <c r="M270" s="45"/>
      <c r="N270" s="14"/>
    </row>
    <row r="271" spans="3:16" ht="20.100000000000001" customHeight="1" x14ac:dyDescent="0.3">
      <c r="C271" s="20" t="s">
        <v>37099</v>
      </c>
      <c r="D271" s="157" t="s">
        <v>7650</v>
      </c>
      <c r="E271" s="36" t="s">
        <v>11609</v>
      </c>
      <c r="F271" s="81">
        <v>5.2</v>
      </c>
      <c r="G271" s="81"/>
      <c r="H271" s="82" t="s">
        <v>5878</v>
      </c>
      <c r="I271" s="79">
        <v>2016</v>
      </c>
      <c r="J271" s="79"/>
      <c r="K271" s="73">
        <v>5280564600</v>
      </c>
      <c r="L271" s="90">
        <f>IF(K271/1024 &gt;1,K271/1024," ")</f>
        <v>5156801.3671875</v>
      </c>
      <c r="M271" s="90">
        <f>IF(K271/1048576 &gt;1,K271/1048576," ")</f>
        <v>5035.938835144043</v>
      </c>
      <c r="N271" s="91">
        <f>IF(K271&gt;999999999,K271/1073741824," ")</f>
        <v>4.9179090186953545</v>
      </c>
      <c r="O271" s="194" t="s">
        <v>20040</v>
      </c>
      <c r="P271" s="197" t="s">
        <v>20041</v>
      </c>
    </row>
    <row r="272" spans="3:16" ht="20.100000000000001" customHeight="1" x14ac:dyDescent="0.3">
      <c r="C272" s="112" t="s">
        <v>37100</v>
      </c>
      <c r="D272" s="168" t="s">
        <v>7586</v>
      </c>
      <c r="E272" s="36" t="s">
        <v>11610</v>
      </c>
      <c r="F272" s="99">
        <v>3.5</v>
      </c>
      <c r="G272" s="99" t="s">
        <v>704</v>
      </c>
      <c r="H272" s="105" t="s">
        <v>5878</v>
      </c>
      <c r="I272" s="101">
        <v>2017</v>
      </c>
      <c r="J272" s="101"/>
      <c r="K272" s="90">
        <v>4312597956</v>
      </c>
      <c r="L272" s="90">
        <f>IF(K272/1024 &gt;1,K272/1024," ")</f>
        <v>4211521.44140625</v>
      </c>
      <c r="M272" s="90">
        <f>IF(K272/1048576 &gt;1,K272/1048576," ")</f>
        <v>4112.813907623291</v>
      </c>
      <c r="N272" s="91">
        <f>IF(K272&gt;999999999,K272/1073741824," ")</f>
        <v>4.0164198316633701</v>
      </c>
      <c r="O272" s="194" t="s">
        <v>20042</v>
      </c>
      <c r="P272" s="197" t="s">
        <v>20043</v>
      </c>
    </row>
    <row r="273" spans="3:16" ht="20.100000000000001" customHeight="1" x14ac:dyDescent="0.3">
      <c r="C273" s="7"/>
      <c r="D273" s="217"/>
      <c r="E273" s="7"/>
      <c r="F273" s="49"/>
      <c r="G273" s="9"/>
      <c r="H273" s="9"/>
      <c r="I273" s="9"/>
      <c r="J273" s="9"/>
      <c r="K273" s="45"/>
      <c r="L273" s="45" t="str">
        <f t="shared" si="66"/>
        <v xml:space="preserve"> </v>
      </c>
      <c r="M273" s="45" t="str">
        <f t="shared" si="67"/>
        <v xml:space="preserve"> </v>
      </c>
      <c r="N273" s="14" t="str">
        <f t="shared" si="68"/>
        <v xml:space="preserve"> </v>
      </c>
      <c r="O273" s="193"/>
    </row>
    <row r="274" spans="3:16" ht="27" customHeight="1" x14ac:dyDescent="0.35">
      <c r="C274" s="8" t="s">
        <v>118</v>
      </c>
      <c r="D274" s="237"/>
      <c r="E274" s="8"/>
      <c r="F274" s="49"/>
      <c r="G274" s="9"/>
      <c r="H274" s="9"/>
      <c r="I274" s="9"/>
      <c r="J274" s="9"/>
      <c r="K274" s="45"/>
      <c r="L274" s="45" t="str">
        <f t="shared" si="66"/>
        <v xml:space="preserve"> </v>
      </c>
      <c r="M274" s="45" t="str">
        <f t="shared" si="67"/>
        <v xml:space="preserve"> </v>
      </c>
      <c r="N274" s="14" t="str">
        <f t="shared" si="68"/>
        <v xml:space="preserve"> </v>
      </c>
      <c r="O274" s="193"/>
    </row>
    <row r="275" spans="3:16" ht="20.100000000000001" customHeight="1" x14ac:dyDescent="0.3">
      <c r="C275" s="17" t="s">
        <v>37101</v>
      </c>
      <c r="D275" s="178" t="s">
        <v>469</v>
      </c>
      <c r="E275" s="36" t="s">
        <v>10256</v>
      </c>
      <c r="F275" s="51">
        <v>6.8</v>
      </c>
      <c r="G275" s="9" t="s">
        <v>704</v>
      </c>
      <c r="H275" s="9" t="s">
        <v>3756</v>
      </c>
      <c r="I275" s="9">
        <v>1987</v>
      </c>
      <c r="J275" s="9"/>
      <c r="K275" s="45">
        <v>4563431257</v>
      </c>
      <c r="L275" s="45">
        <f t="shared" si="66"/>
        <v>4456475.8369140625</v>
      </c>
      <c r="M275" s="45">
        <f t="shared" si="67"/>
        <v>4352.0271844863892</v>
      </c>
      <c r="N275" s="14">
        <f t="shared" si="68"/>
        <v>4.2500265473499894</v>
      </c>
      <c r="O275" s="194" t="s">
        <v>30242</v>
      </c>
      <c r="P275" s="197" t="s">
        <v>30243</v>
      </c>
    </row>
    <row r="276" spans="3:16" ht="20.100000000000001" customHeight="1" x14ac:dyDescent="0.3">
      <c r="C276" s="7" t="s">
        <v>37102</v>
      </c>
      <c r="D276" s="178" t="s">
        <v>470</v>
      </c>
      <c r="E276" s="36" t="s">
        <v>10257</v>
      </c>
      <c r="F276" s="51">
        <v>5</v>
      </c>
      <c r="G276" s="9" t="s">
        <v>704</v>
      </c>
      <c r="H276" s="9" t="s">
        <v>3756</v>
      </c>
      <c r="I276" s="9">
        <v>1990</v>
      </c>
      <c r="J276" s="9"/>
      <c r="K276" s="45">
        <v>4640934961</v>
      </c>
      <c r="L276" s="45">
        <f t="shared" si="66"/>
        <v>4532163.0478515625</v>
      </c>
      <c r="M276" s="45">
        <f t="shared" si="67"/>
        <v>4425.9404764175415</v>
      </c>
      <c r="N276" s="14">
        <f t="shared" si="68"/>
        <v>4.3222074965015054</v>
      </c>
      <c r="O276" s="194" t="s">
        <v>30244</v>
      </c>
      <c r="P276" s="197" t="s">
        <v>30245</v>
      </c>
    </row>
    <row r="277" spans="3:16" ht="20.100000000000001" customHeight="1" x14ac:dyDescent="0.3">
      <c r="C277" s="12" t="s">
        <v>37103</v>
      </c>
      <c r="D277" s="239" t="s">
        <v>528</v>
      </c>
      <c r="E277" s="36" t="s">
        <v>10258</v>
      </c>
      <c r="F277" s="68">
        <v>4.8</v>
      </c>
      <c r="G277" s="21" t="s">
        <v>704</v>
      </c>
      <c r="H277" s="21" t="s">
        <v>3736</v>
      </c>
      <c r="I277" s="21">
        <v>2010</v>
      </c>
      <c r="J277" s="21"/>
      <c r="K277" s="45">
        <v>4590041960</v>
      </c>
      <c r="L277" s="45">
        <f t="shared" si="66"/>
        <v>4482462.8515625</v>
      </c>
      <c r="M277" s="45">
        <f t="shared" si="67"/>
        <v>4377.4051284790039</v>
      </c>
      <c r="N277" s="14">
        <f t="shared" si="68"/>
        <v>4.2748096957802773</v>
      </c>
      <c r="O277" s="194" t="s">
        <v>30246</v>
      </c>
      <c r="P277" s="197" t="s">
        <v>30247</v>
      </c>
    </row>
    <row r="278" spans="3:16" ht="20.100000000000001" customHeight="1" x14ac:dyDescent="0.3">
      <c r="C278" s="20" t="s">
        <v>37104</v>
      </c>
      <c r="D278" s="157" t="s">
        <v>8450</v>
      </c>
      <c r="E278" s="36" t="s">
        <v>10259</v>
      </c>
      <c r="F278" s="81">
        <v>4.4000000000000004</v>
      </c>
      <c r="G278" s="13" t="s">
        <v>704</v>
      </c>
      <c r="H278" s="13" t="s">
        <v>4081</v>
      </c>
      <c r="I278" s="79">
        <v>2018</v>
      </c>
      <c r="J278" s="79"/>
      <c r="K278" s="73">
        <v>4899005265</v>
      </c>
      <c r="L278" s="45">
        <f t="shared" ref="L278" si="78">IF(K278/1024 &gt;1,K278/1024," ")</f>
        <v>4784184.8291015625</v>
      </c>
      <c r="M278" s="45">
        <f t="shared" ref="M278" si="79">IF(K278/1048576 &gt;1,K278/1048576," ")</f>
        <v>4672.0554971694946</v>
      </c>
      <c r="N278" s="14">
        <f t="shared" ref="N278" si="80">IF(K278&gt;999999999,K278/1073741824," ")</f>
        <v>4.5625541964545846</v>
      </c>
      <c r="O278" s="194" t="s">
        <v>30248</v>
      </c>
      <c r="P278" s="197" t="s">
        <v>30912</v>
      </c>
    </row>
    <row r="279" spans="3:16" ht="20.100000000000001" customHeight="1" x14ac:dyDescent="0.3">
      <c r="C279" s="12"/>
      <c r="D279" s="239"/>
      <c r="E279" s="37"/>
      <c r="F279" s="68"/>
      <c r="G279" s="21"/>
      <c r="H279" s="21"/>
      <c r="I279" s="21"/>
      <c r="J279" s="21"/>
      <c r="K279" s="45"/>
      <c r="L279" s="45"/>
      <c r="M279" s="45"/>
      <c r="N279" s="14"/>
      <c r="O279" s="193"/>
    </row>
    <row r="280" spans="3:16" ht="27" customHeight="1" x14ac:dyDescent="0.35">
      <c r="C280" s="8" t="s">
        <v>4008</v>
      </c>
      <c r="D280" s="242"/>
      <c r="E280" s="15"/>
      <c r="F280" s="49"/>
      <c r="G280" s="9"/>
      <c r="H280" s="9"/>
      <c r="I280" s="9"/>
      <c r="J280" s="9"/>
      <c r="K280" s="22"/>
      <c r="L280" s="45" t="str">
        <f t="shared" ref="L280:L285" si="81">IF(K280/1024 &gt;1,K280/1024," ")</f>
        <v xml:space="preserve"> </v>
      </c>
      <c r="M280" s="45" t="str">
        <f t="shared" ref="M280:M285" si="82">IF(K280/1048576 &gt;1,K280/1048576," ")</f>
        <v xml:space="preserve"> </v>
      </c>
      <c r="N280" s="14" t="str">
        <f t="shared" ref="N280:N285" si="83">IF(K280&gt;999999999,K280/1073741824," ")</f>
        <v xml:space="preserve"> </v>
      </c>
      <c r="O280" s="193"/>
    </row>
    <row r="281" spans="3:16" ht="20.100000000000001" customHeight="1" x14ac:dyDescent="0.3">
      <c r="C281" s="12" t="s">
        <v>37105</v>
      </c>
      <c r="D281" s="178" t="s">
        <v>1996</v>
      </c>
      <c r="E281" s="36" t="s">
        <v>10260</v>
      </c>
      <c r="F281" s="68">
        <v>5.6</v>
      </c>
      <c r="G281" s="81" t="s">
        <v>704</v>
      </c>
      <c r="H281" s="82" t="s">
        <v>5892</v>
      </c>
      <c r="I281" s="21">
        <v>2000</v>
      </c>
      <c r="J281" s="21"/>
      <c r="K281" s="73">
        <v>5838803531</v>
      </c>
      <c r="L281" s="45">
        <f t="shared" si="81"/>
        <v>5701956.5732421875</v>
      </c>
      <c r="M281" s="45">
        <f t="shared" si="82"/>
        <v>5568.3169660568237</v>
      </c>
      <c r="N281" s="14">
        <f t="shared" si="83"/>
        <v>5.4378095371648669</v>
      </c>
      <c r="O281" s="194" t="s">
        <v>30249</v>
      </c>
      <c r="P281" s="197" t="s">
        <v>30250</v>
      </c>
    </row>
    <row r="282" spans="3:16" ht="20.100000000000001" customHeight="1" x14ac:dyDescent="0.3">
      <c r="C282" s="12" t="s">
        <v>37106</v>
      </c>
      <c r="D282" s="217" t="s">
        <v>4635</v>
      </c>
      <c r="E282" s="36" t="s">
        <v>10261</v>
      </c>
      <c r="F282" s="51">
        <v>5.0999999999999996</v>
      </c>
      <c r="G282" s="81" t="s">
        <v>704</v>
      </c>
      <c r="H282" s="82" t="s">
        <v>5892</v>
      </c>
      <c r="I282" s="9">
        <v>2003</v>
      </c>
      <c r="J282" s="9"/>
      <c r="K282" s="73">
        <v>4000042186</v>
      </c>
      <c r="L282" s="45">
        <f t="shared" si="81"/>
        <v>3906291.197265625</v>
      </c>
      <c r="M282" s="45">
        <f t="shared" si="82"/>
        <v>3814.7374973297119</v>
      </c>
      <c r="N282" s="14">
        <f t="shared" si="83"/>
        <v>3.7253295872360468</v>
      </c>
      <c r="O282" s="194" t="s">
        <v>28130</v>
      </c>
      <c r="P282" s="197" t="s">
        <v>30251</v>
      </c>
    </row>
    <row r="283" spans="3:16" ht="20.100000000000001" customHeight="1" x14ac:dyDescent="0.3">
      <c r="C283" s="12" t="s">
        <v>37107</v>
      </c>
      <c r="D283" s="177" t="s">
        <v>4636</v>
      </c>
      <c r="E283" s="36" t="s">
        <v>10262</v>
      </c>
      <c r="F283" s="51">
        <v>4.7</v>
      </c>
      <c r="G283" s="81" t="s">
        <v>704</v>
      </c>
      <c r="H283" s="82" t="s">
        <v>5878</v>
      </c>
      <c r="I283" s="9">
        <v>2006</v>
      </c>
      <c r="J283" s="9"/>
      <c r="K283" s="73">
        <v>4249854908</v>
      </c>
      <c r="L283" s="45">
        <f t="shared" si="81"/>
        <v>4150248.93359375</v>
      </c>
      <c r="M283" s="45">
        <f t="shared" si="82"/>
        <v>4052.9774742126465</v>
      </c>
      <c r="N283" s="14">
        <f t="shared" si="83"/>
        <v>3.9579858146607876</v>
      </c>
      <c r="O283" s="194" t="s">
        <v>28130</v>
      </c>
      <c r="P283" s="197" t="s">
        <v>30252</v>
      </c>
    </row>
    <row r="284" spans="3:16" ht="20.100000000000001" customHeight="1" x14ac:dyDescent="0.3">
      <c r="C284" s="7" t="s">
        <v>37108</v>
      </c>
      <c r="D284" s="217" t="s">
        <v>4637</v>
      </c>
      <c r="E284" s="36" t="s">
        <v>10263</v>
      </c>
      <c r="F284" s="51">
        <v>4.0999999999999996</v>
      </c>
      <c r="G284" s="81" t="s">
        <v>704</v>
      </c>
      <c r="H284" s="82" t="s">
        <v>4081</v>
      </c>
      <c r="I284" s="9">
        <v>2009</v>
      </c>
      <c r="J284" s="9"/>
      <c r="K284" s="73">
        <v>4355636524</v>
      </c>
      <c r="L284" s="45">
        <f t="shared" si="81"/>
        <v>4253551.29296875</v>
      </c>
      <c r="M284" s="45">
        <f t="shared" si="82"/>
        <v>4153.8586845397949</v>
      </c>
      <c r="N284" s="14">
        <f t="shared" si="83"/>
        <v>4.0565026216208935</v>
      </c>
      <c r="O284" s="194" t="s">
        <v>30253</v>
      </c>
      <c r="P284" s="197" t="s">
        <v>30254</v>
      </c>
    </row>
    <row r="285" spans="3:16" s="256" customFormat="1" ht="20.100000000000001" customHeight="1" x14ac:dyDescent="0.3">
      <c r="C285" s="7" t="s">
        <v>37109</v>
      </c>
      <c r="D285" s="217" t="s">
        <v>4638</v>
      </c>
      <c r="E285" s="36" t="s">
        <v>10264</v>
      </c>
      <c r="F285" s="51">
        <v>5</v>
      </c>
      <c r="G285" s="81" t="s">
        <v>704</v>
      </c>
      <c r="H285" s="82" t="s">
        <v>4081</v>
      </c>
      <c r="I285" s="9">
        <v>2011</v>
      </c>
      <c r="J285" s="9"/>
      <c r="K285" s="73">
        <v>4072927128</v>
      </c>
      <c r="L285" s="45">
        <f t="shared" si="81"/>
        <v>3977467.8984375</v>
      </c>
      <c r="M285" s="45">
        <f t="shared" si="82"/>
        <v>3884.2459945678711</v>
      </c>
      <c r="N285" s="14">
        <f t="shared" si="83"/>
        <v>3.7932089790701866</v>
      </c>
      <c r="O285" s="194" t="s">
        <v>30255</v>
      </c>
      <c r="P285" s="197" t="s">
        <v>30913</v>
      </c>
    </row>
    <row r="286" spans="3:16" ht="20.100000000000001" customHeight="1" x14ac:dyDescent="0.3">
      <c r="C286" s="20"/>
      <c r="D286" s="167"/>
      <c r="E286" s="36"/>
      <c r="F286" s="81"/>
      <c r="G286" s="13"/>
      <c r="H286" s="13"/>
      <c r="I286" s="79"/>
      <c r="J286" s="79"/>
      <c r="K286" s="73"/>
      <c r="L286" s="45"/>
      <c r="M286" s="45"/>
      <c r="N286" s="14"/>
    </row>
    <row r="287" spans="3:16" ht="27" customHeight="1" x14ac:dyDescent="0.35">
      <c r="C287" s="268" t="s">
        <v>18425</v>
      </c>
      <c r="D287" s="167"/>
      <c r="E287" s="36"/>
      <c r="F287" s="81"/>
      <c r="G287" s="13"/>
      <c r="H287" s="13"/>
      <c r="I287" s="79"/>
      <c r="J287" s="79"/>
      <c r="K287" s="73"/>
      <c r="L287" s="45"/>
      <c r="M287" s="45"/>
      <c r="N287" s="14"/>
    </row>
    <row r="288" spans="3:16" ht="20.100000000000001" customHeight="1" x14ac:dyDescent="0.3">
      <c r="C288" s="12" t="s">
        <v>36916</v>
      </c>
      <c r="D288" s="160" t="s">
        <v>843</v>
      </c>
      <c r="E288" s="36" t="s">
        <v>11809</v>
      </c>
      <c r="F288" s="104">
        <v>4.7</v>
      </c>
      <c r="G288" s="94"/>
      <c r="H288" s="94" t="s">
        <v>4176</v>
      </c>
      <c r="I288" s="101">
        <v>2004</v>
      </c>
      <c r="J288" s="101"/>
      <c r="K288" s="90">
        <v>731951104</v>
      </c>
      <c r="L288" s="90">
        <f>IF(K288/1024 &gt;1,K288/1024," ")</f>
        <v>714796</v>
      </c>
      <c r="M288" s="90">
        <f>IF(K288/1048576 &gt;1,K288/1048576," ")</f>
        <v>698.04296875</v>
      </c>
      <c r="N288" s="91" t="str">
        <f>IF(K288&gt;999999999,K288/1073741824," ")</f>
        <v xml:space="preserve"> </v>
      </c>
      <c r="O288" s="194" t="s">
        <v>20397</v>
      </c>
      <c r="P288" s="197" t="s">
        <v>20398</v>
      </c>
    </row>
    <row r="289" spans="3:16" ht="20.100000000000001" customHeight="1" x14ac:dyDescent="0.3">
      <c r="C289" s="12" t="s">
        <v>36917</v>
      </c>
      <c r="D289" s="160" t="s">
        <v>844</v>
      </c>
      <c r="E289" s="36" t="s">
        <v>11808</v>
      </c>
      <c r="F289" s="104">
        <v>4.8</v>
      </c>
      <c r="G289" s="94"/>
      <c r="H289" s="94" t="s">
        <v>4094</v>
      </c>
      <c r="I289" s="101">
        <v>2008</v>
      </c>
      <c r="J289" s="101"/>
      <c r="K289" s="90">
        <v>730257630</v>
      </c>
      <c r="L289" s="90">
        <f>IF(K289/1024 &gt;1,K289/1024," ")</f>
        <v>713142.216796875</v>
      </c>
      <c r="M289" s="90">
        <f>IF(K289/1048576 &gt;1,K289/1048576," ")</f>
        <v>696.42794609069824</v>
      </c>
      <c r="N289" s="91" t="str">
        <f>IF(K289&gt;999999999,K289/1073741824," ")</f>
        <v xml:space="preserve"> </v>
      </c>
      <c r="O289" s="194" t="s">
        <v>20396</v>
      </c>
      <c r="P289" s="197" t="s">
        <v>31067</v>
      </c>
    </row>
    <row r="290" spans="3:16" ht="20.100000000000001" customHeight="1" x14ac:dyDescent="0.3">
      <c r="C290" s="102" t="s">
        <v>37110</v>
      </c>
      <c r="D290" s="159" t="s">
        <v>3684</v>
      </c>
      <c r="E290" s="36" t="s">
        <v>11807</v>
      </c>
      <c r="F290" s="104">
        <v>4.7</v>
      </c>
      <c r="G290" s="101" t="s">
        <v>704</v>
      </c>
      <c r="H290" s="101" t="s">
        <v>3744</v>
      </c>
      <c r="I290" s="101">
        <v>2011</v>
      </c>
      <c r="J290" s="101"/>
      <c r="K290" s="90">
        <v>3983435146</v>
      </c>
      <c r="L290" s="90">
        <f>IF(K290/1024 &gt;1,K290/1024," ")</f>
        <v>3890073.384765625</v>
      </c>
      <c r="M290" s="90">
        <f>IF(K290/1048576 &gt;1,K290/1048576," ")</f>
        <v>3798.8997898101807</v>
      </c>
      <c r="N290" s="91">
        <f>IF(K290&gt;999999999,K290/1073741824," ")</f>
        <v>3.7098630759865046</v>
      </c>
      <c r="O290" s="199" t="s">
        <v>18425</v>
      </c>
      <c r="P290" s="197" t="s">
        <v>20395</v>
      </c>
    </row>
    <row r="291" spans="3:16" s="256" customFormat="1" ht="20.100000000000001" customHeight="1" x14ac:dyDescent="0.3">
      <c r="C291" s="20"/>
      <c r="D291" s="167"/>
      <c r="E291" s="36"/>
      <c r="F291" s="81"/>
      <c r="G291" s="13"/>
      <c r="H291" s="13"/>
      <c r="I291" s="79"/>
      <c r="J291" s="79"/>
      <c r="K291" s="73"/>
      <c r="L291" s="45" t="str">
        <f>IF(K291/1048576 &gt;1,K291/1048576," ")</f>
        <v xml:space="preserve"> </v>
      </c>
      <c r="M291" s="45"/>
      <c r="N291" s="14"/>
      <c r="O291" s="194"/>
      <c r="P291" s="197"/>
    </row>
    <row r="292" spans="3:16" ht="27" customHeight="1" x14ac:dyDescent="0.35">
      <c r="C292" s="268" t="s">
        <v>33067</v>
      </c>
      <c r="D292" s="167"/>
      <c r="E292" s="36"/>
      <c r="F292" s="81"/>
      <c r="G292" s="13"/>
      <c r="H292" s="13"/>
      <c r="I292" s="79"/>
      <c r="J292" s="79"/>
      <c r="K292" s="73"/>
      <c r="L292" s="45" t="str">
        <f>IF(K292/1048576 &gt;1,K292/1048576," ")</f>
        <v xml:space="preserve"> </v>
      </c>
      <c r="M292" s="45"/>
      <c r="N292" s="14"/>
    </row>
    <row r="293" spans="3:16" ht="20.100000000000001" customHeight="1" x14ac:dyDescent="0.3">
      <c r="C293" s="102" t="s">
        <v>37111</v>
      </c>
      <c r="D293" s="159" t="s">
        <v>1369</v>
      </c>
      <c r="E293" s="36" t="s">
        <v>11824</v>
      </c>
      <c r="F293" s="104">
        <v>5.8</v>
      </c>
      <c r="G293" s="101" t="s">
        <v>704</v>
      </c>
      <c r="H293" s="101" t="s">
        <v>3756</v>
      </c>
      <c r="I293" s="94">
        <v>1995</v>
      </c>
      <c r="J293" s="94"/>
      <c r="K293" s="90">
        <v>7419244736</v>
      </c>
      <c r="L293" s="90">
        <f>IF(K293/1024 &gt;1,K293/1024," ")</f>
        <v>7245356.1875</v>
      </c>
      <c r="M293" s="90">
        <f>IF(K293/1048576 &gt;1,K293/1048576," ")</f>
        <v>7075.5431518554688</v>
      </c>
      <c r="N293" s="91">
        <f>IF(K293&gt;999999999,K293/1073741824," ")</f>
        <v>6.9097101092338562</v>
      </c>
      <c r="O293" s="194" t="s">
        <v>20423</v>
      </c>
      <c r="P293" s="197" t="s">
        <v>20424</v>
      </c>
    </row>
    <row r="294" spans="3:16" ht="20.100000000000001" customHeight="1" x14ac:dyDescent="0.3">
      <c r="C294" s="12" t="s">
        <v>37112</v>
      </c>
      <c r="D294" s="160" t="s">
        <v>3303</v>
      </c>
      <c r="E294" s="36" t="s">
        <v>11823</v>
      </c>
      <c r="F294" s="104">
        <v>5.7</v>
      </c>
      <c r="G294" s="13" t="s">
        <v>704</v>
      </c>
      <c r="H294" s="13" t="s">
        <v>4081</v>
      </c>
      <c r="I294" s="101">
        <v>2003</v>
      </c>
      <c r="J294" s="101"/>
      <c r="K294" s="73">
        <v>5159781467</v>
      </c>
      <c r="L294" s="90">
        <f>IF(K294/1024 &gt;1,K294/1024," ")</f>
        <v>5038849.0888671875</v>
      </c>
      <c r="M294" s="90">
        <f>IF(K294/1048576 &gt;1,K294/1048576," ")</f>
        <v>4920.7510633468628</v>
      </c>
      <c r="N294" s="91">
        <f>IF(K294&gt;999999999,K294/1073741824," ")</f>
        <v>4.8054209602996707</v>
      </c>
      <c r="O294" s="194" t="s">
        <v>20421</v>
      </c>
      <c r="P294" s="197" t="s">
        <v>20422</v>
      </c>
    </row>
    <row r="295" spans="3:16" ht="20.100000000000001" customHeight="1" x14ac:dyDescent="0.3">
      <c r="C295" s="12" t="s">
        <v>37113</v>
      </c>
      <c r="D295" s="157" t="s">
        <v>8880</v>
      </c>
      <c r="E295" s="267" t="s">
        <v>9787</v>
      </c>
      <c r="F295" s="131">
        <v>5.6</v>
      </c>
      <c r="G295" s="13" t="s">
        <v>704</v>
      </c>
      <c r="H295" s="13" t="s">
        <v>3744</v>
      </c>
      <c r="I295" s="133">
        <v>2020</v>
      </c>
      <c r="J295" s="74"/>
      <c r="K295" s="73">
        <v>7196155904</v>
      </c>
      <c r="L295" s="90">
        <f>IF(K295/1024 &gt;1,K295/1024," ")</f>
        <v>7027496</v>
      </c>
      <c r="M295" s="90">
        <f>IF(K295/1048576 &gt;1,K295/1048576," ")</f>
        <v>6862.7890625</v>
      </c>
      <c r="N295" s="91">
        <f>IF(K295&gt;999999999,K295/1073741824," ")</f>
        <v>6.7019424438476563</v>
      </c>
      <c r="O295" s="194" t="s">
        <v>18024</v>
      </c>
      <c r="P295" s="197" t="s">
        <v>31017</v>
      </c>
    </row>
    <row r="296" spans="3:16" ht="20.100000000000001" customHeight="1" x14ac:dyDescent="0.25"/>
    <row r="297" spans="3:16" ht="27" customHeight="1" x14ac:dyDescent="0.35">
      <c r="C297" s="268" t="s">
        <v>33069</v>
      </c>
      <c r="D297" s="167"/>
      <c r="E297" s="36"/>
      <c r="F297" s="81"/>
      <c r="G297" s="13"/>
      <c r="H297" s="13"/>
      <c r="I297" s="79"/>
      <c r="J297" s="79"/>
      <c r="K297" s="73"/>
      <c r="L297" s="45" t="str">
        <f>IF(K297/1048576 &gt;1,K297/1048576," ")</f>
        <v xml:space="preserve"> </v>
      </c>
      <c r="M297" s="45"/>
      <c r="N297" s="14"/>
    </row>
    <row r="298" spans="3:16" ht="20.100000000000001" customHeight="1" x14ac:dyDescent="0.3">
      <c r="C298" s="7" t="s">
        <v>37114</v>
      </c>
      <c r="D298" s="159" t="s">
        <v>502</v>
      </c>
      <c r="E298" s="36" t="s">
        <v>11831</v>
      </c>
      <c r="F298" s="104">
        <v>4.9000000000000004</v>
      </c>
      <c r="G298" s="101" t="s">
        <v>704</v>
      </c>
      <c r="H298" s="101" t="s">
        <v>3740</v>
      </c>
      <c r="I298" s="94">
        <v>1994</v>
      </c>
      <c r="J298" s="94"/>
      <c r="K298" s="90">
        <v>4559353410</v>
      </c>
      <c r="L298" s="90">
        <f>IF(K298/1024 &gt;1,K298/1024," ")</f>
        <v>4452493.564453125</v>
      </c>
      <c r="M298" s="90">
        <f>IF(K298/1048576 &gt;1,K298/1048576," ")</f>
        <v>4348.1382465362549</v>
      </c>
      <c r="N298" s="91">
        <f>IF(K298&gt;999999999,K298/1073741824," ")</f>
        <v>4.2462287563830614</v>
      </c>
      <c r="O298" s="194" t="s">
        <v>20434</v>
      </c>
      <c r="P298" s="197" t="s">
        <v>20435</v>
      </c>
    </row>
    <row r="299" spans="3:16" ht="20.100000000000001" customHeight="1" x14ac:dyDescent="0.3">
      <c r="C299" s="12" t="s">
        <v>36918</v>
      </c>
      <c r="D299" s="160" t="s">
        <v>597</v>
      </c>
      <c r="E299" s="36" t="s">
        <v>11830</v>
      </c>
      <c r="F299" s="104">
        <v>3</v>
      </c>
      <c r="G299" s="94"/>
      <c r="H299" s="94" t="s">
        <v>3742</v>
      </c>
      <c r="I299" s="101">
        <v>2003</v>
      </c>
      <c r="J299" s="101"/>
      <c r="K299" s="108">
        <v>2431724794</v>
      </c>
      <c r="L299" s="90">
        <f>IF(K299/1024 &gt;1,K299/1024," ")</f>
        <v>2374731.244140625</v>
      </c>
      <c r="M299" s="90">
        <f>IF(K299/1048576 &gt;1,K299/1048576," ")</f>
        <v>2319.0734806060791</v>
      </c>
      <c r="N299" s="91">
        <f>IF(K299&gt;999999999,K299/1073741824," ")</f>
        <v>2.2647201959043741</v>
      </c>
      <c r="O299" s="194" t="s">
        <v>20432</v>
      </c>
      <c r="P299" s="197" t="s">
        <v>20433</v>
      </c>
    </row>
    <row r="300" spans="3:16" ht="20.100000000000001" customHeight="1" x14ac:dyDescent="0.3">
      <c r="C300" s="102" t="s">
        <v>37115</v>
      </c>
      <c r="D300" s="159" t="s">
        <v>5254</v>
      </c>
      <c r="E300" s="36" t="s">
        <v>11832</v>
      </c>
      <c r="F300" s="104">
        <v>4.3</v>
      </c>
      <c r="G300" s="101" t="s">
        <v>704</v>
      </c>
      <c r="H300" s="101" t="s">
        <v>3756</v>
      </c>
      <c r="I300" s="101">
        <v>2014</v>
      </c>
      <c r="J300" s="101"/>
      <c r="K300" s="90">
        <v>4380544323</v>
      </c>
      <c r="L300" s="90">
        <f>IF(K300/1024 &gt;1,K300/1024," ")</f>
        <v>4277875.3154296875</v>
      </c>
      <c r="M300" s="90">
        <f>IF(K300/1048576 &gt;1,K300/1048576," ")</f>
        <v>4177.6126127243042</v>
      </c>
      <c r="N300" s="91">
        <f>IF(K300&gt;999999999,K300/1073741824," ")</f>
        <v>4.0796998171135783</v>
      </c>
      <c r="O300" s="194" t="s">
        <v>20436</v>
      </c>
      <c r="P300" s="197" t="s">
        <v>20437</v>
      </c>
    </row>
    <row r="301" spans="3:16" ht="20.100000000000001" customHeight="1" x14ac:dyDescent="0.25"/>
    <row r="302" spans="3:16" ht="27" customHeight="1" x14ac:dyDescent="0.35">
      <c r="C302" s="268" t="s">
        <v>33081</v>
      </c>
      <c r="D302" s="167"/>
      <c r="E302" s="36"/>
      <c r="F302" s="81"/>
      <c r="G302" s="13"/>
      <c r="H302" s="13"/>
      <c r="I302" s="79"/>
      <c r="J302" s="79"/>
      <c r="K302" s="73"/>
      <c r="L302" s="45"/>
      <c r="M302" s="45"/>
      <c r="N302" s="14"/>
    </row>
    <row r="303" spans="3:16" ht="20.100000000000001" customHeight="1" x14ac:dyDescent="0.3">
      <c r="C303" s="12" t="s">
        <v>33238</v>
      </c>
      <c r="D303" s="159" t="s">
        <v>3186</v>
      </c>
      <c r="E303" s="36" t="s">
        <v>11844</v>
      </c>
      <c r="F303" s="104">
        <v>7.1</v>
      </c>
      <c r="G303" s="101" t="s">
        <v>704</v>
      </c>
      <c r="H303" s="101" t="s">
        <v>3933</v>
      </c>
      <c r="I303" s="101">
        <v>1931</v>
      </c>
      <c r="J303" s="101"/>
      <c r="K303" s="108">
        <v>1823128118</v>
      </c>
      <c r="L303" s="90">
        <f>IF(K303/1024 &gt;1,K303/1024," ")</f>
        <v>1780398.552734375</v>
      </c>
      <c r="M303" s="90">
        <f>IF(K303/1048576 &gt;1,K303/1048576," ")</f>
        <v>1738.6704616546631</v>
      </c>
      <c r="N303" s="91">
        <f>IF(K303&gt;999999999,K303/1073741824," ")</f>
        <v>1.6979203727096319</v>
      </c>
      <c r="O303" s="194" t="s">
        <v>20449</v>
      </c>
      <c r="P303" s="197" t="s">
        <v>20458</v>
      </c>
    </row>
    <row r="304" spans="3:16" ht="20.100000000000001" customHeight="1" x14ac:dyDescent="0.3">
      <c r="C304" s="12" t="s">
        <v>4977</v>
      </c>
      <c r="D304" s="159" t="s">
        <v>4978</v>
      </c>
      <c r="E304" s="36" t="s">
        <v>11839</v>
      </c>
      <c r="F304" s="104">
        <v>7.1</v>
      </c>
      <c r="G304" s="13" t="s">
        <v>704</v>
      </c>
      <c r="H304" s="13" t="s">
        <v>4104</v>
      </c>
      <c r="I304" s="101">
        <v>1958</v>
      </c>
      <c r="J304" s="101"/>
      <c r="K304" s="73">
        <v>1801379840</v>
      </c>
      <c r="L304" s="90">
        <f>IF(K304/1024 &gt;1,K304/1024," ")</f>
        <v>1759160</v>
      </c>
      <c r="M304" s="90">
        <f>IF(K304/1048576 &gt;1,K304/1048576," ")</f>
        <v>1717.9296875</v>
      </c>
      <c r="N304" s="91">
        <f>IF(K304&gt;999999999,K304/1073741824," ")</f>
        <v>1.6776657104492188</v>
      </c>
      <c r="O304" s="194" t="s">
        <v>20449</v>
      </c>
      <c r="P304" s="197" t="s">
        <v>20450</v>
      </c>
    </row>
    <row r="305" spans="3:16" ht="20.100000000000001" customHeight="1" x14ac:dyDescent="0.3">
      <c r="C305" s="112" t="s">
        <v>37116</v>
      </c>
      <c r="D305" s="159" t="s">
        <v>3490</v>
      </c>
      <c r="E305" s="36" t="s">
        <v>14651</v>
      </c>
      <c r="F305" s="104">
        <v>6.4</v>
      </c>
      <c r="G305" s="101" t="s">
        <v>704</v>
      </c>
      <c r="H305" s="101" t="s">
        <v>4349</v>
      </c>
      <c r="I305" s="101">
        <v>1960</v>
      </c>
      <c r="J305" s="101"/>
      <c r="K305" s="90">
        <v>1513857108</v>
      </c>
      <c r="L305" s="90">
        <f>IF(K305/1024 &gt;1,K305/1024," ")</f>
        <v>1478376.08203125</v>
      </c>
      <c r="M305" s="90">
        <f>IF(K305/1048576 &gt;1,K305/1048576," ")</f>
        <v>1443.7266426086426</v>
      </c>
      <c r="N305" s="91">
        <f>IF(K305&gt;999999999,K305/1073741824," ")</f>
        <v>1.4098892994225025</v>
      </c>
      <c r="O305" s="194" t="s">
        <v>20451</v>
      </c>
      <c r="P305" s="197" t="s">
        <v>25243</v>
      </c>
    </row>
    <row r="306" spans="3:16" ht="20.100000000000001" customHeight="1" x14ac:dyDescent="0.3">
      <c r="C306" s="112" t="s">
        <v>37117</v>
      </c>
      <c r="D306" s="161" t="s">
        <v>7483</v>
      </c>
      <c r="E306" s="36" t="s">
        <v>11842</v>
      </c>
      <c r="F306" s="99">
        <v>6.7</v>
      </c>
      <c r="G306" s="99" t="s">
        <v>704</v>
      </c>
      <c r="H306" s="105" t="s">
        <v>5878</v>
      </c>
      <c r="I306" s="101">
        <v>1966</v>
      </c>
      <c r="J306" s="101"/>
      <c r="K306" s="90">
        <v>2268222036</v>
      </c>
      <c r="L306" s="90">
        <f t="shared" ref="L306" si="84">IF(K306/1024 &gt;1,K306/1024," ")</f>
        <v>2215060.58203125</v>
      </c>
      <c r="M306" s="90">
        <f t="shared" ref="M306" si="85">IF(K306/1048576 &gt;1,K306/1048576," ")</f>
        <v>2163.1450996398926</v>
      </c>
      <c r="N306" s="91">
        <f t="shared" ref="N306" si="86">IF(K306&gt;999999999,K306/1073741824," ")</f>
        <v>2.1124463863670826</v>
      </c>
      <c r="O306" s="194" t="s">
        <v>20451</v>
      </c>
      <c r="P306" s="197" t="s">
        <v>20455</v>
      </c>
    </row>
    <row r="307" spans="3:16" ht="20.100000000000001" customHeight="1" x14ac:dyDescent="0.3">
      <c r="C307" s="109" t="s">
        <v>37118</v>
      </c>
      <c r="D307" s="161" t="s">
        <v>6766</v>
      </c>
      <c r="E307" s="36" t="s">
        <v>12589</v>
      </c>
      <c r="F307" s="99">
        <v>5.6</v>
      </c>
      <c r="G307" s="99" t="s">
        <v>704</v>
      </c>
      <c r="H307" s="101" t="s">
        <v>5981</v>
      </c>
      <c r="I307" s="101">
        <v>1970</v>
      </c>
      <c r="J307" s="101"/>
      <c r="K307" s="90">
        <v>3699552283</v>
      </c>
      <c r="L307" s="90">
        <f>IF(K307/1024 &gt;1,K307/1024," ")</f>
        <v>3612844.0263671875</v>
      </c>
      <c r="M307" s="90">
        <f>IF(K307/1048576 &gt;1,K307/1048576," ")</f>
        <v>3528.1679944992065</v>
      </c>
      <c r="N307" s="91">
        <f>IF(K307&gt;999999999,K307/1073741824," ")</f>
        <v>3.4454765571281314</v>
      </c>
      <c r="O307" s="194" t="s">
        <v>20451</v>
      </c>
      <c r="P307" s="197" t="s">
        <v>21745</v>
      </c>
    </row>
    <row r="308" spans="3:16" ht="20.100000000000001" customHeight="1" x14ac:dyDescent="0.3">
      <c r="C308" s="107" t="s">
        <v>37119</v>
      </c>
      <c r="D308" s="183" t="s">
        <v>5368</v>
      </c>
      <c r="E308" s="36" t="s">
        <v>14005</v>
      </c>
      <c r="F308" s="104">
        <v>5.0999999999999996</v>
      </c>
      <c r="G308" s="101"/>
      <c r="H308" s="101" t="s">
        <v>4114</v>
      </c>
      <c r="I308" s="101">
        <v>1971</v>
      </c>
      <c r="J308" s="101"/>
      <c r="K308" s="90">
        <v>3060033886</v>
      </c>
      <c r="L308" s="90">
        <f>IF(K308/1024 &gt;1,K308/1024," ")</f>
        <v>2988314.341796875</v>
      </c>
      <c r="M308" s="90">
        <f>IF(K308/1048576 &gt;1,K308/1048576," ")</f>
        <v>2918.2757244110107</v>
      </c>
      <c r="N308" s="91">
        <f>IF(K308&gt;999999999,K308/1073741824," ")</f>
        <v>2.8498786371201277</v>
      </c>
      <c r="O308" s="194" t="s">
        <v>24209</v>
      </c>
      <c r="P308" s="197" t="s">
        <v>24210</v>
      </c>
    </row>
    <row r="309" spans="3:16" ht="20.100000000000001" customHeight="1" x14ac:dyDescent="0.3">
      <c r="C309" s="20" t="s">
        <v>37120</v>
      </c>
      <c r="D309" s="157" t="s">
        <v>8323</v>
      </c>
      <c r="E309" s="36" t="s">
        <v>11840</v>
      </c>
      <c r="F309" s="81">
        <v>5.4</v>
      </c>
      <c r="G309" s="13" t="s">
        <v>704</v>
      </c>
      <c r="H309" s="13" t="s">
        <v>5892</v>
      </c>
      <c r="I309" s="79">
        <v>1972</v>
      </c>
      <c r="J309" s="79"/>
      <c r="K309" s="73">
        <v>2722291712</v>
      </c>
      <c r="L309" s="90">
        <f>IF(K309/1024 &gt;1,K309/1024," ")</f>
        <v>2658488</v>
      </c>
      <c r="M309" s="90">
        <f>IF(K309/1048576 &gt;1,K309/1048576," ")</f>
        <v>2596.1796875</v>
      </c>
      <c r="N309" s="91">
        <f>IF(K309&gt;999999999,K309/1073741824," ")</f>
        <v>2.5353317260742188</v>
      </c>
      <c r="O309" s="194" t="s">
        <v>20451</v>
      </c>
      <c r="P309" s="197" t="s">
        <v>20452</v>
      </c>
    </row>
    <row r="310" spans="3:16" ht="20.100000000000001" customHeight="1" x14ac:dyDescent="0.3">
      <c r="C310" s="102" t="s">
        <v>37121</v>
      </c>
      <c r="D310" s="159" t="s">
        <v>1755</v>
      </c>
      <c r="E310" s="36" t="s">
        <v>11841</v>
      </c>
      <c r="F310" s="104">
        <v>7.6</v>
      </c>
      <c r="G310" s="101" t="s">
        <v>704</v>
      </c>
      <c r="H310" s="101" t="s">
        <v>3756</v>
      </c>
      <c r="I310" s="101">
        <v>1992</v>
      </c>
      <c r="J310" s="101"/>
      <c r="K310" s="90">
        <v>5079670303</v>
      </c>
      <c r="L310" s="90">
        <f>IF(K310/1024 &gt;1,K310/1024," ")</f>
        <v>4960615.5302734375</v>
      </c>
      <c r="M310" s="90">
        <f>IF(K310/1048576 &gt;1,K310/1048576," ")</f>
        <v>4844.3511037826538</v>
      </c>
      <c r="N310" s="91">
        <f>IF(K310&gt;999999999,K310/1073741824," ")</f>
        <v>4.7308116247877479</v>
      </c>
      <c r="O310" s="194" t="s">
        <v>20453</v>
      </c>
      <c r="P310" s="197" t="s">
        <v>20454</v>
      </c>
    </row>
    <row r="311" spans="3:16" ht="20.100000000000001" customHeight="1" x14ac:dyDescent="0.3">
      <c r="C311" s="102" t="s">
        <v>37122</v>
      </c>
      <c r="D311" s="159" t="s">
        <v>5176</v>
      </c>
      <c r="E311" s="36" t="s">
        <v>11843</v>
      </c>
      <c r="F311" s="104">
        <v>5</v>
      </c>
      <c r="G311" s="101" t="s">
        <v>704</v>
      </c>
      <c r="H311" s="101" t="s">
        <v>3759</v>
      </c>
      <c r="I311" s="101">
        <v>2014</v>
      </c>
      <c r="J311" s="101"/>
      <c r="K311" s="90">
        <v>3292905571</v>
      </c>
      <c r="L311" s="90">
        <f>IF(K311/1024 &gt;1,K311/1024," ")</f>
        <v>3215728.0966796875</v>
      </c>
      <c r="M311" s="90">
        <f>IF(K311/1048576 &gt;1,K311/1048576," ")</f>
        <v>3140.3594694137573</v>
      </c>
      <c r="N311" s="91">
        <f>IF(K311&gt;999999999,K311/1073741824," ")</f>
        <v>3.0667572943493724</v>
      </c>
      <c r="O311" s="194" t="s">
        <v>20456</v>
      </c>
      <c r="P311" s="197" t="s">
        <v>20457</v>
      </c>
    </row>
    <row r="312" spans="3:16" ht="20.100000000000001" customHeight="1" x14ac:dyDescent="0.25"/>
    <row r="313" spans="3:16" ht="27" customHeight="1" x14ac:dyDescent="0.35">
      <c r="C313" s="268" t="s">
        <v>409</v>
      </c>
      <c r="D313" s="167"/>
      <c r="E313" s="36"/>
      <c r="F313" s="81"/>
      <c r="G313" s="13"/>
      <c r="H313" s="13"/>
      <c r="I313" s="79"/>
      <c r="J313" s="79"/>
      <c r="K313" s="73"/>
      <c r="L313" s="45"/>
      <c r="M313" s="45"/>
      <c r="N313" s="14"/>
    </row>
    <row r="314" spans="3:16" ht="20.100000000000001" customHeight="1" x14ac:dyDescent="0.3">
      <c r="C314" s="7" t="s">
        <v>37123</v>
      </c>
      <c r="D314" s="159" t="s">
        <v>5410</v>
      </c>
      <c r="E314" s="36" t="s">
        <v>11849</v>
      </c>
      <c r="F314" s="104">
        <v>4.0999999999999996</v>
      </c>
      <c r="G314" s="101" t="s">
        <v>704</v>
      </c>
      <c r="H314" s="101" t="s">
        <v>3740</v>
      </c>
      <c r="I314" s="101">
        <v>2015</v>
      </c>
      <c r="J314" s="101"/>
      <c r="K314" s="90">
        <v>4427605366</v>
      </c>
      <c r="L314" s="90">
        <f>IF(K314/1024 &gt;1,K314/1024," ")</f>
        <v>4323833.365234375</v>
      </c>
      <c r="M314" s="90">
        <f>IF(K314/1048576 &gt;1,K314/1048576," ")</f>
        <v>4222.4935207366943</v>
      </c>
      <c r="N314" s="91">
        <f>IF(K314&gt;999999999,K314/1073741824," ")</f>
        <v>4.1235288288444281</v>
      </c>
      <c r="O314" s="194" t="s">
        <v>20466</v>
      </c>
      <c r="P314" s="197" t="s">
        <v>20467</v>
      </c>
    </row>
    <row r="315" spans="3:16" s="192" customFormat="1" ht="20.100000000000001" customHeight="1" x14ac:dyDescent="0.3">
      <c r="C315" s="20" t="s">
        <v>37124</v>
      </c>
      <c r="D315" s="176" t="s">
        <v>7509</v>
      </c>
      <c r="E315" s="36" t="s">
        <v>11850</v>
      </c>
      <c r="F315" s="99">
        <v>4.5999999999999996</v>
      </c>
      <c r="G315" s="99" t="s">
        <v>704</v>
      </c>
      <c r="H315" s="105" t="s">
        <v>5892</v>
      </c>
      <c r="I315" s="101">
        <v>2017</v>
      </c>
      <c r="J315" s="101"/>
      <c r="K315" s="90">
        <v>5571936713</v>
      </c>
      <c r="L315" s="90">
        <f>IF(K315/1024 &gt;1,K315/1024," ")</f>
        <v>5441344.4462890625</v>
      </c>
      <c r="M315" s="90">
        <f>IF(K315/1048576 &gt;1,K315/1048576," ")</f>
        <v>5313.8129358291626</v>
      </c>
      <c r="N315" s="91">
        <f>IF(K315&gt;999999999,K315/1073741824," ")</f>
        <v>5.1892704451456666</v>
      </c>
      <c r="O315" s="194" t="s">
        <v>20468</v>
      </c>
      <c r="P315" s="197" t="s">
        <v>20469</v>
      </c>
    </row>
    <row r="316" spans="3:16" ht="20.100000000000001" customHeight="1" x14ac:dyDescent="0.25"/>
    <row r="317" spans="3:16" ht="27" customHeight="1" x14ac:dyDescent="0.35">
      <c r="C317" s="268" t="s">
        <v>33088</v>
      </c>
      <c r="D317" s="167"/>
      <c r="E317" s="36"/>
      <c r="F317" s="81"/>
      <c r="G317" s="13"/>
      <c r="H317" s="13"/>
      <c r="I317" s="79"/>
      <c r="J317" s="79"/>
      <c r="K317" s="73"/>
      <c r="L317" s="45"/>
      <c r="M317" s="45"/>
      <c r="N317" s="14"/>
    </row>
    <row r="318" spans="3:16" ht="20.100000000000001" customHeight="1" x14ac:dyDescent="0.3">
      <c r="C318" s="7" t="s">
        <v>37125</v>
      </c>
      <c r="D318" s="159" t="s">
        <v>4778</v>
      </c>
      <c r="E318" s="36" t="s">
        <v>11864</v>
      </c>
      <c r="F318" s="104">
        <v>6.2</v>
      </c>
      <c r="G318" s="101"/>
      <c r="H318" s="101" t="s">
        <v>3745</v>
      </c>
      <c r="I318" s="101">
        <v>2005</v>
      </c>
      <c r="J318" s="101"/>
      <c r="K318" s="90">
        <v>2399603191</v>
      </c>
      <c r="L318" s="90">
        <f>IF(K318/1024 &gt;1,K318/1024," ")</f>
        <v>2343362.4912109375</v>
      </c>
      <c r="M318" s="90">
        <f>IF(K318/1048576 &gt;1,K318/1048576," ")</f>
        <v>2288.4399328231812</v>
      </c>
      <c r="N318" s="91">
        <f>IF(K318&gt;999999999,K318/1073741824," ")</f>
        <v>2.2348046218976378</v>
      </c>
      <c r="O318" s="194" t="s">
        <v>20493</v>
      </c>
      <c r="P318" s="197" t="s">
        <v>20494</v>
      </c>
    </row>
    <row r="319" spans="3:16" ht="20.100000000000001" customHeight="1" x14ac:dyDescent="0.3">
      <c r="C319" s="107" t="s">
        <v>37126</v>
      </c>
      <c r="D319" s="168" t="s">
        <v>6374</v>
      </c>
      <c r="E319" s="36" t="s">
        <v>12131</v>
      </c>
      <c r="F319" s="99">
        <v>6</v>
      </c>
      <c r="G319" s="99" t="s">
        <v>704</v>
      </c>
      <c r="H319" s="101" t="s">
        <v>5878</v>
      </c>
      <c r="I319" s="101">
        <v>2015</v>
      </c>
      <c r="J319" s="115"/>
      <c r="K319" s="90">
        <v>4724660440</v>
      </c>
      <c r="L319" s="90">
        <f>IF(K319/1024 &gt;1,K319/1024," ")</f>
        <v>4613926.2109375</v>
      </c>
      <c r="M319" s="90">
        <f>IF(K319/1048576 &gt;1,K319/1048576," ")</f>
        <v>4505.7873153686523</v>
      </c>
      <c r="N319" s="91">
        <f>IF(K319&gt;999999999,K319/1073741824," ")</f>
        <v>4.4001829251646996</v>
      </c>
      <c r="O319" s="194" t="s">
        <v>20950</v>
      </c>
      <c r="P319" s="197" t="s">
        <v>20951</v>
      </c>
    </row>
    <row r="320" spans="3:16" ht="20.100000000000001" customHeight="1" x14ac:dyDescent="0.3">
      <c r="C320" s="20"/>
      <c r="D320" s="167"/>
      <c r="E320" s="36"/>
      <c r="F320" s="81"/>
      <c r="G320" s="13"/>
      <c r="H320" s="13"/>
      <c r="I320" s="79"/>
      <c r="J320" s="79"/>
      <c r="K320" s="73"/>
      <c r="L320" s="45"/>
      <c r="M320" s="45"/>
      <c r="N320" s="14"/>
    </row>
    <row r="321" spans="3:16" ht="27" customHeight="1" x14ac:dyDescent="0.35">
      <c r="C321" s="268" t="s">
        <v>33082</v>
      </c>
      <c r="D321" s="167"/>
      <c r="E321" s="36"/>
      <c r="F321" s="81"/>
      <c r="G321" s="13"/>
      <c r="H321" s="13"/>
      <c r="I321" s="79"/>
      <c r="J321" s="79"/>
      <c r="K321" s="73"/>
      <c r="L321" s="45"/>
      <c r="M321" s="45"/>
      <c r="N321" s="14"/>
    </row>
    <row r="322" spans="3:16" ht="20.100000000000001" customHeight="1" x14ac:dyDescent="0.3">
      <c r="C322" s="109" t="s">
        <v>37127</v>
      </c>
      <c r="D322" s="160" t="s">
        <v>268</v>
      </c>
      <c r="E322" s="36" t="s">
        <v>11870</v>
      </c>
      <c r="F322" s="104">
        <v>6</v>
      </c>
      <c r="G322" s="101" t="s">
        <v>704</v>
      </c>
      <c r="H322" s="101" t="s">
        <v>3744</v>
      </c>
      <c r="I322" s="101">
        <v>2008</v>
      </c>
      <c r="J322" s="101"/>
      <c r="K322" s="90">
        <v>5291208216</v>
      </c>
      <c r="L322" s="90">
        <f>IF(K322/1024 &gt;1,K322/1024," ")</f>
        <v>5167195.5234375</v>
      </c>
      <c r="M322" s="90">
        <f>IF(K322/1048576 &gt;1,K322/1048576," ")</f>
        <v>5046.0893783569336</v>
      </c>
      <c r="N322" s="91">
        <f>IF(K322&gt;999999999,K322/1073741824," ")</f>
        <v>4.927821658551693</v>
      </c>
      <c r="O322" s="194" t="s">
        <v>18206</v>
      </c>
      <c r="P322" s="197" t="s">
        <v>20503</v>
      </c>
    </row>
    <row r="323" spans="3:16" ht="20.100000000000001" customHeight="1" x14ac:dyDescent="0.3">
      <c r="C323" s="12" t="s">
        <v>37128</v>
      </c>
      <c r="D323" s="159" t="s">
        <v>2015</v>
      </c>
      <c r="E323" s="36" t="s">
        <v>11869</v>
      </c>
      <c r="F323" s="104">
        <v>3.9</v>
      </c>
      <c r="G323" s="101" t="s">
        <v>704</v>
      </c>
      <c r="H323" s="101" t="s">
        <v>3740</v>
      </c>
      <c r="I323" s="94">
        <v>2011</v>
      </c>
      <c r="J323" s="94"/>
      <c r="K323" s="90">
        <v>3840558010</v>
      </c>
      <c r="L323" s="90">
        <f>IF(K323/1024 &gt;1,K323/1024," ")</f>
        <v>3750544.931640625</v>
      </c>
      <c r="M323" s="90">
        <f>IF(K323/1048576 &gt;1,K323/1048576," ")</f>
        <v>3662.6415348052979</v>
      </c>
      <c r="N323" s="91">
        <f>IF(K323&gt;999999999,K323/1073741824," ")</f>
        <v>3.5767983738332987</v>
      </c>
      <c r="O323" s="194" t="s">
        <v>20501</v>
      </c>
      <c r="P323" s="197" t="s">
        <v>20502</v>
      </c>
    </row>
    <row r="324" spans="3:16" ht="20.100000000000001" customHeight="1" x14ac:dyDescent="0.25"/>
    <row r="325" spans="3:16" ht="27" customHeight="1" x14ac:dyDescent="0.35">
      <c r="C325" s="268" t="s">
        <v>33083</v>
      </c>
      <c r="D325" s="167"/>
      <c r="E325" s="36"/>
      <c r="F325" s="81"/>
      <c r="G325" s="13"/>
      <c r="H325" s="13"/>
      <c r="I325" s="79"/>
      <c r="J325" s="79"/>
      <c r="K325" s="73"/>
      <c r="L325" s="45"/>
      <c r="M325" s="45"/>
      <c r="N325" s="14"/>
    </row>
    <row r="326" spans="3:16" ht="20.100000000000001" customHeight="1" x14ac:dyDescent="0.3">
      <c r="C326" s="12" t="s">
        <v>37129</v>
      </c>
      <c r="D326" s="160" t="s">
        <v>4944</v>
      </c>
      <c r="E326" s="36" t="s">
        <v>11906</v>
      </c>
      <c r="F326" s="104">
        <v>5.9</v>
      </c>
      <c r="G326" s="101"/>
      <c r="H326" s="101" t="s">
        <v>3744</v>
      </c>
      <c r="I326" s="101">
        <v>2013</v>
      </c>
      <c r="J326" s="101"/>
      <c r="K326" s="90">
        <v>4007195907</v>
      </c>
      <c r="L326" s="90">
        <f>IF(K326/1024 &gt;1,K326/1024," ")</f>
        <v>3913277.2529296875</v>
      </c>
      <c r="M326" s="90">
        <f>IF(K326/1048576 &gt;1,K326/1048576," ")</f>
        <v>3821.5598173141479</v>
      </c>
      <c r="N326" s="91">
        <f>IF(K326&gt;999999999,K326/1073741824," ")</f>
        <v>3.7319920090958476</v>
      </c>
      <c r="O326" s="194" t="s">
        <v>20561</v>
      </c>
      <c r="P326" s="197" t="s">
        <v>20562</v>
      </c>
    </row>
    <row r="327" spans="3:16" ht="20.100000000000001" customHeight="1" x14ac:dyDescent="0.3">
      <c r="C327" s="111" t="s">
        <v>37130</v>
      </c>
      <c r="D327" s="161" t="s">
        <v>7373</v>
      </c>
      <c r="E327" s="36" t="s">
        <v>11905</v>
      </c>
      <c r="F327" s="99">
        <v>5.3</v>
      </c>
      <c r="G327" s="99"/>
      <c r="H327" s="105" t="s">
        <v>4081</v>
      </c>
      <c r="I327" s="101">
        <v>2016</v>
      </c>
      <c r="J327" s="101"/>
      <c r="K327" s="90">
        <v>4364137899</v>
      </c>
      <c r="L327" s="90">
        <f>IF(K327/1024 &gt;1,K327/1024," ")</f>
        <v>4261853.4169921875</v>
      </c>
      <c r="M327" s="90">
        <f>IF(K327/1048576 &gt;1,K327/1048576," ")</f>
        <v>4161.9662275314331</v>
      </c>
      <c r="N327" s="91">
        <f>IF(K327&gt;999999999,K327/1073741824," ")</f>
        <v>4.0644201440736651</v>
      </c>
      <c r="O327" s="194" t="s">
        <v>20559</v>
      </c>
      <c r="P327" s="197" t="s">
        <v>20560</v>
      </c>
    </row>
    <row r="328" spans="3:16" ht="20.100000000000001" customHeight="1" x14ac:dyDescent="0.25"/>
    <row r="329" spans="3:16" ht="27" customHeight="1" x14ac:dyDescent="0.35">
      <c r="C329" s="268" t="s">
        <v>33084</v>
      </c>
      <c r="D329" s="167"/>
      <c r="E329" s="36"/>
      <c r="F329" s="81"/>
      <c r="G329" s="13"/>
      <c r="H329" s="13"/>
      <c r="I329" s="79"/>
      <c r="J329" s="79"/>
      <c r="K329" s="73"/>
      <c r="L329" s="45"/>
      <c r="M329" s="45"/>
      <c r="N329" s="14"/>
    </row>
    <row r="330" spans="3:16" ht="20.100000000000001" customHeight="1" x14ac:dyDescent="0.3">
      <c r="C330" s="12" t="s">
        <v>37131</v>
      </c>
      <c r="D330" s="160" t="s">
        <v>2028</v>
      </c>
      <c r="E330" s="36" t="s">
        <v>11939</v>
      </c>
      <c r="F330" s="104">
        <v>5.0999999999999996</v>
      </c>
      <c r="G330" s="94" t="s">
        <v>704</v>
      </c>
      <c r="H330" s="94" t="s">
        <v>3773</v>
      </c>
      <c r="I330" s="101">
        <v>2000</v>
      </c>
      <c r="J330" s="101"/>
      <c r="K330" s="90">
        <v>3288412782</v>
      </c>
      <c r="L330" s="90">
        <f>IF(K330/1024 &gt;1,K330/1024," ")</f>
        <v>3211340.607421875</v>
      </c>
      <c r="M330" s="90">
        <f>IF(K330/1048576 &gt;1,K330/1048576," ")</f>
        <v>3136.0748119354248</v>
      </c>
      <c r="N330" s="91">
        <f>IF(K330&gt;999999999,K330/1073741824," ")</f>
        <v>3.0625730585306883</v>
      </c>
      <c r="O330" s="199" t="s">
        <v>17723</v>
      </c>
      <c r="P330" s="197" t="s">
        <v>20618</v>
      </c>
    </row>
    <row r="331" spans="3:16" ht="20.100000000000001" customHeight="1" x14ac:dyDescent="0.3">
      <c r="C331" s="12" t="s">
        <v>36919</v>
      </c>
      <c r="D331" s="160" t="s">
        <v>2029</v>
      </c>
      <c r="E331" s="36" t="s">
        <v>11938</v>
      </c>
      <c r="F331" s="104">
        <v>3.6</v>
      </c>
      <c r="G331" s="94"/>
      <c r="H331" s="94" t="s">
        <v>3942</v>
      </c>
      <c r="I331" s="101">
        <v>2008</v>
      </c>
      <c r="J331" s="101"/>
      <c r="K331" s="90">
        <v>1206370304</v>
      </c>
      <c r="L331" s="90">
        <f>IF(K331/1024 &gt;1,K331/1024," ")</f>
        <v>1178096</v>
      </c>
      <c r="M331" s="90">
        <f>IF(K331/1048576 &gt;1,K331/1048576," ")</f>
        <v>1150.484375</v>
      </c>
      <c r="N331" s="91">
        <f>IF(K331&gt;999999999,K331/1073741824," ")</f>
        <v>1.1235198974609375</v>
      </c>
      <c r="O331" s="194" t="s">
        <v>20616</v>
      </c>
      <c r="P331" s="197" t="s">
        <v>20617</v>
      </c>
    </row>
    <row r="332" spans="3:16" ht="20.100000000000001" customHeight="1" x14ac:dyDescent="0.25"/>
    <row r="333" spans="3:16" ht="27" customHeight="1" x14ac:dyDescent="0.35">
      <c r="C333" s="268" t="s">
        <v>33086</v>
      </c>
      <c r="D333" s="167"/>
      <c r="E333" s="36"/>
      <c r="F333" s="81"/>
      <c r="G333" s="13"/>
      <c r="H333" s="13"/>
      <c r="I333" s="79"/>
      <c r="J333" s="79"/>
      <c r="K333" s="73"/>
      <c r="L333" s="45"/>
      <c r="M333" s="45"/>
      <c r="N333" s="14"/>
    </row>
    <row r="334" spans="3:16" ht="20.100000000000001" customHeight="1" x14ac:dyDescent="0.3">
      <c r="C334" s="12" t="s">
        <v>37132</v>
      </c>
      <c r="D334" s="159" t="s">
        <v>3300</v>
      </c>
      <c r="E334" s="36" t="s">
        <v>11992</v>
      </c>
      <c r="F334" s="104">
        <v>8.1999999999999993</v>
      </c>
      <c r="G334" s="101" t="s">
        <v>704</v>
      </c>
      <c r="H334" s="101" t="s">
        <v>3737</v>
      </c>
      <c r="I334" s="101">
        <v>1961</v>
      </c>
      <c r="J334" s="101"/>
      <c r="K334" s="90">
        <v>3432079663</v>
      </c>
      <c r="L334" s="90">
        <f>IF(K334/1024 &gt;1,K334/1024," ")</f>
        <v>3351640.2958984375</v>
      </c>
      <c r="M334" s="90">
        <f>IF(K334/1048576 &gt;1,K334/1048576," ")</f>
        <v>3273.0862264633179</v>
      </c>
      <c r="N334" s="91">
        <f>IF(K334&gt;999999999,K334/1073741824," ")</f>
        <v>3.1963732680305839</v>
      </c>
      <c r="O334" s="194" t="s">
        <v>20711</v>
      </c>
      <c r="P334" s="197" t="s">
        <v>20712</v>
      </c>
    </row>
    <row r="335" spans="3:16" ht="20.100000000000001" customHeight="1" x14ac:dyDescent="0.3">
      <c r="C335" s="102" t="s">
        <v>37133</v>
      </c>
      <c r="D335" s="159" t="s">
        <v>2218</v>
      </c>
      <c r="E335" s="36" t="s">
        <v>12078</v>
      </c>
      <c r="F335" s="104">
        <v>7</v>
      </c>
      <c r="G335" s="94" t="s">
        <v>704</v>
      </c>
      <c r="H335" s="94" t="s">
        <v>3747</v>
      </c>
      <c r="I335" s="94">
        <v>1986</v>
      </c>
      <c r="J335" s="94"/>
      <c r="K335" s="90">
        <v>2752684446</v>
      </c>
      <c r="L335" s="90">
        <f>IF(K335/1024 &gt;1,K335/1024," ")</f>
        <v>2688168.404296875</v>
      </c>
      <c r="M335" s="90">
        <f>IF(K335/1048576 &gt;1,K335/1048576," ")</f>
        <v>2625.164457321167</v>
      </c>
      <c r="N335" s="91">
        <f>IF(K335&gt;999999999,K335/1073741824," ")</f>
        <v>2.5636371653527021</v>
      </c>
      <c r="O335" s="194" t="s">
        <v>20858</v>
      </c>
      <c r="P335" s="197" t="s">
        <v>20859</v>
      </c>
    </row>
    <row r="336" spans="3:16" ht="20.100000000000001" customHeight="1" x14ac:dyDescent="0.25"/>
    <row r="337" spans="3:16" ht="27" customHeight="1" x14ac:dyDescent="0.35">
      <c r="C337" s="54" t="s">
        <v>33166</v>
      </c>
      <c r="D337" s="167"/>
      <c r="E337" s="36"/>
      <c r="F337" s="81"/>
      <c r="G337" s="13"/>
      <c r="H337" s="13"/>
      <c r="I337" s="79"/>
      <c r="J337" s="79"/>
      <c r="K337" s="73"/>
      <c r="L337" s="45" t="str">
        <f>IF(K337/1024 &gt;1,K337/1024," ")</f>
        <v xml:space="preserve"> </v>
      </c>
      <c r="M337" s="45" t="str">
        <f>IF(K337/1048576 &gt;1,K337/1048576," ")</f>
        <v xml:space="preserve"> </v>
      </c>
      <c r="N337" s="14" t="str">
        <f>IF(K337&gt;999999999,K337/1073741824," ")</f>
        <v xml:space="preserve"> </v>
      </c>
    </row>
    <row r="338" spans="3:16" ht="20.100000000000001" customHeight="1" x14ac:dyDescent="0.3">
      <c r="C338" s="109" t="s">
        <v>37134</v>
      </c>
      <c r="D338" s="160" t="s">
        <v>971</v>
      </c>
      <c r="E338" s="36" t="s">
        <v>12070</v>
      </c>
      <c r="F338" s="104">
        <v>5.7</v>
      </c>
      <c r="G338" s="99" t="s">
        <v>704</v>
      </c>
      <c r="H338" s="105" t="s">
        <v>4081</v>
      </c>
      <c r="I338" s="101">
        <v>2006</v>
      </c>
      <c r="J338" s="101"/>
      <c r="K338" s="90">
        <v>6982546386</v>
      </c>
      <c r="L338" s="90">
        <f>IF(K338/1024 &gt;1,K338/1024," ")</f>
        <v>6818892.955078125</v>
      </c>
      <c r="M338" s="90">
        <f>IF(K338/1048576 &gt;1,K338/1048576," ")</f>
        <v>6659.0751514434814</v>
      </c>
      <c r="N338" s="91">
        <f>IF(K338&gt;999999999,K338/1073741824," ")</f>
        <v>6.5030030775815248</v>
      </c>
      <c r="O338" s="194" t="s">
        <v>20845</v>
      </c>
      <c r="P338" s="197" t="s">
        <v>20846</v>
      </c>
    </row>
    <row r="339" spans="3:16" ht="20.100000000000001" customHeight="1" x14ac:dyDescent="0.3">
      <c r="C339" s="7" t="s">
        <v>37135</v>
      </c>
      <c r="D339" s="159" t="s">
        <v>140</v>
      </c>
      <c r="E339" s="36" t="s">
        <v>9614</v>
      </c>
      <c r="F339" s="104">
        <v>6.1</v>
      </c>
      <c r="G339" s="101" t="s">
        <v>704</v>
      </c>
      <c r="H339" s="101" t="s">
        <v>3739</v>
      </c>
      <c r="I339" s="101">
        <v>2009</v>
      </c>
      <c r="J339" s="101"/>
      <c r="K339" s="90">
        <v>6284874733</v>
      </c>
      <c r="L339" s="90">
        <f>IF(K339/1024 &gt;1,K339/1024," ")</f>
        <v>6137572.9814453125</v>
      </c>
      <c r="M339" s="90">
        <f>IF(K339/1048576 &gt;1,K339/1048576," ")</f>
        <v>5993.723614692688</v>
      </c>
      <c r="N339" s="91">
        <f>IF(K339&gt;999999999,K339/1073741824," ")</f>
        <v>5.8532457174733281</v>
      </c>
      <c r="O339" s="194" t="s">
        <v>17872</v>
      </c>
      <c r="P339" s="197" t="s">
        <v>18852</v>
      </c>
    </row>
    <row r="340" spans="3:16" ht="20.100000000000001" customHeight="1" x14ac:dyDescent="0.3">
      <c r="C340" s="109" t="s">
        <v>37136</v>
      </c>
      <c r="D340" s="161" t="s">
        <v>7199</v>
      </c>
      <c r="E340" s="36" t="s">
        <v>13637</v>
      </c>
      <c r="F340" s="99">
        <v>5.0999999999999996</v>
      </c>
      <c r="G340" s="99" t="s">
        <v>704</v>
      </c>
      <c r="H340" s="101" t="s">
        <v>5871</v>
      </c>
      <c r="I340" s="101">
        <v>2016</v>
      </c>
      <c r="J340" s="101"/>
      <c r="K340" s="90">
        <v>5570316282</v>
      </c>
      <c r="L340" s="90">
        <f>IF(K340/1024 &gt;1,K340/1024," ")</f>
        <v>5439761.994140625</v>
      </c>
      <c r="M340" s="90">
        <f>IF(K340/1048576 &gt;1,K340/1048576," ")</f>
        <v>5312.2675724029541</v>
      </c>
      <c r="N340" s="91">
        <f>IF(K340&gt;999999999,K340/1073741824," ")</f>
        <v>5.1877613011747599</v>
      </c>
      <c r="O340" s="194" t="s">
        <v>23610</v>
      </c>
      <c r="P340" s="197" t="s">
        <v>23611</v>
      </c>
    </row>
    <row r="341" spans="3:16" ht="20.100000000000001" customHeight="1" x14ac:dyDescent="0.3">
      <c r="C341" s="20"/>
      <c r="D341" s="167"/>
      <c r="E341" s="36"/>
      <c r="F341" s="81"/>
      <c r="G341" s="13"/>
      <c r="H341" s="13"/>
      <c r="I341" s="79"/>
      <c r="J341" s="79"/>
      <c r="K341" s="73"/>
      <c r="L341" s="45"/>
      <c r="M341" s="45"/>
      <c r="N341" s="14"/>
    </row>
    <row r="342" spans="3:16" ht="27" customHeight="1" x14ac:dyDescent="0.35">
      <c r="C342" s="268" t="s">
        <v>33087</v>
      </c>
      <c r="D342" s="167"/>
      <c r="E342" s="36"/>
      <c r="F342" s="81"/>
      <c r="G342" s="13"/>
      <c r="H342" s="13"/>
      <c r="I342" s="79"/>
      <c r="J342" s="79"/>
      <c r="K342" s="73"/>
      <c r="L342" s="45"/>
      <c r="M342" s="45"/>
      <c r="N342" s="14"/>
    </row>
    <row r="343" spans="3:16" ht="20.100000000000001" customHeight="1" x14ac:dyDescent="0.3">
      <c r="C343" s="102" t="s">
        <v>37137</v>
      </c>
      <c r="D343" s="159" t="s">
        <v>5062</v>
      </c>
      <c r="E343" s="36" t="s">
        <v>12096</v>
      </c>
      <c r="F343" s="104">
        <v>6</v>
      </c>
      <c r="G343" s="104" t="s">
        <v>704</v>
      </c>
      <c r="H343" s="101" t="s">
        <v>3744</v>
      </c>
      <c r="I343" s="101">
        <v>2014</v>
      </c>
      <c r="J343" s="101"/>
      <c r="K343" s="90">
        <v>4602442176</v>
      </c>
      <c r="L343" s="90">
        <f>IF(K343/1024 &gt;1,K343/1024," ")</f>
        <v>4494572.4375</v>
      </c>
      <c r="M343" s="90">
        <f>IF(K343/1048576 &gt;1,K343/1048576," ")</f>
        <v>4389.2308959960938</v>
      </c>
      <c r="N343" s="91">
        <f>IF(K343&gt;999999999,K343/1073741824," ")</f>
        <v>4.2863582968711853</v>
      </c>
      <c r="O343" s="194" t="s">
        <v>20890</v>
      </c>
      <c r="P343" s="197" t="s">
        <v>20891</v>
      </c>
    </row>
    <row r="344" spans="3:16" ht="20.100000000000001" customHeight="1" x14ac:dyDescent="0.3">
      <c r="C344" s="48" t="s">
        <v>37138</v>
      </c>
      <c r="D344" s="168" t="s">
        <v>6123</v>
      </c>
      <c r="E344" s="36" t="s">
        <v>12095</v>
      </c>
      <c r="F344" s="99">
        <v>5.2</v>
      </c>
      <c r="G344" s="101" t="s">
        <v>704</v>
      </c>
      <c r="H344" s="101" t="s">
        <v>4081</v>
      </c>
      <c r="I344" s="101">
        <v>2015</v>
      </c>
      <c r="J344" s="101"/>
      <c r="K344" s="90">
        <v>5468977895</v>
      </c>
      <c r="L344" s="90">
        <f>IF(K344/1024 &gt;1,K344/1024," ")</f>
        <v>5340798.7255859375</v>
      </c>
      <c r="M344" s="90">
        <f>IF(K344/1048576 &gt;1,K344/1048576," ")</f>
        <v>5215.6237554550171</v>
      </c>
      <c r="N344" s="91">
        <f>IF(K344&gt;999999999,K344/1073741824," ")</f>
        <v>5.0933825736865401</v>
      </c>
      <c r="O344" s="194" t="s">
        <v>20888</v>
      </c>
      <c r="P344" s="197" t="s">
        <v>20889</v>
      </c>
    </row>
    <row r="345" spans="3:16" ht="20.100000000000001" customHeight="1" x14ac:dyDescent="0.3">
      <c r="C345" s="29" t="s">
        <v>37139</v>
      </c>
      <c r="D345" s="157" t="s">
        <v>8084</v>
      </c>
      <c r="E345" s="36" t="s">
        <v>12094</v>
      </c>
      <c r="F345" s="131">
        <v>5.2</v>
      </c>
      <c r="G345" s="13" t="s">
        <v>704</v>
      </c>
      <c r="H345" s="13" t="s">
        <v>4081</v>
      </c>
      <c r="I345" s="133">
        <v>2018</v>
      </c>
      <c r="J345" s="74"/>
      <c r="K345" s="73">
        <v>6436206060</v>
      </c>
      <c r="L345" s="90">
        <f>IF(K345/1024 &gt;1,K345/1024," ")</f>
        <v>6285357.48046875</v>
      </c>
      <c r="M345" s="90">
        <f>IF(K345/1048576 &gt;1,K345/1048576," ")</f>
        <v>6138.0444145202637</v>
      </c>
      <c r="N345" s="91">
        <f>IF(K345&gt;999999999,K345/1073741824," ")</f>
        <v>5.994183998554945</v>
      </c>
      <c r="O345" s="194" t="s">
        <v>20886</v>
      </c>
      <c r="P345" s="197" t="s">
        <v>20887</v>
      </c>
    </row>
    <row r="346" spans="3:16" ht="20.100000000000001" customHeight="1" x14ac:dyDescent="0.25"/>
    <row r="347" spans="3:16" ht="27" customHeight="1" x14ac:dyDescent="0.35">
      <c r="C347" s="268" t="s">
        <v>8820</v>
      </c>
      <c r="D347" s="167"/>
      <c r="E347" s="36"/>
      <c r="F347" s="81"/>
      <c r="G347" s="13"/>
      <c r="H347" s="13"/>
      <c r="I347" s="79"/>
      <c r="J347" s="79"/>
      <c r="K347" s="73"/>
      <c r="L347" s="45"/>
      <c r="M347" s="45"/>
      <c r="N347" s="14"/>
    </row>
    <row r="348" spans="3:16" ht="20.100000000000001" customHeight="1" x14ac:dyDescent="0.3">
      <c r="C348" s="7" t="s">
        <v>37140</v>
      </c>
      <c r="D348" s="167" t="s">
        <v>8820</v>
      </c>
      <c r="E348" s="36" t="s">
        <v>12101</v>
      </c>
      <c r="F348" s="99">
        <v>7.2</v>
      </c>
      <c r="G348" s="13"/>
      <c r="H348" s="13" t="s">
        <v>3745</v>
      </c>
      <c r="I348" s="101">
        <v>1981</v>
      </c>
      <c r="J348" s="101"/>
      <c r="K348" s="90">
        <v>1969950720</v>
      </c>
      <c r="L348" s="90">
        <f>IF(K348/1024 &gt;1,K348/1024," ")</f>
        <v>1923780</v>
      </c>
      <c r="M348" s="90">
        <f>IF(K348/1048576 &gt;1,K348/1048576," ")</f>
        <v>1878.69140625</v>
      </c>
      <c r="N348" s="91">
        <f>IF(K348&gt;999999999,K348/1073741824," ")</f>
        <v>1.8346595764160156</v>
      </c>
      <c r="O348" s="194" t="s">
        <v>20897</v>
      </c>
      <c r="P348" s="197" t="s">
        <v>20898</v>
      </c>
    </row>
    <row r="349" spans="3:16" ht="20.100000000000001" customHeight="1" x14ac:dyDescent="0.3">
      <c r="C349" s="20" t="s">
        <v>36920</v>
      </c>
      <c r="D349" s="157" t="s">
        <v>8821</v>
      </c>
      <c r="E349" s="36" t="s">
        <v>12100</v>
      </c>
      <c r="F349" s="81">
        <v>6.7</v>
      </c>
      <c r="G349" s="13"/>
      <c r="H349" s="13" t="s">
        <v>8822</v>
      </c>
      <c r="I349" s="79">
        <v>1983</v>
      </c>
      <c r="J349" s="79"/>
      <c r="K349" s="73">
        <v>1773727744</v>
      </c>
      <c r="L349" s="90">
        <f>IF(K349/1024 &gt;1,K349/1024," ")</f>
        <v>1732156</v>
      </c>
      <c r="M349" s="90">
        <f>IF(K349/1048576 &gt;1,K349/1048576," ")</f>
        <v>1691.55859375</v>
      </c>
      <c r="N349" s="91">
        <f>IF(K349&gt;999999999,K349/1073741824," ")</f>
        <v>1.6519126892089844</v>
      </c>
      <c r="O349" s="194" t="s">
        <v>20895</v>
      </c>
      <c r="P349" s="197" t="s">
        <v>20896</v>
      </c>
    </row>
    <row r="350" spans="3:16" ht="20.100000000000001" customHeight="1" x14ac:dyDescent="0.3">
      <c r="C350" s="12" t="s">
        <v>37141</v>
      </c>
      <c r="D350" s="157" t="s">
        <v>8814</v>
      </c>
      <c r="E350" s="36" t="s">
        <v>12099</v>
      </c>
      <c r="F350" s="81">
        <v>6.5</v>
      </c>
      <c r="G350" s="13" t="s">
        <v>704</v>
      </c>
      <c r="H350" s="13" t="s">
        <v>3782</v>
      </c>
      <c r="I350" s="79">
        <v>2019</v>
      </c>
      <c r="J350" s="79"/>
      <c r="K350" s="73">
        <v>5202022400</v>
      </c>
      <c r="L350" s="90">
        <f>IF(K350/1024 &gt;1,K350/1024," ")</f>
        <v>5080100</v>
      </c>
      <c r="M350" s="90">
        <f>IF(K350/1048576 &gt;1,K350/1048576," ")</f>
        <v>4961.03515625</v>
      </c>
      <c r="N350" s="91">
        <f>IF(K350&gt;999999999,K350/1073741824," ")</f>
        <v>4.8447608947753906</v>
      </c>
      <c r="O350" s="194" t="s">
        <v>20893</v>
      </c>
      <c r="P350" s="197" t="s">
        <v>20894</v>
      </c>
    </row>
    <row r="351" spans="3:16" ht="20.100000000000001" customHeight="1" x14ac:dyDescent="0.25"/>
    <row r="352" spans="3:16" ht="27" customHeight="1" x14ac:dyDescent="0.35">
      <c r="C352" s="268" t="s">
        <v>7258</v>
      </c>
      <c r="D352" s="167"/>
      <c r="E352" s="36"/>
      <c r="F352" s="81"/>
      <c r="G352" s="13"/>
      <c r="H352" s="13"/>
      <c r="I352" s="79"/>
      <c r="J352" s="79"/>
      <c r="K352" s="73"/>
      <c r="L352" s="45"/>
      <c r="M352" s="45"/>
      <c r="N352" s="14"/>
    </row>
    <row r="353" spans="3:16" ht="20.100000000000001" customHeight="1" x14ac:dyDescent="0.3">
      <c r="C353" s="20" t="s">
        <v>37142</v>
      </c>
      <c r="D353" s="161" t="s">
        <v>7258</v>
      </c>
      <c r="E353" s="36" t="s">
        <v>12128</v>
      </c>
      <c r="F353" s="99">
        <v>7.9</v>
      </c>
      <c r="G353" s="101"/>
      <c r="H353" s="101" t="s">
        <v>5871</v>
      </c>
      <c r="I353" s="101">
        <v>1976</v>
      </c>
      <c r="J353" s="101"/>
      <c r="K353" s="90">
        <v>4335971222</v>
      </c>
      <c r="L353" s="90">
        <f>IF(K353/1024 &gt;1,K353/1024," ")</f>
        <v>4234346.896484375</v>
      </c>
      <c r="M353" s="90">
        <f>IF(K353/1048576 &gt;1,K353/1048576," ")</f>
        <v>4135.1043910980225</v>
      </c>
      <c r="N353" s="91">
        <f>IF(K353&gt;999999999,K353/1073741824," ")</f>
        <v>4.0381878819316626</v>
      </c>
      <c r="O353" s="194" t="s">
        <v>20945</v>
      </c>
      <c r="P353" s="197" t="s">
        <v>20946</v>
      </c>
    </row>
    <row r="354" spans="3:16" ht="20.100000000000001" customHeight="1" x14ac:dyDescent="0.3">
      <c r="C354" s="112" t="s">
        <v>37143</v>
      </c>
      <c r="D354" s="161" t="s">
        <v>7257</v>
      </c>
      <c r="E354" s="36" t="s">
        <v>11689</v>
      </c>
      <c r="F354" s="99">
        <v>6.8</v>
      </c>
      <c r="G354" s="101"/>
      <c r="H354" s="105" t="s">
        <v>5981</v>
      </c>
      <c r="I354" s="101">
        <v>1994</v>
      </c>
      <c r="J354" s="101"/>
      <c r="K354" s="90">
        <v>2283996421</v>
      </c>
      <c r="L354" s="90">
        <f>IF(K354/1024 &gt;1,K354/1024," ")</f>
        <v>2230465.2548828125</v>
      </c>
      <c r="M354" s="90">
        <f>IF(K354/1048576 &gt;1,K354/1048576," ")</f>
        <v>2178.1887254714966</v>
      </c>
      <c r="N354" s="91">
        <f>IF(K354&gt;999999999,K354/1073741824," ")</f>
        <v>2.1271374272182584</v>
      </c>
      <c r="O354" s="194" t="s">
        <v>20180</v>
      </c>
      <c r="P354" s="197" t="s">
        <v>20181</v>
      </c>
    </row>
    <row r="355" spans="3:16" ht="20.100000000000001" customHeight="1" x14ac:dyDescent="0.3">
      <c r="C355" s="20"/>
      <c r="D355" s="167"/>
      <c r="E355" s="36"/>
      <c r="F355" s="81"/>
      <c r="G355" s="13"/>
      <c r="H355" s="13"/>
      <c r="I355" s="79"/>
      <c r="J355" s="79"/>
      <c r="K355" s="73"/>
      <c r="L355" s="45" t="str">
        <f>IF(K355/1048576 &gt;1,K355/1048576," ")</f>
        <v xml:space="preserve"> </v>
      </c>
      <c r="M355" s="45"/>
      <c r="N355" s="14"/>
    </row>
    <row r="356" spans="3:16" ht="27" customHeight="1" x14ac:dyDescent="0.35">
      <c r="C356" s="268" t="s">
        <v>33071</v>
      </c>
      <c r="D356" s="167"/>
      <c r="E356" s="36"/>
      <c r="F356" s="81"/>
      <c r="G356" s="13"/>
      <c r="H356" s="13"/>
      <c r="I356" s="79"/>
      <c r="J356" s="79"/>
      <c r="K356" s="73"/>
      <c r="L356" s="45" t="str">
        <f>IF(K356/1048576 &gt;1,K356/1048576," ")</f>
        <v xml:space="preserve"> </v>
      </c>
      <c r="M356" s="45"/>
      <c r="N356" s="14"/>
    </row>
    <row r="357" spans="3:16" ht="20.100000000000001" customHeight="1" x14ac:dyDescent="0.3">
      <c r="C357" s="12" t="s">
        <v>37144</v>
      </c>
      <c r="D357" s="159" t="s">
        <v>1689</v>
      </c>
      <c r="E357" s="36" t="s">
        <v>12154</v>
      </c>
      <c r="F357" s="104">
        <v>6.3</v>
      </c>
      <c r="G357" s="101" t="s">
        <v>704</v>
      </c>
      <c r="H357" s="101" t="s">
        <v>3736</v>
      </c>
      <c r="I357" s="94">
        <v>2001</v>
      </c>
      <c r="J357" s="94"/>
      <c r="K357" s="90">
        <v>4176726154</v>
      </c>
      <c r="L357" s="90">
        <f>IF(K357/1024 &gt;1,K357/1024," ")</f>
        <v>4078834.134765625</v>
      </c>
      <c r="M357" s="90">
        <f>IF(K357/1048576 &gt;1,K357/1048576," ")</f>
        <v>3983.2364597320557</v>
      </c>
      <c r="N357" s="91">
        <f>IF(K357&gt;999999999,K357/1073741824," ")</f>
        <v>3.8898793552070856</v>
      </c>
      <c r="O357" s="194" t="s">
        <v>18036</v>
      </c>
      <c r="P357" s="197" t="s">
        <v>20988</v>
      </c>
    </row>
    <row r="358" spans="3:16" ht="20.100000000000001" customHeight="1" x14ac:dyDescent="0.3">
      <c r="C358" s="12" t="s">
        <v>37145</v>
      </c>
      <c r="D358" s="160" t="s">
        <v>950</v>
      </c>
      <c r="E358" s="36" t="s">
        <v>12153</v>
      </c>
      <c r="F358" s="104">
        <v>5.4</v>
      </c>
      <c r="G358" s="99" t="s">
        <v>704</v>
      </c>
      <c r="H358" s="105" t="s">
        <v>4081</v>
      </c>
      <c r="I358" s="101">
        <v>2004</v>
      </c>
      <c r="J358" s="101"/>
      <c r="K358" s="90">
        <v>4443350608</v>
      </c>
      <c r="L358" s="90">
        <f>IF(K358/1024 &gt;1,K358/1024," ")</f>
        <v>4339209.578125</v>
      </c>
      <c r="M358" s="90">
        <f>IF(K358/1048576 &gt;1,K358/1048576," ")</f>
        <v>4237.5093536376953</v>
      </c>
      <c r="N358" s="91">
        <f>IF(K358&gt;999999999,K358/1073741824," ")</f>
        <v>4.1381927281618118</v>
      </c>
      <c r="O358" s="194" t="s">
        <v>18197</v>
      </c>
      <c r="P358" s="197" t="s">
        <v>31104</v>
      </c>
    </row>
    <row r="359" spans="3:16" ht="20.100000000000001" customHeight="1" x14ac:dyDescent="0.3">
      <c r="C359" s="109" t="s">
        <v>37146</v>
      </c>
      <c r="D359" s="161" t="s">
        <v>7145</v>
      </c>
      <c r="E359" s="36" t="s">
        <v>11003</v>
      </c>
      <c r="F359" s="99">
        <v>5.4</v>
      </c>
      <c r="G359" s="99" t="s">
        <v>704</v>
      </c>
      <c r="H359" s="105" t="s">
        <v>5878</v>
      </c>
      <c r="I359" s="101">
        <v>2016</v>
      </c>
      <c r="J359" s="101"/>
      <c r="K359" s="90">
        <v>3806463844</v>
      </c>
      <c r="L359" s="90">
        <f>IF(K359/1024 &gt;1,K359/1024," ")</f>
        <v>3717249.84765625</v>
      </c>
      <c r="M359" s="90">
        <f>IF(K359/1048576 &gt;1,K359/1048576," ")</f>
        <v>3630.1268043518066</v>
      </c>
      <c r="N359" s="91">
        <f>IF(K359&gt;999999999,K359/1073741824," ")</f>
        <v>3.5450457073748112</v>
      </c>
      <c r="O359" s="194" t="s">
        <v>18197</v>
      </c>
      <c r="P359" s="197" t="s">
        <v>19188</v>
      </c>
    </row>
    <row r="360" spans="3:16" ht="20.100000000000001" customHeight="1" x14ac:dyDescent="0.3">
      <c r="C360" s="20"/>
      <c r="D360" s="167"/>
      <c r="E360" s="36"/>
      <c r="F360" s="81"/>
      <c r="G360" s="13"/>
      <c r="H360" s="13"/>
      <c r="I360" s="79"/>
      <c r="J360" s="79"/>
      <c r="K360" s="73"/>
      <c r="L360" s="45"/>
      <c r="M360" s="45"/>
      <c r="N360" s="14"/>
    </row>
    <row r="361" spans="3:16" ht="27" customHeight="1" x14ac:dyDescent="0.35">
      <c r="C361" s="268" t="s">
        <v>33089</v>
      </c>
      <c r="D361" s="167"/>
      <c r="E361" s="36"/>
      <c r="F361" s="81"/>
      <c r="G361" s="13"/>
      <c r="H361" s="13"/>
      <c r="I361" s="79"/>
      <c r="J361" s="79"/>
      <c r="K361" s="73"/>
      <c r="L361" s="45"/>
      <c r="M361" s="45"/>
      <c r="N361" s="14"/>
    </row>
    <row r="362" spans="3:16" ht="20.100000000000001" customHeight="1" x14ac:dyDescent="0.3">
      <c r="C362" s="109" t="s">
        <v>37147</v>
      </c>
      <c r="D362" s="160" t="s">
        <v>972</v>
      </c>
      <c r="E362" s="36" t="s">
        <v>12175</v>
      </c>
      <c r="F362" s="104">
        <v>7.4</v>
      </c>
      <c r="G362" s="101" t="s">
        <v>704</v>
      </c>
      <c r="H362" s="101" t="s">
        <v>3740</v>
      </c>
      <c r="I362" s="101">
        <v>2004</v>
      </c>
      <c r="J362" s="101"/>
      <c r="K362" s="90">
        <v>4624014232</v>
      </c>
      <c r="L362" s="90">
        <f>IF(K362/1024 &gt;1,K362/1024," ")</f>
        <v>4515638.8984375</v>
      </c>
      <c r="M362" s="90">
        <f>IF(K362/1048576 &gt;1,K362/1048576," ")</f>
        <v>4409.8036117553711</v>
      </c>
      <c r="N362" s="91">
        <f>IF(K362&gt;999999999,K362/1073741824," ")</f>
        <v>4.3064488396048546</v>
      </c>
      <c r="O362" s="194" t="s">
        <v>21020</v>
      </c>
      <c r="P362" s="197" t="s">
        <v>31111</v>
      </c>
    </row>
    <row r="363" spans="3:16" ht="20.100000000000001" customHeight="1" x14ac:dyDescent="0.3">
      <c r="C363" s="4" t="s">
        <v>36921</v>
      </c>
      <c r="D363" s="184" t="s">
        <v>2059</v>
      </c>
      <c r="E363" s="36" t="s">
        <v>12174</v>
      </c>
      <c r="F363" s="104">
        <v>3.7</v>
      </c>
      <c r="G363" s="94" t="s">
        <v>704</v>
      </c>
      <c r="H363" s="94" t="s">
        <v>3750</v>
      </c>
      <c r="I363" s="94">
        <v>2006</v>
      </c>
      <c r="J363" s="94"/>
      <c r="K363" s="108">
        <v>2535645184</v>
      </c>
      <c r="L363" s="90">
        <f>IF(K363/1024 &gt;1,K363/1024," ")</f>
        <v>2476216</v>
      </c>
      <c r="M363" s="90">
        <f>IF(K363/1048576 &gt;1,K363/1048576," ")</f>
        <v>2418.1796875</v>
      </c>
      <c r="N363" s="91">
        <f>IF(K363&gt;999999999,K363/1073741824," ")</f>
        <v>2.3615036010742188</v>
      </c>
      <c r="O363" s="194" t="s">
        <v>21018</v>
      </c>
      <c r="P363" s="197" t="s">
        <v>21019</v>
      </c>
    </row>
    <row r="364" spans="3:16" ht="20.100000000000001" customHeight="1" x14ac:dyDescent="0.3">
      <c r="C364" s="20"/>
      <c r="D364" s="167"/>
      <c r="E364" s="36"/>
      <c r="F364" s="81"/>
      <c r="G364" s="13"/>
      <c r="H364" s="13"/>
      <c r="I364" s="79"/>
      <c r="J364" s="79"/>
      <c r="K364" s="73"/>
      <c r="L364" s="45"/>
      <c r="M364" s="45"/>
      <c r="N364" s="14"/>
    </row>
    <row r="365" spans="3:16" ht="27" customHeight="1" x14ac:dyDescent="0.35">
      <c r="C365" s="268" t="s">
        <v>33096</v>
      </c>
      <c r="D365" s="167"/>
      <c r="E365" s="36"/>
      <c r="F365" s="81"/>
      <c r="G365" s="13"/>
      <c r="H365" s="13"/>
      <c r="I365" s="79"/>
      <c r="J365" s="79"/>
      <c r="K365" s="73"/>
      <c r="L365" s="45"/>
      <c r="M365" s="45"/>
      <c r="N365" s="14"/>
    </row>
    <row r="366" spans="3:16" ht="20.100000000000001" customHeight="1" x14ac:dyDescent="0.3">
      <c r="C366" s="7" t="s">
        <v>37148</v>
      </c>
      <c r="D366" s="159" t="s">
        <v>2974</v>
      </c>
      <c r="E366" s="36" t="s">
        <v>12207</v>
      </c>
      <c r="F366" s="104">
        <v>6.2</v>
      </c>
      <c r="G366" s="101" t="s">
        <v>704</v>
      </c>
      <c r="H366" s="101" t="s">
        <v>3737</v>
      </c>
      <c r="I366" s="94">
        <v>2011</v>
      </c>
      <c r="J366" s="94"/>
      <c r="K366" s="90">
        <v>3371511841</v>
      </c>
      <c r="L366" s="90">
        <f>IF(K366/1024 &gt;1,K366/1024," ")</f>
        <v>3292492.0322265625</v>
      </c>
      <c r="M366" s="90">
        <f>IF(K366/1048576 &gt;1,K366/1048576," ")</f>
        <v>3215.3242502212524</v>
      </c>
      <c r="N366" s="91">
        <f>IF(K366&gt;999999999,K366/1073741824," ")</f>
        <v>3.1399650881066918</v>
      </c>
      <c r="O366" s="194" t="s">
        <v>21077</v>
      </c>
      <c r="P366" s="197" t="s">
        <v>21078</v>
      </c>
    </row>
    <row r="367" spans="3:16" ht="20.100000000000001" customHeight="1" x14ac:dyDescent="0.3">
      <c r="C367" s="112" t="s">
        <v>37149</v>
      </c>
      <c r="D367" s="160" t="s">
        <v>5746</v>
      </c>
      <c r="E367" s="36" t="s">
        <v>12536</v>
      </c>
      <c r="F367" s="104">
        <v>5.4</v>
      </c>
      <c r="G367" s="101" t="s">
        <v>704</v>
      </c>
      <c r="H367" s="101" t="s">
        <v>3744</v>
      </c>
      <c r="I367" s="101">
        <v>2015</v>
      </c>
      <c r="J367" s="101"/>
      <c r="K367" s="90">
        <v>4860396188</v>
      </c>
      <c r="L367" s="90">
        <f>IF(K367/1024 &gt;1,K367/1024," ")</f>
        <v>4746480.65234375</v>
      </c>
      <c r="M367" s="90">
        <f>IF(K367/1048576 &gt;1,K367/1048576," ")</f>
        <v>4635.2350120544434</v>
      </c>
      <c r="N367" s="91">
        <f>IF(K367&gt;999999999,K367/1073741824," ")</f>
        <v>4.5265966914594173</v>
      </c>
      <c r="O367" s="194" t="s">
        <v>21653</v>
      </c>
      <c r="P367" s="197" t="s">
        <v>21654</v>
      </c>
    </row>
    <row r="368" spans="3:16" ht="20.100000000000001" customHeight="1" x14ac:dyDescent="0.25"/>
    <row r="369" spans="3:16" ht="27" customHeight="1" x14ac:dyDescent="0.35">
      <c r="C369" s="268" t="s">
        <v>33152</v>
      </c>
      <c r="D369" s="167"/>
      <c r="E369" s="36"/>
      <c r="F369" s="81"/>
      <c r="G369" s="13"/>
      <c r="H369" s="13"/>
      <c r="I369" s="79"/>
      <c r="J369" s="79"/>
      <c r="K369" s="73"/>
      <c r="L369" s="45"/>
      <c r="M369" s="45"/>
      <c r="N369" s="14"/>
    </row>
    <row r="370" spans="3:16" ht="20.100000000000001" customHeight="1" x14ac:dyDescent="0.3">
      <c r="C370" s="4" t="s">
        <v>37150</v>
      </c>
      <c r="D370" s="159" t="s">
        <v>4628</v>
      </c>
      <c r="E370" s="36" t="s">
        <v>12209</v>
      </c>
      <c r="F370" s="104">
        <v>6.6</v>
      </c>
      <c r="G370" s="101" t="s">
        <v>704</v>
      </c>
      <c r="H370" s="101" t="s">
        <v>3809</v>
      </c>
      <c r="I370" s="101">
        <v>1955</v>
      </c>
      <c r="J370" s="101"/>
      <c r="K370" s="90">
        <v>1496648877</v>
      </c>
      <c r="L370" s="90">
        <f>IF(K370/1024 &gt;1,K370/1024," ")</f>
        <v>1461571.1689453125</v>
      </c>
      <c r="M370" s="90">
        <f>IF(K370/1048576 &gt;1,K370/1048576," ")</f>
        <v>1427.3155946731567</v>
      </c>
      <c r="N370" s="91">
        <f>IF(K370&gt;999999999,K370/1073741824," ")</f>
        <v>1.3938628854230046</v>
      </c>
      <c r="O370" s="194" t="s">
        <v>17769</v>
      </c>
      <c r="P370" s="197" t="s">
        <v>21081</v>
      </c>
    </row>
    <row r="371" spans="3:16" ht="20.100000000000001" customHeight="1" x14ac:dyDescent="0.3">
      <c r="C371" s="112" t="s">
        <v>37151</v>
      </c>
      <c r="D371" s="161" t="s">
        <v>7621</v>
      </c>
      <c r="E371" s="36" t="s">
        <v>15940</v>
      </c>
      <c r="F371" s="99">
        <v>6.5</v>
      </c>
      <c r="G371" s="99" t="s">
        <v>704</v>
      </c>
      <c r="H371" s="105" t="s">
        <v>6138</v>
      </c>
      <c r="I371" s="101">
        <v>1957</v>
      </c>
      <c r="J371" s="101"/>
      <c r="K371" s="90">
        <v>3367904029</v>
      </c>
      <c r="L371" s="90">
        <f>IF(K371/1024 &gt;1,K371/1024," ")</f>
        <v>3288968.7783203125</v>
      </c>
      <c r="M371" s="90">
        <f>IF(K371/1048576 &gt;1,K371/1048576," ")</f>
        <v>3211.8835725784302</v>
      </c>
      <c r="N371" s="91">
        <f>IF(K371&gt;999999999,K371/1073741824," ")</f>
        <v>3.1366050513461232</v>
      </c>
      <c r="O371" s="194" t="s">
        <v>27341</v>
      </c>
      <c r="P371" s="197" t="s">
        <v>27342</v>
      </c>
    </row>
    <row r="372" spans="3:16" s="306" customFormat="1" ht="20.100000000000001" customHeight="1" x14ac:dyDescent="0.3">
      <c r="C372" s="112"/>
      <c r="D372" s="161"/>
      <c r="E372" s="36"/>
      <c r="F372" s="99"/>
      <c r="G372" s="99"/>
      <c r="H372" s="105"/>
      <c r="I372" s="101"/>
      <c r="J372" s="101"/>
      <c r="K372" s="90"/>
      <c r="L372" s="90"/>
      <c r="M372" s="90"/>
      <c r="N372" s="91"/>
      <c r="O372" s="194"/>
      <c r="P372" s="197"/>
    </row>
    <row r="373" spans="3:16" s="306" customFormat="1" ht="27" customHeight="1" x14ac:dyDescent="0.35">
      <c r="C373" s="268" t="s">
        <v>42644</v>
      </c>
      <c r="D373" s="167"/>
      <c r="E373" s="36"/>
      <c r="F373" s="81"/>
      <c r="G373" s="13"/>
      <c r="H373" s="13"/>
      <c r="I373" s="79"/>
      <c r="J373" s="79"/>
      <c r="K373" s="73"/>
      <c r="L373" s="45"/>
      <c r="M373" s="45"/>
      <c r="N373" s="14"/>
      <c r="O373" s="194"/>
      <c r="P373" s="197"/>
    </row>
    <row r="374" spans="3:16" s="306" customFormat="1" ht="20.100000000000001" customHeight="1" x14ac:dyDescent="0.3">
      <c r="C374" s="111" t="s">
        <v>7376</v>
      </c>
      <c r="D374" s="161" t="s">
        <v>7375</v>
      </c>
      <c r="E374" s="36" t="s">
        <v>12223</v>
      </c>
      <c r="F374" s="99">
        <v>6.4</v>
      </c>
      <c r="G374" s="99" t="s">
        <v>704</v>
      </c>
      <c r="H374" s="105" t="s">
        <v>6079</v>
      </c>
      <c r="I374" s="101">
        <v>1943</v>
      </c>
      <c r="J374" s="101"/>
      <c r="K374" s="90">
        <v>3548143566</v>
      </c>
      <c r="L374" s="90">
        <f>IF(K374/1024 &gt;1,K374/1024," ")</f>
        <v>3464983.951171875</v>
      </c>
      <c r="M374" s="90">
        <f>IF(K374/1048576 &gt;1,K374/1048576," ")</f>
        <v>3383.7733898162842</v>
      </c>
      <c r="N374" s="91">
        <f>IF(K374&gt;999999999,K374/1073741824," ")</f>
        <v>3.304466200992465</v>
      </c>
      <c r="O374" s="194" t="s">
        <v>21104</v>
      </c>
      <c r="P374" s="197" t="s">
        <v>21105</v>
      </c>
    </row>
    <row r="375" spans="3:16" s="306" customFormat="1" ht="20.100000000000001" customHeight="1" x14ac:dyDescent="0.3">
      <c r="C375" s="109" t="s">
        <v>5027</v>
      </c>
      <c r="D375" s="159" t="s">
        <v>5036</v>
      </c>
      <c r="E375" s="36" t="s">
        <v>12224</v>
      </c>
      <c r="F375" s="104">
        <v>6.5</v>
      </c>
      <c r="G375" s="101" t="s">
        <v>704</v>
      </c>
      <c r="H375" s="101" t="s">
        <v>3745</v>
      </c>
      <c r="I375" s="101">
        <v>1962</v>
      </c>
      <c r="J375" s="101"/>
      <c r="K375" s="90">
        <v>3846632614</v>
      </c>
      <c r="L375" s="90">
        <f>IF(K375/1024 &gt;1,K375/1024," ")</f>
        <v>3756477.162109375</v>
      </c>
      <c r="M375" s="90">
        <f>IF(K375/1048576 &gt;1,K375/1048576," ")</f>
        <v>3668.4347286224365</v>
      </c>
      <c r="N375" s="91">
        <f>IF(K375&gt;999999999,K375/1073741824," ")</f>
        <v>3.5824557896703482</v>
      </c>
      <c r="O375" s="194" t="s">
        <v>21104</v>
      </c>
      <c r="P375" s="197" t="s">
        <v>31116</v>
      </c>
    </row>
    <row r="376" spans="3:16" s="306" customFormat="1" ht="20.100000000000001" customHeight="1" x14ac:dyDescent="0.3">
      <c r="C376" s="109" t="s">
        <v>36090</v>
      </c>
      <c r="D376" s="160" t="s">
        <v>3652</v>
      </c>
      <c r="E376" s="36" t="s">
        <v>12225</v>
      </c>
      <c r="F376" s="104">
        <v>6</v>
      </c>
      <c r="G376" s="101" t="s">
        <v>704</v>
      </c>
      <c r="H376" s="101" t="s">
        <v>3764</v>
      </c>
      <c r="I376" s="101">
        <v>2004</v>
      </c>
      <c r="J376" s="101"/>
      <c r="K376" s="90">
        <v>4012365772</v>
      </c>
      <c r="L376" s="90">
        <f>IF(K376/1024 &gt;1,K376/1024," ")</f>
        <v>3918325.94921875</v>
      </c>
      <c r="M376" s="90">
        <f>IF(K376/1048576 &gt;1,K376/1048576," ")</f>
        <v>3826.4901847839355</v>
      </c>
      <c r="N376" s="91">
        <f>IF(K376&gt;999999999,K376/1073741824," ")</f>
        <v>3.7368068210780621</v>
      </c>
      <c r="O376" s="194" t="s">
        <v>21106</v>
      </c>
      <c r="P376" s="197" t="s">
        <v>21107</v>
      </c>
    </row>
    <row r="377" spans="3:16" ht="20.100000000000001" customHeight="1" x14ac:dyDescent="0.25"/>
    <row r="378" spans="3:16" ht="27" customHeight="1" x14ac:dyDescent="0.35">
      <c r="C378" s="268" t="s">
        <v>33091</v>
      </c>
      <c r="D378" s="167"/>
      <c r="E378" s="36"/>
      <c r="F378" s="81"/>
      <c r="G378" s="13"/>
      <c r="H378" s="13"/>
      <c r="I378" s="79"/>
      <c r="J378" s="79"/>
      <c r="K378" s="73"/>
      <c r="L378" s="45"/>
      <c r="M378" s="45"/>
      <c r="N378" s="14"/>
    </row>
    <row r="379" spans="3:16" ht="20.100000000000001" customHeight="1" x14ac:dyDescent="0.3">
      <c r="C379" s="12" t="s">
        <v>36922</v>
      </c>
      <c r="D379" s="160" t="s">
        <v>2222</v>
      </c>
      <c r="E379" s="36" t="s">
        <v>12253</v>
      </c>
      <c r="F379" s="104">
        <v>5.9</v>
      </c>
      <c r="G379" s="94"/>
      <c r="H379" s="13" t="s">
        <v>8196</v>
      </c>
      <c r="I379" s="101">
        <v>1964</v>
      </c>
      <c r="J379" s="101"/>
      <c r="K379" s="73">
        <v>1721425920</v>
      </c>
      <c r="L379" s="90">
        <f t="shared" ref="L379:L384" si="87">IF(K379/1024 &gt;1,K379/1024," ")</f>
        <v>1681080</v>
      </c>
      <c r="M379" s="90">
        <f t="shared" ref="M379:M384" si="88">IF(K379/1048576 &gt;1,K379/1048576," ")</f>
        <v>1641.6796875</v>
      </c>
      <c r="N379" s="91">
        <f t="shared" ref="N379:N384" si="89">IF(K379&gt;999999999,K379/1073741824," ")</f>
        <v>1.6032028198242188</v>
      </c>
      <c r="O379" s="199" t="s">
        <v>17521</v>
      </c>
      <c r="P379" s="197" t="s">
        <v>21149</v>
      </c>
    </row>
    <row r="380" spans="3:16" ht="20.100000000000001" customHeight="1" x14ac:dyDescent="0.3">
      <c r="C380" s="7" t="s">
        <v>36923</v>
      </c>
      <c r="D380" s="157" t="s">
        <v>8197</v>
      </c>
      <c r="E380" s="36" t="s">
        <v>12254</v>
      </c>
      <c r="F380" s="81">
        <v>5.5</v>
      </c>
      <c r="G380" s="13"/>
      <c r="H380" s="13" t="s">
        <v>3982</v>
      </c>
      <c r="I380" s="79">
        <v>1965</v>
      </c>
      <c r="J380" s="79"/>
      <c r="K380" s="73">
        <v>1725603840</v>
      </c>
      <c r="L380" s="90">
        <f t="shared" si="87"/>
        <v>1685160</v>
      </c>
      <c r="M380" s="90">
        <f t="shared" si="88"/>
        <v>1645.6640625</v>
      </c>
      <c r="N380" s="91">
        <f t="shared" si="89"/>
        <v>1.6070938110351563</v>
      </c>
      <c r="O380" s="194" t="s">
        <v>17657</v>
      </c>
      <c r="P380" s="197" t="s">
        <v>21150</v>
      </c>
    </row>
    <row r="381" spans="3:16" ht="20.100000000000001" customHeight="1" x14ac:dyDescent="0.3">
      <c r="C381" s="12" t="s">
        <v>36924</v>
      </c>
      <c r="D381" s="160" t="s">
        <v>2223</v>
      </c>
      <c r="E381" s="36" t="s">
        <v>12255</v>
      </c>
      <c r="F381" s="104">
        <v>5.4</v>
      </c>
      <c r="G381" s="94"/>
      <c r="H381" s="94" t="s">
        <v>3770</v>
      </c>
      <c r="I381" s="101">
        <v>1968</v>
      </c>
      <c r="J381" s="101"/>
      <c r="K381" s="90">
        <v>714391552</v>
      </c>
      <c r="L381" s="90">
        <f t="shared" si="87"/>
        <v>697648</v>
      </c>
      <c r="M381" s="90">
        <f t="shared" si="88"/>
        <v>681.296875</v>
      </c>
      <c r="N381" s="91" t="str">
        <f t="shared" si="89"/>
        <v xml:space="preserve"> </v>
      </c>
      <c r="O381" s="194" t="s">
        <v>17657</v>
      </c>
      <c r="P381" s="197" t="s">
        <v>21151</v>
      </c>
    </row>
    <row r="382" spans="3:16" ht="20.100000000000001" customHeight="1" x14ac:dyDescent="0.3">
      <c r="C382" s="12" t="s">
        <v>36925</v>
      </c>
      <c r="D382" s="159" t="s">
        <v>343</v>
      </c>
      <c r="E382" s="36" t="s">
        <v>18471</v>
      </c>
      <c r="F382" s="104">
        <v>5.4</v>
      </c>
      <c r="G382" s="94"/>
      <c r="H382" s="13" t="s">
        <v>8196</v>
      </c>
      <c r="I382" s="94">
        <v>1970</v>
      </c>
      <c r="J382" s="94"/>
      <c r="K382" s="73">
        <v>1748307968</v>
      </c>
      <c r="L382" s="90">
        <f t="shared" si="87"/>
        <v>1707332</v>
      </c>
      <c r="M382" s="90">
        <f t="shared" si="88"/>
        <v>1667.31640625</v>
      </c>
      <c r="N382" s="91">
        <f t="shared" si="89"/>
        <v>1.6282386779785156</v>
      </c>
      <c r="O382" s="194" t="s">
        <v>17657</v>
      </c>
      <c r="P382" s="197" t="s">
        <v>27891</v>
      </c>
    </row>
    <row r="383" spans="3:16" ht="20.100000000000001" customHeight="1" x14ac:dyDescent="0.3">
      <c r="C383" s="12" t="s">
        <v>36926</v>
      </c>
      <c r="D383" s="167" t="s">
        <v>8198</v>
      </c>
      <c r="E383" s="36" t="s">
        <v>12256</v>
      </c>
      <c r="F383" s="131">
        <v>5</v>
      </c>
      <c r="G383" s="13"/>
      <c r="H383" s="13" t="s">
        <v>7911</v>
      </c>
      <c r="I383" s="133">
        <v>1979</v>
      </c>
      <c r="J383" s="74"/>
      <c r="K383" s="73">
        <v>1582899200</v>
      </c>
      <c r="L383" s="90">
        <f t="shared" si="87"/>
        <v>1545800</v>
      </c>
      <c r="M383" s="90">
        <f t="shared" si="88"/>
        <v>1509.5703125</v>
      </c>
      <c r="N383" s="91">
        <f t="shared" si="89"/>
        <v>1.4741897583007813</v>
      </c>
      <c r="O383" s="194" t="s">
        <v>21152</v>
      </c>
      <c r="P383" s="197" t="s">
        <v>21153</v>
      </c>
    </row>
    <row r="384" spans="3:16" ht="20.100000000000001" customHeight="1" x14ac:dyDescent="0.3">
      <c r="C384" s="12" t="s">
        <v>36927</v>
      </c>
      <c r="D384" s="157" t="s">
        <v>8199</v>
      </c>
      <c r="E384" s="36" t="s">
        <v>12465</v>
      </c>
      <c r="F384" s="131">
        <v>5</v>
      </c>
      <c r="G384" s="13"/>
      <c r="H384" s="13" t="s">
        <v>6096</v>
      </c>
      <c r="I384" s="133">
        <v>1982</v>
      </c>
      <c r="J384" s="74"/>
      <c r="K384" s="73">
        <v>1708056576</v>
      </c>
      <c r="L384" s="90">
        <f t="shared" si="87"/>
        <v>1668024</v>
      </c>
      <c r="M384" s="90">
        <f t="shared" si="88"/>
        <v>1628.9296875</v>
      </c>
      <c r="N384" s="91">
        <f t="shared" si="89"/>
        <v>1.5907516479492188</v>
      </c>
      <c r="O384" s="194" t="s">
        <v>17657</v>
      </c>
      <c r="P384" s="197" t="s">
        <v>21521</v>
      </c>
    </row>
    <row r="385" spans="3:16" ht="20.100000000000001" customHeight="1" x14ac:dyDescent="0.25"/>
    <row r="386" spans="3:16" ht="27" customHeight="1" x14ac:dyDescent="0.35">
      <c r="C386" s="268" t="s">
        <v>33092</v>
      </c>
      <c r="D386" s="167"/>
      <c r="E386" s="36"/>
      <c r="F386" s="81"/>
      <c r="G386" s="13"/>
      <c r="H386" s="13"/>
      <c r="I386" s="79"/>
      <c r="J386" s="79"/>
      <c r="K386" s="73"/>
      <c r="L386" s="45"/>
      <c r="M386" s="45"/>
      <c r="N386" s="14"/>
    </row>
    <row r="387" spans="3:16" ht="20.100000000000001" customHeight="1" x14ac:dyDescent="0.3">
      <c r="C387" s="109" t="s">
        <v>37152</v>
      </c>
      <c r="D387" s="159" t="s">
        <v>2074</v>
      </c>
      <c r="E387" s="36" t="s">
        <v>12300</v>
      </c>
      <c r="F387" s="104">
        <v>4</v>
      </c>
      <c r="G387" s="101" t="s">
        <v>704</v>
      </c>
      <c r="H387" s="101" t="s">
        <v>5871</v>
      </c>
      <c r="I387" s="94">
        <v>1985</v>
      </c>
      <c r="J387" s="94"/>
      <c r="K387" s="90">
        <v>4455683223</v>
      </c>
      <c r="L387" s="90">
        <f>IF(K387/1024 &gt;1,K387/1024," ")</f>
        <v>4351253.1474609375</v>
      </c>
      <c r="M387" s="90">
        <f>IF(K387/1048576 &gt;1,K387/1048576," ")</f>
        <v>4249.2706518173218</v>
      </c>
      <c r="N387" s="91">
        <f>IF(K387&gt;999999999,K387/1073741824," ")</f>
        <v>4.1496783709153533</v>
      </c>
      <c r="O387" s="194" t="s">
        <v>21226</v>
      </c>
      <c r="P387" s="197" t="s">
        <v>21227</v>
      </c>
    </row>
    <row r="388" spans="3:16" ht="20.100000000000001" customHeight="1" x14ac:dyDescent="0.3">
      <c r="C388" s="12" t="s">
        <v>37153</v>
      </c>
      <c r="D388" s="159" t="s">
        <v>5633</v>
      </c>
      <c r="E388" s="36" t="s">
        <v>12299</v>
      </c>
      <c r="F388" s="104">
        <v>3.3</v>
      </c>
      <c r="G388" s="101" t="s">
        <v>704</v>
      </c>
      <c r="H388" s="101" t="s">
        <v>3782</v>
      </c>
      <c r="I388" s="101">
        <v>1987</v>
      </c>
      <c r="J388" s="101"/>
      <c r="K388" s="90">
        <v>4389054695</v>
      </c>
      <c r="L388" s="90">
        <f>IF(K388/1024 &gt;1,K388/1024," ")</f>
        <v>4286186.2255859375</v>
      </c>
      <c r="M388" s="90">
        <f>IF(K388/1048576 &gt;1,K388/1048576," ")</f>
        <v>4185.7287359237671</v>
      </c>
      <c r="N388" s="91">
        <f>IF(K388&gt;999999999,K388/1073741824," ")</f>
        <v>4.0876257186755538</v>
      </c>
      <c r="O388" s="194" t="s">
        <v>21224</v>
      </c>
      <c r="P388" s="197" t="s">
        <v>21225</v>
      </c>
    </row>
    <row r="389" spans="3:16" ht="20.100000000000001" customHeight="1" x14ac:dyDescent="0.25"/>
    <row r="390" spans="3:16" s="271" customFormat="1" ht="27" customHeight="1" x14ac:dyDescent="0.35">
      <c r="C390" s="268" t="s">
        <v>33093</v>
      </c>
      <c r="D390" s="167"/>
      <c r="E390" s="36"/>
      <c r="F390" s="81"/>
      <c r="G390" s="13"/>
      <c r="H390" s="13"/>
      <c r="I390" s="79"/>
      <c r="J390" s="79"/>
      <c r="K390" s="73"/>
      <c r="L390" s="45"/>
      <c r="M390" s="45"/>
      <c r="N390" s="14"/>
      <c r="O390" s="194"/>
      <c r="P390" s="197"/>
    </row>
    <row r="391" spans="3:16" ht="20.100000000000001" customHeight="1" x14ac:dyDescent="0.3">
      <c r="C391" s="109" t="s">
        <v>37154</v>
      </c>
      <c r="D391" s="159" t="s">
        <v>3269</v>
      </c>
      <c r="E391" s="36" t="s">
        <v>12336</v>
      </c>
      <c r="F391" s="104">
        <v>4.5999999999999996</v>
      </c>
      <c r="G391" s="101" t="s">
        <v>704</v>
      </c>
      <c r="H391" s="101" t="s">
        <v>3744</v>
      </c>
      <c r="I391" s="101">
        <v>2012</v>
      </c>
      <c r="J391" s="101"/>
      <c r="K391" s="90">
        <v>4183117156</v>
      </c>
      <c r="L391" s="90">
        <f>IF(K391/1024 &gt;1,K391/1024," ")</f>
        <v>4085075.34765625</v>
      </c>
      <c r="M391" s="90">
        <f>IF(K391/1048576 &gt;1,K391/1048576," ")</f>
        <v>3989.3313941955566</v>
      </c>
      <c r="N391" s="91">
        <f>IF(K391&gt;999999999,K391/1073741824," ")</f>
        <v>3.8958314396440983</v>
      </c>
      <c r="O391" s="194" t="s">
        <v>21289</v>
      </c>
      <c r="P391" s="197" t="s">
        <v>21290</v>
      </c>
    </row>
    <row r="392" spans="3:16" ht="20.100000000000001" customHeight="1" x14ac:dyDescent="0.3">
      <c r="C392" s="7" t="s">
        <v>37155</v>
      </c>
      <c r="D392" s="159" t="s">
        <v>5569</v>
      </c>
      <c r="E392" s="36" t="s">
        <v>12335</v>
      </c>
      <c r="F392" s="104">
        <v>3.6</v>
      </c>
      <c r="G392" s="101" t="s">
        <v>704</v>
      </c>
      <c r="H392" s="101" t="s">
        <v>3740</v>
      </c>
      <c r="I392" s="101">
        <v>2015</v>
      </c>
      <c r="J392" s="101"/>
      <c r="K392" s="90">
        <v>3903169129</v>
      </c>
      <c r="L392" s="90">
        <f>IF(K392/1024 &gt;1,K392/1024," ")</f>
        <v>3811688.6025390625</v>
      </c>
      <c r="M392" s="90">
        <f>IF(K392/1048576 &gt;1,K392/1048576," ")</f>
        <v>3722.3521509170532</v>
      </c>
      <c r="N392" s="91">
        <f>IF(K392&gt;999999999,K392/1073741824," ")</f>
        <v>3.6351095223799348</v>
      </c>
      <c r="O392" s="194" t="s">
        <v>21287</v>
      </c>
      <c r="P392" s="197" t="s">
        <v>21288</v>
      </c>
    </row>
    <row r="393" spans="3:16" ht="20.100000000000001" customHeight="1" x14ac:dyDescent="0.25"/>
    <row r="394" spans="3:16" ht="27" customHeight="1" x14ac:dyDescent="0.35">
      <c r="C394" s="268" t="s">
        <v>33094</v>
      </c>
      <c r="D394" s="167"/>
      <c r="E394" s="36"/>
      <c r="F394" s="81"/>
      <c r="G394" s="13"/>
      <c r="H394" s="13"/>
      <c r="I394" s="79"/>
      <c r="J394" s="79"/>
      <c r="K394" s="73"/>
      <c r="L394" s="45"/>
      <c r="M394" s="45"/>
      <c r="N394" s="14"/>
    </row>
    <row r="395" spans="3:16" ht="20.100000000000001" customHeight="1" x14ac:dyDescent="0.3">
      <c r="C395" s="7" t="s">
        <v>37156</v>
      </c>
      <c r="D395" s="159" t="s">
        <v>2095</v>
      </c>
      <c r="E395" s="36" t="s">
        <v>12439</v>
      </c>
      <c r="F395" s="104">
        <v>5.6</v>
      </c>
      <c r="G395" s="94" t="s">
        <v>704</v>
      </c>
      <c r="H395" s="101" t="s">
        <v>3776</v>
      </c>
      <c r="I395" s="94">
        <v>1974</v>
      </c>
      <c r="J395" s="94"/>
      <c r="K395" s="90">
        <v>2717929943</v>
      </c>
      <c r="L395" s="90">
        <f>IF(K395/1024 &gt;1,K395/1024," ")</f>
        <v>2654228.4599609375</v>
      </c>
      <c r="M395" s="90">
        <f>IF(K395/1048576 &gt;1,K395/1048576," ")</f>
        <v>2592.019980430603</v>
      </c>
      <c r="N395" s="91">
        <f>IF(K395&gt;999999999,K395/1073741824," ")</f>
        <v>2.5312695121392608</v>
      </c>
      <c r="O395" s="194" t="s">
        <v>21472</v>
      </c>
      <c r="P395" s="197" t="s">
        <v>21473</v>
      </c>
    </row>
    <row r="396" spans="3:16" ht="20.100000000000001" customHeight="1" x14ac:dyDescent="0.3">
      <c r="C396" s="20" t="s">
        <v>37157</v>
      </c>
      <c r="D396" s="157" t="s">
        <v>8464</v>
      </c>
      <c r="E396" s="36" t="s">
        <v>17480</v>
      </c>
      <c r="F396" s="81">
        <v>4.7</v>
      </c>
      <c r="G396" s="13"/>
      <c r="H396" s="13" t="s">
        <v>5871</v>
      </c>
      <c r="I396" s="79">
        <v>1982</v>
      </c>
      <c r="J396" s="79"/>
      <c r="K396" s="73">
        <v>6499119104</v>
      </c>
      <c r="L396" s="90">
        <f>IF(K396/1024 &gt;1,K396/1024," ")</f>
        <v>6346796</v>
      </c>
      <c r="M396" s="90">
        <f>IF(K396/1048576 &gt;1,K396/1048576," ")</f>
        <v>6198.04296875</v>
      </c>
      <c r="N396" s="91">
        <f>IF(K396&gt;999999999,K396/1073741824," ")</f>
        <v>6.0527763366699219</v>
      </c>
      <c r="O396" s="194" t="s">
        <v>21474</v>
      </c>
      <c r="P396" s="197" t="s">
        <v>29971</v>
      </c>
    </row>
    <row r="397" spans="3:16" ht="20.100000000000001" customHeight="1" x14ac:dyDescent="0.3">
      <c r="C397" s="7" t="s">
        <v>37158</v>
      </c>
      <c r="D397" s="159" t="s">
        <v>876</v>
      </c>
      <c r="E397" s="36" t="s">
        <v>12440</v>
      </c>
      <c r="F397" s="104">
        <v>4.8</v>
      </c>
      <c r="G397" s="13" t="s">
        <v>704</v>
      </c>
      <c r="H397" s="13" t="s">
        <v>5871</v>
      </c>
      <c r="I397" s="94">
        <v>1985</v>
      </c>
      <c r="J397" s="94"/>
      <c r="K397" s="73">
        <v>5240770560</v>
      </c>
      <c r="L397" s="90">
        <f>IF(K397/1024 &gt;1,K397/1024," ")</f>
        <v>5117940</v>
      </c>
      <c r="M397" s="90">
        <f>IF(K397/1048576 &gt;1,K397/1048576," ")</f>
        <v>4997.98828125</v>
      </c>
      <c r="N397" s="91">
        <f>IF(K397&gt;999999999,K397/1073741824," ")</f>
        <v>4.8808479309082031</v>
      </c>
      <c r="O397" s="194" t="s">
        <v>21474</v>
      </c>
      <c r="P397" s="197" t="s">
        <v>21475</v>
      </c>
    </row>
    <row r="398" spans="3:16" ht="20.100000000000001" customHeight="1" x14ac:dyDescent="0.3">
      <c r="C398" s="7" t="s">
        <v>37159</v>
      </c>
      <c r="D398" s="157" t="s">
        <v>8468</v>
      </c>
      <c r="E398" s="36" t="s">
        <v>17479</v>
      </c>
      <c r="F398" s="81">
        <v>4.4000000000000004</v>
      </c>
      <c r="G398" s="13" t="s">
        <v>704</v>
      </c>
      <c r="H398" s="13" t="s">
        <v>5871</v>
      </c>
      <c r="I398" s="79">
        <v>1987</v>
      </c>
      <c r="J398" s="79"/>
      <c r="K398" s="73">
        <v>7378223104</v>
      </c>
      <c r="L398" s="90">
        <f>IF(K398/1024 &gt;1,K398/1024," ")</f>
        <v>7205296</v>
      </c>
      <c r="M398" s="90">
        <f>IF(K398/1048576 &gt;1,K398/1048576," ")</f>
        <v>7036.421875</v>
      </c>
      <c r="N398" s="91">
        <f>IF(K398&gt;999999999,K398/1073741824," ")</f>
        <v>6.8715057373046875</v>
      </c>
      <c r="O398" s="194" t="s">
        <v>21474</v>
      </c>
      <c r="P398" s="197" t="s">
        <v>29970</v>
      </c>
    </row>
    <row r="399" spans="3:16" ht="20.100000000000001" customHeight="1" x14ac:dyDescent="0.3">
      <c r="C399" s="12" t="s">
        <v>37160</v>
      </c>
      <c r="D399" s="157" t="s">
        <v>8474</v>
      </c>
      <c r="E399" s="36" t="s">
        <v>17315</v>
      </c>
      <c r="F399" s="81">
        <v>4.4000000000000004</v>
      </c>
      <c r="G399" s="13" t="s">
        <v>704</v>
      </c>
      <c r="H399" s="13" t="s">
        <v>5892</v>
      </c>
      <c r="I399" s="79">
        <v>1994</v>
      </c>
      <c r="J399" s="79"/>
      <c r="K399" s="73">
        <v>4776091648</v>
      </c>
      <c r="L399" s="90">
        <f>IF(K399/1024 &gt;1,K399/1024," ")</f>
        <v>4664152</v>
      </c>
      <c r="M399" s="90">
        <f>IF(K399/1048576 &gt;1,K399/1048576," ")</f>
        <v>4554.8359375</v>
      </c>
      <c r="N399" s="91">
        <f>IF(K399&gt;999999999,K399/1073741824," ")</f>
        <v>4.4480819702148438</v>
      </c>
      <c r="O399" s="194" t="s">
        <v>21474</v>
      </c>
      <c r="P399" s="197" t="s">
        <v>29688</v>
      </c>
    </row>
    <row r="400" spans="3:16" ht="20.100000000000001" customHeight="1" x14ac:dyDescent="0.25"/>
    <row r="401" spans="3:16" ht="27" customHeight="1" x14ac:dyDescent="0.35">
      <c r="C401" s="268" t="s">
        <v>33095</v>
      </c>
      <c r="D401" s="167"/>
      <c r="E401" s="36"/>
      <c r="F401" s="81"/>
      <c r="G401" s="13"/>
      <c r="H401" s="13"/>
      <c r="I401" s="79"/>
      <c r="J401" s="79"/>
      <c r="K401" s="73"/>
      <c r="L401" s="45"/>
      <c r="M401" s="45"/>
      <c r="N401" s="14"/>
    </row>
    <row r="402" spans="3:16" ht="20.100000000000001" customHeight="1" x14ac:dyDescent="0.3">
      <c r="C402" s="20" t="s">
        <v>37161</v>
      </c>
      <c r="D402" s="161" t="s">
        <v>6530</v>
      </c>
      <c r="E402" s="36" t="s">
        <v>12473</v>
      </c>
      <c r="F402" s="99">
        <v>7.6</v>
      </c>
      <c r="G402" s="99"/>
      <c r="H402" s="101" t="s">
        <v>5878</v>
      </c>
      <c r="I402" s="101">
        <v>1986</v>
      </c>
      <c r="J402" s="115"/>
      <c r="K402" s="90">
        <v>3085911842</v>
      </c>
      <c r="L402" s="90">
        <f>IF(K402/1024 &gt;1,K402/1024," ")</f>
        <v>3013585.783203125</v>
      </c>
      <c r="M402" s="90">
        <f>IF(K402/1048576 &gt;1,K402/1048576," ")</f>
        <v>2942.9548664093018</v>
      </c>
      <c r="N402" s="91">
        <f>IF(K402&gt;999999999,K402/1073741824," ")</f>
        <v>2.8739793617278337</v>
      </c>
      <c r="O402" s="194" t="s">
        <v>21538</v>
      </c>
      <c r="P402" s="197" t="s">
        <v>21539</v>
      </c>
    </row>
    <row r="403" spans="3:16" ht="20.100000000000001" customHeight="1" x14ac:dyDescent="0.3">
      <c r="C403" s="109" t="s">
        <v>37162</v>
      </c>
      <c r="D403" s="161" t="s">
        <v>6529</v>
      </c>
      <c r="E403" s="36" t="s">
        <v>12474</v>
      </c>
      <c r="F403" s="99">
        <v>7.7</v>
      </c>
      <c r="G403" s="99"/>
      <c r="H403" s="101" t="s">
        <v>5878</v>
      </c>
      <c r="I403" s="101">
        <v>1986</v>
      </c>
      <c r="J403" s="101"/>
      <c r="K403" s="90">
        <v>3279110660</v>
      </c>
      <c r="L403" s="90">
        <f>IF(K403/1024 &gt;1,K403/1024," ")</f>
        <v>3202256.50390625</v>
      </c>
      <c r="M403" s="90">
        <f>IF(K403/1048576 &gt;1,K403/1048576," ")</f>
        <v>3127.2036170959473</v>
      </c>
      <c r="N403" s="91">
        <f>IF(K403&gt;999999999,K403/1073741824," ")</f>
        <v>3.053909782320261</v>
      </c>
      <c r="O403" s="194" t="s">
        <v>21540</v>
      </c>
      <c r="P403" s="197" t="s">
        <v>21541</v>
      </c>
    </row>
    <row r="404" spans="3:16" ht="20.100000000000001" customHeight="1" x14ac:dyDescent="0.3">
      <c r="C404" s="20"/>
      <c r="D404" s="167"/>
      <c r="E404" s="36"/>
      <c r="F404" s="81"/>
      <c r="G404" s="13"/>
      <c r="H404" s="13"/>
      <c r="I404" s="79"/>
      <c r="J404" s="79"/>
      <c r="K404" s="73"/>
      <c r="L404" s="45"/>
      <c r="M404" s="45"/>
      <c r="N404" s="14"/>
    </row>
    <row r="405" spans="3:16" ht="27" customHeight="1" x14ac:dyDescent="0.35">
      <c r="C405" s="268" t="s">
        <v>33079</v>
      </c>
      <c r="D405" s="167"/>
      <c r="E405" s="36"/>
      <c r="F405" s="81"/>
      <c r="G405" s="13"/>
      <c r="H405" s="13"/>
      <c r="I405" s="79"/>
      <c r="J405" s="79"/>
      <c r="K405" s="73"/>
      <c r="L405" s="45"/>
      <c r="M405" s="45"/>
      <c r="N405" s="14"/>
    </row>
    <row r="406" spans="3:16" ht="20.100000000000001" customHeight="1" x14ac:dyDescent="0.3">
      <c r="C406" s="7" t="s">
        <v>37163</v>
      </c>
      <c r="D406" s="159" t="s">
        <v>956</v>
      </c>
      <c r="E406" s="36" t="s">
        <v>12478</v>
      </c>
      <c r="F406" s="104">
        <v>6.2</v>
      </c>
      <c r="G406" s="94"/>
      <c r="H406" s="94" t="s">
        <v>3756</v>
      </c>
      <c r="I406" s="94">
        <v>1992</v>
      </c>
      <c r="J406" s="94"/>
      <c r="K406" s="90">
        <v>4510735311</v>
      </c>
      <c r="L406" s="90">
        <f>IF(K406/1024 &gt;1,K406/1024," ")</f>
        <v>4405014.9521484375</v>
      </c>
      <c r="M406" s="90">
        <f>IF(K406/1048576 &gt;1,K406/1048576," ")</f>
        <v>4301.7724142074585</v>
      </c>
      <c r="N406" s="91">
        <f>IF(K406&gt;999999999,K406/1073741824," ")</f>
        <v>4.2009496232494712</v>
      </c>
      <c r="O406" s="194" t="s">
        <v>21548</v>
      </c>
      <c r="P406" s="197" t="s">
        <v>21549</v>
      </c>
    </row>
    <row r="407" spans="3:16" ht="20.100000000000001" customHeight="1" x14ac:dyDescent="0.3">
      <c r="C407" s="102" t="s">
        <v>37164</v>
      </c>
      <c r="D407" s="159" t="s">
        <v>1356</v>
      </c>
      <c r="E407" s="36" t="s">
        <v>11680</v>
      </c>
      <c r="F407" s="104">
        <v>5.7</v>
      </c>
      <c r="G407" s="114" t="s">
        <v>704</v>
      </c>
      <c r="H407" s="114" t="s">
        <v>3756</v>
      </c>
      <c r="I407" s="114">
        <v>1995</v>
      </c>
      <c r="J407" s="114"/>
      <c r="K407" s="90">
        <v>1940073107</v>
      </c>
      <c r="L407" s="90">
        <f>IF(K407/1024 &gt;1,K407/1024," ")</f>
        <v>1894602.6435546875</v>
      </c>
      <c r="M407" s="90">
        <f>IF(K407/1048576 &gt;1,K407/1048576," ")</f>
        <v>1850.1978940963745</v>
      </c>
      <c r="N407" s="91">
        <f>IF(K407&gt;999999999,K407/1073741824," ")</f>
        <v>1.8068338809534907</v>
      </c>
      <c r="O407" s="194" t="s">
        <v>20166</v>
      </c>
      <c r="P407" s="197" t="s">
        <v>20167</v>
      </c>
    </row>
    <row r="408" spans="3:16" ht="20.100000000000001" customHeight="1" x14ac:dyDescent="0.3">
      <c r="C408" s="109" t="s">
        <v>37165</v>
      </c>
      <c r="D408" s="159" t="s">
        <v>3113</v>
      </c>
      <c r="E408" s="36" t="s">
        <v>12493</v>
      </c>
      <c r="F408" s="104">
        <v>4.7</v>
      </c>
      <c r="G408" s="101" t="s">
        <v>704</v>
      </c>
      <c r="H408" s="101" t="s">
        <v>3740</v>
      </c>
      <c r="I408" s="94">
        <v>2003</v>
      </c>
      <c r="J408" s="94"/>
      <c r="K408" s="90">
        <v>6794791142</v>
      </c>
      <c r="L408" s="90">
        <f>IF(K408/1024 &gt;1,K408/1024," ")</f>
        <v>6635538.224609375</v>
      </c>
      <c r="M408" s="90">
        <f>IF(K408/1048576 &gt;1,K408/1048576," ")</f>
        <v>6480.0177974700928</v>
      </c>
      <c r="N408" s="91">
        <f>IF(K408&gt;999999999,K408/1073741824," ")</f>
        <v>6.3281423803418875</v>
      </c>
      <c r="O408" s="194" t="s">
        <v>21575</v>
      </c>
      <c r="P408" s="197" t="s">
        <v>21576</v>
      </c>
    </row>
    <row r="409" spans="3:16" ht="20.100000000000001" customHeight="1" x14ac:dyDescent="0.3">
      <c r="C409" s="20"/>
      <c r="D409" s="167"/>
      <c r="E409" s="36"/>
      <c r="F409" s="81"/>
      <c r="G409" s="13"/>
      <c r="H409" s="13"/>
      <c r="I409" s="79"/>
      <c r="J409" s="79"/>
      <c r="K409" s="73"/>
      <c r="L409" s="45"/>
      <c r="M409" s="45"/>
      <c r="N409" s="14"/>
    </row>
    <row r="410" spans="3:16" ht="27" customHeight="1" x14ac:dyDescent="0.35">
      <c r="C410" s="268" t="s">
        <v>33130</v>
      </c>
      <c r="D410" s="167"/>
      <c r="E410" s="36"/>
      <c r="F410" s="81"/>
      <c r="G410" s="13"/>
      <c r="H410" s="13"/>
      <c r="I410" s="79"/>
      <c r="J410" s="79"/>
      <c r="K410" s="73"/>
      <c r="L410" s="45"/>
      <c r="M410" s="45"/>
      <c r="N410" s="14"/>
    </row>
    <row r="411" spans="3:16" ht="20.100000000000001" customHeight="1" x14ac:dyDescent="0.3">
      <c r="C411" s="12" t="s">
        <v>37166</v>
      </c>
      <c r="D411" s="159" t="s">
        <v>2801</v>
      </c>
      <c r="E411" s="36" t="s">
        <v>12507</v>
      </c>
      <c r="F411" s="104">
        <v>6.5</v>
      </c>
      <c r="G411" s="101"/>
      <c r="H411" s="101" t="s">
        <v>3744</v>
      </c>
      <c r="I411" s="94">
        <v>1978</v>
      </c>
      <c r="J411" s="94"/>
      <c r="K411" s="90">
        <v>4748653543</v>
      </c>
      <c r="L411" s="90">
        <f>IF(K411/1024 &gt;1,K411/1024," ")</f>
        <v>4637356.9755859375</v>
      </c>
      <c r="M411" s="90">
        <f>IF(K411/1048576 &gt;1,K411/1048576," ")</f>
        <v>4528.6689214706421</v>
      </c>
      <c r="N411" s="91">
        <f>IF(K411&gt;999999999,K411/1073741824," ")</f>
        <v>4.4225282436236739</v>
      </c>
      <c r="O411" s="194" t="s">
        <v>21600</v>
      </c>
      <c r="P411" s="197" t="s">
        <v>21601</v>
      </c>
    </row>
    <row r="412" spans="3:16" ht="20.100000000000001" customHeight="1" x14ac:dyDescent="0.3">
      <c r="C412" s="107" t="s">
        <v>37167</v>
      </c>
      <c r="D412" s="164" t="s">
        <v>3826</v>
      </c>
      <c r="E412" s="36" t="s">
        <v>14239</v>
      </c>
      <c r="F412" s="104">
        <v>6.4</v>
      </c>
      <c r="G412" s="101"/>
      <c r="H412" s="101" t="s">
        <v>3737</v>
      </c>
      <c r="I412" s="101">
        <v>1994</v>
      </c>
      <c r="J412" s="101"/>
      <c r="K412" s="90">
        <v>1813175525</v>
      </c>
      <c r="L412" s="90">
        <f>IF(K412/1024 &gt;1,K412/1024," ")</f>
        <v>1770679.2236328125</v>
      </c>
      <c r="M412" s="90">
        <f>IF(K412/1048576 &gt;1,K412/1048576," ")</f>
        <v>1729.1789293289185</v>
      </c>
      <c r="N412" s="91">
        <f>IF(K412&gt;999999999,K412/1073741824," ")</f>
        <v>1.6886512981727719</v>
      </c>
      <c r="O412" s="194" t="s">
        <v>21847</v>
      </c>
      <c r="P412" s="197" t="s">
        <v>24594</v>
      </c>
    </row>
    <row r="413" spans="3:16" ht="20.100000000000001" customHeight="1" x14ac:dyDescent="0.3">
      <c r="C413" s="20"/>
      <c r="D413" s="167"/>
      <c r="E413" s="36"/>
      <c r="F413" s="81"/>
      <c r="G413" s="13"/>
      <c r="H413" s="13"/>
      <c r="I413" s="79"/>
      <c r="J413" s="79"/>
      <c r="K413" s="73"/>
      <c r="L413" s="45"/>
      <c r="M413" s="45"/>
      <c r="N413" s="14"/>
    </row>
    <row r="414" spans="3:16" ht="27" customHeight="1" x14ac:dyDescent="0.35">
      <c r="C414" s="268" t="s">
        <v>33097</v>
      </c>
      <c r="D414" s="167"/>
      <c r="E414" s="36"/>
      <c r="F414" s="81"/>
      <c r="G414" s="13"/>
      <c r="H414" s="13"/>
      <c r="I414" s="79"/>
      <c r="J414" s="79"/>
      <c r="K414" s="73"/>
      <c r="L414" s="45"/>
      <c r="M414" s="45"/>
      <c r="N414" s="14"/>
    </row>
    <row r="415" spans="3:16" ht="20.100000000000001" customHeight="1" x14ac:dyDescent="0.3">
      <c r="C415" s="7" t="s">
        <v>37168</v>
      </c>
      <c r="D415" s="167" t="s">
        <v>7840</v>
      </c>
      <c r="E415" s="36" t="s">
        <v>12550</v>
      </c>
      <c r="F415" s="81">
        <v>5.8</v>
      </c>
      <c r="G415" s="13" t="s">
        <v>704</v>
      </c>
      <c r="H415" s="13" t="s">
        <v>5878</v>
      </c>
      <c r="I415" s="79">
        <v>2017</v>
      </c>
      <c r="J415" s="79"/>
      <c r="K415" s="73">
        <v>5150224686</v>
      </c>
      <c r="L415" s="90">
        <f>IF(K415/1024 &gt;1,K415/1024," ")</f>
        <v>5029516.294921875</v>
      </c>
      <c r="M415" s="90">
        <f>IF(K415/1048576 &gt;1,K415/1048576," ")</f>
        <v>4911.6370067596436</v>
      </c>
      <c r="N415" s="91">
        <f>IF(K415&gt;999999999,K415/1073741824," ")</f>
        <v>4.7965205144137144</v>
      </c>
      <c r="O415" s="194" t="s">
        <v>20419</v>
      </c>
      <c r="P415" s="197" t="s">
        <v>21678</v>
      </c>
    </row>
    <row r="416" spans="3:16" ht="20.100000000000001" customHeight="1" x14ac:dyDescent="0.3">
      <c r="C416" s="20" t="s">
        <v>37169</v>
      </c>
      <c r="D416" s="158" t="s">
        <v>32756</v>
      </c>
      <c r="E416" s="36" t="s">
        <v>32757</v>
      </c>
      <c r="F416" s="81">
        <v>5.0999999999999996</v>
      </c>
      <c r="G416" s="13" t="s">
        <v>704</v>
      </c>
      <c r="H416" s="13" t="s">
        <v>3744</v>
      </c>
      <c r="I416" s="79">
        <v>2021</v>
      </c>
      <c r="J416" s="79"/>
      <c r="K416" s="73">
        <v>4075606016</v>
      </c>
      <c r="L416" s="90">
        <f>IF(K416/1024 &gt;1,K416/1024," ")</f>
        <v>3980084</v>
      </c>
      <c r="M416" s="90">
        <f>IF(K416/1048576 &gt;1,K416/1048576," ")</f>
        <v>3886.80078125</v>
      </c>
      <c r="N416" s="91">
        <f>IF(K416&gt;999999999,K416/1073741824," ")</f>
        <v>3.7957038879394531</v>
      </c>
      <c r="O416" s="194" t="s">
        <v>32758</v>
      </c>
      <c r="P416" s="197" t="s">
        <v>32759</v>
      </c>
    </row>
    <row r="417" spans="3:16" ht="20.100000000000001" customHeight="1" x14ac:dyDescent="0.25"/>
    <row r="418" spans="3:16" ht="27" customHeight="1" x14ac:dyDescent="0.35">
      <c r="C418" s="268" t="s">
        <v>33098</v>
      </c>
      <c r="D418" s="167"/>
      <c r="E418" s="36"/>
      <c r="F418" s="81"/>
      <c r="G418" s="13"/>
      <c r="H418" s="13"/>
      <c r="I418" s="79"/>
      <c r="J418" s="79"/>
      <c r="K418" s="73"/>
      <c r="L418" s="45"/>
      <c r="M418" s="45"/>
      <c r="N418" s="14"/>
    </row>
    <row r="419" spans="3:16" ht="20.100000000000001" customHeight="1" x14ac:dyDescent="0.3">
      <c r="C419" s="12" t="s">
        <v>37170</v>
      </c>
      <c r="D419" s="159" t="s">
        <v>3384</v>
      </c>
      <c r="E419" s="36" t="s">
        <v>12557</v>
      </c>
      <c r="F419" s="104">
        <v>5.4</v>
      </c>
      <c r="G419" s="101" t="s">
        <v>704</v>
      </c>
      <c r="H419" s="101" t="s">
        <v>3747</v>
      </c>
      <c r="I419" s="101">
        <v>2012</v>
      </c>
      <c r="J419" s="101"/>
      <c r="K419" s="90">
        <v>3352572748</v>
      </c>
      <c r="L419" s="90">
        <f>IF(K419/1024 &gt;1,K419/1024," ")</f>
        <v>3273996.82421875</v>
      </c>
      <c r="M419" s="90">
        <f>IF(K419/1048576 &gt;1,K419/1048576," ")</f>
        <v>3197.262523651123</v>
      </c>
      <c r="N419" s="91">
        <f>IF(K419&gt;999999999,K419/1073741824," ")</f>
        <v>3.1223266832530499</v>
      </c>
      <c r="O419" s="194" t="s">
        <v>21690</v>
      </c>
      <c r="P419" s="197" t="s">
        <v>21691</v>
      </c>
    </row>
    <row r="420" spans="3:16" ht="20.100000000000001" customHeight="1" x14ac:dyDescent="0.3">
      <c r="C420" s="7" t="s">
        <v>37171</v>
      </c>
      <c r="D420" s="159" t="s">
        <v>5316</v>
      </c>
      <c r="E420" s="36" t="s">
        <v>12558</v>
      </c>
      <c r="F420" s="104">
        <v>3.5</v>
      </c>
      <c r="G420" s="101" t="s">
        <v>704</v>
      </c>
      <c r="H420" s="101" t="s">
        <v>3740</v>
      </c>
      <c r="I420" s="101">
        <v>2014</v>
      </c>
      <c r="J420" s="101"/>
      <c r="K420" s="90">
        <v>4089467753</v>
      </c>
      <c r="L420" s="90">
        <f>IF(K420/1024 &gt;1,K420/1024," ")</f>
        <v>3993620.8525390625</v>
      </c>
      <c r="M420" s="90">
        <f>IF(K420/1048576 &gt;1,K420/1048576," ")</f>
        <v>3900.0203638076782</v>
      </c>
      <c r="N420" s="91">
        <f>IF(K420&gt;999999999,K420/1073741824," ")</f>
        <v>3.8086136365309358</v>
      </c>
      <c r="O420" s="194" t="s">
        <v>21692</v>
      </c>
      <c r="P420" s="197" t="s">
        <v>21693</v>
      </c>
    </row>
    <row r="421" spans="3:16" ht="20.100000000000001" customHeight="1" x14ac:dyDescent="0.3">
      <c r="F421" s="49"/>
      <c r="G421" s="9"/>
      <c r="H421" s="9"/>
      <c r="I421" s="19"/>
      <c r="J421" s="19"/>
      <c r="K421" s="22"/>
      <c r="L421" s="45" t="str">
        <f>IF(K421/1024 &gt;1,K421/1024," ")</f>
        <v xml:space="preserve"> </v>
      </c>
      <c r="M421" s="45" t="str">
        <f>IF(K421/1048576 &gt;1,K421/1048576," ")</f>
        <v xml:space="preserve"> </v>
      </c>
      <c r="N421" s="14" t="str">
        <f>IF(K421&gt;999999999,K421/1073741824," ")</f>
        <v xml:space="preserve"> </v>
      </c>
    </row>
    <row r="422" spans="3:16" ht="27" customHeight="1" x14ac:dyDescent="0.35">
      <c r="C422" s="8" t="s">
        <v>498</v>
      </c>
      <c r="F422" s="49"/>
      <c r="G422" s="9"/>
      <c r="H422" s="9"/>
      <c r="I422" s="19"/>
      <c r="J422" s="19"/>
      <c r="K422" s="22"/>
      <c r="L422" s="45"/>
      <c r="M422" s="45"/>
      <c r="N422" s="14"/>
    </row>
    <row r="423" spans="3:16" ht="20.100000000000001" customHeight="1" x14ac:dyDescent="0.3">
      <c r="C423" s="7" t="s">
        <v>37172</v>
      </c>
      <c r="D423" s="217" t="s">
        <v>499</v>
      </c>
      <c r="E423" s="36" t="s">
        <v>10265</v>
      </c>
      <c r="F423" s="51">
        <v>9.1</v>
      </c>
      <c r="G423" s="9" t="s">
        <v>704</v>
      </c>
      <c r="H423" s="9" t="s">
        <v>3740</v>
      </c>
      <c r="I423" s="9">
        <v>1972</v>
      </c>
      <c r="J423" s="9"/>
      <c r="K423" s="45">
        <v>7269996962</v>
      </c>
      <c r="L423" s="45">
        <f>IF(K423/1024 &gt;1,K423/1024," ")</f>
        <v>7099606.408203125</v>
      </c>
      <c r="M423" s="45">
        <f>IF(K423/1048576 &gt;1,K423/1048576," ")</f>
        <v>6933.2093830108643</v>
      </c>
      <c r="N423" s="14">
        <f>IF(K423&gt;999999999,K423/1073741824," ")</f>
        <v>6.7707122880965471</v>
      </c>
      <c r="O423" s="194" t="s">
        <v>30256</v>
      </c>
      <c r="P423" s="197" t="s">
        <v>30257</v>
      </c>
    </row>
    <row r="424" spans="3:16" ht="20.100000000000001" customHeight="1" x14ac:dyDescent="0.3">
      <c r="C424" s="7" t="s">
        <v>37173</v>
      </c>
      <c r="D424" s="217" t="s">
        <v>500</v>
      </c>
      <c r="E424" s="36" t="s">
        <v>10266</v>
      </c>
      <c r="F424" s="51">
        <v>8.9</v>
      </c>
      <c r="G424" s="9" t="s">
        <v>704</v>
      </c>
      <c r="H424" s="9" t="s">
        <v>3751</v>
      </c>
      <c r="I424" s="9">
        <v>1974</v>
      </c>
      <c r="J424" s="9"/>
      <c r="K424" s="25">
        <v>5666421184</v>
      </c>
      <c r="L424" s="45">
        <f>IF(K424/1024 &gt;1,K424/1024," ")</f>
        <v>5533614.4375</v>
      </c>
      <c r="M424" s="45">
        <f>IF(K424/1048576 &gt;1,K424/1048576," ")</f>
        <v>5403.9203491210938</v>
      </c>
      <c r="N424" s="14">
        <f>IF(K424&gt;999999999,K424/1073741824," ")</f>
        <v>5.2772659659385681</v>
      </c>
      <c r="O424" s="194" t="s">
        <v>30258</v>
      </c>
      <c r="P424" s="197" t="s">
        <v>30259</v>
      </c>
    </row>
    <row r="425" spans="3:16" ht="20.100000000000001" customHeight="1" x14ac:dyDescent="0.3">
      <c r="C425" s="7" t="s">
        <v>37174</v>
      </c>
      <c r="D425" s="217" t="s">
        <v>501</v>
      </c>
      <c r="E425" s="36" t="s">
        <v>10267</v>
      </c>
      <c r="F425" s="51">
        <v>7.9</v>
      </c>
      <c r="G425" s="9" t="s">
        <v>704</v>
      </c>
      <c r="H425" s="9" t="s">
        <v>3740</v>
      </c>
      <c r="I425" s="9">
        <v>1990</v>
      </c>
      <c r="J425" s="9"/>
      <c r="K425" s="45">
        <v>6352007309</v>
      </c>
      <c r="L425" s="45">
        <f>IF(K425/1024 &gt;1,K425/1024," ")</f>
        <v>6203132.1376953125</v>
      </c>
      <c r="M425" s="45">
        <f>IF(K425/1048576 &gt;1,K425/1048576," ")</f>
        <v>6057.7462282180786</v>
      </c>
      <c r="N425" s="14">
        <f>IF(K425&gt;999999999,K425/1073741824," ")</f>
        <v>5.9157678009942174</v>
      </c>
      <c r="O425" s="194" t="s">
        <v>30260</v>
      </c>
      <c r="P425" s="197" t="s">
        <v>30914</v>
      </c>
    </row>
    <row r="426" spans="3:16" ht="20.100000000000001" customHeight="1" x14ac:dyDescent="0.3">
      <c r="C426" s="7"/>
      <c r="D426" s="178"/>
      <c r="E426" s="17"/>
      <c r="F426" s="49"/>
      <c r="G426" s="9"/>
      <c r="H426" s="9"/>
      <c r="I426" s="9"/>
      <c r="J426" s="9"/>
      <c r="K426" s="45"/>
      <c r="L426" s="45"/>
      <c r="M426" s="45"/>
      <c r="N426" s="14"/>
    </row>
    <row r="427" spans="3:16" ht="27" customHeight="1" x14ac:dyDescent="0.35">
      <c r="C427" s="8" t="s">
        <v>296</v>
      </c>
      <c r="D427" s="237"/>
      <c r="E427" s="6"/>
      <c r="F427" s="49"/>
      <c r="G427" s="9"/>
      <c r="H427" s="9"/>
      <c r="I427" s="9"/>
      <c r="J427" s="9"/>
      <c r="K427" s="23"/>
      <c r="L427" s="45"/>
      <c r="M427" s="45"/>
      <c r="N427" s="14"/>
    </row>
    <row r="428" spans="3:16" ht="20.100000000000001" customHeight="1" x14ac:dyDescent="0.3">
      <c r="C428" s="7" t="s">
        <v>37175</v>
      </c>
      <c r="D428" s="178" t="s">
        <v>298</v>
      </c>
      <c r="E428" s="36" t="s">
        <v>10268</v>
      </c>
      <c r="F428" s="51">
        <v>7.5</v>
      </c>
      <c r="G428" s="9" t="s">
        <v>704</v>
      </c>
      <c r="H428" s="9" t="s">
        <v>5878</v>
      </c>
      <c r="I428" s="9">
        <v>1968</v>
      </c>
      <c r="J428" s="9"/>
      <c r="K428" s="45">
        <v>4568623743</v>
      </c>
      <c r="L428" s="45">
        <f t="shared" ref="L428:L435" si="90">IF(K428/1024 &gt;1,K428/1024," ")</f>
        <v>4461546.6240234375</v>
      </c>
      <c r="M428" s="45">
        <f t="shared" ref="M428:M432" si="91">IF(K428/1048576 &gt;1,K428/1048576," ")</f>
        <v>4356.9791250228882</v>
      </c>
      <c r="N428" s="14">
        <f t="shared" ref="N428:N432" si="92">IF(K428&gt;999999999,K428/1073741824," ")</f>
        <v>4.2548624267801642</v>
      </c>
      <c r="O428" s="194" t="s">
        <v>30261</v>
      </c>
      <c r="P428" s="197" t="s">
        <v>30262</v>
      </c>
    </row>
    <row r="429" spans="3:16" ht="20.100000000000001" customHeight="1" x14ac:dyDescent="0.3">
      <c r="C429" s="7" t="s">
        <v>37176</v>
      </c>
      <c r="D429" s="217" t="s">
        <v>475</v>
      </c>
      <c r="E429" s="36" t="s">
        <v>10350</v>
      </c>
      <c r="F429" s="51">
        <v>5.5</v>
      </c>
      <c r="G429" s="9" t="s">
        <v>704</v>
      </c>
      <c r="H429" s="9" t="s">
        <v>5878</v>
      </c>
      <c r="I429" s="9">
        <v>1970</v>
      </c>
      <c r="J429" s="9"/>
      <c r="K429" s="45">
        <v>4205571821</v>
      </c>
      <c r="L429" s="45">
        <f t="shared" si="90"/>
        <v>4107003.7314453125</v>
      </c>
      <c r="M429" s="45">
        <f t="shared" si="91"/>
        <v>4010.745831489563</v>
      </c>
      <c r="N429" s="14">
        <f t="shared" si="92"/>
        <v>3.9167439760640264</v>
      </c>
      <c r="O429" s="194" t="s">
        <v>30263</v>
      </c>
      <c r="P429" s="197" t="s">
        <v>30264</v>
      </c>
    </row>
    <row r="430" spans="3:16" ht="20.100000000000001" customHeight="1" x14ac:dyDescent="0.3">
      <c r="C430" s="7" t="s">
        <v>37177</v>
      </c>
      <c r="D430" s="217" t="s">
        <v>476</v>
      </c>
      <c r="E430" s="36" t="s">
        <v>10351</v>
      </c>
      <c r="F430" s="51">
        <v>5.3</v>
      </c>
      <c r="G430" s="9" t="s">
        <v>704</v>
      </c>
      <c r="H430" s="9" t="s">
        <v>5878</v>
      </c>
      <c r="I430" s="9">
        <v>1971</v>
      </c>
      <c r="J430" s="9"/>
      <c r="K430" s="45">
        <v>4338051178</v>
      </c>
      <c r="L430" s="45">
        <f t="shared" si="90"/>
        <v>4236378.103515625</v>
      </c>
      <c r="M430" s="45">
        <f t="shared" si="91"/>
        <v>4137.0879917144775</v>
      </c>
      <c r="N430" s="14">
        <f t="shared" si="92"/>
        <v>4.0401249919086695</v>
      </c>
      <c r="O430" s="194" t="s">
        <v>30917</v>
      </c>
      <c r="P430" s="197" t="s">
        <v>30265</v>
      </c>
    </row>
    <row r="431" spans="3:16" ht="20.100000000000001" customHeight="1" x14ac:dyDescent="0.3">
      <c r="C431" s="7" t="s">
        <v>37178</v>
      </c>
      <c r="D431" s="217" t="s">
        <v>477</v>
      </c>
      <c r="E431" s="36" t="s">
        <v>10352</v>
      </c>
      <c r="F431" s="51">
        <v>5.5</v>
      </c>
      <c r="G431" s="9" t="s">
        <v>704</v>
      </c>
      <c r="H431" s="9" t="s">
        <v>5878</v>
      </c>
      <c r="I431" s="9">
        <v>1972</v>
      </c>
      <c r="J431" s="9"/>
      <c r="K431" s="45">
        <v>3882062093</v>
      </c>
      <c r="L431" s="45">
        <f t="shared" si="90"/>
        <v>3791076.2626953125</v>
      </c>
      <c r="M431" s="45">
        <f t="shared" si="91"/>
        <v>3702.2229127883911</v>
      </c>
      <c r="N431" s="14">
        <f t="shared" si="92"/>
        <v>3.6154520632699132</v>
      </c>
      <c r="O431" s="194" t="s">
        <v>30266</v>
      </c>
      <c r="P431" s="197" t="s">
        <v>30267</v>
      </c>
    </row>
    <row r="432" spans="3:16" ht="20.100000000000001" customHeight="1" x14ac:dyDescent="0.3">
      <c r="C432" s="17" t="s">
        <v>37179</v>
      </c>
      <c r="D432" s="217" t="s">
        <v>478</v>
      </c>
      <c r="E432" s="36" t="s">
        <v>10353</v>
      </c>
      <c r="F432" s="51">
        <v>4.8</v>
      </c>
      <c r="G432" s="9" t="s">
        <v>704</v>
      </c>
      <c r="H432" s="9" t="s">
        <v>5878</v>
      </c>
      <c r="I432" s="9">
        <v>1973</v>
      </c>
      <c r="J432" s="9"/>
      <c r="K432" s="45">
        <v>3836127012</v>
      </c>
      <c r="L432" s="45">
        <f t="shared" si="90"/>
        <v>3746217.78515625</v>
      </c>
      <c r="M432" s="45">
        <f t="shared" si="91"/>
        <v>3658.4158058166504</v>
      </c>
      <c r="N432" s="14">
        <f t="shared" si="92"/>
        <v>3.5726716853678226</v>
      </c>
      <c r="O432" s="194" t="s">
        <v>30266</v>
      </c>
      <c r="P432" s="197" t="s">
        <v>30918</v>
      </c>
    </row>
    <row r="433" spans="3:16" s="279" customFormat="1" ht="20.100000000000001" customHeight="1" x14ac:dyDescent="0.3">
      <c r="C433" s="7" t="s">
        <v>37180</v>
      </c>
      <c r="D433" s="217" t="s">
        <v>298</v>
      </c>
      <c r="E433" s="36" t="s">
        <v>10269</v>
      </c>
      <c r="F433" s="51">
        <v>5</v>
      </c>
      <c r="G433" s="9" t="s">
        <v>704</v>
      </c>
      <c r="H433" s="9" t="s">
        <v>3752</v>
      </c>
      <c r="I433" s="9">
        <v>2001</v>
      </c>
      <c r="J433" s="9"/>
      <c r="K433" s="45">
        <v>4616350838</v>
      </c>
      <c r="L433" s="45">
        <f>IF(K433/1024 &gt;1,K433/1024," ")</f>
        <v>4508155.115234375</v>
      </c>
      <c r="M433" s="45">
        <f>IF(K433/1048576 &gt;1,K433/1048576," ")</f>
        <v>4402.4952297210693</v>
      </c>
      <c r="N433" s="14">
        <f>IF(K433&gt;999999999,K433/1073741824," ")</f>
        <v>4.2993117477744818</v>
      </c>
      <c r="O433" s="194" t="s">
        <v>30915</v>
      </c>
      <c r="P433" s="197" t="s">
        <v>30916</v>
      </c>
    </row>
    <row r="434" spans="3:16" ht="20.100000000000001" customHeight="1" x14ac:dyDescent="0.3">
      <c r="C434" s="7" t="s">
        <v>37181</v>
      </c>
      <c r="D434" s="217" t="s">
        <v>1722</v>
      </c>
      <c r="E434" s="36" t="s">
        <v>10354</v>
      </c>
      <c r="F434" s="51">
        <v>6.8</v>
      </c>
      <c r="G434" s="9" t="s">
        <v>704</v>
      </c>
      <c r="H434" s="9" t="s">
        <v>3739</v>
      </c>
      <c r="I434" s="9">
        <v>2011</v>
      </c>
      <c r="J434" s="9"/>
      <c r="K434" s="45">
        <v>5038306169</v>
      </c>
      <c r="L434" s="45">
        <f t="shared" si="90"/>
        <v>4920220.8681640625</v>
      </c>
      <c r="M434" s="45">
        <f>IF(K434/1048576 &gt;1,K434/1048576," ")</f>
        <v>4804.9031915664673</v>
      </c>
      <c r="N434" s="14">
        <f>IF(K434&gt;999999999,K434/1073741824," ")</f>
        <v>4.6922882730141282</v>
      </c>
      <c r="O434" s="194" t="s">
        <v>30268</v>
      </c>
      <c r="P434" s="197" t="s">
        <v>30269</v>
      </c>
    </row>
    <row r="435" spans="3:16" ht="20.100000000000001" customHeight="1" x14ac:dyDescent="0.3">
      <c r="C435" s="12" t="s">
        <v>37182</v>
      </c>
      <c r="D435" s="217" t="s">
        <v>4945</v>
      </c>
      <c r="E435" s="36" t="s">
        <v>10355</v>
      </c>
      <c r="F435" s="51">
        <v>6.6</v>
      </c>
      <c r="G435" s="9" t="s">
        <v>704</v>
      </c>
      <c r="H435" s="9" t="s">
        <v>4937</v>
      </c>
      <c r="I435" s="9">
        <v>2014</v>
      </c>
      <c r="J435" s="9"/>
      <c r="K435" s="45">
        <v>5496643174</v>
      </c>
      <c r="L435" s="45">
        <f t="shared" si="90"/>
        <v>5367815.599609375</v>
      </c>
      <c r="M435" s="45">
        <f>IF(K435/1048576 &gt;1,K435/1048576," ")</f>
        <v>5242.0074214935303</v>
      </c>
      <c r="N435" s="14">
        <f>IF(K435&gt;999999999,K435/1073741824," ")</f>
        <v>5.1191478725522757</v>
      </c>
      <c r="O435" s="194" t="s">
        <v>30270</v>
      </c>
      <c r="P435" s="197" t="s">
        <v>30271</v>
      </c>
    </row>
    <row r="436" spans="3:16" ht="20.100000000000001" customHeight="1" x14ac:dyDescent="0.3">
      <c r="C436" s="12" t="s">
        <v>37183</v>
      </c>
      <c r="D436" s="157" t="s">
        <v>7755</v>
      </c>
      <c r="E436" s="36" t="s">
        <v>10356</v>
      </c>
      <c r="F436" s="81">
        <v>6.4</v>
      </c>
      <c r="G436" s="81" t="s">
        <v>704</v>
      </c>
      <c r="H436" s="82" t="s">
        <v>4081</v>
      </c>
      <c r="I436" s="79">
        <v>2017</v>
      </c>
      <c r="J436" s="79"/>
      <c r="K436" s="73">
        <v>6919676233</v>
      </c>
      <c r="L436" s="45">
        <f t="shared" ref="L436" si="93">IF(K436/1024 &gt;1,K436/1024," ")</f>
        <v>6757496.3212890625</v>
      </c>
      <c r="M436" s="45">
        <f>IF(K436/1048576 &gt;1,K436/1048576," ")</f>
        <v>6599.1175012588501</v>
      </c>
      <c r="N436" s="14">
        <f>IF(K436&gt;999999999,K436/1073741824," ")</f>
        <v>6.4444506848230958</v>
      </c>
      <c r="O436" s="194" t="s">
        <v>30272</v>
      </c>
      <c r="P436" s="197" t="s">
        <v>30273</v>
      </c>
    </row>
    <row r="437" spans="3:16" ht="20.100000000000001" customHeight="1" x14ac:dyDescent="0.3">
      <c r="C437" s="20"/>
      <c r="D437" s="167"/>
      <c r="E437" s="36"/>
      <c r="F437" s="81"/>
      <c r="G437" s="13"/>
      <c r="H437" s="13"/>
      <c r="I437" s="79"/>
      <c r="J437" s="79"/>
      <c r="K437" s="73"/>
      <c r="L437" s="45"/>
      <c r="M437" s="45"/>
      <c r="N437" s="14"/>
    </row>
    <row r="438" spans="3:16" ht="27" customHeight="1" x14ac:dyDescent="0.35">
      <c r="C438" s="54" t="s">
        <v>33103</v>
      </c>
    </row>
    <row r="439" spans="3:16" ht="20.100000000000001" customHeight="1" x14ac:dyDescent="0.3">
      <c r="C439" s="12" t="s">
        <v>37184</v>
      </c>
      <c r="D439" s="159" t="s">
        <v>3507</v>
      </c>
      <c r="E439" s="36" t="s">
        <v>12611</v>
      </c>
      <c r="F439" s="104">
        <v>5</v>
      </c>
      <c r="G439" s="101" t="s">
        <v>704</v>
      </c>
      <c r="H439" s="101" t="s">
        <v>3740</v>
      </c>
      <c r="I439" s="101">
        <v>1988</v>
      </c>
      <c r="J439" s="101"/>
      <c r="K439" s="90">
        <v>6106677565</v>
      </c>
      <c r="L439" s="90">
        <f>IF(K439/1024 &gt;1,K439/1024," ")</f>
        <v>5963552.3095703125</v>
      </c>
      <c r="M439" s="90">
        <f>IF(K439/1048576 &gt;1,K439/1048576," ")</f>
        <v>5823.7815523147583</v>
      </c>
      <c r="N439" s="91">
        <f>IF(K439&gt;999999999,K439/1073741824," ")</f>
        <v>5.6872866721823812</v>
      </c>
      <c r="O439" s="194" t="s">
        <v>21783</v>
      </c>
      <c r="P439" s="197" t="s">
        <v>21784</v>
      </c>
    </row>
    <row r="440" spans="3:16" ht="20.100000000000001" customHeight="1" x14ac:dyDescent="0.3">
      <c r="C440" s="29" t="s">
        <v>37185</v>
      </c>
      <c r="D440" s="177" t="s">
        <v>9124</v>
      </c>
      <c r="E440" s="36" t="s">
        <v>9183</v>
      </c>
      <c r="F440" s="131">
        <v>4</v>
      </c>
      <c r="G440" s="13" t="s">
        <v>704</v>
      </c>
      <c r="H440" s="13" t="s">
        <v>4349</v>
      </c>
      <c r="I440" s="133">
        <v>2021</v>
      </c>
      <c r="J440" s="74"/>
      <c r="K440" s="73">
        <v>4438380544</v>
      </c>
      <c r="L440" s="90">
        <f>IF(K440/1024 &gt;1,K440/1024," ")</f>
        <v>4334356</v>
      </c>
      <c r="M440" s="90">
        <f>IF(K440/1048576 &gt;1,K440/1048576," ")</f>
        <v>4232.76953125</v>
      </c>
      <c r="N440" s="91">
        <f>IF(K440&gt;999999999,K440/1073741824," ")</f>
        <v>4.1335639953613281</v>
      </c>
      <c r="O440" s="194" t="s">
        <v>31697</v>
      </c>
      <c r="P440" s="197" t="s">
        <v>31623</v>
      </c>
    </row>
    <row r="441" spans="3:16" ht="20.100000000000001" customHeight="1" x14ac:dyDescent="0.3">
      <c r="C441" s="20"/>
      <c r="D441" s="167"/>
      <c r="E441" s="36"/>
      <c r="F441" s="81"/>
      <c r="G441" s="13"/>
      <c r="H441" s="13"/>
      <c r="I441" s="79"/>
      <c r="J441" s="79"/>
      <c r="K441" s="73"/>
      <c r="L441" s="45"/>
      <c r="M441" s="45"/>
      <c r="N441" s="14"/>
    </row>
    <row r="442" spans="3:16" ht="27" customHeight="1" x14ac:dyDescent="0.35">
      <c r="C442" s="268" t="s">
        <v>33135</v>
      </c>
      <c r="D442" s="167"/>
      <c r="E442" s="36"/>
      <c r="F442" s="81"/>
      <c r="G442" s="13"/>
      <c r="H442" s="13"/>
      <c r="I442" s="79"/>
      <c r="J442" s="79"/>
      <c r="K442" s="73"/>
      <c r="L442" s="45"/>
      <c r="M442" s="45"/>
      <c r="N442" s="14"/>
    </row>
    <row r="443" spans="3:16" ht="20.100000000000001" customHeight="1" x14ac:dyDescent="0.3">
      <c r="C443" s="7" t="s">
        <v>37186</v>
      </c>
      <c r="D443" s="159" t="s">
        <v>4501</v>
      </c>
      <c r="E443" s="36" t="s">
        <v>12665</v>
      </c>
      <c r="F443" s="104">
        <v>5.6</v>
      </c>
      <c r="G443" s="101" t="s">
        <v>704</v>
      </c>
      <c r="H443" s="101" t="s">
        <v>3740</v>
      </c>
      <c r="I443" s="101">
        <v>2004</v>
      </c>
      <c r="J443" s="101"/>
      <c r="K443" s="90">
        <v>3728398191</v>
      </c>
      <c r="L443" s="90">
        <f>IF(K443/1024 &gt;1,K443/1024," ")</f>
        <v>3641013.8583984375</v>
      </c>
      <c r="M443" s="90">
        <f>IF(K443/1048576 &gt;1,K443/1048576," ")</f>
        <v>3555.6775960922241</v>
      </c>
      <c r="N443" s="91">
        <f>IF(K443&gt;999999999,K443/1073741824," ")</f>
        <v>3.4723414024338126</v>
      </c>
      <c r="O443" s="194" t="s">
        <v>21872</v>
      </c>
      <c r="P443" s="197" t="s">
        <v>31146</v>
      </c>
    </row>
    <row r="444" spans="3:16" ht="20.100000000000001" customHeight="1" x14ac:dyDescent="0.3">
      <c r="C444" s="109" t="s">
        <v>37187</v>
      </c>
      <c r="D444" s="160" t="s">
        <v>4449</v>
      </c>
      <c r="E444" s="36" t="s">
        <v>14797</v>
      </c>
      <c r="F444" s="104">
        <v>5.4</v>
      </c>
      <c r="G444" s="101" t="s">
        <v>704</v>
      </c>
      <c r="H444" s="101" t="s">
        <v>3778</v>
      </c>
      <c r="I444" s="101">
        <v>2013</v>
      </c>
      <c r="J444" s="101"/>
      <c r="K444" s="90">
        <v>3961216193</v>
      </c>
      <c r="L444" s="90">
        <f>IF(K444/1024 &gt;1,K444/1024," ")</f>
        <v>3868375.1884765625</v>
      </c>
      <c r="M444" s="90">
        <f>IF(K444/1048576 &gt;1,K444/1048576," ")</f>
        <v>3777.7101449966431</v>
      </c>
      <c r="N444" s="91">
        <f>IF(K444&gt;999999999,K444/1073741824," ")</f>
        <v>3.6891700634732842</v>
      </c>
      <c r="O444" s="194" t="s">
        <v>25480</v>
      </c>
      <c r="P444" s="197" t="s">
        <v>25481</v>
      </c>
    </row>
    <row r="445" spans="3:16" ht="20.100000000000001" customHeight="1" x14ac:dyDescent="0.3">
      <c r="C445" s="7"/>
      <c r="D445" s="178"/>
      <c r="E445" s="17"/>
      <c r="F445" s="49"/>
      <c r="G445" s="9"/>
      <c r="H445" s="9"/>
      <c r="I445" s="9"/>
      <c r="J445" s="9"/>
      <c r="K445" s="45"/>
      <c r="L445" s="45"/>
      <c r="M445" s="45"/>
      <c r="N445" s="14"/>
    </row>
    <row r="446" spans="3:16" ht="27" customHeight="1" x14ac:dyDescent="0.35">
      <c r="C446" s="8" t="s">
        <v>2901</v>
      </c>
      <c r="D446" s="243"/>
      <c r="E446" s="18"/>
      <c r="F446" s="49"/>
      <c r="G446" s="9"/>
      <c r="H446" s="9"/>
      <c r="I446" s="9"/>
      <c r="J446" s="9"/>
      <c r="K446" s="23"/>
      <c r="L446" s="45"/>
      <c r="M446" s="45"/>
      <c r="N446" s="14"/>
    </row>
    <row r="447" spans="3:16" ht="20.100000000000001" customHeight="1" x14ac:dyDescent="0.3">
      <c r="C447" s="7" t="s">
        <v>37188</v>
      </c>
      <c r="D447" s="178" t="s">
        <v>471</v>
      </c>
      <c r="E447" s="36" t="s">
        <v>10357</v>
      </c>
      <c r="F447" s="51">
        <v>7.9</v>
      </c>
      <c r="G447" s="9" t="s">
        <v>704</v>
      </c>
      <c r="H447" s="9" t="s">
        <v>3744</v>
      </c>
      <c r="I447" s="9">
        <v>2001</v>
      </c>
      <c r="J447" s="9"/>
      <c r="K447" s="45">
        <v>7303940944</v>
      </c>
      <c r="L447" s="45">
        <f t="shared" ref="L447:L452" si="94">IF(K447/1024 &gt;1,K447/1024," ")</f>
        <v>7132754.828125</v>
      </c>
      <c r="M447" s="45">
        <f t="shared" ref="M447:M452" si="95">IF(K447/1048576 &gt;1,K447/1048576," ")</f>
        <v>6965.5808868408203</v>
      </c>
      <c r="N447" s="14">
        <f t="shared" ref="N447:N452" si="96">IF(K447&gt;999999999,K447/1073741824," ")</f>
        <v>6.8023250848054886</v>
      </c>
      <c r="O447" s="194" t="s">
        <v>30919</v>
      </c>
      <c r="P447" s="197" t="s">
        <v>30274</v>
      </c>
    </row>
    <row r="448" spans="3:16" ht="20.100000000000001" customHeight="1" x14ac:dyDescent="0.3">
      <c r="C448" s="7" t="s">
        <v>37189</v>
      </c>
      <c r="D448" s="178" t="s">
        <v>472</v>
      </c>
      <c r="E448" s="36" t="s">
        <v>10358</v>
      </c>
      <c r="F448" s="51">
        <v>7.9</v>
      </c>
      <c r="G448" s="9" t="s">
        <v>704</v>
      </c>
      <c r="H448" s="9" t="s">
        <v>3744</v>
      </c>
      <c r="I448" s="9">
        <v>2002</v>
      </c>
      <c r="J448" s="9"/>
      <c r="K448" s="45">
        <v>6302846022</v>
      </c>
      <c r="L448" s="45">
        <f t="shared" si="94"/>
        <v>6155123.068359375</v>
      </c>
      <c r="M448" s="45">
        <f t="shared" si="95"/>
        <v>6010.8623714447021</v>
      </c>
      <c r="N448" s="14">
        <f t="shared" si="96"/>
        <v>5.8699827846139669</v>
      </c>
      <c r="O448" s="194" t="s">
        <v>30275</v>
      </c>
      <c r="P448" s="197" t="s">
        <v>30276</v>
      </c>
    </row>
    <row r="449" spans="3:16" ht="20.100000000000001" customHeight="1" x14ac:dyDescent="0.3">
      <c r="C449" s="7" t="s">
        <v>37190</v>
      </c>
      <c r="D449" s="178" t="s">
        <v>473</v>
      </c>
      <c r="E449" s="36" t="s">
        <v>10359</v>
      </c>
      <c r="F449" s="51">
        <v>8.1</v>
      </c>
      <c r="G449" s="9" t="s">
        <v>704</v>
      </c>
      <c r="H449" s="9" t="s">
        <v>3753</v>
      </c>
      <c r="I449" s="9">
        <v>2003</v>
      </c>
      <c r="J449" s="9"/>
      <c r="K449" s="45">
        <v>6897273915</v>
      </c>
      <c r="L449" s="45">
        <f t="shared" si="94"/>
        <v>6735619.0576171875</v>
      </c>
      <c r="M449" s="45">
        <f t="shared" si="95"/>
        <v>6577.7529859542847</v>
      </c>
      <c r="N449" s="14">
        <f t="shared" si="96"/>
        <v>6.4235869003459811</v>
      </c>
      <c r="O449" s="194" t="s">
        <v>30275</v>
      </c>
      <c r="P449" s="197" t="s">
        <v>30920</v>
      </c>
    </row>
    <row r="450" spans="3:16" ht="20.100000000000001" customHeight="1" x14ac:dyDescent="0.3">
      <c r="C450" s="7" t="s">
        <v>37191</v>
      </c>
      <c r="D450" s="217" t="s">
        <v>3279</v>
      </c>
      <c r="E450" s="36" t="s">
        <v>10360</v>
      </c>
      <c r="F450" s="51">
        <v>7.3</v>
      </c>
      <c r="G450" s="9" t="s">
        <v>704</v>
      </c>
      <c r="H450" s="9" t="s">
        <v>3744</v>
      </c>
      <c r="I450" s="9">
        <v>2012</v>
      </c>
      <c r="J450" s="9"/>
      <c r="K450" s="45">
        <v>6026248304</v>
      </c>
      <c r="L450" s="45">
        <f t="shared" si="94"/>
        <v>5885008.109375</v>
      </c>
      <c r="M450" s="45">
        <f t="shared" si="95"/>
        <v>5747.0782318115234</v>
      </c>
      <c r="N450" s="14">
        <f t="shared" si="96"/>
        <v>5.6123810857534409</v>
      </c>
      <c r="O450" s="194" t="s">
        <v>30277</v>
      </c>
      <c r="P450" s="197" t="s">
        <v>30921</v>
      </c>
    </row>
    <row r="451" spans="3:16" ht="20.100000000000001" customHeight="1" x14ac:dyDescent="0.3">
      <c r="C451" s="12" t="s">
        <v>37192</v>
      </c>
      <c r="D451" s="177" t="s">
        <v>4063</v>
      </c>
      <c r="E451" s="36" t="s">
        <v>10361</v>
      </c>
      <c r="F451" s="51">
        <v>6.7</v>
      </c>
      <c r="G451" s="9" t="s">
        <v>704</v>
      </c>
      <c r="H451" s="9" t="s">
        <v>3759</v>
      </c>
      <c r="I451" s="9">
        <v>2013</v>
      </c>
      <c r="J451" s="9"/>
      <c r="K451" s="45">
        <v>6635558202</v>
      </c>
      <c r="L451" s="45">
        <f t="shared" si="94"/>
        <v>6480037.306640625</v>
      </c>
      <c r="M451" s="45">
        <f t="shared" si="95"/>
        <v>6328.1614322662354</v>
      </c>
      <c r="N451" s="14">
        <f t="shared" si="96"/>
        <v>6.1798451486974955</v>
      </c>
      <c r="O451" s="194" t="s">
        <v>30278</v>
      </c>
      <c r="P451" s="197" t="s">
        <v>30922</v>
      </c>
    </row>
    <row r="452" spans="3:16" ht="20.100000000000001" customHeight="1" x14ac:dyDescent="0.3">
      <c r="C452" s="7" t="s">
        <v>37193</v>
      </c>
      <c r="D452" s="217" t="s">
        <v>5412</v>
      </c>
      <c r="E452" s="36" t="s">
        <v>10362</v>
      </c>
      <c r="F452" s="49">
        <v>6.4</v>
      </c>
      <c r="G452" s="9" t="s">
        <v>704</v>
      </c>
      <c r="H452" s="9" t="s">
        <v>3744</v>
      </c>
      <c r="I452" s="9">
        <v>2014</v>
      </c>
      <c r="J452" s="9"/>
      <c r="K452" s="45">
        <v>4606509974</v>
      </c>
      <c r="L452" s="45">
        <f t="shared" si="94"/>
        <v>4498544.896484375</v>
      </c>
      <c r="M452" s="45">
        <f t="shared" si="95"/>
        <v>4393.1102504730225</v>
      </c>
      <c r="N452" s="14">
        <f t="shared" si="96"/>
        <v>4.290146728977561</v>
      </c>
      <c r="O452" s="194" t="s">
        <v>30279</v>
      </c>
      <c r="P452" s="197" t="s">
        <v>30923</v>
      </c>
    </row>
    <row r="453" spans="3:16" ht="20.100000000000001" customHeight="1" x14ac:dyDescent="0.3">
      <c r="C453" s="20"/>
      <c r="D453" s="167"/>
      <c r="E453" s="36"/>
      <c r="F453" s="81"/>
      <c r="G453" s="13"/>
      <c r="H453" s="13"/>
      <c r="I453" s="79"/>
      <c r="J453" s="79"/>
      <c r="K453" s="73"/>
      <c r="L453" s="45"/>
      <c r="M453" s="45"/>
      <c r="N453" s="14"/>
    </row>
    <row r="454" spans="3:16" ht="27" customHeight="1" x14ac:dyDescent="0.35">
      <c r="C454" s="268" t="s">
        <v>6986</v>
      </c>
      <c r="D454" s="167"/>
      <c r="E454" s="36"/>
      <c r="F454" s="81"/>
      <c r="G454" s="13"/>
      <c r="H454" s="13"/>
      <c r="I454" s="79"/>
      <c r="J454" s="79"/>
      <c r="K454" s="73"/>
      <c r="L454" s="45"/>
      <c r="M454" s="45"/>
      <c r="N454" s="14"/>
    </row>
    <row r="455" spans="3:16" ht="20.100000000000001" customHeight="1" x14ac:dyDescent="0.3">
      <c r="C455" s="48" t="s">
        <v>37194</v>
      </c>
      <c r="D455" s="161" t="s">
        <v>6986</v>
      </c>
      <c r="E455" s="36" t="s">
        <v>12881</v>
      </c>
      <c r="F455" s="99">
        <v>6.5</v>
      </c>
      <c r="G455" s="99" t="s">
        <v>704</v>
      </c>
      <c r="H455" s="105" t="s">
        <v>3937</v>
      </c>
      <c r="I455" s="101">
        <v>1999</v>
      </c>
      <c r="J455" s="101"/>
      <c r="K455" s="90">
        <v>2773072333</v>
      </c>
      <c r="L455" s="90">
        <f>IF(K455/1024 &gt;1,K455/1024," ")</f>
        <v>2708078.4501953125</v>
      </c>
      <c r="M455" s="90">
        <f>IF(K455/1048576 &gt;1,K455/1048576," ")</f>
        <v>2644.6078615188599</v>
      </c>
      <c r="N455" s="91">
        <f>IF(K455&gt;999999999,K455/1073741824," ")</f>
        <v>2.5826248647645116</v>
      </c>
      <c r="O455" s="194" t="s">
        <v>22267</v>
      </c>
      <c r="P455" s="197" t="s">
        <v>22268</v>
      </c>
    </row>
    <row r="456" spans="3:16" ht="20.100000000000001" customHeight="1" x14ac:dyDescent="0.3">
      <c r="C456" s="109" t="s">
        <v>37195</v>
      </c>
      <c r="D456" s="159" t="s">
        <v>4211</v>
      </c>
      <c r="E456" s="36" t="s">
        <v>12882</v>
      </c>
      <c r="F456" s="104">
        <v>6.9</v>
      </c>
      <c r="G456" s="101"/>
      <c r="H456" s="101" t="s">
        <v>3743</v>
      </c>
      <c r="I456" s="101">
        <v>2006</v>
      </c>
      <c r="J456" s="101"/>
      <c r="K456" s="90">
        <v>2083499421</v>
      </c>
      <c r="L456" s="90">
        <f>IF(K456/1024 &gt;1,K456/1024," ")</f>
        <v>2034667.4033203125</v>
      </c>
      <c r="M456" s="90">
        <f>IF(K456/1048576 &gt;1,K456/1048576," ")</f>
        <v>1986.9798860549927</v>
      </c>
      <c r="N456" s="91">
        <f>IF(K456&gt;999999999,K456/1073741824," ")</f>
        <v>1.9404100449755788</v>
      </c>
      <c r="O456" s="194" t="s">
        <v>22269</v>
      </c>
      <c r="P456" s="197" t="s">
        <v>22270</v>
      </c>
    </row>
    <row r="457" spans="3:16" ht="20.100000000000001" customHeight="1" x14ac:dyDescent="0.3">
      <c r="C457" s="20"/>
      <c r="D457" s="167"/>
      <c r="E457" s="36"/>
      <c r="F457" s="81"/>
      <c r="G457" s="13"/>
      <c r="H457" s="13"/>
      <c r="I457" s="79"/>
      <c r="J457" s="79"/>
      <c r="K457" s="73"/>
      <c r="L457" s="45"/>
      <c r="M457" s="45"/>
      <c r="N457" s="14"/>
    </row>
    <row r="458" spans="3:16" ht="27" customHeight="1" x14ac:dyDescent="0.35">
      <c r="C458" s="268" t="s">
        <v>33105</v>
      </c>
      <c r="D458" s="167"/>
      <c r="E458" s="36"/>
      <c r="F458" s="81"/>
      <c r="G458" s="13"/>
      <c r="H458" s="13"/>
      <c r="I458" s="79"/>
      <c r="J458" s="79"/>
      <c r="K458" s="73"/>
      <c r="L458" s="45"/>
      <c r="M458" s="45"/>
      <c r="N458" s="14"/>
    </row>
    <row r="459" spans="3:16" ht="20.100000000000001" customHeight="1" x14ac:dyDescent="0.3">
      <c r="C459" s="20" t="s">
        <v>37196</v>
      </c>
      <c r="D459" s="177" t="s">
        <v>8569</v>
      </c>
      <c r="E459" s="36" t="s">
        <v>12896</v>
      </c>
      <c r="F459" s="81">
        <v>6.6</v>
      </c>
      <c r="G459" s="13" t="s">
        <v>704</v>
      </c>
      <c r="H459" s="13" t="s">
        <v>5892</v>
      </c>
      <c r="I459" s="79">
        <v>1998</v>
      </c>
      <c r="J459" s="79"/>
      <c r="K459" s="73">
        <v>3561893888</v>
      </c>
      <c r="L459" s="90">
        <f>IF(K459/1024 &gt;1,K459/1024," ")</f>
        <v>3478412</v>
      </c>
      <c r="M459" s="90">
        <f>IF(K459/1048576 &gt;1,K459/1048576," ")</f>
        <v>3396.88671875</v>
      </c>
      <c r="N459" s="91">
        <f>IF(K459&gt;999999999,K459/1073741824," ")</f>
        <v>3.3172721862792969</v>
      </c>
      <c r="O459" s="194" t="s">
        <v>22296</v>
      </c>
      <c r="P459" s="197" t="s">
        <v>22297</v>
      </c>
    </row>
    <row r="460" spans="3:16" ht="20.100000000000001" customHeight="1" x14ac:dyDescent="0.3">
      <c r="C460" s="12" t="s">
        <v>37197</v>
      </c>
      <c r="D460" s="160" t="s">
        <v>79</v>
      </c>
      <c r="E460" s="36" t="s">
        <v>12895</v>
      </c>
      <c r="F460" s="104">
        <v>5.6</v>
      </c>
      <c r="G460" s="101" t="s">
        <v>704</v>
      </c>
      <c r="H460" s="101" t="s">
        <v>3782</v>
      </c>
      <c r="I460" s="101">
        <v>2007</v>
      </c>
      <c r="J460" s="101"/>
      <c r="K460" s="90">
        <v>5576129230</v>
      </c>
      <c r="L460" s="90">
        <f>IF(K460/1024 &gt;1,K460/1024," ")</f>
        <v>5445438.701171875</v>
      </c>
      <c r="M460" s="90">
        <f>IF(K460/1048576 &gt;1,K460/1048576," ")</f>
        <v>5317.8112316131592</v>
      </c>
      <c r="N460" s="91">
        <f>IF(K460&gt;999999999,K460/1073741824," ")</f>
        <v>5.1931750308722258</v>
      </c>
      <c r="O460" s="194" t="s">
        <v>22294</v>
      </c>
      <c r="P460" s="197" t="s">
        <v>22295</v>
      </c>
    </row>
    <row r="461" spans="3:16" s="149" customFormat="1" ht="20.100000000000001" customHeight="1" x14ac:dyDescent="0.25">
      <c r="C461" s="1"/>
      <c r="D461" s="218"/>
      <c r="E461" s="256"/>
      <c r="F461" s="15"/>
      <c r="G461" s="1"/>
      <c r="H461" s="1"/>
      <c r="I461" s="1"/>
      <c r="J461" s="192"/>
      <c r="K461" s="1"/>
      <c r="L461" s="1"/>
      <c r="M461" s="1"/>
      <c r="N461" s="1"/>
      <c r="O461" s="194"/>
      <c r="P461" s="197"/>
    </row>
    <row r="462" spans="3:16" ht="27" customHeight="1" x14ac:dyDescent="0.35">
      <c r="C462" s="268" t="s">
        <v>137</v>
      </c>
      <c r="D462" s="167"/>
      <c r="E462" s="36"/>
      <c r="F462" s="81"/>
      <c r="G462" s="13"/>
      <c r="H462" s="13"/>
      <c r="I462" s="79"/>
      <c r="J462" s="79"/>
      <c r="K462" s="73"/>
      <c r="L462" s="45"/>
      <c r="M462" s="45"/>
      <c r="N462" s="14"/>
    </row>
    <row r="463" spans="3:16" ht="20.100000000000001" customHeight="1" x14ac:dyDescent="0.3">
      <c r="C463" s="102" t="s">
        <v>37198</v>
      </c>
      <c r="D463" s="159" t="s">
        <v>137</v>
      </c>
      <c r="E463" s="36" t="s">
        <v>12916</v>
      </c>
      <c r="F463" s="104">
        <v>4.8</v>
      </c>
      <c r="G463" s="94" t="s">
        <v>704</v>
      </c>
      <c r="H463" s="94" t="s">
        <v>3750</v>
      </c>
      <c r="I463" s="94">
        <v>1974</v>
      </c>
      <c r="J463" s="94"/>
      <c r="K463" s="108">
        <v>2335975424</v>
      </c>
      <c r="L463" s="90">
        <f>IF(K463/1024 &gt;1,K463/1024," ")</f>
        <v>2281226</v>
      </c>
      <c r="M463" s="90">
        <f>IF(K463/1048576 &gt;1,K463/1048576," ")</f>
        <v>2227.759765625</v>
      </c>
      <c r="N463" s="91">
        <f>IF(K463&gt;999999999,K463/1073741824," ")</f>
        <v>2.1755466461181641</v>
      </c>
      <c r="O463" s="194" t="s">
        <v>17831</v>
      </c>
      <c r="P463" s="197" t="s">
        <v>22331</v>
      </c>
    </row>
    <row r="464" spans="3:16" ht="20.100000000000001" customHeight="1" x14ac:dyDescent="0.3">
      <c r="C464" s="7" t="s">
        <v>37199</v>
      </c>
      <c r="D464" s="160" t="s">
        <v>4130</v>
      </c>
      <c r="E464" s="36" t="s">
        <v>12915</v>
      </c>
      <c r="F464" s="104">
        <v>3.6</v>
      </c>
      <c r="G464" s="101" t="s">
        <v>704</v>
      </c>
      <c r="H464" s="101" t="s">
        <v>3737</v>
      </c>
      <c r="I464" s="101">
        <v>1975</v>
      </c>
      <c r="J464" s="101"/>
      <c r="K464" s="90">
        <v>2305989630</v>
      </c>
      <c r="L464" s="90">
        <f>IF(K464/1024 &gt;1,K464/1024," ")</f>
        <v>2251942.998046875</v>
      </c>
      <c r="M464" s="90">
        <f>IF(K464/1048576 &gt;1,K464/1048576," ")</f>
        <v>2199.1630840301514</v>
      </c>
      <c r="N464" s="91">
        <f>IF(K464&gt;999999999,K464/1073741824," ")</f>
        <v>2.1476201992481947</v>
      </c>
      <c r="O464" s="194" t="s">
        <v>22329</v>
      </c>
      <c r="P464" s="197" t="s">
        <v>22330</v>
      </c>
    </row>
    <row r="465" spans="3:16" ht="20.100000000000001" customHeight="1" x14ac:dyDescent="0.3">
      <c r="C465" s="12"/>
      <c r="D465" s="177"/>
      <c r="E465" s="36"/>
      <c r="F465" s="51"/>
      <c r="G465" s="9"/>
      <c r="H465" s="9"/>
      <c r="I465" s="9"/>
      <c r="J465" s="9"/>
      <c r="K465" s="45"/>
      <c r="L465" s="45"/>
      <c r="M465" s="45"/>
      <c r="N465" s="14"/>
    </row>
    <row r="466" spans="3:16" ht="27" customHeight="1" x14ac:dyDescent="0.35">
      <c r="C466" s="54" t="s">
        <v>4015</v>
      </c>
      <c r="D466" s="177"/>
      <c r="E466" s="36"/>
      <c r="F466" s="51"/>
      <c r="G466" s="9"/>
      <c r="H466" s="9"/>
      <c r="I466" s="9"/>
      <c r="J466" s="9"/>
      <c r="K466" s="45"/>
      <c r="L466" s="45"/>
      <c r="M466" s="45"/>
      <c r="N466" s="14"/>
    </row>
    <row r="467" spans="3:16" ht="20.100000000000001" customHeight="1" x14ac:dyDescent="0.3">
      <c r="C467" s="7" t="s">
        <v>36928</v>
      </c>
      <c r="D467" s="217" t="s">
        <v>2156</v>
      </c>
      <c r="E467" s="36" t="s">
        <v>10302</v>
      </c>
      <c r="F467" s="68">
        <v>3.3</v>
      </c>
      <c r="G467" s="21"/>
      <c r="H467" s="21" t="s">
        <v>3921</v>
      </c>
      <c r="I467" s="9">
        <v>2007</v>
      </c>
      <c r="J467" s="9"/>
      <c r="K467" s="45">
        <v>1459396608</v>
      </c>
      <c r="L467" s="45">
        <f>IF(K467/1024 &gt;1,K467/1024," ")</f>
        <v>1425192</v>
      </c>
      <c r="M467" s="45">
        <f>IF(K467/1048576 &gt;1,K467/1048576," ")</f>
        <v>1391.7890625</v>
      </c>
      <c r="N467" s="14">
        <f>IF(K467&gt;999999999,K467/1073741824," ")</f>
        <v>1.3591690063476563</v>
      </c>
      <c r="O467" s="194" t="s">
        <v>30280</v>
      </c>
      <c r="P467" s="197" t="s">
        <v>30281</v>
      </c>
    </row>
    <row r="468" spans="3:16" ht="20.100000000000001" customHeight="1" x14ac:dyDescent="0.3">
      <c r="C468" s="28" t="s">
        <v>37200</v>
      </c>
      <c r="D468" s="217" t="s">
        <v>3850</v>
      </c>
      <c r="E468" s="36" t="s">
        <v>10303</v>
      </c>
      <c r="F468" s="51">
        <v>2.2000000000000002</v>
      </c>
      <c r="G468" s="9" t="s">
        <v>704</v>
      </c>
      <c r="H468" s="9" t="s">
        <v>3745</v>
      </c>
      <c r="I468" s="9">
        <v>2011</v>
      </c>
      <c r="J468" s="9"/>
      <c r="K468" s="45">
        <v>2208634732</v>
      </c>
      <c r="L468" s="45">
        <f>IF(K468/1024 &gt;1,K468/1024," ")</f>
        <v>2156869.85546875</v>
      </c>
      <c r="M468" s="45">
        <f>IF(K468/1048576 &gt;1,K468/1048576," ")</f>
        <v>2106.3182182312012</v>
      </c>
      <c r="N468" s="14">
        <f>IF(K468&gt;999999999,K468/1073741824," ")</f>
        <v>2.0569513849914074</v>
      </c>
      <c r="O468" s="194" t="s">
        <v>30282</v>
      </c>
      <c r="P468" s="197" t="s">
        <v>30924</v>
      </c>
    </row>
    <row r="469" spans="3:16" ht="20.100000000000001" customHeight="1" x14ac:dyDescent="0.3">
      <c r="C469" s="7" t="s">
        <v>37201</v>
      </c>
      <c r="D469" s="217" t="s">
        <v>4746</v>
      </c>
      <c r="E469" s="36" t="s">
        <v>10304</v>
      </c>
      <c r="F469" s="51">
        <v>2.4</v>
      </c>
      <c r="G469" s="9" t="s">
        <v>704</v>
      </c>
      <c r="H469" s="9" t="s">
        <v>3740</v>
      </c>
      <c r="I469" s="9">
        <v>2014</v>
      </c>
      <c r="J469" s="9"/>
      <c r="K469" s="45">
        <v>4090495649</v>
      </c>
      <c r="L469" s="45">
        <f>IF(K469/1024 &gt;1,K469/1024," ")</f>
        <v>3994624.6572265625</v>
      </c>
      <c r="M469" s="45">
        <f>IF(K469/1048576 &gt;1,K469/1048576," ")</f>
        <v>3901.0006418228149</v>
      </c>
      <c r="N469" s="14">
        <f>IF(K469&gt;999999999,K469/1073741824," ")</f>
        <v>3.8095709392800927</v>
      </c>
      <c r="O469" s="194" t="s">
        <v>30283</v>
      </c>
      <c r="P469" s="197" t="s">
        <v>30284</v>
      </c>
    </row>
    <row r="470" spans="3:16" ht="20.100000000000001" customHeight="1" x14ac:dyDescent="0.25"/>
    <row r="471" spans="3:16" ht="27" customHeight="1" x14ac:dyDescent="0.35">
      <c r="C471" s="268" t="s">
        <v>33106</v>
      </c>
      <c r="D471" s="167"/>
      <c r="E471" s="36"/>
      <c r="F471" s="81"/>
      <c r="G471" s="13"/>
      <c r="H471" s="13"/>
      <c r="I471" s="79"/>
      <c r="J471" s="79"/>
      <c r="K471" s="73"/>
      <c r="L471" s="45"/>
      <c r="M471" s="45"/>
      <c r="N471" s="14"/>
    </row>
    <row r="472" spans="3:16" ht="20.100000000000001" customHeight="1" x14ac:dyDescent="0.3">
      <c r="C472" s="48" t="s">
        <v>37202</v>
      </c>
      <c r="D472" s="157" t="s">
        <v>8660</v>
      </c>
      <c r="E472" s="36" t="s">
        <v>13038</v>
      </c>
      <c r="F472" s="81">
        <v>5.5</v>
      </c>
      <c r="G472" s="13" t="s">
        <v>704</v>
      </c>
      <c r="H472" s="13" t="s">
        <v>3744</v>
      </c>
      <c r="I472" s="79">
        <v>2019</v>
      </c>
      <c r="J472" s="79"/>
      <c r="K472" s="73">
        <v>4837670912</v>
      </c>
      <c r="L472" s="90">
        <f>IF(K472/1024 &gt;1,K472/1024," ")</f>
        <v>4724288</v>
      </c>
      <c r="M472" s="90">
        <f>IF(K472/1048576 &gt;1,K472/1048576," ")</f>
        <v>4613.5625</v>
      </c>
      <c r="N472" s="91">
        <f>IF(K472&gt;999999999,K472/1073741824," ")</f>
        <v>4.50543212890625</v>
      </c>
      <c r="O472" s="194" t="s">
        <v>20015</v>
      </c>
      <c r="P472" s="197" t="s">
        <v>22544</v>
      </c>
    </row>
    <row r="473" spans="3:16" ht="20.100000000000001" customHeight="1" x14ac:dyDescent="0.3">
      <c r="C473" s="20" t="s">
        <v>37203</v>
      </c>
      <c r="D473" s="157" t="s">
        <v>32763</v>
      </c>
      <c r="E473" s="36" t="s">
        <v>32764</v>
      </c>
      <c r="F473" s="81">
        <v>5.2</v>
      </c>
      <c r="G473" s="13" t="s">
        <v>704</v>
      </c>
      <c r="H473" s="13" t="s">
        <v>3744</v>
      </c>
      <c r="I473" s="79">
        <v>2021</v>
      </c>
      <c r="J473" s="79"/>
      <c r="K473" s="73">
        <v>4349198336</v>
      </c>
      <c r="L473" s="90">
        <f>IF(K473/1024 &gt;1,K473/1024," ")</f>
        <v>4247264</v>
      </c>
      <c r="M473" s="90">
        <f>IF(K473/1048576 &gt;1,K473/1048576," ")</f>
        <v>4147.71875</v>
      </c>
      <c r="N473" s="91">
        <f>IF(K473&gt;999999999,K473/1073741824," ")</f>
        <v>4.050506591796875</v>
      </c>
      <c r="O473" s="223" t="s">
        <v>32765</v>
      </c>
      <c r="P473" s="198" t="s">
        <v>32766</v>
      </c>
    </row>
    <row r="474" spans="3:16" ht="20.100000000000001" customHeight="1" x14ac:dyDescent="0.25"/>
    <row r="475" spans="3:16" ht="27" customHeight="1" x14ac:dyDescent="0.35">
      <c r="C475" s="268" t="s">
        <v>33108</v>
      </c>
      <c r="D475" s="167"/>
      <c r="E475" s="36"/>
      <c r="F475" s="81"/>
      <c r="G475" s="13"/>
      <c r="H475" s="13"/>
      <c r="I475" s="79"/>
      <c r="J475" s="79"/>
      <c r="K475" s="73"/>
      <c r="L475" s="45"/>
      <c r="M475" s="45"/>
      <c r="N475" s="14"/>
    </row>
    <row r="476" spans="3:16" ht="20.100000000000001" customHeight="1" x14ac:dyDescent="0.3">
      <c r="C476" s="7" t="s">
        <v>37204</v>
      </c>
      <c r="D476" s="159" t="s">
        <v>3569</v>
      </c>
      <c r="E476" s="36" t="s">
        <v>13139</v>
      </c>
      <c r="F476" s="104">
        <v>6.9</v>
      </c>
      <c r="G476" s="101" t="s">
        <v>704</v>
      </c>
      <c r="H476" s="101" t="s">
        <v>3744</v>
      </c>
      <c r="I476" s="101">
        <v>2013</v>
      </c>
      <c r="J476" s="101"/>
      <c r="K476" s="90">
        <v>4273367778</v>
      </c>
      <c r="L476" s="90">
        <f>IF(K476/1024 &gt;1,K476/1024," ")</f>
        <v>4173210.720703125</v>
      </c>
      <c r="M476" s="90">
        <f>IF(K476/1048576 &gt;1,K476/1048576," ")</f>
        <v>4075.4010944366455</v>
      </c>
      <c r="N476" s="91">
        <f>IF(K476&gt;999999999,K476/1073741824," ")</f>
        <v>3.9798838812857866</v>
      </c>
      <c r="O476" s="194" t="s">
        <v>22687</v>
      </c>
      <c r="P476" s="197" t="s">
        <v>22688</v>
      </c>
    </row>
    <row r="477" spans="3:16" ht="20.100000000000001" customHeight="1" x14ac:dyDescent="0.3">
      <c r="C477" s="12" t="s">
        <v>37205</v>
      </c>
      <c r="D477" s="168" t="s">
        <v>6901</v>
      </c>
      <c r="E477" s="36" t="s">
        <v>13120</v>
      </c>
      <c r="F477" s="99">
        <v>6.6</v>
      </c>
      <c r="G477" s="99" t="s">
        <v>704</v>
      </c>
      <c r="H477" s="105" t="s">
        <v>4081</v>
      </c>
      <c r="I477" s="101">
        <v>2016</v>
      </c>
      <c r="J477" s="101"/>
      <c r="K477" s="90">
        <v>5142553681</v>
      </c>
      <c r="L477" s="90">
        <f>IF(K477/1024 &gt;1,K477/1024," ")</f>
        <v>5022025.0791015625</v>
      </c>
      <c r="M477" s="90">
        <f>IF(K477/1048576 &gt;1,K477/1048576," ")</f>
        <v>4904.3213663101196</v>
      </c>
      <c r="N477" s="91">
        <f>IF(K477&gt;999999999,K477/1073741824," ")</f>
        <v>4.7893763342872262</v>
      </c>
      <c r="O477" s="194" t="s">
        <v>22685</v>
      </c>
      <c r="P477" s="197" t="s">
        <v>22686</v>
      </c>
    </row>
    <row r="478" spans="3:16" ht="20.100000000000001" customHeight="1" x14ac:dyDescent="0.25"/>
    <row r="479" spans="3:16" ht="27" customHeight="1" x14ac:dyDescent="0.35">
      <c r="C479" s="268" t="s">
        <v>33142</v>
      </c>
      <c r="D479" s="167"/>
      <c r="E479" s="36"/>
      <c r="F479" s="81"/>
      <c r="G479" s="13"/>
      <c r="H479" s="13"/>
      <c r="I479" s="79"/>
      <c r="J479" s="79"/>
      <c r="K479" s="73"/>
      <c r="L479" s="45"/>
      <c r="M479" s="45"/>
      <c r="N479" s="14"/>
    </row>
    <row r="480" spans="3:16" ht="20.100000000000001" customHeight="1" x14ac:dyDescent="0.3">
      <c r="C480" s="20" t="s">
        <v>37849</v>
      </c>
      <c r="D480" s="161" t="s">
        <v>6844</v>
      </c>
      <c r="E480" s="36" t="s">
        <v>13148</v>
      </c>
      <c r="F480" s="99">
        <v>6.1</v>
      </c>
      <c r="G480" s="99" t="s">
        <v>704</v>
      </c>
      <c r="H480" s="105" t="s">
        <v>5877</v>
      </c>
      <c r="I480" s="101">
        <v>1999</v>
      </c>
      <c r="J480" s="101"/>
      <c r="K480" s="90">
        <v>2435239805</v>
      </c>
      <c r="L480" s="90">
        <f>IF(K480/1024 &gt;1,K480/1024," ")</f>
        <v>2378163.8720703125</v>
      </c>
      <c r="M480" s="90">
        <f>IF(K480/1048576 &gt;1,K480/1048576," ")</f>
        <v>2322.4256563186646</v>
      </c>
      <c r="N480" s="91">
        <f>IF(K480&gt;999999999,K480/1073741824," ")</f>
        <v>2.2679938049986959</v>
      </c>
      <c r="O480" s="194" t="s">
        <v>22734</v>
      </c>
      <c r="P480" s="197" t="s">
        <v>22735</v>
      </c>
    </row>
    <row r="481" spans="3:16" ht="20.100000000000001" customHeight="1" x14ac:dyDescent="0.3">
      <c r="C481" s="112" t="s">
        <v>37850</v>
      </c>
      <c r="D481" s="168" t="s">
        <v>6857</v>
      </c>
      <c r="E481" s="36" t="s">
        <v>15119</v>
      </c>
      <c r="F481" s="99">
        <v>5</v>
      </c>
      <c r="G481" s="13" t="s">
        <v>704</v>
      </c>
      <c r="H481" s="13" t="s">
        <v>5892</v>
      </c>
      <c r="I481" s="101">
        <v>2004</v>
      </c>
      <c r="J481" s="101"/>
      <c r="K481" s="73">
        <v>2462273536</v>
      </c>
      <c r="L481" s="90">
        <f>IF(K481/1024 &gt;1,K481/1024," ")</f>
        <v>2404564</v>
      </c>
      <c r="M481" s="90">
        <f>IF(K481/1048576 &gt;1,K481/1048576," ")</f>
        <v>2348.20703125</v>
      </c>
      <c r="N481" s="91">
        <f>IF(K481&gt;999999999,K481/1073741824," ")</f>
        <v>2.2931709289550781</v>
      </c>
      <c r="O481" s="194" t="s">
        <v>26000</v>
      </c>
      <c r="P481" s="197" t="s">
        <v>26001</v>
      </c>
    </row>
    <row r="482" spans="3:16" ht="20.100000000000001" customHeight="1" x14ac:dyDescent="0.3">
      <c r="F482" s="49"/>
      <c r="G482" s="9"/>
      <c r="H482" s="9"/>
      <c r="I482" s="19"/>
      <c r="J482" s="19"/>
      <c r="K482" s="22"/>
      <c r="L482" s="45"/>
      <c r="M482" s="45"/>
      <c r="N482" s="14"/>
    </row>
    <row r="483" spans="3:16" ht="27" customHeight="1" x14ac:dyDescent="0.35">
      <c r="C483" s="8" t="s">
        <v>297</v>
      </c>
      <c r="D483" s="237"/>
      <c r="E483" s="6"/>
      <c r="F483" s="49"/>
      <c r="G483" s="9"/>
      <c r="H483" s="9"/>
      <c r="I483" s="9"/>
      <c r="J483" s="9"/>
      <c r="K483" s="23"/>
      <c r="L483" s="45" t="str">
        <f t="shared" ref="L483:L498" si="97">IF(K483/1024 &gt;1,K483/1024," ")</f>
        <v xml:space="preserve"> </v>
      </c>
      <c r="M483" s="45" t="str">
        <f t="shared" ref="M483:M498" si="98">IF(K483/1048576 &gt;1,K483/1048576," ")</f>
        <v xml:space="preserve"> </v>
      </c>
      <c r="N483" s="14" t="str">
        <f t="shared" ref="N483:N498" si="99">IF(K483&gt;999999999,K483/1073741824," ")</f>
        <v xml:space="preserve"> </v>
      </c>
    </row>
    <row r="484" spans="3:16" ht="20.100000000000001" customHeight="1" x14ac:dyDescent="0.3">
      <c r="C484" s="7" t="s">
        <v>36929</v>
      </c>
      <c r="D484" s="217" t="s">
        <v>479</v>
      </c>
      <c r="E484" s="36" t="s">
        <v>10305</v>
      </c>
      <c r="F484" s="51">
        <v>5.7</v>
      </c>
      <c r="G484" s="9"/>
      <c r="H484" s="9" t="s">
        <v>3754</v>
      </c>
      <c r="I484" s="9">
        <v>1964</v>
      </c>
      <c r="J484" s="9"/>
      <c r="K484" s="45">
        <v>1074980864</v>
      </c>
      <c r="L484" s="45">
        <f t="shared" si="97"/>
        <v>1049786</v>
      </c>
      <c r="M484" s="45">
        <f t="shared" si="98"/>
        <v>1025.181640625</v>
      </c>
      <c r="N484" s="14">
        <f t="shared" si="99"/>
        <v>1.0011539459228516</v>
      </c>
      <c r="O484" s="194" t="s">
        <v>30285</v>
      </c>
      <c r="P484" s="197" t="s">
        <v>30286</v>
      </c>
    </row>
    <row r="485" spans="3:16" ht="20.100000000000001" customHeight="1" x14ac:dyDescent="0.3">
      <c r="C485" s="7" t="s">
        <v>36930</v>
      </c>
      <c r="D485" s="217" t="s">
        <v>480</v>
      </c>
      <c r="E485" s="36" t="s">
        <v>10306</v>
      </c>
      <c r="F485" s="51">
        <v>5.4</v>
      </c>
      <c r="G485" s="9"/>
      <c r="H485" s="9" t="s">
        <v>3754</v>
      </c>
      <c r="I485" s="9">
        <v>1965</v>
      </c>
      <c r="J485" s="9"/>
      <c r="K485" s="45">
        <v>934447104</v>
      </c>
      <c r="L485" s="45">
        <f t="shared" si="97"/>
        <v>912546</v>
      </c>
      <c r="M485" s="45">
        <f t="shared" si="98"/>
        <v>891.158203125</v>
      </c>
      <c r="N485" s="14" t="str">
        <f t="shared" si="99"/>
        <v xml:space="preserve"> </v>
      </c>
      <c r="O485" s="194" t="s">
        <v>30287</v>
      </c>
      <c r="P485" s="197" t="s">
        <v>30288</v>
      </c>
    </row>
    <row r="486" spans="3:16" ht="20.100000000000001" customHeight="1" x14ac:dyDescent="0.3">
      <c r="C486" s="7" t="s">
        <v>36931</v>
      </c>
      <c r="D486" s="217" t="s">
        <v>481</v>
      </c>
      <c r="E486" s="36" t="s">
        <v>10307</v>
      </c>
      <c r="F486" s="51">
        <v>5.3</v>
      </c>
      <c r="G486" s="9"/>
      <c r="H486" s="9" t="s">
        <v>3754</v>
      </c>
      <c r="I486" s="9">
        <v>1967</v>
      </c>
      <c r="J486" s="9"/>
      <c r="K486" s="45">
        <v>780711936</v>
      </c>
      <c r="L486" s="45">
        <f t="shared" si="97"/>
        <v>762414</v>
      </c>
      <c r="M486" s="45">
        <f t="shared" si="98"/>
        <v>744.544921875</v>
      </c>
      <c r="N486" s="14" t="str">
        <f t="shared" si="99"/>
        <v xml:space="preserve"> </v>
      </c>
      <c r="O486" s="194" t="s">
        <v>30287</v>
      </c>
      <c r="P486" s="197" t="s">
        <v>30289</v>
      </c>
    </row>
    <row r="487" spans="3:16" ht="20.100000000000001" customHeight="1" x14ac:dyDescent="0.25"/>
    <row r="488" spans="3:16" ht="27" customHeight="1" x14ac:dyDescent="0.35">
      <c r="C488" s="268" t="s">
        <v>33085</v>
      </c>
      <c r="D488" s="167"/>
      <c r="E488" s="36"/>
      <c r="F488" s="81"/>
      <c r="G488" s="13"/>
      <c r="H488" s="13"/>
      <c r="I488" s="79"/>
      <c r="J488" s="79"/>
      <c r="K488" s="73"/>
      <c r="L488" s="45"/>
      <c r="M488" s="45"/>
      <c r="N488" s="14"/>
    </row>
    <row r="489" spans="3:16" ht="20.100000000000001" customHeight="1" x14ac:dyDescent="0.3">
      <c r="C489" s="109" t="s">
        <v>36039</v>
      </c>
      <c r="D489" s="159" t="s">
        <v>138</v>
      </c>
      <c r="E489" s="36" t="s">
        <v>12166</v>
      </c>
      <c r="F489" s="104">
        <v>7.6</v>
      </c>
      <c r="G489" s="101" t="s">
        <v>704</v>
      </c>
      <c r="H489" s="101" t="s">
        <v>3968</v>
      </c>
      <c r="I489" s="94">
        <v>1931</v>
      </c>
      <c r="J489" s="94"/>
      <c r="K489" s="90">
        <v>2851209264</v>
      </c>
      <c r="L489" s="90">
        <f t="shared" ref="L489:L494" si="100">IF(K489/1024 &gt;1,K489/1024," ")</f>
        <v>2784384.046875</v>
      </c>
      <c r="M489" s="90">
        <f t="shared" ref="M489:M494" si="101">IF(K489/1048576 &gt;1,K489/1048576," ")</f>
        <v>2719.1250457763672</v>
      </c>
      <c r="N489" s="91">
        <f t="shared" ref="N489:N494" si="102">IF(K489&gt;999999999,K489/1073741824," ")</f>
        <v>2.6553955525159836</v>
      </c>
      <c r="O489" s="194" t="s">
        <v>21006</v>
      </c>
      <c r="P489" s="197" t="s">
        <v>21007</v>
      </c>
    </row>
    <row r="490" spans="3:16" s="306" customFormat="1" ht="20.100000000000001" customHeight="1" x14ac:dyDescent="0.3">
      <c r="C490" s="109" t="s">
        <v>37851</v>
      </c>
      <c r="D490" s="159" t="s">
        <v>1002</v>
      </c>
      <c r="E490" s="36" t="s">
        <v>14348</v>
      </c>
      <c r="F490" s="104">
        <v>7.2</v>
      </c>
      <c r="G490" s="94" t="s">
        <v>704</v>
      </c>
      <c r="H490" s="94" t="s">
        <v>3740</v>
      </c>
      <c r="I490" s="94">
        <v>1935</v>
      </c>
      <c r="J490" s="94"/>
      <c r="K490" s="90">
        <v>3467001956</v>
      </c>
      <c r="L490" s="90">
        <f t="shared" si="100"/>
        <v>3385744.09765625</v>
      </c>
      <c r="M490" s="90">
        <f t="shared" si="101"/>
        <v>3306.3907203674316</v>
      </c>
      <c r="N490" s="91">
        <f t="shared" si="102"/>
        <v>3.22889718785882</v>
      </c>
      <c r="O490" s="194" t="s">
        <v>24770</v>
      </c>
      <c r="P490" s="197" t="s">
        <v>24771</v>
      </c>
    </row>
    <row r="491" spans="3:16" s="306" customFormat="1" ht="20.100000000000001" customHeight="1" x14ac:dyDescent="0.3">
      <c r="C491" s="112" t="s">
        <v>39568</v>
      </c>
      <c r="D491" s="160" t="s">
        <v>5766</v>
      </c>
      <c r="E491" s="36" t="s">
        <v>14263</v>
      </c>
      <c r="F491" s="104">
        <v>6.9</v>
      </c>
      <c r="G491" s="101" t="s">
        <v>704</v>
      </c>
      <c r="H491" s="101" t="s">
        <v>4931</v>
      </c>
      <c r="I491" s="101">
        <v>1957</v>
      </c>
      <c r="J491" s="101"/>
      <c r="K491" s="90">
        <v>2883717866</v>
      </c>
      <c r="L491" s="90">
        <f t="shared" si="100"/>
        <v>2816130.728515625</v>
      </c>
      <c r="M491" s="90">
        <f t="shared" si="101"/>
        <v>2750.12766456604</v>
      </c>
      <c r="N491" s="91">
        <f t="shared" si="102"/>
        <v>2.6856715474277735</v>
      </c>
      <c r="O491" s="194" t="s">
        <v>24631</v>
      </c>
      <c r="P491" s="197" t="s">
        <v>31289</v>
      </c>
    </row>
    <row r="492" spans="3:16" ht="20.100000000000001" customHeight="1" x14ac:dyDescent="0.3">
      <c r="C492" s="12" t="s">
        <v>37852</v>
      </c>
      <c r="D492" s="157" t="s">
        <v>7814</v>
      </c>
      <c r="E492" s="36" t="s">
        <v>13230</v>
      </c>
      <c r="F492" s="131">
        <v>6.6</v>
      </c>
      <c r="G492" s="13" t="s">
        <v>704</v>
      </c>
      <c r="H492" s="13" t="s">
        <v>5892</v>
      </c>
      <c r="I492" s="133">
        <v>1967</v>
      </c>
      <c r="J492" s="74"/>
      <c r="K492" s="73">
        <v>2055749879</v>
      </c>
      <c r="L492" s="90">
        <f t="shared" si="100"/>
        <v>2007568.2412109375</v>
      </c>
      <c r="M492" s="90">
        <f t="shared" si="101"/>
        <v>1960.5158605575562</v>
      </c>
      <c r="N492" s="91">
        <f t="shared" si="102"/>
        <v>1.9145662700757384</v>
      </c>
      <c r="O492" s="194" t="s">
        <v>22883</v>
      </c>
      <c r="P492" s="197" t="s">
        <v>22884</v>
      </c>
    </row>
    <row r="493" spans="3:16" ht="20.100000000000001" customHeight="1" x14ac:dyDescent="0.3">
      <c r="C493" s="111" t="s">
        <v>37853</v>
      </c>
      <c r="D493" s="168" t="s">
        <v>6342</v>
      </c>
      <c r="E493" s="36" t="s">
        <v>12036</v>
      </c>
      <c r="F493" s="99">
        <v>6.7</v>
      </c>
      <c r="G493" s="99" t="s">
        <v>704</v>
      </c>
      <c r="H493" s="101" t="s">
        <v>5981</v>
      </c>
      <c r="I493" s="101">
        <v>1969</v>
      </c>
      <c r="J493" s="101"/>
      <c r="K493" s="90">
        <v>2857457891</v>
      </c>
      <c r="L493" s="90">
        <f t="shared" si="100"/>
        <v>2790486.2216796875</v>
      </c>
      <c r="M493" s="90">
        <f t="shared" si="101"/>
        <v>2725.0842008590698</v>
      </c>
      <c r="N493" s="91">
        <f t="shared" si="102"/>
        <v>2.6612150399014354</v>
      </c>
      <c r="O493" s="194" t="s">
        <v>20787</v>
      </c>
      <c r="P493" s="197" t="s">
        <v>20788</v>
      </c>
    </row>
    <row r="494" spans="3:16" ht="20.100000000000001" customHeight="1" x14ac:dyDescent="0.3">
      <c r="C494" s="109" t="s">
        <v>37854</v>
      </c>
      <c r="D494" s="159" t="s">
        <v>1703</v>
      </c>
      <c r="E494" s="36" t="s">
        <v>13231</v>
      </c>
      <c r="F494" s="104">
        <v>6.3</v>
      </c>
      <c r="G494" s="101" t="s">
        <v>704</v>
      </c>
      <c r="H494" s="101" t="s">
        <v>5871</v>
      </c>
      <c r="I494" s="101">
        <v>1994</v>
      </c>
      <c r="J494" s="101"/>
      <c r="K494" s="90">
        <v>6608867007</v>
      </c>
      <c r="L494" s="90">
        <f t="shared" si="100"/>
        <v>6453971.6865234375</v>
      </c>
      <c r="M494" s="90">
        <f t="shared" si="101"/>
        <v>6302.7067251205444</v>
      </c>
      <c r="N494" s="91">
        <f t="shared" si="102"/>
        <v>6.1549870362505317</v>
      </c>
      <c r="O494" s="194" t="s">
        <v>22885</v>
      </c>
      <c r="P494" s="197" t="s">
        <v>22886</v>
      </c>
    </row>
    <row r="495" spans="3:16" ht="20.100000000000001" customHeight="1" x14ac:dyDescent="0.3">
      <c r="C495" s="55"/>
      <c r="D495" s="244"/>
      <c r="E495" s="5"/>
      <c r="F495" s="49"/>
      <c r="G495" s="9"/>
      <c r="H495" s="9"/>
      <c r="I495" s="9"/>
      <c r="J495" s="9"/>
      <c r="K495" s="23"/>
      <c r="L495" s="45" t="str">
        <f t="shared" si="97"/>
        <v xml:space="preserve"> </v>
      </c>
      <c r="M495" s="45" t="str">
        <f t="shared" si="98"/>
        <v xml:space="preserve"> </v>
      </c>
      <c r="N495" s="14" t="str">
        <f t="shared" si="99"/>
        <v xml:space="preserve"> </v>
      </c>
    </row>
    <row r="496" spans="3:16" ht="27" customHeight="1" x14ac:dyDescent="0.35">
      <c r="C496" s="8" t="s">
        <v>482</v>
      </c>
      <c r="D496" s="237"/>
      <c r="E496" s="6"/>
      <c r="F496" s="49"/>
      <c r="G496" s="9"/>
      <c r="H496" s="9"/>
      <c r="I496" s="9"/>
      <c r="J496" s="9"/>
      <c r="K496" s="23"/>
      <c r="L496" s="45" t="str">
        <f t="shared" si="97"/>
        <v xml:space="preserve"> </v>
      </c>
      <c r="M496" s="45" t="str">
        <f t="shared" si="98"/>
        <v xml:space="preserve"> </v>
      </c>
      <c r="N496" s="14" t="str">
        <f t="shared" si="99"/>
        <v xml:space="preserve"> </v>
      </c>
    </row>
    <row r="497" spans="3:16" ht="20.100000000000001" customHeight="1" x14ac:dyDescent="0.3">
      <c r="C497" s="7" t="s">
        <v>37855</v>
      </c>
      <c r="D497" s="217" t="s">
        <v>482</v>
      </c>
      <c r="E497" s="36" t="s">
        <v>10308</v>
      </c>
      <c r="F497" s="51">
        <v>7.3</v>
      </c>
      <c r="G497" s="9" t="s">
        <v>704</v>
      </c>
      <c r="H497" s="9" t="s">
        <v>3851</v>
      </c>
      <c r="I497" s="9">
        <v>1971</v>
      </c>
      <c r="J497" s="9"/>
      <c r="K497" s="45">
        <v>5833359100</v>
      </c>
      <c r="L497" s="45">
        <f t="shared" si="97"/>
        <v>5696639.74609375</v>
      </c>
      <c r="M497" s="45">
        <f t="shared" si="98"/>
        <v>5563.1247520446777</v>
      </c>
      <c r="N497" s="14">
        <f t="shared" si="99"/>
        <v>5.4327390156686306</v>
      </c>
      <c r="O497" s="194" t="s">
        <v>19713</v>
      </c>
      <c r="P497" s="197" t="s">
        <v>30290</v>
      </c>
    </row>
    <row r="498" spans="3:16" ht="20.100000000000001" customHeight="1" x14ac:dyDescent="0.3">
      <c r="C498" s="7" t="s">
        <v>37856</v>
      </c>
      <c r="D498" s="217" t="s">
        <v>797</v>
      </c>
      <c r="E498" s="36" t="s">
        <v>10309</v>
      </c>
      <c r="F498" s="51">
        <v>6.1</v>
      </c>
      <c r="G498" s="9" t="s">
        <v>704</v>
      </c>
      <c r="H498" s="9" t="s">
        <v>3755</v>
      </c>
      <c r="I498" s="9">
        <v>1975</v>
      </c>
      <c r="J498" s="9"/>
      <c r="K498" s="45">
        <v>3221520176</v>
      </c>
      <c r="L498" s="45">
        <f t="shared" si="97"/>
        <v>3146015.796875</v>
      </c>
      <c r="M498" s="45">
        <f t="shared" si="98"/>
        <v>3072.2810516357422</v>
      </c>
      <c r="N498" s="14">
        <f t="shared" si="99"/>
        <v>3.0002744644880295</v>
      </c>
      <c r="O498" s="194" t="s">
        <v>30291</v>
      </c>
      <c r="P498" s="197" t="s">
        <v>30292</v>
      </c>
    </row>
    <row r="499" spans="3:16" ht="20.100000000000001" customHeight="1" x14ac:dyDescent="0.25"/>
    <row r="500" spans="3:16" ht="27" customHeight="1" x14ac:dyDescent="0.35">
      <c r="C500" s="268" t="s">
        <v>33109</v>
      </c>
      <c r="D500" s="167"/>
      <c r="E500" s="36"/>
      <c r="F500" s="81"/>
      <c r="G500" s="13"/>
      <c r="H500" s="13"/>
      <c r="I500" s="79"/>
      <c r="J500" s="79"/>
      <c r="K500" s="73"/>
      <c r="L500" s="45"/>
      <c r="M500" s="45"/>
      <c r="N500" s="14"/>
    </row>
    <row r="501" spans="3:16" ht="20.100000000000001" customHeight="1" x14ac:dyDescent="0.3">
      <c r="C501" s="7" t="s">
        <v>36932</v>
      </c>
      <c r="D501" s="159" t="s">
        <v>1235</v>
      </c>
      <c r="E501" s="36" t="s">
        <v>13267</v>
      </c>
      <c r="F501" s="104">
        <v>4.5</v>
      </c>
      <c r="G501" s="94"/>
      <c r="H501" s="94" t="s">
        <v>3750</v>
      </c>
      <c r="I501" s="101">
        <v>2009</v>
      </c>
      <c r="J501" s="101"/>
      <c r="K501" s="90">
        <v>1399193600</v>
      </c>
      <c r="L501" s="90">
        <f>IF(K501/1024 &gt;1,K501/1024," ")</f>
        <v>1366400</v>
      </c>
      <c r="M501" s="90">
        <f>IF(K501/1048576 &gt;1,K501/1048576," ")</f>
        <v>1334.375</v>
      </c>
      <c r="N501" s="91">
        <f>IF(K501&gt;999999999,K501/1073741824," ")</f>
        <v>1.3031005859375</v>
      </c>
      <c r="O501" s="194" t="s">
        <v>22944</v>
      </c>
      <c r="P501" s="197" t="s">
        <v>22945</v>
      </c>
    </row>
    <row r="502" spans="3:16" ht="20.100000000000001" customHeight="1" x14ac:dyDescent="0.3">
      <c r="C502" s="52" t="s">
        <v>37857</v>
      </c>
      <c r="D502" s="159" t="s">
        <v>2850</v>
      </c>
      <c r="E502" s="36" t="s">
        <v>13266</v>
      </c>
      <c r="F502" s="104">
        <v>4.5</v>
      </c>
      <c r="G502" s="101"/>
      <c r="H502" s="101" t="s">
        <v>3739</v>
      </c>
      <c r="I502" s="94">
        <v>2011</v>
      </c>
      <c r="J502" s="94"/>
      <c r="K502" s="108">
        <v>3098947652</v>
      </c>
      <c r="L502" s="90">
        <f>IF(K502/1024 &gt;1,K502/1024," ")</f>
        <v>3026316.06640625</v>
      </c>
      <c r="M502" s="90">
        <f>IF(K502/1048576 &gt;1,K502/1048576," ")</f>
        <v>2955.3867835998535</v>
      </c>
      <c r="N502" s="91">
        <f>IF(K502&gt;999999999,K502/1073741824," ")</f>
        <v>2.8861199058592319</v>
      </c>
      <c r="O502" s="194" t="s">
        <v>22942</v>
      </c>
      <c r="P502" s="197" t="s">
        <v>22943</v>
      </c>
    </row>
    <row r="503" spans="3:16" ht="20.100000000000001" customHeight="1" x14ac:dyDescent="0.3">
      <c r="C503" s="20"/>
      <c r="D503" s="167"/>
      <c r="E503" s="36"/>
      <c r="F503" s="81"/>
      <c r="G503" s="13"/>
      <c r="H503" s="13"/>
      <c r="I503" s="79"/>
      <c r="J503" s="79"/>
      <c r="K503" s="73"/>
      <c r="L503" s="45"/>
      <c r="M503" s="45"/>
      <c r="N503" s="14"/>
    </row>
    <row r="504" spans="3:16" ht="27" customHeight="1" x14ac:dyDescent="0.35">
      <c r="C504" s="268" t="s">
        <v>33121</v>
      </c>
      <c r="D504" s="167"/>
      <c r="E504" s="36"/>
      <c r="F504" s="81"/>
      <c r="G504" s="13"/>
      <c r="H504" s="13"/>
      <c r="I504" s="79"/>
      <c r="J504" s="79"/>
      <c r="K504" s="73"/>
      <c r="L504" s="45"/>
      <c r="M504" s="45"/>
      <c r="N504" s="14"/>
    </row>
    <row r="505" spans="3:16" ht="20.100000000000001" customHeight="1" x14ac:dyDescent="0.3">
      <c r="C505" s="7" t="s">
        <v>37858</v>
      </c>
      <c r="D505" s="159" t="s">
        <v>1374</v>
      </c>
      <c r="E505" s="36" t="s">
        <v>13276</v>
      </c>
      <c r="F505" s="104">
        <v>5.0999999999999996</v>
      </c>
      <c r="G505" s="101" t="s">
        <v>704</v>
      </c>
      <c r="H505" s="101" t="s">
        <v>3744</v>
      </c>
      <c r="I505" s="94">
        <v>2010</v>
      </c>
      <c r="J505" s="94"/>
      <c r="K505" s="90">
        <v>5268442721</v>
      </c>
      <c r="L505" s="90">
        <f>IF(K505/1024 &gt;1,K505/1024," ")</f>
        <v>5144963.5947265625</v>
      </c>
      <c r="M505" s="90">
        <f>IF(K505/1048576 &gt;1,K505/1048576," ")</f>
        <v>5024.3785104751587</v>
      </c>
      <c r="N505" s="91">
        <f>IF(K505&gt;999999999,K505/1073741824," ")</f>
        <v>4.9066196391358972</v>
      </c>
      <c r="O505" s="194" t="s">
        <v>22961</v>
      </c>
      <c r="P505" s="197" t="s">
        <v>22962</v>
      </c>
    </row>
    <row r="506" spans="3:16" s="138" customFormat="1" ht="20.100000000000001" customHeight="1" x14ac:dyDescent="0.3">
      <c r="C506" s="109" t="s">
        <v>37859</v>
      </c>
      <c r="D506" s="160" t="s">
        <v>2986</v>
      </c>
      <c r="E506" s="36" t="s">
        <v>13697</v>
      </c>
      <c r="F506" s="104">
        <v>4.5999999999999996</v>
      </c>
      <c r="G506" s="101" t="s">
        <v>704</v>
      </c>
      <c r="H506" s="101" t="s">
        <v>3740</v>
      </c>
      <c r="I506" s="101">
        <v>2012</v>
      </c>
      <c r="J506" s="101"/>
      <c r="K506" s="90">
        <v>4929635837</v>
      </c>
      <c r="L506" s="90">
        <f>IF(K506/1024 &gt;1,K506/1024," ")</f>
        <v>4814097.4970703125</v>
      </c>
      <c r="M506" s="90">
        <f>IF(K506/1048576 &gt;1,K506/1048576," ")</f>
        <v>4701.2670869827271</v>
      </c>
      <c r="N506" s="91">
        <f>IF(K506&gt;999999999,K506/1073741824," ")</f>
        <v>4.5910811396315694</v>
      </c>
      <c r="O506" s="194" t="s">
        <v>23710</v>
      </c>
      <c r="P506" s="197" t="s">
        <v>23711</v>
      </c>
    </row>
    <row r="507" spans="3:16" ht="20.100000000000001" customHeight="1" x14ac:dyDescent="0.25"/>
    <row r="508" spans="3:16" ht="27" customHeight="1" x14ac:dyDescent="0.35">
      <c r="C508" s="268" t="s">
        <v>33110</v>
      </c>
      <c r="D508" s="167"/>
      <c r="E508" s="36"/>
      <c r="F508" s="81"/>
      <c r="G508" s="13"/>
      <c r="H508" s="13"/>
      <c r="I508" s="79"/>
      <c r="J508" s="79"/>
      <c r="K508" s="73"/>
      <c r="L508" s="45"/>
      <c r="M508" s="45"/>
      <c r="N508" s="14"/>
    </row>
    <row r="509" spans="3:16" ht="20.100000000000001" customHeight="1" x14ac:dyDescent="0.3">
      <c r="C509" s="7" t="s">
        <v>37860</v>
      </c>
      <c r="D509" s="159" t="s">
        <v>2241</v>
      </c>
      <c r="E509" s="36" t="s">
        <v>13279</v>
      </c>
      <c r="F509" s="104">
        <v>6</v>
      </c>
      <c r="G509" s="101" t="s">
        <v>704</v>
      </c>
      <c r="H509" s="101" t="s">
        <v>3810</v>
      </c>
      <c r="I509" s="94">
        <v>1986</v>
      </c>
      <c r="J509" s="94"/>
      <c r="K509" s="90">
        <v>3997133933</v>
      </c>
      <c r="L509" s="90">
        <f>IF(K509/1024 &gt;1,K509/1024," ")</f>
        <v>3903451.1064453125</v>
      </c>
      <c r="M509" s="90">
        <f>IF(K509/1048576 &gt;1,K509/1048576," ")</f>
        <v>3811.9639711380005</v>
      </c>
      <c r="N509" s="91">
        <f>IF(K509&gt;999999999,K509/1073741824," ")</f>
        <v>3.7226210655644536</v>
      </c>
      <c r="O509" s="194" t="s">
        <v>22966</v>
      </c>
      <c r="P509" s="197" t="s">
        <v>22967</v>
      </c>
    </row>
    <row r="510" spans="3:16" ht="20.100000000000001" customHeight="1" x14ac:dyDescent="0.3">
      <c r="C510" s="12" t="s">
        <v>37861</v>
      </c>
      <c r="D510" s="159" t="s">
        <v>4212</v>
      </c>
      <c r="E510" s="36" t="s">
        <v>13280</v>
      </c>
      <c r="F510" s="104">
        <v>5</v>
      </c>
      <c r="G510" s="13" t="s">
        <v>704</v>
      </c>
      <c r="H510" s="13" t="s">
        <v>8560</v>
      </c>
      <c r="I510" s="101">
        <v>1991</v>
      </c>
      <c r="J510" s="101"/>
      <c r="K510" s="73">
        <v>2183626752</v>
      </c>
      <c r="L510" s="90">
        <f>IF(K510/1024 &gt;1,K510/1024," ")</f>
        <v>2132448</v>
      </c>
      <c r="M510" s="90">
        <f>IF(K510/1048576 &gt;1,K510/1048576," ")</f>
        <v>2082.46875</v>
      </c>
      <c r="N510" s="91">
        <f>IF(K510&gt;999999999,K510/1073741824," ")</f>
        <v>2.033660888671875</v>
      </c>
      <c r="O510" s="194" t="s">
        <v>22968</v>
      </c>
      <c r="P510" s="197" t="s">
        <v>22969</v>
      </c>
    </row>
    <row r="511" spans="3:16" ht="20.100000000000001" customHeight="1" x14ac:dyDescent="0.3">
      <c r="C511" s="20"/>
      <c r="D511" s="167"/>
      <c r="E511" s="36"/>
      <c r="F511" s="81"/>
      <c r="G511" s="13"/>
      <c r="H511" s="13"/>
      <c r="I511" s="79"/>
      <c r="J511" s="79"/>
      <c r="K511" s="73"/>
      <c r="L511" s="45"/>
      <c r="M511" s="45"/>
      <c r="N511" s="14"/>
    </row>
    <row r="512" spans="3:16" ht="27" customHeight="1" x14ac:dyDescent="0.35">
      <c r="C512" s="268" t="s">
        <v>33111</v>
      </c>
      <c r="D512" s="167"/>
      <c r="E512" s="36"/>
      <c r="F512" s="81"/>
      <c r="G512" s="13"/>
      <c r="H512" s="13"/>
      <c r="I512" s="79"/>
      <c r="J512" s="79"/>
      <c r="K512" s="73"/>
      <c r="L512" s="45"/>
      <c r="M512" s="45"/>
      <c r="N512" s="14"/>
    </row>
    <row r="513" spans="3:16" ht="20.100000000000001" customHeight="1" x14ac:dyDescent="0.3">
      <c r="C513" s="109" t="s">
        <v>37862</v>
      </c>
      <c r="D513" s="159" t="s">
        <v>2183</v>
      </c>
      <c r="E513" s="36" t="s">
        <v>13283</v>
      </c>
      <c r="F513" s="104">
        <v>4.8</v>
      </c>
      <c r="G513" s="94" t="s">
        <v>704</v>
      </c>
      <c r="H513" s="94" t="s">
        <v>3744</v>
      </c>
      <c r="I513" s="94">
        <v>2009</v>
      </c>
      <c r="J513" s="94"/>
      <c r="K513" s="90">
        <v>5118785186</v>
      </c>
      <c r="L513" s="90">
        <f>IF(K513/1024 &gt;1,K513/1024," ")</f>
        <v>4998813.658203125</v>
      </c>
      <c r="M513" s="90">
        <f>IF(K513/1048576 &gt;1,K513/1048576," ")</f>
        <v>4881.6539630889893</v>
      </c>
      <c r="N513" s="91">
        <f>IF(K513&gt;999999999,K513/1073741824," ")</f>
        <v>4.7672401983290911</v>
      </c>
      <c r="O513" s="194" t="s">
        <v>22974</v>
      </c>
      <c r="P513" s="197" t="s">
        <v>22975</v>
      </c>
    </row>
    <row r="514" spans="3:16" ht="20.100000000000001" customHeight="1" x14ac:dyDescent="0.3">
      <c r="C514" s="12" t="s">
        <v>37863</v>
      </c>
      <c r="D514" s="159" t="s">
        <v>3412</v>
      </c>
      <c r="E514" s="36" t="s">
        <v>13282</v>
      </c>
      <c r="F514" s="104">
        <v>4.7</v>
      </c>
      <c r="G514" s="101" t="s">
        <v>704</v>
      </c>
      <c r="H514" s="101" t="s">
        <v>3744</v>
      </c>
      <c r="I514" s="101">
        <v>2013</v>
      </c>
      <c r="J514" s="101"/>
      <c r="K514" s="90">
        <v>4802578110</v>
      </c>
      <c r="L514" s="90">
        <f>IF(K514/1024 &gt;1,K514/1024," ")</f>
        <v>4690017.685546875</v>
      </c>
      <c r="M514" s="90">
        <f>IF(K514/1048576 &gt;1,K514/1048576," ")</f>
        <v>4580.0953960418701</v>
      </c>
      <c r="N514" s="91">
        <f>IF(K514&gt;999999999,K514/1073741824," ")</f>
        <v>4.4727494101971388</v>
      </c>
      <c r="O514" s="194" t="s">
        <v>22972</v>
      </c>
      <c r="P514" s="197" t="s">
        <v>22973</v>
      </c>
    </row>
    <row r="515" spans="3:16" ht="20.100000000000001" customHeight="1" x14ac:dyDescent="0.25"/>
    <row r="516" spans="3:16" ht="27" customHeight="1" x14ac:dyDescent="0.35">
      <c r="C516" s="268" t="s">
        <v>33112</v>
      </c>
      <c r="D516" s="167"/>
      <c r="E516" s="36"/>
      <c r="F516" s="81"/>
      <c r="G516" s="13"/>
      <c r="H516" s="13"/>
      <c r="I516" s="79"/>
      <c r="J516" s="79"/>
      <c r="K516" s="73"/>
      <c r="L516" s="45"/>
      <c r="M516" s="45"/>
      <c r="N516" s="14"/>
    </row>
    <row r="517" spans="3:16" ht="20.100000000000001" customHeight="1" x14ac:dyDescent="0.3">
      <c r="C517" s="12" t="s">
        <v>37864</v>
      </c>
      <c r="D517" s="159" t="s">
        <v>4461</v>
      </c>
      <c r="E517" s="36" t="s">
        <v>13294</v>
      </c>
      <c r="F517" s="104">
        <v>6.2</v>
      </c>
      <c r="G517" s="101" t="s">
        <v>704</v>
      </c>
      <c r="H517" s="101" t="s">
        <v>4454</v>
      </c>
      <c r="I517" s="101">
        <v>2012</v>
      </c>
      <c r="J517" s="101"/>
      <c r="K517" s="90">
        <v>5074591500</v>
      </c>
      <c r="L517" s="90">
        <f>IF(K517/1024 &gt;1,K517/1024," ")</f>
        <v>4955655.76171875</v>
      </c>
      <c r="M517" s="90">
        <f>IF(K517/1048576 &gt;1,K517/1048576," ")</f>
        <v>4839.5075798034668</v>
      </c>
      <c r="N517" s="91">
        <f>IF(K517&gt;999999999,K517/1073741824," ")</f>
        <v>4.726081620901823</v>
      </c>
      <c r="O517" s="194" t="s">
        <v>22994</v>
      </c>
      <c r="P517" s="197" t="s">
        <v>22995</v>
      </c>
    </row>
    <row r="518" spans="3:16" ht="20.100000000000001" customHeight="1" x14ac:dyDescent="0.3">
      <c r="C518" s="12" t="s">
        <v>37865</v>
      </c>
      <c r="D518" s="159" t="s">
        <v>4462</v>
      </c>
      <c r="E518" s="36" t="s">
        <v>13295</v>
      </c>
      <c r="F518" s="104">
        <v>6.6</v>
      </c>
      <c r="G518" s="101" t="s">
        <v>704</v>
      </c>
      <c r="H518" s="101" t="s">
        <v>3739</v>
      </c>
      <c r="I518" s="101">
        <v>2012</v>
      </c>
      <c r="J518" s="101"/>
      <c r="K518" s="90">
        <v>4791719354</v>
      </c>
      <c r="L518" s="90">
        <f>IF(K518/1024 &gt;1,K518/1024," ")</f>
        <v>4679413.431640625</v>
      </c>
      <c r="M518" s="90">
        <f>IF(K518/1048576 &gt;1,K518/1048576," ")</f>
        <v>4569.7396793365479</v>
      </c>
      <c r="N518" s="91">
        <f>IF(K518&gt;999999999,K518/1073741824," ")</f>
        <v>4.4626364056020975</v>
      </c>
      <c r="O518" s="194" t="s">
        <v>22996</v>
      </c>
      <c r="P518" s="197" t="s">
        <v>22997</v>
      </c>
    </row>
    <row r="519" spans="3:16" ht="20.100000000000001" customHeight="1" x14ac:dyDescent="0.3">
      <c r="C519" s="20"/>
      <c r="D519" s="167"/>
      <c r="E519" s="36"/>
      <c r="F519" s="81"/>
      <c r="G519" s="13"/>
      <c r="H519" s="13"/>
      <c r="I519" s="79"/>
      <c r="J519" s="79"/>
      <c r="K519" s="73"/>
      <c r="L519" s="45"/>
      <c r="M519" s="45"/>
      <c r="N519" s="14"/>
    </row>
    <row r="520" spans="3:16" ht="27" customHeight="1" x14ac:dyDescent="0.35">
      <c r="C520" s="268" t="s">
        <v>33163</v>
      </c>
      <c r="D520" s="167"/>
      <c r="E520" s="36"/>
      <c r="F520" s="81"/>
      <c r="G520" s="13"/>
      <c r="H520" s="13"/>
      <c r="I520" s="79"/>
      <c r="J520" s="79"/>
      <c r="K520" s="73"/>
      <c r="L520" s="45"/>
      <c r="M520" s="45"/>
      <c r="N520" s="14"/>
    </row>
    <row r="521" spans="3:16" ht="20.100000000000001" customHeight="1" x14ac:dyDescent="0.3">
      <c r="C521" s="12" t="s">
        <v>37866</v>
      </c>
      <c r="D521" s="159" t="s">
        <v>2715</v>
      </c>
      <c r="E521" s="36" t="s">
        <v>13298</v>
      </c>
      <c r="F521" s="104">
        <v>5.9</v>
      </c>
      <c r="G521" s="101" t="s">
        <v>704</v>
      </c>
      <c r="H521" s="101" t="s">
        <v>3747</v>
      </c>
      <c r="I521" s="101">
        <v>2010</v>
      </c>
      <c r="J521" s="101"/>
      <c r="K521" s="90">
        <v>2838871918</v>
      </c>
      <c r="L521" s="90">
        <f>IF(K521/1024 &gt;1,K521/1024," ")</f>
        <v>2772335.857421875</v>
      </c>
      <c r="M521" s="90">
        <f>IF(K521/1048576 &gt;1,K521/1048576," ")</f>
        <v>2707.3592357635498</v>
      </c>
      <c r="N521" s="91">
        <f>IF(K521&gt;999999999,K521/1073741824," ")</f>
        <v>2.6439055036753416</v>
      </c>
      <c r="O521" s="194" t="s">
        <v>23002</v>
      </c>
      <c r="P521" s="197" t="s">
        <v>23003</v>
      </c>
    </row>
    <row r="522" spans="3:16" ht="20.100000000000001" customHeight="1" x14ac:dyDescent="0.3">
      <c r="C522" s="7" t="s">
        <v>37867</v>
      </c>
      <c r="D522" s="159" t="s">
        <v>2716</v>
      </c>
      <c r="E522" s="36" t="s">
        <v>13299</v>
      </c>
      <c r="F522" s="104">
        <v>5.4</v>
      </c>
      <c r="G522" s="101"/>
      <c r="H522" s="101" t="s">
        <v>3756</v>
      </c>
      <c r="I522" s="101">
        <v>2011</v>
      </c>
      <c r="J522" s="101"/>
      <c r="K522" s="90">
        <v>4185336959</v>
      </c>
      <c r="L522" s="90">
        <f>IF(K522/1024 &gt;1,K522/1024," ")</f>
        <v>4087243.1240234375</v>
      </c>
      <c r="M522" s="90">
        <f>IF(K522/1048576 &gt;1,K522/1048576," ")</f>
        <v>3991.4483633041382</v>
      </c>
      <c r="N522" s="91">
        <f>IF(K522&gt;999999999,K522/1073741824," ")</f>
        <v>3.8978987922891974</v>
      </c>
      <c r="O522" s="194" t="s">
        <v>23004</v>
      </c>
      <c r="P522" s="197" t="s">
        <v>23005</v>
      </c>
    </row>
    <row r="523" spans="3:16" ht="20.100000000000001" customHeight="1" x14ac:dyDescent="0.3">
      <c r="C523" s="20"/>
      <c r="D523" s="167"/>
      <c r="E523" s="36"/>
      <c r="F523" s="81"/>
      <c r="G523" s="13"/>
      <c r="H523" s="13"/>
      <c r="I523" s="79"/>
      <c r="J523" s="79"/>
      <c r="K523" s="73"/>
      <c r="L523" s="45"/>
      <c r="M523" s="45"/>
      <c r="N523" s="14"/>
    </row>
    <row r="524" spans="3:16" ht="27" customHeight="1" x14ac:dyDescent="0.35">
      <c r="C524" s="268" t="s">
        <v>33080</v>
      </c>
      <c r="D524" s="167"/>
      <c r="E524" s="36"/>
      <c r="F524" s="81"/>
      <c r="G524" s="13"/>
      <c r="H524" s="13"/>
      <c r="I524" s="79"/>
      <c r="J524" s="79"/>
      <c r="K524" s="73"/>
      <c r="L524" s="45"/>
      <c r="M524" s="45"/>
      <c r="N524" s="14"/>
    </row>
    <row r="525" spans="3:16" ht="20.100000000000001" customHeight="1" x14ac:dyDescent="0.3">
      <c r="C525" s="7" t="s">
        <v>37868</v>
      </c>
      <c r="D525" s="159" t="s">
        <v>5456</v>
      </c>
      <c r="E525" s="36" t="s">
        <v>13327</v>
      </c>
      <c r="F525" s="104">
        <v>4.7</v>
      </c>
      <c r="G525" s="101" t="s">
        <v>704</v>
      </c>
      <c r="H525" s="101" t="s">
        <v>3789</v>
      </c>
      <c r="I525" s="101">
        <v>1999</v>
      </c>
      <c r="J525" s="101"/>
      <c r="K525" s="90">
        <v>3212448821</v>
      </c>
      <c r="L525" s="90">
        <f>IF(K525/1024 &gt;1,K525/1024," ")</f>
        <v>3137157.0517578125</v>
      </c>
      <c r="M525" s="90">
        <f>IF(K525/1048576 &gt;1,K525/1048576," ")</f>
        <v>3063.6299333572388</v>
      </c>
      <c r="N525" s="91">
        <f>IF(K525&gt;999999999,K525/1073741824," ")</f>
        <v>2.9918261067941785</v>
      </c>
      <c r="O525" s="199" t="s">
        <v>17521</v>
      </c>
      <c r="P525" s="197" t="s">
        <v>23056</v>
      </c>
    </row>
    <row r="526" spans="3:16" ht="20.100000000000001" customHeight="1" x14ac:dyDescent="0.3">
      <c r="C526" s="12" t="s">
        <v>37869</v>
      </c>
      <c r="D526" s="168" t="s">
        <v>6218</v>
      </c>
      <c r="E526" s="36" t="s">
        <v>11702</v>
      </c>
      <c r="F526" s="99">
        <v>3.8</v>
      </c>
      <c r="G526" s="101" t="s">
        <v>704</v>
      </c>
      <c r="H526" s="101" t="s">
        <v>5988</v>
      </c>
      <c r="I526" s="101">
        <v>2005</v>
      </c>
      <c r="J526" s="101"/>
      <c r="K526" s="90">
        <v>3583936596</v>
      </c>
      <c r="L526" s="90">
        <f>IF(K526/1024 &gt;1,K526/1024," ")</f>
        <v>3499938.08203125</v>
      </c>
      <c r="M526" s="90">
        <f>IF(K526/1048576 &gt;1,K526/1048576," ")</f>
        <v>3417.9082832336426</v>
      </c>
      <c r="N526" s="91">
        <f>IF(K526&gt;999999999,K526/1073741824," ")</f>
        <v>3.3378010578453541</v>
      </c>
      <c r="O526" s="194" t="s">
        <v>20203</v>
      </c>
      <c r="P526" s="197" t="s">
        <v>20204</v>
      </c>
    </row>
    <row r="527" spans="3:16" ht="20.100000000000001" customHeight="1" x14ac:dyDescent="0.25"/>
    <row r="528" spans="3:16" ht="27" customHeight="1" x14ac:dyDescent="0.35">
      <c r="C528" s="268" t="s">
        <v>561</v>
      </c>
      <c r="D528" s="167"/>
      <c r="E528" s="36"/>
      <c r="F528" s="81"/>
      <c r="G528" s="13"/>
      <c r="H528" s="13"/>
      <c r="I528" s="79"/>
      <c r="J528" s="79"/>
      <c r="K528" s="73"/>
      <c r="L528" s="45"/>
      <c r="M528" s="45"/>
      <c r="N528" s="14"/>
    </row>
    <row r="529" spans="3:16" ht="20.100000000000001" customHeight="1" x14ac:dyDescent="0.3">
      <c r="C529" s="109" t="s">
        <v>37870</v>
      </c>
      <c r="D529" s="159" t="s">
        <v>4203</v>
      </c>
      <c r="E529" s="36" t="s">
        <v>13342</v>
      </c>
      <c r="F529" s="104">
        <v>6.3</v>
      </c>
      <c r="G529" s="101"/>
      <c r="H529" s="101" t="s">
        <v>4061</v>
      </c>
      <c r="I529" s="101">
        <v>1954</v>
      </c>
      <c r="J529" s="101"/>
      <c r="K529" s="90">
        <v>3236580902</v>
      </c>
      <c r="L529" s="90">
        <f t="shared" ref="L529:L534" si="103">IF(K529/1024 &gt;1,K529/1024," ")</f>
        <v>3160723.537109375</v>
      </c>
      <c r="M529" s="90">
        <f t="shared" ref="M529:M534" si="104">IF(K529/1048576 &gt;1,K529/1048576," ")</f>
        <v>3086.644079208374</v>
      </c>
      <c r="N529" s="91">
        <f t="shared" ref="N529:N534" si="105">IF(K529&gt;999999999,K529/1073741824," ")</f>
        <v>3.0143008586019278</v>
      </c>
      <c r="O529" s="194" t="s">
        <v>23081</v>
      </c>
      <c r="P529" s="197" t="s">
        <v>23082</v>
      </c>
    </row>
    <row r="530" spans="3:16" ht="20.100000000000001" customHeight="1" x14ac:dyDescent="0.3">
      <c r="C530" s="102" t="s">
        <v>37871</v>
      </c>
      <c r="D530" s="169" t="s">
        <v>561</v>
      </c>
      <c r="E530" s="36" t="s">
        <v>13344</v>
      </c>
      <c r="F530" s="104">
        <v>4.2</v>
      </c>
      <c r="G530" s="101" t="s">
        <v>704</v>
      </c>
      <c r="H530" s="101" t="s">
        <v>3757</v>
      </c>
      <c r="I530" s="101">
        <v>1998</v>
      </c>
      <c r="J530" s="101"/>
      <c r="K530" s="90">
        <v>11461703385</v>
      </c>
      <c r="L530" s="90">
        <f t="shared" si="103"/>
        <v>11193069.711914063</v>
      </c>
      <c r="M530" s="90">
        <f t="shared" si="104"/>
        <v>10930.732140541077</v>
      </c>
      <c r="N530" s="91">
        <f t="shared" si="105"/>
        <v>10.674543105997145</v>
      </c>
      <c r="O530" s="194" t="s">
        <v>23085</v>
      </c>
      <c r="P530" s="197" t="s">
        <v>23086</v>
      </c>
    </row>
    <row r="531" spans="3:16" ht="20.100000000000001" customHeight="1" x14ac:dyDescent="0.3">
      <c r="C531" s="7" t="s">
        <v>37872</v>
      </c>
      <c r="D531" s="160" t="s">
        <v>561</v>
      </c>
      <c r="E531" s="36" t="s">
        <v>13341</v>
      </c>
      <c r="F531" s="104">
        <v>5</v>
      </c>
      <c r="G531" s="101" t="s">
        <v>704</v>
      </c>
      <c r="H531" s="101" t="s">
        <v>3744</v>
      </c>
      <c r="I531" s="101">
        <v>2014</v>
      </c>
      <c r="J531" s="101"/>
      <c r="K531" s="90">
        <v>4424789512</v>
      </c>
      <c r="L531" s="90">
        <f t="shared" si="103"/>
        <v>4321083.5078125</v>
      </c>
      <c r="M531" s="90">
        <f t="shared" si="104"/>
        <v>4219.8081130981445</v>
      </c>
      <c r="N531" s="91">
        <f t="shared" si="105"/>
        <v>4.1209063604474068</v>
      </c>
      <c r="O531" s="194" t="s">
        <v>23079</v>
      </c>
      <c r="P531" s="197" t="s">
        <v>23080</v>
      </c>
    </row>
    <row r="532" spans="3:16" ht="20.100000000000001" customHeight="1" x14ac:dyDescent="0.3">
      <c r="C532" s="103" t="s">
        <v>37873</v>
      </c>
      <c r="D532" s="168" t="s">
        <v>7303</v>
      </c>
      <c r="E532" s="36" t="s">
        <v>16328</v>
      </c>
      <c r="F532" s="99">
        <v>5.9</v>
      </c>
      <c r="G532" s="99"/>
      <c r="H532" s="105" t="s">
        <v>4081</v>
      </c>
      <c r="I532" s="101">
        <v>2016</v>
      </c>
      <c r="J532" s="115"/>
      <c r="K532" s="90">
        <v>4420112041</v>
      </c>
      <c r="L532" s="90">
        <f t="shared" si="103"/>
        <v>4316515.6650390625</v>
      </c>
      <c r="M532" s="90">
        <f t="shared" si="104"/>
        <v>4215.3473291397095</v>
      </c>
      <c r="N532" s="91">
        <f t="shared" si="105"/>
        <v>4.1165501261129975</v>
      </c>
      <c r="O532" s="194" t="s">
        <v>27996</v>
      </c>
      <c r="P532" s="197" t="s">
        <v>27997</v>
      </c>
    </row>
    <row r="533" spans="3:16" ht="20.100000000000001" customHeight="1" x14ac:dyDescent="0.3">
      <c r="C533" s="20" t="s">
        <v>37874</v>
      </c>
      <c r="D533" s="157" t="s">
        <v>8707</v>
      </c>
      <c r="E533" s="36" t="s">
        <v>13343</v>
      </c>
      <c r="F533" s="81">
        <v>4.9000000000000004</v>
      </c>
      <c r="G533" s="13" t="s">
        <v>704</v>
      </c>
      <c r="H533" s="13" t="s">
        <v>3744</v>
      </c>
      <c r="I533" s="79">
        <v>2019</v>
      </c>
      <c r="J533" s="79"/>
      <c r="K533" s="73">
        <v>5513383936</v>
      </c>
      <c r="L533" s="90">
        <f t="shared" si="103"/>
        <v>5384164</v>
      </c>
      <c r="M533" s="90">
        <f t="shared" si="104"/>
        <v>5257.97265625</v>
      </c>
      <c r="N533" s="91">
        <f t="shared" si="105"/>
        <v>5.1347389221191406</v>
      </c>
      <c r="O533" s="194" t="s">
        <v>23083</v>
      </c>
      <c r="P533" s="197" t="s">
        <v>23084</v>
      </c>
    </row>
    <row r="534" spans="3:16" ht="20.100000000000001" customHeight="1" x14ac:dyDescent="0.3">
      <c r="C534" s="28" t="s">
        <v>37875</v>
      </c>
      <c r="D534" s="168" t="s">
        <v>32330</v>
      </c>
      <c r="E534" s="36" t="s">
        <v>32331</v>
      </c>
      <c r="F534" s="81">
        <v>5.5</v>
      </c>
      <c r="G534" s="13" t="s">
        <v>704</v>
      </c>
      <c r="H534" s="13" t="s">
        <v>3744</v>
      </c>
      <c r="I534" s="79">
        <v>2021</v>
      </c>
      <c r="J534" s="79"/>
      <c r="K534" s="73">
        <v>4780068864</v>
      </c>
      <c r="L534" s="90">
        <f t="shared" si="103"/>
        <v>4668036</v>
      </c>
      <c r="M534" s="90">
        <f t="shared" si="104"/>
        <v>4558.62890625</v>
      </c>
      <c r="N534" s="91">
        <f t="shared" si="105"/>
        <v>4.4517860412597656</v>
      </c>
      <c r="O534" s="223" t="s">
        <v>32332</v>
      </c>
      <c r="P534" s="198" t="s">
        <v>32333</v>
      </c>
    </row>
    <row r="535" spans="3:16" ht="20.100000000000001" customHeight="1" x14ac:dyDescent="0.3">
      <c r="C535" s="20"/>
      <c r="D535" s="167"/>
      <c r="E535" s="36"/>
      <c r="F535" s="81"/>
      <c r="G535" s="13"/>
      <c r="H535" s="13"/>
      <c r="I535" s="79"/>
      <c r="J535" s="79"/>
      <c r="K535" s="73"/>
      <c r="L535" s="45" t="str">
        <f>IF(K535/1048576 &gt;1,K535/1048576," ")</f>
        <v xml:space="preserve"> </v>
      </c>
      <c r="M535" s="45"/>
      <c r="N535" s="14"/>
    </row>
    <row r="536" spans="3:16" ht="27" customHeight="1" x14ac:dyDescent="0.35">
      <c r="C536" s="268" t="s">
        <v>33070</v>
      </c>
      <c r="D536" s="167"/>
      <c r="E536" s="36"/>
      <c r="F536" s="81"/>
      <c r="G536" s="13"/>
      <c r="H536" s="13"/>
      <c r="I536" s="79"/>
      <c r="J536" s="79"/>
      <c r="K536" s="73"/>
      <c r="L536" s="45" t="str">
        <f>IF(K536/1048576 &gt;1,K536/1048576," ")</f>
        <v xml:space="preserve"> </v>
      </c>
      <c r="M536" s="45"/>
      <c r="N536" s="14"/>
    </row>
    <row r="537" spans="3:16" ht="20.100000000000001" customHeight="1" x14ac:dyDescent="0.3">
      <c r="C537" s="12" t="s">
        <v>37876</v>
      </c>
      <c r="D537" s="160" t="s">
        <v>926</v>
      </c>
      <c r="E537" s="36" t="s">
        <v>13375</v>
      </c>
      <c r="F537" s="104">
        <v>7.1</v>
      </c>
      <c r="G537" s="94" t="s">
        <v>704</v>
      </c>
      <c r="H537" s="101" t="s">
        <v>3756</v>
      </c>
      <c r="I537" s="101">
        <v>1980</v>
      </c>
      <c r="J537" s="101"/>
      <c r="K537" s="109">
        <v>6035090002</v>
      </c>
      <c r="L537" s="90">
        <f>IF(K537/1024 &gt;1,K537/1024," ")</f>
        <v>5893642.580078125</v>
      </c>
      <c r="M537" s="90">
        <f>IF(K537/1048576 &gt;1,K537/1048576," ")</f>
        <v>5755.5103321075439</v>
      </c>
      <c r="N537" s="91">
        <f>IF(K537&gt;999999999,K537/1073741824," ")</f>
        <v>5.6206155586987734</v>
      </c>
      <c r="O537" s="194" t="s">
        <v>23143</v>
      </c>
      <c r="P537" s="197" t="s">
        <v>23144</v>
      </c>
    </row>
    <row r="538" spans="3:16" ht="20.100000000000001" customHeight="1" x14ac:dyDescent="0.3">
      <c r="C538" s="102" t="s">
        <v>37877</v>
      </c>
      <c r="D538" s="159" t="s">
        <v>3604</v>
      </c>
      <c r="E538" s="36" t="s">
        <v>10964</v>
      </c>
      <c r="F538" s="104">
        <v>5.2</v>
      </c>
      <c r="G538" s="101" t="s">
        <v>704</v>
      </c>
      <c r="H538" s="101" t="s">
        <v>3772</v>
      </c>
      <c r="I538" s="101">
        <v>1998</v>
      </c>
      <c r="J538" s="101"/>
      <c r="K538" s="90">
        <v>4775783500</v>
      </c>
      <c r="L538" s="90">
        <f>IF(K538/1024 &gt;1,K538/1024," ")</f>
        <v>4663851.07421875</v>
      </c>
      <c r="M538" s="90">
        <f>IF(K538/1048576 &gt;1,K538/1048576," ")</f>
        <v>4554.542064666748</v>
      </c>
      <c r="N538" s="91">
        <f>IF(K538&gt;999999999,K538/1073741824," ")</f>
        <v>4.4477949850261211</v>
      </c>
      <c r="O538" s="194" t="s">
        <v>18168</v>
      </c>
      <c r="P538" s="197" t="s">
        <v>19151</v>
      </c>
    </row>
    <row r="539" spans="3:16" ht="20.100000000000001" customHeight="1" x14ac:dyDescent="0.25"/>
    <row r="540" spans="3:16" ht="27" customHeight="1" x14ac:dyDescent="0.35">
      <c r="C540" s="268" t="s">
        <v>563</v>
      </c>
      <c r="D540" s="167"/>
      <c r="E540" s="36"/>
      <c r="F540" s="81"/>
      <c r="G540" s="13"/>
      <c r="H540" s="13"/>
      <c r="I540" s="79"/>
      <c r="J540" s="79"/>
      <c r="K540" s="73"/>
      <c r="L540" s="45"/>
      <c r="M540" s="45"/>
      <c r="N540" s="14"/>
    </row>
    <row r="541" spans="3:16" ht="20.100000000000001" customHeight="1" x14ac:dyDescent="0.3">
      <c r="C541" s="102" t="s">
        <v>37878</v>
      </c>
      <c r="D541" s="159" t="s">
        <v>563</v>
      </c>
      <c r="E541" s="36" t="s">
        <v>13383</v>
      </c>
      <c r="F541" s="104">
        <v>6.5</v>
      </c>
      <c r="G541" s="94" t="s">
        <v>704</v>
      </c>
      <c r="H541" s="94" t="s">
        <v>3740</v>
      </c>
      <c r="I541" s="101">
        <v>1984</v>
      </c>
      <c r="J541" s="101"/>
      <c r="K541" s="90">
        <v>4466852585</v>
      </c>
      <c r="L541" s="90">
        <f>IF(K541/1024 &gt;1,K541/1024," ")</f>
        <v>4362160.7275390625</v>
      </c>
      <c r="M541" s="90">
        <f>IF(K541/1048576 &gt;1,K541/1048576," ")</f>
        <v>4259.9225854873657</v>
      </c>
      <c r="N541" s="91">
        <f>IF(K541&gt;999999999,K541/1073741824," ")</f>
        <v>4.1600806498900056</v>
      </c>
      <c r="O541" s="194" t="s">
        <v>23158</v>
      </c>
      <c r="P541" s="197" t="s">
        <v>23159</v>
      </c>
    </row>
    <row r="542" spans="3:16" ht="20.100000000000001" customHeight="1" x14ac:dyDescent="0.3">
      <c r="C542" s="7" t="s">
        <v>37879</v>
      </c>
      <c r="D542" s="159" t="s">
        <v>2188</v>
      </c>
      <c r="E542" s="36" t="s">
        <v>13382</v>
      </c>
      <c r="F542" s="104">
        <v>5.5</v>
      </c>
      <c r="G542" s="94" t="s">
        <v>704</v>
      </c>
      <c r="H542" s="94" t="s">
        <v>3740</v>
      </c>
      <c r="I542" s="101">
        <v>1990</v>
      </c>
      <c r="J542" s="101"/>
      <c r="K542" s="90">
        <v>4126153248</v>
      </c>
      <c r="L542" s="90">
        <f>IF(K542/1024 &gt;1,K542/1024," ")</f>
        <v>4029446.53125</v>
      </c>
      <c r="M542" s="90">
        <f>IF(K542/1048576 &gt;1,K542/1048576," ")</f>
        <v>3935.0063781738281</v>
      </c>
      <c r="N542" s="91">
        <f>IF(K542&gt;999999999,K542/1073741824," ")</f>
        <v>3.842779666185379</v>
      </c>
      <c r="O542" s="194" t="s">
        <v>23156</v>
      </c>
      <c r="P542" s="197" t="s">
        <v>23157</v>
      </c>
    </row>
    <row r="543" spans="3:16" ht="20.100000000000001" customHeight="1" x14ac:dyDescent="0.25"/>
    <row r="544" spans="3:16" ht="27" customHeight="1" x14ac:dyDescent="0.35">
      <c r="C544" s="268" t="s">
        <v>33114</v>
      </c>
      <c r="D544" s="167"/>
      <c r="E544" s="36"/>
      <c r="F544" s="81"/>
      <c r="G544" s="13"/>
      <c r="H544" s="13"/>
      <c r="I544" s="79"/>
      <c r="J544" s="79"/>
      <c r="K544" s="73"/>
      <c r="L544" s="45"/>
      <c r="M544" s="45"/>
      <c r="N544" s="14"/>
    </row>
    <row r="545" spans="3:16" ht="20.100000000000001" customHeight="1" x14ac:dyDescent="0.3">
      <c r="C545" s="12" t="s">
        <v>36933</v>
      </c>
      <c r="D545" s="159" t="s">
        <v>2189</v>
      </c>
      <c r="E545" s="36" t="s">
        <v>13394</v>
      </c>
      <c r="F545" s="104">
        <v>4.5999999999999996</v>
      </c>
      <c r="G545" s="121"/>
      <c r="H545" s="121" t="s">
        <v>3750</v>
      </c>
      <c r="I545" s="101">
        <v>2004</v>
      </c>
      <c r="J545" s="101"/>
      <c r="K545" s="90">
        <v>2066620416</v>
      </c>
      <c r="L545" s="90">
        <f>IF(K545/1024 &gt;1,K545/1024," ")</f>
        <v>2018184</v>
      </c>
      <c r="M545" s="90">
        <f>IF(K545/1048576 &gt;1,K545/1048576," ")</f>
        <v>1970.8828125</v>
      </c>
      <c r="N545" s="91">
        <f>IF(K545&gt;999999999,K545/1073741824," ")</f>
        <v>1.9246902465820313</v>
      </c>
      <c r="O545" s="194" t="s">
        <v>23181</v>
      </c>
      <c r="P545" s="197" t="s">
        <v>23182</v>
      </c>
    </row>
    <row r="546" spans="3:16" ht="20.100000000000001" customHeight="1" x14ac:dyDescent="0.3">
      <c r="C546" s="7" t="s">
        <v>36934</v>
      </c>
      <c r="D546" s="159" t="s">
        <v>2244</v>
      </c>
      <c r="E546" s="36" t="s">
        <v>13395</v>
      </c>
      <c r="F546" s="104">
        <v>4.2</v>
      </c>
      <c r="G546" s="121"/>
      <c r="H546" s="121" t="s">
        <v>3738</v>
      </c>
      <c r="I546" s="101">
        <v>2006</v>
      </c>
      <c r="J546" s="101"/>
      <c r="K546" s="90">
        <v>2537822208</v>
      </c>
      <c r="L546" s="90">
        <f>IF(K546/1024 &gt;1,K546/1024," ")</f>
        <v>2478342</v>
      </c>
      <c r="M546" s="90">
        <f>IF(K546/1048576 &gt;1,K546/1048576," ")</f>
        <v>2420.255859375</v>
      </c>
      <c r="N546" s="91">
        <f>IF(K546&gt;999999999,K546/1073741824," ")</f>
        <v>2.3635311126708984</v>
      </c>
      <c r="O546" s="194" t="s">
        <v>23183</v>
      </c>
      <c r="P546" s="197" t="s">
        <v>23184</v>
      </c>
    </row>
    <row r="547" spans="3:16" ht="20.100000000000001" customHeight="1" x14ac:dyDescent="0.3">
      <c r="C547" s="7"/>
      <c r="D547" s="217"/>
      <c r="E547" s="39"/>
      <c r="F547" s="51"/>
      <c r="G547" s="9"/>
      <c r="H547" s="9"/>
      <c r="I547" s="9"/>
      <c r="J547" s="9"/>
      <c r="K547" s="45"/>
      <c r="L547" s="45"/>
      <c r="M547" s="45"/>
      <c r="N547" s="14"/>
    </row>
    <row r="548" spans="3:16" ht="27" customHeight="1" x14ac:dyDescent="0.35">
      <c r="C548" s="8" t="s">
        <v>1081</v>
      </c>
      <c r="D548" s="217"/>
      <c r="E548" s="39"/>
      <c r="F548" s="51"/>
      <c r="G548" s="9"/>
      <c r="H548" s="9"/>
      <c r="I548" s="9"/>
      <c r="J548" s="9"/>
      <c r="K548" s="45"/>
      <c r="L548" s="45"/>
      <c r="M548" s="45"/>
      <c r="N548" s="14"/>
    </row>
    <row r="549" spans="3:16" ht="20.100000000000001" customHeight="1" x14ac:dyDescent="0.3">
      <c r="C549" s="12" t="s">
        <v>37880</v>
      </c>
      <c r="D549" s="177" t="s">
        <v>1081</v>
      </c>
      <c r="E549" s="36" t="s">
        <v>10310</v>
      </c>
      <c r="F549" s="51">
        <v>5.0999999999999996</v>
      </c>
      <c r="G549" s="21" t="s">
        <v>704</v>
      </c>
      <c r="H549" s="21" t="s">
        <v>3739</v>
      </c>
      <c r="I549" s="9">
        <v>1995</v>
      </c>
      <c r="J549" s="9"/>
      <c r="K549" s="45">
        <v>2984237677</v>
      </c>
      <c r="L549" s="45">
        <f>IF(K549/1024 &gt;1,K549/1024," ")</f>
        <v>2914294.6064453125</v>
      </c>
      <c r="M549" s="45">
        <f>IF(K549/1048576 &gt;1,K549/1048576," ")</f>
        <v>2845.9908266067505</v>
      </c>
      <c r="N549" s="14">
        <f>IF(K549&gt;999999999,K549/1073741824," ")</f>
        <v>2.7792879166081548</v>
      </c>
      <c r="O549" s="194" t="s">
        <v>30293</v>
      </c>
      <c r="P549" s="197" t="s">
        <v>30294</v>
      </c>
    </row>
    <row r="550" spans="3:16" ht="20.100000000000001" customHeight="1" x14ac:dyDescent="0.3">
      <c r="C550" s="7" t="s">
        <v>37881</v>
      </c>
      <c r="D550" s="178" t="s">
        <v>3116</v>
      </c>
      <c r="E550" s="36" t="s">
        <v>10311</v>
      </c>
      <c r="F550" s="51">
        <v>5.3</v>
      </c>
      <c r="G550" s="9" t="s">
        <v>704</v>
      </c>
      <c r="H550" s="9" t="s">
        <v>3740</v>
      </c>
      <c r="I550" s="21">
        <v>2000</v>
      </c>
      <c r="J550" s="21"/>
      <c r="K550" s="45">
        <v>2723280223</v>
      </c>
      <c r="L550" s="45">
        <f>IF(K550/1024 &gt;1,K550/1024," ")</f>
        <v>2659453.3427734375</v>
      </c>
      <c r="M550" s="45">
        <f>IF(K550/1048576 &gt;1,K550/1048576," ")</f>
        <v>2597.1224050521851</v>
      </c>
      <c r="N550" s="14">
        <f>IF(K550&gt;999999999,K550/1073741824," ")</f>
        <v>2.5362523486837745</v>
      </c>
      <c r="O550" s="194" t="s">
        <v>30295</v>
      </c>
      <c r="P550" s="197" t="s">
        <v>30296</v>
      </c>
    </row>
    <row r="551" spans="3:16" ht="20.100000000000001" customHeight="1" x14ac:dyDescent="0.3">
      <c r="C551" s="12" t="s">
        <v>37882</v>
      </c>
      <c r="D551" s="217" t="s">
        <v>683</v>
      </c>
      <c r="E551" s="36" t="s">
        <v>10312</v>
      </c>
      <c r="F551" s="51">
        <v>5.6</v>
      </c>
      <c r="G551" s="49" t="s">
        <v>704</v>
      </c>
      <c r="H551" s="13" t="s">
        <v>5878</v>
      </c>
      <c r="I551" s="9">
        <v>2001</v>
      </c>
      <c r="J551" s="9"/>
      <c r="K551" s="45">
        <v>3076191778</v>
      </c>
      <c r="L551" s="45">
        <f>IF(K551/1024 &gt;1,K551/1024," ")</f>
        <v>3004093.533203125</v>
      </c>
      <c r="M551" s="45">
        <f>IF(K551/1048576 &gt;1,K551/1048576," ")</f>
        <v>2933.6850910186768</v>
      </c>
      <c r="N551" s="14">
        <f>IF(K551&gt;999999999,K551/1073741824," ")</f>
        <v>2.8649268466979265</v>
      </c>
      <c r="O551" s="194" t="s">
        <v>19690</v>
      </c>
      <c r="P551" s="197" t="s">
        <v>19691</v>
      </c>
    </row>
    <row r="552" spans="3:16" ht="20.100000000000001" customHeight="1" x14ac:dyDescent="0.3">
      <c r="C552" s="12"/>
      <c r="D552" s="217"/>
      <c r="E552" s="36"/>
      <c r="F552" s="51"/>
      <c r="G552" s="9"/>
      <c r="H552" s="9"/>
      <c r="I552" s="9"/>
      <c r="J552" s="9"/>
      <c r="K552" s="45"/>
      <c r="L552" s="45"/>
      <c r="M552" s="45"/>
      <c r="N552" s="14"/>
    </row>
    <row r="553" spans="3:16" ht="27" customHeight="1" x14ac:dyDescent="0.35">
      <c r="C553" s="54" t="s">
        <v>3570</v>
      </c>
      <c r="D553" s="217"/>
      <c r="E553" s="36"/>
      <c r="F553" s="51"/>
      <c r="G553" s="9"/>
      <c r="H553" s="9"/>
      <c r="I553" s="9"/>
      <c r="J553" s="9"/>
      <c r="K553" s="45"/>
      <c r="L553" s="45"/>
      <c r="M553" s="45"/>
      <c r="N553" s="14"/>
    </row>
    <row r="554" spans="3:16" ht="20.100000000000001" customHeight="1" x14ac:dyDescent="0.3">
      <c r="C554" s="12" t="s">
        <v>37883</v>
      </c>
      <c r="D554" s="217" t="s">
        <v>3570</v>
      </c>
      <c r="E554" s="36" t="s">
        <v>10363</v>
      </c>
      <c r="F554" s="51">
        <v>6.7</v>
      </c>
      <c r="G554" s="49" t="s">
        <v>704</v>
      </c>
      <c r="H554" s="9" t="s">
        <v>5878</v>
      </c>
      <c r="I554" s="9">
        <v>1978</v>
      </c>
      <c r="J554" s="9"/>
      <c r="K554" s="45">
        <v>4297142531</v>
      </c>
      <c r="L554" s="45">
        <f t="shared" ref="L554:L562" si="106">IF(K554/1024 &gt;1,K554/1024," ")</f>
        <v>4196428.2529296875</v>
      </c>
      <c r="M554" s="45">
        <f t="shared" ref="M554:M562" si="107">IF(K554/1048576 &gt;1,K554/1048576," ")</f>
        <v>4098.0744657516479</v>
      </c>
      <c r="N554" s="14">
        <f t="shared" ref="N554:N562" si="108">IF(K554&gt;999999999,K554/1073741824," ")</f>
        <v>4.0020258454605937</v>
      </c>
      <c r="O554" s="194" t="s">
        <v>30297</v>
      </c>
      <c r="P554" s="197" t="s">
        <v>30298</v>
      </c>
    </row>
    <row r="555" spans="3:16" s="143" customFormat="1" ht="20.100000000000001" customHeight="1" x14ac:dyDescent="0.3">
      <c r="C555" s="12" t="s">
        <v>37884</v>
      </c>
      <c r="D555" s="217" t="s">
        <v>4644</v>
      </c>
      <c r="E555" s="36" t="s">
        <v>10364</v>
      </c>
      <c r="F555" s="51">
        <v>5.2</v>
      </c>
      <c r="G555" s="49" t="s">
        <v>704</v>
      </c>
      <c r="H555" s="9" t="s">
        <v>5878</v>
      </c>
      <c r="I555" s="9">
        <v>1981</v>
      </c>
      <c r="J555" s="9"/>
      <c r="K555" s="45">
        <v>4067001053</v>
      </c>
      <c r="L555" s="45">
        <f t="shared" si="106"/>
        <v>3971680.7158203125</v>
      </c>
      <c r="M555" s="45">
        <f t="shared" si="107"/>
        <v>3878.5944490432739</v>
      </c>
      <c r="N555" s="14">
        <f t="shared" si="108"/>
        <v>3.7876898916438222</v>
      </c>
      <c r="O555" s="194" t="s">
        <v>30299</v>
      </c>
      <c r="P555" s="197" t="s">
        <v>30300</v>
      </c>
    </row>
    <row r="556" spans="3:16" ht="20.100000000000001" customHeight="1" x14ac:dyDescent="0.3">
      <c r="C556" s="12" t="s">
        <v>37885</v>
      </c>
      <c r="D556" s="245" t="s">
        <v>4645</v>
      </c>
      <c r="E556" s="36" t="s">
        <v>10391</v>
      </c>
      <c r="F556" s="51">
        <v>4</v>
      </c>
      <c r="G556" s="9" t="s">
        <v>704</v>
      </c>
      <c r="H556" s="9" t="s">
        <v>4091</v>
      </c>
      <c r="I556" s="9">
        <v>1983</v>
      </c>
      <c r="J556" s="9"/>
      <c r="K556" s="45">
        <v>2627361266</v>
      </c>
      <c r="L556" s="45">
        <f t="shared" si="106"/>
        <v>2565782.486328125</v>
      </c>
      <c r="M556" s="45">
        <f t="shared" si="107"/>
        <v>2505.6469593048096</v>
      </c>
      <c r="N556" s="14">
        <f t="shared" si="108"/>
        <v>2.4469208586961031</v>
      </c>
      <c r="O556" s="194" t="s">
        <v>30301</v>
      </c>
      <c r="P556" s="197" t="s">
        <v>30302</v>
      </c>
    </row>
    <row r="557" spans="3:16" ht="20.100000000000001" customHeight="1" x14ac:dyDescent="0.3">
      <c r="C557" s="12" t="s">
        <v>37886</v>
      </c>
      <c r="D557" s="217" t="s">
        <v>4646</v>
      </c>
      <c r="E557" s="36" t="s">
        <v>10392</v>
      </c>
      <c r="F557" s="51">
        <v>4.5</v>
      </c>
      <c r="G557" s="9" t="s">
        <v>704</v>
      </c>
      <c r="H557" s="9" t="s">
        <v>3745</v>
      </c>
      <c r="I557" s="9">
        <v>1988</v>
      </c>
      <c r="J557" s="9"/>
      <c r="K557" s="45">
        <v>2167673590</v>
      </c>
      <c r="L557" s="45">
        <f t="shared" si="106"/>
        <v>2116868.740234375</v>
      </c>
      <c r="M557" s="45">
        <f t="shared" si="107"/>
        <v>2067.2546291351318</v>
      </c>
      <c r="N557" s="14">
        <f t="shared" si="108"/>
        <v>2.0188033487647772</v>
      </c>
      <c r="O557" s="194" t="s">
        <v>30303</v>
      </c>
      <c r="P557" s="197" t="s">
        <v>30304</v>
      </c>
    </row>
    <row r="558" spans="3:16" ht="20.100000000000001" customHeight="1" x14ac:dyDescent="0.3">
      <c r="C558" s="12" t="s">
        <v>37887</v>
      </c>
      <c r="D558" s="177" t="s">
        <v>4647</v>
      </c>
      <c r="E558" s="36" t="s">
        <v>10393</v>
      </c>
      <c r="F558" s="51">
        <v>3.9</v>
      </c>
      <c r="G558" s="9" t="s">
        <v>704</v>
      </c>
      <c r="H558" s="9" t="s">
        <v>3745</v>
      </c>
      <c r="I558" s="9">
        <v>1989</v>
      </c>
      <c r="J558" s="9"/>
      <c r="K558" s="45">
        <v>2284175385</v>
      </c>
      <c r="L558" s="45">
        <f t="shared" si="106"/>
        <v>2230640.0244140625</v>
      </c>
      <c r="M558" s="45">
        <f t="shared" si="107"/>
        <v>2178.3593988418579</v>
      </c>
      <c r="N558" s="14">
        <f t="shared" si="108"/>
        <v>2.1273041004315019</v>
      </c>
      <c r="O558" s="194" t="s">
        <v>30303</v>
      </c>
      <c r="P558" s="197" t="s">
        <v>30305</v>
      </c>
    </row>
    <row r="559" spans="3:16" ht="20.100000000000001" customHeight="1" x14ac:dyDescent="0.3">
      <c r="C559" s="7" t="s">
        <v>37888</v>
      </c>
      <c r="D559" s="217" t="s">
        <v>4653</v>
      </c>
      <c r="E559" s="36" t="s">
        <v>10394</v>
      </c>
      <c r="F559" s="51">
        <v>3.8</v>
      </c>
      <c r="G559" s="9" t="s">
        <v>704</v>
      </c>
      <c r="H559" s="9" t="s">
        <v>3745</v>
      </c>
      <c r="I559" s="9">
        <v>1995</v>
      </c>
      <c r="J559" s="9"/>
      <c r="K559" s="45">
        <v>2878089480</v>
      </c>
      <c r="L559" s="45">
        <f t="shared" si="106"/>
        <v>2810634.2578125</v>
      </c>
      <c r="M559" s="45">
        <f t="shared" si="107"/>
        <v>2744.7600173950195</v>
      </c>
      <c r="N559" s="14">
        <f t="shared" si="108"/>
        <v>2.6804297044873238</v>
      </c>
      <c r="O559" s="194" t="s">
        <v>30303</v>
      </c>
      <c r="P559" s="197" t="s">
        <v>30306</v>
      </c>
    </row>
    <row r="560" spans="3:16" ht="20.100000000000001" customHeight="1" x14ac:dyDescent="0.3">
      <c r="C560" s="7" t="s">
        <v>37889</v>
      </c>
      <c r="D560" s="217" t="s">
        <v>4648</v>
      </c>
      <c r="E560" s="36" t="s">
        <v>10395</v>
      </c>
      <c r="F560" s="51">
        <v>4.2</v>
      </c>
      <c r="G560" s="9" t="s">
        <v>704</v>
      </c>
      <c r="H560" s="9" t="s">
        <v>3737</v>
      </c>
      <c r="I560" s="9">
        <v>1998</v>
      </c>
      <c r="J560" s="9"/>
      <c r="K560" s="45">
        <v>2751454721</v>
      </c>
      <c r="L560" s="45">
        <f t="shared" si="106"/>
        <v>2686967.5009765625</v>
      </c>
      <c r="M560" s="45">
        <f t="shared" si="107"/>
        <v>2623.9917001724243</v>
      </c>
      <c r="N560" s="14">
        <f t="shared" si="108"/>
        <v>2.5624918946996331</v>
      </c>
      <c r="O560" s="194" t="s">
        <v>30303</v>
      </c>
      <c r="P560" s="197" t="s">
        <v>30307</v>
      </c>
    </row>
    <row r="561" spans="3:16" ht="20.100000000000001" customHeight="1" x14ac:dyDescent="0.3">
      <c r="C561" s="7" t="s">
        <v>37890</v>
      </c>
      <c r="D561" s="217" t="s">
        <v>4649</v>
      </c>
      <c r="E561" s="36" t="s">
        <v>10396</v>
      </c>
      <c r="F561" s="51">
        <v>3.5</v>
      </c>
      <c r="G561" s="9" t="s">
        <v>704</v>
      </c>
      <c r="H561" s="9" t="s">
        <v>3737</v>
      </c>
      <c r="I561" s="9">
        <v>2002</v>
      </c>
      <c r="J561" s="9"/>
      <c r="K561" s="45">
        <v>2952443991</v>
      </c>
      <c r="L561" s="45">
        <f t="shared" si="106"/>
        <v>2883246.0849609375</v>
      </c>
      <c r="M561" s="45">
        <f t="shared" si="107"/>
        <v>2815.6700048446655</v>
      </c>
      <c r="N561" s="14">
        <f t="shared" si="108"/>
        <v>2.7496777391061187</v>
      </c>
      <c r="O561" s="194" t="s">
        <v>30308</v>
      </c>
      <c r="P561" s="197" t="s">
        <v>30309</v>
      </c>
    </row>
    <row r="562" spans="3:16" ht="20.100000000000001" customHeight="1" x14ac:dyDescent="0.3">
      <c r="C562" s="7" t="s">
        <v>37891</v>
      </c>
      <c r="D562" s="177" t="s">
        <v>3570</v>
      </c>
      <c r="E562" s="36" t="s">
        <v>10397</v>
      </c>
      <c r="F562" s="51">
        <v>5.7</v>
      </c>
      <c r="G562" s="9" t="s">
        <v>704</v>
      </c>
      <c r="H562" s="13" t="s">
        <v>3743</v>
      </c>
      <c r="I562" s="9">
        <v>2007</v>
      </c>
      <c r="J562" s="9"/>
      <c r="K562" s="45">
        <v>3092474189</v>
      </c>
      <c r="L562" s="45">
        <f t="shared" si="106"/>
        <v>3019994.3251953125</v>
      </c>
      <c r="M562" s="45">
        <f t="shared" si="107"/>
        <v>2949.2132081985474</v>
      </c>
      <c r="N562" s="14">
        <f t="shared" si="108"/>
        <v>2.8800910236313939</v>
      </c>
      <c r="O562" s="194" t="s">
        <v>30310</v>
      </c>
      <c r="P562" s="197" t="s">
        <v>30925</v>
      </c>
    </row>
    <row r="563" spans="3:16" ht="20.100000000000001" customHeight="1" x14ac:dyDescent="0.3">
      <c r="C563" s="48" t="s">
        <v>37892</v>
      </c>
      <c r="D563" s="158" t="s">
        <v>6078</v>
      </c>
      <c r="E563" s="36" t="s">
        <v>10398</v>
      </c>
      <c r="F563" s="49">
        <v>5.0999999999999996</v>
      </c>
      <c r="G563" s="9" t="s">
        <v>704</v>
      </c>
      <c r="H563" s="9" t="s">
        <v>5871</v>
      </c>
      <c r="I563" s="9">
        <v>2009</v>
      </c>
      <c r="J563" s="9"/>
      <c r="K563" s="45">
        <v>4073642921</v>
      </c>
      <c r="L563" s="45">
        <f t="shared" ref="L563" si="109">IF(K563/1024 &gt;1,K563/1024," ")</f>
        <v>3978166.9150390625</v>
      </c>
      <c r="M563" s="45">
        <f t="shared" ref="M563" si="110">IF(K563/1048576 &gt;1,K563/1048576," ")</f>
        <v>3884.9286279678345</v>
      </c>
      <c r="N563" s="14">
        <f t="shared" ref="N563" si="111">IF(K563&gt;999999999,K563/1073741824," ")</f>
        <v>3.7938756132498384</v>
      </c>
      <c r="O563" s="194" t="s">
        <v>30303</v>
      </c>
      <c r="P563" s="197" t="s">
        <v>30311</v>
      </c>
    </row>
    <row r="564" spans="3:16" ht="20.100000000000001" customHeight="1" x14ac:dyDescent="0.3">
      <c r="C564" s="48" t="s">
        <v>37893</v>
      </c>
      <c r="D564" s="157" t="s">
        <v>8465</v>
      </c>
      <c r="E564" s="36" t="s">
        <v>10399</v>
      </c>
      <c r="F564" s="81">
        <v>5.6</v>
      </c>
      <c r="G564" s="13" t="s">
        <v>704</v>
      </c>
      <c r="H564" s="13" t="s">
        <v>5878</v>
      </c>
      <c r="I564" s="79">
        <v>2018</v>
      </c>
      <c r="J564" s="79"/>
      <c r="K564" s="73">
        <v>5803732992</v>
      </c>
      <c r="L564" s="45">
        <f t="shared" ref="L564" si="112">IF(K564/1024 &gt;1,K564/1024," ")</f>
        <v>5667708</v>
      </c>
      <c r="M564" s="45">
        <f t="shared" ref="M564" si="113">IF(K564/1048576 &gt;1,K564/1048576," ")</f>
        <v>5534.87109375</v>
      </c>
      <c r="N564" s="14">
        <f t="shared" ref="N564" si="114">IF(K564&gt;999999999,K564/1073741824," ")</f>
        <v>5.4051475524902344</v>
      </c>
      <c r="O564" s="194" t="s">
        <v>30312</v>
      </c>
      <c r="P564" s="197" t="s">
        <v>30313</v>
      </c>
    </row>
    <row r="565" spans="3:16" ht="20.100000000000001" customHeight="1" x14ac:dyDescent="0.3">
      <c r="C565" s="20"/>
      <c r="D565" s="167"/>
      <c r="E565" s="36"/>
      <c r="F565" s="81"/>
      <c r="G565" s="13"/>
      <c r="H565" s="13"/>
      <c r="I565" s="79"/>
      <c r="J565" s="79"/>
      <c r="K565" s="73"/>
      <c r="L565" s="45"/>
      <c r="M565" s="45"/>
      <c r="N565" s="14"/>
    </row>
    <row r="566" spans="3:16" ht="27" customHeight="1" x14ac:dyDescent="0.35">
      <c r="C566" s="268" t="s">
        <v>33115</v>
      </c>
      <c r="D566" s="167"/>
      <c r="E566" s="36"/>
      <c r="F566" s="81"/>
      <c r="G566" s="13"/>
      <c r="H566" s="13"/>
      <c r="I566" s="79"/>
      <c r="J566" s="79"/>
      <c r="K566" s="73"/>
      <c r="L566" s="45"/>
      <c r="M566" s="45"/>
      <c r="N566" s="14"/>
    </row>
    <row r="567" spans="3:16" ht="20.100000000000001" customHeight="1" x14ac:dyDescent="0.3">
      <c r="C567" s="48" t="s">
        <v>37894</v>
      </c>
      <c r="D567" s="160" t="s">
        <v>6065</v>
      </c>
      <c r="E567" s="36" t="s">
        <v>13428</v>
      </c>
      <c r="F567" s="99">
        <v>5</v>
      </c>
      <c r="G567" s="101"/>
      <c r="H567" s="101" t="s">
        <v>5878</v>
      </c>
      <c r="I567" s="101">
        <v>2012</v>
      </c>
      <c r="J567" s="101"/>
      <c r="K567" s="90">
        <v>3862905270</v>
      </c>
      <c r="L567" s="90">
        <f>IF(K567/1024 &gt;1,K567/1024," ")</f>
        <v>3772368.427734375</v>
      </c>
      <c r="M567" s="90">
        <f>IF(K567/1048576 &gt;1,K567/1048576," ")</f>
        <v>3683.9535427093506</v>
      </c>
      <c r="N567" s="91">
        <f>IF(K567&gt;999999999,K567/1073741824," ")</f>
        <v>3.5976108815521002</v>
      </c>
      <c r="O567" s="194" t="s">
        <v>23243</v>
      </c>
      <c r="P567" s="197" t="s">
        <v>23244</v>
      </c>
    </row>
    <row r="568" spans="3:16" ht="20.100000000000001" customHeight="1" x14ac:dyDescent="0.3">
      <c r="C568" s="7" t="s">
        <v>37895</v>
      </c>
      <c r="D568" s="159" t="s">
        <v>4632</v>
      </c>
      <c r="E568" s="36" t="s">
        <v>13429</v>
      </c>
      <c r="F568" s="104">
        <v>5.3</v>
      </c>
      <c r="G568" s="101"/>
      <c r="H568" s="101" t="s">
        <v>3743</v>
      </c>
      <c r="I568" s="101">
        <v>2012</v>
      </c>
      <c r="J568" s="101"/>
      <c r="K568" s="90">
        <v>2769881513</v>
      </c>
      <c r="L568" s="90">
        <f>IF(K568/1024 &gt;1,K568/1024," ")</f>
        <v>2704962.4150390625</v>
      </c>
      <c r="M568" s="90">
        <f>IF(K568/1048576 &gt;1,K568/1048576," ")</f>
        <v>2641.5648584365845</v>
      </c>
      <c r="N568" s="91">
        <f>IF(K568&gt;999999999,K568/1073741824," ")</f>
        <v>2.579653182066977</v>
      </c>
      <c r="O568" s="194" t="s">
        <v>23245</v>
      </c>
      <c r="P568" s="197" t="s">
        <v>23246</v>
      </c>
    </row>
    <row r="569" spans="3:16" ht="20.100000000000001" customHeight="1" x14ac:dyDescent="0.3">
      <c r="C569" s="7"/>
      <c r="D569" s="217"/>
      <c r="E569" s="39"/>
      <c r="F569" s="51"/>
      <c r="G569" s="9"/>
      <c r="H569" s="9"/>
      <c r="I569" s="9"/>
      <c r="J569" s="9"/>
      <c r="K569" s="45"/>
      <c r="L569" s="45"/>
      <c r="M569" s="45"/>
      <c r="N569" s="14"/>
    </row>
    <row r="570" spans="3:16" ht="27" customHeight="1" x14ac:dyDescent="0.35">
      <c r="C570" s="8" t="s">
        <v>3633</v>
      </c>
      <c r="D570" s="217"/>
      <c r="E570" s="39"/>
      <c r="F570" s="51"/>
      <c r="G570" s="9"/>
      <c r="H570" s="9"/>
      <c r="I570" s="9"/>
      <c r="J570" s="9"/>
      <c r="K570" s="45"/>
      <c r="L570" s="45"/>
      <c r="M570" s="45"/>
      <c r="N570" s="14"/>
    </row>
    <row r="571" spans="3:16" ht="20.100000000000001" customHeight="1" x14ac:dyDescent="0.3">
      <c r="C571" s="7" t="s">
        <v>37896</v>
      </c>
      <c r="D571" s="217" t="s">
        <v>905</v>
      </c>
      <c r="E571" s="36" t="s">
        <v>10365</v>
      </c>
      <c r="F571" s="68">
        <v>8.1999999999999993</v>
      </c>
      <c r="G571" s="21" t="s">
        <v>704</v>
      </c>
      <c r="H571" s="9" t="s">
        <v>3740</v>
      </c>
      <c r="I571" s="9">
        <v>1991</v>
      </c>
      <c r="J571" s="9"/>
      <c r="K571" s="45">
        <v>3867252223</v>
      </c>
      <c r="L571" s="45">
        <f t="shared" ref="L571:L591" si="115">IF(K571/1024 &gt;1,K571/1024," ")</f>
        <v>3776613.4990234375</v>
      </c>
      <c r="M571" s="45">
        <f t="shared" ref="M571:M591" si="116">IF(K571/1048576 &gt;1,K571/1048576," ")</f>
        <v>3688.0991201400757</v>
      </c>
      <c r="N571" s="14">
        <f t="shared" ref="N571:N591" si="117">IF(K571&gt;999999999,K571/1073741824," ")</f>
        <v>3.6016592970117927</v>
      </c>
      <c r="O571" s="194" t="s">
        <v>30314</v>
      </c>
      <c r="P571" s="197" t="s">
        <v>30315</v>
      </c>
    </row>
    <row r="572" spans="3:16" ht="20.100000000000001" customHeight="1" x14ac:dyDescent="0.3">
      <c r="C572" s="12" t="s">
        <v>37897</v>
      </c>
      <c r="D572" s="177" t="s">
        <v>3200</v>
      </c>
      <c r="E572" s="36" t="s">
        <v>10366</v>
      </c>
      <c r="F572" s="51">
        <v>6.3</v>
      </c>
      <c r="G572" s="9" t="s">
        <v>704</v>
      </c>
      <c r="H572" s="9" t="s">
        <v>3756</v>
      </c>
      <c r="I572" s="9">
        <v>2001</v>
      </c>
      <c r="J572" s="9"/>
      <c r="K572" s="45">
        <v>5308754488</v>
      </c>
      <c r="L572" s="45">
        <f t="shared" si="115"/>
        <v>5184330.5546875</v>
      </c>
      <c r="M572" s="45">
        <f t="shared" si="116"/>
        <v>5062.8228073120117</v>
      </c>
      <c r="N572" s="14">
        <f t="shared" si="117"/>
        <v>4.9441628977656364</v>
      </c>
      <c r="O572" s="194" t="s">
        <v>30316</v>
      </c>
      <c r="P572" s="197" t="s">
        <v>30926</v>
      </c>
    </row>
    <row r="573" spans="3:16" ht="20.100000000000001" customHeight="1" x14ac:dyDescent="0.3">
      <c r="C573" s="12" t="s">
        <v>37898</v>
      </c>
      <c r="D573" s="177" t="s">
        <v>329</v>
      </c>
      <c r="E573" s="36" t="s">
        <v>10400</v>
      </c>
      <c r="F573" s="68">
        <v>6.5</v>
      </c>
      <c r="G573" s="21" t="s">
        <v>704</v>
      </c>
      <c r="H573" s="21" t="s">
        <v>3757</v>
      </c>
      <c r="I573" s="9">
        <v>2002</v>
      </c>
      <c r="J573" s="9"/>
      <c r="K573" s="45">
        <v>5026854293</v>
      </c>
      <c r="L573" s="45">
        <f t="shared" si="115"/>
        <v>4909037.3955078125</v>
      </c>
      <c r="M573" s="45">
        <f t="shared" si="116"/>
        <v>4793.9818315505981</v>
      </c>
      <c r="N573" s="14">
        <f t="shared" si="117"/>
        <v>4.681622882373631</v>
      </c>
      <c r="O573" s="194" t="s">
        <v>30317</v>
      </c>
      <c r="P573" s="197" t="s">
        <v>30927</v>
      </c>
    </row>
    <row r="574" spans="3:16" ht="20.100000000000001" customHeight="1" x14ac:dyDescent="0.3">
      <c r="C574" s="12" t="s">
        <v>37899</v>
      </c>
      <c r="D574" s="217" t="s">
        <v>4569</v>
      </c>
      <c r="E574" s="36" t="s">
        <v>10401</v>
      </c>
      <c r="F574" s="51">
        <v>6</v>
      </c>
      <c r="G574" s="9" t="s">
        <v>704</v>
      </c>
      <c r="H574" s="9" t="s">
        <v>3736</v>
      </c>
      <c r="I574" s="9">
        <v>2007</v>
      </c>
      <c r="J574" s="9"/>
      <c r="K574" s="45">
        <v>5592895337</v>
      </c>
      <c r="L574" s="45">
        <f t="shared" si="115"/>
        <v>5461811.8525390625</v>
      </c>
      <c r="M574" s="45">
        <f t="shared" si="116"/>
        <v>5333.8006372451782</v>
      </c>
      <c r="N574" s="14">
        <f t="shared" si="117"/>
        <v>5.2087896848097444</v>
      </c>
      <c r="O574" s="194" t="s">
        <v>30318</v>
      </c>
      <c r="P574" s="197" t="s">
        <v>30928</v>
      </c>
    </row>
    <row r="575" spans="3:16" ht="20.100000000000001" customHeight="1" x14ac:dyDescent="0.3">
      <c r="C575" s="7"/>
      <c r="D575" s="217"/>
      <c r="E575" s="4"/>
      <c r="F575" s="49"/>
      <c r="G575" s="9"/>
      <c r="H575" s="9"/>
      <c r="I575" s="9"/>
      <c r="J575" s="9"/>
      <c r="K575" s="45"/>
      <c r="L575" s="45" t="str">
        <f t="shared" si="115"/>
        <v xml:space="preserve"> </v>
      </c>
      <c r="M575" s="45" t="str">
        <f t="shared" si="116"/>
        <v xml:space="preserve"> </v>
      </c>
      <c r="N575" s="14" t="str">
        <f t="shared" si="117"/>
        <v xml:space="preserve"> </v>
      </c>
    </row>
    <row r="576" spans="3:16" ht="27" customHeight="1" x14ac:dyDescent="0.35">
      <c r="C576" s="8" t="s">
        <v>123</v>
      </c>
      <c r="D576" s="237"/>
      <c r="E576" s="6"/>
      <c r="F576" s="49"/>
      <c r="G576" s="9"/>
      <c r="H576" s="9"/>
      <c r="I576" s="9"/>
      <c r="J576" s="9"/>
      <c r="K576" s="45"/>
      <c r="L576" s="45" t="str">
        <f t="shared" si="115"/>
        <v xml:space="preserve"> </v>
      </c>
      <c r="M576" s="45" t="str">
        <f t="shared" si="116"/>
        <v xml:space="preserve"> </v>
      </c>
      <c r="N576" s="14" t="str">
        <f t="shared" si="117"/>
        <v xml:space="preserve"> </v>
      </c>
    </row>
    <row r="577" spans="3:16" ht="20.100000000000001" customHeight="1" x14ac:dyDescent="0.3">
      <c r="C577" s="7" t="s">
        <v>37900</v>
      </c>
      <c r="D577" s="178" t="s">
        <v>505</v>
      </c>
      <c r="E577" s="36" t="s">
        <v>10367</v>
      </c>
      <c r="F577" s="51">
        <v>7.3</v>
      </c>
      <c r="G577" s="9" t="s">
        <v>704</v>
      </c>
      <c r="H577" s="9" t="s">
        <v>3744</v>
      </c>
      <c r="I577" s="9">
        <v>1971</v>
      </c>
      <c r="J577" s="9"/>
      <c r="K577" s="45">
        <v>4523322625</v>
      </c>
      <c r="L577" s="45">
        <f t="shared" si="115"/>
        <v>4417307.2509765625</v>
      </c>
      <c r="M577" s="45">
        <f t="shared" si="116"/>
        <v>4313.7766122817993</v>
      </c>
      <c r="N577" s="14">
        <f t="shared" si="117"/>
        <v>4.2126724729314446</v>
      </c>
      <c r="O577" s="194" t="s">
        <v>30319</v>
      </c>
      <c r="P577" s="197" t="s">
        <v>30320</v>
      </c>
    </row>
    <row r="578" spans="3:16" ht="20.100000000000001" customHeight="1" x14ac:dyDescent="0.3">
      <c r="C578" s="17" t="s">
        <v>37901</v>
      </c>
      <c r="D578" s="178" t="s">
        <v>503</v>
      </c>
      <c r="E578" s="36" t="s">
        <v>10368</v>
      </c>
      <c r="F578" s="51">
        <v>6.4</v>
      </c>
      <c r="G578" s="9" t="s">
        <v>704</v>
      </c>
      <c r="H578" s="9" t="s">
        <v>3739</v>
      </c>
      <c r="I578" s="9">
        <v>1973</v>
      </c>
      <c r="J578" s="9"/>
      <c r="K578" s="45">
        <v>4745353789</v>
      </c>
      <c r="L578" s="45">
        <f t="shared" si="115"/>
        <v>4634134.5595703125</v>
      </c>
      <c r="M578" s="45">
        <f t="shared" si="116"/>
        <v>4525.5220308303833</v>
      </c>
      <c r="N578" s="14">
        <f t="shared" si="117"/>
        <v>4.4194551082327962</v>
      </c>
      <c r="O578" s="194" t="s">
        <v>30321</v>
      </c>
      <c r="P578" s="197" t="s">
        <v>30322</v>
      </c>
    </row>
    <row r="579" spans="3:16" ht="20.100000000000001" customHeight="1" x14ac:dyDescent="0.3">
      <c r="C579" s="17" t="s">
        <v>37902</v>
      </c>
      <c r="D579" s="217" t="s">
        <v>129</v>
      </c>
      <c r="E579" s="36" t="s">
        <v>10402</v>
      </c>
      <c r="F579" s="51">
        <v>6.3</v>
      </c>
      <c r="G579" s="9" t="s">
        <v>704</v>
      </c>
      <c r="H579" s="9" t="s">
        <v>3741</v>
      </c>
      <c r="I579" s="9">
        <v>1976</v>
      </c>
      <c r="J579" s="9"/>
      <c r="K579" s="45">
        <v>3742920046</v>
      </c>
      <c r="L579" s="45">
        <f t="shared" si="115"/>
        <v>3655195.357421875</v>
      </c>
      <c r="M579" s="45">
        <f t="shared" si="116"/>
        <v>3569.5267162322998</v>
      </c>
      <c r="N579" s="14">
        <f t="shared" si="117"/>
        <v>3.4858659338206053</v>
      </c>
      <c r="O579" s="194" t="s">
        <v>30323</v>
      </c>
      <c r="P579" s="197" t="s">
        <v>30324</v>
      </c>
    </row>
    <row r="580" spans="3:16" ht="20.100000000000001" customHeight="1" x14ac:dyDescent="0.3">
      <c r="C580" s="17" t="s">
        <v>37903</v>
      </c>
      <c r="D580" s="217" t="s">
        <v>504</v>
      </c>
      <c r="E580" s="36" t="s">
        <v>10403</v>
      </c>
      <c r="F580" s="51">
        <v>6.1</v>
      </c>
      <c r="G580" s="9" t="s">
        <v>704</v>
      </c>
      <c r="H580" s="9" t="s">
        <v>3741</v>
      </c>
      <c r="I580" s="9">
        <v>1983</v>
      </c>
      <c r="J580" s="9"/>
      <c r="K580" s="45">
        <v>4533013698</v>
      </c>
      <c r="L580" s="45">
        <f t="shared" si="115"/>
        <v>4426771.189453125</v>
      </c>
      <c r="M580" s="45">
        <f t="shared" si="116"/>
        <v>4323.0187397003174</v>
      </c>
      <c r="N580" s="14">
        <f t="shared" si="117"/>
        <v>4.2216979879885912</v>
      </c>
      <c r="O580" s="194" t="s">
        <v>30325</v>
      </c>
      <c r="P580" s="197" t="s">
        <v>30326</v>
      </c>
    </row>
    <row r="581" spans="3:16" ht="20.100000000000001" customHeight="1" x14ac:dyDescent="0.3">
      <c r="C581" s="17" t="s">
        <v>37904</v>
      </c>
      <c r="D581" s="217" t="s">
        <v>459</v>
      </c>
      <c r="E581" s="36" t="s">
        <v>10404</v>
      </c>
      <c r="F581" s="51">
        <v>6</v>
      </c>
      <c r="G581" s="9" t="s">
        <v>704</v>
      </c>
      <c r="H581" s="9" t="s">
        <v>3740</v>
      </c>
      <c r="I581" s="9">
        <v>1988</v>
      </c>
      <c r="J581" s="9"/>
      <c r="K581" s="45">
        <v>3534299059</v>
      </c>
      <c r="L581" s="45">
        <f t="shared" si="115"/>
        <v>3451463.9248046875</v>
      </c>
      <c r="M581" s="45">
        <f t="shared" si="116"/>
        <v>3370.5702390670776</v>
      </c>
      <c r="N581" s="14">
        <f t="shared" si="117"/>
        <v>3.291572499088943</v>
      </c>
      <c r="O581" s="194" t="s">
        <v>30327</v>
      </c>
      <c r="P581" s="197" t="s">
        <v>30929</v>
      </c>
    </row>
    <row r="582" spans="3:16" ht="20.100000000000001" customHeight="1" x14ac:dyDescent="0.3">
      <c r="F582" s="49"/>
      <c r="G582" s="9"/>
      <c r="H582" s="9"/>
      <c r="I582" s="19"/>
      <c r="J582" s="19"/>
      <c r="K582" s="22"/>
      <c r="L582" s="45" t="str">
        <f t="shared" si="115"/>
        <v xml:space="preserve"> </v>
      </c>
      <c r="M582" s="45" t="str">
        <f t="shared" si="116"/>
        <v xml:space="preserve"> </v>
      </c>
      <c r="N582" s="14" t="str">
        <f t="shared" si="117"/>
        <v xml:space="preserve"> </v>
      </c>
    </row>
    <row r="583" spans="3:16" ht="27" customHeight="1" x14ac:dyDescent="0.35">
      <c r="C583" s="8" t="s">
        <v>105</v>
      </c>
      <c r="D583" s="237"/>
      <c r="E583" s="6"/>
      <c r="F583" s="49"/>
      <c r="G583" s="9"/>
      <c r="H583" s="9"/>
      <c r="I583" s="9"/>
      <c r="J583" s="9"/>
      <c r="K583" s="23"/>
      <c r="L583" s="45" t="str">
        <f t="shared" si="115"/>
        <v xml:space="preserve"> </v>
      </c>
      <c r="M583" s="45" t="str">
        <f t="shared" si="116"/>
        <v xml:space="preserve"> </v>
      </c>
      <c r="N583" s="14" t="str">
        <f t="shared" si="117"/>
        <v xml:space="preserve"> </v>
      </c>
    </row>
    <row r="584" spans="3:16" ht="20.100000000000001" customHeight="1" x14ac:dyDescent="0.3">
      <c r="C584" s="7" t="s">
        <v>37905</v>
      </c>
      <c r="D584" s="178" t="s">
        <v>893</v>
      </c>
      <c r="E584" s="36" t="s">
        <v>10369</v>
      </c>
      <c r="F584" s="51">
        <v>6.8</v>
      </c>
      <c r="G584" s="9" t="s">
        <v>704</v>
      </c>
      <c r="H584" s="9" t="s">
        <v>4081</v>
      </c>
      <c r="I584" s="9">
        <v>2001</v>
      </c>
      <c r="J584" s="9"/>
      <c r="K584" s="45">
        <v>7045554023</v>
      </c>
      <c r="L584" s="45">
        <f t="shared" si="115"/>
        <v>6880423.8505859375</v>
      </c>
      <c r="M584" s="45">
        <f t="shared" si="116"/>
        <v>6719.1639165878296</v>
      </c>
      <c r="N584" s="14">
        <f t="shared" si="117"/>
        <v>6.5616835122928023</v>
      </c>
      <c r="O584" s="194" t="s">
        <v>30328</v>
      </c>
      <c r="P584" s="197" t="s">
        <v>30930</v>
      </c>
    </row>
    <row r="585" spans="3:16" ht="20.100000000000001" customHeight="1" x14ac:dyDescent="0.3">
      <c r="C585" s="7" t="s">
        <v>37906</v>
      </c>
      <c r="D585" s="178" t="s">
        <v>1134</v>
      </c>
      <c r="E585" s="36" t="s">
        <v>10370</v>
      </c>
      <c r="F585" s="51">
        <v>6.4</v>
      </c>
      <c r="G585" s="9" t="s">
        <v>704</v>
      </c>
      <c r="H585" s="9" t="s">
        <v>5878</v>
      </c>
      <c r="I585" s="9">
        <v>2002</v>
      </c>
      <c r="J585" s="9"/>
      <c r="K585" s="45">
        <v>7080594514</v>
      </c>
      <c r="L585" s="45">
        <f t="shared" si="115"/>
        <v>6914643.080078125</v>
      </c>
      <c r="M585" s="45">
        <f t="shared" si="116"/>
        <v>6752.5811328887939</v>
      </c>
      <c r="N585" s="14">
        <f t="shared" si="117"/>
        <v>6.5943175125867128</v>
      </c>
      <c r="O585" s="194" t="s">
        <v>30329</v>
      </c>
      <c r="P585" s="197" t="s">
        <v>30330</v>
      </c>
    </row>
    <row r="586" spans="3:16" ht="20.100000000000001" customHeight="1" x14ac:dyDescent="0.3">
      <c r="C586" s="7" t="s">
        <v>37907</v>
      </c>
      <c r="D586" s="178" t="s">
        <v>1135</v>
      </c>
      <c r="E586" s="36" t="s">
        <v>10405</v>
      </c>
      <c r="F586" s="51">
        <v>6.9</v>
      </c>
      <c r="G586" s="9" t="s">
        <v>704</v>
      </c>
      <c r="H586" s="9" t="s">
        <v>4081</v>
      </c>
      <c r="I586" s="9">
        <v>2004</v>
      </c>
      <c r="J586" s="9"/>
      <c r="K586" s="45">
        <v>6568038802</v>
      </c>
      <c r="L586" s="45">
        <f t="shared" si="115"/>
        <v>6414100.392578125</v>
      </c>
      <c r="M586" s="45">
        <f t="shared" si="116"/>
        <v>6263.7699146270752</v>
      </c>
      <c r="N586" s="14">
        <f t="shared" si="117"/>
        <v>6.1169628072530031</v>
      </c>
      <c r="O586" s="194" t="s">
        <v>30331</v>
      </c>
      <c r="P586" s="197" t="s">
        <v>30332</v>
      </c>
    </row>
    <row r="587" spans="3:16" ht="20.100000000000001" customHeight="1" x14ac:dyDescent="0.3">
      <c r="C587" s="7" t="s">
        <v>37908</v>
      </c>
      <c r="D587" s="178" t="s">
        <v>1136</v>
      </c>
      <c r="E587" s="36" t="s">
        <v>10406</v>
      </c>
      <c r="F587" s="51">
        <v>6.5</v>
      </c>
      <c r="G587" s="9" t="s">
        <v>704</v>
      </c>
      <c r="H587" s="9" t="s">
        <v>3744</v>
      </c>
      <c r="I587" s="9">
        <v>2005</v>
      </c>
      <c r="J587" s="9"/>
      <c r="K587" s="45">
        <v>7270836767</v>
      </c>
      <c r="L587" s="45">
        <f t="shared" si="115"/>
        <v>7100426.5302734375</v>
      </c>
      <c r="M587" s="45">
        <f t="shared" si="116"/>
        <v>6934.0102834701538</v>
      </c>
      <c r="N587" s="14">
        <f t="shared" si="117"/>
        <v>6.7714944174513221</v>
      </c>
      <c r="O587" s="194" t="s">
        <v>30333</v>
      </c>
      <c r="P587" s="197" t="s">
        <v>30931</v>
      </c>
    </row>
    <row r="588" spans="3:16" ht="20.100000000000001" customHeight="1" x14ac:dyDescent="0.3">
      <c r="C588" s="7" t="s">
        <v>37909</v>
      </c>
      <c r="D588" s="178" t="s">
        <v>1137</v>
      </c>
      <c r="E588" s="36" t="s">
        <v>10407</v>
      </c>
      <c r="F588" s="51">
        <v>6.3</v>
      </c>
      <c r="G588" s="9" t="s">
        <v>704</v>
      </c>
      <c r="H588" s="9" t="s">
        <v>4081</v>
      </c>
      <c r="I588" s="9">
        <v>2007</v>
      </c>
      <c r="J588" s="9"/>
      <c r="K588" s="45">
        <v>6086915530</v>
      </c>
      <c r="L588" s="45">
        <f t="shared" si="115"/>
        <v>5944253.447265625</v>
      </c>
      <c r="M588" s="45">
        <f t="shared" si="116"/>
        <v>5804.9350070953369</v>
      </c>
      <c r="N588" s="14">
        <f t="shared" si="117"/>
        <v>5.66888184286654</v>
      </c>
      <c r="O588" s="194" t="s">
        <v>30333</v>
      </c>
      <c r="P588" s="197" t="s">
        <v>30334</v>
      </c>
    </row>
    <row r="589" spans="3:16" ht="20.100000000000001" customHeight="1" x14ac:dyDescent="0.3">
      <c r="C589" s="7" t="s">
        <v>37910</v>
      </c>
      <c r="D589" s="217" t="s">
        <v>1261</v>
      </c>
      <c r="E589" s="36" t="s">
        <v>10408</v>
      </c>
      <c r="F589" s="51">
        <v>6.4</v>
      </c>
      <c r="G589" s="9" t="s">
        <v>704</v>
      </c>
      <c r="H589" s="9" t="s">
        <v>4081</v>
      </c>
      <c r="I589" s="9">
        <v>2009</v>
      </c>
      <c r="J589" s="9"/>
      <c r="K589" s="45">
        <v>6497850341</v>
      </c>
      <c r="L589" s="45">
        <f t="shared" si="115"/>
        <v>6345556.9736328125</v>
      </c>
      <c r="M589" s="45">
        <f t="shared" si="116"/>
        <v>6196.8329820632935</v>
      </c>
      <c r="N589" s="14">
        <f t="shared" si="117"/>
        <v>6.051594709046185</v>
      </c>
      <c r="O589" s="194" t="s">
        <v>30333</v>
      </c>
      <c r="P589" s="197" t="s">
        <v>30932</v>
      </c>
    </row>
    <row r="590" spans="3:16" ht="20.100000000000001" customHeight="1" x14ac:dyDescent="0.3">
      <c r="C590" s="7" t="s">
        <v>37911</v>
      </c>
      <c r="D590" s="217" t="s">
        <v>1194</v>
      </c>
      <c r="E590" s="36" t="s">
        <v>10409</v>
      </c>
      <c r="F590" s="51">
        <v>6.6</v>
      </c>
      <c r="G590" s="9" t="s">
        <v>704</v>
      </c>
      <c r="H590" s="9" t="s">
        <v>4081</v>
      </c>
      <c r="I590" s="9">
        <v>2010</v>
      </c>
      <c r="J590" s="9"/>
      <c r="K590" s="45">
        <v>6361512343</v>
      </c>
      <c r="L590" s="45">
        <f t="shared" si="115"/>
        <v>6212414.3974609375</v>
      </c>
      <c r="M590" s="45">
        <f t="shared" si="116"/>
        <v>6066.8109350204468</v>
      </c>
      <c r="N590" s="14">
        <f t="shared" si="117"/>
        <v>5.9246200537309051</v>
      </c>
      <c r="O590" s="194" t="s">
        <v>30333</v>
      </c>
      <c r="P590" s="197" t="s">
        <v>30335</v>
      </c>
    </row>
    <row r="591" spans="3:16" ht="20.100000000000001" customHeight="1" x14ac:dyDescent="0.3">
      <c r="C591" s="7" t="s">
        <v>37912</v>
      </c>
      <c r="D591" s="217" t="s">
        <v>1704</v>
      </c>
      <c r="E591" s="36" t="s">
        <v>10410</v>
      </c>
      <c r="F591" s="51">
        <v>7</v>
      </c>
      <c r="G591" s="9" t="s">
        <v>704</v>
      </c>
      <c r="H591" s="13" t="s">
        <v>4081</v>
      </c>
      <c r="I591" s="9">
        <v>2011</v>
      </c>
      <c r="J591" s="9"/>
      <c r="K591" s="45">
        <v>5674875725</v>
      </c>
      <c r="L591" s="45">
        <f t="shared" si="115"/>
        <v>5541870.8251953125</v>
      </c>
      <c r="M591" s="45">
        <f t="shared" si="116"/>
        <v>5411.9832277297974</v>
      </c>
      <c r="N591" s="14">
        <f t="shared" si="117"/>
        <v>5.2851398708298802</v>
      </c>
      <c r="O591" s="194" t="s">
        <v>30336</v>
      </c>
      <c r="P591" s="197" t="s">
        <v>30933</v>
      </c>
    </row>
    <row r="592" spans="3:16" ht="20.100000000000001" customHeight="1" x14ac:dyDescent="0.3">
      <c r="C592" s="20"/>
      <c r="D592" s="167"/>
      <c r="E592" s="36"/>
      <c r="F592" s="81"/>
      <c r="G592" s="13"/>
      <c r="H592" s="13"/>
      <c r="I592" s="79"/>
      <c r="J592" s="79"/>
      <c r="K592" s="73"/>
      <c r="L592" s="45"/>
      <c r="M592" s="45"/>
      <c r="N592" s="14"/>
    </row>
    <row r="593" spans="3:16" s="149" customFormat="1" ht="27" customHeight="1" x14ac:dyDescent="0.35">
      <c r="C593" s="268" t="s">
        <v>33116</v>
      </c>
      <c r="D593" s="167"/>
      <c r="E593" s="36"/>
      <c r="F593" s="81"/>
      <c r="G593" s="13"/>
      <c r="H593" s="13"/>
      <c r="I593" s="79"/>
      <c r="J593" s="79"/>
      <c r="K593" s="73"/>
      <c r="L593" s="45"/>
      <c r="M593" s="45"/>
      <c r="N593" s="14"/>
      <c r="O593" s="194"/>
      <c r="P593" s="197"/>
    </row>
    <row r="594" spans="3:16" s="192" customFormat="1" ht="20.100000000000001" customHeight="1" x14ac:dyDescent="0.3">
      <c r="C594" s="102" t="s">
        <v>37913</v>
      </c>
      <c r="D594" s="159" t="s">
        <v>862</v>
      </c>
      <c r="E594" s="36" t="s">
        <v>13487</v>
      </c>
      <c r="F594" s="104">
        <v>5.9</v>
      </c>
      <c r="G594" s="13" t="s">
        <v>704</v>
      </c>
      <c r="H594" s="13" t="s">
        <v>3744</v>
      </c>
      <c r="I594" s="101">
        <v>2004</v>
      </c>
      <c r="J594" s="101"/>
      <c r="K594" s="73">
        <v>5980545024</v>
      </c>
      <c r="L594" s="90">
        <f>IF(K594/1024 &gt;1,K594/1024," ")</f>
        <v>5840376</v>
      </c>
      <c r="M594" s="90">
        <f>IF(K594/1048576 &gt;1,K594/1048576," ")</f>
        <v>5703.4921875</v>
      </c>
      <c r="N594" s="91">
        <f>IF(K594&gt;999999999,K594/1073741824," ")</f>
        <v>5.5698165893554688</v>
      </c>
      <c r="O594" s="194" t="s">
        <v>23342</v>
      </c>
      <c r="P594" s="197" t="s">
        <v>23343</v>
      </c>
    </row>
    <row r="595" spans="3:16" s="269" customFormat="1" ht="20.100000000000001" customHeight="1" x14ac:dyDescent="0.3">
      <c r="C595" s="12" t="s">
        <v>37914</v>
      </c>
      <c r="D595" s="160" t="s">
        <v>966</v>
      </c>
      <c r="E595" s="36" t="s">
        <v>13486</v>
      </c>
      <c r="F595" s="104">
        <v>6.1</v>
      </c>
      <c r="G595" s="94" t="s">
        <v>704</v>
      </c>
      <c r="H595" s="94" t="s">
        <v>3756</v>
      </c>
      <c r="I595" s="101">
        <v>2008</v>
      </c>
      <c r="J595" s="101"/>
      <c r="K595" s="90">
        <v>4436296844</v>
      </c>
      <c r="L595" s="90">
        <f>IF(K595/1024 &gt;1,K595/1024," ")</f>
        <v>4332321.13671875</v>
      </c>
      <c r="M595" s="90">
        <f>IF(K595/1048576 &gt;1,K595/1048576," ")</f>
        <v>4230.7823600769043</v>
      </c>
      <c r="N595" s="91">
        <f>IF(K595&gt;999999999,K595/1073741824," ")</f>
        <v>4.1316233985126019</v>
      </c>
      <c r="O595" s="194" t="s">
        <v>23340</v>
      </c>
      <c r="P595" s="197" t="s">
        <v>23341</v>
      </c>
    </row>
    <row r="596" spans="3:16" ht="20.100000000000001" customHeight="1" x14ac:dyDescent="0.3">
      <c r="C596" s="7"/>
      <c r="D596" s="217"/>
      <c r="E596" s="36"/>
      <c r="F596" s="51"/>
      <c r="G596" s="9"/>
      <c r="H596" s="9"/>
      <c r="I596" s="9"/>
      <c r="J596" s="9"/>
      <c r="K596" s="45"/>
      <c r="L596" s="45"/>
      <c r="M596" s="45"/>
      <c r="N596" s="14"/>
    </row>
    <row r="597" spans="3:16" ht="27" customHeight="1" x14ac:dyDescent="0.35">
      <c r="C597" s="8" t="s">
        <v>4864</v>
      </c>
      <c r="D597" s="217"/>
      <c r="E597" s="36"/>
      <c r="F597" s="51"/>
      <c r="G597" s="9"/>
      <c r="H597" s="9"/>
      <c r="I597" s="9"/>
      <c r="J597" s="9"/>
      <c r="K597" s="45"/>
      <c r="L597" s="45"/>
      <c r="M597" s="45"/>
      <c r="N597" s="14"/>
    </row>
    <row r="598" spans="3:16" ht="20.100000000000001" customHeight="1" x14ac:dyDescent="0.3">
      <c r="C598" s="12" t="s">
        <v>37915</v>
      </c>
      <c r="D598" s="217" t="s">
        <v>4864</v>
      </c>
      <c r="E598" s="36" t="s">
        <v>10371</v>
      </c>
      <c r="F598" s="51">
        <v>6.1</v>
      </c>
      <c r="G598" s="9" t="s">
        <v>704</v>
      </c>
      <c r="H598" s="9" t="s">
        <v>3740</v>
      </c>
      <c r="I598" s="9">
        <v>1987</v>
      </c>
      <c r="J598" s="9"/>
      <c r="K598" s="45">
        <v>3577816644</v>
      </c>
      <c r="L598" s="45">
        <f t="shared" ref="L598:L603" si="118">IF(K598/1024 &gt;1,K598/1024," ")</f>
        <v>3493961.56640625</v>
      </c>
      <c r="M598" s="45">
        <f t="shared" ref="M598:M603" si="119">IF(K598/1048576 &gt;1,K598/1048576," ")</f>
        <v>3412.0718421936035</v>
      </c>
      <c r="N598" s="14">
        <f t="shared" ref="N598:N603" si="120">IF(K598&gt;999999999,K598/1073741824," ")</f>
        <v>3.3321014083921909</v>
      </c>
      <c r="O598" s="194" t="s">
        <v>30337</v>
      </c>
      <c r="P598" s="197" t="s">
        <v>30338</v>
      </c>
    </row>
    <row r="599" spans="3:16" ht="20.100000000000001" customHeight="1" x14ac:dyDescent="0.3">
      <c r="C599" s="7" t="s">
        <v>37916</v>
      </c>
      <c r="D599" s="217" t="s">
        <v>4865</v>
      </c>
      <c r="E599" s="36" t="s">
        <v>10372</v>
      </c>
      <c r="F599" s="51">
        <v>5.0999999999999996</v>
      </c>
      <c r="G599" s="9" t="s">
        <v>704</v>
      </c>
      <c r="H599" s="9" t="s">
        <v>3740</v>
      </c>
      <c r="I599" s="9">
        <v>1988</v>
      </c>
      <c r="J599" s="9"/>
      <c r="K599" s="45">
        <v>3804727052</v>
      </c>
      <c r="L599" s="45">
        <f t="shared" si="118"/>
        <v>3715553.76171875</v>
      </c>
      <c r="M599" s="45">
        <f t="shared" si="119"/>
        <v>3628.4704704284668</v>
      </c>
      <c r="N599" s="14">
        <f t="shared" si="120"/>
        <v>3.5434281937777996</v>
      </c>
      <c r="O599" s="194" t="s">
        <v>30339</v>
      </c>
      <c r="P599" s="197" t="s">
        <v>30340</v>
      </c>
    </row>
    <row r="600" spans="3:16" ht="20.100000000000001" customHeight="1" x14ac:dyDescent="0.3">
      <c r="C600" s="12" t="s">
        <v>37917</v>
      </c>
      <c r="D600" s="177" t="s">
        <v>4866</v>
      </c>
      <c r="E600" s="36" t="s">
        <v>10411</v>
      </c>
      <c r="F600" s="51">
        <v>4.3</v>
      </c>
      <c r="G600" s="9" t="s">
        <v>704</v>
      </c>
      <c r="H600" s="9" t="s">
        <v>3740</v>
      </c>
      <c r="I600" s="9">
        <v>1992</v>
      </c>
      <c r="J600" s="9"/>
      <c r="K600" s="45">
        <v>3388143169</v>
      </c>
      <c r="L600" s="45">
        <f t="shared" si="118"/>
        <v>3308733.5634765625</v>
      </c>
      <c r="M600" s="45">
        <f t="shared" si="119"/>
        <v>3231.1851205825806</v>
      </c>
      <c r="N600" s="14">
        <f t="shared" si="120"/>
        <v>3.1554542193189263</v>
      </c>
      <c r="O600" s="194" t="s">
        <v>30341</v>
      </c>
      <c r="P600" s="197" t="s">
        <v>30342</v>
      </c>
    </row>
    <row r="601" spans="3:16" ht="20.100000000000001" customHeight="1" x14ac:dyDescent="0.3">
      <c r="C601" s="7" t="s">
        <v>37918</v>
      </c>
      <c r="D601" s="217" t="s">
        <v>4867</v>
      </c>
      <c r="E601" s="36" t="s">
        <v>10412</v>
      </c>
      <c r="F601" s="51">
        <v>4.5</v>
      </c>
      <c r="G601" s="9" t="s">
        <v>704</v>
      </c>
      <c r="H601" s="9" t="s">
        <v>3740</v>
      </c>
      <c r="I601" s="9">
        <v>1996</v>
      </c>
      <c r="J601" s="9"/>
      <c r="K601" s="45">
        <v>3409556985</v>
      </c>
      <c r="L601" s="45">
        <f t="shared" si="118"/>
        <v>3329645.4931640625</v>
      </c>
      <c r="M601" s="45">
        <f t="shared" si="119"/>
        <v>3251.6069269180298</v>
      </c>
      <c r="N601" s="14">
        <f t="shared" si="120"/>
        <v>3.1753973895683885</v>
      </c>
      <c r="O601" s="194" t="s">
        <v>30343</v>
      </c>
      <c r="P601" s="197" t="s">
        <v>30934</v>
      </c>
    </row>
    <row r="602" spans="3:16" ht="20.100000000000001" customHeight="1" x14ac:dyDescent="0.3">
      <c r="C602" s="7" t="s">
        <v>37919</v>
      </c>
      <c r="D602" s="217" t="s">
        <v>4868</v>
      </c>
      <c r="E602" s="36" t="s">
        <v>10413</v>
      </c>
      <c r="F602" s="51">
        <v>4.7</v>
      </c>
      <c r="G602" s="9" t="s">
        <v>704</v>
      </c>
      <c r="H602" s="9" t="s">
        <v>3740</v>
      </c>
      <c r="I602" s="9">
        <v>2000</v>
      </c>
      <c r="J602" s="9"/>
      <c r="K602" s="45">
        <v>3720373498</v>
      </c>
      <c r="L602" s="45">
        <f t="shared" si="118"/>
        <v>3633177.244140625</v>
      </c>
      <c r="M602" s="45">
        <f t="shared" si="119"/>
        <v>3548.0246524810791</v>
      </c>
      <c r="N602" s="14">
        <f t="shared" si="120"/>
        <v>3.4648678246885538</v>
      </c>
      <c r="O602" s="194" t="s">
        <v>30344</v>
      </c>
      <c r="P602" s="197" t="s">
        <v>30345</v>
      </c>
    </row>
    <row r="603" spans="3:16" ht="20.100000000000001" customHeight="1" x14ac:dyDescent="0.3">
      <c r="C603" s="7" t="s">
        <v>37920</v>
      </c>
      <c r="D603" s="217" t="s">
        <v>4869</v>
      </c>
      <c r="E603" s="36" t="s">
        <v>10414</v>
      </c>
      <c r="F603" s="51">
        <v>4.0999999999999996</v>
      </c>
      <c r="G603" s="9" t="s">
        <v>704</v>
      </c>
      <c r="H603" s="9" t="s">
        <v>3756</v>
      </c>
      <c r="I603" s="9">
        <v>2002</v>
      </c>
      <c r="J603" s="9"/>
      <c r="K603" s="45">
        <v>3466698641</v>
      </c>
      <c r="L603" s="45">
        <f t="shared" si="118"/>
        <v>3385447.8916015625</v>
      </c>
      <c r="M603" s="45">
        <f t="shared" si="119"/>
        <v>3306.1014566421509</v>
      </c>
      <c r="N603" s="14">
        <f t="shared" si="120"/>
        <v>3.2286147037521005</v>
      </c>
      <c r="O603" s="194" t="s">
        <v>30346</v>
      </c>
      <c r="P603" s="197" t="s">
        <v>30347</v>
      </c>
    </row>
    <row r="604" spans="3:16" ht="20.100000000000001" customHeight="1" x14ac:dyDescent="0.3">
      <c r="C604" s="7"/>
      <c r="D604" s="217"/>
      <c r="E604" s="36"/>
      <c r="F604" s="51"/>
      <c r="G604" s="9"/>
      <c r="H604" s="9"/>
      <c r="I604" s="9"/>
      <c r="J604" s="9"/>
      <c r="K604" s="45"/>
      <c r="L604" s="45"/>
      <c r="M604" s="45"/>
      <c r="N604" s="14"/>
    </row>
    <row r="605" spans="3:16" ht="27" customHeight="1" x14ac:dyDescent="0.35">
      <c r="C605" s="8" t="s">
        <v>3630</v>
      </c>
      <c r="D605" s="217"/>
      <c r="E605" s="36"/>
      <c r="F605" s="51"/>
      <c r="G605" s="9"/>
      <c r="H605" s="9"/>
      <c r="I605" s="9"/>
      <c r="J605" s="9"/>
      <c r="K605" s="45"/>
      <c r="L605" s="45"/>
      <c r="M605" s="45"/>
      <c r="N605" s="14"/>
    </row>
    <row r="606" spans="3:16" ht="20.100000000000001" customHeight="1" x14ac:dyDescent="0.3">
      <c r="C606" s="7" t="s">
        <v>37921</v>
      </c>
      <c r="D606" s="178" t="s">
        <v>2201</v>
      </c>
      <c r="E606" s="36" t="s">
        <v>10373</v>
      </c>
      <c r="F606" s="68">
        <v>6.1</v>
      </c>
      <c r="G606" s="9" t="s">
        <v>704</v>
      </c>
      <c r="H606" s="9" t="s">
        <v>3756</v>
      </c>
      <c r="I606" s="21">
        <v>1997</v>
      </c>
      <c r="J606" s="21"/>
      <c r="K606" s="45">
        <v>5624905315</v>
      </c>
      <c r="L606" s="45">
        <f>IF(K606/1024 &gt;1,K606/1024," ")</f>
        <v>5493071.5966796875</v>
      </c>
      <c r="M606" s="45">
        <f>IF(K606/1048576 &gt;1,K606/1048576," ")</f>
        <v>5364.3277311325073</v>
      </c>
      <c r="N606" s="14">
        <f>IF(K606&gt;999999999,K606/1073741824," ")</f>
        <v>5.2386012999340892</v>
      </c>
      <c r="O606" s="194" t="s">
        <v>30348</v>
      </c>
      <c r="P606" s="197" t="s">
        <v>30349</v>
      </c>
    </row>
    <row r="607" spans="3:16" ht="20.100000000000001" customHeight="1" x14ac:dyDescent="0.3">
      <c r="C607" s="7" t="s">
        <v>37922</v>
      </c>
      <c r="D607" s="178" t="s">
        <v>2200</v>
      </c>
      <c r="E607" s="36" t="s">
        <v>10374</v>
      </c>
      <c r="F607" s="68">
        <v>5.3</v>
      </c>
      <c r="G607" s="9" t="s">
        <v>704</v>
      </c>
      <c r="H607" s="9" t="s">
        <v>3756</v>
      </c>
      <c r="I607" s="21">
        <v>2002</v>
      </c>
      <c r="J607" s="21"/>
      <c r="K607" s="45">
        <v>4732890852</v>
      </c>
      <c r="L607" s="45">
        <f>IF(K607/1024 &gt;1,K607/1024," ")</f>
        <v>4621963.72265625</v>
      </c>
      <c r="M607" s="45">
        <f>IF(K607/1048576 &gt;1,K607/1048576," ")</f>
        <v>4513.6364479064941</v>
      </c>
      <c r="N607" s="14">
        <f>IF(K607&gt;999999999,K607/1073741824," ")</f>
        <v>4.4078480936586857</v>
      </c>
      <c r="O607" s="194" t="s">
        <v>30350</v>
      </c>
      <c r="P607" s="197" t="s">
        <v>30935</v>
      </c>
    </row>
    <row r="608" spans="3:16" ht="20.100000000000001" customHeight="1" x14ac:dyDescent="0.3">
      <c r="C608" s="7" t="s">
        <v>37923</v>
      </c>
      <c r="D608" s="217" t="s">
        <v>3056</v>
      </c>
      <c r="E608" s="36" t="s">
        <v>10415</v>
      </c>
      <c r="F608" s="51">
        <v>5.7</v>
      </c>
      <c r="G608" s="9" t="s">
        <v>704</v>
      </c>
      <c r="H608" s="21" t="s">
        <v>3756</v>
      </c>
      <c r="I608" s="9">
        <v>2012</v>
      </c>
      <c r="J608" s="9"/>
      <c r="K608" s="45">
        <v>4996095220</v>
      </c>
      <c r="L608" s="45">
        <f>IF(K608/1024 &gt;1,K608/1024," ")</f>
        <v>4878999.23828125</v>
      </c>
      <c r="M608" s="45">
        <f>IF(K608/1048576 &gt;1,K608/1048576," ")</f>
        <v>4764.6476936340332</v>
      </c>
      <c r="N608" s="14">
        <f>IF(K608&gt;999999999,K608/1073741824," ")</f>
        <v>4.6529762633144855</v>
      </c>
      <c r="O608" s="194" t="s">
        <v>30351</v>
      </c>
      <c r="P608" s="197" t="s">
        <v>30352</v>
      </c>
    </row>
    <row r="609" spans="3:16" ht="20.100000000000001" customHeight="1" x14ac:dyDescent="0.3">
      <c r="C609" s="12" t="s">
        <v>37924</v>
      </c>
      <c r="D609" s="177" t="s">
        <v>8730</v>
      </c>
      <c r="E609" s="36" t="s">
        <v>10416</v>
      </c>
      <c r="F609" s="81">
        <v>4.5999999999999996</v>
      </c>
      <c r="G609" s="13" t="s">
        <v>704</v>
      </c>
      <c r="H609" s="13" t="s">
        <v>5299</v>
      </c>
      <c r="I609" s="79">
        <v>2019</v>
      </c>
      <c r="J609" s="79"/>
      <c r="K609" s="73">
        <v>5746044928</v>
      </c>
      <c r="L609" s="45">
        <f>IF(K609/1024 &gt;1,K609/1024," ")</f>
        <v>5611372</v>
      </c>
      <c r="M609" s="45">
        <f>IF(K609/1048576 &gt;1,K609/1048576," ")</f>
        <v>5479.85546875</v>
      </c>
      <c r="N609" s="14">
        <f>IF(K609&gt;999999999,K609/1073741824," ")</f>
        <v>5.3514213562011719</v>
      </c>
      <c r="O609" s="194" t="s">
        <v>30353</v>
      </c>
      <c r="P609" s="197" t="s">
        <v>30354</v>
      </c>
    </row>
    <row r="610" spans="3:16" ht="20.100000000000001" customHeight="1" x14ac:dyDescent="0.3">
      <c r="C610" s="7"/>
      <c r="D610" s="217"/>
      <c r="E610" s="36"/>
      <c r="F610" s="51"/>
      <c r="G610" s="9"/>
      <c r="H610" s="21"/>
      <c r="I610" s="9"/>
      <c r="J610" s="9"/>
      <c r="K610" s="45"/>
      <c r="L610" s="45"/>
      <c r="M610" s="45"/>
      <c r="N610" s="14"/>
    </row>
    <row r="611" spans="3:16" ht="27" customHeight="1" x14ac:dyDescent="0.35">
      <c r="C611" s="8" t="s">
        <v>4736</v>
      </c>
      <c r="D611" s="217"/>
      <c r="E611" s="36"/>
      <c r="F611" s="51"/>
      <c r="G611" s="9"/>
      <c r="H611" s="21"/>
      <c r="I611" s="9"/>
      <c r="J611" s="9"/>
      <c r="K611" s="45"/>
      <c r="L611" s="45"/>
      <c r="M611" s="45"/>
      <c r="N611" s="14"/>
    </row>
    <row r="612" spans="3:16" ht="20.100000000000001" customHeight="1" x14ac:dyDescent="0.3">
      <c r="C612" s="12" t="s">
        <v>37925</v>
      </c>
      <c r="D612" s="217" t="s">
        <v>3659</v>
      </c>
      <c r="E612" s="36" t="s">
        <v>10313</v>
      </c>
      <c r="F612" s="51">
        <v>5.5</v>
      </c>
      <c r="G612" s="9" t="s">
        <v>704</v>
      </c>
      <c r="H612" s="9" t="s">
        <v>3753</v>
      </c>
      <c r="I612" s="9">
        <v>1998</v>
      </c>
      <c r="J612" s="9"/>
      <c r="K612" s="45">
        <v>4607293612</v>
      </c>
      <c r="L612" s="45">
        <f>IF(K612/1024 &gt;1,K612/1024," ")</f>
        <v>4499310.16796875</v>
      </c>
      <c r="M612" s="45">
        <f>IF(K612/1048576 &gt;1,K612/1048576," ")</f>
        <v>4393.8575859069824</v>
      </c>
      <c r="N612" s="14">
        <f>IF(K612&gt;999999999,K612/1073741824," ")</f>
        <v>4.2908765487372875</v>
      </c>
      <c r="O612" s="194" t="s">
        <v>30355</v>
      </c>
      <c r="P612" s="197" t="s">
        <v>30356</v>
      </c>
    </row>
    <row r="613" spans="3:16" ht="20.100000000000001" customHeight="1" x14ac:dyDescent="0.3">
      <c r="C613" s="29" t="s">
        <v>37926</v>
      </c>
      <c r="D613" s="240" t="s">
        <v>3716</v>
      </c>
      <c r="E613" s="36" t="s">
        <v>10314</v>
      </c>
      <c r="F613" s="51">
        <v>5.3</v>
      </c>
      <c r="G613" s="49" t="s">
        <v>704</v>
      </c>
      <c r="H613" s="9" t="s">
        <v>4081</v>
      </c>
      <c r="I613" s="9">
        <v>2001</v>
      </c>
      <c r="J613" s="9"/>
      <c r="K613" s="45">
        <v>4120093467</v>
      </c>
      <c r="L613" s="45">
        <f>IF(K613/1024 &gt;1,K613/1024," ")</f>
        <v>4023528.7763671875</v>
      </c>
      <c r="M613" s="45">
        <f>IF(K613/1048576 &gt;1,K613/1048576," ")</f>
        <v>3929.2273206710815</v>
      </c>
      <c r="N613" s="14">
        <f>IF(K613&gt;999999999,K613/1073741824," ")</f>
        <v>3.8371360553428531</v>
      </c>
      <c r="O613" s="194" t="s">
        <v>30182</v>
      </c>
      <c r="P613" s="197" t="s">
        <v>30357</v>
      </c>
    </row>
    <row r="614" spans="3:16" ht="20.100000000000001" customHeight="1" x14ac:dyDescent="0.3">
      <c r="C614" s="28" t="s">
        <v>37927</v>
      </c>
      <c r="D614" s="177" t="s">
        <v>3717</v>
      </c>
      <c r="E614" s="36" t="s">
        <v>10315</v>
      </c>
      <c r="F614" s="51">
        <v>5.2</v>
      </c>
      <c r="G614" s="49" t="s">
        <v>704</v>
      </c>
      <c r="H614" s="9" t="s">
        <v>4081</v>
      </c>
      <c r="I614" s="9">
        <v>2007</v>
      </c>
      <c r="J614" s="9"/>
      <c r="K614" s="45">
        <v>3995966094</v>
      </c>
      <c r="L614" s="45">
        <f>IF(K614/1024 &gt;1,K614/1024," ")</f>
        <v>3902310.638671875</v>
      </c>
      <c r="M614" s="45">
        <f>IF(K614/1048576 &gt;1,K614/1048576," ")</f>
        <v>3810.8502330780029</v>
      </c>
      <c r="N614" s="14">
        <f>IF(K614&gt;999999999,K614/1073741824," ")</f>
        <v>3.7215334307402372</v>
      </c>
      <c r="O614" s="194" t="s">
        <v>30358</v>
      </c>
      <c r="P614" s="197" t="s">
        <v>30359</v>
      </c>
    </row>
    <row r="615" spans="3:16" ht="20.100000000000001" customHeight="1" x14ac:dyDescent="0.3">
      <c r="C615" s="28"/>
      <c r="D615" s="177"/>
      <c r="E615" s="36"/>
      <c r="F615" s="51"/>
      <c r="G615" s="9"/>
      <c r="H615" s="9"/>
      <c r="I615" s="9"/>
      <c r="J615" s="9"/>
      <c r="K615" s="45"/>
      <c r="L615" s="45"/>
      <c r="M615" s="45"/>
      <c r="N615" s="14"/>
    </row>
    <row r="616" spans="3:16" ht="27" customHeight="1" x14ac:dyDescent="0.35">
      <c r="C616" s="8" t="s">
        <v>1416</v>
      </c>
      <c r="D616" s="177"/>
      <c r="E616" s="36"/>
      <c r="F616" s="51"/>
      <c r="G616" s="9"/>
      <c r="H616" s="9"/>
      <c r="I616" s="9"/>
      <c r="J616" s="9"/>
      <c r="K616" s="45"/>
      <c r="L616" s="45"/>
      <c r="M616" s="45"/>
      <c r="N616" s="14"/>
    </row>
    <row r="617" spans="3:16" ht="20.100000000000001" customHeight="1" x14ac:dyDescent="0.3">
      <c r="C617" s="29" t="s">
        <v>37928</v>
      </c>
      <c r="D617" s="246" t="s">
        <v>1416</v>
      </c>
      <c r="E617" s="36" t="s">
        <v>10316</v>
      </c>
      <c r="F617" s="49">
        <v>5.4</v>
      </c>
      <c r="G617" s="49" t="s">
        <v>704</v>
      </c>
      <c r="H617" s="9" t="s">
        <v>5878</v>
      </c>
      <c r="I617" s="9">
        <v>2005</v>
      </c>
      <c r="J617" s="9"/>
      <c r="K617" s="45">
        <v>3802687003</v>
      </c>
      <c r="L617" s="45">
        <f t="shared" ref="L617:L619" si="121">IF(K617/1024 &gt;1,K617/1024," ")</f>
        <v>3713561.5263671875</v>
      </c>
      <c r="M617" s="45">
        <f t="shared" ref="M617:M619" si="122">IF(K617/1048576 &gt;1,K617/1048576," ")</f>
        <v>3626.5249280929565</v>
      </c>
      <c r="N617" s="14">
        <f t="shared" ref="N617:N619" si="123">IF(K617&gt;999999999,K617/1073741824," ")</f>
        <v>3.5415282500907779</v>
      </c>
      <c r="O617" s="194" t="s">
        <v>30360</v>
      </c>
      <c r="P617" s="197" t="s">
        <v>30361</v>
      </c>
    </row>
    <row r="618" spans="3:16" ht="20.100000000000001" customHeight="1" x14ac:dyDescent="0.3">
      <c r="C618" s="28" t="s">
        <v>37929</v>
      </c>
      <c r="D618" s="177" t="s">
        <v>6330</v>
      </c>
      <c r="E618" s="36" t="s">
        <v>10317</v>
      </c>
      <c r="F618" s="49">
        <v>4.9000000000000004</v>
      </c>
      <c r="G618" s="49" t="s">
        <v>704</v>
      </c>
      <c r="H618" s="9" t="s">
        <v>5878</v>
      </c>
      <c r="I618" s="9">
        <v>2007</v>
      </c>
      <c r="J618" s="9"/>
      <c r="K618" s="45">
        <v>4648346594</v>
      </c>
      <c r="L618" s="45">
        <f t="shared" si="121"/>
        <v>4539400.970703125</v>
      </c>
      <c r="M618" s="45">
        <f t="shared" si="122"/>
        <v>4433.0087604522705</v>
      </c>
      <c r="N618" s="14">
        <f t="shared" si="123"/>
        <v>4.3291101176291704</v>
      </c>
      <c r="O618" s="194" t="s">
        <v>30362</v>
      </c>
      <c r="P618" s="197" t="s">
        <v>30363</v>
      </c>
    </row>
    <row r="619" spans="3:16" ht="20.100000000000001" customHeight="1" x14ac:dyDescent="0.3">
      <c r="C619" s="48" t="s">
        <v>37930</v>
      </c>
      <c r="D619" s="246" t="s">
        <v>6331</v>
      </c>
      <c r="E619" s="36" t="s">
        <v>10318</v>
      </c>
      <c r="F619" s="49">
        <v>3.8</v>
      </c>
      <c r="G619" s="49" t="s">
        <v>704</v>
      </c>
      <c r="H619" s="9" t="s">
        <v>5892</v>
      </c>
      <c r="I619" s="9">
        <v>2011</v>
      </c>
      <c r="J619" s="9"/>
      <c r="K619" s="45">
        <v>4963381795</v>
      </c>
      <c r="L619" s="45">
        <f t="shared" si="121"/>
        <v>4847052.5341796875</v>
      </c>
      <c r="M619" s="45">
        <f t="shared" si="122"/>
        <v>4733.4497404098511</v>
      </c>
      <c r="N619" s="14">
        <f t="shared" si="123"/>
        <v>4.6225095121189952</v>
      </c>
      <c r="O619" s="194" t="s">
        <v>29881</v>
      </c>
      <c r="P619" s="197" t="s">
        <v>30364</v>
      </c>
    </row>
    <row r="620" spans="3:16" ht="20.100000000000001" customHeight="1" x14ac:dyDescent="0.3">
      <c r="C620" s="20"/>
      <c r="D620" s="167"/>
      <c r="E620" s="36"/>
      <c r="F620" s="81"/>
      <c r="G620" s="13"/>
      <c r="H620" s="13"/>
      <c r="I620" s="79"/>
      <c r="J620" s="79"/>
      <c r="K620" s="73"/>
      <c r="L620" s="45"/>
      <c r="M620" s="45"/>
      <c r="N620" s="14"/>
    </row>
    <row r="621" spans="3:16" ht="27" customHeight="1" x14ac:dyDescent="0.35">
      <c r="C621" s="268" t="s">
        <v>33118</v>
      </c>
      <c r="D621" s="167"/>
      <c r="E621" s="36"/>
      <c r="F621" s="81"/>
      <c r="G621" s="13"/>
      <c r="H621" s="13"/>
      <c r="I621" s="79"/>
      <c r="J621" s="79"/>
      <c r="K621" s="73"/>
      <c r="L621" s="45"/>
      <c r="M621" s="45"/>
      <c r="N621" s="14"/>
    </row>
    <row r="622" spans="3:16" ht="20.100000000000001" customHeight="1" x14ac:dyDescent="0.3">
      <c r="C622" s="12" t="s">
        <v>37931</v>
      </c>
      <c r="D622" s="160" t="s">
        <v>1014</v>
      </c>
      <c r="E622" s="36" t="s">
        <v>13578</v>
      </c>
      <c r="F622" s="104">
        <v>5.9</v>
      </c>
      <c r="G622" s="94" t="s">
        <v>704</v>
      </c>
      <c r="H622" s="94" t="s">
        <v>3772</v>
      </c>
      <c r="I622" s="101">
        <v>1991</v>
      </c>
      <c r="J622" s="116"/>
      <c r="K622" s="90">
        <v>3279265450</v>
      </c>
      <c r="L622" s="90">
        <f>IF(K622/1024 &gt;1,K622/1024," ")</f>
        <v>3202407.666015625</v>
      </c>
      <c r="M622" s="90">
        <f>IF(K622/1048576 &gt;1,K622/1048576," ")</f>
        <v>3127.3512363433838</v>
      </c>
      <c r="N622" s="91">
        <f>IF(K622&gt;999999999,K622/1073741824," ")</f>
        <v>3.0540539417415857</v>
      </c>
      <c r="O622" s="194" t="s">
        <v>23505</v>
      </c>
      <c r="P622" s="197" t="s">
        <v>23506</v>
      </c>
    </row>
    <row r="623" spans="3:16" ht="20.100000000000001" customHeight="1" x14ac:dyDescent="0.3">
      <c r="C623" s="12" t="s">
        <v>37932</v>
      </c>
      <c r="D623" s="160" t="s">
        <v>1015</v>
      </c>
      <c r="E623" s="36" t="s">
        <v>13577</v>
      </c>
      <c r="F623" s="104">
        <v>5.6</v>
      </c>
      <c r="G623" s="94" t="s">
        <v>704</v>
      </c>
      <c r="H623" s="94" t="s">
        <v>3772</v>
      </c>
      <c r="I623" s="101">
        <v>1993</v>
      </c>
      <c r="J623" s="116"/>
      <c r="K623" s="90">
        <v>3420658721</v>
      </c>
      <c r="L623" s="90">
        <f>IF(K623/1024 &gt;1,K623/1024," ")</f>
        <v>3340487.0322265625</v>
      </c>
      <c r="M623" s="90">
        <f>IF(K623/1048576 &gt;1,K623/1048576," ")</f>
        <v>3262.1943674087524</v>
      </c>
      <c r="N623" s="91">
        <f>IF(K623&gt;999999999,K623/1073741824," ")</f>
        <v>3.1857366869226098</v>
      </c>
      <c r="O623" s="194" t="s">
        <v>23503</v>
      </c>
      <c r="P623" s="197" t="s">
        <v>23504</v>
      </c>
    </row>
    <row r="624" spans="3:16" ht="20.100000000000001" customHeight="1" x14ac:dyDescent="0.3">
      <c r="C624" s="28"/>
      <c r="D624" s="177"/>
      <c r="E624" s="36"/>
      <c r="F624" s="51"/>
      <c r="G624" s="9"/>
      <c r="H624" s="9"/>
      <c r="I624" s="9"/>
      <c r="J624" s="9"/>
      <c r="K624" s="45"/>
      <c r="L624" s="45"/>
      <c r="M624" s="45"/>
      <c r="N624" s="14"/>
    </row>
    <row r="625" spans="3:16" ht="27" customHeight="1" x14ac:dyDescent="0.35">
      <c r="C625" s="8" t="s">
        <v>5165</v>
      </c>
      <c r="D625" s="177"/>
      <c r="E625" s="36"/>
      <c r="F625" s="51"/>
      <c r="G625" s="9"/>
      <c r="H625" s="9"/>
      <c r="I625" s="9"/>
      <c r="J625" s="9"/>
      <c r="K625" s="45"/>
      <c r="L625" s="45"/>
      <c r="M625" s="45"/>
      <c r="N625" s="14"/>
    </row>
    <row r="626" spans="3:16" ht="20.100000000000001" customHeight="1" x14ac:dyDescent="0.3">
      <c r="C626" s="12" t="s">
        <v>37933</v>
      </c>
      <c r="D626" s="217" t="s">
        <v>5137</v>
      </c>
      <c r="E626" s="36" t="s">
        <v>10319</v>
      </c>
      <c r="F626" s="49">
        <v>5.5</v>
      </c>
      <c r="G626" s="9" t="s">
        <v>704</v>
      </c>
      <c r="H626" s="9" t="s">
        <v>5121</v>
      </c>
      <c r="I626" s="9">
        <v>1986</v>
      </c>
      <c r="J626" s="9"/>
      <c r="K626" s="45">
        <v>2655064760</v>
      </c>
      <c r="L626" s="45">
        <f t="shared" ref="L626:L634" si="124">IF(K626/1024 &gt;1,K626/1024," ")</f>
        <v>2592836.6796875</v>
      </c>
      <c r="M626" s="45">
        <f t="shared" ref="M626:M634" si="125">IF(K626/1048576 &gt;1,K626/1048576," ")</f>
        <v>2532.0670700073242</v>
      </c>
      <c r="N626" s="14">
        <f t="shared" ref="N626:N634" si="126">IF(K626&gt;999999999,K626/1073741824," ")</f>
        <v>2.4727217480540276</v>
      </c>
      <c r="O626" s="194" t="s">
        <v>30365</v>
      </c>
      <c r="P626" s="197" t="s">
        <v>30366</v>
      </c>
    </row>
    <row r="627" spans="3:16" ht="20.100000000000001" customHeight="1" x14ac:dyDescent="0.3">
      <c r="C627" s="12" t="s">
        <v>37934</v>
      </c>
      <c r="D627" s="217" t="s">
        <v>5136</v>
      </c>
      <c r="E627" s="36" t="s">
        <v>10320</v>
      </c>
      <c r="F627" s="49">
        <v>4.5</v>
      </c>
      <c r="G627" s="9" t="s">
        <v>704</v>
      </c>
      <c r="H627" s="9" t="s">
        <v>5122</v>
      </c>
      <c r="I627" s="9">
        <v>1987</v>
      </c>
      <c r="J627" s="9"/>
      <c r="K627" s="45">
        <v>2685122872</v>
      </c>
      <c r="L627" s="45">
        <f t="shared" si="124"/>
        <v>2622190.3046875</v>
      </c>
      <c r="M627" s="45">
        <f t="shared" si="125"/>
        <v>2560.7327194213867</v>
      </c>
      <c r="N627" s="14">
        <f t="shared" si="126"/>
        <v>2.500715546309948</v>
      </c>
      <c r="O627" s="194" t="s">
        <v>30367</v>
      </c>
      <c r="P627" s="197" t="s">
        <v>30368</v>
      </c>
    </row>
    <row r="628" spans="3:16" ht="20.100000000000001" customHeight="1" x14ac:dyDescent="0.3">
      <c r="C628" s="12" t="s">
        <v>37935</v>
      </c>
      <c r="D628" s="177" t="s">
        <v>5152</v>
      </c>
      <c r="E628" s="36" t="s">
        <v>10321</v>
      </c>
      <c r="F628" s="49">
        <v>3.8</v>
      </c>
      <c r="G628" s="9" t="s">
        <v>704</v>
      </c>
      <c r="H628" s="9" t="s">
        <v>3761</v>
      </c>
      <c r="I628" s="9">
        <v>1989</v>
      </c>
      <c r="J628" s="9"/>
      <c r="K628" s="45">
        <v>2680454825</v>
      </c>
      <c r="L628" s="45">
        <f t="shared" si="124"/>
        <v>2617631.6650390625</v>
      </c>
      <c r="M628" s="45">
        <f t="shared" si="125"/>
        <v>2556.2809228897095</v>
      </c>
      <c r="N628" s="14">
        <f t="shared" si="126"/>
        <v>2.4963680887594819</v>
      </c>
      <c r="O628" s="194" t="s">
        <v>30369</v>
      </c>
      <c r="P628" s="197" t="s">
        <v>30370</v>
      </c>
    </row>
    <row r="629" spans="3:16" ht="20.100000000000001" customHeight="1" x14ac:dyDescent="0.3">
      <c r="F629" s="49"/>
      <c r="G629" s="9"/>
      <c r="H629" s="9"/>
      <c r="I629" s="19"/>
      <c r="J629" s="19"/>
      <c r="K629" s="22"/>
      <c r="L629" s="45" t="str">
        <f t="shared" si="124"/>
        <v xml:space="preserve"> </v>
      </c>
      <c r="M629" s="45" t="str">
        <f t="shared" si="125"/>
        <v xml:space="preserve"> </v>
      </c>
      <c r="N629" s="14" t="str">
        <f t="shared" si="126"/>
        <v xml:space="preserve"> </v>
      </c>
    </row>
    <row r="630" spans="3:16" s="149" customFormat="1" ht="27" customHeight="1" x14ac:dyDescent="0.35">
      <c r="C630" s="8" t="s">
        <v>104</v>
      </c>
      <c r="D630" s="237"/>
      <c r="E630" s="8"/>
      <c r="F630" s="49"/>
      <c r="G630" s="9"/>
      <c r="H630" s="9"/>
      <c r="I630" s="9"/>
      <c r="J630" s="9"/>
      <c r="K630" s="23"/>
      <c r="L630" s="45" t="str">
        <f t="shared" si="124"/>
        <v xml:space="preserve"> </v>
      </c>
      <c r="M630" s="45" t="str">
        <f t="shared" si="125"/>
        <v xml:space="preserve"> </v>
      </c>
      <c r="N630" s="14" t="str">
        <f t="shared" si="126"/>
        <v xml:space="preserve"> </v>
      </c>
      <c r="O630" s="194"/>
      <c r="P630" s="197"/>
    </row>
    <row r="631" spans="3:16" ht="20.100000000000001" customHeight="1" x14ac:dyDescent="0.3">
      <c r="C631" s="7" t="s">
        <v>37936</v>
      </c>
      <c r="D631" s="178" t="s">
        <v>1138</v>
      </c>
      <c r="E631" s="36" t="s">
        <v>10375</v>
      </c>
      <c r="F631" s="51">
        <v>7.9</v>
      </c>
      <c r="G631" s="9" t="s">
        <v>704</v>
      </c>
      <c r="H631" s="9" t="s">
        <v>3758</v>
      </c>
      <c r="I631" s="9">
        <v>1981</v>
      </c>
      <c r="J631" s="9"/>
      <c r="K631" s="45">
        <v>3296106095</v>
      </c>
      <c r="L631" s="45">
        <f t="shared" si="124"/>
        <v>3218853.6083984375</v>
      </c>
      <c r="M631" s="45">
        <f t="shared" si="125"/>
        <v>3143.4117269515991</v>
      </c>
      <c r="N631" s="14">
        <f t="shared" si="126"/>
        <v>3.069738014601171</v>
      </c>
      <c r="O631" s="194" t="s">
        <v>30371</v>
      </c>
      <c r="P631" s="197" t="s">
        <v>30372</v>
      </c>
    </row>
    <row r="632" spans="3:16" ht="20.100000000000001" customHeight="1" x14ac:dyDescent="0.3">
      <c r="C632" s="7" t="s">
        <v>37937</v>
      </c>
      <c r="D632" s="217" t="s">
        <v>1139</v>
      </c>
      <c r="E632" s="36" t="s">
        <v>10376</v>
      </c>
      <c r="F632" s="51">
        <v>7.5</v>
      </c>
      <c r="G632" s="9" t="s">
        <v>704</v>
      </c>
      <c r="H632" s="9" t="s">
        <v>3739</v>
      </c>
      <c r="I632" s="9">
        <v>1984</v>
      </c>
      <c r="J632" s="9"/>
      <c r="K632" s="45">
        <v>3262104154</v>
      </c>
      <c r="L632" s="45">
        <f t="shared" si="124"/>
        <v>3185648.587890625</v>
      </c>
      <c r="M632" s="45">
        <f t="shared" si="125"/>
        <v>3110.9849491119385</v>
      </c>
      <c r="N632" s="14">
        <f t="shared" si="126"/>
        <v>3.0380712393671274</v>
      </c>
      <c r="O632" s="194" t="s">
        <v>30373</v>
      </c>
      <c r="P632" s="197" t="s">
        <v>30936</v>
      </c>
    </row>
    <row r="633" spans="3:16" ht="20.100000000000001" customHeight="1" x14ac:dyDescent="0.3">
      <c r="C633" s="7" t="s">
        <v>37938</v>
      </c>
      <c r="D633" s="178" t="s">
        <v>1140</v>
      </c>
      <c r="E633" s="36" t="s">
        <v>10417</v>
      </c>
      <c r="F633" s="51">
        <v>7.8</v>
      </c>
      <c r="G633" s="9" t="s">
        <v>704</v>
      </c>
      <c r="H633" s="9" t="s">
        <v>3739</v>
      </c>
      <c r="I633" s="9">
        <v>1989</v>
      </c>
      <c r="J633" s="9"/>
      <c r="K633" s="45">
        <v>3569184622</v>
      </c>
      <c r="L633" s="45">
        <f t="shared" si="124"/>
        <v>3485531.857421875</v>
      </c>
      <c r="M633" s="45">
        <f t="shared" si="125"/>
        <v>3403.8397045135498</v>
      </c>
      <c r="N633" s="14">
        <f t="shared" si="126"/>
        <v>3.3240622114390135</v>
      </c>
      <c r="O633" s="194" t="s">
        <v>30374</v>
      </c>
      <c r="P633" s="197" t="s">
        <v>30375</v>
      </c>
    </row>
    <row r="634" spans="3:16" ht="20.100000000000001" customHeight="1" x14ac:dyDescent="0.3">
      <c r="C634" s="7" t="s">
        <v>37939</v>
      </c>
      <c r="D634" s="178" t="s">
        <v>1141</v>
      </c>
      <c r="E634" s="36" t="s">
        <v>10418</v>
      </c>
      <c r="F634" s="51">
        <v>5.5</v>
      </c>
      <c r="G634" s="9" t="s">
        <v>704</v>
      </c>
      <c r="H634" s="9" t="s">
        <v>3744</v>
      </c>
      <c r="I634" s="9">
        <v>2008</v>
      </c>
      <c r="J634" s="9"/>
      <c r="K634" s="45">
        <v>3772539472</v>
      </c>
      <c r="L634" s="45">
        <f t="shared" si="124"/>
        <v>3684120.578125</v>
      </c>
      <c r="M634" s="45">
        <f t="shared" si="125"/>
        <v>3597.7740020751953</v>
      </c>
      <c r="N634" s="14">
        <f t="shared" si="126"/>
        <v>3.5134511739015579</v>
      </c>
      <c r="O634" s="194" t="s">
        <v>30376</v>
      </c>
      <c r="P634" s="197" t="s">
        <v>30377</v>
      </c>
    </row>
    <row r="635" spans="3:16" ht="20.100000000000001" customHeight="1" x14ac:dyDescent="0.25"/>
    <row r="636" spans="3:16" ht="27" customHeight="1" x14ac:dyDescent="0.35">
      <c r="C636" s="268" t="s">
        <v>33119</v>
      </c>
      <c r="D636" s="167"/>
      <c r="E636" s="36"/>
      <c r="F636" s="81"/>
      <c r="G636" s="13"/>
      <c r="H636" s="13"/>
      <c r="I636" s="79"/>
      <c r="J636" s="79"/>
      <c r="K636" s="73"/>
      <c r="L636" s="45"/>
      <c r="M636" s="45"/>
      <c r="N636" s="14"/>
    </row>
    <row r="637" spans="3:16" ht="20.100000000000001" customHeight="1" x14ac:dyDescent="0.3">
      <c r="C637" s="7" t="s">
        <v>37940</v>
      </c>
      <c r="D637" s="159" t="s">
        <v>3042</v>
      </c>
      <c r="E637" s="36" t="s">
        <v>13649</v>
      </c>
      <c r="F637" s="104">
        <v>5.7</v>
      </c>
      <c r="G637" s="101" t="s">
        <v>704</v>
      </c>
      <c r="H637" s="101" t="s">
        <v>3769</v>
      </c>
      <c r="I637" s="101">
        <v>2012</v>
      </c>
      <c r="J637" s="101"/>
      <c r="K637" s="90">
        <v>3025956278</v>
      </c>
      <c r="L637" s="90">
        <f>IF(K637/1024 &gt;1,K637/1024," ")</f>
        <v>2955035.427734375</v>
      </c>
      <c r="M637" s="90">
        <f>IF(K637/1048576 &gt;1,K637/1048576," ")</f>
        <v>2885.7767848968506</v>
      </c>
      <c r="N637" s="91">
        <f>IF(K637&gt;999999999,K637/1073741824," ")</f>
        <v>2.8181413915008307</v>
      </c>
      <c r="O637" s="194" t="s">
        <v>23628</v>
      </c>
      <c r="P637" s="197" t="s">
        <v>23629</v>
      </c>
    </row>
    <row r="638" spans="3:16" ht="20.100000000000001" customHeight="1" x14ac:dyDescent="0.3">
      <c r="C638" s="102" t="s">
        <v>37941</v>
      </c>
      <c r="D638" s="159" t="s">
        <v>5037</v>
      </c>
      <c r="E638" s="36" t="s">
        <v>13650</v>
      </c>
      <c r="F638" s="104">
        <v>5.3</v>
      </c>
      <c r="G638" s="101" t="s">
        <v>704</v>
      </c>
      <c r="H638" s="101" t="s">
        <v>3744</v>
      </c>
      <c r="I638" s="101">
        <v>2014</v>
      </c>
      <c r="J638" s="101"/>
      <c r="K638" s="90">
        <v>4026428198</v>
      </c>
      <c r="L638" s="90">
        <f>IF(K638/1024 &gt;1,K638/1024," ")</f>
        <v>3932058.787109375</v>
      </c>
      <c r="M638" s="90">
        <f>IF(K638/1048576 &gt;1,K638/1048576," ")</f>
        <v>3839.901159286499</v>
      </c>
      <c r="N638" s="91">
        <f>IF(K638&gt;999999999,K638/1073741824," ")</f>
        <v>3.7499034758657217</v>
      </c>
      <c r="O638" s="194" t="s">
        <v>23630</v>
      </c>
      <c r="P638" s="197" t="s">
        <v>23631</v>
      </c>
    </row>
    <row r="639" spans="3:16" ht="20.100000000000001" customHeight="1" x14ac:dyDescent="0.3">
      <c r="C639" s="7"/>
      <c r="D639" s="178"/>
      <c r="E639" s="36"/>
      <c r="F639" s="51"/>
      <c r="G639" s="9"/>
      <c r="H639" s="9"/>
      <c r="I639" s="9"/>
      <c r="J639" s="9"/>
      <c r="K639" s="45"/>
      <c r="L639" s="45"/>
      <c r="M639" s="45"/>
      <c r="N639" s="14"/>
    </row>
    <row r="640" spans="3:16" ht="27" customHeight="1" x14ac:dyDescent="0.35">
      <c r="C640" s="8" t="s">
        <v>4017</v>
      </c>
      <c r="D640" s="178"/>
      <c r="E640" s="36"/>
      <c r="F640" s="51"/>
      <c r="G640" s="9"/>
      <c r="H640" s="9"/>
      <c r="I640" s="9"/>
      <c r="J640" s="9"/>
      <c r="K640" s="45"/>
      <c r="L640" s="45"/>
      <c r="M640" s="45"/>
      <c r="N640" s="14"/>
    </row>
    <row r="641" spans="3:16" s="303" customFormat="1" ht="20.100000000000001" customHeight="1" x14ac:dyDescent="0.3">
      <c r="C641" s="109" t="s">
        <v>37942</v>
      </c>
      <c r="D641" s="168" t="s">
        <v>4017</v>
      </c>
      <c r="E641" s="36" t="s">
        <v>10322</v>
      </c>
      <c r="F641" s="99">
        <v>5.8</v>
      </c>
      <c r="G641" s="99" t="s">
        <v>704</v>
      </c>
      <c r="H641" s="105" t="s">
        <v>4081</v>
      </c>
      <c r="I641" s="101">
        <v>2010</v>
      </c>
      <c r="J641" s="101"/>
      <c r="K641" s="90">
        <v>4351760247</v>
      </c>
      <c r="L641" s="90">
        <f>IF(K641/1024 &gt;1,K641/1024," ")</f>
        <v>4249765.8662109375</v>
      </c>
      <c r="M641" s="90">
        <f>IF(K641/1048576 &gt;1,K641/1048576," ")</f>
        <v>4150.1619787216187</v>
      </c>
      <c r="N641" s="91">
        <f>IF(K641&gt;999999999,K641/1073741824," ")</f>
        <v>4.0528925573453307</v>
      </c>
      <c r="O641" s="194" t="s">
        <v>23652</v>
      </c>
      <c r="P641" s="197" t="s">
        <v>23653</v>
      </c>
    </row>
    <row r="642" spans="3:16" ht="20.100000000000001" customHeight="1" x14ac:dyDescent="0.3">
      <c r="C642" s="20" t="s">
        <v>37943</v>
      </c>
      <c r="D642" s="181" t="s">
        <v>7876</v>
      </c>
      <c r="E642" s="36" t="s">
        <v>10323</v>
      </c>
      <c r="F642" s="81">
        <v>5.6</v>
      </c>
      <c r="G642" s="13" t="s">
        <v>704</v>
      </c>
      <c r="H642" s="13" t="s">
        <v>5878</v>
      </c>
      <c r="I642" s="79">
        <v>2013</v>
      </c>
      <c r="J642" s="79"/>
      <c r="K642" s="73">
        <v>4901331553</v>
      </c>
      <c r="L642" s="90">
        <f>IF(K642/1024 &gt;1,K642/1024," ")</f>
        <v>4786456.5947265625</v>
      </c>
      <c r="M642" s="90">
        <f>IF(K642/1048576 &gt;1,K642/1048576," ")</f>
        <v>4674.2740182876587</v>
      </c>
      <c r="N642" s="91">
        <f>IF(K642&gt;999999999,K642/1073741824," ")</f>
        <v>4.5647207209840417</v>
      </c>
      <c r="O642" s="194" t="s">
        <v>23646</v>
      </c>
      <c r="P642" s="197" t="s">
        <v>23647</v>
      </c>
    </row>
    <row r="643" spans="3:16" ht="20.100000000000001" customHeight="1" x14ac:dyDescent="0.3">
      <c r="C643" s="20" t="s">
        <v>37944</v>
      </c>
      <c r="D643" s="157" t="s">
        <v>5972</v>
      </c>
      <c r="E643" s="36" t="s">
        <v>10324</v>
      </c>
      <c r="F643" s="81">
        <v>4.9000000000000004</v>
      </c>
      <c r="G643" s="13" t="s">
        <v>704</v>
      </c>
      <c r="H643" s="13" t="s">
        <v>5878</v>
      </c>
      <c r="I643" s="79">
        <v>2015</v>
      </c>
      <c r="J643" s="79"/>
      <c r="K643" s="73">
        <v>4523943507</v>
      </c>
      <c r="L643" s="90">
        <f>IF(K643/1024 &gt;1,K643/1024," ")</f>
        <v>4417913.5810546875</v>
      </c>
      <c r="M643" s="90">
        <f>IF(K643/1048576 &gt;1,K643/1048576," ")</f>
        <v>4314.3687314987183</v>
      </c>
      <c r="N643" s="91">
        <f>IF(K643&gt;999999999,K643/1073741824," ")</f>
        <v>4.2132507143542171</v>
      </c>
      <c r="O643" s="194" t="s">
        <v>23648</v>
      </c>
      <c r="P643" s="197" t="s">
        <v>23649</v>
      </c>
    </row>
    <row r="644" spans="3:16" ht="20.100000000000001" customHeight="1" x14ac:dyDescent="0.3">
      <c r="C644" s="29" t="s">
        <v>37945</v>
      </c>
      <c r="D644" s="157" t="s">
        <v>8088</v>
      </c>
      <c r="E644" s="36" t="s">
        <v>13659</v>
      </c>
      <c r="F644" s="131">
        <v>4.5999999999999996</v>
      </c>
      <c r="G644" s="13" t="s">
        <v>704</v>
      </c>
      <c r="H644" s="13" t="s">
        <v>5878</v>
      </c>
      <c r="I644" s="133">
        <v>2018</v>
      </c>
      <c r="J644" s="74"/>
      <c r="K644" s="73">
        <v>5362454690</v>
      </c>
      <c r="L644" s="90">
        <f>IF(K644/1024 &gt;1,K644/1024," ")</f>
        <v>5236772.158203125</v>
      </c>
      <c r="M644" s="90">
        <f>IF(K644/1048576 &gt;1,K644/1048576," ")</f>
        <v>5114.0353107452393</v>
      </c>
      <c r="N644" s="91">
        <f>IF(K644&gt;999999999,K644/1073741824," ")</f>
        <v>4.9941751081496477</v>
      </c>
      <c r="O644" s="194" t="s">
        <v>23650</v>
      </c>
      <c r="P644" s="197" t="s">
        <v>23651</v>
      </c>
    </row>
    <row r="645" spans="3:16" ht="20.100000000000001" customHeight="1" x14ac:dyDescent="0.3">
      <c r="C645" s="7"/>
      <c r="D645" s="178"/>
      <c r="E645" s="36"/>
      <c r="F645" s="51"/>
      <c r="G645" s="9"/>
      <c r="H645" s="9"/>
      <c r="I645" s="9"/>
      <c r="J645" s="9"/>
      <c r="K645" s="45"/>
      <c r="L645" s="45"/>
      <c r="M645" s="45"/>
      <c r="N645" s="14"/>
    </row>
    <row r="646" spans="3:16" ht="27" customHeight="1" x14ac:dyDescent="0.35">
      <c r="C646" s="8" t="s">
        <v>3263</v>
      </c>
      <c r="D646" s="178"/>
      <c r="E646" s="36"/>
      <c r="F646" s="51"/>
      <c r="G646" s="9"/>
      <c r="H646" s="9"/>
      <c r="I646" s="9"/>
      <c r="J646" s="9"/>
      <c r="K646" s="45"/>
      <c r="L646" s="45"/>
      <c r="M646" s="45"/>
      <c r="N646" s="14"/>
    </row>
    <row r="647" spans="3:16" ht="20.100000000000001" customHeight="1" x14ac:dyDescent="0.3">
      <c r="C647" s="7" t="s">
        <v>37946</v>
      </c>
      <c r="D647" s="178" t="s">
        <v>3263</v>
      </c>
      <c r="E647" s="36" t="s">
        <v>10377</v>
      </c>
      <c r="F647" s="51">
        <v>7.3</v>
      </c>
      <c r="G647" s="9"/>
      <c r="H647" s="9" t="s">
        <v>3739</v>
      </c>
      <c r="I647" s="21">
        <v>2008</v>
      </c>
      <c r="J647" s="21"/>
      <c r="K647" s="25">
        <v>2944669081</v>
      </c>
      <c r="L647" s="45">
        <f>IF(K647/1024 &gt;1,K647/1024," ")</f>
        <v>2875653.3994140625</v>
      </c>
      <c r="M647" s="45">
        <f>IF(K647/1048576 &gt;1,K647/1048576," ")</f>
        <v>2808.2552728652954</v>
      </c>
      <c r="N647" s="14">
        <f>IF(K647&gt;999999999,K647/1073741824," ")</f>
        <v>2.742436789907515</v>
      </c>
      <c r="O647" s="194" t="s">
        <v>30378</v>
      </c>
      <c r="P647" s="197" t="s">
        <v>30379</v>
      </c>
    </row>
    <row r="648" spans="3:16" ht="20.100000000000001" customHeight="1" x14ac:dyDescent="0.3">
      <c r="C648" s="12" t="s">
        <v>37947</v>
      </c>
      <c r="D648" s="177" t="s">
        <v>3347</v>
      </c>
      <c r="E648" s="36" t="s">
        <v>10378</v>
      </c>
      <c r="F648" s="51">
        <v>6.6</v>
      </c>
      <c r="G648" s="9"/>
      <c r="H648" s="9" t="s">
        <v>3739</v>
      </c>
      <c r="I648" s="9">
        <v>2010</v>
      </c>
      <c r="J648" s="9"/>
      <c r="K648" s="45">
        <v>3958761426</v>
      </c>
      <c r="L648" s="45">
        <f>IF(K648/1024 &gt;1,K648/1024," ")</f>
        <v>3865977.955078125</v>
      </c>
      <c r="M648" s="45">
        <f>IF(K648/1048576 &gt;1,K648/1048576," ")</f>
        <v>3775.3690967559814</v>
      </c>
      <c r="N648" s="14">
        <f>IF(K648&gt;999999999,K648/1073741824," ")</f>
        <v>3.6868838835507631</v>
      </c>
      <c r="O648" s="194" t="s">
        <v>30380</v>
      </c>
      <c r="P648" s="197" t="s">
        <v>30381</v>
      </c>
    </row>
    <row r="649" spans="3:16" ht="20.100000000000001" customHeight="1" x14ac:dyDescent="0.3">
      <c r="C649" s="29" t="s">
        <v>37948</v>
      </c>
      <c r="D649" s="177" t="s">
        <v>3726</v>
      </c>
      <c r="E649" s="36" t="s">
        <v>10419</v>
      </c>
      <c r="F649" s="51">
        <v>6.1</v>
      </c>
      <c r="G649" s="81"/>
      <c r="H649" s="82" t="s">
        <v>5878</v>
      </c>
      <c r="I649" s="9">
        <v>2010</v>
      </c>
      <c r="J649" s="9"/>
      <c r="K649" s="73">
        <v>4609841244</v>
      </c>
      <c r="L649" s="45">
        <f>IF(K649/1024 &gt;1,K649/1024," ")</f>
        <v>4501798.08984375</v>
      </c>
      <c r="M649" s="45">
        <f>IF(K649/1048576 &gt;1,K649/1048576," ")</f>
        <v>4396.2871971130371</v>
      </c>
      <c r="N649" s="14">
        <f>IF(K649&gt;999999999,K649/1073741824," ")</f>
        <v>4.2932492159307003</v>
      </c>
      <c r="O649" s="194" t="s">
        <v>30382</v>
      </c>
      <c r="P649" s="197" t="s">
        <v>30383</v>
      </c>
    </row>
    <row r="650" spans="3:16" ht="20.100000000000001" customHeight="1" x14ac:dyDescent="0.3">
      <c r="C650" s="28" t="s">
        <v>37949</v>
      </c>
      <c r="D650" s="171" t="s">
        <v>6555</v>
      </c>
      <c r="E650" s="36" t="s">
        <v>10420</v>
      </c>
      <c r="F650" s="49">
        <v>6.2</v>
      </c>
      <c r="G650" s="49"/>
      <c r="H650" s="13" t="s">
        <v>5878</v>
      </c>
      <c r="I650" s="9">
        <v>2015</v>
      </c>
      <c r="J650" s="9"/>
      <c r="K650" s="45">
        <v>3964474917</v>
      </c>
      <c r="L650" s="45">
        <f>IF(K650/1024 &gt;1,K650/1024," ")</f>
        <v>3871557.5361328125</v>
      </c>
      <c r="M650" s="45">
        <f>IF(K650/1048576 &gt;1,K650/1048576," ")</f>
        <v>3780.8179063796997</v>
      </c>
      <c r="N650" s="14">
        <f>IF(K650&gt;999999999,K650/1073741824," ")</f>
        <v>3.6922049866989255</v>
      </c>
      <c r="O650" s="194" t="s">
        <v>30384</v>
      </c>
      <c r="P650" s="197" t="s">
        <v>30385</v>
      </c>
    </row>
    <row r="651" spans="3:16" ht="20.100000000000001" customHeight="1" x14ac:dyDescent="0.3">
      <c r="C651" s="48" t="s">
        <v>37950</v>
      </c>
      <c r="D651" s="157" t="s">
        <v>8988</v>
      </c>
      <c r="E651" s="36" t="s">
        <v>10421</v>
      </c>
      <c r="F651" s="81">
        <v>6.3</v>
      </c>
      <c r="G651" s="13" t="s">
        <v>704</v>
      </c>
      <c r="H651" s="13" t="s">
        <v>3757</v>
      </c>
      <c r="I651" s="79">
        <v>2019</v>
      </c>
      <c r="J651" s="79"/>
      <c r="K651" s="73">
        <v>4895997952</v>
      </c>
      <c r="L651" s="45">
        <f>IF(K651/1024 &gt;1,K651/1024," ")</f>
        <v>4781248</v>
      </c>
      <c r="M651" s="45">
        <f>IF(K651/1048576 &gt;1,K651/1048576," ")</f>
        <v>4669.1875</v>
      </c>
      <c r="N651" s="14">
        <f>IF(K651&gt;999999999,K651/1073741824," ")</f>
        <v>4.55975341796875</v>
      </c>
      <c r="O651" s="194" t="s">
        <v>30386</v>
      </c>
      <c r="P651" s="197" t="s">
        <v>30937</v>
      </c>
    </row>
    <row r="652" spans="3:16" ht="20.100000000000001" customHeight="1" x14ac:dyDescent="0.3">
      <c r="C652" s="7"/>
      <c r="D652" s="178"/>
      <c r="E652" s="36"/>
      <c r="F652" s="51"/>
      <c r="G652" s="9"/>
      <c r="H652" s="9"/>
      <c r="I652" s="9"/>
      <c r="J652" s="9"/>
      <c r="K652" s="45"/>
      <c r="L652" s="45"/>
      <c r="M652" s="45"/>
      <c r="N652" s="14"/>
    </row>
    <row r="653" spans="3:16" ht="27" customHeight="1" x14ac:dyDescent="0.35">
      <c r="C653" s="8" t="s">
        <v>2215</v>
      </c>
      <c r="D653" s="178"/>
      <c r="E653" s="36"/>
      <c r="F653" s="51"/>
      <c r="G653" s="9"/>
      <c r="H653" s="9"/>
      <c r="I653" s="9"/>
      <c r="J653" s="9"/>
      <c r="K653" s="45"/>
      <c r="L653" s="45"/>
      <c r="M653" s="45"/>
      <c r="N653" s="14"/>
    </row>
    <row r="654" spans="3:16" ht="20.100000000000001" customHeight="1" x14ac:dyDescent="0.3">
      <c r="C654" s="12" t="s">
        <v>37951</v>
      </c>
      <c r="D654" s="177" t="s">
        <v>2215</v>
      </c>
      <c r="E654" s="36" t="s">
        <v>10325</v>
      </c>
      <c r="F654" s="68">
        <v>6.6</v>
      </c>
      <c r="G654" s="21" t="s">
        <v>704</v>
      </c>
      <c r="H654" s="9" t="s">
        <v>3744</v>
      </c>
      <c r="I654" s="9">
        <v>2008</v>
      </c>
      <c r="J654" s="9"/>
      <c r="K654" s="45">
        <v>4164990973</v>
      </c>
      <c r="L654" s="45">
        <f t="shared" ref="L654:L738" si="127">IF(K654/1024 &gt;1,K654/1024," ")</f>
        <v>4067373.9970703125</v>
      </c>
      <c r="M654" s="45">
        <f t="shared" ref="M654:M738" si="128">IF(K654/1048576 &gt;1,K654/1048576," ")</f>
        <v>3972.0449190139771</v>
      </c>
      <c r="N654" s="14">
        <f t="shared" ref="N654:N738" si="129">IF(K654&gt;999999999,K654/1073741824," ")</f>
        <v>3.878950116224587</v>
      </c>
      <c r="O654" s="194" t="s">
        <v>30387</v>
      </c>
      <c r="P654" s="197" t="s">
        <v>30388</v>
      </c>
    </row>
    <row r="655" spans="3:16" ht="20.100000000000001" customHeight="1" x14ac:dyDescent="0.3">
      <c r="C655" s="7" t="s">
        <v>37952</v>
      </c>
      <c r="D655" s="217" t="s">
        <v>523</v>
      </c>
      <c r="E655" s="36" t="s">
        <v>10326</v>
      </c>
      <c r="F655" s="68">
        <v>5.9</v>
      </c>
      <c r="G655" s="9" t="s">
        <v>704</v>
      </c>
      <c r="H655" s="9" t="s">
        <v>3739</v>
      </c>
      <c r="I655" s="9">
        <v>2010</v>
      </c>
      <c r="J655" s="9"/>
      <c r="K655" s="45">
        <v>3787814818</v>
      </c>
      <c r="L655" s="45">
        <f t="shared" si="127"/>
        <v>3699037.908203125</v>
      </c>
      <c r="M655" s="45">
        <f t="shared" si="128"/>
        <v>3612.3417072296143</v>
      </c>
      <c r="N655" s="14">
        <f t="shared" si="129"/>
        <v>3.5276774484664202</v>
      </c>
      <c r="O655" s="194" t="s">
        <v>30389</v>
      </c>
      <c r="P655" s="197" t="s">
        <v>30938</v>
      </c>
    </row>
    <row r="656" spans="3:16" ht="20.100000000000001" customHeight="1" x14ac:dyDescent="0.3">
      <c r="C656" s="12" t="s">
        <v>37953</v>
      </c>
      <c r="D656" s="177" t="s">
        <v>3416</v>
      </c>
      <c r="E656" s="36" t="s">
        <v>10327</v>
      </c>
      <c r="F656" s="51">
        <v>6.1</v>
      </c>
      <c r="G656" s="9" t="s">
        <v>704</v>
      </c>
      <c r="H656" s="9" t="s">
        <v>3759</v>
      </c>
      <c r="I656" s="9">
        <v>2013</v>
      </c>
      <c r="J656" s="9"/>
      <c r="K656" s="45">
        <v>4895997952</v>
      </c>
      <c r="L656" s="45">
        <f t="shared" si="127"/>
        <v>4781248</v>
      </c>
      <c r="M656" s="45">
        <f t="shared" si="128"/>
        <v>4669.1875</v>
      </c>
      <c r="N656" s="14">
        <f t="shared" si="129"/>
        <v>4.55975341796875</v>
      </c>
      <c r="O656" s="194" t="s">
        <v>30390</v>
      </c>
      <c r="P656" s="197" t="s">
        <v>30391</v>
      </c>
    </row>
    <row r="657" spans="3:16" ht="20.100000000000001" customHeight="1" x14ac:dyDescent="0.3">
      <c r="C657" s="20"/>
      <c r="D657" s="167"/>
      <c r="E657" s="36"/>
      <c r="F657" s="81"/>
      <c r="G657" s="13"/>
      <c r="H657" s="13"/>
      <c r="I657" s="79"/>
      <c r="J657" s="79"/>
      <c r="K657" s="73"/>
      <c r="L657" s="45"/>
      <c r="M657" s="45"/>
      <c r="N657" s="14"/>
    </row>
    <row r="658" spans="3:16" ht="27" customHeight="1" x14ac:dyDescent="0.35">
      <c r="C658" s="268" t="s">
        <v>33122</v>
      </c>
      <c r="D658" s="167"/>
      <c r="E658" s="36"/>
      <c r="F658" s="81"/>
      <c r="G658" s="13"/>
      <c r="H658" s="13"/>
      <c r="I658" s="79"/>
      <c r="J658" s="79"/>
      <c r="K658" s="73"/>
      <c r="L658" s="45"/>
      <c r="M658" s="45"/>
      <c r="N658" s="14"/>
    </row>
    <row r="659" spans="3:16" ht="20.100000000000001" customHeight="1" x14ac:dyDescent="0.3">
      <c r="C659" s="28" t="s">
        <v>37954</v>
      </c>
      <c r="D659" s="168" t="s">
        <v>6679</v>
      </c>
      <c r="E659" s="36" t="s">
        <v>13705</v>
      </c>
      <c r="F659" s="99">
        <v>3.8</v>
      </c>
      <c r="G659" s="99"/>
      <c r="H659" s="101" t="s">
        <v>5892</v>
      </c>
      <c r="I659" s="101">
        <v>2004</v>
      </c>
      <c r="J659" s="101"/>
      <c r="K659" s="90">
        <v>3976398756</v>
      </c>
      <c r="L659" s="90">
        <f>IF(K659/1024 &gt;1,K659/1024," ")</f>
        <v>3883201.91015625</v>
      </c>
      <c r="M659" s="90">
        <f>IF(K659/1048576 &gt;1,K659/1048576," ")</f>
        <v>3792.1893653869629</v>
      </c>
      <c r="N659" s="91">
        <f>IF(K659&gt;999999999,K659/1073741824," ")</f>
        <v>3.7033099271357059</v>
      </c>
      <c r="O659" s="199" t="s">
        <v>17521</v>
      </c>
      <c r="P659" s="197" t="s">
        <v>23723</v>
      </c>
    </row>
    <row r="660" spans="3:16" ht="20.100000000000001" customHeight="1" x14ac:dyDescent="0.3">
      <c r="C660" s="28" t="s">
        <v>37955</v>
      </c>
      <c r="D660" s="176" t="s">
        <v>6680</v>
      </c>
      <c r="E660" s="36" t="s">
        <v>13704</v>
      </c>
      <c r="F660" s="99">
        <v>3.8</v>
      </c>
      <c r="G660" s="99"/>
      <c r="H660" s="101" t="s">
        <v>5892</v>
      </c>
      <c r="I660" s="101">
        <v>2006</v>
      </c>
      <c r="J660" s="101"/>
      <c r="K660" s="90">
        <v>3817848117</v>
      </c>
      <c r="L660" s="90">
        <f>IF(K660/1024 &gt;1,K660/1024," ")</f>
        <v>3728367.3017578125</v>
      </c>
      <c r="M660" s="90">
        <f>IF(K660/1048576 &gt;1,K660/1048576," ")</f>
        <v>3640.9836931228638</v>
      </c>
      <c r="N660" s="91">
        <f>IF(K660&gt;999999999,K660/1073741824," ")</f>
        <v>3.5556481378152966</v>
      </c>
      <c r="O660" s="194" t="s">
        <v>17657</v>
      </c>
      <c r="P660" s="197" t="s">
        <v>23722</v>
      </c>
    </row>
    <row r="661" spans="3:16" ht="20.100000000000001" customHeight="1" x14ac:dyDescent="0.25"/>
    <row r="662" spans="3:16" ht="27" customHeight="1" x14ac:dyDescent="0.35">
      <c r="C662" s="268" t="s">
        <v>7685</v>
      </c>
      <c r="D662" s="167"/>
      <c r="E662" s="36"/>
      <c r="F662" s="81"/>
      <c r="G662" s="13"/>
      <c r="H662" s="13"/>
      <c r="I662" s="79"/>
      <c r="J662" s="79"/>
      <c r="K662" s="73"/>
      <c r="L662" s="45"/>
      <c r="M662" s="45"/>
      <c r="N662" s="14"/>
    </row>
    <row r="663" spans="3:16" ht="20.100000000000001" customHeight="1" x14ac:dyDescent="0.3">
      <c r="C663" s="20" t="s">
        <v>37956</v>
      </c>
      <c r="D663" s="167" t="s">
        <v>7685</v>
      </c>
      <c r="E663" s="36" t="s">
        <v>13709</v>
      </c>
      <c r="F663" s="81">
        <v>5.8</v>
      </c>
      <c r="G663" s="81" t="s">
        <v>704</v>
      </c>
      <c r="H663" s="82" t="s">
        <v>5892</v>
      </c>
      <c r="I663" s="79">
        <v>1990</v>
      </c>
      <c r="J663" s="79"/>
      <c r="K663" s="73">
        <v>7744053633</v>
      </c>
      <c r="L663" s="90">
        <f>IF(K663/1024 &gt;1,K663/1024," ")</f>
        <v>7562552.3759765625</v>
      </c>
      <c r="M663" s="90">
        <f>IF(K663/1048576 &gt;1,K663/1048576," ")</f>
        <v>7385.3050546646118</v>
      </c>
      <c r="N663" s="91">
        <f>IF(K663&gt;999999999,K663/1073741824," ")</f>
        <v>7.21221196744591</v>
      </c>
      <c r="O663" s="194" t="s">
        <v>23729</v>
      </c>
      <c r="P663" s="197" t="s">
        <v>23730</v>
      </c>
    </row>
    <row r="664" spans="3:16" ht="20.100000000000001" customHeight="1" x14ac:dyDescent="0.3">
      <c r="C664" s="112" t="s">
        <v>37957</v>
      </c>
      <c r="D664" s="160" t="s">
        <v>5917</v>
      </c>
      <c r="E664" s="36" t="s">
        <v>13710</v>
      </c>
      <c r="F664" s="99">
        <v>6.4</v>
      </c>
      <c r="G664" s="101" t="s">
        <v>704</v>
      </c>
      <c r="H664" s="101" t="s">
        <v>4081</v>
      </c>
      <c r="I664" s="101">
        <v>2014</v>
      </c>
      <c r="J664" s="101"/>
      <c r="K664" s="90">
        <v>4399946785</v>
      </c>
      <c r="L664" s="90">
        <f>IF(K664/1024 &gt;1,K664/1024," ")</f>
        <v>4296823.0322265625</v>
      </c>
      <c r="M664" s="90">
        <f>IF(K664/1048576 &gt;1,K664/1048576," ")</f>
        <v>4196.1162424087524</v>
      </c>
      <c r="N664" s="91">
        <f>IF(K664&gt;999999999,K664/1073741824," ")</f>
        <v>4.0977697679772973</v>
      </c>
      <c r="O664" s="194" t="s">
        <v>23731</v>
      </c>
      <c r="P664" s="197" t="s">
        <v>23732</v>
      </c>
    </row>
    <row r="665" spans="3:16" ht="20.100000000000001" customHeight="1" x14ac:dyDescent="0.3">
      <c r="C665" s="74" t="s">
        <v>37958</v>
      </c>
      <c r="D665" s="157" t="s">
        <v>7685</v>
      </c>
      <c r="E665" s="36" t="s">
        <v>13712</v>
      </c>
      <c r="F665" s="131">
        <v>6.4</v>
      </c>
      <c r="G665" s="13" t="s">
        <v>704</v>
      </c>
      <c r="H665" s="13" t="s">
        <v>5892</v>
      </c>
      <c r="I665" s="133">
        <v>2017</v>
      </c>
      <c r="J665" s="74"/>
      <c r="K665" s="73">
        <v>5368735903</v>
      </c>
      <c r="L665" s="90">
        <f>IF(K665/1024 &gt;1,K665/1024," ")</f>
        <v>5242906.1552734375</v>
      </c>
      <c r="M665" s="90">
        <f>IF(K665/1048576 &gt;1,K665/1048576," ")</f>
        <v>5120.0255422592163</v>
      </c>
      <c r="N665" s="91">
        <f>IF(K665&gt;999999999,K665/1073741824," ")</f>
        <v>5.0000249436125159</v>
      </c>
      <c r="O665" s="194" t="s">
        <v>23734</v>
      </c>
      <c r="P665" s="197" t="s">
        <v>23735</v>
      </c>
    </row>
    <row r="666" spans="3:16" ht="20.100000000000001" customHeight="1" x14ac:dyDescent="0.3">
      <c r="C666" s="7" t="s">
        <v>37959</v>
      </c>
      <c r="D666" s="177" t="s">
        <v>8769</v>
      </c>
      <c r="E666" s="36" t="s">
        <v>13711</v>
      </c>
      <c r="F666" s="81">
        <v>5.7</v>
      </c>
      <c r="G666" s="13" t="s">
        <v>704</v>
      </c>
      <c r="H666" s="13" t="s">
        <v>3744</v>
      </c>
      <c r="I666" s="79">
        <v>2019</v>
      </c>
      <c r="J666" s="79"/>
      <c r="K666" s="73">
        <v>7298961408</v>
      </c>
      <c r="L666" s="90">
        <f>IF(K666/1024 &gt;1,K666/1024," ")</f>
        <v>7127892</v>
      </c>
      <c r="M666" s="90">
        <f>IF(K666/1048576 &gt;1,K666/1048576," ")</f>
        <v>6960.83203125</v>
      </c>
      <c r="N666" s="91">
        <f>IF(K666&gt;999999999,K666/1073741824," ")</f>
        <v>6.7976875305175781</v>
      </c>
      <c r="O666" s="194" t="s">
        <v>23733</v>
      </c>
      <c r="P666" s="197" t="s">
        <v>31205</v>
      </c>
    </row>
    <row r="667" spans="3:16" ht="20.100000000000001" customHeight="1" x14ac:dyDescent="0.25"/>
    <row r="668" spans="3:16" ht="27" customHeight="1" x14ac:dyDescent="0.35">
      <c r="C668" s="268" t="s">
        <v>3310</v>
      </c>
      <c r="D668" s="167"/>
      <c r="E668" s="36"/>
      <c r="F668" s="81"/>
      <c r="G668" s="13"/>
      <c r="H668" s="13"/>
      <c r="I668" s="79"/>
      <c r="J668" s="79"/>
      <c r="K668" s="73"/>
      <c r="L668" s="45"/>
      <c r="M668" s="45"/>
      <c r="N668" s="14"/>
    </row>
    <row r="669" spans="3:16" ht="20.100000000000001" customHeight="1" x14ac:dyDescent="0.3">
      <c r="C669" s="102" t="s">
        <v>37960</v>
      </c>
      <c r="D669" s="159" t="s">
        <v>3310</v>
      </c>
      <c r="E669" s="267" t="s">
        <v>13722</v>
      </c>
      <c r="F669" s="104">
        <v>6</v>
      </c>
      <c r="G669" s="101" t="s">
        <v>704</v>
      </c>
      <c r="H669" s="101" t="s">
        <v>3739</v>
      </c>
      <c r="I669" s="101">
        <v>2012</v>
      </c>
      <c r="J669" s="101"/>
      <c r="K669" s="90">
        <v>3992840953</v>
      </c>
      <c r="L669" s="90">
        <f>IF(K669/1024 &gt;1,K669/1024," ")</f>
        <v>3899258.7431640625</v>
      </c>
      <c r="M669" s="90">
        <f>IF(K669/1048576 &gt;1,K669/1048576," ")</f>
        <v>3807.8698663711548</v>
      </c>
      <c r="N669" s="91">
        <f>IF(K669&gt;999999999,K669/1073741824," ")</f>
        <v>3.7186229163780808</v>
      </c>
      <c r="O669" s="194" t="s">
        <v>17962</v>
      </c>
      <c r="P669" s="197" t="s">
        <v>23752</v>
      </c>
    </row>
    <row r="670" spans="3:16" ht="20.100000000000001" customHeight="1" x14ac:dyDescent="0.3">
      <c r="C670" s="20" t="s">
        <v>37961</v>
      </c>
      <c r="D670" s="161" t="s">
        <v>7208</v>
      </c>
      <c r="E670" s="267" t="s">
        <v>13721</v>
      </c>
      <c r="F670" s="99">
        <v>5</v>
      </c>
      <c r="G670" s="99" t="s">
        <v>704</v>
      </c>
      <c r="H670" s="105" t="s">
        <v>5878</v>
      </c>
      <c r="I670" s="101">
        <v>2016</v>
      </c>
      <c r="J670" s="101"/>
      <c r="K670" s="90">
        <v>5040955412</v>
      </c>
      <c r="L670" s="90">
        <f>IF(K670/1024 &gt;1,K670/1024," ")</f>
        <v>4922808.01953125</v>
      </c>
      <c r="M670" s="90">
        <f>IF(K670/1048576 &gt;1,K670/1048576," ")</f>
        <v>4807.4297065734863</v>
      </c>
      <c r="N670" s="91">
        <f>IF(K670&gt;999999999,K670/1073741824," ")</f>
        <v>4.6947555728256702</v>
      </c>
      <c r="O670" s="194" t="s">
        <v>23750</v>
      </c>
      <c r="P670" s="197" t="s">
        <v>23751</v>
      </c>
    </row>
    <row r="671" spans="3:16" ht="20.100000000000001" customHeight="1" x14ac:dyDescent="0.25"/>
    <row r="672" spans="3:16" ht="27" customHeight="1" x14ac:dyDescent="0.35">
      <c r="C672" s="268" t="s">
        <v>33123</v>
      </c>
      <c r="D672" s="167"/>
      <c r="E672" s="36"/>
      <c r="F672" s="81"/>
      <c r="G672" s="13"/>
      <c r="H672" s="13"/>
      <c r="I672" s="79"/>
      <c r="J672" s="79"/>
      <c r="K672" s="73"/>
      <c r="L672" s="45"/>
      <c r="M672" s="45"/>
      <c r="N672" s="14"/>
    </row>
    <row r="673" spans="3:16" ht="20.100000000000001" customHeight="1" x14ac:dyDescent="0.3">
      <c r="C673" s="12" t="s">
        <v>37962</v>
      </c>
      <c r="D673" s="159" t="s">
        <v>380</v>
      </c>
      <c r="E673" s="267" t="s">
        <v>13729</v>
      </c>
      <c r="F673" s="104">
        <v>4.8</v>
      </c>
      <c r="G673" s="13" t="s">
        <v>704</v>
      </c>
      <c r="H673" s="13" t="s">
        <v>5877</v>
      </c>
      <c r="I673" s="94">
        <v>2010</v>
      </c>
      <c r="J673" s="94"/>
      <c r="K673" s="73">
        <v>5814517760</v>
      </c>
      <c r="L673" s="90">
        <f>IF(K673/1024 &gt;1,K673/1024," ")</f>
        <v>5678240</v>
      </c>
      <c r="M673" s="90">
        <f>IF(K673/1048576 &gt;1,K673/1048576," ")</f>
        <v>5545.15625</v>
      </c>
      <c r="N673" s="91">
        <f>IF(K673&gt;999999999,K673/1073741824," ")</f>
        <v>5.415191650390625</v>
      </c>
      <c r="O673" s="194" t="s">
        <v>23763</v>
      </c>
      <c r="P673" s="197" t="s">
        <v>23764</v>
      </c>
    </row>
    <row r="674" spans="3:16" ht="20.100000000000001" customHeight="1" x14ac:dyDescent="0.3">
      <c r="C674" s="12" t="s">
        <v>37963</v>
      </c>
      <c r="D674" s="160" t="s">
        <v>5683</v>
      </c>
      <c r="E674" s="36" t="s">
        <v>13728</v>
      </c>
      <c r="F674" s="104">
        <v>3.6</v>
      </c>
      <c r="G674" s="101" t="s">
        <v>704</v>
      </c>
      <c r="H674" s="101" t="s">
        <v>3740</v>
      </c>
      <c r="I674" s="101">
        <v>2015</v>
      </c>
      <c r="J674" s="101"/>
      <c r="K674" s="90">
        <v>4084049765</v>
      </c>
      <c r="L674" s="90">
        <f>IF(K674/1024 &gt;1,K674/1024," ")</f>
        <v>3988329.8486328125</v>
      </c>
      <c r="M674" s="90">
        <f>IF(K674/1048576 &gt;1,K674/1048576," ")</f>
        <v>3894.853367805481</v>
      </c>
      <c r="N674" s="91">
        <f>IF(K674&gt;999999999,K674/1073741824," ")</f>
        <v>3.80356774199754</v>
      </c>
      <c r="O674" s="194" t="s">
        <v>23761</v>
      </c>
      <c r="P674" s="197" t="s">
        <v>23762</v>
      </c>
    </row>
    <row r="675" spans="3:16" ht="20.100000000000001" customHeight="1" x14ac:dyDescent="0.3">
      <c r="F675" s="49"/>
      <c r="G675" s="9"/>
      <c r="H675" s="9"/>
      <c r="I675" s="9"/>
      <c r="J675" s="9"/>
      <c r="K675" s="23"/>
      <c r="L675" s="45" t="str">
        <f t="shared" si="127"/>
        <v xml:space="preserve"> </v>
      </c>
      <c r="M675" s="45" t="str">
        <f t="shared" si="128"/>
        <v xml:space="preserve"> </v>
      </c>
      <c r="N675" s="14" t="str">
        <f t="shared" si="129"/>
        <v xml:space="preserve"> </v>
      </c>
    </row>
    <row r="676" spans="3:16" ht="27" customHeight="1" x14ac:dyDescent="0.35">
      <c r="C676" s="8" t="s">
        <v>103</v>
      </c>
      <c r="D676" s="237"/>
      <c r="E676" s="6"/>
      <c r="F676" s="49"/>
      <c r="G676" s="9"/>
      <c r="H676" s="9"/>
      <c r="I676" s="9"/>
      <c r="J676" s="9"/>
      <c r="K676" s="23"/>
      <c r="L676" s="45" t="str">
        <f t="shared" si="127"/>
        <v xml:space="preserve"> </v>
      </c>
      <c r="M676" s="45" t="str">
        <f t="shared" si="128"/>
        <v xml:space="preserve"> </v>
      </c>
      <c r="N676" s="14" t="str">
        <f t="shared" si="129"/>
        <v xml:space="preserve"> </v>
      </c>
    </row>
    <row r="677" spans="3:16" ht="20.100000000000001" customHeight="1" x14ac:dyDescent="0.3">
      <c r="C677" s="7" t="s">
        <v>37206</v>
      </c>
      <c r="D677" s="178" t="s">
        <v>411</v>
      </c>
      <c r="E677" s="36" t="s">
        <v>10379</v>
      </c>
      <c r="F677" s="51">
        <v>6.8</v>
      </c>
      <c r="G677" s="21" t="s">
        <v>3180</v>
      </c>
      <c r="H677" s="13" t="s">
        <v>4114</v>
      </c>
      <c r="I677" s="9">
        <v>1962</v>
      </c>
      <c r="J677" s="9"/>
      <c r="K677" s="73">
        <v>4738455032</v>
      </c>
      <c r="L677" s="45">
        <f t="shared" si="127"/>
        <v>4627397.4921875</v>
      </c>
      <c r="M677" s="45">
        <f t="shared" si="128"/>
        <v>4518.9428634643555</v>
      </c>
      <c r="N677" s="14">
        <f t="shared" si="129"/>
        <v>4.4130301401019096</v>
      </c>
      <c r="O677" s="194" t="s">
        <v>30392</v>
      </c>
      <c r="P677" s="197" t="s">
        <v>30393</v>
      </c>
    </row>
    <row r="678" spans="3:16" ht="20.100000000000001" customHeight="1" x14ac:dyDescent="0.3">
      <c r="C678" s="7" t="s">
        <v>37207</v>
      </c>
      <c r="D678" s="217" t="s">
        <v>412</v>
      </c>
      <c r="E678" s="36" t="s">
        <v>10380</v>
      </c>
      <c r="F678" s="51">
        <v>6.7</v>
      </c>
      <c r="G678" s="21" t="s">
        <v>3038</v>
      </c>
      <c r="H678" s="13" t="s">
        <v>4114</v>
      </c>
      <c r="I678" s="9">
        <v>1963</v>
      </c>
      <c r="J678" s="9"/>
      <c r="K678" s="73">
        <v>4044670582</v>
      </c>
      <c r="L678" s="45">
        <f t="shared" si="127"/>
        <v>3949873.615234375</v>
      </c>
      <c r="M678" s="45">
        <f t="shared" si="128"/>
        <v>3857.2984523773193</v>
      </c>
      <c r="N678" s="14">
        <f t="shared" si="129"/>
        <v>3.7668930198997259</v>
      </c>
      <c r="O678" s="194" t="s">
        <v>30394</v>
      </c>
      <c r="P678" s="197" t="s">
        <v>30395</v>
      </c>
    </row>
    <row r="679" spans="3:16" ht="20.100000000000001" customHeight="1" x14ac:dyDescent="0.3">
      <c r="C679" s="7" t="s">
        <v>37208</v>
      </c>
      <c r="D679" s="217" t="s">
        <v>413</v>
      </c>
      <c r="E679" s="36" t="s">
        <v>10422</v>
      </c>
      <c r="F679" s="51">
        <v>7</v>
      </c>
      <c r="G679" s="21" t="s">
        <v>1146</v>
      </c>
      <c r="H679" s="13" t="s">
        <v>4114</v>
      </c>
      <c r="I679" s="9">
        <v>1964</v>
      </c>
      <c r="J679" s="9"/>
      <c r="K679" s="73">
        <v>3898359766</v>
      </c>
      <c r="L679" s="45">
        <f t="shared" si="127"/>
        <v>3806991.958984375</v>
      </c>
      <c r="M679" s="45">
        <f t="shared" si="128"/>
        <v>3717.7655849456787</v>
      </c>
      <c r="N679" s="14">
        <f t="shared" si="129"/>
        <v>3.6306304540485144</v>
      </c>
      <c r="O679" s="194" t="s">
        <v>30396</v>
      </c>
      <c r="P679" s="197" t="s">
        <v>30397</v>
      </c>
    </row>
    <row r="680" spans="3:16" ht="20.100000000000001" customHeight="1" x14ac:dyDescent="0.3">
      <c r="C680" s="7" t="s">
        <v>37209</v>
      </c>
      <c r="D680" s="178" t="s">
        <v>414</v>
      </c>
      <c r="E680" s="36" t="s">
        <v>10423</v>
      </c>
      <c r="F680" s="51">
        <v>6.4</v>
      </c>
      <c r="G680" s="21" t="s">
        <v>3180</v>
      </c>
      <c r="H680" s="13" t="s">
        <v>3739</v>
      </c>
      <c r="I680" s="9">
        <v>1965</v>
      </c>
      <c r="J680" s="9"/>
      <c r="K680" s="73">
        <v>5222652519</v>
      </c>
      <c r="L680" s="45">
        <f t="shared" si="127"/>
        <v>5100246.6005859375</v>
      </c>
      <c r="M680" s="45">
        <f t="shared" si="128"/>
        <v>4980.7095708847046</v>
      </c>
      <c r="N680" s="14">
        <f t="shared" si="129"/>
        <v>4.8639741903170943</v>
      </c>
      <c r="O680" s="194" t="s">
        <v>30398</v>
      </c>
      <c r="P680" s="197" t="s">
        <v>30399</v>
      </c>
    </row>
    <row r="681" spans="3:16" ht="20.100000000000001" customHeight="1" x14ac:dyDescent="0.3">
      <c r="C681" s="7" t="s">
        <v>37210</v>
      </c>
      <c r="D681" s="178" t="s">
        <v>1166</v>
      </c>
      <c r="E681" s="36" t="s">
        <v>10424</v>
      </c>
      <c r="F681" s="51">
        <v>6.4</v>
      </c>
      <c r="G681" s="21" t="s">
        <v>1146</v>
      </c>
      <c r="H681" s="13" t="s">
        <v>3739</v>
      </c>
      <c r="I681" s="9">
        <v>1967</v>
      </c>
      <c r="J681" s="9"/>
      <c r="K681" s="73">
        <v>4383947144</v>
      </c>
      <c r="L681" s="45">
        <f t="shared" si="127"/>
        <v>4281198.3828125</v>
      </c>
      <c r="M681" s="45">
        <f t="shared" si="128"/>
        <v>4180.857795715332</v>
      </c>
      <c r="N681" s="14">
        <f t="shared" si="129"/>
        <v>4.0828689411282539</v>
      </c>
      <c r="O681" s="194" t="s">
        <v>30396</v>
      </c>
      <c r="P681" s="197" t="s">
        <v>30400</v>
      </c>
    </row>
    <row r="682" spans="3:16" ht="20.100000000000001" customHeight="1" x14ac:dyDescent="0.3">
      <c r="C682" s="7" t="s">
        <v>37211</v>
      </c>
      <c r="D682" s="178" t="s">
        <v>1180</v>
      </c>
      <c r="E682" s="36" t="s">
        <v>10425</v>
      </c>
      <c r="F682" s="51">
        <v>5.3</v>
      </c>
      <c r="G682" s="21" t="s">
        <v>3181</v>
      </c>
      <c r="H682" s="13" t="s">
        <v>5878</v>
      </c>
      <c r="I682" s="9">
        <v>1967</v>
      </c>
      <c r="J682" s="9"/>
      <c r="K682" s="45">
        <v>3790870801</v>
      </c>
      <c r="L682" s="45">
        <f t="shared" si="127"/>
        <v>3702022.2666015625</v>
      </c>
      <c r="M682" s="45">
        <f t="shared" si="128"/>
        <v>3615.2561197280884</v>
      </c>
      <c r="N682" s="14">
        <f t="shared" si="129"/>
        <v>3.5305235544219613</v>
      </c>
      <c r="O682" s="194" t="s">
        <v>30401</v>
      </c>
      <c r="P682" s="197" t="s">
        <v>30939</v>
      </c>
    </row>
    <row r="683" spans="3:16" ht="20.100000000000001" customHeight="1" x14ac:dyDescent="0.3">
      <c r="C683" s="7" t="s">
        <v>37212</v>
      </c>
      <c r="D683" s="178" t="s">
        <v>1167</v>
      </c>
      <c r="E683" s="36" t="s">
        <v>10426</v>
      </c>
      <c r="F683" s="51">
        <v>5.5</v>
      </c>
      <c r="G683" s="21" t="s">
        <v>3100</v>
      </c>
      <c r="H683" s="21" t="s">
        <v>3739</v>
      </c>
      <c r="I683" s="9">
        <v>1969</v>
      </c>
      <c r="J683" s="9"/>
      <c r="K683" s="25">
        <v>5644566181</v>
      </c>
      <c r="L683" s="45">
        <f t="shared" si="127"/>
        <v>5512271.6611328125</v>
      </c>
      <c r="M683" s="45">
        <f t="shared" si="128"/>
        <v>5383.0777940750122</v>
      </c>
      <c r="N683" s="14">
        <f t="shared" si="129"/>
        <v>5.2569119082763791</v>
      </c>
      <c r="O683" s="194" t="s">
        <v>30402</v>
      </c>
      <c r="P683" s="197" t="s">
        <v>30403</v>
      </c>
    </row>
    <row r="684" spans="3:16" ht="20.100000000000001" customHeight="1" x14ac:dyDescent="0.3">
      <c r="C684" s="7" t="s">
        <v>37213</v>
      </c>
      <c r="D684" s="178" t="s">
        <v>1168</v>
      </c>
      <c r="E684" s="36" t="s">
        <v>10427</v>
      </c>
      <c r="F684" s="51">
        <v>6.1</v>
      </c>
      <c r="G684" s="21" t="s">
        <v>3180</v>
      </c>
      <c r="H684" s="13" t="s">
        <v>3739</v>
      </c>
      <c r="I684" s="9">
        <v>1971</v>
      </c>
      <c r="J684" s="9"/>
      <c r="K684" s="73">
        <v>3368403043</v>
      </c>
      <c r="L684" s="45">
        <f t="shared" si="127"/>
        <v>3289456.0966796875</v>
      </c>
      <c r="M684" s="45">
        <f t="shared" si="128"/>
        <v>3212.3594694137573</v>
      </c>
      <c r="N684" s="14">
        <f t="shared" si="129"/>
        <v>3.1370697943493724</v>
      </c>
      <c r="O684" s="194" t="s">
        <v>30396</v>
      </c>
      <c r="P684" s="197" t="s">
        <v>30940</v>
      </c>
    </row>
    <row r="685" spans="3:16" ht="20.100000000000001" customHeight="1" x14ac:dyDescent="0.3">
      <c r="C685" s="7" t="s">
        <v>37214</v>
      </c>
      <c r="D685" s="178" t="s">
        <v>1169</v>
      </c>
      <c r="E685" s="36" t="s">
        <v>10428</v>
      </c>
      <c r="F685" s="51">
        <v>6</v>
      </c>
      <c r="G685" s="21" t="s">
        <v>3101</v>
      </c>
      <c r="H685" s="13" t="s">
        <v>3756</v>
      </c>
      <c r="I685" s="9">
        <v>1973</v>
      </c>
      <c r="J685" s="9"/>
      <c r="K685" s="73">
        <v>4160135375</v>
      </c>
      <c r="L685" s="45">
        <f t="shared" si="127"/>
        <v>4062632.2021484375</v>
      </c>
      <c r="M685" s="45">
        <f t="shared" si="128"/>
        <v>3967.4142599105835</v>
      </c>
      <c r="N685" s="14">
        <f t="shared" si="129"/>
        <v>3.8744279881939292</v>
      </c>
      <c r="O685" s="194" t="s">
        <v>30404</v>
      </c>
      <c r="P685" s="197" t="s">
        <v>30405</v>
      </c>
    </row>
    <row r="686" spans="3:16" ht="20.100000000000001" customHeight="1" x14ac:dyDescent="0.3">
      <c r="C686" s="7" t="s">
        <v>37215</v>
      </c>
      <c r="D686" s="178" t="s">
        <v>1170</v>
      </c>
      <c r="E686" s="36" t="s">
        <v>10429</v>
      </c>
      <c r="F686" s="51">
        <v>6.1</v>
      </c>
      <c r="G686" s="21" t="s">
        <v>3101</v>
      </c>
      <c r="H686" s="9" t="s">
        <v>5871</v>
      </c>
      <c r="I686" s="9">
        <v>1974</v>
      </c>
      <c r="J686" s="9"/>
      <c r="K686" s="45">
        <v>4707558741</v>
      </c>
      <c r="L686" s="45">
        <f t="shared" si="127"/>
        <v>4597225.3330078125</v>
      </c>
      <c r="M686" s="45">
        <f t="shared" si="128"/>
        <v>4489.4778642654419</v>
      </c>
      <c r="N686" s="14">
        <f t="shared" si="129"/>
        <v>4.3842557268217206</v>
      </c>
      <c r="O686" s="194" t="s">
        <v>30396</v>
      </c>
      <c r="P686" s="197" t="s">
        <v>30406</v>
      </c>
    </row>
    <row r="687" spans="3:16" ht="20.100000000000001" customHeight="1" x14ac:dyDescent="0.3">
      <c r="C687" s="7" t="s">
        <v>37216</v>
      </c>
      <c r="D687" s="178" t="s">
        <v>2432</v>
      </c>
      <c r="E687" s="36" t="s">
        <v>10430</v>
      </c>
      <c r="F687" s="51">
        <v>6.1</v>
      </c>
      <c r="G687" s="21" t="s">
        <v>3101</v>
      </c>
      <c r="H687" s="13" t="s">
        <v>3739</v>
      </c>
      <c r="I687" s="9">
        <v>1977</v>
      </c>
      <c r="J687" s="9"/>
      <c r="K687" s="73">
        <v>4161502571</v>
      </c>
      <c r="L687" s="45">
        <f t="shared" si="127"/>
        <v>4063967.3544921875</v>
      </c>
      <c r="M687" s="45">
        <f t="shared" si="128"/>
        <v>3968.7181196212769</v>
      </c>
      <c r="N687" s="14">
        <f t="shared" si="129"/>
        <v>3.8757012886926532</v>
      </c>
      <c r="O687" s="194" t="s">
        <v>30396</v>
      </c>
      <c r="P687" s="197" t="s">
        <v>30407</v>
      </c>
    </row>
    <row r="688" spans="3:16" ht="20.100000000000001" customHeight="1" x14ac:dyDescent="0.3">
      <c r="C688" s="7" t="s">
        <v>37217</v>
      </c>
      <c r="D688" s="178" t="s">
        <v>1171</v>
      </c>
      <c r="E688" s="36" t="s">
        <v>10431</v>
      </c>
      <c r="F688" s="51">
        <v>5.7</v>
      </c>
      <c r="G688" s="21" t="s">
        <v>3101</v>
      </c>
      <c r="H688" s="13" t="s">
        <v>3739</v>
      </c>
      <c r="I688" s="9">
        <v>1979</v>
      </c>
      <c r="J688" s="9"/>
      <c r="K688" s="73">
        <v>3607957504</v>
      </c>
      <c r="L688" s="45">
        <f t="shared" si="127"/>
        <v>3523396</v>
      </c>
      <c r="M688" s="45">
        <f t="shared" si="128"/>
        <v>3440.81640625</v>
      </c>
      <c r="N688" s="14">
        <f t="shared" si="129"/>
        <v>3.3601722717285156</v>
      </c>
      <c r="O688" s="194" t="s">
        <v>30408</v>
      </c>
      <c r="P688" s="197" t="s">
        <v>30409</v>
      </c>
    </row>
    <row r="689" spans="3:16" s="271" customFormat="1" ht="20.100000000000001" customHeight="1" x14ac:dyDescent="0.3">
      <c r="C689" s="7" t="s">
        <v>37218</v>
      </c>
      <c r="D689" s="217" t="s">
        <v>1172</v>
      </c>
      <c r="E689" s="36" t="s">
        <v>10432</v>
      </c>
      <c r="F689" s="51">
        <v>6</v>
      </c>
      <c r="G689" s="21" t="s">
        <v>3101</v>
      </c>
      <c r="H689" s="9" t="s">
        <v>5878</v>
      </c>
      <c r="I689" s="9">
        <v>1981</v>
      </c>
      <c r="J689" s="9"/>
      <c r="K689" s="45">
        <v>3593754085</v>
      </c>
      <c r="L689" s="45">
        <f t="shared" si="127"/>
        <v>3509525.4736328125</v>
      </c>
      <c r="M689" s="45">
        <f t="shared" si="128"/>
        <v>3427.2709703445435</v>
      </c>
      <c r="N689" s="14">
        <f t="shared" si="129"/>
        <v>3.3469443069770932</v>
      </c>
      <c r="O689" s="194" t="s">
        <v>30396</v>
      </c>
      <c r="P689" s="197" t="s">
        <v>30941</v>
      </c>
    </row>
    <row r="690" spans="3:16" ht="20.100000000000001" customHeight="1" x14ac:dyDescent="0.3">
      <c r="C690" s="7" t="s">
        <v>37219</v>
      </c>
      <c r="D690" s="217" t="s">
        <v>1173</v>
      </c>
      <c r="E690" s="36" t="s">
        <v>10433</v>
      </c>
      <c r="F690" s="51">
        <v>6</v>
      </c>
      <c r="G690" s="21" t="s">
        <v>3101</v>
      </c>
      <c r="H690" s="13" t="s">
        <v>3739</v>
      </c>
      <c r="I690" s="9">
        <v>1983</v>
      </c>
      <c r="J690" s="9"/>
      <c r="K690" s="73">
        <v>3872219136</v>
      </c>
      <c r="L690" s="45">
        <f t="shared" si="127"/>
        <v>3781464</v>
      </c>
      <c r="M690" s="45">
        <f t="shared" si="128"/>
        <v>3692.8359375</v>
      </c>
      <c r="N690" s="14">
        <f t="shared" si="129"/>
        <v>3.6062850952148438</v>
      </c>
      <c r="O690" s="194" t="s">
        <v>30396</v>
      </c>
      <c r="P690" s="197" t="s">
        <v>30410</v>
      </c>
    </row>
    <row r="691" spans="3:16" ht="20.100000000000001" customHeight="1" x14ac:dyDescent="0.3">
      <c r="C691" s="7" t="s">
        <v>37220</v>
      </c>
      <c r="D691" s="178" t="s">
        <v>1182</v>
      </c>
      <c r="E691" s="36" t="s">
        <v>10434</v>
      </c>
      <c r="F691" s="51">
        <v>6.1</v>
      </c>
      <c r="G691" s="21" t="s">
        <v>3180</v>
      </c>
      <c r="H691" s="9" t="s">
        <v>5892</v>
      </c>
      <c r="I691" s="9">
        <v>1983</v>
      </c>
      <c r="J691" s="9"/>
      <c r="K691" s="45">
        <v>3503043397</v>
      </c>
      <c r="L691" s="45">
        <f t="shared" si="127"/>
        <v>3420940.8173828125</v>
      </c>
      <c r="M691" s="45">
        <f t="shared" si="128"/>
        <v>3340.7625169754028</v>
      </c>
      <c r="N691" s="14">
        <f t="shared" si="129"/>
        <v>3.2624633954837918</v>
      </c>
      <c r="O691" s="194" t="s">
        <v>30411</v>
      </c>
      <c r="P691" s="197" t="s">
        <v>30412</v>
      </c>
    </row>
    <row r="692" spans="3:16" ht="20.100000000000001" customHeight="1" x14ac:dyDescent="0.3">
      <c r="C692" s="7" t="s">
        <v>37221</v>
      </c>
      <c r="D692" s="178" t="s">
        <v>1174</v>
      </c>
      <c r="E692" s="36" t="s">
        <v>10435</v>
      </c>
      <c r="F692" s="51">
        <v>5.8</v>
      </c>
      <c r="G692" s="21" t="s">
        <v>1145</v>
      </c>
      <c r="H692" s="9" t="s">
        <v>5878</v>
      </c>
      <c r="I692" s="9">
        <v>1985</v>
      </c>
      <c r="J692" s="9"/>
      <c r="K692" s="45">
        <v>3559882880</v>
      </c>
      <c r="L692" s="45">
        <f t="shared" si="127"/>
        <v>3476448.125</v>
      </c>
      <c r="M692" s="45">
        <f t="shared" si="128"/>
        <v>3394.9688720703125</v>
      </c>
      <c r="N692" s="14">
        <f t="shared" si="129"/>
        <v>3.3153992891311646</v>
      </c>
      <c r="O692" s="194" t="s">
        <v>30396</v>
      </c>
      <c r="P692" s="197" t="s">
        <v>30413</v>
      </c>
    </row>
    <row r="693" spans="3:16" ht="20.100000000000001" customHeight="1" x14ac:dyDescent="0.3">
      <c r="C693" s="7" t="s">
        <v>37222</v>
      </c>
      <c r="D693" s="178" t="s">
        <v>1175</v>
      </c>
      <c r="E693" s="36" t="s">
        <v>10436</v>
      </c>
      <c r="F693" s="51">
        <v>5.5</v>
      </c>
      <c r="G693" s="21" t="s">
        <v>3039</v>
      </c>
      <c r="H693" s="13" t="s">
        <v>5878</v>
      </c>
      <c r="I693" s="9">
        <v>1987</v>
      </c>
      <c r="J693" s="9"/>
      <c r="K693" s="45">
        <v>3673514356</v>
      </c>
      <c r="L693" s="45">
        <f t="shared" si="127"/>
        <v>3587416.36328125</v>
      </c>
      <c r="M693" s="45">
        <f t="shared" si="128"/>
        <v>3503.3362922668457</v>
      </c>
      <c r="N693" s="14">
        <f t="shared" si="129"/>
        <v>3.4212268479168415</v>
      </c>
      <c r="O693" s="194" t="s">
        <v>30414</v>
      </c>
      <c r="P693" s="197" t="s">
        <v>30415</v>
      </c>
    </row>
    <row r="694" spans="3:16" ht="20.100000000000001" customHeight="1" x14ac:dyDescent="0.3">
      <c r="C694" s="7" t="s">
        <v>37223</v>
      </c>
      <c r="D694" s="178" t="s">
        <v>6032</v>
      </c>
      <c r="E694" s="36" t="s">
        <v>10437</v>
      </c>
      <c r="F694" s="51">
        <v>5.3</v>
      </c>
      <c r="G694" s="21" t="s">
        <v>3039</v>
      </c>
      <c r="H694" s="13" t="s">
        <v>5878</v>
      </c>
      <c r="I694" s="9">
        <v>1989</v>
      </c>
      <c r="J694" s="9"/>
      <c r="K694" s="45">
        <v>3617675936</v>
      </c>
      <c r="L694" s="45">
        <f t="shared" si="127"/>
        <v>3532886.65625</v>
      </c>
      <c r="M694" s="45">
        <f t="shared" si="128"/>
        <v>3450.0846252441406</v>
      </c>
      <c r="N694" s="14">
        <f t="shared" si="129"/>
        <v>3.3692232668399811</v>
      </c>
      <c r="O694" s="194" t="s">
        <v>30396</v>
      </c>
      <c r="P694" s="197" t="s">
        <v>30942</v>
      </c>
    </row>
    <row r="695" spans="3:16" ht="20.100000000000001" customHeight="1" x14ac:dyDescent="0.3">
      <c r="C695" s="7" t="s">
        <v>37224</v>
      </c>
      <c r="D695" s="217" t="s">
        <v>1176</v>
      </c>
      <c r="E695" s="36" t="s">
        <v>10438</v>
      </c>
      <c r="F695" s="51">
        <v>5.9</v>
      </c>
      <c r="G695" s="21" t="s">
        <v>3040</v>
      </c>
      <c r="H695" s="13" t="s">
        <v>5878</v>
      </c>
      <c r="I695" s="9">
        <v>1995</v>
      </c>
      <c r="J695" s="9"/>
      <c r="K695" s="45">
        <v>4887435405</v>
      </c>
      <c r="L695" s="45">
        <f t="shared" si="127"/>
        <v>4772886.1376953125</v>
      </c>
      <c r="M695" s="45">
        <f t="shared" si="128"/>
        <v>4661.0216188430786</v>
      </c>
      <c r="N695" s="14">
        <f t="shared" si="129"/>
        <v>4.551778924651444</v>
      </c>
      <c r="O695" s="194" t="s">
        <v>30396</v>
      </c>
      <c r="P695" s="197" t="s">
        <v>30416</v>
      </c>
    </row>
    <row r="696" spans="3:16" ht="20.100000000000001" customHeight="1" x14ac:dyDescent="0.3">
      <c r="C696" s="7" t="s">
        <v>37225</v>
      </c>
      <c r="D696" s="178" t="s">
        <v>1177</v>
      </c>
      <c r="E696" s="36" t="s">
        <v>10439</v>
      </c>
      <c r="F696" s="51">
        <v>5.5</v>
      </c>
      <c r="G696" s="21" t="s">
        <v>3040</v>
      </c>
      <c r="H696" s="21" t="s">
        <v>3762</v>
      </c>
      <c r="I696" s="9">
        <v>1997</v>
      </c>
      <c r="J696" s="9"/>
      <c r="K696" s="45">
        <v>4912087693</v>
      </c>
      <c r="L696" s="45">
        <f t="shared" si="127"/>
        <v>4796960.6376953125</v>
      </c>
      <c r="M696" s="45">
        <f t="shared" si="128"/>
        <v>4684.5318727493286</v>
      </c>
      <c r="N696" s="14">
        <f t="shared" si="129"/>
        <v>4.5747381569817662</v>
      </c>
      <c r="O696" s="194" t="s">
        <v>30396</v>
      </c>
      <c r="P696" s="197" t="s">
        <v>30417</v>
      </c>
    </row>
    <row r="697" spans="3:16" ht="20.100000000000001" customHeight="1" x14ac:dyDescent="0.3">
      <c r="C697" s="7" t="s">
        <v>37226</v>
      </c>
      <c r="D697" s="178" t="s">
        <v>1178</v>
      </c>
      <c r="E697" s="36" t="s">
        <v>10440</v>
      </c>
      <c r="F697" s="51">
        <v>5.4</v>
      </c>
      <c r="G697" s="21" t="s">
        <v>3040</v>
      </c>
      <c r="H697" s="21" t="s">
        <v>3739</v>
      </c>
      <c r="I697" s="9">
        <v>1999</v>
      </c>
      <c r="J697" s="9"/>
      <c r="K697" s="45">
        <v>4588416682</v>
      </c>
      <c r="L697" s="45">
        <f t="shared" si="127"/>
        <v>4480875.666015625</v>
      </c>
      <c r="M697" s="45">
        <f t="shared" si="128"/>
        <v>4375.8551425933838</v>
      </c>
      <c r="N697" s="14">
        <f t="shared" si="129"/>
        <v>4.2732960376888514</v>
      </c>
      <c r="O697" s="194" t="s">
        <v>30396</v>
      </c>
      <c r="P697" s="197" t="s">
        <v>30418</v>
      </c>
    </row>
    <row r="698" spans="3:16" s="204" customFormat="1" ht="20.100000000000001" customHeight="1" x14ac:dyDescent="0.3">
      <c r="C698" s="7" t="s">
        <v>37227</v>
      </c>
      <c r="D698" s="178" t="s">
        <v>1179</v>
      </c>
      <c r="E698" s="36" t="s">
        <v>10441</v>
      </c>
      <c r="F698" s="51">
        <v>5.5</v>
      </c>
      <c r="G698" s="21" t="s">
        <v>3040</v>
      </c>
      <c r="H698" s="13" t="s">
        <v>3744</v>
      </c>
      <c r="I698" s="9">
        <v>2002</v>
      </c>
      <c r="J698" s="9"/>
      <c r="K698" s="73">
        <v>4310708224</v>
      </c>
      <c r="L698" s="45">
        <f t="shared" si="127"/>
        <v>4209676</v>
      </c>
      <c r="M698" s="45">
        <f t="shared" si="128"/>
        <v>4111.01171875</v>
      </c>
      <c r="N698" s="14">
        <f t="shared" si="129"/>
        <v>4.0146598815917969</v>
      </c>
      <c r="O698" s="194" t="s">
        <v>30419</v>
      </c>
      <c r="P698" s="197" t="s">
        <v>30420</v>
      </c>
    </row>
    <row r="699" spans="3:16" ht="20.100000000000001" customHeight="1" x14ac:dyDescent="0.3">
      <c r="C699" s="7" t="s">
        <v>37228</v>
      </c>
      <c r="D699" s="178" t="s">
        <v>1180</v>
      </c>
      <c r="E699" s="36" t="s">
        <v>10442</v>
      </c>
      <c r="F699" s="51">
        <v>6.8</v>
      </c>
      <c r="G699" s="21" t="s">
        <v>3041</v>
      </c>
      <c r="H699" s="21" t="s">
        <v>3763</v>
      </c>
      <c r="I699" s="9">
        <v>2006</v>
      </c>
      <c r="J699" s="9"/>
      <c r="K699" s="45">
        <v>4739037771</v>
      </c>
      <c r="L699" s="45">
        <f t="shared" si="127"/>
        <v>4627966.5732421875</v>
      </c>
      <c r="M699" s="45">
        <f t="shared" si="128"/>
        <v>4519.4986066818237</v>
      </c>
      <c r="N699" s="14">
        <f t="shared" si="129"/>
        <v>4.4135728580877185</v>
      </c>
      <c r="O699" s="194" t="s">
        <v>30421</v>
      </c>
      <c r="P699" s="197" t="s">
        <v>30422</v>
      </c>
    </row>
    <row r="700" spans="3:16" ht="20.100000000000001" customHeight="1" x14ac:dyDescent="0.3">
      <c r="C700" s="7" t="s">
        <v>37229</v>
      </c>
      <c r="D700" s="217" t="s">
        <v>1181</v>
      </c>
      <c r="E700" s="36" t="s">
        <v>10443</v>
      </c>
      <c r="F700" s="51">
        <v>5.9</v>
      </c>
      <c r="G700" s="21" t="s">
        <v>3041</v>
      </c>
      <c r="H700" s="9" t="s">
        <v>3744</v>
      </c>
      <c r="I700" s="9">
        <v>2008</v>
      </c>
      <c r="J700" s="9"/>
      <c r="K700" s="45">
        <v>4054573445</v>
      </c>
      <c r="L700" s="45">
        <f t="shared" si="127"/>
        <v>3959544.3798828125</v>
      </c>
      <c r="M700" s="45">
        <f t="shared" si="128"/>
        <v>3866.7425584793091</v>
      </c>
      <c r="N700" s="14">
        <f t="shared" si="129"/>
        <v>3.7761157797649503</v>
      </c>
      <c r="O700" s="194" t="s">
        <v>30423</v>
      </c>
      <c r="P700" s="197" t="s">
        <v>30424</v>
      </c>
    </row>
    <row r="701" spans="3:16" ht="20.100000000000001" customHeight="1" x14ac:dyDescent="0.3">
      <c r="C701" s="7" t="s">
        <v>37230</v>
      </c>
      <c r="D701" s="217" t="s">
        <v>3230</v>
      </c>
      <c r="E701" s="36" t="s">
        <v>10444</v>
      </c>
      <c r="F701" s="51">
        <v>6.7</v>
      </c>
      <c r="G701" s="21" t="s">
        <v>3041</v>
      </c>
      <c r="H701" s="9" t="s">
        <v>3744</v>
      </c>
      <c r="I701" s="9">
        <v>2012</v>
      </c>
      <c r="J701" s="9"/>
      <c r="K701" s="45">
        <v>5551068980</v>
      </c>
      <c r="L701" s="45">
        <f t="shared" si="127"/>
        <v>5420965.80078125</v>
      </c>
      <c r="M701" s="45">
        <f t="shared" si="128"/>
        <v>5293.9119148254395</v>
      </c>
      <c r="N701" s="14">
        <f t="shared" si="129"/>
        <v>5.1698358543217182</v>
      </c>
      <c r="O701" s="194" t="s">
        <v>30425</v>
      </c>
      <c r="P701" s="197" t="s">
        <v>30426</v>
      </c>
    </row>
    <row r="702" spans="3:16" ht="20.100000000000001" customHeight="1" x14ac:dyDescent="0.3">
      <c r="C702" s="7" t="s">
        <v>37231</v>
      </c>
      <c r="D702" s="217" t="s">
        <v>7794</v>
      </c>
      <c r="E702" s="36" t="s">
        <v>10445</v>
      </c>
      <c r="F702" s="51">
        <v>5.9</v>
      </c>
      <c r="G702" s="21" t="s">
        <v>3041</v>
      </c>
      <c r="H702" s="13" t="s">
        <v>5878</v>
      </c>
      <c r="I702" s="9">
        <v>2015</v>
      </c>
      <c r="J702" s="9"/>
      <c r="K702" s="45">
        <v>6017708812</v>
      </c>
      <c r="L702" s="45">
        <f t="shared" ref="L702" si="130">IF(K702/1024 &gt;1,K702/1024," ")</f>
        <v>5876668.76171875</v>
      </c>
      <c r="M702" s="45">
        <f t="shared" ref="M702" si="131">IF(K702/1048576 &gt;1,K702/1048576," ")</f>
        <v>5738.9343376159668</v>
      </c>
      <c r="N702" s="14">
        <f t="shared" ref="N702" si="132">IF(K702&gt;999999999,K702/1073741824," ")</f>
        <v>5.6044280640780926</v>
      </c>
      <c r="O702" s="194" t="s">
        <v>30427</v>
      </c>
      <c r="P702" s="197" t="s">
        <v>30428</v>
      </c>
    </row>
    <row r="703" spans="3:16" ht="20.100000000000001" customHeight="1" x14ac:dyDescent="0.3">
      <c r="C703" s="20" t="s">
        <v>37232</v>
      </c>
      <c r="D703" s="157" t="s">
        <v>32956</v>
      </c>
      <c r="E703" s="36" t="s">
        <v>32957</v>
      </c>
      <c r="F703" s="81">
        <v>6.4</v>
      </c>
      <c r="G703" s="21" t="s">
        <v>3041</v>
      </c>
      <c r="H703" s="13" t="s">
        <v>3744</v>
      </c>
      <c r="I703" s="79">
        <v>2021</v>
      </c>
      <c r="J703" s="79"/>
      <c r="K703" s="73">
        <v>5348794368</v>
      </c>
      <c r="L703" s="45">
        <f t="shared" ref="L703" si="133">IF(K703/1024 &gt;1,K703/1024," ")</f>
        <v>5223432</v>
      </c>
      <c r="M703" s="45">
        <f t="shared" ref="M703" si="134">IF(K703/1048576 &gt;1,K703/1048576," ")</f>
        <v>5101.0078125</v>
      </c>
      <c r="N703" s="14">
        <f t="shared" ref="N703" si="135">IF(K703&gt;999999999,K703/1073741824," ")</f>
        <v>4.9814529418945313</v>
      </c>
      <c r="O703" s="223" t="s">
        <v>32958</v>
      </c>
      <c r="P703" s="197" t="s">
        <v>32959</v>
      </c>
    </row>
    <row r="704" spans="3:16" ht="20.100000000000001" customHeight="1" x14ac:dyDescent="0.25"/>
    <row r="705" spans="3:19" ht="27" customHeight="1" x14ac:dyDescent="0.35">
      <c r="C705" s="268" t="s">
        <v>6021</v>
      </c>
      <c r="D705" s="167"/>
      <c r="E705" s="36"/>
      <c r="F705" s="81"/>
      <c r="G705" s="13"/>
      <c r="H705" s="13"/>
      <c r="I705" s="79"/>
      <c r="J705" s="79"/>
      <c r="K705" s="73"/>
      <c r="L705" s="45"/>
      <c r="M705" s="45"/>
      <c r="N705" s="14"/>
    </row>
    <row r="706" spans="3:19" ht="20.100000000000001" customHeight="1" x14ac:dyDescent="0.3">
      <c r="C706" s="111" t="s">
        <v>37964</v>
      </c>
      <c r="D706" s="160" t="s">
        <v>6021</v>
      </c>
      <c r="E706" s="36" t="s">
        <v>13761</v>
      </c>
      <c r="F706" s="99">
        <v>6.3</v>
      </c>
      <c r="G706" s="101" t="s">
        <v>704</v>
      </c>
      <c r="H706" s="101" t="s">
        <v>4081</v>
      </c>
      <c r="I706" s="101">
        <v>2014</v>
      </c>
      <c r="J706" s="101"/>
      <c r="K706" s="90">
        <v>4398823080</v>
      </c>
      <c r="L706" s="90">
        <f>IF(K706/1024 &gt;1,K706/1024," ")</f>
        <v>4295725.6640625</v>
      </c>
      <c r="M706" s="90">
        <f>IF(K706/1048576 &gt;1,K706/1048576," ")</f>
        <v>4195.0445938110352</v>
      </c>
      <c r="N706" s="91">
        <f>IF(K706&gt;999999999,K706/1073741824," ")</f>
        <v>4.096723236143589</v>
      </c>
      <c r="O706" s="194" t="s">
        <v>23822</v>
      </c>
      <c r="P706" s="197" t="s">
        <v>23823</v>
      </c>
    </row>
    <row r="707" spans="3:19" ht="20.100000000000001" customHeight="1" x14ac:dyDescent="0.3">
      <c r="C707" s="20" t="s">
        <v>37965</v>
      </c>
      <c r="D707" s="161" t="s">
        <v>7588</v>
      </c>
      <c r="E707" s="36" t="s">
        <v>13759</v>
      </c>
      <c r="F707" s="99">
        <v>6.5</v>
      </c>
      <c r="G707" s="99" t="s">
        <v>704</v>
      </c>
      <c r="H707" s="105" t="s">
        <v>4081</v>
      </c>
      <c r="I707" s="101">
        <v>2017</v>
      </c>
      <c r="J707" s="101"/>
      <c r="K707" s="90">
        <v>6411886450</v>
      </c>
      <c r="L707" s="90">
        <f>IF(K707/1024 &gt;1,K707/1024," ")</f>
        <v>6261607.861328125</v>
      </c>
      <c r="M707" s="90">
        <f>IF(K707/1048576 &gt;1,K707/1048576," ")</f>
        <v>6114.8514270782471</v>
      </c>
      <c r="N707" s="91">
        <f>IF(K707&gt;999999999,K707/1073741824," ")</f>
        <v>5.9715345967561007</v>
      </c>
      <c r="O707" s="194" t="s">
        <v>23750</v>
      </c>
      <c r="P707" s="197" t="s">
        <v>23820</v>
      </c>
    </row>
    <row r="708" spans="3:19" ht="20.100000000000001" customHeight="1" x14ac:dyDescent="0.3">
      <c r="C708" s="20" t="s">
        <v>37966</v>
      </c>
      <c r="D708" s="157" t="s">
        <v>8708</v>
      </c>
      <c r="E708" s="36" t="s">
        <v>13760</v>
      </c>
      <c r="F708" s="81">
        <v>6.4</v>
      </c>
      <c r="G708" s="13" t="s">
        <v>704</v>
      </c>
      <c r="H708" s="13" t="s">
        <v>3744</v>
      </c>
      <c r="I708" s="79">
        <v>2019</v>
      </c>
      <c r="J708" s="79"/>
      <c r="K708" s="73">
        <v>5649506304</v>
      </c>
      <c r="L708" s="90">
        <f>IF(K708/1024 &gt;1,K708/1024," ")</f>
        <v>5517096</v>
      </c>
      <c r="M708" s="90">
        <f>IF(K708/1048576 &gt;1,K708/1048576," ")</f>
        <v>5387.7890625</v>
      </c>
      <c r="N708" s="91">
        <f>IF(K708&gt;999999999,K708/1073741824," ")</f>
        <v>5.2615127563476563</v>
      </c>
      <c r="O708" s="194" t="s">
        <v>23750</v>
      </c>
      <c r="P708" s="197" t="s">
        <v>23821</v>
      </c>
    </row>
    <row r="709" spans="3:19" ht="20.100000000000001" customHeight="1" x14ac:dyDescent="0.25"/>
    <row r="710" spans="3:19" ht="27" customHeight="1" x14ac:dyDescent="0.35">
      <c r="C710" s="268" t="s">
        <v>33124</v>
      </c>
      <c r="D710" s="167"/>
      <c r="E710" s="36"/>
      <c r="F710" s="81"/>
      <c r="G710" s="13"/>
      <c r="H710" s="13"/>
      <c r="I710" s="79"/>
      <c r="J710" s="79"/>
      <c r="K710" s="73"/>
      <c r="L710" s="45"/>
      <c r="M710" s="45"/>
      <c r="N710" s="14"/>
    </row>
    <row r="711" spans="3:19" ht="20.100000000000001" customHeight="1" x14ac:dyDescent="0.3">
      <c r="C711" s="7" t="s">
        <v>37967</v>
      </c>
      <c r="D711" s="159" t="s">
        <v>1433</v>
      </c>
      <c r="E711" s="36" t="s">
        <v>13765</v>
      </c>
      <c r="F711" s="104">
        <v>4.4000000000000004</v>
      </c>
      <c r="G711" s="13" t="s">
        <v>704</v>
      </c>
      <c r="H711" s="13" t="s">
        <v>5871</v>
      </c>
      <c r="I711" s="101">
        <v>2003</v>
      </c>
      <c r="J711" s="101"/>
      <c r="K711" s="90">
        <v>7329154831</v>
      </c>
      <c r="L711" s="90">
        <f>IF(K711/1024 &gt;1,K711/1024," ")</f>
        <v>7157377.7646484375</v>
      </c>
      <c r="M711" s="90">
        <f>IF(K711/1048576 &gt;1,K711/1048576," ")</f>
        <v>6989.6267232894897</v>
      </c>
      <c r="N711" s="91">
        <f>IF(K711&gt;999999999,K711/1073741824," ")</f>
        <v>6.8258073469623923</v>
      </c>
      <c r="O711" s="194" t="s">
        <v>23829</v>
      </c>
      <c r="P711" s="197" t="s">
        <v>31210</v>
      </c>
    </row>
    <row r="712" spans="3:19" ht="20.100000000000001" customHeight="1" x14ac:dyDescent="0.3">
      <c r="C712" s="7" t="s">
        <v>37968</v>
      </c>
      <c r="D712" s="159" t="s">
        <v>2736</v>
      </c>
      <c r="E712" s="36" t="s">
        <v>13763</v>
      </c>
      <c r="F712" s="104">
        <v>4.7</v>
      </c>
      <c r="G712" s="101" t="s">
        <v>704</v>
      </c>
      <c r="H712" s="94" t="s">
        <v>3743</v>
      </c>
      <c r="I712" s="94">
        <v>2011</v>
      </c>
      <c r="J712" s="94"/>
      <c r="K712" s="90">
        <v>2236397681</v>
      </c>
      <c r="L712" s="90">
        <f>IF(K712/1024 &gt;1,K712/1024," ")</f>
        <v>2183982.1103515625</v>
      </c>
      <c r="M712" s="90">
        <f>IF(K712/1048576 &gt;1,K712/1048576," ")</f>
        <v>2132.7950296401978</v>
      </c>
      <c r="N712" s="91">
        <f>IF(K712&gt;999999999,K712/1073741824," ")</f>
        <v>2.0828076461330056</v>
      </c>
      <c r="O712" s="194" t="s">
        <v>23826</v>
      </c>
      <c r="P712" s="197" t="s">
        <v>31209</v>
      </c>
    </row>
    <row r="713" spans="3:19" ht="20.100000000000001" customHeight="1" x14ac:dyDescent="0.3">
      <c r="C713" s="20" t="s">
        <v>37969</v>
      </c>
      <c r="D713" s="157" t="s">
        <v>8427</v>
      </c>
      <c r="E713" s="36" t="s">
        <v>13764</v>
      </c>
      <c r="F713" s="81">
        <v>5</v>
      </c>
      <c r="G713" s="13" t="s">
        <v>704</v>
      </c>
      <c r="H713" s="13" t="s">
        <v>5878</v>
      </c>
      <c r="I713" s="79">
        <v>2018</v>
      </c>
      <c r="J713" s="79"/>
      <c r="K713" s="73">
        <v>4998938624</v>
      </c>
      <c r="L713" s="90">
        <f>IF(K713/1024 &gt;1,K713/1024," ")</f>
        <v>4881776</v>
      </c>
      <c r="M713" s="90">
        <f>IF(K713/1048576 &gt;1,K713/1048576," ")</f>
        <v>4767.359375</v>
      </c>
      <c r="N713" s="91">
        <f>IF(K713&gt;999999999,K713/1073741824," ")</f>
        <v>4.6556243896484375</v>
      </c>
      <c r="O713" s="194" t="s">
        <v>23827</v>
      </c>
      <c r="P713" s="197" t="s">
        <v>23828</v>
      </c>
    </row>
    <row r="714" spans="3:19" ht="20.100000000000001" customHeight="1" x14ac:dyDescent="0.3">
      <c r="C714" s="20"/>
      <c r="D714" s="167"/>
      <c r="E714" s="36"/>
      <c r="F714" s="81"/>
      <c r="G714" s="13"/>
      <c r="H714" s="13"/>
      <c r="I714" s="79"/>
      <c r="J714" s="79"/>
      <c r="K714" s="73"/>
      <c r="L714" s="45"/>
      <c r="M714" s="45"/>
      <c r="N714" s="14"/>
    </row>
    <row r="715" spans="3:19" ht="27" customHeight="1" x14ac:dyDescent="0.35">
      <c r="C715" s="268" t="s">
        <v>33104</v>
      </c>
      <c r="D715" s="167"/>
      <c r="E715" s="36"/>
      <c r="F715" s="81"/>
      <c r="G715" s="13"/>
      <c r="H715" s="13"/>
      <c r="I715" s="79"/>
      <c r="J715" s="79"/>
      <c r="K715" s="73"/>
      <c r="L715" s="45"/>
      <c r="M715" s="45"/>
      <c r="N715" s="14"/>
    </row>
    <row r="716" spans="3:19" ht="20.100000000000001" customHeight="1" x14ac:dyDescent="0.3">
      <c r="C716" s="7" t="s">
        <v>37970</v>
      </c>
      <c r="D716" s="159" t="s">
        <v>2250</v>
      </c>
      <c r="E716" s="36" t="s">
        <v>13780</v>
      </c>
      <c r="F716" s="104">
        <v>5.5</v>
      </c>
      <c r="G716" s="81" t="s">
        <v>704</v>
      </c>
      <c r="H716" s="82" t="s">
        <v>5878</v>
      </c>
      <c r="I716" s="101">
        <v>1978</v>
      </c>
      <c r="J716" s="101"/>
      <c r="K716" s="73">
        <v>5361774648</v>
      </c>
      <c r="L716" s="90">
        <f>IF(K716/1024 &gt;1,K716/1024," ")</f>
        <v>5236108.0546875</v>
      </c>
      <c r="M716" s="90">
        <f>IF(K716/1048576 &gt;1,K716/1048576," ")</f>
        <v>5113.3867721557617</v>
      </c>
      <c r="N716" s="91">
        <f>IF(K716&gt;999999999,K716/1073741824," ")</f>
        <v>4.9935417696833611</v>
      </c>
      <c r="O716" s="194" t="s">
        <v>23851</v>
      </c>
      <c r="P716" s="197" t="s">
        <v>23852</v>
      </c>
    </row>
    <row r="717" spans="3:19" ht="20.100000000000001" customHeight="1" x14ac:dyDescent="0.3">
      <c r="C717" s="84" t="s">
        <v>37971</v>
      </c>
      <c r="D717" s="157" t="s">
        <v>7754</v>
      </c>
      <c r="E717" s="36" t="s">
        <v>12809</v>
      </c>
      <c r="F717" s="81">
        <v>5.0999999999999996</v>
      </c>
      <c r="G717" s="81" t="s">
        <v>704</v>
      </c>
      <c r="H717" s="82" t="s">
        <v>5878</v>
      </c>
      <c r="I717" s="79">
        <v>1981</v>
      </c>
      <c r="J717" s="79"/>
      <c r="K717" s="73">
        <v>4387846483</v>
      </c>
      <c r="L717" s="90">
        <f>IF(K717/1024 &gt;1,K717/1024," ")</f>
        <v>4285006.3310546875</v>
      </c>
      <c r="M717" s="90">
        <f>IF(K717/1048576 &gt;1,K717/1048576," ")</f>
        <v>4184.5764951705933</v>
      </c>
      <c r="N717" s="91">
        <f>IF(K717&gt;999999999,K717/1073741824," ")</f>
        <v>4.0865004835650325</v>
      </c>
      <c r="O717" s="194" t="s">
        <v>22144</v>
      </c>
      <c r="P717" s="197" t="s">
        <v>22145</v>
      </c>
    </row>
    <row r="718" spans="3:19" ht="20.100000000000001" customHeight="1" x14ac:dyDescent="0.3">
      <c r="C718" s="20"/>
      <c r="D718" s="167"/>
      <c r="E718" s="36"/>
      <c r="F718" s="81"/>
      <c r="G718" s="13"/>
      <c r="H718" s="13"/>
      <c r="I718" s="79"/>
      <c r="J718" s="79"/>
      <c r="K718" s="73"/>
      <c r="L718" s="45"/>
      <c r="M718" s="45"/>
      <c r="N718" s="14"/>
      <c r="Q718" s="89"/>
    </row>
    <row r="719" spans="3:19" ht="27" customHeight="1" x14ac:dyDescent="0.35">
      <c r="C719" s="268" t="s">
        <v>33125</v>
      </c>
      <c r="D719" s="167"/>
      <c r="E719" s="36"/>
      <c r="F719" s="81"/>
      <c r="G719" s="13"/>
      <c r="H719" s="13"/>
      <c r="I719" s="79"/>
      <c r="J719" s="79"/>
      <c r="K719" s="73"/>
      <c r="L719" s="45"/>
      <c r="M719" s="45"/>
      <c r="N719" s="14"/>
      <c r="Q719" s="89"/>
      <c r="R719" s="89"/>
      <c r="S719" s="89"/>
    </row>
    <row r="720" spans="3:19" ht="20.100000000000001" customHeight="1" x14ac:dyDescent="0.3">
      <c r="C720" s="109" t="s">
        <v>37972</v>
      </c>
      <c r="D720" s="160" t="s">
        <v>1031</v>
      </c>
      <c r="E720" s="36" t="s">
        <v>13793</v>
      </c>
      <c r="F720" s="104">
        <v>6.6</v>
      </c>
      <c r="G720" s="13" t="s">
        <v>704</v>
      </c>
      <c r="H720" s="13" t="s">
        <v>5871</v>
      </c>
      <c r="I720" s="101">
        <v>1983</v>
      </c>
      <c r="J720" s="101"/>
      <c r="K720" s="73">
        <v>5008757281</v>
      </c>
      <c r="L720" s="90">
        <f>IF(K720/1024 &gt;1,K720/1024," ")</f>
        <v>4891364.5322265625</v>
      </c>
      <c r="M720" s="90">
        <f>IF(K720/1048576 &gt;1,K720/1048576," ")</f>
        <v>4776.7231760025024</v>
      </c>
      <c r="N720" s="91">
        <f>IF(K720&gt;999999999,K720/1073741824," ")</f>
        <v>4.6647687265649438</v>
      </c>
      <c r="O720" s="194" t="s">
        <v>23868</v>
      </c>
      <c r="P720" s="197" t="s">
        <v>23869</v>
      </c>
    </row>
    <row r="721" spans="3:19" ht="20.100000000000001" customHeight="1" x14ac:dyDescent="0.3">
      <c r="C721" s="12" t="s">
        <v>36935</v>
      </c>
      <c r="D721" s="160" t="s">
        <v>1032</v>
      </c>
      <c r="E721" s="36" t="s">
        <v>13792</v>
      </c>
      <c r="F721" s="104">
        <v>3.7</v>
      </c>
      <c r="G721" s="94"/>
      <c r="H721" s="94" t="s">
        <v>4320</v>
      </c>
      <c r="I721" s="94">
        <v>2008</v>
      </c>
      <c r="J721" s="94"/>
      <c r="K721" s="90">
        <v>1467357184</v>
      </c>
      <c r="L721" s="90">
        <f>IF(K721/1024 &gt;1,K721/1024," ")</f>
        <v>1432966</v>
      </c>
      <c r="M721" s="90">
        <f>IF(K721/1048576 &gt;1,K721/1048576," ")</f>
        <v>1399.380859375</v>
      </c>
      <c r="N721" s="91">
        <f>IF(K721&gt;999999999,K721/1073741824," ")</f>
        <v>1.3665828704833984</v>
      </c>
      <c r="O721" s="194" t="s">
        <v>23867</v>
      </c>
      <c r="P721" s="197" t="s">
        <v>31220</v>
      </c>
      <c r="Q721" s="89"/>
      <c r="R721" s="89"/>
    </row>
    <row r="722" spans="3:19" ht="20.100000000000001" customHeight="1" x14ac:dyDescent="0.25">
      <c r="Q722" s="89"/>
    </row>
    <row r="723" spans="3:19" ht="27" customHeight="1" x14ac:dyDescent="0.35">
      <c r="C723" s="268" t="s">
        <v>33126</v>
      </c>
      <c r="D723" s="167"/>
      <c r="E723" s="36"/>
      <c r="F723" s="81"/>
      <c r="G723" s="13"/>
      <c r="H723" s="13"/>
      <c r="I723" s="79"/>
      <c r="J723" s="79"/>
      <c r="K723" s="73"/>
      <c r="L723" s="45"/>
      <c r="M723" s="45"/>
      <c r="N723" s="14"/>
      <c r="Q723" s="89"/>
    </row>
    <row r="724" spans="3:19" ht="20.100000000000001" customHeight="1" x14ac:dyDescent="0.3">
      <c r="C724" s="109" t="s">
        <v>37973</v>
      </c>
      <c r="D724" s="159" t="s">
        <v>2252</v>
      </c>
      <c r="E724" s="36" t="s">
        <v>13829</v>
      </c>
      <c r="F724" s="104">
        <v>6.1</v>
      </c>
      <c r="G724" s="94" t="s">
        <v>704</v>
      </c>
      <c r="H724" s="94" t="s">
        <v>3756</v>
      </c>
      <c r="I724" s="94">
        <v>1984</v>
      </c>
      <c r="J724" s="94"/>
      <c r="K724" s="90">
        <v>2101620277</v>
      </c>
      <c r="L724" s="90">
        <f>IF(K724/1024 &gt;1,K724/1024," ")</f>
        <v>2052363.5517578125</v>
      </c>
      <c r="M724" s="90">
        <f>IF(K724/1048576 &gt;1,K724/1048576," ")</f>
        <v>2004.2612810134888</v>
      </c>
      <c r="N724" s="91">
        <f>IF(K724&gt;999999999,K724/1073741824," ")</f>
        <v>1.9572864072397351</v>
      </c>
      <c r="O724" s="194" t="s">
        <v>23930</v>
      </c>
      <c r="P724" s="197" t="s">
        <v>23931</v>
      </c>
      <c r="Q724" s="89"/>
    </row>
    <row r="725" spans="3:19" ht="20.100000000000001" customHeight="1" x14ac:dyDescent="0.3">
      <c r="C725" s="20" t="s">
        <v>37974</v>
      </c>
      <c r="D725" s="157" t="s">
        <v>8245</v>
      </c>
      <c r="E725" s="36" t="s">
        <v>13828</v>
      </c>
      <c r="F725" s="81">
        <v>4.8</v>
      </c>
      <c r="G725" s="13" t="s">
        <v>704</v>
      </c>
      <c r="H725" s="13" t="s">
        <v>5871</v>
      </c>
      <c r="I725" s="79">
        <v>1986</v>
      </c>
      <c r="J725" s="79"/>
      <c r="K725" s="73">
        <v>3468472320</v>
      </c>
      <c r="L725" s="90">
        <f>IF(K725/1024 &gt;1,K725/1024," ")</f>
        <v>3387180</v>
      </c>
      <c r="M725" s="90">
        <f>IF(K725/1048576 &gt;1,K725/1048576," ")</f>
        <v>3307.79296875</v>
      </c>
      <c r="N725" s="91">
        <f>IF(K725&gt;999999999,K725/1073741824," ")</f>
        <v>3.2302665710449219</v>
      </c>
      <c r="O725" s="194" t="s">
        <v>23928</v>
      </c>
      <c r="P725" s="197" t="s">
        <v>23929</v>
      </c>
    </row>
    <row r="726" spans="3:19" ht="20.100000000000001" customHeight="1" x14ac:dyDescent="0.3">
      <c r="C726" s="7" t="s">
        <v>37975</v>
      </c>
      <c r="D726" s="159" t="s">
        <v>2252</v>
      </c>
      <c r="E726" s="36" t="s">
        <v>13827</v>
      </c>
      <c r="F726" s="104">
        <v>5.8</v>
      </c>
      <c r="G726" s="99" t="s">
        <v>704</v>
      </c>
      <c r="H726" s="105" t="s">
        <v>4081</v>
      </c>
      <c r="I726" s="94">
        <v>2010</v>
      </c>
      <c r="J726" s="94"/>
      <c r="K726" s="90">
        <v>5389959282</v>
      </c>
      <c r="L726" s="90">
        <f>IF(K726/1024 &gt;1,K726/1024," ")</f>
        <v>5263632.111328125</v>
      </c>
      <c r="M726" s="90">
        <f>IF(K726/1048576 &gt;1,K726/1048576," ")</f>
        <v>5140.2657337188721</v>
      </c>
      <c r="N726" s="91">
        <f>IF(K726&gt;999999999,K726/1073741824," ")</f>
        <v>5.019790755584836</v>
      </c>
      <c r="O726" s="194" t="s">
        <v>23927</v>
      </c>
      <c r="P726" s="197" t="s">
        <v>31224</v>
      </c>
      <c r="Q726" s="89"/>
      <c r="R726" s="89"/>
      <c r="S726" s="89"/>
    </row>
    <row r="727" spans="3:19" ht="20.100000000000001" customHeight="1" x14ac:dyDescent="0.3">
      <c r="C727" s="7"/>
      <c r="D727" s="217"/>
      <c r="E727" s="39"/>
      <c r="F727" s="51"/>
      <c r="G727" s="21"/>
      <c r="H727" s="9"/>
      <c r="I727" s="9"/>
      <c r="J727" s="9"/>
      <c r="K727" s="45"/>
      <c r="L727" s="45"/>
      <c r="M727" s="45"/>
      <c r="N727" s="14"/>
      <c r="Q727" s="89"/>
    </row>
    <row r="728" spans="3:19" ht="27" customHeight="1" x14ac:dyDescent="0.35">
      <c r="C728" s="64" t="s">
        <v>4018</v>
      </c>
      <c r="D728" s="217"/>
      <c r="E728" s="39"/>
      <c r="F728" s="51"/>
      <c r="G728" s="21"/>
      <c r="H728" s="9"/>
      <c r="I728" s="9"/>
      <c r="J728" s="9"/>
      <c r="K728" s="45"/>
      <c r="L728" s="45"/>
      <c r="M728" s="45"/>
      <c r="N728" s="14"/>
      <c r="Q728" s="89"/>
    </row>
    <row r="729" spans="3:19" ht="20.100000000000001" customHeight="1" x14ac:dyDescent="0.3">
      <c r="C729" s="29" t="s">
        <v>37976</v>
      </c>
      <c r="D729" s="217" t="s">
        <v>3264</v>
      </c>
      <c r="E729" s="36" t="s">
        <v>10328</v>
      </c>
      <c r="F729" s="51">
        <v>6.4</v>
      </c>
      <c r="G729" s="9"/>
      <c r="H729" s="9" t="s">
        <v>3757</v>
      </c>
      <c r="I729" s="9">
        <v>2012</v>
      </c>
      <c r="J729" s="9"/>
      <c r="K729" s="45">
        <v>4429754503</v>
      </c>
      <c r="L729" s="45">
        <f t="shared" ref="L729:L731" si="136">IF(K729/1024 &gt;1,K729/1024," ")</f>
        <v>4325932.1318359375</v>
      </c>
      <c r="M729" s="45">
        <f t="shared" ref="M729:M731" si="137">IF(K729/1048576 &gt;1,K729/1048576," ")</f>
        <v>4224.5430974960327</v>
      </c>
      <c r="N729" s="14">
        <f t="shared" ref="N729:N731" si="138">IF(K729&gt;999999999,K729/1073741824," ")</f>
        <v>4.1255303686484694</v>
      </c>
      <c r="O729" s="194" t="s">
        <v>30429</v>
      </c>
      <c r="P729" s="197" t="s">
        <v>30430</v>
      </c>
      <c r="Q729" s="89"/>
    </row>
    <row r="730" spans="3:19" ht="20.100000000000001" customHeight="1" x14ac:dyDescent="0.3">
      <c r="C730" s="29" t="s">
        <v>37977</v>
      </c>
      <c r="D730" s="177" t="s">
        <v>5887</v>
      </c>
      <c r="E730" s="36" t="s">
        <v>10329</v>
      </c>
      <c r="F730" s="49">
        <v>6.7</v>
      </c>
      <c r="G730" s="9"/>
      <c r="H730" s="9" t="s">
        <v>5878</v>
      </c>
      <c r="I730" s="9">
        <v>2014</v>
      </c>
      <c r="J730" s="9"/>
      <c r="K730" s="45">
        <v>5164073102</v>
      </c>
      <c r="L730" s="45">
        <f t="shared" si="136"/>
        <v>5043040.138671875</v>
      </c>
      <c r="M730" s="45">
        <f t="shared" si="137"/>
        <v>4924.8438854217529</v>
      </c>
      <c r="N730" s="14">
        <f t="shared" si="138"/>
        <v>4.8094178568571806</v>
      </c>
      <c r="O730" s="194" t="s">
        <v>30431</v>
      </c>
      <c r="P730" s="197" t="s">
        <v>30432</v>
      </c>
      <c r="Q730" s="89"/>
    </row>
    <row r="731" spans="3:19" ht="20.100000000000001" customHeight="1" x14ac:dyDescent="0.3">
      <c r="C731" s="48" t="s">
        <v>37978</v>
      </c>
      <c r="D731" s="177" t="s">
        <v>5886</v>
      </c>
      <c r="E731" s="36" t="s">
        <v>10330</v>
      </c>
      <c r="F731" s="49">
        <v>6.6</v>
      </c>
      <c r="G731" s="9"/>
      <c r="H731" s="9" t="s">
        <v>5878</v>
      </c>
      <c r="I731" s="9">
        <v>2014</v>
      </c>
      <c r="J731" s="9"/>
      <c r="K731" s="45">
        <v>4622638005</v>
      </c>
      <c r="L731" s="45">
        <f t="shared" si="136"/>
        <v>4514294.9267578125</v>
      </c>
      <c r="M731" s="45">
        <f t="shared" si="137"/>
        <v>4408.4911394119263</v>
      </c>
      <c r="N731" s="14">
        <f t="shared" si="138"/>
        <v>4.3051671283319592</v>
      </c>
      <c r="O731" s="194" t="s">
        <v>30431</v>
      </c>
      <c r="P731" s="197" t="s">
        <v>30943</v>
      </c>
      <c r="Q731" s="89"/>
    </row>
    <row r="732" spans="3:19" ht="20.100000000000001" customHeight="1" x14ac:dyDescent="0.3">
      <c r="C732" s="20" t="s">
        <v>37979</v>
      </c>
      <c r="D732" s="157" t="s">
        <v>32560</v>
      </c>
      <c r="E732" s="36" t="s">
        <v>32561</v>
      </c>
      <c r="F732" s="81">
        <v>6.4</v>
      </c>
      <c r="G732" s="13"/>
      <c r="H732" s="13" t="s">
        <v>3740</v>
      </c>
      <c r="I732" s="79">
        <v>2021</v>
      </c>
      <c r="J732" s="84"/>
      <c r="K732" s="73">
        <v>4497186816</v>
      </c>
      <c r="L732" s="45">
        <f t="shared" ref="L732" si="139">IF(K732/1024 &gt;1,K732/1024," ")</f>
        <v>4391784</v>
      </c>
      <c r="M732" s="45">
        <f t="shared" ref="M732" si="140">IF(K732/1048576 &gt;1,K732/1048576," ")</f>
        <v>4288.8515625</v>
      </c>
      <c r="N732" s="14">
        <f t="shared" ref="N732" si="141">IF(K732&gt;999999999,K732/1073741824," ")</f>
        <v>4.1883316040039063</v>
      </c>
      <c r="O732" s="194" t="s">
        <v>32562</v>
      </c>
      <c r="P732" s="197" t="s">
        <v>32563</v>
      </c>
      <c r="Q732" s="89"/>
    </row>
    <row r="733" spans="3:19" ht="20.100000000000001" customHeight="1" x14ac:dyDescent="0.25"/>
    <row r="734" spans="3:19" ht="27" customHeight="1" x14ac:dyDescent="0.35">
      <c r="C734" s="268" t="s">
        <v>33064</v>
      </c>
      <c r="D734" s="167"/>
      <c r="E734" s="36"/>
      <c r="F734" s="81"/>
      <c r="G734" s="13"/>
      <c r="H734" s="13"/>
      <c r="I734" s="79"/>
      <c r="J734" s="79"/>
      <c r="K734" s="73"/>
      <c r="L734" s="45" t="str">
        <f>IF(K734/1024 &gt;1,K734/1024," ")</f>
        <v xml:space="preserve"> </v>
      </c>
      <c r="M734" s="45" t="str">
        <f>IF(K734/1048576 &gt;1,K734/1048576," ")</f>
        <v xml:space="preserve"> </v>
      </c>
      <c r="N734" s="14" t="str">
        <f>IF(K734&gt;999999999,K734/1073741824," ")</f>
        <v xml:space="preserve"> </v>
      </c>
    </row>
    <row r="735" spans="3:19" ht="20.100000000000001" customHeight="1" x14ac:dyDescent="0.3">
      <c r="C735" s="12" t="s">
        <v>37980</v>
      </c>
      <c r="D735" s="159" t="s">
        <v>3119</v>
      </c>
      <c r="E735" s="36" t="s">
        <v>13838</v>
      </c>
      <c r="F735" s="104">
        <v>6.8</v>
      </c>
      <c r="G735" s="101" t="s">
        <v>704</v>
      </c>
      <c r="H735" s="101" t="s">
        <v>3744</v>
      </c>
      <c r="I735" s="101">
        <v>2010</v>
      </c>
      <c r="J735" s="101"/>
      <c r="K735" s="90">
        <v>4504443835</v>
      </c>
      <c r="L735" s="90">
        <f>IF(K735/1024 &gt;1,K735/1024," ")</f>
        <v>4398870.9326171875</v>
      </c>
      <c r="M735" s="90">
        <f>IF(K735/1048576 &gt;1,K735/1048576," ")</f>
        <v>4295.7723951339722</v>
      </c>
      <c r="N735" s="91">
        <f>IF(K735&gt;999999999,K735/1073741824," ")</f>
        <v>4.1950902296230197</v>
      </c>
      <c r="O735" s="194" t="s">
        <v>23946</v>
      </c>
      <c r="P735" s="197" t="s">
        <v>23947</v>
      </c>
      <c r="Q735" s="89"/>
    </row>
    <row r="736" spans="3:19" ht="20.100000000000001" customHeight="1" x14ac:dyDescent="0.3">
      <c r="C736" s="7" t="s">
        <v>37981</v>
      </c>
      <c r="D736" s="159" t="s">
        <v>3644</v>
      </c>
      <c r="E736" s="36" t="s">
        <v>13837</v>
      </c>
      <c r="F736" s="104">
        <v>6</v>
      </c>
      <c r="G736" s="101" t="s">
        <v>704</v>
      </c>
      <c r="H736" s="101" t="s">
        <v>3759</v>
      </c>
      <c r="I736" s="101">
        <v>2013</v>
      </c>
      <c r="J736" s="101"/>
      <c r="K736" s="90">
        <v>3878560575</v>
      </c>
      <c r="L736" s="90">
        <f>IF(K736/1024 &gt;1,K736/1024," ")</f>
        <v>3787656.8115234375</v>
      </c>
      <c r="M736" s="90">
        <f>IF(K736/1048576 &gt;1,K736/1048576," ")</f>
        <v>3698.8836050033569</v>
      </c>
      <c r="N736" s="91">
        <f>IF(K736&gt;999999999,K736/1073741824," ")</f>
        <v>3.6121910205110908</v>
      </c>
      <c r="O736" s="194" t="s">
        <v>23944</v>
      </c>
      <c r="P736" s="197" t="s">
        <v>23945</v>
      </c>
      <c r="Q736" s="89"/>
    </row>
    <row r="737" spans="3:17" ht="20.100000000000001" customHeight="1" x14ac:dyDescent="0.3">
      <c r="C737" s="55"/>
      <c r="D737" s="244"/>
      <c r="E737" s="5"/>
      <c r="F737" s="49"/>
      <c r="G737" s="9"/>
      <c r="H737" s="9"/>
      <c r="I737" s="9"/>
      <c r="J737" s="9"/>
      <c r="K737" s="23"/>
      <c r="L737" s="45" t="str">
        <f t="shared" si="127"/>
        <v xml:space="preserve"> </v>
      </c>
      <c r="M737" s="45" t="str">
        <f t="shared" si="128"/>
        <v xml:space="preserve"> </v>
      </c>
      <c r="N737" s="14" t="str">
        <f t="shared" si="129"/>
        <v xml:space="preserve"> </v>
      </c>
    </row>
    <row r="738" spans="3:17" ht="27" customHeight="1" x14ac:dyDescent="0.35">
      <c r="C738" s="8" t="s">
        <v>102</v>
      </c>
      <c r="D738" s="237"/>
      <c r="F738" s="49"/>
      <c r="G738" s="9"/>
      <c r="H738" s="9"/>
      <c r="I738" s="9"/>
      <c r="J738" s="9"/>
      <c r="K738" s="23"/>
      <c r="L738" s="45" t="str">
        <f t="shared" si="127"/>
        <v xml:space="preserve"> </v>
      </c>
      <c r="M738" s="45" t="str">
        <f t="shared" si="128"/>
        <v xml:space="preserve"> </v>
      </c>
      <c r="N738" s="14" t="str">
        <f t="shared" si="129"/>
        <v xml:space="preserve"> </v>
      </c>
    </row>
    <row r="739" spans="3:17" ht="20.100000000000001" customHeight="1" x14ac:dyDescent="0.3">
      <c r="C739" s="7" t="s">
        <v>37982</v>
      </c>
      <c r="D739" s="217" t="s">
        <v>4026</v>
      </c>
      <c r="E739" s="36" t="s">
        <v>10331</v>
      </c>
      <c r="F739" s="51">
        <v>7.6</v>
      </c>
      <c r="G739" s="9" t="s">
        <v>704</v>
      </c>
      <c r="H739" s="9" t="s">
        <v>3744</v>
      </c>
      <c r="I739" s="9">
        <v>2003</v>
      </c>
      <c r="J739" s="9"/>
      <c r="K739" s="45">
        <v>3198766954</v>
      </c>
      <c r="L739" s="45">
        <f t="shared" ref="L739:L793" si="142">IF(K739/1024 &gt;1,K739/1024," ")</f>
        <v>3123795.853515625</v>
      </c>
      <c r="M739" s="45">
        <f t="shared" ref="M739:M793" si="143">IF(K739/1048576 &gt;1,K739/1048576," ")</f>
        <v>3050.5818881988525</v>
      </c>
      <c r="N739" s="14">
        <f t="shared" ref="N739:N793" si="144">IF(K739&gt;999999999,K739/1073741824," ")</f>
        <v>2.9790838751941919</v>
      </c>
      <c r="O739" s="194" t="s">
        <v>30433</v>
      </c>
      <c r="P739" s="197" t="s">
        <v>30434</v>
      </c>
    </row>
    <row r="740" spans="3:17" ht="20.100000000000001" customHeight="1" x14ac:dyDescent="0.3">
      <c r="C740" s="7" t="s">
        <v>37983</v>
      </c>
      <c r="D740" s="217" t="s">
        <v>4027</v>
      </c>
      <c r="E740" s="36" t="s">
        <v>10332</v>
      </c>
      <c r="F740" s="51">
        <v>7.6</v>
      </c>
      <c r="G740" s="9" t="s">
        <v>704</v>
      </c>
      <c r="H740" s="9" t="s">
        <v>3745</v>
      </c>
      <c r="I740" s="9">
        <v>2004</v>
      </c>
      <c r="J740" s="9"/>
      <c r="K740" s="45">
        <v>3257613755</v>
      </c>
      <c r="L740" s="45">
        <f t="shared" si="142"/>
        <v>3181263.4326171875</v>
      </c>
      <c r="M740" s="45">
        <f t="shared" si="143"/>
        <v>3106.7025709152222</v>
      </c>
      <c r="N740" s="14">
        <f t="shared" si="144"/>
        <v>3.0338892294093966</v>
      </c>
      <c r="O740" s="194" t="s">
        <v>30435</v>
      </c>
      <c r="P740" s="197" t="s">
        <v>30436</v>
      </c>
    </row>
    <row r="741" spans="3:17" s="306" customFormat="1" ht="20.100000000000001" customHeight="1" x14ac:dyDescent="0.3">
      <c r="C741" s="7"/>
      <c r="D741" s="217"/>
      <c r="E741" s="36"/>
      <c r="F741" s="51"/>
      <c r="G741" s="9"/>
      <c r="H741" s="9"/>
      <c r="I741" s="9"/>
      <c r="J741" s="9"/>
      <c r="K741" s="45"/>
      <c r="L741" s="45"/>
      <c r="M741" s="45"/>
      <c r="N741" s="14"/>
      <c r="O741" s="194"/>
      <c r="P741" s="197"/>
    </row>
    <row r="742" spans="3:17" s="306" customFormat="1" ht="27" customHeight="1" x14ac:dyDescent="0.35">
      <c r="C742" s="8" t="s">
        <v>1037</v>
      </c>
      <c r="D742" s="237"/>
      <c r="F742" s="49"/>
      <c r="G742" s="9"/>
      <c r="H742" s="9"/>
      <c r="I742" s="9"/>
      <c r="J742" s="9"/>
      <c r="K742" s="23"/>
      <c r="L742" s="45"/>
      <c r="M742" s="45"/>
      <c r="N742" s="14"/>
      <c r="O742" s="194"/>
      <c r="P742" s="197"/>
    </row>
    <row r="743" spans="3:17" s="306" customFormat="1" ht="20.100000000000001" customHeight="1" x14ac:dyDescent="0.3">
      <c r="C743" s="102" t="s">
        <v>1671</v>
      </c>
      <c r="D743" s="159" t="s">
        <v>1037</v>
      </c>
      <c r="E743" s="36" t="s">
        <v>13849</v>
      </c>
      <c r="F743" s="104">
        <v>7.3</v>
      </c>
      <c r="G743" s="101" t="s">
        <v>704</v>
      </c>
      <c r="H743" s="101" t="s">
        <v>4270</v>
      </c>
      <c r="I743" s="94">
        <v>1933</v>
      </c>
      <c r="J743" s="94"/>
      <c r="K743" s="108">
        <v>3670858501</v>
      </c>
      <c r="L743" s="90">
        <f>IF(K743/1024 &gt;1,K743/1024," ")</f>
        <v>3584822.7548828125</v>
      </c>
      <c r="M743" s="90">
        <f>IF(K743/1048576 &gt;1,K743/1048576," ")</f>
        <v>3500.8034715652466</v>
      </c>
      <c r="N743" s="91">
        <f>IF(K743&gt;999999999,K743/1073741824," ")</f>
        <v>3.4187533902004361</v>
      </c>
      <c r="O743" s="194" t="s">
        <v>23964</v>
      </c>
      <c r="P743" s="197" t="s">
        <v>23965</v>
      </c>
    </row>
    <row r="744" spans="3:17" s="306" customFormat="1" ht="20.100000000000001" customHeight="1" x14ac:dyDescent="0.3">
      <c r="C744" s="7" t="s">
        <v>6392</v>
      </c>
      <c r="D744" s="159" t="s">
        <v>1037</v>
      </c>
      <c r="E744" s="36" t="s">
        <v>13848</v>
      </c>
      <c r="F744" s="104">
        <v>5.4</v>
      </c>
      <c r="G744" s="99" t="s">
        <v>704</v>
      </c>
      <c r="H744" s="101" t="s">
        <v>5878</v>
      </c>
      <c r="I744" s="101">
        <v>1976</v>
      </c>
      <c r="J744" s="101"/>
      <c r="K744" s="90">
        <v>4526579021</v>
      </c>
      <c r="L744" s="90">
        <f>IF(K744/1024 &gt;1,K744/1024," ")</f>
        <v>4420487.3251953125</v>
      </c>
      <c r="M744" s="90">
        <f>IF(K744/1048576 &gt;1,K744/1048576," ")</f>
        <v>4316.8821535110474</v>
      </c>
      <c r="N744" s="91">
        <f>IF(K744&gt;999999999,K744/1073741824," ")</f>
        <v>4.2157052280381322</v>
      </c>
      <c r="O744" s="194" t="s">
        <v>23962</v>
      </c>
      <c r="P744" s="197" t="s">
        <v>23963</v>
      </c>
    </row>
    <row r="745" spans="3:17" s="306" customFormat="1" ht="20.100000000000001" customHeight="1" x14ac:dyDescent="0.3">
      <c r="C745" s="102" t="s">
        <v>37817</v>
      </c>
      <c r="D745" s="159" t="s">
        <v>1037</v>
      </c>
      <c r="E745" s="36" t="s">
        <v>13850</v>
      </c>
      <c r="F745" s="104">
        <v>6.2</v>
      </c>
      <c r="G745" s="94" t="s">
        <v>704</v>
      </c>
      <c r="H745" s="94" t="s">
        <v>3739</v>
      </c>
      <c r="I745" s="101">
        <v>2005</v>
      </c>
      <c r="J745" s="101"/>
      <c r="K745" s="108">
        <v>4709041696</v>
      </c>
      <c r="L745" s="90">
        <f>IF(K745/1024 &gt;1,K745/1024," ")</f>
        <v>4598673.53125</v>
      </c>
      <c r="M745" s="90">
        <f>IF(K745/1048576 &gt;1,K745/1048576," ")</f>
        <v>4490.8921203613281</v>
      </c>
      <c r="N745" s="91">
        <f>IF(K745&gt;999999999,K745/1073741824," ")</f>
        <v>4.3856368362903595</v>
      </c>
      <c r="O745" s="194" t="s">
        <v>23966</v>
      </c>
      <c r="P745" s="197" t="s">
        <v>23967</v>
      </c>
    </row>
    <row r="746" spans="3:17" s="306" customFormat="1" ht="20.100000000000001" customHeight="1" x14ac:dyDescent="0.3">
      <c r="C746" s="20" t="s">
        <v>37826</v>
      </c>
      <c r="D746" s="161" t="s">
        <v>7470</v>
      </c>
      <c r="E746" s="36" t="s">
        <v>13864</v>
      </c>
      <c r="F746" s="99">
        <v>5.8</v>
      </c>
      <c r="G746" s="99" t="s">
        <v>704</v>
      </c>
      <c r="H746" s="105" t="s">
        <v>4081</v>
      </c>
      <c r="I746" s="101">
        <v>2017</v>
      </c>
      <c r="J746" s="101"/>
      <c r="K746" s="90">
        <v>5067544700</v>
      </c>
      <c r="L746" s="90">
        <f>IF(K746/1024 &gt;1,K746/1024," ")</f>
        <v>4948774.12109375</v>
      </c>
      <c r="M746" s="90">
        <f>IF(K746/1048576 &gt;1,K746/1048576," ")</f>
        <v>4832.7872276306152</v>
      </c>
      <c r="N746" s="91">
        <f>IF(K746&gt;999999999,K746/1073741824," ")</f>
        <v>4.7195187769830227</v>
      </c>
      <c r="O746" s="194" t="s">
        <v>23987</v>
      </c>
      <c r="P746" s="197" t="s">
        <v>23988</v>
      </c>
    </row>
    <row r="747" spans="3:17" ht="20.100000000000001" customHeight="1" x14ac:dyDescent="0.2">
      <c r="D747" s="1"/>
      <c r="E747" s="1"/>
      <c r="F747" s="1"/>
      <c r="J747" s="1"/>
      <c r="O747" s="1"/>
      <c r="P747" s="1"/>
    </row>
    <row r="748" spans="3:17" ht="27" customHeight="1" x14ac:dyDescent="0.35">
      <c r="C748" s="268" t="s">
        <v>33127</v>
      </c>
      <c r="D748" s="167"/>
      <c r="E748" s="36"/>
      <c r="F748" s="81"/>
      <c r="G748" s="13"/>
      <c r="H748" s="13"/>
      <c r="I748" s="79"/>
      <c r="J748" s="79"/>
      <c r="K748" s="73"/>
      <c r="L748" s="45"/>
      <c r="M748" s="45"/>
      <c r="N748" s="14"/>
    </row>
    <row r="749" spans="3:17" ht="20.100000000000001" customHeight="1" x14ac:dyDescent="0.3">
      <c r="C749" s="7" t="s">
        <v>37984</v>
      </c>
      <c r="D749" s="160" t="s">
        <v>5639</v>
      </c>
      <c r="E749" s="36" t="s">
        <v>13856</v>
      </c>
      <c r="F749" s="104">
        <v>6.8</v>
      </c>
      <c r="G749" s="101" t="s">
        <v>704</v>
      </c>
      <c r="H749" s="101" t="s">
        <v>3758</v>
      </c>
      <c r="I749" s="101">
        <v>2014</v>
      </c>
      <c r="J749" s="101"/>
      <c r="K749" s="90">
        <v>5384592637</v>
      </c>
      <c r="L749" s="90">
        <f>IF(K749/1024 &gt;1,K749/1024," ")</f>
        <v>5258391.2470703125</v>
      </c>
      <c r="M749" s="90">
        <f>IF(K749/1048576 &gt;1,K749/1048576," ")</f>
        <v>5135.1477022171021</v>
      </c>
      <c r="N749" s="91">
        <f>IF(K749&gt;999999999,K749/1073741824," ")</f>
        <v>5.0147926779463887</v>
      </c>
      <c r="O749" s="194" t="s">
        <v>23974</v>
      </c>
      <c r="P749" s="197" t="s">
        <v>23975</v>
      </c>
    </row>
    <row r="750" spans="3:17" ht="20.100000000000001" customHeight="1" x14ac:dyDescent="0.3">
      <c r="C750" s="20" t="s">
        <v>37985</v>
      </c>
      <c r="D750" s="167" t="s">
        <v>7854</v>
      </c>
      <c r="E750" s="36" t="s">
        <v>13855</v>
      </c>
      <c r="F750" s="81">
        <v>6.1</v>
      </c>
      <c r="G750" s="13" t="s">
        <v>704</v>
      </c>
      <c r="H750" s="13" t="s">
        <v>5878</v>
      </c>
      <c r="I750" s="79">
        <v>2017</v>
      </c>
      <c r="J750" s="79"/>
      <c r="K750" s="73">
        <v>6097110519</v>
      </c>
      <c r="L750" s="90">
        <f>IF(K750/1024 &gt;1,K750/1024," ")</f>
        <v>5954209.4912109375</v>
      </c>
      <c r="M750" s="90">
        <f>IF(K750/1048576 &gt;1,K750/1048576," ")</f>
        <v>5814.6577062606812</v>
      </c>
      <c r="N750" s="91">
        <f>IF(K750&gt;999999999,K750/1073741824," ")</f>
        <v>5.6783766662701964</v>
      </c>
      <c r="O750" s="194" t="s">
        <v>23972</v>
      </c>
      <c r="P750" s="197" t="s">
        <v>23973</v>
      </c>
      <c r="Q750" s="89"/>
    </row>
    <row r="751" spans="3:17" ht="20.100000000000001" customHeight="1" x14ac:dyDescent="0.25"/>
    <row r="752" spans="3:17" ht="27" customHeight="1" x14ac:dyDescent="0.35">
      <c r="C752" s="268" t="s">
        <v>33128</v>
      </c>
      <c r="D752" s="167"/>
      <c r="E752" s="36"/>
      <c r="F752" s="81"/>
      <c r="G752" s="13"/>
      <c r="H752" s="13"/>
      <c r="I752" s="79"/>
      <c r="J752" s="79"/>
      <c r="K752" s="73"/>
      <c r="L752" s="45"/>
      <c r="M752" s="45"/>
      <c r="N752" s="14"/>
      <c r="Q752" s="89"/>
    </row>
    <row r="753" spans="3:17" ht="20.100000000000001" customHeight="1" x14ac:dyDescent="0.3">
      <c r="C753" s="118" t="s">
        <v>37986</v>
      </c>
      <c r="D753" s="159" t="s">
        <v>4533</v>
      </c>
      <c r="E753" s="36" t="s">
        <v>13882</v>
      </c>
      <c r="F753" s="104">
        <v>6</v>
      </c>
      <c r="G753" s="101"/>
      <c r="H753" s="101" t="s">
        <v>4416</v>
      </c>
      <c r="I753" s="101">
        <v>1987</v>
      </c>
      <c r="J753" s="101"/>
      <c r="K753" s="90">
        <v>2375875490</v>
      </c>
      <c r="L753" s="90">
        <f>IF(K753/1024 &gt;1,K753/1024," ")</f>
        <v>2320190.908203125</v>
      </c>
      <c r="M753" s="90">
        <f>IF(K753/1048576 &gt;1,K753/1048576," ")</f>
        <v>2265.8114337921143</v>
      </c>
      <c r="N753" s="91">
        <f>IF(K753&gt;999999999,K753/1073741824," ")</f>
        <v>2.2127064783126116</v>
      </c>
      <c r="O753" s="194" t="s">
        <v>24015</v>
      </c>
      <c r="P753" s="197" t="s">
        <v>24016</v>
      </c>
      <c r="Q753" s="89"/>
    </row>
    <row r="754" spans="3:17" ht="20.100000000000001" customHeight="1" x14ac:dyDescent="0.3">
      <c r="C754" s="109" t="s">
        <v>37987</v>
      </c>
      <c r="D754" s="159" t="s">
        <v>4532</v>
      </c>
      <c r="E754" s="36" t="s">
        <v>13881</v>
      </c>
      <c r="F754" s="104">
        <v>6</v>
      </c>
      <c r="G754" s="101"/>
      <c r="H754" s="101" t="s">
        <v>3769</v>
      </c>
      <c r="I754" s="101">
        <v>1991</v>
      </c>
      <c r="J754" s="101"/>
      <c r="K754" s="90">
        <v>2599041243</v>
      </c>
      <c r="L754" s="90">
        <f>IF(K754/1024 &gt;1,K754/1024," ")</f>
        <v>2538126.2138671875</v>
      </c>
      <c r="M754" s="90">
        <f>IF(K754/1048576 &gt;1,K754/1048576," ")</f>
        <v>2478.6388807296753</v>
      </c>
      <c r="N754" s="91">
        <f>IF(K754&gt;999999999,K754/1073741824," ")</f>
        <v>2.4205457819625735</v>
      </c>
      <c r="O754" s="194" t="s">
        <v>24013</v>
      </c>
      <c r="P754" s="197" t="s">
        <v>24014</v>
      </c>
      <c r="Q754" s="89"/>
    </row>
    <row r="755" spans="3:17" ht="20.100000000000001" customHeight="1" x14ac:dyDescent="0.3">
      <c r="C755" s="29" t="s">
        <v>35210</v>
      </c>
      <c r="D755" s="161" t="s">
        <v>4519</v>
      </c>
      <c r="E755" s="36" t="s">
        <v>11241</v>
      </c>
      <c r="F755" s="99">
        <v>5.2</v>
      </c>
      <c r="G755" s="99"/>
      <c r="H755" s="101" t="s">
        <v>3937</v>
      </c>
      <c r="I755" s="101">
        <v>2012</v>
      </c>
      <c r="J755" s="101"/>
      <c r="K755" s="90">
        <v>2335293508</v>
      </c>
      <c r="L755" s="90">
        <f>IF(K755/1024 &gt;1,K755/1024," ")</f>
        <v>2280560.06640625</v>
      </c>
      <c r="M755" s="90">
        <f>IF(K755/1048576 &gt;1,K755/1048576," ")</f>
        <v>2227.1094398498535</v>
      </c>
      <c r="N755" s="91">
        <f>IF(K755&gt;999999999,K755/1073741824," ")</f>
        <v>2.1749115623533726</v>
      </c>
      <c r="O755" s="194" t="s">
        <v>18390</v>
      </c>
      <c r="P755" s="197" t="s">
        <v>19397</v>
      </c>
    </row>
    <row r="756" spans="3:17" ht="20.100000000000001" customHeight="1" x14ac:dyDescent="0.25">
      <c r="Q756" s="89"/>
    </row>
    <row r="757" spans="3:17" ht="27" customHeight="1" x14ac:dyDescent="0.35">
      <c r="C757" s="268" t="s">
        <v>33101</v>
      </c>
      <c r="D757" s="167"/>
      <c r="E757" s="36"/>
      <c r="F757" s="81"/>
      <c r="G757" s="13"/>
      <c r="H757" s="13"/>
      <c r="I757" s="79"/>
      <c r="J757" s="79"/>
      <c r="K757" s="73"/>
      <c r="L757" s="45"/>
      <c r="M757" s="45"/>
      <c r="N757" s="14"/>
    </row>
    <row r="758" spans="3:17" ht="20.100000000000001" customHeight="1" x14ac:dyDescent="0.3">
      <c r="C758" s="7" t="s">
        <v>37988</v>
      </c>
      <c r="D758" s="159" t="s">
        <v>4892</v>
      </c>
      <c r="E758" s="36" t="s">
        <v>13893</v>
      </c>
      <c r="F758" s="104">
        <v>5.5</v>
      </c>
      <c r="G758" s="101"/>
      <c r="H758" s="101" t="s">
        <v>3745</v>
      </c>
      <c r="I758" s="101">
        <v>1985</v>
      </c>
      <c r="J758" s="101"/>
      <c r="K758" s="90">
        <v>2715260921</v>
      </c>
      <c r="L758" s="90">
        <f>IF(K758/1024 &gt;1,K758/1024," ")</f>
        <v>2651621.9931640625</v>
      </c>
      <c r="M758" s="90">
        <f>IF(K758/1048576 &gt;1,K758/1048576," ")</f>
        <v>2589.4746026992798</v>
      </c>
      <c r="N758" s="91">
        <f>IF(K758&gt;999999999,K758/1073741824," ")</f>
        <v>2.5287837916985154</v>
      </c>
      <c r="O758" s="194" t="s">
        <v>21847</v>
      </c>
      <c r="P758" s="197" t="s">
        <v>24034</v>
      </c>
      <c r="Q758" s="89"/>
    </row>
    <row r="759" spans="3:17" ht="20.100000000000001" customHeight="1" x14ac:dyDescent="0.3">
      <c r="C759" s="118" t="s">
        <v>37989</v>
      </c>
      <c r="D759" s="159" t="s">
        <v>4888</v>
      </c>
      <c r="E759" s="36" t="s">
        <v>12647</v>
      </c>
      <c r="F759" s="104">
        <v>5.4</v>
      </c>
      <c r="G759" s="101"/>
      <c r="H759" s="101" t="s">
        <v>4887</v>
      </c>
      <c r="I759" s="101">
        <v>1985</v>
      </c>
      <c r="J759" s="101"/>
      <c r="K759" s="90">
        <v>2683579136</v>
      </c>
      <c r="L759" s="90">
        <f>IF(K759/1024 &gt;1,K759/1024," ")</f>
        <v>2620682.75</v>
      </c>
      <c r="M759" s="90">
        <f>IF(K759/1048576 &gt;1,K759/1048576," ")</f>
        <v>2559.260498046875</v>
      </c>
      <c r="N759" s="91">
        <f>IF(K759&gt;999999999,K759/1073741824," ")</f>
        <v>2.4992778301239014</v>
      </c>
      <c r="O759" s="194" t="s">
        <v>21847</v>
      </c>
      <c r="P759" s="197" t="s">
        <v>21848</v>
      </c>
    </row>
    <row r="760" spans="3:17" s="306" customFormat="1" ht="20.100000000000001" customHeight="1" x14ac:dyDescent="0.3">
      <c r="C760" s="118"/>
      <c r="D760" s="159"/>
      <c r="E760" s="36"/>
      <c r="F760" s="104"/>
      <c r="G760" s="101"/>
      <c r="H760" s="101"/>
      <c r="I760" s="101"/>
      <c r="J760" s="101"/>
      <c r="K760" s="90"/>
      <c r="L760" s="90"/>
      <c r="M760" s="90"/>
      <c r="N760" s="91"/>
      <c r="O760" s="194"/>
      <c r="P760" s="197"/>
    </row>
    <row r="761" spans="3:17" s="306" customFormat="1" ht="27" customHeight="1" x14ac:dyDescent="0.35">
      <c r="C761" s="268" t="s">
        <v>42642</v>
      </c>
      <c r="D761" s="167"/>
      <c r="E761" s="36"/>
      <c r="F761" s="81"/>
      <c r="G761" s="13"/>
      <c r="H761" s="13"/>
      <c r="I761" s="79"/>
      <c r="J761" s="79"/>
      <c r="K761" s="73"/>
      <c r="L761" s="45"/>
      <c r="M761" s="45"/>
      <c r="N761" s="14"/>
      <c r="O761" s="194"/>
      <c r="P761" s="197"/>
    </row>
    <row r="762" spans="3:17" s="306" customFormat="1" ht="20.100000000000001" customHeight="1" x14ac:dyDescent="0.3">
      <c r="C762" s="12" t="s">
        <v>33310</v>
      </c>
      <c r="D762" s="160" t="s">
        <v>4559</v>
      </c>
      <c r="E762" s="36" t="s">
        <v>13910</v>
      </c>
      <c r="F762" s="104">
        <v>7.6</v>
      </c>
      <c r="G762" s="101"/>
      <c r="H762" s="105" t="s">
        <v>4557</v>
      </c>
      <c r="I762" s="94">
        <v>1946</v>
      </c>
      <c r="J762" s="94"/>
      <c r="K762" s="90">
        <v>2073412695</v>
      </c>
      <c r="L762" s="90">
        <f>IF(K762/1024 &gt;1,K762/1024," ")</f>
        <v>2024817.0849609375</v>
      </c>
      <c r="M762" s="90">
        <f>IF(K762/1048576 &gt;1,K762/1048576," ")</f>
        <v>1977.3604345321655</v>
      </c>
      <c r="N762" s="91">
        <f>IF(K762&gt;999999999,K762/1073741824," ")</f>
        <v>1.9310160493478179</v>
      </c>
      <c r="O762" s="194" t="s">
        <v>24062</v>
      </c>
      <c r="P762" s="197" t="s">
        <v>31234</v>
      </c>
    </row>
    <row r="763" spans="3:17" s="306" customFormat="1" ht="20.100000000000001" customHeight="1" x14ac:dyDescent="0.3">
      <c r="C763" s="109" t="s">
        <v>4573</v>
      </c>
      <c r="D763" s="159" t="s">
        <v>4575</v>
      </c>
      <c r="E763" s="36" t="s">
        <v>13909</v>
      </c>
      <c r="F763" s="104">
        <v>5.3</v>
      </c>
      <c r="G763" s="101"/>
      <c r="H763" s="101" t="s">
        <v>4170</v>
      </c>
      <c r="I763" s="101">
        <v>2014</v>
      </c>
      <c r="J763" s="101"/>
      <c r="K763" s="109">
        <v>4408634756</v>
      </c>
      <c r="L763" s="90">
        <f>IF(K763/1024 &gt;1,K763/1024," ")</f>
        <v>4305307.37890625</v>
      </c>
      <c r="M763" s="90">
        <f>IF(K763/1048576 &gt;1,K763/1048576," ")</f>
        <v>4204.4017372131348</v>
      </c>
      <c r="N763" s="91">
        <f>IF(K763&gt;999999999,K763/1073741824," ")</f>
        <v>4.1058610714972019</v>
      </c>
      <c r="O763" s="194" t="s">
        <v>24060</v>
      </c>
      <c r="P763" s="197" t="s">
        <v>24061</v>
      </c>
    </row>
    <row r="764" spans="3:17" s="306" customFormat="1" ht="20.100000000000001" customHeight="1" x14ac:dyDescent="0.3">
      <c r="C764" s="112" t="s">
        <v>7632</v>
      </c>
      <c r="D764" s="161" t="s">
        <v>1557</v>
      </c>
      <c r="E764" s="36" t="s">
        <v>13908</v>
      </c>
      <c r="F764" s="99">
        <v>6.4</v>
      </c>
      <c r="G764" s="99" t="s">
        <v>704</v>
      </c>
      <c r="H764" s="105" t="s">
        <v>5878</v>
      </c>
      <c r="I764" s="101">
        <v>2017</v>
      </c>
      <c r="J764" s="112"/>
      <c r="K764" s="90">
        <v>5146190143</v>
      </c>
      <c r="L764" s="90">
        <f>IF(K764/1024 &gt;1,K764/1024," ")</f>
        <v>5025576.3115234375</v>
      </c>
      <c r="M764" s="90">
        <f>IF(K764/1048576 &gt;1,K764/1048576," ")</f>
        <v>4907.7893667221069</v>
      </c>
      <c r="N764" s="91">
        <f>IF(K764&gt;999999999,K764/1073741824," ")</f>
        <v>4.7927630534395576</v>
      </c>
      <c r="O764" s="194" t="s">
        <v>24058</v>
      </c>
      <c r="P764" s="197" t="s">
        <v>24059</v>
      </c>
    </row>
    <row r="765" spans="3:17" ht="20.100000000000001" customHeight="1" x14ac:dyDescent="0.25"/>
    <row r="766" spans="3:17" ht="27" customHeight="1" x14ac:dyDescent="0.35">
      <c r="C766" s="8" t="s">
        <v>119</v>
      </c>
      <c r="D766" s="237"/>
      <c r="E766" s="6"/>
      <c r="F766" s="49"/>
      <c r="G766" s="9"/>
      <c r="H766" s="9"/>
      <c r="I766" s="9"/>
      <c r="J766" s="9"/>
      <c r="K766" s="45"/>
      <c r="L766" s="45" t="str">
        <f t="shared" si="142"/>
        <v xml:space="preserve"> </v>
      </c>
      <c r="M766" s="45" t="str">
        <f t="shared" si="143"/>
        <v xml:space="preserve"> </v>
      </c>
      <c r="N766" s="14" t="str">
        <f t="shared" si="144"/>
        <v xml:space="preserve"> </v>
      </c>
      <c r="Q766" s="89"/>
    </row>
    <row r="767" spans="3:17" ht="20.100000000000001" customHeight="1" x14ac:dyDescent="0.3">
      <c r="C767" s="7" t="s">
        <v>37990</v>
      </c>
      <c r="D767" s="178" t="s">
        <v>946</v>
      </c>
      <c r="E767" s="36" t="s">
        <v>10333</v>
      </c>
      <c r="F767" s="51">
        <v>6</v>
      </c>
      <c r="G767" s="49" t="s">
        <v>704</v>
      </c>
      <c r="H767" s="9" t="s">
        <v>4081</v>
      </c>
      <c r="I767" s="9">
        <v>2004</v>
      </c>
      <c r="J767" s="9"/>
      <c r="K767" s="45">
        <v>6103365133</v>
      </c>
      <c r="L767" s="45">
        <f t="shared" si="142"/>
        <v>5960317.5126953125</v>
      </c>
      <c r="M767" s="45">
        <f t="shared" si="143"/>
        <v>5820.6225709915161</v>
      </c>
      <c r="N767" s="14">
        <f t="shared" si="144"/>
        <v>5.6842017294839025</v>
      </c>
      <c r="O767" s="194" t="s">
        <v>25040</v>
      </c>
      <c r="P767" s="197" t="s">
        <v>30437</v>
      </c>
      <c r="Q767" s="89"/>
    </row>
    <row r="768" spans="3:17" ht="20.100000000000001" customHeight="1" x14ac:dyDescent="0.3">
      <c r="C768" s="7" t="s">
        <v>37991</v>
      </c>
      <c r="D768" s="178" t="s">
        <v>945</v>
      </c>
      <c r="E768" s="36" t="s">
        <v>10334</v>
      </c>
      <c r="F768" s="51">
        <v>5.6</v>
      </c>
      <c r="G768" s="9" t="s">
        <v>704</v>
      </c>
      <c r="H768" s="9" t="s">
        <v>4081</v>
      </c>
      <c r="I768" s="9">
        <v>2007</v>
      </c>
      <c r="J768" s="9"/>
      <c r="K768" s="45">
        <v>6239778528</v>
      </c>
      <c r="L768" s="45">
        <f t="shared" si="142"/>
        <v>6093533.71875</v>
      </c>
      <c r="M768" s="45">
        <f t="shared" si="143"/>
        <v>5950.7165222167969</v>
      </c>
      <c r="N768" s="14">
        <f t="shared" si="144"/>
        <v>5.8112466037273407</v>
      </c>
      <c r="O768" s="194" t="s">
        <v>30438</v>
      </c>
      <c r="P768" s="197" t="s">
        <v>30944</v>
      </c>
    </row>
    <row r="769" spans="3:17" ht="20.100000000000001" customHeight="1" x14ac:dyDescent="0.3">
      <c r="C769" s="20"/>
      <c r="D769" s="167"/>
      <c r="E769" s="36"/>
      <c r="F769" s="81"/>
      <c r="G769" s="13"/>
      <c r="H769" s="13"/>
      <c r="I769" s="79"/>
      <c r="J769" s="79"/>
      <c r="K769" s="73"/>
      <c r="L769" s="45"/>
      <c r="M769" s="45"/>
      <c r="N769" s="14"/>
    </row>
    <row r="770" spans="3:17" ht="27" customHeight="1" x14ac:dyDescent="0.35">
      <c r="C770" s="268" t="s">
        <v>33129</v>
      </c>
      <c r="D770" s="167"/>
      <c r="E770" s="36"/>
      <c r="F770" s="81"/>
      <c r="G770" s="13"/>
      <c r="H770" s="13"/>
      <c r="I770" s="79"/>
      <c r="J770" s="79"/>
      <c r="K770" s="73"/>
      <c r="L770" s="45"/>
      <c r="M770" s="45"/>
      <c r="N770" s="14"/>
    </row>
    <row r="771" spans="3:17" ht="20.100000000000001" customHeight="1" x14ac:dyDescent="0.3">
      <c r="C771" s="20" t="s">
        <v>37992</v>
      </c>
      <c r="D771" s="157" t="s">
        <v>7781</v>
      </c>
      <c r="E771" s="36" t="s">
        <v>14006</v>
      </c>
      <c r="F771" s="81">
        <v>8.1999999999999993</v>
      </c>
      <c r="G771" s="81"/>
      <c r="H771" s="82" t="s">
        <v>4081</v>
      </c>
      <c r="I771" s="79">
        <v>1959</v>
      </c>
      <c r="J771" s="79"/>
      <c r="K771" s="73">
        <v>4567554312</v>
      </c>
      <c r="L771" s="90">
        <f>IF(K771/1024 &gt;1,K771/1024," ")</f>
        <v>4460502.2578125</v>
      </c>
      <c r="M771" s="90">
        <f>IF(K771/1048576 &gt;1,K771/1048576," ")</f>
        <v>4355.9592361450195</v>
      </c>
      <c r="N771" s="91">
        <f>IF(K771&gt;999999999,K771/1073741824," ")</f>
        <v>4.2538664415478706</v>
      </c>
      <c r="O771" s="194" t="s">
        <v>24211</v>
      </c>
      <c r="P771" s="197" t="s">
        <v>24212</v>
      </c>
      <c r="Q771" s="89"/>
    </row>
    <row r="772" spans="3:17" ht="20.100000000000001" customHeight="1" x14ac:dyDescent="0.3">
      <c r="C772" s="20" t="s">
        <v>37993</v>
      </c>
      <c r="D772" s="157" t="s">
        <v>7782</v>
      </c>
      <c r="E772" s="36" t="s">
        <v>14007</v>
      </c>
      <c r="F772" s="81">
        <v>8.1</v>
      </c>
      <c r="G772" s="81"/>
      <c r="H772" s="82" t="s">
        <v>4081</v>
      </c>
      <c r="I772" s="79">
        <v>1959</v>
      </c>
      <c r="J772" s="79"/>
      <c r="K772" s="73">
        <v>4001273420</v>
      </c>
      <c r="L772" s="90">
        <f>IF(K772/1024 &gt;1,K772/1024," ")</f>
        <v>3907493.57421875</v>
      </c>
      <c r="M772" s="90">
        <f>IF(K772/1048576 &gt;1,K772/1048576," ")</f>
        <v>3815.911693572998</v>
      </c>
      <c r="N772" s="91">
        <f>IF(K772&gt;999999999,K772/1073741824," ")</f>
        <v>3.7264762632548809</v>
      </c>
      <c r="O772" s="194" t="s">
        <v>24213</v>
      </c>
      <c r="P772" s="197" t="s">
        <v>24214</v>
      </c>
      <c r="Q772" s="89"/>
    </row>
    <row r="773" spans="3:17" ht="20.100000000000001" customHeight="1" x14ac:dyDescent="0.3">
      <c r="C773" s="20" t="s">
        <v>37994</v>
      </c>
      <c r="D773" s="157" t="s">
        <v>7783</v>
      </c>
      <c r="E773" s="36" t="s">
        <v>14008</v>
      </c>
      <c r="F773" s="81">
        <v>8.3000000000000007</v>
      </c>
      <c r="G773" s="81"/>
      <c r="H773" s="82" t="s">
        <v>4081</v>
      </c>
      <c r="I773" s="79">
        <v>1961</v>
      </c>
      <c r="J773" s="79"/>
      <c r="K773" s="73">
        <v>4284607329</v>
      </c>
      <c r="L773" s="90">
        <f>IF(K773/1024 &gt;1,K773/1024," ")</f>
        <v>4184186.8447265625</v>
      </c>
      <c r="M773" s="90">
        <f>IF(K773/1048576 &gt;1,K773/1048576," ")</f>
        <v>4086.1199655532837</v>
      </c>
      <c r="N773" s="91">
        <f>IF(K773&gt;999999999,K773/1073741824," ")</f>
        <v>3.9903515288606286</v>
      </c>
      <c r="O773" s="194" t="s">
        <v>24215</v>
      </c>
      <c r="P773" s="197" t="s">
        <v>24216</v>
      </c>
    </row>
    <row r="774" spans="3:17" ht="20.100000000000001" customHeight="1" x14ac:dyDescent="0.3">
      <c r="F774" s="49"/>
      <c r="G774" s="9"/>
      <c r="H774" s="9"/>
      <c r="I774" s="19"/>
      <c r="J774" s="19"/>
      <c r="K774" s="22"/>
      <c r="L774" s="45" t="str">
        <f t="shared" si="142"/>
        <v xml:space="preserve"> </v>
      </c>
      <c r="M774" s="45" t="str">
        <f t="shared" si="143"/>
        <v xml:space="preserve"> </v>
      </c>
      <c r="N774" s="14" t="str">
        <f t="shared" si="144"/>
        <v xml:space="preserve"> </v>
      </c>
    </row>
    <row r="775" spans="3:17" ht="27" customHeight="1" x14ac:dyDescent="0.35">
      <c r="C775" s="8" t="s">
        <v>101</v>
      </c>
      <c r="D775" s="237"/>
      <c r="E775" s="6"/>
      <c r="F775" s="49"/>
      <c r="G775" s="9"/>
      <c r="H775" s="9"/>
      <c r="I775" s="9"/>
      <c r="J775" s="9"/>
      <c r="K775" s="23"/>
      <c r="L775" s="45" t="str">
        <f t="shared" si="142"/>
        <v xml:space="preserve"> </v>
      </c>
      <c r="M775" s="45" t="str">
        <f t="shared" si="143"/>
        <v xml:space="preserve"> </v>
      </c>
      <c r="N775" s="14" t="str">
        <f t="shared" si="144"/>
        <v xml:space="preserve"> </v>
      </c>
      <c r="Q775" s="89"/>
    </row>
    <row r="776" spans="3:17" ht="20.100000000000001" customHeight="1" x14ac:dyDescent="0.3">
      <c r="C776" s="7" t="s">
        <v>37995</v>
      </c>
      <c r="D776" s="217" t="s">
        <v>822</v>
      </c>
      <c r="E776" s="36" t="s">
        <v>10335</v>
      </c>
      <c r="F776" s="51">
        <v>6.9</v>
      </c>
      <c r="G776" s="9" t="s">
        <v>704</v>
      </c>
      <c r="H776" s="21" t="s">
        <v>3739</v>
      </c>
      <c r="I776" s="9">
        <v>1984</v>
      </c>
      <c r="J776" s="9"/>
      <c r="K776" s="45">
        <v>4418075126</v>
      </c>
      <c r="L776" s="45">
        <f t="shared" si="142"/>
        <v>4314526.490234375</v>
      </c>
      <c r="M776" s="45">
        <f t="shared" si="143"/>
        <v>4213.4047756195068</v>
      </c>
      <c r="N776" s="14">
        <f t="shared" si="144"/>
        <v>4.1146531011909246</v>
      </c>
      <c r="O776" s="194" t="s">
        <v>30439</v>
      </c>
      <c r="P776" s="197" t="s">
        <v>30440</v>
      </c>
    </row>
    <row r="777" spans="3:17" ht="20.100000000000001" customHeight="1" x14ac:dyDescent="0.3">
      <c r="C777" s="7" t="s">
        <v>37996</v>
      </c>
      <c r="D777" s="178" t="s">
        <v>2433</v>
      </c>
      <c r="E777" s="36" t="s">
        <v>10336</v>
      </c>
      <c r="F777" s="51">
        <v>4.4000000000000004</v>
      </c>
      <c r="G777" s="49" t="s">
        <v>704</v>
      </c>
      <c r="H777" s="9" t="s">
        <v>4081</v>
      </c>
      <c r="I777" s="9">
        <v>1990</v>
      </c>
      <c r="J777" s="9"/>
      <c r="K777" s="45">
        <v>4664666317</v>
      </c>
      <c r="L777" s="45">
        <f t="shared" si="142"/>
        <v>4555338.2001953125</v>
      </c>
      <c r="M777" s="45">
        <f t="shared" si="143"/>
        <v>4448.5724611282349</v>
      </c>
      <c r="N777" s="14">
        <f t="shared" si="144"/>
        <v>4.3443090440705419</v>
      </c>
      <c r="O777" s="194" t="s">
        <v>30441</v>
      </c>
      <c r="P777" s="197" t="s">
        <v>30442</v>
      </c>
    </row>
    <row r="778" spans="3:17" ht="20.100000000000001" customHeight="1" x14ac:dyDescent="0.3">
      <c r="C778" s="7" t="s">
        <v>37997</v>
      </c>
      <c r="D778" s="178" t="s">
        <v>821</v>
      </c>
      <c r="E778" s="36" t="s">
        <v>10337</v>
      </c>
      <c r="F778" s="51">
        <v>3.4</v>
      </c>
      <c r="G778" s="49" t="s">
        <v>704</v>
      </c>
      <c r="H778" s="9" t="s">
        <v>5871</v>
      </c>
      <c r="I778" s="9">
        <v>1994</v>
      </c>
      <c r="J778" s="9"/>
      <c r="K778" s="45">
        <v>4677759470</v>
      </c>
      <c r="L778" s="45">
        <f t="shared" si="142"/>
        <v>4568124.482421875</v>
      </c>
      <c r="M778" s="45">
        <f t="shared" si="143"/>
        <v>4461.0590648651123</v>
      </c>
      <c r="N778" s="14">
        <f t="shared" si="144"/>
        <v>4.3565029930323362</v>
      </c>
      <c r="O778" s="194" t="s">
        <v>30441</v>
      </c>
      <c r="P778" s="197" t="s">
        <v>30443</v>
      </c>
      <c r="Q778" s="89"/>
    </row>
    <row r="779" spans="3:17" ht="20.100000000000001" customHeight="1" x14ac:dyDescent="0.3">
      <c r="C779" s="7"/>
      <c r="D779" s="217"/>
      <c r="E779" s="4"/>
      <c r="F779" s="49"/>
      <c r="G779" s="9"/>
      <c r="H779" s="9"/>
      <c r="I779" s="9"/>
      <c r="J779" s="9"/>
      <c r="K779" s="23"/>
      <c r="L779" s="45" t="str">
        <f t="shared" si="142"/>
        <v xml:space="preserve"> </v>
      </c>
      <c r="M779" s="45" t="str">
        <f t="shared" si="143"/>
        <v xml:space="preserve"> </v>
      </c>
      <c r="N779" s="14" t="str">
        <f t="shared" si="144"/>
        <v xml:space="preserve"> </v>
      </c>
    </row>
    <row r="780" spans="3:17" ht="27" customHeight="1" x14ac:dyDescent="0.35">
      <c r="C780" s="8" t="s">
        <v>1234</v>
      </c>
      <c r="D780" s="237"/>
      <c r="E780" s="8"/>
      <c r="F780" s="49"/>
      <c r="G780" s="9"/>
      <c r="H780" s="9"/>
      <c r="I780" s="9"/>
      <c r="J780" s="9"/>
      <c r="K780" s="23"/>
      <c r="L780" s="45" t="str">
        <f t="shared" si="142"/>
        <v xml:space="preserve"> </v>
      </c>
      <c r="M780" s="45" t="str">
        <f t="shared" si="143"/>
        <v xml:space="preserve"> </v>
      </c>
      <c r="N780" s="14" t="str">
        <f t="shared" si="144"/>
        <v xml:space="preserve"> </v>
      </c>
      <c r="Q780" s="89"/>
    </row>
    <row r="781" spans="3:17" ht="20.100000000000001" customHeight="1" x14ac:dyDescent="0.3">
      <c r="C781" s="7" t="s">
        <v>37998</v>
      </c>
      <c r="D781" s="178" t="s">
        <v>823</v>
      </c>
      <c r="E781" s="36" t="s">
        <v>10381</v>
      </c>
      <c r="F781" s="51">
        <v>7.1</v>
      </c>
      <c r="G781" s="9" t="s">
        <v>704</v>
      </c>
      <c r="H781" s="9" t="s">
        <v>3767</v>
      </c>
      <c r="I781" s="9">
        <v>1988</v>
      </c>
      <c r="J781" s="9"/>
      <c r="K781" s="45">
        <v>4709500509</v>
      </c>
      <c r="L781" s="45">
        <f t="shared" si="142"/>
        <v>4599121.5908203125</v>
      </c>
      <c r="M781" s="45">
        <f t="shared" si="143"/>
        <v>4491.3296785354614</v>
      </c>
      <c r="N781" s="14">
        <f t="shared" si="144"/>
        <v>4.3860641391947865</v>
      </c>
      <c r="O781" s="194" t="s">
        <v>30444</v>
      </c>
      <c r="P781" s="197" t="s">
        <v>30445</v>
      </c>
      <c r="Q781" s="89"/>
    </row>
    <row r="782" spans="3:17" ht="20.100000000000001" customHeight="1" x14ac:dyDescent="0.3">
      <c r="C782" s="7" t="s">
        <v>37999</v>
      </c>
      <c r="D782" s="178" t="s">
        <v>824</v>
      </c>
      <c r="E782" s="36" t="s">
        <v>10382</v>
      </c>
      <c r="F782" s="51">
        <v>6.3</v>
      </c>
      <c r="G782" s="9" t="s">
        <v>704</v>
      </c>
      <c r="H782" s="21" t="s">
        <v>3739</v>
      </c>
      <c r="I782" s="9">
        <v>1990</v>
      </c>
      <c r="J782" s="9"/>
      <c r="K782" s="45">
        <v>3543874788</v>
      </c>
      <c r="L782" s="45">
        <f t="shared" si="142"/>
        <v>3460815.22265625</v>
      </c>
      <c r="M782" s="45">
        <f t="shared" si="143"/>
        <v>3379.7023658752441</v>
      </c>
      <c r="N782" s="14">
        <f t="shared" si="144"/>
        <v>3.3004905916750431</v>
      </c>
      <c r="O782" s="194" t="s">
        <v>30446</v>
      </c>
      <c r="P782" s="197" t="s">
        <v>30447</v>
      </c>
    </row>
    <row r="783" spans="3:17" ht="20.100000000000001" customHeight="1" x14ac:dyDescent="0.3">
      <c r="C783" s="17" t="s">
        <v>38000</v>
      </c>
      <c r="D783" s="178" t="s">
        <v>825</v>
      </c>
      <c r="E783" s="36" t="s">
        <v>10446</v>
      </c>
      <c r="F783" s="51">
        <v>6.8</v>
      </c>
      <c r="G783" s="9" t="s">
        <v>704</v>
      </c>
      <c r="H783" s="21" t="s">
        <v>3739</v>
      </c>
      <c r="I783" s="9">
        <v>1995</v>
      </c>
      <c r="J783" s="9"/>
      <c r="K783" s="45">
        <v>3694296017</v>
      </c>
      <c r="L783" s="45">
        <f t="shared" si="142"/>
        <v>3607710.9541015625</v>
      </c>
      <c r="M783" s="45">
        <f t="shared" si="143"/>
        <v>3523.1552286148071</v>
      </c>
      <c r="N783" s="14">
        <f t="shared" si="144"/>
        <v>3.4405812779441476</v>
      </c>
      <c r="O783" s="194" t="s">
        <v>30448</v>
      </c>
      <c r="P783" s="197" t="s">
        <v>30449</v>
      </c>
    </row>
    <row r="784" spans="3:17" ht="20.100000000000001" customHeight="1" x14ac:dyDescent="0.3">
      <c r="C784" s="7" t="s">
        <v>38001</v>
      </c>
      <c r="D784" s="178" t="s">
        <v>826</v>
      </c>
      <c r="E784" s="36" t="s">
        <v>10447</v>
      </c>
      <c r="F784" s="51">
        <v>6.3</v>
      </c>
      <c r="G784" s="9" t="s">
        <v>704</v>
      </c>
      <c r="H784" s="21" t="s">
        <v>3744</v>
      </c>
      <c r="I784" s="9">
        <v>2007</v>
      </c>
      <c r="J784" s="9"/>
      <c r="K784" s="45">
        <v>3744700796</v>
      </c>
      <c r="L784" s="45">
        <f t="shared" si="142"/>
        <v>3656934.37109375</v>
      </c>
      <c r="M784" s="45">
        <f t="shared" si="143"/>
        <v>3571.2249717712402</v>
      </c>
      <c r="N784" s="14">
        <f t="shared" si="144"/>
        <v>3.4875243864953518</v>
      </c>
      <c r="O784" s="194" t="s">
        <v>30450</v>
      </c>
      <c r="P784" s="197" t="s">
        <v>30451</v>
      </c>
    </row>
    <row r="785" spans="3:18" ht="20.100000000000001" customHeight="1" x14ac:dyDescent="0.3">
      <c r="C785" s="7" t="s">
        <v>38002</v>
      </c>
      <c r="D785" s="178" t="s">
        <v>3376</v>
      </c>
      <c r="E785" s="36" t="s">
        <v>10448</v>
      </c>
      <c r="F785" s="51">
        <v>4.5</v>
      </c>
      <c r="G785" s="9" t="s">
        <v>704</v>
      </c>
      <c r="H785" s="9" t="s">
        <v>3756</v>
      </c>
      <c r="I785" s="9">
        <v>2013</v>
      </c>
      <c r="J785" s="9"/>
      <c r="K785" s="45">
        <v>4690713446</v>
      </c>
      <c r="L785" s="45">
        <f t="shared" si="142"/>
        <v>4580774.849609375</v>
      </c>
      <c r="M785" s="45">
        <f t="shared" si="143"/>
        <v>4473.4129390716553</v>
      </c>
      <c r="N785" s="14">
        <f t="shared" si="144"/>
        <v>4.3685673233121634</v>
      </c>
      <c r="O785" s="194" t="s">
        <v>20616</v>
      </c>
      <c r="P785" s="197" t="s">
        <v>30452</v>
      </c>
      <c r="Q785" s="89"/>
    </row>
    <row r="786" spans="3:18" ht="20.100000000000001" customHeight="1" x14ac:dyDescent="0.3">
      <c r="C786" s="7"/>
      <c r="D786" s="217"/>
      <c r="E786" s="7"/>
      <c r="F786" s="49"/>
      <c r="G786" s="9"/>
      <c r="H786" s="9"/>
      <c r="I786" s="9"/>
      <c r="J786" s="9"/>
      <c r="K786" s="45"/>
      <c r="L786" s="45" t="str">
        <f t="shared" si="142"/>
        <v xml:space="preserve"> </v>
      </c>
      <c r="M786" s="45" t="str">
        <f t="shared" si="143"/>
        <v xml:space="preserve"> </v>
      </c>
      <c r="N786" s="14" t="str">
        <f t="shared" si="144"/>
        <v xml:space="preserve"> </v>
      </c>
      <c r="Q786" s="89"/>
    </row>
    <row r="787" spans="3:18" ht="27" customHeight="1" x14ac:dyDescent="0.35">
      <c r="C787" s="8" t="s">
        <v>120</v>
      </c>
      <c r="D787" s="237"/>
      <c r="E787" s="8"/>
      <c r="F787" s="49"/>
      <c r="G787" s="9"/>
      <c r="H787" s="9"/>
      <c r="I787" s="9"/>
      <c r="J787" s="9"/>
      <c r="K787" s="45"/>
      <c r="L787" s="45" t="str">
        <f t="shared" si="142"/>
        <v xml:space="preserve"> </v>
      </c>
      <c r="M787" s="45" t="str">
        <f t="shared" si="143"/>
        <v xml:space="preserve"> </v>
      </c>
      <c r="N787" s="14" t="str">
        <f t="shared" si="144"/>
        <v xml:space="preserve"> </v>
      </c>
      <c r="Q787" s="89"/>
    </row>
    <row r="788" spans="3:18" ht="20.100000000000001" customHeight="1" x14ac:dyDescent="0.3">
      <c r="C788" s="7" t="s">
        <v>5786</v>
      </c>
      <c r="D788" s="217" t="s">
        <v>827</v>
      </c>
      <c r="E788" s="36" t="s">
        <v>10383</v>
      </c>
      <c r="F788" s="51">
        <v>6.8</v>
      </c>
      <c r="G788" s="9" t="s">
        <v>704</v>
      </c>
      <c r="H788" s="9" t="s">
        <v>4931</v>
      </c>
      <c r="I788" s="9">
        <v>1932</v>
      </c>
      <c r="J788" s="9"/>
      <c r="K788" s="45">
        <v>3848954653</v>
      </c>
      <c r="L788" s="45">
        <f t="shared" si="142"/>
        <v>3758744.7783203125</v>
      </c>
      <c r="M788" s="45">
        <f t="shared" si="143"/>
        <v>3670.6491975784302</v>
      </c>
      <c r="N788" s="14">
        <f t="shared" si="144"/>
        <v>3.5846183570101857</v>
      </c>
      <c r="O788" s="194" t="s">
        <v>30453</v>
      </c>
      <c r="P788" s="197" t="s">
        <v>30454</v>
      </c>
      <c r="Q788" s="89"/>
    </row>
    <row r="789" spans="3:18" ht="20.100000000000001" customHeight="1" x14ac:dyDescent="0.3">
      <c r="C789" s="210" t="s">
        <v>8230</v>
      </c>
      <c r="D789" s="215" t="s">
        <v>827</v>
      </c>
      <c r="E789" s="36" t="s">
        <v>14299</v>
      </c>
      <c r="F789" s="81">
        <v>6.3</v>
      </c>
      <c r="G789" s="49" t="s">
        <v>704</v>
      </c>
      <c r="H789" s="13" t="s">
        <v>6249</v>
      </c>
      <c r="I789" s="79">
        <v>1959</v>
      </c>
      <c r="J789" s="79"/>
      <c r="K789" s="73">
        <v>2662514688</v>
      </c>
      <c r="L789" s="90">
        <f>IF(K789/1024 &gt;1,K789/1024," ")</f>
        <v>2600112</v>
      </c>
      <c r="M789" s="90">
        <f>IF(K789/1048576 &gt;1,K789/1048576," ")</f>
        <v>2539.171875</v>
      </c>
      <c r="N789" s="91">
        <f>IF(K789&gt;999999999,K789/1073741824," ")</f>
        <v>2.4796600341796875</v>
      </c>
      <c r="O789" s="194" t="s">
        <v>24690</v>
      </c>
      <c r="P789" s="197" t="s">
        <v>24691</v>
      </c>
      <c r="Q789" s="89"/>
    </row>
    <row r="790" spans="3:18" s="306" customFormat="1" ht="20.100000000000001" customHeight="1" x14ac:dyDescent="0.3">
      <c r="C790" s="48" t="s">
        <v>39571</v>
      </c>
      <c r="D790" s="161" t="s">
        <v>7434</v>
      </c>
      <c r="E790" s="36" t="s">
        <v>14266</v>
      </c>
      <c r="F790" s="99">
        <v>5.4</v>
      </c>
      <c r="G790" s="99" t="s">
        <v>704</v>
      </c>
      <c r="H790" s="105" t="s">
        <v>5878</v>
      </c>
      <c r="I790" s="101">
        <v>1964</v>
      </c>
      <c r="J790" s="101"/>
      <c r="K790" s="90">
        <v>2983919432</v>
      </c>
      <c r="L790" s="90">
        <f>IF(K790/1024 &gt;1,K790/1024," ")</f>
        <v>2913983.8203125</v>
      </c>
      <c r="M790" s="90">
        <f>IF(K790/1048576 &gt;1,K790/1048576," ")</f>
        <v>2845.6873245239258</v>
      </c>
      <c r="N790" s="91">
        <f>IF(K790&gt;999999999,K790/1073741824," ")</f>
        <v>2.7789915278553963</v>
      </c>
      <c r="O790" s="194" t="s">
        <v>24635</v>
      </c>
      <c r="P790" s="197" t="s">
        <v>24636</v>
      </c>
      <c r="Q790" s="89"/>
    </row>
    <row r="791" spans="3:18" ht="20.100000000000001" customHeight="1" x14ac:dyDescent="0.3">
      <c r="C791" s="17" t="s">
        <v>38003</v>
      </c>
      <c r="D791" s="178" t="s">
        <v>827</v>
      </c>
      <c r="E791" s="36" t="s">
        <v>10384</v>
      </c>
      <c r="F791" s="51">
        <v>6.2</v>
      </c>
      <c r="G791" s="9" t="s">
        <v>704</v>
      </c>
      <c r="H791" s="9" t="s">
        <v>3739</v>
      </c>
      <c r="I791" s="9">
        <v>1999</v>
      </c>
      <c r="J791" s="9"/>
      <c r="K791" s="45">
        <v>4547792462</v>
      </c>
      <c r="L791" s="45">
        <f t="shared" si="142"/>
        <v>4441203.576171875</v>
      </c>
      <c r="M791" s="45">
        <f t="shared" si="143"/>
        <v>4337.1128673553467</v>
      </c>
      <c r="N791" s="14">
        <f t="shared" si="144"/>
        <v>4.2354617845267057</v>
      </c>
      <c r="O791" s="194" t="s">
        <v>30455</v>
      </c>
      <c r="P791" s="197" t="s">
        <v>30456</v>
      </c>
    </row>
    <row r="792" spans="3:18" ht="20.100000000000001" customHeight="1" x14ac:dyDescent="0.3">
      <c r="C792" s="17" t="s">
        <v>38004</v>
      </c>
      <c r="D792" s="178" t="s">
        <v>828</v>
      </c>
      <c r="E792" s="36" t="s">
        <v>10449</v>
      </c>
      <c r="F792" s="51">
        <v>5.7</v>
      </c>
      <c r="G792" s="49" t="s">
        <v>704</v>
      </c>
      <c r="H792" s="13" t="s">
        <v>5878</v>
      </c>
      <c r="I792" s="9">
        <v>2001</v>
      </c>
      <c r="J792" s="9"/>
      <c r="K792" s="45">
        <v>5756533186</v>
      </c>
      <c r="L792" s="45">
        <f t="shared" si="142"/>
        <v>5621614.439453125</v>
      </c>
      <c r="M792" s="45">
        <f t="shared" si="143"/>
        <v>5489.8578510284424</v>
      </c>
      <c r="N792" s="14">
        <f t="shared" si="144"/>
        <v>5.3611893076449633</v>
      </c>
      <c r="O792" s="194" t="s">
        <v>30457</v>
      </c>
      <c r="P792" s="197" t="s">
        <v>30458</v>
      </c>
    </row>
    <row r="793" spans="3:18" ht="20.100000000000001" customHeight="1" x14ac:dyDescent="0.3">
      <c r="C793" s="7" t="s">
        <v>38005</v>
      </c>
      <c r="D793" s="178" t="s">
        <v>1187</v>
      </c>
      <c r="E793" s="36" t="s">
        <v>10450</v>
      </c>
      <c r="F793" s="51">
        <v>4.5</v>
      </c>
      <c r="G793" s="9" t="s">
        <v>704</v>
      </c>
      <c r="H793" s="9" t="s">
        <v>3744</v>
      </c>
      <c r="I793" s="9">
        <v>2008</v>
      </c>
      <c r="J793" s="9"/>
      <c r="K793" s="45">
        <v>5308804728</v>
      </c>
      <c r="L793" s="45">
        <f t="shared" si="142"/>
        <v>5184379.6171875</v>
      </c>
      <c r="M793" s="45">
        <f t="shared" si="143"/>
        <v>5062.870719909668</v>
      </c>
      <c r="N793" s="14">
        <f t="shared" si="144"/>
        <v>4.9442096874117851</v>
      </c>
      <c r="O793" s="194" t="s">
        <v>30459</v>
      </c>
      <c r="P793" s="197" t="s">
        <v>30460</v>
      </c>
    </row>
    <row r="794" spans="3:18" ht="20.100000000000001" customHeight="1" x14ac:dyDescent="0.3">
      <c r="C794" s="20" t="s">
        <v>38006</v>
      </c>
      <c r="D794" s="157" t="s">
        <v>827</v>
      </c>
      <c r="E794" s="36" t="s">
        <v>10451</v>
      </c>
      <c r="F794" s="81">
        <v>4.3</v>
      </c>
      <c r="G794" s="81" t="s">
        <v>704</v>
      </c>
      <c r="H794" s="82" t="s">
        <v>4081</v>
      </c>
      <c r="I794" s="79">
        <v>2017</v>
      </c>
      <c r="J794" s="79"/>
      <c r="K794" s="73">
        <v>5044563488</v>
      </c>
      <c r="L794" s="45">
        <f t="shared" ref="L794" si="145">IF(K794/1024 &gt;1,K794/1024," ")</f>
        <v>4926331.53125</v>
      </c>
      <c r="M794" s="45">
        <f t="shared" ref="M794" si="146">IF(K794/1048576 &gt;1,K794/1048576," ")</f>
        <v>4810.8706359863281</v>
      </c>
      <c r="N794" s="14">
        <f t="shared" ref="N794" si="147">IF(K794&gt;999999999,K794/1073741824," ")</f>
        <v>4.6981158554553986</v>
      </c>
      <c r="O794" s="194" t="s">
        <v>30461</v>
      </c>
      <c r="P794" s="197" t="s">
        <v>30945</v>
      </c>
      <c r="Q794" s="89"/>
      <c r="R794" s="89"/>
    </row>
    <row r="795" spans="3:18" ht="20.100000000000001" customHeight="1" x14ac:dyDescent="0.3">
      <c r="C795" s="20"/>
      <c r="D795" s="167"/>
      <c r="E795" s="36"/>
      <c r="F795" s="81"/>
      <c r="G795" s="13"/>
      <c r="H795" s="13"/>
      <c r="I795" s="79"/>
      <c r="J795" s="79"/>
      <c r="K795" s="73"/>
      <c r="L795" s="45"/>
      <c r="M795" s="45"/>
      <c r="N795" s="14"/>
      <c r="Q795" s="89"/>
      <c r="R795" s="89"/>
    </row>
    <row r="796" spans="3:18" ht="27" customHeight="1" x14ac:dyDescent="0.35">
      <c r="C796" s="268" t="s">
        <v>33131</v>
      </c>
      <c r="D796" s="167"/>
      <c r="E796" s="36"/>
      <c r="F796" s="81"/>
      <c r="G796" s="13"/>
      <c r="H796" s="13"/>
      <c r="I796" s="79"/>
      <c r="J796" s="79"/>
      <c r="K796" s="73"/>
      <c r="L796" s="45"/>
      <c r="M796" s="45"/>
      <c r="N796" s="14"/>
      <c r="Q796" s="89"/>
      <c r="R796" s="89"/>
    </row>
    <row r="797" spans="3:18" ht="20.100000000000001" customHeight="1" x14ac:dyDescent="0.3">
      <c r="C797" s="12" t="s">
        <v>3417</v>
      </c>
      <c r="D797" s="159" t="s">
        <v>1666</v>
      </c>
      <c r="E797" s="36" t="s">
        <v>14304</v>
      </c>
      <c r="F797" s="104">
        <v>6.9</v>
      </c>
      <c r="G797" s="99" t="s">
        <v>704</v>
      </c>
      <c r="H797" s="105" t="s">
        <v>5892</v>
      </c>
      <c r="I797" s="101">
        <v>1958</v>
      </c>
      <c r="J797" s="101"/>
      <c r="K797" s="90">
        <v>2471597931</v>
      </c>
      <c r="L797" s="90">
        <f>IF(K797/1024 &gt;1,K797/1024," ")</f>
        <v>2413669.8544921875</v>
      </c>
      <c r="M797" s="90">
        <f>IF(K797/1048576 &gt;1,K797/1048576," ")</f>
        <v>2357.0994672775269</v>
      </c>
      <c r="N797" s="91">
        <f>IF(K797&gt;999999999,K797/1073741824," ")</f>
        <v>2.3018549485132098</v>
      </c>
      <c r="O797" s="194" t="s">
        <v>24699</v>
      </c>
      <c r="P797" s="197" t="s">
        <v>24700</v>
      </c>
    </row>
    <row r="798" spans="3:18" ht="20.100000000000001" customHeight="1" x14ac:dyDescent="0.3">
      <c r="C798" s="102" t="s">
        <v>38007</v>
      </c>
      <c r="D798" s="159" t="s">
        <v>1666</v>
      </c>
      <c r="E798" s="36" t="s">
        <v>14306</v>
      </c>
      <c r="F798" s="104">
        <v>6.9</v>
      </c>
      <c r="G798" s="101" t="s">
        <v>704</v>
      </c>
      <c r="H798" s="101" t="s">
        <v>3772</v>
      </c>
      <c r="I798" s="94">
        <v>1986</v>
      </c>
      <c r="J798" s="94"/>
      <c r="K798" s="90">
        <v>4113633486</v>
      </c>
      <c r="L798" s="90">
        <f>IF(K798/1024 &gt;1,K798/1024," ")</f>
        <v>4017220.201171875</v>
      </c>
      <c r="M798" s="90">
        <f>IF(K798/1048576 &gt;1,K798/1048576," ")</f>
        <v>3923.0666027069092</v>
      </c>
      <c r="N798" s="91">
        <f>IF(K798&gt;999999999,K798/1073741824," ")</f>
        <v>3.831119729205966</v>
      </c>
      <c r="O798" s="194" t="s">
        <v>24703</v>
      </c>
      <c r="P798" s="197" t="s">
        <v>24704</v>
      </c>
    </row>
    <row r="799" spans="3:18" ht="20.100000000000001" customHeight="1" x14ac:dyDescent="0.3">
      <c r="C799" s="107" t="s">
        <v>38008</v>
      </c>
      <c r="D799" s="161" t="s">
        <v>7412</v>
      </c>
      <c r="E799" s="36" t="s">
        <v>14305</v>
      </c>
      <c r="F799" s="99">
        <v>4.5</v>
      </c>
      <c r="G799" s="99" t="s">
        <v>704</v>
      </c>
      <c r="H799" s="105" t="s">
        <v>5871</v>
      </c>
      <c r="I799" s="101">
        <v>1989</v>
      </c>
      <c r="J799" s="115"/>
      <c r="K799" s="90">
        <v>4336545654</v>
      </c>
      <c r="L799" s="90">
        <f>IF(K799/1024 &gt;1,K799/1024," ")</f>
        <v>4234907.865234375</v>
      </c>
      <c r="M799" s="90">
        <f>IF(K799/1048576 &gt;1,K799/1048576," ")</f>
        <v>4135.6522121429443</v>
      </c>
      <c r="N799" s="91">
        <f>IF(K799&gt;999999999,K799/1073741824," ")</f>
        <v>4.0387228634208441</v>
      </c>
      <c r="O799" s="194" t="s">
        <v>24701</v>
      </c>
      <c r="P799" s="197" t="s">
        <v>24702</v>
      </c>
    </row>
    <row r="800" spans="3:18" ht="20.100000000000001" customHeight="1" x14ac:dyDescent="0.25"/>
    <row r="801" spans="3:17" ht="27" customHeight="1" x14ac:dyDescent="0.35">
      <c r="C801" s="268" t="s">
        <v>33132</v>
      </c>
      <c r="D801" s="167"/>
      <c r="E801" s="36"/>
      <c r="F801" s="81"/>
      <c r="G801" s="13"/>
      <c r="H801" s="13"/>
      <c r="I801" s="79"/>
      <c r="J801" s="79"/>
      <c r="K801" s="73"/>
      <c r="L801" s="45"/>
      <c r="M801" s="45"/>
      <c r="N801" s="14"/>
    </row>
    <row r="802" spans="3:17" ht="20.100000000000001" customHeight="1" x14ac:dyDescent="0.3">
      <c r="C802" s="119" t="s">
        <v>38009</v>
      </c>
      <c r="D802" s="159" t="s">
        <v>4749</v>
      </c>
      <c r="E802" s="36" t="s">
        <v>14314</v>
      </c>
      <c r="F802" s="104">
        <v>5.6</v>
      </c>
      <c r="G802" s="101" t="s">
        <v>704</v>
      </c>
      <c r="H802" s="101" t="s">
        <v>3739</v>
      </c>
      <c r="I802" s="101">
        <v>2012</v>
      </c>
      <c r="J802" s="101"/>
      <c r="K802" s="90">
        <v>3930715481</v>
      </c>
      <c r="L802" s="90">
        <f>IF(K802/1024 &gt;1,K802/1024," ")</f>
        <v>3838589.3369140625</v>
      </c>
      <c r="M802" s="90">
        <f>IF(K802/1048576 &gt;1,K802/1048576," ")</f>
        <v>3748.6223993301392</v>
      </c>
      <c r="N802" s="91">
        <f>IF(K802&gt;999999999,K802/1073741824," ")</f>
        <v>3.660764061845839</v>
      </c>
      <c r="O802" s="194" t="s">
        <v>24716</v>
      </c>
      <c r="P802" s="197" t="s">
        <v>31296</v>
      </c>
    </row>
    <row r="803" spans="3:17" ht="20.100000000000001" customHeight="1" x14ac:dyDescent="0.3">
      <c r="C803" s="12" t="s">
        <v>38010</v>
      </c>
      <c r="D803" s="160" t="s">
        <v>5675</v>
      </c>
      <c r="E803" s="36" t="s">
        <v>14313</v>
      </c>
      <c r="F803" s="104">
        <v>4.0999999999999996</v>
      </c>
      <c r="G803" s="101" t="s">
        <v>704</v>
      </c>
      <c r="H803" s="101" t="s">
        <v>3744</v>
      </c>
      <c r="I803" s="101">
        <v>2015</v>
      </c>
      <c r="J803" s="101"/>
      <c r="K803" s="90">
        <v>4357898260</v>
      </c>
      <c r="L803" s="90">
        <f>IF(K803/1024 &gt;1,K803/1024," ")</f>
        <v>4255760.01953125</v>
      </c>
      <c r="M803" s="90">
        <f>IF(K803/1048576 &gt;1,K803/1048576," ")</f>
        <v>4156.0156440734863</v>
      </c>
      <c r="N803" s="91">
        <f>IF(K803&gt;999999999,K803/1073741824," ")</f>
        <v>4.058609027415514</v>
      </c>
      <c r="O803" s="194" t="s">
        <v>24714</v>
      </c>
      <c r="P803" s="197" t="s">
        <v>24715</v>
      </c>
    </row>
    <row r="804" spans="3:17" ht="20.100000000000001" customHeight="1" x14ac:dyDescent="0.3">
      <c r="C804" s="7"/>
      <c r="D804" s="178"/>
      <c r="E804" s="17"/>
      <c r="F804" s="49"/>
      <c r="G804" s="9"/>
      <c r="H804" s="9"/>
      <c r="I804" s="9"/>
      <c r="J804" s="9"/>
      <c r="K804" s="45"/>
      <c r="L804" s="45"/>
      <c r="M804" s="45"/>
      <c r="N804" s="14"/>
    </row>
    <row r="805" spans="3:17" ht="27" customHeight="1" x14ac:dyDescent="0.35">
      <c r="C805" s="8" t="s">
        <v>1681</v>
      </c>
      <c r="D805" s="237"/>
      <c r="E805" s="6"/>
      <c r="F805" s="49"/>
      <c r="G805" s="9"/>
      <c r="H805" s="9"/>
      <c r="I805" s="9"/>
      <c r="J805" s="9"/>
      <c r="K805" s="23"/>
      <c r="L805" s="45"/>
      <c r="M805" s="45"/>
      <c r="N805" s="14"/>
    </row>
    <row r="806" spans="3:17" ht="20.100000000000001" customHeight="1" x14ac:dyDescent="0.3">
      <c r="C806" s="7" t="s">
        <v>38011</v>
      </c>
      <c r="D806" s="178" t="s">
        <v>1188</v>
      </c>
      <c r="E806" s="36" t="s">
        <v>10385</v>
      </c>
      <c r="F806" s="51">
        <v>7.1</v>
      </c>
      <c r="G806" s="9" t="s">
        <v>704</v>
      </c>
      <c r="H806" s="9" t="s">
        <v>3739</v>
      </c>
      <c r="I806" s="9">
        <v>1963</v>
      </c>
      <c r="J806" s="9"/>
      <c r="K806" s="45">
        <v>4839675914</v>
      </c>
      <c r="L806" s="45">
        <f t="shared" ref="L806:L815" si="148">IF(K806/1024 &gt;1,K806/1024," ")</f>
        <v>4726246.009765625</v>
      </c>
      <c r="M806" s="45">
        <f t="shared" ref="M806:M815" si="149">IF(K806/1048576 &gt;1,K806/1048576," ")</f>
        <v>4615.4746189117432</v>
      </c>
      <c r="N806" s="14">
        <f t="shared" ref="N806:N815" si="150">IF(K806&gt;999999999,K806/1073741824," ")</f>
        <v>4.5072994325309992</v>
      </c>
      <c r="O806" s="194" t="s">
        <v>30462</v>
      </c>
      <c r="P806" s="197" t="s">
        <v>30463</v>
      </c>
    </row>
    <row r="807" spans="3:17" ht="20.100000000000001" customHeight="1" x14ac:dyDescent="0.3">
      <c r="C807" s="17" t="s">
        <v>38012</v>
      </c>
      <c r="D807" s="178" t="s">
        <v>2434</v>
      </c>
      <c r="E807" s="36" t="s">
        <v>10386</v>
      </c>
      <c r="F807" s="51">
        <v>6.6</v>
      </c>
      <c r="G807" s="49" t="s">
        <v>704</v>
      </c>
      <c r="H807" s="13" t="s">
        <v>5878</v>
      </c>
      <c r="I807" s="9">
        <v>1964</v>
      </c>
      <c r="J807" s="9"/>
      <c r="K807" s="45">
        <v>3661099890</v>
      </c>
      <c r="L807" s="45">
        <f t="shared" si="148"/>
        <v>3575292.861328125</v>
      </c>
      <c r="M807" s="45">
        <f t="shared" si="149"/>
        <v>3491.4969348907471</v>
      </c>
      <c r="N807" s="14">
        <f t="shared" si="150"/>
        <v>3.4096649754792452</v>
      </c>
      <c r="O807" s="194" t="s">
        <v>30464</v>
      </c>
      <c r="P807" s="197" t="s">
        <v>30946</v>
      </c>
    </row>
    <row r="808" spans="3:17" ht="20.100000000000001" customHeight="1" x14ac:dyDescent="0.3">
      <c r="C808" s="17" t="s">
        <v>36913</v>
      </c>
      <c r="D808" s="178" t="s">
        <v>761</v>
      </c>
      <c r="E808" s="36" t="s">
        <v>10452</v>
      </c>
      <c r="F808" s="51">
        <v>4.5</v>
      </c>
      <c r="G808" s="9"/>
      <c r="H808" s="9" t="s">
        <v>3770</v>
      </c>
      <c r="I808" s="9">
        <v>1968</v>
      </c>
      <c r="J808" s="9"/>
      <c r="K808" s="45">
        <v>734410752</v>
      </c>
      <c r="L808" s="45">
        <f t="shared" si="148"/>
        <v>717198</v>
      </c>
      <c r="M808" s="45">
        <f t="shared" si="149"/>
        <v>700.388671875</v>
      </c>
      <c r="N808" s="14" t="str">
        <f t="shared" si="150"/>
        <v xml:space="preserve"> </v>
      </c>
      <c r="O808" s="194" t="s">
        <v>30465</v>
      </c>
      <c r="P808" s="197" t="s">
        <v>30466</v>
      </c>
    </row>
    <row r="809" spans="3:17" ht="20.100000000000001" customHeight="1" x14ac:dyDescent="0.3">
      <c r="C809" s="17" t="s">
        <v>38013</v>
      </c>
      <c r="D809" s="178" t="s">
        <v>229</v>
      </c>
      <c r="E809" s="36" t="s">
        <v>10453</v>
      </c>
      <c r="F809" s="51">
        <v>6.3</v>
      </c>
      <c r="G809" s="9" t="s">
        <v>704</v>
      </c>
      <c r="H809" s="9" t="s">
        <v>3739</v>
      </c>
      <c r="I809" s="9">
        <v>1975</v>
      </c>
      <c r="J809" s="9"/>
      <c r="K809" s="45">
        <v>4291107021</v>
      </c>
      <c r="L809" s="45">
        <f t="shared" si="148"/>
        <v>4190534.2001953125</v>
      </c>
      <c r="M809" s="45">
        <f t="shared" si="149"/>
        <v>4092.3185548782349</v>
      </c>
      <c r="N809" s="14">
        <f t="shared" si="150"/>
        <v>3.9964048387482762</v>
      </c>
      <c r="O809" s="194" t="s">
        <v>30467</v>
      </c>
      <c r="P809" s="197" t="s">
        <v>30468</v>
      </c>
    </row>
    <row r="810" spans="3:17" ht="20.100000000000001" customHeight="1" x14ac:dyDescent="0.3">
      <c r="C810" s="7" t="s">
        <v>38014</v>
      </c>
      <c r="D810" s="178" t="s">
        <v>2435</v>
      </c>
      <c r="E810" s="36" t="s">
        <v>10454</v>
      </c>
      <c r="F810" s="51">
        <v>6.3</v>
      </c>
      <c r="G810" s="9"/>
      <c r="H810" s="9" t="s">
        <v>5878</v>
      </c>
      <c r="I810" s="9">
        <v>1976</v>
      </c>
      <c r="J810" s="9"/>
      <c r="K810" s="45">
        <v>3600448762</v>
      </c>
      <c r="L810" s="45">
        <f t="shared" si="148"/>
        <v>3516063.244140625</v>
      </c>
      <c r="M810" s="45">
        <f t="shared" si="149"/>
        <v>3433.6555118560791</v>
      </c>
      <c r="N810" s="14">
        <f t="shared" si="150"/>
        <v>3.3531792107969522</v>
      </c>
      <c r="O810" s="194" t="s">
        <v>30467</v>
      </c>
      <c r="P810" s="197" t="s">
        <v>30469</v>
      </c>
    </row>
    <row r="811" spans="3:17" ht="20.100000000000001" customHeight="1" x14ac:dyDescent="0.3">
      <c r="C811" s="17" t="s">
        <v>38015</v>
      </c>
      <c r="D811" s="178" t="s">
        <v>228</v>
      </c>
      <c r="E811" s="36" t="s">
        <v>10455</v>
      </c>
      <c r="F811" s="51">
        <v>6.3</v>
      </c>
      <c r="G811" s="13" t="s">
        <v>704</v>
      </c>
      <c r="H811" s="13" t="s">
        <v>5878</v>
      </c>
      <c r="I811" s="9">
        <v>1978</v>
      </c>
      <c r="J811" s="9"/>
      <c r="K811" s="73">
        <v>2355896320</v>
      </c>
      <c r="L811" s="45">
        <f t="shared" si="148"/>
        <v>2300680</v>
      </c>
      <c r="M811" s="45">
        <f t="shared" si="149"/>
        <v>2246.7578125</v>
      </c>
      <c r="N811" s="14">
        <f t="shared" si="150"/>
        <v>2.1940994262695313</v>
      </c>
      <c r="O811" s="194" t="s">
        <v>30467</v>
      </c>
      <c r="P811" s="197" t="s">
        <v>30470</v>
      </c>
    </row>
    <row r="812" spans="3:17" ht="20.100000000000001" customHeight="1" x14ac:dyDescent="0.3">
      <c r="C812" s="7" t="s">
        <v>38016</v>
      </c>
      <c r="D812" s="178" t="s">
        <v>2436</v>
      </c>
      <c r="E812" s="36" t="s">
        <v>10456</v>
      </c>
      <c r="F812" s="51">
        <v>5.6</v>
      </c>
      <c r="G812" s="9"/>
      <c r="H812" s="9" t="s">
        <v>5892</v>
      </c>
      <c r="I812" s="9">
        <v>1982</v>
      </c>
      <c r="J812" s="9"/>
      <c r="K812" s="45">
        <v>4182984574</v>
      </c>
      <c r="L812" s="45">
        <f t="shared" si="148"/>
        <v>4084945.873046875</v>
      </c>
      <c r="M812" s="45">
        <f t="shared" si="149"/>
        <v>3989.2049541473389</v>
      </c>
      <c r="N812" s="14">
        <f t="shared" si="150"/>
        <v>3.8957079630345106</v>
      </c>
      <c r="O812" s="194" t="s">
        <v>30467</v>
      </c>
      <c r="P812" s="197" t="s">
        <v>30471</v>
      </c>
      <c r="Q812" s="89"/>
    </row>
    <row r="813" spans="3:17" ht="20.100000000000001" customHeight="1" x14ac:dyDescent="0.3">
      <c r="C813" s="7" t="s">
        <v>38017</v>
      </c>
      <c r="D813" s="178" t="s">
        <v>2437</v>
      </c>
      <c r="E813" s="36" t="s">
        <v>10457</v>
      </c>
      <c r="F813" s="51">
        <v>4.3</v>
      </c>
      <c r="G813" s="9"/>
      <c r="H813" s="9" t="s">
        <v>3770</v>
      </c>
      <c r="I813" s="9">
        <v>1983</v>
      </c>
      <c r="J813" s="9"/>
      <c r="K813" s="45">
        <v>1387590668</v>
      </c>
      <c r="L813" s="45">
        <f t="shared" si="148"/>
        <v>1355069.01171875</v>
      </c>
      <c r="M813" s="45">
        <f t="shared" si="149"/>
        <v>1323.3095817565918</v>
      </c>
      <c r="N813" s="14">
        <f t="shared" si="150"/>
        <v>1.2922945134341717</v>
      </c>
      <c r="O813" s="194" t="s">
        <v>30472</v>
      </c>
      <c r="P813" s="197" t="s">
        <v>30947</v>
      </c>
      <c r="Q813" s="89"/>
    </row>
    <row r="814" spans="3:17" ht="20.100000000000001" customHeight="1" x14ac:dyDescent="0.3">
      <c r="C814" s="7" t="s">
        <v>38018</v>
      </c>
      <c r="D814" s="178" t="s">
        <v>1188</v>
      </c>
      <c r="E814" s="36" t="s">
        <v>10458</v>
      </c>
      <c r="F814" s="51">
        <v>4.3</v>
      </c>
      <c r="G814" s="9" t="s">
        <v>704</v>
      </c>
      <c r="H814" s="9" t="s">
        <v>3772</v>
      </c>
      <c r="I814" s="9">
        <v>2006</v>
      </c>
      <c r="J814" s="9"/>
      <c r="K814" s="45">
        <v>3986913631</v>
      </c>
      <c r="L814" s="45">
        <f t="shared" si="148"/>
        <v>3893470.3427734375</v>
      </c>
      <c r="M814" s="45">
        <f t="shared" si="149"/>
        <v>3802.2171316146851</v>
      </c>
      <c r="N814" s="14">
        <f t="shared" si="150"/>
        <v>3.7131026675924659</v>
      </c>
      <c r="O814" s="194" t="s">
        <v>30473</v>
      </c>
      <c r="P814" s="197" t="s">
        <v>30474</v>
      </c>
    </row>
    <row r="815" spans="3:17" ht="20.100000000000001" customHeight="1" x14ac:dyDescent="0.3">
      <c r="C815" s="7" t="s">
        <v>38019</v>
      </c>
      <c r="D815" s="178" t="s">
        <v>858</v>
      </c>
      <c r="E815" s="36" t="s">
        <v>10459</v>
      </c>
      <c r="F815" s="51">
        <v>4.3</v>
      </c>
      <c r="G815" s="9" t="s">
        <v>704</v>
      </c>
      <c r="H815" s="9" t="s">
        <v>3772</v>
      </c>
      <c r="I815" s="9">
        <v>2009</v>
      </c>
      <c r="J815" s="9"/>
      <c r="K815" s="45">
        <v>3960052221</v>
      </c>
      <c r="L815" s="45">
        <f t="shared" si="148"/>
        <v>3867238.4970703125</v>
      </c>
      <c r="M815" s="45">
        <f t="shared" si="149"/>
        <v>3776.6000947952271</v>
      </c>
      <c r="N815" s="14">
        <f t="shared" si="150"/>
        <v>3.6880860300734639</v>
      </c>
      <c r="O815" s="194" t="s">
        <v>30475</v>
      </c>
      <c r="P815" s="197" t="s">
        <v>30476</v>
      </c>
    </row>
    <row r="816" spans="3:17" ht="20.100000000000001" customHeight="1" x14ac:dyDescent="0.3">
      <c r="C816" s="7"/>
      <c r="D816" s="178"/>
      <c r="E816" s="36"/>
      <c r="F816" s="51"/>
      <c r="I816" s="9"/>
      <c r="J816" s="9"/>
      <c r="K816" s="45"/>
      <c r="L816" s="45"/>
      <c r="M816" s="45"/>
      <c r="N816" s="14"/>
    </row>
    <row r="817" spans="3:16" ht="27" customHeight="1" x14ac:dyDescent="0.35">
      <c r="C817" s="8" t="s">
        <v>4019</v>
      </c>
      <c r="D817" s="178"/>
      <c r="E817" s="36"/>
      <c r="F817" s="51"/>
      <c r="G817" s="9"/>
      <c r="H817" s="9"/>
      <c r="I817" s="9"/>
      <c r="J817" s="9"/>
      <c r="K817" s="45"/>
      <c r="L817" s="45"/>
      <c r="M817" s="45"/>
      <c r="N817" s="14"/>
    </row>
    <row r="818" spans="3:16" ht="20.100000000000001" customHeight="1" x14ac:dyDescent="0.3">
      <c r="C818" s="7" t="s">
        <v>38020</v>
      </c>
      <c r="D818" s="217" t="s">
        <v>1680</v>
      </c>
      <c r="E818" s="36" t="s">
        <v>10338</v>
      </c>
      <c r="F818" s="51">
        <v>7.4</v>
      </c>
      <c r="G818" s="9" t="s">
        <v>704</v>
      </c>
      <c r="H818" s="9" t="s">
        <v>3741</v>
      </c>
      <c r="I818" s="9">
        <v>1976</v>
      </c>
      <c r="J818" s="9"/>
      <c r="K818" s="45">
        <v>4441027006</v>
      </c>
      <c r="L818" s="45">
        <f>IF(K818/1024 &gt;1,K818/1024," ")</f>
        <v>4336940.435546875</v>
      </c>
      <c r="M818" s="45">
        <f>IF(K818/1048576 &gt;1,K818/1048576," ")</f>
        <v>4235.2933940887451</v>
      </c>
      <c r="N818" s="14">
        <f>IF(K818&gt;999999999,K818/1073741824," ")</f>
        <v>4.1360287051647902</v>
      </c>
      <c r="O818" s="194" t="s">
        <v>30477</v>
      </c>
      <c r="P818" s="197" t="s">
        <v>30478</v>
      </c>
    </row>
    <row r="819" spans="3:16" ht="20.100000000000001" customHeight="1" x14ac:dyDescent="0.3">
      <c r="C819" s="7" t="s">
        <v>38021</v>
      </c>
      <c r="D819" s="217" t="s">
        <v>4996</v>
      </c>
      <c r="E819" s="36" t="s">
        <v>10339</v>
      </c>
      <c r="F819" s="51">
        <v>6.1</v>
      </c>
      <c r="G819" s="9" t="s">
        <v>704</v>
      </c>
      <c r="H819" s="9" t="s">
        <v>3741</v>
      </c>
      <c r="I819" s="9">
        <v>1978</v>
      </c>
      <c r="J819" s="9"/>
      <c r="K819" s="45">
        <v>4688575538</v>
      </c>
      <c r="L819" s="45">
        <f>IF(K819/1024 &gt;1,K819/1024," ")</f>
        <v>4578687.048828125</v>
      </c>
      <c r="M819" s="45">
        <f>IF(K819/1048576 &gt;1,K819/1048576," ")</f>
        <v>4471.3740711212158</v>
      </c>
      <c r="N819" s="14">
        <f>IF(K819&gt;999999999,K819/1073741824," ")</f>
        <v>4.3665762413293123</v>
      </c>
      <c r="O819" s="194" t="s">
        <v>18149</v>
      </c>
      <c r="P819" s="197" t="s">
        <v>30479</v>
      </c>
    </row>
    <row r="820" spans="3:16" ht="20.100000000000001" customHeight="1" x14ac:dyDescent="0.3">
      <c r="C820" s="12" t="s">
        <v>38022</v>
      </c>
      <c r="D820" s="217" t="s">
        <v>4998</v>
      </c>
      <c r="E820" s="36" t="s">
        <v>10340</v>
      </c>
      <c r="F820" s="51">
        <v>4.9000000000000004</v>
      </c>
      <c r="G820" s="9" t="s">
        <v>704</v>
      </c>
      <c r="H820" s="9" t="s">
        <v>3758</v>
      </c>
      <c r="I820" s="9">
        <v>1981</v>
      </c>
      <c r="J820" s="9"/>
      <c r="K820" s="45">
        <v>4690068793</v>
      </c>
      <c r="L820" s="45">
        <f>IF(K820/1024 &gt;1,K820/1024," ")</f>
        <v>4580145.3056640625</v>
      </c>
      <c r="M820" s="45">
        <f>IF(K820/1048576 &gt;1,K820/1048576," ")</f>
        <v>4472.798150062561</v>
      </c>
      <c r="N820" s="14">
        <f>IF(K820&gt;999999999,K820/1073741824," ")</f>
        <v>4.3679669434204698</v>
      </c>
      <c r="O820" s="194" t="s">
        <v>18149</v>
      </c>
      <c r="P820" s="197" t="s">
        <v>30480</v>
      </c>
    </row>
    <row r="821" spans="3:16" ht="20.100000000000001" customHeight="1" x14ac:dyDescent="0.3">
      <c r="C821" s="20"/>
      <c r="D821" s="167"/>
      <c r="E821" s="36"/>
      <c r="F821" s="81"/>
      <c r="G821" s="13"/>
      <c r="H821" s="13"/>
      <c r="I821" s="79"/>
      <c r="J821" s="79"/>
      <c r="K821" s="73"/>
      <c r="L821" s="45"/>
      <c r="M821" s="45"/>
      <c r="N821" s="14"/>
    </row>
    <row r="822" spans="3:16" ht="27" customHeight="1" x14ac:dyDescent="0.35">
      <c r="C822" s="268" t="s">
        <v>33160</v>
      </c>
      <c r="D822" s="167"/>
      <c r="E822" s="36"/>
      <c r="F822" s="81"/>
      <c r="G822" s="13"/>
      <c r="H822" s="13"/>
      <c r="I822" s="79"/>
      <c r="J822" s="79"/>
      <c r="K822" s="73"/>
      <c r="L822" s="45"/>
      <c r="M822" s="45"/>
      <c r="N822" s="14"/>
    </row>
    <row r="823" spans="3:16" ht="20.100000000000001" customHeight="1" x14ac:dyDescent="0.3">
      <c r="C823" s="48" t="s">
        <v>38023</v>
      </c>
      <c r="D823" s="161" t="s">
        <v>7050</v>
      </c>
      <c r="E823" s="36" t="s">
        <v>14475</v>
      </c>
      <c r="F823" s="99">
        <v>5.3</v>
      </c>
      <c r="G823" s="99" t="s">
        <v>704</v>
      </c>
      <c r="H823" s="105" t="s">
        <v>5871</v>
      </c>
      <c r="I823" s="101">
        <v>1975</v>
      </c>
      <c r="J823" s="101"/>
      <c r="K823" s="90">
        <v>3524420237</v>
      </c>
      <c r="L823" s="90">
        <f>IF(K823/1024 &gt;1,K823/1024," ")</f>
        <v>3441816.6376953125</v>
      </c>
      <c r="M823" s="90">
        <f>IF(K823/1048576 &gt;1,K823/1048576," ")</f>
        <v>3361.1490602493286</v>
      </c>
      <c r="N823" s="91">
        <f>IF(K823&gt;999999999,K823/1073741824," ")</f>
        <v>3.282372129149735</v>
      </c>
      <c r="O823" s="194" t="s">
        <v>24969</v>
      </c>
      <c r="P823" s="197" t="s">
        <v>24970</v>
      </c>
    </row>
    <row r="824" spans="3:16" ht="20.100000000000001" customHeight="1" x14ac:dyDescent="0.3">
      <c r="C824" s="103" t="s">
        <v>38024</v>
      </c>
      <c r="D824" s="161" t="s">
        <v>7059</v>
      </c>
      <c r="E824" s="36" t="s">
        <v>17344</v>
      </c>
      <c r="F824" s="99">
        <v>4.7</v>
      </c>
      <c r="G824" s="99" t="s">
        <v>704</v>
      </c>
      <c r="H824" s="105" t="s">
        <v>5877</v>
      </c>
      <c r="I824" s="101">
        <v>1977</v>
      </c>
      <c r="J824" s="101"/>
      <c r="K824" s="90">
        <v>2779306077</v>
      </c>
      <c r="L824" s="90">
        <f>IF(K824/1024 &gt;1,K824/1024," ")</f>
        <v>2714166.0908203125</v>
      </c>
      <c r="M824" s="90">
        <f>IF(K824/1048576 &gt;1,K824/1048576," ")</f>
        <v>2650.5528230667114</v>
      </c>
      <c r="N824" s="91">
        <f>IF(K824&gt;999999999,K824/1073741824," ")</f>
        <v>2.5884304912760854</v>
      </c>
      <c r="O824" s="194" t="s">
        <v>29740</v>
      </c>
      <c r="P824" s="197" t="s">
        <v>29741</v>
      </c>
    </row>
    <row r="825" spans="3:16" ht="20.100000000000001" customHeight="1" x14ac:dyDescent="0.3">
      <c r="C825" s="20"/>
      <c r="D825" s="167"/>
      <c r="E825" s="36"/>
      <c r="F825" s="81"/>
      <c r="G825" s="13"/>
      <c r="H825" s="13"/>
      <c r="I825" s="79"/>
      <c r="J825" s="79"/>
      <c r="K825" s="73"/>
      <c r="L825" s="45"/>
      <c r="M825" s="45"/>
      <c r="N825" s="14"/>
    </row>
    <row r="826" spans="3:16" ht="27" customHeight="1" x14ac:dyDescent="0.35">
      <c r="C826" s="268" t="s">
        <v>33078</v>
      </c>
      <c r="D826" s="167"/>
      <c r="E826" s="36"/>
      <c r="F826" s="81"/>
      <c r="G826" s="13"/>
      <c r="H826" s="13"/>
      <c r="I826" s="79"/>
      <c r="J826" s="79"/>
      <c r="K826" s="73"/>
      <c r="L826" s="45"/>
      <c r="M826" s="45"/>
      <c r="N826" s="14"/>
    </row>
    <row r="827" spans="3:16" ht="20.100000000000001" customHeight="1" x14ac:dyDescent="0.3">
      <c r="C827" s="12" t="s">
        <v>38025</v>
      </c>
      <c r="D827" s="159" t="s">
        <v>3094</v>
      </c>
      <c r="E827" s="36" t="s">
        <v>14490</v>
      </c>
      <c r="F827" s="104">
        <v>6.4</v>
      </c>
      <c r="G827" s="101" t="s">
        <v>704</v>
      </c>
      <c r="H827" s="101" t="s">
        <v>4005</v>
      </c>
      <c r="I827" s="94">
        <v>1953</v>
      </c>
      <c r="J827" s="94"/>
      <c r="K827" s="108">
        <v>3582415688</v>
      </c>
      <c r="L827" s="90">
        <f>IF(K827/1024 &gt;1,K827/1024," ")</f>
        <v>3498452.8203125</v>
      </c>
      <c r="M827" s="90">
        <f>IF(K827/1048576 &gt;1,K827/1048576," ")</f>
        <v>3416.4578323364258</v>
      </c>
      <c r="N827" s="91">
        <f>IF(K827&gt;999999999,K827/1073741824," ")</f>
        <v>3.3363846018910408</v>
      </c>
      <c r="O827" s="194" t="s">
        <v>24993</v>
      </c>
      <c r="P827" s="197" t="s">
        <v>24994</v>
      </c>
    </row>
    <row r="828" spans="3:16" ht="20.100000000000001" customHeight="1" x14ac:dyDescent="0.3">
      <c r="C828" s="109" t="s">
        <v>38026</v>
      </c>
      <c r="D828" s="159" t="s">
        <v>2944</v>
      </c>
      <c r="E828" s="36" t="s">
        <v>11638</v>
      </c>
      <c r="F828" s="104">
        <v>5.9</v>
      </c>
      <c r="G828" s="101" t="s">
        <v>704</v>
      </c>
      <c r="H828" s="101" t="s">
        <v>4172</v>
      </c>
      <c r="I828" s="101">
        <v>1954</v>
      </c>
      <c r="J828" s="101"/>
      <c r="K828" s="90">
        <v>2512033969</v>
      </c>
      <c r="L828" s="90">
        <f>IF(K828/1024 &gt;1,K828/1024," ")</f>
        <v>2453158.1728515625</v>
      </c>
      <c r="M828" s="90">
        <f>IF(K828/1048576 &gt;1,K828/1048576," ")</f>
        <v>2395.662278175354</v>
      </c>
      <c r="N828" s="91">
        <f>IF(K828&gt;999999999,K828/1073741824," ")</f>
        <v>2.3395139435306191</v>
      </c>
      <c r="O828" s="194" t="s">
        <v>20095</v>
      </c>
      <c r="P828" s="197" t="s">
        <v>20096</v>
      </c>
    </row>
    <row r="829" spans="3:16" ht="20.100000000000001" customHeight="1" x14ac:dyDescent="0.25"/>
    <row r="830" spans="3:16" ht="27" customHeight="1" x14ac:dyDescent="0.35">
      <c r="C830" s="268" t="s">
        <v>33133</v>
      </c>
      <c r="D830" s="167"/>
      <c r="E830" s="36"/>
      <c r="F830" s="81"/>
      <c r="G830" s="13"/>
      <c r="H830" s="13"/>
      <c r="I830" s="79"/>
      <c r="J830" s="79"/>
      <c r="K830" s="73"/>
      <c r="L830" s="45"/>
      <c r="M830" s="45"/>
      <c r="N830" s="14"/>
    </row>
    <row r="831" spans="3:16" ht="20.100000000000001" customHeight="1" x14ac:dyDescent="0.3">
      <c r="C831" s="12" t="s">
        <v>38027</v>
      </c>
      <c r="D831" s="159" t="s">
        <v>2368</v>
      </c>
      <c r="E831" s="36" t="s">
        <v>14587</v>
      </c>
      <c r="F831" s="104">
        <v>4.5</v>
      </c>
      <c r="G831" s="94" t="s">
        <v>704</v>
      </c>
      <c r="H831" s="94" t="s">
        <v>3757</v>
      </c>
      <c r="I831" s="94">
        <v>2001</v>
      </c>
      <c r="J831" s="94"/>
      <c r="K831" s="108">
        <v>4591508696</v>
      </c>
      <c r="L831" s="90">
        <f>IF(K831/1024 &gt;1,K831/1024," ")</f>
        <v>4483895.2109375</v>
      </c>
      <c r="M831" s="90">
        <f>IF(K831/1048576 &gt;1,K831/1048576," ")</f>
        <v>4378.8039169311523</v>
      </c>
      <c r="N831" s="91">
        <f>IF(K831&gt;999999999,K831/1073741824," ")</f>
        <v>4.2761757001280785</v>
      </c>
      <c r="O831" s="194" t="s">
        <v>25149</v>
      </c>
      <c r="P831" s="197" t="s">
        <v>25150</v>
      </c>
    </row>
    <row r="832" spans="3:16" ht="20.100000000000001" customHeight="1" x14ac:dyDescent="0.3">
      <c r="C832" s="7" t="s">
        <v>38028</v>
      </c>
      <c r="D832" s="159" t="s">
        <v>2367</v>
      </c>
      <c r="E832" s="36" t="s">
        <v>14586</v>
      </c>
      <c r="F832" s="104">
        <v>4.3</v>
      </c>
      <c r="G832" s="94" t="s">
        <v>704</v>
      </c>
      <c r="H832" s="94" t="s">
        <v>3762</v>
      </c>
      <c r="I832" s="101">
        <v>2003</v>
      </c>
      <c r="J832" s="101"/>
      <c r="K832" s="90">
        <v>4482834384</v>
      </c>
      <c r="L832" s="90">
        <f>IF(K832/1024 &gt;1,K832/1024," ")</f>
        <v>4377767.953125</v>
      </c>
      <c r="M832" s="90">
        <f>IF(K832/1048576 &gt;1,K832/1048576," ")</f>
        <v>4275.1640167236328</v>
      </c>
      <c r="N832" s="91">
        <f>IF(K832&gt;999999999,K832/1073741824," ")</f>
        <v>4.1749648600816727</v>
      </c>
      <c r="O832" s="194" t="s">
        <v>25147</v>
      </c>
      <c r="P832" s="197" t="s">
        <v>25148</v>
      </c>
    </row>
    <row r="833" spans="3:17" ht="20.100000000000001" customHeight="1" x14ac:dyDescent="0.25"/>
    <row r="834" spans="3:17" ht="27" customHeight="1" x14ac:dyDescent="0.35">
      <c r="C834" s="268" t="s">
        <v>526</v>
      </c>
      <c r="D834" s="167"/>
      <c r="E834" s="36"/>
      <c r="F834" s="81"/>
      <c r="G834" s="13"/>
      <c r="H834" s="13"/>
      <c r="I834" s="79"/>
      <c r="J834" s="79"/>
      <c r="K834" s="73"/>
      <c r="L834" s="45"/>
      <c r="M834" s="45"/>
      <c r="N834" s="14"/>
      <c r="Q834" s="89"/>
    </row>
    <row r="835" spans="3:17" ht="20.100000000000001" customHeight="1" x14ac:dyDescent="0.3">
      <c r="C835" s="20" t="s">
        <v>36936</v>
      </c>
      <c r="D835" s="159" t="s">
        <v>526</v>
      </c>
      <c r="E835" s="36" t="s">
        <v>14593</v>
      </c>
      <c r="F835" s="104">
        <v>5.5</v>
      </c>
      <c r="G835" s="94"/>
      <c r="H835" s="94" t="s">
        <v>3738</v>
      </c>
      <c r="I835" s="94">
        <v>2008</v>
      </c>
      <c r="J835" s="94"/>
      <c r="K835" s="108">
        <v>2338611200</v>
      </c>
      <c r="L835" s="90">
        <f>IF(K835/1024 &gt;1,K835/1024," ")</f>
        <v>2283800</v>
      </c>
      <c r="M835" s="90">
        <f>IF(K835/1048576 &gt;1,K835/1048576," ")</f>
        <v>2230.2734375</v>
      </c>
      <c r="N835" s="91">
        <f>IF(K835&gt;999999999,K835/1073741824," ")</f>
        <v>2.1780014038085938</v>
      </c>
      <c r="O835" s="194" t="s">
        <v>25158</v>
      </c>
      <c r="P835" s="197" t="s">
        <v>25159</v>
      </c>
      <c r="Q835" s="89"/>
    </row>
    <row r="836" spans="3:17" ht="20.100000000000001" customHeight="1" x14ac:dyDescent="0.3">
      <c r="C836" s="12" t="s">
        <v>38029</v>
      </c>
      <c r="D836" s="160" t="s">
        <v>2834</v>
      </c>
      <c r="E836" s="36" t="s">
        <v>14592</v>
      </c>
      <c r="F836" s="104">
        <v>5.4</v>
      </c>
      <c r="G836" s="101" t="s">
        <v>704</v>
      </c>
      <c r="H836" s="101" t="s">
        <v>3743</v>
      </c>
      <c r="I836" s="94">
        <v>2011</v>
      </c>
      <c r="J836" s="94"/>
      <c r="K836" s="90">
        <v>2726771607</v>
      </c>
      <c r="L836" s="90">
        <f>IF(K836/1024 &gt;1,K836/1024," ")</f>
        <v>2662862.8974609375</v>
      </c>
      <c r="M836" s="90">
        <f>IF(K836/1048576 &gt;1,K836/1048576," ")</f>
        <v>2600.4520483016968</v>
      </c>
      <c r="N836" s="91">
        <f>IF(K836&gt;999999999,K836/1073741824," ")</f>
        <v>2.5395039534196258</v>
      </c>
      <c r="O836" s="194" t="s">
        <v>25156</v>
      </c>
      <c r="P836" s="197" t="s">
        <v>25157</v>
      </c>
    </row>
    <row r="837" spans="3:17" ht="20.100000000000001" customHeight="1" x14ac:dyDescent="0.3">
      <c r="C837" s="20"/>
      <c r="D837" s="167"/>
      <c r="E837" s="36"/>
      <c r="F837" s="81"/>
      <c r="G837" s="13"/>
      <c r="H837" s="13"/>
      <c r="I837" s="79"/>
      <c r="J837" s="79"/>
      <c r="K837" s="73"/>
      <c r="L837" s="45"/>
      <c r="M837" s="45"/>
      <c r="N837" s="14"/>
    </row>
    <row r="838" spans="3:17" ht="27" customHeight="1" x14ac:dyDescent="0.35">
      <c r="C838" s="268" t="s">
        <v>33102</v>
      </c>
      <c r="D838" s="167"/>
      <c r="E838" s="36"/>
      <c r="F838" s="81"/>
      <c r="G838" s="13"/>
      <c r="H838" s="13"/>
      <c r="I838" s="79"/>
      <c r="J838" s="79"/>
      <c r="K838" s="73"/>
      <c r="L838" s="45"/>
      <c r="M838" s="45"/>
      <c r="N838" s="14"/>
    </row>
    <row r="839" spans="3:17" ht="20.100000000000001" customHeight="1" x14ac:dyDescent="0.3">
      <c r="C839" s="12" t="s">
        <v>33239</v>
      </c>
      <c r="D839" s="160" t="s">
        <v>4631</v>
      </c>
      <c r="E839" s="36" t="s">
        <v>14615</v>
      </c>
      <c r="F839" s="99">
        <v>5.5</v>
      </c>
      <c r="G839" s="101" t="s">
        <v>704</v>
      </c>
      <c r="H839" s="101" t="s">
        <v>5871</v>
      </c>
      <c r="I839" s="101">
        <v>1977</v>
      </c>
      <c r="J839" s="101"/>
      <c r="K839" s="90">
        <v>3297288841</v>
      </c>
      <c r="L839" s="90">
        <f>IF(K839/1024 &gt;1,K839/1024," ")</f>
        <v>3220008.6337890625</v>
      </c>
      <c r="M839" s="90">
        <f>IF(K839/1048576 &gt;1,K839/1048576," ")</f>
        <v>3144.5396814346313</v>
      </c>
      <c r="N839" s="91">
        <f>IF(K839&gt;999999999,K839/1073741824," ")</f>
        <v>3.0708395326510072</v>
      </c>
      <c r="O839" s="194" t="s">
        <v>25194</v>
      </c>
      <c r="P839" s="197" t="s">
        <v>31353</v>
      </c>
    </row>
    <row r="840" spans="3:17" ht="20.100000000000001" customHeight="1" x14ac:dyDescent="0.3">
      <c r="C840" s="12" t="s">
        <v>37233</v>
      </c>
      <c r="D840" s="160" t="s">
        <v>5888</v>
      </c>
      <c r="E840" s="36" t="s">
        <v>14616</v>
      </c>
      <c r="F840" s="99">
        <v>3.2</v>
      </c>
      <c r="G840" s="101" t="s">
        <v>704</v>
      </c>
      <c r="H840" s="101" t="s">
        <v>5889</v>
      </c>
      <c r="I840" s="101">
        <v>1985</v>
      </c>
      <c r="J840" s="101"/>
      <c r="K840" s="90">
        <v>3555509319</v>
      </c>
      <c r="L840" s="90">
        <f>IF(K840/1024 &gt;1,K840/1024," ")</f>
        <v>3472177.0693359375</v>
      </c>
      <c r="M840" s="90">
        <f>IF(K840/1048576 &gt;1,K840/1048576," ")</f>
        <v>3390.7979192733765</v>
      </c>
      <c r="N840" s="91">
        <f>IF(K840&gt;999999999,K840/1073741824," ")</f>
        <v>3.3113260930404067</v>
      </c>
      <c r="O840" s="194" t="s">
        <v>18149</v>
      </c>
      <c r="P840" s="197" t="s">
        <v>25195</v>
      </c>
    </row>
    <row r="841" spans="3:17" ht="20.100000000000001" customHeight="1" x14ac:dyDescent="0.3">
      <c r="C841" s="102" t="s">
        <v>33240</v>
      </c>
      <c r="D841" s="159" t="s">
        <v>4631</v>
      </c>
      <c r="E841" s="36" t="s">
        <v>14617</v>
      </c>
      <c r="F841" s="104">
        <v>5.6</v>
      </c>
      <c r="G841" s="101" t="s">
        <v>704</v>
      </c>
      <c r="H841" s="101" t="s">
        <v>3739</v>
      </c>
      <c r="I841" s="101">
        <v>2006</v>
      </c>
      <c r="J841" s="101"/>
      <c r="K841" s="90">
        <v>5372596911</v>
      </c>
      <c r="L841" s="90">
        <f>IF(K841/1024 &gt;1,K841/1024," ")</f>
        <v>5246676.6708984375</v>
      </c>
      <c r="M841" s="90">
        <f>IF(K841/1048576 &gt;1,K841/1048576," ")</f>
        <v>5123.7076864242554</v>
      </c>
      <c r="N841" s="91">
        <f>IF(K841&gt;999999999,K841/1073741824," ")</f>
        <v>5.0036207875236869</v>
      </c>
      <c r="O841" s="194" t="s">
        <v>25196</v>
      </c>
      <c r="P841" s="197" t="s">
        <v>25197</v>
      </c>
    </row>
    <row r="842" spans="3:17" ht="20.100000000000001" customHeight="1" x14ac:dyDescent="0.3">
      <c r="C842" s="111" t="s">
        <v>38030</v>
      </c>
      <c r="D842" s="161" t="s">
        <v>6352</v>
      </c>
      <c r="E842" s="36" t="s">
        <v>12663</v>
      </c>
      <c r="F842" s="99">
        <v>4.4000000000000004</v>
      </c>
      <c r="G842" s="99" t="s">
        <v>704</v>
      </c>
      <c r="H842" s="101" t="s">
        <v>5878</v>
      </c>
      <c r="I842" s="101">
        <v>2007</v>
      </c>
      <c r="J842" s="101"/>
      <c r="K842" s="90">
        <v>6283242977</v>
      </c>
      <c r="L842" s="90">
        <f>IF(K842/1024 &gt;1,K842/1024," ")</f>
        <v>6135979.4697265625</v>
      </c>
      <c r="M842" s="90">
        <f>IF(K842/1048576 &gt;1,K842/1048576," ")</f>
        <v>5992.1674509048462</v>
      </c>
      <c r="N842" s="91">
        <f>IF(K842&gt;999999999,K842/1073741824," ")</f>
        <v>5.8517260262742639</v>
      </c>
      <c r="O842" s="194" t="s">
        <v>21881</v>
      </c>
      <c r="P842" s="197" t="s">
        <v>21882</v>
      </c>
      <c r="Q842" s="89"/>
    </row>
    <row r="843" spans="3:17" ht="20.100000000000001" customHeight="1" x14ac:dyDescent="0.3">
      <c r="C843" s="7"/>
      <c r="D843" s="178"/>
      <c r="E843" s="36"/>
      <c r="F843" s="51"/>
      <c r="G843" s="9"/>
      <c r="H843" s="9"/>
      <c r="I843" s="9"/>
      <c r="J843" s="9"/>
      <c r="K843" s="45"/>
      <c r="L843" s="45"/>
      <c r="M843" s="45"/>
      <c r="N843" s="14"/>
      <c r="Q843" s="89"/>
    </row>
    <row r="844" spans="3:17" ht="27" customHeight="1" x14ac:dyDescent="0.35">
      <c r="C844" s="8" t="s">
        <v>3638</v>
      </c>
      <c r="D844" s="178"/>
      <c r="E844" s="36"/>
      <c r="F844" s="51"/>
      <c r="G844" s="9"/>
      <c r="H844" s="9"/>
      <c r="I844" s="9"/>
      <c r="J844" s="9"/>
      <c r="K844" s="45"/>
      <c r="L844" s="45"/>
      <c r="M844" s="45"/>
      <c r="N844" s="14"/>
    </row>
    <row r="845" spans="3:17" ht="20.100000000000001" customHeight="1" x14ac:dyDescent="0.3">
      <c r="C845" s="7" t="s">
        <v>38031</v>
      </c>
      <c r="D845" s="217" t="s">
        <v>2382</v>
      </c>
      <c r="E845" s="36" t="s">
        <v>10341</v>
      </c>
      <c r="F845" s="68">
        <v>5.8</v>
      </c>
      <c r="G845" s="21" t="s">
        <v>704</v>
      </c>
      <c r="H845" s="21" t="s">
        <v>3739</v>
      </c>
      <c r="I845" s="9">
        <v>2005</v>
      </c>
      <c r="J845" s="9"/>
      <c r="K845" s="25">
        <v>4100605294</v>
      </c>
      <c r="L845" s="45">
        <f>IF(K845/1024 &gt;1,K845/1024," ")</f>
        <v>4004497.357421875</v>
      </c>
      <c r="M845" s="45">
        <f>IF(K845/1048576 &gt;1,K845/1048576," ")</f>
        <v>3910.6419506072998</v>
      </c>
      <c r="N845" s="14">
        <f>IF(K845&gt;999999999,K845/1073741824," ")</f>
        <v>3.8189862798899412</v>
      </c>
      <c r="O845" s="194" t="s">
        <v>30481</v>
      </c>
      <c r="P845" s="197" t="s">
        <v>30482</v>
      </c>
    </row>
    <row r="846" spans="3:17" ht="20.100000000000001" customHeight="1" x14ac:dyDescent="0.3">
      <c r="C846" s="12" t="s">
        <v>38032</v>
      </c>
      <c r="D846" s="177" t="s">
        <v>2383</v>
      </c>
      <c r="E846" s="36" t="s">
        <v>10342</v>
      </c>
      <c r="F846" s="68">
        <v>5.6</v>
      </c>
      <c r="G846" s="21" t="s">
        <v>704</v>
      </c>
      <c r="H846" s="21" t="s">
        <v>3744</v>
      </c>
      <c r="I846" s="9">
        <v>2008</v>
      </c>
      <c r="J846" s="9"/>
      <c r="K846" s="45">
        <v>4280253047</v>
      </c>
      <c r="L846" s="45">
        <f>IF(K846/1024 &gt;1,K846/1024," ")</f>
        <v>4179934.6162109375</v>
      </c>
      <c r="M846" s="45">
        <f>IF(K846/1048576 &gt;1,K846/1048576," ")</f>
        <v>4081.9673986434937</v>
      </c>
      <c r="N846" s="14">
        <f>IF(K846&gt;999999999,K846/1073741824," ")</f>
        <v>3.9862962877377868</v>
      </c>
      <c r="O846" s="194" t="s">
        <v>30483</v>
      </c>
      <c r="P846" s="197" t="s">
        <v>30948</v>
      </c>
    </row>
    <row r="847" spans="3:17" ht="20.100000000000001" customHeight="1" x14ac:dyDescent="0.3">
      <c r="C847" s="12" t="s">
        <v>38033</v>
      </c>
      <c r="D847" s="239" t="s">
        <v>2384</v>
      </c>
      <c r="E847" s="36" t="s">
        <v>10343</v>
      </c>
      <c r="F847" s="68">
        <v>5.4</v>
      </c>
      <c r="G847" s="21" t="s">
        <v>704</v>
      </c>
      <c r="H847" s="21" t="s">
        <v>3740</v>
      </c>
      <c r="I847" s="21">
        <v>2010</v>
      </c>
      <c r="J847" s="21"/>
      <c r="K847" s="25">
        <v>5149756826</v>
      </c>
      <c r="L847" s="45">
        <f>IF(K847/1024 &gt;1,K847/1024," ")</f>
        <v>5029059.400390625</v>
      </c>
      <c r="M847" s="45">
        <f>IF(K847/1048576 &gt;1,K847/1048576," ")</f>
        <v>4911.1908206939697</v>
      </c>
      <c r="N847" s="14">
        <f>IF(K847&gt;999999999,K847/1073741824," ")</f>
        <v>4.7960847858339548</v>
      </c>
      <c r="O847" s="194" t="s">
        <v>30484</v>
      </c>
      <c r="P847" s="197" t="s">
        <v>30485</v>
      </c>
    </row>
    <row r="848" spans="3:17" ht="20.100000000000001" customHeight="1" x14ac:dyDescent="0.25"/>
    <row r="849" spans="3:17" ht="27" customHeight="1" x14ac:dyDescent="0.35">
      <c r="C849" s="268" t="s">
        <v>33134</v>
      </c>
      <c r="D849" s="167"/>
      <c r="E849" s="36"/>
      <c r="F849" s="81"/>
      <c r="G849" s="13"/>
      <c r="H849" s="13"/>
      <c r="I849" s="79"/>
      <c r="J849" s="79"/>
      <c r="K849" s="73"/>
      <c r="L849" s="45"/>
      <c r="M849" s="45"/>
      <c r="N849" s="14"/>
    </row>
    <row r="850" spans="3:17" ht="20.100000000000001" customHeight="1" x14ac:dyDescent="0.3">
      <c r="C850" s="7" t="s">
        <v>38034</v>
      </c>
      <c r="D850" s="159" t="s">
        <v>157</v>
      </c>
      <c r="E850" s="36" t="s">
        <v>14677</v>
      </c>
      <c r="F850" s="104">
        <v>6.1</v>
      </c>
      <c r="G850" s="99" t="s">
        <v>704</v>
      </c>
      <c r="H850" s="101" t="s">
        <v>5878</v>
      </c>
      <c r="I850" s="101">
        <v>1970</v>
      </c>
      <c r="J850" s="101"/>
      <c r="K850" s="90">
        <v>3933372512</v>
      </c>
      <c r="L850" s="90">
        <f>IF(K850/1024 &gt;1,K850/1024," ")</f>
        <v>3841184.09375</v>
      </c>
      <c r="M850" s="90">
        <f>IF(K850/1048576 &gt;1,K850/1048576," ")</f>
        <v>3751.1563415527344</v>
      </c>
      <c r="N850" s="91">
        <f>IF(K850&gt;999999999,K850/1073741824," ")</f>
        <v>3.6632386147975922</v>
      </c>
      <c r="O850" s="194" t="s">
        <v>25298</v>
      </c>
      <c r="P850" s="197" t="s">
        <v>25299</v>
      </c>
    </row>
    <row r="851" spans="3:17" ht="20.100000000000001" customHeight="1" x14ac:dyDescent="0.3">
      <c r="C851" s="102" t="s">
        <v>38035</v>
      </c>
      <c r="D851" s="159" t="s">
        <v>5643</v>
      </c>
      <c r="E851" s="36" t="s">
        <v>14680</v>
      </c>
      <c r="F851" s="104">
        <v>5.8</v>
      </c>
      <c r="G851" s="101"/>
      <c r="H851" s="101" t="s">
        <v>3745</v>
      </c>
      <c r="I851" s="101">
        <v>1971</v>
      </c>
      <c r="J851" s="101"/>
      <c r="K851" s="90">
        <v>3033035323</v>
      </c>
      <c r="L851" s="90">
        <f>IF(K851/1024 &gt;1,K851/1024," ")</f>
        <v>2961948.5576171875</v>
      </c>
      <c r="M851" s="90">
        <f>IF(K851/1048576 &gt;1,K851/1048576," ")</f>
        <v>2892.5278882980347</v>
      </c>
      <c r="N851" s="91">
        <f>IF(K851&gt;999999999,K851/1073741824," ")</f>
        <v>2.8247342659160495</v>
      </c>
      <c r="O851" s="194" t="s">
        <v>25304</v>
      </c>
      <c r="P851" s="197" t="s">
        <v>31371</v>
      </c>
    </row>
    <row r="852" spans="3:17" ht="20.100000000000001" customHeight="1" x14ac:dyDescent="0.3">
      <c r="C852" s="12"/>
      <c r="D852" s="239"/>
      <c r="E852" s="38"/>
      <c r="F852" s="68"/>
      <c r="G852" s="21"/>
      <c r="H852" s="21"/>
      <c r="I852" s="21"/>
      <c r="J852" s="21"/>
      <c r="K852" s="25"/>
      <c r="L852" s="45"/>
      <c r="M852" s="45"/>
      <c r="N852" s="14"/>
    </row>
    <row r="853" spans="3:17" ht="27" customHeight="1" x14ac:dyDescent="0.35">
      <c r="C853" s="54" t="s">
        <v>3872</v>
      </c>
      <c r="D853" s="239"/>
      <c r="E853" s="38"/>
      <c r="F853" s="68"/>
      <c r="G853" s="21"/>
      <c r="H853" s="21"/>
      <c r="I853" s="21"/>
      <c r="J853" s="21"/>
      <c r="K853" s="25"/>
      <c r="L853" s="45"/>
      <c r="M853" s="45"/>
      <c r="N853" s="14"/>
    </row>
    <row r="854" spans="3:17" ht="20.100000000000001" customHeight="1" x14ac:dyDescent="0.3">
      <c r="C854" s="12" t="s">
        <v>38036</v>
      </c>
      <c r="D854" s="177" t="s">
        <v>2393</v>
      </c>
      <c r="E854" s="36" t="s">
        <v>10387</v>
      </c>
      <c r="F854" s="51">
        <v>5.7</v>
      </c>
      <c r="G854" s="9" t="s">
        <v>704</v>
      </c>
      <c r="H854" s="9" t="s">
        <v>3740</v>
      </c>
      <c r="I854" s="9">
        <v>1984</v>
      </c>
      <c r="J854" s="9"/>
      <c r="K854" s="45">
        <v>3550173934</v>
      </c>
      <c r="L854" s="45">
        <f t="shared" ref="L854:L860" si="151">IF(K854/1024 &gt;1,K854/1024," ")</f>
        <v>3466966.732421875</v>
      </c>
      <c r="M854" s="45">
        <f t="shared" ref="M854:M860" si="152">IF(K854/1048576 &gt;1,K854/1048576," ")</f>
        <v>3385.7096996307373</v>
      </c>
      <c r="N854" s="14">
        <f t="shared" ref="N854:N860" si="153">IF(K854&gt;999999999,K854/1073741824," ")</f>
        <v>3.3063571285456419</v>
      </c>
      <c r="O854" s="194" t="s">
        <v>23185</v>
      </c>
      <c r="P854" s="197" t="s">
        <v>30486</v>
      </c>
    </row>
    <row r="855" spans="3:17" ht="20.100000000000001" customHeight="1" x14ac:dyDescent="0.3">
      <c r="C855" s="12" t="s">
        <v>38037</v>
      </c>
      <c r="D855" s="217" t="s">
        <v>3857</v>
      </c>
      <c r="E855" s="36" t="s">
        <v>10388</v>
      </c>
      <c r="F855" s="51">
        <v>4.5999999999999996</v>
      </c>
      <c r="G855" s="9" t="s">
        <v>704</v>
      </c>
      <c r="H855" s="9" t="s">
        <v>3740</v>
      </c>
      <c r="I855" s="9">
        <v>1985</v>
      </c>
      <c r="J855" s="9"/>
      <c r="K855" s="45">
        <v>3211897293</v>
      </c>
      <c r="L855" s="45">
        <f t="shared" si="151"/>
        <v>3136618.4501953125</v>
      </c>
      <c r="M855" s="45">
        <f t="shared" si="152"/>
        <v>3063.1039552688599</v>
      </c>
      <c r="N855" s="14">
        <f t="shared" si="153"/>
        <v>2.991312456317246</v>
      </c>
      <c r="O855" s="194" t="s">
        <v>30487</v>
      </c>
      <c r="P855" s="197" t="s">
        <v>30488</v>
      </c>
    </row>
    <row r="856" spans="3:17" ht="20.100000000000001" customHeight="1" x14ac:dyDescent="0.3">
      <c r="C856" s="7" t="s">
        <v>38038</v>
      </c>
      <c r="D856" s="217" t="s">
        <v>3858</v>
      </c>
      <c r="E856" s="36" t="s">
        <v>10464</v>
      </c>
      <c r="F856" s="51">
        <v>4.2</v>
      </c>
      <c r="G856" s="9" t="s">
        <v>704</v>
      </c>
      <c r="H856" s="9" t="s">
        <v>3740</v>
      </c>
      <c r="I856" s="9">
        <v>1986</v>
      </c>
      <c r="J856" s="9"/>
      <c r="K856" s="45">
        <v>3085017068</v>
      </c>
      <c r="L856" s="45">
        <f t="shared" si="151"/>
        <v>3012711.98046875</v>
      </c>
      <c r="M856" s="45">
        <f t="shared" si="152"/>
        <v>2942.1015434265137</v>
      </c>
      <c r="N856" s="14">
        <f t="shared" si="153"/>
        <v>2.8731460385024548</v>
      </c>
      <c r="O856" s="194" t="s">
        <v>30489</v>
      </c>
      <c r="P856" s="197" t="s">
        <v>30949</v>
      </c>
    </row>
    <row r="857" spans="3:17" ht="20.100000000000001" customHeight="1" x14ac:dyDescent="0.3">
      <c r="C857" s="12" t="s">
        <v>38039</v>
      </c>
      <c r="D857" s="177" t="s">
        <v>3859</v>
      </c>
      <c r="E857" s="36" t="s">
        <v>10460</v>
      </c>
      <c r="F857" s="51">
        <v>3.7</v>
      </c>
      <c r="G857" s="9" t="s">
        <v>704</v>
      </c>
      <c r="H857" s="9" t="s">
        <v>3740</v>
      </c>
      <c r="I857" s="9">
        <v>1987</v>
      </c>
      <c r="J857" s="9"/>
      <c r="K857" s="45">
        <v>3215481622</v>
      </c>
      <c r="L857" s="45">
        <f t="shared" si="151"/>
        <v>3140118.771484375</v>
      </c>
      <c r="M857" s="45">
        <f t="shared" si="152"/>
        <v>3066.52223777771</v>
      </c>
      <c r="N857" s="14">
        <f t="shared" si="153"/>
        <v>2.9946506228297949</v>
      </c>
      <c r="O857" s="194" t="s">
        <v>30489</v>
      </c>
      <c r="P857" s="197" t="s">
        <v>30950</v>
      </c>
    </row>
    <row r="858" spans="3:17" ht="20.100000000000001" customHeight="1" x14ac:dyDescent="0.3">
      <c r="C858" s="7" t="s">
        <v>38040</v>
      </c>
      <c r="D858" s="217" t="s">
        <v>3860</v>
      </c>
      <c r="E858" s="36" t="s">
        <v>10461</v>
      </c>
      <c r="F858" s="51">
        <v>3.4</v>
      </c>
      <c r="G858" s="9" t="s">
        <v>704</v>
      </c>
      <c r="H858" s="9" t="s">
        <v>3740</v>
      </c>
      <c r="I858" s="9">
        <v>1988</v>
      </c>
      <c r="J858" s="9"/>
      <c r="K858" s="45">
        <v>3310817148</v>
      </c>
      <c r="L858" s="45">
        <f t="shared" si="151"/>
        <v>3233219.87109375</v>
      </c>
      <c r="M858" s="45">
        <f t="shared" si="152"/>
        <v>3157.4412803649902</v>
      </c>
      <c r="N858" s="14">
        <f t="shared" si="153"/>
        <v>3.0834387503564358</v>
      </c>
      <c r="O858" s="194" t="s">
        <v>30487</v>
      </c>
      <c r="P858" s="197" t="s">
        <v>30490</v>
      </c>
    </row>
    <row r="859" spans="3:17" ht="20.100000000000001" customHeight="1" x14ac:dyDescent="0.3">
      <c r="C859" s="12" t="s">
        <v>38041</v>
      </c>
      <c r="D859" s="217" t="s">
        <v>3861</v>
      </c>
      <c r="E859" s="36" t="s">
        <v>10462</v>
      </c>
      <c r="F859" s="51">
        <v>3.3</v>
      </c>
      <c r="G859" s="9" t="s">
        <v>704</v>
      </c>
      <c r="H859" s="9" t="s">
        <v>3740</v>
      </c>
      <c r="I859" s="9">
        <v>1989</v>
      </c>
      <c r="J859" s="9"/>
      <c r="K859" s="45">
        <v>3087799887</v>
      </c>
      <c r="L859" s="45">
        <f t="shared" si="151"/>
        <v>3015429.5771484375</v>
      </c>
      <c r="M859" s="45">
        <f t="shared" si="152"/>
        <v>2944.755446434021</v>
      </c>
      <c r="N859" s="14">
        <f t="shared" si="153"/>
        <v>2.8757377406582236</v>
      </c>
      <c r="O859" s="194" t="s">
        <v>30487</v>
      </c>
      <c r="P859" s="197" t="s">
        <v>30491</v>
      </c>
      <c r="Q859" s="89"/>
    </row>
    <row r="860" spans="3:17" ht="20.100000000000001" customHeight="1" x14ac:dyDescent="0.3">
      <c r="C860" s="7" t="s">
        <v>38042</v>
      </c>
      <c r="D860" s="217" t="s">
        <v>3862</v>
      </c>
      <c r="E860" s="36" t="s">
        <v>10463</v>
      </c>
      <c r="F860" s="51">
        <v>3.2</v>
      </c>
      <c r="G860" s="9" t="s">
        <v>704</v>
      </c>
      <c r="H860" s="9" t="s">
        <v>3740</v>
      </c>
      <c r="I860" s="9">
        <v>1994</v>
      </c>
      <c r="J860" s="9"/>
      <c r="K860" s="45">
        <v>3044351940</v>
      </c>
      <c r="L860" s="45">
        <f t="shared" si="151"/>
        <v>2972999.94140625</v>
      </c>
      <c r="M860" s="45">
        <f t="shared" si="152"/>
        <v>2903.320255279541</v>
      </c>
      <c r="N860" s="14">
        <f t="shared" si="153"/>
        <v>2.8352736867964268</v>
      </c>
      <c r="O860" s="194" t="s">
        <v>30487</v>
      </c>
      <c r="P860" s="197" t="s">
        <v>30492</v>
      </c>
    </row>
    <row r="861" spans="3:17" ht="20.100000000000001" customHeight="1" x14ac:dyDescent="0.3">
      <c r="C861" s="20"/>
      <c r="D861" s="167"/>
      <c r="E861" s="36"/>
      <c r="F861" s="81"/>
      <c r="G861" s="13"/>
      <c r="H861" s="13"/>
      <c r="I861" s="79"/>
      <c r="J861" s="79"/>
      <c r="K861" s="73"/>
      <c r="L861" s="45"/>
      <c r="M861" s="45"/>
      <c r="N861" s="14"/>
    </row>
    <row r="862" spans="3:17" ht="27" customHeight="1" x14ac:dyDescent="0.35">
      <c r="C862" s="268" t="s">
        <v>33136</v>
      </c>
      <c r="D862" s="167"/>
      <c r="E862" s="36"/>
      <c r="F862" s="81"/>
      <c r="G862" s="13"/>
      <c r="H862" s="13"/>
      <c r="I862" s="79"/>
      <c r="J862" s="79"/>
      <c r="K862" s="73"/>
      <c r="L862" s="45"/>
      <c r="M862" s="45"/>
      <c r="N862" s="14"/>
    </row>
    <row r="863" spans="3:17" ht="20.100000000000001" customHeight="1" x14ac:dyDescent="0.3">
      <c r="C863" s="7" t="s">
        <v>38043</v>
      </c>
      <c r="D863" s="159" t="s">
        <v>2402</v>
      </c>
      <c r="E863" s="36" t="s">
        <v>14801</v>
      </c>
      <c r="F863" s="104">
        <v>3.9</v>
      </c>
      <c r="G863" s="94" t="s">
        <v>704</v>
      </c>
      <c r="H863" s="94" t="s">
        <v>3773</v>
      </c>
      <c r="I863" s="101">
        <v>2000</v>
      </c>
      <c r="J863" s="101"/>
      <c r="K863" s="90">
        <v>2781241438</v>
      </c>
      <c r="L863" s="90">
        <f>IF(K863/1024 &gt;1,K863/1024," ")</f>
        <v>2716056.091796875</v>
      </c>
      <c r="M863" s="90">
        <f>IF(K863/1048576 &gt;1,K863/1048576," ")</f>
        <v>2652.3985271453857</v>
      </c>
      <c r="N863" s="91">
        <f>IF(K863&gt;999999999,K863/1073741824," ")</f>
        <v>2.5902329366654158</v>
      </c>
      <c r="O863" s="194" t="s">
        <v>25487</v>
      </c>
      <c r="P863" s="197" t="s">
        <v>25488</v>
      </c>
      <c r="Q863" s="89"/>
    </row>
    <row r="864" spans="3:17" ht="20.100000000000001" customHeight="1" x14ac:dyDescent="0.3">
      <c r="C864" s="12" t="s">
        <v>38044</v>
      </c>
      <c r="D864" s="159" t="s">
        <v>3460</v>
      </c>
      <c r="E864" s="36" t="s">
        <v>14800</v>
      </c>
      <c r="F864" s="104">
        <v>3.5</v>
      </c>
      <c r="G864" s="101" t="s">
        <v>704</v>
      </c>
      <c r="H864" s="101" t="s">
        <v>3773</v>
      </c>
      <c r="I864" s="101">
        <v>2003</v>
      </c>
      <c r="J864" s="101"/>
      <c r="K864" s="90">
        <v>3255146846</v>
      </c>
      <c r="L864" s="90">
        <f>IF(K864/1024 &gt;1,K864/1024," ")</f>
        <v>3178854.341796875</v>
      </c>
      <c r="M864" s="90">
        <f>IF(K864/1048576 &gt;1,K864/1048576," ")</f>
        <v>3104.3499431610107</v>
      </c>
      <c r="N864" s="91">
        <f>IF(K864&gt;999999999,K864/1073741824," ")</f>
        <v>3.0315917413681746</v>
      </c>
      <c r="O864" s="194" t="s">
        <v>25485</v>
      </c>
      <c r="P864" s="197" t="s">
        <v>25486</v>
      </c>
    </row>
    <row r="865" spans="3:16" ht="20.100000000000001" customHeight="1" x14ac:dyDescent="0.25"/>
    <row r="866" spans="3:16" ht="27" customHeight="1" x14ac:dyDescent="0.35">
      <c r="C866" s="268" t="s">
        <v>33107</v>
      </c>
      <c r="D866" s="167"/>
      <c r="E866" s="36"/>
      <c r="F866" s="81"/>
      <c r="G866" s="13"/>
      <c r="H866" s="13"/>
      <c r="I866" s="79"/>
      <c r="J866" s="79"/>
      <c r="K866" s="73"/>
      <c r="L866" s="45"/>
      <c r="M866" s="45"/>
      <c r="N866" s="14"/>
    </row>
    <row r="867" spans="3:16" ht="20.100000000000001" customHeight="1" x14ac:dyDescent="0.3">
      <c r="C867" s="109" t="s">
        <v>38045</v>
      </c>
      <c r="D867" s="160" t="s">
        <v>5717</v>
      </c>
      <c r="E867" s="36" t="s">
        <v>15292</v>
      </c>
      <c r="F867" s="104">
        <v>6.4</v>
      </c>
      <c r="G867" s="101" t="s">
        <v>704</v>
      </c>
      <c r="H867" s="101" t="s">
        <v>3744</v>
      </c>
      <c r="I867" s="101">
        <v>2013</v>
      </c>
      <c r="J867" s="101"/>
      <c r="K867" s="90">
        <v>3945784709</v>
      </c>
      <c r="L867" s="90">
        <f>IF(K867/1024 &gt;1,K867/1024," ")</f>
        <v>3853305.3798828125</v>
      </c>
      <c r="M867" s="90">
        <f>IF(K867/1048576 &gt;1,K867/1048576," ")</f>
        <v>3762.9935350418091</v>
      </c>
      <c r="N867" s="91">
        <f>IF(K867&gt;999999999,K867/1073741824," ")</f>
        <v>3.6747983740642667</v>
      </c>
      <c r="O867" s="194" t="s">
        <v>26264</v>
      </c>
      <c r="P867" s="197" t="s">
        <v>31486</v>
      </c>
    </row>
    <row r="868" spans="3:16" ht="20.100000000000001" customHeight="1" x14ac:dyDescent="0.3">
      <c r="C868" s="112" t="s">
        <v>38046</v>
      </c>
      <c r="D868" s="160" t="s">
        <v>5945</v>
      </c>
      <c r="E868" s="36" t="s">
        <v>15897</v>
      </c>
      <c r="F868" s="99">
        <v>6.5</v>
      </c>
      <c r="G868" s="101" t="s">
        <v>704</v>
      </c>
      <c r="H868" s="101" t="s">
        <v>5878</v>
      </c>
      <c r="I868" s="101">
        <v>2014</v>
      </c>
      <c r="J868" s="101"/>
      <c r="K868" s="90">
        <v>4357140071</v>
      </c>
      <c r="L868" s="90">
        <f>IF(K868/1024 &gt;1,K868/1024," ")</f>
        <v>4255019.6005859375</v>
      </c>
      <c r="M868" s="90">
        <f>IF(K868/1048576 &gt;1,K868/1048576," ")</f>
        <v>4155.2925786972046</v>
      </c>
      <c r="N868" s="91">
        <f>IF(K868&gt;999999999,K868/1073741824," ")</f>
        <v>4.0579029088839889</v>
      </c>
      <c r="O868" s="194" t="s">
        <v>27269</v>
      </c>
      <c r="P868" s="197" t="s">
        <v>27270</v>
      </c>
    </row>
    <row r="869" spans="3:16" ht="20.100000000000001" customHeight="1" x14ac:dyDescent="0.3">
      <c r="C869" s="12" t="s">
        <v>38047</v>
      </c>
      <c r="D869" s="168" t="s">
        <v>6806</v>
      </c>
      <c r="E869" s="36" t="s">
        <v>16039</v>
      </c>
      <c r="F869" s="99">
        <v>6.2</v>
      </c>
      <c r="G869" s="99"/>
      <c r="H869" s="105" t="s">
        <v>5878</v>
      </c>
      <c r="I869" s="101">
        <v>2016</v>
      </c>
      <c r="J869" s="101"/>
      <c r="K869" s="90">
        <v>4398138353</v>
      </c>
      <c r="L869" s="90">
        <f>IF(K869/1024 &gt;1,K869/1024," ")</f>
        <v>4295056.9853515625</v>
      </c>
      <c r="M869" s="90">
        <f>IF(K869/1048576 &gt;1,K869/1048576," ")</f>
        <v>4194.3915872573853</v>
      </c>
      <c r="N869" s="91">
        <f>IF(K869&gt;999999999,K869/1073741824," ")</f>
        <v>4.0960855344310403</v>
      </c>
      <c r="O869" s="194" t="s">
        <v>27500</v>
      </c>
      <c r="P869" s="197" t="s">
        <v>27501</v>
      </c>
    </row>
    <row r="870" spans="3:16" ht="20.100000000000001" customHeight="1" x14ac:dyDescent="0.3">
      <c r="C870" s="20" t="s">
        <v>38048</v>
      </c>
      <c r="D870" s="175" t="s">
        <v>8570</v>
      </c>
      <c r="E870" s="36" t="s">
        <v>13118</v>
      </c>
      <c r="F870" s="81">
        <v>6.6</v>
      </c>
      <c r="G870" s="13"/>
      <c r="H870" s="13" t="s">
        <v>5878</v>
      </c>
      <c r="I870" s="79">
        <v>2018</v>
      </c>
      <c r="J870" s="79"/>
      <c r="K870" s="73">
        <v>4866945024</v>
      </c>
      <c r="L870" s="90">
        <f>IF(K870/1024 &gt;1,K870/1024," ")</f>
        <v>4752876</v>
      </c>
      <c r="M870" s="90">
        <f>IF(K870/1048576 &gt;1,K870/1048576," ")</f>
        <v>4641.48046875</v>
      </c>
      <c r="N870" s="91">
        <f>IF(K870&gt;999999999,K870/1073741824," ")</f>
        <v>4.5326957702636719</v>
      </c>
      <c r="O870" s="194" t="s">
        <v>22681</v>
      </c>
      <c r="P870" s="197" t="s">
        <v>22682</v>
      </c>
    </row>
    <row r="871" spans="3:16" ht="20.100000000000001" customHeight="1" x14ac:dyDescent="0.3">
      <c r="C871" s="7"/>
      <c r="D871" s="217"/>
      <c r="E871" s="36"/>
      <c r="F871" s="51"/>
      <c r="G871" s="9"/>
      <c r="H871" s="9"/>
      <c r="I871" s="9"/>
      <c r="J871" s="9"/>
      <c r="K871" s="45"/>
      <c r="L871" s="45"/>
      <c r="M871" s="45"/>
      <c r="N871" s="14"/>
    </row>
    <row r="872" spans="3:16" ht="27" customHeight="1" x14ac:dyDescent="0.35">
      <c r="C872" s="54" t="s">
        <v>6930</v>
      </c>
      <c r="D872" s="217"/>
      <c r="E872" s="36"/>
      <c r="F872" s="51"/>
      <c r="G872" s="9"/>
      <c r="H872" s="9"/>
      <c r="I872" s="9"/>
      <c r="J872" s="9"/>
      <c r="K872" s="45"/>
      <c r="L872" s="45"/>
      <c r="M872" s="45"/>
      <c r="N872" s="14"/>
    </row>
    <row r="873" spans="3:16" ht="20.100000000000001" customHeight="1" x14ac:dyDescent="0.3">
      <c r="C873" s="12" t="s">
        <v>38049</v>
      </c>
      <c r="D873" s="169" t="s">
        <v>3015</v>
      </c>
      <c r="E873" s="36" t="s">
        <v>10389</v>
      </c>
      <c r="F873" s="51">
        <v>6.2</v>
      </c>
      <c r="G873" s="51" t="s">
        <v>704</v>
      </c>
      <c r="H873" s="9" t="s">
        <v>3744</v>
      </c>
      <c r="I873" s="9">
        <v>2012</v>
      </c>
      <c r="J873" s="9"/>
      <c r="K873" s="45">
        <v>6189404681</v>
      </c>
      <c r="L873" s="45">
        <f t="shared" ref="L873:L876" si="154">IF(K873/1024 &gt;1,K873/1024," ")</f>
        <v>6044340.5087890625</v>
      </c>
      <c r="M873" s="45">
        <f t="shared" ref="M873:M876" si="155">IF(K873/1048576 &gt;1,K873/1048576," ")</f>
        <v>5902.6762781143188</v>
      </c>
      <c r="N873" s="14">
        <f t="shared" ref="N873:N876" si="156">IF(K873&gt;999999999,K873/1073741824," ")</f>
        <v>5.7643323028460145</v>
      </c>
      <c r="O873" s="194" t="s">
        <v>30493</v>
      </c>
      <c r="P873" s="197" t="s">
        <v>30951</v>
      </c>
    </row>
    <row r="874" spans="3:16" ht="20.100000000000001" customHeight="1" x14ac:dyDescent="0.3">
      <c r="C874" s="12" t="s">
        <v>38050</v>
      </c>
      <c r="D874" s="169" t="s">
        <v>3955</v>
      </c>
      <c r="E874" s="36" t="s">
        <v>10390</v>
      </c>
      <c r="F874" s="51">
        <v>6.4</v>
      </c>
      <c r="G874" s="9" t="s">
        <v>704</v>
      </c>
      <c r="H874" s="9" t="s">
        <v>3744</v>
      </c>
      <c r="I874" s="9">
        <v>2013</v>
      </c>
      <c r="J874" s="9"/>
      <c r="K874" s="45">
        <v>4752373108</v>
      </c>
      <c r="L874" s="45">
        <f t="shared" si="154"/>
        <v>4640989.36328125</v>
      </c>
      <c r="M874" s="45">
        <f t="shared" si="155"/>
        <v>4532.2161750793457</v>
      </c>
      <c r="N874" s="14">
        <f t="shared" si="156"/>
        <v>4.4259923584759235</v>
      </c>
      <c r="O874" s="194" t="s">
        <v>30952</v>
      </c>
      <c r="P874" s="197" t="s">
        <v>30953</v>
      </c>
    </row>
    <row r="875" spans="3:16" ht="20.100000000000001" customHeight="1" x14ac:dyDescent="0.3">
      <c r="C875" s="29" t="s">
        <v>38051</v>
      </c>
      <c r="D875" s="169" t="s">
        <v>5373</v>
      </c>
      <c r="E875" s="36" t="s">
        <v>10465</v>
      </c>
      <c r="F875" s="51">
        <v>5.6</v>
      </c>
      <c r="G875" s="9" t="s">
        <v>704</v>
      </c>
      <c r="H875" s="9" t="s">
        <v>3744</v>
      </c>
      <c r="I875" s="9">
        <v>2014</v>
      </c>
      <c r="J875" s="9"/>
      <c r="K875" s="45">
        <v>5297028068</v>
      </c>
      <c r="L875" s="45">
        <f t="shared" si="154"/>
        <v>5172878.97265625</v>
      </c>
      <c r="M875" s="45">
        <f t="shared" si="155"/>
        <v>5051.6396217346191</v>
      </c>
      <c r="N875" s="14">
        <f t="shared" si="156"/>
        <v>4.933241818100214</v>
      </c>
      <c r="O875" s="194" t="s">
        <v>30494</v>
      </c>
      <c r="P875" s="197" t="s">
        <v>30495</v>
      </c>
    </row>
    <row r="876" spans="3:16" ht="20.100000000000001" customHeight="1" x14ac:dyDescent="0.3">
      <c r="C876" s="20" t="s">
        <v>38052</v>
      </c>
      <c r="D876" s="158" t="s">
        <v>6511</v>
      </c>
      <c r="E876" s="36" t="s">
        <v>10466</v>
      </c>
      <c r="F876" s="49">
        <v>5.6</v>
      </c>
      <c r="G876" s="49" t="s">
        <v>704</v>
      </c>
      <c r="H876" s="9" t="s">
        <v>4081</v>
      </c>
      <c r="I876" s="9">
        <v>2015</v>
      </c>
      <c r="J876" s="9"/>
      <c r="K876" s="45">
        <v>4948764344</v>
      </c>
      <c r="L876" s="45">
        <f t="shared" si="154"/>
        <v>4832777.6796875</v>
      </c>
      <c r="M876" s="45">
        <f t="shared" si="155"/>
        <v>4719.5094528198242</v>
      </c>
      <c r="N876" s="14">
        <f t="shared" si="156"/>
        <v>4.6088959500193596</v>
      </c>
      <c r="O876" s="194" t="s">
        <v>30496</v>
      </c>
      <c r="P876" s="197" t="s">
        <v>30954</v>
      </c>
    </row>
    <row r="877" spans="3:16" ht="20.100000000000001" customHeight="1" x14ac:dyDescent="0.25"/>
    <row r="878" spans="3:16" ht="27" customHeight="1" x14ac:dyDescent="0.35">
      <c r="C878" s="268" t="s">
        <v>33137</v>
      </c>
      <c r="D878" s="167"/>
      <c r="E878" s="36"/>
      <c r="F878" s="81"/>
      <c r="G878" s="13"/>
      <c r="H878" s="13"/>
      <c r="I878" s="79"/>
      <c r="J878" s="79"/>
      <c r="K878" s="73"/>
      <c r="L878" s="45"/>
      <c r="M878" s="45"/>
      <c r="N878" s="14"/>
    </row>
    <row r="879" spans="3:16" ht="20.100000000000001" customHeight="1" x14ac:dyDescent="0.3">
      <c r="C879" s="7" t="s">
        <v>38053</v>
      </c>
      <c r="D879" s="177" t="s">
        <v>8397</v>
      </c>
      <c r="E879" s="36" t="s">
        <v>14894</v>
      </c>
      <c r="F879" s="131">
        <v>5.2</v>
      </c>
      <c r="G879" s="13" t="s">
        <v>704</v>
      </c>
      <c r="H879" s="13" t="s">
        <v>5892</v>
      </c>
      <c r="I879" s="133">
        <v>1981</v>
      </c>
      <c r="J879" s="74"/>
      <c r="K879" s="73">
        <v>2518605824</v>
      </c>
      <c r="L879" s="90">
        <f>IF(K879/1024 &gt;1,K879/1024," ")</f>
        <v>2459576</v>
      </c>
      <c r="M879" s="90">
        <f>IF(K879/1048576 &gt;1,K879/1048576," ")</f>
        <v>2401.9296875</v>
      </c>
      <c r="N879" s="91">
        <f>IF(K879&gt;999999999,K879/1073741824," ")</f>
        <v>2.3456344604492188</v>
      </c>
      <c r="O879" s="194" t="s">
        <v>25641</v>
      </c>
      <c r="P879" s="197" t="s">
        <v>25642</v>
      </c>
    </row>
    <row r="880" spans="3:16" ht="20.100000000000001" customHeight="1" x14ac:dyDescent="0.3">
      <c r="C880" s="7" t="s">
        <v>38054</v>
      </c>
      <c r="D880" s="167" t="s">
        <v>8398</v>
      </c>
      <c r="E880" s="36" t="s">
        <v>14895</v>
      </c>
      <c r="F880" s="81">
        <v>4.5999999999999996</v>
      </c>
      <c r="G880" s="13" t="s">
        <v>704</v>
      </c>
      <c r="H880" s="13" t="s">
        <v>5892</v>
      </c>
      <c r="I880" s="79">
        <v>1984</v>
      </c>
      <c r="J880" s="79"/>
      <c r="K880" s="73">
        <v>2388332544</v>
      </c>
      <c r="L880" s="90">
        <f>IF(K880/1024 &gt;1,K880/1024," ")</f>
        <v>2332356</v>
      </c>
      <c r="M880" s="90">
        <f>IF(K880/1048576 &gt;1,K880/1048576," ")</f>
        <v>2277.69140625</v>
      </c>
      <c r="N880" s="91">
        <f>IF(K880&gt;999999999,K880/1073741824," ")</f>
        <v>2.2243080139160156</v>
      </c>
      <c r="O880" s="194" t="s">
        <v>25643</v>
      </c>
      <c r="P880" s="197" t="s">
        <v>25644</v>
      </c>
    </row>
    <row r="881" spans="3:17" ht="20.100000000000001" customHeight="1" x14ac:dyDescent="0.3">
      <c r="C881" s="7"/>
      <c r="D881" s="217"/>
      <c r="E881" s="36"/>
      <c r="F881" s="51"/>
      <c r="G881" s="9"/>
      <c r="H881" s="9"/>
      <c r="I881" s="9"/>
      <c r="J881" s="9"/>
      <c r="K881" s="45"/>
      <c r="L881" s="45"/>
      <c r="M881" s="45"/>
      <c r="N881" s="14"/>
    </row>
    <row r="882" spans="3:17" ht="27" customHeight="1" x14ac:dyDescent="0.35">
      <c r="C882" s="8" t="s">
        <v>4020</v>
      </c>
      <c r="D882" s="217"/>
      <c r="E882" s="36"/>
      <c r="F882" s="51"/>
      <c r="G882" s="9"/>
      <c r="H882" s="9"/>
      <c r="I882" s="9"/>
      <c r="J882" s="9"/>
      <c r="K882" s="45"/>
      <c r="L882" s="45"/>
      <c r="M882" s="45"/>
      <c r="N882" s="14"/>
    </row>
    <row r="883" spans="3:17" ht="20.100000000000001" customHeight="1" x14ac:dyDescent="0.3">
      <c r="C883" s="12" t="s">
        <v>38055</v>
      </c>
      <c r="D883" s="178" t="s">
        <v>1784</v>
      </c>
      <c r="E883" s="36" t="s">
        <v>10344</v>
      </c>
      <c r="F883" s="51">
        <v>5.5</v>
      </c>
      <c r="G883" s="21" t="s">
        <v>704</v>
      </c>
      <c r="H883" s="21" t="s">
        <v>3763</v>
      </c>
      <c r="I883" s="21">
        <v>2010</v>
      </c>
      <c r="J883" s="21"/>
      <c r="K883" s="45">
        <v>3159732973</v>
      </c>
      <c r="L883" s="45">
        <f>IF(K883/1024 &gt;1,K883/1024," ")</f>
        <v>3085676.7314453125</v>
      </c>
      <c r="M883" s="45">
        <f>IF(K883/1048576 &gt;1,K883/1048576," ")</f>
        <v>3013.356183052063</v>
      </c>
      <c r="N883" s="14">
        <f>IF(K883&gt;999999999,K883/1073741824," ")</f>
        <v>2.9427306475117803</v>
      </c>
      <c r="O883" s="199" t="s">
        <v>17723</v>
      </c>
      <c r="P883" s="197" t="s">
        <v>30955</v>
      </c>
    </row>
    <row r="884" spans="3:17" ht="20.100000000000001" customHeight="1" x14ac:dyDescent="0.3">
      <c r="C884" s="12" t="s">
        <v>38056</v>
      </c>
      <c r="D884" s="178" t="s">
        <v>3169</v>
      </c>
      <c r="E884" s="36" t="s">
        <v>10345</v>
      </c>
      <c r="F884" s="51">
        <v>5.9</v>
      </c>
      <c r="G884" s="9" t="s">
        <v>704</v>
      </c>
      <c r="H884" s="9" t="s">
        <v>5878</v>
      </c>
      <c r="I884" s="21">
        <v>2012</v>
      </c>
      <c r="J884" s="21"/>
      <c r="K884" s="45">
        <v>5732227797</v>
      </c>
      <c r="L884" s="45">
        <f>IF(K884/1024 &gt;1,K884/1024," ")</f>
        <v>5597878.7080078125</v>
      </c>
      <c r="M884" s="45">
        <f>IF(K884/1048576 &gt;1,K884/1048576," ")</f>
        <v>5466.6784257888794</v>
      </c>
      <c r="N884" s="14">
        <f>IF(K884&gt;999999999,K884/1073741824," ")</f>
        <v>5.3385531501844525</v>
      </c>
      <c r="O884" s="194" t="s">
        <v>17540</v>
      </c>
      <c r="P884" s="197" t="s">
        <v>30497</v>
      </c>
      <c r="Q884" s="89"/>
    </row>
    <row r="885" spans="3:17" ht="20.100000000000001" customHeight="1" x14ac:dyDescent="0.3">
      <c r="C885" s="12" t="s">
        <v>38057</v>
      </c>
      <c r="D885" s="217" t="s">
        <v>5041</v>
      </c>
      <c r="E885" s="36" t="s">
        <v>10346</v>
      </c>
      <c r="F885" s="51">
        <v>5.0999999999999996</v>
      </c>
      <c r="G885" s="9" t="s">
        <v>704</v>
      </c>
      <c r="H885" s="9" t="s">
        <v>3744</v>
      </c>
      <c r="I885" s="9">
        <v>2014</v>
      </c>
      <c r="J885" s="9"/>
      <c r="K885" s="45">
        <v>4841131464</v>
      </c>
      <c r="L885" s="45">
        <f>IF(K885/1024 &gt;1,K885/1024," ")</f>
        <v>4727667.4453125</v>
      </c>
      <c r="M885" s="45">
        <f>IF(K885/1048576 &gt;1,K885/1048576," ")</f>
        <v>4616.8627395629883</v>
      </c>
      <c r="N885" s="14">
        <f>IF(K885&gt;999999999,K885/1073741824," ")</f>
        <v>4.5086550191044807</v>
      </c>
      <c r="O885" s="194" t="s">
        <v>17540</v>
      </c>
      <c r="P885" s="197" t="s">
        <v>30498</v>
      </c>
    </row>
    <row r="886" spans="3:17" s="306" customFormat="1" ht="20.100000000000001" customHeight="1" x14ac:dyDescent="0.3">
      <c r="C886" s="12"/>
      <c r="D886" s="217"/>
      <c r="E886" s="36"/>
      <c r="F886" s="51"/>
      <c r="G886" s="9"/>
      <c r="H886" s="9"/>
      <c r="I886" s="9"/>
      <c r="J886" s="9"/>
      <c r="K886" s="45"/>
      <c r="L886" s="45"/>
      <c r="M886" s="45"/>
      <c r="N886" s="14"/>
      <c r="O886" s="194"/>
      <c r="P886" s="197"/>
    </row>
    <row r="887" spans="3:17" s="306" customFormat="1" ht="27" customHeight="1" x14ac:dyDescent="0.35">
      <c r="C887" s="8" t="s">
        <v>42643</v>
      </c>
      <c r="D887" s="217"/>
      <c r="E887" s="36"/>
      <c r="F887" s="51"/>
      <c r="G887" s="9"/>
      <c r="H887" s="9"/>
      <c r="I887" s="9"/>
      <c r="J887" s="9"/>
      <c r="K887" s="45"/>
      <c r="L887" s="45"/>
      <c r="M887" s="45"/>
      <c r="N887" s="14"/>
      <c r="O887" s="194"/>
      <c r="P887" s="197"/>
    </row>
    <row r="888" spans="3:17" s="306" customFormat="1" ht="20.100000000000001" customHeight="1" x14ac:dyDescent="0.3">
      <c r="C888" s="7" t="s">
        <v>40139</v>
      </c>
      <c r="D888" s="159" t="s">
        <v>3174</v>
      </c>
      <c r="E888" s="36" t="s">
        <v>14901</v>
      </c>
      <c r="F888" s="104">
        <v>6.9</v>
      </c>
      <c r="G888" s="101" t="s">
        <v>704</v>
      </c>
      <c r="H888" s="101" t="s">
        <v>3744</v>
      </c>
      <c r="I888" s="101">
        <v>1998</v>
      </c>
      <c r="J888" s="101"/>
      <c r="K888" s="90">
        <v>11013758466</v>
      </c>
      <c r="L888" s="90">
        <f>IF(K888/1024 &gt;1,K888/1024," ")</f>
        <v>10755623.501953125</v>
      </c>
      <c r="M888" s="90">
        <f>IF(K888/1048576 &gt;1,K888/1048576," ")</f>
        <v>10503.538576126099</v>
      </c>
      <c r="N888" s="91">
        <f>IF(K888&gt;999999999,K888/1073741824," ")</f>
        <v>10.257361890748143</v>
      </c>
      <c r="O888" s="194" t="s">
        <v>25652</v>
      </c>
      <c r="P888" s="197" t="s">
        <v>25653</v>
      </c>
    </row>
    <row r="889" spans="3:17" s="306" customFormat="1" ht="20.100000000000001" customHeight="1" x14ac:dyDescent="0.3">
      <c r="C889" s="109" t="s">
        <v>3312</v>
      </c>
      <c r="D889" s="160" t="s">
        <v>3313</v>
      </c>
      <c r="E889" s="36" t="s">
        <v>14900</v>
      </c>
      <c r="F889" s="104">
        <v>7.2</v>
      </c>
      <c r="G889" s="101" t="s">
        <v>704</v>
      </c>
      <c r="H889" s="101" t="s">
        <v>3756</v>
      </c>
      <c r="I889" s="101">
        <v>2012</v>
      </c>
      <c r="J889" s="101"/>
      <c r="K889" s="90">
        <v>5743745300</v>
      </c>
      <c r="L889" s="90">
        <f>IF(K889/1024 &gt;1,K889/1024," ")</f>
        <v>5609126.26953125</v>
      </c>
      <c r="M889" s="90">
        <f>IF(K889/1048576 &gt;1,K889/1048576," ")</f>
        <v>5477.6623725891113</v>
      </c>
      <c r="N889" s="91">
        <f>IF(K889&gt;999999999,K889/1073741824," ")</f>
        <v>5.349279660731554</v>
      </c>
      <c r="O889" s="194" t="s">
        <v>25650</v>
      </c>
      <c r="P889" s="197" t="s">
        <v>25651</v>
      </c>
    </row>
    <row r="890" spans="3:17" s="306" customFormat="1" ht="20.100000000000001" customHeight="1" x14ac:dyDescent="0.3">
      <c r="C890" s="7" t="s">
        <v>8874</v>
      </c>
      <c r="D890" s="157" t="s">
        <v>3313</v>
      </c>
      <c r="E890" s="36" t="s">
        <v>14899</v>
      </c>
      <c r="F890" s="131">
        <v>7.3</v>
      </c>
      <c r="G890" s="13" t="s">
        <v>704</v>
      </c>
      <c r="H890" s="13" t="s">
        <v>4642</v>
      </c>
      <c r="I890" s="133">
        <v>2019</v>
      </c>
      <c r="J890" s="74"/>
      <c r="K890" s="73">
        <v>4521086976</v>
      </c>
      <c r="L890" s="90">
        <f>IF(K890/1024 &gt;1,K890/1024," ")</f>
        <v>4415124</v>
      </c>
      <c r="M890" s="90">
        <f>IF(K890/1048576 &gt;1,K890/1048576," ")</f>
        <v>4311.64453125</v>
      </c>
      <c r="N890" s="91">
        <f>IF(K890&gt;999999999,K890/1073741824," ")</f>
        <v>4.2105903625488281</v>
      </c>
      <c r="O890" s="194" t="s">
        <v>19713</v>
      </c>
      <c r="P890" s="197" t="s">
        <v>25649</v>
      </c>
    </row>
    <row r="891" spans="3:17" ht="20.100000000000001" customHeight="1" x14ac:dyDescent="0.25"/>
    <row r="892" spans="3:17" ht="27" customHeight="1" x14ac:dyDescent="0.35">
      <c r="C892" s="8" t="s">
        <v>4021</v>
      </c>
      <c r="D892" s="217"/>
      <c r="E892" s="36"/>
      <c r="F892" s="51"/>
      <c r="G892" s="9"/>
      <c r="H892" s="9"/>
      <c r="I892" s="9"/>
      <c r="J892" s="9"/>
      <c r="K892" s="45"/>
      <c r="L892" s="45"/>
      <c r="M892" s="45"/>
      <c r="N892" s="14"/>
    </row>
    <row r="893" spans="3:17" ht="20.100000000000001" customHeight="1" x14ac:dyDescent="0.3">
      <c r="C893" s="7" t="s">
        <v>38058</v>
      </c>
      <c r="D893" s="217" t="s">
        <v>998</v>
      </c>
      <c r="E893" s="36" t="s">
        <v>10347</v>
      </c>
      <c r="F893" s="68">
        <v>6.7</v>
      </c>
      <c r="G893" s="9" t="s">
        <v>704</v>
      </c>
      <c r="H893" s="9" t="s">
        <v>3956</v>
      </c>
      <c r="I893" s="9">
        <v>2000</v>
      </c>
      <c r="J893" s="9"/>
      <c r="K893" s="45">
        <v>4322029650</v>
      </c>
      <c r="L893" s="45">
        <f t="shared" ref="L893:L978" si="157">IF(K893/1024 &gt;1,K893/1024," ")</f>
        <v>4220732.080078125</v>
      </c>
      <c r="M893" s="45">
        <f t="shared" ref="M893:M978" si="158">IF(K893/1048576 &gt;1,K893/1048576," ")</f>
        <v>4121.8086719512939</v>
      </c>
      <c r="N893" s="14">
        <f t="shared" ref="N893:N978" si="159">IF(K893&gt;999999999,K893/1073741824," ")</f>
        <v>4.0252037812024355</v>
      </c>
      <c r="O893" s="194" t="s">
        <v>21647</v>
      </c>
      <c r="P893" s="197" t="s">
        <v>30499</v>
      </c>
    </row>
    <row r="894" spans="3:17" ht="20.100000000000001" customHeight="1" x14ac:dyDescent="0.3">
      <c r="C894" s="12" t="s">
        <v>38059</v>
      </c>
      <c r="D894" s="217" t="s">
        <v>2411</v>
      </c>
      <c r="E894" s="36" t="s">
        <v>10348</v>
      </c>
      <c r="F894" s="68">
        <v>6</v>
      </c>
      <c r="G894" s="9" t="s">
        <v>704</v>
      </c>
      <c r="H894" s="9" t="s">
        <v>3756</v>
      </c>
      <c r="I894" s="9">
        <v>2004</v>
      </c>
      <c r="J894" s="9"/>
      <c r="K894" s="45">
        <v>4553729492</v>
      </c>
      <c r="L894" s="45">
        <f t="shared" si="157"/>
        <v>4447001.45703125</v>
      </c>
      <c r="M894" s="45">
        <f t="shared" si="158"/>
        <v>4342.7748603820801</v>
      </c>
      <c r="N894" s="14">
        <f t="shared" si="159"/>
        <v>4.2409910745918751</v>
      </c>
      <c r="O894" s="194" t="s">
        <v>30500</v>
      </c>
      <c r="P894" s="197" t="s">
        <v>30956</v>
      </c>
      <c r="Q894" s="89"/>
    </row>
    <row r="895" spans="3:17" ht="20.100000000000001" customHeight="1" x14ac:dyDescent="0.3">
      <c r="C895" s="12" t="s">
        <v>38060</v>
      </c>
      <c r="D895" s="178" t="s">
        <v>1651</v>
      </c>
      <c r="E895" s="36" t="s">
        <v>10349</v>
      </c>
      <c r="F895" s="68">
        <v>4.8</v>
      </c>
      <c r="G895" s="9" t="s">
        <v>704</v>
      </c>
      <c r="H895" s="9" t="s">
        <v>3756</v>
      </c>
      <c r="I895" s="21">
        <v>2010</v>
      </c>
      <c r="J895" s="21"/>
      <c r="K895" s="45">
        <v>3888733675</v>
      </c>
      <c r="L895" s="45">
        <f t="shared" si="157"/>
        <v>3797591.4794921875</v>
      </c>
      <c r="M895" s="45">
        <f t="shared" si="158"/>
        <v>3708.5854291915894</v>
      </c>
      <c r="N895" s="14">
        <f t="shared" si="159"/>
        <v>3.6216654581949115</v>
      </c>
      <c r="O895" s="194" t="s">
        <v>30501</v>
      </c>
      <c r="P895" s="197" t="s">
        <v>30502</v>
      </c>
    </row>
    <row r="896" spans="3:17" ht="20.100000000000001" customHeight="1" x14ac:dyDescent="0.25"/>
    <row r="897" spans="3:16" ht="27" customHeight="1" x14ac:dyDescent="0.35">
      <c r="C897" s="268" t="s">
        <v>33139</v>
      </c>
      <c r="D897" s="167"/>
      <c r="E897" s="36"/>
      <c r="F897" s="81"/>
      <c r="G897" s="13"/>
      <c r="H897" s="13"/>
      <c r="I897" s="79"/>
      <c r="J897" s="79"/>
      <c r="K897" s="73"/>
      <c r="L897" s="45"/>
      <c r="M897" s="45"/>
      <c r="N897" s="14"/>
    </row>
    <row r="898" spans="3:16" ht="20.100000000000001" customHeight="1" x14ac:dyDescent="0.3">
      <c r="C898" s="20" t="s">
        <v>38061</v>
      </c>
      <c r="D898" s="160" t="s">
        <v>5849</v>
      </c>
      <c r="E898" s="267" t="s">
        <v>14923</v>
      </c>
      <c r="F898" s="104">
        <v>6</v>
      </c>
      <c r="G898" s="101"/>
      <c r="H898" s="101" t="s">
        <v>5848</v>
      </c>
      <c r="I898" s="101">
        <v>1983</v>
      </c>
      <c r="J898" s="101"/>
      <c r="K898" s="90">
        <v>7100580543</v>
      </c>
      <c r="L898" s="90">
        <f>IF(K898/1024 &gt;1,K898/1024," ")</f>
        <v>6934160.6865234375</v>
      </c>
      <c r="M898" s="90">
        <f>IF(K898/1048576 &gt;1,K898/1048576," ")</f>
        <v>6771.6412954330444</v>
      </c>
      <c r="N898" s="91">
        <f>IF(K898&gt;999999999,K898/1073741824," ")</f>
        <v>6.6129309525713325</v>
      </c>
      <c r="O898" s="194" t="s">
        <v>25691</v>
      </c>
      <c r="P898" s="197" t="s">
        <v>25692</v>
      </c>
    </row>
    <row r="899" spans="3:16" ht="20.100000000000001" customHeight="1" x14ac:dyDescent="0.3">
      <c r="C899" s="112" t="s">
        <v>38062</v>
      </c>
      <c r="D899" s="163" t="s">
        <v>5856</v>
      </c>
      <c r="E899" s="267" t="s">
        <v>14951</v>
      </c>
      <c r="F899" s="104">
        <v>5.9</v>
      </c>
      <c r="G899" s="101"/>
      <c r="H899" s="101" t="s">
        <v>4422</v>
      </c>
      <c r="I899" s="101">
        <v>1987</v>
      </c>
      <c r="J899" s="101"/>
      <c r="K899" s="90">
        <v>4940304774</v>
      </c>
      <c r="L899" s="90">
        <f>IF(K899/1024 &gt;1,K899/1024," ")</f>
        <v>4824516.380859375</v>
      </c>
      <c r="M899" s="90">
        <f>IF(K899/1048576 &gt;1,K899/1048576," ")</f>
        <v>4711.4417781829834</v>
      </c>
      <c r="N899" s="91">
        <f>IF(K899&gt;999999999,K899/1073741824," ")</f>
        <v>4.6010173615068197</v>
      </c>
      <c r="O899" s="194" t="s">
        <v>25731</v>
      </c>
      <c r="P899" s="197" t="s">
        <v>25732</v>
      </c>
    </row>
    <row r="900" spans="3:16" ht="20.100000000000001" customHeight="1" x14ac:dyDescent="0.3">
      <c r="C900" s="20"/>
      <c r="D900" s="167"/>
      <c r="E900" s="36"/>
      <c r="F900" s="81"/>
      <c r="G900" s="13"/>
      <c r="H900" s="13"/>
      <c r="I900" s="79"/>
      <c r="J900" s="79"/>
      <c r="K900" s="73"/>
      <c r="L900" s="45"/>
      <c r="M900" s="45"/>
      <c r="N900" s="14"/>
    </row>
    <row r="901" spans="3:16" ht="27" customHeight="1" x14ac:dyDescent="0.35">
      <c r="C901" s="268" t="s">
        <v>33138</v>
      </c>
      <c r="D901" s="167"/>
      <c r="E901" s="36"/>
      <c r="F901" s="81"/>
      <c r="G901" s="13"/>
      <c r="H901" s="13"/>
      <c r="I901" s="79"/>
      <c r="J901" s="79"/>
      <c r="K901" s="73"/>
      <c r="L901" s="45"/>
      <c r="M901" s="45"/>
      <c r="N901" s="14"/>
    </row>
    <row r="902" spans="3:16" ht="20.100000000000001" customHeight="1" x14ac:dyDescent="0.3">
      <c r="C902" s="109" t="s">
        <v>38063</v>
      </c>
      <c r="D902" s="159" t="s">
        <v>570</v>
      </c>
      <c r="E902" s="267" t="s">
        <v>14938</v>
      </c>
      <c r="F902" s="104">
        <v>6.4</v>
      </c>
      <c r="G902" s="94"/>
      <c r="H902" s="94" t="s">
        <v>3736</v>
      </c>
      <c r="I902" s="94">
        <v>2000</v>
      </c>
      <c r="J902" s="94"/>
      <c r="K902" s="108">
        <v>4082149153</v>
      </c>
      <c r="L902" s="90">
        <f>IF(K902/1024 &gt;1,K902/1024," ")</f>
        <v>3986473.7822265625</v>
      </c>
      <c r="M902" s="90">
        <f>IF(K902/1048576 &gt;1,K902/1048576," ")</f>
        <v>3893.0408029556274</v>
      </c>
      <c r="N902" s="91">
        <f>IF(K902&gt;999999999,K902/1073741824," ")</f>
        <v>3.8017976591363549</v>
      </c>
      <c r="O902" s="194" t="s">
        <v>22464</v>
      </c>
      <c r="P902" s="197" t="s">
        <v>31408</v>
      </c>
    </row>
    <row r="903" spans="3:16" ht="20.100000000000001" customHeight="1" x14ac:dyDescent="0.3">
      <c r="C903" s="12" t="s">
        <v>38064</v>
      </c>
      <c r="D903" s="159" t="s">
        <v>2430</v>
      </c>
      <c r="E903" s="267" t="s">
        <v>14937</v>
      </c>
      <c r="F903" s="104">
        <v>5.4</v>
      </c>
      <c r="G903" s="94"/>
      <c r="H903" s="94" t="s">
        <v>3813</v>
      </c>
      <c r="I903" s="101">
        <v>2004</v>
      </c>
      <c r="J903" s="101"/>
      <c r="K903" s="90">
        <v>3819991413</v>
      </c>
      <c r="L903" s="90">
        <f>IF(K903/1024 &gt;1,K903/1024," ")</f>
        <v>3730460.3642578125</v>
      </c>
      <c r="M903" s="90">
        <f>IF(K903/1048576 &gt;1,K903/1048576," ")</f>
        <v>3643.02769947052</v>
      </c>
      <c r="N903" s="91">
        <f>IF(K903&gt;999999999,K903/1073741824," ")</f>
        <v>3.5576442377641797</v>
      </c>
      <c r="O903" s="194" t="s">
        <v>25710</v>
      </c>
      <c r="P903" s="197" t="s">
        <v>25711</v>
      </c>
    </row>
    <row r="904" spans="3:16" ht="20.100000000000001" customHeight="1" x14ac:dyDescent="0.3">
      <c r="C904" s="20"/>
      <c r="D904" s="167"/>
      <c r="E904" s="36"/>
      <c r="F904" s="81"/>
      <c r="G904" s="13"/>
      <c r="H904" s="13"/>
      <c r="I904" s="79"/>
      <c r="J904" s="79"/>
      <c r="K904" s="73"/>
      <c r="L904" s="45"/>
      <c r="M904" s="45"/>
      <c r="N904" s="14"/>
    </row>
    <row r="905" spans="3:16" ht="27" customHeight="1" x14ac:dyDescent="0.35">
      <c r="C905" s="268" t="s">
        <v>33100</v>
      </c>
      <c r="D905" s="167"/>
      <c r="E905" s="36"/>
      <c r="F905" s="81"/>
      <c r="G905" s="13"/>
      <c r="H905" s="13"/>
      <c r="I905" s="79"/>
      <c r="J905" s="79"/>
      <c r="K905" s="73"/>
      <c r="L905" s="45"/>
      <c r="M905" s="45"/>
      <c r="N905" s="14"/>
    </row>
    <row r="906" spans="3:16" ht="20.100000000000001" customHeight="1" x14ac:dyDescent="0.3">
      <c r="C906" s="7" t="s">
        <v>38065</v>
      </c>
      <c r="D906" s="159" t="s">
        <v>1196</v>
      </c>
      <c r="E906" s="36" t="s">
        <v>14944</v>
      </c>
      <c r="F906" s="104">
        <v>7.5</v>
      </c>
      <c r="G906" s="94" t="s">
        <v>704</v>
      </c>
      <c r="H906" s="94" t="s">
        <v>4355</v>
      </c>
      <c r="I906" s="101">
        <v>1960</v>
      </c>
      <c r="J906" s="101"/>
      <c r="K906" s="90">
        <v>4706926105</v>
      </c>
      <c r="L906" s="90">
        <f>IF(K906/1024 &gt;1,K906/1024," ")</f>
        <v>4596607.5244140625</v>
      </c>
      <c r="M906" s="90">
        <f>IF(K906/1048576 &gt;1,K906/1048576," ")</f>
        <v>4488.8745355606079</v>
      </c>
      <c r="N906" s="91">
        <f>IF(K906&gt;999999999,K906/1073741824," ")</f>
        <v>4.3836665386334062</v>
      </c>
      <c r="O906" s="194" t="s">
        <v>25720</v>
      </c>
      <c r="P906" s="197" t="s">
        <v>25721</v>
      </c>
    </row>
    <row r="907" spans="3:16" ht="20.100000000000001" customHeight="1" x14ac:dyDescent="0.3">
      <c r="C907" s="7" t="s">
        <v>36937</v>
      </c>
      <c r="D907" s="159" t="s">
        <v>1344</v>
      </c>
      <c r="E907" s="36" t="s">
        <v>12646</v>
      </c>
      <c r="F907" s="104">
        <v>5</v>
      </c>
      <c r="G907" s="94" t="s">
        <v>704</v>
      </c>
      <c r="H907" s="94" t="s">
        <v>3738</v>
      </c>
      <c r="I907" s="94">
        <v>1966</v>
      </c>
      <c r="J907" s="94"/>
      <c r="K907" s="108">
        <v>2029234176</v>
      </c>
      <c r="L907" s="90">
        <f>IF(K907/1024 &gt;1,K907/1024," ")</f>
        <v>1981674</v>
      </c>
      <c r="M907" s="90">
        <f>IF(K907/1048576 &gt;1,K907/1048576," ")</f>
        <v>1935.228515625</v>
      </c>
      <c r="N907" s="91">
        <f>IF(K907&gt;999999999,K907/1073741824," ")</f>
        <v>1.8898715972900391</v>
      </c>
      <c r="O907" s="194" t="s">
        <v>21845</v>
      </c>
      <c r="P907" s="197" t="s">
        <v>21846</v>
      </c>
    </row>
    <row r="908" spans="3:16" ht="20.100000000000001" customHeight="1" x14ac:dyDescent="0.3">
      <c r="C908" s="112" t="s">
        <v>38066</v>
      </c>
      <c r="D908" s="161" t="s">
        <v>1196</v>
      </c>
      <c r="E908" s="36" t="s">
        <v>14942</v>
      </c>
      <c r="F908" s="99">
        <v>6</v>
      </c>
      <c r="G908" s="99" t="s">
        <v>704</v>
      </c>
      <c r="H908" s="105" t="s">
        <v>4081</v>
      </c>
      <c r="I908" s="101">
        <v>2016</v>
      </c>
      <c r="J908" s="101"/>
      <c r="K908" s="90">
        <v>5867678289</v>
      </c>
      <c r="L908" s="90">
        <f>IF(K908/1024 &gt;1,K908/1024," ")</f>
        <v>5730154.5791015625</v>
      </c>
      <c r="M908" s="90">
        <f>IF(K908/1048576 &gt;1,K908/1048576," ")</f>
        <v>5595.8540811538696</v>
      </c>
      <c r="N908" s="91">
        <f>IF(K908&gt;999999999,K908/1073741824," ")</f>
        <v>5.4647012511268258</v>
      </c>
      <c r="O908" s="194" t="s">
        <v>25716</v>
      </c>
      <c r="P908" s="197" t="s">
        <v>25717</v>
      </c>
    </row>
    <row r="909" spans="3:16" ht="20.100000000000001" customHeight="1" x14ac:dyDescent="0.3">
      <c r="C909" s="20"/>
      <c r="D909" s="167"/>
      <c r="E909" s="36"/>
      <c r="F909" s="81"/>
      <c r="G909" s="13"/>
      <c r="H909" s="13"/>
      <c r="I909" s="79"/>
      <c r="J909" s="79"/>
      <c r="K909" s="73"/>
      <c r="L909" s="45"/>
      <c r="M909" s="45"/>
      <c r="N909" s="14"/>
    </row>
    <row r="910" spans="3:16" ht="27" customHeight="1" x14ac:dyDescent="0.35">
      <c r="C910" s="268" t="s">
        <v>33140</v>
      </c>
      <c r="D910" s="167"/>
      <c r="E910" s="36"/>
      <c r="F910" s="81"/>
      <c r="G910" s="13"/>
      <c r="H910" s="13"/>
      <c r="I910" s="79"/>
      <c r="J910" s="79"/>
      <c r="K910" s="73"/>
      <c r="L910" s="45"/>
      <c r="M910" s="45"/>
      <c r="N910" s="14"/>
    </row>
    <row r="911" spans="3:16" ht="20.100000000000001" customHeight="1" x14ac:dyDescent="0.3">
      <c r="C911" s="7" t="s">
        <v>38067</v>
      </c>
      <c r="D911" s="160" t="s">
        <v>5858</v>
      </c>
      <c r="E911" s="36" t="s">
        <v>14974</v>
      </c>
      <c r="F911" s="104">
        <v>5.9</v>
      </c>
      <c r="G911" s="101" t="s">
        <v>704</v>
      </c>
      <c r="H911" s="101" t="s">
        <v>3745</v>
      </c>
      <c r="I911" s="101">
        <v>1993</v>
      </c>
      <c r="J911" s="101"/>
      <c r="K911" s="90">
        <v>3119639886</v>
      </c>
      <c r="L911" s="90">
        <f>IF(K911/1024 &gt;1,K911/1024," ")</f>
        <v>3046523.326171875</v>
      </c>
      <c r="M911" s="90">
        <f>IF(K911/1048576 &gt;1,K911/1048576," ")</f>
        <v>2975.1204357147217</v>
      </c>
      <c r="N911" s="91">
        <f>IF(K911&gt;999999999,K911/1073741824," ")</f>
        <v>2.9053910505026579</v>
      </c>
      <c r="O911" s="194" t="s">
        <v>25766</v>
      </c>
      <c r="P911" s="197" t="s">
        <v>25767</v>
      </c>
    </row>
    <row r="912" spans="3:16" ht="20.100000000000001" customHeight="1" x14ac:dyDescent="0.3">
      <c r="C912" s="102" t="s">
        <v>38068</v>
      </c>
      <c r="D912" s="160" t="s">
        <v>4898</v>
      </c>
      <c r="E912" s="36" t="s">
        <v>14973</v>
      </c>
      <c r="F912" s="104">
        <v>4.5999999999999996</v>
      </c>
      <c r="G912" s="101"/>
      <c r="H912" s="101" t="s">
        <v>3745</v>
      </c>
      <c r="I912" s="101">
        <v>1998</v>
      </c>
      <c r="J912" s="101"/>
      <c r="K912" s="90">
        <v>3209888799</v>
      </c>
      <c r="L912" s="90">
        <f>IF(K912/1024 &gt;1,K912/1024," ")</f>
        <v>3134657.0302734375</v>
      </c>
      <c r="M912" s="90">
        <f>IF(K912/1048576 &gt;1,K912/1048576," ")</f>
        <v>3061.1885061264038</v>
      </c>
      <c r="N912" s="91">
        <f>IF(K912&gt;999999999,K912/1073741824," ")</f>
        <v>2.9894419005140662</v>
      </c>
      <c r="O912" s="194" t="s">
        <v>25764</v>
      </c>
      <c r="P912" s="197" t="s">
        <v>25765</v>
      </c>
    </row>
    <row r="913" spans="3:17" ht="20.100000000000001" customHeight="1" x14ac:dyDescent="0.3">
      <c r="C913" s="109" t="s">
        <v>38069</v>
      </c>
      <c r="D913" s="161" t="s">
        <v>7165</v>
      </c>
      <c r="E913" s="36" t="s">
        <v>14972</v>
      </c>
      <c r="F913" s="99">
        <v>3.6</v>
      </c>
      <c r="G913" s="99"/>
      <c r="H913" s="105" t="s">
        <v>5878</v>
      </c>
      <c r="I913" s="101">
        <v>2016</v>
      </c>
      <c r="J913" s="101"/>
      <c r="K913" s="90">
        <v>4233265921</v>
      </c>
      <c r="L913" s="90">
        <f>IF(K913/1024 &gt;1,K913/1024," ")</f>
        <v>4134048.7509765625</v>
      </c>
      <c r="M913" s="90">
        <f>IF(K913/1048576 &gt;1,K913/1048576," ")</f>
        <v>4037.1569833755493</v>
      </c>
      <c r="N913" s="91">
        <f>IF(K913&gt;999999999,K913/1073741824," ")</f>
        <v>3.9425361165776849</v>
      </c>
      <c r="O913" s="194" t="s">
        <v>25763</v>
      </c>
      <c r="P913" s="197" t="s">
        <v>31418</v>
      </c>
      <c r="Q913" s="89"/>
    </row>
    <row r="914" spans="3:17" ht="20.100000000000001" customHeight="1" x14ac:dyDescent="0.25"/>
    <row r="915" spans="3:17" ht="27" customHeight="1" x14ac:dyDescent="0.35">
      <c r="C915" s="268" t="s">
        <v>1297</v>
      </c>
      <c r="D915" s="167"/>
      <c r="E915" s="36"/>
      <c r="F915" s="81"/>
      <c r="G915" s="13"/>
      <c r="H915" s="13"/>
      <c r="I915" s="79"/>
      <c r="J915" s="79"/>
      <c r="K915" s="73"/>
      <c r="L915" s="45"/>
      <c r="M915" s="45"/>
      <c r="N915" s="14"/>
    </row>
    <row r="916" spans="3:17" ht="20.100000000000001" customHeight="1" x14ac:dyDescent="0.3">
      <c r="C916" s="109" t="s">
        <v>38070</v>
      </c>
      <c r="D916" s="159" t="s">
        <v>1297</v>
      </c>
      <c r="E916" s="36" t="s">
        <v>15017</v>
      </c>
      <c r="F916" s="104">
        <v>5.7</v>
      </c>
      <c r="G916" s="101" t="s">
        <v>704</v>
      </c>
      <c r="H916" s="101" t="s">
        <v>3956</v>
      </c>
      <c r="I916" s="94">
        <v>2010</v>
      </c>
      <c r="J916" s="94"/>
      <c r="K916" s="90">
        <v>5176052393</v>
      </c>
      <c r="L916" s="90">
        <f>IF(K916/1024 &gt;1,K916/1024," ")</f>
        <v>5054738.6650390625</v>
      </c>
      <c r="M916" s="90">
        <f>IF(K916/1048576 &gt;1,K916/1048576," ")</f>
        <v>4936.2682275772095</v>
      </c>
      <c r="N916" s="91">
        <f>IF(K916&gt;999999999,K916/1073741824," ")</f>
        <v>4.8205744409933686</v>
      </c>
      <c r="O916" s="194" t="s">
        <v>25838</v>
      </c>
      <c r="P916" s="197" t="s">
        <v>31427</v>
      </c>
    </row>
    <row r="917" spans="3:17" ht="20.100000000000001" customHeight="1" x14ac:dyDescent="0.3">
      <c r="C917" s="12" t="s">
        <v>38071</v>
      </c>
      <c r="D917" s="159" t="s">
        <v>4597</v>
      </c>
      <c r="E917" s="36" t="s">
        <v>15016</v>
      </c>
      <c r="F917" s="104">
        <v>4.5999999999999996</v>
      </c>
      <c r="G917" s="101" t="s">
        <v>704</v>
      </c>
      <c r="H917" s="101" t="s">
        <v>3756</v>
      </c>
      <c r="I917" s="101">
        <v>2013</v>
      </c>
      <c r="J917" s="101"/>
      <c r="K917" s="90">
        <v>4299423047</v>
      </c>
      <c r="L917" s="90">
        <f>IF(K917/1024 &gt;1,K917/1024," ")</f>
        <v>4198655.3193359375</v>
      </c>
      <c r="M917" s="90">
        <f>IF(K917/1048576 &gt;1,K917/1048576," ")</f>
        <v>4100.2493352890015</v>
      </c>
      <c r="N917" s="91">
        <f>IF(K917&gt;999999999,K917/1073741824," ")</f>
        <v>4.0041497414931655</v>
      </c>
      <c r="O917" s="194" t="s">
        <v>25837</v>
      </c>
      <c r="P917" s="197" t="s">
        <v>31426</v>
      </c>
    </row>
    <row r="918" spans="3:17" ht="20.100000000000001" customHeight="1" x14ac:dyDescent="0.3">
      <c r="C918" s="7"/>
      <c r="D918" s="178"/>
      <c r="E918" s="17"/>
      <c r="F918" s="49"/>
      <c r="G918" s="9"/>
      <c r="H918" s="9"/>
      <c r="I918" s="9"/>
      <c r="J918" s="9"/>
      <c r="K918" s="45"/>
      <c r="L918" s="45" t="str">
        <f t="shared" si="157"/>
        <v xml:space="preserve"> </v>
      </c>
      <c r="M918" s="45" t="str">
        <f t="shared" si="158"/>
        <v xml:space="preserve"> </v>
      </c>
      <c r="N918" s="14" t="str">
        <f t="shared" si="159"/>
        <v xml:space="preserve"> </v>
      </c>
    </row>
    <row r="919" spans="3:17" ht="27" customHeight="1" x14ac:dyDescent="0.35">
      <c r="C919" s="8" t="s">
        <v>1233</v>
      </c>
      <c r="D919" s="237"/>
      <c r="E919" s="6"/>
      <c r="F919" s="49"/>
      <c r="G919" s="9"/>
      <c r="H919" s="9"/>
      <c r="I919" s="9"/>
      <c r="J919" s="9"/>
      <c r="K919" s="45"/>
      <c r="L919" s="45" t="str">
        <f t="shared" si="157"/>
        <v xml:space="preserve"> </v>
      </c>
      <c r="M919" s="45" t="str">
        <f t="shared" si="158"/>
        <v xml:space="preserve"> </v>
      </c>
      <c r="N919" s="14" t="str">
        <f t="shared" si="159"/>
        <v xml:space="preserve"> </v>
      </c>
    </row>
    <row r="920" spans="3:17" ht="20.100000000000001" customHeight="1" x14ac:dyDescent="0.3">
      <c r="C920" s="7" t="s">
        <v>38072</v>
      </c>
      <c r="D920" s="178" t="s">
        <v>1045</v>
      </c>
      <c r="E920" s="36" t="s">
        <v>10467</v>
      </c>
      <c r="F920" s="51">
        <v>6.7</v>
      </c>
      <c r="G920" s="9" t="s">
        <v>704</v>
      </c>
      <c r="H920" s="9" t="s">
        <v>3762</v>
      </c>
      <c r="I920" s="9">
        <v>1979</v>
      </c>
      <c r="J920" s="9"/>
      <c r="K920" s="45">
        <v>4360656520</v>
      </c>
      <c r="L920" s="45">
        <f t="shared" si="157"/>
        <v>4258453.6328125</v>
      </c>
      <c r="M920" s="45">
        <f t="shared" si="158"/>
        <v>4158.646125793457</v>
      </c>
      <c r="N920" s="14">
        <f t="shared" si="159"/>
        <v>4.0611778572201729</v>
      </c>
      <c r="O920" s="194" t="s">
        <v>30503</v>
      </c>
      <c r="P920" s="197" t="s">
        <v>30504</v>
      </c>
    </row>
    <row r="921" spans="3:17" ht="20.100000000000001" customHeight="1" x14ac:dyDescent="0.3">
      <c r="C921" s="7" t="s">
        <v>38073</v>
      </c>
      <c r="D921" s="178" t="s">
        <v>1044</v>
      </c>
      <c r="E921" s="36" t="s">
        <v>10468</v>
      </c>
      <c r="F921" s="51">
        <v>6.6</v>
      </c>
      <c r="G921" s="9" t="s">
        <v>704</v>
      </c>
      <c r="H921" s="9" t="s">
        <v>3787</v>
      </c>
      <c r="I921" s="9">
        <v>1981</v>
      </c>
      <c r="J921" s="9"/>
      <c r="K921" s="45">
        <v>4703695016</v>
      </c>
      <c r="L921" s="45">
        <f t="shared" si="157"/>
        <v>4593452.1640625</v>
      </c>
      <c r="M921" s="45">
        <f t="shared" si="158"/>
        <v>4485.7931289672852</v>
      </c>
      <c r="N921" s="14">
        <f t="shared" si="159"/>
        <v>4.3806573525071144</v>
      </c>
      <c r="O921" s="194" t="s">
        <v>30505</v>
      </c>
      <c r="P921" s="197" t="s">
        <v>30506</v>
      </c>
    </row>
    <row r="922" spans="3:17" ht="20.100000000000001" customHeight="1" x14ac:dyDescent="0.3">
      <c r="C922" s="7" t="s">
        <v>38074</v>
      </c>
      <c r="D922" s="178" t="s">
        <v>1046</v>
      </c>
      <c r="E922" s="36" t="s">
        <v>10562</v>
      </c>
      <c r="F922" s="51">
        <v>5.7</v>
      </c>
      <c r="G922" s="9" t="s">
        <v>704</v>
      </c>
      <c r="H922" s="9" t="s">
        <v>3787</v>
      </c>
      <c r="I922" s="9">
        <v>1985</v>
      </c>
      <c r="J922" s="9"/>
      <c r="K922" s="45">
        <v>4773342099</v>
      </c>
      <c r="L922" s="45">
        <f t="shared" si="157"/>
        <v>4661466.8935546875</v>
      </c>
      <c r="M922" s="45">
        <f t="shared" si="158"/>
        <v>4552.2137632369995</v>
      </c>
      <c r="N922" s="14">
        <f t="shared" si="159"/>
        <v>4.4455212531611323</v>
      </c>
      <c r="O922" s="194" t="s">
        <v>30507</v>
      </c>
      <c r="P922" s="197" t="s">
        <v>30508</v>
      </c>
    </row>
    <row r="923" spans="3:17" ht="20.100000000000001" customHeight="1" x14ac:dyDescent="0.3">
      <c r="C923" s="48" t="s">
        <v>38075</v>
      </c>
      <c r="D923" s="177" t="s">
        <v>5859</v>
      </c>
      <c r="E923" s="36" t="s">
        <v>10563</v>
      </c>
      <c r="F923" s="49">
        <v>7.1</v>
      </c>
      <c r="G923" s="9" t="s">
        <v>704</v>
      </c>
      <c r="H923" s="9" t="s">
        <v>3744</v>
      </c>
      <c r="I923" s="9">
        <v>2015</v>
      </c>
      <c r="J923" s="9"/>
      <c r="K923" s="45">
        <v>4385699212</v>
      </c>
      <c r="L923" s="45">
        <f t="shared" si="157"/>
        <v>4282909.38671875</v>
      </c>
      <c r="M923" s="45">
        <f t="shared" si="158"/>
        <v>4182.5286979675293</v>
      </c>
      <c r="N923" s="14">
        <f t="shared" si="159"/>
        <v>4.0845006816089153</v>
      </c>
      <c r="O923" s="194" t="s">
        <v>30509</v>
      </c>
      <c r="P923" s="197" t="s">
        <v>30510</v>
      </c>
    </row>
    <row r="924" spans="3:17" ht="20.100000000000001" customHeight="1" x14ac:dyDescent="0.3">
      <c r="C924" s="48" t="s">
        <v>37234</v>
      </c>
      <c r="D924" s="158"/>
      <c r="E924" s="36"/>
      <c r="F924" s="49"/>
      <c r="G924" s="49" t="s">
        <v>704</v>
      </c>
      <c r="H924" s="13" t="s">
        <v>4081</v>
      </c>
      <c r="I924" s="9"/>
      <c r="J924" s="9"/>
      <c r="K924" s="45">
        <v>4385804184</v>
      </c>
      <c r="L924" s="45">
        <f t="shared" ref="L924" si="160">IF(K924/1024 &gt;1,K924/1024," ")</f>
        <v>4283011.8984375</v>
      </c>
      <c r="M924" s="45">
        <f t="shared" ref="M924" si="161">IF(K924/1048576 &gt;1,K924/1048576," ")</f>
        <v>4182.6288070678711</v>
      </c>
      <c r="N924" s="14">
        <f t="shared" ref="N924" si="162">IF(K924&gt;999999999,K924/1073741824," ")</f>
        <v>4.0845984444022179</v>
      </c>
    </row>
    <row r="925" spans="3:17" ht="20.100000000000001" customHeight="1" x14ac:dyDescent="0.25">
      <c r="Q925" s="89"/>
    </row>
    <row r="926" spans="3:17" ht="27" customHeight="1" x14ac:dyDescent="0.35">
      <c r="C926" s="268" t="s">
        <v>33141</v>
      </c>
      <c r="D926" s="167"/>
      <c r="E926" s="36"/>
      <c r="F926" s="81"/>
      <c r="G926" s="13"/>
      <c r="H926" s="13"/>
      <c r="I926" s="79"/>
      <c r="J926" s="79"/>
      <c r="K926" s="73"/>
      <c r="L926" s="45"/>
      <c r="M926" s="45"/>
      <c r="N926" s="14"/>
    </row>
    <row r="927" spans="3:17" ht="20.100000000000001" customHeight="1" x14ac:dyDescent="0.3">
      <c r="C927" s="109" t="s">
        <v>38076</v>
      </c>
      <c r="D927" s="160" t="s">
        <v>4750</v>
      </c>
      <c r="E927" s="36" t="s">
        <v>15044</v>
      </c>
      <c r="F927" s="104">
        <v>5.2</v>
      </c>
      <c r="G927" s="101" t="s">
        <v>704</v>
      </c>
      <c r="H927" s="101" t="s">
        <v>3744</v>
      </c>
      <c r="I927" s="101">
        <v>2014</v>
      </c>
      <c r="J927" s="101"/>
      <c r="K927" s="90">
        <v>5187640905</v>
      </c>
      <c r="L927" s="90">
        <f t="shared" ref="L927:L968" si="163">IF(K927/1024 &gt;1,K927/1024," ")</f>
        <v>5066055.5712890625</v>
      </c>
      <c r="M927" s="90">
        <f t="shared" ref="M927:M968" si="164">IF(K927/1048576 &gt;1,K927/1048576," ")</f>
        <v>4947.3198938369751</v>
      </c>
      <c r="N927" s="91">
        <f t="shared" ref="N927:N968" si="165">IF(K927&gt;999999999,K927/1073741824," ")</f>
        <v>4.831367083825171</v>
      </c>
      <c r="O927" s="194" t="s">
        <v>25878</v>
      </c>
      <c r="P927" s="197" t="s">
        <v>25879</v>
      </c>
    </row>
    <row r="928" spans="3:17" ht="20.100000000000001" customHeight="1" x14ac:dyDescent="0.3">
      <c r="C928" s="7" t="s">
        <v>38077</v>
      </c>
      <c r="D928" s="161" t="s">
        <v>6809</v>
      </c>
      <c r="E928" s="36" t="s">
        <v>15043</v>
      </c>
      <c r="F928" s="99">
        <v>4.8</v>
      </c>
      <c r="G928" s="99" t="s">
        <v>704</v>
      </c>
      <c r="H928" s="105" t="s">
        <v>4081</v>
      </c>
      <c r="I928" s="101">
        <v>2016</v>
      </c>
      <c r="J928" s="115"/>
      <c r="K928" s="90">
        <v>3654349094</v>
      </c>
      <c r="L928" s="90">
        <f t="shared" si="163"/>
        <v>3568700.287109375</v>
      </c>
      <c r="M928" s="90">
        <f t="shared" si="164"/>
        <v>3485.058874130249</v>
      </c>
      <c r="N928" s="91">
        <f t="shared" si="165"/>
        <v>3.4033778067678213</v>
      </c>
      <c r="O928" s="194" t="s">
        <v>17657</v>
      </c>
      <c r="P928" s="197" t="s">
        <v>31436</v>
      </c>
    </row>
    <row r="929" spans="3:16" ht="20.100000000000001" customHeight="1" x14ac:dyDescent="0.3">
      <c r="C929" s="20"/>
      <c r="D929" s="167"/>
      <c r="E929" s="36"/>
      <c r="F929" s="81"/>
      <c r="G929" s="13"/>
      <c r="H929" s="13"/>
      <c r="I929" s="79"/>
      <c r="J929" s="79"/>
      <c r="K929" s="73"/>
      <c r="L929" s="45" t="str">
        <f t="shared" si="163"/>
        <v xml:space="preserve"> </v>
      </c>
      <c r="M929" s="45" t="str">
        <f t="shared" si="164"/>
        <v xml:space="preserve"> </v>
      </c>
      <c r="N929" s="14" t="str">
        <f t="shared" si="165"/>
        <v xml:space="preserve"> </v>
      </c>
    </row>
    <row r="930" spans="3:16" ht="27" customHeight="1" x14ac:dyDescent="0.35">
      <c r="C930" s="268" t="s">
        <v>33049</v>
      </c>
      <c r="D930" s="167"/>
      <c r="E930" s="36"/>
      <c r="F930" s="81"/>
      <c r="G930" s="13"/>
      <c r="H930" s="13"/>
      <c r="I930" s="79"/>
      <c r="J930" s="79"/>
      <c r="K930" s="73"/>
      <c r="L930" s="45" t="str">
        <f t="shared" si="163"/>
        <v xml:space="preserve"> </v>
      </c>
      <c r="M930" s="45" t="str">
        <f t="shared" si="164"/>
        <v xml:space="preserve"> </v>
      </c>
      <c r="N930" s="14" t="str">
        <f t="shared" si="165"/>
        <v xml:space="preserve"> </v>
      </c>
    </row>
    <row r="931" spans="3:16" ht="20.100000000000001" customHeight="1" x14ac:dyDescent="0.3">
      <c r="C931" s="119" t="s">
        <v>38078</v>
      </c>
      <c r="D931" s="159" t="s">
        <v>2076</v>
      </c>
      <c r="E931" s="36" t="s">
        <v>12304</v>
      </c>
      <c r="F931" s="104">
        <v>4.4000000000000004</v>
      </c>
      <c r="G931" s="101" t="s">
        <v>704</v>
      </c>
      <c r="H931" s="101" t="s">
        <v>3762</v>
      </c>
      <c r="I931" s="94">
        <v>1985</v>
      </c>
      <c r="J931" s="94"/>
      <c r="K931" s="90">
        <v>3922529391</v>
      </c>
      <c r="L931" s="90">
        <f t="shared" si="163"/>
        <v>3830595.1083984375</v>
      </c>
      <c r="M931" s="90">
        <f t="shared" si="164"/>
        <v>3740.8155355453491</v>
      </c>
      <c r="N931" s="91">
        <f t="shared" si="165"/>
        <v>3.653140171431005</v>
      </c>
      <c r="O931" s="194" t="s">
        <v>21233</v>
      </c>
      <c r="P931" s="197" t="s">
        <v>21234</v>
      </c>
    </row>
    <row r="932" spans="3:16" ht="20.100000000000001" customHeight="1" x14ac:dyDescent="0.3">
      <c r="C932" s="102" t="s">
        <v>38079</v>
      </c>
      <c r="D932" s="159" t="s">
        <v>3482</v>
      </c>
      <c r="E932" s="36" t="s">
        <v>13584</v>
      </c>
      <c r="F932" s="104">
        <v>4.5999999999999996</v>
      </c>
      <c r="G932" s="101" t="s">
        <v>704</v>
      </c>
      <c r="H932" s="101" t="s">
        <v>3772</v>
      </c>
      <c r="I932" s="101">
        <v>1986</v>
      </c>
      <c r="J932" s="101"/>
      <c r="K932" s="90">
        <v>4441176086</v>
      </c>
      <c r="L932" s="90">
        <f t="shared" si="163"/>
        <v>4337086.021484375</v>
      </c>
      <c r="M932" s="90">
        <f t="shared" si="164"/>
        <v>4235.435567855835</v>
      </c>
      <c r="N932" s="91">
        <f t="shared" si="165"/>
        <v>4.1361675467342138</v>
      </c>
      <c r="O932" s="194" t="s">
        <v>23513</v>
      </c>
      <c r="P932" s="197" t="s">
        <v>23514</v>
      </c>
    </row>
    <row r="933" spans="3:16" ht="20.100000000000001" customHeight="1" x14ac:dyDescent="0.3">
      <c r="C933" s="112" t="s">
        <v>38080</v>
      </c>
      <c r="D933" s="161" t="s">
        <v>7137</v>
      </c>
      <c r="E933" s="36" t="s">
        <v>11777</v>
      </c>
      <c r="F933" s="99">
        <v>4.3</v>
      </c>
      <c r="G933" s="99" t="s">
        <v>704</v>
      </c>
      <c r="H933" s="105" t="s">
        <v>5892</v>
      </c>
      <c r="I933" s="101">
        <v>1992</v>
      </c>
      <c r="J933" s="101"/>
      <c r="K933" s="90">
        <v>2596808138</v>
      </c>
      <c r="L933" s="90">
        <f t="shared" si="163"/>
        <v>2535945.447265625</v>
      </c>
      <c r="M933" s="90">
        <f t="shared" si="164"/>
        <v>2476.5092258453369</v>
      </c>
      <c r="N933" s="91">
        <f t="shared" si="165"/>
        <v>2.4184660408645868</v>
      </c>
      <c r="O933" s="194" t="s">
        <v>20340</v>
      </c>
      <c r="P933" s="197" t="s">
        <v>20341</v>
      </c>
    </row>
    <row r="934" spans="3:16" ht="20.100000000000001" customHeight="1" x14ac:dyDescent="0.3">
      <c r="C934" s="12" t="s">
        <v>38081</v>
      </c>
      <c r="D934" s="159" t="s">
        <v>2961</v>
      </c>
      <c r="E934" s="36" t="s">
        <v>11563</v>
      </c>
      <c r="F934" s="104">
        <v>4.4000000000000004</v>
      </c>
      <c r="G934" s="101" t="s">
        <v>704</v>
      </c>
      <c r="H934" s="101" t="s">
        <v>3744</v>
      </c>
      <c r="I934" s="101">
        <v>2003</v>
      </c>
      <c r="J934" s="101"/>
      <c r="K934" s="90">
        <v>2976594827</v>
      </c>
      <c r="L934" s="90">
        <f t="shared" si="163"/>
        <v>2906830.8857421875</v>
      </c>
      <c r="M934" s="90">
        <f t="shared" si="164"/>
        <v>2838.702036857605</v>
      </c>
      <c r="N934" s="91">
        <f t="shared" si="165"/>
        <v>2.7721699578687549</v>
      </c>
      <c r="O934" s="194" t="s">
        <v>19959</v>
      </c>
      <c r="P934" s="197" t="s">
        <v>19960</v>
      </c>
    </row>
    <row r="935" spans="3:16" ht="20.100000000000001" customHeight="1" x14ac:dyDescent="0.3">
      <c r="C935" s="109" t="s">
        <v>38082</v>
      </c>
      <c r="D935" s="159" t="s">
        <v>230</v>
      </c>
      <c r="E935" s="36" t="s">
        <v>13595</v>
      </c>
      <c r="F935" s="104">
        <v>4.9000000000000004</v>
      </c>
      <c r="G935" s="13" t="s">
        <v>704</v>
      </c>
      <c r="H935" s="13" t="s">
        <v>3756</v>
      </c>
      <c r="I935" s="94">
        <v>2003</v>
      </c>
      <c r="J935" s="94"/>
      <c r="K935" s="73">
        <v>4605759488</v>
      </c>
      <c r="L935" s="90">
        <f t="shared" si="163"/>
        <v>4497812</v>
      </c>
      <c r="M935" s="90">
        <f t="shared" si="164"/>
        <v>4392.39453125</v>
      </c>
      <c r="N935" s="91">
        <f t="shared" si="165"/>
        <v>4.2894477844238281</v>
      </c>
      <c r="O935" s="194" t="s">
        <v>23523</v>
      </c>
      <c r="P935" s="197" t="s">
        <v>23524</v>
      </c>
    </row>
    <row r="936" spans="3:16" ht="20.100000000000001" customHeight="1" x14ac:dyDescent="0.3">
      <c r="C936" s="109" t="s">
        <v>38083</v>
      </c>
      <c r="D936" s="160" t="s">
        <v>2609</v>
      </c>
      <c r="E936" s="36" t="s">
        <v>16809</v>
      </c>
      <c r="F936" s="104">
        <v>5</v>
      </c>
      <c r="G936" s="101" t="s">
        <v>704</v>
      </c>
      <c r="H936" s="101" t="s">
        <v>3739</v>
      </c>
      <c r="I936" s="101">
        <v>2004</v>
      </c>
      <c r="J936" s="101"/>
      <c r="K936" s="90">
        <v>4713080572</v>
      </c>
      <c r="L936" s="90">
        <f t="shared" si="163"/>
        <v>4602617.74609375</v>
      </c>
      <c r="M936" s="90">
        <f t="shared" si="164"/>
        <v>4494.7438926696777</v>
      </c>
      <c r="N936" s="91">
        <f t="shared" si="165"/>
        <v>4.3893983326852322</v>
      </c>
      <c r="O936" s="194" t="s">
        <v>28818</v>
      </c>
      <c r="P936" s="197" t="s">
        <v>28819</v>
      </c>
    </row>
    <row r="937" spans="3:16" ht="20.100000000000001" customHeight="1" x14ac:dyDescent="0.3">
      <c r="C937" s="109" t="s">
        <v>38084</v>
      </c>
      <c r="D937" s="160" t="s">
        <v>2870</v>
      </c>
      <c r="E937" s="36" t="s">
        <v>12892</v>
      </c>
      <c r="F937" s="104">
        <v>3.9</v>
      </c>
      <c r="G937" s="101" t="s">
        <v>704</v>
      </c>
      <c r="H937" s="101" t="s">
        <v>3739</v>
      </c>
      <c r="I937" s="94">
        <v>2005</v>
      </c>
      <c r="J937" s="94"/>
      <c r="K937" s="90">
        <v>2794709601</v>
      </c>
      <c r="L937" s="90">
        <f t="shared" si="163"/>
        <v>2729208.5947265625</v>
      </c>
      <c r="M937" s="90">
        <f t="shared" si="164"/>
        <v>2665.2427682876587</v>
      </c>
      <c r="N937" s="91">
        <f t="shared" si="165"/>
        <v>2.6027761409059167</v>
      </c>
      <c r="O937" s="194" t="s">
        <v>22288</v>
      </c>
      <c r="P937" s="197" t="s">
        <v>22289</v>
      </c>
    </row>
    <row r="938" spans="3:16" ht="20.100000000000001" customHeight="1" x14ac:dyDescent="0.3">
      <c r="C938" s="102" t="s">
        <v>38085</v>
      </c>
      <c r="D938" s="159" t="s">
        <v>2395</v>
      </c>
      <c r="E938" s="36" t="s">
        <v>14789</v>
      </c>
      <c r="F938" s="104">
        <v>5.0999999999999996</v>
      </c>
      <c r="G938" s="94" t="s">
        <v>704</v>
      </c>
      <c r="H938" s="101" t="s">
        <v>3739</v>
      </c>
      <c r="I938" s="101">
        <v>2005</v>
      </c>
      <c r="J938" s="101"/>
      <c r="K938" s="90">
        <v>5433607433</v>
      </c>
      <c r="L938" s="90">
        <f t="shared" si="163"/>
        <v>5306257.2587890625</v>
      </c>
      <c r="M938" s="90">
        <f t="shared" si="164"/>
        <v>5181.8918542861938</v>
      </c>
      <c r="N938" s="91">
        <f t="shared" si="165"/>
        <v>5.0604412639513612</v>
      </c>
      <c r="O938" s="194" t="s">
        <v>25466</v>
      </c>
      <c r="P938" s="197" t="s">
        <v>25467</v>
      </c>
    </row>
    <row r="939" spans="3:16" ht="20.100000000000001" customHeight="1" x14ac:dyDescent="0.3">
      <c r="C939" s="109" t="s">
        <v>38086</v>
      </c>
      <c r="D939" s="160" t="s">
        <v>647</v>
      </c>
      <c r="E939" s="36" t="s">
        <v>12512</v>
      </c>
      <c r="F939" s="104">
        <v>4.0999999999999996</v>
      </c>
      <c r="G939" s="94" t="s">
        <v>704</v>
      </c>
      <c r="H939" s="94" t="s">
        <v>3743</v>
      </c>
      <c r="I939" s="101">
        <v>2007</v>
      </c>
      <c r="J939" s="101"/>
      <c r="K939" s="108">
        <v>3110225359</v>
      </c>
      <c r="L939" s="90">
        <f t="shared" si="163"/>
        <v>3037329.4521484375</v>
      </c>
      <c r="M939" s="90">
        <f t="shared" si="164"/>
        <v>2966.1420431137085</v>
      </c>
      <c r="N939" s="91">
        <f t="shared" si="165"/>
        <v>2.896623088978231</v>
      </c>
      <c r="O939" s="194" t="s">
        <v>21609</v>
      </c>
      <c r="P939" s="197" t="s">
        <v>31139</v>
      </c>
    </row>
    <row r="940" spans="3:16" ht="20.100000000000001" customHeight="1" x14ac:dyDescent="0.3">
      <c r="C940" s="112" t="s">
        <v>38087</v>
      </c>
      <c r="D940" s="159" t="s">
        <v>4677</v>
      </c>
      <c r="E940" s="36" t="s">
        <v>14788</v>
      </c>
      <c r="F940" s="104">
        <v>4.9000000000000004</v>
      </c>
      <c r="G940" s="101" t="s">
        <v>704</v>
      </c>
      <c r="H940" s="101" t="s">
        <v>3744</v>
      </c>
      <c r="I940" s="101">
        <v>2007</v>
      </c>
      <c r="J940" s="101"/>
      <c r="K940" s="90">
        <v>3979391329</v>
      </c>
      <c r="L940" s="90">
        <f t="shared" si="163"/>
        <v>3886124.3447265625</v>
      </c>
      <c r="M940" s="90">
        <f t="shared" si="164"/>
        <v>3795.0433053970337</v>
      </c>
      <c r="N940" s="91">
        <f t="shared" si="165"/>
        <v>3.7060969779267907</v>
      </c>
      <c r="O940" s="194" t="s">
        <v>25464</v>
      </c>
      <c r="P940" s="197" t="s">
        <v>25465</v>
      </c>
    </row>
    <row r="941" spans="3:16" ht="20.100000000000001" customHeight="1" x14ac:dyDescent="0.3">
      <c r="C941" s="109" t="s">
        <v>38088</v>
      </c>
      <c r="D941" s="160" t="s">
        <v>221</v>
      </c>
      <c r="E941" s="36" t="s">
        <v>12384</v>
      </c>
      <c r="F941" s="104">
        <v>5.8</v>
      </c>
      <c r="G941" s="101" t="s">
        <v>704</v>
      </c>
      <c r="H941" s="101" t="s">
        <v>3740</v>
      </c>
      <c r="I941" s="101">
        <v>2008</v>
      </c>
      <c r="J941" s="101"/>
      <c r="K941" s="90">
        <v>5143384687</v>
      </c>
      <c r="L941" s="90">
        <f t="shared" si="163"/>
        <v>5022836.6083984375</v>
      </c>
      <c r="M941" s="90">
        <f t="shared" si="164"/>
        <v>4905.1138753890991</v>
      </c>
      <c r="N941" s="91">
        <f t="shared" si="165"/>
        <v>4.7901502689346671</v>
      </c>
      <c r="O941" s="194" t="s">
        <v>21376</v>
      </c>
      <c r="P941" s="197" t="s">
        <v>21377</v>
      </c>
    </row>
    <row r="942" spans="3:16" ht="20.100000000000001" customHeight="1" x14ac:dyDescent="0.3">
      <c r="C942" s="102" t="s">
        <v>38089</v>
      </c>
      <c r="D942" s="159" t="s">
        <v>2696</v>
      </c>
      <c r="E942" s="36" t="s">
        <v>15928</v>
      </c>
      <c r="F942" s="104">
        <v>5.0999999999999996</v>
      </c>
      <c r="G942" s="101" t="s">
        <v>704</v>
      </c>
      <c r="H942" s="101" t="s">
        <v>3956</v>
      </c>
      <c r="I942" s="94">
        <v>2008</v>
      </c>
      <c r="J942" s="94"/>
      <c r="K942" s="90">
        <v>5190697558</v>
      </c>
      <c r="L942" s="90">
        <f t="shared" si="163"/>
        <v>5069040.583984375</v>
      </c>
      <c r="M942" s="90">
        <f t="shared" si="164"/>
        <v>4950.2349452972412</v>
      </c>
      <c r="N942" s="91">
        <f t="shared" si="165"/>
        <v>4.8342138137668371</v>
      </c>
      <c r="O942" s="194" t="s">
        <v>27321</v>
      </c>
      <c r="P942" s="197" t="s">
        <v>27322</v>
      </c>
    </row>
    <row r="943" spans="3:16" ht="20.100000000000001" customHeight="1" x14ac:dyDescent="0.3">
      <c r="C943" s="109" t="s">
        <v>38090</v>
      </c>
      <c r="D943" s="160" t="s">
        <v>530</v>
      </c>
      <c r="E943" s="36" t="s">
        <v>16460</v>
      </c>
      <c r="F943" s="104">
        <v>4.9000000000000004</v>
      </c>
      <c r="G943" s="101" t="s">
        <v>704</v>
      </c>
      <c r="H943" s="101" t="s">
        <v>3740</v>
      </c>
      <c r="I943" s="94">
        <v>2009</v>
      </c>
      <c r="J943" s="94"/>
      <c r="K943" s="90">
        <v>4196513412</v>
      </c>
      <c r="L943" s="90">
        <f t="shared" si="163"/>
        <v>4098157.62890625</v>
      </c>
      <c r="M943" s="90">
        <f t="shared" si="164"/>
        <v>4002.1070594787598</v>
      </c>
      <c r="N943" s="91">
        <f t="shared" si="165"/>
        <v>3.9083076752722263</v>
      </c>
      <c r="O943" s="194" t="s">
        <v>28223</v>
      </c>
      <c r="P943" s="197" t="s">
        <v>28224</v>
      </c>
    </row>
    <row r="944" spans="3:16" ht="20.100000000000001" customHeight="1" x14ac:dyDescent="0.3">
      <c r="C944" s="102" t="s">
        <v>38091</v>
      </c>
      <c r="D944" s="159" t="s">
        <v>1380</v>
      </c>
      <c r="E944" s="36" t="s">
        <v>16854</v>
      </c>
      <c r="F944" s="104">
        <v>5.6</v>
      </c>
      <c r="G944" s="94" t="s">
        <v>704</v>
      </c>
      <c r="H944" s="94" t="s">
        <v>3739</v>
      </c>
      <c r="I944" s="94">
        <v>2011</v>
      </c>
      <c r="J944" s="94"/>
      <c r="K944" s="90">
        <v>4906285654</v>
      </c>
      <c r="L944" s="90">
        <f t="shared" si="163"/>
        <v>4791294.583984375</v>
      </c>
      <c r="M944" s="90">
        <f t="shared" si="164"/>
        <v>4678.9986171722412</v>
      </c>
      <c r="N944" s="91">
        <f t="shared" si="165"/>
        <v>4.5693345870822668</v>
      </c>
      <c r="O944" s="194" t="s">
        <v>28905</v>
      </c>
      <c r="P944" s="197" t="s">
        <v>28906</v>
      </c>
    </row>
    <row r="945" spans="3:17" ht="20.100000000000001" customHeight="1" x14ac:dyDescent="0.3">
      <c r="C945" s="20" t="s">
        <v>38092</v>
      </c>
      <c r="D945" s="159" t="s">
        <v>2953</v>
      </c>
      <c r="E945" s="36" t="s">
        <v>12511</v>
      </c>
      <c r="F945" s="104">
        <v>3.4</v>
      </c>
      <c r="G945" s="101" t="s">
        <v>704</v>
      </c>
      <c r="H945" s="101" t="s">
        <v>3764</v>
      </c>
      <c r="I945" s="101">
        <v>2012</v>
      </c>
      <c r="J945" s="101"/>
      <c r="K945" s="90">
        <v>2531822198</v>
      </c>
      <c r="L945" s="90">
        <f t="shared" si="163"/>
        <v>2472482.615234375</v>
      </c>
      <c r="M945" s="90">
        <f t="shared" si="164"/>
        <v>2414.5338039398193</v>
      </c>
      <c r="N945" s="91">
        <f t="shared" si="165"/>
        <v>2.3579431679099798</v>
      </c>
      <c r="O945" s="194" t="s">
        <v>21607</v>
      </c>
      <c r="P945" s="197" t="s">
        <v>21608</v>
      </c>
    </row>
    <row r="946" spans="3:17" ht="20.100000000000001" customHeight="1" x14ac:dyDescent="0.3">
      <c r="C946" s="109" t="s">
        <v>38093</v>
      </c>
      <c r="D946" s="159" t="s">
        <v>3013</v>
      </c>
      <c r="E946" s="36" t="s">
        <v>14966</v>
      </c>
      <c r="F946" s="104">
        <v>6.9</v>
      </c>
      <c r="G946" s="101" t="s">
        <v>704</v>
      </c>
      <c r="H946" s="101" t="s">
        <v>3740</v>
      </c>
      <c r="I946" s="94">
        <v>2012</v>
      </c>
      <c r="J946" s="94"/>
      <c r="K946" s="108">
        <v>5617940408</v>
      </c>
      <c r="L946" s="90">
        <f t="shared" si="163"/>
        <v>5486269.9296875</v>
      </c>
      <c r="M946" s="90">
        <f t="shared" si="164"/>
        <v>5357.6854782104492</v>
      </c>
      <c r="N946" s="91">
        <f t="shared" si="165"/>
        <v>5.2321147248148918</v>
      </c>
      <c r="O946" s="194" t="s">
        <v>25753</v>
      </c>
      <c r="P946" s="197" t="s">
        <v>31416</v>
      </c>
    </row>
    <row r="947" spans="3:17" ht="20.100000000000001" customHeight="1" x14ac:dyDescent="0.3">
      <c r="C947" s="7" t="s">
        <v>38094</v>
      </c>
      <c r="D947" s="159" t="s">
        <v>3892</v>
      </c>
      <c r="E947" s="36" t="s">
        <v>16852</v>
      </c>
      <c r="F947" s="104">
        <v>5.7</v>
      </c>
      <c r="G947" s="13" t="s">
        <v>704</v>
      </c>
      <c r="H947" s="13" t="s">
        <v>4081</v>
      </c>
      <c r="I947" s="101">
        <v>2013</v>
      </c>
      <c r="J947" s="101"/>
      <c r="K947" s="73">
        <v>5232344393</v>
      </c>
      <c r="L947" s="90">
        <f t="shared" si="163"/>
        <v>5109711.3212890625</v>
      </c>
      <c r="M947" s="90">
        <f t="shared" si="164"/>
        <v>4989.9524621963501</v>
      </c>
      <c r="N947" s="91">
        <f t="shared" si="165"/>
        <v>4.8730004513636231</v>
      </c>
      <c r="O947" s="194" t="s">
        <v>28901</v>
      </c>
      <c r="P947" s="197" t="s">
        <v>28902</v>
      </c>
    </row>
    <row r="948" spans="3:17" ht="20.100000000000001" customHeight="1" x14ac:dyDescent="0.3">
      <c r="C948" s="109" t="s">
        <v>38095</v>
      </c>
      <c r="D948" s="159" t="s">
        <v>5017</v>
      </c>
      <c r="E948" s="36" t="s">
        <v>13393</v>
      </c>
      <c r="F948" s="104">
        <v>6.9</v>
      </c>
      <c r="G948" s="99" t="s">
        <v>704</v>
      </c>
      <c r="H948" s="105" t="s">
        <v>5892</v>
      </c>
      <c r="I948" s="101">
        <v>2014</v>
      </c>
      <c r="J948" s="101"/>
      <c r="K948" s="90">
        <v>5188657512</v>
      </c>
      <c r="L948" s="90">
        <f t="shared" si="163"/>
        <v>5067048.3515625</v>
      </c>
      <c r="M948" s="90">
        <f t="shared" si="164"/>
        <v>4948.2894058227539</v>
      </c>
      <c r="N948" s="91">
        <f t="shared" si="165"/>
        <v>4.8323138728737831</v>
      </c>
      <c r="O948" s="194" t="s">
        <v>23179</v>
      </c>
      <c r="P948" s="197" t="s">
        <v>23180</v>
      </c>
    </row>
    <row r="949" spans="3:17" ht="20.100000000000001" customHeight="1" x14ac:dyDescent="0.3">
      <c r="C949" s="111" t="s">
        <v>38096</v>
      </c>
      <c r="D949" s="168" t="s">
        <v>6121</v>
      </c>
      <c r="E949" s="36" t="s">
        <v>9641</v>
      </c>
      <c r="F949" s="99">
        <v>6.2</v>
      </c>
      <c r="G949" s="101" t="s">
        <v>704</v>
      </c>
      <c r="H949" s="101" t="s">
        <v>5871</v>
      </c>
      <c r="I949" s="101">
        <v>2015</v>
      </c>
      <c r="J949" s="101"/>
      <c r="K949" s="90">
        <v>5267089039</v>
      </c>
      <c r="L949" s="90">
        <f t="shared" si="163"/>
        <v>5143641.6396484375</v>
      </c>
      <c r="M949" s="90">
        <f t="shared" si="164"/>
        <v>5023.0875387191772</v>
      </c>
      <c r="N949" s="91">
        <f t="shared" si="165"/>
        <v>4.9053589245304465</v>
      </c>
      <c r="O949" s="194" t="s">
        <v>17896</v>
      </c>
      <c r="P949" s="197" t="s">
        <v>18876</v>
      </c>
    </row>
    <row r="950" spans="3:17" ht="20.100000000000001" customHeight="1" x14ac:dyDescent="0.3">
      <c r="C950" s="107" t="s">
        <v>38097</v>
      </c>
      <c r="D950" s="168" t="s">
        <v>6133</v>
      </c>
      <c r="E950" s="36" t="s">
        <v>14834</v>
      </c>
      <c r="F950" s="99">
        <v>4</v>
      </c>
      <c r="G950" s="101" t="s">
        <v>704</v>
      </c>
      <c r="H950" s="101" t="s">
        <v>5878</v>
      </c>
      <c r="I950" s="101">
        <v>2015</v>
      </c>
      <c r="J950" s="101"/>
      <c r="K950" s="90">
        <v>4512915677</v>
      </c>
      <c r="L950" s="90">
        <f t="shared" si="163"/>
        <v>4407144.2158203125</v>
      </c>
      <c r="M950" s="90">
        <f t="shared" si="164"/>
        <v>4303.8517732620239</v>
      </c>
      <c r="N950" s="91">
        <f t="shared" si="165"/>
        <v>4.2029802473261952</v>
      </c>
      <c r="O950" s="194" t="s">
        <v>25545</v>
      </c>
      <c r="P950" s="197" t="s">
        <v>31393</v>
      </c>
      <c r="Q950" s="89"/>
    </row>
    <row r="951" spans="3:17" ht="20.100000000000001" customHeight="1" x14ac:dyDescent="0.3">
      <c r="C951" s="20" t="s">
        <v>38098</v>
      </c>
      <c r="D951" s="160" t="s">
        <v>5851</v>
      </c>
      <c r="E951" s="36" t="s">
        <v>17311</v>
      </c>
      <c r="F951" s="104">
        <v>6.3</v>
      </c>
      <c r="G951" s="101" t="s">
        <v>704</v>
      </c>
      <c r="H951" s="101" t="s">
        <v>5852</v>
      </c>
      <c r="I951" s="101">
        <v>2015</v>
      </c>
      <c r="J951" s="101"/>
      <c r="K951" s="90">
        <v>4859396002</v>
      </c>
      <c r="L951" s="90">
        <f t="shared" si="163"/>
        <v>4745503.908203125</v>
      </c>
      <c r="M951" s="90">
        <f t="shared" si="164"/>
        <v>4634.2811603546143</v>
      </c>
      <c r="N951" s="91">
        <f t="shared" si="165"/>
        <v>4.525665195658803</v>
      </c>
      <c r="O951" s="194" t="s">
        <v>29681</v>
      </c>
      <c r="P951" s="197" t="s">
        <v>29682</v>
      </c>
      <c r="Q951" s="89"/>
    </row>
    <row r="952" spans="3:17" ht="20.100000000000001" customHeight="1" x14ac:dyDescent="0.3">
      <c r="C952" s="111" t="s">
        <v>38099</v>
      </c>
      <c r="D952" s="168" t="s">
        <v>6623</v>
      </c>
      <c r="E952" s="36" t="s">
        <v>11606</v>
      </c>
      <c r="F952" s="99">
        <v>6.8</v>
      </c>
      <c r="G952" s="99" t="s">
        <v>704</v>
      </c>
      <c r="H952" s="101" t="s">
        <v>5878</v>
      </c>
      <c r="I952" s="101">
        <v>2016</v>
      </c>
      <c r="J952" s="112"/>
      <c r="K952" s="90">
        <v>5149316321</v>
      </c>
      <c r="L952" s="90">
        <f t="shared" si="163"/>
        <v>5028629.2197265625</v>
      </c>
      <c r="M952" s="90">
        <f t="shared" si="164"/>
        <v>4910.7707223892212</v>
      </c>
      <c r="N952" s="91">
        <f t="shared" si="165"/>
        <v>4.7956745335832238</v>
      </c>
      <c r="O952" s="194" t="s">
        <v>20034</v>
      </c>
      <c r="P952" s="197" t="s">
        <v>20035</v>
      </c>
    </row>
    <row r="953" spans="3:17" ht="20.100000000000001" customHeight="1" x14ac:dyDescent="0.3">
      <c r="C953" s="112" t="s">
        <v>38100</v>
      </c>
      <c r="D953" s="168" t="s">
        <v>7233</v>
      </c>
      <c r="E953" s="36" t="s">
        <v>11838</v>
      </c>
      <c r="F953" s="99">
        <v>6.5</v>
      </c>
      <c r="G953" s="99" t="s">
        <v>704</v>
      </c>
      <c r="H953" s="105" t="s">
        <v>5942</v>
      </c>
      <c r="I953" s="101">
        <v>2016</v>
      </c>
      <c r="J953" s="112"/>
      <c r="K953" s="90">
        <v>5568929560</v>
      </c>
      <c r="L953" s="90">
        <f t="shared" si="163"/>
        <v>5438407.7734375</v>
      </c>
      <c r="M953" s="90">
        <f t="shared" si="164"/>
        <v>5310.9450912475586</v>
      </c>
      <c r="N953" s="91">
        <f t="shared" si="165"/>
        <v>5.1864698156714439</v>
      </c>
      <c r="O953" s="194" t="s">
        <v>20447</v>
      </c>
      <c r="P953" s="197" t="s">
        <v>20448</v>
      </c>
    </row>
    <row r="954" spans="3:17" ht="20.100000000000001" customHeight="1" x14ac:dyDescent="0.3">
      <c r="C954" s="112" t="s">
        <v>38101</v>
      </c>
      <c r="D954" s="161" t="s">
        <v>7579</v>
      </c>
      <c r="E954" s="36" t="s">
        <v>13392</v>
      </c>
      <c r="F954" s="99">
        <v>6.7</v>
      </c>
      <c r="G954" s="99" t="s">
        <v>704</v>
      </c>
      <c r="H954" s="105" t="s">
        <v>5878</v>
      </c>
      <c r="I954" s="101">
        <v>2017</v>
      </c>
      <c r="J954" s="101"/>
      <c r="K954" s="90">
        <v>6408999827</v>
      </c>
      <c r="L954" s="90">
        <f t="shared" si="163"/>
        <v>6258788.8935546875</v>
      </c>
      <c r="M954" s="90">
        <f t="shared" si="164"/>
        <v>6112.0985288619995</v>
      </c>
      <c r="N954" s="91">
        <f t="shared" si="165"/>
        <v>5.9688462195917964</v>
      </c>
      <c r="O954" s="194" t="s">
        <v>23177</v>
      </c>
      <c r="P954" s="197" t="s">
        <v>23178</v>
      </c>
    </row>
    <row r="955" spans="3:17" ht="20.100000000000001" customHeight="1" x14ac:dyDescent="0.3">
      <c r="C955" s="102" t="s">
        <v>38102</v>
      </c>
      <c r="D955" s="161" t="s">
        <v>7473</v>
      </c>
      <c r="E955" s="36" t="s">
        <v>14773</v>
      </c>
      <c r="F955" s="99">
        <v>6.9</v>
      </c>
      <c r="G955" s="99" t="s">
        <v>704</v>
      </c>
      <c r="H955" s="105" t="s">
        <v>5878</v>
      </c>
      <c r="I955" s="101">
        <v>2017</v>
      </c>
      <c r="J955" s="101"/>
      <c r="K955" s="90">
        <v>6565472087</v>
      </c>
      <c r="L955" s="90">
        <f t="shared" si="163"/>
        <v>6411593.8349609375</v>
      </c>
      <c r="M955" s="90">
        <f t="shared" si="164"/>
        <v>6261.3221044540405</v>
      </c>
      <c r="N955" s="91">
        <f t="shared" si="165"/>
        <v>6.114572367630899</v>
      </c>
      <c r="O955" s="194" t="s">
        <v>25442</v>
      </c>
      <c r="P955" s="197" t="s">
        <v>25443</v>
      </c>
    </row>
    <row r="956" spans="3:17" ht="20.100000000000001" customHeight="1" x14ac:dyDescent="0.3">
      <c r="C956" s="20" t="s">
        <v>37835</v>
      </c>
      <c r="D956" s="167" t="s">
        <v>7946</v>
      </c>
      <c r="E956" s="36" t="s">
        <v>16853</v>
      </c>
      <c r="F956" s="81">
        <v>6.4</v>
      </c>
      <c r="G956" s="13" t="s">
        <v>704</v>
      </c>
      <c r="H956" s="13" t="s">
        <v>5878</v>
      </c>
      <c r="I956" s="79">
        <v>2017</v>
      </c>
      <c r="J956" s="79"/>
      <c r="K956" s="73">
        <v>5512142202</v>
      </c>
      <c r="L956" s="90">
        <f t="shared" si="163"/>
        <v>5382951.369140625</v>
      </c>
      <c r="M956" s="90">
        <f t="shared" si="164"/>
        <v>5256.7884464263916</v>
      </c>
      <c r="N956" s="91">
        <f t="shared" si="165"/>
        <v>5.133582467213273</v>
      </c>
      <c r="O956" s="194" t="s">
        <v>28903</v>
      </c>
      <c r="P956" s="197" t="s">
        <v>28904</v>
      </c>
    </row>
    <row r="957" spans="3:17" ht="20.100000000000001" customHeight="1" x14ac:dyDescent="0.3">
      <c r="C957" s="20" t="s">
        <v>37836</v>
      </c>
      <c r="D957" s="157" t="s">
        <v>8348</v>
      </c>
      <c r="E957" s="36" t="s">
        <v>9639</v>
      </c>
      <c r="F957" s="81">
        <v>6</v>
      </c>
      <c r="G957" s="13" t="s">
        <v>704</v>
      </c>
      <c r="H957" s="13" t="s">
        <v>5878</v>
      </c>
      <c r="I957" s="79">
        <v>2018</v>
      </c>
      <c r="J957" s="79"/>
      <c r="K957" s="73">
        <v>5336887296</v>
      </c>
      <c r="L957" s="90">
        <f t="shared" si="163"/>
        <v>5211804</v>
      </c>
      <c r="M957" s="90">
        <f t="shared" si="164"/>
        <v>5089.65234375</v>
      </c>
      <c r="N957" s="91">
        <f t="shared" si="165"/>
        <v>4.9703636169433594</v>
      </c>
      <c r="O957" s="194" t="s">
        <v>17895</v>
      </c>
      <c r="P957" s="197" t="s">
        <v>18875</v>
      </c>
    </row>
    <row r="958" spans="3:17" ht="20.100000000000001" customHeight="1" x14ac:dyDescent="0.3">
      <c r="C958" s="29" t="s">
        <v>37837</v>
      </c>
      <c r="D958" s="157" t="s">
        <v>8130</v>
      </c>
      <c r="E958" s="36" t="s">
        <v>9918</v>
      </c>
      <c r="F958" s="131">
        <v>5.9</v>
      </c>
      <c r="G958" s="13" t="s">
        <v>704</v>
      </c>
      <c r="H958" s="13" t="s">
        <v>4081</v>
      </c>
      <c r="I958" s="133">
        <v>2018</v>
      </c>
      <c r="J958" s="74"/>
      <c r="K958" s="73">
        <v>6905905239</v>
      </c>
      <c r="L958" s="90">
        <f t="shared" si="163"/>
        <v>6744048.0849609375</v>
      </c>
      <c r="M958" s="90">
        <f t="shared" si="164"/>
        <v>6585.9844579696655</v>
      </c>
      <c r="N958" s="91">
        <f t="shared" si="165"/>
        <v>6.4316254472360015</v>
      </c>
      <c r="O958" s="194" t="s">
        <v>18137</v>
      </c>
      <c r="P958" s="197" t="s">
        <v>31030</v>
      </c>
    </row>
    <row r="959" spans="3:17" ht="20.100000000000001" customHeight="1" x14ac:dyDescent="0.3">
      <c r="C959" s="20" t="s">
        <v>37838</v>
      </c>
      <c r="D959" s="177" t="s">
        <v>8253</v>
      </c>
      <c r="E959" s="36" t="s">
        <v>11605</v>
      </c>
      <c r="F959" s="81">
        <v>6.8</v>
      </c>
      <c r="G959" s="13" t="s">
        <v>704</v>
      </c>
      <c r="H959" s="13" t="s">
        <v>5878</v>
      </c>
      <c r="I959" s="79">
        <v>2018</v>
      </c>
      <c r="J959" s="79"/>
      <c r="K959" s="73">
        <v>6157013423</v>
      </c>
      <c r="L959" s="90">
        <f t="shared" si="163"/>
        <v>6012708.4208984375</v>
      </c>
      <c r="M959" s="90">
        <f t="shared" si="164"/>
        <v>5871.7855672836304</v>
      </c>
      <c r="N959" s="91">
        <f t="shared" si="165"/>
        <v>5.7341655930504203</v>
      </c>
      <c r="O959" s="194" t="s">
        <v>20032</v>
      </c>
      <c r="P959" s="197" t="s">
        <v>20033</v>
      </c>
    </row>
    <row r="960" spans="3:17" ht="20.100000000000001" customHeight="1" x14ac:dyDescent="0.3">
      <c r="C960" s="7" t="s">
        <v>37839</v>
      </c>
      <c r="D960" s="167" t="s">
        <v>8510</v>
      </c>
      <c r="E960" s="36" t="s">
        <v>13024</v>
      </c>
      <c r="F960" s="81">
        <v>5.4</v>
      </c>
      <c r="G960" s="13" t="s">
        <v>704</v>
      </c>
      <c r="H960" s="13" t="s">
        <v>5878</v>
      </c>
      <c r="I960" s="79">
        <v>2018</v>
      </c>
      <c r="J960" s="79"/>
      <c r="K960" s="73">
        <v>5058482176</v>
      </c>
      <c r="L960" s="90">
        <f t="shared" si="163"/>
        <v>4939924</v>
      </c>
      <c r="M960" s="90">
        <f t="shared" si="164"/>
        <v>4824.14453125</v>
      </c>
      <c r="N960" s="91">
        <f t="shared" si="165"/>
        <v>4.7110786437988281</v>
      </c>
      <c r="O960" s="194" t="s">
        <v>22521</v>
      </c>
      <c r="P960" s="197" t="s">
        <v>22522</v>
      </c>
    </row>
    <row r="961" spans="3:16" ht="20.100000000000001" customHeight="1" x14ac:dyDescent="0.3">
      <c r="C961" s="20" t="s">
        <v>37840</v>
      </c>
      <c r="D961" s="157" t="s">
        <v>8234</v>
      </c>
      <c r="E961" s="36" t="s">
        <v>17310</v>
      </c>
      <c r="F961" s="81">
        <v>7.5</v>
      </c>
      <c r="G961" s="13" t="s">
        <v>704</v>
      </c>
      <c r="H961" s="13" t="s">
        <v>5878</v>
      </c>
      <c r="I961" s="79">
        <v>2018</v>
      </c>
      <c r="J961" s="79"/>
      <c r="K961" s="73">
        <v>6035542016</v>
      </c>
      <c r="L961" s="90">
        <f t="shared" si="163"/>
        <v>5894084</v>
      </c>
      <c r="M961" s="90">
        <f t="shared" si="164"/>
        <v>5755.94140625</v>
      </c>
      <c r="N961" s="91">
        <f t="shared" si="165"/>
        <v>5.6210365295410156</v>
      </c>
      <c r="O961" s="194" t="s">
        <v>29679</v>
      </c>
      <c r="P961" s="197" t="s">
        <v>29680</v>
      </c>
    </row>
    <row r="962" spans="3:16" ht="20.100000000000001" customHeight="1" x14ac:dyDescent="0.3">
      <c r="C962" s="20" t="s">
        <v>37841</v>
      </c>
      <c r="D962" s="157" t="s">
        <v>8456</v>
      </c>
      <c r="E962" s="36" t="s">
        <v>17318</v>
      </c>
      <c r="F962" s="81">
        <v>5.5</v>
      </c>
      <c r="G962" s="13" t="s">
        <v>704</v>
      </c>
      <c r="H962" s="13" t="s">
        <v>4081</v>
      </c>
      <c r="I962" s="79">
        <v>2018</v>
      </c>
      <c r="J962" s="79"/>
      <c r="K962" s="73">
        <v>6460649260</v>
      </c>
      <c r="L962" s="90">
        <f t="shared" si="163"/>
        <v>6309227.79296875</v>
      </c>
      <c r="M962" s="90">
        <f t="shared" si="164"/>
        <v>6161.3552665710449</v>
      </c>
      <c r="N962" s="91">
        <f t="shared" si="165"/>
        <v>6.0169485025107861</v>
      </c>
      <c r="O962" s="194" t="s">
        <v>29693</v>
      </c>
      <c r="P962" s="197" t="s">
        <v>29694</v>
      </c>
    </row>
    <row r="963" spans="3:16" ht="20.100000000000001" customHeight="1" x14ac:dyDescent="0.3">
      <c r="C963" s="29" t="s">
        <v>37842</v>
      </c>
      <c r="D963" s="157" t="s">
        <v>8638</v>
      </c>
      <c r="E963" s="36" t="s">
        <v>11120</v>
      </c>
      <c r="F963" s="81">
        <v>5.9</v>
      </c>
      <c r="G963" s="13" t="s">
        <v>704</v>
      </c>
      <c r="H963" s="13" t="s">
        <v>3757</v>
      </c>
      <c r="I963" s="79">
        <v>2019</v>
      </c>
      <c r="J963" s="79"/>
      <c r="K963" s="73">
        <v>6369374208</v>
      </c>
      <c r="L963" s="90">
        <f t="shared" si="163"/>
        <v>6220092</v>
      </c>
      <c r="M963" s="90">
        <f t="shared" si="164"/>
        <v>6074.30859375</v>
      </c>
      <c r="N963" s="91">
        <f t="shared" si="165"/>
        <v>5.9319419860839844</v>
      </c>
      <c r="O963" s="194" t="s">
        <v>18286</v>
      </c>
      <c r="P963" s="197" t="s">
        <v>31048</v>
      </c>
    </row>
    <row r="964" spans="3:16" ht="20.100000000000001" customHeight="1" x14ac:dyDescent="0.3">
      <c r="C964" s="29" t="s">
        <v>37843</v>
      </c>
      <c r="D964" s="157" t="s">
        <v>8684</v>
      </c>
      <c r="E964" s="36" t="s">
        <v>17309</v>
      </c>
      <c r="F964" s="81">
        <v>7.3</v>
      </c>
      <c r="G964" s="13" t="s">
        <v>704</v>
      </c>
      <c r="H964" s="13" t="s">
        <v>3757</v>
      </c>
      <c r="I964" s="79">
        <v>2019</v>
      </c>
      <c r="J964" s="79"/>
      <c r="K964" s="73">
        <v>8663535616</v>
      </c>
      <c r="L964" s="90">
        <f t="shared" si="163"/>
        <v>8460484</v>
      </c>
      <c r="M964" s="90">
        <f t="shared" si="164"/>
        <v>8262.19140625</v>
      </c>
      <c r="N964" s="91">
        <f t="shared" si="165"/>
        <v>8.0685462951660156</v>
      </c>
      <c r="O964" s="194" t="s">
        <v>29677</v>
      </c>
      <c r="P964" s="197" t="s">
        <v>29678</v>
      </c>
    </row>
    <row r="965" spans="3:16" ht="20.100000000000001" customHeight="1" x14ac:dyDescent="0.3">
      <c r="C965" s="48" t="s">
        <v>37844</v>
      </c>
      <c r="D965" s="157" t="s">
        <v>32404</v>
      </c>
      <c r="E965" s="36" t="s">
        <v>32405</v>
      </c>
      <c r="F965" s="81">
        <v>4.9000000000000004</v>
      </c>
      <c r="G965" s="13" t="s">
        <v>704</v>
      </c>
      <c r="H965" s="13" t="s">
        <v>3756</v>
      </c>
      <c r="I965" s="9">
        <v>2020</v>
      </c>
      <c r="J965" s="79"/>
      <c r="K965" s="73">
        <v>5013409792</v>
      </c>
      <c r="L965" s="90">
        <f t="shared" si="163"/>
        <v>4895908</v>
      </c>
      <c r="M965" s="90">
        <f t="shared" si="164"/>
        <v>4781.16015625</v>
      </c>
      <c r="N965" s="91">
        <f t="shared" si="165"/>
        <v>4.6691017150878906</v>
      </c>
      <c r="O965" s="223" t="s">
        <v>32406</v>
      </c>
      <c r="P965" s="198" t="s">
        <v>32407</v>
      </c>
    </row>
    <row r="966" spans="3:16" ht="20.100000000000001" customHeight="1" x14ac:dyDescent="0.3">
      <c r="C966" s="20" t="s">
        <v>37845</v>
      </c>
      <c r="D966" s="177" t="s">
        <v>32866</v>
      </c>
      <c r="E966" s="36" t="s">
        <v>32867</v>
      </c>
      <c r="F966" s="81">
        <v>6.3</v>
      </c>
      <c r="G966" s="13" t="s">
        <v>704</v>
      </c>
      <c r="H966" s="13" t="s">
        <v>3744</v>
      </c>
      <c r="I966" s="79">
        <v>2021</v>
      </c>
      <c r="J966" s="79"/>
      <c r="K966" s="73">
        <v>6444859392</v>
      </c>
      <c r="L966" s="90">
        <f t="shared" si="163"/>
        <v>6293808</v>
      </c>
      <c r="M966" s="90">
        <f t="shared" si="164"/>
        <v>6146.296875</v>
      </c>
      <c r="N966" s="91">
        <f t="shared" si="165"/>
        <v>6.0022430419921875</v>
      </c>
      <c r="O966" s="223" t="s">
        <v>32868</v>
      </c>
      <c r="P966" s="198" t="s">
        <v>32869</v>
      </c>
    </row>
    <row r="967" spans="3:16" ht="20.100000000000001" customHeight="1" x14ac:dyDescent="0.3">
      <c r="C967" s="20" t="s">
        <v>37846</v>
      </c>
      <c r="D967" s="157" t="s">
        <v>32902</v>
      </c>
      <c r="E967" s="36" t="s">
        <v>32903</v>
      </c>
      <c r="F967" s="81">
        <v>4.7</v>
      </c>
      <c r="G967" s="13" t="s">
        <v>704</v>
      </c>
      <c r="H967" s="13" t="s">
        <v>3756</v>
      </c>
      <c r="I967" s="79">
        <v>2021</v>
      </c>
      <c r="J967" s="79"/>
      <c r="K967" s="73">
        <v>4023889920</v>
      </c>
      <c r="L967" s="90">
        <f t="shared" si="163"/>
        <v>3929580</v>
      </c>
      <c r="M967" s="90">
        <f t="shared" si="164"/>
        <v>3837.48046875</v>
      </c>
      <c r="N967" s="91">
        <f t="shared" si="165"/>
        <v>3.7475395202636719</v>
      </c>
      <c r="O967" s="194" t="s">
        <v>32904</v>
      </c>
      <c r="P967" s="197" t="s">
        <v>32905</v>
      </c>
    </row>
    <row r="968" spans="3:16" ht="20.100000000000001" customHeight="1" x14ac:dyDescent="0.3">
      <c r="C968" s="12" t="s">
        <v>37847</v>
      </c>
      <c r="D968" s="177" t="s">
        <v>32541</v>
      </c>
      <c r="E968" s="36" t="s">
        <v>32542</v>
      </c>
      <c r="F968" s="131">
        <v>5.7</v>
      </c>
      <c r="G968" s="13" t="s">
        <v>704</v>
      </c>
      <c r="H968" s="13" t="s">
        <v>3744</v>
      </c>
      <c r="I968" s="133">
        <v>2021</v>
      </c>
      <c r="J968" s="140"/>
      <c r="K968" s="73">
        <v>5096378368</v>
      </c>
      <c r="L968" s="90">
        <f t="shared" si="163"/>
        <v>4976932</v>
      </c>
      <c r="M968" s="90">
        <f t="shared" si="164"/>
        <v>4860.28515625</v>
      </c>
      <c r="N968" s="91">
        <f t="shared" si="165"/>
        <v>4.7463722229003906</v>
      </c>
      <c r="O968" s="223" t="s">
        <v>32543</v>
      </c>
      <c r="P968" s="197" t="s">
        <v>32544</v>
      </c>
    </row>
    <row r="969" spans="3:16" s="279" customFormat="1" ht="20.100000000000001" customHeight="1" x14ac:dyDescent="0.3">
      <c r="C969" s="7" t="s">
        <v>37848</v>
      </c>
      <c r="D969" s="261" t="s">
        <v>33769</v>
      </c>
      <c r="E969" s="36" t="s">
        <v>33770</v>
      </c>
      <c r="F969" s="99">
        <v>6.7</v>
      </c>
      <c r="G969" s="13" t="s">
        <v>704</v>
      </c>
      <c r="H969" s="13" t="s">
        <v>3744</v>
      </c>
      <c r="I969" s="101">
        <v>2022</v>
      </c>
      <c r="J969" s="101"/>
      <c r="K969" s="90">
        <v>5355614208</v>
      </c>
      <c r="L969" s="90">
        <f t="shared" ref="L969:L974" si="166">IF(K969/1024 &gt;1,K969/1024," ")</f>
        <v>5230092</v>
      </c>
      <c r="M969" s="90">
        <f t="shared" ref="M969:M974" si="167">IF(K969/1048576 &gt;1,K969/1048576," ")</f>
        <v>5107.51171875</v>
      </c>
      <c r="N969" s="91">
        <f t="shared" ref="N969:N974" si="168">IF(K969&gt;999999999,K969/1073741824," ")</f>
        <v>4.9878044128417969</v>
      </c>
      <c r="O969" s="194" t="s">
        <v>33771</v>
      </c>
      <c r="P969" s="197" t="s">
        <v>33772</v>
      </c>
    </row>
    <row r="970" spans="3:16" s="279" customFormat="1" ht="20.100000000000001" customHeight="1" x14ac:dyDescent="0.3">
      <c r="C970" s="20" t="s">
        <v>34119</v>
      </c>
      <c r="D970" s="261" t="s">
        <v>33677</v>
      </c>
      <c r="E970" s="36" t="s">
        <v>33678</v>
      </c>
      <c r="F970" s="81">
        <v>4.5999999999999996</v>
      </c>
      <c r="G970" s="13" t="s">
        <v>704</v>
      </c>
      <c r="H970" s="13" t="s">
        <v>3744</v>
      </c>
      <c r="I970" s="79">
        <v>2022</v>
      </c>
      <c r="J970" s="79"/>
      <c r="K970" s="73">
        <v>6141394944</v>
      </c>
      <c r="L970" s="90">
        <f t="shared" si="166"/>
        <v>5997456</v>
      </c>
      <c r="M970" s="90">
        <f t="shared" si="167"/>
        <v>5856.890625</v>
      </c>
      <c r="N970" s="91">
        <f t="shared" si="168"/>
        <v>5.7196197509765625</v>
      </c>
      <c r="O970" s="194" t="s">
        <v>33679</v>
      </c>
      <c r="P970" s="198" t="s">
        <v>33680</v>
      </c>
    </row>
    <row r="971" spans="3:16" s="279" customFormat="1" ht="20.100000000000001" customHeight="1" x14ac:dyDescent="0.3">
      <c r="C971" s="12" t="s">
        <v>34205</v>
      </c>
      <c r="D971" s="261" t="s">
        <v>34201</v>
      </c>
      <c r="E971" s="36" t="s">
        <v>34202</v>
      </c>
      <c r="F971" s="131">
        <v>5.6</v>
      </c>
      <c r="G971" s="13" t="s">
        <v>704</v>
      </c>
      <c r="H971" s="13" t="s">
        <v>3744</v>
      </c>
      <c r="I971" s="79">
        <v>2022</v>
      </c>
      <c r="J971" s="74"/>
      <c r="K971" s="73">
        <v>3611324416</v>
      </c>
      <c r="L971" s="90">
        <f t="shared" si="166"/>
        <v>3526684</v>
      </c>
      <c r="M971" s="90">
        <f t="shared" si="167"/>
        <v>3444.02734375</v>
      </c>
      <c r="N971" s="91">
        <f t="shared" si="168"/>
        <v>3.3633079528808594</v>
      </c>
      <c r="O971" s="223" t="s">
        <v>34203</v>
      </c>
      <c r="P971" s="198" t="s">
        <v>34204</v>
      </c>
    </row>
    <row r="972" spans="3:16" s="279" customFormat="1" ht="20.100000000000001" customHeight="1" x14ac:dyDescent="0.3">
      <c r="C972" s="20" t="s">
        <v>43223</v>
      </c>
      <c r="D972" s="263" t="s">
        <v>43219</v>
      </c>
      <c r="E972" s="36" t="s">
        <v>43220</v>
      </c>
      <c r="F972" s="49">
        <v>5.6</v>
      </c>
      <c r="G972" s="13" t="s">
        <v>704</v>
      </c>
      <c r="H972" s="13" t="s">
        <v>3740</v>
      </c>
      <c r="I972" s="9">
        <v>2022</v>
      </c>
      <c r="J972" s="9"/>
      <c r="K972" s="45">
        <v>4586819584</v>
      </c>
      <c r="L972" s="90">
        <f>IF(K972/1024 &gt;1,K972/1024," ")</f>
        <v>4479316</v>
      </c>
      <c r="M972" s="90">
        <f>IF(K972/1048576 &gt;1,K972/1048576," ")</f>
        <v>4374.33203125</v>
      </c>
      <c r="N972" s="91">
        <f>IF(K972&gt;999999999,K972/1073741824," ")</f>
        <v>4.2718086242675781</v>
      </c>
      <c r="O972" s="194" t="s">
        <v>43221</v>
      </c>
      <c r="P972" s="197" t="s">
        <v>43222</v>
      </c>
    </row>
    <row r="973" spans="3:16" s="279" customFormat="1" ht="20.100000000000001" customHeight="1" x14ac:dyDescent="0.3">
      <c r="C973" s="20" t="s">
        <v>43105</v>
      </c>
      <c r="D973" s="177" t="s">
        <v>43101</v>
      </c>
      <c r="E973" s="36" t="s">
        <v>43102</v>
      </c>
      <c r="F973" s="49">
        <v>5.9</v>
      </c>
      <c r="G973" s="13" t="s">
        <v>704</v>
      </c>
      <c r="H973" s="13" t="s">
        <v>3740</v>
      </c>
      <c r="I973" s="9">
        <v>2022</v>
      </c>
      <c r="J973" s="9"/>
      <c r="K973" s="45">
        <v>2578604032</v>
      </c>
      <c r="L973" s="90">
        <f>IF(K973/1024 &gt;1,K973/1024," ")</f>
        <v>2518168</v>
      </c>
      <c r="M973" s="90">
        <f>IF(K973/1048576 &gt;1,K973/1048576," ")</f>
        <v>2459.1484375</v>
      </c>
      <c r="N973" s="91">
        <f>IF(K973&gt;999999999,K973/1073741824," ")</f>
        <v>2.4015121459960938</v>
      </c>
      <c r="O973" s="194" t="s">
        <v>43103</v>
      </c>
      <c r="P973" s="197" t="s">
        <v>43104</v>
      </c>
    </row>
    <row r="974" spans="3:16" ht="20.100000000000001" customHeight="1" x14ac:dyDescent="0.3">
      <c r="C974" s="7"/>
      <c r="D974" s="217"/>
      <c r="E974" s="4"/>
      <c r="F974" s="49"/>
      <c r="G974" s="9"/>
      <c r="H974" s="9"/>
      <c r="I974" s="9"/>
      <c r="J974" s="9"/>
      <c r="K974" s="23"/>
      <c r="L974" s="90" t="str">
        <f t="shared" si="166"/>
        <v xml:space="preserve"> </v>
      </c>
      <c r="M974" s="90" t="str">
        <f t="shared" si="167"/>
        <v xml:space="preserve"> </v>
      </c>
      <c r="N974" s="91" t="str">
        <f t="shared" si="168"/>
        <v xml:space="preserve"> </v>
      </c>
    </row>
    <row r="975" spans="3:16" ht="27" customHeight="1" x14ac:dyDescent="0.35">
      <c r="C975" s="8" t="s">
        <v>1232</v>
      </c>
      <c r="D975" s="237"/>
      <c r="E975" s="8"/>
      <c r="F975" s="49"/>
      <c r="G975" s="9"/>
      <c r="H975" s="9"/>
      <c r="I975" s="9"/>
      <c r="J975" s="9"/>
      <c r="K975" s="23"/>
      <c r="L975" s="45" t="str">
        <f t="shared" si="157"/>
        <v xml:space="preserve"> </v>
      </c>
      <c r="M975" s="45" t="str">
        <f t="shared" si="158"/>
        <v xml:space="preserve"> </v>
      </c>
      <c r="N975" s="14" t="str">
        <f t="shared" si="159"/>
        <v xml:space="preserve"> </v>
      </c>
    </row>
    <row r="976" spans="3:16" ht="20.100000000000001" customHeight="1" x14ac:dyDescent="0.3">
      <c r="C976" s="7" t="s">
        <v>38117</v>
      </c>
      <c r="D976" s="178" t="s">
        <v>1047</v>
      </c>
      <c r="E976" s="36" t="s">
        <v>10469</v>
      </c>
      <c r="F976" s="51">
        <v>7.9</v>
      </c>
      <c r="G976" s="9" t="s">
        <v>704</v>
      </c>
      <c r="H976" s="21" t="s">
        <v>3744</v>
      </c>
      <c r="I976" s="9">
        <v>1999</v>
      </c>
      <c r="J976" s="9"/>
      <c r="K976" s="25">
        <v>3927459886</v>
      </c>
      <c r="L976" s="45">
        <f t="shared" si="157"/>
        <v>3835410.044921875</v>
      </c>
      <c r="M976" s="45">
        <f t="shared" si="158"/>
        <v>3745.5176219940186</v>
      </c>
      <c r="N976" s="14">
        <f t="shared" si="159"/>
        <v>3.6577320527285337</v>
      </c>
      <c r="O976" s="194" t="s">
        <v>30511</v>
      </c>
      <c r="P976" s="197" t="s">
        <v>30512</v>
      </c>
    </row>
    <row r="977" spans="3:17" ht="20.100000000000001" customHeight="1" x14ac:dyDescent="0.3">
      <c r="C977" s="7" t="s">
        <v>38118</v>
      </c>
      <c r="D977" s="178" t="s">
        <v>1048</v>
      </c>
      <c r="E977" s="36" t="s">
        <v>10470</v>
      </c>
      <c r="F977" s="51">
        <v>6.4</v>
      </c>
      <c r="G977" s="9" t="s">
        <v>704</v>
      </c>
      <c r="H977" s="21" t="s">
        <v>3744</v>
      </c>
      <c r="I977" s="9">
        <v>2003</v>
      </c>
      <c r="J977" s="9"/>
      <c r="K977" s="45">
        <v>3918679876</v>
      </c>
      <c r="L977" s="45">
        <f t="shared" si="157"/>
        <v>3826835.81640625</v>
      </c>
      <c r="M977" s="45">
        <f t="shared" si="158"/>
        <v>3737.1443519592285</v>
      </c>
      <c r="N977" s="14">
        <f t="shared" si="159"/>
        <v>3.6495550312101841</v>
      </c>
      <c r="O977" s="194" t="s">
        <v>30513</v>
      </c>
      <c r="P977" s="197" t="s">
        <v>30514</v>
      </c>
    </row>
    <row r="978" spans="3:17" ht="20.100000000000001" customHeight="1" x14ac:dyDescent="0.3">
      <c r="C978" s="7" t="s">
        <v>38119</v>
      </c>
      <c r="D978" s="178" t="s">
        <v>1049</v>
      </c>
      <c r="E978" s="36" t="s">
        <v>10471</v>
      </c>
      <c r="F978" s="51">
        <v>6</v>
      </c>
      <c r="G978" s="9" t="s">
        <v>704</v>
      </c>
      <c r="H978" s="21" t="s">
        <v>3744</v>
      </c>
      <c r="I978" s="9">
        <v>2003</v>
      </c>
      <c r="J978" s="9"/>
      <c r="K978" s="45">
        <v>3782595691</v>
      </c>
      <c r="L978" s="45">
        <f t="shared" si="157"/>
        <v>3693941.1044921875</v>
      </c>
      <c r="M978" s="45">
        <f t="shared" si="158"/>
        <v>3607.3643598556519</v>
      </c>
      <c r="N978" s="14">
        <f t="shared" si="159"/>
        <v>3.522816757671535</v>
      </c>
      <c r="O978" s="194" t="s">
        <v>30513</v>
      </c>
      <c r="P978" s="197" t="s">
        <v>30515</v>
      </c>
    </row>
    <row r="979" spans="3:17" s="279" customFormat="1" ht="20.100000000000001" customHeight="1" x14ac:dyDescent="0.3">
      <c r="C979" s="7" t="s">
        <v>38120</v>
      </c>
      <c r="D979" s="177" t="s">
        <v>33038</v>
      </c>
      <c r="E979" s="36" t="s">
        <v>33039</v>
      </c>
      <c r="F979" s="152">
        <v>5.0999999999999996</v>
      </c>
      <c r="G979" s="13" t="s">
        <v>704</v>
      </c>
      <c r="H979" s="13" t="s">
        <v>3744</v>
      </c>
      <c r="I979" s="145">
        <v>2021</v>
      </c>
      <c r="J979" s="12"/>
      <c r="K979" s="45">
        <v>6201106432</v>
      </c>
      <c r="L979" s="45">
        <f t="shared" ref="L979" si="169">IF(K979/1024 &gt;1,K979/1024," ")</f>
        <v>6055768</v>
      </c>
      <c r="M979" s="45">
        <f t="shared" ref="M979" si="170">IF(K979/1048576 &gt;1,K979/1048576," ")</f>
        <v>5913.8359375</v>
      </c>
      <c r="N979" s="14">
        <f t="shared" ref="N979" si="171">IF(K979&gt;999999999,K979/1073741824," ")</f>
        <v>5.7752304077148438</v>
      </c>
      <c r="O979" s="194" t="s">
        <v>33040</v>
      </c>
      <c r="P979" s="197" t="s">
        <v>33041</v>
      </c>
    </row>
    <row r="980" spans="3:17" ht="20.100000000000001" customHeight="1" x14ac:dyDescent="0.3">
      <c r="C980" s="20"/>
      <c r="D980" s="167"/>
      <c r="E980" s="36"/>
      <c r="F980" s="81"/>
      <c r="G980" s="13"/>
      <c r="H980" s="13"/>
      <c r="I980" s="79"/>
      <c r="J980" s="79"/>
      <c r="K980" s="73"/>
      <c r="L980" s="45"/>
      <c r="M980" s="45"/>
      <c r="N980" s="14"/>
    </row>
    <row r="981" spans="3:17" ht="27" customHeight="1" x14ac:dyDescent="0.35">
      <c r="C981" s="268" t="s">
        <v>33143</v>
      </c>
      <c r="D981" s="167"/>
      <c r="E981" s="36"/>
      <c r="F981" s="81"/>
      <c r="G981" s="13"/>
      <c r="H981" s="13"/>
      <c r="I981" s="79"/>
      <c r="J981" s="79"/>
      <c r="K981" s="73"/>
      <c r="L981" s="45"/>
      <c r="M981" s="45"/>
      <c r="N981" s="14"/>
    </row>
    <row r="982" spans="3:17" ht="20.100000000000001" customHeight="1" x14ac:dyDescent="0.3">
      <c r="C982" s="109" t="s">
        <v>38121</v>
      </c>
      <c r="D982" s="159" t="s">
        <v>1746</v>
      </c>
      <c r="E982" s="36" t="s">
        <v>15213</v>
      </c>
      <c r="F982" s="104">
        <v>5.7</v>
      </c>
      <c r="G982" s="101" t="s">
        <v>704</v>
      </c>
      <c r="H982" s="101" t="s">
        <v>3745</v>
      </c>
      <c r="I982" s="101">
        <v>2002</v>
      </c>
      <c r="J982" s="101"/>
      <c r="K982" s="90">
        <v>2303939684</v>
      </c>
      <c r="L982" s="90">
        <f>IF(K982/1024 &gt;1,K982/1024," ")</f>
        <v>2249941.09765625</v>
      </c>
      <c r="M982" s="90">
        <f>IF(K982/1048576 &gt;1,K982/1048576," ")</f>
        <v>2197.2081031799316</v>
      </c>
      <c r="N982" s="91">
        <f>IF(K982&gt;999999999,K982/1073741824," ")</f>
        <v>2.145711038261652</v>
      </c>
      <c r="O982" s="194" t="s">
        <v>17577</v>
      </c>
      <c r="P982" s="197" t="s">
        <v>26140</v>
      </c>
    </row>
    <row r="983" spans="3:17" ht="20.100000000000001" customHeight="1" x14ac:dyDescent="0.3">
      <c r="C983" s="48" t="s">
        <v>38122</v>
      </c>
      <c r="D983" s="161" t="s">
        <v>6717</v>
      </c>
      <c r="E983" s="36" t="s">
        <v>15212</v>
      </c>
      <c r="F983" s="99">
        <v>4.5999999999999996</v>
      </c>
      <c r="G983" s="99"/>
      <c r="H983" s="101" t="s">
        <v>4081</v>
      </c>
      <c r="I983" s="101">
        <v>2016</v>
      </c>
      <c r="J983" s="101"/>
      <c r="K983" s="90">
        <v>4666387055</v>
      </c>
      <c r="L983" s="90">
        <f>IF(K983/1024 &gt;1,K983/1024," ")</f>
        <v>4557018.6083984375</v>
      </c>
      <c r="M983" s="90">
        <f>IF(K983/1048576 &gt;1,K983/1048576," ")</f>
        <v>4450.2134847640991</v>
      </c>
      <c r="N983" s="91">
        <f>IF(K983&gt;999999999,K983/1073741824," ")</f>
        <v>4.3459116062149405</v>
      </c>
      <c r="O983" s="194" t="s">
        <v>26138</v>
      </c>
      <c r="P983" s="197" t="s">
        <v>26139</v>
      </c>
    </row>
    <row r="984" spans="3:17" ht="20.100000000000001" customHeight="1" x14ac:dyDescent="0.3">
      <c r="C984" s="7"/>
      <c r="D984" s="178"/>
      <c r="E984" s="36"/>
      <c r="F984" s="51"/>
      <c r="G984" s="9"/>
      <c r="H984" s="9"/>
      <c r="I984" s="9"/>
      <c r="J984" s="9"/>
      <c r="K984" s="45"/>
      <c r="L984" s="45"/>
      <c r="M984" s="45"/>
      <c r="N984" s="14"/>
    </row>
    <row r="985" spans="3:17" ht="27" customHeight="1" x14ac:dyDescent="0.35">
      <c r="C985" s="8" t="s">
        <v>3631</v>
      </c>
      <c r="D985" s="178"/>
      <c r="E985" s="36"/>
      <c r="F985" s="51"/>
      <c r="G985" s="9"/>
      <c r="H985" s="9"/>
      <c r="I985" s="9"/>
      <c r="J985" s="9"/>
      <c r="K985" s="45"/>
      <c r="L985" s="45"/>
      <c r="M985" s="45"/>
      <c r="N985" s="14"/>
    </row>
    <row r="986" spans="3:17" ht="20.100000000000001" customHeight="1" x14ac:dyDescent="0.3">
      <c r="C986" s="7" t="s">
        <v>38123</v>
      </c>
      <c r="D986" s="217" t="s">
        <v>1738</v>
      </c>
      <c r="E986" s="36" t="s">
        <v>10472</v>
      </c>
      <c r="F986" s="68">
        <v>6.6</v>
      </c>
      <c r="G986" s="21"/>
      <c r="H986" s="21" t="s">
        <v>3737</v>
      </c>
      <c r="I986" s="9">
        <v>2009</v>
      </c>
      <c r="J986" s="9"/>
      <c r="K986" s="25">
        <v>2653088238</v>
      </c>
      <c r="L986" s="45">
        <f t="shared" ref="L986:L996" si="172">IF(K986/1024 &gt;1,K986/1024," ")</f>
        <v>2590906.482421875</v>
      </c>
      <c r="M986" s="45">
        <f t="shared" ref="M986:M996" si="173">IF(K986/1048576 &gt;1,K986/1048576," ")</f>
        <v>2530.1821117401123</v>
      </c>
      <c r="N986" s="14">
        <f t="shared" ref="N986:N996" si="174">IF(K986&gt;999999999,K986/1073741824," ")</f>
        <v>2.4708809684962034</v>
      </c>
      <c r="O986" s="194" t="s">
        <v>30516</v>
      </c>
      <c r="P986" s="197" t="s">
        <v>30517</v>
      </c>
      <c r="Q986" s="89"/>
    </row>
    <row r="987" spans="3:17" ht="20.100000000000001" customHeight="1" x14ac:dyDescent="0.3">
      <c r="C987" s="7" t="s">
        <v>38124</v>
      </c>
      <c r="D987" s="217" t="s">
        <v>1736</v>
      </c>
      <c r="E987" s="36" t="s">
        <v>10473</v>
      </c>
      <c r="F987" s="68">
        <v>5.8</v>
      </c>
      <c r="G987" s="21"/>
      <c r="H987" s="21" t="s">
        <v>3745</v>
      </c>
      <c r="I987" s="9">
        <v>2009</v>
      </c>
      <c r="J987" s="9"/>
      <c r="K987" s="25">
        <v>3651159014</v>
      </c>
      <c r="L987" s="45">
        <f t="shared" si="172"/>
        <v>3565584.974609375</v>
      </c>
      <c r="M987" s="45">
        <f t="shared" si="173"/>
        <v>3482.0165767669678</v>
      </c>
      <c r="N987" s="14">
        <f t="shared" si="174"/>
        <v>3.400406813248992</v>
      </c>
      <c r="O987" s="194" t="s">
        <v>30518</v>
      </c>
      <c r="P987" s="197" t="s">
        <v>30519</v>
      </c>
    </row>
    <row r="988" spans="3:17" ht="20.100000000000001" customHeight="1" x14ac:dyDescent="0.3">
      <c r="C988" s="12" t="s">
        <v>38125</v>
      </c>
      <c r="D988" s="239" t="s">
        <v>1737</v>
      </c>
      <c r="E988" s="36" t="s">
        <v>10564</v>
      </c>
      <c r="F988" s="68">
        <v>6.2</v>
      </c>
      <c r="G988" s="21"/>
      <c r="H988" s="21" t="s">
        <v>3745</v>
      </c>
      <c r="I988" s="21">
        <v>2009</v>
      </c>
      <c r="J988" s="21"/>
      <c r="K988" s="45">
        <v>3800418902</v>
      </c>
      <c r="L988" s="45">
        <f t="shared" si="172"/>
        <v>3711346.583984375</v>
      </c>
      <c r="M988" s="45">
        <f t="shared" si="173"/>
        <v>3624.3618984222412</v>
      </c>
      <c r="N988" s="14">
        <f t="shared" si="174"/>
        <v>3.5394159164279699</v>
      </c>
      <c r="O988" s="194" t="s">
        <v>30520</v>
      </c>
      <c r="P988" s="197" t="s">
        <v>30521</v>
      </c>
    </row>
    <row r="989" spans="3:17" ht="20.100000000000001" customHeight="1" x14ac:dyDescent="0.3">
      <c r="C989" s="12" t="s">
        <v>38126</v>
      </c>
      <c r="D989" s="178" t="s">
        <v>2900</v>
      </c>
      <c r="E989" s="36" t="s">
        <v>10565</v>
      </c>
      <c r="F989" s="51">
        <v>7</v>
      </c>
      <c r="G989" s="9" t="s">
        <v>704</v>
      </c>
      <c r="H989" s="9" t="s">
        <v>3743</v>
      </c>
      <c r="I989" s="21">
        <v>2011</v>
      </c>
      <c r="J989" s="21"/>
      <c r="K989" s="25">
        <v>3892032529</v>
      </c>
      <c r="L989" s="45">
        <f t="shared" si="172"/>
        <v>3800813.0166015625</v>
      </c>
      <c r="M989" s="45">
        <f t="shared" si="173"/>
        <v>3711.7314615249634</v>
      </c>
      <c r="N989" s="14">
        <f t="shared" si="174"/>
        <v>3.624737755395472</v>
      </c>
      <c r="O989" s="194" t="s">
        <v>30522</v>
      </c>
      <c r="P989" s="197" t="s">
        <v>30523</v>
      </c>
    </row>
    <row r="990" spans="3:17" ht="20.100000000000001" customHeight="1" x14ac:dyDescent="0.3">
      <c r="C990" s="20" t="s">
        <v>38127</v>
      </c>
      <c r="D990" s="157" t="s">
        <v>8512</v>
      </c>
      <c r="E990" s="36" t="s">
        <v>15270</v>
      </c>
      <c r="F990" s="81">
        <v>5.5</v>
      </c>
      <c r="G990" s="13" t="s">
        <v>704</v>
      </c>
      <c r="H990" s="13" t="s">
        <v>5878</v>
      </c>
      <c r="I990" s="79">
        <v>2018</v>
      </c>
      <c r="J990" s="79"/>
      <c r="K990" s="73">
        <v>5144203264</v>
      </c>
      <c r="L990" s="90">
        <f>IF(K990/1024 &gt;1,K990/1024," ")</f>
        <v>5023636</v>
      </c>
      <c r="M990" s="90">
        <f>IF(K990/1048576 &gt;1,K990/1048576," ")</f>
        <v>4905.89453125</v>
      </c>
      <c r="N990" s="91">
        <f>IF(K990&gt;999999999,K990/1073741824," ")</f>
        <v>4.7909126281738281</v>
      </c>
      <c r="O990" s="194" t="s">
        <v>26230</v>
      </c>
      <c r="P990" s="197" t="s">
        <v>26231</v>
      </c>
    </row>
    <row r="991" spans="3:17" ht="20.100000000000001" customHeight="1" x14ac:dyDescent="0.3">
      <c r="C991" s="7"/>
      <c r="D991" s="178"/>
      <c r="E991" s="17"/>
      <c r="F991" s="49"/>
      <c r="G991" s="9"/>
      <c r="H991" s="9"/>
      <c r="I991" s="9"/>
      <c r="J991" s="9"/>
      <c r="K991" s="45"/>
      <c r="L991" s="45" t="str">
        <f t="shared" si="172"/>
        <v xml:space="preserve"> </v>
      </c>
      <c r="M991" s="45" t="str">
        <f t="shared" si="173"/>
        <v xml:space="preserve"> </v>
      </c>
      <c r="N991" s="14" t="str">
        <f t="shared" si="174"/>
        <v xml:space="preserve"> </v>
      </c>
    </row>
    <row r="992" spans="3:17" ht="27" customHeight="1" x14ac:dyDescent="0.35">
      <c r="C992" s="8" t="s">
        <v>292</v>
      </c>
      <c r="D992" s="178"/>
      <c r="E992" s="17"/>
      <c r="F992" s="49"/>
      <c r="G992" s="9"/>
      <c r="H992" s="9"/>
      <c r="I992" s="9"/>
      <c r="J992" s="9"/>
      <c r="K992" s="45"/>
      <c r="L992" s="45" t="str">
        <f t="shared" si="172"/>
        <v xml:space="preserve"> </v>
      </c>
      <c r="M992" s="45" t="str">
        <f t="shared" si="173"/>
        <v xml:space="preserve"> </v>
      </c>
      <c r="N992" s="14" t="str">
        <f t="shared" si="174"/>
        <v xml:space="preserve"> </v>
      </c>
    </row>
    <row r="993" spans="3:17" ht="20.100000000000001" customHeight="1" x14ac:dyDescent="0.3">
      <c r="C993" s="17" t="s">
        <v>38128</v>
      </c>
      <c r="D993" s="178" t="s">
        <v>295</v>
      </c>
      <c r="E993" s="36" t="s">
        <v>10474</v>
      </c>
      <c r="F993" s="51">
        <v>6.3</v>
      </c>
      <c r="G993" s="9" t="s">
        <v>704</v>
      </c>
      <c r="H993" s="9" t="s">
        <v>3744</v>
      </c>
      <c r="I993" s="9">
        <v>1996</v>
      </c>
      <c r="J993" s="9"/>
      <c r="K993" s="45">
        <v>4122994241</v>
      </c>
      <c r="L993" s="45">
        <f t="shared" si="172"/>
        <v>4026361.5634765625</v>
      </c>
      <c r="M993" s="45">
        <f t="shared" si="173"/>
        <v>3931.9937143325806</v>
      </c>
      <c r="N993" s="14">
        <f t="shared" si="174"/>
        <v>3.8398376116529107</v>
      </c>
      <c r="O993" s="194" t="s">
        <v>30524</v>
      </c>
      <c r="P993" s="197" t="s">
        <v>30525</v>
      </c>
    </row>
    <row r="994" spans="3:17" ht="20.100000000000001" customHeight="1" x14ac:dyDescent="0.3">
      <c r="C994" s="17" t="s">
        <v>38129</v>
      </c>
      <c r="D994" s="178" t="s">
        <v>294</v>
      </c>
      <c r="E994" s="36" t="s">
        <v>10475</v>
      </c>
      <c r="F994" s="51">
        <v>4.8</v>
      </c>
      <c r="G994" s="9" t="s">
        <v>704</v>
      </c>
      <c r="H994" s="9" t="s">
        <v>3744</v>
      </c>
      <c r="I994" s="9">
        <v>2000</v>
      </c>
      <c r="J994" s="9"/>
      <c r="K994" s="45">
        <v>4633847184</v>
      </c>
      <c r="L994" s="45">
        <f t="shared" si="172"/>
        <v>4525241.390625</v>
      </c>
      <c r="M994" s="45">
        <f t="shared" si="173"/>
        <v>4419.1810455322266</v>
      </c>
      <c r="N994" s="14">
        <f t="shared" si="174"/>
        <v>4.315606489777565</v>
      </c>
      <c r="O994" s="194" t="s">
        <v>30526</v>
      </c>
      <c r="P994" s="197" t="s">
        <v>30527</v>
      </c>
    </row>
    <row r="995" spans="3:17" ht="20.100000000000001" customHeight="1" x14ac:dyDescent="0.3">
      <c r="C995" s="17" t="s">
        <v>38130</v>
      </c>
      <c r="D995" s="178" t="s">
        <v>293</v>
      </c>
      <c r="E995" s="36" t="s">
        <v>10566</v>
      </c>
      <c r="F995" s="51">
        <v>5.4</v>
      </c>
      <c r="G995" s="9"/>
      <c r="H995" s="9" t="s">
        <v>3777</v>
      </c>
      <c r="I995" s="9">
        <v>2006</v>
      </c>
      <c r="J995" s="9"/>
      <c r="K995" s="45">
        <v>4275070810</v>
      </c>
      <c r="L995" s="45">
        <f t="shared" si="172"/>
        <v>4174873.837890625</v>
      </c>
      <c r="M995" s="45">
        <f t="shared" si="173"/>
        <v>4077.0252323150635</v>
      </c>
      <c r="N995" s="14">
        <f t="shared" si="174"/>
        <v>3.9814699534326792</v>
      </c>
      <c r="O995" s="194" t="s">
        <v>30528</v>
      </c>
      <c r="P995" s="197" t="s">
        <v>30529</v>
      </c>
      <c r="Q995" s="89"/>
    </row>
    <row r="996" spans="3:17" ht="20.100000000000001" customHeight="1" x14ac:dyDescent="0.3">
      <c r="C996" s="7" t="s">
        <v>38131</v>
      </c>
      <c r="D996" s="178" t="s">
        <v>2903</v>
      </c>
      <c r="E996" s="36" t="s">
        <v>10567</v>
      </c>
      <c r="F996" s="51">
        <v>6.1</v>
      </c>
      <c r="G996" s="9" t="s">
        <v>704</v>
      </c>
      <c r="H996" s="9" t="s">
        <v>3737</v>
      </c>
      <c r="I996" s="9">
        <v>2011</v>
      </c>
      <c r="J996" s="9"/>
      <c r="K996" s="45">
        <v>3752942037</v>
      </c>
      <c r="L996" s="45">
        <f t="shared" si="172"/>
        <v>3664982.4580078125</v>
      </c>
      <c r="M996" s="45">
        <f t="shared" si="173"/>
        <v>3579.0844316482544</v>
      </c>
      <c r="N996" s="14">
        <f t="shared" si="174"/>
        <v>3.4951996402814984</v>
      </c>
      <c r="O996" s="194" t="s">
        <v>30530</v>
      </c>
      <c r="P996" s="197" t="s">
        <v>30531</v>
      </c>
    </row>
    <row r="997" spans="3:17" ht="20.100000000000001" customHeight="1" x14ac:dyDescent="0.3">
      <c r="C997" s="12" t="s">
        <v>38132</v>
      </c>
      <c r="D997" s="177" t="s">
        <v>6152</v>
      </c>
      <c r="E997" s="36" t="s">
        <v>10568</v>
      </c>
      <c r="F997" s="49">
        <v>6.3</v>
      </c>
      <c r="G997" s="9" t="s">
        <v>704</v>
      </c>
      <c r="H997" s="9" t="s">
        <v>4081</v>
      </c>
      <c r="I997" s="9">
        <v>2015</v>
      </c>
      <c r="J997" s="9"/>
      <c r="K997" s="45">
        <v>5302377482</v>
      </c>
      <c r="L997" s="45">
        <f t="shared" ref="L997" si="175">IF(K997/1024 &gt;1,K997/1024," ")</f>
        <v>5178103.009765625</v>
      </c>
      <c r="M997" s="45">
        <f t="shared" ref="M997" si="176">IF(K997/1048576 &gt;1,K997/1048576," ")</f>
        <v>5056.7412204742432</v>
      </c>
      <c r="N997" s="14">
        <f t="shared" ref="N997" si="177">IF(K997&gt;999999999,K997/1073741824," ")</f>
        <v>4.9382238481193781</v>
      </c>
      <c r="O997" s="194" t="s">
        <v>30530</v>
      </c>
      <c r="P997" s="197" t="s">
        <v>30532</v>
      </c>
    </row>
    <row r="998" spans="3:17" ht="20.100000000000001" customHeight="1" x14ac:dyDescent="0.3">
      <c r="C998" s="12" t="s">
        <v>38133</v>
      </c>
      <c r="D998" s="177" t="s">
        <v>8385</v>
      </c>
      <c r="E998" s="36" t="s">
        <v>10569</v>
      </c>
      <c r="F998" s="131">
        <v>6.6</v>
      </c>
      <c r="G998" s="13" t="s">
        <v>704</v>
      </c>
      <c r="H998" s="13" t="s">
        <v>5942</v>
      </c>
      <c r="I998" s="133">
        <v>2018</v>
      </c>
      <c r="J998" s="133"/>
      <c r="K998" s="73">
        <v>6724542464</v>
      </c>
      <c r="L998" s="45">
        <f t="shared" ref="L998" si="178">IF(K998/1024 &gt;1,K998/1024," ")</f>
        <v>6566936</v>
      </c>
      <c r="M998" s="45">
        <f t="shared" ref="M998" si="179">IF(K998/1048576 &gt;1,K998/1048576," ")</f>
        <v>6413.0234375</v>
      </c>
      <c r="N998" s="14">
        <f t="shared" ref="N998" si="180">IF(K998&gt;999999999,K998/1073741824," ")</f>
        <v>6.2627182006835938</v>
      </c>
      <c r="O998" s="194" t="s">
        <v>30533</v>
      </c>
      <c r="P998" s="197" t="s">
        <v>30534</v>
      </c>
    </row>
    <row r="999" spans="3:17" ht="20.100000000000001" customHeight="1" x14ac:dyDescent="0.3">
      <c r="C999" s="20"/>
      <c r="D999" s="167"/>
      <c r="E999" s="36"/>
      <c r="F999" s="81"/>
      <c r="G999" s="13"/>
      <c r="H999" s="13"/>
      <c r="I999" s="79"/>
      <c r="J999" s="79"/>
      <c r="K999" s="73"/>
      <c r="L999" s="45"/>
      <c r="M999" s="45"/>
      <c r="N999" s="14"/>
    </row>
    <row r="1000" spans="3:17" ht="27" customHeight="1" x14ac:dyDescent="0.35">
      <c r="C1000" s="268" t="s">
        <v>33113</v>
      </c>
      <c r="D1000" s="167"/>
      <c r="E1000" s="36"/>
      <c r="F1000" s="81"/>
      <c r="G1000" s="13"/>
      <c r="H1000" s="13"/>
      <c r="I1000" s="79"/>
      <c r="J1000" s="79"/>
      <c r="K1000" s="73"/>
      <c r="L1000" s="45"/>
      <c r="M1000" s="45"/>
      <c r="N1000" s="14"/>
    </row>
    <row r="1001" spans="3:17" ht="20.100000000000001" customHeight="1" x14ac:dyDescent="0.3">
      <c r="C1001" s="48" t="s">
        <v>38134</v>
      </c>
      <c r="D1001" s="161" t="s">
        <v>7405</v>
      </c>
      <c r="E1001" s="36" t="s">
        <v>15390</v>
      </c>
      <c r="F1001" s="99">
        <v>6.6</v>
      </c>
      <c r="G1001" s="99" t="s">
        <v>704</v>
      </c>
      <c r="H1001" s="105" t="s">
        <v>5878</v>
      </c>
      <c r="I1001" s="101">
        <v>2016</v>
      </c>
      <c r="J1001" s="101"/>
      <c r="K1001" s="90">
        <v>5007659147</v>
      </c>
      <c r="L1001" s="90">
        <f>IF(K1001/1024 &gt;1,K1001/1024," ")</f>
        <v>4890292.1357421875</v>
      </c>
      <c r="M1001" s="90">
        <f>IF(K1001/1048576 &gt;1,K1001/1048576," ")</f>
        <v>4775.67591381073</v>
      </c>
      <c r="N1001" s="91">
        <f>IF(K1001&gt;999999999,K1001/1073741824," ")</f>
        <v>4.663746009580791</v>
      </c>
      <c r="O1001" s="194" t="s">
        <v>26414</v>
      </c>
      <c r="P1001" s="197" t="s">
        <v>31508</v>
      </c>
    </row>
    <row r="1002" spans="3:17" ht="20.100000000000001" customHeight="1" x14ac:dyDescent="0.3">
      <c r="C1002" s="28" t="s">
        <v>38135</v>
      </c>
      <c r="D1002" s="168" t="s">
        <v>8609</v>
      </c>
      <c r="E1002" s="36" t="s">
        <v>13335</v>
      </c>
      <c r="F1002" s="99">
        <v>6.2</v>
      </c>
      <c r="G1002" s="13" t="s">
        <v>704</v>
      </c>
      <c r="H1002" s="13" t="s">
        <v>4081</v>
      </c>
      <c r="I1002" s="101">
        <v>2019</v>
      </c>
      <c r="J1002" s="79"/>
      <c r="K1002" s="73">
        <v>6249054208</v>
      </c>
      <c r="L1002" s="90">
        <f>IF(K1002/1024 &gt;1,K1002/1024," ")</f>
        <v>6102592</v>
      </c>
      <c r="M1002" s="90">
        <f>IF(K1002/1048576 &gt;1,K1002/1048576," ")</f>
        <v>5959.5625</v>
      </c>
      <c r="N1002" s="91">
        <f>IF(K1002&gt;999999999,K1002/1073741824," ")</f>
        <v>5.81988525390625</v>
      </c>
      <c r="O1002" s="194" t="s">
        <v>23069</v>
      </c>
      <c r="P1002" s="197" t="s">
        <v>23070</v>
      </c>
    </row>
    <row r="1003" spans="3:17" ht="20.100000000000001" customHeight="1" x14ac:dyDescent="0.3">
      <c r="C1003" s="67"/>
      <c r="D1003" s="177"/>
      <c r="E1003" s="36"/>
      <c r="F1003" s="49"/>
      <c r="G1003" s="9"/>
      <c r="H1003" s="9"/>
      <c r="I1003" s="9"/>
      <c r="J1003" s="9"/>
      <c r="K1003" s="9"/>
      <c r="L1003" s="45"/>
      <c r="M1003" s="45"/>
      <c r="N1003" s="14"/>
    </row>
    <row r="1004" spans="3:17" ht="27" customHeight="1" x14ac:dyDescent="0.35">
      <c r="C1004" s="8" t="s">
        <v>3632</v>
      </c>
      <c r="D1004" s="178"/>
      <c r="E1004" s="36"/>
      <c r="F1004" s="51"/>
      <c r="G1004" s="9"/>
      <c r="H1004" s="9"/>
      <c r="I1004" s="9"/>
      <c r="J1004" s="9"/>
      <c r="K1004" s="45"/>
      <c r="L1004" s="45"/>
      <c r="M1004" s="45"/>
      <c r="N1004" s="14"/>
    </row>
    <row r="1005" spans="3:17" ht="20.100000000000001" customHeight="1" x14ac:dyDescent="0.3">
      <c r="C1005" s="12" t="s">
        <v>38136</v>
      </c>
      <c r="D1005" s="217" t="s">
        <v>3514</v>
      </c>
      <c r="E1005" s="36" t="s">
        <v>10476</v>
      </c>
      <c r="F1005" s="51">
        <v>5.4</v>
      </c>
      <c r="G1005" s="9" t="s">
        <v>704</v>
      </c>
      <c r="H1005" s="9" t="s">
        <v>3756</v>
      </c>
      <c r="I1005" s="9">
        <v>1988</v>
      </c>
      <c r="J1005" s="9"/>
      <c r="K1005" s="45">
        <v>3811598478</v>
      </c>
      <c r="L1005" s="45">
        <f t="shared" ref="L1005:L1010" si="181">IF(K1005/1024 &gt;1,K1005/1024," ")</f>
        <v>3722264.138671875</v>
      </c>
      <c r="M1005" s="45">
        <f t="shared" ref="M1005:M1010" si="182">IF(K1005/1048576 &gt;1,K1005/1048576," ")</f>
        <v>3635.0235729217529</v>
      </c>
      <c r="N1005" s="14">
        <f t="shared" ref="N1005:N1010" si="183">IF(K1005&gt;999999999,K1005/1073741824," ")</f>
        <v>3.5498277079313993</v>
      </c>
      <c r="O1005" s="194" t="s">
        <v>30535</v>
      </c>
      <c r="P1005" s="197" t="s">
        <v>30536</v>
      </c>
    </row>
    <row r="1006" spans="3:17" ht="20.100000000000001" customHeight="1" x14ac:dyDescent="0.3">
      <c r="C1006" s="7" t="s">
        <v>38137</v>
      </c>
      <c r="D1006" s="217" t="s">
        <v>3515</v>
      </c>
      <c r="E1006" s="36" t="s">
        <v>10477</v>
      </c>
      <c r="F1006" s="51">
        <v>4.8</v>
      </c>
      <c r="G1006" s="9" t="s">
        <v>704</v>
      </c>
      <c r="H1006" s="9" t="s">
        <v>3756</v>
      </c>
      <c r="I1006" s="9">
        <v>1990</v>
      </c>
      <c r="J1006" s="9"/>
      <c r="K1006" s="45">
        <v>3531052501</v>
      </c>
      <c r="L1006" s="45">
        <f t="shared" si="181"/>
        <v>3448293.4580078125</v>
      </c>
      <c r="M1006" s="45">
        <f t="shared" si="182"/>
        <v>3367.4740800857544</v>
      </c>
      <c r="N1006" s="14">
        <f t="shared" si="183"/>
        <v>3.2885489063337445</v>
      </c>
      <c r="O1006" s="194" t="s">
        <v>30537</v>
      </c>
      <c r="P1006" s="197" t="s">
        <v>30957</v>
      </c>
    </row>
    <row r="1007" spans="3:17" ht="20.100000000000001" customHeight="1" x14ac:dyDescent="0.3">
      <c r="C1007" s="12" t="s">
        <v>38138</v>
      </c>
      <c r="D1007" s="217" t="s">
        <v>3516</v>
      </c>
      <c r="E1007" s="36" t="s">
        <v>10570</v>
      </c>
      <c r="F1007" s="51">
        <v>4.0999999999999996</v>
      </c>
      <c r="G1007" s="9" t="s">
        <v>704</v>
      </c>
      <c r="H1007" s="9" t="s">
        <v>4193</v>
      </c>
      <c r="I1007" s="9">
        <v>1991</v>
      </c>
      <c r="J1007" s="9"/>
      <c r="K1007" s="45">
        <v>3770639410</v>
      </c>
      <c r="L1007" s="45">
        <f t="shared" si="181"/>
        <v>3682265.048828125</v>
      </c>
      <c r="M1007" s="45">
        <f t="shared" si="182"/>
        <v>3595.9619617462158</v>
      </c>
      <c r="N1007" s="14">
        <f t="shared" si="183"/>
        <v>3.5116816032677889</v>
      </c>
      <c r="O1007" s="194" t="s">
        <v>30537</v>
      </c>
      <c r="P1007" s="197" t="s">
        <v>30538</v>
      </c>
    </row>
    <row r="1008" spans="3:17" ht="20.100000000000001" customHeight="1" x14ac:dyDescent="0.3">
      <c r="C1008" s="56" t="s">
        <v>38139</v>
      </c>
      <c r="D1008" s="217" t="s">
        <v>3511</v>
      </c>
      <c r="E1008" s="36" t="s">
        <v>10571</v>
      </c>
      <c r="F1008" s="51">
        <v>3.9</v>
      </c>
      <c r="G1008" s="9" t="s">
        <v>704</v>
      </c>
      <c r="H1008" s="9" t="s">
        <v>3756</v>
      </c>
      <c r="I1008" s="9">
        <v>1998</v>
      </c>
      <c r="J1008" s="9"/>
      <c r="K1008" s="45">
        <v>4086273193</v>
      </c>
      <c r="L1008" s="45">
        <f t="shared" si="181"/>
        <v>3990501.1650390625</v>
      </c>
      <c r="M1008" s="45">
        <f t="shared" si="182"/>
        <v>3896.9737939834595</v>
      </c>
      <c r="N1008" s="14">
        <f t="shared" si="183"/>
        <v>3.8056384706869721</v>
      </c>
      <c r="O1008" s="194" t="s">
        <v>30539</v>
      </c>
      <c r="P1008" s="197" t="s">
        <v>30540</v>
      </c>
    </row>
    <row r="1009" spans="3:17" ht="20.100000000000001" customHeight="1" x14ac:dyDescent="0.3">
      <c r="C1009" s="12" t="s">
        <v>38140</v>
      </c>
      <c r="D1009" s="217" t="s">
        <v>3546</v>
      </c>
      <c r="E1009" s="36" t="s">
        <v>10572</v>
      </c>
      <c r="F1009" s="51">
        <v>3.5</v>
      </c>
      <c r="G1009" s="9" t="s">
        <v>704</v>
      </c>
      <c r="H1009" s="9" t="s">
        <v>3782</v>
      </c>
      <c r="I1009" s="9">
        <v>2004</v>
      </c>
      <c r="J1009" s="9"/>
      <c r="K1009" s="45">
        <v>3985256755</v>
      </c>
      <c r="L1009" s="45">
        <f t="shared" si="181"/>
        <v>3891852.2998046875</v>
      </c>
      <c r="M1009" s="45">
        <f t="shared" si="182"/>
        <v>3800.6370115280151</v>
      </c>
      <c r="N1009" s="14">
        <f t="shared" si="183"/>
        <v>3.7115595815703273</v>
      </c>
      <c r="O1009" s="194" t="s">
        <v>30541</v>
      </c>
      <c r="P1009" s="197" t="s">
        <v>30542</v>
      </c>
      <c r="Q1009" s="89"/>
    </row>
    <row r="1010" spans="3:17" ht="20.100000000000001" customHeight="1" x14ac:dyDescent="0.3">
      <c r="C1010" s="7" t="s">
        <v>38141</v>
      </c>
      <c r="D1010" s="217" t="s">
        <v>3513</v>
      </c>
      <c r="E1010" s="36" t="s">
        <v>10573</v>
      </c>
      <c r="F1010" s="51">
        <v>4.5</v>
      </c>
      <c r="G1010" s="9" t="s">
        <v>704</v>
      </c>
      <c r="H1010" s="9" t="s">
        <v>3740</v>
      </c>
      <c r="I1010" s="9">
        <v>2013</v>
      </c>
      <c r="J1010" s="9"/>
      <c r="K1010" s="45">
        <v>4415934507</v>
      </c>
      <c r="L1010" s="45">
        <f t="shared" si="181"/>
        <v>4312436.0419921875</v>
      </c>
      <c r="M1010" s="45">
        <f t="shared" si="182"/>
        <v>4211.3633222579956</v>
      </c>
      <c r="N1010" s="14">
        <f t="shared" si="183"/>
        <v>4.1126594943925738</v>
      </c>
      <c r="O1010" s="194" t="s">
        <v>30543</v>
      </c>
      <c r="P1010" s="197" t="s">
        <v>30544</v>
      </c>
    </row>
    <row r="1011" spans="3:17" ht="20.100000000000001" customHeight="1" x14ac:dyDescent="0.3">
      <c r="C1011" s="20" t="s">
        <v>38142</v>
      </c>
      <c r="D1011" s="157" t="s">
        <v>7731</v>
      </c>
      <c r="E1011" s="36" t="s">
        <v>10574</v>
      </c>
      <c r="F1011" s="81">
        <v>4.3</v>
      </c>
      <c r="G1011" s="81" t="s">
        <v>704</v>
      </c>
      <c r="H1011" s="82" t="s">
        <v>5892</v>
      </c>
      <c r="I1011" s="79">
        <v>2017</v>
      </c>
      <c r="J1011" s="79"/>
      <c r="K1011" s="73">
        <v>4921001492</v>
      </c>
      <c r="L1011" s="45">
        <f t="shared" ref="L1011" si="184">IF(K1011/1024 &gt;1,K1011/1024," ")</f>
        <v>4805665.51953125</v>
      </c>
      <c r="M1011" s="45">
        <f t="shared" ref="M1011" si="185">IF(K1011/1048576 &gt;1,K1011/1048576," ")</f>
        <v>4693.0327339172363</v>
      </c>
      <c r="N1011" s="14">
        <f t="shared" ref="N1011" si="186">IF(K1011&gt;999999999,K1011/1073741824," ")</f>
        <v>4.5830397792160511</v>
      </c>
      <c r="O1011" s="194" t="s">
        <v>30545</v>
      </c>
      <c r="P1011" s="197" t="s">
        <v>30546</v>
      </c>
      <c r="Q1011" s="89"/>
    </row>
    <row r="1012" spans="3:17" ht="20.100000000000001" customHeight="1" x14ac:dyDescent="0.3">
      <c r="C1012" s="20"/>
      <c r="D1012" s="167"/>
      <c r="E1012" s="36"/>
      <c r="F1012" s="81"/>
      <c r="G1012" s="13"/>
      <c r="H1012" s="13"/>
      <c r="I1012" s="79"/>
      <c r="J1012" s="79"/>
      <c r="K1012" s="73"/>
      <c r="L1012" s="45"/>
      <c r="M1012" s="45"/>
      <c r="N1012" s="14"/>
    </row>
    <row r="1013" spans="3:17" ht="27" customHeight="1" x14ac:dyDescent="0.35">
      <c r="C1013" s="268" t="s">
        <v>33145</v>
      </c>
      <c r="D1013" s="167"/>
      <c r="E1013" s="36"/>
      <c r="F1013" s="81"/>
      <c r="G1013" s="13"/>
      <c r="H1013" s="13"/>
      <c r="I1013" s="79"/>
      <c r="J1013" s="79"/>
      <c r="K1013" s="73"/>
      <c r="L1013" s="45"/>
      <c r="M1013" s="45"/>
      <c r="N1013" s="14"/>
    </row>
    <row r="1014" spans="3:17" ht="20.100000000000001" customHeight="1" x14ac:dyDescent="0.3">
      <c r="C1014" s="102" t="s">
        <v>38143</v>
      </c>
      <c r="D1014" s="159" t="s">
        <v>7168</v>
      </c>
      <c r="E1014" s="36" t="s">
        <v>15495</v>
      </c>
      <c r="F1014" s="99">
        <v>6.5</v>
      </c>
      <c r="G1014" s="99" t="s">
        <v>704</v>
      </c>
      <c r="H1014" s="105" t="s">
        <v>7167</v>
      </c>
      <c r="I1014" s="101">
        <v>2016</v>
      </c>
      <c r="J1014" s="101"/>
      <c r="K1014" s="90">
        <v>3844653693</v>
      </c>
      <c r="L1014" s="90">
        <f>IF(K1014/1024 &gt;1,K1014/1024," ")</f>
        <v>3754544.6220703125</v>
      </c>
      <c r="M1014" s="90">
        <f>IF(K1014/1048576 &gt;1,K1014/1048576," ")</f>
        <v>3666.5474824905396</v>
      </c>
      <c r="N1014" s="91">
        <f>IF(K1014&gt;999999999,K1014/1073741824," ")</f>
        <v>3.5806127758696675</v>
      </c>
      <c r="O1014" s="194" t="s">
        <v>26588</v>
      </c>
      <c r="P1014" s="197" t="s">
        <v>26589</v>
      </c>
    </row>
    <row r="1015" spans="3:17" ht="20.100000000000001" customHeight="1" x14ac:dyDescent="0.3">
      <c r="C1015" s="20" t="s">
        <v>38144</v>
      </c>
      <c r="D1015" s="177" t="s">
        <v>32882</v>
      </c>
      <c r="E1015" s="36" t="s">
        <v>32883</v>
      </c>
      <c r="F1015" s="81">
        <v>5.2</v>
      </c>
      <c r="G1015" s="13" t="s">
        <v>704</v>
      </c>
      <c r="H1015" s="13" t="s">
        <v>3740</v>
      </c>
      <c r="I1015" s="79">
        <v>2021</v>
      </c>
      <c r="J1015" s="79"/>
      <c r="K1015" s="73">
        <v>5640138752</v>
      </c>
      <c r="L1015" s="90">
        <f>IF(K1015/1024 &gt;1,K1015/1024," ")</f>
        <v>5507948</v>
      </c>
      <c r="M1015" s="90">
        <f>IF(K1015/1048576 &gt;1,K1015/1048576," ")</f>
        <v>5378.85546875</v>
      </c>
      <c r="N1015" s="91">
        <f>IF(K1015&gt;999999999,K1015/1073741824," ")</f>
        <v>5.2527885437011719</v>
      </c>
      <c r="O1015" s="199" t="s">
        <v>32884</v>
      </c>
      <c r="P1015" s="197" t="s">
        <v>32885</v>
      </c>
    </row>
    <row r="1016" spans="3:17" ht="20.100000000000001" customHeight="1" x14ac:dyDescent="0.25"/>
    <row r="1017" spans="3:17" ht="27" customHeight="1" x14ac:dyDescent="0.35">
      <c r="C1017" s="268" t="s">
        <v>33146</v>
      </c>
      <c r="D1017" s="167"/>
      <c r="E1017" s="36"/>
      <c r="F1017" s="81"/>
      <c r="G1017" s="13"/>
      <c r="H1017" s="13"/>
      <c r="I1017" s="79"/>
      <c r="J1017" s="79"/>
      <c r="K1017" s="73"/>
      <c r="L1017" s="45"/>
      <c r="M1017" s="45"/>
      <c r="N1017" s="14"/>
    </row>
    <row r="1018" spans="3:17" ht="20.100000000000001" customHeight="1" x14ac:dyDescent="0.3">
      <c r="C1018" s="109" t="s">
        <v>38145</v>
      </c>
      <c r="D1018" s="159" t="s">
        <v>4675</v>
      </c>
      <c r="E1018" s="36" t="s">
        <v>15509</v>
      </c>
      <c r="F1018" s="104">
        <v>6.3</v>
      </c>
      <c r="G1018" s="101" t="s">
        <v>704</v>
      </c>
      <c r="H1018" s="101" t="s">
        <v>3787</v>
      </c>
      <c r="I1018" s="101">
        <v>1985</v>
      </c>
      <c r="J1018" s="101"/>
      <c r="K1018" s="90">
        <v>4690170050</v>
      </c>
      <c r="L1018" s="90">
        <f>IF(K1018/1024 &gt;1,K1018/1024," ")</f>
        <v>4580244.189453125</v>
      </c>
      <c r="M1018" s="90">
        <f>IF(K1018/1048576 &gt;1,K1018/1048576," ")</f>
        <v>4472.8947162628174</v>
      </c>
      <c r="N1018" s="91">
        <f>IF(K1018&gt;999999999,K1018/1073741824," ")</f>
        <v>4.3680612463504076</v>
      </c>
      <c r="O1018" s="194" t="s">
        <v>26613</v>
      </c>
      <c r="P1018" s="197" t="s">
        <v>26614</v>
      </c>
      <c r="Q1018" s="89"/>
    </row>
    <row r="1019" spans="3:17" ht="20.100000000000001" customHeight="1" x14ac:dyDescent="0.3">
      <c r="C1019" s="7" t="s">
        <v>38146</v>
      </c>
      <c r="D1019" s="159" t="s">
        <v>4783</v>
      </c>
      <c r="E1019" s="36" t="s">
        <v>15508</v>
      </c>
      <c r="F1019" s="104">
        <v>4.9000000000000004</v>
      </c>
      <c r="G1019" s="101" t="s">
        <v>704</v>
      </c>
      <c r="H1019" s="101" t="s">
        <v>3737</v>
      </c>
      <c r="I1019" s="101">
        <v>1988</v>
      </c>
      <c r="J1019" s="101"/>
      <c r="K1019" s="90">
        <v>4564363792</v>
      </c>
      <c r="L1019" s="90">
        <f>IF(K1019/1024 &gt;1,K1019/1024," ")</f>
        <v>4457386.515625</v>
      </c>
      <c r="M1019" s="90">
        <f>IF(K1019/1048576 &gt;1,K1019/1048576," ")</f>
        <v>4352.9165191650391</v>
      </c>
      <c r="N1019" s="91">
        <f>IF(K1019&gt;999999999,K1019/1073741824," ")</f>
        <v>4.2508950382471085</v>
      </c>
      <c r="O1019" s="194" t="s">
        <v>26611</v>
      </c>
      <c r="P1019" s="197" t="s">
        <v>26612</v>
      </c>
      <c r="Q1019" s="89"/>
    </row>
    <row r="1020" spans="3:17" ht="20.100000000000001" customHeight="1" x14ac:dyDescent="0.25"/>
    <row r="1021" spans="3:17" ht="27" customHeight="1" x14ac:dyDescent="0.35">
      <c r="C1021" s="268" t="s">
        <v>33147</v>
      </c>
      <c r="D1021" s="167"/>
      <c r="E1021" s="36"/>
      <c r="F1021" s="81"/>
      <c r="G1021" s="13"/>
      <c r="H1021" s="13"/>
      <c r="I1021" s="79"/>
      <c r="J1021" s="79"/>
      <c r="K1021" s="73"/>
      <c r="L1021" s="45"/>
      <c r="M1021" s="45"/>
      <c r="N1021" s="14"/>
    </row>
    <row r="1022" spans="3:17" ht="20.100000000000001" customHeight="1" x14ac:dyDescent="0.3">
      <c r="C1022" s="12" t="s">
        <v>38147</v>
      </c>
      <c r="D1022" s="160" t="s">
        <v>4206</v>
      </c>
      <c r="E1022" s="36" t="s">
        <v>15567</v>
      </c>
      <c r="F1022" s="104">
        <v>6.7</v>
      </c>
      <c r="G1022" s="101" t="s">
        <v>704</v>
      </c>
      <c r="H1022" s="101" t="s">
        <v>3739</v>
      </c>
      <c r="I1022" s="101">
        <v>2013</v>
      </c>
      <c r="J1022" s="101"/>
      <c r="K1022" s="90">
        <v>4436095787</v>
      </c>
      <c r="L1022" s="90">
        <f>IF(K1022/1024 &gt;1,K1022/1024," ")</f>
        <v>4332124.7919921875</v>
      </c>
      <c r="M1022" s="90">
        <f>IF(K1022/1048576 &gt;1,K1022/1048576," ")</f>
        <v>4230.5906171798706</v>
      </c>
      <c r="N1022" s="91">
        <f>IF(K1022&gt;999999999,K1022/1073741824," ")</f>
        <v>4.1314361495897174</v>
      </c>
      <c r="O1022" s="194" t="s">
        <v>26712</v>
      </c>
      <c r="P1022" s="197" t="s">
        <v>26713</v>
      </c>
      <c r="Q1022" s="89"/>
    </row>
    <row r="1023" spans="3:17" ht="20.100000000000001" customHeight="1" x14ac:dyDescent="0.3">
      <c r="C1023" s="109" t="s">
        <v>38148</v>
      </c>
      <c r="D1023" s="159" t="s">
        <v>4469</v>
      </c>
      <c r="E1023" s="36" t="s">
        <v>15568</v>
      </c>
      <c r="F1023" s="104">
        <v>6.7</v>
      </c>
      <c r="G1023" s="101" t="s">
        <v>704</v>
      </c>
      <c r="H1023" s="101" t="s">
        <v>4455</v>
      </c>
      <c r="I1023" s="101">
        <v>2013</v>
      </c>
      <c r="J1023" s="101"/>
      <c r="K1023" s="90">
        <v>4294466560</v>
      </c>
      <c r="L1023" s="90">
        <f>IF(K1023/1024 &gt;1,K1023/1024," ")</f>
        <v>4193815</v>
      </c>
      <c r="M1023" s="90">
        <f>IF(K1023/1048576 &gt;1,K1023/1048576," ")</f>
        <v>4095.5224609375</v>
      </c>
      <c r="N1023" s="91">
        <f>IF(K1023&gt;999999999,K1023/1073741824," ")</f>
        <v>3.9995336532592773</v>
      </c>
      <c r="O1023" s="194" t="s">
        <v>26714</v>
      </c>
      <c r="P1023" s="197" t="s">
        <v>26715</v>
      </c>
      <c r="Q1023" s="89"/>
    </row>
    <row r="1024" spans="3:17" ht="20.100000000000001" customHeight="1" x14ac:dyDescent="0.3">
      <c r="F1024" s="49"/>
      <c r="G1024" s="9"/>
      <c r="H1024" s="9"/>
      <c r="I1024" s="19"/>
      <c r="J1024" s="19"/>
      <c r="K1024" s="22"/>
      <c r="L1024" s="45" t="str">
        <f t="shared" ref="L1024:L1042" si="187">IF(K1024/1024 &gt;1,K1024/1024," ")</f>
        <v xml:space="preserve"> </v>
      </c>
      <c r="M1024" s="45" t="str">
        <f t="shared" ref="M1024:M1042" si="188">IF(K1024/1048576 &gt;1,K1024/1048576," ")</f>
        <v xml:space="preserve"> </v>
      </c>
      <c r="N1024" s="14" t="str">
        <f t="shared" ref="N1024:N1042" si="189">IF(K1024&gt;999999999,K1024/1073741824," ")</f>
        <v xml:space="preserve"> </v>
      </c>
    </row>
    <row r="1025" spans="3:17" ht="27" customHeight="1" x14ac:dyDescent="0.35">
      <c r="C1025" s="8" t="s">
        <v>121</v>
      </c>
      <c r="D1025" s="237"/>
      <c r="E1025" s="8"/>
      <c r="F1025" s="49"/>
      <c r="G1025" s="9"/>
      <c r="H1025" s="9"/>
      <c r="I1025" s="9"/>
      <c r="J1025" s="9"/>
      <c r="K1025" s="45"/>
      <c r="L1025" s="45" t="str">
        <f t="shared" si="187"/>
        <v xml:space="preserve"> </v>
      </c>
      <c r="M1025" s="45" t="str">
        <f t="shared" si="188"/>
        <v xml:space="preserve"> </v>
      </c>
      <c r="N1025" s="14" t="str">
        <f t="shared" si="189"/>
        <v xml:space="preserve"> </v>
      </c>
    </row>
    <row r="1026" spans="3:17" ht="20.100000000000001" customHeight="1" x14ac:dyDescent="0.3">
      <c r="C1026" s="7" t="s">
        <v>38149</v>
      </c>
      <c r="D1026" s="217" t="s">
        <v>589</v>
      </c>
      <c r="E1026" s="36" t="s">
        <v>10478</v>
      </c>
      <c r="F1026" s="51">
        <v>7.2</v>
      </c>
      <c r="G1026" s="9" t="s">
        <v>704</v>
      </c>
      <c r="H1026" s="21" t="s">
        <v>3744</v>
      </c>
      <c r="I1026" s="9">
        <v>2001</v>
      </c>
      <c r="J1026" s="9"/>
      <c r="K1026" s="45">
        <v>5498150701</v>
      </c>
      <c r="L1026" s="45">
        <f t="shared" si="187"/>
        <v>5369287.7939453125</v>
      </c>
      <c r="M1026" s="45">
        <f t="shared" si="188"/>
        <v>5243.4451112747192</v>
      </c>
      <c r="N1026" s="14">
        <f t="shared" si="189"/>
        <v>5.120551866479218</v>
      </c>
      <c r="O1026" s="194" t="s">
        <v>30547</v>
      </c>
      <c r="P1026" s="197" t="s">
        <v>30548</v>
      </c>
    </row>
    <row r="1027" spans="3:17" ht="20.100000000000001" customHeight="1" x14ac:dyDescent="0.3">
      <c r="C1027" s="7" t="s">
        <v>38150</v>
      </c>
      <c r="D1027" s="217" t="s">
        <v>590</v>
      </c>
      <c r="E1027" s="36" t="s">
        <v>10479</v>
      </c>
      <c r="F1027" s="51">
        <v>5.9</v>
      </c>
      <c r="G1027" s="9" t="s">
        <v>704</v>
      </c>
      <c r="H1027" s="9" t="s">
        <v>3744</v>
      </c>
      <c r="I1027" s="9">
        <v>2004</v>
      </c>
      <c r="J1027" s="9"/>
      <c r="K1027" s="45">
        <v>5407726336</v>
      </c>
      <c r="L1027" s="45">
        <f t="shared" si="187"/>
        <v>5280982.75</v>
      </c>
      <c r="M1027" s="45">
        <f t="shared" si="188"/>
        <v>5157.209716796875</v>
      </c>
      <c r="N1027" s="14">
        <f t="shared" si="189"/>
        <v>5.0363376140594482</v>
      </c>
      <c r="O1027" s="194" t="s">
        <v>30549</v>
      </c>
      <c r="P1027" s="197" t="s">
        <v>30550</v>
      </c>
    </row>
    <row r="1028" spans="3:17" ht="20.100000000000001" customHeight="1" x14ac:dyDescent="0.3">
      <c r="C1028" s="7" t="s">
        <v>38151</v>
      </c>
      <c r="D1028" s="178" t="s">
        <v>591</v>
      </c>
      <c r="E1028" s="36" t="s">
        <v>10480</v>
      </c>
      <c r="F1028" s="51">
        <v>6.2</v>
      </c>
      <c r="G1028" s="13" t="s">
        <v>704</v>
      </c>
      <c r="H1028" s="13" t="s">
        <v>4081</v>
      </c>
      <c r="I1028" s="9">
        <v>2007</v>
      </c>
      <c r="J1028" s="9"/>
      <c r="K1028" s="73">
        <v>6297821184</v>
      </c>
      <c r="L1028" s="45">
        <f t="shared" si="187"/>
        <v>6150216</v>
      </c>
      <c r="M1028" s="45">
        <f t="shared" si="188"/>
        <v>6006.0703125</v>
      </c>
      <c r="N1028" s="14">
        <f t="shared" si="189"/>
        <v>5.8653030395507813</v>
      </c>
      <c r="O1028" s="194" t="s">
        <v>30549</v>
      </c>
      <c r="P1028" s="197" t="s">
        <v>30958</v>
      </c>
    </row>
    <row r="1029" spans="3:17" ht="20.100000000000001" customHeight="1" x14ac:dyDescent="0.3">
      <c r="C1029" s="20"/>
      <c r="D1029" s="167"/>
      <c r="E1029" s="36"/>
      <c r="F1029" s="81"/>
      <c r="G1029" s="13"/>
      <c r="H1029" s="13"/>
      <c r="I1029" s="79"/>
      <c r="J1029" s="79"/>
      <c r="K1029" s="73"/>
      <c r="L1029" s="45"/>
      <c r="M1029" s="45"/>
      <c r="N1029" s="14"/>
    </row>
    <row r="1030" spans="3:17" ht="27" customHeight="1" x14ac:dyDescent="0.35">
      <c r="C1030" s="268" t="s">
        <v>33149</v>
      </c>
      <c r="D1030" s="167"/>
      <c r="E1030" s="36"/>
      <c r="F1030" s="81"/>
      <c r="G1030" s="13"/>
      <c r="H1030" s="13"/>
      <c r="I1030" s="79"/>
      <c r="J1030" s="79"/>
      <c r="K1030" s="73"/>
      <c r="L1030" s="45"/>
      <c r="M1030" s="45"/>
      <c r="N1030" s="14"/>
    </row>
    <row r="1031" spans="3:17" ht="20.100000000000001" customHeight="1" x14ac:dyDescent="0.3">
      <c r="C1031" s="102" t="s">
        <v>38152</v>
      </c>
      <c r="D1031" s="159" t="s">
        <v>5534</v>
      </c>
      <c r="E1031" s="36" t="s">
        <v>15664</v>
      </c>
      <c r="F1031" s="104">
        <v>6.2</v>
      </c>
      <c r="G1031" s="101"/>
      <c r="H1031" s="101" t="s">
        <v>3739</v>
      </c>
      <c r="I1031" s="101">
        <v>2010</v>
      </c>
      <c r="J1031" s="101"/>
      <c r="K1031" s="90">
        <v>4366313766</v>
      </c>
      <c r="L1031" s="90">
        <f>IF(K1031/1024 &gt;1,K1031/1024," ")</f>
        <v>4263978.287109375</v>
      </c>
      <c r="M1031" s="90">
        <f>IF(K1031/1048576 &gt;1,K1031/1048576," ")</f>
        <v>4164.041296005249</v>
      </c>
      <c r="N1031" s="91">
        <f>IF(K1031&gt;999999999,K1031/1073741824," ")</f>
        <v>4.066446578130126</v>
      </c>
      <c r="O1031" s="194" t="s">
        <v>26874</v>
      </c>
      <c r="P1031" s="197" t="s">
        <v>26875</v>
      </c>
    </row>
    <row r="1032" spans="3:17" ht="20.100000000000001" customHeight="1" x14ac:dyDescent="0.3">
      <c r="C1032" s="12" t="s">
        <v>38153</v>
      </c>
      <c r="D1032" s="159" t="s">
        <v>5513</v>
      </c>
      <c r="E1032" s="36" t="s">
        <v>15662</v>
      </c>
      <c r="F1032" s="104">
        <v>6.1</v>
      </c>
      <c r="G1032" s="101" t="s">
        <v>704</v>
      </c>
      <c r="H1032" s="101" t="s">
        <v>3787</v>
      </c>
      <c r="I1032" s="101">
        <v>2012</v>
      </c>
      <c r="J1032" s="101"/>
      <c r="K1032" s="90">
        <v>4106018222</v>
      </c>
      <c r="L1032" s="90">
        <f>IF(K1032/1024 &gt;1,K1032/1024," ")</f>
        <v>4009783.419921875</v>
      </c>
      <c r="M1032" s="90">
        <f>IF(K1032/1048576 &gt;1,K1032/1048576," ")</f>
        <v>3915.8041210174561</v>
      </c>
      <c r="N1032" s="91">
        <f>IF(K1032&gt;999999999,K1032/1073741824," ")</f>
        <v>3.8240274619311094</v>
      </c>
      <c r="O1032" s="194" t="s">
        <v>26870</v>
      </c>
      <c r="P1032" s="197" t="s">
        <v>26871</v>
      </c>
      <c r="Q1032" s="89"/>
    </row>
    <row r="1033" spans="3:17" ht="20.100000000000001" customHeight="1" x14ac:dyDescent="0.3">
      <c r="C1033" s="48" t="s">
        <v>38154</v>
      </c>
      <c r="D1033" s="157" t="s">
        <v>8647</v>
      </c>
      <c r="E1033" s="36" t="s">
        <v>15663</v>
      </c>
      <c r="F1033" s="81">
        <v>5.9</v>
      </c>
      <c r="G1033" s="13"/>
      <c r="H1033" s="13" t="s">
        <v>3744</v>
      </c>
      <c r="I1033" s="79">
        <v>2017</v>
      </c>
      <c r="J1033" s="79"/>
      <c r="K1033" s="73">
        <v>4864839680</v>
      </c>
      <c r="L1033" s="90">
        <f>IF(K1033/1024 &gt;1,K1033/1024," ")</f>
        <v>4750820</v>
      </c>
      <c r="M1033" s="90">
        <f>IF(K1033/1048576 &gt;1,K1033/1048576," ")</f>
        <v>4639.47265625</v>
      </c>
      <c r="N1033" s="91">
        <f>IF(K1033&gt;999999999,K1033/1073741824," ")</f>
        <v>4.5307350158691406</v>
      </c>
      <c r="O1033" s="194" t="s">
        <v>26872</v>
      </c>
      <c r="P1033" s="197" t="s">
        <v>26873</v>
      </c>
      <c r="Q1033" s="89"/>
    </row>
    <row r="1034" spans="3:17" s="269" customFormat="1" ht="20.100000000000001" customHeight="1" x14ac:dyDescent="0.25">
      <c r="C1034" s="1"/>
      <c r="D1034" s="218"/>
      <c r="E1034" s="256"/>
      <c r="F1034" s="15"/>
      <c r="G1034" s="1"/>
      <c r="H1034" s="1"/>
      <c r="I1034" s="1"/>
      <c r="J1034" s="192"/>
      <c r="K1034" s="1"/>
      <c r="L1034" s="1"/>
      <c r="M1034" s="1"/>
      <c r="N1034" s="1"/>
      <c r="O1034" s="194"/>
      <c r="P1034" s="197"/>
      <c r="Q1034" s="89"/>
    </row>
    <row r="1035" spans="3:17" ht="27" customHeight="1" x14ac:dyDescent="0.35">
      <c r="C1035" s="268" t="s">
        <v>3579</v>
      </c>
      <c r="D1035" s="167"/>
      <c r="E1035" s="36"/>
      <c r="F1035" s="81"/>
      <c r="G1035" s="13"/>
      <c r="H1035" s="13"/>
      <c r="I1035" s="79"/>
      <c r="J1035" s="79"/>
      <c r="K1035" s="73"/>
      <c r="L1035" s="45"/>
      <c r="M1035" s="45"/>
      <c r="N1035" s="14"/>
    </row>
    <row r="1036" spans="3:17" ht="20.100000000000001" customHeight="1" x14ac:dyDescent="0.3">
      <c r="C1036" s="109" t="s">
        <v>38155</v>
      </c>
      <c r="D1036" s="160" t="s">
        <v>3579</v>
      </c>
      <c r="E1036" s="36" t="s">
        <v>15672</v>
      </c>
      <c r="F1036" s="104">
        <v>6</v>
      </c>
      <c r="G1036" s="101" t="s">
        <v>704</v>
      </c>
      <c r="H1036" s="101" t="s">
        <v>3740</v>
      </c>
      <c r="I1036" s="101">
        <v>2013</v>
      </c>
      <c r="J1036" s="101"/>
      <c r="K1036" s="90">
        <v>5994023351</v>
      </c>
      <c r="L1036" s="90">
        <f>IF(K1036/1024 &gt;1,K1036/1024," ")</f>
        <v>5853538.4287109375</v>
      </c>
      <c r="M1036" s="90">
        <f>IF(K1036/1048576 &gt;1,K1036/1048576," ")</f>
        <v>5716.3461217880249</v>
      </c>
      <c r="N1036" s="91">
        <f>IF(K1036&gt;999999999,K1036/1073741824," ")</f>
        <v>5.5823692595586181</v>
      </c>
      <c r="O1036" s="194" t="s">
        <v>26888</v>
      </c>
      <c r="P1036" s="197" t="s">
        <v>26889</v>
      </c>
    </row>
    <row r="1037" spans="3:17" ht="20.100000000000001" customHeight="1" x14ac:dyDescent="0.3">
      <c r="C1037" s="12" t="s">
        <v>38156</v>
      </c>
      <c r="D1037" s="157" t="s">
        <v>8731</v>
      </c>
      <c r="E1037" s="36" t="s">
        <v>15671</v>
      </c>
      <c r="F1037" s="131">
        <v>4.8</v>
      </c>
      <c r="G1037" s="13" t="s">
        <v>704</v>
      </c>
      <c r="H1037" s="13" t="s">
        <v>3744</v>
      </c>
      <c r="I1037" s="133">
        <v>2018</v>
      </c>
      <c r="J1037" s="74"/>
      <c r="K1037" s="73">
        <v>5444685824</v>
      </c>
      <c r="L1037" s="90">
        <f>IF(K1037/1024 &gt;1,K1037/1024," ")</f>
        <v>5317076</v>
      </c>
      <c r="M1037" s="90">
        <f>IF(K1037/1048576 &gt;1,K1037/1048576," ")</f>
        <v>5192.45703125</v>
      </c>
      <c r="N1037" s="91">
        <f>IF(K1037&gt;999999999,K1037/1073741824," ")</f>
        <v>5.0707588195800781</v>
      </c>
      <c r="O1037" s="194" t="s">
        <v>26886</v>
      </c>
      <c r="P1037" s="197" t="s">
        <v>26887</v>
      </c>
      <c r="Q1037" s="89"/>
    </row>
    <row r="1038" spans="3:17" ht="20.100000000000001" customHeight="1" x14ac:dyDescent="0.25"/>
    <row r="1039" spans="3:17" ht="27" customHeight="1" x14ac:dyDescent="0.35">
      <c r="C1039" s="268" t="s">
        <v>33150</v>
      </c>
      <c r="D1039" s="167"/>
      <c r="E1039" s="36"/>
      <c r="F1039" s="81"/>
      <c r="G1039" s="13"/>
      <c r="H1039" s="13"/>
      <c r="I1039" s="79"/>
      <c r="J1039" s="79"/>
      <c r="K1039" s="73"/>
      <c r="L1039" s="45"/>
      <c r="M1039" s="45"/>
      <c r="N1039" s="14"/>
    </row>
    <row r="1040" spans="3:17" ht="20.100000000000001" customHeight="1" x14ac:dyDescent="0.3">
      <c r="C1040" s="111" t="s">
        <v>38157</v>
      </c>
      <c r="D1040" s="161" t="s">
        <v>6700</v>
      </c>
      <c r="E1040" s="36" t="s">
        <v>15715</v>
      </c>
      <c r="F1040" s="99">
        <v>6</v>
      </c>
      <c r="G1040" s="99"/>
      <c r="H1040" s="105" t="s">
        <v>5878</v>
      </c>
      <c r="I1040" s="101">
        <v>2014</v>
      </c>
      <c r="J1040" s="101"/>
      <c r="K1040" s="90">
        <v>4488050029</v>
      </c>
      <c r="L1040" s="90">
        <f>IF(K1040/1024 &gt;1,K1040/1024," ")</f>
        <v>4382861.3564453125</v>
      </c>
      <c r="M1040" s="90">
        <f>IF(K1040/1048576 &gt;1,K1040/1048576," ")</f>
        <v>4280.1380434036255</v>
      </c>
      <c r="N1040" s="91">
        <f>IF(K1040&gt;999999999,K1040/1073741824," ")</f>
        <v>4.179822308011353</v>
      </c>
      <c r="O1040" s="194" t="s">
        <v>26964</v>
      </c>
      <c r="P1040" s="197" t="s">
        <v>26965</v>
      </c>
    </row>
    <row r="1041" spans="3:17" ht="20.100000000000001" customHeight="1" x14ac:dyDescent="0.3">
      <c r="C1041" s="28" t="s">
        <v>38158</v>
      </c>
      <c r="D1041" s="161" t="s">
        <v>6701</v>
      </c>
      <c r="E1041" s="36" t="s">
        <v>15714</v>
      </c>
      <c r="F1041" s="99">
        <v>5.6</v>
      </c>
      <c r="G1041" s="99"/>
      <c r="H1041" s="105" t="s">
        <v>5878</v>
      </c>
      <c r="I1041" s="101">
        <v>2015</v>
      </c>
      <c r="J1041" s="101"/>
      <c r="K1041" s="90">
        <v>4815549381</v>
      </c>
      <c r="L1041" s="90">
        <f>IF(K1041/1024 &gt;1,K1041/1024," ")</f>
        <v>4702684.9423828125</v>
      </c>
      <c r="M1041" s="90">
        <f>IF(K1041/1048576 &gt;1,K1041/1048576," ")</f>
        <v>4592.4657640457153</v>
      </c>
      <c r="N1041" s="91">
        <f>IF(K1041&gt;999999999,K1041/1073741824," ")</f>
        <v>4.4848298477008939</v>
      </c>
      <c r="O1041" s="194" t="s">
        <v>26962</v>
      </c>
      <c r="P1041" s="197" t="s">
        <v>26963</v>
      </c>
    </row>
    <row r="1042" spans="3:17" ht="20.100000000000001" customHeight="1" x14ac:dyDescent="0.3">
      <c r="C1042" s="7"/>
      <c r="D1042" s="178"/>
      <c r="E1042" s="17"/>
      <c r="F1042" s="49"/>
      <c r="G1042" s="9"/>
      <c r="H1042" s="9"/>
      <c r="I1042" s="9"/>
      <c r="J1042" s="9"/>
      <c r="K1042" s="45"/>
      <c r="L1042" s="45" t="str">
        <f t="shared" si="187"/>
        <v xml:space="preserve"> </v>
      </c>
      <c r="M1042" s="45" t="str">
        <f t="shared" si="188"/>
        <v xml:space="preserve"> </v>
      </c>
      <c r="N1042" s="14" t="str">
        <f t="shared" si="189"/>
        <v xml:space="preserve"> </v>
      </c>
    </row>
    <row r="1043" spans="3:17" ht="27" customHeight="1" x14ac:dyDescent="0.35">
      <c r="C1043" s="8" t="s">
        <v>1305</v>
      </c>
      <c r="D1043" s="178"/>
      <c r="E1043" s="17"/>
      <c r="F1043" s="49"/>
      <c r="G1043" s="9"/>
      <c r="H1043" s="9"/>
      <c r="I1043" s="9"/>
      <c r="J1043" s="9"/>
      <c r="K1043" s="45"/>
      <c r="L1043" s="45"/>
      <c r="M1043" s="45"/>
      <c r="N1043" s="14"/>
    </row>
    <row r="1044" spans="3:17" ht="20.100000000000001" customHeight="1" x14ac:dyDescent="0.3">
      <c r="C1044" s="7" t="s">
        <v>38159</v>
      </c>
      <c r="D1044" s="178" t="s">
        <v>1108</v>
      </c>
      <c r="E1044" s="36" t="s">
        <v>10483</v>
      </c>
      <c r="F1044" s="51">
        <v>7</v>
      </c>
      <c r="G1044" s="9" t="s">
        <v>704</v>
      </c>
      <c r="H1044" s="9" t="s">
        <v>3756</v>
      </c>
      <c r="I1044" s="9">
        <v>1993</v>
      </c>
      <c r="J1044" s="9"/>
      <c r="K1044" s="45">
        <v>4279231340</v>
      </c>
      <c r="L1044" s="45">
        <f t="shared" ref="L1044:L1049" si="190">IF(K1044/1024 &gt;1,K1044/1024," ")</f>
        <v>4178936.85546875</v>
      </c>
      <c r="M1044" s="45">
        <f t="shared" ref="M1044:M1049" si="191">IF(K1044/1048576 &gt;1,K1044/1048576," ")</f>
        <v>4080.9930229187012</v>
      </c>
      <c r="N1044" s="14">
        <f t="shared" ref="N1044:N1049" si="192">IF(K1044&gt;999999999,K1044/1073741824," ")</f>
        <v>3.9853447489440441</v>
      </c>
      <c r="O1044" s="194" t="s">
        <v>30551</v>
      </c>
      <c r="P1044" s="197" t="s">
        <v>30959</v>
      </c>
    </row>
    <row r="1045" spans="3:17" ht="20.100000000000001" customHeight="1" x14ac:dyDescent="0.3">
      <c r="C1045" s="7" t="s">
        <v>38160</v>
      </c>
      <c r="D1045" s="178" t="s">
        <v>1043</v>
      </c>
      <c r="E1045" s="36" t="s">
        <v>10484</v>
      </c>
      <c r="F1045" s="51">
        <v>5.7</v>
      </c>
      <c r="G1045" s="9" t="s">
        <v>704</v>
      </c>
      <c r="H1045" s="9" t="s">
        <v>3756</v>
      </c>
      <c r="I1045" s="9">
        <v>1997</v>
      </c>
      <c r="J1045" s="9"/>
      <c r="K1045" s="45">
        <v>3996438191</v>
      </c>
      <c r="L1045" s="45">
        <f t="shared" si="190"/>
        <v>3902771.6708984375</v>
      </c>
      <c r="M1045" s="45">
        <f t="shared" si="191"/>
        <v>3811.3004598617554</v>
      </c>
      <c r="N1045" s="14">
        <f t="shared" si="192"/>
        <v>3.7219731053337455</v>
      </c>
      <c r="O1045" s="194" t="s">
        <v>30552</v>
      </c>
      <c r="P1045" s="197" t="s">
        <v>30960</v>
      </c>
      <c r="Q1045" s="89"/>
    </row>
    <row r="1046" spans="3:17" ht="20.100000000000001" customHeight="1" x14ac:dyDescent="0.3">
      <c r="C1046" s="7" t="s">
        <v>38161</v>
      </c>
      <c r="D1046" s="178" t="s">
        <v>1109</v>
      </c>
      <c r="E1046" s="36" t="s">
        <v>10575</v>
      </c>
      <c r="F1046" s="51">
        <v>4.7</v>
      </c>
      <c r="G1046" s="9" t="s">
        <v>704</v>
      </c>
      <c r="H1046" s="9" t="s">
        <v>3756</v>
      </c>
      <c r="I1046" s="9">
        <v>2001</v>
      </c>
      <c r="J1046" s="9"/>
      <c r="K1046" s="45">
        <v>3123020724</v>
      </c>
      <c r="L1046" s="45">
        <f t="shared" si="190"/>
        <v>3049824.92578125</v>
      </c>
      <c r="M1046" s="45">
        <f t="shared" si="191"/>
        <v>2978.344654083252</v>
      </c>
      <c r="N1046" s="14">
        <f t="shared" si="192"/>
        <v>2.9085397012531757</v>
      </c>
      <c r="O1046" s="194" t="s">
        <v>30552</v>
      </c>
      <c r="P1046" s="197" t="s">
        <v>30553</v>
      </c>
      <c r="Q1046" s="89"/>
    </row>
    <row r="1047" spans="3:17" ht="20.100000000000001" customHeight="1" x14ac:dyDescent="0.3">
      <c r="C1047" s="29" t="s">
        <v>38162</v>
      </c>
      <c r="D1047" s="217" t="s">
        <v>5937</v>
      </c>
      <c r="E1047" s="36" t="s">
        <v>10576</v>
      </c>
      <c r="F1047" s="49">
        <v>5.8</v>
      </c>
      <c r="G1047" s="9" t="s">
        <v>704</v>
      </c>
      <c r="H1047" s="9" t="s">
        <v>5936</v>
      </c>
      <c r="I1047" s="9">
        <v>2015</v>
      </c>
      <c r="J1047" s="9"/>
      <c r="K1047" s="45">
        <v>5034018515</v>
      </c>
      <c r="L1047" s="45">
        <f t="shared" si="190"/>
        <v>4916033.7060546875</v>
      </c>
      <c r="M1047" s="45">
        <f t="shared" si="191"/>
        <v>4800.8141660690308</v>
      </c>
      <c r="N1047" s="14">
        <f t="shared" si="192"/>
        <v>4.6882950840517879</v>
      </c>
      <c r="O1047" s="194" t="s">
        <v>30554</v>
      </c>
      <c r="P1047" s="197" t="s">
        <v>30555</v>
      </c>
      <c r="Q1047" s="89"/>
    </row>
    <row r="1048" spans="3:17" ht="20.100000000000001" customHeight="1" x14ac:dyDescent="0.3">
      <c r="C1048" s="20" t="s">
        <v>38163</v>
      </c>
      <c r="D1048" s="157" t="s">
        <v>8310</v>
      </c>
      <c r="E1048" s="36" t="s">
        <v>10577</v>
      </c>
      <c r="F1048" s="81">
        <v>5.6</v>
      </c>
      <c r="G1048" s="13" t="s">
        <v>704</v>
      </c>
      <c r="H1048" s="13" t="s">
        <v>5878</v>
      </c>
      <c r="I1048" s="79">
        <v>2018</v>
      </c>
      <c r="J1048" s="79"/>
      <c r="K1048" s="73">
        <v>5942857728</v>
      </c>
      <c r="L1048" s="45">
        <f t="shared" si="190"/>
        <v>5803572</v>
      </c>
      <c r="M1048" s="45">
        <f t="shared" si="191"/>
        <v>5667.55078125</v>
      </c>
      <c r="N1048" s="14">
        <f t="shared" si="192"/>
        <v>5.5347175598144531</v>
      </c>
      <c r="O1048" s="194" t="s">
        <v>30556</v>
      </c>
      <c r="P1048" s="197" t="s">
        <v>30557</v>
      </c>
    </row>
    <row r="1049" spans="3:17" s="279" customFormat="1" ht="20.100000000000001" customHeight="1" x14ac:dyDescent="0.3">
      <c r="C1049" s="12" t="s">
        <v>34184</v>
      </c>
      <c r="D1049" s="280" t="s">
        <v>34185</v>
      </c>
      <c r="E1049" s="36" t="s">
        <v>34183</v>
      </c>
      <c r="F1049" s="131">
        <v>5</v>
      </c>
      <c r="G1049" s="13" t="s">
        <v>704</v>
      </c>
      <c r="H1049" s="13" t="s">
        <v>4349</v>
      </c>
      <c r="I1049" s="79">
        <v>2022</v>
      </c>
      <c r="J1049" s="74"/>
      <c r="K1049" s="73">
        <v>10159403008</v>
      </c>
      <c r="L1049" s="45">
        <f t="shared" si="190"/>
        <v>9921292</v>
      </c>
      <c r="M1049" s="45">
        <f t="shared" si="191"/>
        <v>9688.76171875</v>
      </c>
      <c r="N1049" s="14">
        <f t="shared" si="192"/>
        <v>9.4616813659667969</v>
      </c>
      <c r="O1049" s="223" t="s">
        <v>34186</v>
      </c>
      <c r="P1049" s="198" t="s">
        <v>34187</v>
      </c>
    </row>
    <row r="1050" spans="3:17" ht="20.100000000000001" customHeight="1" x14ac:dyDescent="0.3">
      <c r="C1050" s="7"/>
      <c r="D1050" s="178"/>
      <c r="E1050" s="36"/>
      <c r="F1050" s="51"/>
      <c r="G1050" s="9"/>
      <c r="H1050" s="9"/>
      <c r="I1050" s="9"/>
      <c r="J1050" s="9"/>
      <c r="K1050" s="45"/>
      <c r="L1050" s="45"/>
      <c r="M1050" s="45"/>
      <c r="N1050" s="14"/>
    </row>
    <row r="1051" spans="3:17" ht="27" customHeight="1" x14ac:dyDescent="0.35">
      <c r="C1051" s="8" t="s">
        <v>3914</v>
      </c>
      <c r="D1051" s="178"/>
      <c r="E1051" s="36"/>
      <c r="F1051" s="51"/>
      <c r="G1051" s="9"/>
      <c r="H1051" s="9"/>
      <c r="I1051" s="9"/>
      <c r="J1051" s="9"/>
      <c r="K1051" s="45"/>
      <c r="L1051" s="45"/>
      <c r="M1051" s="45"/>
      <c r="N1051" s="14"/>
    </row>
    <row r="1052" spans="3:17" ht="20.100000000000001" customHeight="1" x14ac:dyDescent="0.3">
      <c r="C1052" s="29" t="s">
        <v>38164</v>
      </c>
      <c r="D1052" s="217" t="s">
        <v>3495</v>
      </c>
      <c r="E1052" s="36" t="s">
        <v>10481</v>
      </c>
      <c r="F1052" s="51">
        <v>6.6</v>
      </c>
      <c r="G1052" s="9" t="s">
        <v>704</v>
      </c>
      <c r="H1052" s="9" t="s">
        <v>3776</v>
      </c>
      <c r="I1052" s="9">
        <v>1984</v>
      </c>
      <c r="J1052" s="9"/>
      <c r="K1052" s="45">
        <v>3373139076</v>
      </c>
      <c r="L1052" s="45">
        <f t="shared" ref="L1052:L1058" si="193">IF(K1052/1024 &gt;1,K1052/1024," ")</f>
        <v>3294081.12890625</v>
      </c>
      <c r="M1052" s="45">
        <f t="shared" ref="M1052:M1058" si="194">IF(K1052/1048576 &gt;1,K1052/1048576," ")</f>
        <v>3216.8761024475098</v>
      </c>
      <c r="N1052" s="14">
        <f t="shared" ref="N1052:N1058" si="195">IF(K1052&gt;999999999,K1052/1073741824," ")</f>
        <v>3.1414805687963963</v>
      </c>
      <c r="O1052" s="194" t="s">
        <v>30558</v>
      </c>
      <c r="P1052" s="197" t="s">
        <v>30559</v>
      </c>
    </row>
    <row r="1053" spans="3:17" ht="20.100000000000001" customHeight="1" x14ac:dyDescent="0.3">
      <c r="C1053" s="28" t="s">
        <v>38165</v>
      </c>
      <c r="D1053" s="177" t="s">
        <v>3897</v>
      </c>
      <c r="E1053" s="36" t="s">
        <v>10482</v>
      </c>
      <c r="F1053" s="51">
        <v>4.7</v>
      </c>
      <c r="G1053" s="9" t="s">
        <v>704</v>
      </c>
      <c r="H1053" s="9" t="s">
        <v>3776</v>
      </c>
      <c r="I1053" s="9">
        <v>1985</v>
      </c>
      <c r="J1053" s="9"/>
      <c r="K1053" s="45">
        <v>4532906073</v>
      </c>
      <c r="L1053" s="45">
        <f t="shared" si="193"/>
        <v>4426666.0869140625</v>
      </c>
      <c r="M1053" s="45">
        <f t="shared" si="194"/>
        <v>4322.9161005020142</v>
      </c>
      <c r="N1053" s="14">
        <f t="shared" si="195"/>
        <v>4.2215977543964982</v>
      </c>
      <c r="O1053" s="194" t="s">
        <v>30560</v>
      </c>
      <c r="P1053" s="197" t="s">
        <v>30561</v>
      </c>
      <c r="Q1053" s="89"/>
    </row>
    <row r="1054" spans="3:17" ht="20.100000000000001" customHeight="1" x14ac:dyDescent="0.3">
      <c r="C1054" s="29" t="s">
        <v>38166</v>
      </c>
      <c r="D1054" s="217" t="s">
        <v>3896</v>
      </c>
      <c r="E1054" s="36" t="s">
        <v>10578</v>
      </c>
      <c r="F1054" s="51">
        <v>5.5</v>
      </c>
      <c r="G1054" s="9" t="s">
        <v>704</v>
      </c>
      <c r="H1054" s="9" t="s">
        <v>3776</v>
      </c>
      <c r="I1054" s="9">
        <v>1987</v>
      </c>
      <c r="J1054" s="9"/>
      <c r="K1054" s="45">
        <v>4465910255</v>
      </c>
      <c r="L1054" s="45">
        <f t="shared" si="193"/>
        <v>4361240.4833984375</v>
      </c>
      <c r="M1054" s="45">
        <f t="shared" si="194"/>
        <v>4259.0239095687866</v>
      </c>
      <c r="N1054" s="14">
        <f t="shared" si="195"/>
        <v>4.1592030366882682</v>
      </c>
      <c r="O1054" s="194" t="s">
        <v>30562</v>
      </c>
      <c r="P1054" s="197" t="s">
        <v>30563</v>
      </c>
    </row>
    <row r="1055" spans="3:17" ht="20.100000000000001" customHeight="1" x14ac:dyDescent="0.3">
      <c r="C1055" s="29" t="s">
        <v>38167</v>
      </c>
      <c r="D1055" s="217" t="s">
        <v>3895</v>
      </c>
      <c r="E1055" s="36" t="s">
        <v>10579</v>
      </c>
      <c r="F1055" s="51">
        <v>4.8</v>
      </c>
      <c r="G1055" s="9" t="s">
        <v>704</v>
      </c>
      <c r="H1055" s="9" t="s">
        <v>3776</v>
      </c>
      <c r="I1055" s="9">
        <v>1988</v>
      </c>
      <c r="J1055" s="9"/>
      <c r="K1055" s="45">
        <v>2982216354</v>
      </c>
      <c r="L1055" s="45">
        <f t="shared" si="193"/>
        <v>2912320.658203125</v>
      </c>
      <c r="M1055" s="45">
        <f t="shared" si="194"/>
        <v>2844.0631427764893</v>
      </c>
      <c r="N1055" s="14">
        <f t="shared" si="195"/>
        <v>2.7774054128676653</v>
      </c>
      <c r="O1055" s="194" t="s">
        <v>30560</v>
      </c>
      <c r="P1055" s="197" t="s">
        <v>30564</v>
      </c>
    </row>
    <row r="1056" spans="3:17" ht="20.100000000000001" customHeight="1" x14ac:dyDescent="0.3">
      <c r="C1056" s="29" t="s">
        <v>38168</v>
      </c>
      <c r="D1056" s="217" t="s">
        <v>3894</v>
      </c>
      <c r="E1056" s="36" t="s">
        <v>10580</v>
      </c>
      <c r="F1056" s="51">
        <v>4.3</v>
      </c>
      <c r="G1056" s="9" t="s">
        <v>704</v>
      </c>
      <c r="H1056" s="9" t="s">
        <v>3776</v>
      </c>
      <c r="I1056" s="9">
        <v>1989</v>
      </c>
      <c r="J1056" s="9"/>
      <c r="K1056" s="45">
        <v>4499576558</v>
      </c>
      <c r="L1056" s="45">
        <f t="shared" si="193"/>
        <v>4394117.732421875</v>
      </c>
      <c r="M1056" s="45">
        <f t="shared" si="194"/>
        <v>4291.1305980682373</v>
      </c>
      <c r="N1056" s="14">
        <f t="shared" si="195"/>
        <v>4.190557224676013</v>
      </c>
      <c r="O1056" s="194" t="s">
        <v>30562</v>
      </c>
      <c r="P1056" s="197" t="s">
        <v>30565</v>
      </c>
    </row>
    <row r="1057" spans="3:17" ht="20.100000000000001" customHeight="1" x14ac:dyDescent="0.3">
      <c r="C1057" s="29" t="s">
        <v>38169</v>
      </c>
      <c r="D1057" s="177" t="s">
        <v>3893</v>
      </c>
      <c r="E1057" s="36" t="s">
        <v>10581</v>
      </c>
      <c r="F1057" s="51">
        <v>4.3</v>
      </c>
      <c r="G1057" s="9" t="s">
        <v>704</v>
      </c>
      <c r="H1057" s="9" t="s">
        <v>3776</v>
      </c>
      <c r="I1057" s="9">
        <v>1991</v>
      </c>
      <c r="J1057" s="9"/>
      <c r="K1057" s="45">
        <v>3143662601</v>
      </c>
      <c r="L1057" s="45">
        <f t="shared" si="193"/>
        <v>3069983.0087890625</v>
      </c>
      <c r="M1057" s="45">
        <f t="shared" si="194"/>
        <v>2998.0302820205688</v>
      </c>
      <c r="N1057" s="14">
        <f t="shared" si="195"/>
        <v>2.9277639472857118</v>
      </c>
      <c r="O1057" s="194" t="s">
        <v>30566</v>
      </c>
      <c r="P1057" s="197" t="s">
        <v>30567</v>
      </c>
    </row>
    <row r="1058" spans="3:17" ht="20.100000000000001" customHeight="1" x14ac:dyDescent="0.3">
      <c r="C1058" s="29" t="s">
        <v>38170</v>
      </c>
      <c r="D1058" s="217" t="s">
        <v>3891</v>
      </c>
      <c r="E1058" s="36" t="s">
        <v>10582</v>
      </c>
      <c r="F1058" s="51">
        <v>4.7</v>
      </c>
      <c r="G1058" s="9" t="s">
        <v>704</v>
      </c>
      <c r="H1058" s="9" t="s">
        <v>3740</v>
      </c>
      <c r="I1058" s="9">
        <v>1994</v>
      </c>
      <c r="J1058" s="9"/>
      <c r="K1058" s="45">
        <v>4526684668</v>
      </c>
      <c r="L1058" s="45">
        <f t="shared" si="193"/>
        <v>4420590.49609375</v>
      </c>
      <c r="M1058" s="45">
        <f t="shared" si="194"/>
        <v>4316.9829063415527</v>
      </c>
      <c r="N1058" s="14">
        <f t="shared" si="195"/>
        <v>4.2158036194741726</v>
      </c>
      <c r="O1058" s="194" t="s">
        <v>30568</v>
      </c>
      <c r="P1058" s="197" t="s">
        <v>30569</v>
      </c>
    </row>
    <row r="1059" spans="3:17" ht="20.100000000000001" customHeight="1" x14ac:dyDescent="0.3">
      <c r="C1059" s="12" t="s">
        <v>38171</v>
      </c>
      <c r="D1059" s="217" t="s">
        <v>3903</v>
      </c>
      <c r="E1059" s="36" t="s">
        <v>10583</v>
      </c>
      <c r="F1059" s="51">
        <v>3.7</v>
      </c>
      <c r="G1059" s="9" t="s">
        <v>704</v>
      </c>
      <c r="H1059" s="9" t="s">
        <v>3741</v>
      </c>
      <c r="I1059" s="9">
        <v>2003</v>
      </c>
      <c r="J1059" s="9"/>
      <c r="K1059" s="12">
        <v>4692058453</v>
      </c>
      <c r="L1059" s="45">
        <f>IF(K1059/1024 &gt;1,K1059/1024," ")</f>
        <v>4582088.3330078125</v>
      </c>
      <c r="M1059" s="45">
        <f>IF(K1059/1048576 &gt;1,K1059/1048576," ")</f>
        <v>4474.6956377029419</v>
      </c>
      <c r="N1059" s="14">
        <f>IF(K1059&gt;999999999,K1059/1073741824," ")</f>
        <v>4.3698199586942792</v>
      </c>
      <c r="O1059" s="194" t="s">
        <v>30570</v>
      </c>
      <c r="P1059" s="197" t="s">
        <v>30571</v>
      </c>
    </row>
    <row r="1060" spans="3:17" ht="20.100000000000001" customHeight="1" x14ac:dyDescent="0.3">
      <c r="C1060" s="12" t="s">
        <v>38172</v>
      </c>
      <c r="D1060" s="217" t="s">
        <v>3495</v>
      </c>
      <c r="E1060" s="36" t="s">
        <v>10584</v>
      </c>
      <c r="F1060" s="51">
        <v>4.5999999999999996</v>
      </c>
      <c r="G1060" s="9" t="s">
        <v>704</v>
      </c>
      <c r="H1060" s="9" t="s">
        <v>3769</v>
      </c>
      <c r="I1060" s="9">
        <v>2010</v>
      </c>
      <c r="J1060" s="9"/>
      <c r="K1060" s="45">
        <v>2338648079</v>
      </c>
      <c r="L1060" s="45">
        <f>IF(K1060/1024 &gt;1,K1060/1024," ")</f>
        <v>2283836.0146484375</v>
      </c>
      <c r="M1060" s="45">
        <f>IF(K1060/1048576 &gt;1,K1060/1048576," ")</f>
        <v>2230.3086080551147</v>
      </c>
      <c r="N1060" s="14">
        <f>IF(K1060&gt;999999999,K1060/1073741824," ")</f>
        <v>2.178035750053823</v>
      </c>
      <c r="O1060" s="194" t="s">
        <v>30572</v>
      </c>
      <c r="P1060" s="197" t="s">
        <v>30573</v>
      </c>
      <c r="Q1060" s="89"/>
    </row>
    <row r="1061" spans="3:17" ht="20.100000000000001" customHeight="1" x14ac:dyDescent="0.3">
      <c r="C1061" s="12"/>
      <c r="D1061" s="217"/>
      <c r="E1061" s="36"/>
      <c r="F1061" s="51"/>
      <c r="G1061" s="9"/>
      <c r="H1061" s="9"/>
      <c r="I1061" s="9"/>
      <c r="J1061" s="9"/>
      <c r="K1061" s="45"/>
      <c r="L1061" s="45"/>
      <c r="M1061" s="45"/>
      <c r="N1061" s="14"/>
    </row>
    <row r="1062" spans="3:17" ht="27" customHeight="1" x14ac:dyDescent="0.35">
      <c r="C1062" s="54" t="s">
        <v>4695</v>
      </c>
      <c r="D1062" s="217"/>
      <c r="E1062" s="36"/>
      <c r="F1062" s="51"/>
      <c r="G1062" s="9"/>
      <c r="H1062" s="9"/>
      <c r="I1062" s="9"/>
      <c r="J1062" s="9"/>
      <c r="K1062" s="45"/>
      <c r="L1062" s="45"/>
      <c r="M1062" s="45"/>
      <c r="N1062" s="14"/>
    </row>
    <row r="1063" spans="3:17" ht="20.100000000000001" customHeight="1" x14ac:dyDescent="0.3">
      <c r="C1063" s="12" t="s">
        <v>38173</v>
      </c>
      <c r="D1063" s="217" t="s">
        <v>4687</v>
      </c>
      <c r="E1063" s="36" t="s">
        <v>10485</v>
      </c>
      <c r="F1063" s="51">
        <v>5.7</v>
      </c>
      <c r="G1063" s="49" t="s">
        <v>704</v>
      </c>
      <c r="H1063" s="13" t="s">
        <v>5892</v>
      </c>
      <c r="I1063" s="9">
        <v>1979</v>
      </c>
      <c r="J1063" s="9"/>
      <c r="K1063" s="45">
        <v>3941015451</v>
      </c>
      <c r="L1063" s="45">
        <f>IF(K1063/1024 &gt;1,K1063/1024," ")</f>
        <v>3848647.9013671875</v>
      </c>
      <c r="M1063" s="45">
        <f>IF(K1063/1048576 &gt;1,K1063/1048576," ")</f>
        <v>3758.445216178894</v>
      </c>
      <c r="N1063" s="14">
        <f>IF(K1063&gt;999999999,K1063/1073741824," ")</f>
        <v>3.6703566564247012</v>
      </c>
      <c r="O1063" s="194" t="s">
        <v>30574</v>
      </c>
      <c r="P1063" s="197" t="s">
        <v>30575</v>
      </c>
    </row>
    <row r="1064" spans="3:17" ht="20.100000000000001" customHeight="1" x14ac:dyDescent="0.3">
      <c r="C1064" s="7" t="s">
        <v>38174</v>
      </c>
      <c r="D1064" s="217" t="s">
        <v>4692</v>
      </c>
      <c r="E1064" s="36" t="s">
        <v>10486</v>
      </c>
      <c r="F1064" s="51">
        <v>4.9000000000000004</v>
      </c>
      <c r="G1064" s="9" t="s">
        <v>704</v>
      </c>
      <c r="H1064" s="9" t="s">
        <v>4693</v>
      </c>
      <c r="I1064" s="9">
        <v>1988</v>
      </c>
      <c r="J1064" s="9"/>
      <c r="K1064" s="45">
        <v>3577754318</v>
      </c>
      <c r="L1064" s="45">
        <f>IF(K1064/1024 &gt;1,K1064/1024," ")</f>
        <v>3493900.701171875</v>
      </c>
      <c r="M1064" s="45">
        <f>IF(K1064/1048576 &gt;1,K1064/1048576," ")</f>
        <v>3412.0124034881592</v>
      </c>
      <c r="N1064" s="14">
        <f>IF(K1064&gt;999999999,K1064/1073741824," ")</f>
        <v>3.3320433627814054</v>
      </c>
      <c r="O1064" s="194" t="s">
        <v>30576</v>
      </c>
      <c r="P1064" s="197" t="s">
        <v>30577</v>
      </c>
      <c r="Q1064" s="89"/>
    </row>
    <row r="1065" spans="3:17" ht="20.100000000000001" customHeight="1" x14ac:dyDescent="0.3">
      <c r="C1065" s="7" t="s">
        <v>38175</v>
      </c>
      <c r="D1065" s="217" t="s">
        <v>4696</v>
      </c>
      <c r="E1065" s="36" t="s">
        <v>10585</v>
      </c>
      <c r="F1065" s="51">
        <v>4.3</v>
      </c>
      <c r="G1065" s="9" t="s">
        <v>704</v>
      </c>
      <c r="H1065" s="9" t="s">
        <v>3740</v>
      </c>
      <c r="I1065" s="9">
        <v>1994</v>
      </c>
      <c r="J1065" s="9"/>
      <c r="K1065" s="45">
        <v>3259471565</v>
      </c>
      <c r="L1065" s="45">
        <f>IF(K1065/1024 &gt;1,K1065/1024," ")</f>
        <v>3183077.7001953125</v>
      </c>
      <c r="M1065" s="45">
        <f>IF(K1065/1048576 &gt;1,K1065/1048576," ")</f>
        <v>3108.4743165969849</v>
      </c>
      <c r="N1065" s="14">
        <f>IF(K1065&gt;999999999,K1065/1073741824," ")</f>
        <v>3.035619449801743</v>
      </c>
      <c r="O1065" s="194" t="s">
        <v>30576</v>
      </c>
      <c r="P1065" s="197" t="s">
        <v>30578</v>
      </c>
    </row>
    <row r="1066" spans="3:17" ht="20.100000000000001" customHeight="1" x14ac:dyDescent="0.3">
      <c r="C1066" s="7" t="s">
        <v>38176</v>
      </c>
      <c r="D1066" s="217" t="s">
        <v>4720</v>
      </c>
      <c r="E1066" s="36" t="s">
        <v>10586</v>
      </c>
      <c r="F1066" s="51">
        <v>3.7</v>
      </c>
      <c r="G1066" s="9" t="s">
        <v>704</v>
      </c>
      <c r="H1066" s="9" t="s">
        <v>3740</v>
      </c>
      <c r="I1066" s="9">
        <v>1998</v>
      </c>
      <c r="J1066" s="9"/>
      <c r="K1066" s="45">
        <v>3218822004</v>
      </c>
      <c r="L1066" s="45">
        <f>IF(K1066/1024 &gt;1,K1066/1024," ")</f>
        <v>3143380.86328125</v>
      </c>
      <c r="M1066" s="45">
        <f>IF(K1066/1048576 &gt;1,K1066/1048576," ")</f>
        <v>3069.7078742980957</v>
      </c>
      <c r="N1066" s="14">
        <f>IF(K1066&gt;999999999,K1066/1073741824," ")</f>
        <v>2.9977615959942341</v>
      </c>
      <c r="O1066" s="194" t="s">
        <v>30576</v>
      </c>
      <c r="P1066" s="197" t="s">
        <v>30579</v>
      </c>
    </row>
    <row r="1067" spans="3:17" ht="20.100000000000001" customHeight="1" x14ac:dyDescent="0.3">
      <c r="C1067" s="7"/>
      <c r="D1067" s="217"/>
      <c r="E1067" s="36"/>
      <c r="F1067" s="51"/>
      <c r="G1067" s="9"/>
      <c r="H1067" s="9"/>
      <c r="I1067" s="9"/>
      <c r="J1067" s="9"/>
      <c r="K1067" s="45"/>
      <c r="L1067" s="45"/>
      <c r="M1067" s="45"/>
      <c r="N1067" s="14"/>
    </row>
    <row r="1068" spans="3:17" ht="27" customHeight="1" x14ac:dyDescent="0.35">
      <c r="C1068" s="54" t="s">
        <v>6931</v>
      </c>
      <c r="D1068" s="217"/>
      <c r="E1068" s="36"/>
      <c r="F1068" s="51"/>
      <c r="G1068" s="9"/>
      <c r="H1068" s="9"/>
      <c r="I1068" s="9"/>
      <c r="J1068" s="9"/>
      <c r="K1068" s="45"/>
      <c r="L1068" s="45"/>
      <c r="M1068" s="45"/>
      <c r="N1068" s="14"/>
    </row>
    <row r="1069" spans="3:17" ht="20.100000000000001" customHeight="1" x14ac:dyDescent="0.3">
      <c r="C1069" s="12" t="s">
        <v>38177</v>
      </c>
      <c r="D1069" s="171" t="s">
        <v>2520</v>
      </c>
      <c r="E1069" s="36" t="s">
        <v>10487</v>
      </c>
      <c r="F1069" s="51">
        <v>6.3</v>
      </c>
      <c r="G1069" s="21" t="s">
        <v>704</v>
      </c>
      <c r="H1069" s="21" t="s">
        <v>3739</v>
      </c>
      <c r="I1069" s="9">
        <v>2000</v>
      </c>
      <c r="J1069" s="9"/>
      <c r="K1069" s="25">
        <v>4643255749</v>
      </c>
      <c r="L1069" s="45">
        <f t="shared" ref="L1069:L1071" si="196">IF(K1069/1024 &gt;1,K1069/1024," ")</f>
        <v>4534429.4423828125</v>
      </c>
      <c r="M1069" s="45">
        <f t="shared" ref="M1069:M1071" si="197">IF(K1069/1048576 &gt;1,K1069/1048576," ")</f>
        <v>4428.1537523269653</v>
      </c>
      <c r="N1069" s="14">
        <f t="shared" ref="N1069:N1071" si="198">IF(K1069&gt;999999999,K1069/1073741824," ")</f>
        <v>4.3243688987568021</v>
      </c>
      <c r="O1069" s="194" t="s">
        <v>17769</v>
      </c>
      <c r="P1069" s="197" t="s">
        <v>30580</v>
      </c>
    </row>
    <row r="1070" spans="3:17" ht="20.100000000000001" customHeight="1" x14ac:dyDescent="0.3">
      <c r="C1070" s="12" t="s">
        <v>38178</v>
      </c>
      <c r="D1070" s="171" t="s">
        <v>2369</v>
      </c>
      <c r="E1070" s="36" t="s">
        <v>10488</v>
      </c>
      <c r="F1070" s="51">
        <v>5.8</v>
      </c>
      <c r="G1070" s="49" t="s">
        <v>704</v>
      </c>
      <c r="H1070" s="9" t="s">
        <v>5878</v>
      </c>
      <c r="I1070" s="9">
        <v>2004</v>
      </c>
      <c r="J1070" s="9"/>
      <c r="K1070" s="45">
        <v>5997634595</v>
      </c>
      <c r="L1070" s="45">
        <f t="shared" si="196"/>
        <v>5857065.0341796875</v>
      </c>
      <c r="M1070" s="45">
        <f t="shared" si="197"/>
        <v>5719.7900724411011</v>
      </c>
      <c r="N1070" s="14">
        <f t="shared" si="198"/>
        <v>5.5857324926182628</v>
      </c>
      <c r="O1070" s="194" t="s">
        <v>30246</v>
      </c>
      <c r="P1070" s="197" t="s">
        <v>30581</v>
      </c>
    </row>
    <row r="1071" spans="3:17" ht="20.100000000000001" customHeight="1" x14ac:dyDescent="0.3">
      <c r="C1071" s="7" t="s">
        <v>38179</v>
      </c>
      <c r="D1071" s="169" t="s">
        <v>3709</v>
      </c>
      <c r="E1071" s="36" t="s">
        <v>10489</v>
      </c>
      <c r="F1071" s="51">
        <v>5.2</v>
      </c>
      <c r="G1071" s="9" t="s">
        <v>704</v>
      </c>
      <c r="H1071" s="9" t="s">
        <v>3744</v>
      </c>
      <c r="I1071" s="9">
        <v>2013</v>
      </c>
      <c r="J1071" s="9"/>
      <c r="K1071" s="45">
        <v>4485024749</v>
      </c>
      <c r="L1071" s="45">
        <f t="shared" si="196"/>
        <v>4379906.9814453125</v>
      </c>
      <c r="M1071" s="45">
        <f t="shared" si="197"/>
        <v>4277.252911567688</v>
      </c>
      <c r="N1071" s="14">
        <f t="shared" si="198"/>
        <v>4.1770047964528203</v>
      </c>
      <c r="O1071" s="194" t="s">
        <v>30582</v>
      </c>
      <c r="P1071" s="197" t="s">
        <v>30583</v>
      </c>
    </row>
    <row r="1072" spans="3:17" ht="20.100000000000001" customHeight="1" x14ac:dyDescent="0.3">
      <c r="C1072" s="7"/>
      <c r="D1072" s="178"/>
      <c r="E1072" s="17"/>
      <c r="F1072" s="49"/>
      <c r="G1072" s="9"/>
      <c r="H1072" s="9"/>
      <c r="I1072" s="9"/>
      <c r="J1072" s="9"/>
      <c r="K1072" s="45"/>
      <c r="L1072" s="45"/>
      <c r="M1072" s="45"/>
      <c r="N1072" s="14"/>
    </row>
    <row r="1073" spans="3:16" ht="27" customHeight="1" x14ac:dyDescent="0.35">
      <c r="C1073" s="8" t="s">
        <v>568</v>
      </c>
      <c r="D1073" s="237"/>
      <c r="E1073" s="6"/>
      <c r="F1073" s="49"/>
      <c r="G1073" s="9"/>
      <c r="H1073" s="9"/>
      <c r="I1073" s="9"/>
      <c r="J1073" s="9"/>
      <c r="K1073" s="23"/>
      <c r="L1073" s="45" t="str">
        <f t="shared" ref="L1073:L1078" si="199">IF(K1073/1024 &gt;1,K1073/1024," ")</f>
        <v xml:space="preserve"> </v>
      </c>
      <c r="M1073" s="45" t="str">
        <f t="shared" ref="M1073:M1078" si="200">IF(K1073/1048576 &gt;1,K1073/1048576," ")</f>
        <v xml:space="preserve"> </v>
      </c>
      <c r="N1073" s="14" t="str">
        <f t="shared" ref="N1073:N1078" si="201">IF(K1073&gt;999999999,K1073/1073741824," ")</f>
        <v xml:space="preserve"> </v>
      </c>
    </row>
    <row r="1074" spans="3:16" ht="20.100000000000001" customHeight="1" x14ac:dyDescent="0.3">
      <c r="C1074" s="7" t="s">
        <v>38180</v>
      </c>
      <c r="D1074" s="217" t="s">
        <v>592</v>
      </c>
      <c r="E1074" s="36" t="s">
        <v>10490</v>
      </c>
      <c r="F1074" s="51">
        <v>7.2</v>
      </c>
      <c r="G1074" s="81" t="s">
        <v>704</v>
      </c>
      <c r="H1074" s="82" t="s">
        <v>4081</v>
      </c>
      <c r="I1074" s="9">
        <v>2003</v>
      </c>
      <c r="J1074" s="9"/>
      <c r="K1074" s="73">
        <v>6335526272</v>
      </c>
      <c r="L1074" s="45">
        <f t="shared" si="199"/>
        <v>6187037.375</v>
      </c>
      <c r="M1074" s="45">
        <f t="shared" si="200"/>
        <v>6042.0286865234375</v>
      </c>
      <c r="N1074" s="14">
        <f t="shared" si="201"/>
        <v>5.9004186391830444</v>
      </c>
      <c r="O1074" s="194" t="s">
        <v>30584</v>
      </c>
      <c r="P1074" s="197" t="s">
        <v>30585</v>
      </c>
    </row>
    <row r="1075" spans="3:16" ht="20.100000000000001" customHeight="1" x14ac:dyDescent="0.3">
      <c r="C1075" s="7" t="s">
        <v>38181</v>
      </c>
      <c r="D1075" s="178" t="s">
        <v>593</v>
      </c>
      <c r="E1075" s="36" t="s">
        <v>10491</v>
      </c>
      <c r="F1075" s="51">
        <v>6.4</v>
      </c>
      <c r="G1075" s="81" t="s">
        <v>704</v>
      </c>
      <c r="H1075" s="82" t="s">
        <v>4081</v>
      </c>
      <c r="I1075" s="9">
        <v>2006</v>
      </c>
      <c r="J1075" s="9"/>
      <c r="K1075" s="73">
        <v>6394636651</v>
      </c>
      <c r="L1075" s="45">
        <f t="shared" si="199"/>
        <v>6244762.3544921875</v>
      </c>
      <c r="M1075" s="45">
        <f t="shared" si="200"/>
        <v>6098.4007368087769</v>
      </c>
      <c r="N1075" s="14">
        <f t="shared" si="201"/>
        <v>5.9554694695398211</v>
      </c>
      <c r="O1075" s="194" t="s">
        <v>30586</v>
      </c>
      <c r="P1075" s="197" t="s">
        <v>30587</v>
      </c>
    </row>
    <row r="1076" spans="3:16" ht="20.100000000000001" customHeight="1" x14ac:dyDescent="0.3">
      <c r="C1076" s="7" t="s">
        <v>38182</v>
      </c>
      <c r="D1076" s="178" t="s">
        <v>930</v>
      </c>
      <c r="E1076" s="36" t="s">
        <v>10587</v>
      </c>
      <c r="F1076" s="51">
        <v>6.1</v>
      </c>
      <c r="G1076" s="81" t="s">
        <v>704</v>
      </c>
      <c r="H1076" s="82" t="s">
        <v>4081</v>
      </c>
      <c r="I1076" s="9">
        <v>2007</v>
      </c>
      <c r="J1076" s="9"/>
      <c r="K1076" s="73">
        <v>7204675762</v>
      </c>
      <c r="L1076" s="45">
        <f t="shared" si="199"/>
        <v>7035816.173828125</v>
      </c>
      <c r="M1076" s="45">
        <f t="shared" si="200"/>
        <v>6870.9142322540283</v>
      </c>
      <c r="N1076" s="14">
        <f t="shared" si="201"/>
        <v>6.7098771799355745</v>
      </c>
      <c r="O1076" s="194" t="s">
        <v>30588</v>
      </c>
      <c r="P1076" s="197" t="s">
        <v>30589</v>
      </c>
    </row>
    <row r="1077" spans="3:16" ht="20.100000000000001" customHeight="1" x14ac:dyDescent="0.3">
      <c r="C1077" s="52" t="s">
        <v>38183</v>
      </c>
      <c r="D1077" s="178" t="s">
        <v>1376</v>
      </c>
      <c r="E1077" s="36" t="s">
        <v>10588</v>
      </c>
      <c r="F1077" s="51">
        <v>5.4</v>
      </c>
      <c r="G1077" s="81" t="s">
        <v>704</v>
      </c>
      <c r="H1077" s="82" t="s">
        <v>4081</v>
      </c>
      <c r="I1077" s="21">
        <v>2011</v>
      </c>
      <c r="J1077" s="21"/>
      <c r="K1077" s="73">
        <v>6036610082</v>
      </c>
      <c r="L1077" s="45">
        <f t="shared" si="199"/>
        <v>5895127.033203125</v>
      </c>
      <c r="M1077" s="45">
        <f t="shared" si="200"/>
        <v>5756.9599933624268</v>
      </c>
      <c r="N1077" s="14">
        <f t="shared" si="201"/>
        <v>5.6220312435179949</v>
      </c>
      <c r="O1077" s="194" t="s">
        <v>30590</v>
      </c>
      <c r="P1077" s="197" t="s">
        <v>30591</v>
      </c>
    </row>
    <row r="1078" spans="3:16" ht="20.100000000000001" customHeight="1" x14ac:dyDescent="0.3">
      <c r="C1078" s="20" t="s">
        <v>38184</v>
      </c>
      <c r="D1078" s="167" t="s">
        <v>7640</v>
      </c>
      <c r="E1078" s="36" t="s">
        <v>10589</v>
      </c>
      <c r="F1078" s="81">
        <v>5.4</v>
      </c>
      <c r="G1078" s="81" t="s">
        <v>704</v>
      </c>
      <c r="H1078" s="82" t="s">
        <v>4081</v>
      </c>
      <c r="I1078" s="79">
        <v>2017</v>
      </c>
      <c r="J1078" s="79"/>
      <c r="K1078" s="73">
        <v>5153441716</v>
      </c>
      <c r="L1078" s="45">
        <f t="shared" si="199"/>
        <v>5032657.92578125</v>
      </c>
      <c r="M1078" s="45">
        <f t="shared" si="200"/>
        <v>4914.705005645752</v>
      </c>
      <c r="N1078" s="14">
        <f t="shared" si="201"/>
        <v>4.7995166070759296</v>
      </c>
      <c r="O1078" s="194" t="s">
        <v>30592</v>
      </c>
      <c r="P1078" s="197" t="s">
        <v>30593</v>
      </c>
    </row>
    <row r="1079" spans="3:16" ht="20.100000000000001" customHeight="1" x14ac:dyDescent="0.3">
      <c r="C1079" s="52"/>
      <c r="D1079" s="178"/>
      <c r="E1079" s="36"/>
      <c r="F1079" s="51"/>
      <c r="G1079" s="9"/>
      <c r="H1079" s="9"/>
      <c r="I1079" s="21"/>
      <c r="J1079" s="21"/>
      <c r="K1079" s="45"/>
      <c r="L1079" s="45"/>
      <c r="M1079" s="45"/>
      <c r="N1079" s="14"/>
    </row>
    <row r="1080" spans="3:16" ht="27" customHeight="1" x14ac:dyDescent="0.35">
      <c r="C1080" s="57" t="s">
        <v>2927</v>
      </c>
      <c r="D1080" s="178"/>
      <c r="E1080" s="36"/>
      <c r="F1080" s="51"/>
      <c r="G1080" s="9"/>
      <c r="H1080" s="9"/>
      <c r="I1080" s="21"/>
      <c r="J1080" s="21"/>
      <c r="K1080" s="45"/>
      <c r="L1080" s="45"/>
      <c r="M1080" s="45"/>
      <c r="N1080" s="14"/>
    </row>
    <row r="1081" spans="3:16" ht="20.100000000000001" customHeight="1" x14ac:dyDescent="0.3">
      <c r="C1081" s="12" t="s">
        <v>38185</v>
      </c>
      <c r="D1081" s="217" t="s">
        <v>2927</v>
      </c>
      <c r="E1081" s="267" t="s">
        <v>38103</v>
      </c>
      <c r="F1081" s="51">
        <v>6.9</v>
      </c>
      <c r="G1081" s="9" t="s">
        <v>704</v>
      </c>
      <c r="H1081" s="9" t="s">
        <v>3763</v>
      </c>
      <c r="I1081" s="9">
        <v>1982</v>
      </c>
      <c r="J1081" s="9"/>
      <c r="K1081" s="45">
        <v>4411894819</v>
      </c>
      <c r="L1081" s="45">
        <f t="shared" ref="L1081:L1101" si="202">IF(K1081/1024 &gt;1,K1081/1024," ")</f>
        <v>4308491.0341796875</v>
      </c>
      <c r="M1081" s="45">
        <f t="shared" ref="M1081:M1101" si="203">IF(K1081/1048576 &gt;1,K1081/1048576," ")</f>
        <v>4207.5107755661011</v>
      </c>
      <c r="N1081" s="14">
        <f t="shared" ref="N1081:N1101" si="204">IF(K1081&gt;999999999,K1081/1073741824," ")</f>
        <v>4.1088972417637706</v>
      </c>
      <c r="O1081" s="194" t="s">
        <v>30594</v>
      </c>
      <c r="P1081" s="197" t="s">
        <v>30595</v>
      </c>
    </row>
    <row r="1082" spans="3:16" ht="20.100000000000001" customHeight="1" x14ac:dyDescent="0.3">
      <c r="C1082" s="12" t="s">
        <v>38186</v>
      </c>
      <c r="D1082" s="177" t="s">
        <v>4565</v>
      </c>
      <c r="E1082" s="36" t="s">
        <v>10492</v>
      </c>
      <c r="F1082" s="51">
        <v>5.0999999999999996</v>
      </c>
      <c r="G1082" s="9" t="s">
        <v>704</v>
      </c>
      <c r="H1082" s="9" t="s">
        <v>3739</v>
      </c>
      <c r="I1082" s="9">
        <v>1986</v>
      </c>
      <c r="J1082" s="9"/>
      <c r="K1082" s="45">
        <v>3889561454</v>
      </c>
      <c r="L1082" s="45">
        <f t="shared" si="202"/>
        <v>3798399.857421875</v>
      </c>
      <c r="M1082" s="45">
        <f t="shared" si="203"/>
        <v>3709.3748607635498</v>
      </c>
      <c r="N1082" s="14">
        <f t="shared" si="204"/>
        <v>3.6224363874644041</v>
      </c>
      <c r="O1082" s="194" t="s">
        <v>30596</v>
      </c>
      <c r="P1082" s="197" t="s">
        <v>30597</v>
      </c>
    </row>
    <row r="1083" spans="3:16" ht="20.100000000000001" customHeight="1" x14ac:dyDescent="0.3">
      <c r="C1083" s="12" t="s">
        <v>38187</v>
      </c>
      <c r="D1083" s="217" t="s">
        <v>4566</v>
      </c>
      <c r="E1083" s="36" t="s">
        <v>10590</v>
      </c>
      <c r="F1083" s="51">
        <v>4.2</v>
      </c>
      <c r="G1083" s="9" t="s">
        <v>704</v>
      </c>
      <c r="H1083" s="9" t="s">
        <v>3756</v>
      </c>
      <c r="I1083" s="9">
        <v>1988</v>
      </c>
      <c r="J1083" s="9"/>
      <c r="K1083" s="45">
        <v>4182123938</v>
      </c>
      <c r="L1083" s="45">
        <f t="shared" si="202"/>
        <v>4084105.408203125</v>
      </c>
      <c r="M1083" s="45">
        <f t="shared" si="203"/>
        <v>3988.3841876983643</v>
      </c>
      <c r="N1083" s="14">
        <f t="shared" si="204"/>
        <v>3.8949064332991838</v>
      </c>
      <c r="O1083" s="194" t="s">
        <v>30598</v>
      </c>
      <c r="P1083" s="197" t="s">
        <v>30599</v>
      </c>
    </row>
    <row r="1084" spans="3:16" ht="20.100000000000001" customHeight="1" x14ac:dyDescent="0.3">
      <c r="C1084" s="29" t="s">
        <v>38188</v>
      </c>
      <c r="D1084" s="177" t="s">
        <v>2927</v>
      </c>
      <c r="E1084" s="36" t="s">
        <v>10591</v>
      </c>
      <c r="F1084" s="49">
        <v>4.3</v>
      </c>
      <c r="G1084" s="9" t="s">
        <v>704</v>
      </c>
      <c r="H1084" s="9" t="s">
        <v>4081</v>
      </c>
      <c r="I1084" s="9">
        <v>2015</v>
      </c>
      <c r="J1084" s="9"/>
      <c r="K1084" s="45">
        <v>4461313724</v>
      </c>
      <c r="L1084" s="45">
        <f t="shared" ref="L1084" si="205">IF(K1084/1024 &gt;1,K1084/1024," ")</f>
        <v>4356751.68359375</v>
      </c>
      <c r="M1084" s="45">
        <f t="shared" ref="M1084" si="206">IF(K1084/1048576 &gt;1,K1084/1048576," ")</f>
        <v>4254.6403160095215</v>
      </c>
      <c r="N1084" s="14">
        <f t="shared" ref="N1084" si="207">IF(K1084&gt;999999999,K1084/1073741824," ")</f>
        <v>4.1549221836030483</v>
      </c>
      <c r="O1084" s="194" t="s">
        <v>30600</v>
      </c>
      <c r="P1084" s="197" t="s">
        <v>30601</v>
      </c>
    </row>
    <row r="1085" spans="3:16" ht="20.100000000000001" customHeight="1" x14ac:dyDescent="0.25"/>
    <row r="1086" spans="3:16" ht="27" customHeight="1" x14ac:dyDescent="0.35">
      <c r="C1086" s="268" t="s">
        <v>33090</v>
      </c>
      <c r="D1086" s="167"/>
      <c r="E1086" s="36"/>
      <c r="F1086" s="81"/>
      <c r="G1086" s="13"/>
      <c r="H1086" s="13"/>
      <c r="I1086" s="79"/>
      <c r="J1086" s="79"/>
      <c r="K1086" s="73"/>
      <c r="L1086" s="45"/>
      <c r="M1086" s="45"/>
      <c r="N1086" s="14"/>
    </row>
    <row r="1087" spans="3:16" ht="20.100000000000001" customHeight="1" x14ac:dyDescent="0.3">
      <c r="C1087" s="109" t="s">
        <v>38189</v>
      </c>
      <c r="D1087" s="159" t="s">
        <v>4389</v>
      </c>
      <c r="E1087" s="267" t="s">
        <v>16677</v>
      </c>
      <c r="F1087" s="104">
        <v>6.8</v>
      </c>
      <c r="G1087" s="99" t="s">
        <v>704</v>
      </c>
      <c r="H1087" s="101" t="s">
        <v>5871</v>
      </c>
      <c r="I1087" s="101">
        <v>1987</v>
      </c>
      <c r="J1087" s="101"/>
      <c r="K1087" s="90">
        <v>4059547196</v>
      </c>
      <c r="L1087" s="90">
        <f>IF(K1087/1024 &gt;1,K1087/1024," ")</f>
        <v>3964401.55859375</v>
      </c>
      <c r="M1087" s="90">
        <f>IF(K1087/1048576 &gt;1,K1087/1048576," ")</f>
        <v>3871.485897064209</v>
      </c>
      <c r="N1087" s="91">
        <f>IF(K1087&gt;999999999,K1087/1073741824," ")</f>
        <v>3.7807479463517666</v>
      </c>
      <c r="O1087" s="194" t="s">
        <v>28594</v>
      </c>
      <c r="P1087" s="197" t="s">
        <v>28595</v>
      </c>
    </row>
    <row r="1088" spans="3:16" ht="20.100000000000001" customHeight="1" x14ac:dyDescent="0.3">
      <c r="C1088" s="102" t="s">
        <v>38190</v>
      </c>
      <c r="D1088" s="159" t="s">
        <v>38104</v>
      </c>
      <c r="E1088" s="267" t="s">
        <v>12177</v>
      </c>
      <c r="F1088" s="104">
        <v>6.8</v>
      </c>
      <c r="G1088" s="94" t="s">
        <v>704</v>
      </c>
      <c r="H1088" s="101" t="s">
        <v>3740</v>
      </c>
      <c r="I1088" s="94">
        <v>1992</v>
      </c>
      <c r="J1088" s="94"/>
      <c r="K1088" s="90">
        <v>3691713998</v>
      </c>
      <c r="L1088" s="90">
        <f>IF(K1088/1024 &gt;1,K1088/1024," ")</f>
        <v>3605189.451171875</v>
      </c>
      <c r="M1088" s="90">
        <f>IF(K1088/1048576 &gt;1,K1088/1048576," ")</f>
        <v>3520.6928234100342</v>
      </c>
      <c r="N1088" s="91">
        <f>IF(K1088&gt;999999999,K1088/1073741824," ")</f>
        <v>3.4381765853613615</v>
      </c>
      <c r="O1088" s="194" t="s">
        <v>21023</v>
      </c>
      <c r="P1088" s="197" t="s">
        <v>21024</v>
      </c>
    </row>
    <row r="1089" spans="3:17" ht="20.100000000000001" customHeight="1" x14ac:dyDescent="0.3">
      <c r="C1089" s="102" t="s">
        <v>38191</v>
      </c>
      <c r="D1089" s="159" t="s">
        <v>3392</v>
      </c>
      <c r="E1089" s="267" t="s">
        <v>15866</v>
      </c>
      <c r="F1089" s="104">
        <v>5.8</v>
      </c>
      <c r="G1089" s="101" t="s">
        <v>704</v>
      </c>
      <c r="H1089" s="101" t="s">
        <v>3739</v>
      </c>
      <c r="I1089" s="101">
        <v>2013</v>
      </c>
      <c r="J1089" s="101"/>
      <c r="K1089" s="90">
        <v>3816175222</v>
      </c>
      <c r="L1089" s="90">
        <f>IF(K1089/1024 &gt;1,K1089/1024," ")</f>
        <v>3726733.615234375</v>
      </c>
      <c r="M1089" s="90">
        <f>IF(K1089/1048576 &gt;1,K1089/1048576," ")</f>
        <v>3639.3882961273193</v>
      </c>
      <c r="N1089" s="91">
        <f>IF(K1089&gt;999999999,K1089/1073741824," ")</f>
        <v>3.5540901329368353</v>
      </c>
      <c r="O1089" s="194" t="s">
        <v>27212</v>
      </c>
      <c r="P1089" s="197" t="s">
        <v>27213</v>
      </c>
    </row>
    <row r="1090" spans="3:17" ht="20.100000000000001" customHeight="1" x14ac:dyDescent="0.25"/>
    <row r="1091" spans="3:17" ht="27" customHeight="1" x14ac:dyDescent="0.35">
      <c r="C1091" s="268" t="s">
        <v>33151</v>
      </c>
      <c r="D1091" s="167"/>
      <c r="E1091" s="36"/>
      <c r="F1091" s="81"/>
      <c r="G1091" s="13"/>
      <c r="H1091" s="13"/>
      <c r="I1091" s="79"/>
      <c r="J1091" s="79"/>
      <c r="K1091" s="73"/>
      <c r="L1091" s="45"/>
      <c r="M1091" s="45"/>
      <c r="N1091" s="14"/>
    </row>
    <row r="1092" spans="3:17" ht="20.100000000000001" customHeight="1" x14ac:dyDescent="0.3">
      <c r="C1092" s="109" t="s">
        <v>38192</v>
      </c>
      <c r="D1092" s="160" t="s">
        <v>2695</v>
      </c>
      <c r="E1092" s="267" t="s">
        <v>15925</v>
      </c>
      <c r="F1092" s="104">
        <v>8.4</v>
      </c>
      <c r="G1092" s="101" t="s">
        <v>704</v>
      </c>
      <c r="H1092" s="101" t="s">
        <v>3740</v>
      </c>
      <c r="I1092" s="101">
        <v>1960</v>
      </c>
      <c r="J1092" s="101"/>
      <c r="K1092" s="90">
        <v>4354789999</v>
      </c>
      <c r="L1092" s="90">
        <f>IF(K1092/1024 &gt;1,K1092/1024," ")</f>
        <v>4252724.6083984375</v>
      </c>
      <c r="M1092" s="90">
        <f>IF(K1092/1048576 &gt;1,K1092/1048576," ")</f>
        <v>4153.0513753890991</v>
      </c>
      <c r="N1092" s="91">
        <f>IF(K1092&gt;999999999,K1092/1073741824," ")</f>
        <v>4.0557142337784171</v>
      </c>
      <c r="O1092" s="194" t="s">
        <v>27316</v>
      </c>
      <c r="P1092" s="197" t="s">
        <v>31541</v>
      </c>
      <c r="Q1092" s="89"/>
    </row>
    <row r="1093" spans="3:17" ht="20.100000000000001" customHeight="1" x14ac:dyDescent="0.3">
      <c r="C1093" s="20" t="s">
        <v>38193</v>
      </c>
      <c r="D1093" s="161" t="s">
        <v>7280</v>
      </c>
      <c r="E1093" s="267" t="s">
        <v>15922</v>
      </c>
      <c r="F1093" s="99">
        <v>5.2</v>
      </c>
      <c r="G1093" s="99" t="s">
        <v>704</v>
      </c>
      <c r="H1093" s="101" t="s">
        <v>5871</v>
      </c>
      <c r="I1093" s="101">
        <v>1983</v>
      </c>
      <c r="J1093" s="101"/>
      <c r="K1093" s="90">
        <v>4361715778</v>
      </c>
      <c r="L1093" s="90">
        <f>IF(K1093/1024 &gt;1,K1093/1024," ")</f>
        <v>4259488.064453125</v>
      </c>
      <c r="M1093" s="90">
        <f>IF(K1093/1048576 &gt;1,K1093/1048576," ")</f>
        <v>4159.6563129425049</v>
      </c>
      <c r="N1093" s="91">
        <f>IF(K1093&gt;999999999,K1093/1073741824," ")</f>
        <v>4.0621643681079149</v>
      </c>
      <c r="O1093" s="194" t="s">
        <v>27311</v>
      </c>
      <c r="P1093" s="197" t="s">
        <v>27312</v>
      </c>
    </row>
    <row r="1094" spans="3:17" ht="20.100000000000001" customHeight="1" x14ac:dyDescent="0.3">
      <c r="C1094" s="112" t="s">
        <v>38194</v>
      </c>
      <c r="D1094" s="161" t="s">
        <v>7281</v>
      </c>
      <c r="E1094" s="267" t="s">
        <v>15923</v>
      </c>
      <c r="F1094" s="99">
        <v>3.9</v>
      </c>
      <c r="G1094" s="99" t="s">
        <v>704</v>
      </c>
      <c r="H1094" s="105" t="s">
        <v>5892</v>
      </c>
      <c r="I1094" s="101">
        <v>1986</v>
      </c>
      <c r="J1094" s="101"/>
      <c r="K1094" s="90">
        <v>3588933752</v>
      </c>
      <c r="L1094" s="90">
        <f>IF(K1094/1024 &gt;1,K1094/1024," ")</f>
        <v>3504818.1171875</v>
      </c>
      <c r="M1094" s="90">
        <f>IF(K1094/1048576 &gt;1,K1094/1048576," ")</f>
        <v>3422.673942565918</v>
      </c>
      <c r="N1094" s="91">
        <f>IF(K1094&gt;999999999,K1094/1073741824," ")</f>
        <v>3.3424550220370293</v>
      </c>
      <c r="O1094" s="194" t="s">
        <v>27313</v>
      </c>
      <c r="P1094" s="197" t="s">
        <v>27314</v>
      </c>
    </row>
    <row r="1095" spans="3:17" ht="20.100000000000001" customHeight="1" x14ac:dyDescent="0.3">
      <c r="C1095" s="20" t="s">
        <v>38195</v>
      </c>
      <c r="D1095" s="161" t="s">
        <v>7282</v>
      </c>
      <c r="E1095" s="36" t="s">
        <v>15924</v>
      </c>
      <c r="F1095" s="99">
        <v>3.9</v>
      </c>
      <c r="G1095" s="99" t="s">
        <v>704</v>
      </c>
      <c r="H1095" s="105" t="s">
        <v>5892</v>
      </c>
      <c r="I1095" s="101">
        <v>1990</v>
      </c>
      <c r="J1095" s="101"/>
      <c r="K1095" s="90">
        <v>3545888547</v>
      </c>
      <c r="L1095" s="90">
        <f>IF(K1095/1024 &gt;1,K1095/1024," ")</f>
        <v>3462781.7841796875</v>
      </c>
      <c r="M1095" s="90">
        <f>IF(K1095/1048576 &gt;1,K1095/1048576," ")</f>
        <v>3381.6228361129761</v>
      </c>
      <c r="N1095" s="91">
        <f>IF(K1095&gt;999999999,K1095/1073741824," ")</f>
        <v>3.3023660508915782</v>
      </c>
      <c r="O1095" s="194" t="s">
        <v>27315</v>
      </c>
      <c r="P1095" s="197" t="s">
        <v>31540</v>
      </c>
    </row>
    <row r="1096" spans="3:17" ht="20.100000000000001" customHeight="1" x14ac:dyDescent="0.3">
      <c r="C1096" s="7"/>
      <c r="D1096" s="178"/>
      <c r="E1096" s="17"/>
      <c r="F1096" s="49"/>
      <c r="G1096" s="9"/>
      <c r="H1096" s="9"/>
      <c r="I1096" s="9"/>
      <c r="J1096" s="9"/>
      <c r="K1096" s="45"/>
      <c r="L1096" s="45" t="str">
        <f t="shared" si="202"/>
        <v xml:space="preserve"> </v>
      </c>
      <c r="M1096" s="45" t="str">
        <f t="shared" si="203"/>
        <v xml:space="preserve"> </v>
      </c>
      <c r="N1096" s="14" t="str">
        <f t="shared" si="204"/>
        <v xml:space="preserve"> </v>
      </c>
    </row>
    <row r="1097" spans="3:17" ht="27" customHeight="1" x14ac:dyDescent="0.35">
      <c r="C1097" s="8" t="s">
        <v>122</v>
      </c>
      <c r="D1097" s="237"/>
      <c r="E1097" s="6"/>
      <c r="F1097" s="49"/>
      <c r="G1097" s="9"/>
      <c r="H1097" s="9"/>
      <c r="I1097" s="9"/>
      <c r="J1097" s="9"/>
      <c r="K1097" s="45"/>
      <c r="L1097" s="45" t="str">
        <f t="shared" si="202"/>
        <v xml:space="preserve"> </v>
      </c>
      <c r="M1097" s="45" t="str">
        <f t="shared" si="203"/>
        <v xml:space="preserve"> </v>
      </c>
      <c r="N1097" s="14" t="str">
        <f t="shared" si="204"/>
        <v xml:space="preserve"> </v>
      </c>
    </row>
    <row r="1098" spans="3:17" ht="20.100000000000001" customHeight="1" x14ac:dyDescent="0.3">
      <c r="C1098" s="17" t="s">
        <v>38196</v>
      </c>
      <c r="D1098" s="178" t="s">
        <v>931</v>
      </c>
      <c r="E1098" s="36" t="s">
        <v>10493</v>
      </c>
      <c r="F1098" s="51">
        <v>6.5</v>
      </c>
      <c r="G1098" s="9" t="s">
        <v>704</v>
      </c>
      <c r="H1098" s="9" t="s">
        <v>3740</v>
      </c>
      <c r="I1098" s="9">
        <v>1982</v>
      </c>
      <c r="J1098" s="9"/>
      <c r="K1098" s="45">
        <v>6851159430</v>
      </c>
      <c r="L1098" s="45">
        <f t="shared" si="202"/>
        <v>6690585.380859375</v>
      </c>
      <c r="M1098" s="45">
        <f t="shared" si="203"/>
        <v>6533.7747859954834</v>
      </c>
      <c r="N1098" s="14">
        <f t="shared" si="204"/>
        <v>6.3806394394487143</v>
      </c>
      <c r="O1098" s="194" t="s">
        <v>30602</v>
      </c>
      <c r="P1098" s="197" t="s">
        <v>30603</v>
      </c>
    </row>
    <row r="1099" spans="3:17" ht="20.100000000000001" customHeight="1" x14ac:dyDescent="0.3">
      <c r="C1099" s="17" t="s">
        <v>38197</v>
      </c>
      <c r="D1099" s="217" t="s">
        <v>932</v>
      </c>
      <c r="E1099" s="36" t="s">
        <v>10494</v>
      </c>
      <c r="F1099" s="51">
        <v>5.4</v>
      </c>
      <c r="G1099" s="9" t="s">
        <v>704</v>
      </c>
      <c r="H1099" s="9" t="s">
        <v>3956</v>
      </c>
      <c r="I1099" s="9">
        <v>1985</v>
      </c>
      <c r="J1099" s="9"/>
      <c r="K1099" s="45">
        <v>4212143359</v>
      </c>
      <c r="L1099" s="45">
        <f t="shared" si="202"/>
        <v>4113421.2490234375</v>
      </c>
      <c r="M1099" s="45">
        <f t="shared" si="203"/>
        <v>4017.0129384994507</v>
      </c>
      <c r="N1099" s="14">
        <f t="shared" si="204"/>
        <v>3.9228641977533698</v>
      </c>
      <c r="O1099" s="194" t="s">
        <v>18390</v>
      </c>
      <c r="P1099" s="197" t="s">
        <v>30604</v>
      </c>
      <c r="Q1099" s="89"/>
    </row>
    <row r="1100" spans="3:17" ht="20.100000000000001" customHeight="1" x14ac:dyDescent="0.3">
      <c r="C1100" s="17" t="s">
        <v>38198</v>
      </c>
      <c r="D1100" s="217" t="s">
        <v>272</v>
      </c>
      <c r="E1100" s="36" t="s">
        <v>10592</v>
      </c>
      <c r="F1100" s="51">
        <v>4.8</v>
      </c>
      <c r="G1100" s="9" t="s">
        <v>704</v>
      </c>
      <c r="H1100" s="9" t="s">
        <v>3740</v>
      </c>
      <c r="I1100" s="9">
        <v>1988</v>
      </c>
      <c r="J1100" s="9"/>
      <c r="K1100" s="45">
        <v>3528031140</v>
      </c>
      <c r="L1100" s="45">
        <f t="shared" si="202"/>
        <v>3445342.91015625</v>
      </c>
      <c r="M1100" s="45">
        <f t="shared" si="203"/>
        <v>3364.5926856994629</v>
      </c>
      <c r="N1100" s="14">
        <f t="shared" si="204"/>
        <v>3.2857350446283817</v>
      </c>
      <c r="O1100" s="194" t="s">
        <v>30605</v>
      </c>
      <c r="P1100" s="197" t="s">
        <v>30606</v>
      </c>
      <c r="Q1100" s="89"/>
    </row>
    <row r="1101" spans="3:17" ht="20.100000000000001" customHeight="1" x14ac:dyDescent="0.3">
      <c r="C1101" s="7" t="s">
        <v>38199</v>
      </c>
      <c r="D1101" s="178" t="s">
        <v>122</v>
      </c>
      <c r="E1101" s="36" t="s">
        <v>10593</v>
      </c>
      <c r="F1101" s="51">
        <v>5.5</v>
      </c>
      <c r="G1101" s="9" t="s">
        <v>704</v>
      </c>
      <c r="H1101" s="9" t="s">
        <v>3744</v>
      </c>
      <c r="I1101" s="9">
        <v>2008</v>
      </c>
      <c r="J1101" s="9"/>
      <c r="K1101" s="45">
        <v>3222498193</v>
      </c>
      <c r="L1101" s="45">
        <f t="shared" si="202"/>
        <v>3146970.8916015625</v>
      </c>
      <c r="M1101" s="45">
        <f t="shared" si="203"/>
        <v>3073.2137613296509</v>
      </c>
      <c r="N1101" s="14">
        <f t="shared" si="204"/>
        <v>3.0011853137984872</v>
      </c>
      <c r="O1101" s="194" t="s">
        <v>30607</v>
      </c>
      <c r="P1101" s="197" t="s">
        <v>30608</v>
      </c>
    </row>
    <row r="1102" spans="3:17" ht="20.100000000000001" customHeight="1" x14ac:dyDescent="0.3">
      <c r="C1102" s="7" t="s">
        <v>38200</v>
      </c>
      <c r="D1102" s="157" t="s">
        <v>8799</v>
      </c>
      <c r="E1102" s="36" t="s">
        <v>10594</v>
      </c>
      <c r="F1102" s="81">
        <v>5.5</v>
      </c>
      <c r="G1102" s="13" t="s">
        <v>704</v>
      </c>
      <c r="H1102" s="13" t="s">
        <v>3757</v>
      </c>
      <c r="I1102" s="79">
        <v>2019</v>
      </c>
      <c r="J1102" s="79"/>
      <c r="K1102" s="73">
        <v>5436194816</v>
      </c>
      <c r="L1102" s="45">
        <f t="shared" ref="L1102" si="208">IF(K1102/1024 &gt;1,K1102/1024," ")</f>
        <v>5308784</v>
      </c>
      <c r="M1102" s="45">
        <f t="shared" ref="M1102" si="209">IF(K1102/1048576 &gt;1,K1102/1048576," ")</f>
        <v>5184.359375</v>
      </c>
      <c r="N1102" s="14">
        <f t="shared" ref="N1102" si="210">IF(K1102&gt;999999999,K1102/1073741824," ")</f>
        <v>5.0628509521484375</v>
      </c>
      <c r="O1102" s="194" t="s">
        <v>30609</v>
      </c>
      <c r="P1102" s="197" t="s">
        <v>30610</v>
      </c>
    </row>
    <row r="1103" spans="3:17" ht="20.100000000000001" customHeight="1" x14ac:dyDescent="0.3">
      <c r="C1103" s="7"/>
      <c r="D1103" s="178"/>
      <c r="E1103" s="36"/>
      <c r="F1103" s="51"/>
      <c r="G1103" s="9"/>
      <c r="H1103" s="9"/>
      <c r="I1103" s="9"/>
      <c r="J1103" s="9"/>
      <c r="K1103" s="45"/>
      <c r="L1103" s="45"/>
      <c r="M1103" s="45"/>
      <c r="N1103" s="14"/>
    </row>
    <row r="1104" spans="3:17" ht="27" customHeight="1" x14ac:dyDescent="0.35">
      <c r="C1104" s="8" t="s">
        <v>4492</v>
      </c>
      <c r="D1104" s="178"/>
      <c r="E1104" s="36"/>
      <c r="F1104" s="51"/>
      <c r="G1104" s="9"/>
      <c r="H1104" s="9"/>
      <c r="I1104" s="9"/>
      <c r="J1104" s="9"/>
      <c r="K1104" s="45"/>
      <c r="L1104" s="45"/>
      <c r="M1104" s="45"/>
      <c r="N1104" s="14"/>
    </row>
    <row r="1105" spans="3:17" ht="20.100000000000001" customHeight="1" x14ac:dyDescent="0.3">
      <c r="C1105" s="12" t="s">
        <v>38201</v>
      </c>
      <c r="D1105" s="177" t="s">
        <v>4484</v>
      </c>
      <c r="E1105" s="36" t="s">
        <v>10495</v>
      </c>
      <c r="F1105" s="51">
        <v>6.5</v>
      </c>
      <c r="G1105" s="9" t="s">
        <v>704</v>
      </c>
      <c r="H1105" s="9" t="s">
        <v>3782</v>
      </c>
      <c r="I1105" s="9">
        <v>2007</v>
      </c>
      <c r="J1105" s="9"/>
      <c r="K1105" s="45">
        <v>3206362267</v>
      </c>
      <c r="L1105" s="45">
        <f t="shared" ref="L1105:L1117" si="211">IF(K1105/1024 &gt;1,K1105/1024," ")</f>
        <v>3131213.1513671875</v>
      </c>
      <c r="M1105" s="45">
        <f t="shared" ref="M1105:M1117" si="212">IF(K1105/1048576 &gt;1,K1105/1048576," ")</f>
        <v>3057.825343132019</v>
      </c>
      <c r="N1105" s="14">
        <f t="shared" ref="N1105:N1117" si="213">IF(K1105&gt;999999999,K1105/1073741824," ")</f>
        <v>2.9861575616523623</v>
      </c>
      <c r="O1105" s="194" t="s">
        <v>30611</v>
      </c>
      <c r="P1105" s="197" t="s">
        <v>30612</v>
      </c>
    </row>
    <row r="1106" spans="3:17" ht="20.100000000000001" customHeight="1" x14ac:dyDescent="0.3">
      <c r="C1106" s="7" t="s">
        <v>38202</v>
      </c>
      <c r="D1106" s="217" t="s">
        <v>4485</v>
      </c>
      <c r="E1106" s="36" t="s">
        <v>10496</v>
      </c>
      <c r="F1106" s="51">
        <v>5.4</v>
      </c>
      <c r="G1106" s="9" t="s">
        <v>704</v>
      </c>
      <c r="H1106" s="9" t="s">
        <v>3782</v>
      </c>
      <c r="I1106" s="9">
        <v>2009</v>
      </c>
      <c r="J1106" s="9"/>
      <c r="K1106" s="45">
        <v>3231797560</v>
      </c>
      <c r="L1106" s="45">
        <f t="shared" si="211"/>
        <v>3156052.3046875</v>
      </c>
      <c r="M1106" s="45">
        <f t="shared" si="212"/>
        <v>3082.0823287963867</v>
      </c>
      <c r="N1106" s="14">
        <f t="shared" si="213"/>
        <v>3.0098460242152214</v>
      </c>
      <c r="O1106" s="194" t="s">
        <v>30613</v>
      </c>
      <c r="P1106" s="197" t="s">
        <v>30614</v>
      </c>
    </row>
    <row r="1107" spans="3:17" ht="20.100000000000001" customHeight="1" x14ac:dyDescent="0.3">
      <c r="C1107" s="7" t="s">
        <v>38203</v>
      </c>
      <c r="D1107" s="217" t="s">
        <v>4486</v>
      </c>
      <c r="E1107" s="36" t="s">
        <v>10595</v>
      </c>
      <c r="F1107" s="51">
        <v>5.0999999999999996</v>
      </c>
      <c r="G1107" s="9" t="s">
        <v>704</v>
      </c>
      <c r="H1107" s="9" t="s">
        <v>3739</v>
      </c>
      <c r="I1107" s="9">
        <v>2012</v>
      </c>
      <c r="J1107" s="9"/>
      <c r="K1107" s="45">
        <v>3062801956</v>
      </c>
      <c r="L1107" s="45">
        <f t="shared" si="211"/>
        <v>2991017.53515625</v>
      </c>
      <c r="M1107" s="45">
        <f t="shared" si="212"/>
        <v>2920.9155616760254</v>
      </c>
      <c r="N1107" s="14">
        <f t="shared" si="213"/>
        <v>2.8524566031992435</v>
      </c>
      <c r="O1107" s="194" t="s">
        <v>30615</v>
      </c>
      <c r="P1107" s="197" t="s">
        <v>30616</v>
      </c>
    </row>
    <row r="1108" spans="3:17" ht="20.100000000000001" customHeight="1" x14ac:dyDescent="0.3">
      <c r="C1108" s="12" t="s">
        <v>38204</v>
      </c>
      <c r="D1108" s="217" t="s">
        <v>5091</v>
      </c>
      <c r="E1108" s="36" t="s">
        <v>10596</v>
      </c>
      <c r="F1108" s="49">
        <v>4.3</v>
      </c>
      <c r="G1108" s="51" t="s">
        <v>704</v>
      </c>
      <c r="H1108" s="9" t="s">
        <v>3758</v>
      </c>
      <c r="I1108" s="9">
        <v>2014</v>
      </c>
      <c r="J1108" s="9"/>
      <c r="K1108" s="45">
        <v>3494577557</v>
      </c>
      <c r="L1108" s="45">
        <f t="shared" si="211"/>
        <v>3412673.3955078125</v>
      </c>
      <c r="M1108" s="45">
        <f t="shared" si="212"/>
        <v>3332.6888628005981</v>
      </c>
      <c r="N1108" s="14">
        <f t="shared" si="213"/>
        <v>3.2545789675787091</v>
      </c>
      <c r="O1108" s="194" t="s">
        <v>30617</v>
      </c>
      <c r="P1108" s="197" t="s">
        <v>30618</v>
      </c>
    </row>
    <row r="1109" spans="3:17" ht="20.100000000000001" customHeight="1" x14ac:dyDescent="0.3">
      <c r="C1109" s="20"/>
      <c r="D1109" s="167"/>
      <c r="E1109" s="36"/>
      <c r="F1109" s="81"/>
      <c r="G1109" s="13"/>
      <c r="H1109" s="13"/>
      <c r="I1109" s="79"/>
      <c r="J1109" s="79"/>
      <c r="K1109" s="73"/>
      <c r="L1109" s="45"/>
      <c r="M1109" s="45"/>
      <c r="N1109" s="14"/>
      <c r="Q1109" s="89"/>
    </row>
    <row r="1110" spans="3:17" ht="27" customHeight="1" x14ac:dyDescent="0.35">
      <c r="C1110" s="268" t="s">
        <v>33153</v>
      </c>
      <c r="D1110" s="167"/>
      <c r="E1110" s="36"/>
      <c r="F1110" s="81"/>
      <c r="G1110" s="13"/>
      <c r="H1110" s="13"/>
      <c r="I1110" s="79"/>
      <c r="J1110" s="79"/>
      <c r="K1110" s="73"/>
      <c r="L1110" s="45"/>
      <c r="M1110" s="45"/>
      <c r="N1110" s="14"/>
    </row>
    <row r="1111" spans="3:17" ht="20.100000000000001" customHeight="1" x14ac:dyDescent="0.3">
      <c r="C1111" s="109" t="s">
        <v>38205</v>
      </c>
      <c r="D1111" s="159" t="s">
        <v>3003</v>
      </c>
      <c r="E1111" s="36" t="s">
        <v>16037</v>
      </c>
      <c r="F1111" s="104">
        <v>6.7</v>
      </c>
      <c r="G1111" s="101"/>
      <c r="H1111" s="101" t="s">
        <v>3740</v>
      </c>
      <c r="I1111" s="94">
        <v>2011</v>
      </c>
      <c r="J1111" s="94"/>
      <c r="K1111" s="108">
        <v>3725702882</v>
      </c>
      <c r="L1111" s="90">
        <f>IF(K1111/1024 &gt;1,K1111/1024," ")</f>
        <v>3638381.720703125</v>
      </c>
      <c r="M1111" s="90">
        <f>IF(K1111/1048576 &gt;1,K1111/1048576," ")</f>
        <v>3553.1071491241455</v>
      </c>
      <c r="N1111" s="91">
        <f>IF(K1111&gt;999999999,K1111/1073741824," ")</f>
        <v>3.4698312003165483</v>
      </c>
      <c r="O1111" s="194" t="s">
        <v>19949</v>
      </c>
      <c r="P1111" s="197" t="s">
        <v>27497</v>
      </c>
    </row>
    <row r="1112" spans="3:17" ht="20.100000000000001" customHeight="1" x14ac:dyDescent="0.3">
      <c r="C1112" s="12" t="s">
        <v>38206</v>
      </c>
      <c r="D1112" s="159" t="s">
        <v>5047</v>
      </c>
      <c r="E1112" s="36" t="s">
        <v>16036</v>
      </c>
      <c r="F1112" s="104">
        <v>7</v>
      </c>
      <c r="G1112" s="101"/>
      <c r="H1112" s="101" t="s">
        <v>3744</v>
      </c>
      <c r="I1112" s="101">
        <v>2014</v>
      </c>
      <c r="J1112" s="101"/>
      <c r="K1112" s="90">
        <v>4993261303</v>
      </c>
      <c r="L1112" s="90">
        <f>IF(K1112/1024 &gt;1,K1112/1024," ")</f>
        <v>4876231.7412109375</v>
      </c>
      <c r="M1112" s="90">
        <f>IF(K1112/1048576 &gt;1,K1112/1048576," ")</f>
        <v>4761.9450597763062</v>
      </c>
      <c r="N1112" s="91">
        <f>IF(K1112&gt;999999999,K1112/1073741824," ")</f>
        <v>4.650336972437799</v>
      </c>
      <c r="O1112" s="194" t="s">
        <v>27495</v>
      </c>
      <c r="P1112" s="197" t="s">
        <v>27496</v>
      </c>
      <c r="Q1112" s="89"/>
    </row>
    <row r="1113" spans="3:17" ht="20.100000000000001" customHeight="1" x14ac:dyDescent="0.3">
      <c r="F1113" s="49"/>
      <c r="G1113" s="9"/>
      <c r="H1113" s="9"/>
      <c r="I1113" s="19"/>
      <c r="J1113" s="19"/>
      <c r="K1113" s="22"/>
      <c r="L1113" s="45" t="str">
        <f t="shared" si="211"/>
        <v xml:space="preserve"> </v>
      </c>
      <c r="M1113" s="45" t="str">
        <f t="shared" si="212"/>
        <v xml:space="preserve"> </v>
      </c>
      <c r="N1113" s="14" t="str">
        <f t="shared" si="213"/>
        <v xml:space="preserve"> </v>
      </c>
      <c r="Q1113" s="89"/>
    </row>
    <row r="1114" spans="3:17" ht="27" customHeight="1" x14ac:dyDescent="0.35">
      <c r="C1114" s="8" t="s">
        <v>567</v>
      </c>
      <c r="D1114" s="237"/>
      <c r="E1114" s="6"/>
      <c r="F1114" s="49"/>
      <c r="G1114" s="9"/>
      <c r="H1114" s="9"/>
      <c r="I1114" s="9"/>
      <c r="J1114" s="9"/>
      <c r="K1114" s="23"/>
      <c r="L1114" s="45" t="str">
        <f t="shared" si="211"/>
        <v xml:space="preserve"> </v>
      </c>
      <c r="M1114" s="45" t="str">
        <f t="shared" si="212"/>
        <v xml:space="preserve"> </v>
      </c>
      <c r="N1114" s="14" t="str">
        <f t="shared" si="213"/>
        <v xml:space="preserve"> </v>
      </c>
    </row>
    <row r="1115" spans="3:17" ht="20.100000000000001" customHeight="1" x14ac:dyDescent="0.3">
      <c r="C1115" s="7" t="s">
        <v>38207</v>
      </c>
      <c r="D1115" s="178" t="s">
        <v>273</v>
      </c>
      <c r="E1115" s="36" t="s">
        <v>10497</v>
      </c>
      <c r="F1115" s="51">
        <v>7.4</v>
      </c>
      <c r="G1115" s="9" t="s">
        <v>704</v>
      </c>
      <c r="H1115" s="9" t="s">
        <v>3772</v>
      </c>
      <c r="I1115" s="9">
        <v>1985</v>
      </c>
      <c r="J1115" s="9"/>
      <c r="K1115" s="45">
        <v>4996999737</v>
      </c>
      <c r="L1115" s="45">
        <f t="shared" si="211"/>
        <v>4879882.5556640625</v>
      </c>
      <c r="M1115" s="45">
        <f t="shared" si="212"/>
        <v>4765.510308265686</v>
      </c>
      <c r="N1115" s="14">
        <f t="shared" si="213"/>
        <v>4.653818660415709</v>
      </c>
      <c r="O1115" s="194" t="s">
        <v>30619</v>
      </c>
      <c r="P1115" s="197" t="s">
        <v>30620</v>
      </c>
    </row>
    <row r="1116" spans="3:17" ht="20.100000000000001" customHeight="1" x14ac:dyDescent="0.3">
      <c r="C1116" s="7" t="s">
        <v>38208</v>
      </c>
      <c r="D1116" s="178" t="s">
        <v>274</v>
      </c>
      <c r="E1116" s="36" t="s">
        <v>10498</v>
      </c>
      <c r="F1116" s="51">
        <v>7.1</v>
      </c>
      <c r="G1116" s="9" t="s">
        <v>704</v>
      </c>
      <c r="H1116" s="9" t="s">
        <v>3772</v>
      </c>
      <c r="I1116" s="9">
        <v>1989</v>
      </c>
      <c r="J1116" s="9"/>
      <c r="K1116" s="45">
        <v>4657642146</v>
      </c>
      <c r="L1116" s="45">
        <f t="shared" si="211"/>
        <v>4548478.658203125</v>
      </c>
      <c r="M1116" s="45">
        <f t="shared" si="212"/>
        <v>4441.8736896514893</v>
      </c>
      <c r="N1116" s="14">
        <f t="shared" si="213"/>
        <v>4.3377672750502825</v>
      </c>
      <c r="O1116" s="194" t="s">
        <v>30621</v>
      </c>
      <c r="P1116" s="197" t="s">
        <v>30622</v>
      </c>
    </row>
    <row r="1117" spans="3:17" ht="20.100000000000001" customHeight="1" x14ac:dyDescent="0.3">
      <c r="C1117" s="7" t="s">
        <v>42750</v>
      </c>
      <c r="D1117" s="217" t="s">
        <v>275</v>
      </c>
      <c r="E1117" s="36" t="s">
        <v>10499</v>
      </c>
      <c r="F1117" s="51">
        <v>6.5</v>
      </c>
      <c r="G1117" s="9" t="s">
        <v>704</v>
      </c>
      <c r="H1117" s="9" t="s">
        <v>3772</v>
      </c>
      <c r="I1117" s="9">
        <v>1990</v>
      </c>
      <c r="J1117" s="9"/>
      <c r="K1117" s="45">
        <v>5093702765</v>
      </c>
      <c r="L1117" s="45">
        <f t="shared" si="211"/>
        <v>4974319.1064453125</v>
      </c>
      <c r="M1117" s="45">
        <f t="shared" si="212"/>
        <v>4857.7335023880005</v>
      </c>
      <c r="N1117" s="14">
        <f t="shared" si="213"/>
        <v>4.7438803734257817</v>
      </c>
      <c r="O1117" s="194" t="s">
        <v>30623</v>
      </c>
      <c r="P1117" s="197" t="s">
        <v>30961</v>
      </c>
    </row>
    <row r="1118" spans="3:17" ht="20.100000000000001" customHeight="1" x14ac:dyDescent="0.3">
      <c r="C1118" s="7"/>
      <c r="D1118" s="217"/>
      <c r="E1118" s="39"/>
      <c r="F1118" s="51"/>
      <c r="G1118" s="9"/>
      <c r="H1118" s="9"/>
      <c r="I1118" s="9"/>
      <c r="J1118" s="9"/>
      <c r="K1118" s="45"/>
      <c r="L1118" s="45"/>
      <c r="M1118" s="45"/>
      <c r="N1118" s="14"/>
    </row>
    <row r="1119" spans="3:17" ht="27" customHeight="1" x14ac:dyDescent="0.35">
      <c r="C1119" s="8" t="s">
        <v>4788</v>
      </c>
      <c r="D1119" s="217"/>
      <c r="E1119" s="39"/>
      <c r="F1119" s="51"/>
      <c r="G1119" s="9"/>
      <c r="H1119" s="9"/>
      <c r="I1119" s="9"/>
      <c r="J1119" s="9"/>
      <c r="K1119" s="45"/>
      <c r="L1119" s="45"/>
      <c r="M1119" s="45"/>
      <c r="N1119" s="14"/>
    </row>
    <row r="1120" spans="3:17" ht="20.100000000000001" customHeight="1" x14ac:dyDescent="0.3">
      <c r="C1120" s="7" t="s">
        <v>38209</v>
      </c>
      <c r="D1120" s="178" t="s">
        <v>2545</v>
      </c>
      <c r="E1120" s="36" t="s">
        <v>10500</v>
      </c>
      <c r="F1120" s="68">
        <v>6.5</v>
      </c>
      <c r="G1120" s="21" t="s">
        <v>704</v>
      </c>
      <c r="H1120" s="21" t="s">
        <v>3744</v>
      </c>
      <c r="I1120" s="21">
        <v>2009</v>
      </c>
      <c r="J1120" s="21"/>
      <c r="K1120" s="25">
        <v>3071727378</v>
      </c>
      <c r="L1120" s="45">
        <f>IF(K1120/1024 &gt;1,K1120/1024," ")</f>
        <v>2999733.767578125</v>
      </c>
      <c r="M1120" s="45">
        <f>IF(K1120/1048576 &gt;1,K1120/1048576," ")</f>
        <v>2929.4275074005127</v>
      </c>
      <c r="N1120" s="14">
        <f>IF(K1120&gt;999999999,K1120/1073741824," ")</f>
        <v>2.8607690501958132</v>
      </c>
      <c r="O1120" s="194" t="s">
        <v>30624</v>
      </c>
      <c r="P1120" s="197" t="s">
        <v>30625</v>
      </c>
    </row>
    <row r="1121" spans="3:17" ht="20.100000000000001" customHeight="1" x14ac:dyDescent="0.3">
      <c r="C1121" s="12" t="s">
        <v>38210</v>
      </c>
      <c r="D1121" s="217" t="s">
        <v>3317</v>
      </c>
      <c r="E1121" s="36" t="s">
        <v>10501</v>
      </c>
      <c r="F1121" s="51">
        <v>5.9</v>
      </c>
      <c r="G1121" s="9" t="s">
        <v>704</v>
      </c>
      <c r="H1121" s="9" t="s">
        <v>3744</v>
      </c>
      <c r="I1121" s="9">
        <v>2011</v>
      </c>
      <c r="J1121" s="9"/>
      <c r="K1121" s="45">
        <v>3085903255</v>
      </c>
      <c r="L1121" s="45">
        <f>IF(K1121/1024 &gt;1,K1121/1024," ")</f>
        <v>3013577.3974609375</v>
      </c>
      <c r="M1121" s="45">
        <f>IF(K1121/1048576 &gt;1,K1121/1048576," ")</f>
        <v>2942.9466772079468</v>
      </c>
      <c r="N1121" s="14">
        <f>IF(K1121&gt;999999999,K1121/1073741824," ")</f>
        <v>2.8739713644608855</v>
      </c>
      <c r="O1121" s="194" t="s">
        <v>17657</v>
      </c>
      <c r="P1121" s="197" t="s">
        <v>30626</v>
      </c>
    </row>
    <row r="1122" spans="3:17" ht="20.100000000000001" customHeight="1" x14ac:dyDescent="0.3">
      <c r="C1122" s="12" t="s">
        <v>38211</v>
      </c>
      <c r="D1122" s="217" t="s">
        <v>3496</v>
      </c>
      <c r="E1122" s="36" t="s">
        <v>10597</v>
      </c>
      <c r="F1122" s="51">
        <v>5</v>
      </c>
      <c r="G1122" s="9" t="s">
        <v>704</v>
      </c>
      <c r="H1122" s="9" t="s">
        <v>3744</v>
      </c>
      <c r="I1122" s="9">
        <v>2013</v>
      </c>
      <c r="J1122" s="9"/>
      <c r="K1122" s="45">
        <v>4120468391</v>
      </c>
      <c r="L1122" s="45">
        <f>IF(K1122/1024 &gt;1,K1122/1024," ")</f>
        <v>4023894.9130859375</v>
      </c>
      <c r="M1122" s="45">
        <f>IF(K1122/1048576 &gt;1,K1122/1048576," ")</f>
        <v>3929.5848760604858</v>
      </c>
      <c r="N1122" s="14">
        <f>IF(K1122&gt;999999999,K1122/1073741824," ")</f>
        <v>3.8374852305278182</v>
      </c>
      <c r="O1122" s="194" t="s">
        <v>30627</v>
      </c>
      <c r="P1122" s="197" t="s">
        <v>30628</v>
      </c>
    </row>
    <row r="1123" spans="3:17" ht="20.100000000000001" customHeight="1" x14ac:dyDescent="0.3">
      <c r="C1123" s="28" t="s">
        <v>38212</v>
      </c>
      <c r="D1123" s="217" t="s">
        <v>3948</v>
      </c>
      <c r="E1123" s="36" t="s">
        <v>10598</v>
      </c>
      <c r="F1123" s="51">
        <v>2.8</v>
      </c>
      <c r="G1123" s="9" t="s">
        <v>704</v>
      </c>
      <c r="H1123" s="9" t="s">
        <v>3740</v>
      </c>
      <c r="I1123" s="9">
        <v>2014</v>
      </c>
      <c r="J1123" s="9"/>
      <c r="K1123" s="45">
        <v>5251605390</v>
      </c>
      <c r="L1123" s="45">
        <f>IF(K1123/1024 &gt;1,K1123/1024," ")</f>
        <v>5128520.888671875</v>
      </c>
      <c r="M1123" s="45">
        <f>IF(K1123/1048576 &gt;1,K1123/1048576," ")</f>
        <v>5008.3211803436279</v>
      </c>
      <c r="N1123" s="14">
        <f>IF(K1123&gt;999999999,K1123/1073741824," ")</f>
        <v>4.8909386526793242</v>
      </c>
      <c r="O1123" s="194" t="s">
        <v>30629</v>
      </c>
      <c r="P1123" s="197" t="s">
        <v>30630</v>
      </c>
      <c r="Q1123" s="89"/>
    </row>
    <row r="1124" spans="3:17" ht="20.100000000000001" customHeight="1" x14ac:dyDescent="0.3">
      <c r="C1124" s="28" t="s">
        <v>38213</v>
      </c>
      <c r="D1124" s="177" t="s">
        <v>6174</v>
      </c>
      <c r="E1124" s="36" t="s">
        <v>10599</v>
      </c>
      <c r="F1124" s="49">
        <v>2.4</v>
      </c>
      <c r="G1124" s="9" t="s">
        <v>704</v>
      </c>
      <c r="H1124" s="9" t="s">
        <v>5892</v>
      </c>
      <c r="I1124" s="9">
        <v>2013</v>
      </c>
      <c r="J1124" s="9"/>
      <c r="K1124" s="45">
        <v>3742125520</v>
      </c>
      <c r="L1124" s="45">
        <f>IF(K1124/1024 &gt;1,K1124/1024," ")</f>
        <v>3654419.453125</v>
      </c>
      <c r="M1124" s="45">
        <f>IF(K1124/1048576 &gt;1,K1124/1048576," ")</f>
        <v>3568.7689971923828</v>
      </c>
      <c r="N1124" s="14">
        <f>IF(K1124&gt;999999999,K1124/1073741824," ")</f>
        <v>3.4851259738206863</v>
      </c>
      <c r="O1124" s="194" t="s">
        <v>27843</v>
      </c>
      <c r="P1124" s="197" t="s">
        <v>30631</v>
      </c>
    </row>
    <row r="1125" spans="3:17" ht="20.100000000000001" customHeight="1" x14ac:dyDescent="0.25"/>
    <row r="1126" spans="3:17" ht="27" customHeight="1" x14ac:dyDescent="0.35">
      <c r="C1126" s="268" t="s">
        <v>33061</v>
      </c>
      <c r="D1126" s="167"/>
      <c r="E1126" s="36"/>
      <c r="F1126" s="81"/>
      <c r="G1126" s="13"/>
      <c r="H1126" s="13"/>
      <c r="I1126" s="79"/>
      <c r="J1126" s="79"/>
      <c r="K1126" s="73"/>
      <c r="L1126" s="45" t="str">
        <f t="shared" ref="L1126" si="214">IF(K1126/1024 &gt;1,K1126/1024," ")</f>
        <v xml:space="preserve"> </v>
      </c>
      <c r="M1126" s="45" t="str">
        <f t="shared" ref="M1126" si="215">IF(K1126/1048576 &gt;1,K1126/1048576," ")</f>
        <v xml:space="preserve"> </v>
      </c>
      <c r="N1126" s="14" t="str">
        <f t="shared" ref="N1126" si="216">IF(K1126&gt;999999999,K1126/1073741824," ")</f>
        <v xml:space="preserve"> </v>
      </c>
    </row>
    <row r="1127" spans="3:17" ht="20.100000000000001" customHeight="1" x14ac:dyDescent="0.3">
      <c r="C1127" s="12" t="s">
        <v>38214</v>
      </c>
      <c r="D1127" s="159" t="s">
        <v>733</v>
      </c>
      <c r="E1127" s="36" t="s">
        <v>9268</v>
      </c>
      <c r="F1127" s="104">
        <v>6.1</v>
      </c>
      <c r="G1127" s="101" t="s">
        <v>704</v>
      </c>
      <c r="H1127" s="101" t="s">
        <v>3739</v>
      </c>
      <c r="I1127" s="94">
        <v>1981</v>
      </c>
      <c r="J1127" s="94"/>
      <c r="K1127" s="90">
        <v>3893427596</v>
      </c>
      <c r="L1127" s="90">
        <f>IF(K1127/1024 &gt;1,K1127/1024," ")</f>
        <v>3802175.38671875</v>
      </c>
      <c r="M1127" s="90">
        <f>IF(K1127/1048576 &gt;1,K1127/1048576," ")</f>
        <v>3713.0619010925293</v>
      </c>
      <c r="N1127" s="91">
        <f>IF(K1127&gt;999999999,K1127/1073741824," ")</f>
        <v>3.6260370127856731</v>
      </c>
      <c r="O1127" s="194" t="s">
        <v>17562</v>
      </c>
      <c r="P1127" s="197" t="s">
        <v>18514</v>
      </c>
    </row>
    <row r="1128" spans="3:17" ht="20.100000000000001" customHeight="1" x14ac:dyDescent="0.3">
      <c r="C1128" s="12" t="s">
        <v>38215</v>
      </c>
      <c r="D1128" s="159" t="s">
        <v>734</v>
      </c>
      <c r="E1128" s="36" t="s">
        <v>9277</v>
      </c>
      <c r="F1128" s="104">
        <v>5</v>
      </c>
      <c r="G1128" s="94" t="s">
        <v>704</v>
      </c>
      <c r="H1128" s="94" t="s">
        <v>3777</v>
      </c>
      <c r="I1128" s="101">
        <v>1996</v>
      </c>
      <c r="J1128" s="101"/>
      <c r="K1128" s="90">
        <v>3873984229</v>
      </c>
      <c r="L1128" s="90">
        <f>IF(K1128/1024 &gt;1,K1128/1024," ")</f>
        <v>3783187.7236328125</v>
      </c>
      <c r="M1128" s="90">
        <f>IF(K1128/1048576 &gt;1,K1128/1048576," ")</f>
        <v>3694.5192613601685</v>
      </c>
      <c r="N1128" s="91">
        <f>IF(K1128&gt;999999999,K1128/1073741824," ")</f>
        <v>3.6079289661720395</v>
      </c>
      <c r="O1128" s="194" t="s">
        <v>17570</v>
      </c>
      <c r="P1128" s="197" t="s">
        <v>18522</v>
      </c>
    </row>
    <row r="1129" spans="3:17" ht="20.100000000000001" customHeight="1" x14ac:dyDescent="0.3">
      <c r="C1129" s="7"/>
      <c r="D1129" s="217"/>
      <c r="E1129" s="39"/>
      <c r="F1129" s="51"/>
      <c r="G1129" s="9"/>
      <c r="H1129" s="9"/>
      <c r="I1129" s="9"/>
      <c r="J1129" s="9"/>
      <c r="K1129" s="45"/>
      <c r="L1129" s="45"/>
      <c r="M1129" s="45"/>
      <c r="N1129" s="14"/>
    </row>
    <row r="1130" spans="3:17" ht="27" customHeight="1" x14ac:dyDescent="0.35">
      <c r="C1130" s="8" t="s">
        <v>3619</v>
      </c>
      <c r="D1130" s="217"/>
      <c r="E1130" s="39"/>
      <c r="F1130" s="51"/>
      <c r="G1130" s="9"/>
      <c r="H1130" s="9"/>
      <c r="I1130" s="9"/>
      <c r="J1130" s="9"/>
      <c r="K1130" s="45"/>
      <c r="L1130" s="45"/>
      <c r="M1130" s="45"/>
      <c r="N1130" s="14"/>
      <c r="Q1130" s="89"/>
    </row>
    <row r="1131" spans="3:17" ht="20.100000000000001" customHeight="1" x14ac:dyDescent="0.3">
      <c r="C1131" s="12" t="s">
        <v>38216</v>
      </c>
      <c r="D1131" s="177" t="s">
        <v>3619</v>
      </c>
      <c r="E1131" s="36" t="s">
        <v>10502</v>
      </c>
      <c r="F1131" s="51">
        <v>5.8</v>
      </c>
      <c r="G1131" s="9" t="s">
        <v>704</v>
      </c>
      <c r="H1131" s="9" t="s">
        <v>3772</v>
      </c>
      <c r="I1131" s="9">
        <v>2002</v>
      </c>
      <c r="J1131" s="9"/>
      <c r="K1131" s="45">
        <v>4304365490</v>
      </c>
      <c r="L1131" s="45">
        <f t="shared" ref="L1131:L1143" si="217">IF(K1131/1024 &gt;1,K1131/1024," ")</f>
        <v>4203481.923828125</v>
      </c>
      <c r="M1131" s="45">
        <f t="shared" ref="M1131:M1143" si="218">IF(K1131/1048576 &gt;1,K1131/1048576," ")</f>
        <v>4104.9628162384033</v>
      </c>
      <c r="N1131" s="14">
        <f t="shared" ref="N1131:N1143" si="219">IF(K1131&gt;999999999,K1131/1073741824," ")</f>
        <v>4.0087527502328157</v>
      </c>
      <c r="O1131" s="194" t="s">
        <v>30632</v>
      </c>
      <c r="P1131" s="197" t="s">
        <v>30962</v>
      </c>
      <c r="Q1131" s="89"/>
    </row>
    <row r="1132" spans="3:17" ht="20.100000000000001" customHeight="1" x14ac:dyDescent="0.3">
      <c r="C1132" s="12" t="s">
        <v>38217</v>
      </c>
      <c r="D1132" s="217" t="s">
        <v>3620</v>
      </c>
      <c r="E1132" s="36" t="s">
        <v>10503</v>
      </c>
      <c r="F1132" s="51">
        <v>5.2</v>
      </c>
      <c r="G1132" s="9" t="s">
        <v>704</v>
      </c>
      <c r="H1132" s="9" t="s">
        <v>4081</v>
      </c>
      <c r="I1132" s="9">
        <v>2004</v>
      </c>
      <c r="J1132" s="9"/>
      <c r="K1132" s="45">
        <v>4695301436</v>
      </c>
      <c r="L1132" s="45">
        <f t="shared" si="217"/>
        <v>4585255.30859375</v>
      </c>
      <c r="M1132" s="45">
        <f t="shared" si="218"/>
        <v>4477.788387298584</v>
      </c>
      <c r="N1132" s="14">
        <f t="shared" si="219"/>
        <v>4.3728402219712734</v>
      </c>
      <c r="O1132" s="194" t="s">
        <v>30633</v>
      </c>
      <c r="P1132" s="197" t="s">
        <v>30634</v>
      </c>
    </row>
    <row r="1133" spans="3:17" ht="20.100000000000001" customHeight="1" x14ac:dyDescent="0.3">
      <c r="C1133" s="7" t="s">
        <v>38218</v>
      </c>
      <c r="D1133" s="217" t="s">
        <v>3621</v>
      </c>
      <c r="E1133" s="36" t="s">
        <v>10600</v>
      </c>
      <c r="F1133" s="51">
        <v>5.3</v>
      </c>
      <c r="G1133" s="13" t="s">
        <v>704</v>
      </c>
      <c r="H1133" s="13" t="s">
        <v>4081</v>
      </c>
      <c r="I1133" s="9">
        <v>2007</v>
      </c>
      <c r="J1133" s="9"/>
      <c r="K1133" s="73">
        <v>3019311281</v>
      </c>
      <c r="L1133" s="45">
        <f t="shared" si="217"/>
        <v>2948546.1728515625</v>
      </c>
      <c r="M1133" s="45">
        <f t="shared" si="218"/>
        <v>2879.439621925354</v>
      </c>
      <c r="N1133" s="14">
        <f t="shared" si="219"/>
        <v>2.8119527557864785</v>
      </c>
      <c r="O1133" s="194" t="s">
        <v>30635</v>
      </c>
      <c r="P1133" s="197" t="s">
        <v>30636</v>
      </c>
    </row>
    <row r="1134" spans="3:17" ht="20.100000000000001" customHeight="1" x14ac:dyDescent="0.3">
      <c r="C1134" s="12" t="s">
        <v>38219</v>
      </c>
      <c r="D1134" s="177" t="s">
        <v>3694</v>
      </c>
      <c r="E1134" s="36" t="s">
        <v>10601</v>
      </c>
      <c r="F1134" s="51">
        <v>4.7</v>
      </c>
      <c r="G1134" s="9" t="s">
        <v>704</v>
      </c>
      <c r="H1134" s="9" t="s">
        <v>3744</v>
      </c>
      <c r="I1134" s="9">
        <v>2010</v>
      </c>
      <c r="J1134" s="9"/>
      <c r="K1134" s="45">
        <v>4137194348</v>
      </c>
      <c r="L1134" s="45">
        <f t="shared" si="217"/>
        <v>4040228.85546875</v>
      </c>
      <c r="M1134" s="45">
        <f t="shared" si="218"/>
        <v>3945.5359916687012</v>
      </c>
      <c r="N1134" s="14">
        <f t="shared" si="219"/>
        <v>3.853062491863966</v>
      </c>
      <c r="O1134" s="194" t="s">
        <v>30637</v>
      </c>
      <c r="P1134" s="197" t="s">
        <v>30638</v>
      </c>
      <c r="Q1134" s="89"/>
    </row>
    <row r="1135" spans="3:17" ht="20.100000000000001" customHeight="1" x14ac:dyDescent="0.3">
      <c r="C1135" s="12" t="s">
        <v>38220</v>
      </c>
      <c r="D1135" s="217" t="s">
        <v>3651</v>
      </c>
      <c r="E1135" s="36" t="s">
        <v>10602</v>
      </c>
      <c r="F1135" s="51">
        <v>4</v>
      </c>
      <c r="G1135" s="9" t="s">
        <v>704</v>
      </c>
      <c r="H1135" s="9" t="s">
        <v>3744</v>
      </c>
      <c r="I1135" s="9">
        <v>2012</v>
      </c>
      <c r="J1135" s="9"/>
      <c r="K1135" s="45">
        <v>4035056706</v>
      </c>
      <c r="L1135" s="45">
        <f t="shared" si="217"/>
        <v>3940485.064453125</v>
      </c>
      <c r="M1135" s="45">
        <f t="shared" si="218"/>
        <v>3848.1299457550049</v>
      </c>
      <c r="N1135" s="14">
        <f t="shared" si="219"/>
        <v>3.757939400151372</v>
      </c>
      <c r="O1135" s="194" t="s">
        <v>30639</v>
      </c>
      <c r="P1135" s="197" t="s">
        <v>30640</v>
      </c>
      <c r="Q1135" s="89"/>
    </row>
    <row r="1136" spans="3:17" ht="20.100000000000001" customHeight="1" x14ac:dyDescent="0.3">
      <c r="C1136" s="20" t="s">
        <v>38221</v>
      </c>
      <c r="D1136" s="177" t="s">
        <v>7385</v>
      </c>
      <c r="E1136" s="36" t="s">
        <v>10603</v>
      </c>
      <c r="F1136" s="49">
        <v>4.7</v>
      </c>
      <c r="G1136" s="49" t="s">
        <v>704</v>
      </c>
      <c r="H1136" s="13" t="s">
        <v>4081</v>
      </c>
      <c r="I1136" s="9">
        <v>2017</v>
      </c>
      <c r="J1136" s="9"/>
      <c r="K1136" s="45">
        <v>4604659654</v>
      </c>
      <c r="L1136" s="45">
        <f t="shared" ref="L1136" si="220">IF(K1136/1024 &gt;1,K1136/1024," ")</f>
        <v>4496737.943359375</v>
      </c>
      <c r="M1136" s="45">
        <f t="shared" ref="M1136" si="221">IF(K1136/1048576 &gt;1,K1136/1048576," ")</f>
        <v>4391.3456478118896</v>
      </c>
      <c r="N1136" s="14">
        <f t="shared" ref="N1136" si="222">IF(K1136&gt;999999999,K1136/1073741824," ")</f>
        <v>4.2884234841912985</v>
      </c>
      <c r="O1136" s="194" t="s">
        <v>30641</v>
      </c>
      <c r="P1136" s="197" t="s">
        <v>30642</v>
      </c>
    </row>
    <row r="1137" spans="3:17" ht="20.100000000000001" customHeight="1" x14ac:dyDescent="0.3">
      <c r="C1137" s="20" t="s">
        <v>38222</v>
      </c>
      <c r="D1137" s="177" t="s">
        <v>7497</v>
      </c>
      <c r="E1137" s="36" t="s">
        <v>10604</v>
      </c>
      <c r="F1137" s="49">
        <v>5.6</v>
      </c>
      <c r="G1137" s="49" t="s">
        <v>704</v>
      </c>
      <c r="H1137" s="13" t="s">
        <v>5892</v>
      </c>
      <c r="I1137" s="9">
        <v>2017</v>
      </c>
      <c r="J1137" s="9"/>
      <c r="K1137" s="45">
        <v>4849177460</v>
      </c>
      <c r="L1137" s="45">
        <f t="shared" ref="L1137" si="223">IF(K1137/1024 &gt;1,K1137/1024," ")</f>
        <v>4735524.86328125</v>
      </c>
      <c r="M1137" s="45">
        <f t="shared" ref="M1137" si="224">IF(K1137/1048576 &gt;1,K1137/1048576," ")</f>
        <v>4624.5359992980957</v>
      </c>
      <c r="N1137" s="14">
        <f t="shared" ref="N1137" si="225">IF(K1137&gt;999999999,K1137/1073741824," ")</f>
        <v>4.5161484368145466</v>
      </c>
      <c r="O1137" s="194" t="s">
        <v>30643</v>
      </c>
      <c r="P1137" s="197" t="s">
        <v>18464</v>
      </c>
    </row>
    <row r="1138" spans="3:17" ht="20.100000000000001" customHeight="1" x14ac:dyDescent="0.3">
      <c r="C1138" s="55"/>
      <c r="D1138" s="217"/>
      <c r="E1138" s="4"/>
      <c r="F1138" s="49"/>
      <c r="G1138" s="9"/>
      <c r="H1138" s="9"/>
      <c r="I1138" s="9"/>
      <c r="J1138" s="9"/>
      <c r="K1138" s="23"/>
      <c r="L1138" s="45" t="str">
        <f t="shared" si="217"/>
        <v xml:space="preserve"> </v>
      </c>
      <c r="M1138" s="45" t="str">
        <f t="shared" si="218"/>
        <v xml:space="preserve"> </v>
      </c>
      <c r="N1138" s="14" t="str">
        <f t="shared" si="219"/>
        <v xml:space="preserve"> </v>
      </c>
    </row>
    <row r="1139" spans="3:17" ht="27" customHeight="1" x14ac:dyDescent="0.35">
      <c r="C1139" s="8" t="s">
        <v>276</v>
      </c>
      <c r="D1139" s="217"/>
      <c r="E1139" s="4"/>
      <c r="F1139" s="49"/>
      <c r="G1139" s="9"/>
      <c r="H1139" s="9"/>
      <c r="I1139" s="9"/>
      <c r="J1139" s="9"/>
      <c r="K1139" s="23"/>
      <c r="L1139" s="45" t="str">
        <f t="shared" si="217"/>
        <v xml:space="preserve"> </v>
      </c>
      <c r="M1139" s="45" t="str">
        <f t="shared" si="218"/>
        <v xml:space="preserve"> </v>
      </c>
      <c r="N1139" s="14" t="str">
        <f t="shared" si="219"/>
        <v xml:space="preserve"> </v>
      </c>
    </row>
    <row r="1140" spans="3:17" ht="20.100000000000001" customHeight="1" x14ac:dyDescent="0.3">
      <c r="C1140" s="7" t="s">
        <v>38223</v>
      </c>
      <c r="D1140" s="217" t="s">
        <v>276</v>
      </c>
      <c r="E1140" s="36" t="s">
        <v>10504</v>
      </c>
      <c r="F1140" s="51">
        <v>5.9</v>
      </c>
      <c r="G1140" s="9" t="s">
        <v>704</v>
      </c>
      <c r="H1140" s="9" t="s">
        <v>3810</v>
      </c>
      <c r="I1140" s="9">
        <v>1987</v>
      </c>
      <c r="J1140" s="9"/>
      <c r="K1140" s="45">
        <v>4440577149</v>
      </c>
      <c r="L1140" s="45">
        <f t="shared" si="217"/>
        <v>4336501.1220703125</v>
      </c>
      <c r="M1140" s="45">
        <f t="shared" si="218"/>
        <v>4234.8643770217896</v>
      </c>
      <c r="N1140" s="14">
        <f t="shared" si="219"/>
        <v>4.1356097431853414</v>
      </c>
      <c r="O1140" s="194" t="s">
        <v>30644</v>
      </c>
      <c r="P1140" s="197" t="s">
        <v>30963</v>
      </c>
    </row>
    <row r="1141" spans="3:17" ht="20.100000000000001" customHeight="1" x14ac:dyDescent="0.3">
      <c r="C1141" s="7" t="s">
        <v>38224</v>
      </c>
      <c r="D1141" s="217" t="s">
        <v>277</v>
      </c>
      <c r="E1141" s="36" t="s">
        <v>10505</v>
      </c>
      <c r="F1141" s="51">
        <v>4.7</v>
      </c>
      <c r="G1141" s="9" t="s">
        <v>704</v>
      </c>
      <c r="H1141" s="9" t="s">
        <v>3772</v>
      </c>
      <c r="I1141" s="9">
        <v>1990</v>
      </c>
      <c r="J1141" s="9"/>
      <c r="K1141" s="45">
        <v>5013917973</v>
      </c>
      <c r="L1141" s="45">
        <f t="shared" si="217"/>
        <v>4896404.2705078125</v>
      </c>
      <c r="M1141" s="45">
        <f t="shared" si="218"/>
        <v>4781.6447954177856</v>
      </c>
      <c r="N1141" s="14">
        <f t="shared" si="219"/>
        <v>4.6695749955251813</v>
      </c>
      <c r="O1141" s="194" t="s">
        <v>30645</v>
      </c>
      <c r="P1141" s="197" t="s">
        <v>30646</v>
      </c>
    </row>
    <row r="1142" spans="3:17" ht="20.100000000000001" customHeight="1" x14ac:dyDescent="0.3">
      <c r="C1142" s="7" t="s">
        <v>38225</v>
      </c>
      <c r="D1142" s="217" t="s">
        <v>278</v>
      </c>
      <c r="E1142" s="36" t="s">
        <v>10605</v>
      </c>
      <c r="F1142" s="51">
        <v>3.4</v>
      </c>
      <c r="G1142" s="9" t="s">
        <v>704</v>
      </c>
      <c r="H1142" s="9" t="s">
        <v>3772</v>
      </c>
      <c r="I1142" s="9">
        <v>1993</v>
      </c>
      <c r="J1142" s="9"/>
      <c r="K1142" s="45">
        <v>4505516195</v>
      </c>
      <c r="L1142" s="45">
        <f t="shared" si="217"/>
        <v>4399918.1591796875</v>
      </c>
      <c r="M1142" s="45">
        <f t="shared" si="218"/>
        <v>4296.7950773239136</v>
      </c>
      <c r="N1142" s="14">
        <f t="shared" si="219"/>
        <v>4.1960889426991343</v>
      </c>
      <c r="O1142" s="194" t="s">
        <v>30645</v>
      </c>
      <c r="P1142" s="197" t="s">
        <v>30647</v>
      </c>
    </row>
    <row r="1143" spans="3:17" ht="20.100000000000001" customHeight="1" x14ac:dyDescent="0.3">
      <c r="C1143" s="12" t="s">
        <v>38226</v>
      </c>
      <c r="D1143" s="177" t="s">
        <v>276</v>
      </c>
      <c r="E1143" s="36" t="s">
        <v>10606</v>
      </c>
      <c r="F1143" s="51">
        <v>5</v>
      </c>
      <c r="G1143" s="9" t="s">
        <v>704</v>
      </c>
      <c r="H1143" s="9" t="s">
        <v>3740</v>
      </c>
      <c r="I1143" s="9">
        <v>2014</v>
      </c>
      <c r="J1143" s="9"/>
      <c r="K1143" s="45">
        <v>4483868066</v>
      </c>
      <c r="L1143" s="45">
        <f t="shared" si="217"/>
        <v>4378777.408203125</v>
      </c>
      <c r="M1143" s="45">
        <f t="shared" si="218"/>
        <v>4276.1498126983643</v>
      </c>
      <c r="N1143" s="14">
        <f t="shared" si="219"/>
        <v>4.1759275514632463</v>
      </c>
      <c r="O1143" s="194" t="s">
        <v>20113</v>
      </c>
      <c r="P1143" s="197" t="s">
        <v>30648</v>
      </c>
    </row>
    <row r="1144" spans="3:17" ht="20.100000000000001" customHeight="1" x14ac:dyDescent="0.3">
      <c r="C1144" s="7"/>
      <c r="D1144" s="217"/>
      <c r="E1144" s="4"/>
      <c r="F1144" s="49"/>
      <c r="G1144" s="9"/>
      <c r="H1144" s="9"/>
      <c r="I1144" s="9"/>
      <c r="J1144" s="9"/>
      <c r="K1144" s="45"/>
      <c r="L1144" s="45"/>
      <c r="M1144" s="45"/>
      <c r="N1144" s="14"/>
    </row>
    <row r="1145" spans="3:17" ht="27" customHeight="1" x14ac:dyDescent="0.35">
      <c r="C1145" s="8" t="s">
        <v>637</v>
      </c>
      <c r="D1145" s="217"/>
      <c r="E1145" s="4"/>
      <c r="F1145" s="49"/>
      <c r="G1145" s="9"/>
      <c r="H1145" s="9"/>
      <c r="I1145" s="9"/>
      <c r="J1145" s="9"/>
      <c r="K1145" s="45"/>
      <c r="L1145" s="45"/>
      <c r="M1145" s="45"/>
      <c r="N1145" s="14"/>
    </row>
    <row r="1146" spans="3:17" ht="20.100000000000001" customHeight="1" x14ac:dyDescent="0.3">
      <c r="C1146" s="7" t="s">
        <v>38227</v>
      </c>
      <c r="D1146" s="217" t="s">
        <v>637</v>
      </c>
      <c r="E1146" s="36" t="s">
        <v>10506</v>
      </c>
      <c r="F1146" s="51">
        <v>7.1</v>
      </c>
      <c r="G1146" s="49" t="s">
        <v>704</v>
      </c>
      <c r="H1146" s="9" t="s">
        <v>5892</v>
      </c>
      <c r="I1146" s="9">
        <v>1976</v>
      </c>
      <c r="J1146" s="9"/>
      <c r="K1146" s="45">
        <v>5742652301</v>
      </c>
      <c r="L1146" s="45">
        <f t="shared" ref="L1146:L1151" si="226">IF(K1146/1024 &gt;1,K1146/1024," ")</f>
        <v>5608058.8876953125</v>
      </c>
      <c r="M1146" s="45">
        <f t="shared" ref="M1146:M1151" si="227">IF(K1146/1048576 &gt;1,K1146/1048576," ")</f>
        <v>5476.6200075149536</v>
      </c>
      <c r="N1146" s="14">
        <f t="shared" ref="N1146:N1151" si="228">IF(K1146&gt;999999999,K1146/1073741824," ")</f>
        <v>5.3482617260888219</v>
      </c>
      <c r="O1146" s="194" t="s">
        <v>19895</v>
      </c>
      <c r="P1146" s="197" t="s">
        <v>30649</v>
      </c>
    </row>
    <row r="1147" spans="3:17" ht="20.100000000000001" customHeight="1" x14ac:dyDescent="0.3">
      <c r="C1147" s="7" t="s">
        <v>38228</v>
      </c>
      <c r="D1147" s="217" t="s">
        <v>599</v>
      </c>
      <c r="E1147" s="36" t="s">
        <v>10507</v>
      </c>
      <c r="F1147" s="51">
        <v>6.3</v>
      </c>
      <c r="G1147" s="49" t="s">
        <v>704</v>
      </c>
      <c r="H1147" s="9" t="s">
        <v>5892</v>
      </c>
      <c r="I1147" s="9">
        <v>1979</v>
      </c>
      <c r="J1147" s="9"/>
      <c r="K1147" s="45">
        <v>5733423837</v>
      </c>
      <c r="L1147" s="45">
        <f t="shared" si="226"/>
        <v>5599046.7158203125</v>
      </c>
      <c r="M1147" s="45">
        <f t="shared" si="227"/>
        <v>5467.8190584182739</v>
      </c>
      <c r="N1147" s="14">
        <f t="shared" si="228"/>
        <v>5.3396670492365956</v>
      </c>
      <c r="O1147" s="194" t="s">
        <v>30650</v>
      </c>
      <c r="P1147" s="197" t="s">
        <v>30651</v>
      </c>
    </row>
    <row r="1148" spans="3:17" ht="20.100000000000001" customHeight="1" x14ac:dyDescent="0.3">
      <c r="C1148" s="7" t="s">
        <v>38229</v>
      </c>
      <c r="D1148" s="217" t="s">
        <v>600</v>
      </c>
      <c r="E1148" s="36" t="s">
        <v>10612</v>
      </c>
      <c r="F1148" s="51">
        <v>5.9</v>
      </c>
      <c r="G1148" s="49" t="s">
        <v>704</v>
      </c>
      <c r="H1148" s="9" t="s">
        <v>5892</v>
      </c>
      <c r="I1148" s="9">
        <v>1982</v>
      </c>
      <c r="J1148" s="9"/>
      <c r="K1148" s="45">
        <v>4794404528</v>
      </c>
      <c r="L1148" s="45">
        <f t="shared" si="226"/>
        <v>4682035.671875</v>
      </c>
      <c r="M1148" s="45">
        <f t="shared" si="227"/>
        <v>4572.3004608154297</v>
      </c>
      <c r="N1148" s="14">
        <f t="shared" si="228"/>
        <v>4.4651371687650681</v>
      </c>
      <c r="O1148" s="194" t="s">
        <v>30650</v>
      </c>
      <c r="P1148" s="197" t="s">
        <v>30652</v>
      </c>
    </row>
    <row r="1149" spans="3:17" ht="20.100000000000001" customHeight="1" x14ac:dyDescent="0.3">
      <c r="C1149" s="7" t="s">
        <v>38230</v>
      </c>
      <c r="D1149" s="217" t="s">
        <v>601</v>
      </c>
      <c r="E1149" s="36" t="s">
        <v>10607</v>
      </c>
      <c r="F1149" s="51">
        <v>5.8</v>
      </c>
      <c r="G1149" s="49" t="s">
        <v>704</v>
      </c>
      <c r="H1149" s="9" t="s">
        <v>5892</v>
      </c>
      <c r="I1149" s="9">
        <v>1985</v>
      </c>
      <c r="J1149" s="9"/>
      <c r="K1149" s="45">
        <v>4405261925</v>
      </c>
      <c r="L1149" s="45">
        <f t="shared" si="226"/>
        <v>4302013.5986328125</v>
      </c>
      <c r="M1149" s="45">
        <f t="shared" si="227"/>
        <v>4201.185154914856</v>
      </c>
      <c r="N1149" s="14">
        <f t="shared" si="228"/>
        <v>4.102719877846539</v>
      </c>
      <c r="O1149" s="194" t="s">
        <v>30650</v>
      </c>
      <c r="P1149" s="197" t="s">
        <v>30653</v>
      </c>
      <c r="Q1149" s="89"/>
    </row>
    <row r="1150" spans="3:17" ht="20.100000000000001" customHeight="1" x14ac:dyDescent="0.3">
      <c r="C1150" s="7" t="s">
        <v>38231</v>
      </c>
      <c r="D1150" s="217" t="s">
        <v>602</v>
      </c>
      <c r="E1150" s="36" t="s">
        <v>10608</v>
      </c>
      <c r="F1150" s="51">
        <v>4.5999999999999996</v>
      </c>
      <c r="G1150" s="49" t="s">
        <v>704</v>
      </c>
      <c r="H1150" s="9" t="s">
        <v>5892</v>
      </c>
      <c r="I1150" s="9">
        <v>1990</v>
      </c>
      <c r="J1150" s="9"/>
      <c r="K1150" s="45">
        <v>5013106565</v>
      </c>
      <c r="L1150" s="45">
        <f t="shared" si="226"/>
        <v>4895611.8798828125</v>
      </c>
      <c r="M1150" s="45">
        <f t="shared" si="227"/>
        <v>4780.8709764480591</v>
      </c>
      <c r="N1150" s="14">
        <f t="shared" si="228"/>
        <v>4.6688193129375577</v>
      </c>
      <c r="O1150" s="194" t="s">
        <v>30650</v>
      </c>
      <c r="P1150" s="197" t="s">
        <v>30654</v>
      </c>
    </row>
    <row r="1151" spans="3:17" ht="20.100000000000001" customHeight="1" x14ac:dyDescent="0.3">
      <c r="C1151" s="7" t="s">
        <v>38232</v>
      </c>
      <c r="D1151" s="217" t="s">
        <v>603</v>
      </c>
      <c r="E1151" s="36" t="s">
        <v>10609</v>
      </c>
      <c r="F1151" s="51">
        <v>5.8</v>
      </c>
      <c r="G1151" s="49" t="s">
        <v>704</v>
      </c>
      <c r="H1151" s="9" t="s">
        <v>5892</v>
      </c>
      <c r="I1151" s="9">
        <v>2006</v>
      </c>
      <c r="J1151" s="9"/>
      <c r="K1151" s="45">
        <v>4894736226</v>
      </c>
      <c r="L1151" s="45">
        <f t="shared" si="226"/>
        <v>4780015.845703125</v>
      </c>
      <c r="M1151" s="45">
        <f t="shared" si="227"/>
        <v>4667.984224319458</v>
      </c>
      <c r="N1151" s="14">
        <f t="shared" si="228"/>
        <v>4.5585783440619707</v>
      </c>
      <c r="O1151" s="194" t="s">
        <v>30655</v>
      </c>
      <c r="P1151" s="197" t="s">
        <v>30656</v>
      </c>
    </row>
    <row r="1152" spans="3:17" ht="20.100000000000001" customHeight="1" x14ac:dyDescent="0.3">
      <c r="C1152" s="12" t="s">
        <v>38233</v>
      </c>
      <c r="D1152" s="177" t="s">
        <v>6597</v>
      </c>
      <c r="E1152" s="36" t="s">
        <v>10610</v>
      </c>
      <c r="F1152" s="49">
        <v>6.7</v>
      </c>
      <c r="G1152" s="49" t="s">
        <v>704</v>
      </c>
      <c r="H1152" s="13" t="s">
        <v>4081</v>
      </c>
      <c r="I1152" s="9">
        <v>2015</v>
      </c>
      <c r="J1152" s="9"/>
      <c r="K1152" s="45">
        <v>5392633228</v>
      </c>
      <c r="L1152" s="45">
        <f t="shared" ref="L1152" si="229">IF(K1152/1024 &gt;1,K1152/1024," ")</f>
        <v>5266243.38671875</v>
      </c>
      <c r="M1152" s="45">
        <f t="shared" ref="M1152" si="230">IF(K1152/1048576 &gt;1,K1152/1048576," ")</f>
        <v>5142.8158073425293</v>
      </c>
      <c r="N1152" s="14">
        <f t="shared" ref="N1152" si="231">IF(K1152&gt;999999999,K1152/1073741824," ")</f>
        <v>5.0222810618579388</v>
      </c>
      <c r="O1152" s="194" t="s">
        <v>30657</v>
      </c>
      <c r="P1152" s="197" t="s">
        <v>30658</v>
      </c>
    </row>
    <row r="1153" spans="3:16" ht="20.100000000000001" customHeight="1" x14ac:dyDescent="0.3">
      <c r="C1153" s="28" t="s">
        <v>38234</v>
      </c>
      <c r="D1153" s="157" t="s">
        <v>8549</v>
      </c>
      <c r="E1153" s="36" t="s">
        <v>10611</v>
      </c>
      <c r="F1153" s="81">
        <v>6.3</v>
      </c>
      <c r="G1153" s="13" t="s">
        <v>704</v>
      </c>
      <c r="H1153" s="13" t="s">
        <v>5878</v>
      </c>
      <c r="I1153" s="79">
        <v>2018</v>
      </c>
      <c r="J1153" s="79"/>
      <c r="K1153" s="73">
        <v>5913423872</v>
      </c>
      <c r="L1153" s="45">
        <f t="shared" ref="L1153" si="232">IF(K1153/1024 &gt;1,K1153/1024," ")</f>
        <v>5774828</v>
      </c>
      <c r="M1153" s="45">
        <f t="shared" ref="M1153" si="233">IF(K1153/1048576 &gt;1,K1153/1048576," ")</f>
        <v>5639.48046875</v>
      </c>
      <c r="N1153" s="14">
        <f t="shared" ref="N1153" si="234">IF(K1153&gt;999999999,K1153/1073741824," ")</f>
        <v>5.5073051452636719</v>
      </c>
      <c r="O1153" s="194" t="s">
        <v>30659</v>
      </c>
      <c r="P1153" s="197" t="s">
        <v>30660</v>
      </c>
    </row>
    <row r="1154" spans="3:16" ht="20.100000000000001" customHeight="1" x14ac:dyDescent="0.25"/>
    <row r="1155" spans="3:16" ht="27" customHeight="1" x14ac:dyDescent="0.35">
      <c r="C1155" s="268" t="s">
        <v>33154</v>
      </c>
      <c r="D1155" s="167"/>
      <c r="E1155" s="36"/>
      <c r="F1155" s="81"/>
      <c r="G1155" s="13"/>
      <c r="H1155" s="13"/>
      <c r="I1155" s="79"/>
      <c r="J1155" s="79"/>
      <c r="K1155" s="73"/>
      <c r="L1155" s="45"/>
      <c r="M1155" s="45"/>
      <c r="N1155" s="14"/>
    </row>
    <row r="1156" spans="3:16" ht="20.100000000000001" customHeight="1" x14ac:dyDescent="0.3">
      <c r="C1156" s="103" t="s">
        <v>38235</v>
      </c>
      <c r="D1156" s="159" t="s">
        <v>4837</v>
      </c>
      <c r="E1156" s="36" t="s">
        <v>16186</v>
      </c>
      <c r="F1156" s="104">
        <v>6.6</v>
      </c>
      <c r="G1156" s="101"/>
      <c r="H1156" s="101" t="s">
        <v>3740</v>
      </c>
      <c r="I1156" s="101">
        <v>1999</v>
      </c>
      <c r="J1156" s="101"/>
      <c r="K1156" s="90">
        <v>4320142482</v>
      </c>
      <c r="L1156" s="90">
        <f>IF(K1156/1024 &gt;1,K1156/1024," ")</f>
        <v>4218889.142578125</v>
      </c>
      <c r="M1156" s="90">
        <f>IF(K1156/1048576 &gt;1,K1156/1048576," ")</f>
        <v>4120.0089282989502</v>
      </c>
      <c r="N1156" s="91">
        <f>IF(K1156&gt;999999999,K1156/1073741824," ")</f>
        <v>4.0234462190419436</v>
      </c>
      <c r="O1156" s="194" t="s">
        <v>17665</v>
      </c>
      <c r="P1156" s="197" t="s">
        <v>27747</v>
      </c>
    </row>
    <row r="1157" spans="3:16" ht="20.100000000000001" customHeight="1" x14ac:dyDescent="0.3">
      <c r="C1157" s="28" t="s">
        <v>38236</v>
      </c>
      <c r="D1157" s="159" t="s">
        <v>4838</v>
      </c>
      <c r="E1157" s="36" t="s">
        <v>16185</v>
      </c>
      <c r="F1157" s="104">
        <v>5.4</v>
      </c>
      <c r="G1157" s="101"/>
      <c r="H1157" s="101" t="s">
        <v>3740</v>
      </c>
      <c r="I1157" s="101">
        <v>2001</v>
      </c>
      <c r="J1157" s="101"/>
      <c r="K1157" s="90">
        <v>3894887274</v>
      </c>
      <c r="L1157" s="90">
        <f>IF(K1157/1024 &gt;1,K1157/1024," ")</f>
        <v>3803600.853515625</v>
      </c>
      <c r="M1157" s="90">
        <f>IF(K1157/1048576 &gt;1,K1157/1048576," ")</f>
        <v>3714.4539585113525</v>
      </c>
      <c r="N1157" s="91">
        <f>IF(K1157&gt;999999999,K1157/1073741824," ")</f>
        <v>3.6273964438587427</v>
      </c>
      <c r="O1157" s="194" t="s">
        <v>27745</v>
      </c>
      <c r="P1157" s="197" t="s">
        <v>27746</v>
      </c>
    </row>
    <row r="1158" spans="3:16" ht="20.100000000000001" customHeight="1" x14ac:dyDescent="0.25"/>
    <row r="1159" spans="3:16" ht="27" customHeight="1" x14ac:dyDescent="0.35">
      <c r="C1159" s="268" t="s">
        <v>33155</v>
      </c>
      <c r="D1159" s="167"/>
      <c r="E1159" s="36"/>
      <c r="F1159" s="81"/>
      <c r="G1159" s="13"/>
      <c r="H1159" s="13"/>
      <c r="I1159" s="79"/>
      <c r="J1159" s="79"/>
      <c r="K1159" s="73"/>
      <c r="L1159" s="45"/>
      <c r="M1159" s="45"/>
      <c r="N1159" s="14"/>
    </row>
    <row r="1160" spans="3:16" ht="20.100000000000001" customHeight="1" x14ac:dyDescent="0.3">
      <c r="C1160" s="12" t="s">
        <v>38237</v>
      </c>
      <c r="D1160" s="159" t="s">
        <v>514</v>
      </c>
      <c r="E1160" s="36" t="s">
        <v>16205</v>
      </c>
      <c r="F1160" s="104">
        <v>5.8</v>
      </c>
      <c r="G1160" s="94" t="s">
        <v>704</v>
      </c>
      <c r="H1160" s="94" t="s">
        <v>3756</v>
      </c>
      <c r="I1160" s="94">
        <v>2003</v>
      </c>
      <c r="J1160" s="120"/>
      <c r="K1160" s="108">
        <v>2782786210</v>
      </c>
      <c r="L1160" s="90">
        <f>IF(K1160/1024 &gt;1,K1160/1024," ")</f>
        <v>2717564.658203125</v>
      </c>
      <c r="M1160" s="90">
        <f>IF(K1160/1048576 &gt;1,K1160/1048576," ")</f>
        <v>2653.8717365264893</v>
      </c>
      <c r="N1160" s="91">
        <f>IF(K1160&gt;999999999,K1160/1073741824," ")</f>
        <v>2.5916716177016497</v>
      </c>
      <c r="O1160" s="194" t="s">
        <v>27776</v>
      </c>
      <c r="P1160" s="197" t="s">
        <v>27777</v>
      </c>
    </row>
    <row r="1161" spans="3:16" ht="20.100000000000001" customHeight="1" x14ac:dyDescent="0.3">
      <c r="C1161" s="7" t="s">
        <v>38238</v>
      </c>
      <c r="D1161" s="159" t="s">
        <v>3143</v>
      </c>
      <c r="E1161" s="36" t="s">
        <v>16203</v>
      </c>
      <c r="F1161" s="104">
        <v>4.8</v>
      </c>
      <c r="G1161" s="101" t="s">
        <v>704</v>
      </c>
      <c r="H1161" s="101" t="s">
        <v>3739</v>
      </c>
      <c r="I1161" s="101">
        <v>2012</v>
      </c>
      <c r="J1161" s="116"/>
      <c r="K1161" s="90">
        <v>4043569575</v>
      </c>
      <c r="L1161" s="90">
        <f>IF(K1161/1024 &gt;1,K1161/1024," ")</f>
        <v>3948798.4130859375</v>
      </c>
      <c r="M1161" s="90">
        <f>IF(K1161/1048576 &gt;1,K1161/1048576," ")</f>
        <v>3856.2484502792358</v>
      </c>
      <c r="N1161" s="91">
        <f>IF(K1161&gt;999999999,K1161/1073741824," ")</f>
        <v>3.7658676272258162</v>
      </c>
      <c r="O1161" s="194" t="s">
        <v>27772</v>
      </c>
      <c r="P1161" s="197" t="s">
        <v>27773</v>
      </c>
    </row>
    <row r="1162" spans="3:16" ht="20.100000000000001" customHeight="1" x14ac:dyDescent="0.3">
      <c r="C1162" s="7"/>
      <c r="D1162" s="217"/>
      <c r="E1162" s="39"/>
      <c r="F1162" s="51"/>
      <c r="G1162" s="9"/>
      <c r="H1162" s="9"/>
      <c r="I1162" s="9"/>
      <c r="J1162" s="9"/>
      <c r="K1162" s="45"/>
      <c r="L1162" s="45"/>
      <c r="M1162" s="45"/>
      <c r="N1162" s="14"/>
    </row>
    <row r="1163" spans="3:16" ht="27" customHeight="1" x14ac:dyDescent="0.35">
      <c r="C1163" s="8" t="s">
        <v>3291</v>
      </c>
      <c r="D1163" s="217"/>
      <c r="E1163" s="39"/>
      <c r="F1163" s="51"/>
      <c r="G1163" s="9"/>
      <c r="H1163" s="9"/>
      <c r="I1163" s="9"/>
      <c r="J1163" s="9"/>
      <c r="K1163" s="45"/>
      <c r="L1163" s="45"/>
      <c r="M1163" s="45"/>
      <c r="N1163" s="14"/>
    </row>
    <row r="1164" spans="3:16" ht="20.100000000000001" customHeight="1" x14ac:dyDescent="0.3">
      <c r="C1164" s="12" t="s">
        <v>38239</v>
      </c>
      <c r="D1164" s="217" t="s">
        <v>3291</v>
      </c>
      <c r="E1164" s="36" t="s">
        <v>10508</v>
      </c>
      <c r="F1164" s="51">
        <v>7.2</v>
      </c>
      <c r="G1164" s="9" t="s">
        <v>704</v>
      </c>
      <c r="H1164" s="9" t="s">
        <v>3756</v>
      </c>
      <c r="I1164" s="9">
        <v>2004</v>
      </c>
      <c r="J1164" s="9"/>
      <c r="K1164" s="45">
        <v>3086728251</v>
      </c>
      <c r="L1164" s="45">
        <f t="shared" ref="L1164:L1170" si="235">IF(K1164/1024 &gt;1,K1164/1024," ")</f>
        <v>3014383.0576171875</v>
      </c>
      <c r="M1164" s="45">
        <f t="shared" ref="M1164:M1170" si="236">IF(K1164/1048576 &gt;1,K1164/1048576," ")</f>
        <v>2943.7334547042847</v>
      </c>
      <c r="N1164" s="14">
        <f t="shared" ref="N1164:N1170" si="237">IF(K1164&gt;999999999,K1164/1073741824," ")</f>
        <v>2.874739701859653</v>
      </c>
      <c r="O1164" s="194" t="s">
        <v>30661</v>
      </c>
      <c r="P1164" s="197" t="s">
        <v>30662</v>
      </c>
    </row>
    <row r="1165" spans="3:16" ht="20.100000000000001" customHeight="1" x14ac:dyDescent="0.3">
      <c r="C1165" s="7" t="s">
        <v>38240</v>
      </c>
      <c r="D1165" s="217" t="s">
        <v>3450</v>
      </c>
      <c r="E1165" s="36" t="s">
        <v>10509</v>
      </c>
      <c r="F1165" s="51">
        <v>6.1</v>
      </c>
      <c r="G1165" s="13" t="s">
        <v>704</v>
      </c>
      <c r="H1165" s="13" t="s">
        <v>5892</v>
      </c>
      <c r="I1165" s="9">
        <v>2005</v>
      </c>
      <c r="J1165" s="9"/>
      <c r="K1165" s="73">
        <v>2742967063</v>
      </c>
      <c r="L1165" s="45">
        <f t="shared" si="235"/>
        <v>2678678.7724609375</v>
      </c>
      <c r="M1165" s="45">
        <f t="shared" si="236"/>
        <v>2615.8972387313843</v>
      </c>
      <c r="N1165" s="14">
        <f t="shared" si="237"/>
        <v>2.5545871471986175</v>
      </c>
      <c r="O1165" s="194" t="s">
        <v>30663</v>
      </c>
      <c r="P1165" s="197" t="s">
        <v>30664</v>
      </c>
    </row>
    <row r="1166" spans="3:16" ht="20.100000000000001" customHeight="1" x14ac:dyDescent="0.3">
      <c r="C1166" s="12" t="s">
        <v>38241</v>
      </c>
      <c r="D1166" s="217" t="s">
        <v>3451</v>
      </c>
      <c r="E1166" s="36" t="s">
        <v>10613</v>
      </c>
      <c r="F1166" s="51">
        <v>5.8</v>
      </c>
      <c r="G1166" s="13" t="s">
        <v>704</v>
      </c>
      <c r="H1166" s="13" t="s">
        <v>5892</v>
      </c>
      <c r="I1166" s="9">
        <v>2006</v>
      </c>
      <c r="J1166" s="9"/>
      <c r="K1166" s="73">
        <v>3271441432</v>
      </c>
      <c r="L1166" s="45">
        <f t="shared" si="235"/>
        <v>3194767.0234375</v>
      </c>
      <c r="M1166" s="45">
        <f t="shared" si="236"/>
        <v>3119.8896713256836</v>
      </c>
      <c r="N1166" s="14">
        <f t="shared" si="237"/>
        <v>3.0467672571539879</v>
      </c>
      <c r="O1166" s="194" t="s">
        <v>30663</v>
      </c>
      <c r="P1166" s="197" t="s">
        <v>30665</v>
      </c>
    </row>
    <row r="1167" spans="3:16" ht="20.100000000000001" customHeight="1" x14ac:dyDescent="0.3">
      <c r="C1167" s="12" t="s">
        <v>38242</v>
      </c>
      <c r="D1167" s="217" t="s">
        <v>3338</v>
      </c>
      <c r="E1167" s="36" t="s">
        <v>10614</v>
      </c>
      <c r="F1167" s="51">
        <v>5.6</v>
      </c>
      <c r="G1167" s="9" t="s">
        <v>704</v>
      </c>
      <c r="H1167" s="9" t="s">
        <v>3740</v>
      </c>
      <c r="I1167" s="9">
        <v>2007</v>
      </c>
      <c r="J1167" s="9"/>
      <c r="K1167" s="45">
        <v>3735630169</v>
      </c>
      <c r="L1167" s="45">
        <f t="shared" si="235"/>
        <v>3648076.3369140625</v>
      </c>
      <c r="M1167" s="45">
        <f t="shared" si="236"/>
        <v>3562.5745477676392</v>
      </c>
      <c r="N1167" s="14">
        <f t="shared" si="237"/>
        <v>3.4790767068043351</v>
      </c>
      <c r="O1167" s="194" t="s">
        <v>30666</v>
      </c>
      <c r="P1167" s="197" t="s">
        <v>30667</v>
      </c>
    </row>
    <row r="1168" spans="3:16" ht="20.100000000000001" customHeight="1" x14ac:dyDescent="0.3">
      <c r="C1168" s="12" t="s">
        <v>38243</v>
      </c>
      <c r="D1168" s="217" t="s">
        <v>3329</v>
      </c>
      <c r="E1168" s="36" t="s">
        <v>10615</v>
      </c>
      <c r="F1168" s="51">
        <v>5.5</v>
      </c>
      <c r="G1168" s="9" t="s">
        <v>704</v>
      </c>
      <c r="H1168" s="9" t="s">
        <v>3740</v>
      </c>
      <c r="I1168" s="9">
        <v>2008</v>
      </c>
      <c r="J1168" s="9"/>
      <c r="K1168" s="45">
        <v>4099862807</v>
      </c>
      <c r="L1168" s="45">
        <f t="shared" si="235"/>
        <v>4003772.2724609375</v>
      </c>
      <c r="M1168" s="45">
        <f t="shared" si="236"/>
        <v>3909.9338598251343</v>
      </c>
      <c r="N1168" s="14">
        <f t="shared" si="237"/>
        <v>3.8182947849854827</v>
      </c>
      <c r="O1168" s="194" t="s">
        <v>30668</v>
      </c>
      <c r="P1168" s="197" t="s">
        <v>30669</v>
      </c>
    </row>
    <row r="1169" spans="3:17" ht="20.100000000000001" customHeight="1" x14ac:dyDescent="0.3">
      <c r="C1169" s="12" t="s">
        <v>38244</v>
      </c>
      <c r="D1169" s="217" t="s">
        <v>3340</v>
      </c>
      <c r="E1169" s="36" t="s">
        <v>10616</v>
      </c>
      <c r="F1169" s="51">
        <v>5.6</v>
      </c>
      <c r="G1169" s="9" t="s">
        <v>704</v>
      </c>
      <c r="H1169" s="9" t="s">
        <v>3740</v>
      </c>
      <c r="I1169" s="9">
        <v>2009</v>
      </c>
      <c r="J1169" s="9"/>
      <c r="K1169" s="45">
        <v>4209341872</v>
      </c>
      <c r="L1169" s="45">
        <f t="shared" si="235"/>
        <v>4110685.421875</v>
      </c>
      <c r="M1169" s="45">
        <f t="shared" si="236"/>
        <v>4014.3412322998047</v>
      </c>
      <c r="N1169" s="14">
        <f t="shared" si="237"/>
        <v>3.920255109667778</v>
      </c>
      <c r="O1169" s="194" t="s">
        <v>30670</v>
      </c>
      <c r="P1169" s="197" t="s">
        <v>30671</v>
      </c>
    </row>
    <row r="1170" spans="3:17" ht="20.100000000000001" customHeight="1" x14ac:dyDescent="0.3">
      <c r="C1170" s="7" t="s">
        <v>38245</v>
      </c>
      <c r="D1170" s="177" t="s">
        <v>3339</v>
      </c>
      <c r="E1170" s="36" t="s">
        <v>10617</v>
      </c>
      <c r="F1170" s="51">
        <v>5.3</v>
      </c>
      <c r="G1170" s="9" t="s">
        <v>704</v>
      </c>
      <c r="H1170" s="9" t="s">
        <v>3740</v>
      </c>
      <c r="I1170" s="9">
        <v>2010</v>
      </c>
      <c r="J1170" s="9"/>
      <c r="K1170" s="45">
        <v>3299643583</v>
      </c>
      <c r="L1170" s="45">
        <f t="shared" si="235"/>
        <v>3222308.1865234375</v>
      </c>
      <c r="M1170" s="45">
        <f t="shared" si="236"/>
        <v>3146.7853384017944</v>
      </c>
      <c r="N1170" s="14">
        <f t="shared" si="237"/>
        <v>3.0730325570330024</v>
      </c>
      <c r="O1170" s="194" t="s">
        <v>30672</v>
      </c>
      <c r="P1170" s="197" t="s">
        <v>30673</v>
      </c>
    </row>
    <row r="1171" spans="3:17" ht="20.100000000000001" customHeight="1" x14ac:dyDescent="0.3">
      <c r="C1171" s="28" t="s">
        <v>38246</v>
      </c>
      <c r="D1171" s="181" t="s">
        <v>8008</v>
      </c>
      <c r="E1171" s="36" t="s">
        <v>10618</v>
      </c>
      <c r="F1171" s="81">
        <v>5.2</v>
      </c>
      <c r="G1171" s="13" t="s">
        <v>704</v>
      </c>
      <c r="H1171" s="13" t="s">
        <v>5878</v>
      </c>
      <c r="I1171" s="79">
        <v>2017</v>
      </c>
      <c r="J1171" s="79"/>
      <c r="K1171" s="73">
        <v>4854531698</v>
      </c>
      <c r="L1171" s="45">
        <f t="shared" ref="L1171" si="238">IF(K1171/1024 &gt;1,K1171/1024," ")</f>
        <v>4740753.611328125</v>
      </c>
      <c r="M1171" s="45">
        <f t="shared" ref="M1171" si="239">IF(K1171/1048576 &gt;1,K1171/1048576," ")</f>
        <v>4629.6421985626221</v>
      </c>
      <c r="N1171" s="14">
        <f t="shared" ref="N1171" si="240">IF(K1171&gt;999999999,K1171/1073741824," ")</f>
        <v>4.5211349595338106</v>
      </c>
      <c r="O1171" s="194" t="s">
        <v>30674</v>
      </c>
      <c r="P1171" s="197" t="s">
        <v>30964</v>
      </c>
    </row>
    <row r="1172" spans="3:17" ht="20.100000000000001" customHeight="1" x14ac:dyDescent="0.3">
      <c r="C1172" s="7"/>
      <c r="D1172" s="177"/>
      <c r="E1172" s="40"/>
      <c r="F1172" s="51"/>
      <c r="G1172" s="9"/>
      <c r="H1172" s="9"/>
      <c r="I1172" s="9"/>
      <c r="J1172" s="9"/>
      <c r="K1172" s="45"/>
      <c r="L1172" s="45"/>
      <c r="M1172" s="45"/>
      <c r="N1172" s="14"/>
    </row>
    <row r="1173" spans="3:17" ht="27" customHeight="1" x14ac:dyDescent="0.35">
      <c r="C1173" s="65" t="s">
        <v>5894</v>
      </c>
      <c r="D1173" s="177"/>
      <c r="E1173" s="40"/>
      <c r="F1173" s="51"/>
      <c r="G1173" s="9"/>
      <c r="H1173" s="9"/>
      <c r="I1173" s="9"/>
      <c r="J1173" s="9"/>
      <c r="K1173" s="45"/>
      <c r="L1173" s="45"/>
      <c r="M1173" s="45"/>
      <c r="N1173" s="14"/>
    </row>
    <row r="1174" spans="3:17" ht="20.100000000000001" customHeight="1" x14ac:dyDescent="0.3">
      <c r="C1174" s="48" t="s">
        <v>38247</v>
      </c>
      <c r="D1174" s="177" t="s">
        <v>5894</v>
      </c>
      <c r="E1174" s="36" t="s">
        <v>10510</v>
      </c>
      <c r="F1174" s="49">
        <v>5.2</v>
      </c>
      <c r="G1174" s="9"/>
      <c r="H1174" s="9" t="s">
        <v>5878</v>
      </c>
      <c r="I1174" s="9">
        <v>2000</v>
      </c>
      <c r="J1174" s="9"/>
      <c r="K1174" s="45">
        <v>2761557094</v>
      </c>
      <c r="L1174" s="45">
        <f t="shared" ref="L1174:L1178" si="241">IF(K1174/1024 &gt;1,K1174/1024," ")</f>
        <v>2696833.099609375</v>
      </c>
      <c r="M1174" s="45">
        <f t="shared" ref="M1174:M1178" si="242">IF(K1174/1048576 &gt;1,K1174/1048576," ")</f>
        <v>2633.6260738372803</v>
      </c>
      <c r="N1174" s="14">
        <f t="shared" ref="N1174:N1178" si="243">IF(K1174&gt;999999999,K1174/1073741824," ")</f>
        <v>2.571900462731719</v>
      </c>
      <c r="O1174" s="194" t="s">
        <v>27832</v>
      </c>
      <c r="P1174" s="197" t="s">
        <v>27833</v>
      </c>
    </row>
    <row r="1175" spans="3:17" ht="20.100000000000001" customHeight="1" x14ac:dyDescent="0.3">
      <c r="C1175" s="48" t="s">
        <v>38248</v>
      </c>
      <c r="D1175" s="177" t="s">
        <v>5895</v>
      </c>
      <c r="E1175" s="36" t="s">
        <v>10511</v>
      </c>
      <c r="F1175" s="49">
        <v>4.5999999999999996</v>
      </c>
      <c r="G1175" s="9"/>
      <c r="H1175" s="9" t="s">
        <v>5892</v>
      </c>
      <c r="I1175" s="9">
        <v>2001</v>
      </c>
      <c r="J1175" s="9"/>
      <c r="K1175" s="45">
        <v>2720965824</v>
      </c>
      <c r="L1175" s="45">
        <f t="shared" si="241"/>
        <v>2657193.1875</v>
      </c>
      <c r="M1175" s="45">
        <f t="shared" si="242"/>
        <v>2594.9152221679688</v>
      </c>
      <c r="N1175" s="14">
        <f t="shared" si="243"/>
        <v>2.534096896648407</v>
      </c>
      <c r="O1175" s="194" t="s">
        <v>30675</v>
      </c>
      <c r="P1175" s="197" t="s">
        <v>30676</v>
      </c>
    </row>
    <row r="1176" spans="3:17" ht="20.100000000000001" customHeight="1" x14ac:dyDescent="0.3">
      <c r="C1176" s="29" t="s">
        <v>38249</v>
      </c>
      <c r="D1176" s="217" t="s">
        <v>5896</v>
      </c>
      <c r="E1176" s="36" t="s">
        <v>10619</v>
      </c>
      <c r="F1176" s="49">
        <v>4.5</v>
      </c>
      <c r="G1176" s="9"/>
      <c r="H1176" s="9" t="s">
        <v>5892</v>
      </c>
      <c r="I1176" s="9">
        <v>2003</v>
      </c>
      <c r="J1176" s="9"/>
      <c r="K1176" s="45">
        <v>2773172480</v>
      </c>
      <c r="L1176" s="45">
        <f t="shared" si="241"/>
        <v>2708176.25</v>
      </c>
      <c r="M1176" s="45">
        <f t="shared" si="242"/>
        <v>2644.703369140625</v>
      </c>
      <c r="N1176" s="14">
        <f t="shared" si="243"/>
        <v>2.5827181339263916</v>
      </c>
      <c r="O1176" s="194" t="s">
        <v>30677</v>
      </c>
      <c r="P1176" s="197" t="s">
        <v>30678</v>
      </c>
      <c r="Q1176" s="89"/>
    </row>
    <row r="1177" spans="3:17" ht="20.100000000000001" customHeight="1" x14ac:dyDescent="0.3">
      <c r="C1177" s="48" t="s">
        <v>38250</v>
      </c>
      <c r="D1177" s="177" t="s">
        <v>5897</v>
      </c>
      <c r="E1177" s="36" t="s">
        <v>10620</v>
      </c>
      <c r="F1177" s="49">
        <v>4</v>
      </c>
      <c r="G1177" s="9"/>
      <c r="H1177" s="9" t="s">
        <v>5871</v>
      </c>
      <c r="I1177" s="9">
        <v>2006</v>
      </c>
      <c r="J1177" s="9"/>
      <c r="K1177" s="45">
        <v>3131339568</v>
      </c>
      <c r="L1177" s="45">
        <f t="shared" si="241"/>
        <v>3057948.796875</v>
      </c>
      <c r="M1177" s="45">
        <f t="shared" si="242"/>
        <v>2986.2781219482422</v>
      </c>
      <c r="N1177" s="14">
        <f t="shared" si="243"/>
        <v>2.9162872284650803</v>
      </c>
      <c r="O1177" s="194" t="s">
        <v>30677</v>
      </c>
      <c r="P1177" s="197" t="s">
        <v>30679</v>
      </c>
    </row>
    <row r="1178" spans="3:17" ht="20.100000000000001" customHeight="1" x14ac:dyDescent="0.3">
      <c r="C1178" s="29" t="s">
        <v>38251</v>
      </c>
      <c r="D1178" s="177" t="s">
        <v>5898</v>
      </c>
      <c r="E1178" s="36" t="s">
        <v>10621</v>
      </c>
      <c r="F1178" s="49">
        <v>2.9</v>
      </c>
      <c r="G1178" s="9"/>
      <c r="H1178" s="9" t="s">
        <v>5892</v>
      </c>
      <c r="I1178" s="9">
        <v>2013</v>
      </c>
      <c r="J1178" s="9"/>
      <c r="K1178" s="45">
        <v>2767851914</v>
      </c>
      <c r="L1178" s="45">
        <f t="shared" si="241"/>
        <v>2702980.384765625</v>
      </c>
      <c r="M1178" s="45">
        <f t="shared" si="242"/>
        <v>2639.6292819976807</v>
      </c>
      <c r="N1178" s="14">
        <f t="shared" si="243"/>
        <v>2.57776297070086</v>
      </c>
      <c r="O1178" s="194" t="s">
        <v>17584</v>
      </c>
      <c r="P1178" s="197" t="s">
        <v>30680</v>
      </c>
    </row>
    <row r="1179" spans="3:17" ht="20.100000000000001" customHeight="1" x14ac:dyDescent="0.3">
      <c r="C1179" s="7"/>
      <c r="D1179" s="177"/>
      <c r="E1179" s="40"/>
      <c r="F1179" s="51"/>
      <c r="G1179" s="9"/>
      <c r="H1179" s="9"/>
      <c r="I1179" s="9"/>
      <c r="J1179" s="9"/>
      <c r="K1179" s="45"/>
      <c r="L1179" s="45"/>
      <c r="M1179" s="45"/>
      <c r="N1179" s="14"/>
    </row>
    <row r="1180" spans="3:17" ht="27" customHeight="1" x14ac:dyDescent="0.35">
      <c r="C1180" s="8" t="s">
        <v>3695</v>
      </c>
      <c r="D1180" s="177"/>
      <c r="E1180" s="40"/>
      <c r="F1180" s="51"/>
      <c r="G1180" s="9"/>
      <c r="H1180" s="9"/>
      <c r="I1180" s="9"/>
      <c r="J1180" s="9"/>
      <c r="K1180" s="45"/>
      <c r="L1180" s="45"/>
      <c r="M1180" s="45"/>
      <c r="N1180" s="14"/>
      <c r="Q1180" s="89"/>
    </row>
    <row r="1181" spans="3:17" ht="20.100000000000001" customHeight="1" x14ac:dyDescent="0.3">
      <c r="C1181" s="7" t="s">
        <v>38252</v>
      </c>
      <c r="D1181" s="217" t="s">
        <v>3695</v>
      </c>
      <c r="E1181" s="36" t="s">
        <v>10512</v>
      </c>
      <c r="F1181" s="51">
        <v>5.7</v>
      </c>
      <c r="G1181" s="9"/>
      <c r="H1181" s="9" t="s">
        <v>3739</v>
      </c>
      <c r="I1181" s="9">
        <v>1996</v>
      </c>
      <c r="J1181" s="9"/>
      <c r="K1181" s="45">
        <v>4225887179</v>
      </c>
      <c r="L1181" s="45">
        <f>IF(K1181/1024 &gt;1,K1181/1024," ")</f>
        <v>4126842.9482421875</v>
      </c>
      <c r="M1181" s="45">
        <f>IF(K1181/1048576 &gt;1,K1181/1048576," ")</f>
        <v>4030.1200666427612</v>
      </c>
      <c r="N1181" s="14">
        <f>IF(K1181&gt;999999999,K1181/1073741824," ")</f>
        <v>3.9356641275808215</v>
      </c>
      <c r="O1181" s="194" t="s">
        <v>30681</v>
      </c>
      <c r="P1181" s="197" t="s">
        <v>30682</v>
      </c>
      <c r="Q1181" s="89"/>
    </row>
    <row r="1182" spans="3:17" ht="20.100000000000001" customHeight="1" x14ac:dyDescent="0.3">
      <c r="C1182" s="7" t="s">
        <v>38253</v>
      </c>
      <c r="D1182" s="217" t="s">
        <v>4488</v>
      </c>
      <c r="E1182" s="36" t="s">
        <v>10513</v>
      </c>
      <c r="F1182" s="51">
        <v>4.8</v>
      </c>
      <c r="G1182" s="9"/>
      <c r="H1182" s="9" t="s">
        <v>3740</v>
      </c>
      <c r="I1182" s="9">
        <v>1997</v>
      </c>
      <c r="J1182" s="9"/>
      <c r="K1182" s="45">
        <v>4641862933</v>
      </c>
      <c r="L1182" s="45">
        <f>IF(K1182/1024 &gt;1,K1182/1024," ")</f>
        <v>4533069.2705078125</v>
      </c>
      <c r="M1182" s="45">
        <f>IF(K1182/1048576 &gt;1,K1182/1048576," ")</f>
        <v>4426.8254594802856</v>
      </c>
      <c r="N1182" s="14">
        <f>IF(K1182&gt;999999999,K1182/1073741824," ")</f>
        <v>4.3230717377737164</v>
      </c>
      <c r="O1182" s="194" t="s">
        <v>30683</v>
      </c>
      <c r="P1182" s="197" t="s">
        <v>30684</v>
      </c>
      <c r="Q1182" s="89"/>
    </row>
    <row r="1183" spans="3:17" ht="20.100000000000001" customHeight="1" x14ac:dyDescent="0.3">
      <c r="C1183" s="12" t="s">
        <v>38254</v>
      </c>
      <c r="D1183" s="217" t="s">
        <v>4489</v>
      </c>
      <c r="E1183" s="36" t="s">
        <v>10622</v>
      </c>
      <c r="F1183" s="51">
        <v>4.2</v>
      </c>
      <c r="G1183" s="9"/>
      <c r="H1183" s="9" t="s">
        <v>3739</v>
      </c>
      <c r="I1183" s="9">
        <v>2000</v>
      </c>
      <c r="J1183" s="9"/>
      <c r="K1183" s="45">
        <v>4554575012</v>
      </c>
      <c r="L1183" s="45">
        <f>IF(K1183/1024 &gt;1,K1183/1024," ")</f>
        <v>4447827.16015625</v>
      </c>
      <c r="M1183" s="45">
        <f>IF(K1183/1048576 &gt;1,K1183/1048576," ")</f>
        <v>4343.5812110900879</v>
      </c>
      <c r="N1183" s="14">
        <f>IF(K1183&gt;999999999,K1183/1073741824," ")</f>
        <v>4.241778526455164</v>
      </c>
      <c r="O1183" s="194" t="s">
        <v>30685</v>
      </c>
      <c r="P1183" s="197" t="s">
        <v>30686</v>
      </c>
      <c r="Q1183" s="89"/>
    </row>
    <row r="1184" spans="3:17" ht="20.100000000000001" customHeight="1" x14ac:dyDescent="0.3">
      <c r="C1184" s="12" t="s">
        <v>38255</v>
      </c>
      <c r="D1184" s="217" t="s">
        <v>4490</v>
      </c>
      <c r="E1184" s="36" t="s">
        <v>10623</v>
      </c>
      <c r="F1184" s="51">
        <v>5.0999999999999996</v>
      </c>
      <c r="G1184" s="9"/>
      <c r="H1184" s="9" t="s">
        <v>3744</v>
      </c>
      <c r="I1184" s="9">
        <v>2011</v>
      </c>
      <c r="J1184" s="9"/>
      <c r="K1184" s="45">
        <v>5453889514</v>
      </c>
      <c r="L1184" s="45">
        <f>IF(K1184/1024 &gt;1,K1184/1024," ")</f>
        <v>5326063.978515625</v>
      </c>
      <c r="M1184" s="45">
        <f>IF(K1184/1048576 &gt;1,K1184/1048576," ")</f>
        <v>5201.234354019165</v>
      </c>
      <c r="N1184" s="14">
        <f>IF(K1184&gt;999999999,K1184/1073741824," ")</f>
        <v>5.0793304238468409</v>
      </c>
      <c r="O1184" s="194" t="s">
        <v>30687</v>
      </c>
      <c r="P1184" s="197" t="s">
        <v>30688</v>
      </c>
      <c r="Q1184" s="89"/>
    </row>
    <row r="1185" spans="3:17" s="279" customFormat="1" ht="20.100000000000001" customHeight="1" x14ac:dyDescent="0.3">
      <c r="C1185" s="20" t="s">
        <v>33442</v>
      </c>
      <c r="D1185" s="177" t="s">
        <v>3695</v>
      </c>
      <c r="E1185" s="36" t="s">
        <v>33443</v>
      </c>
      <c r="F1185" s="49">
        <v>6.2</v>
      </c>
      <c r="G1185" s="13" t="s">
        <v>704</v>
      </c>
      <c r="H1185" s="13" t="s">
        <v>3744</v>
      </c>
      <c r="I1185" s="145">
        <v>2022</v>
      </c>
      <c r="J1185" s="20"/>
      <c r="K1185" s="45">
        <v>4623290368</v>
      </c>
      <c r="L1185" s="45">
        <f>IF(K1185/1024 &gt;1,K1185/1024," ")</f>
        <v>4514932</v>
      </c>
      <c r="M1185" s="45">
        <f>IF(K1185/1048576 &gt;1,K1185/1048576," ")</f>
        <v>4409.11328125</v>
      </c>
      <c r="N1185" s="14">
        <f>IF(K1185&gt;999999999,K1185/1073741824," ")</f>
        <v>4.3057746887207031</v>
      </c>
      <c r="O1185" s="223" t="s">
        <v>33444</v>
      </c>
      <c r="P1185" s="198" t="s">
        <v>33445</v>
      </c>
      <c r="Q1185" s="89"/>
    </row>
    <row r="1186" spans="3:17" ht="20.100000000000001" customHeight="1" x14ac:dyDescent="0.25"/>
    <row r="1187" spans="3:17" ht="27" customHeight="1" x14ac:dyDescent="0.35">
      <c r="C1187" s="268" t="s">
        <v>33065</v>
      </c>
      <c r="D1187" s="167"/>
      <c r="E1187" s="36"/>
      <c r="F1187" s="81"/>
      <c r="G1187" s="13"/>
      <c r="H1187" s="13"/>
      <c r="I1187" s="79"/>
      <c r="J1187" s="79"/>
      <c r="K1187" s="73"/>
      <c r="L1187" s="45" t="str">
        <f>IF(K1187/1048576 &gt;1,K1187/1048576," ")</f>
        <v xml:space="preserve"> </v>
      </c>
      <c r="M1187" s="45"/>
      <c r="N1187" s="14"/>
    </row>
    <row r="1188" spans="3:17" ht="20.100000000000001" customHeight="1" x14ac:dyDescent="0.3">
      <c r="C1188" s="7" t="s">
        <v>33241</v>
      </c>
      <c r="D1188" s="159" t="s">
        <v>4784</v>
      </c>
      <c r="E1188" s="36" t="s">
        <v>11759</v>
      </c>
      <c r="F1188" s="104">
        <v>5.6</v>
      </c>
      <c r="G1188" s="101" t="s">
        <v>704</v>
      </c>
      <c r="H1188" s="101" t="s">
        <v>3744</v>
      </c>
      <c r="I1188" s="101">
        <v>2014</v>
      </c>
      <c r="J1188" s="101"/>
      <c r="K1188" s="90">
        <v>5647543761</v>
      </c>
      <c r="L1188" s="90">
        <f>IF(K1188/1024 &gt;1,K1188/1024," ")</f>
        <v>5515179.4541015625</v>
      </c>
      <c r="M1188" s="90">
        <f>IF(K1188/1048576 &gt;1,K1188/1048576," ")</f>
        <v>5385.9174356460571</v>
      </c>
      <c r="N1188" s="91">
        <f>IF(K1188&gt;999999999,K1188/1073741824," ")</f>
        <v>5.2596849957481027</v>
      </c>
      <c r="O1188" s="194" t="s">
        <v>20312</v>
      </c>
      <c r="P1188" s="197" t="s">
        <v>20313</v>
      </c>
    </row>
    <row r="1189" spans="3:17" ht="20.100000000000001" customHeight="1" x14ac:dyDescent="0.3">
      <c r="C1189" s="20" t="s">
        <v>33242</v>
      </c>
      <c r="D1189" s="160" t="s">
        <v>5814</v>
      </c>
      <c r="E1189" s="36" t="s">
        <v>13666</v>
      </c>
      <c r="F1189" s="104">
        <v>5.3</v>
      </c>
      <c r="G1189" s="101" t="s">
        <v>704</v>
      </c>
      <c r="H1189" s="101" t="s">
        <v>3744</v>
      </c>
      <c r="I1189" s="101">
        <v>2015</v>
      </c>
      <c r="J1189" s="101"/>
      <c r="K1189" s="90">
        <v>5976794678</v>
      </c>
      <c r="L1189" s="90">
        <f>IF(K1189/1024 &gt;1,K1189/1024," ")</f>
        <v>5836713.552734375</v>
      </c>
      <c r="M1189" s="90">
        <f>IF(K1189/1048576 &gt;1,K1189/1048576," ")</f>
        <v>5699.9155788421631</v>
      </c>
      <c r="N1189" s="91">
        <f>IF(K1189&gt;999999999,K1189/1073741824," ")</f>
        <v>5.5663238074630499</v>
      </c>
      <c r="O1189" s="194" t="s">
        <v>23661</v>
      </c>
      <c r="P1189" s="197" t="s">
        <v>23662</v>
      </c>
      <c r="Q1189" s="89"/>
    </row>
    <row r="1190" spans="3:17" ht="20.100000000000001" customHeight="1" x14ac:dyDescent="0.3">
      <c r="C1190" s="7" t="s">
        <v>38256</v>
      </c>
      <c r="D1190" s="174" t="s">
        <v>6752</v>
      </c>
      <c r="E1190" s="36" t="s">
        <v>14433</v>
      </c>
      <c r="F1190" s="99">
        <v>4.7</v>
      </c>
      <c r="G1190" s="99" t="s">
        <v>704</v>
      </c>
      <c r="H1190" s="105" t="s">
        <v>4081</v>
      </c>
      <c r="I1190" s="101">
        <v>2016</v>
      </c>
      <c r="J1190" s="101"/>
      <c r="K1190" s="90">
        <v>4697108009</v>
      </c>
      <c r="L1190" s="90">
        <f>IF(K1190/1024 &gt;1,K1190/1024," ")</f>
        <v>4587019.5400390625</v>
      </c>
      <c r="M1190" s="90">
        <f>IF(K1190/1048576 &gt;1,K1190/1048576," ")</f>
        <v>4479.511269569397</v>
      </c>
      <c r="N1190" s="91">
        <f>IF(K1190&gt;999999999,K1190/1073741824," ")</f>
        <v>4.3745227241888642</v>
      </c>
      <c r="O1190" s="194" t="s">
        <v>24901</v>
      </c>
      <c r="P1190" s="197" t="s">
        <v>31318</v>
      </c>
      <c r="Q1190" s="89"/>
    </row>
    <row r="1191" spans="3:17" ht="20.100000000000001" customHeight="1" x14ac:dyDescent="0.3">
      <c r="C1191" s="20"/>
      <c r="D1191" s="167"/>
      <c r="E1191" s="36"/>
      <c r="F1191" s="81"/>
      <c r="G1191" s="13"/>
      <c r="H1191" s="13"/>
      <c r="I1191" s="79"/>
      <c r="J1191" s="79"/>
      <c r="K1191" s="73"/>
      <c r="L1191" s="45"/>
      <c r="M1191" s="45"/>
      <c r="N1191" s="14"/>
    </row>
    <row r="1192" spans="3:17" ht="27" customHeight="1" x14ac:dyDescent="0.35">
      <c r="C1192" s="268" t="s">
        <v>697</v>
      </c>
      <c r="D1192" s="167"/>
      <c r="E1192" s="36"/>
      <c r="F1192" s="81"/>
      <c r="G1192" s="13"/>
      <c r="H1192" s="13"/>
      <c r="I1192" s="79"/>
      <c r="J1192" s="79"/>
      <c r="K1192" s="73"/>
      <c r="L1192" s="45"/>
      <c r="M1192" s="45"/>
      <c r="N1192" s="14"/>
    </row>
    <row r="1193" spans="3:17" ht="20.100000000000001" customHeight="1" x14ac:dyDescent="0.3">
      <c r="C1193" s="102" t="s">
        <v>36395</v>
      </c>
      <c r="D1193" s="159" t="s">
        <v>2103</v>
      </c>
      <c r="E1193" s="36" t="s">
        <v>12504</v>
      </c>
      <c r="F1193" s="104">
        <v>8.1999999999999993</v>
      </c>
      <c r="G1193" s="101" t="s">
        <v>704</v>
      </c>
      <c r="H1193" s="101" t="s">
        <v>4194</v>
      </c>
      <c r="I1193" s="94">
        <v>1924</v>
      </c>
      <c r="J1193" s="94"/>
      <c r="K1193" s="90">
        <v>3584417527</v>
      </c>
      <c r="L1193" s="90">
        <f>IF(K1193/1024 &gt;1,K1193/1024," ")</f>
        <v>3500407.7412109375</v>
      </c>
      <c r="M1193" s="90">
        <f>IF(K1193/1048576 &gt;1,K1193/1048576," ")</f>
        <v>3418.3669347763062</v>
      </c>
      <c r="N1193" s="91">
        <f>IF(K1193&gt;999999999,K1193/1073741824," ")</f>
        <v>3.3382489597424865</v>
      </c>
      <c r="O1193" s="194" t="s">
        <v>21594</v>
      </c>
      <c r="P1193" s="197" t="s">
        <v>21595</v>
      </c>
    </row>
    <row r="1194" spans="3:17" s="306" customFormat="1" ht="20.100000000000001" customHeight="1" x14ac:dyDescent="0.3">
      <c r="C1194" s="12" t="s">
        <v>38257</v>
      </c>
      <c r="D1194" s="174" t="s">
        <v>6198</v>
      </c>
      <c r="E1194" s="267" t="s">
        <v>16317</v>
      </c>
      <c r="F1194" s="99">
        <v>6.4</v>
      </c>
      <c r="G1194" s="101" t="s">
        <v>704</v>
      </c>
      <c r="H1194" s="101" t="s">
        <v>6197</v>
      </c>
      <c r="I1194" s="101">
        <v>1939</v>
      </c>
      <c r="J1194" s="101"/>
      <c r="K1194" s="90">
        <v>1604995969</v>
      </c>
      <c r="L1194" s="90">
        <f>IF(K1194/1024 &gt;1,K1194/1024," ")</f>
        <v>1567378.8759765625</v>
      </c>
      <c r="M1194" s="90">
        <f>IF(K1194/1048576 &gt;1,K1194/1048576," ")</f>
        <v>1530.6434335708618</v>
      </c>
      <c r="N1194" s="91">
        <f>IF(K1194&gt;999999999,K1194/1073741824," ")</f>
        <v>1.4947689780965447</v>
      </c>
      <c r="O1194" s="194" t="s">
        <v>27975</v>
      </c>
      <c r="P1194" s="197" t="s">
        <v>27976</v>
      </c>
    </row>
    <row r="1195" spans="3:17" s="306" customFormat="1" ht="20.100000000000001" customHeight="1" x14ac:dyDescent="0.3">
      <c r="C1195" s="12" t="s">
        <v>35570</v>
      </c>
      <c r="D1195" s="160" t="s">
        <v>5679</v>
      </c>
      <c r="E1195" s="36" t="s">
        <v>11646</v>
      </c>
      <c r="F1195" s="104">
        <v>6.2</v>
      </c>
      <c r="G1195" s="101" t="s">
        <v>704</v>
      </c>
      <c r="H1195" s="101" t="s">
        <v>5678</v>
      </c>
      <c r="I1195" s="101">
        <v>1943</v>
      </c>
      <c r="J1195" s="101"/>
      <c r="K1195" s="90">
        <v>1338281116</v>
      </c>
      <c r="L1195" s="90">
        <f>IF(K1195/1024 &gt;1,K1195/1024," ")</f>
        <v>1306915.15234375</v>
      </c>
      <c r="M1195" s="90">
        <f>IF(K1195/1048576 &gt;1,K1195/1048576," ")</f>
        <v>1276.2843284606934</v>
      </c>
      <c r="N1195" s="91">
        <f>IF(K1195&gt;999999999,K1195/1073741824," ")</f>
        <v>1.2463714145123959</v>
      </c>
      <c r="O1195" s="194" t="s">
        <v>20110</v>
      </c>
      <c r="P1195" s="197" t="s">
        <v>20111</v>
      </c>
    </row>
    <row r="1196" spans="3:17" ht="20.100000000000001" customHeight="1" x14ac:dyDescent="0.3">
      <c r="C1196" s="109" t="s">
        <v>38258</v>
      </c>
      <c r="D1196" s="163" t="s">
        <v>5696</v>
      </c>
      <c r="E1196" s="267" t="s">
        <v>16318</v>
      </c>
      <c r="F1196" s="104">
        <v>6</v>
      </c>
      <c r="G1196" s="101" t="s">
        <v>704</v>
      </c>
      <c r="H1196" s="101" t="s">
        <v>5678</v>
      </c>
      <c r="I1196" s="101">
        <v>1943</v>
      </c>
      <c r="J1196" s="101"/>
      <c r="K1196" s="90">
        <v>1443141967</v>
      </c>
      <c r="L1196" s="90">
        <f t="shared" ref="L1196:L1201" si="244">IF(K1196/1024 &gt;1,K1196/1024," ")</f>
        <v>1409318.3271484375</v>
      </c>
      <c r="M1196" s="90">
        <f t="shared" ref="M1196:M1201" si="245">IF(K1196/1048576 &gt;1,K1196/1048576," ")</f>
        <v>1376.287428855896</v>
      </c>
      <c r="N1196" s="91">
        <f t="shared" ref="N1196:N1201" si="246">IF(K1196&gt;999999999,K1196/1073741824," ")</f>
        <v>1.3440306922420859</v>
      </c>
      <c r="O1196" s="194" t="s">
        <v>27977</v>
      </c>
      <c r="P1196" s="197" t="s">
        <v>27978</v>
      </c>
    </row>
    <row r="1197" spans="3:17" ht="20.100000000000001" customHeight="1" x14ac:dyDescent="0.3">
      <c r="C1197" s="112" t="s">
        <v>38259</v>
      </c>
      <c r="D1197" s="160" t="s">
        <v>5779</v>
      </c>
      <c r="E1197" s="36" t="s">
        <v>16325</v>
      </c>
      <c r="F1197" s="104">
        <v>6.3</v>
      </c>
      <c r="G1197" s="101" t="s">
        <v>704</v>
      </c>
      <c r="H1197" s="101" t="s">
        <v>5678</v>
      </c>
      <c r="I1197" s="101">
        <v>1943</v>
      </c>
      <c r="J1197" s="101"/>
      <c r="K1197" s="90">
        <v>1178060454</v>
      </c>
      <c r="L1197" s="90">
        <f>IF(K1197/1024 &gt;1,K1197/1024," ")</f>
        <v>1150449.662109375</v>
      </c>
      <c r="M1197" s="90">
        <f>IF(K1197/1048576 &gt;1,K1197/1048576," ")</f>
        <v>1123.4859981536865</v>
      </c>
      <c r="N1197" s="91">
        <f>IF(K1197&gt;999999999,K1197/1073741824," ")</f>
        <v>1.0971542950719595</v>
      </c>
      <c r="O1197" s="194" t="s">
        <v>27990</v>
      </c>
      <c r="P1197" s="197" t="s">
        <v>27991</v>
      </c>
    </row>
    <row r="1198" spans="3:17" ht="20.100000000000001" customHeight="1" x14ac:dyDescent="0.3">
      <c r="C1198" s="109" t="s">
        <v>38260</v>
      </c>
      <c r="D1198" s="160" t="s">
        <v>5734</v>
      </c>
      <c r="E1198" s="36" t="s">
        <v>16324</v>
      </c>
      <c r="F1198" s="104">
        <v>6.5</v>
      </c>
      <c r="G1198" s="101" t="s">
        <v>704</v>
      </c>
      <c r="H1198" s="105" t="s">
        <v>5678</v>
      </c>
      <c r="I1198" s="101">
        <v>1944</v>
      </c>
      <c r="J1198" s="101"/>
      <c r="K1198" s="90">
        <v>1466538861</v>
      </c>
      <c r="L1198" s="90">
        <f>IF(K1198/1024 &gt;1,K1198/1024," ")</f>
        <v>1432166.8564453125</v>
      </c>
      <c r="M1198" s="90">
        <f>IF(K1198/1048576 &gt;1,K1198/1048576," ")</f>
        <v>1398.6004457473755</v>
      </c>
      <c r="N1198" s="91">
        <f>IF(K1198&gt;999999999,K1198/1073741824," ")</f>
        <v>1.3658207478001714</v>
      </c>
      <c r="O1198" s="194" t="s">
        <v>27988</v>
      </c>
      <c r="P1198" s="197" t="s">
        <v>27989</v>
      </c>
    </row>
    <row r="1199" spans="3:17" ht="20.100000000000001" customHeight="1" x14ac:dyDescent="0.3">
      <c r="C1199" s="112" t="s">
        <v>38261</v>
      </c>
      <c r="D1199" s="159" t="s">
        <v>5697</v>
      </c>
      <c r="E1199" s="267" t="s">
        <v>16321</v>
      </c>
      <c r="F1199" s="104">
        <v>6.3</v>
      </c>
      <c r="G1199" s="101" t="s">
        <v>704</v>
      </c>
      <c r="H1199" s="101" t="s">
        <v>5678</v>
      </c>
      <c r="I1199" s="101">
        <v>1944</v>
      </c>
      <c r="J1199" s="101"/>
      <c r="K1199" s="90">
        <v>1338388685</v>
      </c>
      <c r="L1199" s="90">
        <f t="shared" si="244"/>
        <v>1307020.2001953125</v>
      </c>
      <c r="M1199" s="90">
        <f t="shared" si="245"/>
        <v>1276.3869142532349</v>
      </c>
      <c r="N1199" s="91">
        <f t="shared" si="246"/>
        <v>1.2464715959504247</v>
      </c>
      <c r="O1199" s="194" t="s">
        <v>27983</v>
      </c>
      <c r="P1199" s="197" t="s">
        <v>27984</v>
      </c>
    </row>
    <row r="1200" spans="3:17" ht="20.100000000000001" customHeight="1" x14ac:dyDescent="0.3">
      <c r="C1200" s="112" t="s">
        <v>38262</v>
      </c>
      <c r="D1200" s="160" t="s">
        <v>5778</v>
      </c>
      <c r="E1200" s="267" t="s">
        <v>16322</v>
      </c>
      <c r="F1200" s="104">
        <v>6</v>
      </c>
      <c r="G1200" s="101" t="s">
        <v>704</v>
      </c>
      <c r="H1200" s="101" t="s">
        <v>5678</v>
      </c>
      <c r="I1200" s="101">
        <v>1945</v>
      </c>
      <c r="J1200" s="101"/>
      <c r="K1200" s="90">
        <v>1338116697</v>
      </c>
      <c r="L1200" s="90">
        <f t="shared" si="244"/>
        <v>1306754.5869140625</v>
      </c>
      <c r="M1200" s="90">
        <f t="shared" si="245"/>
        <v>1276.1275262832642</v>
      </c>
      <c r="N1200" s="91">
        <f t="shared" si="246"/>
        <v>1.2462182873860002</v>
      </c>
      <c r="O1200" s="194" t="s">
        <v>27985</v>
      </c>
      <c r="P1200" s="197" t="s">
        <v>27986</v>
      </c>
    </row>
    <row r="1201" spans="3:16" ht="20.100000000000001" customHeight="1" x14ac:dyDescent="0.3">
      <c r="C1201" s="102" t="s">
        <v>38263</v>
      </c>
      <c r="D1201" s="160" t="s">
        <v>5718</v>
      </c>
      <c r="E1201" s="36" t="s">
        <v>16323</v>
      </c>
      <c r="F1201" s="104">
        <v>6.4</v>
      </c>
      <c r="G1201" s="101" t="s">
        <v>704</v>
      </c>
      <c r="H1201" s="101" t="s">
        <v>5678</v>
      </c>
      <c r="I1201" s="101">
        <v>1945</v>
      </c>
      <c r="J1201" s="101"/>
      <c r="K1201" s="90">
        <v>1354468907</v>
      </c>
      <c r="L1201" s="90">
        <f t="shared" si="244"/>
        <v>1322723.5419921875</v>
      </c>
      <c r="M1201" s="90">
        <f t="shared" si="245"/>
        <v>1291.7222089767456</v>
      </c>
      <c r="N1201" s="91">
        <f t="shared" si="246"/>
        <v>1.2614474697038531</v>
      </c>
      <c r="O1201" s="194" t="s">
        <v>20110</v>
      </c>
      <c r="P1201" s="197" t="s">
        <v>27987</v>
      </c>
    </row>
    <row r="1202" spans="3:16" ht="20.100000000000001" customHeight="1" x14ac:dyDescent="0.3">
      <c r="C1202" s="109" t="s">
        <v>38264</v>
      </c>
      <c r="D1202" s="160" t="s">
        <v>5719</v>
      </c>
      <c r="E1202" s="36" t="s">
        <v>16326</v>
      </c>
      <c r="F1202" s="104">
        <v>6.1</v>
      </c>
      <c r="G1202" s="101" t="s">
        <v>704</v>
      </c>
      <c r="H1202" s="101" t="s">
        <v>5678</v>
      </c>
      <c r="I1202" s="101">
        <v>1946</v>
      </c>
      <c r="J1202" s="101"/>
      <c r="K1202" s="90">
        <v>1179054277</v>
      </c>
      <c r="L1202" s="90">
        <f t="shared" ref="L1202:L1208" si="247">IF(K1202/1024 &gt;1,K1202/1024," ")</f>
        <v>1151420.1923828125</v>
      </c>
      <c r="M1202" s="90">
        <f t="shared" ref="M1202:M1208" si="248">IF(K1202/1048576 &gt;1,K1202/1048576," ")</f>
        <v>1124.4337816238403</v>
      </c>
      <c r="N1202" s="91">
        <f t="shared" ref="N1202:N1208" si="249">IF(K1202&gt;999999999,K1202/1073741824," ")</f>
        <v>1.0980798648670316</v>
      </c>
      <c r="O1202" s="194" t="s">
        <v>27992</v>
      </c>
      <c r="P1202" s="197" t="s">
        <v>27993</v>
      </c>
    </row>
    <row r="1203" spans="3:16" s="306" customFormat="1" ht="20.100000000000001" customHeight="1" x14ac:dyDescent="0.3">
      <c r="C1203" s="109" t="s">
        <v>36457</v>
      </c>
      <c r="D1203" s="170" t="s">
        <v>5257</v>
      </c>
      <c r="E1203" s="36" t="s">
        <v>12580</v>
      </c>
      <c r="F1203" s="104">
        <v>6.7</v>
      </c>
      <c r="G1203" s="101" t="s">
        <v>704</v>
      </c>
      <c r="H1203" s="101" t="s">
        <v>3745</v>
      </c>
      <c r="I1203" s="101">
        <v>1959</v>
      </c>
      <c r="J1203" s="101"/>
      <c r="K1203" s="90">
        <v>3013353652</v>
      </c>
      <c r="L1203" s="90">
        <f t="shared" si="247"/>
        <v>2942728.17578125</v>
      </c>
      <c r="M1203" s="90">
        <f t="shared" si="248"/>
        <v>2873.757984161377</v>
      </c>
      <c r="N1203" s="91">
        <f t="shared" si="249"/>
        <v>2.8064042814075947</v>
      </c>
      <c r="O1203" s="194" t="s">
        <v>21731</v>
      </c>
      <c r="P1203" s="197" t="s">
        <v>21732</v>
      </c>
    </row>
    <row r="1204" spans="3:16" s="306" customFormat="1" ht="20.100000000000001" customHeight="1" x14ac:dyDescent="0.3">
      <c r="C1204" s="111" t="s">
        <v>39809</v>
      </c>
      <c r="D1204" s="163" t="s">
        <v>5974</v>
      </c>
      <c r="E1204" s="36" t="s">
        <v>14551</v>
      </c>
      <c r="F1204" s="99">
        <v>7.3</v>
      </c>
      <c r="G1204" s="101"/>
      <c r="H1204" s="101" t="s">
        <v>5878</v>
      </c>
      <c r="I1204" s="101">
        <v>1970</v>
      </c>
      <c r="J1204" s="101"/>
      <c r="K1204" s="90">
        <v>6691111529</v>
      </c>
      <c r="L1204" s="90">
        <f t="shared" si="247"/>
        <v>6534288.6025390625</v>
      </c>
      <c r="M1204" s="90">
        <f t="shared" si="248"/>
        <v>6381.1412134170532</v>
      </c>
      <c r="N1204" s="91">
        <f t="shared" si="249"/>
        <v>6.231583216227591</v>
      </c>
      <c r="O1204" s="194" t="s">
        <v>25089</v>
      </c>
      <c r="P1204" s="197" t="s">
        <v>25090</v>
      </c>
    </row>
    <row r="1205" spans="3:16" s="306" customFormat="1" ht="20.100000000000001" customHeight="1" x14ac:dyDescent="0.3">
      <c r="C1205" s="7" t="s">
        <v>36161</v>
      </c>
      <c r="D1205" s="159" t="s">
        <v>5454</v>
      </c>
      <c r="E1205" s="36" t="s">
        <v>12311</v>
      </c>
      <c r="F1205" s="104">
        <v>5.3</v>
      </c>
      <c r="G1205" s="101" t="s">
        <v>704</v>
      </c>
      <c r="H1205" s="101" t="s">
        <v>3789</v>
      </c>
      <c r="I1205" s="101">
        <v>1975</v>
      </c>
      <c r="J1205" s="101"/>
      <c r="K1205" s="90">
        <v>2670430058</v>
      </c>
      <c r="L1205" s="90">
        <f t="shared" si="247"/>
        <v>2607841.853515625</v>
      </c>
      <c r="M1205" s="90">
        <f t="shared" si="248"/>
        <v>2546.7205600738525</v>
      </c>
      <c r="N1205" s="91">
        <f t="shared" si="249"/>
        <v>2.4870317969471216</v>
      </c>
      <c r="O1205" s="194" t="s">
        <v>21245</v>
      </c>
      <c r="P1205" s="197" t="s">
        <v>21246</v>
      </c>
    </row>
    <row r="1206" spans="3:16" ht="20.100000000000001" customHeight="1" x14ac:dyDescent="0.3">
      <c r="C1206" s="12" t="s">
        <v>38265</v>
      </c>
      <c r="D1206" s="160" t="s">
        <v>2567</v>
      </c>
      <c r="E1206" s="267" t="s">
        <v>16319</v>
      </c>
      <c r="F1206" s="104">
        <v>6</v>
      </c>
      <c r="G1206" s="94"/>
      <c r="H1206" s="94" t="s">
        <v>3930</v>
      </c>
      <c r="I1206" s="101">
        <v>2004</v>
      </c>
      <c r="J1206" s="101"/>
      <c r="K1206" s="90">
        <v>735741952</v>
      </c>
      <c r="L1206" s="90">
        <f t="shared" si="247"/>
        <v>718498</v>
      </c>
      <c r="M1206" s="90">
        <f t="shared" si="248"/>
        <v>701.658203125</v>
      </c>
      <c r="N1206" s="91" t="str">
        <f t="shared" si="249"/>
        <v xml:space="preserve"> </v>
      </c>
      <c r="O1206" s="194" t="s">
        <v>27979</v>
      </c>
      <c r="P1206" s="197" t="s">
        <v>27980</v>
      </c>
    </row>
    <row r="1207" spans="3:16" ht="20.100000000000001" customHeight="1" x14ac:dyDescent="0.3">
      <c r="C1207" s="102" t="s">
        <v>36943</v>
      </c>
      <c r="D1207" s="159" t="s">
        <v>697</v>
      </c>
      <c r="E1207" s="267" t="s">
        <v>16327</v>
      </c>
      <c r="F1207" s="104">
        <v>6.6</v>
      </c>
      <c r="G1207" s="101" t="s">
        <v>704</v>
      </c>
      <c r="H1207" s="105" t="s">
        <v>3740</v>
      </c>
      <c r="I1207" s="94">
        <v>2009</v>
      </c>
      <c r="J1207" s="94"/>
      <c r="K1207" s="90">
        <v>5198110590</v>
      </c>
      <c r="L1207" s="90">
        <f t="shared" si="247"/>
        <v>5076279.873046875</v>
      </c>
      <c r="M1207" s="90">
        <f t="shared" si="248"/>
        <v>4957.3045635223389</v>
      </c>
      <c r="N1207" s="91">
        <f t="shared" si="249"/>
        <v>4.841117737814784</v>
      </c>
      <c r="O1207" s="194" t="s">
        <v>27994</v>
      </c>
      <c r="P1207" s="197" t="s">
        <v>27995</v>
      </c>
    </row>
    <row r="1208" spans="3:16" ht="20.100000000000001" customHeight="1" x14ac:dyDescent="0.3">
      <c r="C1208" s="7" t="s">
        <v>38266</v>
      </c>
      <c r="D1208" s="159" t="s">
        <v>2895</v>
      </c>
      <c r="E1208" s="36" t="s">
        <v>16320</v>
      </c>
      <c r="F1208" s="104">
        <v>6.4</v>
      </c>
      <c r="G1208" s="101" t="s">
        <v>704</v>
      </c>
      <c r="H1208" s="101" t="s">
        <v>3744</v>
      </c>
      <c r="I1208" s="94">
        <v>2011</v>
      </c>
      <c r="J1208" s="94"/>
      <c r="K1208" s="90">
        <v>4593976256</v>
      </c>
      <c r="L1208" s="90">
        <f t="shared" si="247"/>
        <v>4486304.9375</v>
      </c>
      <c r="M1208" s="90">
        <f t="shared" si="248"/>
        <v>4381.1571655273438</v>
      </c>
      <c r="N1208" s="91">
        <f t="shared" si="249"/>
        <v>4.2784737944602966</v>
      </c>
      <c r="O1208" s="194" t="s">
        <v>27981</v>
      </c>
      <c r="P1208" s="197" t="s">
        <v>27982</v>
      </c>
    </row>
    <row r="1209" spans="3:16" s="306" customFormat="1" ht="20.100000000000001" customHeight="1" x14ac:dyDescent="0.3">
      <c r="C1209" s="109" t="s">
        <v>40530</v>
      </c>
      <c r="D1209" s="168" t="s">
        <v>6195</v>
      </c>
      <c r="E1209" s="36" t="s">
        <v>15355</v>
      </c>
      <c r="F1209" s="99">
        <v>6.1</v>
      </c>
      <c r="G1209" s="101" t="s">
        <v>704</v>
      </c>
      <c r="H1209" s="101" t="s">
        <v>4081</v>
      </c>
      <c r="I1209" s="101">
        <v>2015</v>
      </c>
      <c r="J1209" s="101"/>
      <c r="K1209" s="90">
        <v>4653667163</v>
      </c>
      <c r="L1209" s="90">
        <f t="shared" ref="L1209" si="250">IF(K1209/1024 &gt;1,K1209/1024," ")</f>
        <v>4544596.8388671875</v>
      </c>
      <c r="M1209" s="90">
        <f t="shared" ref="M1209" si="251">IF(K1209/1048576 &gt;1,K1209/1048576," ")</f>
        <v>4438.0828504562378</v>
      </c>
      <c r="N1209" s="91">
        <f t="shared" ref="N1209" si="252">IF(K1209&gt;999999999,K1209/1073741824," ")</f>
        <v>4.3340652836486697</v>
      </c>
      <c r="O1209" s="194" t="s">
        <v>26361</v>
      </c>
      <c r="P1209" s="197" t="s">
        <v>26362</v>
      </c>
    </row>
    <row r="1210" spans="3:16" s="306" customFormat="1" ht="20.100000000000001" customHeight="1" x14ac:dyDescent="0.3">
      <c r="C1210" s="7" t="s">
        <v>36790</v>
      </c>
      <c r="D1210" s="157" t="s">
        <v>9003</v>
      </c>
      <c r="E1210" s="36" t="s">
        <v>12999</v>
      </c>
      <c r="F1210" s="81">
        <v>5.5</v>
      </c>
      <c r="G1210" s="13" t="s">
        <v>704</v>
      </c>
      <c r="H1210" s="13" t="s">
        <v>3740</v>
      </c>
      <c r="I1210" s="79">
        <v>2020</v>
      </c>
      <c r="J1210" s="79"/>
      <c r="K1210" s="73">
        <v>5889380352</v>
      </c>
      <c r="L1210" s="90">
        <f>IF(K1210/1024 &gt;1,K1210/1024," ")</f>
        <v>5751348</v>
      </c>
      <c r="M1210" s="90">
        <f>IF(K1210/1048576 &gt;1,K1210/1048576," ")</f>
        <v>5616.55078125</v>
      </c>
      <c r="N1210" s="91">
        <f>IF(K1210&gt;999999999,K1210/1073741824," ")</f>
        <v>5.4849128723144531</v>
      </c>
      <c r="O1210" s="194" t="s">
        <v>22476</v>
      </c>
      <c r="P1210" s="197" t="s">
        <v>22477</v>
      </c>
    </row>
    <row r="1211" spans="3:16" s="329" customFormat="1" ht="20.100000000000001" customHeight="1" x14ac:dyDescent="0.3">
      <c r="C1211" s="12" t="s">
        <v>42952</v>
      </c>
      <c r="D1211" s="261" t="s">
        <v>42948</v>
      </c>
      <c r="E1211" s="36" t="s">
        <v>42949</v>
      </c>
      <c r="F1211" s="81">
        <v>5.7</v>
      </c>
      <c r="G1211" s="13" t="s">
        <v>704</v>
      </c>
      <c r="H1211" s="13" t="s">
        <v>3740</v>
      </c>
      <c r="I1211" s="79">
        <v>2022</v>
      </c>
      <c r="J1211" s="79"/>
      <c r="K1211" s="73">
        <v>3916931072</v>
      </c>
      <c r="L1211" s="90">
        <f>IF(K1211/1024 &gt;1,K1211/1024," ")</f>
        <v>3825128</v>
      </c>
      <c r="M1211" s="90">
        <f>IF(K1211/1048576 &gt;1,K1211/1048576," ")</f>
        <v>3735.4765625</v>
      </c>
      <c r="N1211" s="91">
        <f>IF(K1211&gt;999999999,K1211/1073741824," ")</f>
        <v>3.6479263305664063</v>
      </c>
      <c r="O1211" s="223" t="s">
        <v>42950</v>
      </c>
      <c r="P1211" s="198" t="s">
        <v>42951</v>
      </c>
    </row>
    <row r="1212" spans="3:16" ht="20.100000000000001" customHeight="1" x14ac:dyDescent="0.3">
      <c r="C1212" s="20"/>
      <c r="D1212" s="167"/>
      <c r="E1212" s="36"/>
      <c r="F1212" s="81"/>
      <c r="G1212" s="13"/>
      <c r="H1212" s="13"/>
      <c r="I1212" s="79"/>
      <c r="J1212" s="79"/>
      <c r="K1212" s="73"/>
      <c r="L1212" s="45"/>
      <c r="M1212" s="45"/>
      <c r="N1212" s="14"/>
    </row>
    <row r="1213" spans="3:16" ht="27" customHeight="1" x14ac:dyDescent="0.35">
      <c r="C1213" s="268" t="s">
        <v>6444</v>
      </c>
      <c r="D1213" s="167"/>
      <c r="E1213" s="36"/>
      <c r="F1213" s="81"/>
      <c r="G1213" s="13"/>
      <c r="H1213" s="13"/>
      <c r="I1213" s="79"/>
      <c r="J1213" s="79"/>
      <c r="K1213" s="73"/>
      <c r="L1213" s="45"/>
      <c r="M1213" s="45"/>
      <c r="N1213" s="14"/>
    </row>
    <row r="1214" spans="3:16" ht="20.100000000000001" customHeight="1" x14ac:dyDescent="0.3">
      <c r="C1214" s="111" t="s">
        <v>38267</v>
      </c>
      <c r="D1214" s="161" t="s">
        <v>6444</v>
      </c>
      <c r="E1214" s="267" t="s">
        <v>16345</v>
      </c>
      <c r="F1214" s="99">
        <v>6.9</v>
      </c>
      <c r="G1214" s="99" t="s">
        <v>704</v>
      </c>
      <c r="H1214" s="101" t="s">
        <v>4081</v>
      </c>
      <c r="I1214" s="101">
        <v>2015</v>
      </c>
      <c r="J1214" s="101"/>
      <c r="K1214" s="90">
        <v>5482235483</v>
      </c>
      <c r="L1214" s="90">
        <f>IF(K1214/1024 &gt;1,K1214/1024," ")</f>
        <v>5353745.5888671875</v>
      </c>
      <c r="M1214" s="90">
        <f>IF(K1214/1048576 &gt;1,K1214/1048576," ")</f>
        <v>5228.2671766281128</v>
      </c>
      <c r="N1214" s="91">
        <f>IF(K1214&gt;999999999,K1214/1073741824," ")</f>
        <v>5.1057296646758914</v>
      </c>
      <c r="O1214" s="194" t="s">
        <v>28029</v>
      </c>
      <c r="P1214" s="197" t="s">
        <v>28030</v>
      </c>
    </row>
    <row r="1215" spans="3:16" ht="20.100000000000001" customHeight="1" x14ac:dyDescent="0.3">
      <c r="C1215" s="12" t="s">
        <v>38268</v>
      </c>
      <c r="D1215" s="157" t="s">
        <v>8319</v>
      </c>
      <c r="E1215" s="267" t="s">
        <v>16344</v>
      </c>
      <c r="F1215" s="131">
        <v>6.4</v>
      </c>
      <c r="G1215" s="13" t="s">
        <v>704</v>
      </c>
      <c r="H1215" s="13" t="s">
        <v>4081</v>
      </c>
      <c r="I1215" s="133">
        <v>2018</v>
      </c>
      <c r="J1215" s="74"/>
      <c r="K1215" s="73">
        <v>5265641472</v>
      </c>
      <c r="L1215" s="90">
        <f>IF(K1215/1024 &gt;1,K1215/1024," ")</f>
        <v>5142228</v>
      </c>
      <c r="M1215" s="90">
        <f>IF(K1215/1048576 &gt;1,K1215/1048576," ")</f>
        <v>5021.70703125</v>
      </c>
      <c r="N1215" s="91">
        <f>IF(K1215&gt;999999999,K1215/1073741824," ")</f>
        <v>4.9040107727050781</v>
      </c>
      <c r="O1215" s="194" t="s">
        <v>28027</v>
      </c>
      <c r="P1215" s="197" t="s">
        <v>28028</v>
      </c>
    </row>
    <row r="1216" spans="3:16" ht="20.100000000000001" customHeight="1" x14ac:dyDescent="0.25"/>
    <row r="1217" spans="3:17" ht="27" customHeight="1" x14ac:dyDescent="0.35">
      <c r="C1217" s="268" t="s">
        <v>383</v>
      </c>
      <c r="D1217" s="167"/>
      <c r="E1217" s="36"/>
      <c r="F1217" s="81"/>
      <c r="G1217" s="13"/>
      <c r="H1217" s="13"/>
      <c r="I1217" s="79"/>
      <c r="J1217" s="79"/>
      <c r="K1217" s="73"/>
      <c r="L1217" s="45"/>
      <c r="M1217" s="45"/>
      <c r="N1217" s="14"/>
    </row>
    <row r="1218" spans="3:17" ht="20.100000000000001" customHeight="1" x14ac:dyDescent="0.3">
      <c r="C1218" s="12" t="s">
        <v>38269</v>
      </c>
      <c r="D1218" s="160" t="s">
        <v>383</v>
      </c>
      <c r="E1218" s="267" t="s">
        <v>16381</v>
      </c>
      <c r="F1218" s="104">
        <v>7.5</v>
      </c>
      <c r="G1218" s="94" t="s">
        <v>704</v>
      </c>
      <c r="H1218" s="94" t="s">
        <v>3756</v>
      </c>
      <c r="I1218" s="101">
        <v>2005</v>
      </c>
      <c r="J1218" s="101"/>
      <c r="K1218" s="90">
        <v>6074406751</v>
      </c>
      <c r="L1218" s="90">
        <f>IF(K1218/1024 &gt;1,K1218/1024," ")</f>
        <v>5932037.8427734375</v>
      </c>
      <c r="M1218" s="90">
        <f>IF(K1218/1048576 &gt;1,K1218/1048576," ")</f>
        <v>5793.0057058334351</v>
      </c>
      <c r="N1218" s="91">
        <f>IF(K1218&gt;999999999,K1218/1073741824," ")</f>
        <v>5.6572321346029639</v>
      </c>
      <c r="O1218" s="194" t="s">
        <v>28092</v>
      </c>
      <c r="P1218" s="197" t="s">
        <v>28093</v>
      </c>
    </row>
    <row r="1219" spans="3:17" ht="20.100000000000001" customHeight="1" x14ac:dyDescent="0.3">
      <c r="C1219" s="12" t="s">
        <v>38270</v>
      </c>
      <c r="D1219" s="157" t="s">
        <v>8717</v>
      </c>
      <c r="E1219" s="267" t="s">
        <v>16380</v>
      </c>
      <c r="F1219" s="131">
        <v>5.7</v>
      </c>
      <c r="G1219" s="13" t="s">
        <v>704</v>
      </c>
      <c r="H1219" s="13" t="s">
        <v>3756</v>
      </c>
      <c r="I1219" s="133">
        <v>2014</v>
      </c>
      <c r="J1219" s="74"/>
      <c r="K1219" s="73">
        <v>4957167616</v>
      </c>
      <c r="L1219" s="90">
        <f>IF(K1219/1024 &gt;1,K1219/1024," ")</f>
        <v>4840984</v>
      </c>
      <c r="M1219" s="90">
        <f>IF(K1219/1048576 &gt;1,K1219/1048576," ")</f>
        <v>4727.5234375</v>
      </c>
      <c r="N1219" s="91">
        <f>IF(K1219&gt;999999999,K1219/1073741824," ")</f>
        <v>4.6167221069335938</v>
      </c>
      <c r="O1219" s="194" t="s">
        <v>28091</v>
      </c>
      <c r="P1219" s="197" t="s">
        <v>31568</v>
      </c>
    </row>
    <row r="1220" spans="3:17" ht="20.100000000000001" customHeight="1" x14ac:dyDescent="0.25"/>
    <row r="1221" spans="3:17" ht="27" customHeight="1" x14ac:dyDescent="0.35">
      <c r="C1221" s="268" t="s">
        <v>3270</v>
      </c>
      <c r="D1221" s="167"/>
      <c r="E1221" s="36"/>
      <c r="F1221" s="81"/>
      <c r="G1221" s="13"/>
      <c r="H1221" s="13"/>
      <c r="I1221" s="79"/>
      <c r="J1221" s="79"/>
      <c r="K1221" s="73"/>
      <c r="L1221" s="45"/>
      <c r="M1221" s="45"/>
      <c r="N1221" s="14"/>
    </row>
    <row r="1222" spans="3:17" ht="20.100000000000001" customHeight="1" x14ac:dyDescent="0.3">
      <c r="C1222" s="109" t="s">
        <v>38271</v>
      </c>
      <c r="D1222" s="159" t="s">
        <v>3270</v>
      </c>
      <c r="E1222" s="267" t="s">
        <v>16406</v>
      </c>
      <c r="F1222" s="104">
        <v>5.8</v>
      </c>
      <c r="G1222" s="101" t="s">
        <v>704</v>
      </c>
      <c r="H1222" s="101" t="s">
        <v>3744</v>
      </c>
      <c r="I1222" s="101">
        <v>2012</v>
      </c>
      <c r="J1222" s="101"/>
      <c r="K1222" s="90">
        <v>4515532965</v>
      </c>
      <c r="L1222" s="90">
        <f>IF(K1222/1024 &gt;1,K1222/1024," ")</f>
        <v>4409700.1611328125</v>
      </c>
      <c r="M1222" s="90">
        <f>IF(K1222/1048576 &gt;1,K1222/1048576," ")</f>
        <v>4306.3478136062622</v>
      </c>
      <c r="N1222" s="91">
        <f>IF(K1222&gt;999999999,K1222/1073741824," ")</f>
        <v>4.2054177867248654</v>
      </c>
      <c r="O1222" s="194" t="s">
        <v>28132</v>
      </c>
      <c r="P1222" s="197" t="s">
        <v>28133</v>
      </c>
    </row>
    <row r="1223" spans="3:17" ht="20.100000000000001" customHeight="1" x14ac:dyDescent="0.3">
      <c r="C1223" s="29" t="s">
        <v>38272</v>
      </c>
      <c r="D1223" s="161" t="s">
        <v>6429</v>
      </c>
      <c r="E1223" s="267" t="s">
        <v>16405</v>
      </c>
      <c r="F1223" s="99">
        <v>4.3</v>
      </c>
      <c r="G1223" s="99" t="s">
        <v>704</v>
      </c>
      <c r="H1223" s="101" t="s">
        <v>4081</v>
      </c>
      <c r="I1223" s="101">
        <v>2015</v>
      </c>
      <c r="J1223" s="101"/>
      <c r="K1223" s="90">
        <v>4205853785</v>
      </c>
      <c r="L1223" s="90">
        <f>IF(K1223/1024 &gt;1,K1223/1024," ")</f>
        <v>4107279.0869140625</v>
      </c>
      <c r="M1223" s="90">
        <f>IF(K1223/1048576 &gt;1,K1223/1048576," ")</f>
        <v>4011.0147333145142</v>
      </c>
      <c r="N1223" s="91">
        <f>IF(K1223&gt;999999999,K1223/1073741824," ")</f>
        <v>3.9170065755024552</v>
      </c>
      <c r="O1223" s="194" t="s">
        <v>28130</v>
      </c>
      <c r="P1223" s="197" t="s">
        <v>28131</v>
      </c>
    </row>
    <row r="1224" spans="3:17" ht="20.100000000000001" customHeight="1" x14ac:dyDescent="0.3">
      <c r="C1224" s="12"/>
      <c r="D1224" s="217"/>
      <c r="E1224" s="36"/>
      <c r="F1224" s="51"/>
      <c r="G1224" s="9"/>
      <c r="H1224" s="9"/>
      <c r="I1224" s="9"/>
      <c r="J1224" s="9"/>
      <c r="K1224" s="45"/>
      <c r="L1224" s="45"/>
      <c r="M1224" s="45"/>
      <c r="N1224" s="14"/>
    </row>
    <row r="1225" spans="3:17" ht="27" customHeight="1" x14ac:dyDescent="0.35">
      <c r="C1225" s="8" t="s">
        <v>4969</v>
      </c>
      <c r="D1225" s="217"/>
      <c r="E1225" s="36"/>
      <c r="F1225" s="51"/>
      <c r="G1225" s="9"/>
      <c r="H1225" s="9"/>
      <c r="I1225" s="9"/>
      <c r="J1225" s="9"/>
      <c r="K1225" s="45"/>
      <c r="L1225" s="45"/>
      <c r="M1225" s="45"/>
      <c r="N1225" s="14"/>
    </row>
    <row r="1226" spans="3:17" ht="20.100000000000001" customHeight="1" x14ac:dyDescent="0.3">
      <c r="C1226" s="7" t="s">
        <v>38273</v>
      </c>
      <c r="D1226" s="217" t="s">
        <v>4969</v>
      </c>
      <c r="E1226" s="36" t="s">
        <v>10514</v>
      </c>
      <c r="F1226" s="51">
        <v>5.6</v>
      </c>
      <c r="G1226" s="9" t="s">
        <v>704</v>
      </c>
      <c r="H1226" s="9" t="s">
        <v>3809</v>
      </c>
      <c r="I1226" s="9">
        <v>1955</v>
      </c>
      <c r="J1226" s="9"/>
      <c r="K1226" s="45">
        <v>3731030696</v>
      </c>
      <c r="L1226" s="45">
        <f>IF(K1226/1024 &gt;1,K1226/1024," ")</f>
        <v>3643584.6640625</v>
      </c>
      <c r="M1226" s="45">
        <f>IF(K1226/1048576 &gt;1,K1226/1048576," ")</f>
        <v>3558.1881484985352</v>
      </c>
      <c r="N1226" s="14">
        <f>IF(K1226&gt;999999999,K1226/1073741824," ")</f>
        <v>3.4747931137681007</v>
      </c>
      <c r="O1226" s="194" t="s">
        <v>30689</v>
      </c>
      <c r="P1226" s="197" t="s">
        <v>30690</v>
      </c>
    </row>
    <row r="1227" spans="3:17" ht="20.100000000000001" customHeight="1" x14ac:dyDescent="0.3">
      <c r="C1227" s="7" t="s">
        <v>38274</v>
      </c>
      <c r="D1227" s="217" t="s">
        <v>4968</v>
      </c>
      <c r="E1227" s="36" t="s">
        <v>10515</v>
      </c>
      <c r="F1227" s="51">
        <v>5.4</v>
      </c>
      <c r="G1227" s="9" t="s">
        <v>704</v>
      </c>
      <c r="H1227" s="9" t="s">
        <v>3809</v>
      </c>
      <c r="I1227" s="9">
        <v>1956</v>
      </c>
      <c r="J1227" s="9"/>
      <c r="K1227" s="45">
        <v>3732998061</v>
      </c>
      <c r="L1227" s="45">
        <f>IF(K1227/1024 &gt;1,K1227/1024," ")</f>
        <v>3645505.9189453125</v>
      </c>
      <c r="M1227" s="45">
        <f>IF(K1227/1048576 &gt;1,K1227/1048576," ")</f>
        <v>3560.0643739700317</v>
      </c>
      <c r="N1227" s="14">
        <f>IF(K1227&gt;999999999,K1227/1073741824," ")</f>
        <v>3.4766253652051091</v>
      </c>
      <c r="O1227" s="194" t="s">
        <v>30691</v>
      </c>
      <c r="P1227" s="197" t="s">
        <v>30692</v>
      </c>
    </row>
    <row r="1228" spans="3:17" ht="20.100000000000001" customHeight="1" x14ac:dyDescent="0.3">
      <c r="C1228" s="7" t="s">
        <v>38275</v>
      </c>
      <c r="D1228" s="217" t="s">
        <v>4946</v>
      </c>
      <c r="E1228" s="36" t="s">
        <v>10516</v>
      </c>
      <c r="F1228" s="51">
        <v>5.3</v>
      </c>
      <c r="G1228" s="9" t="s">
        <v>704</v>
      </c>
      <c r="H1228" s="9" t="s">
        <v>3809</v>
      </c>
      <c r="I1228" s="9">
        <v>1957</v>
      </c>
      <c r="J1228" s="9"/>
      <c r="K1228" s="45">
        <v>3838156890</v>
      </c>
      <c r="L1228" s="45">
        <f>IF(K1228/1024 &gt;1,K1228/1024," ")</f>
        <v>3748200.087890625</v>
      </c>
      <c r="M1228" s="45">
        <f>IF(K1228/1048576 &gt;1,K1228/1048576," ")</f>
        <v>3660.3516483306885</v>
      </c>
      <c r="N1228" s="14">
        <f>IF(K1228&gt;999999999,K1228/1073741824," ")</f>
        <v>3.574562156572938</v>
      </c>
      <c r="O1228" s="194" t="s">
        <v>30691</v>
      </c>
      <c r="P1228" s="197" t="s">
        <v>30693</v>
      </c>
    </row>
    <row r="1229" spans="3:17" ht="20.100000000000001" customHeight="1" x14ac:dyDescent="0.25"/>
    <row r="1230" spans="3:17" ht="27" customHeight="1" x14ac:dyDescent="0.35">
      <c r="C1230" s="268" t="s">
        <v>3497</v>
      </c>
      <c r="D1230" s="167"/>
      <c r="E1230" s="36"/>
      <c r="F1230" s="81"/>
      <c r="G1230" s="13"/>
      <c r="H1230" s="13"/>
      <c r="I1230" s="79"/>
      <c r="J1230" s="79"/>
      <c r="K1230" s="73"/>
      <c r="L1230" s="45"/>
      <c r="M1230" s="45"/>
      <c r="N1230" s="14"/>
    </row>
    <row r="1231" spans="3:17" ht="20.100000000000001" customHeight="1" x14ac:dyDescent="0.3">
      <c r="C1231" s="12" t="s">
        <v>38276</v>
      </c>
      <c r="D1231" s="159" t="s">
        <v>3497</v>
      </c>
      <c r="E1231" s="36" t="s">
        <v>16409</v>
      </c>
      <c r="F1231" s="104">
        <v>4.8</v>
      </c>
      <c r="G1231" s="101" t="s">
        <v>704</v>
      </c>
      <c r="H1231" s="101" t="s">
        <v>3756</v>
      </c>
      <c r="I1231" s="101">
        <v>1992</v>
      </c>
      <c r="J1231" s="101"/>
      <c r="K1231" s="90">
        <v>3479219339</v>
      </c>
      <c r="L1231" s="90">
        <f>IF(K1231/1024 &gt;1,K1231/1024," ")</f>
        <v>3397675.1357421875</v>
      </c>
      <c r="M1231" s="90">
        <f>IF(K1231/1048576 &gt;1,K1231/1048576," ")</f>
        <v>3318.04212474823</v>
      </c>
      <c r="N1231" s="91">
        <f>IF(K1231&gt;999999999,K1231/1073741824," ")</f>
        <v>3.2402755124494433</v>
      </c>
      <c r="O1231" s="194" t="s">
        <v>28138</v>
      </c>
      <c r="P1231" s="197" t="s">
        <v>28139</v>
      </c>
      <c r="Q1231" s="89"/>
    </row>
    <row r="1232" spans="3:17" ht="20.100000000000001" customHeight="1" x14ac:dyDescent="0.3">
      <c r="C1232" s="12" t="s">
        <v>38277</v>
      </c>
      <c r="D1232" s="159" t="s">
        <v>3498</v>
      </c>
      <c r="E1232" s="36" t="s">
        <v>16408</v>
      </c>
      <c r="F1232" s="104">
        <v>4.2</v>
      </c>
      <c r="G1232" s="101" t="s">
        <v>704</v>
      </c>
      <c r="H1232" s="101" t="s">
        <v>3924</v>
      </c>
      <c r="I1232" s="101">
        <v>1993</v>
      </c>
      <c r="J1232" s="101"/>
      <c r="K1232" s="90">
        <v>3713353741</v>
      </c>
      <c r="L1232" s="90">
        <f>IF(K1232/1024 &gt;1,K1232/1024," ")</f>
        <v>3626322.0126953125</v>
      </c>
      <c r="M1232" s="90">
        <f>IF(K1232/1048576 &gt;1,K1232/1048576," ")</f>
        <v>3541.3300905227661</v>
      </c>
      <c r="N1232" s="91">
        <f>IF(K1232&gt;999999999,K1232/1073741824," ")</f>
        <v>3.4583301665261388</v>
      </c>
      <c r="O1232" s="194" t="s">
        <v>28136</v>
      </c>
      <c r="P1232" s="197" t="s">
        <v>28137</v>
      </c>
    </row>
    <row r="1233" spans="3:17" ht="20.100000000000001" customHeight="1" x14ac:dyDescent="0.3">
      <c r="C1233" s="20"/>
      <c r="D1233" s="167"/>
      <c r="E1233" s="36"/>
      <c r="F1233" s="81"/>
      <c r="G1233" s="13"/>
      <c r="H1233" s="13"/>
      <c r="I1233" s="79"/>
      <c r="J1233" s="79"/>
      <c r="K1233" s="73"/>
      <c r="L1233" s="45" t="str">
        <f t="shared" ref="L1233:L1234" si="253">IF(K1233/1048576 &gt;1,K1233/1048576," ")</f>
        <v xml:space="preserve"> </v>
      </c>
      <c r="M1233" s="45"/>
      <c r="N1233" s="14"/>
    </row>
    <row r="1234" spans="3:17" ht="27" customHeight="1" x14ac:dyDescent="0.35">
      <c r="C1234" s="268" t="s">
        <v>4985</v>
      </c>
      <c r="D1234" s="167"/>
      <c r="E1234" s="36"/>
      <c r="F1234" s="81"/>
      <c r="G1234" s="13"/>
      <c r="H1234" s="13"/>
      <c r="I1234" s="79"/>
      <c r="J1234" s="79"/>
      <c r="K1234" s="73"/>
      <c r="L1234" s="45" t="str">
        <f t="shared" si="253"/>
        <v xml:space="preserve"> </v>
      </c>
      <c r="M1234" s="45"/>
      <c r="N1234" s="14"/>
    </row>
    <row r="1235" spans="3:17" ht="20.100000000000001" customHeight="1" x14ac:dyDescent="0.3">
      <c r="C1235" s="12" t="s">
        <v>38278</v>
      </c>
      <c r="D1235" s="160" t="s">
        <v>4985</v>
      </c>
      <c r="E1235" s="36" t="s">
        <v>16423</v>
      </c>
      <c r="F1235" s="104">
        <v>7.7</v>
      </c>
      <c r="G1235" s="101" t="s">
        <v>704</v>
      </c>
      <c r="H1235" s="101" t="s">
        <v>3747</v>
      </c>
      <c r="I1235" s="101">
        <v>1995</v>
      </c>
      <c r="J1235" s="101"/>
      <c r="K1235" s="90">
        <v>3379857353</v>
      </c>
      <c r="L1235" s="90">
        <f>IF(K1235/1024 &gt;1,K1235/1024," ")</f>
        <v>3300641.9462890625</v>
      </c>
      <c r="M1235" s="90">
        <f>IF(K1235/1048576 &gt;1,K1235/1048576," ")</f>
        <v>3223.2831506729126</v>
      </c>
      <c r="N1235" s="91">
        <f>IF(K1235&gt;999999999,K1235/1073741824," ")</f>
        <v>3.1477374518290162</v>
      </c>
      <c r="O1235" s="194" t="s">
        <v>28161</v>
      </c>
      <c r="P1235" s="197" t="s">
        <v>28162</v>
      </c>
    </row>
    <row r="1236" spans="3:17" ht="20.100000000000001" customHeight="1" x14ac:dyDescent="0.3">
      <c r="C1236" s="112" t="s">
        <v>38279</v>
      </c>
      <c r="D1236" s="161" t="s">
        <v>6813</v>
      </c>
      <c r="E1236" s="36" t="s">
        <v>10958</v>
      </c>
      <c r="F1236" s="99">
        <v>6.7</v>
      </c>
      <c r="G1236" s="99" t="s">
        <v>704</v>
      </c>
      <c r="H1236" s="101" t="s">
        <v>5877</v>
      </c>
      <c r="I1236" s="101">
        <v>1995</v>
      </c>
      <c r="J1236" s="101"/>
      <c r="K1236" s="90">
        <v>2596518151</v>
      </c>
      <c r="L1236" s="90">
        <f>IF(K1236/1024 &gt;1,K1236/1024," ")</f>
        <v>2535662.2568359375</v>
      </c>
      <c r="M1236" s="90">
        <f>IF(K1236/1048576 &gt;1,K1236/1048576," ")</f>
        <v>2476.2326726913452</v>
      </c>
      <c r="N1236" s="91">
        <f>IF(K1236&gt;999999999,K1236/1073741824," ")</f>
        <v>2.4181959694251418</v>
      </c>
      <c r="O1236" s="194" t="s">
        <v>18162</v>
      </c>
      <c r="P1236" s="197" t="s">
        <v>19147</v>
      </c>
      <c r="Q1236" s="89"/>
    </row>
    <row r="1237" spans="3:17" ht="20.100000000000001" customHeight="1" x14ac:dyDescent="0.3">
      <c r="C1237" s="7"/>
      <c r="D1237" s="217"/>
      <c r="E1237" s="39"/>
      <c r="F1237" s="51"/>
      <c r="G1237" s="9"/>
      <c r="H1237" s="9"/>
      <c r="I1237" s="9"/>
      <c r="J1237" s="9"/>
      <c r="K1237" s="45"/>
      <c r="L1237" s="45"/>
      <c r="M1237" s="45"/>
      <c r="N1237" s="14"/>
    </row>
    <row r="1238" spans="3:17" ht="27" customHeight="1" x14ac:dyDescent="0.35">
      <c r="C1238" s="8" t="s">
        <v>3634</v>
      </c>
      <c r="D1238" s="217"/>
      <c r="E1238" s="39"/>
      <c r="F1238" s="51"/>
      <c r="G1238" s="9"/>
      <c r="H1238" s="9"/>
      <c r="I1238" s="9"/>
      <c r="J1238" s="9"/>
      <c r="K1238" s="45"/>
      <c r="L1238" s="45"/>
      <c r="M1238" s="45"/>
      <c r="N1238" s="14"/>
    </row>
    <row r="1239" spans="3:17" ht="20.100000000000001" customHeight="1" x14ac:dyDescent="0.3">
      <c r="C1239" s="12" t="s">
        <v>38280</v>
      </c>
      <c r="D1239" s="177" t="s">
        <v>2577</v>
      </c>
      <c r="E1239" s="36" t="s">
        <v>10517</v>
      </c>
      <c r="F1239" s="68">
        <v>4.7</v>
      </c>
      <c r="G1239" s="21" t="s">
        <v>704</v>
      </c>
      <c r="H1239" s="21" t="s">
        <v>3739</v>
      </c>
      <c r="I1239" s="9">
        <v>1992</v>
      </c>
      <c r="J1239" s="9"/>
      <c r="K1239" s="25">
        <v>3839964229</v>
      </c>
      <c r="L1239" s="45">
        <f>IF(K1239/1024 &gt;1,K1239/1024," ")</f>
        <v>3749965.0673828125</v>
      </c>
      <c r="M1239" s="45">
        <f>IF(K1239/1048576 &gt;1,K1239/1048576," ")</f>
        <v>3662.0752611160278</v>
      </c>
      <c r="N1239" s="14">
        <f>IF(K1239&gt;999999999,K1239/1073741824," ")</f>
        <v>3.5762453721836209</v>
      </c>
      <c r="O1239" s="194" t="s">
        <v>30694</v>
      </c>
      <c r="P1239" s="197" t="s">
        <v>30695</v>
      </c>
      <c r="Q1239" s="89"/>
    </row>
    <row r="1240" spans="3:17" ht="20.100000000000001" customHeight="1" x14ac:dyDescent="0.3">
      <c r="C1240" s="12" t="s">
        <v>38281</v>
      </c>
      <c r="D1240" s="217" t="s">
        <v>3640</v>
      </c>
      <c r="E1240" s="36" t="s">
        <v>10518</v>
      </c>
      <c r="F1240" s="51">
        <v>3.2</v>
      </c>
      <c r="G1240" s="9" t="s">
        <v>704</v>
      </c>
      <c r="H1240" s="9" t="s">
        <v>3740</v>
      </c>
      <c r="I1240" s="9">
        <v>1999</v>
      </c>
      <c r="J1240" s="9"/>
      <c r="K1240" s="45">
        <v>3177067355</v>
      </c>
      <c r="L1240" s="45">
        <f>IF(K1240/1024 &gt;1,K1240/1024," ")</f>
        <v>3102604.8388671875</v>
      </c>
      <c r="M1240" s="45">
        <f>IF(K1240/1048576 &gt;1,K1240/1048576," ")</f>
        <v>3029.8875379562378</v>
      </c>
      <c r="N1240" s="14">
        <f>IF(K1240&gt;999999999,K1240/1073741824," ")</f>
        <v>2.9588745487853885</v>
      </c>
      <c r="O1240" s="194" t="s">
        <v>30696</v>
      </c>
      <c r="P1240" s="197" t="s">
        <v>30697</v>
      </c>
      <c r="Q1240" s="89"/>
    </row>
    <row r="1241" spans="3:17" ht="20.100000000000001" customHeight="1" x14ac:dyDescent="0.3">
      <c r="C1241" s="12" t="s">
        <v>38282</v>
      </c>
      <c r="D1241" s="217" t="s">
        <v>3226</v>
      </c>
      <c r="E1241" s="36" t="s">
        <v>10624</v>
      </c>
      <c r="F1241" s="51">
        <v>4.5999999999999996</v>
      </c>
      <c r="G1241" s="9" t="s">
        <v>704</v>
      </c>
      <c r="H1241" s="21" t="s">
        <v>3739</v>
      </c>
      <c r="I1241" s="9">
        <v>2009</v>
      </c>
      <c r="J1241" s="9"/>
      <c r="K1241" s="45">
        <v>2288195791</v>
      </c>
      <c r="L1241" s="45">
        <f>IF(K1241/1024 &gt;1,K1241/1024," ")</f>
        <v>2234566.2021484375</v>
      </c>
      <c r="M1241" s="45">
        <f>IF(K1241/1048576 &gt;1,K1241/1048576," ")</f>
        <v>2182.1935567855835</v>
      </c>
      <c r="N1241" s="14">
        <f>IF(K1241&gt;999999999,K1241/1073741824," ")</f>
        <v>2.1310483952984214</v>
      </c>
      <c r="O1241" s="194" t="s">
        <v>30698</v>
      </c>
      <c r="P1241" s="197" t="s">
        <v>30699</v>
      </c>
    </row>
    <row r="1242" spans="3:17" ht="20.100000000000001" customHeight="1" x14ac:dyDescent="0.3">
      <c r="C1242" s="7" t="s">
        <v>38283</v>
      </c>
      <c r="D1242" s="177" t="s">
        <v>4388</v>
      </c>
      <c r="E1242" s="36" t="s">
        <v>10625</v>
      </c>
      <c r="F1242" s="51">
        <v>4.2</v>
      </c>
      <c r="G1242" s="9" t="s">
        <v>704</v>
      </c>
      <c r="H1242" s="13" t="s">
        <v>3740</v>
      </c>
      <c r="I1242" s="9">
        <v>2012</v>
      </c>
      <c r="J1242" s="9"/>
      <c r="K1242" s="45">
        <v>3973875323</v>
      </c>
      <c r="L1242" s="45">
        <f>IF(K1242/1024 &gt;1,K1242/1024," ")</f>
        <v>3880737.6201171875</v>
      </c>
      <c r="M1242" s="45">
        <f>IF(K1242/1048576 &gt;1,K1242/1048576," ")</f>
        <v>3789.7828321456909</v>
      </c>
      <c r="N1242" s="14">
        <f>IF(K1242&gt;999999999,K1242/1073741824," ")</f>
        <v>3.7009597970172763</v>
      </c>
      <c r="O1242" s="194" t="s">
        <v>30700</v>
      </c>
      <c r="P1242" s="197" t="s">
        <v>30701</v>
      </c>
    </row>
    <row r="1243" spans="3:17" ht="20.100000000000001" customHeight="1" x14ac:dyDescent="0.3">
      <c r="C1243" s="7"/>
      <c r="D1243" s="177"/>
      <c r="E1243" s="40"/>
      <c r="F1243" s="51"/>
      <c r="G1243" s="9"/>
      <c r="H1243" s="13"/>
      <c r="I1243" s="9"/>
      <c r="J1243" s="9"/>
      <c r="K1243" s="45"/>
      <c r="L1243" s="45"/>
      <c r="M1243" s="45"/>
      <c r="N1243" s="14"/>
    </row>
    <row r="1244" spans="3:17" ht="27" customHeight="1" x14ac:dyDescent="0.35">
      <c r="C1244" s="8" t="s">
        <v>3467</v>
      </c>
      <c r="D1244" s="177"/>
      <c r="E1244" s="40"/>
      <c r="F1244" s="51"/>
      <c r="G1244" s="9"/>
      <c r="H1244" s="13"/>
      <c r="I1244" s="9"/>
      <c r="J1244" s="9"/>
      <c r="K1244" s="45"/>
      <c r="L1244" s="45"/>
      <c r="M1244" s="45"/>
      <c r="N1244" s="14"/>
    </row>
    <row r="1245" spans="3:17" ht="20.100000000000001" customHeight="1" x14ac:dyDescent="0.3">
      <c r="C1245" s="12" t="s">
        <v>38284</v>
      </c>
      <c r="D1245" s="217" t="s">
        <v>3467</v>
      </c>
      <c r="E1245" s="36" t="s">
        <v>10519</v>
      </c>
      <c r="F1245" s="51">
        <v>4.7</v>
      </c>
      <c r="G1245" s="9" t="s">
        <v>704</v>
      </c>
      <c r="H1245" s="9" t="s">
        <v>3762</v>
      </c>
      <c r="I1245" s="9">
        <v>1995</v>
      </c>
      <c r="J1245" s="9"/>
      <c r="K1245" s="45">
        <v>4543939330</v>
      </c>
      <c r="L1245" s="45">
        <f t="shared" ref="L1245:L1255" si="254">IF(K1245/1024 &gt;1,K1245/1024," ")</f>
        <v>4437440.751953125</v>
      </c>
      <c r="M1245" s="45">
        <f t="shared" ref="M1245:M1255" si="255">IF(K1245/1048576 &gt;1,K1245/1048576," ")</f>
        <v>4333.4382343292236</v>
      </c>
      <c r="N1245" s="14">
        <f t="shared" ref="N1245:N1255" si="256">IF(K1245&gt;999999999,K1245/1073741824," ")</f>
        <v>4.2318732757121325</v>
      </c>
      <c r="O1245" s="194" t="s">
        <v>17769</v>
      </c>
      <c r="P1245" s="197" t="s">
        <v>30702</v>
      </c>
    </row>
    <row r="1246" spans="3:17" ht="20.100000000000001" customHeight="1" x14ac:dyDescent="0.3">
      <c r="C1246" s="12" t="s">
        <v>38285</v>
      </c>
      <c r="D1246" s="177" t="s">
        <v>5160</v>
      </c>
      <c r="E1246" s="36" t="s">
        <v>10520</v>
      </c>
      <c r="F1246" s="49">
        <v>3.3</v>
      </c>
      <c r="G1246" s="49" t="s">
        <v>704</v>
      </c>
      <c r="H1246" s="9" t="s">
        <v>5871</v>
      </c>
      <c r="I1246" s="9">
        <v>1998</v>
      </c>
      <c r="J1246" s="9"/>
      <c r="K1246" s="45">
        <v>4147817993</v>
      </c>
      <c r="L1246" s="45">
        <f t="shared" ref="L1246:L1248" si="257">IF(K1246/1024 &gt;1,K1246/1024," ")</f>
        <v>4050603.5087890625</v>
      </c>
      <c r="M1246" s="45">
        <f t="shared" ref="M1246:M1248" si="258">IF(K1246/1048576 &gt;1,K1246/1048576," ")</f>
        <v>3955.6674890518188</v>
      </c>
      <c r="N1246" s="14">
        <f t="shared" ref="N1246:N1248" si="259">IF(K1246&gt;999999999,K1246/1073741824," ")</f>
        <v>3.8629565322771668</v>
      </c>
      <c r="O1246" s="194" t="s">
        <v>27341</v>
      </c>
      <c r="P1246" s="197" t="s">
        <v>30703</v>
      </c>
    </row>
    <row r="1247" spans="3:17" ht="20.100000000000001" customHeight="1" x14ac:dyDescent="0.3">
      <c r="C1247" s="12" t="s">
        <v>38286</v>
      </c>
      <c r="D1247" s="217" t="s">
        <v>5161</v>
      </c>
      <c r="E1247" s="36" t="s">
        <v>10626</v>
      </c>
      <c r="F1247" s="49">
        <v>2.9</v>
      </c>
      <c r="G1247" s="49" t="s">
        <v>704</v>
      </c>
      <c r="H1247" s="9" t="s">
        <v>5892</v>
      </c>
      <c r="I1247" s="9">
        <v>2004</v>
      </c>
      <c r="J1247" s="9"/>
      <c r="K1247" s="45">
        <v>4923406599</v>
      </c>
      <c r="L1247" s="45">
        <f t="shared" si="257"/>
        <v>4808014.2568359375</v>
      </c>
      <c r="M1247" s="45">
        <f t="shared" si="258"/>
        <v>4695.3264226913452</v>
      </c>
      <c r="N1247" s="14">
        <f t="shared" si="259"/>
        <v>4.5852797096595168</v>
      </c>
      <c r="O1247" s="194" t="s">
        <v>27341</v>
      </c>
      <c r="P1247" s="197" t="s">
        <v>30704</v>
      </c>
    </row>
    <row r="1248" spans="3:17" ht="20.100000000000001" customHeight="1" x14ac:dyDescent="0.3">
      <c r="C1248" s="7" t="s">
        <v>38287</v>
      </c>
      <c r="D1248" s="217" t="s">
        <v>5162</v>
      </c>
      <c r="E1248" s="36" t="s">
        <v>10627</v>
      </c>
      <c r="F1248" s="49">
        <v>2.9</v>
      </c>
      <c r="G1248" s="49" t="s">
        <v>704</v>
      </c>
      <c r="H1248" s="9" t="s">
        <v>5892</v>
      </c>
      <c r="I1248" s="9">
        <v>2007</v>
      </c>
      <c r="J1248" s="9"/>
      <c r="K1248" s="45">
        <v>4303774575</v>
      </c>
      <c r="L1248" s="45">
        <f t="shared" si="257"/>
        <v>4202904.8583984375</v>
      </c>
      <c r="M1248" s="45">
        <f t="shared" si="258"/>
        <v>4104.3992757797241</v>
      </c>
      <c r="N1248" s="14">
        <f t="shared" si="259"/>
        <v>4.0082024177536368</v>
      </c>
      <c r="O1248" s="194" t="s">
        <v>27341</v>
      </c>
      <c r="P1248" s="197" t="s">
        <v>30705</v>
      </c>
    </row>
    <row r="1249" spans="3:17" ht="20.100000000000001" customHeight="1" x14ac:dyDescent="0.3">
      <c r="C1249" s="7"/>
      <c r="D1249" s="217"/>
      <c r="E1249" s="4"/>
      <c r="F1249" s="49"/>
      <c r="G1249" s="9"/>
      <c r="H1249" s="9"/>
      <c r="I1249" s="9"/>
      <c r="J1249" s="9"/>
      <c r="K1249" s="45"/>
      <c r="L1249" s="45" t="str">
        <f t="shared" si="254"/>
        <v xml:space="preserve"> </v>
      </c>
      <c r="M1249" s="45" t="str">
        <f t="shared" si="255"/>
        <v xml:space="preserve"> </v>
      </c>
      <c r="N1249" s="14" t="str">
        <f t="shared" si="256"/>
        <v xml:space="preserve"> </v>
      </c>
    </row>
    <row r="1250" spans="3:17" ht="27" customHeight="1" x14ac:dyDescent="0.35">
      <c r="C1250" s="8" t="s">
        <v>279</v>
      </c>
      <c r="D1250" s="237"/>
      <c r="E1250" s="6"/>
      <c r="F1250" s="49"/>
      <c r="G1250" s="9"/>
      <c r="H1250" s="9"/>
      <c r="I1250" s="9"/>
      <c r="J1250" s="9"/>
      <c r="K1250" s="45"/>
      <c r="L1250" s="45" t="str">
        <f t="shared" si="254"/>
        <v xml:space="preserve"> </v>
      </c>
      <c r="M1250" s="45" t="str">
        <f t="shared" si="255"/>
        <v xml:space="preserve"> </v>
      </c>
      <c r="N1250" s="14" t="str">
        <f t="shared" si="256"/>
        <v xml:space="preserve"> </v>
      </c>
    </row>
    <row r="1251" spans="3:17" ht="20.100000000000001" customHeight="1" x14ac:dyDescent="0.3">
      <c r="C1251" s="7" t="s">
        <v>38288</v>
      </c>
      <c r="D1251" s="217" t="s">
        <v>280</v>
      </c>
      <c r="E1251" s="36" t="s">
        <v>10521</v>
      </c>
      <c r="F1251" s="51">
        <v>6.4</v>
      </c>
      <c r="G1251" s="9" t="s">
        <v>704</v>
      </c>
      <c r="H1251" s="9" t="s">
        <v>3756</v>
      </c>
      <c r="I1251" s="9">
        <v>2002</v>
      </c>
      <c r="J1251" s="9"/>
      <c r="K1251" s="45">
        <v>5078391737</v>
      </c>
      <c r="L1251" s="45">
        <f t="shared" si="254"/>
        <v>4959366.9306640625</v>
      </c>
      <c r="M1251" s="45">
        <f t="shared" si="255"/>
        <v>4843.1317682266235</v>
      </c>
      <c r="N1251" s="14">
        <f t="shared" si="256"/>
        <v>4.729620867408812</v>
      </c>
      <c r="O1251" s="194" t="s">
        <v>30706</v>
      </c>
      <c r="P1251" s="197" t="s">
        <v>30707</v>
      </c>
    </row>
    <row r="1252" spans="3:17" ht="20.100000000000001" customHeight="1" x14ac:dyDescent="0.3">
      <c r="C1252" s="7" t="s">
        <v>38289</v>
      </c>
      <c r="D1252" s="217" t="s">
        <v>281</v>
      </c>
      <c r="E1252" s="36" t="s">
        <v>10522</v>
      </c>
      <c r="F1252" s="51">
        <v>6.1</v>
      </c>
      <c r="G1252" s="9" t="s">
        <v>704</v>
      </c>
      <c r="H1252" s="9" t="s">
        <v>3744</v>
      </c>
      <c r="I1252" s="9">
        <v>2004</v>
      </c>
      <c r="J1252" s="9"/>
      <c r="K1252" s="63">
        <v>5692156812</v>
      </c>
      <c r="L1252" s="45">
        <f t="shared" si="254"/>
        <v>5558746.88671875</v>
      </c>
      <c r="M1252" s="45">
        <f t="shared" si="255"/>
        <v>5428.4637565612793</v>
      </c>
      <c r="N1252" s="14">
        <f t="shared" si="256"/>
        <v>5.3012341372668743</v>
      </c>
      <c r="O1252" s="194" t="s">
        <v>30708</v>
      </c>
      <c r="P1252" s="197" t="s">
        <v>30709</v>
      </c>
    </row>
    <row r="1253" spans="3:17" ht="20.100000000000001" customHeight="1" x14ac:dyDescent="0.3">
      <c r="C1253" s="7" t="s">
        <v>38290</v>
      </c>
      <c r="D1253" s="178" t="s">
        <v>282</v>
      </c>
      <c r="E1253" s="36" t="s">
        <v>10628</v>
      </c>
      <c r="F1253" s="51">
        <v>5.5</v>
      </c>
      <c r="G1253" s="9" t="s">
        <v>704</v>
      </c>
      <c r="H1253" s="9" t="s">
        <v>3744</v>
      </c>
      <c r="I1253" s="9">
        <v>2007</v>
      </c>
      <c r="J1253" s="9"/>
      <c r="K1253" s="45">
        <v>5832701886</v>
      </c>
      <c r="L1253" s="45">
        <f t="shared" si="254"/>
        <v>5695997.935546875</v>
      </c>
      <c r="M1253" s="45">
        <f t="shared" si="255"/>
        <v>5562.4979839324951</v>
      </c>
      <c r="N1253" s="14">
        <f t="shared" si="256"/>
        <v>5.4321269374340773</v>
      </c>
      <c r="O1253" s="194" t="s">
        <v>30708</v>
      </c>
      <c r="P1253" s="197" t="s">
        <v>30710</v>
      </c>
    </row>
    <row r="1254" spans="3:17" ht="20.100000000000001" customHeight="1" x14ac:dyDescent="0.3">
      <c r="C1254" s="7" t="s">
        <v>38291</v>
      </c>
      <c r="D1254" s="178" t="s">
        <v>3106</v>
      </c>
      <c r="E1254" s="36" t="s">
        <v>10629</v>
      </c>
      <c r="F1254" s="51">
        <v>5.8</v>
      </c>
      <c r="G1254" s="9" t="s">
        <v>704</v>
      </c>
      <c r="H1254" s="9" t="s">
        <v>3744</v>
      </c>
      <c r="I1254" s="9">
        <v>2012</v>
      </c>
      <c r="J1254" s="9"/>
      <c r="K1254" s="45">
        <v>4830914273</v>
      </c>
      <c r="L1254" s="45">
        <f t="shared" si="254"/>
        <v>4717689.7197265625</v>
      </c>
      <c r="M1254" s="45">
        <f t="shared" si="255"/>
        <v>4607.1188669204712</v>
      </c>
      <c r="N1254" s="14">
        <f t="shared" si="256"/>
        <v>4.4991395184770226</v>
      </c>
      <c r="O1254" s="194" t="s">
        <v>30711</v>
      </c>
      <c r="P1254" s="197" t="s">
        <v>30965</v>
      </c>
    </row>
    <row r="1255" spans="3:17" ht="20.100000000000001" customHeight="1" x14ac:dyDescent="0.3">
      <c r="C1255" s="12" t="s">
        <v>38292</v>
      </c>
      <c r="D1255" s="217" t="s">
        <v>4671</v>
      </c>
      <c r="E1255" s="36" t="s">
        <v>10630</v>
      </c>
      <c r="F1255" s="51">
        <v>5.7</v>
      </c>
      <c r="G1255" s="9" t="s">
        <v>704</v>
      </c>
      <c r="H1255" s="9" t="s">
        <v>3744</v>
      </c>
      <c r="I1255" s="9">
        <v>2014</v>
      </c>
      <c r="J1255" s="9"/>
      <c r="K1255" s="45">
        <v>5270538510</v>
      </c>
      <c r="L1255" s="45">
        <f t="shared" si="254"/>
        <v>5147010.263671875</v>
      </c>
      <c r="M1255" s="45">
        <f t="shared" si="255"/>
        <v>5026.3772106170654</v>
      </c>
      <c r="N1255" s="14">
        <f t="shared" si="256"/>
        <v>4.908571494743228</v>
      </c>
      <c r="O1255" s="194" t="s">
        <v>30712</v>
      </c>
      <c r="P1255" s="197" t="s">
        <v>30966</v>
      </c>
    </row>
    <row r="1256" spans="3:17" ht="20.100000000000001" customHeight="1" x14ac:dyDescent="0.3">
      <c r="C1256" s="20" t="s">
        <v>38293</v>
      </c>
      <c r="D1256" s="167" t="s">
        <v>7758</v>
      </c>
      <c r="E1256" s="36" t="s">
        <v>10631</v>
      </c>
      <c r="F1256" s="81">
        <v>6.3</v>
      </c>
      <c r="G1256" s="81" t="s">
        <v>704</v>
      </c>
      <c r="H1256" s="82" t="s">
        <v>5878</v>
      </c>
      <c r="I1256" s="79">
        <v>2017</v>
      </c>
      <c r="J1256" s="79"/>
      <c r="K1256" s="73">
        <v>6513264006</v>
      </c>
      <c r="L1256" s="45">
        <f t="shared" ref="L1256" si="260">IF(K1256/1024 &gt;1,K1256/1024," ")</f>
        <v>6360609.380859375</v>
      </c>
      <c r="M1256" s="45">
        <f t="shared" ref="M1256" si="261">IF(K1256/1048576 &gt;1,K1256/1048576," ")</f>
        <v>6211.5325984954834</v>
      </c>
      <c r="N1256" s="14">
        <f t="shared" ref="N1256" si="262">IF(K1256&gt;999999999,K1256/1073741824," ")</f>
        <v>6.0659498032182455</v>
      </c>
      <c r="O1256" s="194" t="s">
        <v>30713</v>
      </c>
      <c r="P1256" s="197" t="s">
        <v>30714</v>
      </c>
    </row>
    <row r="1257" spans="3:17" ht="20.100000000000001" customHeight="1" x14ac:dyDescent="0.3">
      <c r="C1257" s="20" t="s">
        <v>38294</v>
      </c>
      <c r="D1257" s="157" t="s">
        <v>8732</v>
      </c>
      <c r="E1257" s="36" t="s">
        <v>10632</v>
      </c>
      <c r="F1257" s="81">
        <v>6.3</v>
      </c>
      <c r="G1257" s="13" t="s">
        <v>704</v>
      </c>
      <c r="H1257" s="13" t="s">
        <v>3757</v>
      </c>
      <c r="I1257" s="79">
        <v>2019</v>
      </c>
      <c r="J1257" s="79"/>
      <c r="K1257" s="73">
        <v>6581882880</v>
      </c>
      <c r="L1257" s="45">
        <f t="shared" ref="L1257" si="263">IF(K1257/1024 &gt;1,K1257/1024," ")</f>
        <v>6427620</v>
      </c>
      <c r="M1257" s="45">
        <f t="shared" ref="M1257" si="264">IF(K1257/1048576 &gt;1,K1257/1048576," ")</f>
        <v>6276.97265625</v>
      </c>
      <c r="N1257" s="14">
        <f t="shared" ref="N1257" si="265">IF(K1257&gt;999999999,K1257/1073741824," ")</f>
        <v>6.1298561096191406</v>
      </c>
      <c r="O1257" s="194" t="s">
        <v>30715</v>
      </c>
      <c r="P1257" s="197" t="s">
        <v>30716</v>
      </c>
    </row>
    <row r="1258" spans="3:17" s="279" customFormat="1" ht="20.100000000000001" customHeight="1" x14ac:dyDescent="0.3">
      <c r="C1258" s="20" t="s">
        <v>34136</v>
      </c>
      <c r="D1258" s="261" t="s">
        <v>33498</v>
      </c>
      <c r="E1258" s="36" t="s">
        <v>33499</v>
      </c>
      <c r="F1258" s="81">
        <v>7.3</v>
      </c>
      <c r="G1258" s="13" t="s">
        <v>704</v>
      </c>
      <c r="H1258" s="13" t="s">
        <v>3744</v>
      </c>
      <c r="I1258" s="79">
        <v>2021</v>
      </c>
      <c r="J1258" s="79"/>
      <c r="K1258" s="73">
        <v>6003044352</v>
      </c>
      <c r="L1258" s="45">
        <f t="shared" ref="L1258" si="266">IF(K1258/1024 &gt;1,K1258/1024," ")</f>
        <v>5862348</v>
      </c>
      <c r="M1258" s="45">
        <f t="shared" ref="M1258" si="267">IF(K1258/1048576 &gt;1,K1258/1048576," ")</f>
        <v>5724.94921875</v>
      </c>
      <c r="N1258" s="14">
        <f t="shared" ref="N1258" si="268">IF(K1258&gt;999999999,K1258/1073741824," ")</f>
        <v>5.5907707214355469</v>
      </c>
      <c r="O1258" s="223" t="s">
        <v>33500</v>
      </c>
      <c r="P1258" s="198" t="s">
        <v>33501</v>
      </c>
    </row>
    <row r="1259" spans="3:17" ht="20.100000000000001" customHeight="1" x14ac:dyDescent="0.3">
      <c r="C1259" s="7"/>
      <c r="D1259" s="178"/>
      <c r="E1259" s="17"/>
      <c r="F1259" s="49"/>
      <c r="G1259" s="9"/>
      <c r="H1259" s="9"/>
      <c r="I1259" s="9"/>
      <c r="J1259" s="9"/>
      <c r="K1259" s="45"/>
      <c r="L1259" s="45"/>
      <c r="M1259" s="45"/>
      <c r="N1259" s="14"/>
    </row>
    <row r="1260" spans="3:17" ht="27" customHeight="1" x14ac:dyDescent="0.35">
      <c r="C1260" s="8" t="s">
        <v>877</v>
      </c>
      <c r="D1260" s="178"/>
      <c r="E1260" s="17"/>
      <c r="F1260" s="49"/>
      <c r="G1260" s="9"/>
      <c r="H1260" s="9"/>
      <c r="I1260" s="9"/>
      <c r="J1260" s="9"/>
      <c r="K1260" s="45"/>
      <c r="L1260" s="45"/>
      <c r="M1260" s="45"/>
      <c r="N1260" s="14"/>
    </row>
    <row r="1261" spans="3:17" ht="20.100000000000001" customHeight="1" x14ac:dyDescent="0.3">
      <c r="C1261" s="7" t="s">
        <v>38295</v>
      </c>
      <c r="D1261" s="178" t="s">
        <v>1071</v>
      </c>
      <c r="E1261" s="36" t="s">
        <v>10528</v>
      </c>
      <c r="F1261" s="51">
        <v>6.2</v>
      </c>
      <c r="G1261" s="9" t="s">
        <v>704</v>
      </c>
      <c r="H1261" s="9" t="s">
        <v>3777</v>
      </c>
      <c r="I1261" s="9">
        <v>1979</v>
      </c>
      <c r="J1261" s="9"/>
      <c r="K1261" s="45">
        <v>4500210219</v>
      </c>
      <c r="L1261" s="45">
        <f t="shared" ref="L1261:L1271" si="269">IF(K1261/1024 &gt;1,K1261/1024," ")</f>
        <v>4394736.5419921875</v>
      </c>
      <c r="M1261" s="45">
        <f t="shared" ref="M1261:M1271" si="270">IF(K1261/1048576 &gt;1,K1261/1048576," ")</f>
        <v>4291.7349042892456</v>
      </c>
      <c r="N1261" s="14">
        <f t="shared" ref="N1261:N1271" si="271">IF(K1261&gt;999999999,K1261/1073741824," ")</f>
        <v>4.1911473674699664</v>
      </c>
      <c r="O1261" s="194" t="s">
        <v>30730</v>
      </c>
      <c r="P1261" s="197" t="s">
        <v>30731</v>
      </c>
    </row>
    <row r="1262" spans="3:17" ht="20.100000000000001" customHeight="1" x14ac:dyDescent="0.3">
      <c r="C1262" s="7" t="s">
        <v>38296</v>
      </c>
      <c r="D1262" s="217" t="s">
        <v>1072</v>
      </c>
      <c r="E1262" s="36" t="s">
        <v>10529</v>
      </c>
      <c r="F1262" s="51">
        <v>6.4</v>
      </c>
      <c r="G1262" s="9" t="s">
        <v>704</v>
      </c>
      <c r="H1262" s="9" t="s">
        <v>3744</v>
      </c>
      <c r="I1262" s="9">
        <v>1982</v>
      </c>
      <c r="J1262" s="9"/>
      <c r="K1262" s="45">
        <v>4323399985</v>
      </c>
      <c r="L1262" s="45">
        <f t="shared" si="269"/>
        <v>4222070.2978515625</v>
      </c>
      <c r="M1262" s="45">
        <f t="shared" si="270"/>
        <v>4123.1155252456665</v>
      </c>
      <c r="N1262" s="14">
        <f t="shared" si="271"/>
        <v>4.0264800051227212</v>
      </c>
      <c r="O1262" s="194" t="s">
        <v>30732</v>
      </c>
      <c r="P1262" s="197" t="s">
        <v>30733</v>
      </c>
    </row>
    <row r="1263" spans="3:17" ht="20.100000000000001" customHeight="1" x14ac:dyDescent="0.3">
      <c r="C1263" s="7" t="s">
        <v>38297</v>
      </c>
      <c r="D1263" s="178" t="s">
        <v>1073</v>
      </c>
      <c r="E1263" s="36" t="s">
        <v>10635</v>
      </c>
      <c r="F1263" s="51">
        <v>5.9</v>
      </c>
      <c r="G1263" s="9" t="s">
        <v>704</v>
      </c>
      <c r="H1263" s="9" t="s">
        <v>3777</v>
      </c>
      <c r="I1263" s="9">
        <v>1984</v>
      </c>
      <c r="J1263" s="9"/>
      <c r="K1263" s="45">
        <v>3767562098</v>
      </c>
      <c r="L1263" s="45">
        <f t="shared" si="269"/>
        <v>3679259.861328125</v>
      </c>
      <c r="M1263" s="45">
        <f t="shared" si="270"/>
        <v>3593.0272083282471</v>
      </c>
      <c r="N1263" s="14">
        <f t="shared" si="271"/>
        <v>3.5088156331330538</v>
      </c>
      <c r="O1263" s="194" t="s">
        <v>30732</v>
      </c>
      <c r="P1263" s="197" t="s">
        <v>30734</v>
      </c>
      <c r="Q1263" s="89"/>
    </row>
    <row r="1264" spans="3:17" ht="20.100000000000001" customHeight="1" x14ac:dyDescent="0.3">
      <c r="C1264" s="7" t="s">
        <v>38298</v>
      </c>
      <c r="D1264" s="178" t="s">
        <v>1074</v>
      </c>
      <c r="E1264" s="36" t="s">
        <v>10636</v>
      </c>
      <c r="F1264" s="51">
        <v>6.1</v>
      </c>
      <c r="G1264" s="9" t="s">
        <v>704</v>
      </c>
      <c r="H1264" s="9" t="s">
        <v>3739</v>
      </c>
      <c r="I1264" s="9">
        <v>1986</v>
      </c>
      <c r="J1264" s="9"/>
      <c r="K1264" s="45">
        <v>4106409967</v>
      </c>
      <c r="L1264" s="45">
        <f t="shared" si="269"/>
        <v>4010165.9833984375</v>
      </c>
      <c r="M1264" s="45">
        <f t="shared" si="270"/>
        <v>3916.1777181625366</v>
      </c>
      <c r="N1264" s="14">
        <f t="shared" si="271"/>
        <v>3.8243923028931022</v>
      </c>
      <c r="O1264" s="194" t="s">
        <v>30735</v>
      </c>
      <c r="P1264" s="197" t="s">
        <v>30736</v>
      </c>
      <c r="Q1264" s="89"/>
    </row>
    <row r="1265" spans="3:17" ht="20.100000000000001" customHeight="1" x14ac:dyDescent="0.3">
      <c r="C1265" s="7" t="s">
        <v>38299</v>
      </c>
      <c r="D1265" s="178" t="s">
        <v>1075</v>
      </c>
      <c r="E1265" s="36" t="s">
        <v>10637</v>
      </c>
      <c r="F1265" s="51">
        <v>5.3</v>
      </c>
      <c r="G1265" s="9" t="s">
        <v>704</v>
      </c>
      <c r="H1265" s="9" t="s">
        <v>3739</v>
      </c>
      <c r="I1265" s="9">
        <v>1989</v>
      </c>
      <c r="J1265" s="9"/>
      <c r="K1265" s="45">
        <v>4480753143</v>
      </c>
      <c r="L1265" s="45">
        <f t="shared" si="269"/>
        <v>4375735.4912109375</v>
      </c>
      <c r="M1265" s="45">
        <f t="shared" si="270"/>
        <v>4273.1791906356812</v>
      </c>
      <c r="N1265" s="14">
        <f t="shared" si="271"/>
        <v>4.1730265533551574</v>
      </c>
      <c r="O1265" s="194" t="s">
        <v>30732</v>
      </c>
      <c r="P1265" s="197" t="s">
        <v>30737</v>
      </c>
      <c r="Q1265" s="89"/>
    </row>
    <row r="1266" spans="3:17" ht="20.100000000000001" customHeight="1" x14ac:dyDescent="0.3">
      <c r="C1266" s="7" t="s">
        <v>38300</v>
      </c>
      <c r="D1266" s="178" t="s">
        <v>1076</v>
      </c>
      <c r="E1266" s="36" t="s">
        <v>10638</v>
      </c>
      <c r="F1266" s="51">
        <v>6</v>
      </c>
      <c r="G1266" s="9" t="s">
        <v>704</v>
      </c>
      <c r="H1266" s="9" t="s">
        <v>3736</v>
      </c>
      <c r="I1266" s="9">
        <v>1991</v>
      </c>
      <c r="J1266" s="9"/>
      <c r="K1266" s="45">
        <v>4624664073</v>
      </c>
      <c r="L1266" s="45">
        <f t="shared" si="269"/>
        <v>4516273.5087890625</v>
      </c>
      <c r="M1266" s="45">
        <f t="shared" si="270"/>
        <v>4410.4233484268188</v>
      </c>
      <c r="N1266" s="14">
        <f t="shared" si="271"/>
        <v>4.3070540511980653</v>
      </c>
      <c r="O1266" s="194" t="s">
        <v>30732</v>
      </c>
      <c r="P1266" s="197" t="s">
        <v>30738</v>
      </c>
    </row>
    <row r="1267" spans="3:17" ht="20.100000000000001" customHeight="1" x14ac:dyDescent="0.3">
      <c r="C1267" s="17" t="s">
        <v>38301</v>
      </c>
      <c r="D1267" s="178" t="s">
        <v>1077</v>
      </c>
      <c r="E1267" s="36" t="s">
        <v>10639</v>
      </c>
      <c r="F1267" s="51">
        <v>5.8</v>
      </c>
      <c r="G1267" s="9" t="s">
        <v>704</v>
      </c>
      <c r="H1267" s="21" t="s">
        <v>3762</v>
      </c>
      <c r="I1267" s="9">
        <v>1994</v>
      </c>
      <c r="J1267" s="9"/>
      <c r="K1267" s="25">
        <v>4958506564</v>
      </c>
      <c r="L1267" s="45">
        <f t="shared" si="269"/>
        <v>4842291.56640625</v>
      </c>
      <c r="M1267" s="45">
        <f t="shared" si="270"/>
        <v>4728.8003578186035</v>
      </c>
      <c r="N1267" s="14">
        <f t="shared" si="271"/>
        <v>4.61796909943223</v>
      </c>
      <c r="O1267" s="194" t="s">
        <v>30739</v>
      </c>
      <c r="P1267" s="197" t="s">
        <v>30740</v>
      </c>
    </row>
    <row r="1268" spans="3:17" ht="20.100000000000001" customHeight="1" x14ac:dyDescent="0.3">
      <c r="C1268" s="17" t="s">
        <v>38302</v>
      </c>
      <c r="D1268" s="178" t="s">
        <v>1078</v>
      </c>
      <c r="E1268" s="36" t="s">
        <v>10640</v>
      </c>
      <c r="F1268" s="51">
        <v>6.5</v>
      </c>
      <c r="G1268" s="9" t="s">
        <v>704</v>
      </c>
      <c r="H1268" s="9" t="s">
        <v>3736</v>
      </c>
      <c r="I1268" s="9">
        <v>1996</v>
      </c>
      <c r="J1268" s="9"/>
      <c r="K1268" s="45">
        <v>4655652791</v>
      </c>
      <c r="L1268" s="45">
        <f t="shared" si="269"/>
        <v>4546535.9287109375</v>
      </c>
      <c r="M1268" s="45">
        <f t="shared" si="270"/>
        <v>4439.9764928817749</v>
      </c>
      <c r="N1268" s="14">
        <f t="shared" si="271"/>
        <v>4.3359145438298583</v>
      </c>
      <c r="O1268" s="194" t="s">
        <v>30741</v>
      </c>
      <c r="P1268" s="197" t="s">
        <v>30742</v>
      </c>
    </row>
    <row r="1269" spans="3:17" ht="20.100000000000001" customHeight="1" x14ac:dyDescent="0.3">
      <c r="C1269" s="17" t="s">
        <v>38303</v>
      </c>
      <c r="D1269" s="178" t="s">
        <v>1079</v>
      </c>
      <c r="E1269" s="36" t="s">
        <v>10641</v>
      </c>
      <c r="F1269" s="51">
        <v>5.5</v>
      </c>
      <c r="G1269" s="9" t="s">
        <v>704</v>
      </c>
      <c r="H1269" s="9" t="s">
        <v>3736</v>
      </c>
      <c r="I1269" s="9">
        <v>1998</v>
      </c>
      <c r="J1269" s="9"/>
      <c r="K1269" s="45">
        <v>4334853254</v>
      </c>
      <c r="L1269" s="45">
        <f t="shared" si="269"/>
        <v>4233255.130859375</v>
      </c>
      <c r="M1269" s="45">
        <f t="shared" si="270"/>
        <v>4134.0382137298584</v>
      </c>
      <c r="N1269" s="14">
        <f t="shared" si="271"/>
        <v>4.0371466930955648</v>
      </c>
      <c r="O1269" s="194" t="s">
        <v>30732</v>
      </c>
      <c r="P1269" s="197" t="s">
        <v>30743</v>
      </c>
    </row>
    <row r="1270" spans="3:17" ht="20.100000000000001" customHeight="1" x14ac:dyDescent="0.3">
      <c r="C1270" s="17" t="s">
        <v>38304</v>
      </c>
      <c r="D1270" s="178" t="s">
        <v>1080</v>
      </c>
      <c r="E1270" s="36" t="s">
        <v>10642</v>
      </c>
      <c r="F1270" s="51">
        <v>5.7</v>
      </c>
      <c r="G1270" s="9" t="s">
        <v>704</v>
      </c>
      <c r="H1270" s="9" t="s">
        <v>3736</v>
      </c>
      <c r="I1270" s="9">
        <v>2002</v>
      </c>
      <c r="J1270" s="9"/>
      <c r="K1270" s="25">
        <v>4894759040</v>
      </c>
      <c r="L1270" s="45">
        <f t="shared" si="269"/>
        <v>4780038.125</v>
      </c>
      <c r="M1270" s="45">
        <f t="shared" si="270"/>
        <v>4668.0059814453125</v>
      </c>
      <c r="N1270" s="14">
        <f t="shared" si="271"/>
        <v>4.558599591255188</v>
      </c>
      <c r="O1270" s="194" t="s">
        <v>30744</v>
      </c>
      <c r="P1270" s="197" t="s">
        <v>30967</v>
      </c>
    </row>
    <row r="1271" spans="3:17" ht="20.100000000000001" customHeight="1" x14ac:dyDescent="0.3">
      <c r="C1271" s="17" t="s">
        <v>38305</v>
      </c>
      <c r="D1271" s="178" t="s">
        <v>877</v>
      </c>
      <c r="E1271" s="36" t="s">
        <v>10643</v>
      </c>
      <c r="F1271" s="51">
        <v>6.8</v>
      </c>
      <c r="G1271" s="9" t="s">
        <v>704</v>
      </c>
      <c r="H1271" s="21" t="s">
        <v>3762</v>
      </c>
      <c r="I1271" s="9">
        <v>2009</v>
      </c>
      <c r="J1271" s="9"/>
      <c r="K1271" s="45">
        <v>5334734720</v>
      </c>
      <c r="L1271" s="45">
        <f t="shared" si="269"/>
        <v>5209701.875</v>
      </c>
      <c r="M1271" s="45">
        <f t="shared" si="270"/>
        <v>5087.5994873046875</v>
      </c>
      <c r="N1271" s="14">
        <f t="shared" si="271"/>
        <v>4.9683588743209839</v>
      </c>
      <c r="O1271" s="194" t="s">
        <v>30745</v>
      </c>
      <c r="P1271" s="197" t="s">
        <v>30746</v>
      </c>
    </row>
    <row r="1272" spans="3:17" ht="20.100000000000001" customHeight="1" x14ac:dyDescent="0.3">
      <c r="C1272" s="12" t="s">
        <v>38306</v>
      </c>
      <c r="D1272" s="177" t="s">
        <v>3453</v>
      </c>
      <c r="E1272" s="36" t="s">
        <v>10644</v>
      </c>
      <c r="F1272" s="51">
        <v>6.8</v>
      </c>
      <c r="G1272" s="9" t="s">
        <v>704</v>
      </c>
      <c r="H1272" s="9" t="s">
        <v>3778</v>
      </c>
      <c r="I1272" s="9">
        <v>2013</v>
      </c>
      <c r="J1272" s="9"/>
      <c r="K1272" s="45">
        <v>5719781903</v>
      </c>
      <c r="L1272" s="45">
        <f>IF(K1272/1024 &gt;1,K1272/1024," ")</f>
        <v>5585724.5146484375</v>
      </c>
      <c r="M1272" s="45">
        <f>IF(K1272/1048576 &gt;1,K1272/1048576," ")</f>
        <v>5454.8090963363647</v>
      </c>
      <c r="N1272" s="14">
        <f>IF(K1272&gt;999999999,K1272/1073741824," ")</f>
        <v>5.3269620081409812</v>
      </c>
      <c r="O1272" s="194" t="s">
        <v>30747</v>
      </c>
      <c r="P1272" s="197" t="s">
        <v>30748</v>
      </c>
      <c r="Q1272" s="89"/>
    </row>
    <row r="1273" spans="3:17" ht="20.100000000000001" customHeight="1" x14ac:dyDescent="0.3">
      <c r="C1273" s="20" t="s">
        <v>38307</v>
      </c>
      <c r="D1273" s="70" t="s">
        <v>7006</v>
      </c>
      <c r="E1273" s="36" t="s">
        <v>10645</v>
      </c>
      <c r="F1273" s="49">
        <v>6</v>
      </c>
      <c r="G1273" s="49" t="s">
        <v>704</v>
      </c>
      <c r="H1273" s="13" t="s">
        <v>5878</v>
      </c>
      <c r="I1273" s="9">
        <v>2016</v>
      </c>
      <c r="J1273" s="9"/>
      <c r="K1273" s="45">
        <v>5063136482</v>
      </c>
      <c r="L1273" s="45">
        <f>IF(K1273/1024 &gt;1,K1273/1024," ")</f>
        <v>4944469.220703125</v>
      </c>
      <c r="M1273" s="45">
        <f>IF(K1273/1048576 &gt;1,K1273/1048576," ")</f>
        <v>4828.5832233428955</v>
      </c>
      <c r="N1273" s="14">
        <f>IF(K1273&gt;999999999,K1273/1073741824," ")</f>
        <v>4.7154133040457964</v>
      </c>
      <c r="O1273" s="194" t="s">
        <v>30749</v>
      </c>
      <c r="P1273" s="197" t="s">
        <v>30968</v>
      </c>
      <c r="Q1273" s="89"/>
    </row>
    <row r="1274" spans="3:17" ht="20.100000000000001" customHeight="1" x14ac:dyDescent="0.3">
      <c r="C1274" s="7"/>
      <c r="D1274" s="178"/>
      <c r="E1274" s="36"/>
      <c r="F1274" s="51"/>
      <c r="G1274" s="9"/>
      <c r="H1274" s="9"/>
      <c r="I1274" s="9"/>
      <c r="J1274" s="9"/>
      <c r="K1274" s="45"/>
      <c r="L1274" s="45"/>
      <c r="M1274" s="45"/>
      <c r="N1274" s="14"/>
      <c r="Q1274" s="89"/>
    </row>
    <row r="1275" spans="3:17" ht="27" customHeight="1" x14ac:dyDescent="0.35">
      <c r="C1275" s="8" t="s">
        <v>233</v>
      </c>
      <c r="D1275" s="178"/>
      <c r="E1275" s="36"/>
      <c r="F1275" s="51"/>
      <c r="G1275" s="9"/>
      <c r="H1275" s="9"/>
      <c r="I1275" s="9"/>
      <c r="J1275" s="9"/>
      <c r="K1275" s="45"/>
      <c r="L1275" s="45"/>
      <c r="M1275" s="45"/>
      <c r="N1275" s="14"/>
    </row>
    <row r="1276" spans="3:17" ht="20.100000000000001" customHeight="1" x14ac:dyDescent="0.3">
      <c r="C1276" s="7" t="s">
        <v>38308</v>
      </c>
      <c r="D1276" s="217" t="s">
        <v>233</v>
      </c>
      <c r="E1276" s="36" t="s">
        <v>10523</v>
      </c>
      <c r="F1276" s="68">
        <v>6.3</v>
      </c>
      <c r="G1276" s="21" t="s">
        <v>704</v>
      </c>
      <c r="H1276" s="9" t="s">
        <v>3744</v>
      </c>
      <c r="I1276" s="9">
        <v>1994</v>
      </c>
      <c r="J1276" s="9"/>
      <c r="K1276" s="45">
        <v>5612326394</v>
      </c>
      <c r="L1276" s="45">
        <f>IF(K1276/1024 &gt;1,K1276/1024," ")</f>
        <v>5480787.494140625</v>
      </c>
      <c r="M1276" s="45">
        <f>IF(K1276/1048576 &gt;1,K1276/1048576," ")</f>
        <v>5352.3315372467041</v>
      </c>
      <c r="N1276" s="14">
        <f>IF(K1276&gt;999999999,K1276/1073741824," ")</f>
        <v>5.2268862668424845</v>
      </c>
      <c r="O1276" s="194" t="s">
        <v>30717</v>
      </c>
      <c r="P1276" s="197" t="s">
        <v>30718</v>
      </c>
    </row>
    <row r="1277" spans="3:17" ht="20.100000000000001" customHeight="1" x14ac:dyDescent="0.3">
      <c r="C1277" s="12" t="s">
        <v>38309</v>
      </c>
      <c r="D1277" s="239" t="s">
        <v>1366</v>
      </c>
      <c r="E1277" s="36" t="s">
        <v>10524</v>
      </c>
      <c r="F1277" s="68">
        <v>6</v>
      </c>
      <c r="G1277" s="49" t="s">
        <v>704</v>
      </c>
      <c r="H1277" s="9" t="s">
        <v>3740</v>
      </c>
      <c r="I1277" s="21">
        <v>2008</v>
      </c>
      <c r="J1277" s="21"/>
      <c r="K1277" s="45">
        <v>4633423223</v>
      </c>
      <c r="L1277" s="45">
        <f>IF(K1277/1024 &gt;1,K1277/1024," ")</f>
        <v>4524827.3662109375</v>
      </c>
      <c r="M1277" s="45">
        <f>IF(K1277/1048576 &gt;1,K1277/1048576," ")</f>
        <v>4418.7767248153687</v>
      </c>
      <c r="N1277" s="14">
        <f>IF(K1277&gt;999999999,K1277/1073741824," ")</f>
        <v>4.3152116453275084</v>
      </c>
      <c r="O1277" s="194" t="s">
        <v>30719</v>
      </c>
      <c r="P1277" s="197" t="s">
        <v>30720</v>
      </c>
    </row>
    <row r="1278" spans="3:17" ht="20.100000000000001" customHeight="1" x14ac:dyDescent="0.3">
      <c r="C1278" s="12" t="s">
        <v>38310</v>
      </c>
      <c r="D1278" s="177" t="s">
        <v>813</v>
      </c>
      <c r="E1278" s="36" t="s">
        <v>10525</v>
      </c>
      <c r="F1278" s="68">
        <v>6.1</v>
      </c>
      <c r="G1278" s="21" t="s">
        <v>704</v>
      </c>
      <c r="H1278" s="9" t="s">
        <v>3811</v>
      </c>
      <c r="I1278" s="9">
        <v>2008</v>
      </c>
      <c r="J1278" s="9"/>
      <c r="K1278" s="45">
        <v>4626576933</v>
      </c>
      <c r="L1278" s="45">
        <f>IF(K1278/1024 &gt;1,K1278/1024," ")</f>
        <v>4518141.5361328125</v>
      </c>
      <c r="M1278" s="45">
        <f>IF(K1278/1048576 &gt;1,K1278/1048576," ")</f>
        <v>4412.2475938796997</v>
      </c>
      <c r="N1278" s="14">
        <f>IF(K1278&gt;999999999,K1278/1073741824," ")</f>
        <v>4.3088355408981442</v>
      </c>
      <c r="O1278" s="194" t="s">
        <v>30721</v>
      </c>
      <c r="P1278" s="197" t="s">
        <v>30722</v>
      </c>
    </row>
    <row r="1279" spans="3:17" ht="20.100000000000001" customHeight="1" x14ac:dyDescent="0.3">
      <c r="D1279" s="178"/>
      <c r="E1279" s="36"/>
      <c r="F1279" s="51"/>
      <c r="G1279" s="9"/>
      <c r="H1279" s="9"/>
      <c r="I1279" s="9"/>
      <c r="J1279" s="9"/>
      <c r="K1279" s="45"/>
      <c r="L1279" s="45"/>
      <c r="M1279" s="45"/>
      <c r="N1279" s="14"/>
    </row>
    <row r="1280" spans="3:17" ht="27" customHeight="1" x14ac:dyDescent="0.35">
      <c r="C1280" s="8" t="s">
        <v>3639</v>
      </c>
      <c r="D1280" s="178"/>
      <c r="E1280" s="36"/>
      <c r="F1280" s="51"/>
      <c r="G1280" s="9"/>
      <c r="H1280" s="9"/>
      <c r="I1280" s="9"/>
      <c r="J1280" s="9"/>
      <c r="K1280" s="45"/>
      <c r="L1280" s="45"/>
      <c r="M1280" s="45"/>
      <c r="N1280" s="14"/>
    </row>
    <row r="1281" spans="3:16" ht="20.100000000000001" customHeight="1" x14ac:dyDescent="0.3">
      <c r="C1281" s="7" t="s">
        <v>38311</v>
      </c>
      <c r="D1281" s="217" t="s">
        <v>202</v>
      </c>
      <c r="E1281" s="36" t="s">
        <v>10526</v>
      </c>
      <c r="F1281" s="68">
        <v>6</v>
      </c>
      <c r="G1281" s="49"/>
      <c r="H1281" s="13" t="s">
        <v>5871</v>
      </c>
      <c r="I1281" s="9">
        <v>1997</v>
      </c>
      <c r="J1281" s="9"/>
      <c r="K1281" s="45">
        <v>4955122596</v>
      </c>
      <c r="L1281" s="45">
        <f>IF(K1281/1024 &gt;1,K1281/1024," ")</f>
        <v>4838986.91015625</v>
      </c>
      <c r="M1281" s="45">
        <f>IF(K1281/1048576 &gt;1,K1281/1048576," ")</f>
        <v>4725.5731544494629</v>
      </c>
      <c r="N1281" s="14">
        <f>IF(K1281&gt;999999999,K1281/1073741824," ")</f>
        <v>4.6148175336420536</v>
      </c>
      <c r="O1281" s="194" t="s">
        <v>30723</v>
      </c>
      <c r="P1281" s="197" t="s">
        <v>30724</v>
      </c>
    </row>
    <row r="1282" spans="3:16" ht="20.100000000000001" customHeight="1" x14ac:dyDescent="0.3">
      <c r="C1282" s="7" t="s">
        <v>38312</v>
      </c>
      <c r="D1282" s="217" t="s">
        <v>1286</v>
      </c>
      <c r="E1282" s="36" t="s">
        <v>10527</v>
      </c>
      <c r="F1282" s="68">
        <v>2.7</v>
      </c>
      <c r="G1282" s="21" t="s">
        <v>704</v>
      </c>
      <c r="H1282" s="9" t="s">
        <v>3745</v>
      </c>
      <c r="I1282" s="9">
        <v>2004</v>
      </c>
      <c r="J1282" s="9"/>
      <c r="K1282" s="45">
        <v>2074768271</v>
      </c>
      <c r="L1282" s="45">
        <f>IF(K1282/1024 &gt;1,K1282/1024," ")</f>
        <v>2026140.8896484375</v>
      </c>
      <c r="M1282" s="45">
        <f>IF(K1282/1048576 &gt;1,K1282/1048576," ")</f>
        <v>1978.6532125473022</v>
      </c>
      <c r="N1282" s="14">
        <f>IF(K1282&gt;999999999,K1282/1073741824," ")</f>
        <v>1.9322785278782248</v>
      </c>
      <c r="O1282" s="194" t="s">
        <v>30725</v>
      </c>
      <c r="P1282" s="197" t="s">
        <v>30726</v>
      </c>
    </row>
    <row r="1283" spans="3:16" ht="20.100000000000001" customHeight="1" x14ac:dyDescent="0.3">
      <c r="C1283" s="7" t="s">
        <v>38313</v>
      </c>
      <c r="D1283" s="217" t="s">
        <v>1287</v>
      </c>
      <c r="E1283" s="36" t="s">
        <v>10633</v>
      </c>
      <c r="F1283" s="68">
        <v>3.4</v>
      </c>
      <c r="G1283" s="49" t="s">
        <v>704</v>
      </c>
      <c r="H1283" s="13" t="s">
        <v>5877</v>
      </c>
      <c r="I1283" s="9">
        <v>2008</v>
      </c>
      <c r="J1283" s="9"/>
      <c r="K1283" s="45">
        <v>4957076347</v>
      </c>
      <c r="L1283" s="45">
        <f>IF(K1283/1024 &gt;1,K1283/1024," ")</f>
        <v>4840894.8701171875</v>
      </c>
      <c r="M1283" s="45">
        <f>IF(K1283/1048576 &gt;1,K1283/1048576," ")</f>
        <v>4727.4363965988159</v>
      </c>
      <c r="N1283" s="14">
        <f>IF(K1283&gt;999999999,K1283/1073741824," ")</f>
        <v>4.6166371060535312</v>
      </c>
      <c r="O1283" s="194" t="s">
        <v>30727</v>
      </c>
      <c r="P1283" s="197" t="s">
        <v>30728</v>
      </c>
    </row>
    <row r="1284" spans="3:16" ht="20.100000000000001" customHeight="1" x14ac:dyDescent="0.3">
      <c r="C1284" s="20" t="s">
        <v>38314</v>
      </c>
      <c r="D1284" s="177" t="s">
        <v>7631</v>
      </c>
      <c r="E1284" s="36" t="s">
        <v>10634</v>
      </c>
      <c r="F1284" s="49">
        <v>5</v>
      </c>
      <c r="G1284" s="49" t="s">
        <v>704</v>
      </c>
      <c r="H1284" s="13" t="s">
        <v>5892</v>
      </c>
      <c r="I1284" s="9">
        <v>2017</v>
      </c>
      <c r="J1284" s="9"/>
      <c r="K1284" s="45">
        <v>5069030206</v>
      </c>
      <c r="L1284" s="45">
        <f>IF(K1284/1024 &gt;1,K1284/1024," ")</f>
        <v>4950224.810546875</v>
      </c>
      <c r="M1284" s="45">
        <f>IF(K1284/1048576 &gt;1,K1284/1048576," ")</f>
        <v>4834.2039165496826</v>
      </c>
      <c r="N1284" s="14">
        <f>IF(K1284&gt;999999999,K1284/1073741824," ")</f>
        <v>4.7209022622555494</v>
      </c>
      <c r="O1284" s="194" t="s">
        <v>30729</v>
      </c>
      <c r="P1284" s="197" t="s">
        <v>18464</v>
      </c>
    </row>
    <row r="1285" spans="3:16" ht="20.100000000000001" customHeight="1" x14ac:dyDescent="0.3">
      <c r="C1285" s="7"/>
      <c r="D1285" s="178"/>
      <c r="E1285" s="17"/>
      <c r="F1285" s="49"/>
      <c r="G1285" s="9"/>
      <c r="H1285" s="9"/>
      <c r="I1285" s="9"/>
      <c r="J1285" s="9"/>
      <c r="K1285" s="45"/>
      <c r="L1285" s="45"/>
      <c r="M1285" s="45"/>
      <c r="N1285" s="14"/>
    </row>
    <row r="1286" spans="3:16" ht="27" customHeight="1" x14ac:dyDescent="0.35">
      <c r="C1286" s="8" t="s">
        <v>681</v>
      </c>
      <c r="D1286" s="178"/>
      <c r="E1286" s="17"/>
      <c r="F1286" s="49"/>
      <c r="G1286" s="9"/>
      <c r="H1286" s="9"/>
      <c r="I1286" s="9"/>
      <c r="J1286" s="9"/>
      <c r="K1286" s="45"/>
      <c r="L1286" s="45"/>
      <c r="M1286" s="45"/>
      <c r="N1286" s="14"/>
    </row>
    <row r="1287" spans="3:16" ht="20.100000000000001" customHeight="1" x14ac:dyDescent="0.3">
      <c r="C1287" s="7" t="s">
        <v>38315</v>
      </c>
      <c r="D1287" s="178" t="s">
        <v>370</v>
      </c>
      <c r="E1287" s="36" t="s">
        <v>10648</v>
      </c>
      <c r="F1287" s="51">
        <v>7.9</v>
      </c>
      <c r="G1287" s="49" t="s">
        <v>704</v>
      </c>
      <c r="H1287" s="13" t="s">
        <v>5878</v>
      </c>
      <c r="I1287" s="9">
        <v>1977</v>
      </c>
      <c r="J1287" s="9"/>
      <c r="K1287" s="45">
        <v>8933703680</v>
      </c>
      <c r="L1287" s="45">
        <f t="shared" ref="L1287:L1294" si="272">IF(K1287/1024 &gt;1,K1287/1024," ")</f>
        <v>8724320</v>
      </c>
      <c r="M1287" s="45">
        <f t="shared" ref="M1287:M1294" si="273">IF(K1287/1048576 &gt;1,K1287/1048576," ")</f>
        <v>8519.84375</v>
      </c>
      <c r="N1287" s="14">
        <f t="shared" ref="N1287:N1294" si="274">IF(K1287&gt;999999999,K1287/1073741824," ")</f>
        <v>8.320159912109375</v>
      </c>
      <c r="O1287" s="194" t="s">
        <v>30758</v>
      </c>
      <c r="P1287" s="197" t="s">
        <v>30759</v>
      </c>
    </row>
    <row r="1288" spans="3:16" ht="20.100000000000001" customHeight="1" x14ac:dyDescent="0.3">
      <c r="C1288" s="7" t="s">
        <v>38316</v>
      </c>
      <c r="D1288" s="178" t="s">
        <v>929</v>
      </c>
      <c r="E1288" s="36" t="s">
        <v>10649</v>
      </c>
      <c r="F1288" s="51">
        <v>8.1</v>
      </c>
      <c r="G1288" s="49" t="s">
        <v>704</v>
      </c>
      <c r="H1288" s="13" t="s">
        <v>5878</v>
      </c>
      <c r="I1288" s="9">
        <v>1980</v>
      </c>
      <c r="J1288" s="9"/>
      <c r="K1288" s="45">
        <v>8064925563</v>
      </c>
      <c r="L1288" s="45">
        <f t="shared" si="272"/>
        <v>7875903.8701171875</v>
      </c>
      <c r="M1288" s="45">
        <f t="shared" si="273"/>
        <v>7691.3123731613159</v>
      </c>
      <c r="N1288" s="14">
        <f t="shared" si="274"/>
        <v>7.5110472394153476</v>
      </c>
      <c r="O1288" s="194" t="s">
        <v>30760</v>
      </c>
      <c r="P1288" s="197" t="s">
        <v>30761</v>
      </c>
    </row>
    <row r="1289" spans="3:16" ht="20.100000000000001" customHeight="1" x14ac:dyDescent="0.3">
      <c r="C1289" s="7" t="s">
        <v>38317</v>
      </c>
      <c r="D1289" s="178" t="s">
        <v>784</v>
      </c>
      <c r="E1289" s="36" t="s">
        <v>10650</v>
      </c>
      <c r="F1289" s="51">
        <v>7.9</v>
      </c>
      <c r="G1289" s="49" t="s">
        <v>704</v>
      </c>
      <c r="H1289" s="13" t="s">
        <v>5878</v>
      </c>
      <c r="I1289" s="9">
        <v>1983</v>
      </c>
      <c r="J1289" s="9"/>
      <c r="K1289" s="45">
        <v>8039438861</v>
      </c>
      <c r="L1289" s="45">
        <f t="shared" si="272"/>
        <v>7851014.5126953125</v>
      </c>
      <c r="M1289" s="45">
        <f t="shared" si="273"/>
        <v>7667.0063600540161</v>
      </c>
      <c r="N1289" s="14">
        <f t="shared" si="274"/>
        <v>7.4873108984902501</v>
      </c>
      <c r="O1289" s="194" t="s">
        <v>30760</v>
      </c>
      <c r="P1289" s="197" t="s">
        <v>30762</v>
      </c>
    </row>
    <row r="1290" spans="3:16" s="306" customFormat="1" ht="20.100000000000001" customHeight="1" x14ac:dyDescent="0.3">
      <c r="C1290" s="20" t="s">
        <v>39254</v>
      </c>
      <c r="D1290" s="168" t="s">
        <v>6216</v>
      </c>
      <c r="E1290" s="36" t="s">
        <v>13885</v>
      </c>
      <c r="F1290" s="99">
        <v>5.3</v>
      </c>
      <c r="G1290" s="101" t="s">
        <v>704</v>
      </c>
      <c r="H1290" s="101" t="s">
        <v>5981</v>
      </c>
      <c r="I1290" s="101">
        <v>1984</v>
      </c>
      <c r="J1290" s="101"/>
      <c r="K1290" s="90">
        <v>2264521918</v>
      </c>
      <c r="L1290" s="90">
        <f>IF(K1290/1024 &gt;1,K1290/1024," ")</f>
        <v>2211447.185546875</v>
      </c>
      <c r="M1290" s="90">
        <f>IF(K1290/1048576 &gt;1,K1290/1048576," ")</f>
        <v>2159.6163921356201</v>
      </c>
      <c r="N1290" s="91">
        <f>IF(K1290&gt;999999999,K1290/1073741824," ")</f>
        <v>2.1090003829449415</v>
      </c>
      <c r="O1290" s="194" t="s">
        <v>24019</v>
      </c>
      <c r="P1290" s="197" t="s">
        <v>24020</v>
      </c>
    </row>
    <row r="1291" spans="3:16" ht="20.100000000000001" customHeight="1" x14ac:dyDescent="0.3">
      <c r="C1291" s="20" t="s">
        <v>38318</v>
      </c>
      <c r="D1291" s="168" t="s">
        <v>6217</v>
      </c>
      <c r="E1291" s="36" t="s">
        <v>13904</v>
      </c>
      <c r="F1291" s="99">
        <v>5.0999999999999996</v>
      </c>
      <c r="G1291" s="101" t="s">
        <v>704</v>
      </c>
      <c r="H1291" s="101" t="s">
        <v>3745</v>
      </c>
      <c r="I1291" s="101">
        <v>1985</v>
      </c>
      <c r="J1291" s="101"/>
      <c r="K1291" s="90">
        <v>2116935136</v>
      </c>
      <c r="L1291" s="90">
        <f t="shared" si="272"/>
        <v>2067319.46875</v>
      </c>
      <c r="M1291" s="90">
        <f t="shared" si="273"/>
        <v>2018.8666687011719</v>
      </c>
      <c r="N1291" s="91">
        <f t="shared" si="274"/>
        <v>1.9715494811534882</v>
      </c>
      <c r="O1291" s="194" t="s">
        <v>24051</v>
      </c>
      <c r="P1291" s="197" t="s">
        <v>24052</v>
      </c>
    </row>
    <row r="1292" spans="3:16" ht="20.100000000000001" customHeight="1" x14ac:dyDescent="0.3">
      <c r="C1292" s="7" t="s">
        <v>38319</v>
      </c>
      <c r="D1292" s="178" t="s">
        <v>1105</v>
      </c>
      <c r="E1292" s="36" t="s">
        <v>10530</v>
      </c>
      <c r="F1292" s="51">
        <v>6.2</v>
      </c>
      <c r="G1292" s="49" t="s">
        <v>704</v>
      </c>
      <c r="H1292" s="13" t="s">
        <v>5878</v>
      </c>
      <c r="I1292" s="9">
        <v>1999</v>
      </c>
      <c r="J1292" s="9"/>
      <c r="K1292" s="12">
        <v>8224899613</v>
      </c>
      <c r="L1292" s="45">
        <f t="shared" si="272"/>
        <v>8032128.5283203125</v>
      </c>
      <c r="M1292" s="45">
        <f t="shared" si="273"/>
        <v>7843.8755159378052</v>
      </c>
      <c r="N1292" s="14">
        <f t="shared" si="274"/>
        <v>7.6600346835330129</v>
      </c>
      <c r="O1292" s="194" t="s">
        <v>30750</v>
      </c>
      <c r="P1292" s="197" t="s">
        <v>30751</v>
      </c>
    </row>
    <row r="1293" spans="3:16" ht="20.100000000000001" customHeight="1" x14ac:dyDescent="0.3">
      <c r="C1293" s="7" t="s">
        <v>38320</v>
      </c>
      <c r="D1293" s="178" t="s">
        <v>1106</v>
      </c>
      <c r="E1293" s="36" t="s">
        <v>10531</v>
      </c>
      <c r="F1293" s="51">
        <v>6.4</v>
      </c>
      <c r="G1293" s="49" t="s">
        <v>704</v>
      </c>
      <c r="H1293" s="13" t="s">
        <v>5878</v>
      </c>
      <c r="I1293" s="9">
        <v>2002</v>
      </c>
      <c r="J1293" s="9"/>
      <c r="K1293" s="45">
        <v>7747873979</v>
      </c>
      <c r="L1293" s="45">
        <f t="shared" si="272"/>
        <v>7566283.1826171875</v>
      </c>
      <c r="M1293" s="45">
        <f t="shared" si="273"/>
        <v>7388.9484205245972</v>
      </c>
      <c r="N1293" s="14">
        <f t="shared" si="274"/>
        <v>7.2157699419185519</v>
      </c>
      <c r="O1293" s="194" t="s">
        <v>30752</v>
      </c>
      <c r="P1293" s="197" t="s">
        <v>30753</v>
      </c>
    </row>
    <row r="1294" spans="3:16" ht="20.100000000000001" customHeight="1" x14ac:dyDescent="0.3">
      <c r="C1294" s="7" t="s">
        <v>38321</v>
      </c>
      <c r="D1294" s="178" t="s">
        <v>1107</v>
      </c>
      <c r="E1294" s="36" t="s">
        <v>10646</v>
      </c>
      <c r="F1294" s="51">
        <v>7.1</v>
      </c>
      <c r="G1294" s="49" t="s">
        <v>704</v>
      </c>
      <c r="H1294" s="13" t="s">
        <v>5878</v>
      </c>
      <c r="I1294" s="9">
        <v>2005</v>
      </c>
      <c r="J1294" s="9"/>
      <c r="K1294" s="45">
        <v>7807015593</v>
      </c>
      <c r="L1294" s="45">
        <f t="shared" si="272"/>
        <v>7624038.6650390625</v>
      </c>
      <c r="M1294" s="45">
        <f t="shared" si="273"/>
        <v>7445.3502588272095</v>
      </c>
      <c r="N1294" s="14">
        <f t="shared" si="274"/>
        <v>7.2708498621359468</v>
      </c>
      <c r="O1294" s="194" t="s">
        <v>30754</v>
      </c>
      <c r="P1294" s="197" t="s">
        <v>30755</v>
      </c>
    </row>
    <row r="1295" spans="3:16" ht="20.100000000000001" customHeight="1" x14ac:dyDescent="0.3">
      <c r="C1295" s="29" t="s">
        <v>38322</v>
      </c>
      <c r="D1295" s="177" t="s">
        <v>6507</v>
      </c>
      <c r="E1295" s="36" t="s">
        <v>10651</v>
      </c>
      <c r="F1295" s="49">
        <v>6.8</v>
      </c>
      <c r="G1295" s="49" t="s">
        <v>704</v>
      </c>
      <c r="H1295" s="9" t="s">
        <v>4081</v>
      </c>
      <c r="I1295" s="9">
        <v>2015</v>
      </c>
      <c r="J1295" s="9"/>
      <c r="K1295" s="45">
        <v>5200633514</v>
      </c>
      <c r="L1295" s="45">
        <f t="shared" ref="L1295:L1297" si="275">IF(K1295/1024 &gt;1,K1295/1024," ")</f>
        <v>5078743.666015625</v>
      </c>
      <c r="M1295" s="45">
        <f t="shared" ref="M1295:M1297" si="276">IF(K1295/1048576 &gt;1,K1295/1048576," ")</f>
        <v>4959.7106113433838</v>
      </c>
      <c r="N1295" s="14">
        <f t="shared" ref="N1295:N1297" si="277">IF(K1295&gt;999999999,K1295/1073741824," ")</f>
        <v>4.8434673938900232</v>
      </c>
      <c r="O1295" s="194" t="s">
        <v>30763</v>
      </c>
      <c r="P1295" s="197" t="s">
        <v>30764</v>
      </c>
    </row>
    <row r="1296" spans="3:16" s="279" customFormat="1" ht="20.100000000000001" customHeight="1" x14ac:dyDescent="0.3">
      <c r="C1296" s="7" t="s">
        <v>38105</v>
      </c>
      <c r="D1296" s="157" t="s">
        <v>7983</v>
      </c>
      <c r="E1296" s="36" t="s">
        <v>10647</v>
      </c>
      <c r="F1296" s="99">
        <v>7</v>
      </c>
      <c r="G1296" s="99" t="s">
        <v>704</v>
      </c>
      <c r="H1296" s="105" t="s">
        <v>4081</v>
      </c>
      <c r="I1296" s="101">
        <v>2016</v>
      </c>
      <c r="J1296" s="101"/>
      <c r="K1296" s="90">
        <v>5222459530</v>
      </c>
      <c r="L1296" s="45">
        <f t="shared" ref="L1296" si="278">IF(K1296/1024 &gt;1,K1296/1024," ")</f>
        <v>5100058.134765625</v>
      </c>
      <c r="M1296" s="45">
        <f t="shared" ref="M1296" si="279">IF(K1296/1048576 &gt;1,K1296/1048576," ")</f>
        <v>4980.5255222320557</v>
      </c>
      <c r="N1296" s="14">
        <f t="shared" ref="N1296" si="280">IF(K1296&gt;999999999,K1296/1073741824," ")</f>
        <v>4.8637944553047419</v>
      </c>
      <c r="O1296" s="194" t="s">
        <v>30756</v>
      </c>
      <c r="P1296" s="197" t="s">
        <v>30757</v>
      </c>
    </row>
    <row r="1297" spans="3:16" ht="20.100000000000001" customHeight="1" x14ac:dyDescent="0.3">
      <c r="C1297" s="29" t="s">
        <v>38323</v>
      </c>
      <c r="D1297" s="175" t="s">
        <v>8021</v>
      </c>
      <c r="E1297" s="36" t="s">
        <v>10652</v>
      </c>
      <c r="F1297" s="131">
        <v>6.1</v>
      </c>
      <c r="G1297" s="13" t="s">
        <v>704</v>
      </c>
      <c r="H1297" s="13" t="s">
        <v>5878</v>
      </c>
      <c r="I1297" s="133">
        <v>2017</v>
      </c>
      <c r="J1297" s="133"/>
      <c r="K1297" s="73">
        <v>7747114842</v>
      </c>
      <c r="L1297" s="45">
        <f t="shared" si="275"/>
        <v>7565541.837890625</v>
      </c>
      <c r="M1297" s="45">
        <f t="shared" si="276"/>
        <v>7388.2244510650635</v>
      </c>
      <c r="N1297" s="14">
        <f t="shared" si="277"/>
        <v>7.2150629404932261</v>
      </c>
      <c r="O1297" s="194" t="s">
        <v>30765</v>
      </c>
      <c r="P1297" s="197" t="s">
        <v>30969</v>
      </c>
    </row>
    <row r="1298" spans="3:16" s="279" customFormat="1" ht="20.100000000000001" customHeight="1" x14ac:dyDescent="0.3">
      <c r="C1298" s="208" t="s">
        <v>38324</v>
      </c>
      <c r="D1298" s="214" t="s">
        <v>8285</v>
      </c>
      <c r="E1298" s="36" t="s">
        <v>13433</v>
      </c>
      <c r="F1298" s="131">
        <v>6</v>
      </c>
      <c r="G1298" s="13" t="s">
        <v>704</v>
      </c>
      <c r="H1298" s="13" t="s">
        <v>5878</v>
      </c>
      <c r="I1298" s="133">
        <v>2018</v>
      </c>
      <c r="J1298" s="74"/>
      <c r="K1298" s="73">
        <v>6708637696</v>
      </c>
      <c r="L1298" s="90">
        <f>IF(K1298/1024 &gt;1,K1298/1024," ")</f>
        <v>6551404</v>
      </c>
      <c r="M1298" s="90">
        <f>IF(K1298/1048576 &gt;1,K1298/1048576," ")</f>
        <v>6397.85546875</v>
      </c>
      <c r="N1298" s="91">
        <f>IF(K1298&gt;999999999,K1298/1073741824," ")</f>
        <v>6.2479057312011719</v>
      </c>
      <c r="O1298" s="194" t="s">
        <v>23253</v>
      </c>
      <c r="P1298" s="197" t="s">
        <v>23254</v>
      </c>
    </row>
    <row r="1299" spans="3:16" ht="20.100000000000001" customHeight="1" x14ac:dyDescent="0.3">
      <c r="C1299" s="12" t="s">
        <v>38325</v>
      </c>
      <c r="D1299" s="157" t="s">
        <v>8889</v>
      </c>
      <c r="E1299" s="36" t="s">
        <v>10653</v>
      </c>
      <c r="F1299" s="81">
        <v>5.7</v>
      </c>
      <c r="G1299" s="13" t="s">
        <v>704</v>
      </c>
      <c r="H1299" s="13" t="s">
        <v>3757</v>
      </c>
      <c r="I1299" s="79">
        <v>2019</v>
      </c>
      <c r="J1299" s="79"/>
      <c r="K1299" s="73">
        <v>6867562496</v>
      </c>
      <c r="L1299" s="45">
        <f t="shared" ref="L1299" si="281">IF(K1299/1024 &gt;1,K1299/1024," ")</f>
        <v>6706604</v>
      </c>
      <c r="M1299" s="45">
        <f t="shared" ref="M1299" si="282">IF(K1299/1048576 &gt;1,K1299/1048576," ")</f>
        <v>6549.41796875</v>
      </c>
      <c r="N1299" s="14">
        <f t="shared" ref="N1299" si="283">IF(K1299&gt;999999999,K1299/1073741824," ")</f>
        <v>6.3959159851074219</v>
      </c>
      <c r="O1299" s="194" t="s">
        <v>30766</v>
      </c>
      <c r="P1299" s="197" t="s">
        <v>30767</v>
      </c>
    </row>
    <row r="1300" spans="3:16" s="279" customFormat="1" ht="20.100000000000001" customHeight="1" x14ac:dyDescent="0.2"/>
    <row r="1301" spans="3:16" ht="20.100000000000001" customHeight="1" x14ac:dyDescent="0.3">
      <c r="C1301" s="7"/>
      <c r="D1301" s="178"/>
      <c r="E1301" s="36"/>
      <c r="F1301" s="51"/>
      <c r="G1301" s="9"/>
      <c r="H1301" s="9"/>
      <c r="I1301" s="9"/>
      <c r="J1301" s="9"/>
      <c r="K1301" s="45"/>
      <c r="L1301" s="45"/>
      <c r="M1301" s="45"/>
      <c r="N1301" s="14"/>
    </row>
    <row r="1302" spans="3:16" ht="27" customHeight="1" x14ac:dyDescent="0.35">
      <c r="C1302" s="8" t="s">
        <v>3635</v>
      </c>
      <c r="D1302" s="178"/>
      <c r="E1302" s="36"/>
      <c r="F1302" s="51"/>
      <c r="G1302" s="9"/>
      <c r="H1302" s="9"/>
      <c r="I1302" s="9"/>
      <c r="J1302" s="9"/>
      <c r="K1302" s="45"/>
      <c r="L1302" s="45"/>
      <c r="M1302" s="45"/>
      <c r="N1302" s="14"/>
    </row>
    <row r="1303" spans="3:16" ht="20.100000000000001" customHeight="1" x14ac:dyDescent="0.3">
      <c r="C1303" s="12" t="s">
        <v>38326</v>
      </c>
      <c r="D1303" s="178" t="s">
        <v>2821</v>
      </c>
      <c r="E1303" s="36" t="s">
        <v>10532</v>
      </c>
      <c r="F1303" s="51">
        <v>6</v>
      </c>
      <c r="G1303" s="9" t="s">
        <v>704</v>
      </c>
      <c r="H1303" s="9" t="s">
        <v>3740</v>
      </c>
      <c r="I1303" s="21">
        <v>1984</v>
      </c>
      <c r="J1303" s="21"/>
      <c r="K1303" s="25">
        <v>3928558208</v>
      </c>
      <c r="L1303" s="45">
        <f>IF(K1303/1024 &gt;1,K1303/1024," ")</f>
        <v>3836482.625</v>
      </c>
      <c r="M1303" s="45">
        <f>IF(K1303/1048576 &gt;1,K1303/1048576," ")</f>
        <v>3746.5650634765625</v>
      </c>
      <c r="N1303" s="14">
        <f>IF(K1303&gt;999999999,K1303/1073741824," ")</f>
        <v>3.6587549448013306</v>
      </c>
      <c r="O1303" s="194" t="s">
        <v>30178</v>
      </c>
      <c r="P1303" s="197" t="s">
        <v>30768</v>
      </c>
    </row>
    <row r="1304" spans="3:16" ht="20.100000000000001" customHeight="1" x14ac:dyDescent="0.3">
      <c r="C1304" s="12" t="s">
        <v>38327</v>
      </c>
      <c r="D1304" s="217" t="s">
        <v>3182</v>
      </c>
      <c r="E1304" s="36" t="s">
        <v>10533</v>
      </c>
      <c r="F1304" s="51">
        <v>5.3</v>
      </c>
      <c r="G1304" s="9" t="s">
        <v>704</v>
      </c>
      <c r="H1304" s="9" t="s">
        <v>3739</v>
      </c>
      <c r="I1304" s="9">
        <v>1987</v>
      </c>
      <c r="J1304" s="9"/>
      <c r="K1304" s="45">
        <v>3558568306</v>
      </c>
      <c r="L1304" s="45">
        <f>IF(K1304/1024 &gt;1,K1304/1024," ")</f>
        <v>3475164.361328125</v>
      </c>
      <c r="M1304" s="45">
        <f>IF(K1304/1048576 &gt;1,K1304/1048576," ")</f>
        <v>3393.7151966094971</v>
      </c>
      <c r="N1304" s="14">
        <f>IF(K1304&gt;999999999,K1304/1073741824," ")</f>
        <v>3.314174996688962</v>
      </c>
      <c r="O1304" s="194" t="s">
        <v>30769</v>
      </c>
      <c r="P1304" s="197" t="s">
        <v>30770</v>
      </c>
    </row>
    <row r="1305" spans="3:16" ht="20.100000000000001" customHeight="1" x14ac:dyDescent="0.3">
      <c r="C1305" s="7" t="s">
        <v>38328</v>
      </c>
      <c r="D1305" s="217" t="s">
        <v>3297</v>
      </c>
      <c r="E1305" s="36" t="s">
        <v>10534</v>
      </c>
      <c r="F1305" s="51">
        <v>4.8</v>
      </c>
      <c r="G1305" s="9" t="s">
        <v>704</v>
      </c>
      <c r="H1305" s="9" t="s">
        <v>3740</v>
      </c>
      <c r="I1305" s="9">
        <v>1994</v>
      </c>
      <c r="J1305" s="9"/>
      <c r="K1305" s="45">
        <v>3755479940</v>
      </c>
      <c r="L1305" s="45">
        <f>IF(K1305/1024 &gt;1,K1305/1024," ")</f>
        <v>3667460.87890625</v>
      </c>
      <c r="M1305" s="45">
        <f>IF(K1305/1048576 &gt;1,K1305/1048576," ")</f>
        <v>3581.5047645568848</v>
      </c>
      <c r="N1305" s="14">
        <f>IF(K1305&gt;999999999,K1305/1073741824," ")</f>
        <v>3.4975632466375828</v>
      </c>
      <c r="O1305" s="194" t="s">
        <v>30769</v>
      </c>
      <c r="P1305" s="197" t="s">
        <v>30771</v>
      </c>
    </row>
    <row r="1306" spans="3:16" ht="20.100000000000001" customHeight="1" x14ac:dyDescent="0.3">
      <c r="C1306" s="7"/>
      <c r="D1306" s="217"/>
      <c r="E1306" s="7"/>
      <c r="F1306" s="49"/>
      <c r="G1306" s="9"/>
      <c r="H1306" s="9"/>
      <c r="I1306" s="9"/>
      <c r="J1306" s="9"/>
      <c r="K1306" s="22"/>
      <c r="L1306" s="45" t="str">
        <f>IF(K1306/1024 &gt;1,K1306/1024," ")</f>
        <v xml:space="preserve"> </v>
      </c>
      <c r="M1306" s="45" t="str">
        <f>IF(K1306/1048576 &gt;1,K1306/1048576," ")</f>
        <v xml:space="preserve"> </v>
      </c>
      <c r="N1306" s="14" t="str">
        <f>IF(K1306&gt;999999999,K1306/1073741824," ")</f>
        <v xml:space="preserve"> </v>
      </c>
    </row>
    <row r="1307" spans="3:16" ht="27" customHeight="1" x14ac:dyDescent="0.35">
      <c r="C1307" s="8" t="s">
        <v>830</v>
      </c>
      <c r="D1307" s="217"/>
      <c r="E1307" s="7"/>
      <c r="F1307" s="49"/>
      <c r="G1307" s="9"/>
      <c r="H1307" s="9"/>
      <c r="I1307" s="9"/>
      <c r="J1307" s="9"/>
      <c r="K1307" s="22"/>
      <c r="L1307" s="45"/>
      <c r="M1307" s="45"/>
      <c r="N1307" s="14"/>
    </row>
    <row r="1308" spans="3:16" ht="20.100000000000001" customHeight="1" x14ac:dyDescent="0.3">
      <c r="C1308" s="7" t="s">
        <v>38329</v>
      </c>
      <c r="D1308" s="217" t="s">
        <v>830</v>
      </c>
      <c r="E1308" s="36" t="s">
        <v>10535</v>
      </c>
      <c r="F1308" s="51">
        <v>6.7</v>
      </c>
      <c r="G1308" s="51" t="s">
        <v>704</v>
      </c>
      <c r="H1308" s="9" t="s">
        <v>3744</v>
      </c>
      <c r="I1308" s="9">
        <v>1978</v>
      </c>
      <c r="J1308" s="9"/>
      <c r="K1308" s="45">
        <v>4889335666</v>
      </c>
      <c r="L1308" s="45">
        <f t="shared" ref="L1308:L1313" si="284">IF(K1308/1024 &gt;1,K1308/1024," ")</f>
        <v>4774741.861328125</v>
      </c>
      <c r="M1308" s="45">
        <f t="shared" ref="M1308:M1313" si="285">IF(K1308/1048576 &gt;1,K1308/1048576," ")</f>
        <v>4662.8338489532471</v>
      </c>
      <c r="N1308" s="14">
        <f t="shared" ref="N1308:N1313" si="286">IF(K1308&gt;999999999,K1308/1073741824," ")</f>
        <v>4.5535486806184053</v>
      </c>
      <c r="O1308" s="194" t="s">
        <v>30772</v>
      </c>
      <c r="P1308" s="197" t="s">
        <v>30970</v>
      </c>
    </row>
    <row r="1309" spans="3:16" ht="20.100000000000001" customHeight="1" x14ac:dyDescent="0.3">
      <c r="C1309" s="7" t="s">
        <v>38330</v>
      </c>
      <c r="D1309" s="217" t="s">
        <v>831</v>
      </c>
      <c r="E1309" s="36" t="s">
        <v>10536</v>
      </c>
      <c r="F1309" s="51">
        <v>6.1</v>
      </c>
      <c r="G1309" s="51" t="s">
        <v>704</v>
      </c>
      <c r="H1309" s="9" t="s">
        <v>3744</v>
      </c>
      <c r="I1309" s="9">
        <v>1980</v>
      </c>
      <c r="J1309" s="9"/>
      <c r="K1309" s="45">
        <v>4290261113</v>
      </c>
      <c r="L1309" s="45">
        <f t="shared" si="284"/>
        <v>4189708.1181640625</v>
      </c>
      <c r="M1309" s="45">
        <f t="shared" si="285"/>
        <v>4091.5118341445923</v>
      </c>
      <c r="N1309" s="14">
        <f t="shared" si="286"/>
        <v>3.9956170255318284</v>
      </c>
      <c r="O1309" s="194" t="s">
        <v>30773</v>
      </c>
      <c r="P1309" s="197" t="s">
        <v>30971</v>
      </c>
    </row>
    <row r="1310" spans="3:16" ht="20.100000000000001" customHeight="1" x14ac:dyDescent="0.3">
      <c r="C1310" s="7" t="s">
        <v>38331</v>
      </c>
      <c r="D1310" s="217" t="s">
        <v>832</v>
      </c>
      <c r="E1310" s="36" t="s">
        <v>10654</v>
      </c>
      <c r="F1310" s="51">
        <v>4.9000000000000004</v>
      </c>
      <c r="G1310" s="51" t="s">
        <v>704</v>
      </c>
      <c r="H1310" s="9" t="s">
        <v>3744</v>
      </c>
      <c r="I1310" s="9">
        <v>1983</v>
      </c>
      <c r="J1310" s="9"/>
      <c r="K1310" s="45">
        <v>4213608112</v>
      </c>
      <c r="L1310" s="45">
        <f t="shared" si="284"/>
        <v>4114851.671875</v>
      </c>
      <c r="M1310" s="45">
        <f t="shared" si="285"/>
        <v>4018.4098358154297</v>
      </c>
      <c r="N1310" s="14">
        <f t="shared" si="286"/>
        <v>3.9242283552885056</v>
      </c>
      <c r="O1310" s="194" t="s">
        <v>30774</v>
      </c>
      <c r="P1310" s="197" t="s">
        <v>30775</v>
      </c>
    </row>
    <row r="1311" spans="3:16" ht="20.100000000000001" customHeight="1" x14ac:dyDescent="0.3">
      <c r="C1311" s="7" t="s">
        <v>38332</v>
      </c>
      <c r="D1311" s="217" t="s">
        <v>186</v>
      </c>
      <c r="E1311" s="36" t="s">
        <v>10655</v>
      </c>
      <c r="F1311" s="51">
        <v>3.7</v>
      </c>
      <c r="G1311" s="9" t="s">
        <v>704</v>
      </c>
      <c r="H1311" s="9" t="s">
        <v>4081</v>
      </c>
      <c r="I1311" s="9">
        <v>1987</v>
      </c>
      <c r="J1311" s="9"/>
      <c r="K1311" s="45">
        <v>3656728668</v>
      </c>
      <c r="L1311" s="45">
        <f t="shared" si="284"/>
        <v>3571024.08984375</v>
      </c>
      <c r="M1311" s="45">
        <f t="shared" si="285"/>
        <v>3487.3282127380371</v>
      </c>
      <c r="N1311" s="14">
        <f t="shared" si="286"/>
        <v>3.4055939577519894</v>
      </c>
      <c r="O1311" s="194" t="s">
        <v>30773</v>
      </c>
      <c r="P1311" s="197" t="s">
        <v>30776</v>
      </c>
    </row>
    <row r="1312" spans="3:16" ht="20.100000000000001" customHeight="1" x14ac:dyDescent="0.3">
      <c r="C1312" s="7" t="s">
        <v>38333</v>
      </c>
      <c r="D1312" s="217" t="s">
        <v>249</v>
      </c>
      <c r="E1312" s="36" t="s">
        <v>10656</v>
      </c>
      <c r="F1312" s="51">
        <v>5.2</v>
      </c>
      <c r="G1312" s="51" t="s">
        <v>704</v>
      </c>
      <c r="H1312" s="9" t="s">
        <v>3744</v>
      </c>
      <c r="I1312" s="9">
        <v>2006</v>
      </c>
      <c r="J1312" s="9"/>
      <c r="K1312" s="45">
        <v>3747261348</v>
      </c>
      <c r="L1312" s="45">
        <f t="shared" si="284"/>
        <v>3659434.91015625</v>
      </c>
      <c r="M1312" s="45">
        <f t="shared" si="285"/>
        <v>3573.6669044494629</v>
      </c>
      <c r="N1312" s="14">
        <f t="shared" si="286"/>
        <v>3.4899090863764286</v>
      </c>
      <c r="O1312" s="194" t="s">
        <v>30777</v>
      </c>
      <c r="P1312" s="197" t="s">
        <v>30778</v>
      </c>
    </row>
    <row r="1313" spans="3:17" ht="20.100000000000001" customHeight="1" x14ac:dyDescent="0.3">
      <c r="C1313" s="7" t="s">
        <v>38334</v>
      </c>
      <c r="D1313" s="217" t="s">
        <v>3540</v>
      </c>
      <c r="E1313" s="36" t="s">
        <v>10657</v>
      </c>
      <c r="F1313" s="51">
        <v>5.8</v>
      </c>
      <c r="G1313" s="9" t="s">
        <v>704</v>
      </c>
      <c r="H1313" s="9" t="s">
        <v>3744</v>
      </c>
      <c r="I1313" s="9">
        <v>2013</v>
      </c>
      <c r="J1313" s="9"/>
      <c r="K1313" s="45">
        <v>5878343745</v>
      </c>
      <c r="L1313" s="45">
        <f t="shared" si="284"/>
        <v>5740570.0634765625</v>
      </c>
      <c r="M1313" s="45">
        <f t="shared" si="285"/>
        <v>5606.0254526138306</v>
      </c>
      <c r="N1313" s="14">
        <f t="shared" si="286"/>
        <v>5.4746342310681939</v>
      </c>
      <c r="O1313" s="194" t="s">
        <v>30779</v>
      </c>
      <c r="P1313" s="197" t="s">
        <v>30780</v>
      </c>
      <c r="Q1313" s="89"/>
    </row>
    <row r="1314" spans="3:17" ht="20.100000000000001" customHeight="1" x14ac:dyDescent="0.3">
      <c r="C1314" s="20"/>
      <c r="D1314" s="167"/>
      <c r="E1314" s="36"/>
      <c r="F1314" s="81"/>
      <c r="G1314" s="13"/>
      <c r="H1314" s="13"/>
      <c r="I1314" s="79"/>
      <c r="J1314" s="79"/>
      <c r="K1314" s="73"/>
      <c r="L1314" s="45"/>
      <c r="M1314" s="45"/>
      <c r="N1314" s="14"/>
      <c r="Q1314" s="89"/>
    </row>
    <row r="1315" spans="3:17" ht="27" customHeight="1" x14ac:dyDescent="0.35">
      <c r="C1315" s="268" t="s">
        <v>1625</v>
      </c>
      <c r="D1315" s="167"/>
      <c r="E1315" s="36"/>
      <c r="F1315" s="81"/>
      <c r="G1315" s="13"/>
      <c r="H1315" s="13"/>
      <c r="I1315" s="79"/>
      <c r="J1315" s="79"/>
      <c r="K1315" s="73"/>
      <c r="L1315" s="45"/>
      <c r="M1315" s="45"/>
      <c r="N1315" s="14"/>
    </row>
    <row r="1316" spans="3:17" ht="20.100000000000001" customHeight="1" x14ac:dyDescent="0.3">
      <c r="C1316" s="12" t="s">
        <v>33243</v>
      </c>
      <c r="D1316" s="159" t="s">
        <v>5336</v>
      </c>
      <c r="E1316" s="36" t="s">
        <v>16634</v>
      </c>
      <c r="F1316" s="104">
        <v>6.7</v>
      </c>
      <c r="G1316" s="101" t="s">
        <v>704</v>
      </c>
      <c r="H1316" s="101" t="s">
        <v>5230</v>
      </c>
      <c r="I1316" s="101">
        <v>1932</v>
      </c>
      <c r="J1316" s="101"/>
      <c r="K1316" s="90">
        <v>4045966382</v>
      </c>
      <c r="L1316" s="90">
        <f>IF(K1316/1024 &gt;1,K1316/1024," ")</f>
        <v>3951139.044921875</v>
      </c>
      <c r="M1316" s="90">
        <f>IF(K1316/1048576 &gt;1,K1316/1048576," ")</f>
        <v>3858.5342235565186</v>
      </c>
      <c r="N1316" s="91">
        <f>IF(K1316&gt;999999999,K1316/1073741824," ")</f>
        <v>3.7680998276919127</v>
      </c>
      <c r="O1316" s="194" t="s">
        <v>28521</v>
      </c>
      <c r="P1316" s="197" t="s">
        <v>28522</v>
      </c>
    </row>
    <row r="1317" spans="3:17" ht="20.100000000000001" customHeight="1" x14ac:dyDescent="0.3">
      <c r="C1317" s="102" t="s">
        <v>38335</v>
      </c>
      <c r="D1317" s="169" t="s">
        <v>5351</v>
      </c>
      <c r="E1317" s="36" t="s">
        <v>16635</v>
      </c>
      <c r="F1317" s="104">
        <v>6.2</v>
      </c>
      <c r="G1317" s="101" t="s">
        <v>704</v>
      </c>
      <c r="H1317" s="101" t="s">
        <v>4540</v>
      </c>
      <c r="I1317" s="101">
        <v>1934</v>
      </c>
      <c r="J1317" s="101"/>
      <c r="K1317" s="90">
        <v>4544602930</v>
      </c>
      <c r="L1317" s="90">
        <f>IF(K1317/1024 &gt;1,K1317/1024," ")</f>
        <v>4438088.798828125</v>
      </c>
      <c r="M1317" s="90">
        <f>IF(K1317/1048576 &gt;1,K1317/1048576," ")</f>
        <v>4334.0710926055908</v>
      </c>
      <c r="N1317" s="91">
        <f>IF(K1317&gt;999999999,K1317/1073741824," ")</f>
        <v>4.2324913013726473</v>
      </c>
      <c r="O1317" s="194" t="s">
        <v>28523</v>
      </c>
      <c r="P1317" s="197" t="s">
        <v>28524</v>
      </c>
    </row>
    <row r="1318" spans="3:17" ht="20.100000000000001" customHeight="1" x14ac:dyDescent="0.3">
      <c r="C1318" s="103" t="s">
        <v>38336</v>
      </c>
      <c r="D1318" s="168" t="s">
        <v>6738</v>
      </c>
      <c r="E1318" s="36" t="s">
        <v>16636</v>
      </c>
      <c r="F1318" s="99">
        <v>2.8</v>
      </c>
      <c r="G1318" s="99" t="s">
        <v>704</v>
      </c>
      <c r="H1318" s="101" t="s">
        <v>5981</v>
      </c>
      <c r="I1318" s="101">
        <v>1981</v>
      </c>
      <c r="J1318" s="101"/>
      <c r="K1318" s="90">
        <v>3936604080</v>
      </c>
      <c r="L1318" s="90">
        <f>IF(K1318/1024 &gt;1,K1318/1024," ")</f>
        <v>3844339.921875</v>
      </c>
      <c r="M1318" s="90">
        <f>IF(K1318/1048576 &gt;1,K1318/1048576," ")</f>
        <v>3754.2382049560547</v>
      </c>
      <c r="N1318" s="91">
        <f>IF(K1318&gt;999999999,K1318/1073741824," ")</f>
        <v>3.6662482470273972</v>
      </c>
      <c r="O1318" s="194" t="s">
        <v>28525</v>
      </c>
      <c r="P1318" s="197" t="s">
        <v>28526</v>
      </c>
      <c r="Q1318" s="89"/>
    </row>
    <row r="1319" spans="3:17" ht="20.100000000000001" customHeight="1" x14ac:dyDescent="0.3">
      <c r="C1319" s="109" t="s">
        <v>38337</v>
      </c>
      <c r="D1319" s="160" t="s">
        <v>1682</v>
      </c>
      <c r="E1319" s="36" t="s">
        <v>13386</v>
      </c>
      <c r="F1319" s="104">
        <v>5.9</v>
      </c>
      <c r="G1319" s="101" t="s">
        <v>704</v>
      </c>
      <c r="H1319" s="101" t="s">
        <v>4081</v>
      </c>
      <c r="I1319" s="94">
        <v>1984</v>
      </c>
      <c r="J1319" s="94"/>
      <c r="K1319" s="90">
        <v>7819245560</v>
      </c>
      <c r="L1319" s="90">
        <f>IF(K1319/1024 &gt;1,K1319/1024," ")</f>
        <v>7635981.9921875</v>
      </c>
      <c r="M1319" s="90">
        <f>IF(K1319/1048576 &gt;1,K1319/1048576," ")</f>
        <v>7457.0136642456055</v>
      </c>
      <c r="N1319" s="91">
        <f>IF(K1319&gt;999999999,K1319/1073741824," ")</f>
        <v>7.2822399064898491</v>
      </c>
      <c r="O1319" s="194" t="s">
        <v>23163</v>
      </c>
      <c r="P1319" s="197" t="s">
        <v>23164</v>
      </c>
    </row>
    <row r="1320" spans="3:17" ht="20.100000000000001" customHeight="1" x14ac:dyDescent="0.3">
      <c r="C1320" s="103" t="s">
        <v>38338</v>
      </c>
      <c r="D1320" s="161" t="s">
        <v>7024</v>
      </c>
      <c r="E1320" s="36" t="s">
        <v>14235</v>
      </c>
      <c r="F1320" s="99">
        <v>5.3</v>
      </c>
      <c r="G1320" s="99" t="s">
        <v>704</v>
      </c>
      <c r="H1320" s="105" t="s">
        <v>4081</v>
      </c>
      <c r="I1320" s="101">
        <v>2016</v>
      </c>
      <c r="J1320" s="101"/>
      <c r="K1320" s="90">
        <v>4900436599</v>
      </c>
      <c r="L1320" s="90">
        <f>IF(K1320/1024 &gt;1,K1320/1024," ")</f>
        <v>4785582.6162109375</v>
      </c>
      <c r="M1320" s="90">
        <f>IF(K1320/1048576 &gt;1,K1320/1048576," ")</f>
        <v>4673.4205236434937</v>
      </c>
      <c r="N1320" s="91">
        <f>IF(K1320&gt;999999999,K1320/1073741824," ")</f>
        <v>4.5638872301205993</v>
      </c>
      <c r="O1320" s="194" t="s">
        <v>24589</v>
      </c>
      <c r="P1320" s="197" t="s">
        <v>24590</v>
      </c>
    </row>
    <row r="1321" spans="3:17" ht="20.100000000000001" customHeight="1" x14ac:dyDescent="0.3">
      <c r="C1321" s="7"/>
      <c r="D1321" s="217"/>
      <c r="E1321" s="36"/>
      <c r="F1321" s="51"/>
      <c r="G1321" s="9"/>
      <c r="H1321" s="9"/>
      <c r="I1321" s="9"/>
      <c r="J1321" s="9"/>
      <c r="K1321" s="45"/>
      <c r="L1321" s="45"/>
      <c r="M1321" s="45"/>
      <c r="N1321" s="14"/>
    </row>
    <row r="1322" spans="3:17" ht="27" customHeight="1" x14ac:dyDescent="0.35">
      <c r="C1322" s="18" t="s">
        <v>633</v>
      </c>
      <c r="D1322" s="217"/>
      <c r="E1322" s="36"/>
      <c r="F1322" s="51"/>
      <c r="G1322" s="9"/>
      <c r="H1322" s="9"/>
      <c r="I1322" s="9"/>
      <c r="J1322" s="9"/>
      <c r="K1322" s="45"/>
      <c r="L1322" s="45"/>
      <c r="M1322" s="45"/>
      <c r="N1322" s="14"/>
    </row>
    <row r="1323" spans="3:17" ht="20.100000000000001" customHeight="1" x14ac:dyDescent="0.3">
      <c r="C1323" s="12" t="s">
        <v>38339</v>
      </c>
      <c r="D1323" s="171" t="s">
        <v>633</v>
      </c>
      <c r="E1323" s="36" t="s">
        <v>10537</v>
      </c>
      <c r="F1323" s="51">
        <v>5.9</v>
      </c>
      <c r="G1323" s="21"/>
      <c r="H1323" s="9" t="s">
        <v>3737</v>
      </c>
      <c r="I1323" s="9">
        <v>1998</v>
      </c>
      <c r="J1323" s="9"/>
      <c r="K1323" s="45">
        <v>2455204775</v>
      </c>
      <c r="L1323" s="45">
        <f t="shared" ref="L1323:L1326" si="287">IF(K1323/1024 &gt;1,K1323/1024," ")</f>
        <v>2397660.9130859375</v>
      </c>
      <c r="M1323" s="45">
        <f t="shared" ref="M1323:M1326" si="288">IF(K1323/1048576 &gt;1,K1323/1048576," ")</f>
        <v>2341.4657354354858</v>
      </c>
      <c r="N1323" s="14">
        <f t="shared" ref="N1323:N1326" si="289">IF(K1323&gt;999999999,K1323/1073741824," ")</f>
        <v>2.2865876322612166</v>
      </c>
      <c r="O1323" s="194" t="s">
        <v>30781</v>
      </c>
      <c r="P1323" s="197" t="s">
        <v>30782</v>
      </c>
    </row>
    <row r="1324" spans="3:17" ht="20.100000000000001" customHeight="1" x14ac:dyDescent="0.3">
      <c r="C1324" s="7" t="s">
        <v>38340</v>
      </c>
      <c r="D1324" s="169" t="s">
        <v>4900</v>
      </c>
      <c r="E1324" s="36" t="s">
        <v>10538</v>
      </c>
      <c r="F1324" s="51">
        <v>5.2</v>
      </c>
      <c r="G1324" s="9"/>
      <c r="H1324" s="9" t="s">
        <v>3937</v>
      </c>
      <c r="I1324" s="9">
        <v>2000</v>
      </c>
      <c r="J1324" s="9"/>
      <c r="K1324" s="45">
        <v>2294444930</v>
      </c>
      <c r="L1324" s="45">
        <f t="shared" si="287"/>
        <v>2240668.876953125</v>
      </c>
      <c r="M1324" s="45">
        <f t="shared" si="288"/>
        <v>2188.1532001495361</v>
      </c>
      <c r="N1324" s="14">
        <f t="shared" si="289"/>
        <v>2.1368683595210314</v>
      </c>
      <c r="O1324" s="194" t="s">
        <v>30783</v>
      </c>
      <c r="P1324" s="197" t="s">
        <v>30784</v>
      </c>
    </row>
    <row r="1325" spans="3:17" ht="20.100000000000001" customHeight="1" x14ac:dyDescent="0.3">
      <c r="C1325" s="12" t="s">
        <v>38341</v>
      </c>
      <c r="D1325" s="171" t="s">
        <v>921</v>
      </c>
      <c r="E1325" s="36" t="s">
        <v>10658</v>
      </c>
      <c r="F1325" s="51">
        <v>4.7</v>
      </c>
      <c r="G1325" s="21"/>
      <c r="H1325" s="9" t="s">
        <v>3937</v>
      </c>
      <c r="I1325" s="9">
        <v>2003</v>
      </c>
      <c r="J1325" s="9"/>
      <c r="K1325" s="45">
        <v>2290356191</v>
      </c>
      <c r="L1325" s="45">
        <f t="shared" si="287"/>
        <v>2236675.9677734375</v>
      </c>
      <c r="M1325" s="45">
        <f t="shared" si="288"/>
        <v>2184.2538747787476</v>
      </c>
      <c r="N1325" s="14">
        <f t="shared" si="289"/>
        <v>2.1330604245886207</v>
      </c>
      <c r="O1325" s="194" t="s">
        <v>30785</v>
      </c>
      <c r="P1325" s="197" t="s">
        <v>30786</v>
      </c>
      <c r="Q1325" s="89"/>
    </row>
    <row r="1326" spans="3:17" ht="20.100000000000001" customHeight="1" x14ac:dyDescent="0.3">
      <c r="C1326" s="28" t="s">
        <v>38342</v>
      </c>
      <c r="D1326" s="177" t="s">
        <v>6469</v>
      </c>
      <c r="E1326" s="36" t="s">
        <v>10659</v>
      </c>
      <c r="F1326" s="49">
        <v>4.2</v>
      </c>
      <c r="G1326" s="49"/>
      <c r="H1326" s="9" t="s">
        <v>3937</v>
      </c>
      <c r="I1326" s="9">
        <v>2007</v>
      </c>
      <c r="J1326" s="9"/>
      <c r="K1326" s="45">
        <v>2188703036</v>
      </c>
      <c r="L1326" s="45">
        <f t="shared" si="287"/>
        <v>2137405.30859375</v>
      </c>
      <c r="M1326" s="45">
        <f t="shared" si="288"/>
        <v>2087.309871673584</v>
      </c>
      <c r="N1326" s="14">
        <f t="shared" si="289"/>
        <v>2.0383885465562344</v>
      </c>
      <c r="O1326" s="194" t="s">
        <v>30783</v>
      </c>
      <c r="P1326" s="197" t="s">
        <v>30972</v>
      </c>
      <c r="Q1326" s="89"/>
    </row>
    <row r="1327" spans="3:17" ht="20.100000000000001" customHeight="1" x14ac:dyDescent="0.3">
      <c r="C1327" s="20"/>
      <c r="D1327" s="167"/>
      <c r="E1327" s="36"/>
      <c r="F1327" s="81"/>
      <c r="G1327" s="13"/>
      <c r="H1327" s="13"/>
      <c r="I1327" s="79"/>
      <c r="J1327" s="79"/>
      <c r="K1327" s="73"/>
      <c r="L1327" s="45"/>
      <c r="M1327" s="45"/>
      <c r="N1327" s="14"/>
    </row>
    <row r="1328" spans="3:17" ht="27" customHeight="1" x14ac:dyDescent="0.35">
      <c r="C1328" s="268" t="s">
        <v>3132</v>
      </c>
      <c r="D1328" s="167"/>
      <c r="E1328" s="36"/>
      <c r="F1328" s="81"/>
      <c r="G1328" s="13"/>
      <c r="H1328" s="13"/>
      <c r="I1328" s="79"/>
      <c r="J1328" s="79"/>
      <c r="K1328" s="73"/>
      <c r="L1328" s="45"/>
      <c r="M1328" s="45"/>
      <c r="N1328" s="14"/>
    </row>
    <row r="1329" spans="3:17" ht="20.100000000000001" customHeight="1" x14ac:dyDescent="0.3">
      <c r="C1329" s="7" t="s">
        <v>38343</v>
      </c>
      <c r="D1329" s="159" t="s">
        <v>3132</v>
      </c>
      <c r="E1329" s="36" t="s">
        <v>16647</v>
      </c>
      <c r="F1329" s="104">
        <v>5.5</v>
      </c>
      <c r="G1329" s="101" t="s">
        <v>704</v>
      </c>
      <c r="H1329" s="101" t="s">
        <v>3782</v>
      </c>
      <c r="I1329" s="101">
        <v>2012</v>
      </c>
      <c r="J1329" s="101"/>
      <c r="K1329" s="90">
        <v>4025073808</v>
      </c>
      <c r="L1329" s="90">
        <f>IF(K1329/1024 &gt;1,K1329/1024," ")</f>
        <v>3930736.140625</v>
      </c>
      <c r="M1329" s="90">
        <f>IF(K1329/1048576 &gt;1,K1329/1048576," ")</f>
        <v>3838.6095123291016</v>
      </c>
      <c r="N1329" s="91">
        <f>IF(K1329&gt;999999999,K1329/1073741824," ")</f>
        <v>3.7486421018838882</v>
      </c>
      <c r="O1329" s="194" t="s">
        <v>28544</v>
      </c>
      <c r="P1329" s="197" t="s">
        <v>28545</v>
      </c>
    </row>
    <row r="1330" spans="3:17" ht="20.100000000000001" customHeight="1" x14ac:dyDescent="0.3">
      <c r="C1330" s="111" t="s">
        <v>38344</v>
      </c>
      <c r="D1330" s="168" t="s">
        <v>6130</v>
      </c>
      <c r="E1330" s="36" t="s">
        <v>16646</v>
      </c>
      <c r="F1330" s="99">
        <v>5.0999999999999996</v>
      </c>
      <c r="G1330" s="101" t="s">
        <v>704</v>
      </c>
      <c r="H1330" s="101" t="s">
        <v>4081</v>
      </c>
      <c r="I1330" s="101">
        <v>2015</v>
      </c>
      <c r="J1330" s="101"/>
      <c r="K1330" s="90">
        <v>4616650029</v>
      </c>
      <c r="L1330" s="90">
        <f>IF(K1330/1024 &gt;1,K1330/1024," ")</f>
        <v>4508447.2939453125</v>
      </c>
      <c r="M1330" s="90">
        <f>IF(K1330/1048576 &gt;1,K1330/1048576," ")</f>
        <v>4402.7805604934692</v>
      </c>
      <c r="N1330" s="91">
        <f>IF(K1330&gt;999999999,K1330/1073741824," ")</f>
        <v>4.2995903911069036</v>
      </c>
      <c r="O1330" s="194" t="s">
        <v>28542</v>
      </c>
      <c r="P1330" s="197" t="s">
        <v>28543</v>
      </c>
    </row>
    <row r="1331" spans="3:17" ht="20.100000000000001" customHeight="1" x14ac:dyDescent="0.3">
      <c r="F1331" s="1"/>
      <c r="M1331" s="45"/>
      <c r="N1331" s="14"/>
    </row>
    <row r="1332" spans="3:17" ht="27" customHeight="1" x14ac:dyDescent="0.35">
      <c r="C1332" s="18" t="s">
        <v>4028</v>
      </c>
      <c r="D1332" s="178"/>
      <c r="E1332" s="36"/>
      <c r="F1332" s="51"/>
      <c r="G1332" s="9"/>
      <c r="H1332" s="9"/>
      <c r="I1332" s="9"/>
      <c r="J1332" s="9"/>
      <c r="K1332" s="45"/>
      <c r="L1332" s="45"/>
      <c r="M1332" s="45"/>
      <c r="N1332" s="14"/>
    </row>
    <row r="1333" spans="3:17" ht="20.100000000000001" customHeight="1" x14ac:dyDescent="0.3">
      <c r="C1333" s="12" t="s">
        <v>38345</v>
      </c>
      <c r="D1333" s="239" t="s">
        <v>531</v>
      </c>
      <c r="E1333" s="36" t="s">
        <v>10539</v>
      </c>
      <c r="F1333" s="51">
        <v>5.4</v>
      </c>
      <c r="G1333" s="9" t="s">
        <v>704</v>
      </c>
      <c r="H1333" s="9" t="s">
        <v>3745</v>
      </c>
      <c r="I1333" s="21">
        <v>1990</v>
      </c>
      <c r="J1333" s="21"/>
      <c r="K1333" s="45">
        <v>2436589769</v>
      </c>
      <c r="L1333" s="45">
        <f t="shared" ref="L1333:L1339" si="290">IF(K1333/1024 &gt;1,K1333/1024," ")</f>
        <v>2379482.1962890625</v>
      </c>
      <c r="M1333" s="45">
        <f t="shared" ref="M1333:M1339" si="291">IF(K1333/1048576 &gt;1,K1333/1048576," ")</f>
        <v>2323.7130823135376</v>
      </c>
      <c r="N1333" s="14">
        <f t="shared" ref="N1333:N1339" si="292">IF(K1333&gt;999999999,K1333/1073741824," ")</f>
        <v>2.2692510569468141</v>
      </c>
      <c r="O1333" s="194" t="s">
        <v>30787</v>
      </c>
      <c r="P1333" s="197" t="s">
        <v>30973</v>
      </c>
    </row>
    <row r="1334" spans="3:17" ht="20.100000000000001" customHeight="1" x14ac:dyDescent="0.3">
      <c r="C1334" s="12" t="s">
        <v>38346</v>
      </c>
      <c r="D1334" s="217" t="s">
        <v>4133</v>
      </c>
      <c r="E1334" s="36" t="s">
        <v>10540</v>
      </c>
      <c r="F1334" s="51">
        <v>3.8</v>
      </c>
      <c r="G1334" s="9" t="s">
        <v>704</v>
      </c>
      <c r="H1334" s="9" t="s">
        <v>3747</v>
      </c>
      <c r="I1334" s="9">
        <v>1996</v>
      </c>
      <c r="J1334" s="9"/>
      <c r="K1334" s="45">
        <v>2534137564</v>
      </c>
      <c r="L1334" s="45">
        <f t="shared" si="290"/>
        <v>2474743.71484375</v>
      </c>
      <c r="M1334" s="45">
        <f t="shared" si="291"/>
        <v>2416.7419090270996</v>
      </c>
      <c r="N1334" s="14">
        <f t="shared" si="292"/>
        <v>2.360099520534277</v>
      </c>
      <c r="O1334" s="194" t="s">
        <v>30788</v>
      </c>
      <c r="P1334" s="197" t="s">
        <v>30789</v>
      </c>
    </row>
    <row r="1335" spans="3:17" ht="20.100000000000001" customHeight="1" x14ac:dyDescent="0.3">
      <c r="C1335" s="12" t="s">
        <v>38347</v>
      </c>
      <c r="D1335" s="217" t="s">
        <v>4134</v>
      </c>
      <c r="E1335" s="36" t="s">
        <v>10660</v>
      </c>
      <c r="F1335" s="51">
        <v>3.3</v>
      </c>
      <c r="G1335" s="9" t="s">
        <v>704</v>
      </c>
      <c r="H1335" s="9" t="s">
        <v>3747</v>
      </c>
      <c r="I1335" s="9">
        <v>2001</v>
      </c>
      <c r="J1335" s="9"/>
      <c r="K1335" s="45">
        <v>2639303291</v>
      </c>
      <c r="L1335" s="45">
        <f t="shared" si="290"/>
        <v>2577444.6201171875</v>
      </c>
      <c r="M1335" s="45">
        <f t="shared" si="291"/>
        <v>2517.0357618331909</v>
      </c>
      <c r="N1335" s="14">
        <f t="shared" si="292"/>
        <v>2.4580427361652255</v>
      </c>
      <c r="O1335" s="194" t="s">
        <v>30790</v>
      </c>
      <c r="P1335" s="197" t="s">
        <v>30791</v>
      </c>
    </row>
    <row r="1336" spans="3:17" ht="20.100000000000001" customHeight="1" x14ac:dyDescent="0.3">
      <c r="C1336" s="7" t="s">
        <v>38348</v>
      </c>
      <c r="D1336" s="217" t="s">
        <v>4135</v>
      </c>
      <c r="E1336" s="36" t="s">
        <v>10661</v>
      </c>
      <c r="F1336" s="51">
        <v>3.4</v>
      </c>
      <c r="G1336" s="9" t="s">
        <v>704</v>
      </c>
      <c r="H1336" s="9" t="s">
        <v>3747</v>
      </c>
      <c r="I1336" s="9">
        <v>2004</v>
      </c>
      <c r="J1336" s="9"/>
      <c r="K1336" s="45">
        <v>2572790631</v>
      </c>
      <c r="L1336" s="45">
        <f t="shared" si="290"/>
        <v>2512490.8505859375</v>
      </c>
      <c r="M1336" s="45">
        <f t="shared" si="291"/>
        <v>2453.6043462753296</v>
      </c>
      <c r="N1336" s="14">
        <f t="shared" si="292"/>
        <v>2.3960979944095016</v>
      </c>
      <c r="O1336" s="194" t="s">
        <v>30792</v>
      </c>
      <c r="P1336" s="197" t="s">
        <v>30793</v>
      </c>
    </row>
    <row r="1337" spans="3:17" ht="20.100000000000001" customHeight="1" x14ac:dyDescent="0.3">
      <c r="C1337" s="7" t="s">
        <v>38349</v>
      </c>
      <c r="D1337" s="158" t="s">
        <v>5978</v>
      </c>
      <c r="E1337" s="36" t="s">
        <v>10662</v>
      </c>
      <c r="F1337" s="49">
        <v>4.0999999999999996</v>
      </c>
      <c r="G1337" s="9" t="s">
        <v>704</v>
      </c>
      <c r="H1337" s="9" t="s">
        <v>5892</v>
      </c>
      <c r="I1337" s="9">
        <v>2015</v>
      </c>
      <c r="J1337" s="9"/>
      <c r="K1337" s="45">
        <v>4965867062</v>
      </c>
      <c r="L1337" s="45">
        <f t="shared" si="290"/>
        <v>4849479.552734375</v>
      </c>
      <c r="M1337" s="45">
        <f t="shared" si="291"/>
        <v>4735.8198757171631</v>
      </c>
      <c r="N1337" s="14">
        <f t="shared" si="292"/>
        <v>4.6248240973800421</v>
      </c>
      <c r="O1337" s="194" t="s">
        <v>30794</v>
      </c>
      <c r="P1337" s="197" t="s">
        <v>30795</v>
      </c>
    </row>
    <row r="1338" spans="3:17" ht="20.100000000000001" customHeight="1" x14ac:dyDescent="0.3">
      <c r="C1338" s="7" t="s">
        <v>38350</v>
      </c>
      <c r="D1338" s="157" t="s">
        <v>8110</v>
      </c>
      <c r="E1338" s="36" t="s">
        <v>10663</v>
      </c>
      <c r="F1338" s="81">
        <v>3.8</v>
      </c>
      <c r="G1338" s="13" t="s">
        <v>704</v>
      </c>
      <c r="H1338" s="13" t="s">
        <v>5892</v>
      </c>
      <c r="I1338" s="79">
        <v>2018</v>
      </c>
      <c r="J1338" s="79"/>
      <c r="K1338" s="73">
        <v>4364256860</v>
      </c>
      <c r="L1338" s="45">
        <f t="shared" ref="L1338" si="293">IF(K1338/1024 &gt;1,K1338/1024," ")</f>
        <v>4261969.58984375</v>
      </c>
      <c r="M1338" s="45">
        <f t="shared" ref="M1338" si="294">IF(K1338/1048576 &gt;1,K1338/1048576," ")</f>
        <v>4162.0796775817871</v>
      </c>
      <c r="N1338" s="14">
        <f t="shared" ref="N1338" si="295">IF(K1338&gt;999999999,K1338/1073741824," ")</f>
        <v>4.064530935138464</v>
      </c>
      <c r="O1338" s="194" t="s">
        <v>30796</v>
      </c>
      <c r="P1338" s="197" t="s">
        <v>30797</v>
      </c>
      <c r="Q1338" s="89"/>
    </row>
    <row r="1339" spans="3:17" ht="20.100000000000001" customHeight="1" x14ac:dyDescent="0.3">
      <c r="C1339" s="7"/>
      <c r="D1339" s="178"/>
      <c r="E1339" s="17"/>
      <c r="F1339" s="49"/>
      <c r="G1339" s="9"/>
      <c r="H1339" s="9"/>
      <c r="I1339" s="9"/>
      <c r="J1339" s="9"/>
      <c r="K1339" s="45"/>
      <c r="L1339" s="45" t="str">
        <f t="shared" si="290"/>
        <v xml:space="preserve"> </v>
      </c>
      <c r="M1339" s="45" t="str">
        <f t="shared" si="291"/>
        <v xml:space="preserve"> </v>
      </c>
      <c r="N1339" s="14" t="str">
        <f t="shared" si="292"/>
        <v xml:space="preserve"> </v>
      </c>
    </row>
    <row r="1340" spans="3:17" ht="27" customHeight="1" x14ac:dyDescent="0.35">
      <c r="C1340" s="8" t="s">
        <v>283</v>
      </c>
      <c r="D1340" s="178"/>
      <c r="E1340" s="17"/>
      <c r="F1340" s="49"/>
      <c r="G1340" s="9"/>
      <c r="H1340" s="9"/>
      <c r="I1340" s="9"/>
      <c r="J1340" s="9"/>
      <c r="K1340" s="45"/>
      <c r="L1340" s="45"/>
      <c r="M1340" s="45"/>
      <c r="N1340" s="14"/>
    </row>
    <row r="1341" spans="3:17" ht="20.100000000000001" customHeight="1" x14ac:dyDescent="0.3">
      <c r="C1341" s="7" t="s">
        <v>38351</v>
      </c>
      <c r="D1341" s="217" t="s">
        <v>2703</v>
      </c>
      <c r="E1341" s="36" t="s">
        <v>10541</v>
      </c>
      <c r="F1341" s="51">
        <v>7</v>
      </c>
      <c r="G1341" s="9" t="s">
        <v>704</v>
      </c>
      <c r="H1341" s="9" t="s">
        <v>3756</v>
      </c>
      <c r="I1341" s="9">
        <v>1984</v>
      </c>
      <c r="J1341" s="9"/>
      <c r="K1341" s="45">
        <v>3805723721</v>
      </c>
      <c r="L1341" s="45">
        <f t="shared" ref="L1341:L1365" si="296">IF(K1341/1024 &gt;1,K1341/1024," ")</f>
        <v>3716527.0712890625</v>
      </c>
      <c r="M1341" s="45">
        <f t="shared" ref="M1341:M1365" si="297">IF(K1341/1048576 &gt;1,K1341/1048576," ")</f>
        <v>3629.4209680557251</v>
      </c>
      <c r="N1341" s="14">
        <f t="shared" ref="N1341:N1365" si="298">IF(K1341&gt;999999999,K1341/1073741824," ")</f>
        <v>3.544356414116919</v>
      </c>
      <c r="O1341" s="194" t="s">
        <v>30798</v>
      </c>
      <c r="P1341" s="197" t="s">
        <v>30799</v>
      </c>
    </row>
    <row r="1342" spans="3:17" ht="20.100000000000001" customHeight="1" x14ac:dyDescent="0.3">
      <c r="C1342" s="7" t="s">
        <v>38352</v>
      </c>
      <c r="D1342" s="178" t="s">
        <v>284</v>
      </c>
      <c r="E1342" s="36" t="s">
        <v>10542</v>
      </c>
      <c r="F1342" s="51">
        <v>7.4</v>
      </c>
      <c r="G1342" s="9" t="s">
        <v>704</v>
      </c>
      <c r="H1342" s="9" t="s">
        <v>3739</v>
      </c>
      <c r="I1342" s="9">
        <v>1991</v>
      </c>
      <c r="J1342" s="9"/>
      <c r="K1342" s="45">
        <v>6205999215</v>
      </c>
      <c r="L1342" s="45">
        <f t="shared" si="296"/>
        <v>6060546.1083984375</v>
      </c>
      <c r="M1342" s="45">
        <f t="shared" si="297"/>
        <v>5918.5020589828491</v>
      </c>
      <c r="N1342" s="14">
        <f t="shared" si="298"/>
        <v>5.7797871669754386</v>
      </c>
      <c r="O1342" s="194" t="s">
        <v>30800</v>
      </c>
      <c r="P1342" s="197" t="s">
        <v>30801</v>
      </c>
    </row>
    <row r="1343" spans="3:17" ht="20.100000000000001" customHeight="1" x14ac:dyDescent="0.3">
      <c r="C1343" s="7" t="s">
        <v>38353</v>
      </c>
      <c r="D1343" s="178" t="s">
        <v>285</v>
      </c>
      <c r="E1343" s="36" t="s">
        <v>10664</v>
      </c>
      <c r="F1343" s="51">
        <v>5.3</v>
      </c>
      <c r="G1343" s="9" t="s">
        <v>704</v>
      </c>
      <c r="H1343" s="9" t="s">
        <v>3780</v>
      </c>
      <c r="I1343" s="9">
        <v>2003</v>
      </c>
      <c r="J1343" s="9"/>
      <c r="K1343" s="45">
        <v>4677025524</v>
      </c>
      <c r="L1343" s="45">
        <f t="shared" si="296"/>
        <v>4567407.73828125</v>
      </c>
      <c r="M1343" s="45">
        <f t="shared" si="297"/>
        <v>4460.3591194152832</v>
      </c>
      <c r="N1343" s="14">
        <f t="shared" si="298"/>
        <v>4.3558194525539875</v>
      </c>
      <c r="O1343" s="194" t="s">
        <v>30802</v>
      </c>
      <c r="P1343" s="197" t="s">
        <v>30803</v>
      </c>
    </row>
    <row r="1344" spans="3:17" ht="20.100000000000001" customHeight="1" x14ac:dyDescent="0.3">
      <c r="C1344" s="17" t="s">
        <v>38354</v>
      </c>
      <c r="D1344" s="178" t="s">
        <v>1764</v>
      </c>
      <c r="E1344" s="36" t="s">
        <v>10665</v>
      </c>
      <c r="F1344" s="51">
        <v>5.9</v>
      </c>
      <c r="G1344" s="9" t="s">
        <v>704</v>
      </c>
      <c r="H1344" s="9" t="s">
        <v>3744</v>
      </c>
      <c r="I1344" s="9">
        <v>2009</v>
      </c>
      <c r="J1344" s="9"/>
      <c r="K1344" s="45">
        <v>4271039955</v>
      </c>
      <c r="L1344" s="45">
        <f t="shared" si="296"/>
        <v>4170937.4560546875</v>
      </c>
      <c r="M1344" s="45">
        <f t="shared" si="297"/>
        <v>4073.1811094284058</v>
      </c>
      <c r="N1344" s="14">
        <f t="shared" si="298"/>
        <v>3.9777159271761775</v>
      </c>
      <c r="O1344" s="194" t="s">
        <v>30804</v>
      </c>
      <c r="P1344" s="197" t="s">
        <v>30805</v>
      </c>
    </row>
    <row r="1345" spans="3:17" ht="20.100000000000001" customHeight="1" x14ac:dyDescent="0.3">
      <c r="C1345" s="20" t="s">
        <v>38355</v>
      </c>
      <c r="D1345" s="158" t="s">
        <v>6029</v>
      </c>
      <c r="E1345" s="36" t="s">
        <v>10666</v>
      </c>
      <c r="F1345" s="49">
        <v>5.3</v>
      </c>
      <c r="G1345" s="9" t="s">
        <v>704</v>
      </c>
      <c r="H1345" s="9" t="s">
        <v>5878</v>
      </c>
      <c r="I1345" s="9">
        <v>2015</v>
      </c>
      <c r="J1345" s="9"/>
      <c r="K1345" s="45">
        <v>5150726705</v>
      </c>
      <c r="L1345" s="45">
        <f t="shared" ref="L1345" si="299">IF(K1345/1024 &gt;1,K1345/1024," ")</f>
        <v>5030006.5478515625</v>
      </c>
      <c r="M1345" s="45">
        <f t="shared" ref="M1345" si="300">IF(K1345/1048576 &gt;1,K1345/1048576," ")</f>
        <v>4912.1157693862915</v>
      </c>
      <c r="N1345" s="14">
        <f t="shared" ref="N1345" si="301">IF(K1345&gt;999999999,K1345/1073741824," ")</f>
        <v>4.7969880560413003</v>
      </c>
      <c r="O1345" s="194" t="s">
        <v>30806</v>
      </c>
      <c r="P1345" s="197" t="s">
        <v>30807</v>
      </c>
    </row>
    <row r="1346" spans="3:17" ht="20.100000000000001" customHeight="1" x14ac:dyDescent="0.3">
      <c r="C1346" s="7" t="s">
        <v>38356</v>
      </c>
      <c r="D1346" s="157" t="s">
        <v>8818</v>
      </c>
      <c r="E1346" s="36" t="s">
        <v>10667</v>
      </c>
      <c r="F1346" s="81">
        <v>5.2</v>
      </c>
      <c r="G1346" s="13" t="s">
        <v>704</v>
      </c>
      <c r="H1346" s="13" t="s">
        <v>3757</v>
      </c>
      <c r="I1346" s="79">
        <v>2019</v>
      </c>
      <c r="J1346" s="79"/>
      <c r="K1346" s="73">
        <v>6247866368</v>
      </c>
      <c r="L1346" s="45">
        <f t="shared" ref="L1346" si="302">IF(K1346/1024 &gt;1,K1346/1024," ")</f>
        <v>6101432</v>
      </c>
      <c r="M1346" s="45">
        <f t="shared" ref="M1346" si="303">IF(K1346/1048576 &gt;1,K1346/1048576," ")</f>
        <v>5958.4296875</v>
      </c>
      <c r="N1346" s="14">
        <f t="shared" ref="N1346" si="304">IF(K1346&gt;999999999,K1346/1073741824," ")</f>
        <v>5.8187789916992188</v>
      </c>
      <c r="O1346" s="194" t="s">
        <v>30808</v>
      </c>
      <c r="P1346" s="197" t="s">
        <v>30974</v>
      </c>
    </row>
    <row r="1347" spans="3:17" ht="20.100000000000001" customHeight="1" x14ac:dyDescent="0.3">
      <c r="C1347" s="20"/>
      <c r="D1347" s="167"/>
      <c r="E1347" s="36"/>
      <c r="F1347" s="81"/>
      <c r="G1347" s="13"/>
      <c r="H1347" s="13"/>
      <c r="I1347" s="79"/>
      <c r="J1347" s="79"/>
      <c r="K1347" s="73"/>
      <c r="L1347" s="45"/>
      <c r="M1347" s="45"/>
      <c r="N1347" s="14"/>
    </row>
    <row r="1348" spans="3:17" ht="27" customHeight="1" x14ac:dyDescent="0.35">
      <c r="C1348" s="268" t="s">
        <v>4811</v>
      </c>
      <c r="D1348" s="167"/>
      <c r="E1348" s="36"/>
      <c r="F1348" s="81"/>
      <c r="G1348" s="13"/>
      <c r="H1348" s="13"/>
      <c r="I1348" s="79"/>
      <c r="J1348" s="79"/>
      <c r="K1348" s="73"/>
      <c r="L1348" s="45"/>
      <c r="M1348" s="45"/>
      <c r="N1348" s="14"/>
    </row>
    <row r="1349" spans="3:17" ht="20.100000000000001" customHeight="1" x14ac:dyDescent="0.3">
      <c r="C1349" s="29" t="s">
        <v>33245</v>
      </c>
      <c r="D1349" s="160" t="s">
        <v>4811</v>
      </c>
      <c r="E1349" s="36" t="s">
        <v>16713</v>
      </c>
      <c r="F1349" s="104">
        <v>5.7</v>
      </c>
      <c r="G1349" s="101" t="s">
        <v>704</v>
      </c>
      <c r="H1349" s="101" t="s">
        <v>3744</v>
      </c>
      <c r="I1349" s="101">
        <v>2009</v>
      </c>
      <c r="J1349" s="101"/>
      <c r="K1349" s="90">
        <v>4181562635</v>
      </c>
      <c r="L1349" s="90">
        <f>IF(K1349/1024 &gt;1,K1349/1024," ")</f>
        <v>4083557.2607421875</v>
      </c>
      <c r="M1349" s="90">
        <f>IF(K1349/1048576 &gt;1,K1349/1048576," ")</f>
        <v>3987.8488874435425</v>
      </c>
      <c r="N1349" s="91">
        <f>IF(K1349&gt;999999999,K1349/1073741824," ")</f>
        <v>3.8943836791440845</v>
      </c>
      <c r="O1349" s="194" t="s">
        <v>28653</v>
      </c>
      <c r="P1349" s="197" t="s">
        <v>28654</v>
      </c>
    </row>
    <row r="1350" spans="3:17" ht="20.100000000000001" customHeight="1" x14ac:dyDescent="0.3">
      <c r="C1350" s="109" t="s">
        <v>33244</v>
      </c>
      <c r="D1350" s="159" t="s">
        <v>4122</v>
      </c>
      <c r="E1350" s="36" t="s">
        <v>16712</v>
      </c>
      <c r="F1350" s="104">
        <v>5.0999999999999996</v>
      </c>
      <c r="G1350" s="101" t="s">
        <v>704</v>
      </c>
      <c r="H1350" s="101" t="s">
        <v>3757</v>
      </c>
      <c r="I1350" s="101">
        <v>2012</v>
      </c>
      <c r="J1350" s="101"/>
      <c r="K1350" s="90">
        <v>3027957857</v>
      </c>
      <c r="L1350" s="90">
        <f>IF(K1350/1024 &gt;1,K1350/1024," ")</f>
        <v>2956990.0947265625</v>
      </c>
      <c r="M1350" s="90">
        <f>IF(K1350/1048576 &gt;1,K1350/1048576," ")</f>
        <v>2887.6856393814087</v>
      </c>
      <c r="N1350" s="91">
        <f>IF(K1350&gt;999999999,K1350/1073741824," ")</f>
        <v>2.8200055072084069</v>
      </c>
      <c r="O1350" s="194" t="s">
        <v>28652</v>
      </c>
      <c r="P1350" s="197" t="s">
        <v>31580</v>
      </c>
    </row>
    <row r="1351" spans="3:17" ht="20.100000000000001" customHeight="1" x14ac:dyDescent="0.25"/>
    <row r="1352" spans="3:17" ht="27" customHeight="1" x14ac:dyDescent="0.35">
      <c r="C1352" s="268" t="s">
        <v>5069</v>
      </c>
      <c r="D1352" s="167"/>
      <c r="E1352" s="36"/>
      <c r="F1352" s="81"/>
      <c r="G1352" s="13"/>
      <c r="H1352" s="13"/>
      <c r="I1352" s="79"/>
      <c r="J1352" s="79"/>
      <c r="K1352" s="73"/>
      <c r="L1352" s="45"/>
      <c r="M1352" s="45"/>
      <c r="N1352" s="14"/>
    </row>
    <row r="1353" spans="3:17" ht="20.100000000000001" customHeight="1" x14ac:dyDescent="0.3">
      <c r="C1353" s="7" t="s">
        <v>38357</v>
      </c>
      <c r="D1353" s="159" t="s">
        <v>5069</v>
      </c>
      <c r="E1353" s="36" t="s">
        <v>16736</v>
      </c>
      <c r="F1353" s="104">
        <v>6.1</v>
      </c>
      <c r="G1353" s="104" t="s">
        <v>704</v>
      </c>
      <c r="H1353" s="101" t="s">
        <v>4081</v>
      </c>
      <c r="I1353" s="101">
        <v>2014</v>
      </c>
      <c r="J1353" s="101"/>
      <c r="K1353" s="90">
        <v>5043893348</v>
      </c>
      <c r="L1353" s="90">
        <f>IF(K1353/1024 &gt;1,K1353/1024," ")</f>
        <v>4925677.09765625</v>
      </c>
      <c r="M1353" s="90">
        <f>IF(K1353/1048576 &gt;1,K1353/1048576," ")</f>
        <v>4810.2315406799316</v>
      </c>
      <c r="N1353" s="91">
        <f>IF(K1353&gt;999999999,K1353/1073741824," ")</f>
        <v>4.6974917389452457</v>
      </c>
      <c r="O1353" s="194" t="s">
        <v>28693</v>
      </c>
      <c r="P1353" s="197" t="s">
        <v>28694</v>
      </c>
    </row>
    <row r="1354" spans="3:17" ht="20.100000000000001" customHeight="1" x14ac:dyDescent="0.3">
      <c r="C1354" s="20" t="s">
        <v>38358</v>
      </c>
      <c r="D1354" s="157" t="s">
        <v>8360</v>
      </c>
      <c r="E1354" s="36" t="s">
        <v>16735</v>
      </c>
      <c r="F1354" s="81">
        <v>5.8</v>
      </c>
      <c r="G1354" s="13" t="s">
        <v>704</v>
      </c>
      <c r="H1354" s="13" t="s">
        <v>4081</v>
      </c>
      <c r="I1354" s="79">
        <v>2018</v>
      </c>
      <c r="J1354" s="79"/>
      <c r="K1354" s="73">
        <v>4863602688</v>
      </c>
      <c r="L1354" s="90">
        <f>IF(K1354/1024 &gt;1,K1354/1024," ")</f>
        <v>4749612</v>
      </c>
      <c r="M1354" s="90">
        <f>IF(K1354/1048576 &gt;1,K1354/1048576," ")</f>
        <v>4638.29296875</v>
      </c>
      <c r="N1354" s="91">
        <f>IF(K1354&gt;999999999,K1354/1073741824," ")</f>
        <v>4.5295829772949219</v>
      </c>
      <c r="O1354" s="194" t="s">
        <v>28691</v>
      </c>
      <c r="P1354" s="197" t="s">
        <v>28692</v>
      </c>
      <c r="Q1354" s="89"/>
    </row>
    <row r="1355" spans="3:17" ht="20.100000000000001" customHeight="1" x14ac:dyDescent="0.3">
      <c r="C1355" s="20"/>
      <c r="D1355" s="167"/>
      <c r="E1355" s="36"/>
      <c r="F1355" s="81"/>
      <c r="G1355" s="13"/>
      <c r="H1355" s="13"/>
      <c r="I1355" s="79"/>
      <c r="J1355" s="79"/>
      <c r="K1355" s="73"/>
      <c r="L1355" s="45"/>
      <c r="M1355" s="45"/>
      <c r="N1355" s="14"/>
      <c r="Q1355" s="89"/>
    </row>
    <row r="1356" spans="3:17" ht="27" customHeight="1" x14ac:dyDescent="0.35">
      <c r="C1356" s="268" t="s">
        <v>1806</v>
      </c>
      <c r="D1356" s="167"/>
      <c r="E1356" s="36"/>
      <c r="F1356" s="81"/>
      <c r="G1356" s="13"/>
      <c r="H1356" s="13"/>
      <c r="I1356" s="79"/>
      <c r="J1356" s="79"/>
      <c r="K1356" s="73"/>
      <c r="L1356" s="45"/>
      <c r="M1356" s="45"/>
      <c r="N1356" s="14"/>
    </row>
    <row r="1357" spans="3:17" ht="20.100000000000001" customHeight="1" x14ac:dyDescent="0.3">
      <c r="C1357" s="7" t="s">
        <v>38359</v>
      </c>
      <c r="D1357" s="159" t="s">
        <v>1806</v>
      </c>
      <c r="E1357" s="36" t="s">
        <v>16793</v>
      </c>
      <c r="F1357" s="104">
        <v>5.8</v>
      </c>
      <c r="G1357" s="94" t="s">
        <v>704</v>
      </c>
      <c r="H1357" s="94" t="s">
        <v>3744</v>
      </c>
      <c r="I1357" s="94">
        <v>2011</v>
      </c>
      <c r="J1357" s="94"/>
      <c r="K1357" s="90">
        <v>3861950767</v>
      </c>
      <c r="L1357" s="90">
        <f>IF(K1357/1024 &gt;1,K1357/1024," ")</f>
        <v>3771436.2958984375</v>
      </c>
      <c r="M1357" s="90">
        <f>IF(K1357/1048576 &gt;1,K1357/1048576," ")</f>
        <v>3683.0432577133179</v>
      </c>
      <c r="N1357" s="91">
        <f>IF(K1357&gt;999999999,K1357/1073741824," ")</f>
        <v>3.596721931360662</v>
      </c>
      <c r="O1357" s="194" t="s">
        <v>24017</v>
      </c>
      <c r="P1357" s="197" t="s">
        <v>28791</v>
      </c>
    </row>
    <row r="1358" spans="3:17" ht="20.100000000000001" customHeight="1" x14ac:dyDescent="0.3">
      <c r="C1358" s="12" t="s">
        <v>38360</v>
      </c>
      <c r="D1358" s="161" t="s">
        <v>7201</v>
      </c>
      <c r="E1358" s="36" t="s">
        <v>15158</v>
      </c>
      <c r="F1358" s="99">
        <v>4.8</v>
      </c>
      <c r="G1358" s="99" t="s">
        <v>704</v>
      </c>
      <c r="H1358" s="105" t="s">
        <v>5878</v>
      </c>
      <c r="I1358" s="101">
        <v>2016</v>
      </c>
      <c r="J1358" s="101"/>
      <c r="K1358" s="90">
        <v>5279516184</v>
      </c>
      <c r="L1358" s="90">
        <f>IF(K1358/1024 &gt;1,K1358/1024," ")</f>
        <v>5155777.5234375</v>
      </c>
      <c r="M1358" s="90">
        <f>IF(K1358/1048576 &gt;1,K1358/1048576," ")</f>
        <v>5034.9389877319336</v>
      </c>
      <c r="N1358" s="91">
        <f>IF(K1358&gt;999999999,K1358/1073741824," ")</f>
        <v>4.9169326052069664</v>
      </c>
      <c r="O1358" s="194" t="s">
        <v>23750</v>
      </c>
      <c r="P1358" s="197" t="s">
        <v>26064</v>
      </c>
    </row>
    <row r="1359" spans="3:17" ht="20.100000000000001" customHeight="1" x14ac:dyDescent="0.25"/>
    <row r="1360" spans="3:17" ht="27" customHeight="1" x14ac:dyDescent="0.35">
      <c r="C1360" s="268" t="s">
        <v>3532</v>
      </c>
      <c r="D1360" s="167"/>
      <c r="E1360" s="36"/>
      <c r="F1360" s="81"/>
      <c r="G1360" s="13"/>
      <c r="H1360" s="13"/>
      <c r="I1360" s="79"/>
      <c r="J1360" s="79"/>
      <c r="K1360" s="73"/>
      <c r="L1360" s="45" t="str">
        <f>IF(K1360/1048576 &gt;1,K1360/1048576," ")</f>
        <v xml:space="preserve"> </v>
      </c>
      <c r="M1360" s="45"/>
      <c r="N1360" s="14"/>
    </row>
    <row r="1361" spans="3:17" ht="20.100000000000001" customHeight="1" x14ac:dyDescent="0.3">
      <c r="C1361" s="12" t="s">
        <v>38361</v>
      </c>
      <c r="D1361" s="159" t="s">
        <v>3532</v>
      </c>
      <c r="E1361" s="36" t="s">
        <v>16810</v>
      </c>
      <c r="F1361" s="104">
        <v>5.0999999999999996</v>
      </c>
      <c r="G1361" s="101" t="s">
        <v>704</v>
      </c>
      <c r="H1361" s="101" t="s">
        <v>3744</v>
      </c>
      <c r="I1361" s="101">
        <v>2013</v>
      </c>
      <c r="J1361" s="101"/>
      <c r="K1361" s="90">
        <v>3896015399</v>
      </c>
      <c r="L1361" s="90">
        <f>IF(K1361/1024 &gt;1,K1361/1024," ")</f>
        <v>3804702.5380859375</v>
      </c>
      <c r="M1361" s="90">
        <f>IF(K1361/1048576 &gt;1,K1361/1048576," ")</f>
        <v>3715.5298223495483</v>
      </c>
      <c r="N1361" s="91">
        <f>IF(K1361&gt;999999999,K1361/1073741824," ")</f>
        <v>3.6284470921382308</v>
      </c>
      <c r="O1361" s="194" t="s">
        <v>28820</v>
      </c>
      <c r="P1361" s="197" t="s">
        <v>28821</v>
      </c>
    </row>
    <row r="1362" spans="3:17" ht="20.100000000000001" customHeight="1" x14ac:dyDescent="0.3">
      <c r="C1362" s="12" t="s">
        <v>38362</v>
      </c>
      <c r="D1362" s="159" t="s">
        <v>5009</v>
      </c>
      <c r="E1362" s="36" t="s">
        <v>9609</v>
      </c>
      <c r="F1362" s="104">
        <v>5.7</v>
      </c>
      <c r="G1362" s="101" t="s">
        <v>704</v>
      </c>
      <c r="H1362" s="101" t="s">
        <v>3744</v>
      </c>
      <c r="I1362" s="101">
        <v>2014</v>
      </c>
      <c r="J1362" s="101"/>
      <c r="K1362" s="109">
        <v>4379122937</v>
      </c>
      <c r="L1362" s="90">
        <f>IF(K1362/1024 &gt;1,K1362/1024," ")</f>
        <v>4276487.2431640625</v>
      </c>
      <c r="M1362" s="90">
        <f>IF(K1362/1048576 &gt;1,K1362/1048576," ")</f>
        <v>4176.2570734024048</v>
      </c>
      <c r="N1362" s="91">
        <f>IF(K1362&gt;999999999,K1362/1073741824," ")</f>
        <v>4.0783760482445359</v>
      </c>
      <c r="O1362" s="194" t="s">
        <v>17869</v>
      </c>
      <c r="P1362" s="197" t="s">
        <v>18848</v>
      </c>
      <c r="Q1362" s="89"/>
    </row>
    <row r="1363" spans="3:17" ht="20.100000000000001" customHeight="1" x14ac:dyDescent="0.3">
      <c r="C1363" s="48" t="s">
        <v>38363</v>
      </c>
      <c r="D1363" s="161" t="s">
        <v>7000</v>
      </c>
      <c r="E1363" s="36" t="s">
        <v>12883</v>
      </c>
      <c r="F1363" s="99">
        <v>5.2</v>
      </c>
      <c r="G1363" s="99" t="s">
        <v>704</v>
      </c>
      <c r="H1363" s="105" t="s">
        <v>4081</v>
      </c>
      <c r="I1363" s="101">
        <v>2016</v>
      </c>
      <c r="J1363" s="101"/>
      <c r="K1363" s="90">
        <v>5275002386</v>
      </c>
      <c r="L1363" s="90">
        <f>IF(K1363/1024 &gt;1,K1363/1024," ")</f>
        <v>5151369.517578125</v>
      </c>
      <c r="M1363" s="90">
        <f>IF(K1363/1048576 &gt;1,K1363/1048576," ")</f>
        <v>5030.6342945098877</v>
      </c>
      <c r="N1363" s="91">
        <f>IF(K1363&gt;999999999,K1363/1073741824," ")</f>
        <v>4.9127288032323122</v>
      </c>
      <c r="O1363" s="194" t="s">
        <v>22271</v>
      </c>
      <c r="P1363" s="197" t="s">
        <v>22272</v>
      </c>
      <c r="Q1363" s="89"/>
    </row>
    <row r="1364" spans="3:17" ht="20.100000000000001" customHeight="1" x14ac:dyDescent="0.3">
      <c r="C1364" s="17"/>
      <c r="D1364" s="178"/>
      <c r="E1364" s="36"/>
      <c r="F1364" s="51"/>
      <c r="G1364" s="9"/>
      <c r="H1364" s="9"/>
      <c r="I1364" s="9"/>
      <c r="J1364" s="9"/>
      <c r="K1364" s="45"/>
      <c r="L1364" s="45"/>
      <c r="M1364" s="45"/>
      <c r="N1364" s="14"/>
    </row>
    <row r="1365" spans="3:17" ht="27" customHeight="1" x14ac:dyDescent="0.35">
      <c r="C1365" s="18" t="s">
        <v>3626</v>
      </c>
      <c r="F1365" s="49"/>
      <c r="G1365" s="9"/>
      <c r="H1365" s="9"/>
      <c r="I1365" s="19"/>
      <c r="J1365" s="19"/>
      <c r="K1365" s="22"/>
      <c r="L1365" s="45" t="str">
        <f t="shared" si="296"/>
        <v xml:space="preserve"> </v>
      </c>
      <c r="M1365" s="45" t="str">
        <f t="shared" si="297"/>
        <v xml:space="preserve"> </v>
      </c>
      <c r="N1365" s="14" t="str">
        <f t="shared" si="298"/>
        <v xml:space="preserve"> </v>
      </c>
    </row>
    <row r="1366" spans="3:17" ht="20.100000000000001" customHeight="1" x14ac:dyDescent="0.3">
      <c r="C1366" s="17" t="s">
        <v>38364</v>
      </c>
      <c r="D1366" s="178" t="s">
        <v>1112</v>
      </c>
      <c r="E1366" s="36" t="s">
        <v>10543</v>
      </c>
      <c r="F1366" s="51">
        <v>7</v>
      </c>
      <c r="G1366" s="21" t="s">
        <v>704</v>
      </c>
      <c r="H1366" s="21" t="s">
        <v>3736</v>
      </c>
      <c r="I1366" s="21">
        <v>1975</v>
      </c>
      <c r="J1366" s="21"/>
      <c r="K1366" s="45">
        <v>4976157100</v>
      </c>
      <c r="L1366" s="45">
        <f>IF(K1366/1024 &gt;1,K1366/1024," ")</f>
        <v>4859528.41796875</v>
      </c>
      <c r="M1366" s="45">
        <f>IF(K1366/1048576 &gt;1,K1366/1048576," ")</f>
        <v>4745.6332206726074</v>
      </c>
      <c r="N1366" s="14">
        <f>IF(K1366&gt;999999999,K1366/1073741824," ")</f>
        <v>4.6344074420630932</v>
      </c>
      <c r="O1366" s="194" t="s">
        <v>30809</v>
      </c>
      <c r="P1366" s="197" t="s">
        <v>30975</v>
      </c>
      <c r="Q1366" s="89"/>
    </row>
    <row r="1367" spans="3:17" ht="20.100000000000001" customHeight="1" x14ac:dyDescent="0.3">
      <c r="C1367" s="7" t="s">
        <v>38365</v>
      </c>
      <c r="D1367" s="217" t="s">
        <v>1087</v>
      </c>
      <c r="E1367" s="36" t="s">
        <v>10544</v>
      </c>
      <c r="F1367" s="51">
        <v>5.2</v>
      </c>
      <c r="G1367" s="49" t="s">
        <v>704</v>
      </c>
      <c r="H1367" s="13" t="s">
        <v>5878</v>
      </c>
      <c r="I1367" s="9">
        <v>1978</v>
      </c>
      <c r="J1367" s="9"/>
      <c r="K1367" s="45">
        <v>4809468761</v>
      </c>
      <c r="L1367" s="45">
        <f>IF(K1367/1024 &gt;1,K1367/1024," ")</f>
        <v>4696746.8369140625</v>
      </c>
      <c r="M1367" s="45">
        <f>IF(K1367/1048576 &gt;1,K1367/1048576," ")</f>
        <v>4586.6668329238892</v>
      </c>
      <c r="N1367" s="14">
        <f>IF(K1367&gt;999999999,K1367/1073741824," ")</f>
        <v>4.4791668290272355</v>
      </c>
      <c r="O1367" s="194" t="s">
        <v>30810</v>
      </c>
      <c r="P1367" s="197" t="s">
        <v>30976</v>
      </c>
    </row>
    <row r="1368" spans="3:17" ht="20.100000000000001" customHeight="1" x14ac:dyDescent="0.3">
      <c r="C1368" s="17" t="s">
        <v>36938</v>
      </c>
      <c r="D1368" s="178" t="s">
        <v>1086</v>
      </c>
      <c r="E1368" s="36" t="s">
        <v>10668</v>
      </c>
      <c r="F1368" s="51">
        <v>3.6</v>
      </c>
      <c r="G1368" s="21" t="s">
        <v>704</v>
      </c>
      <c r="H1368" s="21" t="s">
        <v>3738</v>
      </c>
      <c r="I1368" s="21">
        <v>1983</v>
      </c>
      <c r="J1368" s="21"/>
      <c r="K1368" s="25">
        <v>2336737280</v>
      </c>
      <c r="L1368" s="45">
        <f>IF(K1368/1024 &gt;1,K1368/1024," ")</f>
        <v>2281970</v>
      </c>
      <c r="M1368" s="45">
        <f>IF(K1368/1048576 &gt;1,K1368/1048576," ")</f>
        <v>2228.486328125</v>
      </c>
      <c r="N1368" s="14">
        <f>IF(K1368&gt;999999999,K1368/1073741824," ")</f>
        <v>2.1762561798095703</v>
      </c>
      <c r="O1368" s="194" t="s">
        <v>30811</v>
      </c>
      <c r="P1368" s="197" t="s">
        <v>30812</v>
      </c>
    </row>
    <row r="1369" spans="3:17" ht="20.100000000000001" customHeight="1" x14ac:dyDescent="0.3">
      <c r="C1369" s="17" t="s">
        <v>36939</v>
      </c>
      <c r="D1369" s="178" t="s">
        <v>1240</v>
      </c>
      <c r="E1369" s="36" t="s">
        <v>10669</v>
      </c>
      <c r="F1369" s="51">
        <v>3.6</v>
      </c>
      <c r="G1369" s="21" t="s">
        <v>704</v>
      </c>
      <c r="H1369" s="21" t="s">
        <v>3781</v>
      </c>
      <c r="I1369" s="21">
        <v>1987</v>
      </c>
      <c r="J1369" s="21"/>
      <c r="K1369" s="25">
        <v>2161688576</v>
      </c>
      <c r="L1369" s="45">
        <f>IF(K1369/1024 &gt;1,K1369/1024," ")</f>
        <v>2111024</v>
      </c>
      <c r="M1369" s="45">
        <f>IF(K1369/1048576 &gt;1,K1369/1048576," ")</f>
        <v>2061.546875</v>
      </c>
      <c r="N1369" s="14">
        <f>IF(K1369&gt;999999999,K1369/1073741824," ")</f>
        <v>2.0132293701171875</v>
      </c>
      <c r="O1369" s="194" t="s">
        <v>30810</v>
      </c>
      <c r="P1369" s="197" t="s">
        <v>30813</v>
      </c>
    </row>
    <row r="1370" spans="3:17" ht="20.100000000000001" customHeight="1" x14ac:dyDescent="0.25"/>
    <row r="1371" spans="3:17" ht="27" customHeight="1" x14ac:dyDescent="0.35">
      <c r="C1371" s="268" t="s">
        <v>33156</v>
      </c>
      <c r="D1371" s="167"/>
      <c r="E1371" s="36"/>
      <c r="F1371" s="81"/>
      <c r="G1371" s="13"/>
      <c r="H1371" s="13"/>
      <c r="I1371" s="79"/>
      <c r="J1371" s="79"/>
      <c r="K1371" s="73"/>
      <c r="L1371" s="45"/>
      <c r="M1371" s="45"/>
      <c r="N1371" s="14"/>
    </row>
    <row r="1372" spans="3:17" ht="20.100000000000001" customHeight="1" x14ac:dyDescent="0.3">
      <c r="C1372" s="109" t="s">
        <v>38366</v>
      </c>
      <c r="D1372" s="159" t="s">
        <v>2616</v>
      </c>
      <c r="E1372" s="36" t="s">
        <v>16879</v>
      </c>
      <c r="F1372" s="104">
        <v>7</v>
      </c>
      <c r="G1372" s="94" t="s">
        <v>704</v>
      </c>
      <c r="H1372" s="94" t="s">
        <v>3764</v>
      </c>
      <c r="I1372" s="101">
        <v>2000</v>
      </c>
      <c r="J1372" s="101"/>
      <c r="K1372" s="90">
        <v>3505444917</v>
      </c>
      <c r="L1372" s="90">
        <f>IF(K1372/1024 &gt;1,K1372/1024," ")</f>
        <v>3423286.0517578125</v>
      </c>
      <c r="M1372" s="90">
        <f>IF(K1372/1048576 &gt;1,K1372/1048576," ")</f>
        <v>3343.0527849197388</v>
      </c>
      <c r="N1372" s="91">
        <f>IF(K1372&gt;999999999,K1372/1073741824," ")</f>
        <v>3.2646999852731824</v>
      </c>
      <c r="O1372" s="194" t="s">
        <v>28949</v>
      </c>
      <c r="P1372" s="197" t="s">
        <v>28950</v>
      </c>
    </row>
    <row r="1373" spans="3:17" ht="20.100000000000001" customHeight="1" x14ac:dyDescent="0.3">
      <c r="C1373" s="29" t="s">
        <v>38367</v>
      </c>
      <c r="D1373" s="161" t="s">
        <v>6415</v>
      </c>
      <c r="E1373" s="36" t="s">
        <v>16878</v>
      </c>
      <c r="F1373" s="99">
        <v>5.2</v>
      </c>
      <c r="G1373" s="99" t="s">
        <v>704</v>
      </c>
      <c r="H1373" s="101" t="s">
        <v>5878</v>
      </c>
      <c r="I1373" s="101">
        <v>2016</v>
      </c>
      <c r="J1373" s="101"/>
      <c r="K1373" s="90">
        <v>4377187645</v>
      </c>
      <c r="L1373" s="90">
        <f>IF(K1373/1024 &gt;1,K1373/1024," ")</f>
        <v>4274597.3095703125</v>
      </c>
      <c r="M1373" s="90">
        <f>IF(K1373/1048576 &gt;1,K1373/1048576," ")</f>
        <v>4174.4114351272583</v>
      </c>
      <c r="N1373" s="91">
        <f>IF(K1373&gt;999999999,K1373/1073741824," ")</f>
        <v>4.0765736671164632</v>
      </c>
      <c r="O1373" s="194" t="s">
        <v>28947</v>
      </c>
      <c r="P1373" s="197" t="s">
        <v>28948</v>
      </c>
    </row>
    <row r="1374" spans="3:17" ht="20.100000000000001" customHeight="1" x14ac:dyDescent="0.3">
      <c r="C1374" s="20"/>
      <c r="D1374" s="167"/>
      <c r="E1374" s="36"/>
      <c r="F1374" s="81"/>
      <c r="G1374" s="13"/>
      <c r="H1374" s="13"/>
      <c r="I1374" s="79"/>
      <c r="J1374" s="79"/>
      <c r="K1374" s="73"/>
      <c r="L1374" s="45" t="str">
        <f t="shared" ref="L1374:L1375" si="305">IF(K1374/1048576 &gt;1,K1374/1048576," ")</f>
        <v xml:space="preserve"> </v>
      </c>
      <c r="M1374" s="45"/>
      <c r="N1374" s="14"/>
    </row>
    <row r="1375" spans="3:17" ht="27" customHeight="1" x14ac:dyDescent="0.35">
      <c r="C1375" s="268" t="s">
        <v>33066</v>
      </c>
      <c r="D1375" s="167"/>
      <c r="E1375" s="36"/>
      <c r="F1375" s="81"/>
      <c r="G1375" s="13"/>
      <c r="H1375" s="13"/>
      <c r="I1375" s="79"/>
      <c r="J1375" s="79"/>
      <c r="K1375" s="73"/>
      <c r="L1375" s="45" t="str">
        <f t="shared" si="305"/>
        <v xml:space="preserve"> </v>
      </c>
      <c r="M1375" s="45"/>
      <c r="N1375" s="14"/>
    </row>
    <row r="1376" spans="3:17" ht="20.100000000000001" customHeight="1" x14ac:dyDescent="0.3">
      <c r="C1376" s="12" t="s">
        <v>38368</v>
      </c>
      <c r="D1376" s="160" t="s">
        <v>2993</v>
      </c>
      <c r="E1376" s="36" t="s">
        <v>16885</v>
      </c>
      <c r="F1376" s="104">
        <v>4.4000000000000004</v>
      </c>
      <c r="G1376" s="101" t="s">
        <v>704</v>
      </c>
      <c r="H1376" s="101" t="s">
        <v>3851</v>
      </c>
      <c r="I1376" s="101">
        <v>2012</v>
      </c>
      <c r="J1376" s="101"/>
      <c r="K1376" s="90">
        <v>3118412968</v>
      </c>
      <c r="L1376" s="90">
        <f>IF(K1376/1024 &gt;1,K1376/1024," ")</f>
        <v>3045325.1640625</v>
      </c>
      <c r="M1376" s="90">
        <f>IF(K1376/1048576 &gt;1,K1376/1048576," ")</f>
        <v>2973.9503555297852</v>
      </c>
      <c r="N1376" s="91">
        <f>IF(K1376&gt;999999999,K1376/1073741824," ")</f>
        <v>2.9042483940720558</v>
      </c>
      <c r="O1376" s="194" t="s">
        <v>28960</v>
      </c>
      <c r="P1376" s="197" t="s">
        <v>28961</v>
      </c>
    </row>
    <row r="1377" spans="3:16" ht="20.100000000000001" customHeight="1" x14ac:dyDescent="0.3">
      <c r="C1377" s="109" t="s">
        <v>38369</v>
      </c>
      <c r="D1377" s="160" t="s">
        <v>4031</v>
      </c>
      <c r="E1377" s="36" t="s">
        <v>9786</v>
      </c>
      <c r="F1377" s="104">
        <v>4.3</v>
      </c>
      <c r="G1377" s="101" t="s">
        <v>704</v>
      </c>
      <c r="H1377" s="101" t="s">
        <v>3956</v>
      </c>
      <c r="I1377" s="101">
        <v>2014</v>
      </c>
      <c r="J1377" s="101"/>
      <c r="K1377" s="90">
        <v>3665328107</v>
      </c>
      <c r="L1377" s="90">
        <f>IF(K1377/1024 &gt;1,K1377/1024," ")</f>
        <v>3579421.9794921875</v>
      </c>
      <c r="M1377" s="90">
        <f>IF(K1377/1048576 &gt;1,K1377/1048576," ")</f>
        <v>3495.5292768478394</v>
      </c>
      <c r="N1377" s="91">
        <f>IF(K1377&gt;999999999,K1377/1073741824," ")</f>
        <v>3.4136028094217181</v>
      </c>
      <c r="O1377" s="194" t="s">
        <v>17540</v>
      </c>
      <c r="P1377" s="197" t="s">
        <v>19003</v>
      </c>
    </row>
    <row r="1378" spans="3:16" ht="20.100000000000001" customHeight="1" x14ac:dyDescent="0.3">
      <c r="C1378" s="17"/>
      <c r="D1378" s="178"/>
      <c r="E1378" s="36"/>
      <c r="F1378" s="51"/>
      <c r="G1378" s="21"/>
      <c r="H1378" s="21"/>
      <c r="I1378" s="21"/>
      <c r="J1378" s="21"/>
      <c r="K1378" s="25"/>
      <c r="L1378" s="45"/>
      <c r="M1378" s="45"/>
      <c r="N1378" s="14"/>
    </row>
    <row r="1379" spans="3:16" ht="27" customHeight="1" x14ac:dyDescent="0.35">
      <c r="C1379" s="18" t="s">
        <v>3636</v>
      </c>
      <c r="D1379" s="178"/>
      <c r="E1379" s="36"/>
      <c r="F1379" s="51"/>
      <c r="G1379" s="21"/>
      <c r="H1379" s="21"/>
      <c r="I1379" s="21"/>
      <c r="J1379" s="21"/>
      <c r="K1379" s="25"/>
      <c r="L1379" s="45"/>
      <c r="M1379" s="45"/>
      <c r="N1379" s="14"/>
    </row>
    <row r="1380" spans="3:16" ht="20.100000000000001" customHeight="1" x14ac:dyDescent="0.3">
      <c r="C1380" s="12" t="s">
        <v>38370</v>
      </c>
      <c r="D1380" s="217" t="s">
        <v>1809</v>
      </c>
      <c r="E1380" s="36" t="s">
        <v>10545</v>
      </c>
      <c r="F1380" s="68">
        <v>5.8</v>
      </c>
      <c r="G1380" s="21"/>
      <c r="H1380" s="21" t="s">
        <v>3782</v>
      </c>
      <c r="I1380" s="9">
        <v>1998</v>
      </c>
      <c r="J1380" s="9"/>
      <c r="K1380" s="45">
        <v>2903017889</v>
      </c>
      <c r="L1380" s="45">
        <f>IF(K1380/1024 &gt;1,K1380/1024," ")</f>
        <v>2834978.4072265625</v>
      </c>
      <c r="M1380" s="45">
        <f>IF(K1380/1048576 &gt;1,K1380/1048576," ")</f>
        <v>2768.5336008071899</v>
      </c>
      <c r="N1380" s="14">
        <f>IF(K1380&gt;999999999,K1380/1073741824," ")</f>
        <v>2.7036460945382714</v>
      </c>
      <c r="O1380" s="194" t="s">
        <v>30814</v>
      </c>
      <c r="P1380" s="197" t="s">
        <v>30815</v>
      </c>
    </row>
    <row r="1381" spans="3:16" ht="20.100000000000001" customHeight="1" x14ac:dyDescent="0.3">
      <c r="C1381" s="7" t="s">
        <v>38371</v>
      </c>
      <c r="D1381" s="217" t="s">
        <v>1810</v>
      </c>
      <c r="E1381" s="36" t="s">
        <v>10546</v>
      </c>
      <c r="F1381" s="68">
        <v>5.3</v>
      </c>
      <c r="G1381" s="21"/>
      <c r="H1381" s="9" t="s">
        <v>3756</v>
      </c>
      <c r="I1381" s="9">
        <v>2001</v>
      </c>
      <c r="J1381" s="9"/>
      <c r="K1381" s="45">
        <v>2904085484</v>
      </c>
      <c r="L1381" s="45">
        <f>IF(K1381/1024 &gt;1,K1381/1024," ")</f>
        <v>2836020.98046875</v>
      </c>
      <c r="M1381" s="45">
        <f>IF(K1381/1048576 &gt;1,K1381/1048576," ")</f>
        <v>2769.5517387390137</v>
      </c>
      <c r="N1381" s="14">
        <f>IF(K1381&gt;999999999,K1381/1073741824," ")</f>
        <v>2.704640369862318</v>
      </c>
      <c r="O1381" s="194" t="s">
        <v>30816</v>
      </c>
      <c r="P1381" s="197" t="s">
        <v>30817</v>
      </c>
    </row>
    <row r="1382" spans="3:16" ht="20.100000000000001" customHeight="1" x14ac:dyDescent="0.3">
      <c r="C1382" s="7" t="s">
        <v>38372</v>
      </c>
      <c r="D1382" s="178" t="s">
        <v>1811</v>
      </c>
      <c r="E1382" s="36" t="s">
        <v>10670</v>
      </c>
      <c r="F1382" s="68">
        <v>3.7</v>
      </c>
      <c r="G1382" s="21"/>
      <c r="H1382" s="9" t="s">
        <v>3783</v>
      </c>
      <c r="I1382" s="21">
        <v>2005</v>
      </c>
      <c r="J1382" s="21"/>
      <c r="K1382" s="25">
        <v>2886874390</v>
      </c>
      <c r="L1382" s="45">
        <f>IF(K1382/1024 &gt;1,K1382/1024," ")</f>
        <v>2819213.271484375</v>
      </c>
      <c r="M1382" s="45">
        <f>IF(K1382/1048576 &gt;1,K1382/1048576," ")</f>
        <v>2753.13796043396</v>
      </c>
      <c r="N1382" s="14">
        <f>IF(K1382&gt;999999999,K1382/1073741824," ")</f>
        <v>2.688611289486289</v>
      </c>
      <c r="O1382" s="194" t="s">
        <v>30816</v>
      </c>
      <c r="P1382" s="197" t="s">
        <v>30818</v>
      </c>
    </row>
    <row r="1383" spans="3:16" ht="20.100000000000001" customHeight="1" x14ac:dyDescent="0.3">
      <c r="C1383" s="7" t="s">
        <v>38373</v>
      </c>
      <c r="D1383" s="178" t="s">
        <v>1812</v>
      </c>
      <c r="E1383" s="36" t="s">
        <v>10671</v>
      </c>
      <c r="F1383" s="68">
        <v>4.2</v>
      </c>
      <c r="G1383" s="21"/>
      <c r="H1383" s="21" t="s">
        <v>3783</v>
      </c>
      <c r="I1383" s="21">
        <v>2011</v>
      </c>
      <c r="J1383" s="21"/>
      <c r="K1383" s="45">
        <v>2914812552</v>
      </c>
      <c r="L1383" s="45">
        <f>IF(K1383/1024 &gt;1,K1383/1024," ")</f>
        <v>2846496.6328125</v>
      </c>
      <c r="M1383" s="45">
        <f>IF(K1383/1048576 &gt;1,K1383/1048576," ")</f>
        <v>2779.781867980957</v>
      </c>
      <c r="N1383" s="14">
        <f>IF(K1383&gt;999999999,K1383/1073741824," ")</f>
        <v>2.7146307304501534</v>
      </c>
      <c r="O1383" s="194" t="s">
        <v>30819</v>
      </c>
      <c r="P1383" s="197" t="s">
        <v>30977</v>
      </c>
    </row>
    <row r="1384" spans="3:16" ht="20.100000000000001" customHeight="1" x14ac:dyDescent="0.3">
      <c r="C1384" s="7" t="s">
        <v>38374</v>
      </c>
      <c r="D1384" s="177" t="s">
        <v>5242</v>
      </c>
      <c r="E1384" s="36" t="s">
        <v>10672</v>
      </c>
      <c r="F1384" s="49">
        <v>4.5999999999999996</v>
      </c>
      <c r="G1384" s="9"/>
      <c r="H1384" s="9" t="s">
        <v>4374</v>
      </c>
      <c r="I1384" s="9">
        <v>2014</v>
      </c>
      <c r="J1384" s="9"/>
      <c r="K1384" s="45">
        <v>3824776572</v>
      </c>
      <c r="L1384" s="45">
        <f>IF(K1384/1024 &gt;1,K1384/1024," ")</f>
        <v>3735133.37109375</v>
      </c>
      <c r="M1384" s="45">
        <f>IF(K1384/1048576 &gt;1,K1384/1048576," ")</f>
        <v>3647.5911827087402</v>
      </c>
      <c r="N1384" s="14">
        <f>IF(K1384&gt;999999999,K1384/1073741824," ")</f>
        <v>3.5621007643640041</v>
      </c>
      <c r="O1384" s="194" t="s">
        <v>30820</v>
      </c>
      <c r="P1384" s="197" t="s">
        <v>30978</v>
      </c>
    </row>
    <row r="1385" spans="3:16" ht="20.100000000000001" customHeight="1" x14ac:dyDescent="0.25"/>
    <row r="1386" spans="3:16" ht="27" customHeight="1" x14ac:dyDescent="0.35">
      <c r="C1386" s="268" t="s">
        <v>943</v>
      </c>
      <c r="D1386" s="167"/>
      <c r="E1386" s="36"/>
      <c r="F1386" s="81"/>
      <c r="G1386" s="13"/>
      <c r="H1386" s="13"/>
      <c r="I1386" s="79"/>
      <c r="J1386" s="79"/>
      <c r="K1386" s="73"/>
      <c r="L1386" s="45"/>
      <c r="M1386" s="45"/>
      <c r="N1386" s="14"/>
    </row>
    <row r="1387" spans="3:16" ht="20.100000000000001" customHeight="1" x14ac:dyDescent="0.3">
      <c r="C1387" s="109" t="s">
        <v>38375</v>
      </c>
      <c r="D1387" s="160" t="s">
        <v>943</v>
      </c>
      <c r="E1387" s="36" t="s">
        <v>16964</v>
      </c>
      <c r="F1387" s="104">
        <v>8.1</v>
      </c>
      <c r="G1387" s="94" t="s">
        <v>704</v>
      </c>
      <c r="H1387" s="94" t="s">
        <v>4417</v>
      </c>
      <c r="I1387" s="101">
        <v>1996</v>
      </c>
      <c r="J1387" s="101"/>
      <c r="K1387" s="90">
        <v>3626322580</v>
      </c>
      <c r="L1387" s="90">
        <f>IF(K1387/1024 &gt;1,K1387/1024," ")</f>
        <v>3541330.64453125</v>
      </c>
      <c r="M1387" s="90">
        <f>IF(K1387/1048576 &gt;1,K1387/1048576," ")</f>
        <v>3458.3307075500488</v>
      </c>
      <c r="N1387" s="91">
        <f>IF(K1387&gt;999999999,K1387/1073741824," ")</f>
        <v>3.3772760815918446</v>
      </c>
      <c r="O1387" s="194" t="s">
        <v>29092</v>
      </c>
      <c r="P1387" s="197" t="s">
        <v>29093</v>
      </c>
    </row>
    <row r="1388" spans="3:16" ht="20.100000000000001" customHeight="1" x14ac:dyDescent="0.3">
      <c r="C1388" s="20" t="s">
        <v>38376</v>
      </c>
      <c r="D1388" s="161" t="s">
        <v>7507</v>
      </c>
      <c r="E1388" s="36" t="s">
        <v>16611</v>
      </c>
      <c r="F1388" s="99">
        <v>6.2</v>
      </c>
      <c r="G1388" s="99" t="s">
        <v>704</v>
      </c>
      <c r="H1388" s="105" t="s">
        <v>5871</v>
      </c>
      <c r="I1388" s="101">
        <v>2017</v>
      </c>
      <c r="J1388" s="101"/>
      <c r="K1388" s="90">
        <v>6008555777</v>
      </c>
      <c r="L1388" s="90">
        <f>IF(K1388/1024 &gt;1,K1388/1024," ")</f>
        <v>5867730.2509765625</v>
      </c>
      <c r="M1388" s="90">
        <f>IF(K1388/1048576 &gt;1,K1388/1048576," ")</f>
        <v>5730.2053232192993</v>
      </c>
      <c r="N1388" s="91">
        <f>IF(K1388&gt;999999999,K1388/1073741824," ")</f>
        <v>5.595903635956347</v>
      </c>
      <c r="O1388" s="194" t="s">
        <v>28483</v>
      </c>
      <c r="P1388" s="200" t="s">
        <v>31575</v>
      </c>
    </row>
    <row r="1389" spans="3:16" ht="20.100000000000001" customHeight="1" x14ac:dyDescent="0.3">
      <c r="C1389" s="17"/>
      <c r="D1389" s="178"/>
      <c r="E1389" s="36"/>
      <c r="F1389" s="51"/>
      <c r="G1389" s="21"/>
      <c r="H1389" s="21"/>
      <c r="I1389" s="21"/>
      <c r="J1389" s="21"/>
      <c r="K1389" s="25"/>
      <c r="L1389" s="45"/>
      <c r="M1389" s="45"/>
      <c r="N1389" s="14"/>
    </row>
    <row r="1390" spans="3:16" ht="27" customHeight="1" x14ac:dyDescent="0.35">
      <c r="C1390" s="18" t="s">
        <v>3637</v>
      </c>
      <c r="D1390" s="178"/>
      <c r="E1390" s="36"/>
      <c r="F1390" s="51"/>
      <c r="G1390" s="21"/>
      <c r="H1390" s="21"/>
      <c r="I1390" s="21"/>
      <c r="J1390" s="21"/>
      <c r="K1390" s="25"/>
      <c r="L1390" s="45"/>
      <c r="M1390" s="45"/>
      <c r="N1390" s="14"/>
    </row>
    <row r="1391" spans="3:16" ht="20.100000000000001" customHeight="1" x14ac:dyDescent="0.3">
      <c r="C1391" s="12" t="s">
        <v>38377</v>
      </c>
      <c r="D1391" s="177" t="s">
        <v>664</v>
      </c>
      <c r="E1391" s="36" t="s">
        <v>10547</v>
      </c>
      <c r="F1391" s="51">
        <v>5.7</v>
      </c>
      <c r="G1391" s="9" t="s">
        <v>704</v>
      </c>
      <c r="H1391" s="9" t="s">
        <v>3744</v>
      </c>
      <c r="I1391" s="9">
        <v>2007</v>
      </c>
      <c r="J1391" s="9"/>
      <c r="K1391" s="45">
        <v>5811111416</v>
      </c>
      <c r="L1391" s="45">
        <f t="shared" ref="L1391:L1397" si="306">IF(K1391/1024 &gt;1,K1391/1024," ")</f>
        <v>5674913.4921875</v>
      </c>
      <c r="M1391" s="45">
        <f t="shared" ref="M1391:M1397" si="307">IF(K1391/1048576 &gt;1,K1391/1048576," ")</f>
        <v>5541.9077072143555</v>
      </c>
      <c r="N1391" s="14">
        <f t="shared" ref="N1391:N1397" si="308">IF(K1391&gt;999999999,K1391/1073741824," ")</f>
        <v>5.412019245326519</v>
      </c>
      <c r="O1391" s="194" t="s">
        <v>30821</v>
      </c>
      <c r="P1391" s="197" t="s">
        <v>30822</v>
      </c>
    </row>
    <row r="1392" spans="3:16" ht="20.100000000000001" customHeight="1" x14ac:dyDescent="0.3">
      <c r="C1392" s="7" t="s">
        <v>38378</v>
      </c>
      <c r="D1392" s="178" t="s">
        <v>2628</v>
      </c>
      <c r="E1392" s="36" t="s">
        <v>10548</v>
      </c>
      <c r="F1392" s="51">
        <v>5.3</v>
      </c>
      <c r="G1392" s="9" t="s">
        <v>704</v>
      </c>
      <c r="H1392" s="9" t="s">
        <v>3744</v>
      </c>
      <c r="I1392" s="21">
        <v>2009</v>
      </c>
      <c r="J1392" s="21"/>
      <c r="K1392" s="45">
        <v>5923375971</v>
      </c>
      <c r="L1392" s="45">
        <f t="shared" si="306"/>
        <v>5784546.8466796875</v>
      </c>
      <c r="M1392" s="45">
        <f t="shared" si="307"/>
        <v>5648.9715299606323</v>
      </c>
      <c r="N1392" s="14">
        <f t="shared" si="308"/>
        <v>5.51657375972718</v>
      </c>
      <c r="O1392" s="194" t="s">
        <v>30823</v>
      </c>
      <c r="P1392" s="197" t="s">
        <v>30824</v>
      </c>
    </row>
    <row r="1393" spans="1:17" ht="20.100000000000001" customHeight="1" x14ac:dyDescent="0.3">
      <c r="A1393" s="44" t="s">
        <v>6916</v>
      </c>
      <c r="C1393" s="7" t="s">
        <v>38379</v>
      </c>
      <c r="D1393" s="169" t="s">
        <v>1446</v>
      </c>
      <c r="E1393" s="36" t="s">
        <v>10673</v>
      </c>
      <c r="F1393" s="51">
        <v>5.3</v>
      </c>
      <c r="G1393" s="9" t="s">
        <v>704</v>
      </c>
      <c r="H1393" s="9" t="s">
        <v>3744</v>
      </c>
      <c r="I1393" s="30">
        <v>2011</v>
      </c>
      <c r="J1393" s="30"/>
      <c r="K1393" s="45">
        <v>6302693604</v>
      </c>
      <c r="L1393" s="45">
        <f t="shared" si="306"/>
        <v>6154974.22265625</v>
      </c>
      <c r="M1393" s="45">
        <f t="shared" si="307"/>
        <v>6010.7170143127441</v>
      </c>
      <c r="N1393" s="14">
        <f t="shared" si="308"/>
        <v>5.8698408342897892</v>
      </c>
      <c r="O1393" s="194" t="s">
        <v>30825</v>
      </c>
      <c r="P1393" s="197" t="s">
        <v>30826</v>
      </c>
    </row>
    <row r="1394" spans="1:17" ht="20.100000000000001" customHeight="1" x14ac:dyDescent="0.3">
      <c r="C1394" s="7" t="s">
        <v>38380</v>
      </c>
      <c r="D1394" s="217" t="s">
        <v>4829</v>
      </c>
      <c r="E1394" s="36" t="s">
        <v>10674</v>
      </c>
      <c r="F1394" s="51">
        <v>4.5</v>
      </c>
      <c r="G1394" s="9" t="s">
        <v>704</v>
      </c>
      <c r="H1394" s="9" t="s">
        <v>3744</v>
      </c>
      <c r="I1394" s="9">
        <v>2014</v>
      </c>
      <c r="J1394" s="9"/>
      <c r="K1394" s="45">
        <v>6231966797</v>
      </c>
      <c r="L1394" s="45">
        <f t="shared" si="306"/>
        <v>6085905.0751953125</v>
      </c>
      <c r="M1394" s="45">
        <f t="shared" si="307"/>
        <v>5943.2666749954224</v>
      </c>
      <c r="N1394" s="14">
        <f t="shared" si="308"/>
        <v>5.8039713623002172</v>
      </c>
      <c r="O1394" s="194" t="s">
        <v>30827</v>
      </c>
      <c r="P1394" s="197" t="s">
        <v>30828</v>
      </c>
    </row>
    <row r="1395" spans="1:17" ht="20.100000000000001" customHeight="1" x14ac:dyDescent="0.3">
      <c r="C1395" s="20" t="s">
        <v>38381</v>
      </c>
      <c r="D1395" s="157" t="s">
        <v>7722</v>
      </c>
      <c r="E1395" s="36" t="s">
        <v>10675</v>
      </c>
      <c r="F1395" s="81">
        <v>4.4000000000000004</v>
      </c>
      <c r="G1395" s="81" t="s">
        <v>704</v>
      </c>
      <c r="H1395" s="13" t="s">
        <v>5942</v>
      </c>
      <c r="I1395" s="79">
        <v>2017</v>
      </c>
      <c r="J1395" s="79"/>
      <c r="K1395" s="73">
        <v>7356722081</v>
      </c>
      <c r="L1395" s="45">
        <f t="shared" ref="L1395" si="309">IF(K1395/1024 &gt;1,K1395/1024," ")</f>
        <v>7184298.9072265625</v>
      </c>
      <c r="M1395" s="45">
        <f t="shared" ref="M1395" si="310">IF(K1395/1048576 &gt;1,K1395/1048576," ")</f>
        <v>7015.9169015884399</v>
      </c>
      <c r="N1395" s="14">
        <f t="shared" ref="N1395" si="311">IF(K1395&gt;999999999,K1395/1073741824," ")</f>
        <v>6.8514813492074609</v>
      </c>
      <c r="O1395" s="194" t="s">
        <v>30829</v>
      </c>
      <c r="P1395" s="197" t="s">
        <v>30830</v>
      </c>
    </row>
    <row r="1396" spans="1:17" ht="20.100000000000001" customHeight="1" x14ac:dyDescent="0.3">
      <c r="C1396" s="55"/>
      <c r="F1396" s="49"/>
      <c r="G1396" s="9"/>
      <c r="H1396" s="9"/>
      <c r="I1396" s="19"/>
      <c r="J1396" s="19"/>
      <c r="K1396" s="22"/>
      <c r="L1396" s="45" t="str">
        <f t="shared" si="306"/>
        <v xml:space="preserve"> </v>
      </c>
      <c r="M1396" s="45" t="str">
        <f t="shared" si="307"/>
        <v xml:space="preserve"> </v>
      </c>
      <c r="N1396" s="14" t="str">
        <f t="shared" si="308"/>
        <v xml:space="preserve"> </v>
      </c>
    </row>
    <row r="1397" spans="1:17" ht="27" customHeight="1" x14ac:dyDescent="0.35">
      <c r="C1397" s="8" t="s">
        <v>299</v>
      </c>
      <c r="F1397" s="49"/>
      <c r="G1397" s="9"/>
      <c r="H1397" s="9"/>
      <c r="I1397" s="19"/>
      <c r="J1397" s="19"/>
      <c r="K1397" s="22"/>
      <c r="L1397" s="45" t="str">
        <f t="shared" si="306"/>
        <v xml:space="preserve"> </v>
      </c>
      <c r="M1397" s="45" t="str">
        <f t="shared" si="307"/>
        <v xml:space="preserve"> </v>
      </c>
      <c r="N1397" s="14" t="str">
        <f t="shared" si="308"/>
        <v xml:space="preserve"> </v>
      </c>
    </row>
    <row r="1398" spans="1:17" ht="20.100000000000001" customHeight="1" x14ac:dyDescent="0.3">
      <c r="C1398" s="7" t="s">
        <v>38382</v>
      </c>
      <c r="D1398" s="178" t="s">
        <v>286</v>
      </c>
      <c r="E1398" s="36" t="s">
        <v>10549</v>
      </c>
      <c r="F1398" s="51">
        <v>6.2</v>
      </c>
      <c r="G1398" s="9" t="s">
        <v>704</v>
      </c>
      <c r="H1398" s="9" t="s">
        <v>3739</v>
      </c>
      <c r="I1398" s="9">
        <v>2002</v>
      </c>
      <c r="J1398" s="9"/>
      <c r="K1398" s="45">
        <v>3744149280</v>
      </c>
      <c r="L1398" s="45">
        <f t="shared" ref="L1398:L1409" si="312">IF(K1398/1024 &gt;1,K1398/1024," ")</f>
        <v>3656395.78125</v>
      </c>
      <c r="M1398" s="45">
        <f t="shared" ref="M1398:M1409" si="313">IF(K1398/1048576 &gt;1,K1398/1048576," ")</f>
        <v>3570.6990051269531</v>
      </c>
      <c r="N1398" s="14">
        <f t="shared" ref="N1398:N1409" si="314">IF(K1398&gt;999999999,K1398/1073741824," ")</f>
        <v>3.4870107471942902</v>
      </c>
      <c r="O1398" s="199" t="s">
        <v>17723</v>
      </c>
      <c r="P1398" s="197" t="s">
        <v>30831</v>
      </c>
      <c r="Q1398" s="89"/>
    </row>
    <row r="1399" spans="1:17" ht="20.100000000000001" customHeight="1" x14ac:dyDescent="0.3">
      <c r="C1399" s="7" t="s">
        <v>38383</v>
      </c>
      <c r="D1399" s="217" t="s">
        <v>287</v>
      </c>
      <c r="E1399" s="36" t="s">
        <v>10550</v>
      </c>
      <c r="F1399" s="51">
        <v>5.4</v>
      </c>
      <c r="G1399" s="9" t="s">
        <v>704</v>
      </c>
      <c r="H1399" s="9" t="s">
        <v>3739</v>
      </c>
      <c r="I1399" s="9">
        <v>2005</v>
      </c>
      <c r="J1399" s="9"/>
      <c r="K1399" s="45">
        <v>3769561590</v>
      </c>
      <c r="L1399" s="45">
        <f t="shared" si="312"/>
        <v>3681212.490234375</v>
      </c>
      <c r="M1399" s="45">
        <f t="shared" si="313"/>
        <v>3594.9340724945068</v>
      </c>
      <c r="N1399" s="14">
        <f t="shared" si="314"/>
        <v>3.5106778051704168</v>
      </c>
      <c r="O1399" s="194" t="s">
        <v>17540</v>
      </c>
      <c r="P1399" s="197" t="s">
        <v>30832</v>
      </c>
      <c r="Q1399" s="89"/>
    </row>
    <row r="1400" spans="1:17" ht="20.100000000000001" customHeight="1" x14ac:dyDescent="0.3">
      <c r="C1400" s="7" t="s">
        <v>38384</v>
      </c>
      <c r="D1400" s="217" t="s">
        <v>288</v>
      </c>
      <c r="E1400" s="36" t="s">
        <v>10676</v>
      </c>
      <c r="F1400" s="51">
        <v>5.4</v>
      </c>
      <c r="G1400" s="9" t="s">
        <v>704</v>
      </c>
      <c r="H1400" s="9" t="s">
        <v>3739</v>
      </c>
      <c r="I1400" s="9">
        <v>2008</v>
      </c>
      <c r="J1400" s="9"/>
      <c r="K1400" s="45">
        <v>4427583391</v>
      </c>
      <c r="L1400" s="45">
        <f t="shared" si="312"/>
        <v>4323811.9052734375</v>
      </c>
      <c r="M1400" s="45">
        <f t="shared" si="313"/>
        <v>4222.4725637435913</v>
      </c>
      <c r="N1400" s="14">
        <f t="shared" si="314"/>
        <v>4.1235083630308509</v>
      </c>
      <c r="O1400" s="194" t="s">
        <v>17540</v>
      </c>
      <c r="P1400" s="197" t="s">
        <v>30833</v>
      </c>
    </row>
    <row r="1401" spans="1:17" ht="20.100000000000001" customHeight="1" x14ac:dyDescent="0.3">
      <c r="C1401" s="28" t="s">
        <v>38385</v>
      </c>
      <c r="D1401" s="177" t="s">
        <v>6245</v>
      </c>
      <c r="E1401" s="36" t="s">
        <v>10677</v>
      </c>
      <c r="F1401" s="49">
        <v>4.4000000000000004</v>
      </c>
      <c r="G1401" s="49" t="s">
        <v>704</v>
      </c>
      <c r="H1401" s="9" t="s">
        <v>4081</v>
      </c>
      <c r="I1401" s="9">
        <v>2015</v>
      </c>
      <c r="J1401" s="9"/>
      <c r="K1401" s="45">
        <v>3541235078</v>
      </c>
      <c r="L1401" s="45">
        <f t="shared" ref="L1401" si="315">IF(K1401/1024 &gt;1,K1401/1024," ")</f>
        <v>3458237.380859375</v>
      </c>
      <c r="M1401" s="45">
        <f t="shared" ref="M1401" si="316">IF(K1401/1048576 &gt;1,K1401/1048576," ")</f>
        <v>3377.1849422454834</v>
      </c>
      <c r="N1401" s="14">
        <f t="shared" ref="N1401" si="317">IF(K1401&gt;999999999,K1401/1073741824," ")</f>
        <v>3.2980321701616049</v>
      </c>
      <c r="O1401" s="194" t="s">
        <v>24017</v>
      </c>
      <c r="P1401" s="197" t="s">
        <v>30834</v>
      </c>
    </row>
    <row r="1402" spans="1:17" ht="20.100000000000001" customHeight="1" x14ac:dyDescent="0.3">
      <c r="C1402" s="7"/>
      <c r="D1402" s="217"/>
      <c r="E1402" s="36"/>
      <c r="F1402" s="51"/>
      <c r="G1402" s="9"/>
      <c r="H1402" s="9"/>
      <c r="I1402" s="9"/>
      <c r="J1402" s="9"/>
      <c r="K1402" s="45"/>
      <c r="L1402" s="45"/>
      <c r="M1402" s="45"/>
      <c r="N1402" s="14"/>
    </row>
    <row r="1403" spans="1:17" ht="27" customHeight="1" x14ac:dyDescent="0.35">
      <c r="C1403" s="8" t="s">
        <v>4029</v>
      </c>
      <c r="D1403" s="217"/>
      <c r="E1403" s="36"/>
      <c r="F1403" s="51"/>
      <c r="G1403" s="9"/>
      <c r="H1403" s="9"/>
      <c r="I1403" s="9"/>
      <c r="J1403" s="9"/>
      <c r="K1403" s="45"/>
      <c r="L1403" s="45"/>
      <c r="M1403" s="45"/>
      <c r="N1403" s="14"/>
    </row>
    <row r="1404" spans="1:17" ht="20.100000000000001" customHeight="1" x14ac:dyDescent="0.3">
      <c r="C1404" s="12" t="s">
        <v>38386</v>
      </c>
      <c r="D1404" s="177" t="s">
        <v>2629</v>
      </c>
      <c r="E1404" s="36" t="s">
        <v>10551</v>
      </c>
      <c r="F1404" s="68">
        <v>5.8</v>
      </c>
      <c r="G1404" s="9" t="s">
        <v>704</v>
      </c>
      <c r="H1404" s="9" t="s">
        <v>3739</v>
      </c>
      <c r="I1404" s="9">
        <v>2001</v>
      </c>
      <c r="J1404" s="9"/>
      <c r="K1404" s="45">
        <v>2458347569</v>
      </c>
      <c r="L1404" s="45">
        <f>IF(K1404/1024 &gt;1,K1404/1024," ")</f>
        <v>2400730.0478515625</v>
      </c>
      <c r="M1404" s="45">
        <f>IF(K1404/1048576 &gt;1,K1404/1048576," ")</f>
        <v>2344.4629373550415</v>
      </c>
      <c r="N1404" s="14">
        <f>IF(K1404&gt;999999999,K1404/1073741824," ")</f>
        <v>2.2895145872607827</v>
      </c>
      <c r="O1404" s="194" t="s">
        <v>30835</v>
      </c>
      <c r="P1404" s="197" t="s">
        <v>30836</v>
      </c>
    </row>
    <row r="1405" spans="1:17" ht="20.100000000000001" customHeight="1" x14ac:dyDescent="0.3">
      <c r="C1405" s="12" t="s">
        <v>36940</v>
      </c>
      <c r="D1405" s="177" t="s">
        <v>805</v>
      </c>
      <c r="E1405" s="36" t="s">
        <v>10552</v>
      </c>
      <c r="F1405" s="68">
        <v>3.9</v>
      </c>
      <c r="G1405" s="21"/>
      <c r="H1405" s="21" t="s">
        <v>4111</v>
      </c>
      <c r="I1405" s="9">
        <v>2006</v>
      </c>
      <c r="J1405" s="9"/>
      <c r="K1405" s="45">
        <v>733214720</v>
      </c>
      <c r="L1405" s="45">
        <f>IF(K1405/1024 &gt;1,K1405/1024," ")</f>
        <v>716030</v>
      </c>
      <c r="M1405" s="45">
        <f>IF(K1405/1048576 &gt;1,K1405/1048576," ")</f>
        <v>699.248046875</v>
      </c>
      <c r="N1405" s="14" t="str">
        <f>IF(K1405&gt;999999999,K1405/1073741824," ")</f>
        <v xml:space="preserve"> </v>
      </c>
      <c r="O1405" s="194" t="s">
        <v>30837</v>
      </c>
      <c r="P1405" s="197" t="s">
        <v>30838</v>
      </c>
    </row>
    <row r="1406" spans="1:17" ht="20.100000000000001" customHeight="1" x14ac:dyDescent="0.3">
      <c r="C1406" s="12" t="s">
        <v>36941</v>
      </c>
      <c r="D1406" s="177" t="s">
        <v>806</v>
      </c>
      <c r="E1406" s="36" t="s">
        <v>10678</v>
      </c>
      <c r="F1406" s="68">
        <v>3.7</v>
      </c>
      <c r="G1406" s="21"/>
      <c r="H1406" s="21" t="s">
        <v>4065</v>
      </c>
      <c r="I1406" s="9">
        <v>2009</v>
      </c>
      <c r="J1406" s="9"/>
      <c r="K1406" s="45">
        <v>736662914</v>
      </c>
      <c r="L1406" s="45">
        <f>IF(K1406/1024 &gt;1,K1406/1024," ")</f>
        <v>719397.376953125</v>
      </c>
      <c r="M1406" s="45">
        <f>IF(K1406/1048576 &gt;1,K1406/1048576," ")</f>
        <v>702.53650093078613</v>
      </c>
      <c r="N1406" s="14" t="str">
        <f>IF(K1406&gt;999999999,K1406/1073741824," ")</f>
        <v xml:space="preserve"> </v>
      </c>
      <c r="O1406" s="194" t="s">
        <v>30839</v>
      </c>
      <c r="P1406" s="197" t="s">
        <v>30840</v>
      </c>
    </row>
    <row r="1407" spans="1:17" ht="20.100000000000001" customHeight="1" x14ac:dyDescent="0.3">
      <c r="C1407" s="7" t="s">
        <v>38387</v>
      </c>
      <c r="D1407" s="217" t="s">
        <v>4495</v>
      </c>
      <c r="E1407" s="36" t="s">
        <v>10679</v>
      </c>
      <c r="F1407" s="51">
        <v>3.3</v>
      </c>
      <c r="G1407" s="9" t="s">
        <v>704</v>
      </c>
      <c r="H1407" s="9" t="s">
        <v>3740</v>
      </c>
      <c r="I1407" s="9">
        <v>2014</v>
      </c>
      <c r="J1407" s="9"/>
      <c r="K1407" s="45">
        <v>4190740940</v>
      </c>
      <c r="L1407" s="45">
        <f>IF(K1407/1024 &gt;1,K1407/1024," ")</f>
        <v>4092520.44921875</v>
      </c>
      <c r="M1407" s="45">
        <f>IF(K1407/1048576 &gt;1,K1407/1048576," ")</f>
        <v>3996.6020011901855</v>
      </c>
      <c r="N1407" s="14">
        <f>IF(K1407&gt;999999999,K1407/1073741824," ")</f>
        <v>3.9029316417872906</v>
      </c>
      <c r="O1407" s="194" t="s">
        <v>30841</v>
      </c>
      <c r="P1407" s="197" t="s">
        <v>30842</v>
      </c>
    </row>
    <row r="1408" spans="1:17" ht="20.100000000000001" customHeight="1" x14ac:dyDescent="0.3">
      <c r="C1408" s="7"/>
      <c r="F1408" s="49"/>
      <c r="G1408" s="9"/>
      <c r="H1408" s="9"/>
      <c r="I1408" s="19"/>
      <c r="J1408" s="19"/>
      <c r="K1408" s="22"/>
      <c r="L1408" s="45" t="str">
        <f t="shared" si="312"/>
        <v xml:space="preserve"> </v>
      </c>
      <c r="M1408" s="45" t="str">
        <f t="shared" si="313"/>
        <v xml:space="preserve"> </v>
      </c>
      <c r="N1408" s="14" t="str">
        <f t="shared" si="314"/>
        <v xml:space="preserve"> </v>
      </c>
    </row>
    <row r="1409" spans="3:17" ht="27" customHeight="1" x14ac:dyDescent="0.3">
      <c r="C1409" s="58" t="s">
        <v>1420</v>
      </c>
      <c r="F1409" s="49"/>
      <c r="G1409" s="9"/>
      <c r="H1409" s="9"/>
      <c r="I1409" s="19"/>
      <c r="J1409" s="19"/>
      <c r="K1409" s="22"/>
      <c r="L1409" s="45" t="str">
        <f t="shared" si="312"/>
        <v xml:space="preserve"> </v>
      </c>
      <c r="M1409" s="45" t="str">
        <f t="shared" si="313"/>
        <v xml:space="preserve"> </v>
      </c>
      <c r="N1409" s="14" t="str">
        <f t="shared" si="314"/>
        <v xml:space="preserve"> </v>
      </c>
    </row>
    <row r="1410" spans="3:17" ht="20.100000000000001" customHeight="1" x14ac:dyDescent="0.3">
      <c r="C1410" s="7" t="s">
        <v>38388</v>
      </c>
      <c r="D1410" s="239" t="s">
        <v>1418</v>
      </c>
      <c r="E1410" s="36" t="s">
        <v>10553</v>
      </c>
      <c r="F1410" s="51">
        <v>7.3</v>
      </c>
      <c r="G1410" s="21" t="s">
        <v>704</v>
      </c>
      <c r="H1410" s="9" t="s">
        <v>3737</v>
      </c>
      <c r="I1410" s="21">
        <v>2002</v>
      </c>
      <c r="J1410" s="21"/>
      <c r="K1410" s="45">
        <v>3312032463</v>
      </c>
      <c r="L1410" s="45">
        <f>IF(K1410/1024 &gt;1,K1410/1024," ")</f>
        <v>3234406.7021484375</v>
      </c>
      <c r="M1410" s="45">
        <f>IF(K1410/1048576 &gt;1,K1410/1048576," ")</f>
        <v>3158.6002950668335</v>
      </c>
      <c r="N1410" s="14">
        <f>IF(K1410&gt;999999999,K1410/1073741824," ")</f>
        <v>3.0845706006512046</v>
      </c>
      <c r="O1410" s="194" t="s">
        <v>30843</v>
      </c>
      <c r="P1410" s="197" t="s">
        <v>30844</v>
      </c>
    </row>
    <row r="1411" spans="3:17" ht="20.100000000000001" customHeight="1" x14ac:dyDescent="0.3">
      <c r="C1411" s="7" t="s">
        <v>36942</v>
      </c>
      <c r="D1411" s="239" t="s">
        <v>1417</v>
      </c>
      <c r="E1411" s="36" t="s">
        <v>10554</v>
      </c>
      <c r="F1411" s="51">
        <v>7.9</v>
      </c>
      <c r="G1411" s="21" t="s">
        <v>704</v>
      </c>
      <c r="H1411" s="21" t="s">
        <v>3784</v>
      </c>
      <c r="I1411" s="21">
        <v>2003</v>
      </c>
      <c r="J1411" s="21"/>
      <c r="K1411" s="25">
        <v>2735857664</v>
      </c>
      <c r="L1411" s="45">
        <f>IF(K1411/1024 &gt;1,K1411/1024," ")</f>
        <v>2671736</v>
      </c>
      <c r="M1411" s="45">
        <f>IF(K1411/1048576 &gt;1,K1411/1048576," ")</f>
        <v>2609.1171875</v>
      </c>
      <c r="N1411" s="14">
        <f>IF(K1411&gt;999999999,K1411/1073741824," ")</f>
        <v>2.5479660034179688</v>
      </c>
      <c r="O1411" s="194" t="s">
        <v>30845</v>
      </c>
      <c r="P1411" s="197" t="s">
        <v>30846</v>
      </c>
    </row>
    <row r="1412" spans="3:17" ht="20.100000000000001" customHeight="1" x14ac:dyDescent="0.3">
      <c r="C1412" s="52" t="s">
        <v>38389</v>
      </c>
      <c r="D1412" s="178" t="s">
        <v>1419</v>
      </c>
      <c r="E1412" s="36" t="s">
        <v>10555</v>
      </c>
      <c r="F1412" s="51">
        <v>7.3</v>
      </c>
      <c r="G1412" s="21" t="s">
        <v>704</v>
      </c>
      <c r="H1412" s="9" t="s">
        <v>3737</v>
      </c>
      <c r="I1412" s="21">
        <v>2005</v>
      </c>
      <c r="J1412" s="21"/>
      <c r="K1412" s="45">
        <v>2820746500</v>
      </c>
      <c r="L1412" s="45">
        <f>IF(K1412/1024 &gt;1,K1412/1024," ")</f>
        <v>2754635.25390625</v>
      </c>
      <c r="M1412" s="45">
        <f>IF(K1412/1048576 &gt;1,K1412/1048576," ")</f>
        <v>2690.0734901428223</v>
      </c>
      <c r="N1412" s="14">
        <f>IF(K1412&gt;999999999,K1412/1073741824," ")</f>
        <v>2.6270248927175999</v>
      </c>
      <c r="O1412" s="194" t="s">
        <v>30847</v>
      </c>
      <c r="P1412" s="197" t="s">
        <v>30848</v>
      </c>
      <c r="Q1412" s="89"/>
    </row>
    <row r="1413" spans="3:17" ht="20.100000000000001" customHeight="1" x14ac:dyDescent="0.25">
      <c r="Q1413" s="89"/>
    </row>
    <row r="1414" spans="3:17" ht="27" customHeight="1" x14ac:dyDescent="0.35">
      <c r="C1414" s="268" t="s">
        <v>310</v>
      </c>
      <c r="D1414" s="167"/>
      <c r="E1414" s="36"/>
      <c r="F1414" s="81"/>
      <c r="G1414" s="13"/>
      <c r="H1414" s="13"/>
      <c r="I1414" s="79"/>
      <c r="J1414" s="79"/>
      <c r="K1414" s="73"/>
      <c r="L1414" s="45"/>
      <c r="M1414" s="45"/>
      <c r="N1414" s="14"/>
    </row>
    <row r="1415" spans="3:17" ht="20.100000000000001" customHeight="1" x14ac:dyDescent="0.3">
      <c r="C1415" s="109" t="s">
        <v>38390</v>
      </c>
      <c r="D1415" s="160" t="s">
        <v>310</v>
      </c>
      <c r="E1415" s="36" t="s">
        <v>16999</v>
      </c>
      <c r="F1415" s="104">
        <v>6.5</v>
      </c>
      <c r="G1415" s="94" t="s">
        <v>704</v>
      </c>
      <c r="H1415" s="94" t="s">
        <v>4418</v>
      </c>
      <c r="I1415" s="101">
        <v>1982</v>
      </c>
      <c r="J1415" s="101"/>
      <c r="K1415" s="90">
        <v>3455836727</v>
      </c>
      <c r="L1415" s="90">
        <f>IF(K1415/1024 &gt;1,K1415/1024," ")</f>
        <v>3374840.5537109375</v>
      </c>
      <c r="M1415" s="90">
        <f>IF(K1415/1048576 &gt;1,K1415/1048576," ")</f>
        <v>3295.7427282333374</v>
      </c>
      <c r="N1415" s="91">
        <f>IF(K1415&gt;999999999,K1415/1073741824," ")</f>
        <v>3.2184987580403686</v>
      </c>
      <c r="O1415" s="194" t="s">
        <v>29150</v>
      </c>
      <c r="P1415" s="197" t="s">
        <v>29151</v>
      </c>
    </row>
    <row r="1416" spans="3:17" ht="20.100000000000001" customHeight="1" x14ac:dyDescent="0.3">
      <c r="C1416" s="12" t="s">
        <v>38391</v>
      </c>
      <c r="D1416" s="160" t="s">
        <v>1350</v>
      </c>
      <c r="E1416" s="36" t="s">
        <v>16998</v>
      </c>
      <c r="F1416" s="104">
        <v>5.7</v>
      </c>
      <c r="G1416" s="94" t="s">
        <v>704</v>
      </c>
      <c r="H1416" s="94" t="s">
        <v>3740</v>
      </c>
      <c r="I1416" s="94">
        <v>2010</v>
      </c>
      <c r="J1416" s="94"/>
      <c r="K1416" s="108">
        <v>5365210701</v>
      </c>
      <c r="L1416" s="90">
        <f>IF(K1416/1024 &gt;1,K1416/1024," ")</f>
        <v>5239463.5751953125</v>
      </c>
      <c r="M1416" s="90">
        <f>IF(K1416/1048576 &gt;1,K1416/1048576," ")</f>
        <v>5116.6636476516724</v>
      </c>
      <c r="N1416" s="91">
        <f>IF(K1416&gt;999999999,K1416/1073741824," ")</f>
        <v>4.9967418434098363</v>
      </c>
      <c r="O1416" s="194" t="s">
        <v>29148</v>
      </c>
      <c r="P1416" s="197" t="s">
        <v>29149</v>
      </c>
    </row>
    <row r="1417" spans="3:17" ht="20.100000000000001" customHeight="1" x14ac:dyDescent="0.25"/>
    <row r="1418" spans="3:17" ht="27" customHeight="1" x14ac:dyDescent="0.35">
      <c r="C1418" s="268" t="s">
        <v>33157</v>
      </c>
      <c r="D1418" s="167"/>
      <c r="E1418" s="36"/>
      <c r="F1418" s="81"/>
      <c r="G1418" s="13"/>
      <c r="H1418" s="13"/>
      <c r="I1418" s="79"/>
      <c r="J1418" s="79"/>
      <c r="K1418" s="73"/>
      <c r="L1418" s="45"/>
      <c r="M1418" s="45"/>
      <c r="N1418" s="14"/>
    </row>
    <row r="1419" spans="3:17" ht="20.100000000000001" customHeight="1" x14ac:dyDescent="0.3">
      <c r="C1419" s="7" t="s">
        <v>38392</v>
      </c>
      <c r="D1419" s="160" t="s">
        <v>3905</v>
      </c>
      <c r="E1419" s="36" t="s">
        <v>17108</v>
      </c>
      <c r="F1419" s="104">
        <v>6.7</v>
      </c>
      <c r="G1419" s="101" t="s">
        <v>704</v>
      </c>
      <c r="H1419" s="101" t="s">
        <v>3756</v>
      </c>
      <c r="I1419" s="101">
        <v>1981</v>
      </c>
      <c r="J1419" s="101"/>
      <c r="K1419" s="90">
        <v>3683752757</v>
      </c>
      <c r="L1419" s="90">
        <f>IF(K1419/1024 &gt;1,K1419/1024," ")</f>
        <v>3597414.8017578125</v>
      </c>
      <c r="M1419" s="90">
        <f>IF(K1419/1048576 &gt;1,K1419/1048576," ")</f>
        <v>3513.1003923416138</v>
      </c>
      <c r="N1419" s="91">
        <f>IF(K1419&gt;999999999,K1419/1073741824," ")</f>
        <v>3.4307621018961072</v>
      </c>
      <c r="O1419" s="194" t="s">
        <v>29333</v>
      </c>
      <c r="P1419" s="197" t="s">
        <v>29334</v>
      </c>
    </row>
    <row r="1420" spans="3:17" ht="20.100000000000001" customHeight="1" x14ac:dyDescent="0.3">
      <c r="C1420" s="74" t="s">
        <v>38393</v>
      </c>
      <c r="D1420" s="157" t="s">
        <v>7644</v>
      </c>
      <c r="E1420" s="36" t="s">
        <v>17109</v>
      </c>
      <c r="F1420" s="81">
        <v>4.5999999999999996</v>
      </c>
      <c r="G1420" s="81" t="s">
        <v>704</v>
      </c>
      <c r="H1420" s="82" t="s">
        <v>5871</v>
      </c>
      <c r="I1420" s="79">
        <v>1998</v>
      </c>
      <c r="J1420" s="79"/>
      <c r="K1420" s="73">
        <v>3919662739</v>
      </c>
      <c r="L1420" s="90">
        <f>IF(K1420/1024 &gt;1,K1420/1024," ")</f>
        <v>3827795.6435546875</v>
      </c>
      <c r="M1420" s="90">
        <f>IF(K1420/1048576 &gt;1,K1420/1048576," ")</f>
        <v>3738.0816831588745</v>
      </c>
      <c r="N1420" s="91">
        <f>IF(K1420&gt;999999999,K1420/1073741824," ")</f>
        <v>3.6504703937098384</v>
      </c>
      <c r="O1420" s="194" t="s">
        <v>29335</v>
      </c>
      <c r="P1420" s="197" t="s">
        <v>29336</v>
      </c>
    </row>
    <row r="1421" spans="3:17" ht="20.100000000000001" customHeight="1" x14ac:dyDescent="0.3">
      <c r="C1421" s="20"/>
      <c r="D1421" s="167"/>
      <c r="E1421" s="36"/>
      <c r="F1421" s="81"/>
      <c r="G1421" s="13"/>
      <c r="H1421" s="13"/>
      <c r="I1421" s="79"/>
      <c r="J1421" s="79"/>
      <c r="K1421" s="73"/>
      <c r="L1421" s="45"/>
      <c r="M1421" s="45"/>
      <c r="N1421" s="14"/>
    </row>
    <row r="1422" spans="3:17" ht="27" customHeight="1" x14ac:dyDescent="0.35">
      <c r="C1422" s="268" t="s">
        <v>33158</v>
      </c>
      <c r="D1422" s="167"/>
      <c r="E1422" s="36"/>
      <c r="F1422" s="81"/>
      <c r="G1422" s="13"/>
      <c r="H1422" s="13"/>
      <c r="I1422" s="79"/>
      <c r="J1422" s="79"/>
      <c r="K1422" s="73"/>
      <c r="L1422" s="45"/>
      <c r="M1422" s="45"/>
      <c r="N1422" s="14"/>
    </row>
    <row r="1423" spans="3:17" ht="20.100000000000001" customHeight="1" x14ac:dyDescent="0.3">
      <c r="C1423" s="7" t="s">
        <v>38394</v>
      </c>
      <c r="D1423" s="157" t="s">
        <v>8193</v>
      </c>
      <c r="E1423" s="36" t="s">
        <v>17128</v>
      </c>
      <c r="F1423" s="81">
        <v>6.6</v>
      </c>
      <c r="G1423" s="13" t="s">
        <v>704</v>
      </c>
      <c r="H1423" s="13" t="s">
        <v>3744</v>
      </c>
      <c r="I1423" s="79">
        <v>2018</v>
      </c>
      <c r="J1423" s="79"/>
      <c r="K1423" s="73">
        <v>3963580416</v>
      </c>
      <c r="L1423" s="90">
        <f>IF(K1423/1024 &gt;1,K1423/1024," ")</f>
        <v>3870684</v>
      </c>
      <c r="M1423" s="90">
        <f>IF(K1423/1048576 &gt;1,K1423/1048576," ")</f>
        <v>3779.96484375</v>
      </c>
      <c r="N1423" s="91">
        <f>IF(K1423&gt;999999999,K1423/1073741824," ")</f>
        <v>3.6913719177246094</v>
      </c>
      <c r="O1423" s="194" t="s">
        <v>29369</v>
      </c>
      <c r="P1423" s="197" t="s">
        <v>29370</v>
      </c>
    </row>
    <row r="1424" spans="3:17" ht="20.100000000000001" customHeight="1" x14ac:dyDescent="0.3">
      <c r="C1424" s="7" t="s">
        <v>38395</v>
      </c>
      <c r="D1424" s="167" t="s">
        <v>32533</v>
      </c>
      <c r="E1424" s="36" t="s">
        <v>32534</v>
      </c>
      <c r="F1424" s="81">
        <v>6.5</v>
      </c>
      <c r="G1424" s="13" t="s">
        <v>704</v>
      </c>
      <c r="H1424" s="13" t="s">
        <v>3744</v>
      </c>
      <c r="I1424" s="79">
        <v>2021</v>
      </c>
      <c r="J1424" s="79"/>
      <c r="K1424" s="73">
        <v>4240408576</v>
      </c>
      <c r="L1424" s="90">
        <f>IF(K1424/1024 &gt;1,K1424/1024," ")</f>
        <v>4141024</v>
      </c>
      <c r="M1424" s="90">
        <f>IF(K1424/1048576 &gt;1,K1424/1048576," ")</f>
        <v>4043.96875</v>
      </c>
      <c r="N1424" s="91">
        <f>IF(K1424&gt;999999999,K1424/1073741824," ")</f>
        <v>3.949188232421875</v>
      </c>
      <c r="O1424" s="194" t="s">
        <v>32535</v>
      </c>
      <c r="P1424" s="197" t="s">
        <v>32536</v>
      </c>
    </row>
    <row r="1425" spans="3:16" ht="20.100000000000001" customHeight="1" x14ac:dyDescent="0.25"/>
    <row r="1426" spans="3:16" ht="27" customHeight="1" x14ac:dyDescent="0.35">
      <c r="C1426" s="268" t="s">
        <v>33117</v>
      </c>
      <c r="D1426" s="167"/>
      <c r="E1426" s="36"/>
      <c r="F1426" s="81"/>
      <c r="G1426" s="13"/>
      <c r="H1426" s="13"/>
      <c r="I1426" s="79"/>
      <c r="J1426" s="79"/>
      <c r="K1426" s="73"/>
      <c r="L1426" s="45"/>
      <c r="M1426" s="45"/>
      <c r="N1426" s="14"/>
    </row>
    <row r="1427" spans="3:16" ht="20.100000000000001" customHeight="1" x14ac:dyDescent="0.3">
      <c r="C1427" s="28" t="s">
        <v>38396</v>
      </c>
      <c r="D1427" s="168" t="s">
        <v>6633</v>
      </c>
      <c r="E1427" s="36" t="s">
        <v>17129</v>
      </c>
      <c r="F1427" s="99">
        <v>6.7</v>
      </c>
      <c r="G1427" s="99"/>
      <c r="H1427" s="101" t="s">
        <v>5892</v>
      </c>
      <c r="I1427" s="101">
        <v>1986</v>
      </c>
      <c r="J1427" s="101"/>
      <c r="K1427" s="90">
        <v>2416838338</v>
      </c>
      <c r="L1427" s="90">
        <f>IF(K1427/1024 &gt;1,K1427/1024," ")</f>
        <v>2360193.689453125</v>
      </c>
      <c r="M1427" s="90">
        <f>IF(K1427/1048576 &gt;1,K1427/1048576," ")</f>
        <v>2304.8766498565674</v>
      </c>
      <c r="N1427" s="91">
        <f>IF(K1427&gt;999999999,K1427/1073741824," ")</f>
        <v>2.2508561033755541</v>
      </c>
      <c r="O1427" s="194" t="s">
        <v>29371</v>
      </c>
      <c r="P1427" s="197" t="s">
        <v>29372</v>
      </c>
    </row>
    <row r="1428" spans="3:16" ht="20.100000000000001" customHeight="1" x14ac:dyDescent="0.3">
      <c r="C1428" s="111" t="s">
        <v>38397</v>
      </c>
      <c r="D1428" s="163" t="s">
        <v>6062</v>
      </c>
      <c r="E1428" s="36" t="s">
        <v>13564</v>
      </c>
      <c r="F1428" s="99">
        <v>6.5</v>
      </c>
      <c r="G1428" s="101" t="s">
        <v>704</v>
      </c>
      <c r="H1428" s="101" t="s">
        <v>5942</v>
      </c>
      <c r="I1428" s="101">
        <v>1988</v>
      </c>
      <c r="J1428" s="101"/>
      <c r="K1428" s="90">
        <v>4972847230</v>
      </c>
      <c r="L1428" s="90">
        <f>IF(K1428/1024 &gt;1,K1428/1024," ")</f>
        <v>4856296.123046875</v>
      </c>
      <c r="M1428" s="90">
        <f>IF(K1428/1048576 &gt;1,K1428/1048576," ")</f>
        <v>4742.4766826629639</v>
      </c>
      <c r="N1428" s="91">
        <f>IF(K1428&gt;999999999,K1428/1073741824," ")</f>
        <v>4.6313248854130507</v>
      </c>
      <c r="O1428" s="194" t="s">
        <v>23481</v>
      </c>
      <c r="P1428" s="197" t="s">
        <v>23482</v>
      </c>
    </row>
    <row r="1429" spans="3:16" ht="20.100000000000001" customHeight="1" x14ac:dyDescent="0.3">
      <c r="C1429" s="20"/>
      <c r="D1429" s="167"/>
      <c r="E1429" s="36"/>
      <c r="F1429" s="81"/>
      <c r="G1429" s="13"/>
      <c r="H1429" s="13"/>
      <c r="I1429" s="79"/>
      <c r="J1429" s="79"/>
      <c r="K1429" s="73"/>
      <c r="L1429" s="45"/>
      <c r="M1429" s="45"/>
      <c r="N1429" s="14"/>
    </row>
    <row r="1430" spans="3:16" ht="27" customHeight="1" x14ac:dyDescent="0.35">
      <c r="C1430" s="268" t="s">
        <v>33148</v>
      </c>
      <c r="D1430" s="167"/>
      <c r="E1430" s="36"/>
      <c r="F1430" s="81"/>
      <c r="G1430" s="13"/>
      <c r="H1430" s="13"/>
      <c r="I1430" s="79"/>
      <c r="J1430" s="79"/>
      <c r="K1430" s="73"/>
      <c r="L1430" s="45"/>
      <c r="M1430" s="45"/>
      <c r="N1430" s="14"/>
    </row>
    <row r="1431" spans="3:16" ht="20.100000000000001" customHeight="1" x14ac:dyDescent="0.3">
      <c r="C1431" s="12" t="s">
        <v>38398</v>
      </c>
      <c r="D1431" s="159" t="s">
        <v>1813</v>
      </c>
      <c r="E1431" s="36" t="s">
        <v>17258</v>
      </c>
      <c r="F1431" s="104">
        <v>6.3</v>
      </c>
      <c r="G1431" s="101" t="s">
        <v>704</v>
      </c>
      <c r="H1431" s="101" t="s">
        <v>3740</v>
      </c>
      <c r="I1431" s="94">
        <v>1999</v>
      </c>
      <c r="J1431" s="94"/>
      <c r="K1431" s="90">
        <v>4369261423</v>
      </c>
      <c r="L1431" s="90">
        <f>IF(K1431/1024 &gt;1,K1431/1024," ")</f>
        <v>4266856.8583984375</v>
      </c>
      <c r="M1431" s="90">
        <f>IF(K1431/1048576 &gt;1,K1431/1048576," ")</f>
        <v>4166.8524007797241</v>
      </c>
      <c r="N1431" s="91">
        <f>IF(K1431&gt;999999999,K1431/1073741824," ")</f>
        <v>4.0691917976364493</v>
      </c>
      <c r="O1431" s="194" t="s">
        <v>22734</v>
      </c>
      <c r="P1431" s="197" t="s">
        <v>29588</v>
      </c>
    </row>
    <row r="1432" spans="3:16" ht="20.100000000000001" customHeight="1" x14ac:dyDescent="0.3">
      <c r="C1432" s="7" t="s">
        <v>38399</v>
      </c>
      <c r="D1432" s="162" t="s">
        <v>1792</v>
      </c>
      <c r="E1432" s="36" t="s">
        <v>15656</v>
      </c>
      <c r="F1432" s="104">
        <v>4.9000000000000004</v>
      </c>
      <c r="G1432" s="101" t="s">
        <v>704</v>
      </c>
      <c r="H1432" s="101" t="s">
        <v>3745</v>
      </c>
      <c r="I1432" s="94">
        <v>2002</v>
      </c>
      <c r="J1432" s="94"/>
      <c r="K1432" s="90">
        <v>2106462852</v>
      </c>
      <c r="L1432" s="90">
        <f>IF(K1432/1024 &gt;1,K1432/1024," ")</f>
        <v>2057092.62890625</v>
      </c>
      <c r="M1432" s="90">
        <f>IF(K1432/1048576 &gt;1,K1432/1048576," ")</f>
        <v>2008.8795204162598</v>
      </c>
      <c r="N1432" s="91">
        <f>IF(K1432&gt;999999999,K1432/1073741824," ")</f>
        <v>1.9617964066565037</v>
      </c>
      <c r="O1432" s="194" t="s">
        <v>26861</v>
      </c>
      <c r="P1432" s="197" t="s">
        <v>26862</v>
      </c>
    </row>
    <row r="1433" spans="3:16" ht="20.100000000000001" customHeight="1" x14ac:dyDescent="0.3">
      <c r="C1433" s="52"/>
      <c r="D1433" s="178"/>
      <c r="E1433" s="36"/>
      <c r="F1433" s="51"/>
      <c r="G1433" s="21"/>
      <c r="H1433" s="9"/>
      <c r="I1433" s="21"/>
      <c r="J1433" s="21"/>
      <c r="K1433" s="45"/>
      <c r="L1433" s="45"/>
      <c r="M1433" s="45"/>
      <c r="N1433" s="14"/>
    </row>
    <row r="1434" spans="3:16" ht="27" customHeight="1" x14ac:dyDescent="0.35">
      <c r="C1434" s="64" t="s">
        <v>5931</v>
      </c>
      <c r="D1434" s="178"/>
      <c r="E1434" s="36"/>
      <c r="F1434" s="51"/>
      <c r="G1434" s="21"/>
      <c r="H1434" s="9"/>
      <c r="I1434" s="21"/>
      <c r="J1434" s="21"/>
      <c r="K1434" s="45"/>
      <c r="L1434" s="45"/>
      <c r="M1434" s="45"/>
      <c r="N1434" s="14"/>
    </row>
    <row r="1435" spans="3:16" ht="20.100000000000001" customHeight="1" x14ac:dyDescent="0.3">
      <c r="C1435" s="29" t="s">
        <v>38400</v>
      </c>
      <c r="D1435" s="158" t="s">
        <v>5931</v>
      </c>
      <c r="E1435" s="36" t="s">
        <v>10556</v>
      </c>
      <c r="F1435" s="49">
        <v>5.8</v>
      </c>
      <c r="G1435" s="9" t="s">
        <v>704</v>
      </c>
      <c r="H1435" s="9" t="s">
        <v>3777</v>
      </c>
      <c r="I1435" s="9">
        <v>2003</v>
      </c>
      <c r="J1435" s="9"/>
      <c r="K1435" s="45">
        <v>5005739084</v>
      </c>
      <c r="L1435" s="45">
        <f t="shared" ref="L1435:L1438" si="318">IF(K1435/1024 &gt;1,K1435/1024," ")</f>
        <v>4888417.07421875</v>
      </c>
      <c r="M1435" s="45">
        <f t="shared" ref="M1435:M1438" si="319">IF(K1435/1048576 &gt;1,K1435/1048576," ")</f>
        <v>4773.844799041748</v>
      </c>
      <c r="N1435" s="14">
        <f t="shared" ref="N1435:N1438" si="320">IF(K1435&gt;999999999,K1435/1073741824," ")</f>
        <v>4.6619578115642071</v>
      </c>
      <c r="O1435" s="194" t="s">
        <v>30849</v>
      </c>
      <c r="P1435" s="197" t="s">
        <v>30850</v>
      </c>
    </row>
    <row r="1436" spans="3:16" ht="20.100000000000001" customHeight="1" x14ac:dyDescent="0.3">
      <c r="C1436" s="48" t="s">
        <v>38401</v>
      </c>
      <c r="D1436" s="217" t="s">
        <v>5930</v>
      </c>
      <c r="E1436" s="36" t="s">
        <v>10557</v>
      </c>
      <c r="F1436" s="49">
        <v>5.6</v>
      </c>
      <c r="G1436" s="9" t="s">
        <v>704</v>
      </c>
      <c r="H1436" s="9" t="s">
        <v>5878</v>
      </c>
      <c r="I1436" s="9">
        <v>2006</v>
      </c>
      <c r="J1436" s="9"/>
      <c r="K1436" s="45">
        <v>4655185381</v>
      </c>
      <c r="L1436" s="45">
        <f t="shared" si="318"/>
        <v>4546079.4736328125</v>
      </c>
      <c r="M1436" s="45">
        <f t="shared" si="319"/>
        <v>4439.5307359695435</v>
      </c>
      <c r="N1436" s="14">
        <f t="shared" si="320"/>
        <v>4.3354792343452573</v>
      </c>
      <c r="O1436" s="194" t="s">
        <v>30851</v>
      </c>
      <c r="P1436" s="197" t="s">
        <v>30852</v>
      </c>
    </row>
    <row r="1437" spans="3:16" ht="20.100000000000001" customHeight="1" x14ac:dyDescent="0.3">
      <c r="C1437" s="28" t="s">
        <v>38402</v>
      </c>
      <c r="D1437" s="177" t="s">
        <v>5932</v>
      </c>
      <c r="E1437" s="36" t="s">
        <v>10680</v>
      </c>
      <c r="F1437" s="49">
        <v>5.6</v>
      </c>
      <c r="G1437" s="9" t="s">
        <v>704</v>
      </c>
      <c r="H1437" s="13" t="s">
        <v>3744</v>
      </c>
      <c r="I1437" s="9">
        <v>2009</v>
      </c>
      <c r="J1437" s="9"/>
      <c r="K1437" s="45">
        <v>4051471448</v>
      </c>
      <c r="L1437" s="45">
        <f t="shared" si="318"/>
        <v>3956515.0859375</v>
      </c>
      <c r="M1437" s="45">
        <f t="shared" si="319"/>
        <v>3863.7842636108398</v>
      </c>
      <c r="N1437" s="14">
        <f t="shared" si="320"/>
        <v>3.7732268199324608</v>
      </c>
      <c r="O1437" s="194" t="s">
        <v>30853</v>
      </c>
      <c r="P1437" s="197" t="s">
        <v>30854</v>
      </c>
    </row>
    <row r="1438" spans="3:16" ht="20.100000000000001" customHeight="1" x14ac:dyDescent="0.3">
      <c r="C1438" s="28" t="s">
        <v>38403</v>
      </c>
      <c r="D1438" s="158" t="s">
        <v>5966</v>
      </c>
      <c r="E1438" s="36" t="s">
        <v>10681</v>
      </c>
      <c r="F1438" s="49">
        <v>5.0999999999999996</v>
      </c>
      <c r="G1438" s="9" t="s">
        <v>704</v>
      </c>
      <c r="H1438" s="9" t="s">
        <v>3744</v>
      </c>
      <c r="I1438" s="9">
        <v>2012</v>
      </c>
      <c r="J1438" s="9"/>
      <c r="K1438" s="45">
        <v>5923596706</v>
      </c>
      <c r="L1438" s="45">
        <f t="shared" si="318"/>
        <v>5784762.408203125</v>
      </c>
      <c r="M1438" s="45">
        <f t="shared" si="319"/>
        <v>5649.1820392608643</v>
      </c>
      <c r="N1438" s="14">
        <f t="shared" si="320"/>
        <v>5.5167793352156878</v>
      </c>
      <c r="O1438" s="194" t="s">
        <v>30855</v>
      </c>
      <c r="P1438" s="197" t="s">
        <v>30856</v>
      </c>
    </row>
    <row r="1439" spans="3:16" s="270" customFormat="1" ht="20.100000000000001" customHeight="1" x14ac:dyDescent="0.3">
      <c r="C1439" s="12" t="s">
        <v>38404</v>
      </c>
      <c r="D1439" s="177" t="s">
        <v>7304</v>
      </c>
      <c r="E1439" s="36" t="s">
        <v>10682</v>
      </c>
      <c r="F1439" s="49">
        <v>4.7</v>
      </c>
      <c r="G1439" s="49" t="s">
        <v>704</v>
      </c>
      <c r="H1439" s="13" t="s">
        <v>4081</v>
      </c>
      <c r="I1439" s="9">
        <v>2016</v>
      </c>
      <c r="J1439" s="9"/>
      <c r="K1439" s="45">
        <v>4890994636</v>
      </c>
      <c r="L1439" s="45">
        <f t="shared" ref="L1439" si="321">IF(K1439/1024 &gt;1,K1439/1024," ")</f>
        <v>4776361.94921875</v>
      </c>
      <c r="M1439" s="45">
        <f t="shared" ref="M1439" si="322">IF(K1439/1048576 &gt;1,K1439/1048576," ")</f>
        <v>4664.4159660339355</v>
      </c>
      <c r="N1439" s="14">
        <f t="shared" ref="N1439" si="323">IF(K1439&gt;999999999,K1439/1073741824," ")</f>
        <v>4.5550937168300152</v>
      </c>
      <c r="O1439" s="194" t="s">
        <v>30857</v>
      </c>
      <c r="P1439" s="197" t="s">
        <v>30858</v>
      </c>
    </row>
    <row r="1440" spans="3:16" ht="20.100000000000001" customHeight="1" x14ac:dyDescent="0.25"/>
    <row r="1441" spans="3:17" ht="27" customHeight="1" x14ac:dyDescent="0.35">
      <c r="C1441" s="268" t="s">
        <v>33159</v>
      </c>
      <c r="D1441" s="167"/>
      <c r="E1441" s="36"/>
      <c r="F1441" s="81"/>
      <c r="G1441" s="13"/>
      <c r="H1441" s="13"/>
      <c r="I1441" s="79"/>
      <c r="J1441" s="79"/>
      <c r="K1441" s="73"/>
      <c r="L1441" s="45"/>
      <c r="M1441" s="45"/>
      <c r="N1441" s="14"/>
      <c r="Q1441" s="89"/>
    </row>
    <row r="1442" spans="3:17" ht="20.100000000000001" customHeight="1" x14ac:dyDescent="0.3">
      <c r="C1442" s="109" t="s">
        <v>38405</v>
      </c>
      <c r="D1442" s="160" t="s">
        <v>916</v>
      </c>
      <c r="E1442" s="36" t="s">
        <v>17316</v>
      </c>
      <c r="F1442" s="104">
        <v>7</v>
      </c>
      <c r="G1442" s="94" t="s">
        <v>704</v>
      </c>
      <c r="H1442" s="94" t="s">
        <v>3739</v>
      </c>
      <c r="I1442" s="101">
        <v>2008</v>
      </c>
      <c r="J1442" s="101"/>
      <c r="K1442" s="90">
        <v>3354202211</v>
      </c>
      <c r="L1442" s="90">
        <f>IF(K1442/1024 &gt;1,K1442/1024," ")</f>
        <v>3275588.0966796875</v>
      </c>
      <c r="M1442" s="90">
        <f>IF(K1442/1048576 &gt;1,K1442/1048576," ")</f>
        <v>3198.8165006637573</v>
      </c>
      <c r="N1442" s="91">
        <f>IF(K1442&gt;999999999,K1442/1073741824," ")</f>
        <v>3.1238442389294505</v>
      </c>
      <c r="O1442" s="194" t="s">
        <v>29689</v>
      </c>
      <c r="P1442" s="197" t="s">
        <v>29690</v>
      </c>
      <c r="Q1442" s="89"/>
    </row>
    <row r="1443" spans="3:17" ht="20.100000000000001" customHeight="1" x14ac:dyDescent="0.3">
      <c r="C1443" s="12" t="s">
        <v>38406</v>
      </c>
      <c r="D1443" s="159" t="s">
        <v>3249</v>
      </c>
      <c r="E1443" s="36" t="s">
        <v>17313</v>
      </c>
      <c r="F1443" s="104">
        <v>5.4</v>
      </c>
      <c r="G1443" s="101" t="s">
        <v>704</v>
      </c>
      <c r="H1443" s="101" t="s">
        <v>3744</v>
      </c>
      <c r="I1443" s="101">
        <v>2012</v>
      </c>
      <c r="J1443" s="101"/>
      <c r="K1443" s="90">
        <v>4163307706</v>
      </c>
      <c r="L1443" s="90">
        <f>IF(K1443/1024 &gt;1,K1443/1024," ")</f>
        <v>4065730.181640625</v>
      </c>
      <c r="M1443" s="90">
        <f>IF(K1443/1048576 &gt;1,K1443/1048576," ")</f>
        <v>3970.4396305084229</v>
      </c>
      <c r="N1443" s="91">
        <f>IF(K1443&gt;999999999,K1443/1073741824," ")</f>
        <v>3.8773824516683817</v>
      </c>
      <c r="O1443" s="194" t="s">
        <v>29685</v>
      </c>
      <c r="P1443" s="197" t="s">
        <v>29686</v>
      </c>
    </row>
    <row r="1444" spans="3:17" ht="20.100000000000001" customHeight="1" x14ac:dyDescent="0.3">
      <c r="C1444" s="209" t="s">
        <v>38407</v>
      </c>
      <c r="D1444" s="157" t="s">
        <v>5498</v>
      </c>
      <c r="E1444" s="36" t="s">
        <v>17284</v>
      </c>
      <c r="F1444" s="81">
        <v>5.0999999999999996</v>
      </c>
      <c r="G1444" s="13" t="s">
        <v>704</v>
      </c>
      <c r="H1444" s="13" t="s">
        <v>3757</v>
      </c>
      <c r="I1444" s="79">
        <v>2015</v>
      </c>
      <c r="J1444" s="79"/>
      <c r="K1444" s="73">
        <v>4889150487</v>
      </c>
      <c r="L1444" s="90">
        <f>IF(K1444/1024 &gt;1,K1444/1024," ")</f>
        <v>4774561.0224609375</v>
      </c>
      <c r="M1444" s="90">
        <f>IF(K1444/1048576 &gt;1,K1444/1048576," ")</f>
        <v>4662.6572484970093</v>
      </c>
      <c r="N1444" s="91">
        <f>IF(K1444&gt;999999999,K1444/1073741824," ")</f>
        <v>4.5533762192353606</v>
      </c>
      <c r="O1444" s="194" t="s">
        <v>29634</v>
      </c>
      <c r="P1444" s="197" t="s">
        <v>29635</v>
      </c>
    </row>
    <row r="1445" spans="3:17" ht="20.100000000000001" customHeight="1" x14ac:dyDescent="0.3">
      <c r="C1445" s="52"/>
      <c r="D1445" s="178"/>
      <c r="E1445" s="36"/>
      <c r="F1445" s="51"/>
      <c r="G1445" s="21"/>
      <c r="H1445" s="21"/>
      <c r="I1445" s="21"/>
      <c r="J1445" s="21"/>
      <c r="K1445" s="25"/>
      <c r="L1445" s="45"/>
      <c r="M1445" s="45"/>
      <c r="N1445" s="14"/>
    </row>
    <row r="1446" spans="3:17" ht="27" customHeight="1" x14ac:dyDescent="0.35">
      <c r="C1446" s="57" t="s">
        <v>4472</v>
      </c>
      <c r="D1446" s="178"/>
      <c r="E1446" s="36"/>
      <c r="F1446" s="51"/>
      <c r="G1446" s="21"/>
      <c r="H1446" s="21"/>
      <c r="I1446" s="21"/>
      <c r="J1446" s="21"/>
      <c r="K1446" s="25"/>
      <c r="L1446" s="45"/>
      <c r="M1446" s="45"/>
      <c r="N1446" s="14"/>
    </row>
    <row r="1447" spans="3:17" ht="20.100000000000001" customHeight="1" x14ac:dyDescent="0.3">
      <c r="C1447" s="12" t="s">
        <v>38408</v>
      </c>
      <c r="D1447" s="246" t="s">
        <v>4471</v>
      </c>
      <c r="E1447" s="36" t="s">
        <v>10558</v>
      </c>
      <c r="F1447" s="51">
        <v>5.9</v>
      </c>
      <c r="G1447" s="9" t="s">
        <v>704</v>
      </c>
      <c r="H1447" s="9" t="s">
        <v>3745</v>
      </c>
      <c r="I1447" s="9">
        <v>1980</v>
      </c>
      <c r="J1447" s="9"/>
      <c r="K1447" s="45">
        <v>2600907196</v>
      </c>
      <c r="L1447" s="45">
        <f t="shared" ref="L1447:L1458" si="324">IF(K1447/1024 &gt;1,K1447/1024," ")</f>
        <v>2539948.43359375</v>
      </c>
      <c r="M1447" s="45">
        <f t="shared" ref="M1447:M1458" si="325">IF(K1447/1048576 &gt;1,K1447/1048576," ")</f>
        <v>2480.4183921813965</v>
      </c>
      <c r="N1447" s="14">
        <f t="shared" ref="N1447:N1458" si="326">IF(K1447&gt;999999999,K1447/1073741824," ")</f>
        <v>2.422283586114645</v>
      </c>
      <c r="O1447" s="194" t="s">
        <v>30859</v>
      </c>
      <c r="P1447" s="197" t="s">
        <v>30860</v>
      </c>
    </row>
    <row r="1448" spans="3:17" ht="20.100000000000001" customHeight="1" x14ac:dyDescent="0.3">
      <c r="C1448" s="7" t="s">
        <v>38106</v>
      </c>
      <c r="D1448" s="217" t="s">
        <v>4544</v>
      </c>
      <c r="E1448" s="36" t="s">
        <v>10559</v>
      </c>
      <c r="F1448" s="51">
        <v>4.9000000000000004</v>
      </c>
      <c r="G1448" s="9" t="s">
        <v>704</v>
      </c>
      <c r="H1448" s="9" t="s">
        <v>3740</v>
      </c>
      <c r="I1448" s="9">
        <v>1981</v>
      </c>
      <c r="J1448" s="9"/>
      <c r="K1448" s="45">
        <v>4685898273</v>
      </c>
      <c r="L1448" s="45">
        <f t="shared" si="324"/>
        <v>4576072.5322265625</v>
      </c>
      <c r="M1448" s="45">
        <f t="shared" si="325"/>
        <v>4468.8208322525024</v>
      </c>
      <c r="N1448" s="14">
        <f t="shared" si="326"/>
        <v>4.3640828439965844</v>
      </c>
      <c r="O1448" s="194" t="s">
        <v>30560</v>
      </c>
      <c r="P1448" s="197" t="s">
        <v>30861</v>
      </c>
    </row>
    <row r="1449" spans="3:17" ht="20.100000000000001" customHeight="1" x14ac:dyDescent="0.3">
      <c r="C1449" s="12" t="s">
        <v>38107</v>
      </c>
      <c r="D1449" s="240" t="s">
        <v>4545</v>
      </c>
      <c r="E1449" s="36" t="s">
        <v>10683</v>
      </c>
      <c r="F1449" s="51">
        <v>4.5</v>
      </c>
      <c r="G1449" s="9" t="s">
        <v>704</v>
      </c>
      <c r="H1449" s="9" t="s">
        <v>3739</v>
      </c>
      <c r="I1449" s="9">
        <v>1982</v>
      </c>
      <c r="J1449" s="9"/>
      <c r="K1449" s="45">
        <v>4689044223</v>
      </c>
      <c r="L1449" s="45">
        <f t="shared" si="324"/>
        <v>4579144.7490234375</v>
      </c>
      <c r="M1449" s="45">
        <f t="shared" si="325"/>
        <v>4471.8210439682007</v>
      </c>
      <c r="N1449" s="14">
        <f t="shared" si="326"/>
        <v>4.367012738250196</v>
      </c>
      <c r="O1449" s="194" t="s">
        <v>30566</v>
      </c>
      <c r="P1449" s="197" t="s">
        <v>30862</v>
      </c>
    </row>
    <row r="1450" spans="3:17" ht="20.100000000000001" customHeight="1" x14ac:dyDescent="0.3">
      <c r="C1450" s="7" t="s">
        <v>38108</v>
      </c>
      <c r="D1450" s="217" t="s">
        <v>4552</v>
      </c>
      <c r="E1450" s="36" t="s">
        <v>10684</v>
      </c>
      <c r="F1450" s="51">
        <v>4.5</v>
      </c>
      <c r="G1450" s="9" t="s">
        <v>704</v>
      </c>
      <c r="H1450" s="9" t="s">
        <v>3740</v>
      </c>
      <c r="I1450" s="9">
        <v>1984</v>
      </c>
      <c r="J1450" s="9"/>
      <c r="K1450" s="45">
        <v>4687125472</v>
      </c>
      <c r="L1450" s="45">
        <f t="shared" si="324"/>
        <v>4577270.96875</v>
      </c>
      <c r="M1450" s="45">
        <f t="shared" si="325"/>
        <v>4469.9911804199219</v>
      </c>
      <c r="N1450" s="14">
        <f t="shared" si="326"/>
        <v>4.36522576212883</v>
      </c>
      <c r="O1450" s="194" t="s">
        <v>30560</v>
      </c>
      <c r="P1450" s="197" t="s">
        <v>30863</v>
      </c>
    </row>
    <row r="1451" spans="3:17" ht="20.100000000000001" customHeight="1" x14ac:dyDescent="0.3">
      <c r="C1451" s="12" t="s">
        <v>38109</v>
      </c>
      <c r="D1451" s="217" t="s">
        <v>4555</v>
      </c>
      <c r="E1451" s="36" t="s">
        <v>10685</v>
      </c>
      <c r="F1451" s="51">
        <v>4</v>
      </c>
      <c r="G1451" s="9" t="s">
        <v>704</v>
      </c>
      <c r="H1451" s="9" t="s">
        <v>3740</v>
      </c>
      <c r="I1451" s="9">
        <v>1985</v>
      </c>
      <c r="J1451" s="9"/>
      <c r="K1451" s="45">
        <v>4690309167</v>
      </c>
      <c r="L1451" s="45">
        <f t="shared" si="324"/>
        <v>4580380.0458984375</v>
      </c>
      <c r="M1451" s="45">
        <f t="shared" si="325"/>
        <v>4473.0273885726929</v>
      </c>
      <c r="N1451" s="14">
        <f t="shared" si="326"/>
        <v>4.3681908091530204</v>
      </c>
      <c r="O1451" s="194" t="s">
        <v>30560</v>
      </c>
      <c r="P1451" s="197" t="s">
        <v>30864</v>
      </c>
    </row>
    <row r="1452" spans="3:17" ht="20.100000000000001" customHeight="1" x14ac:dyDescent="0.3">
      <c r="C1452" s="12" t="s">
        <v>38110</v>
      </c>
      <c r="D1452" s="217" t="s">
        <v>4564</v>
      </c>
      <c r="E1452" s="36" t="s">
        <v>10686</v>
      </c>
      <c r="F1452" s="51">
        <v>4.3</v>
      </c>
      <c r="G1452" s="9" t="s">
        <v>704</v>
      </c>
      <c r="H1452" s="9" t="s">
        <v>3740</v>
      </c>
      <c r="I1452" s="9">
        <v>1986</v>
      </c>
      <c r="J1452" s="9"/>
      <c r="K1452" s="45">
        <v>4688387827</v>
      </c>
      <c r="L1452" s="45">
        <f t="shared" si="324"/>
        <v>4578503.7373046875</v>
      </c>
      <c r="M1452" s="45">
        <f t="shared" si="325"/>
        <v>4471.1950559616089</v>
      </c>
      <c r="N1452" s="14">
        <f t="shared" si="326"/>
        <v>4.3664014218375087</v>
      </c>
      <c r="O1452" s="194" t="s">
        <v>30865</v>
      </c>
      <c r="P1452" s="197" t="s">
        <v>30866</v>
      </c>
    </row>
    <row r="1453" spans="3:17" ht="20.100000000000001" customHeight="1" x14ac:dyDescent="0.3">
      <c r="C1453" s="7" t="s">
        <v>38111</v>
      </c>
      <c r="D1453" s="217" t="s">
        <v>4574</v>
      </c>
      <c r="E1453" s="36" t="s">
        <v>10687</v>
      </c>
      <c r="F1453" s="51">
        <v>3.9</v>
      </c>
      <c r="G1453" s="9" t="s">
        <v>704</v>
      </c>
      <c r="H1453" s="9" t="s">
        <v>3740</v>
      </c>
      <c r="I1453" s="9">
        <v>1988</v>
      </c>
      <c r="J1453" s="9"/>
      <c r="K1453" s="45">
        <v>4684126294</v>
      </c>
      <c r="L1453" s="45">
        <f t="shared" si="324"/>
        <v>4574342.083984375</v>
      </c>
      <c r="M1453" s="45">
        <f t="shared" si="325"/>
        <v>4467.1309413909912</v>
      </c>
      <c r="N1453" s="14">
        <f t="shared" si="326"/>
        <v>4.3624325599521399</v>
      </c>
      <c r="O1453" s="194" t="s">
        <v>30562</v>
      </c>
      <c r="P1453" s="197" t="s">
        <v>30867</v>
      </c>
    </row>
    <row r="1454" spans="3:17" ht="20.100000000000001" customHeight="1" x14ac:dyDescent="0.3">
      <c r="C1454" s="7" t="s">
        <v>38112</v>
      </c>
      <c r="D1454" s="217" t="s">
        <v>4588</v>
      </c>
      <c r="E1454" s="36" t="s">
        <v>10688</v>
      </c>
      <c r="F1454" s="51">
        <v>3.7</v>
      </c>
      <c r="G1454" s="9" t="s">
        <v>704</v>
      </c>
      <c r="H1454" s="9" t="s">
        <v>3740</v>
      </c>
      <c r="I1454" s="9">
        <v>1989</v>
      </c>
      <c r="J1454" s="9"/>
      <c r="K1454" s="45">
        <v>4689659327</v>
      </c>
      <c r="L1454" s="45">
        <f t="shared" si="324"/>
        <v>4579745.4365234375</v>
      </c>
      <c r="M1454" s="45">
        <f t="shared" si="325"/>
        <v>4472.4076528549194</v>
      </c>
      <c r="N1454" s="14">
        <f t="shared" si="326"/>
        <v>4.3675855984911323</v>
      </c>
      <c r="O1454" s="194" t="s">
        <v>30560</v>
      </c>
      <c r="P1454" s="197" t="s">
        <v>30868</v>
      </c>
    </row>
    <row r="1455" spans="3:17" ht="20.100000000000001" customHeight="1" x14ac:dyDescent="0.3">
      <c r="C1455" s="7" t="s">
        <v>38113</v>
      </c>
      <c r="D1455" s="217" t="s">
        <v>4589</v>
      </c>
      <c r="E1455" s="36" t="s">
        <v>10689</v>
      </c>
      <c r="F1455" s="51">
        <v>3.2</v>
      </c>
      <c r="G1455" s="9" t="s">
        <v>704</v>
      </c>
      <c r="H1455" s="9" t="s">
        <v>3740</v>
      </c>
      <c r="I1455" s="9">
        <v>1993</v>
      </c>
      <c r="J1455" s="9"/>
      <c r="K1455" s="45">
        <v>4690296874</v>
      </c>
      <c r="L1455" s="45">
        <f t="shared" si="324"/>
        <v>4580368.041015625</v>
      </c>
      <c r="M1455" s="45">
        <f t="shared" si="325"/>
        <v>4473.0156650543213</v>
      </c>
      <c r="N1455" s="14">
        <f t="shared" si="326"/>
        <v>4.3681793604046106</v>
      </c>
      <c r="O1455" s="194" t="s">
        <v>30560</v>
      </c>
      <c r="P1455" s="197" t="s">
        <v>30869</v>
      </c>
    </row>
    <row r="1456" spans="3:17" ht="20.100000000000001" customHeight="1" x14ac:dyDescent="0.3">
      <c r="C1456" s="12" t="s">
        <v>38409</v>
      </c>
      <c r="D1456" s="217" t="s">
        <v>4650</v>
      </c>
      <c r="E1456" s="36" t="s">
        <v>10690</v>
      </c>
      <c r="F1456" s="51">
        <v>3.1</v>
      </c>
      <c r="G1456" s="9" t="s">
        <v>704</v>
      </c>
      <c r="H1456" s="9" t="s">
        <v>3740</v>
      </c>
      <c r="I1456" s="9">
        <v>2001</v>
      </c>
      <c r="J1456" s="9"/>
      <c r="K1456" s="45">
        <v>4686786109</v>
      </c>
      <c r="L1456" s="45">
        <f t="shared" si="324"/>
        <v>4576939.5595703125</v>
      </c>
      <c r="M1456" s="45">
        <f t="shared" si="325"/>
        <v>4469.6675386428833</v>
      </c>
      <c r="N1456" s="14">
        <f t="shared" si="326"/>
        <v>4.3649097057059407</v>
      </c>
      <c r="O1456" s="194" t="s">
        <v>30870</v>
      </c>
      <c r="P1456" s="197" t="s">
        <v>30871</v>
      </c>
    </row>
    <row r="1457" spans="3:17" ht="20.100000000000001" customHeight="1" x14ac:dyDescent="0.3">
      <c r="C1457" s="48" t="s">
        <v>38171</v>
      </c>
      <c r="D1457" s="157" t="s">
        <v>7986</v>
      </c>
      <c r="E1457" s="36" t="s">
        <v>10583</v>
      </c>
      <c r="F1457" s="81">
        <v>3.7</v>
      </c>
      <c r="G1457" s="13" t="s">
        <v>704</v>
      </c>
      <c r="H1457" s="13" t="s">
        <v>5878</v>
      </c>
      <c r="I1457" s="79">
        <v>2003</v>
      </c>
      <c r="J1457" s="79"/>
      <c r="K1457" s="73">
        <v>4692061076</v>
      </c>
      <c r="L1457" s="45">
        <f t="shared" ref="L1457" si="327">IF(K1457/1024 &gt;1,K1457/1024," ")</f>
        <v>4582090.89453125</v>
      </c>
      <c r="M1457" s="45">
        <f t="shared" ref="M1457" si="328">IF(K1457/1048576 &gt;1,K1457/1048576," ")</f>
        <v>4474.6981391906738</v>
      </c>
      <c r="N1457" s="14">
        <f t="shared" ref="N1457" si="329">IF(K1457&gt;999999999,K1457/1073741824," ")</f>
        <v>4.3698224015533924</v>
      </c>
      <c r="O1457" s="194" t="s">
        <v>30570</v>
      </c>
      <c r="P1457" s="197" t="s">
        <v>30571</v>
      </c>
    </row>
    <row r="1458" spans="3:17" ht="20.100000000000001" customHeight="1" x14ac:dyDescent="0.3">
      <c r="C1458" s="12" t="s">
        <v>38410</v>
      </c>
      <c r="D1458" s="217" t="s">
        <v>4471</v>
      </c>
      <c r="E1458" s="36" t="s">
        <v>10691</v>
      </c>
      <c r="F1458" s="51">
        <v>4.5</v>
      </c>
      <c r="G1458" s="9"/>
      <c r="H1458" s="13" t="s">
        <v>3744</v>
      </c>
      <c r="I1458" s="9">
        <v>2009</v>
      </c>
      <c r="J1458" s="9"/>
      <c r="K1458" s="45">
        <v>3763635046</v>
      </c>
      <c r="L1458" s="45">
        <f t="shared" si="324"/>
        <v>3675424.849609375</v>
      </c>
      <c r="M1458" s="45">
        <f t="shared" si="325"/>
        <v>3589.2820796966553</v>
      </c>
      <c r="N1458" s="14">
        <f t="shared" si="326"/>
        <v>3.5051582809537649</v>
      </c>
      <c r="O1458" s="194" t="s">
        <v>30872</v>
      </c>
      <c r="P1458" s="197" t="s">
        <v>30873</v>
      </c>
    </row>
    <row r="1459" spans="3:17" ht="20.100000000000001" customHeight="1" x14ac:dyDescent="0.3">
      <c r="C1459" s="12"/>
      <c r="D1459" s="217"/>
      <c r="E1459" s="36"/>
      <c r="F1459" s="51"/>
      <c r="G1459" s="9"/>
      <c r="H1459" s="13"/>
      <c r="I1459" s="9"/>
      <c r="J1459" s="9"/>
      <c r="K1459" s="45"/>
      <c r="L1459" s="45"/>
      <c r="M1459" s="45"/>
      <c r="N1459" s="14"/>
    </row>
    <row r="1460" spans="3:17" ht="27" customHeight="1" x14ac:dyDescent="0.35">
      <c r="C1460" s="268" t="s">
        <v>532</v>
      </c>
      <c r="D1460" s="167"/>
      <c r="E1460" s="36"/>
      <c r="F1460" s="81"/>
      <c r="G1460" s="13"/>
      <c r="H1460" s="13"/>
      <c r="I1460" s="79"/>
      <c r="J1460" s="79"/>
      <c r="K1460" s="73"/>
      <c r="L1460" s="45"/>
      <c r="M1460" s="45"/>
      <c r="N1460" s="14"/>
    </row>
    <row r="1461" spans="3:17" ht="20.100000000000001" customHeight="1" x14ac:dyDescent="0.3">
      <c r="C1461" s="102" t="s">
        <v>38411</v>
      </c>
      <c r="D1461" s="159" t="s">
        <v>532</v>
      </c>
      <c r="E1461" s="36" t="s">
        <v>17406</v>
      </c>
      <c r="F1461" s="104">
        <v>6.8</v>
      </c>
      <c r="G1461" s="94" t="s">
        <v>704</v>
      </c>
      <c r="H1461" s="94" t="s">
        <v>3756</v>
      </c>
      <c r="I1461" s="94">
        <v>1987</v>
      </c>
      <c r="J1461" s="94"/>
      <c r="K1461" s="90">
        <v>2162203278</v>
      </c>
      <c r="L1461" s="90">
        <f>IF(K1461/1024 &gt;1,K1461/1024," ")</f>
        <v>2111526.638671875</v>
      </c>
      <c r="M1461" s="90">
        <f>IF(K1461/1048576 &gt;1,K1461/1048576," ")</f>
        <v>2062.0377330780029</v>
      </c>
      <c r="N1461" s="91">
        <f>IF(K1461&gt;999999999,K1461/1073741824," ")</f>
        <v>2.0137087237089872</v>
      </c>
      <c r="O1461" s="194" t="s">
        <v>22672</v>
      </c>
      <c r="P1461" s="197" t="s">
        <v>29847</v>
      </c>
    </row>
    <row r="1462" spans="3:17" ht="20.100000000000001" customHeight="1" x14ac:dyDescent="0.3">
      <c r="C1462" s="12" t="s">
        <v>38114</v>
      </c>
      <c r="D1462" s="160" t="s">
        <v>1828</v>
      </c>
      <c r="E1462" s="36" t="s">
        <v>17405</v>
      </c>
      <c r="F1462" s="104">
        <v>5.7</v>
      </c>
      <c r="G1462" s="101" t="s">
        <v>704</v>
      </c>
      <c r="H1462" s="101" t="s">
        <v>3739</v>
      </c>
      <c r="I1462" s="94">
        <v>2010</v>
      </c>
      <c r="J1462" s="94"/>
      <c r="K1462" s="90">
        <v>2480440065</v>
      </c>
      <c r="L1462" s="90">
        <f>IF(K1462/1024 &gt;1,K1462/1024," ")</f>
        <v>2422304.7509765625</v>
      </c>
      <c r="M1462" s="90">
        <f>IF(K1462/1048576 &gt;1,K1462/1048576," ")</f>
        <v>2365.5319833755493</v>
      </c>
      <c r="N1462" s="91">
        <f>IF(K1462&gt;999999999,K1462/1073741824," ")</f>
        <v>2.3100898275151849</v>
      </c>
      <c r="O1462" s="194" t="s">
        <v>29845</v>
      </c>
      <c r="P1462" s="197" t="s">
        <v>29846</v>
      </c>
    </row>
    <row r="1463" spans="3:17" ht="20.100000000000001" customHeight="1" x14ac:dyDescent="0.25"/>
    <row r="1464" spans="3:17" ht="27" customHeight="1" x14ac:dyDescent="0.35">
      <c r="C1464" s="268" t="s">
        <v>4553</v>
      </c>
      <c r="D1464" s="167"/>
      <c r="E1464" s="36"/>
      <c r="F1464" s="81"/>
      <c r="G1464" s="13"/>
      <c r="H1464" s="13"/>
      <c r="I1464" s="79"/>
      <c r="J1464" s="79"/>
      <c r="K1464" s="73"/>
      <c r="L1464" s="45"/>
      <c r="M1464" s="45"/>
      <c r="N1464" s="14"/>
    </row>
    <row r="1465" spans="3:17" ht="20.100000000000001" customHeight="1" x14ac:dyDescent="0.3">
      <c r="C1465" s="102" t="s">
        <v>38115</v>
      </c>
      <c r="D1465" s="160" t="s">
        <v>4553</v>
      </c>
      <c r="E1465" s="36" t="s">
        <v>17440</v>
      </c>
      <c r="F1465" s="104">
        <v>5.5</v>
      </c>
      <c r="G1465" s="101" t="s">
        <v>704</v>
      </c>
      <c r="H1465" s="101" t="s">
        <v>3745</v>
      </c>
      <c r="I1465" s="101">
        <v>2005</v>
      </c>
      <c r="J1465" s="101"/>
      <c r="K1465" s="90">
        <v>2614295999</v>
      </c>
      <c r="L1465" s="90">
        <f>IF(K1465/1024 &gt;1,K1465/1024," ")</f>
        <v>2553023.4365234375</v>
      </c>
      <c r="M1465" s="90">
        <f>IF(K1465/1048576 &gt;1,K1465/1048576," ")</f>
        <v>2493.1869497299194</v>
      </c>
      <c r="N1465" s="91">
        <f>IF(K1465&gt;999999999,K1465/1073741824," ")</f>
        <v>2.4347528805956244</v>
      </c>
      <c r="O1465" s="194" t="s">
        <v>29908</v>
      </c>
      <c r="P1465" s="197" t="s">
        <v>29909</v>
      </c>
    </row>
    <row r="1466" spans="3:17" ht="20.100000000000001" customHeight="1" x14ac:dyDescent="0.3">
      <c r="C1466" s="12" t="s">
        <v>38116</v>
      </c>
      <c r="D1466" s="160" t="s">
        <v>4547</v>
      </c>
      <c r="E1466" s="36" t="s">
        <v>17439</v>
      </c>
      <c r="F1466" s="104">
        <v>5.6</v>
      </c>
      <c r="G1466" s="101" t="s">
        <v>704</v>
      </c>
      <c r="H1466" s="101" t="s">
        <v>3739</v>
      </c>
      <c r="I1466" s="101">
        <v>2013</v>
      </c>
      <c r="J1466" s="101"/>
      <c r="K1466" s="90">
        <v>4091562121</v>
      </c>
      <c r="L1466" s="90">
        <f>IF(K1466/1024 &gt;1,K1466/1024," ")</f>
        <v>3995666.1337890625</v>
      </c>
      <c r="M1466" s="90">
        <f>IF(K1466/1048576 &gt;1,K1466/1048576," ")</f>
        <v>3902.0177087783813</v>
      </c>
      <c r="N1466" s="91">
        <f>IF(K1466&gt;999999999,K1466/1073741824," ")</f>
        <v>3.810564168728888</v>
      </c>
      <c r="O1466" s="194" t="s">
        <v>29906</v>
      </c>
      <c r="P1466" s="197" t="s">
        <v>29907</v>
      </c>
    </row>
    <row r="1467" spans="3:17" ht="20.100000000000001" customHeight="1" x14ac:dyDescent="0.25"/>
    <row r="1468" spans="3:17" ht="27" customHeight="1" x14ac:dyDescent="0.35">
      <c r="C1468" s="8" t="s">
        <v>289</v>
      </c>
      <c r="F1468" s="49"/>
      <c r="G1468" s="9"/>
      <c r="H1468" s="9"/>
      <c r="I1468" s="19"/>
      <c r="J1468" s="19"/>
      <c r="K1468" s="22"/>
      <c r="L1468" s="45" t="str">
        <f>IF(K1468/1024 &gt;1,K1468/1024," ")</f>
        <v xml:space="preserve"> </v>
      </c>
      <c r="M1468" s="45" t="str">
        <f>IF(K1468/1048576 &gt;1,K1468/1048576," ")</f>
        <v xml:space="preserve"> </v>
      </c>
      <c r="N1468" s="14" t="str">
        <f>IF(K1468&gt;999999999,K1468/1073741824," ")</f>
        <v xml:space="preserve"> </v>
      </c>
      <c r="Q1468" s="89"/>
    </row>
    <row r="1469" spans="3:17" ht="20.100000000000001" customHeight="1" x14ac:dyDescent="0.3">
      <c r="C1469" s="7" t="s">
        <v>38412</v>
      </c>
      <c r="D1469" s="217" t="s">
        <v>289</v>
      </c>
      <c r="E1469" s="36" t="s">
        <v>10560</v>
      </c>
      <c r="F1469" s="51">
        <v>6.4</v>
      </c>
      <c r="G1469" s="9" t="s">
        <v>704</v>
      </c>
      <c r="H1469" s="9" t="s">
        <v>3739</v>
      </c>
      <c r="I1469" s="9">
        <v>2000</v>
      </c>
      <c r="J1469" s="9"/>
      <c r="K1469" s="45">
        <v>4788714731</v>
      </c>
      <c r="L1469" s="45">
        <f t="shared" ref="L1469:L1475" si="330">IF(K1469/1024 &gt;1,K1469/1024," ")</f>
        <v>4676479.2294921875</v>
      </c>
      <c r="M1469" s="45">
        <f t="shared" ref="M1469:M1475" si="331">IF(K1469/1048576 &gt;1,K1469/1048576," ")</f>
        <v>4566.8742475509644</v>
      </c>
      <c r="N1469" s="14">
        <f t="shared" ref="N1469:N1475" si="332">IF(K1469&gt;999999999,K1469/1073741824," ")</f>
        <v>4.4598381323739886</v>
      </c>
      <c r="O1469" s="194" t="s">
        <v>30874</v>
      </c>
      <c r="P1469" s="197" t="s">
        <v>30875</v>
      </c>
      <c r="Q1469" s="89"/>
    </row>
    <row r="1470" spans="3:17" ht="20.100000000000001" customHeight="1" x14ac:dyDescent="0.3">
      <c r="C1470" s="7" t="s">
        <v>38413</v>
      </c>
      <c r="D1470" s="178" t="s">
        <v>290</v>
      </c>
      <c r="E1470" s="36" t="s">
        <v>10561</v>
      </c>
      <c r="F1470" s="51">
        <v>6.4</v>
      </c>
      <c r="G1470" s="9" t="s">
        <v>704</v>
      </c>
      <c r="H1470" s="9" t="s">
        <v>3744</v>
      </c>
      <c r="I1470" s="9">
        <v>2003</v>
      </c>
      <c r="J1470" s="9"/>
      <c r="K1470" s="45">
        <v>4933071551</v>
      </c>
      <c r="L1470" s="45">
        <f t="shared" si="330"/>
        <v>4817452.6865234375</v>
      </c>
      <c r="M1470" s="45">
        <f t="shared" si="331"/>
        <v>4704.5436391830444</v>
      </c>
      <c r="N1470" s="14">
        <f t="shared" si="332"/>
        <v>4.5942808976396918</v>
      </c>
      <c r="O1470" s="194" t="s">
        <v>29679</v>
      </c>
      <c r="P1470" s="197" t="s">
        <v>30876</v>
      </c>
    </row>
    <row r="1471" spans="3:17" ht="20.100000000000001" customHeight="1" x14ac:dyDescent="0.3">
      <c r="C1471" s="7" t="s">
        <v>38414</v>
      </c>
      <c r="D1471" s="178" t="s">
        <v>291</v>
      </c>
      <c r="E1471" s="36" t="s">
        <v>10692</v>
      </c>
      <c r="F1471" s="51">
        <v>6.1</v>
      </c>
      <c r="G1471" s="9" t="s">
        <v>704</v>
      </c>
      <c r="H1471" s="9" t="s">
        <v>3744</v>
      </c>
      <c r="I1471" s="9">
        <v>2006</v>
      </c>
      <c r="J1471" s="9"/>
      <c r="K1471" s="45">
        <v>4870784227</v>
      </c>
      <c r="L1471" s="45">
        <f t="shared" si="330"/>
        <v>4756625.2216796875</v>
      </c>
      <c r="M1471" s="45">
        <f t="shared" si="331"/>
        <v>4645.1418180465698</v>
      </c>
      <c r="N1471" s="14">
        <f t="shared" si="332"/>
        <v>4.5362713066861033</v>
      </c>
      <c r="O1471" s="194" t="s">
        <v>30877</v>
      </c>
      <c r="P1471" s="197" t="s">
        <v>30878</v>
      </c>
    </row>
    <row r="1472" spans="3:17" ht="20.100000000000001" customHeight="1" x14ac:dyDescent="0.3">
      <c r="C1472" s="17" t="s">
        <v>38415</v>
      </c>
      <c r="D1472" s="178" t="s">
        <v>195</v>
      </c>
      <c r="E1472" s="36" t="s">
        <v>10693</v>
      </c>
      <c r="F1472" s="51">
        <v>6.1</v>
      </c>
      <c r="G1472" s="21" t="s">
        <v>704</v>
      </c>
      <c r="H1472" s="9" t="s">
        <v>3777</v>
      </c>
      <c r="I1472" s="26">
        <v>2009</v>
      </c>
      <c r="J1472" s="26"/>
      <c r="K1472" s="25">
        <v>4451028824</v>
      </c>
      <c r="L1472" s="45">
        <f t="shared" si="330"/>
        <v>4346707.8359375</v>
      </c>
      <c r="M1472" s="45">
        <f t="shared" si="331"/>
        <v>4244.8318710327148</v>
      </c>
      <c r="N1472" s="14">
        <f t="shared" si="332"/>
        <v>4.1453436240553856</v>
      </c>
      <c r="O1472" s="194" t="s">
        <v>30879</v>
      </c>
      <c r="P1472" s="197" t="s">
        <v>30880</v>
      </c>
      <c r="Q1472" s="89"/>
    </row>
    <row r="1473" spans="1:17" ht="20.100000000000001" customHeight="1" x14ac:dyDescent="0.3">
      <c r="C1473" s="7" t="s">
        <v>38416</v>
      </c>
      <c r="D1473" s="217" t="s">
        <v>1425</v>
      </c>
      <c r="E1473" s="36" t="s">
        <v>10694</v>
      </c>
      <c r="F1473" s="51">
        <v>6.9</v>
      </c>
      <c r="G1473" s="51" t="s">
        <v>704</v>
      </c>
      <c r="H1473" s="9" t="s">
        <v>3739</v>
      </c>
      <c r="I1473" s="9">
        <v>2011</v>
      </c>
      <c r="J1473" s="9"/>
      <c r="K1473" s="45">
        <v>5079494935</v>
      </c>
      <c r="L1473" s="45">
        <f t="shared" si="330"/>
        <v>4960444.2724609375</v>
      </c>
      <c r="M1473" s="45">
        <f t="shared" si="331"/>
        <v>4844.1838598251343</v>
      </c>
      <c r="N1473" s="14">
        <f t="shared" si="332"/>
        <v>4.7306483006104827</v>
      </c>
      <c r="O1473" s="194" t="s">
        <v>30881</v>
      </c>
      <c r="P1473" s="197" t="s">
        <v>30882</v>
      </c>
      <c r="Q1473" s="89"/>
    </row>
    <row r="1474" spans="1:17" ht="20.100000000000001" customHeight="1" x14ac:dyDescent="0.3">
      <c r="C1474" s="12" t="s">
        <v>38417</v>
      </c>
      <c r="D1474" s="217" t="s">
        <v>3587</v>
      </c>
      <c r="E1474" s="36" t="s">
        <v>10695</v>
      </c>
      <c r="F1474" s="51">
        <v>5.5</v>
      </c>
      <c r="G1474" s="9" t="s">
        <v>704</v>
      </c>
      <c r="H1474" s="9" t="s">
        <v>3744</v>
      </c>
      <c r="I1474" s="9">
        <v>2013</v>
      </c>
      <c r="J1474" s="9"/>
      <c r="K1474" s="45">
        <v>4756890206</v>
      </c>
      <c r="L1474" s="45">
        <f t="shared" si="330"/>
        <v>4645400.591796875</v>
      </c>
      <c r="M1474" s="45">
        <f t="shared" si="331"/>
        <v>4536.5240154266357</v>
      </c>
      <c r="N1474" s="14">
        <f t="shared" si="332"/>
        <v>4.430199233815074</v>
      </c>
      <c r="O1474" s="194" t="s">
        <v>30883</v>
      </c>
      <c r="P1474" s="197" t="s">
        <v>30884</v>
      </c>
    </row>
    <row r="1475" spans="1:17" ht="20.100000000000001" customHeight="1" x14ac:dyDescent="0.3">
      <c r="C1475" s="12" t="s">
        <v>38418</v>
      </c>
      <c r="D1475" s="217" t="s">
        <v>4852</v>
      </c>
      <c r="E1475" s="36" t="s">
        <v>10696</v>
      </c>
      <c r="F1475" s="51">
        <v>6.9</v>
      </c>
      <c r="G1475" s="9" t="s">
        <v>704</v>
      </c>
      <c r="H1475" s="9" t="s">
        <v>3744</v>
      </c>
      <c r="I1475" s="9">
        <v>2014</v>
      </c>
      <c r="J1475" s="9"/>
      <c r="K1475" s="45">
        <v>6591097618</v>
      </c>
      <c r="L1475" s="45">
        <f t="shared" si="330"/>
        <v>6436618.767578125</v>
      </c>
      <c r="M1475" s="45">
        <f t="shared" si="331"/>
        <v>6285.7605152130127</v>
      </c>
      <c r="N1475" s="14">
        <f t="shared" si="332"/>
        <v>6.1384380031377077</v>
      </c>
      <c r="O1475" s="194" t="s">
        <v>30885</v>
      </c>
      <c r="P1475" s="197" t="s">
        <v>30886</v>
      </c>
    </row>
    <row r="1476" spans="1:17" ht="20.100000000000001" customHeight="1" x14ac:dyDescent="0.3">
      <c r="C1476" s="213" t="s">
        <v>38419</v>
      </c>
      <c r="D1476" s="216" t="s">
        <v>6874</v>
      </c>
      <c r="E1476" s="36" t="s">
        <v>17454</v>
      </c>
      <c r="F1476" s="99">
        <v>5.9</v>
      </c>
      <c r="G1476" s="99" t="s">
        <v>704</v>
      </c>
      <c r="H1476" s="105" t="s">
        <v>4081</v>
      </c>
      <c r="I1476" s="101">
        <v>2016</v>
      </c>
      <c r="J1476" s="115"/>
      <c r="K1476" s="90">
        <v>5827529978</v>
      </c>
      <c r="L1476" s="90">
        <f>IF(K1476/1024 &gt;1,K1476/1024," ")</f>
        <v>5690947.244140625</v>
      </c>
      <c r="M1476" s="90">
        <f>IF(K1476/1048576 &gt;1,K1476/1048576," ")</f>
        <v>5557.5656681060791</v>
      </c>
      <c r="N1476" s="91">
        <f>IF(K1476&gt;999999999,K1476/1073741824," ")</f>
        <v>5.4273102227598429</v>
      </c>
      <c r="O1476" s="194" t="s">
        <v>29934</v>
      </c>
      <c r="P1476" s="197" t="s">
        <v>31600</v>
      </c>
    </row>
    <row r="1477" spans="1:17" ht="20.100000000000001" customHeight="1" x14ac:dyDescent="0.3">
      <c r="C1477" s="20" t="s">
        <v>38420</v>
      </c>
      <c r="D1477" s="167" t="s">
        <v>8719</v>
      </c>
      <c r="E1477" s="36" t="s">
        <v>10697</v>
      </c>
      <c r="F1477" s="81">
        <v>5.2</v>
      </c>
      <c r="G1477" s="13" t="s">
        <v>704</v>
      </c>
      <c r="H1477" s="13" t="s">
        <v>3757</v>
      </c>
      <c r="I1477" s="79">
        <v>2019</v>
      </c>
      <c r="J1477" s="79"/>
      <c r="K1477" s="73">
        <v>5180346368</v>
      </c>
      <c r="L1477" s="45">
        <f t="shared" ref="L1477" si="333">IF(K1477/1024 &gt;1,K1477/1024," ")</f>
        <v>5058932</v>
      </c>
      <c r="M1477" s="45">
        <f t="shared" ref="M1477" si="334">IF(K1477/1048576 &gt;1,K1477/1048576," ")</f>
        <v>4940.36328125</v>
      </c>
      <c r="N1477" s="14">
        <f t="shared" ref="N1477" si="335">IF(K1477&gt;999999999,K1477/1073741824," ")</f>
        <v>4.8245735168457031</v>
      </c>
      <c r="O1477" s="194" t="s">
        <v>30887</v>
      </c>
      <c r="P1477" s="197" t="s">
        <v>30888</v>
      </c>
    </row>
    <row r="1478" spans="1:17" ht="20.100000000000001" customHeight="1" x14ac:dyDescent="0.3">
      <c r="C1478" s="20"/>
      <c r="D1478" s="167"/>
      <c r="E1478" s="36"/>
      <c r="F1478" s="81"/>
      <c r="G1478" s="13"/>
      <c r="H1478" s="13"/>
      <c r="I1478" s="79"/>
      <c r="J1478" s="79"/>
      <c r="K1478" s="73"/>
      <c r="L1478" s="45" t="str">
        <f>IF(K1478/1024 &gt;1,K1478/1024," ")</f>
        <v xml:space="preserve"> </v>
      </c>
      <c r="M1478" s="45" t="str">
        <f>IF(K1478/1048576 &gt;1,K1478/1048576," ")</f>
        <v xml:space="preserve"> </v>
      </c>
      <c r="N1478" s="14" t="str">
        <f>IF(K1478&gt;999999999,K1478/1073741824," ")</f>
        <v xml:space="preserve"> </v>
      </c>
    </row>
    <row r="1479" spans="1:17" ht="27" customHeight="1" x14ac:dyDescent="0.35">
      <c r="C1479" s="268" t="s">
        <v>33161</v>
      </c>
      <c r="D1479" s="167"/>
      <c r="E1479" s="36"/>
      <c r="F1479" s="81"/>
      <c r="G1479" s="13"/>
      <c r="H1479" s="13"/>
      <c r="I1479" s="79"/>
      <c r="J1479" s="79"/>
      <c r="K1479" s="73"/>
      <c r="L1479" s="45"/>
      <c r="M1479" s="45"/>
      <c r="N1479" s="14"/>
    </row>
    <row r="1480" spans="1:17" ht="20.100000000000001" customHeight="1" x14ac:dyDescent="0.3">
      <c r="C1480" s="102" t="s">
        <v>38421</v>
      </c>
      <c r="D1480" s="159" t="s">
        <v>853</v>
      </c>
      <c r="E1480" s="36" t="s">
        <v>17458</v>
      </c>
      <c r="F1480" s="104">
        <v>5.0999999999999996</v>
      </c>
      <c r="G1480" s="99" t="s">
        <v>704</v>
      </c>
      <c r="H1480" s="101" t="s">
        <v>4081</v>
      </c>
      <c r="I1480" s="101">
        <v>2002</v>
      </c>
      <c r="J1480" s="101"/>
      <c r="K1480" s="90">
        <v>3722338217</v>
      </c>
      <c r="L1480" s="90">
        <f>IF(K1480/1024 &gt;1,K1480/1024," ")</f>
        <v>3635095.9150390625</v>
      </c>
      <c r="M1480" s="90">
        <f>IF(K1480/1048576 &gt;1,K1480/1048576," ")</f>
        <v>3549.8983545303345</v>
      </c>
      <c r="N1480" s="91">
        <f>IF(K1480&gt;999999999,K1480/1073741824," ")</f>
        <v>3.4666976118460298</v>
      </c>
      <c r="O1480" s="194" t="s">
        <v>17624</v>
      </c>
      <c r="P1480" s="197" t="s">
        <v>29938</v>
      </c>
    </row>
    <row r="1481" spans="1:17" ht="20.100000000000001" customHeight="1" x14ac:dyDescent="0.3">
      <c r="C1481" s="20" t="s">
        <v>38422</v>
      </c>
      <c r="D1481" s="167" t="s">
        <v>8299</v>
      </c>
      <c r="E1481" s="36" t="s">
        <v>17456</v>
      </c>
      <c r="F1481" s="81">
        <v>3.6</v>
      </c>
      <c r="G1481" s="13" t="s">
        <v>704</v>
      </c>
      <c r="H1481" s="13" t="s">
        <v>4081</v>
      </c>
      <c r="I1481" s="79">
        <v>2005</v>
      </c>
      <c r="J1481" s="79"/>
      <c r="K1481" s="73">
        <v>3923202048</v>
      </c>
      <c r="L1481" s="90">
        <f>IF(K1481/1024 &gt;1,K1481/1024," ")</f>
        <v>3831252</v>
      </c>
      <c r="M1481" s="90">
        <f>IF(K1481/1048576 &gt;1,K1481/1048576," ")</f>
        <v>3741.45703125</v>
      </c>
      <c r="N1481" s="91">
        <f>IF(K1481&gt;999999999,K1481/1073741824," ")</f>
        <v>3.6537666320800781</v>
      </c>
      <c r="O1481" s="194" t="s">
        <v>17540</v>
      </c>
      <c r="P1481" s="197" t="s">
        <v>29935</v>
      </c>
    </row>
    <row r="1482" spans="1:17" ht="20.100000000000001" customHeight="1" x14ac:dyDescent="0.3">
      <c r="C1482" s="48" t="s">
        <v>38423</v>
      </c>
      <c r="D1482" s="168" t="s">
        <v>7419</v>
      </c>
      <c r="E1482" s="36" t="s">
        <v>17457</v>
      </c>
      <c r="F1482" s="99">
        <v>4.0999999999999996</v>
      </c>
      <c r="G1482" s="99" t="s">
        <v>704</v>
      </c>
      <c r="H1482" s="105" t="s">
        <v>4081</v>
      </c>
      <c r="I1482" s="101">
        <v>2017</v>
      </c>
      <c r="J1482" s="101"/>
      <c r="K1482" s="90">
        <v>5031599558</v>
      </c>
      <c r="L1482" s="90">
        <f>IF(K1482/1024 &gt;1,K1482/1024," ")</f>
        <v>4913671.443359375</v>
      </c>
      <c r="M1482" s="90">
        <f>IF(K1482/1048576 &gt;1,K1482/1048576," ")</f>
        <v>4798.5072689056396</v>
      </c>
      <c r="N1482" s="91">
        <f>IF(K1482&gt;999999999,K1482/1073741824," ")</f>
        <v>4.6860422547906637</v>
      </c>
      <c r="O1482" s="194" t="s">
        <v>29936</v>
      </c>
      <c r="P1482" s="197" t="s">
        <v>29937</v>
      </c>
    </row>
    <row r="1483" spans="1:17" ht="20.100000000000001" customHeight="1" x14ac:dyDescent="0.3">
      <c r="A1483" s="44" t="s">
        <v>6916</v>
      </c>
      <c r="C1483" s="20"/>
      <c r="D1483" s="167"/>
      <c r="E1483" s="36"/>
      <c r="F1483" s="81"/>
      <c r="G1483" s="13"/>
      <c r="H1483" s="13"/>
      <c r="I1483" s="79"/>
      <c r="J1483" s="79"/>
      <c r="K1483" s="73"/>
      <c r="L1483" s="45" t="str">
        <f t="shared" ref="L1483:L1490" si="336">IF(K1483/1024 &gt;1,K1483/1024," ")</f>
        <v xml:space="preserve"> </v>
      </c>
      <c r="M1483" s="45" t="str">
        <f t="shared" ref="M1483:M1490" si="337">IF(K1483/1048576 &gt;1,K1483/1048576," ")</f>
        <v xml:space="preserve"> </v>
      </c>
      <c r="N1483" s="14" t="str">
        <f t="shared" ref="N1483:N1490" si="338">IF(K1483&gt;999999999,K1483/1073741824," ")</f>
        <v xml:space="preserve"> </v>
      </c>
    </row>
    <row r="1484" spans="1:17" ht="20.100000000000001" customHeight="1" x14ac:dyDescent="0.3">
      <c r="C1484" s="20"/>
      <c r="D1484" s="167"/>
      <c r="E1484" s="36"/>
      <c r="F1484" s="81"/>
      <c r="G1484" s="13"/>
      <c r="H1484" s="13"/>
      <c r="I1484" s="79"/>
      <c r="J1484" s="79"/>
      <c r="K1484" s="73"/>
      <c r="L1484" s="45" t="str">
        <f t="shared" si="336"/>
        <v xml:space="preserve"> </v>
      </c>
      <c r="M1484" s="45" t="str">
        <f t="shared" si="337"/>
        <v xml:space="preserve"> </v>
      </c>
      <c r="N1484" s="14" t="str">
        <f t="shared" si="338"/>
        <v xml:space="preserve"> </v>
      </c>
    </row>
    <row r="1485" spans="1:17" ht="20.100000000000001" customHeight="1" x14ac:dyDescent="0.3">
      <c r="C1485" s="20"/>
      <c r="D1485" s="167"/>
      <c r="E1485" s="36"/>
      <c r="F1485" s="81"/>
      <c r="G1485" s="13"/>
      <c r="H1485" s="13"/>
      <c r="I1485" s="79"/>
      <c r="J1485" s="79"/>
      <c r="K1485" s="73"/>
      <c r="L1485" s="45" t="str">
        <f t="shared" si="336"/>
        <v xml:space="preserve"> </v>
      </c>
      <c r="M1485" s="45" t="str">
        <f t="shared" si="337"/>
        <v xml:space="preserve"> </v>
      </c>
      <c r="N1485" s="14" t="str">
        <f t="shared" si="338"/>
        <v xml:space="preserve"> </v>
      </c>
    </row>
    <row r="1486" spans="1:17" ht="20.100000000000001" customHeight="1" x14ac:dyDescent="0.3">
      <c r="C1486" s="20"/>
      <c r="D1486" s="167"/>
      <c r="E1486" s="36"/>
      <c r="F1486" s="81"/>
      <c r="G1486" s="13"/>
      <c r="H1486" s="13"/>
      <c r="I1486" s="79"/>
      <c r="J1486" s="79"/>
      <c r="K1486" s="73"/>
      <c r="L1486" s="45" t="str">
        <f t="shared" si="336"/>
        <v xml:space="preserve"> </v>
      </c>
      <c r="M1486" s="45" t="str">
        <f t="shared" si="337"/>
        <v xml:space="preserve"> </v>
      </c>
      <c r="N1486" s="14" t="str">
        <f t="shared" si="338"/>
        <v xml:space="preserve"> </v>
      </c>
    </row>
    <row r="1487" spans="1:17" ht="20.100000000000001" customHeight="1" x14ac:dyDescent="0.3">
      <c r="C1487" s="20"/>
      <c r="D1487" s="167"/>
      <c r="E1487" s="36"/>
      <c r="F1487" s="81"/>
      <c r="G1487" s="13"/>
      <c r="H1487" s="13"/>
      <c r="I1487" s="79"/>
      <c r="J1487" s="79"/>
      <c r="K1487" s="73"/>
      <c r="L1487" s="45" t="str">
        <f t="shared" si="336"/>
        <v xml:space="preserve"> </v>
      </c>
      <c r="M1487" s="45" t="str">
        <f t="shared" si="337"/>
        <v xml:space="preserve"> </v>
      </c>
      <c r="N1487" s="14" t="str">
        <f t="shared" si="338"/>
        <v xml:space="preserve"> </v>
      </c>
    </row>
    <row r="1488" spans="1:17" ht="20.100000000000001" customHeight="1" x14ac:dyDescent="0.3">
      <c r="C1488" s="20"/>
      <c r="D1488" s="167"/>
      <c r="E1488" s="36"/>
      <c r="F1488" s="81"/>
      <c r="G1488" s="13"/>
      <c r="H1488" s="13"/>
      <c r="I1488" s="79"/>
      <c r="J1488" s="79"/>
      <c r="K1488" s="73"/>
      <c r="L1488" s="45" t="str">
        <f t="shared" si="336"/>
        <v xml:space="preserve"> </v>
      </c>
      <c r="M1488" s="45" t="str">
        <f t="shared" si="337"/>
        <v xml:space="preserve"> </v>
      </c>
      <c r="N1488" s="14" t="str">
        <f t="shared" si="338"/>
        <v xml:space="preserve"> </v>
      </c>
    </row>
    <row r="1489" spans="3:17" ht="20.100000000000001" customHeight="1" x14ac:dyDescent="0.3">
      <c r="C1489" s="20"/>
      <c r="D1489" s="167"/>
      <c r="E1489" s="36"/>
      <c r="F1489" s="81"/>
      <c r="G1489" s="13"/>
      <c r="H1489" s="13"/>
      <c r="I1489" s="79"/>
      <c r="J1489" s="79"/>
      <c r="K1489" s="73"/>
      <c r="L1489" s="45" t="str">
        <f t="shared" si="336"/>
        <v xml:space="preserve"> </v>
      </c>
      <c r="M1489" s="45" t="str">
        <f t="shared" si="337"/>
        <v xml:space="preserve"> </v>
      </c>
      <c r="N1489" s="14" t="str">
        <f t="shared" si="338"/>
        <v xml:space="preserve"> </v>
      </c>
    </row>
    <row r="1490" spans="3:17" ht="20.100000000000001" customHeight="1" x14ac:dyDescent="0.3">
      <c r="C1490" s="20"/>
      <c r="D1490" s="167"/>
      <c r="E1490" s="36"/>
      <c r="F1490" s="81"/>
      <c r="G1490" s="13"/>
      <c r="H1490" s="13"/>
      <c r="I1490" s="79"/>
      <c r="J1490" s="79"/>
      <c r="K1490" s="73"/>
      <c r="L1490" s="45" t="str">
        <f t="shared" si="336"/>
        <v xml:space="preserve"> </v>
      </c>
      <c r="M1490" s="45" t="str">
        <f t="shared" si="337"/>
        <v xml:space="preserve"> </v>
      </c>
      <c r="N1490" s="14" t="str">
        <f t="shared" si="338"/>
        <v xml:space="preserve"> </v>
      </c>
    </row>
    <row r="1491" spans="3:17" ht="20.100000000000001" customHeight="1" x14ac:dyDescent="0.2">
      <c r="D1491" s="1"/>
      <c r="E1491" s="1"/>
      <c r="F1491" s="1"/>
      <c r="J1491" s="1"/>
      <c r="O1491" s="1"/>
      <c r="P1491" s="1"/>
    </row>
    <row r="1492" spans="3:17" ht="20.100000000000001" customHeight="1" x14ac:dyDescent="0.25"/>
    <row r="1493" spans="3:17" ht="20.100000000000001" customHeight="1" x14ac:dyDescent="0.25"/>
    <row r="1494" spans="3:17" ht="20.100000000000001" customHeight="1" x14ac:dyDescent="0.25"/>
    <row r="1495" spans="3:17" ht="20.100000000000001" customHeight="1" x14ac:dyDescent="0.2">
      <c r="D1495" s="1"/>
      <c r="E1495" s="1"/>
      <c r="F1495" s="1"/>
      <c r="J1495" s="1"/>
      <c r="O1495" s="1"/>
      <c r="P1495" s="1"/>
    </row>
    <row r="1496" spans="3:17" ht="20.100000000000001" customHeight="1" x14ac:dyDescent="0.2">
      <c r="D1496" s="1"/>
      <c r="E1496" s="1"/>
      <c r="F1496" s="1"/>
      <c r="J1496" s="1"/>
      <c r="O1496" s="1"/>
      <c r="P1496" s="1"/>
    </row>
    <row r="1497" spans="3:17" ht="20.100000000000001" customHeight="1" x14ac:dyDescent="0.2">
      <c r="D1497" s="1"/>
      <c r="E1497" s="1"/>
      <c r="F1497" s="1"/>
      <c r="J1497" s="1"/>
      <c r="O1497" s="1"/>
      <c r="P1497" s="1"/>
      <c r="Q1497" s="89"/>
    </row>
    <row r="1498" spans="3:17" ht="20.100000000000001" customHeight="1" x14ac:dyDescent="0.2">
      <c r="D1498" s="1"/>
      <c r="E1498" s="1"/>
      <c r="F1498" s="1"/>
      <c r="J1498" s="1"/>
      <c r="O1498" s="1"/>
      <c r="P1498" s="1"/>
    </row>
    <row r="1499" spans="3:17" ht="20.100000000000001" customHeight="1" x14ac:dyDescent="0.2">
      <c r="D1499" s="1"/>
      <c r="E1499" s="1"/>
      <c r="F1499" s="1"/>
      <c r="J1499" s="1"/>
      <c r="O1499" s="1"/>
      <c r="P1499" s="1"/>
    </row>
    <row r="1500" spans="3:17" ht="20.100000000000001" customHeight="1" x14ac:dyDescent="0.2">
      <c r="D1500" s="1"/>
      <c r="E1500" s="1"/>
      <c r="F1500" s="1"/>
      <c r="J1500" s="1"/>
      <c r="O1500" s="1"/>
      <c r="P1500" s="1"/>
    </row>
    <row r="1501" spans="3:17" ht="20.100000000000001" customHeight="1" x14ac:dyDescent="0.2">
      <c r="D1501" s="1"/>
      <c r="E1501" s="1"/>
      <c r="F1501" s="1"/>
      <c r="J1501" s="1"/>
      <c r="O1501" s="1"/>
      <c r="P1501" s="1"/>
    </row>
    <row r="1502" spans="3:17" ht="20.100000000000001" customHeight="1" x14ac:dyDescent="0.2">
      <c r="D1502" s="1"/>
      <c r="E1502" s="1"/>
      <c r="F1502" s="1"/>
      <c r="J1502" s="1"/>
      <c r="O1502" s="1"/>
      <c r="P1502" s="1"/>
    </row>
    <row r="1503" spans="3:17" ht="20.100000000000001" customHeight="1" x14ac:dyDescent="0.2">
      <c r="D1503" s="1"/>
      <c r="E1503" s="1"/>
      <c r="F1503" s="1"/>
      <c r="J1503" s="1"/>
      <c r="O1503" s="1"/>
      <c r="P1503" s="1"/>
    </row>
    <row r="1504" spans="3:17" ht="20.100000000000001" customHeight="1" x14ac:dyDescent="0.25"/>
    <row r="1505" spans="3:17" ht="20.100000000000001" customHeight="1" x14ac:dyDescent="0.25"/>
    <row r="1506" spans="3:17" ht="20.100000000000001" customHeight="1" x14ac:dyDescent="0.25"/>
    <row r="1507" spans="3:17" ht="20.100000000000001" customHeight="1" x14ac:dyDescent="0.2">
      <c r="D1507" s="1"/>
      <c r="E1507" s="1"/>
      <c r="F1507" s="1"/>
      <c r="J1507" s="1"/>
      <c r="O1507" s="1"/>
      <c r="P1507" s="1"/>
    </row>
    <row r="1508" spans="3:17" ht="20.100000000000001" customHeight="1" x14ac:dyDescent="0.2">
      <c r="D1508" s="1"/>
      <c r="E1508" s="1"/>
      <c r="F1508" s="1"/>
      <c r="J1508" s="1"/>
      <c r="O1508" s="1"/>
      <c r="P1508" s="1"/>
    </row>
    <row r="1509" spans="3:17" ht="20.100000000000001" customHeight="1" x14ac:dyDescent="0.2">
      <c r="D1509" s="1"/>
      <c r="E1509" s="1"/>
      <c r="F1509" s="1"/>
      <c r="J1509" s="1"/>
      <c r="O1509" s="1"/>
      <c r="P1509" s="1"/>
    </row>
    <row r="1510" spans="3:17" ht="20.100000000000001" customHeight="1" x14ac:dyDescent="0.25"/>
    <row r="1511" spans="3:17" ht="20.100000000000001" customHeight="1" x14ac:dyDescent="0.25"/>
    <row r="1512" spans="3:17" ht="20.100000000000001" customHeight="1" x14ac:dyDescent="0.25">
      <c r="Q1512" s="89"/>
    </row>
    <row r="1513" spans="3:17" ht="20.100000000000001" customHeight="1" x14ac:dyDescent="0.2">
      <c r="D1513" s="1"/>
      <c r="E1513" s="1"/>
      <c r="F1513" s="1"/>
      <c r="J1513" s="1"/>
      <c r="O1513" s="1"/>
      <c r="P1513" s="1"/>
      <c r="Q1513" s="89"/>
    </row>
    <row r="1514" spans="3:17" ht="20.100000000000001" customHeight="1" x14ac:dyDescent="0.2">
      <c r="D1514" s="1"/>
      <c r="E1514" s="1"/>
      <c r="F1514" s="1"/>
      <c r="J1514" s="1"/>
      <c r="O1514" s="1"/>
      <c r="P1514" s="1"/>
      <c r="Q1514" s="89"/>
    </row>
    <row r="1515" spans="3:17" ht="20.100000000000001" customHeight="1" x14ac:dyDescent="0.25">
      <c r="C1515" s="305"/>
      <c r="E1515" s="305"/>
      <c r="G1515" s="305"/>
      <c r="H1515" s="305"/>
      <c r="I1515" s="305"/>
      <c r="J1515" s="305"/>
      <c r="K1515" s="305"/>
      <c r="L1515" s="305"/>
      <c r="M1515" s="305"/>
      <c r="N1515" s="305"/>
    </row>
    <row r="1516" spans="3:17" ht="20.100000000000001" customHeight="1" x14ac:dyDescent="0.35">
      <c r="C1516" s="268"/>
      <c r="D1516" s="167"/>
      <c r="E1516" s="36"/>
      <c r="F1516" s="81"/>
      <c r="G1516" s="13"/>
      <c r="H1516" s="13"/>
      <c r="I1516" s="79"/>
      <c r="J1516" s="79"/>
      <c r="K1516" s="73"/>
      <c r="L1516" s="45"/>
      <c r="M1516" s="45"/>
      <c r="N1516" s="14"/>
    </row>
    <row r="1517" spans="3:17" ht="20.100000000000001" customHeight="1" x14ac:dyDescent="0.25">
      <c r="C1517" s="305"/>
      <c r="E1517" s="305"/>
      <c r="G1517" s="305"/>
      <c r="H1517" s="305"/>
      <c r="I1517" s="305"/>
      <c r="J1517" s="305"/>
      <c r="K1517" s="305"/>
      <c r="L1517" s="305"/>
      <c r="M1517" s="305"/>
      <c r="N1517" s="305"/>
    </row>
    <row r="1518" spans="3:17" ht="20.100000000000001" customHeight="1" x14ac:dyDescent="0.25">
      <c r="C1518" s="305"/>
      <c r="E1518" s="305"/>
      <c r="G1518" s="305"/>
      <c r="H1518" s="305"/>
      <c r="I1518" s="305"/>
      <c r="J1518" s="305"/>
      <c r="K1518" s="305"/>
      <c r="L1518" s="305"/>
      <c r="M1518" s="305"/>
      <c r="N1518" s="305"/>
    </row>
    <row r="1519" spans="3:17" ht="20.100000000000001" customHeight="1" x14ac:dyDescent="0.25">
      <c r="C1519" s="305"/>
      <c r="E1519" s="305"/>
      <c r="G1519" s="305"/>
      <c r="H1519" s="305"/>
      <c r="I1519" s="305"/>
      <c r="J1519" s="305"/>
      <c r="K1519" s="305"/>
      <c r="L1519" s="305"/>
      <c r="M1519" s="305"/>
      <c r="N1519" s="305"/>
    </row>
    <row r="1520" spans="3:17" ht="20.100000000000001" customHeight="1" x14ac:dyDescent="0.3">
      <c r="C1520" s="20"/>
      <c r="D1520" s="167"/>
      <c r="E1520" s="36"/>
      <c r="F1520" s="81"/>
      <c r="G1520" s="13"/>
      <c r="H1520" s="13"/>
      <c r="I1520" s="79"/>
      <c r="J1520" s="79"/>
      <c r="K1520" s="73"/>
      <c r="L1520" s="45"/>
      <c r="M1520" s="45"/>
      <c r="N1520" s="14"/>
    </row>
    <row r="1521" spans="3:14" ht="20.100000000000001" customHeight="1" x14ac:dyDescent="0.3">
      <c r="C1521" s="20"/>
      <c r="D1521" s="167"/>
      <c r="E1521" s="36"/>
      <c r="F1521" s="81"/>
      <c r="G1521" s="13"/>
      <c r="H1521" s="13"/>
      <c r="I1521" s="79"/>
      <c r="J1521" s="79"/>
      <c r="K1521" s="73"/>
      <c r="L1521" s="45"/>
      <c r="M1521" s="45"/>
      <c r="N1521" s="14"/>
    </row>
    <row r="1522" spans="3:14" ht="20.100000000000001" customHeight="1" x14ac:dyDescent="0.3">
      <c r="C1522" s="20"/>
      <c r="D1522" s="167"/>
      <c r="E1522" s="36"/>
      <c r="F1522" s="81"/>
      <c r="G1522" s="13"/>
      <c r="H1522" s="13"/>
      <c r="I1522" s="79"/>
      <c r="J1522" s="79"/>
      <c r="K1522" s="73"/>
      <c r="L1522" s="45"/>
      <c r="M1522" s="45"/>
      <c r="N1522" s="14"/>
    </row>
    <row r="1523" spans="3:14" ht="20.100000000000001" customHeight="1" x14ac:dyDescent="0.3">
      <c r="C1523" s="20"/>
      <c r="D1523" s="167"/>
      <c r="E1523" s="36"/>
      <c r="F1523" s="81"/>
      <c r="G1523" s="13"/>
      <c r="H1523" s="13"/>
      <c r="I1523" s="79"/>
      <c r="J1523" s="79"/>
      <c r="K1523" s="73"/>
      <c r="L1523" s="45"/>
      <c r="M1523" s="45"/>
      <c r="N1523" s="14"/>
    </row>
    <row r="1524" spans="3:14" ht="20.100000000000001" customHeight="1" x14ac:dyDescent="0.3">
      <c r="C1524" s="20"/>
      <c r="D1524" s="167"/>
      <c r="E1524" s="36"/>
      <c r="F1524" s="81"/>
      <c r="G1524" s="13"/>
      <c r="H1524" s="13"/>
      <c r="I1524" s="79"/>
      <c r="J1524" s="79"/>
      <c r="K1524" s="73"/>
      <c r="L1524" s="45"/>
      <c r="M1524" s="45"/>
      <c r="N1524" s="14"/>
    </row>
    <row r="1525" spans="3:14" ht="20.100000000000001" customHeight="1" x14ac:dyDescent="0.3">
      <c r="C1525" s="20"/>
      <c r="D1525" s="167"/>
      <c r="E1525" s="36"/>
      <c r="F1525" s="81"/>
      <c r="G1525" s="13"/>
      <c r="H1525" s="13"/>
      <c r="I1525" s="79"/>
      <c r="J1525" s="79"/>
      <c r="K1525" s="73"/>
      <c r="L1525" s="45"/>
      <c r="M1525" s="45"/>
      <c r="N1525" s="14"/>
    </row>
    <row r="1526" spans="3:14" ht="20.100000000000001" customHeight="1" x14ac:dyDescent="0.3">
      <c r="C1526" s="20"/>
      <c r="D1526" s="167"/>
      <c r="E1526" s="36"/>
      <c r="F1526" s="81"/>
      <c r="G1526" s="13"/>
      <c r="H1526" s="13"/>
      <c r="I1526" s="79"/>
      <c r="J1526" s="79"/>
      <c r="K1526" s="73"/>
      <c r="L1526" s="45"/>
      <c r="M1526" s="45"/>
      <c r="N1526" s="14"/>
    </row>
    <row r="1527" spans="3:14" ht="20.100000000000001" customHeight="1" x14ac:dyDescent="0.3">
      <c r="C1527" s="20"/>
      <c r="D1527" s="167"/>
      <c r="E1527" s="36"/>
      <c r="F1527" s="81"/>
      <c r="G1527" s="13"/>
      <c r="H1527" s="13"/>
      <c r="I1527" s="79"/>
      <c r="J1527" s="79"/>
      <c r="K1527" s="73"/>
      <c r="L1527" s="45"/>
      <c r="M1527" s="45"/>
      <c r="N1527" s="14"/>
    </row>
    <row r="1528" spans="3:14" ht="20.100000000000001" customHeight="1" x14ac:dyDescent="0.3">
      <c r="C1528" s="20"/>
      <c r="D1528" s="167"/>
      <c r="E1528" s="36"/>
      <c r="F1528" s="81"/>
      <c r="G1528" s="13"/>
      <c r="H1528" s="13"/>
      <c r="I1528" s="79"/>
      <c r="J1528" s="79"/>
      <c r="K1528" s="73"/>
      <c r="L1528" s="45"/>
      <c r="M1528" s="45"/>
      <c r="N1528" s="14"/>
    </row>
    <row r="1529" spans="3:14" ht="20.100000000000001" customHeight="1" x14ac:dyDescent="0.3">
      <c r="C1529" s="20"/>
      <c r="D1529" s="167"/>
      <c r="E1529" s="36"/>
      <c r="F1529" s="81"/>
      <c r="G1529" s="13"/>
      <c r="H1529" s="13"/>
      <c r="I1529" s="79"/>
      <c r="J1529" s="79"/>
      <c r="K1529" s="73"/>
      <c r="L1529" s="45"/>
      <c r="M1529" s="45"/>
      <c r="N1529" s="14"/>
    </row>
    <row r="1530" spans="3:14" ht="20.100000000000001" customHeight="1" x14ac:dyDescent="0.3">
      <c r="C1530" s="20"/>
      <c r="D1530" s="167"/>
      <c r="E1530" s="36"/>
      <c r="F1530" s="81"/>
      <c r="G1530" s="13"/>
      <c r="H1530" s="13"/>
      <c r="I1530" s="79"/>
      <c r="J1530" s="79"/>
      <c r="K1530" s="73"/>
      <c r="L1530" s="45"/>
      <c r="M1530" s="45"/>
      <c r="N1530" s="14"/>
    </row>
    <row r="1531" spans="3:14" ht="20.100000000000001" customHeight="1" x14ac:dyDescent="0.3">
      <c r="C1531" s="20"/>
      <c r="D1531" s="167"/>
      <c r="E1531" s="36"/>
      <c r="F1531" s="81"/>
      <c r="G1531" s="13"/>
      <c r="H1531" s="13"/>
      <c r="I1531" s="79"/>
      <c r="J1531" s="79"/>
      <c r="K1531" s="73"/>
      <c r="L1531" s="45"/>
      <c r="M1531" s="45"/>
      <c r="N1531" s="14"/>
    </row>
    <row r="1532" spans="3:14" ht="20.100000000000001" customHeight="1" x14ac:dyDescent="0.3">
      <c r="C1532" s="20"/>
      <c r="D1532" s="167"/>
      <c r="E1532" s="36"/>
      <c r="F1532" s="81"/>
      <c r="G1532" s="13"/>
      <c r="H1532" s="13"/>
      <c r="I1532" s="79"/>
      <c r="J1532" s="79"/>
      <c r="K1532" s="73"/>
      <c r="L1532" s="45"/>
      <c r="M1532" s="45"/>
      <c r="N1532" s="14"/>
    </row>
    <row r="1533" spans="3:14" ht="20.100000000000001" customHeight="1" x14ac:dyDescent="0.3">
      <c r="C1533" s="20"/>
      <c r="D1533" s="167"/>
      <c r="E1533" s="36"/>
      <c r="F1533" s="81"/>
      <c r="G1533" s="13"/>
      <c r="H1533" s="13"/>
      <c r="I1533" s="79"/>
      <c r="J1533" s="79"/>
      <c r="K1533" s="73"/>
      <c r="L1533" s="45"/>
      <c r="M1533" s="45"/>
      <c r="N1533" s="14"/>
    </row>
    <row r="1534" spans="3:14" ht="20.100000000000001" customHeight="1" x14ac:dyDescent="0.3">
      <c r="C1534" s="20"/>
      <c r="D1534" s="167"/>
      <c r="E1534" s="36"/>
      <c r="F1534" s="81"/>
      <c r="G1534" s="13"/>
      <c r="H1534" s="13"/>
      <c r="I1534" s="79"/>
      <c r="J1534" s="79"/>
      <c r="K1534" s="73"/>
      <c r="L1534" s="45"/>
      <c r="M1534" s="45"/>
      <c r="N1534" s="14"/>
    </row>
    <row r="1535" spans="3:14" ht="20.100000000000001" customHeight="1" x14ac:dyDescent="0.3">
      <c r="C1535" s="20"/>
      <c r="D1535" s="167"/>
      <c r="E1535" s="36"/>
      <c r="F1535" s="81"/>
      <c r="G1535" s="13"/>
      <c r="H1535" s="13"/>
      <c r="I1535" s="79"/>
      <c r="J1535" s="79"/>
      <c r="K1535" s="73"/>
      <c r="L1535" s="45"/>
      <c r="M1535" s="45"/>
      <c r="N1535" s="14"/>
    </row>
    <row r="1536" spans="3:14" ht="20.100000000000001" customHeight="1" x14ac:dyDescent="0.3">
      <c r="C1536" s="20"/>
      <c r="D1536" s="167"/>
      <c r="E1536" s="36"/>
      <c r="F1536" s="81"/>
      <c r="G1536" s="13"/>
      <c r="H1536" s="13"/>
      <c r="I1536" s="79"/>
      <c r="J1536" s="79"/>
      <c r="K1536" s="73"/>
      <c r="L1536" s="45"/>
      <c r="M1536" s="45"/>
      <c r="N1536" s="14"/>
    </row>
    <row r="1537" s="1" customFormat="1" ht="20.100000000000001" customHeight="1" x14ac:dyDescent="0.2"/>
    <row r="1538" s="1" customFormat="1" ht="20.100000000000001" customHeight="1" x14ac:dyDescent="0.2"/>
    <row r="1539" s="1" customFormat="1" ht="20.100000000000001" customHeight="1" x14ac:dyDescent="0.2"/>
    <row r="1540" s="1" customFormat="1" ht="20.100000000000001" customHeight="1" x14ac:dyDescent="0.2"/>
    <row r="1541" s="1" customFormat="1" ht="20.100000000000001" customHeight="1" x14ac:dyDescent="0.2"/>
    <row r="1542" s="1" customFormat="1" ht="20.100000000000001" customHeight="1" x14ac:dyDescent="0.2"/>
    <row r="1543" s="1" customFormat="1" ht="20.100000000000001" customHeight="1" x14ac:dyDescent="0.2"/>
    <row r="1544" s="1" customFormat="1" ht="20.100000000000001" customHeight="1" x14ac:dyDescent="0.2"/>
    <row r="1545" s="1" customFormat="1" ht="20.100000000000001" customHeight="1" x14ac:dyDescent="0.2"/>
    <row r="1546" s="1" customFormat="1" ht="20.100000000000001" customHeight="1" x14ac:dyDescent="0.2"/>
    <row r="1547" s="1" customFormat="1" ht="20.100000000000001" customHeight="1" x14ac:dyDescent="0.2"/>
    <row r="1548" s="1" customFormat="1" ht="20.100000000000001" customHeight="1" x14ac:dyDescent="0.2"/>
    <row r="1549" s="1" customFormat="1" ht="20.100000000000001" customHeight="1" x14ac:dyDescent="0.2"/>
    <row r="1550" s="1" customFormat="1" ht="20.100000000000001" customHeight="1" x14ac:dyDescent="0.2"/>
    <row r="1551" s="1" customFormat="1" ht="20.100000000000001" customHeight="1" x14ac:dyDescent="0.2"/>
    <row r="1552" s="1" customFormat="1" ht="20.100000000000001" customHeight="1" x14ac:dyDescent="0.2"/>
    <row r="1553" spans="3:16" ht="20.100000000000001" customHeight="1" x14ac:dyDescent="0.2">
      <c r="D1553" s="1"/>
      <c r="E1553" s="1"/>
      <c r="F1553" s="1"/>
      <c r="J1553" s="1"/>
      <c r="O1553" s="1"/>
      <c r="P1553" s="1"/>
    </row>
    <row r="1554" spans="3:16" ht="20.100000000000001" customHeight="1" x14ac:dyDescent="0.2">
      <c r="D1554" s="1"/>
      <c r="E1554" s="1"/>
      <c r="F1554" s="1"/>
      <c r="J1554" s="1"/>
      <c r="O1554" s="1"/>
      <c r="P1554" s="1"/>
    </row>
    <row r="1555" spans="3:16" ht="20.100000000000001" customHeight="1" x14ac:dyDescent="0.2">
      <c r="D1555" s="1"/>
      <c r="E1555" s="1"/>
      <c r="F1555" s="1"/>
      <c r="J1555" s="1"/>
      <c r="O1555" s="1"/>
      <c r="P1555" s="1"/>
    </row>
    <row r="1556" spans="3:16" ht="20.100000000000001" customHeight="1" x14ac:dyDescent="0.2">
      <c r="D1556" s="1"/>
      <c r="E1556" s="1"/>
      <c r="F1556" s="1"/>
      <c r="J1556" s="1"/>
      <c r="O1556" s="1"/>
      <c r="P1556" s="1"/>
    </row>
    <row r="1557" spans="3:16" ht="20.100000000000001" customHeight="1" x14ac:dyDescent="0.2">
      <c r="D1557" s="1"/>
      <c r="E1557" s="1"/>
      <c r="F1557" s="1"/>
      <c r="J1557" s="1"/>
      <c r="O1557" s="1"/>
      <c r="P1557" s="1"/>
    </row>
    <row r="1558" spans="3:16" ht="20.100000000000001" customHeight="1" x14ac:dyDescent="0.2">
      <c r="D1558" s="1"/>
      <c r="E1558" s="1"/>
      <c r="F1558" s="1"/>
      <c r="J1558" s="1"/>
      <c r="O1558" s="1"/>
      <c r="P1558" s="1"/>
    </row>
    <row r="1559" spans="3:16" ht="20.100000000000001" customHeight="1" x14ac:dyDescent="0.25"/>
    <row r="1560" spans="3:16" ht="20.100000000000001" customHeight="1" x14ac:dyDescent="0.25"/>
    <row r="1561" spans="3:16" ht="20.100000000000001" customHeight="1" x14ac:dyDescent="0.25"/>
    <row r="1562" spans="3:16" ht="20.100000000000001" customHeight="1" x14ac:dyDescent="0.25"/>
    <row r="1563" spans="3:16" ht="20.100000000000001" customHeight="1" x14ac:dyDescent="0.25"/>
    <row r="1564" spans="3:16" ht="20.100000000000001" customHeight="1" x14ac:dyDescent="0.3">
      <c r="C1564" s="119"/>
      <c r="D1564" s="159"/>
      <c r="E1564" s="36"/>
      <c r="F1564" s="104"/>
      <c r="G1564" s="101"/>
      <c r="H1564" s="101"/>
      <c r="I1564" s="101"/>
      <c r="J1564" s="101"/>
      <c r="K1564" s="90"/>
      <c r="L1564" s="90"/>
      <c r="M1564" s="90"/>
      <c r="N1564" s="91"/>
    </row>
    <row r="1565" spans="3:16" ht="20.100000000000001" customHeight="1" x14ac:dyDescent="0.3">
      <c r="C1565" s="109"/>
      <c r="D1565" s="159"/>
      <c r="E1565" s="36"/>
      <c r="F1565" s="104"/>
      <c r="G1565" s="94"/>
      <c r="H1565" s="94"/>
      <c r="I1565" s="101"/>
      <c r="J1565" s="101"/>
      <c r="K1565" s="90"/>
      <c r="L1565" s="90"/>
      <c r="M1565" s="90"/>
      <c r="N1565" s="91"/>
    </row>
    <row r="1566" spans="3:16" ht="20.100000000000001" customHeight="1" x14ac:dyDescent="0.3">
      <c r="C1566" s="102"/>
      <c r="D1566" s="159"/>
      <c r="E1566" s="36"/>
      <c r="F1566" s="104"/>
      <c r="G1566" s="94"/>
      <c r="H1566" s="94"/>
      <c r="I1566" s="101"/>
      <c r="J1566" s="101"/>
      <c r="K1566" s="90"/>
      <c r="L1566" s="90"/>
      <c r="M1566" s="90"/>
      <c r="N1566" s="91"/>
    </row>
    <row r="1567" spans="3:16" ht="20.100000000000001" customHeight="1" x14ac:dyDescent="0.3">
      <c r="C1567" s="109"/>
      <c r="D1567" s="160"/>
      <c r="E1567" s="36"/>
      <c r="F1567" s="104"/>
      <c r="G1567" s="94"/>
      <c r="H1567" s="94"/>
      <c r="I1567" s="101"/>
      <c r="J1567" s="101"/>
      <c r="K1567" s="90"/>
      <c r="L1567" s="90"/>
      <c r="M1567" s="90"/>
      <c r="N1567" s="91"/>
    </row>
    <row r="1568" spans="3:16" ht="20.100000000000001" customHeight="1" x14ac:dyDescent="0.3">
      <c r="C1568" s="102"/>
      <c r="D1568" s="159"/>
      <c r="E1568" s="36"/>
      <c r="F1568" s="104"/>
      <c r="G1568" s="81"/>
      <c r="H1568" s="82"/>
      <c r="I1568" s="101"/>
      <c r="J1568" s="101"/>
      <c r="K1568" s="73"/>
      <c r="L1568" s="90"/>
      <c r="M1568" s="90"/>
      <c r="N1568" s="91"/>
    </row>
    <row r="1569" spans="3:16" ht="20.100000000000001" customHeight="1" x14ac:dyDescent="0.3">
      <c r="C1569" s="102"/>
      <c r="D1569" s="159"/>
      <c r="E1569" s="36"/>
      <c r="F1569" s="104"/>
      <c r="G1569" s="101"/>
      <c r="H1569" s="101"/>
      <c r="I1569" s="101"/>
      <c r="J1569" s="101"/>
      <c r="K1569" s="90"/>
      <c r="L1569" s="90"/>
      <c r="M1569" s="90"/>
      <c r="N1569" s="91"/>
    </row>
    <row r="1570" spans="3:16" s="279" customFormat="1" ht="20.100000000000001" customHeight="1" x14ac:dyDescent="0.3">
      <c r="C1570" s="102"/>
      <c r="D1570" s="159"/>
      <c r="E1570" s="36"/>
      <c r="F1570" s="104"/>
      <c r="G1570" s="94"/>
      <c r="H1570" s="94"/>
      <c r="I1570" s="94"/>
      <c r="J1570" s="94"/>
      <c r="K1570" s="108"/>
      <c r="L1570" s="90"/>
      <c r="M1570" s="90"/>
      <c r="N1570" s="91"/>
      <c r="O1570" s="194"/>
      <c r="P1570" s="197"/>
    </row>
    <row r="1571" spans="3:16" ht="20.100000000000001" customHeight="1" x14ac:dyDescent="0.3">
      <c r="C1571" s="102"/>
      <c r="D1571" s="159"/>
      <c r="E1571" s="36"/>
      <c r="F1571" s="104"/>
      <c r="G1571" s="94"/>
      <c r="H1571" s="94"/>
      <c r="I1571" s="94"/>
      <c r="J1571" s="94"/>
      <c r="K1571" s="90"/>
      <c r="L1571" s="90"/>
      <c r="M1571" s="90"/>
      <c r="N1571" s="91"/>
    </row>
    <row r="1572" spans="3:16" s="279" customFormat="1" ht="20.100000000000001" customHeight="1" x14ac:dyDescent="0.3">
      <c r="C1572" s="109"/>
      <c r="D1572" s="159"/>
      <c r="E1572" s="36"/>
      <c r="F1572" s="104"/>
      <c r="G1572" s="94"/>
      <c r="H1572" s="94"/>
      <c r="I1572" s="94"/>
      <c r="J1572" s="94"/>
      <c r="K1572" s="108"/>
      <c r="L1572" s="90"/>
      <c r="M1572" s="90"/>
      <c r="N1572" s="91"/>
      <c r="O1572" s="194"/>
      <c r="P1572" s="197"/>
    </row>
    <row r="1573" spans="3:16" ht="20.100000000000001" customHeight="1" x14ac:dyDescent="0.3">
      <c r="C1573" s="109"/>
      <c r="D1573" s="159"/>
      <c r="E1573" s="36"/>
      <c r="F1573" s="104"/>
      <c r="G1573" s="101"/>
      <c r="H1573" s="101"/>
      <c r="I1573" s="94"/>
      <c r="J1573" s="94"/>
      <c r="K1573" s="108"/>
      <c r="L1573" s="90"/>
      <c r="M1573" s="90"/>
      <c r="N1573" s="91"/>
    </row>
    <row r="1574" spans="3:16" ht="20.100000000000001" customHeight="1" x14ac:dyDescent="0.3">
      <c r="C1574" s="109"/>
      <c r="D1574" s="159"/>
      <c r="E1574" s="36"/>
      <c r="F1574" s="104"/>
      <c r="G1574" s="101"/>
      <c r="H1574" s="101"/>
      <c r="I1574" s="101"/>
      <c r="J1574" s="101"/>
      <c r="K1574" s="90"/>
      <c r="L1574" s="90"/>
      <c r="M1574" s="90"/>
      <c r="N1574" s="91"/>
    </row>
    <row r="1575" spans="3:16" ht="20.100000000000001" customHeight="1" x14ac:dyDescent="0.3">
      <c r="C1575" s="111"/>
      <c r="D1575" s="176"/>
      <c r="E1575" s="36"/>
      <c r="F1575" s="99"/>
      <c r="G1575" s="99"/>
      <c r="H1575" s="105"/>
      <c r="I1575" s="101"/>
      <c r="J1575" s="101"/>
      <c r="K1575" s="90"/>
      <c r="L1575" s="90"/>
      <c r="M1575" s="90"/>
      <c r="N1575" s="91"/>
    </row>
    <row r="1576" spans="3:16" ht="20.100000000000001" customHeight="1" x14ac:dyDescent="0.3">
      <c r="C1576" s="20"/>
      <c r="D1576" s="157"/>
      <c r="E1576" s="36"/>
      <c r="F1576" s="81"/>
      <c r="G1576" s="13"/>
      <c r="H1576" s="13"/>
      <c r="I1576" s="79"/>
      <c r="J1576" s="79"/>
      <c r="K1576" s="73"/>
      <c r="L1576" s="90"/>
      <c r="M1576" s="90"/>
      <c r="N1576" s="91"/>
    </row>
    <row r="1577" spans="3:16" ht="20.100000000000001" customHeight="1" x14ac:dyDescent="0.3">
      <c r="C1577" s="12"/>
      <c r="D1577" s="167"/>
      <c r="E1577" s="36"/>
      <c r="F1577" s="81"/>
      <c r="G1577" s="13"/>
      <c r="H1577" s="13"/>
      <c r="I1577" s="79"/>
      <c r="J1577" s="79"/>
      <c r="K1577" s="73"/>
      <c r="L1577" s="90"/>
      <c r="M1577" s="90"/>
      <c r="N1577" s="91"/>
    </row>
    <row r="1578" spans="3:16" ht="20.100000000000001" customHeight="1" x14ac:dyDescent="0.3">
      <c r="C1578" s="84"/>
      <c r="D1578" s="167"/>
      <c r="E1578" s="36"/>
      <c r="F1578" s="81"/>
      <c r="G1578" s="81"/>
      <c r="H1578" s="82"/>
      <c r="I1578" s="79"/>
      <c r="J1578" s="79"/>
      <c r="K1578" s="73"/>
      <c r="L1578" s="90"/>
      <c r="M1578" s="90"/>
      <c r="N1578" s="91"/>
    </row>
    <row r="1579" spans="3:16" ht="20.100000000000001" customHeight="1" x14ac:dyDescent="0.3">
      <c r="C1579" s="12"/>
      <c r="D1579" s="157"/>
      <c r="E1579" s="36"/>
      <c r="F1579" s="131"/>
      <c r="G1579" s="13"/>
      <c r="H1579" s="13"/>
      <c r="I1579" s="133"/>
      <c r="J1579" s="74"/>
      <c r="K1579" s="73"/>
      <c r="L1579" s="90"/>
      <c r="M1579" s="90"/>
      <c r="N1579" s="91"/>
    </row>
    <row r="1580" spans="3:16" ht="20.100000000000001" customHeight="1" x14ac:dyDescent="0.3">
      <c r="C1580" s="7"/>
      <c r="D1580" s="177"/>
      <c r="E1580" s="36"/>
      <c r="F1580" s="81"/>
      <c r="G1580" s="13"/>
      <c r="H1580" s="13"/>
      <c r="I1580" s="79"/>
      <c r="J1580" s="79"/>
      <c r="K1580" s="73"/>
      <c r="L1580" s="90"/>
      <c r="M1580" s="90"/>
      <c r="N1580" s="91"/>
    </row>
    <row r="1581" spans="3:16" ht="20.100000000000001" customHeight="1" x14ac:dyDescent="0.3">
      <c r="C1581" s="48"/>
      <c r="D1581" s="157"/>
      <c r="E1581" s="36"/>
      <c r="F1581" s="81"/>
      <c r="G1581" s="13"/>
      <c r="H1581" s="13"/>
      <c r="I1581" s="79"/>
      <c r="J1581" s="79"/>
      <c r="K1581" s="73"/>
      <c r="L1581" s="90"/>
      <c r="M1581" s="90"/>
      <c r="N1581" s="91"/>
    </row>
    <row r="1582" spans="3:16" ht="20.100000000000001" customHeight="1" x14ac:dyDescent="0.3">
      <c r="C1582" s="12"/>
      <c r="D1582" s="157"/>
      <c r="E1582" s="36"/>
      <c r="F1582" s="81"/>
      <c r="G1582" s="13"/>
      <c r="H1582" s="13"/>
      <c r="I1582" s="79"/>
      <c r="J1582" s="79"/>
      <c r="K1582" s="73"/>
      <c r="L1582" s="90"/>
      <c r="M1582" s="90"/>
      <c r="N1582" s="91"/>
    </row>
    <row r="1583" spans="3:16" ht="20.100000000000001" customHeight="1" x14ac:dyDescent="0.3">
      <c r="C1583" s="48"/>
      <c r="D1583" s="157"/>
      <c r="E1583" s="36"/>
      <c r="F1583" s="81"/>
      <c r="G1583" s="13"/>
      <c r="H1583" s="13"/>
      <c r="I1583" s="9"/>
      <c r="J1583" s="79"/>
      <c r="K1583" s="73"/>
      <c r="L1583" s="90"/>
      <c r="M1583" s="90"/>
      <c r="N1583" s="91"/>
    </row>
    <row r="1584" spans="3:16" ht="20.100000000000001" customHeight="1" x14ac:dyDescent="0.3">
      <c r="C1584" s="12"/>
      <c r="D1584" s="157"/>
      <c r="E1584" s="36"/>
      <c r="F1584" s="131"/>
      <c r="G1584" s="13"/>
      <c r="H1584" s="13"/>
      <c r="I1584" s="79"/>
      <c r="J1584" s="79"/>
      <c r="K1584" s="73"/>
      <c r="L1584" s="90"/>
      <c r="M1584" s="90"/>
      <c r="N1584" s="91"/>
      <c r="O1584" s="199"/>
      <c r="P1584" s="198"/>
    </row>
    <row r="1585" spans="3:14" ht="20.100000000000001" customHeight="1" x14ac:dyDescent="0.3">
      <c r="C1585" s="29"/>
      <c r="D1585" s="177"/>
      <c r="E1585" s="36"/>
      <c r="F1585" s="49"/>
      <c r="G1585" s="13"/>
      <c r="H1585" s="13"/>
      <c r="I1585" s="9"/>
      <c r="J1585" s="9"/>
      <c r="K1585" s="45"/>
      <c r="L1585" s="90"/>
      <c r="M1585" s="90"/>
      <c r="N1585" s="91"/>
    </row>
    <row r="1586" spans="3:14" ht="20.100000000000001" customHeight="1" x14ac:dyDescent="0.3">
      <c r="C1586" s="112"/>
      <c r="D1586" s="161"/>
      <c r="E1586" s="36"/>
      <c r="F1586" s="99"/>
      <c r="G1586" s="99"/>
      <c r="H1586" s="105"/>
      <c r="I1586" s="101"/>
      <c r="J1586" s="101"/>
      <c r="K1586" s="90"/>
      <c r="L1586" s="90"/>
      <c r="M1586" s="90"/>
      <c r="N1586" s="91"/>
    </row>
    <row r="1587" spans="3:14" ht="20.100000000000001" customHeight="1" x14ac:dyDescent="0.3">
      <c r="C1587" s="12"/>
      <c r="D1587" s="159"/>
      <c r="E1587" s="36"/>
      <c r="F1587" s="104"/>
      <c r="G1587" s="101"/>
      <c r="H1587" s="101"/>
      <c r="I1587" s="101"/>
      <c r="J1587" s="101"/>
      <c r="K1587" s="90"/>
      <c r="L1587" s="90"/>
      <c r="M1587" s="90"/>
      <c r="N1587" s="91"/>
    </row>
    <row r="1588" spans="3:14" ht="20.100000000000001" customHeight="1" x14ac:dyDescent="0.3">
      <c r="C1588" s="109"/>
      <c r="D1588" s="159"/>
      <c r="E1588" s="36"/>
      <c r="F1588" s="104"/>
      <c r="G1588" s="13"/>
      <c r="H1588" s="13"/>
      <c r="I1588" s="94"/>
      <c r="J1588" s="94"/>
      <c r="K1588" s="73"/>
      <c r="L1588" s="90"/>
      <c r="M1588" s="90"/>
      <c r="N1588" s="91"/>
    </row>
    <row r="1589" spans="3:14" ht="20.100000000000001" customHeight="1" x14ac:dyDescent="0.3">
      <c r="C1589" s="109"/>
      <c r="D1589" s="160"/>
      <c r="E1589" s="36"/>
      <c r="F1589" s="104"/>
      <c r="G1589" s="101"/>
      <c r="H1589" s="101"/>
      <c r="I1589" s="101"/>
      <c r="J1589" s="101"/>
      <c r="K1589" s="90"/>
      <c r="L1589" s="90"/>
      <c r="M1589" s="90"/>
      <c r="N1589" s="91"/>
    </row>
    <row r="1590" spans="3:14" ht="20.100000000000001" customHeight="1" x14ac:dyDescent="0.3">
      <c r="C1590" s="109"/>
      <c r="D1590" s="160"/>
      <c r="E1590" s="36"/>
      <c r="F1590" s="104"/>
      <c r="G1590" s="101"/>
      <c r="H1590" s="101"/>
      <c r="I1590" s="94"/>
      <c r="J1590" s="94"/>
      <c r="K1590" s="90"/>
      <c r="L1590" s="90"/>
      <c r="M1590" s="90"/>
      <c r="N1590" s="91"/>
    </row>
    <row r="1591" spans="3:14" ht="20.100000000000001" customHeight="1" x14ac:dyDescent="0.3">
      <c r="C1591" s="102"/>
      <c r="D1591" s="159"/>
      <c r="E1591" s="36"/>
      <c r="F1591" s="104"/>
      <c r="G1591" s="94"/>
      <c r="H1591" s="101"/>
      <c r="I1591" s="101"/>
      <c r="J1591" s="101"/>
      <c r="K1591" s="90"/>
      <c r="L1591" s="90"/>
      <c r="M1591" s="90"/>
      <c r="N1591" s="91"/>
    </row>
    <row r="1592" spans="3:14" ht="20.100000000000001" customHeight="1" x14ac:dyDescent="0.3">
      <c r="C1592" s="109"/>
      <c r="D1592" s="160"/>
      <c r="E1592" s="36"/>
      <c r="F1592" s="104"/>
      <c r="G1592" s="94"/>
      <c r="H1592" s="94"/>
      <c r="I1592" s="101"/>
      <c r="J1592" s="101"/>
      <c r="K1592" s="108"/>
      <c r="L1592" s="90"/>
      <c r="M1592" s="90"/>
      <c r="N1592" s="91"/>
    </row>
    <row r="1593" spans="3:14" ht="20.100000000000001" customHeight="1" x14ac:dyDescent="0.3">
      <c r="C1593" s="112"/>
      <c r="D1593" s="159"/>
      <c r="E1593" s="36"/>
      <c r="F1593" s="104"/>
      <c r="G1593" s="101"/>
      <c r="H1593" s="101"/>
      <c r="I1593" s="101"/>
      <c r="J1593" s="101"/>
      <c r="K1593" s="90"/>
      <c r="L1593" s="90"/>
      <c r="M1593" s="90"/>
      <c r="N1593" s="91"/>
    </row>
    <row r="1594" spans="3:14" ht="20.100000000000001" customHeight="1" x14ac:dyDescent="0.3">
      <c r="C1594" s="109"/>
      <c r="D1594" s="160"/>
      <c r="E1594" s="36"/>
      <c r="F1594" s="104"/>
      <c r="G1594" s="101"/>
      <c r="H1594" s="101"/>
      <c r="I1594" s="101"/>
      <c r="J1594" s="101"/>
      <c r="K1594" s="90"/>
      <c r="L1594" s="90"/>
      <c r="M1594" s="90"/>
      <c r="N1594" s="91"/>
    </row>
    <row r="1595" spans="3:14" ht="20.100000000000001" customHeight="1" x14ac:dyDescent="0.3">
      <c r="C1595" s="102"/>
      <c r="D1595" s="159"/>
      <c r="E1595" s="36"/>
      <c r="F1595" s="104"/>
      <c r="G1595" s="101"/>
      <c r="H1595" s="101"/>
      <c r="I1595" s="94"/>
      <c r="J1595" s="94"/>
      <c r="K1595" s="90"/>
      <c r="L1595" s="90"/>
      <c r="M1595" s="90"/>
      <c r="N1595" s="91"/>
    </row>
    <row r="1596" spans="3:14" ht="20.100000000000001" customHeight="1" x14ac:dyDescent="0.3">
      <c r="C1596" s="109"/>
      <c r="D1596" s="160"/>
      <c r="E1596" s="36"/>
      <c r="F1596" s="104"/>
      <c r="G1596" s="101"/>
      <c r="H1596" s="101"/>
      <c r="I1596" s="94"/>
      <c r="J1596" s="94"/>
      <c r="K1596" s="90"/>
      <c r="L1596" s="90"/>
      <c r="M1596" s="90"/>
      <c r="N1596" s="91"/>
    </row>
    <row r="1597" spans="3:14" ht="20.100000000000001" customHeight="1" x14ac:dyDescent="0.3">
      <c r="C1597" s="102"/>
      <c r="D1597" s="159"/>
      <c r="E1597" s="36"/>
      <c r="F1597" s="104"/>
      <c r="G1597" s="94"/>
      <c r="H1597" s="94"/>
      <c r="I1597" s="94"/>
      <c r="J1597" s="94"/>
      <c r="K1597" s="90"/>
      <c r="L1597" s="90"/>
      <c r="M1597" s="90"/>
      <c r="N1597" s="91"/>
    </row>
    <row r="1598" spans="3:14" ht="20.100000000000001" customHeight="1" x14ac:dyDescent="0.3">
      <c r="C1598" s="112"/>
      <c r="D1598" s="159"/>
      <c r="E1598" s="36"/>
      <c r="F1598" s="104"/>
      <c r="G1598" s="101"/>
      <c r="H1598" s="101"/>
      <c r="I1598" s="101"/>
      <c r="J1598" s="101"/>
      <c r="K1598" s="90"/>
      <c r="L1598" s="90"/>
      <c r="M1598" s="90"/>
      <c r="N1598" s="91"/>
    </row>
    <row r="1599" spans="3:14" ht="20.100000000000001" customHeight="1" x14ac:dyDescent="0.3">
      <c r="C1599" s="109"/>
      <c r="D1599" s="159"/>
      <c r="E1599" s="36"/>
      <c r="F1599" s="104"/>
      <c r="G1599" s="101"/>
      <c r="H1599" s="101"/>
      <c r="I1599" s="94"/>
      <c r="J1599" s="94"/>
      <c r="K1599" s="108"/>
      <c r="L1599" s="90"/>
      <c r="M1599" s="90"/>
      <c r="N1599" s="91"/>
    </row>
    <row r="1600" spans="3:14" ht="20.100000000000001" customHeight="1" x14ac:dyDescent="0.3">
      <c r="C1600" s="102"/>
      <c r="D1600" s="159"/>
      <c r="E1600" s="36"/>
      <c r="F1600" s="104"/>
      <c r="G1600" s="13"/>
      <c r="H1600" s="13"/>
      <c r="I1600" s="101"/>
      <c r="J1600" s="101"/>
      <c r="K1600" s="73"/>
      <c r="L1600" s="90"/>
      <c r="M1600" s="90"/>
      <c r="N1600" s="91"/>
    </row>
    <row r="1601" spans="3:14" ht="20.100000000000001" customHeight="1" x14ac:dyDescent="0.3">
      <c r="C1601" s="109"/>
      <c r="D1601" s="159"/>
      <c r="E1601" s="36"/>
      <c r="F1601" s="104"/>
      <c r="G1601" s="99"/>
      <c r="H1601" s="105"/>
      <c r="I1601" s="101"/>
      <c r="J1601" s="101"/>
      <c r="K1601" s="90"/>
      <c r="L1601" s="90"/>
      <c r="M1601" s="90"/>
      <c r="N1601" s="91"/>
    </row>
    <row r="1602" spans="3:14" ht="20.100000000000001" customHeight="1" x14ac:dyDescent="0.3">
      <c r="C1602" s="111"/>
      <c r="D1602" s="168"/>
      <c r="E1602" s="36"/>
      <c r="F1602" s="99"/>
      <c r="G1602" s="101"/>
      <c r="H1602" s="101"/>
      <c r="I1602" s="101"/>
      <c r="J1602" s="101"/>
      <c r="K1602" s="90"/>
      <c r="L1602" s="90"/>
      <c r="M1602" s="90"/>
      <c r="N1602" s="91"/>
    </row>
    <row r="1603" spans="3:14" ht="20.100000000000001" customHeight="1" x14ac:dyDescent="0.3">
      <c r="C1603" s="107"/>
      <c r="D1603" s="168"/>
      <c r="E1603" s="36"/>
      <c r="F1603" s="99"/>
      <c r="G1603" s="101"/>
      <c r="H1603" s="101"/>
      <c r="I1603" s="101"/>
      <c r="J1603" s="101"/>
      <c r="K1603" s="90"/>
      <c r="L1603" s="90"/>
      <c r="M1603" s="90"/>
      <c r="N1603" s="91"/>
    </row>
    <row r="1604" spans="3:14" ht="20.100000000000001" customHeight="1" x14ac:dyDescent="0.3">
      <c r="C1604" s="112"/>
      <c r="D1604" s="160"/>
      <c r="E1604" s="36"/>
      <c r="F1604" s="104"/>
      <c r="G1604" s="101"/>
      <c r="H1604" s="101"/>
      <c r="I1604" s="101"/>
      <c r="J1604" s="101"/>
      <c r="K1604" s="90"/>
      <c r="L1604" s="90"/>
      <c r="M1604" s="90"/>
      <c r="N1604" s="91"/>
    </row>
    <row r="1605" spans="3:14" ht="20.100000000000001" customHeight="1" x14ac:dyDescent="0.3">
      <c r="C1605" s="111"/>
      <c r="D1605" s="168"/>
      <c r="E1605" s="36"/>
      <c r="F1605" s="99"/>
      <c r="G1605" s="99"/>
      <c r="H1605" s="101"/>
      <c r="I1605" s="101"/>
      <c r="J1605" s="112"/>
      <c r="K1605" s="90"/>
      <c r="L1605" s="90"/>
      <c r="M1605" s="90"/>
      <c r="N1605" s="91"/>
    </row>
    <row r="1606" spans="3:14" ht="20.100000000000001" customHeight="1" x14ac:dyDescent="0.3">
      <c r="C1606" s="112"/>
      <c r="D1606" s="168"/>
      <c r="E1606" s="36"/>
      <c r="F1606" s="99"/>
      <c r="G1606" s="99"/>
      <c r="H1606" s="105"/>
      <c r="I1606" s="101"/>
      <c r="J1606" s="112"/>
      <c r="K1606" s="90"/>
      <c r="L1606" s="90"/>
      <c r="M1606" s="90"/>
      <c r="N1606" s="91"/>
    </row>
    <row r="1607" spans="3:14" ht="20.100000000000001" customHeight="1" x14ac:dyDescent="0.3">
      <c r="C1607" s="112"/>
      <c r="D1607" s="161"/>
      <c r="E1607" s="36"/>
      <c r="F1607" s="99"/>
      <c r="G1607" s="99"/>
      <c r="H1607" s="105"/>
      <c r="I1607" s="101"/>
      <c r="J1607" s="101"/>
      <c r="K1607" s="90"/>
      <c r="L1607" s="90"/>
      <c r="M1607" s="90"/>
      <c r="N1607" s="91"/>
    </row>
    <row r="1608" spans="3:14" ht="20.100000000000001" customHeight="1" x14ac:dyDescent="0.3">
      <c r="C1608" s="102"/>
      <c r="D1608" s="161"/>
      <c r="E1608" s="36"/>
      <c r="F1608" s="99"/>
      <c r="G1608" s="99"/>
      <c r="H1608" s="105"/>
      <c r="I1608" s="101"/>
      <c r="J1608" s="101"/>
      <c r="K1608" s="90"/>
      <c r="L1608" s="90"/>
      <c r="M1608" s="90"/>
      <c r="N1608" s="91"/>
    </row>
    <row r="1609" spans="3:14" ht="20.100000000000001" customHeight="1" x14ac:dyDescent="0.3">
      <c r="C1609" s="20"/>
      <c r="D1609" s="167"/>
      <c r="E1609" s="36"/>
      <c r="F1609" s="81"/>
      <c r="G1609" s="13"/>
      <c r="H1609" s="13"/>
      <c r="I1609" s="79"/>
      <c r="J1609" s="79"/>
      <c r="K1609" s="73"/>
      <c r="L1609" s="90"/>
      <c r="M1609" s="90"/>
      <c r="N1609" s="91"/>
    </row>
    <row r="1610" spans="3:14" ht="20.100000000000001" customHeight="1" x14ac:dyDescent="0.3">
      <c r="C1610" s="20"/>
      <c r="D1610" s="157"/>
      <c r="E1610" s="36"/>
      <c r="F1610" s="81"/>
      <c r="G1610" s="13"/>
      <c r="H1610" s="13"/>
      <c r="I1610" s="79"/>
      <c r="J1610" s="79"/>
      <c r="K1610" s="73"/>
      <c r="L1610" s="90"/>
      <c r="M1610" s="90"/>
      <c r="N1610" s="91"/>
    </row>
    <row r="1611" spans="3:14" ht="20.100000000000001" customHeight="1" x14ac:dyDescent="0.3">
      <c r="C1611" s="29"/>
      <c r="D1611" s="157"/>
      <c r="E1611" s="36"/>
      <c r="F1611" s="131"/>
      <c r="G1611" s="13"/>
      <c r="H1611" s="13"/>
      <c r="I1611" s="133"/>
      <c r="J1611" s="74"/>
      <c r="K1611" s="73"/>
      <c r="L1611" s="90"/>
      <c r="M1611" s="90"/>
      <c r="N1611" s="91"/>
    </row>
    <row r="1612" spans="3:14" ht="20.100000000000001" customHeight="1" x14ac:dyDescent="0.3">
      <c r="C1612" s="20"/>
      <c r="D1612" s="177"/>
      <c r="E1612" s="36"/>
      <c r="F1612" s="81"/>
      <c r="G1612" s="13"/>
      <c r="H1612" s="13"/>
      <c r="I1612" s="79"/>
      <c r="J1612" s="79"/>
      <c r="K1612" s="73"/>
      <c r="L1612" s="90"/>
      <c r="M1612" s="90"/>
      <c r="N1612" s="91"/>
    </row>
    <row r="1613" spans="3:14" ht="20.100000000000001" customHeight="1" x14ac:dyDescent="0.3">
      <c r="C1613" s="7"/>
      <c r="D1613" s="167"/>
      <c r="E1613" s="36"/>
      <c r="F1613" s="81"/>
      <c r="G1613" s="13"/>
      <c r="H1613" s="13"/>
      <c r="I1613" s="79"/>
      <c r="J1613" s="79"/>
      <c r="K1613" s="73"/>
      <c r="L1613" s="90"/>
      <c r="M1613" s="90"/>
      <c r="N1613" s="91"/>
    </row>
    <row r="1614" spans="3:14" ht="20.100000000000001" customHeight="1" x14ac:dyDescent="0.3">
      <c r="C1614" s="20"/>
      <c r="D1614" s="157"/>
      <c r="E1614" s="36"/>
      <c r="F1614" s="81"/>
      <c r="G1614" s="13"/>
      <c r="H1614" s="13"/>
      <c r="I1614" s="79"/>
      <c r="J1614" s="79"/>
      <c r="K1614" s="73"/>
      <c r="L1614" s="90"/>
      <c r="M1614" s="90"/>
      <c r="N1614" s="91"/>
    </row>
    <row r="1615" spans="3:14" ht="20.100000000000001" customHeight="1" x14ac:dyDescent="0.3">
      <c r="C1615" s="20"/>
      <c r="D1615" s="157"/>
      <c r="E1615" s="36"/>
      <c r="F1615" s="81"/>
      <c r="G1615" s="13"/>
      <c r="H1615" s="13"/>
      <c r="I1615" s="79"/>
      <c r="J1615" s="79"/>
      <c r="K1615" s="73"/>
      <c r="L1615" s="90"/>
      <c r="M1615" s="90"/>
      <c r="N1615" s="91"/>
    </row>
    <row r="1616" spans="3:14" ht="20.100000000000001" customHeight="1" x14ac:dyDescent="0.3">
      <c r="C1616" s="29"/>
      <c r="D1616" s="157"/>
      <c r="E1616" s="36"/>
      <c r="F1616" s="81"/>
      <c r="G1616" s="13"/>
      <c r="H1616" s="13"/>
      <c r="I1616" s="79"/>
      <c r="J1616" s="79"/>
      <c r="K1616" s="73"/>
      <c r="L1616" s="90"/>
      <c r="M1616" s="90"/>
      <c r="N1616" s="91"/>
    </row>
    <row r="1617" spans="3:16" ht="20.100000000000001" customHeight="1" x14ac:dyDescent="0.3">
      <c r="C1617" s="29"/>
      <c r="D1617" s="157"/>
      <c r="E1617" s="36"/>
      <c r="F1617" s="81"/>
      <c r="G1617" s="13"/>
      <c r="H1617" s="13"/>
      <c r="I1617" s="79"/>
      <c r="J1617" s="79"/>
      <c r="K1617" s="73"/>
      <c r="L1617" s="90"/>
      <c r="M1617" s="90"/>
      <c r="N1617" s="91"/>
    </row>
    <row r="1618" spans="3:16" ht="20.100000000000001" customHeight="1" x14ac:dyDescent="0.3">
      <c r="C1618" s="48"/>
      <c r="D1618" s="157"/>
      <c r="E1618" s="36"/>
      <c r="F1618" s="81"/>
      <c r="G1618" s="13"/>
      <c r="H1618" s="13"/>
      <c r="I1618" s="9"/>
      <c r="J1618" s="79"/>
      <c r="K1618" s="73"/>
      <c r="L1618" s="90"/>
      <c r="M1618" s="90"/>
      <c r="N1618" s="91"/>
      <c r="O1618" s="223"/>
      <c r="P1618" s="198"/>
    </row>
    <row r="1619" spans="3:16" ht="20.100000000000001" customHeight="1" x14ac:dyDescent="0.3">
      <c r="C1619" s="20"/>
      <c r="D1619" s="177"/>
      <c r="E1619" s="36"/>
      <c r="F1619" s="81"/>
      <c r="G1619" s="13"/>
      <c r="H1619" s="13"/>
      <c r="I1619" s="79"/>
      <c r="J1619" s="79"/>
      <c r="K1619" s="73"/>
      <c r="L1619" s="90"/>
      <c r="M1619" s="90"/>
      <c r="N1619" s="91"/>
      <c r="O1619" s="223"/>
      <c r="P1619" s="198"/>
    </row>
    <row r="1620" spans="3:16" ht="20.100000000000001" customHeight="1" x14ac:dyDescent="0.3">
      <c r="C1620" s="20"/>
      <c r="D1620" s="157"/>
      <c r="E1620" s="36"/>
      <c r="F1620" s="81"/>
      <c r="G1620" s="13"/>
      <c r="H1620" s="13"/>
      <c r="I1620" s="79"/>
      <c r="J1620" s="79"/>
      <c r="K1620" s="73"/>
      <c r="L1620" s="90"/>
      <c r="M1620" s="90"/>
      <c r="N1620" s="91"/>
    </row>
    <row r="1621" spans="3:16" ht="20.100000000000001" customHeight="1" x14ac:dyDescent="0.3">
      <c r="C1621" s="12"/>
      <c r="D1621" s="177"/>
      <c r="E1621" s="36"/>
      <c r="F1621" s="131"/>
      <c r="G1621" s="13"/>
      <c r="H1621" s="13"/>
      <c r="I1621" s="133"/>
      <c r="J1621" s="140"/>
      <c r="K1621" s="73"/>
      <c r="L1621" s="90"/>
      <c r="M1621" s="90"/>
      <c r="N1621" s="91"/>
      <c r="O1621" s="223"/>
    </row>
    <row r="1622" spans="3:16" ht="20.100000000000001" customHeight="1" x14ac:dyDescent="0.3">
      <c r="C1622" s="7"/>
      <c r="D1622" s="261"/>
      <c r="E1622" s="36"/>
      <c r="F1622" s="99"/>
      <c r="G1622" s="13"/>
      <c r="H1622" s="13"/>
      <c r="I1622" s="101"/>
      <c r="J1622" s="101"/>
      <c r="K1622" s="90"/>
      <c r="L1622" s="45"/>
      <c r="M1622" s="45"/>
      <c r="N1622" s="14"/>
    </row>
    <row r="1623" spans="3:16" ht="20.100000000000001" customHeight="1" x14ac:dyDescent="0.3">
      <c r="C1623" s="20"/>
      <c r="D1623" s="261"/>
      <c r="E1623" s="36"/>
      <c r="F1623" s="81"/>
      <c r="G1623" s="13"/>
      <c r="H1623" s="13"/>
      <c r="I1623" s="79"/>
      <c r="J1623" s="79"/>
      <c r="K1623" s="73"/>
      <c r="L1623" s="45"/>
      <c r="M1623" s="45"/>
      <c r="N1623" s="14"/>
      <c r="P1623" s="198"/>
    </row>
    <row r="1624" spans="3:16" ht="20.100000000000001" customHeight="1" x14ac:dyDescent="0.3">
      <c r="C1624" s="12"/>
      <c r="D1624" s="261"/>
      <c r="E1624" s="36"/>
      <c r="F1624" s="131"/>
      <c r="G1624" s="13"/>
      <c r="H1624" s="13"/>
      <c r="I1624" s="79"/>
      <c r="J1624" s="74"/>
      <c r="K1624" s="73"/>
      <c r="L1624" s="45"/>
      <c r="M1624" s="45"/>
      <c r="N1624" s="14"/>
      <c r="O1624" s="223"/>
      <c r="P1624" s="198"/>
    </row>
    <row r="1625" spans="3:16" ht="20.100000000000001" customHeight="1" x14ac:dyDescent="0.3">
      <c r="C1625" s="20"/>
      <c r="D1625" s="167"/>
      <c r="E1625" s="36"/>
      <c r="F1625" s="81"/>
      <c r="G1625" s="13"/>
      <c r="H1625" s="13"/>
      <c r="I1625" s="79"/>
      <c r="J1625" s="79"/>
      <c r="K1625" s="73"/>
      <c r="L1625" s="45"/>
      <c r="M1625" s="45"/>
      <c r="N1625" s="14"/>
    </row>
    <row r="1626" spans="3:16" ht="20.100000000000001" customHeight="1" x14ac:dyDescent="0.3">
      <c r="C1626" s="20"/>
      <c r="D1626" s="167"/>
      <c r="E1626" s="36"/>
      <c r="F1626" s="81"/>
      <c r="G1626" s="13"/>
      <c r="H1626" s="13"/>
      <c r="I1626" s="79"/>
      <c r="J1626" s="79"/>
      <c r="K1626" s="73"/>
      <c r="L1626" s="45"/>
      <c r="M1626" s="45"/>
      <c r="N1626" s="14"/>
    </row>
    <row r="1627" spans="3:16" ht="20.100000000000001" customHeight="1" x14ac:dyDescent="0.3">
      <c r="C1627" s="20"/>
      <c r="D1627" s="167"/>
      <c r="E1627" s="36"/>
      <c r="F1627" s="81"/>
      <c r="G1627" s="13"/>
      <c r="H1627" s="13"/>
      <c r="I1627" s="79"/>
      <c r="J1627" s="79"/>
      <c r="K1627" s="73"/>
      <c r="L1627" s="45"/>
      <c r="M1627" s="45"/>
      <c r="N1627" s="14"/>
    </row>
    <row r="1628" spans="3:16" ht="20.100000000000001" customHeight="1" x14ac:dyDescent="0.3">
      <c r="C1628" s="20"/>
      <c r="D1628" s="167"/>
      <c r="E1628" s="36"/>
      <c r="F1628" s="81"/>
      <c r="G1628" s="13"/>
      <c r="H1628" s="13"/>
      <c r="I1628" s="79"/>
      <c r="J1628" s="79"/>
      <c r="K1628" s="73"/>
      <c r="L1628" s="45"/>
      <c r="M1628" s="45"/>
      <c r="N1628" s="14"/>
    </row>
    <row r="1629" spans="3:16" ht="20.100000000000001" customHeight="1" x14ac:dyDescent="0.3">
      <c r="C1629" s="20"/>
      <c r="D1629" s="167"/>
      <c r="E1629" s="36"/>
      <c r="F1629" s="81"/>
      <c r="G1629" s="13"/>
      <c r="H1629" s="13"/>
      <c r="I1629" s="79"/>
      <c r="J1629" s="79"/>
      <c r="K1629" s="73"/>
      <c r="L1629" s="45"/>
      <c r="M1629" s="45"/>
      <c r="N1629" s="14"/>
    </row>
    <row r="1630" spans="3:16" ht="20.100000000000001" customHeight="1" x14ac:dyDescent="0.3">
      <c r="C1630" s="20"/>
      <c r="D1630" s="167"/>
      <c r="E1630" s="36"/>
      <c r="F1630" s="81"/>
      <c r="G1630" s="13"/>
      <c r="H1630" s="13"/>
      <c r="I1630" s="79"/>
      <c r="J1630" s="79"/>
      <c r="K1630" s="73"/>
      <c r="L1630" s="45"/>
      <c r="M1630" s="45"/>
      <c r="N1630" s="14"/>
    </row>
    <row r="1631" spans="3:16" ht="20.100000000000001" customHeight="1" x14ac:dyDescent="0.3">
      <c r="C1631" s="20"/>
      <c r="D1631" s="167"/>
      <c r="E1631" s="36"/>
      <c r="F1631" s="81"/>
      <c r="G1631" s="13"/>
      <c r="H1631" s="13"/>
      <c r="I1631" s="79"/>
      <c r="J1631" s="79"/>
      <c r="K1631" s="73"/>
      <c r="L1631" s="45"/>
      <c r="M1631" s="45"/>
      <c r="N1631" s="14"/>
    </row>
    <row r="1632" spans="3:16" ht="20.100000000000001" customHeight="1" x14ac:dyDescent="0.3">
      <c r="C1632" s="20"/>
      <c r="D1632" s="167"/>
      <c r="E1632" s="36"/>
      <c r="F1632" s="81"/>
      <c r="G1632" s="13"/>
      <c r="H1632" s="13"/>
      <c r="I1632" s="79"/>
      <c r="J1632" s="79"/>
      <c r="K1632" s="73"/>
      <c r="L1632" s="45"/>
      <c r="M1632" s="45"/>
      <c r="N1632" s="14"/>
    </row>
    <row r="1633" spans="3:14" ht="20.100000000000001" customHeight="1" x14ac:dyDescent="0.3">
      <c r="C1633" s="20"/>
      <c r="D1633" s="167"/>
      <c r="E1633" s="36"/>
      <c r="F1633" s="81"/>
      <c r="G1633" s="13"/>
      <c r="H1633" s="13"/>
      <c r="I1633" s="79"/>
      <c r="J1633" s="79"/>
      <c r="K1633" s="73"/>
      <c r="L1633" s="45"/>
      <c r="M1633" s="45"/>
      <c r="N1633" s="14"/>
    </row>
    <row r="1634" spans="3:14" ht="20.100000000000001" customHeight="1" x14ac:dyDescent="0.3">
      <c r="C1634" s="20"/>
      <c r="D1634" s="167"/>
      <c r="E1634" s="36"/>
      <c r="F1634" s="81"/>
      <c r="G1634" s="13"/>
      <c r="H1634" s="13"/>
      <c r="I1634" s="79"/>
      <c r="J1634" s="79"/>
      <c r="K1634" s="73"/>
      <c r="L1634" s="45"/>
      <c r="M1634" s="45"/>
      <c r="N1634" s="14"/>
    </row>
    <row r="1635" spans="3:14" ht="20.100000000000001" customHeight="1" x14ac:dyDescent="0.3">
      <c r="C1635" s="20"/>
      <c r="D1635" s="167"/>
      <c r="E1635" s="36"/>
      <c r="F1635" s="81"/>
      <c r="G1635" s="13"/>
      <c r="H1635" s="13"/>
      <c r="I1635" s="79"/>
      <c r="J1635" s="79"/>
      <c r="K1635" s="73"/>
      <c r="L1635" s="45"/>
      <c r="M1635" s="45"/>
      <c r="N1635" s="14"/>
    </row>
    <row r="1636" spans="3:14" ht="20.100000000000001" customHeight="1" x14ac:dyDescent="0.3">
      <c r="C1636" s="20"/>
      <c r="D1636" s="167"/>
      <c r="E1636" s="36"/>
      <c r="F1636" s="81"/>
      <c r="G1636" s="13"/>
      <c r="H1636" s="13"/>
      <c r="I1636" s="79"/>
      <c r="J1636" s="79"/>
      <c r="K1636" s="73"/>
      <c r="L1636" s="45"/>
      <c r="M1636" s="45"/>
      <c r="N1636" s="14"/>
    </row>
    <row r="1637" spans="3:14" ht="20.100000000000001" customHeight="1" x14ac:dyDescent="0.3">
      <c r="C1637" s="20"/>
      <c r="D1637" s="167"/>
      <c r="E1637" s="36"/>
      <c r="F1637" s="81"/>
      <c r="G1637" s="13"/>
      <c r="H1637" s="13"/>
      <c r="I1637" s="79"/>
      <c r="J1637" s="79"/>
      <c r="K1637" s="73"/>
      <c r="L1637" s="45"/>
      <c r="M1637" s="45"/>
      <c r="N1637" s="14"/>
    </row>
    <row r="1638" spans="3:14" ht="20.100000000000001" customHeight="1" x14ac:dyDescent="0.3">
      <c r="C1638" s="20"/>
      <c r="D1638" s="167"/>
      <c r="E1638" s="36"/>
      <c r="F1638" s="81"/>
      <c r="G1638" s="13"/>
      <c r="H1638" s="13"/>
      <c r="I1638" s="79"/>
      <c r="J1638" s="79"/>
      <c r="K1638" s="73"/>
      <c r="L1638" s="45"/>
      <c r="M1638" s="45"/>
      <c r="N1638" s="14"/>
    </row>
    <row r="1639" spans="3:14" ht="20.100000000000001" customHeight="1" x14ac:dyDescent="0.3">
      <c r="C1639" s="20"/>
      <c r="D1639" s="167"/>
      <c r="E1639" s="36"/>
      <c r="F1639" s="81"/>
      <c r="G1639" s="13"/>
      <c r="H1639" s="13"/>
      <c r="I1639" s="79"/>
      <c r="J1639" s="79"/>
      <c r="K1639" s="73"/>
      <c r="L1639" s="45"/>
      <c r="M1639" s="45"/>
      <c r="N1639" s="14"/>
    </row>
    <row r="1640" spans="3:14" ht="20.100000000000001" customHeight="1" x14ac:dyDescent="0.3">
      <c r="C1640" s="20"/>
      <c r="D1640" s="167"/>
      <c r="E1640" s="36"/>
      <c r="F1640" s="81"/>
      <c r="G1640" s="13"/>
      <c r="H1640" s="13"/>
      <c r="I1640" s="79"/>
      <c r="J1640" s="79"/>
      <c r="K1640" s="73"/>
      <c r="L1640" s="45"/>
      <c r="M1640" s="45"/>
      <c r="N1640" s="14"/>
    </row>
    <row r="1641" spans="3:14" ht="20.100000000000001" customHeight="1" x14ac:dyDescent="0.3">
      <c r="C1641" s="20"/>
      <c r="D1641" s="167"/>
      <c r="E1641" s="36"/>
      <c r="F1641" s="81"/>
      <c r="G1641" s="13"/>
      <c r="H1641" s="13"/>
      <c r="I1641" s="79"/>
      <c r="J1641" s="79"/>
      <c r="K1641" s="73"/>
      <c r="L1641" s="45"/>
      <c r="M1641" s="45"/>
      <c r="N1641" s="14"/>
    </row>
    <row r="1642" spans="3:14" ht="20.100000000000001" customHeight="1" x14ac:dyDescent="0.3">
      <c r="C1642" s="20"/>
      <c r="D1642" s="167"/>
      <c r="E1642" s="36"/>
      <c r="F1642" s="81"/>
      <c r="G1642" s="13"/>
      <c r="H1642" s="13"/>
      <c r="I1642" s="79"/>
      <c r="J1642" s="79"/>
      <c r="K1642" s="73"/>
      <c r="L1642" s="45"/>
      <c r="M1642" s="45"/>
      <c r="N1642" s="14"/>
    </row>
    <row r="1643" spans="3:14" ht="20.100000000000001" customHeight="1" x14ac:dyDescent="0.3">
      <c r="C1643" s="20"/>
      <c r="D1643" s="167"/>
      <c r="E1643" s="36"/>
      <c r="F1643" s="81"/>
      <c r="G1643" s="13"/>
      <c r="H1643" s="13"/>
      <c r="I1643" s="79"/>
      <c r="J1643" s="79"/>
      <c r="K1643" s="73"/>
      <c r="L1643" s="45"/>
      <c r="M1643" s="45"/>
      <c r="N1643" s="14"/>
    </row>
    <row r="1644" spans="3:14" ht="20.100000000000001" customHeight="1" x14ac:dyDescent="0.3">
      <c r="C1644" s="20"/>
      <c r="D1644" s="167"/>
      <c r="E1644" s="36"/>
      <c r="F1644" s="81"/>
      <c r="G1644" s="13"/>
      <c r="H1644" s="13"/>
      <c r="I1644" s="79"/>
      <c r="J1644" s="79"/>
      <c r="K1644" s="73"/>
      <c r="L1644" s="45"/>
      <c r="M1644" s="45"/>
      <c r="N1644" s="14"/>
    </row>
    <row r="1645" spans="3:14" ht="20.100000000000001" customHeight="1" x14ac:dyDescent="0.3">
      <c r="C1645" s="20"/>
      <c r="D1645" s="167"/>
      <c r="E1645" s="36"/>
      <c r="F1645" s="81"/>
      <c r="G1645" s="13"/>
      <c r="H1645" s="13"/>
      <c r="I1645" s="79"/>
      <c r="J1645" s="79"/>
      <c r="K1645" s="73"/>
      <c r="L1645" s="45"/>
      <c r="M1645" s="45"/>
      <c r="N1645" s="14"/>
    </row>
    <row r="1646" spans="3:14" ht="20.100000000000001" customHeight="1" x14ac:dyDescent="0.3">
      <c r="C1646" s="20"/>
      <c r="D1646" s="167"/>
      <c r="E1646" s="36"/>
      <c r="F1646" s="81"/>
      <c r="G1646" s="13"/>
      <c r="H1646" s="13"/>
      <c r="I1646" s="79"/>
      <c r="J1646" s="79"/>
      <c r="K1646" s="73"/>
      <c r="L1646" s="45"/>
      <c r="M1646" s="45"/>
      <c r="N1646" s="14"/>
    </row>
    <row r="1647" spans="3:14" ht="20.100000000000001" customHeight="1" x14ac:dyDescent="0.3">
      <c r="C1647" s="20"/>
      <c r="D1647" s="167"/>
      <c r="E1647" s="36"/>
      <c r="F1647" s="81"/>
      <c r="G1647" s="13"/>
      <c r="H1647" s="13"/>
      <c r="I1647" s="79"/>
      <c r="J1647" s="79"/>
      <c r="K1647" s="73"/>
      <c r="L1647" s="45"/>
      <c r="M1647" s="45"/>
      <c r="N1647" s="14"/>
    </row>
    <row r="1648" spans="3:14" ht="20.100000000000001" customHeight="1" x14ac:dyDescent="0.3">
      <c r="C1648" s="20"/>
      <c r="D1648" s="167"/>
      <c r="E1648" s="36"/>
      <c r="F1648" s="81"/>
      <c r="G1648" s="13"/>
      <c r="H1648" s="13"/>
      <c r="I1648" s="79"/>
      <c r="J1648" s="79"/>
      <c r="K1648" s="73"/>
      <c r="L1648" s="45"/>
      <c r="M1648" s="45"/>
      <c r="N1648" s="14"/>
    </row>
    <row r="1649" spans="3:14" ht="20.100000000000001" customHeight="1" x14ac:dyDescent="0.3">
      <c r="C1649" s="20"/>
      <c r="D1649" s="167"/>
      <c r="E1649" s="36"/>
      <c r="F1649" s="81"/>
      <c r="G1649" s="13"/>
      <c r="H1649" s="13"/>
      <c r="I1649" s="79"/>
      <c r="J1649" s="79"/>
      <c r="K1649" s="73"/>
      <c r="L1649" s="45"/>
      <c r="M1649" s="45"/>
      <c r="N1649" s="14"/>
    </row>
    <row r="1650" spans="3:14" ht="20.100000000000001" customHeight="1" x14ac:dyDescent="0.3">
      <c r="C1650" s="20"/>
      <c r="D1650" s="167"/>
      <c r="E1650" s="36"/>
      <c r="F1650" s="81"/>
      <c r="G1650" s="13"/>
      <c r="H1650" s="13"/>
      <c r="I1650" s="79"/>
      <c r="J1650" s="79"/>
      <c r="K1650" s="73"/>
      <c r="L1650" s="45"/>
      <c r="M1650" s="45"/>
      <c r="N1650" s="14"/>
    </row>
    <row r="1651" spans="3:14" ht="20.100000000000001" customHeight="1" x14ac:dyDescent="0.3">
      <c r="C1651" s="20"/>
      <c r="D1651" s="167"/>
      <c r="E1651" s="36"/>
      <c r="F1651" s="81"/>
      <c r="G1651" s="13"/>
      <c r="H1651" s="13"/>
      <c r="I1651" s="79"/>
      <c r="J1651" s="79"/>
      <c r="K1651" s="73"/>
      <c r="L1651" s="45"/>
      <c r="M1651" s="45"/>
      <c r="N1651" s="14"/>
    </row>
    <row r="1652" spans="3:14" ht="20.100000000000001" customHeight="1" x14ac:dyDescent="0.3">
      <c r="C1652" s="20"/>
      <c r="D1652" s="167"/>
      <c r="E1652" s="36"/>
      <c r="F1652" s="81"/>
      <c r="G1652" s="13"/>
      <c r="H1652" s="13"/>
      <c r="I1652" s="79"/>
      <c r="J1652" s="79"/>
      <c r="K1652" s="73"/>
      <c r="L1652" s="45"/>
      <c r="M1652" s="45"/>
      <c r="N1652" s="14"/>
    </row>
    <row r="1653" spans="3:14" ht="20.100000000000001" customHeight="1" x14ac:dyDescent="0.3">
      <c r="C1653" s="20"/>
      <c r="D1653" s="167"/>
      <c r="E1653" s="36"/>
      <c r="F1653" s="81"/>
      <c r="G1653" s="13"/>
      <c r="H1653" s="13"/>
      <c r="I1653" s="79"/>
      <c r="J1653" s="79"/>
      <c r="K1653" s="73"/>
      <c r="L1653" s="45"/>
      <c r="M1653" s="45"/>
      <c r="N1653" s="14"/>
    </row>
    <row r="1654" spans="3:14" ht="20.100000000000001" customHeight="1" x14ac:dyDescent="0.3">
      <c r="C1654" s="20"/>
      <c r="D1654" s="167"/>
      <c r="E1654" s="36"/>
      <c r="F1654" s="81"/>
      <c r="G1654" s="13"/>
      <c r="H1654" s="13"/>
      <c r="I1654" s="79"/>
      <c r="J1654" s="79"/>
      <c r="K1654" s="73"/>
      <c r="L1654" s="45"/>
      <c r="M1654" s="45"/>
      <c r="N1654" s="14"/>
    </row>
    <row r="1655" spans="3:14" ht="20.100000000000001" customHeight="1" x14ac:dyDescent="0.3">
      <c r="C1655" s="20"/>
      <c r="D1655" s="167"/>
      <c r="E1655" s="36"/>
      <c r="F1655" s="81"/>
      <c r="G1655" s="13"/>
      <c r="H1655" s="13"/>
      <c r="I1655" s="79"/>
      <c r="J1655" s="79"/>
      <c r="K1655" s="73"/>
      <c r="L1655" s="45"/>
      <c r="M1655" s="45"/>
      <c r="N1655" s="14"/>
    </row>
    <row r="1656" spans="3:14" ht="20.100000000000001" customHeight="1" x14ac:dyDescent="0.3">
      <c r="C1656" s="20"/>
      <c r="D1656" s="167"/>
      <c r="E1656" s="36"/>
      <c r="F1656" s="81"/>
      <c r="G1656" s="13"/>
      <c r="H1656" s="13"/>
      <c r="I1656" s="79"/>
      <c r="J1656" s="79"/>
      <c r="K1656" s="73"/>
      <c r="L1656" s="45"/>
      <c r="M1656" s="45"/>
      <c r="N1656" s="14"/>
    </row>
    <row r="1657" spans="3:14" ht="20.100000000000001" customHeight="1" x14ac:dyDescent="0.3">
      <c r="C1657" s="20"/>
      <c r="D1657" s="167"/>
      <c r="E1657" s="36"/>
      <c r="F1657" s="81"/>
      <c r="G1657" s="13"/>
      <c r="H1657" s="13"/>
      <c r="I1657" s="79"/>
      <c r="J1657" s="79"/>
      <c r="K1657" s="73"/>
      <c r="L1657" s="45"/>
      <c r="M1657" s="45"/>
      <c r="N1657" s="14"/>
    </row>
    <row r="1658" spans="3:14" ht="20.100000000000001" customHeight="1" x14ac:dyDescent="0.3">
      <c r="C1658" s="20"/>
      <c r="D1658" s="167"/>
      <c r="E1658" s="36"/>
      <c r="F1658" s="81"/>
      <c r="G1658" s="13"/>
      <c r="H1658" s="13"/>
      <c r="I1658" s="79"/>
      <c r="J1658" s="79"/>
      <c r="K1658" s="73"/>
      <c r="L1658" s="45"/>
      <c r="M1658" s="45"/>
      <c r="N1658" s="14"/>
    </row>
    <row r="1659" spans="3:14" ht="20.100000000000001" customHeight="1" x14ac:dyDescent="0.3">
      <c r="C1659" s="20"/>
      <c r="D1659" s="167"/>
      <c r="E1659" s="36"/>
      <c r="F1659" s="81"/>
      <c r="G1659" s="13"/>
      <c r="H1659" s="13"/>
      <c r="I1659" s="79"/>
      <c r="J1659" s="79"/>
      <c r="K1659" s="73"/>
      <c r="L1659" s="45"/>
      <c r="M1659" s="45"/>
      <c r="N1659" s="14"/>
    </row>
    <row r="1660" spans="3:14" ht="20.100000000000001" customHeight="1" x14ac:dyDescent="0.3">
      <c r="C1660" s="20"/>
      <c r="D1660" s="167"/>
      <c r="E1660" s="36"/>
      <c r="F1660" s="81"/>
      <c r="G1660" s="13"/>
      <c r="H1660" s="13"/>
      <c r="I1660" s="79"/>
      <c r="J1660" s="79"/>
      <c r="K1660" s="73"/>
      <c r="L1660" s="45"/>
      <c r="M1660" s="45"/>
      <c r="N1660" s="14"/>
    </row>
    <row r="1661" spans="3:14" ht="20.100000000000001" customHeight="1" x14ac:dyDescent="0.3">
      <c r="C1661" s="20"/>
      <c r="D1661" s="167"/>
      <c r="E1661" s="36"/>
      <c r="F1661" s="81"/>
      <c r="G1661" s="13"/>
      <c r="H1661" s="13"/>
      <c r="I1661" s="79"/>
      <c r="J1661" s="79"/>
      <c r="K1661" s="73"/>
      <c r="L1661" s="45"/>
      <c r="M1661" s="45"/>
      <c r="N1661" s="14"/>
    </row>
    <row r="1662" spans="3:14" ht="20.100000000000001" customHeight="1" x14ac:dyDescent="0.3">
      <c r="C1662" s="20"/>
      <c r="D1662" s="167"/>
      <c r="E1662" s="36"/>
      <c r="F1662" s="81"/>
      <c r="G1662" s="13"/>
      <c r="H1662" s="13"/>
      <c r="I1662" s="79"/>
      <c r="J1662" s="79"/>
      <c r="K1662" s="73"/>
      <c r="L1662" s="45"/>
      <c r="M1662" s="45"/>
      <c r="N1662" s="14"/>
    </row>
    <row r="1663" spans="3:14" ht="20.100000000000001" customHeight="1" x14ac:dyDescent="0.3">
      <c r="C1663" s="20"/>
      <c r="D1663" s="167"/>
      <c r="E1663" s="36"/>
      <c r="F1663" s="81"/>
      <c r="G1663" s="13"/>
      <c r="H1663" s="13"/>
      <c r="I1663" s="79"/>
      <c r="J1663" s="79"/>
      <c r="K1663" s="73"/>
      <c r="L1663" s="45"/>
      <c r="M1663" s="45"/>
      <c r="N1663" s="14"/>
    </row>
    <row r="1664" spans="3:14" ht="20.100000000000001" customHeight="1" x14ac:dyDescent="0.3">
      <c r="C1664" s="20"/>
      <c r="D1664" s="167"/>
      <c r="E1664" s="36"/>
      <c r="F1664" s="81"/>
      <c r="G1664" s="13"/>
      <c r="H1664" s="13"/>
      <c r="I1664" s="79"/>
      <c r="J1664" s="79"/>
      <c r="K1664" s="73"/>
      <c r="L1664" s="45"/>
      <c r="M1664" s="45"/>
      <c r="N1664" s="14"/>
    </row>
    <row r="1665" spans="3:14" ht="20.100000000000001" customHeight="1" x14ac:dyDescent="0.3">
      <c r="C1665" s="20"/>
      <c r="D1665" s="167"/>
      <c r="E1665" s="36"/>
      <c r="F1665" s="81"/>
      <c r="G1665" s="13"/>
      <c r="H1665" s="13"/>
      <c r="I1665" s="79"/>
      <c r="J1665" s="79"/>
      <c r="K1665" s="73"/>
      <c r="L1665" s="45"/>
      <c r="M1665" s="45"/>
      <c r="N1665" s="14"/>
    </row>
    <row r="1666" spans="3:14" ht="20.100000000000001" customHeight="1" x14ac:dyDescent="0.3">
      <c r="C1666" s="20"/>
      <c r="D1666" s="167"/>
      <c r="E1666" s="36"/>
      <c r="F1666" s="81"/>
      <c r="G1666" s="13"/>
      <c r="H1666" s="13"/>
      <c r="I1666" s="79"/>
      <c r="J1666" s="79"/>
      <c r="K1666" s="73"/>
      <c r="L1666" s="45"/>
      <c r="M1666" s="45"/>
      <c r="N1666" s="14"/>
    </row>
    <row r="1667" spans="3:14" ht="20.100000000000001" customHeight="1" x14ac:dyDescent="0.3">
      <c r="C1667" s="20"/>
      <c r="D1667" s="167"/>
      <c r="E1667" s="36"/>
      <c r="F1667" s="81"/>
      <c r="G1667" s="13"/>
      <c r="H1667" s="13"/>
      <c r="I1667" s="79"/>
      <c r="J1667" s="79"/>
      <c r="K1667" s="73"/>
      <c r="L1667" s="45"/>
      <c r="M1667" s="45"/>
      <c r="N1667" s="14"/>
    </row>
    <row r="1668" spans="3:14" ht="20.100000000000001" customHeight="1" x14ac:dyDescent="0.3">
      <c r="C1668" s="20"/>
      <c r="D1668" s="167"/>
      <c r="E1668" s="36"/>
      <c r="F1668" s="81"/>
      <c r="G1668" s="13"/>
      <c r="H1668" s="13"/>
      <c r="I1668" s="79"/>
      <c r="J1668" s="79"/>
      <c r="K1668" s="73"/>
      <c r="L1668" s="45"/>
      <c r="M1668" s="45"/>
      <c r="N1668" s="14"/>
    </row>
    <row r="1669" spans="3:14" ht="20.100000000000001" customHeight="1" x14ac:dyDescent="0.3">
      <c r="C1669" s="20"/>
      <c r="D1669" s="167"/>
      <c r="E1669" s="36"/>
      <c r="F1669" s="81"/>
      <c r="G1669" s="13"/>
      <c r="H1669" s="13"/>
      <c r="I1669" s="79"/>
      <c r="J1669" s="79"/>
      <c r="K1669" s="73"/>
      <c r="L1669" s="45"/>
      <c r="M1669" s="45"/>
      <c r="N1669" s="14"/>
    </row>
    <row r="1670" spans="3:14" ht="20.100000000000001" customHeight="1" x14ac:dyDescent="0.3">
      <c r="C1670" s="20"/>
      <c r="D1670" s="167"/>
      <c r="E1670" s="36"/>
      <c r="F1670" s="81"/>
      <c r="G1670" s="13"/>
      <c r="H1670" s="13"/>
      <c r="I1670" s="79"/>
      <c r="J1670" s="79"/>
      <c r="K1670" s="73"/>
      <c r="L1670" s="45"/>
      <c r="M1670" s="45"/>
      <c r="N1670" s="14"/>
    </row>
    <row r="1671" spans="3:14" ht="20.100000000000001" customHeight="1" x14ac:dyDescent="0.3">
      <c r="C1671" s="20"/>
      <c r="D1671" s="167"/>
      <c r="E1671" s="36"/>
      <c r="F1671" s="81"/>
      <c r="G1671" s="13"/>
      <c r="H1671" s="13"/>
      <c r="I1671" s="79"/>
      <c r="J1671" s="79"/>
      <c r="K1671" s="73"/>
      <c r="L1671" s="45"/>
      <c r="M1671" s="45"/>
      <c r="N1671" s="14"/>
    </row>
    <row r="1672" spans="3:14" ht="20.100000000000001" customHeight="1" x14ac:dyDescent="0.3">
      <c r="C1672" s="20"/>
      <c r="D1672" s="167"/>
      <c r="E1672" s="36"/>
      <c r="F1672" s="81"/>
      <c r="G1672" s="13"/>
      <c r="H1672" s="13"/>
      <c r="I1672" s="79"/>
      <c r="J1672" s="79"/>
      <c r="K1672" s="73"/>
      <c r="L1672" s="45"/>
      <c r="M1672" s="45"/>
      <c r="N1672" s="14"/>
    </row>
    <row r="1673" spans="3:14" ht="20.100000000000001" customHeight="1" x14ac:dyDescent="0.3">
      <c r="C1673" s="20"/>
      <c r="D1673" s="167"/>
      <c r="E1673" s="36"/>
      <c r="F1673" s="81"/>
      <c r="G1673" s="13"/>
      <c r="H1673" s="13"/>
      <c r="I1673" s="79"/>
      <c r="J1673" s="79"/>
      <c r="K1673" s="73"/>
      <c r="L1673" s="45"/>
      <c r="M1673" s="45"/>
      <c r="N1673" s="14"/>
    </row>
    <row r="1674" spans="3:14" ht="20.100000000000001" customHeight="1" x14ac:dyDescent="0.3">
      <c r="C1674" s="20"/>
      <c r="D1674" s="167"/>
      <c r="E1674" s="36"/>
      <c r="F1674" s="81"/>
      <c r="G1674" s="13"/>
      <c r="H1674" s="13"/>
      <c r="I1674" s="79"/>
      <c r="J1674" s="79"/>
      <c r="K1674" s="73"/>
      <c r="L1674" s="45"/>
      <c r="M1674" s="45"/>
      <c r="N1674" s="14"/>
    </row>
    <row r="1675" spans="3:14" ht="20.100000000000001" customHeight="1" x14ac:dyDescent="0.3">
      <c r="C1675" s="20"/>
      <c r="D1675" s="167"/>
      <c r="E1675" s="36"/>
      <c r="F1675" s="81"/>
      <c r="G1675" s="13"/>
      <c r="H1675" s="13"/>
      <c r="I1675" s="79"/>
      <c r="J1675" s="79"/>
      <c r="K1675" s="73"/>
      <c r="L1675" s="45"/>
      <c r="M1675" s="45"/>
      <c r="N1675" s="14"/>
    </row>
    <row r="1676" spans="3:14" ht="20.100000000000001" customHeight="1" x14ac:dyDescent="0.3">
      <c r="C1676" s="20"/>
      <c r="D1676" s="167"/>
      <c r="E1676" s="36"/>
      <c r="F1676" s="81"/>
      <c r="G1676" s="13"/>
      <c r="H1676" s="13"/>
      <c r="I1676" s="79"/>
      <c r="J1676" s="79"/>
      <c r="K1676" s="73"/>
      <c r="L1676" s="45"/>
      <c r="M1676" s="45"/>
      <c r="N1676" s="14"/>
    </row>
    <row r="1677" spans="3:14" ht="20.100000000000001" customHeight="1" x14ac:dyDescent="0.3">
      <c r="C1677" s="20"/>
      <c r="D1677" s="167"/>
      <c r="E1677" s="36"/>
      <c r="F1677" s="81"/>
      <c r="G1677" s="13"/>
      <c r="H1677" s="13"/>
      <c r="I1677" s="79"/>
      <c r="J1677" s="79"/>
      <c r="K1677" s="73"/>
      <c r="L1677" s="45"/>
      <c r="M1677" s="45"/>
      <c r="N1677" s="14"/>
    </row>
    <row r="1678" spans="3:14" ht="20.100000000000001" customHeight="1" x14ac:dyDescent="0.3">
      <c r="C1678" s="20"/>
      <c r="D1678" s="167"/>
      <c r="E1678" s="36"/>
      <c r="F1678" s="81"/>
      <c r="G1678" s="13"/>
      <c r="H1678" s="13"/>
      <c r="I1678" s="79"/>
      <c r="J1678" s="79"/>
      <c r="K1678" s="73"/>
      <c r="L1678" s="45"/>
      <c r="M1678" s="45"/>
      <c r="N1678" s="14"/>
    </row>
    <row r="1679" spans="3:14" ht="20.100000000000001" customHeight="1" x14ac:dyDescent="0.3">
      <c r="C1679" s="20"/>
      <c r="D1679" s="167"/>
      <c r="E1679" s="36"/>
      <c r="F1679" s="81"/>
      <c r="G1679" s="13"/>
      <c r="H1679" s="13"/>
      <c r="I1679" s="79"/>
      <c r="J1679" s="79"/>
      <c r="K1679" s="73"/>
      <c r="L1679" s="45"/>
      <c r="M1679" s="45"/>
      <c r="N1679" s="14"/>
    </row>
    <row r="1680" spans="3:14" ht="20.100000000000001" customHeight="1" x14ac:dyDescent="0.3">
      <c r="C1680" s="20"/>
      <c r="D1680" s="167"/>
      <c r="E1680" s="36"/>
      <c r="F1680" s="81"/>
      <c r="G1680" s="13"/>
      <c r="H1680" s="13"/>
      <c r="I1680" s="79"/>
      <c r="J1680" s="79"/>
      <c r="K1680" s="73"/>
      <c r="L1680" s="45"/>
      <c r="M1680" s="45"/>
      <c r="N1680" s="14"/>
    </row>
    <row r="1681" spans="3:14" ht="20.100000000000001" customHeight="1" x14ac:dyDescent="0.3">
      <c r="C1681" s="20"/>
      <c r="D1681" s="167"/>
      <c r="E1681" s="36"/>
      <c r="F1681" s="81"/>
      <c r="G1681" s="13"/>
      <c r="H1681" s="13"/>
      <c r="I1681" s="79"/>
      <c r="J1681" s="79"/>
      <c r="K1681" s="73"/>
      <c r="L1681" s="45"/>
      <c r="M1681" s="45"/>
      <c r="N1681" s="14"/>
    </row>
    <row r="1682" spans="3:14" ht="20.100000000000001" customHeight="1" x14ac:dyDescent="0.3">
      <c r="C1682" s="20"/>
      <c r="D1682" s="167"/>
      <c r="E1682" s="36"/>
      <c r="F1682" s="81"/>
      <c r="G1682" s="13"/>
      <c r="H1682" s="13"/>
      <c r="I1682" s="79"/>
      <c r="J1682" s="79"/>
      <c r="K1682" s="73"/>
      <c r="L1682" s="45"/>
      <c r="M1682" s="45"/>
      <c r="N1682" s="14"/>
    </row>
    <row r="1683" spans="3:14" ht="20.100000000000001" customHeight="1" x14ac:dyDescent="0.3">
      <c r="C1683" s="20"/>
      <c r="D1683" s="167"/>
      <c r="E1683" s="36"/>
      <c r="F1683" s="81"/>
      <c r="G1683" s="13"/>
      <c r="H1683" s="13"/>
      <c r="I1683" s="79"/>
      <c r="J1683" s="79"/>
      <c r="K1683" s="73"/>
      <c r="L1683" s="45"/>
      <c r="M1683" s="45"/>
      <c r="N1683" s="14"/>
    </row>
    <row r="1684" spans="3:14" ht="20.100000000000001" customHeight="1" x14ac:dyDescent="0.3">
      <c r="C1684" s="20"/>
      <c r="D1684" s="167"/>
      <c r="E1684" s="36"/>
      <c r="F1684" s="81"/>
      <c r="G1684" s="13"/>
      <c r="H1684" s="13"/>
      <c r="I1684" s="79"/>
      <c r="J1684" s="79"/>
      <c r="K1684" s="73"/>
      <c r="L1684" s="45"/>
      <c r="M1684" s="45"/>
      <c r="N1684" s="14"/>
    </row>
    <row r="1685" spans="3:14" ht="20.100000000000001" customHeight="1" x14ac:dyDescent="0.3">
      <c r="C1685" s="20"/>
      <c r="D1685" s="167"/>
      <c r="E1685" s="36"/>
      <c r="F1685" s="81"/>
      <c r="G1685" s="13"/>
      <c r="H1685" s="13"/>
      <c r="I1685" s="79"/>
      <c r="J1685" s="79"/>
      <c r="K1685" s="73"/>
      <c r="L1685" s="45"/>
      <c r="M1685" s="45"/>
      <c r="N1685" s="14"/>
    </row>
    <row r="1686" spans="3:14" ht="20.100000000000001" customHeight="1" x14ac:dyDescent="0.3">
      <c r="C1686" s="20"/>
      <c r="D1686" s="167"/>
      <c r="E1686" s="36"/>
      <c r="F1686" s="81"/>
      <c r="G1686" s="13"/>
      <c r="H1686" s="13"/>
      <c r="I1686" s="79"/>
      <c r="J1686" s="79"/>
      <c r="K1686" s="73"/>
      <c r="L1686" s="45"/>
      <c r="M1686" s="45"/>
      <c r="N1686" s="14"/>
    </row>
    <row r="1687" spans="3:14" ht="20.100000000000001" customHeight="1" x14ac:dyDescent="0.3">
      <c r="C1687" s="20"/>
      <c r="D1687" s="167"/>
      <c r="E1687" s="36"/>
      <c r="F1687" s="81"/>
      <c r="G1687" s="13"/>
      <c r="H1687" s="13"/>
      <c r="I1687" s="79"/>
      <c r="J1687" s="79"/>
      <c r="K1687" s="73"/>
      <c r="L1687" s="45"/>
      <c r="M1687" s="45"/>
      <c r="N1687" s="14"/>
    </row>
    <row r="1688" spans="3:14" ht="20.100000000000001" customHeight="1" x14ac:dyDescent="0.3">
      <c r="C1688" s="20"/>
      <c r="D1688" s="167"/>
      <c r="E1688" s="36"/>
      <c r="F1688" s="81"/>
      <c r="G1688" s="13"/>
      <c r="H1688" s="13"/>
      <c r="I1688" s="79"/>
      <c r="J1688" s="79"/>
      <c r="K1688" s="73"/>
      <c r="L1688" s="45"/>
      <c r="M1688" s="45"/>
      <c r="N1688" s="14"/>
    </row>
    <row r="1689" spans="3:14" ht="20.100000000000001" customHeight="1" x14ac:dyDescent="0.3">
      <c r="C1689" s="20"/>
      <c r="D1689" s="167"/>
      <c r="E1689" s="36"/>
      <c r="F1689" s="81"/>
      <c r="G1689" s="13"/>
      <c r="H1689" s="13"/>
      <c r="I1689" s="79"/>
      <c r="J1689" s="79"/>
      <c r="K1689" s="73"/>
      <c r="L1689" s="45"/>
      <c r="M1689" s="45"/>
      <c r="N1689" s="14"/>
    </row>
    <row r="1690" spans="3:14" ht="20.100000000000001" customHeight="1" x14ac:dyDescent="0.3">
      <c r="C1690" s="20"/>
      <c r="D1690" s="167"/>
      <c r="E1690" s="36"/>
      <c r="F1690" s="81"/>
      <c r="G1690" s="13"/>
      <c r="H1690" s="13"/>
      <c r="I1690" s="79"/>
      <c r="J1690" s="79"/>
      <c r="K1690" s="73"/>
      <c r="L1690" s="45"/>
      <c r="M1690" s="45"/>
      <c r="N1690" s="14"/>
    </row>
    <row r="1691" spans="3:14" ht="20.100000000000001" customHeight="1" x14ac:dyDescent="0.3">
      <c r="C1691" s="20"/>
      <c r="D1691" s="167"/>
      <c r="E1691" s="36"/>
      <c r="F1691" s="81"/>
      <c r="G1691" s="13"/>
      <c r="H1691" s="13"/>
      <c r="I1691" s="79"/>
      <c r="J1691" s="79"/>
      <c r="K1691" s="73"/>
      <c r="L1691" s="45"/>
      <c r="M1691" s="45"/>
      <c r="N1691" s="14"/>
    </row>
    <row r="1692" spans="3:14" ht="20.100000000000001" customHeight="1" x14ac:dyDescent="0.3">
      <c r="C1692" s="20"/>
      <c r="D1692" s="167"/>
      <c r="E1692" s="36"/>
      <c r="F1692" s="81"/>
      <c r="G1692" s="13"/>
      <c r="H1692" s="13"/>
      <c r="I1692" s="79"/>
      <c r="J1692" s="79"/>
      <c r="K1692" s="73"/>
      <c r="L1692" s="45"/>
      <c r="M1692" s="45"/>
      <c r="N1692" s="14"/>
    </row>
    <row r="1693" spans="3:14" ht="20.100000000000001" customHeight="1" x14ac:dyDescent="0.3">
      <c r="C1693" s="20"/>
      <c r="D1693" s="167"/>
      <c r="E1693" s="36"/>
      <c r="F1693" s="81"/>
      <c r="G1693" s="13"/>
      <c r="H1693" s="13"/>
      <c r="I1693" s="79"/>
      <c r="J1693" s="79"/>
      <c r="K1693" s="73"/>
      <c r="L1693" s="45"/>
      <c r="M1693" s="45"/>
      <c r="N1693" s="14"/>
    </row>
    <row r="1694" spans="3:14" ht="20.100000000000001" customHeight="1" x14ac:dyDescent="0.3">
      <c r="C1694" s="20"/>
      <c r="D1694" s="167"/>
      <c r="E1694" s="36"/>
      <c r="F1694" s="81"/>
      <c r="G1694" s="13"/>
      <c r="H1694" s="13"/>
      <c r="I1694" s="79"/>
      <c r="J1694" s="79"/>
      <c r="K1694" s="73"/>
      <c r="L1694" s="45"/>
      <c r="M1694" s="45"/>
      <c r="N1694" s="14"/>
    </row>
    <row r="1695" spans="3:14" ht="20.100000000000001" customHeight="1" x14ac:dyDescent="0.3">
      <c r="C1695" s="20"/>
      <c r="D1695" s="167"/>
      <c r="E1695" s="36"/>
      <c r="F1695" s="81"/>
      <c r="G1695" s="13"/>
      <c r="H1695" s="13"/>
      <c r="I1695" s="79"/>
      <c r="J1695" s="79"/>
      <c r="K1695" s="73"/>
      <c r="L1695" s="45"/>
      <c r="M1695" s="45"/>
      <c r="N1695" s="14"/>
    </row>
    <row r="1696" spans="3:14" ht="20.100000000000001" customHeight="1" x14ac:dyDescent="0.3">
      <c r="C1696" s="20"/>
      <c r="D1696" s="167"/>
      <c r="E1696" s="36"/>
      <c r="F1696" s="81"/>
      <c r="G1696" s="13"/>
      <c r="H1696" s="13"/>
      <c r="I1696" s="79"/>
      <c r="J1696" s="79"/>
      <c r="K1696" s="73"/>
      <c r="L1696" s="45"/>
      <c r="M1696" s="45"/>
      <c r="N1696" s="14"/>
    </row>
    <row r="1697" spans="3:14" ht="20.100000000000001" customHeight="1" x14ac:dyDescent="0.3">
      <c r="C1697" s="20"/>
      <c r="D1697" s="167"/>
      <c r="E1697" s="36"/>
      <c r="F1697" s="81"/>
      <c r="G1697" s="13"/>
      <c r="H1697" s="13"/>
      <c r="I1697" s="79"/>
      <c r="J1697" s="79"/>
      <c r="K1697" s="73"/>
      <c r="L1697" s="45"/>
      <c r="M1697" s="45"/>
      <c r="N1697" s="14"/>
    </row>
    <row r="1698" spans="3:14" ht="20.100000000000001" customHeight="1" x14ac:dyDescent="0.3">
      <c r="C1698" s="20"/>
      <c r="D1698" s="167"/>
      <c r="E1698" s="36"/>
      <c r="F1698" s="81"/>
      <c r="G1698" s="13"/>
      <c r="H1698" s="13"/>
      <c r="I1698" s="79"/>
      <c r="J1698" s="79"/>
      <c r="K1698" s="73"/>
      <c r="L1698" s="45"/>
      <c r="M1698" s="45"/>
      <c r="N1698" s="14"/>
    </row>
    <row r="1699" spans="3:14" ht="20.100000000000001" customHeight="1" x14ac:dyDescent="0.3">
      <c r="C1699" s="20"/>
      <c r="D1699" s="167"/>
      <c r="E1699" s="36"/>
      <c r="F1699" s="81"/>
      <c r="G1699" s="13"/>
      <c r="H1699" s="13"/>
      <c r="I1699" s="79"/>
      <c r="J1699" s="79"/>
      <c r="K1699" s="73"/>
      <c r="L1699" s="45"/>
      <c r="M1699" s="45"/>
      <c r="N1699" s="14"/>
    </row>
    <row r="1700" spans="3:14" ht="20.100000000000001" customHeight="1" x14ac:dyDescent="0.3">
      <c r="C1700" s="20"/>
      <c r="D1700" s="167"/>
      <c r="E1700" s="36"/>
      <c r="F1700" s="81"/>
      <c r="G1700" s="13"/>
      <c r="H1700" s="13"/>
      <c r="I1700" s="79"/>
      <c r="J1700" s="79"/>
      <c r="K1700" s="73"/>
      <c r="L1700" s="45"/>
      <c r="M1700" s="45"/>
      <c r="N1700" s="14"/>
    </row>
    <row r="1701" spans="3:14" ht="20.100000000000001" customHeight="1" x14ac:dyDescent="0.3">
      <c r="C1701" s="20"/>
      <c r="D1701" s="167"/>
      <c r="E1701" s="36"/>
      <c r="F1701" s="81"/>
      <c r="G1701" s="13"/>
      <c r="H1701" s="13"/>
      <c r="I1701" s="79"/>
      <c r="J1701" s="79"/>
      <c r="K1701" s="73"/>
      <c r="L1701" s="45"/>
      <c r="M1701" s="45"/>
      <c r="N1701" s="14"/>
    </row>
    <row r="1702" spans="3:14" ht="20.100000000000001" customHeight="1" x14ac:dyDescent="0.3">
      <c r="C1702" s="20"/>
      <c r="D1702" s="167"/>
      <c r="E1702" s="36"/>
      <c r="F1702" s="81"/>
      <c r="G1702" s="13"/>
      <c r="H1702" s="13"/>
      <c r="I1702" s="79"/>
      <c r="J1702" s="79"/>
      <c r="K1702" s="73"/>
      <c r="L1702" s="45"/>
      <c r="M1702" s="45"/>
      <c r="N1702" s="14"/>
    </row>
    <row r="1703" spans="3:14" ht="20.100000000000001" customHeight="1" x14ac:dyDescent="0.3">
      <c r="C1703" s="20"/>
      <c r="D1703" s="167"/>
      <c r="E1703" s="36"/>
      <c r="F1703" s="81"/>
      <c r="G1703" s="13"/>
      <c r="H1703" s="13"/>
      <c r="I1703" s="79"/>
      <c r="J1703" s="79"/>
      <c r="K1703" s="73"/>
      <c r="L1703" s="45"/>
      <c r="M1703" s="45"/>
      <c r="N1703" s="14"/>
    </row>
    <row r="1704" spans="3:14" ht="20.100000000000001" customHeight="1" x14ac:dyDescent="0.3">
      <c r="C1704" s="20"/>
      <c r="D1704" s="167"/>
      <c r="E1704" s="36"/>
      <c r="F1704" s="81"/>
      <c r="G1704" s="13"/>
      <c r="H1704" s="13"/>
      <c r="I1704" s="79"/>
      <c r="J1704" s="79"/>
      <c r="K1704" s="73"/>
      <c r="L1704" s="45"/>
      <c r="M1704" s="45"/>
      <c r="N1704" s="14"/>
    </row>
    <row r="1705" spans="3:14" ht="20.100000000000001" customHeight="1" x14ac:dyDescent="0.3">
      <c r="C1705" s="20"/>
      <c r="D1705" s="167"/>
      <c r="E1705" s="36"/>
      <c r="F1705" s="81"/>
      <c r="G1705" s="13"/>
      <c r="H1705" s="13"/>
      <c r="I1705" s="79"/>
      <c r="J1705" s="79"/>
      <c r="K1705" s="73"/>
      <c r="L1705" s="45"/>
      <c r="M1705" s="45"/>
      <c r="N1705" s="14"/>
    </row>
    <row r="1706" spans="3:14" ht="20.100000000000001" customHeight="1" x14ac:dyDescent="0.3">
      <c r="C1706" s="20"/>
      <c r="D1706" s="167"/>
      <c r="E1706" s="36"/>
      <c r="F1706" s="81"/>
      <c r="G1706" s="13"/>
      <c r="H1706" s="13"/>
      <c r="I1706" s="79"/>
      <c r="J1706" s="79"/>
      <c r="K1706" s="73"/>
      <c r="L1706" s="45"/>
      <c r="M1706" s="45"/>
      <c r="N1706" s="14"/>
    </row>
    <row r="1707" spans="3:14" ht="20.100000000000001" customHeight="1" x14ac:dyDescent="0.3">
      <c r="C1707" s="20"/>
      <c r="D1707" s="167"/>
      <c r="E1707" s="36"/>
      <c r="F1707" s="81"/>
      <c r="G1707" s="13"/>
      <c r="H1707" s="13"/>
      <c r="I1707" s="79"/>
      <c r="J1707" s="79"/>
      <c r="K1707" s="73"/>
      <c r="L1707" s="45"/>
      <c r="M1707" s="45"/>
      <c r="N1707" s="14"/>
    </row>
    <row r="1708" spans="3:14" ht="20.100000000000001" customHeight="1" x14ac:dyDescent="0.3">
      <c r="C1708" s="20"/>
      <c r="D1708" s="167"/>
      <c r="E1708" s="36"/>
      <c r="F1708" s="81"/>
      <c r="G1708" s="13"/>
      <c r="H1708" s="13"/>
      <c r="I1708" s="79"/>
      <c r="J1708" s="79"/>
      <c r="K1708" s="73"/>
      <c r="L1708" s="45"/>
      <c r="M1708" s="45"/>
      <c r="N1708" s="14"/>
    </row>
    <row r="1709" spans="3:14" ht="20.100000000000001" customHeight="1" x14ac:dyDescent="0.3">
      <c r="C1709" s="20"/>
      <c r="D1709" s="167"/>
      <c r="E1709" s="36"/>
      <c r="F1709" s="81"/>
      <c r="G1709" s="13"/>
      <c r="H1709" s="13"/>
      <c r="I1709" s="79"/>
      <c r="J1709" s="79"/>
      <c r="K1709" s="73"/>
      <c r="L1709" s="45"/>
      <c r="M1709" s="45"/>
      <c r="N1709" s="14"/>
    </row>
    <row r="1710" spans="3:14" ht="20.100000000000001" customHeight="1" x14ac:dyDescent="0.3">
      <c r="C1710" s="20"/>
      <c r="D1710" s="167"/>
      <c r="E1710" s="36"/>
      <c r="F1710" s="81"/>
      <c r="G1710" s="13"/>
      <c r="H1710" s="13"/>
      <c r="I1710" s="79"/>
      <c r="J1710" s="79"/>
      <c r="K1710" s="73"/>
      <c r="L1710" s="45"/>
      <c r="M1710" s="45"/>
      <c r="N1710" s="14"/>
    </row>
    <row r="1711" spans="3:14" ht="20.100000000000001" customHeight="1" x14ac:dyDescent="0.3">
      <c r="C1711" s="20"/>
      <c r="D1711" s="167"/>
      <c r="E1711" s="36"/>
      <c r="F1711" s="81"/>
      <c r="G1711" s="13"/>
      <c r="H1711" s="13"/>
      <c r="I1711" s="79"/>
      <c r="J1711" s="79"/>
      <c r="K1711" s="73"/>
      <c r="L1711" s="45"/>
      <c r="M1711" s="45"/>
      <c r="N1711" s="14"/>
    </row>
    <row r="1712" spans="3:14" ht="20.100000000000001" customHeight="1" x14ac:dyDescent="0.3">
      <c r="C1712" s="20"/>
      <c r="D1712" s="167"/>
      <c r="E1712" s="36"/>
      <c r="F1712" s="81"/>
      <c r="G1712" s="13"/>
      <c r="H1712" s="13"/>
      <c r="I1712" s="79"/>
      <c r="J1712" s="79"/>
      <c r="K1712" s="73"/>
      <c r="L1712" s="45"/>
      <c r="M1712" s="45"/>
      <c r="N1712" s="14"/>
    </row>
    <row r="1713" spans="3:14" ht="20.100000000000001" customHeight="1" x14ac:dyDescent="0.3">
      <c r="C1713" s="20"/>
      <c r="D1713" s="167"/>
      <c r="E1713" s="36"/>
      <c r="F1713" s="81"/>
      <c r="G1713" s="13"/>
      <c r="H1713" s="13"/>
      <c r="I1713" s="79"/>
      <c r="J1713" s="79"/>
      <c r="K1713" s="73"/>
      <c r="L1713" s="45"/>
      <c r="M1713" s="45"/>
      <c r="N1713" s="14"/>
    </row>
    <row r="1714" spans="3:14" ht="20.100000000000001" customHeight="1" x14ac:dyDescent="0.3">
      <c r="C1714" s="20"/>
      <c r="D1714" s="167"/>
      <c r="E1714" s="36"/>
      <c r="F1714" s="81"/>
      <c r="G1714" s="13"/>
      <c r="H1714" s="13"/>
      <c r="I1714" s="79"/>
      <c r="J1714" s="79"/>
      <c r="K1714" s="73"/>
      <c r="L1714" s="45"/>
      <c r="M1714" s="45"/>
      <c r="N1714" s="14"/>
    </row>
    <row r="1715" spans="3:14" ht="20.100000000000001" customHeight="1" x14ac:dyDescent="0.3">
      <c r="C1715" s="20"/>
      <c r="D1715" s="167"/>
      <c r="E1715" s="36"/>
      <c r="F1715" s="81"/>
      <c r="G1715" s="13"/>
      <c r="H1715" s="13"/>
      <c r="I1715" s="79"/>
      <c r="J1715" s="79"/>
      <c r="K1715" s="73"/>
      <c r="L1715" s="45"/>
      <c r="M1715" s="45"/>
      <c r="N1715" s="14"/>
    </row>
    <row r="1716" spans="3:14" ht="20.100000000000001" customHeight="1" x14ac:dyDescent="0.3">
      <c r="C1716" s="20"/>
      <c r="D1716" s="167"/>
      <c r="E1716" s="36"/>
      <c r="F1716" s="81"/>
      <c r="G1716" s="13"/>
      <c r="H1716" s="13"/>
      <c r="I1716" s="79"/>
      <c r="J1716" s="79"/>
      <c r="K1716" s="73"/>
      <c r="L1716" s="45"/>
      <c r="M1716" s="45"/>
      <c r="N1716" s="14"/>
    </row>
    <row r="1717" spans="3:14" ht="20.100000000000001" customHeight="1" x14ac:dyDescent="0.3">
      <c r="C1717" s="20"/>
      <c r="D1717" s="167"/>
      <c r="E1717" s="36"/>
      <c r="F1717" s="81"/>
      <c r="G1717" s="13"/>
      <c r="H1717" s="13"/>
      <c r="I1717" s="79"/>
      <c r="J1717" s="79"/>
      <c r="K1717" s="73"/>
      <c r="L1717" s="45"/>
      <c r="M1717" s="45"/>
      <c r="N1717" s="14"/>
    </row>
    <row r="1718" spans="3:14" ht="20.100000000000001" customHeight="1" x14ac:dyDescent="0.3">
      <c r="C1718" s="20"/>
      <c r="D1718" s="167"/>
      <c r="E1718" s="36"/>
      <c r="F1718" s="81"/>
      <c r="G1718" s="13"/>
      <c r="H1718" s="13"/>
      <c r="I1718" s="79"/>
      <c r="J1718" s="79"/>
      <c r="K1718" s="73"/>
      <c r="L1718" s="45"/>
      <c r="M1718" s="45"/>
      <c r="N1718" s="14"/>
    </row>
    <row r="1719" spans="3:14" ht="20.100000000000001" customHeight="1" x14ac:dyDescent="0.3">
      <c r="C1719" s="20"/>
      <c r="D1719" s="167"/>
      <c r="E1719" s="36"/>
      <c r="F1719" s="81"/>
      <c r="G1719" s="13"/>
      <c r="H1719" s="13"/>
      <c r="I1719" s="79"/>
      <c r="J1719" s="79"/>
      <c r="K1719" s="73"/>
      <c r="L1719" s="45"/>
      <c r="M1719" s="45"/>
      <c r="N1719" s="14"/>
    </row>
    <row r="1720" spans="3:14" ht="20.100000000000001" customHeight="1" x14ac:dyDescent="0.3">
      <c r="C1720" s="20"/>
      <c r="D1720" s="167"/>
      <c r="E1720" s="36"/>
      <c r="F1720" s="81"/>
      <c r="G1720" s="13"/>
      <c r="H1720" s="13"/>
      <c r="I1720" s="79"/>
      <c r="J1720" s="79"/>
      <c r="K1720" s="73"/>
      <c r="L1720" s="45"/>
      <c r="M1720" s="45"/>
      <c r="N1720" s="14"/>
    </row>
    <row r="1721" spans="3:14" ht="20.100000000000001" customHeight="1" x14ac:dyDescent="0.3">
      <c r="C1721" s="20"/>
      <c r="D1721" s="167"/>
      <c r="E1721" s="36"/>
      <c r="F1721" s="81"/>
      <c r="G1721" s="13"/>
      <c r="H1721" s="13"/>
      <c r="I1721" s="79"/>
      <c r="J1721" s="79"/>
      <c r="K1721" s="73"/>
      <c r="L1721" s="45"/>
      <c r="M1721" s="45"/>
      <c r="N1721" s="14"/>
    </row>
    <row r="1722" spans="3:14" ht="20.100000000000001" customHeight="1" x14ac:dyDescent="0.3">
      <c r="C1722" s="20"/>
      <c r="D1722" s="167"/>
      <c r="E1722" s="36"/>
      <c r="F1722" s="81"/>
      <c r="G1722" s="13"/>
      <c r="H1722" s="13"/>
      <c r="I1722" s="79"/>
      <c r="J1722" s="79"/>
      <c r="K1722" s="73"/>
      <c r="L1722" s="45"/>
      <c r="M1722" s="45"/>
      <c r="N1722" s="14"/>
    </row>
    <row r="1723" spans="3:14" ht="20.100000000000001" customHeight="1" x14ac:dyDescent="0.3">
      <c r="C1723" s="20"/>
      <c r="D1723" s="167"/>
      <c r="E1723" s="36"/>
      <c r="F1723" s="81"/>
      <c r="G1723" s="13"/>
      <c r="H1723" s="13"/>
      <c r="I1723" s="79"/>
      <c r="J1723" s="79"/>
      <c r="K1723" s="73"/>
      <c r="L1723" s="45"/>
      <c r="M1723" s="45"/>
      <c r="N1723" s="14"/>
    </row>
    <row r="1724" spans="3:14" ht="20.100000000000001" customHeight="1" x14ac:dyDescent="0.3">
      <c r="C1724" s="20"/>
      <c r="D1724" s="167"/>
      <c r="E1724" s="36"/>
      <c r="F1724" s="81"/>
      <c r="G1724" s="13"/>
      <c r="H1724" s="13"/>
      <c r="I1724" s="79"/>
      <c r="J1724" s="79"/>
      <c r="K1724" s="73"/>
      <c r="L1724" s="45"/>
      <c r="M1724" s="45"/>
      <c r="N1724" s="14"/>
    </row>
    <row r="1725" spans="3:14" ht="20.100000000000001" customHeight="1" x14ac:dyDescent="0.3">
      <c r="C1725" s="20"/>
      <c r="D1725" s="167"/>
      <c r="E1725" s="36"/>
      <c r="F1725" s="81"/>
      <c r="G1725" s="13"/>
      <c r="H1725" s="13"/>
      <c r="I1725" s="79"/>
      <c r="J1725" s="79"/>
      <c r="K1725" s="73"/>
      <c r="L1725" s="45"/>
      <c r="M1725" s="45"/>
      <c r="N1725" s="14"/>
    </row>
    <row r="1726" spans="3:14" ht="20.100000000000001" customHeight="1" x14ac:dyDescent="0.3">
      <c r="C1726" s="20"/>
      <c r="D1726" s="167"/>
      <c r="E1726" s="36"/>
      <c r="F1726" s="81"/>
      <c r="G1726" s="13"/>
      <c r="H1726" s="13"/>
      <c r="I1726" s="79"/>
      <c r="J1726" s="79"/>
      <c r="K1726" s="73"/>
      <c r="L1726" s="45"/>
      <c r="M1726" s="45"/>
      <c r="N1726" s="14"/>
    </row>
    <row r="1727" spans="3:14" ht="20.100000000000001" customHeight="1" x14ac:dyDescent="0.3">
      <c r="C1727" s="20"/>
      <c r="D1727" s="167"/>
      <c r="E1727" s="36"/>
      <c r="F1727" s="81"/>
      <c r="G1727" s="13"/>
      <c r="H1727" s="13"/>
      <c r="I1727" s="79"/>
      <c r="J1727" s="79"/>
      <c r="K1727" s="73"/>
      <c r="L1727" s="45"/>
      <c r="M1727" s="45"/>
      <c r="N1727" s="14"/>
    </row>
    <row r="1728" spans="3:14" ht="20.100000000000001" customHeight="1" x14ac:dyDescent="0.3">
      <c r="C1728" s="20"/>
      <c r="D1728" s="167"/>
      <c r="E1728" s="36"/>
      <c r="F1728" s="81"/>
      <c r="G1728" s="13"/>
      <c r="H1728" s="13"/>
      <c r="I1728" s="79"/>
      <c r="J1728" s="79"/>
      <c r="K1728" s="73"/>
      <c r="L1728" s="45"/>
      <c r="M1728" s="45"/>
      <c r="N1728" s="14"/>
    </row>
    <row r="1729" spans="3:14" ht="20.100000000000001" customHeight="1" x14ac:dyDescent="0.3">
      <c r="C1729" s="20"/>
      <c r="D1729" s="167"/>
      <c r="E1729" s="36"/>
      <c r="F1729" s="81"/>
      <c r="G1729" s="13"/>
      <c r="H1729" s="13"/>
      <c r="I1729" s="79"/>
      <c r="J1729" s="79"/>
      <c r="K1729" s="73"/>
      <c r="L1729" s="45"/>
      <c r="M1729" s="45"/>
      <c r="N1729" s="14"/>
    </row>
    <row r="1730" spans="3:14" ht="20.100000000000001" customHeight="1" x14ac:dyDescent="0.3">
      <c r="C1730" s="20"/>
      <c r="D1730" s="167"/>
      <c r="E1730" s="36"/>
      <c r="F1730" s="81"/>
      <c r="G1730" s="13"/>
      <c r="H1730" s="13"/>
      <c r="I1730" s="79"/>
      <c r="J1730" s="79"/>
      <c r="K1730" s="73"/>
      <c r="L1730" s="45"/>
      <c r="M1730" s="45"/>
      <c r="N1730" s="14"/>
    </row>
    <row r="1731" spans="3:14" ht="20.100000000000001" customHeight="1" x14ac:dyDescent="0.3">
      <c r="C1731" s="20"/>
      <c r="D1731" s="167"/>
      <c r="E1731" s="36"/>
      <c r="F1731" s="81"/>
      <c r="G1731" s="13"/>
      <c r="H1731" s="13"/>
      <c r="I1731" s="79"/>
      <c r="J1731" s="79"/>
      <c r="K1731" s="73"/>
      <c r="L1731" s="45"/>
      <c r="M1731" s="45"/>
      <c r="N1731" s="14"/>
    </row>
    <row r="1732" spans="3:14" ht="20.100000000000001" customHeight="1" x14ac:dyDescent="0.3">
      <c r="C1732" s="20"/>
      <c r="D1732" s="167"/>
      <c r="E1732" s="36"/>
      <c r="F1732" s="81"/>
      <c r="G1732" s="13"/>
      <c r="H1732" s="13"/>
      <c r="I1732" s="79"/>
      <c r="J1732" s="79"/>
      <c r="K1732" s="73"/>
      <c r="L1732" s="45"/>
      <c r="M1732" s="45"/>
      <c r="N1732" s="14"/>
    </row>
    <row r="1733" spans="3:14" ht="20.100000000000001" customHeight="1" x14ac:dyDescent="0.3">
      <c r="C1733" s="20"/>
      <c r="D1733" s="167"/>
      <c r="E1733" s="36"/>
      <c r="F1733" s="81"/>
      <c r="G1733" s="13"/>
      <c r="H1733" s="13"/>
      <c r="I1733" s="79"/>
      <c r="J1733" s="79"/>
      <c r="K1733" s="73"/>
      <c r="L1733" s="45"/>
      <c r="M1733" s="45"/>
      <c r="N1733" s="14"/>
    </row>
    <row r="1734" spans="3:14" ht="20.100000000000001" customHeight="1" x14ac:dyDescent="0.3">
      <c r="C1734" s="20"/>
      <c r="D1734" s="167"/>
      <c r="E1734" s="36"/>
      <c r="F1734" s="81"/>
      <c r="G1734" s="13"/>
      <c r="H1734" s="13"/>
      <c r="I1734" s="79"/>
      <c r="J1734" s="79"/>
      <c r="K1734" s="73"/>
      <c r="L1734" s="45"/>
      <c r="M1734" s="45"/>
      <c r="N1734" s="14"/>
    </row>
    <row r="1735" spans="3:14" ht="20.100000000000001" customHeight="1" x14ac:dyDescent="0.3">
      <c r="C1735" s="20"/>
      <c r="D1735" s="167"/>
      <c r="E1735" s="36"/>
      <c r="F1735" s="81"/>
      <c r="G1735" s="13"/>
      <c r="H1735" s="13"/>
      <c r="I1735" s="79"/>
      <c r="J1735" s="79"/>
      <c r="K1735" s="73"/>
      <c r="L1735" s="45"/>
      <c r="M1735" s="45"/>
      <c r="N1735" s="14"/>
    </row>
    <row r="1736" spans="3:14" ht="20.100000000000001" customHeight="1" x14ac:dyDescent="0.3">
      <c r="C1736" s="20"/>
      <c r="D1736" s="167"/>
      <c r="E1736" s="36"/>
      <c r="F1736" s="81"/>
      <c r="G1736" s="13"/>
      <c r="H1736" s="13"/>
      <c r="I1736" s="79"/>
      <c r="J1736" s="79"/>
      <c r="K1736" s="73"/>
      <c r="L1736" s="45"/>
      <c r="M1736" s="45"/>
      <c r="N1736" s="14"/>
    </row>
    <row r="1737" spans="3:14" ht="20.100000000000001" customHeight="1" x14ac:dyDescent="0.3">
      <c r="C1737" s="20"/>
      <c r="D1737" s="167"/>
      <c r="E1737" s="36"/>
      <c r="F1737" s="81"/>
      <c r="G1737" s="13"/>
      <c r="H1737" s="13"/>
      <c r="I1737" s="79"/>
      <c r="J1737" s="79"/>
      <c r="K1737" s="73"/>
      <c r="L1737" s="45"/>
      <c r="M1737" s="45"/>
      <c r="N1737" s="14"/>
    </row>
    <row r="1738" spans="3:14" ht="20.100000000000001" customHeight="1" x14ac:dyDescent="0.3">
      <c r="C1738" s="20"/>
      <c r="D1738" s="167"/>
      <c r="E1738" s="36"/>
      <c r="F1738" s="81"/>
      <c r="G1738" s="13"/>
      <c r="H1738" s="13"/>
      <c r="I1738" s="79"/>
      <c r="J1738" s="79"/>
      <c r="K1738" s="73"/>
      <c r="L1738" s="45"/>
      <c r="M1738" s="45"/>
      <c r="N1738" s="14"/>
    </row>
    <row r="1739" spans="3:14" ht="20.100000000000001" customHeight="1" x14ac:dyDescent="0.3">
      <c r="C1739" s="20"/>
      <c r="D1739" s="167"/>
      <c r="E1739" s="36"/>
      <c r="F1739" s="81"/>
      <c r="G1739" s="13"/>
      <c r="H1739" s="13"/>
      <c r="I1739" s="79"/>
      <c r="J1739" s="79"/>
      <c r="K1739" s="73"/>
      <c r="L1739" s="45"/>
      <c r="M1739" s="45"/>
      <c r="N1739" s="14"/>
    </row>
    <row r="1740" spans="3:14" ht="20.100000000000001" customHeight="1" x14ac:dyDescent="0.3">
      <c r="C1740" s="20"/>
      <c r="D1740" s="167"/>
      <c r="E1740" s="36"/>
      <c r="F1740" s="81"/>
      <c r="G1740" s="13"/>
      <c r="H1740" s="13"/>
      <c r="I1740" s="79"/>
      <c r="J1740" s="79"/>
      <c r="K1740" s="73"/>
      <c r="L1740" s="45"/>
      <c r="M1740" s="45"/>
      <c r="N1740" s="14"/>
    </row>
    <row r="1741" spans="3:14" ht="20.100000000000001" customHeight="1" x14ac:dyDescent="0.3">
      <c r="C1741" s="20"/>
      <c r="D1741" s="167"/>
      <c r="E1741" s="36"/>
      <c r="F1741" s="81"/>
      <c r="G1741" s="13"/>
      <c r="H1741" s="13"/>
      <c r="I1741" s="79"/>
      <c r="J1741" s="79"/>
      <c r="K1741" s="73"/>
      <c r="L1741" s="45"/>
      <c r="M1741" s="45"/>
      <c r="N1741" s="14"/>
    </row>
    <row r="1742" spans="3:14" ht="20.100000000000001" customHeight="1" x14ac:dyDescent="0.3">
      <c r="C1742" s="20"/>
      <c r="D1742" s="167"/>
      <c r="E1742" s="36"/>
      <c r="F1742" s="81"/>
      <c r="G1742" s="13"/>
      <c r="H1742" s="13"/>
      <c r="I1742" s="79"/>
      <c r="J1742" s="79"/>
      <c r="K1742" s="73"/>
      <c r="L1742" s="45"/>
      <c r="M1742" s="45"/>
      <c r="N1742" s="14"/>
    </row>
    <row r="1743" spans="3:14" ht="20.100000000000001" customHeight="1" x14ac:dyDescent="0.3">
      <c r="C1743" s="20"/>
      <c r="D1743" s="167"/>
      <c r="E1743" s="36"/>
      <c r="F1743" s="81"/>
      <c r="G1743" s="13"/>
      <c r="H1743" s="13"/>
      <c r="I1743" s="79"/>
      <c r="J1743" s="79"/>
      <c r="K1743" s="73"/>
      <c r="L1743" s="45"/>
      <c r="M1743" s="45"/>
      <c r="N1743" s="14"/>
    </row>
    <row r="1744" spans="3:14" ht="20.100000000000001" customHeight="1" x14ac:dyDescent="0.3">
      <c r="C1744" s="20"/>
      <c r="D1744" s="167"/>
      <c r="E1744" s="36"/>
      <c r="F1744" s="81"/>
      <c r="G1744" s="13"/>
      <c r="H1744" s="13"/>
      <c r="I1744" s="79"/>
      <c r="J1744" s="79"/>
      <c r="K1744" s="73"/>
      <c r="L1744" s="45"/>
      <c r="M1744" s="45"/>
      <c r="N1744" s="14"/>
    </row>
    <row r="1745" spans="3:14" ht="20.100000000000001" customHeight="1" x14ac:dyDescent="0.3">
      <c r="C1745" s="20"/>
      <c r="D1745" s="167"/>
      <c r="E1745" s="36"/>
      <c r="F1745" s="81"/>
      <c r="G1745" s="13"/>
      <c r="H1745" s="13"/>
      <c r="I1745" s="79"/>
      <c r="J1745" s="79"/>
      <c r="K1745" s="73"/>
      <c r="L1745" s="45"/>
      <c r="M1745" s="45"/>
      <c r="N1745" s="14"/>
    </row>
    <row r="1746" spans="3:14" ht="20.100000000000001" customHeight="1" x14ac:dyDescent="0.3">
      <c r="C1746" s="20"/>
      <c r="D1746" s="167"/>
      <c r="E1746" s="36"/>
      <c r="F1746" s="81"/>
      <c r="G1746" s="13"/>
      <c r="H1746" s="13"/>
      <c r="I1746" s="79"/>
      <c r="J1746" s="79"/>
      <c r="K1746" s="73"/>
      <c r="L1746" s="45"/>
      <c r="M1746" s="45"/>
      <c r="N1746" s="14"/>
    </row>
    <row r="1747" spans="3:14" ht="20.100000000000001" customHeight="1" x14ac:dyDescent="0.3">
      <c r="C1747" s="20"/>
      <c r="D1747" s="167"/>
      <c r="E1747" s="36"/>
      <c r="F1747" s="81"/>
      <c r="G1747" s="13"/>
      <c r="H1747" s="13"/>
      <c r="I1747" s="79"/>
      <c r="J1747" s="79"/>
      <c r="K1747" s="73"/>
      <c r="L1747" s="45"/>
      <c r="M1747" s="45"/>
      <c r="N1747" s="14"/>
    </row>
    <row r="1748" spans="3:14" ht="20.100000000000001" customHeight="1" x14ac:dyDescent="0.3">
      <c r="C1748" s="20"/>
      <c r="D1748" s="167"/>
      <c r="E1748" s="36"/>
      <c r="F1748" s="81"/>
      <c r="G1748" s="13"/>
      <c r="H1748" s="13"/>
      <c r="I1748" s="79"/>
      <c r="J1748" s="79"/>
      <c r="K1748" s="73"/>
      <c r="L1748" s="45"/>
      <c r="M1748" s="45"/>
      <c r="N1748" s="14"/>
    </row>
    <row r="1749" spans="3:14" ht="20.100000000000001" customHeight="1" x14ac:dyDescent="0.3">
      <c r="C1749" s="20"/>
      <c r="D1749" s="167"/>
      <c r="E1749" s="36"/>
      <c r="F1749" s="81"/>
      <c r="G1749" s="13"/>
      <c r="H1749" s="13"/>
      <c r="I1749" s="79"/>
      <c r="J1749" s="79"/>
      <c r="K1749" s="73"/>
      <c r="L1749" s="45"/>
      <c r="M1749" s="45"/>
      <c r="N1749" s="14"/>
    </row>
    <row r="1750" spans="3:14" ht="20.100000000000001" customHeight="1" x14ac:dyDescent="0.3">
      <c r="C1750" s="20"/>
      <c r="D1750" s="167"/>
      <c r="E1750" s="36"/>
      <c r="F1750" s="81"/>
      <c r="G1750" s="13"/>
      <c r="H1750" s="13"/>
      <c r="I1750" s="79"/>
      <c r="J1750" s="79"/>
      <c r="K1750" s="73"/>
      <c r="L1750" s="45"/>
      <c r="M1750" s="45"/>
      <c r="N1750" s="14"/>
    </row>
    <row r="1751" spans="3:14" ht="20.100000000000001" customHeight="1" x14ac:dyDescent="0.3">
      <c r="C1751" s="20"/>
      <c r="D1751" s="167"/>
      <c r="E1751" s="36"/>
      <c r="F1751" s="81"/>
      <c r="G1751" s="13"/>
      <c r="H1751" s="13"/>
      <c r="I1751" s="79"/>
      <c r="J1751" s="79"/>
      <c r="K1751" s="73"/>
      <c r="L1751" s="45"/>
      <c r="M1751" s="45"/>
      <c r="N1751" s="14"/>
    </row>
    <row r="1752" spans="3:14" ht="20.100000000000001" customHeight="1" x14ac:dyDescent="0.3">
      <c r="C1752" s="20"/>
      <c r="D1752" s="167"/>
      <c r="E1752" s="36"/>
      <c r="F1752" s="81"/>
      <c r="G1752" s="13"/>
      <c r="H1752" s="13"/>
      <c r="I1752" s="79"/>
      <c r="J1752" s="79"/>
      <c r="K1752" s="73"/>
      <c r="L1752" s="45"/>
      <c r="M1752" s="45"/>
      <c r="N1752" s="14"/>
    </row>
    <row r="1753" spans="3:14" ht="20.100000000000001" customHeight="1" x14ac:dyDescent="0.3">
      <c r="C1753" s="20"/>
      <c r="D1753" s="167"/>
      <c r="E1753" s="36"/>
      <c r="F1753" s="81"/>
      <c r="G1753" s="13"/>
      <c r="H1753" s="13"/>
      <c r="I1753" s="79"/>
      <c r="J1753" s="79"/>
      <c r="K1753" s="73"/>
      <c r="L1753" s="45"/>
      <c r="M1753" s="45"/>
      <c r="N1753" s="14"/>
    </row>
    <row r="1754" spans="3:14" ht="20.100000000000001" customHeight="1" x14ac:dyDescent="0.3">
      <c r="C1754" s="20"/>
      <c r="D1754" s="167"/>
      <c r="E1754" s="36"/>
      <c r="F1754" s="81"/>
      <c r="G1754" s="13"/>
      <c r="H1754" s="13"/>
      <c r="I1754" s="79"/>
      <c r="J1754" s="79"/>
      <c r="K1754" s="73"/>
      <c r="L1754" s="45"/>
      <c r="M1754" s="45"/>
      <c r="N1754" s="14"/>
    </row>
    <row r="1755" spans="3:14" ht="20.100000000000001" customHeight="1" x14ac:dyDescent="0.3">
      <c r="C1755" s="20"/>
      <c r="D1755" s="167"/>
      <c r="E1755" s="36"/>
      <c r="F1755" s="81"/>
      <c r="G1755" s="13"/>
      <c r="H1755" s="13"/>
      <c r="I1755" s="79"/>
      <c r="J1755" s="79"/>
      <c r="K1755" s="73"/>
      <c r="L1755" s="45"/>
      <c r="M1755" s="45"/>
      <c r="N1755" s="14"/>
    </row>
    <row r="1756" spans="3:14" ht="20.100000000000001" customHeight="1" x14ac:dyDescent="0.3">
      <c r="C1756" s="20"/>
      <c r="D1756" s="167"/>
      <c r="E1756" s="36"/>
      <c r="F1756" s="81"/>
      <c r="G1756" s="13"/>
      <c r="H1756" s="13"/>
      <c r="I1756" s="79"/>
      <c r="J1756" s="79"/>
      <c r="K1756" s="73"/>
      <c r="L1756" s="45"/>
      <c r="M1756" s="45"/>
      <c r="N1756" s="14"/>
    </row>
    <row r="1757" spans="3:14" ht="20.100000000000001" customHeight="1" x14ac:dyDescent="0.3">
      <c r="C1757" s="20"/>
      <c r="D1757" s="167"/>
      <c r="E1757" s="36"/>
      <c r="F1757" s="81"/>
      <c r="G1757" s="13"/>
      <c r="H1757" s="13"/>
      <c r="I1757" s="79"/>
      <c r="J1757" s="79"/>
      <c r="K1757" s="73"/>
      <c r="L1757" s="45"/>
      <c r="M1757" s="45"/>
      <c r="N1757" s="14"/>
    </row>
    <row r="1758" spans="3:14" ht="20.100000000000001" customHeight="1" x14ac:dyDescent="0.3">
      <c r="C1758" s="20"/>
      <c r="D1758" s="167"/>
      <c r="E1758" s="36"/>
      <c r="F1758" s="81"/>
      <c r="G1758" s="13"/>
      <c r="H1758" s="13"/>
      <c r="I1758" s="79"/>
      <c r="J1758" s="79"/>
      <c r="K1758" s="73"/>
      <c r="L1758" s="45"/>
      <c r="M1758" s="45"/>
      <c r="N1758" s="14"/>
    </row>
    <row r="1759" spans="3:14" ht="20.100000000000001" customHeight="1" x14ac:dyDescent="0.3">
      <c r="C1759" s="20"/>
      <c r="D1759" s="167"/>
      <c r="E1759" s="36"/>
      <c r="F1759" s="81"/>
      <c r="G1759" s="13"/>
      <c r="H1759" s="13"/>
      <c r="I1759" s="79"/>
      <c r="J1759" s="79"/>
      <c r="K1759" s="73"/>
      <c r="L1759" s="45"/>
      <c r="M1759" s="45"/>
      <c r="N1759" s="14"/>
    </row>
    <row r="1760" spans="3:14" ht="20.100000000000001" customHeight="1" x14ac:dyDescent="0.3">
      <c r="C1760" s="20"/>
      <c r="D1760" s="167"/>
      <c r="E1760" s="36"/>
      <c r="F1760" s="81"/>
      <c r="G1760" s="13"/>
      <c r="H1760" s="13"/>
      <c r="I1760" s="79"/>
      <c r="J1760" s="79"/>
      <c r="K1760" s="73"/>
      <c r="L1760" s="45"/>
      <c r="M1760" s="45"/>
      <c r="N1760" s="14"/>
    </row>
    <row r="1761" spans="3:14" ht="20.100000000000001" customHeight="1" x14ac:dyDescent="0.3">
      <c r="C1761" s="20"/>
      <c r="D1761" s="167"/>
      <c r="E1761" s="36"/>
      <c r="F1761" s="81"/>
      <c r="G1761" s="13"/>
      <c r="H1761" s="13"/>
      <c r="I1761" s="79"/>
      <c r="J1761" s="79"/>
      <c r="K1761" s="73"/>
      <c r="L1761" s="45"/>
      <c r="M1761" s="45"/>
      <c r="N1761" s="14"/>
    </row>
    <row r="1762" spans="3:14" ht="20.100000000000001" customHeight="1" x14ac:dyDescent="0.3">
      <c r="C1762" s="20"/>
      <c r="D1762" s="167"/>
      <c r="E1762" s="36"/>
      <c r="F1762" s="81"/>
      <c r="G1762" s="13"/>
      <c r="H1762" s="13"/>
      <c r="I1762" s="79"/>
      <c r="J1762" s="79"/>
      <c r="K1762" s="73"/>
      <c r="L1762" s="45"/>
      <c r="M1762" s="45"/>
      <c r="N1762" s="14"/>
    </row>
    <row r="1763" spans="3:14" ht="20.100000000000001" customHeight="1" x14ac:dyDescent="0.3">
      <c r="C1763" s="20"/>
      <c r="D1763" s="167"/>
      <c r="E1763" s="36"/>
      <c r="F1763" s="81"/>
      <c r="G1763" s="13"/>
      <c r="H1763" s="13"/>
      <c r="I1763" s="79"/>
      <c r="J1763" s="79"/>
      <c r="K1763" s="73"/>
      <c r="L1763" s="45"/>
      <c r="M1763" s="45"/>
      <c r="N1763" s="14"/>
    </row>
    <row r="1764" spans="3:14" ht="20.100000000000001" customHeight="1" x14ac:dyDescent="0.3">
      <c r="C1764" s="20"/>
      <c r="D1764" s="167"/>
      <c r="E1764" s="36"/>
      <c r="F1764" s="81"/>
      <c r="G1764" s="13"/>
      <c r="H1764" s="13"/>
      <c r="I1764" s="79"/>
      <c r="J1764" s="79"/>
      <c r="K1764" s="73"/>
      <c r="L1764" s="45"/>
      <c r="M1764" s="45"/>
      <c r="N1764" s="14"/>
    </row>
    <row r="1765" spans="3:14" ht="20.100000000000001" customHeight="1" x14ac:dyDescent="0.3">
      <c r="C1765" s="20"/>
      <c r="D1765" s="167"/>
      <c r="E1765" s="36"/>
      <c r="F1765" s="81"/>
      <c r="G1765" s="13"/>
      <c r="H1765" s="13"/>
      <c r="I1765" s="79"/>
      <c r="J1765" s="79"/>
      <c r="K1765" s="73"/>
      <c r="L1765" s="45"/>
      <c r="M1765" s="45"/>
      <c r="N1765" s="14"/>
    </row>
    <row r="1766" spans="3:14" ht="20.100000000000001" customHeight="1" x14ac:dyDescent="0.3">
      <c r="C1766" s="20"/>
      <c r="D1766" s="167"/>
      <c r="E1766" s="36"/>
      <c r="F1766" s="81"/>
      <c r="G1766" s="13"/>
      <c r="H1766" s="13"/>
      <c r="I1766" s="79"/>
      <c r="J1766" s="79"/>
      <c r="K1766" s="73"/>
      <c r="L1766" s="45"/>
      <c r="M1766" s="45"/>
      <c r="N1766" s="14"/>
    </row>
    <row r="1767" spans="3:14" ht="20.100000000000001" customHeight="1" x14ac:dyDescent="0.3">
      <c r="C1767" s="20"/>
      <c r="D1767" s="167"/>
      <c r="E1767" s="36"/>
      <c r="F1767" s="81"/>
      <c r="G1767" s="13"/>
      <c r="H1767" s="13"/>
      <c r="I1767" s="79"/>
      <c r="J1767" s="79"/>
      <c r="K1767" s="73"/>
      <c r="L1767" s="45"/>
      <c r="M1767" s="45"/>
      <c r="N1767" s="14"/>
    </row>
    <row r="1768" spans="3:14" ht="20.100000000000001" customHeight="1" x14ac:dyDescent="0.3">
      <c r="C1768" s="20"/>
      <c r="D1768" s="167"/>
      <c r="E1768" s="36"/>
      <c r="F1768" s="81"/>
      <c r="G1768" s="13"/>
      <c r="H1768" s="13"/>
      <c r="I1768" s="79"/>
      <c r="J1768" s="79"/>
      <c r="K1768" s="73"/>
      <c r="L1768" s="45"/>
      <c r="M1768" s="45"/>
      <c r="N1768" s="14"/>
    </row>
    <row r="1769" spans="3:14" ht="20.100000000000001" customHeight="1" x14ac:dyDescent="0.3">
      <c r="C1769" s="20"/>
      <c r="D1769" s="167"/>
      <c r="E1769" s="36"/>
      <c r="F1769" s="81"/>
      <c r="G1769" s="13"/>
      <c r="H1769" s="13"/>
      <c r="I1769" s="79"/>
      <c r="J1769" s="79"/>
      <c r="K1769" s="73"/>
      <c r="L1769" s="45"/>
      <c r="M1769" s="45"/>
      <c r="N1769" s="14"/>
    </row>
    <row r="1770" spans="3:14" ht="20.100000000000001" customHeight="1" x14ac:dyDescent="0.3">
      <c r="C1770" s="20"/>
      <c r="D1770" s="167"/>
      <c r="E1770" s="36"/>
      <c r="F1770" s="81"/>
      <c r="G1770" s="13"/>
      <c r="H1770" s="13"/>
      <c r="I1770" s="79"/>
      <c r="J1770" s="79"/>
      <c r="K1770" s="73"/>
      <c r="L1770" s="45"/>
      <c r="M1770" s="45"/>
      <c r="N1770" s="14"/>
    </row>
    <row r="1771" spans="3:14" ht="20.100000000000001" customHeight="1" x14ac:dyDescent="0.3">
      <c r="C1771" s="20"/>
      <c r="D1771" s="167"/>
      <c r="E1771" s="36"/>
      <c r="F1771" s="81"/>
      <c r="G1771" s="13"/>
      <c r="H1771" s="13"/>
      <c r="I1771" s="79"/>
      <c r="J1771" s="79"/>
      <c r="K1771" s="73"/>
      <c r="L1771" s="45"/>
      <c r="M1771" s="45"/>
      <c r="N1771" s="14"/>
    </row>
    <row r="1772" spans="3:14" ht="20.100000000000001" customHeight="1" x14ac:dyDescent="0.3">
      <c r="C1772" s="20"/>
      <c r="D1772" s="167"/>
      <c r="E1772" s="36"/>
      <c r="F1772" s="81"/>
      <c r="G1772" s="13"/>
      <c r="H1772" s="13"/>
      <c r="I1772" s="79"/>
      <c r="J1772" s="79"/>
      <c r="K1772" s="73"/>
      <c r="L1772" s="45"/>
      <c r="M1772" s="45"/>
      <c r="N1772" s="14"/>
    </row>
    <row r="1773" spans="3:14" ht="20.100000000000001" customHeight="1" x14ac:dyDescent="0.3">
      <c r="C1773" s="20"/>
      <c r="D1773" s="167"/>
      <c r="E1773" s="36"/>
      <c r="F1773" s="81"/>
      <c r="G1773" s="13"/>
      <c r="H1773" s="13"/>
      <c r="I1773" s="79"/>
      <c r="J1773" s="79"/>
      <c r="K1773" s="73"/>
      <c r="L1773" s="45"/>
      <c r="M1773" s="45"/>
      <c r="N1773" s="14"/>
    </row>
    <row r="1774" spans="3:14" ht="20.100000000000001" customHeight="1" x14ac:dyDescent="0.3">
      <c r="C1774" s="20"/>
      <c r="D1774" s="167"/>
      <c r="E1774" s="36"/>
      <c r="F1774" s="81"/>
      <c r="G1774" s="13"/>
      <c r="H1774" s="13"/>
      <c r="I1774" s="79"/>
      <c r="J1774" s="79"/>
      <c r="K1774" s="73"/>
      <c r="L1774" s="45"/>
      <c r="M1774" s="45"/>
      <c r="N1774" s="14"/>
    </row>
    <row r="1775" spans="3:14" ht="20.100000000000001" customHeight="1" x14ac:dyDescent="0.3">
      <c r="C1775" s="20"/>
      <c r="D1775" s="167"/>
      <c r="E1775" s="36"/>
      <c r="F1775" s="81"/>
      <c r="G1775" s="13"/>
      <c r="H1775" s="13"/>
      <c r="I1775" s="79"/>
      <c r="J1775" s="79"/>
      <c r="K1775" s="73"/>
      <c r="L1775" s="45"/>
      <c r="M1775" s="45"/>
      <c r="N1775" s="14"/>
    </row>
    <row r="1776" spans="3:14" ht="20.100000000000001" customHeight="1" x14ac:dyDescent="0.3">
      <c r="C1776" s="20"/>
      <c r="D1776" s="167"/>
      <c r="E1776" s="36"/>
      <c r="F1776" s="81"/>
      <c r="G1776" s="13"/>
      <c r="H1776" s="13"/>
      <c r="I1776" s="79"/>
      <c r="J1776" s="79"/>
      <c r="K1776" s="73"/>
      <c r="L1776" s="45"/>
      <c r="M1776" s="45"/>
      <c r="N1776" s="14"/>
    </row>
    <row r="1777" spans="3:14" ht="20.100000000000001" customHeight="1" x14ac:dyDescent="0.3">
      <c r="C1777" s="20"/>
      <c r="D1777" s="167"/>
      <c r="E1777" s="36"/>
      <c r="F1777" s="81"/>
      <c r="G1777" s="13"/>
      <c r="H1777" s="13"/>
      <c r="I1777" s="79"/>
      <c r="J1777" s="79"/>
      <c r="K1777" s="73"/>
      <c r="L1777" s="45"/>
      <c r="M1777" s="45"/>
      <c r="N1777" s="14"/>
    </row>
    <row r="1778" spans="3:14" ht="20.100000000000001" customHeight="1" x14ac:dyDescent="0.3">
      <c r="C1778" s="20"/>
      <c r="D1778" s="167"/>
      <c r="E1778" s="36"/>
      <c r="F1778" s="81"/>
      <c r="G1778" s="13"/>
      <c r="H1778" s="13"/>
      <c r="I1778" s="79"/>
      <c r="J1778" s="79"/>
      <c r="K1778" s="73"/>
      <c r="L1778" s="45"/>
      <c r="M1778" s="45"/>
      <c r="N1778" s="14"/>
    </row>
    <row r="1779" spans="3:14" ht="20.100000000000001" customHeight="1" x14ac:dyDescent="0.3">
      <c r="C1779" s="20"/>
      <c r="D1779" s="167"/>
      <c r="E1779" s="36"/>
      <c r="F1779" s="81"/>
      <c r="G1779" s="13"/>
      <c r="H1779" s="13"/>
      <c r="I1779" s="79"/>
      <c r="J1779" s="79"/>
      <c r="K1779" s="73"/>
      <c r="L1779" s="45"/>
      <c r="M1779" s="45"/>
      <c r="N1779" s="14"/>
    </row>
    <row r="1780" spans="3:14" ht="20.100000000000001" customHeight="1" x14ac:dyDescent="0.3">
      <c r="C1780" s="20"/>
      <c r="D1780" s="167"/>
      <c r="E1780" s="36"/>
      <c r="F1780" s="81"/>
      <c r="G1780" s="13"/>
      <c r="H1780" s="13"/>
      <c r="I1780" s="79"/>
      <c r="J1780" s="79"/>
      <c r="K1780" s="73"/>
      <c r="L1780" s="45"/>
      <c r="M1780" s="45"/>
      <c r="N1780" s="14"/>
    </row>
    <row r="1781" spans="3:14" ht="20.100000000000001" customHeight="1" x14ac:dyDescent="0.3">
      <c r="C1781" s="20"/>
      <c r="D1781" s="167"/>
      <c r="E1781" s="36"/>
      <c r="F1781" s="81"/>
      <c r="G1781" s="13"/>
      <c r="H1781" s="13"/>
      <c r="I1781" s="79"/>
      <c r="J1781" s="79"/>
      <c r="K1781" s="73"/>
      <c r="L1781" s="45"/>
      <c r="M1781" s="45"/>
      <c r="N1781" s="14"/>
    </row>
    <row r="1782" spans="3:14" ht="20.100000000000001" customHeight="1" x14ac:dyDescent="0.3">
      <c r="C1782" s="20"/>
      <c r="D1782" s="167"/>
      <c r="E1782" s="36"/>
      <c r="F1782" s="81"/>
      <c r="G1782" s="13"/>
      <c r="H1782" s="13"/>
      <c r="I1782" s="79"/>
      <c r="J1782" s="79"/>
      <c r="K1782" s="73"/>
      <c r="L1782" s="45"/>
      <c r="M1782" s="45"/>
      <c r="N1782" s="14"/>
    </row>
    <row r="1783" spans="3:14" ht="20.100000000000001" customHeight="1" x14ac:dyDescent="0.3">
      <c r="C1783" s="20"/>
      <c r="D1783" s="167"/>
      <c r="E1783" s="36"/>
      <c r="F1783" s="81"/>
      <c r="G1783" s="13"/>
      <c r="H1783" s="13"/>
      <c r="I1783" s="79"/>
      <c r="J1783" s="79"/>
      <c r="K1783" s="73"/>
      <c r="L1783" s="45"/>
      <c r="M1783" s="45"/>
      <c r="N1783" s="14"/>
    </row>
    <row r="1784" spans="3:14" ht="20.100000000000001" customHeight="1" x14ac:dyDescent="0.3">
      <c r="C1784" s="20"/>
      <c r="D1784" s="167"/>
      <c r="E1784" s="36"/>
      <c r="F1784" s="81"/>
      <c r="G1784" s="13"/>
      <c r="H1784" s="13"/>
      <c r="I1784" s="79"/>
      <c r="J1784" s="79"/>
      <c r="K1784" s="73"/>
      <c r="L1784" s="45"/>
      <c r="M1784" s="45"/>
      <c r="N1784" s="14"/>
    </row>
    <row r="1785" spans="3:14" ht="20.100000000000001" customHeight="1" x14ac:dyDescent="0.3">
      <c r="C1785" s="20"/>
      <c r="D1785" s="167"/>
      <c r="E1785" s="36"/>
      <c r="F1785" s="81"/>
      <c r="G1785" s="13"/>
      <c r="H1785" s="13"/>
      <c r="I1785" s="79"/>
      <c r="J1785" s="79"/>
      <c r="K1785" s="73"/>
      <c r="L1785" s="45"/>
      <c r="M1785" s="45"/>
      <c r="N1785" s="14"/>
    </row>
    <row r="1786" spans="3:14" ht="20.100000000000001" customHeight="1" x14ac:dyDescent="0.3">
      <c r="C1786" s="20"/>
      <c r="D1786" s="167"/>
      <c r="E1786" s="36"/>
      <c r="F1786" s="81"/>
      <c r="G1786" s="13"/>
      <c r="H1786" s="13"/>
      <c r="I1786" s="79"/>
      <c r="J1786" s="79"/>
      <c r="K1786" s="73"/>
      <c r="L1786" s="45"/>
      <c r="M1786" s="45"/>
      <c r="N1786" s="14"/>
    </row>
    <row r="1787" spans="3:14" ht="20.100000000000001" customHeight="1" x14ac:dyDescent="0.3">
      <c r="C1787" s="20"/>
      <c r="D1787" s="167"/>
      <c r="E1787" s="36"/>
      <c r="F1787" s="81"/>
      <c r="G1787" s="13"/>
      <c r="H1787" s="13"/>
      <c r="I1787" s="79"/>
      <c r="J1787" s="79"/>
      <c r="K1787" s="73"/>
      <c r="L1787" s="45"/>
      <c r="M1787" s="45"/>
      <c r="N1787" s="14"/>
    </row>
    <row r="1788" spans="3:14" ht="20.100000000000001" customHeight="1" x14ac:dyDescent="0.3">
      <c r="C1788" s="20"/>
      <c r="D1788" s="167"/>
      <c r="E1788" s="36"/>
      <c r="F1788" s="81"/>
      <c r="G1788" s="13"/>
      <c r="H1788" s="13"/>
      <c r="I1788" s="79"/>
      <c r="J1788" s="79"/>
      <c r="K1788" s="73"/>
      <c r="L1788" s="45"/>
      <c r="M1788" s="45"/>
      <c r="N1788" s="14"/>
    </row>
    <row r="1789" spans="3:14" ht="20.100000000000001" customHeight="1" x14ac:dyDescent="0.3">
      <c r="C1789" s="20"/>
      <c r="D1789" s="167"/>
      <c r="E1789" s="36"/>
      <c r="F1789" s="81"/>
      <c r="G1789" s="13"/>
      <c r="H1789" s="13"/>
      <c r="I1789" s="79"/>
      <c r="J1789" s="79"/>
      <c r="K1789" s="73"/>
      <c r="L1789" s="45"/>
      <c r="M1789" s="45"/>
      <c r="N1789" s="14"/>
    </row>
    <row r="1790" spans="3:14" ht="20.100000000000001" customHeight="1" x14ac:dyDescent="0.3">
      <c r="C1790" s="20"/>
      <c r="D1790" s="167"/>
      <c r="E1790" s="36"/>
      <c r="F1790" s="81"/>
      <c r="G1790" s="13"/>
      <c r="H1790" s="13"/>
      <c r="I1790" s="79"/>
      <c r="J1790" s="79"/>
      <c r="K1790" s="73"/>
      <c r="L1790" s="45"/>
      <c r="M1790" s="45"/>
      <c r="N1790" s="14"/>
    </row>
    <row r="1791" spans="3:14" ht="20.100000000000001" customHeight="1" x14ac:dyDescent="0.3">
      <c r="C1791" s="20"/>
      <c r="D1791" s="167"/>
      <c r="E1791" s="36"/>
      <c r="F1791" s="81"/>
      <c r="G1791" s="13"/>
      <c r="H1791" s="13"/>
      <c r="I1791" s="79"/>
      <c r="J1791" s="79"/>
      <c r="K1791" s="73"/>
      <c r="L1791" s="45"/>
      <c r="M1791" s="45"/>
      <c r="N1791" s="14"/>
    </row>
    <row r="1792" spans="3:14" ht="20.100000000000001" customHeight="1" x14ac:dyDescent="0.3">
      <c r="C1792" s="20"/>
      <c r="D1792" s="167"/>
      <c r="E1792" s="36"/>
      <c r="F1792" s="81"/>
      <c r="G1792" s="13"/>
      <c r="H1792" s="13"/>
      <c r="I1792" s="79"/>
      <c r="J1792" s="79"/>
      <c r="K1792" s="73"/>
      <c r="L1792" s="45"/>
      <c r="M1792" s="45"/>
      <c r="N1792" s="14"/>
    </row>
    <row r="1793" spans="3:14" ht="20.100000000000001" customHeight="1" x14ac:dyDescent="0.3">
      <c r="C1793" s="20"/>
      <c r="D1793" s="167"/>
      <c r="E1793" s="36"/>
      <c r="F1793" s="81"/>
      <c r="G1793" s="13"/>
      <c r="H1793" s="13"/>
      <c r="I1793" s="79"/>
      <c r="J1793" s="79"/>
      <c r="K1793" s="73"/>
      <c r="L1793" s="45"/>
      <c r="M1793" s="45"/>
      <c r="N1793" s="14"/>
    </row>
    <row r="1794" spans="3:14" ht="20.100000000000001" customHeight="1" x14ac:dyDescent="0.3">
      <c r="C1794" s="20"/>
      <c r="D1794" s="167"/>
      <c r="E1794" s="36"/>
      <c r="F1794" s="81"/>
      <c r="G1794" s="13"/>
      <c r="H1794" s="13"/>
      <c r="I1794" s="79"/>
      <c r="J1794" s="79"/>
      <c r="K1794" s="73"/>
      <c r="L1794" s="45"/>
      <c r="M1794" s="45"/>
      <c r="N1794" s="14"/>
    </row>
    <row r="1795" spans="3:14" ht="20.100000000000001" customHeight="1" x14ac:dyDescent="0.3">
      <c r="C1795" s="20"/>
      <c r="D1795" s="167"/>
      <c r="E1795" s="36"/>
      <c r="F1795" s="81"/>
      <c r="G1795" s="13"/>
      <c r="H1795" s="13"/>
      <c r="I1795" s="79"/>
      <c r="J1795" s="79"/>
      <c r="K1795" s="73"/>
      <c r="L1795" s="45"/>
      <c r="M1795" s="45"/>
      <c r="N1795" s="14"/>
    </row>
    <row r="1796" spans="3:14" ht="20.100000000000001" customHeight="1" x14ac:dyDescent="0.3">
      <c r="C1796" s="20"/>
      <c r="D1796" s="167"/>
      <c r="E1796" s="36"/>
      <c r="F1796" s="81"/>
      <c r="G1796" s="13"/>
      <c r="H1796" s="13"/>
      <c r="I1796" s="79"/>
      <c r="J1796" s="79"/>
      <c r="K1796" s="73"/>
      <c r="L1796" s="45"/>
      <c r="M1796" s="45"/>
      <c r="N1796" s="14"/>
    </row>
    <row r="1797" spans="3:14" ht="20.100000000000001" customHeight="1" x14ac:dyDescent="0.3">
      <c r="C1797" s="20"/>
      <c r="D1797" s="167"/>
      <c r="E1797" s="36"/>
      <c r="F1797" s="81"/>
      <c r="G1797" s="13"/>
      <c r="H1797" s="13"/>
      <c r="I1797" s="79"/>
      <c r="J1797" s="79"/>
      <c r="K1797" s="73"/>
      <c r="L1797" s="45"/>
      <c r="M1797" s="45"/>
      <c r="N1797" s="14"/>
    </row>
    <row r="1798" spans="3:14" ht="20.100000000000001" customHeight="1" x14ac:dyDescent="0.3">
      <c r="C1798" s="20"/>
      <c r="D1798" s="167"/>
      <c r="E1798" s="36"/>
      <c r="F1798" s="81"/>
      <c r="G1798" s="13"/>
      <c r="H1798" s="13"/>
      <c r="I1798" s="79"/>
      <c r="J1798" s="79"/>
      <c r="K1798" s="73"/>
      <c r="L1798" s="45"/>
      <c r="M1798" s="45"/>
      <c r="N1798" s="14"/>
    </row>
    <row r="1799" spans="3:14" ht="20.100000000000001" customHeight="1" x14ac:dyDescent="0.3">
      <c r="C1799" s="20"/>
      <c r="D1799" s="167"/>
      <c r="E1799" s="36"/>
      <c r="F1799" s="81"/>
      <c r="G1799" s="13"/>
      <c r="H1799" s="13"/>
      <c r="I1799" s="79"/>
      <c r="J1799" s="79"/>
      <c r="K1799" s="73"/>
      <c r="L1799" s="45"/>
      <c r="M1799" s="45"/>
      <c r="N1799" s="14"/>
    </row>
    <row r="1800" spans="3:14" ht="20.100000000000001" customHeight="1" x14ac:dyDescent="0.3">
      <c r="C1800" s="20"/>
      <c r="D1800" s="167"/>
      <c r="E1800" s="36"/>
      <c r="F1800" s="81"/>
      <c r="G1800" s="13"/>
      <c r="H1800" s="13"/>
      <c r="I1800" s="79"/>
      <c r="J1800" s="79"/>
      <c r="K1800" s="73"/>
      <c r="L1800" s="45"/>
      <c r="M1800" s="45"/>
      <c r="N1800" s="14"/>
    </row>
    <row r="1801" spans="3:14" ht="20.100000000000001" customHeight="1" x14ac:dyDescent="0.3">
      <c r="C1801" s="20"/>
      <c r="D1801" s="167"/>
      <c r="E1801" s="36"/>
      <c r="F1801" s="81"/>
      <c r="G1801" s="13"/>
      <c r="H1801" s="13"/>
      <c r="I1801" s="79"/>
      <c r="J1801" s="79"/>
      <c r="K1801" s="73"/>
      <c r="L1801" s="45"/>
      <c r="M1801" s="45"/>
      <c r="N1801" s="14"/>
    </row>
    <row r="1802" spans="3:14" ht="20.100000000000001" customHeight="1" x14ac:dyDescent="0.3">
      <c r="C1802" s="20"/>
      <c r="D1802" s="167"/>
      <c r="E1802" s="36"/>
      <c r="F1802" s="81"/>
      <c r="G1802" s="13"/>
      <c r="H1802" s="13"/>
      <c r="I1802" s="79"/>
      <c r="J1802" s="79"/>
      <c r="K1802" s="73"/>
      <c r="L1802" s="45"/>
      <c r="M1802" s="45"/>
      <c r="N1802" s="14"/>
    </row>
    <row r="1803" spans="3:14" ht="20.100000000000001" customHeight="1" x14ac:dyDescent="0.3">
      <c r="C1803" s="20"/>
      <c r="D1803" s="167"/>
      <c r="E1803" s="36"/>
      <c r="F1803" s="81"/>
      <c r="G1803" s="13"/>
      <c r="H1803" s="13"/>
      <c r="I1803" s="79"/>
      <c r="J1803" s="79"/>
      <c r="K1803" s="73"/>
      <c r="L1803" s="45"/>
      <c r="M1803" s="45"/>
      <c r="N1803" s="14"/>
    </row>
    <row r="1804" spans="3:14" ht="20.100000000000001" customHeight="1" x14ac:dyDescent="0.3">
      <c r="C1804" s="20"/>
      <c r="D1804" s="167"/>
      <c r="E1804" s="36"/>
      <c r="F1804" s="81"/>
      <c r="G1804" s="13"/>
      <c r="H1804" s="13"/>
      <c r="I1804" s="79"/>
      <c r="J1804" s="79"/>
      <c r="K1804" s="73"/>
      <c r="L1804" s="45"/>
      <c r="M1804" s="45"/>
      <c r="N1804" s="14"/>
    </row>
    <row r="1805" spans="3:14" ht="20.100000000000001" customHeight="1" x14ac:dyDescent="0.3">
      <c r="C1805" s="20"/>
      <c r="D1805" s="167"/>
      <c r="E1805" s="36"/>
      <c r="F1805" s="81"/>
      <c r="G1805" s="13"/>
      <c r="H1805" s="13"/>
      <c r="I1805" s="79"/>
      <c r="J1805" s="79"/>
      <c r="K1805" s="73"/>
      <c r="L1805" s="45"/>
      <c r="M1805" s="45"/>
      <c r="N1805" s="14"/>
    </row>
    <row r="1806" spans="3:14" ht="20.100000000000001" customHeight="1" x14ac:dyDescent="0.3">
      <c r="C1806" s="20"/>
      <c r="D1806" s="167"/>
      <c r="E1806" s="36"/>
      <c r="F1806" s="81"/>
      <c r="G1806" s="13"/>
      <c r="H1806" s="13"/>
      <c r="I1806" s="79"/>
      <c r="J1806" s="79"/>
      <c r="K1806" s="73"/>
      <c r="L1806" s="45"/>
      <c r="M1806" s="45"/>
      <c r="N1806" s="14"/>
    </row>
    <row r="1807" spans="3:14" ht="20.100000000000001" customHeight="1" x14ac:dyDescent="0.3">
      <c r="C1807" s="20"/>
      <c r="D1807" s="167"/>
      <c r="E1807" s="36"/>
      <c r="F1807" s="81"/>
      <c r="G1807" s="13"/>
      <c r="H1807" s="13"/>
      <c r="I1807" s="79"/>
      <c r="J1807" s="79"/>
      <c r="K1807" s="73"/>
      <c r="L1807" s="45"/>
      <c r="M1807" s="45"/>
      <c r="N1807" s="14"/>
    </row>
    <row r="1808" spans="3:14" ht="20.100000000000001" customHeight="1" x14ac:dyDescent="0.3">
      <c r="C1808" s="20"/>
      <c r="D1808" s="167"/>
      <c r="E1808" s="36"/>
      <c r="F1808" s="81"/>
      <c r="G1808" s="13"/>
      <c r="H1808" s="13"/>
      <c r="I1808" s="79"/>
      <c r="J1808" s="79"/>
      <c r="K1808" s="73"/>
      <c r="L1808" s="45"/>
      <c r="M1808" s="45"/>
      <c r="N1808" s="14"/>
    </row>
    <row r="1809" spans="3:14" ht="20.100000000000001" customHeight="1" x14ac:dyDescent="0.3">
      <c r="C1809" s="20"/>
      <c r="D1809" s="167"/>
      <c r="E1809" s="36"/>
      <c r="F1809" s="81"/>
      <c r="G1809" s="13"/>
      <c r="H1809" s="13"/>
      <c r="I1809" s="79"/>
      <c r="J1809" s="79"/>
      <c r="K1809" s="73"/>
      <c r="L1809" s="45"/>
      <c r="M1809" s="45"/>
      <c r="N1809" s="14"/>
    </row>
    <row r="1810" spans="3:14" ht="20.100000000000001" customHeight="1" x14ac:dyDescent="0.3">
      <c r="C1810" s="20"/>
      <c r="D1810" s="167"/>
      <c r="E1810" s="36"/>
      <c r="F1810" s="81"/>
      <c r="G1810" s="13"/>
      <c r="H1810" s="13"/>
      <c r="I1810" s="79"/>
      <c r="J1810" s="79"/>
      <c r="K1810" s="73"/>
      <c r="L1810" s="45"/>
      <c r="M1810" s="45"/>
      <c r="N1810" s="14"/>
    </row>
    <row r="1811" spans="3:14" ht="20.100000000000001" customHeight="1" x14ac:dyDescent="0.3">
      <c r="C1811" s="20"/>
      <c r="D1811" s="167"/>
      <c r="E1811" s="36"/>
      <c r="F1811" s="81"/>
      <c r="G1811" s="13"/>
      <c r="H1811" s="13"/>
      <c r="I1811" s="79"/>
      <c r="J1811" s="79"/>
      <c r="K1811" s="73"/>
      <c r="L1811" s="45"/>
      <c r="M1811" s="45"/>
      <c r="N1811" s="14"/>
    </row>
    <row r="1812" spans="3:14" ht="20.100000000000001" customHeight="1" x14ac:dyDescent="0.3">
      <c r="C1812" s="20"/>
      <c r="D1812" s="167"/>
      <c r="E1812" s="36"/>
      <c r="F1812" s="81"/>
      <c r="G1812" s="13"/>
      <c r="H1812" s="13"/>
      <c r="I1812" s="79"/>
      <c r="J1812" s="79"/>
      <c r="K1812" s="73"/>
      <c r="L1812" s="45"/>
      <c r="M1812" s="45"/>
      <c r="N1812" s="14"/>
    </row>
    <row r="1813" spans="3:14" ht="20.100000000000001" customHeight="1" x14ac:dyDescent="0.3">
      <c r="C1813" s="20"/>
      <c r="D1813" s="167"/>
      <c r="E1813" s="36"/>
      <c r="F1813" s="81"/>
      <c r="G1813" s="13"/>
      <c r="H1813" s="13"/>
      <c r="I1813" s="79"/>
      <c r="J1813" s="79"/>
      <c r="K1813" s="73"/>
      <c r="L1813" s="45"/>
      <c r="M1813" s="45"/>
      <c r="N1813" s="14"/>
    </row>
    <row r="1814" spans="3:14" ht="20.100000000000001" customHeight="1" x14ac:dyDescent="0.3">
      <c r="C1814" s="20"/>
      <c r="D1814" s="167"/>
      <c r="E1814" s="36"/>
      <c r="F1814" s="81"/>
      <c r="G1814" s="13"/>
      <c r="H1814" s="13"/>
      <c r="I1814" s="79"/>
      <c r="J1814" s="79"/>
      <c r="K1814" s="73"/>
      <c r="L1814" s="45"/>
      <c r="M1814" s="45"/>
      <c r="N1814" s="14"/>
    </row>
    <row r="1815" spans="3:14" ht="20.100000000000001" customHeight="1" x14ac:dyDescent="0.3">
      <c r="C1815" s="20"/>
      <c r="D1815" s="167"/>
      <c r="E1815" s="36"/>
      <c r="F1815" s="81"/>
      <c r="G1815" s="13"/>
      <c r="H1815" s="13"/>
      <c r="I1815" s="79"/>
      <c r="J1815" s="79"/>
      <c r="K1815" s="73"/>
      <c r="L1815" s="45"/>
      <c r="M1815" s="45"/>
      <c r="N1815" s="14"/>
    </row>
    <row r="1816" spans="3:14" ht="20.100000000000001" customHeight="1" x14ac:dyDescent="0.3">
      <c r="C1816" s="20"/>
      <c r="D1816" s="167"/>
      <c r="E1816" s="36"/>
      <c r="F1816" s="81"/>
      <c r="G1816" s="13"/>
      <c r="H1816" s="13"/>
      <c r="I1816" s="79"/>
      <c r="J1816" s="79"/>
      <c r="K1816" s="73"/>
      <c r="L1816" s="45"/>
      <c r="M1816" s="45"/>
      <c r="N1816" s="14"/>
    </row>
    <row r="1817" spans="3:14" ht="20.100000000000001" customHeight="1" x14ac:dyDescent="0.3">
      <c r="C1817" s="20"/>
      <c r="D1817" s="167"/>
      <c r="E1817" s="36"/>
      <c r="F1817" s="81"/>
      <c r="G1817" s="13"/>
      <c r="H1817" s="13"/>
      <c r="I1817" s="79"/>
      <c r="J1817" s="79"/>
      <c r="K1817" s="73"/>
      <c r="L1817" s="45"/>
      <c r="M1817" s="45"/>
      <c r="N1817" s="14"/>
    </row>
    <row r="1818" spans="3:14" ht="20.100000000000001" customHeight="1" x14ac:dyDescent="0.3">
      <c r="C1818" s="20"/>
      <c r="D1818" s="167"/>
      <c r="E1818" s="36"/>
      <c r="F1818" s="81"/>
      <c r="G1818" s="13"/>
      <c r="H1818" s="13"/>
      <c r="I1818" s="79"/>
      <c r="J1818" s="79"/>
      <c r="K1818" s="73"/>
      <c r="L1818" s="45"/>
      <c r="M1818" s="45"/>
      <c r="N1818" s="14"/>
    </row>
    <row r="1819" spans="3:14" ht="20.100000000000001" customHeight="1" x14ac:dyDescent="0.3">
      <c r="C1819" s="20"/>
      <c r="D1819" s="167"/>
      <c r="E1819" s="36"/>
      <c r="F1819" s="81"/>
      <c r="G1819" s="13"/>
      <c r="H1819" s="13"/>
      <c r="I1819" s="79"/>
      <c r="J1819" s="79"/>
      <c r="K1819" s="73"/>
      <c r="L1819" s="45"/>
      <c r="M1819" s="45"/>
      <c r="N1819" s="14"/>
    </row>
    <row r="1820" spans="3:14" ht="20.100000000000001" customHeight="1" x14ac:dyDescent="0.3">
      <c r="C1820" s="20"/>
      <c r="D1820" s="167"/>
      <c r="E1820" s="36"/>
      <c r="F1820" s="81"/>
      <c r="G1820" s="13"/>
      <c r="H1820" s="13"/>
      <c r="I1820" s="79"/>
      <c r="J1820" s="79"/>
      <c r="K1820" s="73"/>
      <c r="L1820" s="45"/>
      <c r="M1820" s="45"/>
      <c r="N1820" s="14"/>
    </row>
    <row r="1821" spans="3:14" ht="20.100000000000001" customHeight="1" x14ac:dyDescent="0.3">
      <c r="C1821" s="20"/>
      <c r="D1821" s="167"/>
      <c r="E1821" s="36"/>
      <c r="F1821" s="81"/>
      <c r="G1821" s="13"/>
      <c r="H1821" s="13"/>
      <c r="I1821" s="79"/>
      <c r="J1821" s="79"/>
      <c r="K1821" s="73"/>
      <c r="L1821" s="45"/>
      <c r="M1821" s="45"/>
      <c r="N1821" s="14"/>
    </row>
    <row r="1822" spans="3:14" ht="20.100000000000001" customHeight="1" x14ac:dyDescent="0.3">
      <c r="C1822" s="20"/>
      <c r="D1822" s="167"/>
      <c r="E1822" s="36"/>
      <c r="F1822" s="81"/>
      <c r="G1822" s="13"/>
      <c r="H1822" s="13"/>
      <c r="I1822" s="79"/>
      <c r="J1822" s="79"/>
      <c r="K1822" s="73"/>
      <c r="L1822" s="45"/>
      <c r="M1822" s="45"/>
      <c r="N1822" s="14"/>
    </row>
    <row r="1823" spans="3:14" ht="20.100000000000001" customHeight="1" x14ac:dyDescent="0.3">
      <c r="C1823" s="20"/>
      <c r="D1823" s="167"/>
      <c r="E1823" s="36"/>
      <c r="F1823" s="81"/>
      <c r="G1823" s="13"/>
      <c r="H1823" s="13"/>
      <c r="I1823" s="79"/>
      <c r="J1823" s="79"/>
      <c r="K1823" s="73"/>
      <c r="L1823" s="45"/>
      <c r="M1823" s="45"/>
      <c r="N1823" s="14"/>
    </row>
    <row r="1824" spans="3:14" ht="20.100000000000001" customHeight="1" x14ac:dyDescent="0.3">
      <c r="C1824" s="20"/>
      <c r="D1824" s="167"/>
      <c r="E1824" s="36"/>
      <c r="F1824" s="81"/>
      <c r="G1824" s="13"/>
      <c r="H1824" s="13"/>
      <c r="I1824" s="79"/>
      <c r="J1824" s="79"/>
      <c r="K1824" s="73"/>
      <c r="L1824" s="45"/>
      <c r="M1824" s="45"/>
      <c r="N1824" s="14"/>
    </row>
    <row r="1825" spans="3:14" ht="20.100000000000001" customHeight="1" x14ac:dyDescent="0.3">
      <c r="C1825" s="20"/>
      <c r="D1825" s="167"/>
      <c r="E1825" s="36"/>
      <c r="F1825" s="81"/>
      <c r="G1825" s="13"/>
      <c r="H1825" s="13"/>
      <c r="I1825" s="79"/>
      <c r="J1825" s="79"/>
      <c r="K1825" s="73"/>
      <c r="L1825" s="45"/>
      <c r="M1825" s="45"/>
      <c r="N1825" s="14"/>
    </row>
    <row r="1826" spans="3:14" ht="20.100000000000001" customHeight="1" x14ac:dyDescent="0.3">
      <c r="C1826" s="20"/>
      <c r="D1826" s="167"/>
      <c r="E1826" s="36"/>
      <c r="F1826" s="81"/>
      <c r="G1826" s="13"/>
      <c r="H1826" s="13"/>
      <c r="I1826" s="79"/>
      <c r="J1826" s="79"/>
      <c r="K1826" s="73"/>
      <c r="L1826" s="45"/>
      <c r="M1826" s="45"/>
      <c r="N1826" s="14"/>
    </row>
    <row r="1827" spans="3:14" ht="20.100000000000001" customHeight="1" x14ac:dyDescent="0.3">
      <c r="C1827" s="20"/>
      <c r="D1827" s="167"/>
      <c r="E1827" s="36"/>
      <c r="F1827" s="81"/>
      <c r="G1827" s="13"/>
      <c r="H1827" s="13"/>
      <c r="I1827" s="79"/>
      <c r="J1827" s="79"/>
      <c r="K1827" s="73"/>
      <c r="L1827" s="45"/>
      <c r="M1827" s="45"/>
      <c r="N1827" s="14"/>
    </row>
    <row r="1828" spans="3:14" ht="20.100000000000001" customHeight="1" x14ac:dyDescent="0.3">
      <c r="C1828" s="20"/>
      <c r="D1828" s="167"/>
      <c r="E1828" s="36"/>
      <c r="F1828" s="81"/>
      <c r="G1828" s="13"/>
      <c r="H1828" s="13"/>
      <c r="I1828" s="79"/>
      <c r="J1828" s="79"/>
      <c r="K1828" s="73"/>
      <c r="L1828" s="45"/>
      <c r="M1828" s="45"/>
      <c r="N1828" s="14"/>
    </row>
    <row r="1829" spans="3:14" ht="20.100000000000001" customHeight="1" x14ac:dyDescent="0.3">
      <c r="C1829" s="20"/>
      <c r="D1829" s="167"/>
      <c r="E1829" s="36"/>
      <c r="F1829" s="81"/>
      <c r="G1829" s="13"/>
      <c r="H1829" s="13"/>
      <c r="I1829" s="79"/>
      <c r="J1829" s="79"/>
      <c r="K1829" s="73"/>
      <c r="L1829" s="45"/>
      <c r="M1829" s="45"/>
      <c r="N1829" s="14"/>
    </row>
    <row r="1830" spans="3:14" ht="20.100000000000001" customHeight="1" x14ac:dyDescent="0.3">
      <c r="C1830" s="20"/>
      <c r="D1830" s="167"/>
      <c r="E1830" s="36"/>
      <c r="F1830" s="81"/>
      <c r="G1830" s="13"/>
      <c r="H1830" s="13"/>
      <c r="I1830" s="79"/>
      <c r="J1830" s="79"/>
      <c r="K1830" s="73"/>
      <c r="L1830" s="45"/>
      <c r="M1830" s="45"/>
      <c r="N1830" s="14"/>
    </row>
    <row r="1831" spans="3:14" ht="20.100000000000001" customHeight="1" x14ac:dyDescent="0.3">
      <c r="C1831" s="20"/>
      <c r="D1831" s="167"/>
      <c r="E1831" s="36"/>
      <c r="F1831" s="81"/>
      <c r="G1831" s="13"/>
      <c r="H1831" s="13"/>
      <c r="I1831" s="79"/>
      <c r="J1831" s="79"/>
      <c r="K1831" s="73"/>
      <c r="L1831" s="45"/>
      <c r="M1831" s="45"/>
      <c r="N1831" s="14"/>
    </row>
    <row r="1832" spans="3:14" ht="20.100000000000001" customHeight="1" x14ac:dyDescent="0.3">
      <c r="C1832" s="20"/>
      <c r="D1832" s="167"/>
      <c r="E1832" s="36"/>
      <c r="F1832" s="81"/>
      <c r="G1832" s="13"/>
      <c r="H1832" s="13"/>
      <c r="I1832" s="79"/>
      <c r="J1832" s="79"/>
      <c r="K1832" s="73"/>
      <c r="L1832" s="45"/>
      <c r="M1832" s="45"/>
      <c r="N1832" s="14"/>
    </row>
    <row r="1833" spans="3:14" ht="20.100000000000001" customHeight="1" x14ac:dyDescent="0.3">
      <c r="C1833" s="20"/>
      <c r="D1833" s="167"/>
      <c r="E1833" s="36"/>
      <c r="F1833" s="81"/>
      <c r="G1833" s="13"/>
      <c r="H1833" s="13"/>
      <c r="I1833" s="79"/>
      <c r="J1833" s="79"/>
      <c r="K1833" s="73"/>
      <c r="L1833" s="45"/>
      <c r="M1833" s="45"/>
      <c r="N1833" s="14"/>
    </row>
    <row r="1834" spans="3:14" ht="20.100000000000001" customHeight="1" x14ac:dyDescent="0.3">
      <c r="C1834" s="20"/>
      <c r="D1834" s="167"/>
      <c r="E1834" s="36"/>
      <c r="F1834" s="81"/>
      <c r="G1834" s="13"/>
      <c r="H1834" s="13"/>
      <c r="I1834" s="79"/>
      <c r="J1834" s="79"/>
      <c r="K1834" s="73"/>
      <c r="L1834" s="45"/>
      <c r="M1834" s="45"/>
      <c r="N1834" s="14"/>
    </row>
    <row r="1835" spans="3:14" ht="20.100000000000001" customHeight="1" x14ac:dyDescent="0.3">
      <c r="C1835" s="20"/>
      <c r="D1835" s="167"/>
      <c r="E1835" s="36"/>
      <c r="F1835" s="81"/>
      <c r="G1835" s="13"/>
      <c r="H1835" s="13"/>
      <c r="I1835" s="79"/>
      <c r="J1835" s="79"/>
      <c r="K1835" s="73"/>
      <c r="L1835" s="45"/>
      <c r="M1835" s="45"/>
      <c r="N1835" s="14"/>
    </row>
    <row r="1836" spans="3:14" ht="20.100000000000001" customHeight="1" x14ac:dyDescent="0.3">
      <c r="C1836" s="20"/>
      <c r="D1836" s="167"/>
      <c r="E1836" s="36"/>
      <c r="F1836" s="81"/>
      <c r="G1836" s="13"/>
      <c r="H1836" s="13"/>
      <c r="I1836" s="79"/>
      <c r="J1836" s="79"/>
      <c r="K1836" s="73"/>
      <c r="L1836" s="45"/>
      <c r="M1836" s="45"/>
      <c r="N1836" s="14"/>
    </row>
    <row r="1837" spans="3:14" ht="20.100000000000001" customHeight="1" x14ac:dyDescent="0.3">
      <c r="C1837" s="20"/>
      <c r="D1837" s="167"/>
      <c r="E1837" s="36"/>
      <c r="F1837" s="81"/>
      <c r="G1837" s="13"/>
      <c r="H1837" s="13"/>
      <c r="I1837" s="79"/>
      <c r="J1837" s="79"/>
      <c r="K1837" s="73"/>
      <c r="L1837" s="45"/>
      <c r="M1837" s="45"/>
      <c r="N1837" s="14"/>
    </row>
    <row r="1838" spans="3:14" ht="20.100000000000001" customHeight="1" x14ac:dyDescent="0.3">
      <c r="C1838" s="20"/>
      <c r="D1838" s="167"/>
      <c r="E1838" s="36"/>
      <c r="F1838" s="81"/>
      <c r="G1838" s="13"/>
      <c r="H1838" s="13"/>
      <c r="I1838" s="79"/>
      <c r="J1838" s="79"/>
      <c r="K1838" s="73"/>
      <c r="L1838" s="45"/>
      <c r="M1838" s="45"/>
      <c r="N1838" s="14"/>
    </row>
    <row r="1839" spans="3:14" ht="20.100000000000001" customHeight="1" x14ac:dyDescent="0.3">
      <c r="C1839" s="20"/>
      <c r="D1839" s="167"/>
      <c r="E1839" s="36"/>
      <c r="F1839" s="81"/>
      <c r="G1839" s="13"/>
      <c r="H1839" s="13"/>
      <c r="I1839" s="79"/>
      <c r="J1839" s="79"/>
      <c r="K1839" s="73"/>
      <c r="L1839" s="45"/>
      <c r="M1839" s="45"/>
      <c r="N1839" s="14"/>
    </row>
    <row r="1840" spans="3:14" ht="20.100000000000001" customHeight="1" x14ac:dyDescent="0.3">
      <c r="C1840" s="20"/>
      <c r="D1840" s="167"/>
      <c r="E1840" s="36"/>
      <c r="F1840" s="81"/>
      <c r="G1840" s="13"/>
      <c r="H1840" s="13"/>
      <c r="I1840" s="79"/>
      <c r="J1840" s="79"/>
      <c r="K1840" s="73"/>
      <c r="L1840" s="45"/>
      <c r="M1840" s="45"/>
      <c r="N1840" s="14"/>
    </row>
    <row r="1841" spans="3:14" ht="20.100000000000001" customHeight="1" x14ac:dyDescent="0.3">
      <c r="C1841" s="20"/>
      <c r="D1841" s="167"/>
      <c r="E1841" s="36"/>
      <c r="F1841" s="81"/>
      <c r="G1841" s="13"/>
      <c r="H1841" s="13"/>
      <c r="I1841" s="79"/>
      <c r="J1841" s="79"/>
      <c r="K1841" s="73"/>
      <c r="L1841" s="45"/>
      <c r="M1841" s="45"/>
      <c r="N1841" s="14"/>
    </row>
    <row r="1842" spans="3:14" ht="20.100000000000001" customHeight="1" x14ac:dyDescent="0.3">
      <c r="C1842" s="20"/>
      <c r="D1842" s="167"/>
      <c r="E1842" s="36"/>
      <c r="F1842" s="81"/>
      <c r="G1842" s="13"/>
      <c r="H1842" s="13"/>
      <c r="I1842" s="79"/>
      <c r="J1842" s="79"/>
      <c r="K1842" s="73"/>
      <c r="L1842" s="45"/>
      <c r="M1842" s="45"/>
      <c r="N1842" s="14"/>
    </row>
    <row r="1843" spans="3:14" ht="20.100000000000001" customHeight="1" x14ac:dyDescent="0.3">
      <c r="C1843" s="20"/>
      <c r="D1843" s="167"/>
      <c r="E1843" s="36"/>
      <c r="F1843" s="81"/>
      <c r="G1843" s="13"/>
      <c r="H1843" s="13"/>
      <c r="I1843" s="79"/>
      <c r="J1843" s="79"/>
      <c r="K1843" s="73"/>
      <c r="L1843" s="45"/>
      <c r="M1843" s="45"/>
      <c r="N1843" s="14"/>
    </row>
    <row r="1844" spans="3:14" ht="20.100000000000001" customHeight="1" x14ac:dyDescent="0.3">
      <c r="C1844" s="20"/>
      <c r="D1844" s="167"/>
      <c r="E1844" s="36"/>
      <c r="F1844" s="81"/>
      <c r="G1844" s="13"/>
      <c r="H1844" s="13"/>
      <c r="I1844" s="79"/>
      <c r="J1844" s="79"/>
      <c r="K1844" s="73"/>
      <c r="L1844" s="45"/>
      <c r="M1844" s="45"/>
      <c r="N1844" s="14"/>
    </row>
    <row r="1845" spans="3:14" ht="20.100000000000001" customHeight="1" x14ac:dyDescent="0.3">
      <c r="C1845" s="20"/>
      <c r="D1845" s="167"/>
      <c r="E1845" s="36"/>
      <c r="F1845" s="81"/>
      <c r="G1845" s="13"/>
      <c r="H1845" s="13"/>
      <c r="I1845" s="79"/>
      <c r="J1845" s="79"/>
      <c r="K1845" s="73"/>
      <c r="L1845" s="45"/>
      <c r="M1845" s="45"/>
      <c r="N1845" s="14"/>
    </row>
    <row r="1846" spans="3:14" ht="20.100000000000001" customHeight="1" x14ac:dyDescent="0.3">
      <c r="C1846" s="20"/>
      <c r="D1846" s="167"/>
      <c r="E1846" s="36"/>
      <c r="F1846" s="81"/>
      <c r="G1846" s="13"/>
      <c r="H1846" s="13"/>
      <c r="I1846" s="79"/>
      <c r="J1846" s="79"/>
      <c r="K1846" s="73"/>
      <c r="L1846" s="45"/>
      <c r="M1846" s="45"/>
      <c r="N1846" s="14"/>
    </row>
    <row r="1847" spans="3:14" ht="20.100000000000001" customHeight="1" x14ac:dyDescent="0.3">
      <c r="C1847" s="20"/>
      <c r="D1847" s="167"/>
      <c r="E1847" s="36"/>
      <c r="F1847" s="81"/>
      <c r="G1847" s="13"/>
      <c r="H1847" s="13"/>
      <c r="I1847" s="79"/>
      <c r="J1847" s="79"/>
      <c r="K1847" s="73"/>
      <c r="L1847" s="45"/>
      <c r="M1847" s="45"/>
      <c r="N1847" s="14"/>
    </row>
    <row r="1848" spans="3:14" ht="20.100000000000001" customHeight="1" x14ac:dyDescent="0.3">
      <c r="C1848" s="20"/>
      <c r="D1848" s="167"/>
      <c r="E1848" s="36"/>
      <c r="F1848" s="81"/>
      <c r="G1848" s="13"/>
      <c r="H1848" s="13"/>
      <c r="I1848" s="79"/>
      <c r="J1848" s="79"/>
      <c r="K1848" s="73"/>
      <c r="L1848" s="45"/>
      <c r="M1848" s="45"/>
      <c r="N1848" s="14"/>
    </row>
    <row r="1849" spans="3:14" ht="20.100000000000001" customHeight="1" x14ac:dyDescent="0.3">
      <c r="C1849" s="20"/>
      <c r="D1849" s="167"/>
      <c r="E1849" s="36"/>
      <c r="F1849" s="81"/>
      <c r="G1849" s="13"/>
      <c r="H1849" s="13"/>
      <c r="I1849" s="79"/>
      <c r="J1849" s="79"/>
      <c r="K1849" s="73"/>
      <c r="L1849" s="45"/>
      <c r="M1849" s="45"/>
      <c r="N1849" s="14"/>
    </row>
    <row r="1850" spans="3:14" ht="20.100000000000001" customHeight="1" x14ac:dyDescent="0.3">
      <c r="C1850" s="20"/>
      <c r="D1850" s="167"/>
      <c r="E1850" s="36"/>
      <c r="F1850" s="81"/>
      <c r="G1850" s="13"/>
      <c r="H1850" s="13"/>
      <c r="I1850" s="79"/>
      <c r="J1850" s="79"/>
      <c r="K1850" s="73"/>
      <c r="L1850" s="45"/>
      <c r="M1850" s="45"/>
      <c r="N1850" s="14"/>
    </row>
    <row r="1851" spans="3:14" ht="20.100000000000001" customHeight="1" x14ac:dyDescent="0.3">
      <c r="C1851" s="20"/>
      <c r="D1851" s="167"/>
      <c r="E1851" s="36"/>
      <c r="F1851" s="81"/>
      <c r="G1851" s="13"/>
      <c r="H1851" s="13"/>
      <c r="I1851" s="79"/>
      <c r="J1851" s="79"/>
      <c r="K1851" s="73"/>
      <c r="L1851" s="45"/>
      <c r="M1851" s="45"/>
      <c r="N1851" s="14"/>
    </row>
    <row r="1852" spans="3:14" ht="20.100000000000001" customHeight="1" x14ac:dyDescent="0.3">
      <c r="C1852" s="20"/>
      <c r="D1852" s="167"/>
      <c r="E1852" s="36"/>
      <c r="F1852" s="81"/>
      <c r="G1852" s="13"/>
      <c r="H1852" s="13"/>
      <c r="I1852" s="79"/>
      <c r="J1852" s="79"/>
      <c r="K1852" s="73"/>
      <c r="L1852" s="45"/>
      <c r="M1852" s="45"/>
      <c r="N1852" s="14"/>
    </row>
    <row r="1853" spans="3:14" ht="20.100000000000001" customHeight="1" x14ac:dyDescent="0.3">
      <c r="C1853" s="20"/>
      <c r="D1853" s="167"/>
      <c r="E1853" s="36"/>
      <c r="F1853" s="81"/>
      <c r="G1853" s="13"/>
      <c r="H1853" s="13"/>
      <c r="I1853" s="79"/>
      <c r="J1853" s="79"/>
      <c r="K1853" s="73"/>
      <c r="L1853" s="45"/>
      <c r="M1853" s="45"/>
      <c r="N1853" s="14"/>
    </row>
    <row r="1854" spans="3:14" ht="20.100000000000001" customHeight="1" x14ac:dyDescent="0.3">
      <c r="C1854" s="20"/>
      <c r="D1854" s="167"/>
      <c r="E1854" s="36"/>
      <c r="F1854" s="81"/>
      <c r="G1854" s="13"/>
      <c r="H1854" s="13"/>
      <c r="I1854" s="79"/>
      <c r="J1854" s="79"/>
      <c r="K1854" s="73"/>
      <c r="L1854" s="45"/>
      <c r="M1854" s="45"/>
      <c r="N1854" s="14"/>
    </row>
    <row r="1855" spans="3:14" ht="20.100000000000001" customHeight="1" x14ac:dyDescent="0.3">
      <c r="C1855" s="20"/>
      <c r="D1855" s="167"/>
      <c r="E1855" s="36"/>
      <c r="F1855" s="81"/>
      <c r="G1855" s="13"/>
      <c r="H1855" s="13"/>
      <c r="I1855" s="79"/>
      <c r="J1855" s="79"/>
      <c r="K1855" s="73"/>
      <c r="L1855" s="45"/>
      <c r="M1855" s="45"/>
      <c r="N1855" s="14"/>
    </row>
    <row r="1856" spans="3:14" ht="20.100000000000001" customHeight="1" x14ac:dyDescent="0.3">
      <c r="C1856" s="20"/>
      <c r="D1856" s="167"/>
      <c r="E1856" s="36"/>
      <c r="F1856" s="81"/>
      <c r="G1856" s="13"/>
      <c r="H1856" s="13"/>
      <c r="I1856" s="79"/>
      <c r="J1856" s="79"/>
      <c r="K1856" s="73"/>
      <c r="L1856" s="45"/>
      <c r="M1856" s="45"/>
      <c r="N1856" s="14"/>
    </row>
    <row r="1857" spans="3:14" ht="20.100000000000001" customHeight="1" x14ac:dyDescent="0.3">
      <c r="C1857" s="20"/>
      <c r="D1857" s="167"/>
      <c r="E1857" s="36"/>
      <c r="F1857" s="81"/>
      <c r="G1857" s="13"/>
      <c r="H1857" s="13"/>
      <c r="I1857" s="79"/>
      <c r="J1857" s="79"/>
      <c r="K1857" s="73"/>
      <c r="L1857" s="45"/>
      <c r="M1857" s="45"/>
      <c r="N1857" s="14"/>
    </row>
    <row r="1858" spans="3:14" ht="20.100000000000001" customHeight="1" x14ac:dyDescent="0.3">
      <c r="C1858" s="20"/>
      <c r="D1858" s="167"/>
      <c r="E1858" s="36"/>
      <c r="F1858" s="81"/>
      <c r="G1858" s="13"/>
      <c r="H1858" s="13"/>
      <c r="I1858" s="79"/>
      <c r="J1858" s="79"/>
      <c r="K1858" s="73"/>
      <c r="L1858" s="45"/>
      <c r="M1858" s="45"/>
      <c r="N1858" s="14"/>
    </row>
    <row r="1859" spans="3:14" ht="20.100000000000001" customHeight="1" x14ac:dyDescent="0.3">
      <c r="C1859" s="20"/>
      <c r="D1859" s="167"/>
      <c r="E1859" s="36"/>
      <c r="F1859" s="81"/>
      <c r="G1859" s="13"/>
      <c r="H1859" s="13"/>
      <c r="I1859" s="79"/>
      <c r="J1859" s="79"/>
      <c r="K1859" s="73"/>
      <c r="L1859" s="45"/>
      <c r="M1859" s="45"/>
      <c r="N1859" s="14"/>
    </row>
    <row r="1860" spans="3:14" ht="20.100000000000001" customHeight="1" x14ac:dyDescent="0.3">
      <c r="C1860" s="20"/>
      <c r="D1860" s="167"/>
      <c r="E1860" s="36"/>
      <c r="F1860" s="81"/>
      <c r="G1860" s="13"/>
      <c r="H1860" s="13"/>
      <c r="I1860" s="79"/>
      <c r="J1860" s="79"/>
      <c r="K1860" s="73"/>
      <c r="L1860" s="45"/>
      <c r="M1860" s="45"/>
      <c r="N1860" s="14"/>
    </row>
    <row r="1861" spans="3:14" ht="20.100000000000001" customHeight="1" x14ac:dyDescent="0.3">
      <c r="C1861" s="20"/>
      <c r="D1861" s="167"/>
      <c r="E1861" s="36"/>
      <c r="F1861" s="81"/>
      <c r="G1861" s="13"/>
      <c r="H1861" s="13"/>
      <c r="I1861" s="79"/>
      <c r="J1861" s="79"/>
      <c r="K1861" s="73"/>
      <c r="L1861" s="45"/>
      <c r="M1861" s="45"/>
      <c r="N1861" s="14"/>
    </row>
    <row r="1862" spans="3:14" ht="20.100000000000001" customHeight="1" x14ac:dyDescent="0.3">
      <c r="C1862" s="20"/>
      <c r="D1862" s="167"/>
      <c r="E1862" s="36"/>
      <c r="F1862" s="81"/>
      <c r="G1862" s="13"/>
      <c r="H1862" s="13"/>
      <c r="I1862" s="79"/>
      <c r="J1862" s="79"/>
      <c r="K1862" s="73"/>
      <c r="L1862" s="45"/>
      <c r="M1862" s="45"/>
      <c r="N1862" s="14"/>
    </row>
    <row r="1863" spans="3:14" ht="20.100000000000001" customHeight="1" x14ac:dyDescent="0.3">
      <c r="C1863" s="20"/>
      <c r="D1863" s="167"/>
      <c r="E1863" s="36"/>
      <c r="F1863" s="81"/>
      <c r="G1863" s="13"/>
      <c r="H1863" s="13"/>
      <c r="I1863" s="79"/>
      <c r="J1863" s="79"/>
      <c r="K1863" s="73"/>
      <c r="L1863" s="45"/>
      <c r="M1863" s="45"/>
      <c r="N1863" s="14"/>
    </row>
    <row r="1864" spans="3:14" ht="20.100000000000001" customHeight="1" x14ac:dyDescent="0.3">
      <c r="C1864" s="20"/>
      <c r="D1864" s="167"/>
      <c r="E1864" s="36"/>
      <c r="F1864" s="81"/>
      <c r="G1864" s="13"/>
      <c r="H1864" s="13"/>
      <c r="I1864" s="79"/>
      <c r="J1864" s="79"/>
      <c r="K1864" s="73"/>
      <c r="L1864" s="45"/>
      <c r="M1864" s="45"/>
      <c r="N1864" s="14"/>
    </row>
    <row r="1865" spans="3:14" ht="20.100000000000001" customHeight="1" x14ac:dyDescent="0.3">
      <c r="C1865" s="20"/>
      <c r="D1865" s="167"/>
      <c r="E1865" s="36"/>
      <c r="F1865" s="81"/>
      <c r="G1865" s="13"/>
      <c r="H1865" s="13"/>
      <c r="I1865" s="79"/>
      <c r="J1865" s="79"/>
      <c r="K1865" s="73"/>
      <c r="L1865" s="45"/>
      <c r="M1865" s="45"/>
      <c r="N1865" s="14"/>
    </row>
    <row r="1866" spans="3:14" ht="20.100000000000001" customHeight="1" x14ac:dyDescent="0.3">
      <c r="C1866" s="20"/>
      <c r="D1866" s="167"/>
      <c r="E1866" s="36"/>
      <c r="F1866" s="81"/>
      <c r="G1866" s="13"/>
      <c r="H1866" s="13"/>
      <c r="I1866" s="79"/>
      <c r="J1866" s="79"/>
      <c r="K1866" s="73"/>
      <c r="L1866" s="45"/>
      <c r="M1866" s="45"/>
      <c r="N1866" s="14"/>
    </row>
    <row r="1867" spans="3:14" ht="20.100000000000001" customHeight="1" x14ac:dyDescent="0.3">
      <c r="C1867" s="20"/>
      <c r="D1867" s="167"/>
      <c r="E1867" s="36"/>
      <c r="F1867" s="81"/>
      <c r="G1867" s="13"/>
      <c r="H1867" s="13"/>
      <c r="I1867" s="79"/>
      <c r="J1867" s="79"/>
      <c r="K1867" s="73"/>
      <c r="L1867" s="45"/>
      <c r="M1867" s="45"/>
      <c r="N1867" s="14"/>
    </row>
    <row r="1868" spans="3:14" ht="20.100000000000001" customHeight="1" x14ac:dyDescent="0.3">
      <c r="C1868" s="20"/>
      <c r="D1868" s="167"/>
      <c r="E1868" s="36"/>
      <c r="F1868" s="81"/>
      <c r="G1868" s="13"/>
      <c r="H1868" s="13"/>
      <c r="I1868" s="79"/>
      <c r="J1868" s="79"/>
      <c r="K1868" s="73"/>
      <c r="L1868" s="45"/>
      <c r="M1868" s="45"/>
      <c r="N1868" s="14"/>
    </row>
    <row r="1869" spans="3:14" ht="20.100000000000001" customHeight="1" x14ac:dyDescent="0.3">
      <c r="C1869" s="20"/>
      <c r="D1869" s="167"/>
      <c r="E1869" s="36"/>
      <c r="F1869" s="81"/>
      <c r="G1869" s="13"/>
      <c r="H1869" s="13"/>
      <c r="I1869" s="79"/>
      <c r="J1869" s="79"/>
      <c r="K1869" s="73"/>
      <c r="L1869" s="45"/>
      <c r="M1869" s="45"/>
      <c r="N1869" s="14"/>
    </row>
    <row r="1870" spans="3:14" ht="20.100000000000001" customHeight="1" x14ac:dyDescent="0.3">
      <c r="C1870" s="20"/>
      <c r="D1870" s="167"/>
      <c r="E1870" s="36"/>
      <c r="F1870" s="81"/>
      <c r="G1870" s="13"/>
      <c r="H1870" s="13"/>
      <c r="I1870" s="79"/>
      <c r="J1870" s="79"/>
      <c r="K1870" s="73"/>
      <c r="L1870" s="45"/>
      <c r="M1870" s="45"/>
      <c r="N1870" s="14"/>
    </row>
    <row r="1871" spans="3:14" ht="20.100000000000001" customHeight="1" x14ac:dyDescent="0.3">
      <c r="C1871" s="20"/>
      <c r="D1871" s="167"/>
      <c r="E1871" s="36"/>
      <c r="F1871" s="81"/>
      <c r="G1871" s="13"/>
      <c r="H1871" s="13"/>
      <c r="I1871" s="79"/>
      <c r="J1871" s="79"/>
      <c r="K1871" s="73"/>
      <c r="L1871" s="45"/>
      <c r="M1871" s="45"/>
      <c r="N1871" s="14"/>
    </row>
    <row r="1872" spans="3:14" ht="20.100000000000001" customHeight="1" x14ac:dyDescent="0.3">
      <c r="C1872" s="20"/>
      <c r="D1872" s="167"/>
      <c r="E1872" s="36"/>
      <c r="F1872" s="81"/>
      <c r="G1872" s="13"/>
      <c r="H1872" s="13"/>
      <c r="I1872" s="79"/>
      <c r="J1872" s="79"/>
      <c r="K1872" s="73"/>
      <c r="L1872" s="45"/>
      <c r="M1872" s="45"/>
      <c r="N1872" s="14"/>
    </row>
    <row r="1873" spans="3:14" ht="20.100000000000001" customHeight="1" x14ac:dyDescent="0.3">
      <c r="C1873" s="20"/>
      <c r="D1873" s="167"/>
      <c r="E1873" s="36"/>
      <c r="F1873" s="81"/>
      <c r="G1873" s="13"/>
      <c r="H1873" s="13"/>
      <c r="I1873" s="79"/>
      <c r="J1873" s="79"/>
      <c r="K1873" s="73"/>
      <c r="L1873" s="45"/>
      <c r="M1873" s="45"/>
      <c r="N1873" s="14"/>
    </row>
    <row r="1874" spans="3:14" ht="20.100000000000001" customHeight="1" x14ac:dyDescent="0.3">
      <c r="C1874" s="20"/>
      <c r="D1874" s="167"/>
      <c r="E1874" s="36"/>
      <c r="F1874" s="81"/>
      <c r="G1874" s="13"/>
      <c r="H1874" s="13"/>
      <c r="I1874" s="79"/>
      <c r="J1874" s="79"/>
      <c r="K1874" s="73"/>
      <c r="L1874" s="45"/>
      <c r="M1874" s="45"/>
      <c r="N1874" s="14"/>
    </row>
    <row r="1875" spans="3:14" ht="20.100000000000001" customHeight="1" x14ac:dyDescent="0.3">
      <c r="C1875" s="20"/>
      <c r="D1875" s="167"/>
      <c r="E1875" s="36"/>
      <c r="F1875" s="81"/>
      <c r="G1875" s="13"/>
      <c r="H1875" s="13"/>
      <c r="I1875" s="79"/>
      <c r="J1875" s="79"/>
      <c r="K1875" s="73"/>
      <c r="L1875" s="45"/>
      <c r="M1875" s="45"/>
      <c r="N1875" s="14"/>
    </row>
    <row r="1876" spans="3:14" ht="20.100000000000001" customHeight="1" x14ac:dyDescent="0.3">
      <c r="C1876" s="20"/>
      <c r="D1876" s="167"/>
      <c r="E1876" s="36"/>
      <c r="F1876" s="81"/>
      <c r="G1876" s="13"/>
      <c r="H1876" s="13"/>
      <c r="I1876" s="79"/>
      <c r="J1876" s="79"/>
      <c r="K1876" s="73"/>
      <c r="L1876" s="45"/>
      <c r="M1876" s="45"/>
      <c r="N1876" s="14"/>
    </row>
    <row r="1877" spans="3:14" ht="20.100000000000001" customHeight="1" x14ac:dyDescent="0.3">
      <c r="C1877" s="20"/>
      <c r="D1877" s="167"/>
      <c r="E1877" s="36"/>
      <c r="F1877" s="81"/>
      <c r="G1877" s="13"/>
      <c r="H1877" s="13"/>
      <c r="I1877" s="79"/>
      <c r="J1877" s="79"/>
      <c r="K1877" s="73"/>
      <c r="L1877" s="45"/>
      <c r="M1877" s="45"/>
      <c r="N1877" s="14"/>
    </row>
    <row r="1878" spans="3:14" ht="20.100000000000001" customHeight="1" x14ac:dyDescent="0.3">
      <c r="C1878" s="20"/>
      <c r="D1878" s="167"/>
      <c r="E1878" s="36"/>
      <c r="F1878" s="81"/>
      <c r="G1878" s="13"/>
      <c r="H1878" s="13"/>
      <c r="I1878" s="79"/>
      <c r="J1878" s="79"/>
      <c r="K1878" s="73"/>
      <c r="L1878" s="45"/>
      <c r="M1878" s="45"/>
      <c r="N1878" s="14"/>
    </row>
    <row r="1879" spans="3:14" ht="20.100000000000001" customHeight="1" x14ac:dyDescent="0.3">
      <c r="C1879" s="20"/>
      <c r="D1879" s="167"/>
      <c r="E1879" s="36"/>
      <c r="F1879" s="81"/>
      <c r="G1879" s="13"/>
      <c r="H1879" s="13"/>
      <c r="I1879" s="79"/>
      <c r="J1879" s="79"/>
      <c r="K1879" s="73"/>
      <c r="L1879" s="45"/>
      <c r="M1879" s="45"/>
      <c r="N1879" s="14"/>
    </row>
    <row r="1880" spans="3:14" ht="20.100000000000001" customHeight="1" x14ac:dyDescent="0.3">
      <c r="C1880" s="20"/>
      <c r="D1880" s="167"/>
      <c r="E1880" s="36"/>
      <c r="F1880" s="81"/>
      <c r="G1880" s="13"/>
      <c r="H1880" s="13"/>
      <c r="I1880" s="79"/>
      <c r="J1880" s="79"/>
      <c r="K1880" s="73"/>
      <c r="L1880" s="45"/>
      <c r="M1880" s="45"/>
      <c r="N1880" s="14"/>
    </row>
    <row r="1881" spans="3:14" ht="20.100000000000001" customHeight="1" x14ac:dyDescent="0.3">
      <c r="C1881" s="20"/>
      <c r="D1881" s="167"/>
      <c r="E1881" s="36"/>
      <c r="F1881" s="81"/>
      <c r="G1881" s="13"/>
      <c r="H1881" s="13"/>
      <c r="I1881" s="79"/>
      <c r="J1881" s="79"/>
      <c r="K1881" s="73"/>
      <c r="L1881" s="45"/>
      <c r="M1881" s="45"/>
      <c r="N1881" s="14"/>
    </row>
    <row r="1882" spans="3:14" ht="20.100000000000001" customHeight="1" x14ac:dyDescent="0.3">
      <c r="C1882" s="20"/>
      <c r="D1882" s="167"/>
      <c r="E1882" s="36"/>
      <c r="F1882" s="81"/>
      <c r="G1882" s="13"/>
      <c r="H1882" s="13"/>
      <c r="I1882" s="79"/>
      <c r="J1882" s="79"/>
      <c r="K1882" s="73"/>
      <c r="L1882" s="45"/>
      <c r="M1882" s="45"/>
      <c r="N1882" s="14"/>
    </row>
    <row r="1883" spans="3:14" ht="20.100000000000001" customHeight="1" x14ac:dyDescent="0.3">
      <c r="C1883" s="20"/>
      <c r="D1883" s="167"/>
      <c r="E1883" s="36"/>
      <c r="F1883" s="81"/>
      <c r="G1883" s="13"/>
      <c r="H1883" s="13"/>
      <c r="I1883" s="79"/>
      <c r="J1883" s="79"/>
      <c r="K1883" s="73"/>
      <c r="L1883" s="45"/>
      <c r="M1883" s="45"/>
      <c r="N1883" s="14"/>
    </row>
    <row r="1884" spans="3:14" ht="20.100000000000001" customHeight="1" x14ac:dyDescent="0.3">
      <c r="C1884" s="20"/>
      <c r="D1884" s="167"/>
      <c r="E1884" s="36"/>
      <c r="F1884" s="81"/>
      <c r="G1884" s="13"/>
      <c r="H1884" s="13"/>
      <c r="I1884" s="79"/>
      <c r="J1884" s="79"/>
      <c r="K1884" s="73"/>
      <c r="L1884" s="45"/>
      <c r="M1884" s="45"/>
      <c r="N1884" s="14"/>
    </row>
    <row r="1885" spans="3:14" ht="20.100000000000001" customHeight="1" x14ac:dyDescent="0.3">
      <c r="C1885" s="20"/>
      <c r="D1885" s="167"/>
      <c r="E1885" s="36"/>
      <c r="F1885" s="81"/>
      <c r="G1885" s="13"/>
      <c r="H1885" s="13"/>
      <c r="I1885" s="79"/>
      <c r="J1885" s="79"/>
      <c r="K1885" s="73"/>
      <c r="L1885" s="45"/>
      <c r="M1885" s="45"/>
      <c r="N1885" s="14"/>
    </row>
    <row r="1886" spans="3:14" ht="20.100000000000001" customHeight="1" x14ac:dyDescent="0.3">
      <c r="C1886" s="20"/>
      <c r="D1886" s="167"/>
      <c r="E1886" s="36"/>
      <c r="F1886" s="81"/>
      <c r="G1886" s="13"/>
      <c r="H1886" s="13"/>
      <c r="I1886" s="79"/>
      <c r="J1886" s="79"/>
      <c r="K1886" s="73"/>
      <c r="L1886" s="45"/>
      <c r="M1886" s="45"/>
      <c r="N1886" s="14"/>
    </row>
    <row r="1887" spans="3:14" ht="20.100000000000001" customHeight="1" x14ac:dyDescent="0.3">
      <c r="C1887" s="20"/>
      <c r="D1887" s="167"/>
      <c r="E1887" s="36"/>
      <c r="F1887" s="81"/>
      <c r="G1887" s="13"/>
      <c r="H1887" s="13"/>
      <c r="I1887" s="79"/>
      <c r="J1887" s="79"/>
      <c r="K1887" s="73"/>
      <c r="L1887" s="45"/>
      <c r="M1887" s="45"/>
      <c r="N1887" s="14"/>
    </row>
    <row r="1888" spans="3:14" ht="20.100000000000001" customHeight="1" x14ac:dyDescent="0.3">
      <c r="C1888" s="20"/>
      <c r="D1888" s="167"/>
      <c r="E1888" s="36"/>
      <c r="F1888" s="81"/>
      <c r="G1888" s="13"/>
      <c r="H1888" s="13"/>
      <c r="I1888" s="79"/>
      <c r="J1888" s="79"/>
      <c r="K1888" s="73"/>
      <c r="L1888" s="45"/>
      <c r="M1888" s="45"/>
      <c r="N1888" s="14"/>
    </row>
    <row r="1889" spans="3:14" ht="20.100000000000001" customHeight="1" x14ac:dyDescent="0.3">
      <c r="C1889" s="20"/>
      <c r="D1889" s="167"/>
      <c r="E1889" s="36"/>
      <c r="F1889" s="81"/>
      <c r="G1889" s="13"/>
      <c r="H1889" s="13"/>
      <c r="I1889" s="79"/>
      <c r="J1889" s="79"/>
      <c r="K1889" s="73"/>
      <c r="L1889" s="45"/>
      <c r="M1889" s="45"/>
      <c r="N1889" s="14"/>
    </row>
    <row r="1890" spans="3:14" ht="20.100000000000001" customHeight="1" x14ac:dyDescent="0.3">
      <c r="C1890" s="20"/>
      <c r="D1890" s="167"/>
      <c r="E1890" s="36"/>
      <c r="F1890" s="81"/>
      <c r="G1890" s="13"/>
      <c r="H1890" s="13"/>
      <c r="I1890" s="79"/>
      <c r="J1890" s="79"/>
      <c r="K1890" s="73"/>
      <c r="L1890" s="45"/>
      <c r="M1890" s="45"/>
      <c r="N1890" s="14"/>
    </row>
    <row r="1891" spans="3:14" ht="20.100000000000001" customHeight="1" x14ac:dyDescent="0.3">
      <c r="C1891" s="20"/>
      <c r="D1891" s="167"/>
      <c r="E1891" s="36"/>
      <c r="F1891" s="81"/>
      <c r="G1891" s="13"/>
      <c r="H1891" s="13"/>
      <c r="I1891" s="79"/>
      <c r="J1891" s="79"/>
      <c r="K1891" s="73"/>
      <c r="L1891" s="45"/>
      <c r="M1891" s="45"/>
      <c r="N1891" s="14"/>
    </row>
    <row r="1892" spans="3:14" ht="20.100000000000001" customHeight="1" x14ac:dyDescent="0.3">
      <c r="C1892" s="20"/>
      <c r="D1892" s="167"/>
      <c r="E1892" s="36"/>
      <c r="F1892" s="81"/>
      <c r="G1892" s="13"/>
      <c r="H1892" s="13"/>
      <c r="I1892" s="79"/>
      <c r="J1892" s="79"/>
      <c r="K1892" s="73"/>
      <c r="L1892" s="45"/>
      <c r="M1892" s="45"/>
      <c r="N1892" s="14"/>
    </row>
    <row r="1893" spans="3:14" ht="20.100000000000001" customHeight="1" x14ac:dyDescent="0.3">
      <c r="C1893" s="20"/>
      <c r="D1893" s="167"/>
      <c r="E1893" s="36"/>
      <c r="F1893" s="81"/>
      <c r="G1893" s="13"/>
      <c r="H1893" s="13"/>
      <c r="I1893" s="79"/>
      <c r="J1893" s="79"/>
      <c r="K1893" s="73"/>
      <c r="L1893" s="45"/>
      <c r="M1893" s="45"/>
      <c r="N1893" s="14"/>
    </row>
    <row r="1894" spans="3:14" ht="20.100000000000001" customHeight="1" x14ac:dyDescent="0.3">
      <c r="C1894" s="20"/>
      <c r="D1894" s="167"/>
      <c r="E1894" s="36"/>
      <c r="F1894" s="81"/>
      <c r="G1894" s="13"/>
      <c r="H1894" s="13"/>
      <c r="I1894" s="79"/>
      <c r="J1894" s="79"/>
      <c r="K1894" s="73"/>
      <c r="L1894" s="45"/>
      <c r="M1894" s="45"/>
      <c r="N1894" s="14"/>
    </row>
    <row r="1895" spans="3:14" ht="20.100000000000001" customHeight="1" x14ac:dyDescent="0.3">
      <c r="C1895" s="20"/>
      <c r="D1895" s="167"/>
      <c r="E1895" s="36"/>
      <c r="F1895" s="81"/>
      <c r="G1895" s="13"/>
      <c r="H1895" s="13"/>
      <c r="I1895" s="79"/>
      <c r="J1895" s="79"/>
      <c r="K1895" s="73"/>
      <c r="L1895" s="45"/>
      <c r="M1895" s="45"/>
      <c r="N1895" s="14"/>
    </row>
    <row r="1896" spans="3:14" ht="20.100000000000001" customHeight="1" x14ac:dyDescent="0.3">
      <c r="C1896" s="20"/>
      <c r="D1896" s="167"/>
      <c r="E1896" s="36"/>
      <c r="F1896" s="81"/>
      <c r="G1896" s="13"/>
      <c r="H1896" s="13"/>
      <c r="I1896" s="79"/>
      <c r="J1896" s="79"/>
      <c r="K1896" s="73"/>
      <c r="L1896" s="45"/>
      <c r="M1896" s="45"/>
      <c r="N1896" s="14"/>
    </row>
    <row r="1897" spans="3:14" ht="20.100000000000001" customHeight="1" x14ac:dyDescent="0.3">
      <c r="C1897" s="20"/>
      <c r="D1897" s="167"/>
      <c r="E1897" s="36"/>
      <c r="F1897" s="81"/>
      <c r="G1897" s="13"/>
      <c r="H1897" s="13"/>
      <c r="I1897" s="79"/>
      <c r="J1897" s="79"/>
      <c r="K1897" s="73"/>
      <c r="L1897" s="45"/>
      <c r="M1897" s="45"/>
      <c r="N1897" s="14"/>
    </row>
    <row r="1898" spans="3:14" ht="20.100000000000001" customHeight="1" x14ac:dyDescent="0.3">
      <c r="C1898" s="20"/>
      <c r="D1898" s="167"/>
      <c r="E1898" s="36"/>
      <c r="F1898" s="81"/>
      <c r="G1898" s="13"/>
      <c r="H1898" s="13"/>
      <c r="I1898" s="79"/>
      <c r="J1898" s="79"/>
      <c r="K1898" s="73"/>
      <c r="L1898" s="45"/>
      <c r="M1898" s="45"/>
      <c r="N1898" s="14"/>
    </row>
    <row r="1899" spans="3:14" ht="20.100000000000001" customHeight="1" x14ac:dyDescent="0.3">
      <c r="C1899" s="20"/>
      <c r="D1899" s="167"/>
      <c r="E1899" s="36"/>
      <c r="F1899" s="81"/>
      <c r="G1899" s="13"/>
      <c r="H1899" s="13"/>
      <c r="I1899" s="79"/>
      <c r="J1899" s="79"/>
      <c r="K1899" s="73"/>
      <c r="L1899" s="45"/>
      <c r="M1899" s="45"/>
      <c r="N1899" s="14"/>
    </row>
    <row r="1900" spans="3:14" ht="20.100000000000001" customHeight="1" x14ac:dyDescent="0.3">
      <c r="C1900" s="20"/>
      <c r="D1900" s="167"/>
      <c r="E1900" s="36"/>
      <c r="F1900" s="81"/>
      <c r="G1900" s="13"/>
      <c r="H1900" s="13"/>
      <c r="I1900" s="79"/>
      <c r="J1900" s="79"/>
      <c r="K1900" s="73"/>
      <c r="L1900" s="45"/>
      <c r="M1900" s="45"/>
      <c r="N1900" s="14"/>
    </row>
    <row r="1901" spans="3:14" ht="20.100000000000001" customHeight="1" x14ac:dyDescent="0.3">
      <c r="C1901" s="20"/>
      <c r="D1901" s="167"/>
      <c r="E1901" s="36"/>
      <c r="F1901" s="81"/>
      <c r="G1901" s="13"/>
      <c r="H1901" s="13"/>
      <c r="I1901" s="79"/>
      <c r="J1901" s="79"/>
      <c r="K1901" s="73"/>
      <c r="L1901" s="45"/>
      <c r="M1901" s="45"/>
      <c r="N1901" s="14"/>
    </row>
    <row r="1902" spans="3:14" ht="20.100000000000001" customHeight="1" x14ac:dyDescent="0.3">
      <c r="C1902" s="20"/>
      <c r="D1902" s="167"/>
      <c r="E1902" s="36"/>
      <c r="F1902" s="81"/>
      <c r="G1902" s="13"/>
      <c r="H1902" s="13"/>
      <c r="I1902" s="79"/>
      <c r="J1902" s="79"/>
      <c r="K1902" s="73"/>
      <c r="L1902" s="45"/>
      <c r="M1902" s="45"/>
      <c r="N1902" s="14"/>
    </row>
    <row r="1903" spans="3:14" ht="20.100000000000001" customHeight="1" x14ac:dyDescent="0.3">
      <c r="C1903" s="20"/>
      <c r="D1903" s="167"/>
      <c r="E1903" s="36"/>
      <c r="F1903" s="81"/>
      <c r="G1903" s="13"/>
      <c r="H1903" s="13"/>
      <c r="I1903" s="79"/>
      <c r="J1903" s="79"/>
      <c r="K1903" s="73"/>
      <c r="L1903" s="45"/>
      <c r="M1903" s="45"/>
      <c r="N1903" s="14"/>
    </row>
    <row r="1904" spans="3:14" ht="20.100000000000001" customHeight="1" x14ac:dyDescent="0.3">
      <c r="C1904" s="20"/>
      <c r="D1904" s="167"/>
      <c r="E1904" s="36"/>
      <c r="F1904" s="81"/>
      <c r="G1904" s="13"/>
      <c r="H1904" s="13"/>
      <c r="I1904" s="79"/>
      <c r="J1904" s="79"/>
      <c r="K1904" s="73"/>
      <c r="L1904" s="45"/>
      <c r="M1904" s="45"/>
      <c r="N1904" s="14"/>
    </row>
    <row r="1905" spans="3:14" ht="20.100000000000001" customHeight="1" x14ac:dyDescent="0.3">
      <c r="C1905" s="20"/>
      <c r="D1905" s="167"/>
      <c r="E1905" s="36"/>
      <c r="F1905" s="81"/>
      <c r="G1905" s="13"/>
      <c r="H1905" s="13"/>
      <c r="I1905" s="79"/>
      <c r="J1905" s="79"/>
      <c r="K1905" s="73"/>
      <c r="L1905" s="45"/>
      <c r="M1905" s="45"/>
      <c r="N1905" s="14"/>
    </row>
    <row r="1906" spans="3:14" ht="20.100000000000001" customHeight="1" x14ac:dyDescent="0.3">
      <c r="C1906" s="20"/>
      <c r="D1906" s="167"/>
      <c r="E1906" s="36"/>
      <c r="F1906" s="81"/>
      <c r="G1906" s="13"/>
      <c r="H1906" s="13"/>
      <c r="I1906" s="79"/>
      <c r="J1906" s="79"/>
      <c r="K1906" s="73"/>
      <c r="L1906" s="45"/>
      <c r="M1906" s="45"/>
      <c r="N1906" s="14"/>
    </row>
    <row r="1907" spans="3:14" ht="20.100000000000001" customHeight="1" x14ac:dyDescent="0.3">
      <c r="C1907" s="20"/>
      <c r="D1907" s="167"/>
      <c r="E1907" s="36"/>
      <c r="F1907" s="81"/>
      <c r="G1907" s="13"/>
      <c r="H1907" s="13"/>
      <c r="I1907" s="79"/>
      <c r="J1907" s="79"/>
      <c r="K1907" s="73"/>
      <c r="L1907" s="45"/>
      <c r="M1907" s="45"/>
      <c r="N1907" s="14"/>
    </row>
    <row r="1908" spans="3:14" ht="20.100000000000001" customHeight="1" x14ac:dyDescent="0.3">
      <c r="C1908" s="20"/>
      <c r="D1908" s="167"/>
      <c r="E1908" s="36"/>
      <c r="F1908" s="81"/>
      <c r="G1908" s="13"/>
      <c r="H1908" s="13"/>
      <c r="I1908" s="79"/>
      <c r="J1908" s="79"/>
      <c r="K1908" s="73"/>
      <c r="L1908" s="45"/>
      <c r="M1908" s="45"/>
      <c r="N1908" s="14"/>
    </row>
    <row r="1909" spans="3:14" ht="20.100000000000001" customHeight="1" x14ac:dyDescent="0.3">
      <c r="C1909" s="20"/>
      <c r="D1909" s="167"/>
      <c r="E1909" s="36"/>
      <c r="F1909" s="81"/>
      <c r="G1909" s="13"/>
      <c r="H1909" s="13"/>
      <c r="I1909" s="79"/>
      <c r="J1909" s="79"/>
      <c r="K1909" s="73"/>
      <c r="L1909" s="45"/>
      <c r="M1909" s="45"/>
      <c r="N1909" s="14"/>
    </row>
    <row r="1910" spans="3:14" ht="20.100000000000001" customHeight="1" x14ac:dyDescent="0.3">
      <c r="C1910" s="20"/>
      <c r="D1910" s="167"/>
      <c r="E1910" s="36"/>
      <c r="F1910" s="81"/>
      <c r="G1910" s="13"/>
      <c r="H1910" s="13"/>
      <c r="I1910" s="79"/>
      <c r="J1910" s="79"/>
      <c r="K1910" s="73"/>
      <c r="L1910" s="45"/>
      <c r="M1910" s="45"/>
      <c r="N1910" s="14"/>
    </row>
    <row r="1911" spans="3:14" ht="20.100000000000001" customHeight="1" x14ac:dyDescent="0.3">
      <c r="C1911" s="20"/>
      <c r="D1911" s="167"/>
      <c r="E1911" s="36"/>
      <c r="F1911" s="81"/>
      <c r="G1911" s="13"/>
      <c r="H1911" s="13"/>
      <c r="I1911" s="79"/>
      <c r="J1911" s="79"/>
      <c r="K1911" s="73"/>
      <c r="L1911" s="45"/>
      <c r="M1911" s="45"/>
      <c r="N1911" s="14"/>
    </row>
    <row r="1912" spans="3:14" ht="20.100000000000001" customHeight="1" x14ac:dyDescent="0.3">
      <c r="C1912" s="20"/>
      <c r="D1912" s="167"/>
      <c r="E1912" s="36"/>
      <c r="F1912" s="81"/>
      <c r="G1912" s="13"/>
      <c r="H1912" s="13"/>
      <c r="I1912" s="79"/>
      <c r="J1912" s="79"/>
      <c r="K1912" s="73"/>
      <c r="L1912" s="45"/>
      <c r="M1912" s="45"/>
      <c r="N1912" s="14"/>
    </row>
    <row r="1913" spans="3:14" ht="20.100000000000001" customHeight="1" x14ac:dyDescent="0.3">
      <c r="C1913" s="20"/>
      <c r="D1913" s="167"/>
      <c r="E1913" s="36"/>
      <c r="F1913" s="81"/>
      <c r="G1913" s="13"/>
      <c r="H1913" s="13"/>
      <c r="I1913" s="79"/>
      <c r="J1913" s="79"/>
      <c r="K1913" s="73"/>
      <c r="L1913" s="45"/>
      <c r="M1913" s="45"/>
      <c r="N1913" s="14"/>
    </row>
    <row r="1914" spans="3:14" ht="20.100000000000001" customHeight="1" x14ac:dyDescent="0.3">
      <c r="C1914" s="20"/>
      <c r="D1914" s="167"/>
      <c r="E1914" s="36"/>
      <c r="F1914" s="81"/>
      <c r="G1914" s="13"/>
      <c r="H1914" s="13"/>
      <c r="I1914" s="79"/>
      <c r="J1914" s="79"/>
      <c r="K1914" s="73"/>
      <c r="L1914" s="45"/>
      <c r="M1914" s="45"/>
      <c r="N1914" s="14"/>
    </row>
    <row r="1915" spans="3:14" ht="20.100000000000001" customHeight="1" x14ac:dyDescent="0.3">
      <c r="C1915" s="20"/>
      <c r="D1915" s="167"/>
      <c r="E1915" s="36"/>
      <c r="F1915" s="81"/>
      <c r="G1915" s="13"/>
      <c r="H1915" s="13"/>
      <c r="I1915" s="79"/>
      <c r="J1915" s="79"/>
      <c r="K1915" s="73"/>
      <c r="L1915" s="45"/>
      <c r="M1915" s="45"/>
      <c r="N1915" s="14"/>
    </row>
    <row r="1916" spans="3:14" ht="20.100000000000001" customHeight="1" x14ac:dyDescent="0.3">
      <c r="C1916" s="20"/>
      <c r="D1916" s="167"/>
      <c r="E1916" s="36"/>
      <c r="F1916" s="81"/>
      <c r="G1916" s="13"/>
      <c r="H1916" s="13"/>
      <c r="I1916" s="79"/>
      <c r="J1916" s="79"/>
      <c r="K1916" s="73"/>
      <c r="L1916" s="45"/>
      <c r="M1916" s="45"/>
      <c r="N1916" s="14"/>
    </row>
    <row r="1917" spans="3:14" ht="20.100000000000001" customHeight="1" x14ac:dyDescent="0.3">
      <c r="C1917" s="20"/>
      <c r="D1917" s="167"/>
      <c r="E1917" s="36"/>
      <c r="F1917" s="81"/>
      <c r="G1917" s="13"/>
      <c r="H1917" s="13"/>
      <c r="I1917" s="79"/>
      <c r="J1917" s="79"/>
      <c r="K1917" s="73"/>
      <c r="L1917" s="45"/>
      <c r="M1917" s="45"/>
      <c r="N1917" s="14"/>
    </row>
    <row r="1918" spans="3:14" ht="20.100000000000001" customHeight="1" x14ac:dyDescent="0.3">
      <c r="C1918" s="20"/>
      <c r="D1918" s="167"/>
      <c r="E1918" s="36"/>
      <c r="F1918" s="81"/>
      <c r="G1918" s="13"/>
      <c r="H1918" s="13"/>
      <c r="I1918" s="79"/>
      <c r="J1918" s="79"/>
      <c r="K1918" s="73"/>
      <c r="L1918" s="45"/>
      <c r="M1918" s="45"/>
      <c r="N1918" s="14"/>
    </row>
    <row r="1919" spans="3:14" ht="20.100000000000001" customHeight="1" x14ac:dyDescent="0.3">
      <c r="C1919" s="20"/>
      <c r="D1919" s="167"/>
      <c r="E1919" s="36"/>
      <c r="F1919" s="81"/>
      <c r="G1919" s="13"/>
      <c r="H1919" s="13"/>
      <c r="I1919" s="79"/>
      <c r="J1919" s="79"/>
      <c r="K1919" s="73"/>
      <c r="L1919" s="45"/>
      <c r="M1919" s="45"/>
      <c r="N1919" s="14"/>
    </row>
    <row r="1920" spans="3:14" ht="20.100000000000001" customHeight="1" x14ac:dyDescent="0.3">
      <c r="C1920" s="20"/>
      <c r="D1920" s="167"/>
      <c r="E1920" s="36"/>
      <c r="F1920" s="81"/>
      <c r="G1920" s="13"/>
      <c r="H1920" s="13"/>
      <c r="I1920" s="79"/>
      <c r="J1920" s="79"/>
      <c r="K1920" s="73"/>
      <c r="L1920" s="45"/>
      <c r="M1920" s="45"/>
      <c r="N1920" s="14"/>
    </row>
    <row r="1921" spans="3:14" ht="20.100000000000001" customHeight="1" x14ac:dyDescent="0.3">
      <c r="C1921" s="20"/>
      <c r="D1921" s="167"/>
      <c r="E1921" s="36"/>
      <c r="F1921" s="81"/>
      <c r="G1921" s="13"/>
      <c r="H1921" s="13"/>
      <c r="I1921" s="79"/>
      <c r="J1921" s="79"/>
      <c r="K1921" s="73"/>
      <c r="L1921" s="45"/>
      <c r="M1921" s="45"/>
      <c r="N1921" s="14"/>
    </row>
    <row r="1922" spans="3:14" ht="20.100000000000001" customHeight="1" x14ac:dyDescent="0.3">
      <c r="C1922" s="20"/>
      <c r="D1922" s="167"/>
      <c r="E1922" s="36"/>
      <c r="F1922" s="81"/>
      <c r="G1922" s="13"/>
      <c r="H1922" s="13"/>
      <c r="I1922" s="79"/>
      <c r="J1922" s="79"/>
      <c r="K1922" s="73"/>
      <c r="L1922" s="45"/>
      <c r="M1922" s="45"/>
      <c r="N1922" s="14"/>
    </row>
    <row r="1923" spans="3:14" ht="20.100000000000001" customHeight="1" x14ac:dyDescent="0.3">
      <c r="C1923" s="20"/>
      <c r="D1923" s="167"/>
      <c r="E1923" s="36"/>
      <c r="F1923" s="81"/>
      <c r="G1923" s="13"/>
      <c r="H1923" s="13"/>
      <c r="I1923" s="79"/>
      <c r="J1923" s="79"/>
      <c r="K1923" s="73"/>
      <c r="L1923" s="45"/>
      <c r="M1923" s="45"/>
      <c r="N1923" s="14"/>
    </row>
    <row r="1924" spans="3:14" ht="20.100000000000001" customHeight="1" x14ac:dyDescent="0.3">
      <c r="C1924" s="20"/>
      <c r="D1924" s="167"/>
      <c r="E1924" s="36"/>
      <c r="F1924" s="81"/>
      <c r="G1924" s="13"/>
      <c r="H1924" s="13"/>
      <c r="I1924" s="79"/>
      <c r="J1924" s="79"/>
      <c r="K1924" s="73"/>
      <c r="L1924" s="45"/>
      <c r="M1924" s="45"/>
      <c r="N1924" s="14"/>
    </row>
    <row r="1925" spans="3:14" ht="20.100000000000001" customHeight="1" x14ac:dyDescent="0.3">
      <c r="C1925" s="20"/>
      <c r="D1925" s="167"/>
      <c r="E1925" s="36"/>
      <c r="F1925" s="81"/>
      <c r="G1925" s="13"/>
      <c r="H1925" s="13"/>
      <c r="I1925" s="79"/>
      <c r="J1925" s="79"/>
      <c r="K1925" s="73"/>
      <c r="L1925" s="45"/>
      <c r="M1925" s="45"/>
      <c r="N1925" s="14"/>
    </row>
    <row r="1926" spans="3:14" ht="20.100000000000001" customHeight="1" x14ac:dyDescent="0.3">
      <c r="C1926" s="20"/>
      <c r="D1926" s="167"/>
      <c r="E1926" s="36"/>
      <c r="F1926" s="81"/>
      <c r="G1926" s="13"/>
      <c r="H1926" s="13"/>
      <c r="I1926" s="79"/>
      <c r="J1926" s="79"/>
      <c r="K1926" s="73"/>
      <c r="L1926" s="45"/>
      <c r="M1926" s="45"/>
      <c r="N1926" s="14"/>
    </row>
    <row r="1927" spans="3:14" ht="20.100000000000001" customHeight="1" x14ac:dyDescent="0.3">
      <c r="C1927" s="20"/>
      <c r="D1927" s="167"/>
      <c r="E1927" s="36"/>
      <c r="F1927" s="81"/>
      <c r="G1927" s="13"/>
      <c r="H1927" s="13"/>
      <c r="I1927" s="79"/>
      <c r="J1927" s="79"/>
      <c r="K1927" s="73"/>
      <c r="L1927" s="45"/>
      <c r="M1927" s="45"/>
      <c r="N1927" s="14"/>
    </row>
    <row r="1928" spans="3:14" ht="20.100000000000001" customHeight="1" x14ac:dyDescent="0.3">
      <c r="C1928" s="20"/>
      <c r="D1928" s="167"/>
      <c r="E1928" s="36"/>
      <c r="F1928" s="81"/>
      <c r="G1928" s="13"/>
      <c r="H1928" s="13"/>
      <c r="I1928" s="79"/>
      <c r="J1928" s="79"/>
      <c r="K1928" s="73"/>
      <c r="L1928" s="45"/>
      <c r="M1928" s="45"/>
      <c r="N1928" s="14"/>
    </row>
    <row r="1929" spans="3:14" ht="20.100000000000001" customHeight="1" x14ac:dyDescent="0.3">
      <c r="C1929" s="20"/>
      <c r="D1929" s="167"/>
      <c r="E1929" s="36"/>
      <c r="F1929" s="81"/>
      <c r="G1929" s="13"/>
      <c r="H1929" s="13"/>
      <c r="I1929" s="79"/>
      <c r="J1929" s="79"/>
      <c r="K1929" s="73"/>
      <c r="L1929" s="45"/>
      <c r="M1929" s="45"/>
      <c r="N1929" s="14"/>
    </row>
    <row r="1930" spans="3:14" ht="20.100000000000001" customHeight="1" x14ac:dyDescent="0.3">
      <c r="C1930" s="20"/>
      <c r="D1930" s="167"/>
      <c r="E1930" s="36"/>
      <c r="F1930" s="81"/>
      <c r="G1930" s="13"/>
      <c r="H1930" s="13"/>
      <c r="I1930" s="79"/>
      <c r="J1930" s="79"/>
      <c r="K1930" s="73"/>
      <c r="L1930" s="45"/>
      <c r="M1930" s="45"/>
      <c r="N1930" s="14"/>
    </row>
    <row r="1931" spans="3:14" ht="20.100000000000001" customHeight="1" x14ac:dyDescent="0.3">
      <c r="C1931" s="20"/>
      <c r="D1931" s="167"/>
      <c r="E1931" s="36"/>
      <c r="F1931" s="81"/>
      <c r="G1931" s="13"/>
      <c r="H1931" s="13"/>
      <c r="I1931" s="79"/>
      <c r="J1931" s="79"/>
      <c r="K1931" s="73"/>
      <c r="L1931" s="45"/>
      <c r="M1931" s="45"/>
      <c r="N1931" s="14"/>
    </row>
    <row r="1932" spans="3:14" ht="20.100000000000001" customHeight="1" x14ac:dyDescent="0.3">
      <c r="C1932" s="20"/>
      <c r="D1932" s="167"/>
      <c r="E1932" s="36"/>
      <c r="F1932" s="81"/>
      <c r="G1932" s="13"/>
      <c r="H1932" s="13"/>
      <c r="I1932" s="79"/>
      <c r="J1932" s="79"/>
      <c r="K1932" s="73"/>
      <c r="L1932" s="45"/>
      <c r="M1932" s="45"/>
      <c r="N1932" s="14"/>
    </row>
    <row r="1933" spans="3:14" ht="20.100000000000001" customHeight="1" x14ac:dyDescent="0.3">
      <c r="C1933" s="20"/>
      <c r="D1933" s="167"/>
      <c r="E1933" s="36"/>
      <c r="F1933" s="81"/>
      <c r="G1933" s="13"/>
      <c r="H1933" s="13"/>
      <c r="I1933" s="79"/>
      <c r="J1933" s="79"/>
      <c r="K1933" s="73"/>
      <c r="L1933" s="45"/>
      <c r="M1933" s="45"/>
      <c r="N1933" s="14"/>
    </row>
    <row r="1934" spans="3:14" ht="20.100000000000001" customHeight="1" x14ac:dyDescent="0.3">
      <c r="C1934" s="20"/>
      <c r="D1934" s="167"/>
      <c r="E1934" s="36"/>
      <c r="F1934" s="81"/>
      <c r="G1934" s="13"/>
      <c r="H1934" s="13"/>
      <c r="I1934" s="79"/>
      <c r="J1934" s="79"/>
      <c r="K1934" s="73"/>
      <c r="L1934" s="45"/>
      <c r="M1934" s="45"/>
      <c r="N1934" s="14"/>
    </row>
    <row r="1935" spans="3:14" ht="20.100000000000001" customHeight="1" x14ac:dyDescent="0.3">
      <c r="C1935" s="20"/>
      <c r="D1935" s="167"/>
      <c r="E1935" s="36"/>
      <c r="F1935" s="81"/>
      <c r="G1935" s="13"/>
      <c r="H1935" s="13"/>
      <c r="I1935" s="79"/>
      <c r="J1935" s="79"/>
      <c r="K1935" s="73"/>
      <c r="L1935" s="45"/>
      <c r="M1935" s="45"/>
      <c r="N1935" s="14"/>
    </row>
    <row r="1936" spans="3:14" ht="20.100000000000001" customHeight="1" x14ac:dyDescent="0.3">
      <c r="C1936" s="20"/>
      <c r="D1936" s="167"/>
      <c r="E1936" s="36"/>
      <c r="F1936" s="81"/>
      <c r="G1936" s="13"/>
      <c r="H1936" s="13"/>
      <c r="I1936" s="79"/>
      <c r="J1936" s="79"/>
      <c r="K1936" s="73"/>
      <c r="L1936" s="45"/>
      <c r="M1936" s="45"/>
      <c r="N1936" s="14"/>
    </row>
    <row r="1937" spans="3:14" ht="20.100000000000001" customHeight="1" x14ac:dyDescent="0.3">
      <c r="C1937" s="20"/>
      <c r="D1937" s="167"/>
      <c r="E1937" s="36"/>
      <c r="F1937" s="81"/>
      <c r="G1937" s="13"/>
      <c r="H1937" s="13"/>
      <c r="I1937" s="79"/>
      <c r="J1937" s="79"/>
      <c r="K1937" s="73"/>
      <c r="L1937" s="45"/>
      <c r="M1937" s="45"/>
      <c r="N1937" s="14"/>
    </row>
    <row r="1938" spans="3:14" ht="20.100000000000001" customHeight="1" x14ac:dyDescent="0.3">
      <c r="C1938" s="20"/>
      <c r="D1938" s="167"/>
      <c r="E1938" s="36"/>
      <c r="F1938" s="81"/>
      <c r="G1938" s="13"/>
      <c r="H1938" s="13"/>
      <c r="I1938" s="79"/>
      <c r="J1938" s="79"/>
      <c r="K1938" s="73"/>
      <c r="L1938" s="45"/>
      <c r="M1938" s="45"/>
      <c r="N1938" s="14"/>
    </row>
    <row r="1939" spans="3:14" ht="20.100000000000001" customHeight="1" x14ac:dyDescent="0.3">
      <c r="C1939" s="20"/>
      <c r="D1939" s="167"/>
      <c r="E1939" s="36"/>
      <c r="F1939" s="81"/>
      <c r="G1939" s="13"/>
      <c r="H1939" s="13"/>
      <c r="I1939" s="79"/>
      <c r="J1939" s="79"/>
      <c r="K1939" s="73"/>
      <c r="L1939" s="45"/>
      <c r="M1939" s="45"/>
      <c r="N1939" s="14"/>
    </row>
    <row r="1940" spans="3:14" ht="20.100000000000001" customHeight="1" x14ac:dyDescent="0.3">
      <c r="C1940" s="20"/>
      <c r="D1940" s="167"/>
      <c r="E1940" s="36"/>
      <c r="F1940" s="81"/>
      <c r="G1940" s="13"/>
      <c r="H1940" s="13"/>
      <c r="I1940" s="79"/>
      <c r="J1940" s="79"/>
      <c r="K1940" s="73"/>
      <c r="L1940" s="45"/>
      <c r="M1940" s="45"/>
      <c r="N1940" s="14"/>
    </row>
    <row r="1941" spans="3:14" ht="20.100000000000001" customHeight="1" x14ac:dyDescent="0.3">
      <c r="C1941" s="20"/>
      <c r="D1941" s="167"/>
      <c r="E1941" s="36"/>
      <c r="F1941" s="81"/>
      <c r="G1941" s="13"/>
      <c r="H1941" s="13"/>
      <c r="I1941" s="79"/>
      <c r="J1941" s="79"/>
      <c r="K1941" s="73"/>
      <c r="L1941" s="45"/>
      <c r="M1941" s="45"/>
      <c r="N1941" s="14"/>
    </row>
    <row r="1942" spans="3:14" ht="20.100000000000001" customHeight="1" x14ac:dyDescent="0.3">
      <c r="C1942" s="20"/>
      <c r="D1942" s="167"/>
      <c r="E1942" s="36"/>
      <c r="F1942" s="81"/>
      <c r="G1942" s="13"/>
      <c r="H1942" s="13"/>
      <c r="I1942" s="79"/>
      <c r="J1942" s="79"/>
      <c r="K1942" s="73"/>
      <c r="L1942" s="45"/>
      <c r="M1942" s="45"/>
      <c r="N1942" s="14"/>
    </row>
    <row r="1943" spans="3:14" ht="20.100000000000001" customHeight="1" x14ac:dyDescent="0.3">
      <c r="C1943" s="20"/>
      <c r="D1943" s="167"/>
      <c r="E1943" s="36"/>
      <c r="F1943" s="81"/>
      <c r="G1943" s="13"/>
      <c r="H1943" s="13"/>
      <c r="I1943" s="79"/>
      <c r="J1943" s="79"/>
      <c r="K1943" s="73"/>
      <c r="L1943" s="45"/>
      <c r="M1943" s="45"/>
      <c r="N1943" s="14"/>
    </row>
    <row r="1944" spans="3:14" ht="20.100000000000001" customHeight="1" x14ac:dyDescent="0.3">
      <c r="C1944" s="20"/>
      <c r="D1944" s="167"/>
      <c r="E1944" s="36"/>
      <c r="F1944" s="81"/>
      <c r="G1944" s="13"/>
      <c r="H1944" s="13"/>
      <c r="I1944" s="79"/>
      <c r="J1944" s="79"/>
      <c r="K1944" s="73"/>
      <c r="L1944" s="45"/>
      <c r="M1944" s="45"/>
      <c r="N1944" s="14"/>
    </row>
    <row r="1945" spans="3:14" ht="20.100000000000001" customHeight="1" x14ac:dyDescent="0.3">
      <c r="C1945" s="20"/>
      <c r="D1945" s="167"/>
      <c r="E1945" s="36"/>
      <c r="F1945" s="81"/>
      <c r="G1945" s="13"/>
      <c r="H1945" s="13"/>
      <c r="I1945" s="79"/>
      <c r="J1945" s="79"/>
      <c r="K1945" s="73"/>
      <c r="L1945" s="45"/>
      <c r="M1945" s="45"/>
      <c r="N1945" s="14"/>
    </row>
    <row r="1946" spans="3:14" ht="20.100000000000001" customHeight="1" x14ac:dyDescent="0.3">
      <c r="C1946" s="20"/>
      <c r="D1946" s="167"/>
      <c r="E1946" s="36"/>
      <c r="F1946" s="81"/>
      <c r="G1946" s="13"/>
      <c r="H1946" s="13"/>
      <c r="I1946" s="79"/>
      <c r="J1946" s="79"/>
      <c r="K1946" s="73"/>
      <c r="L1946" s="45"/>
      <c r="M1946" s="45"/>
      <c r="N1946" s="14"/>
    </row>
    <row r="1947" spans="3:14" ht="20.100000000000001" customHeight="1" x14ac:dyDescent="0.3">
      <c r="C1947" s="20"/>
      <c r="D1947" s="167"/>
      <c r="E1947" s="36"/>
      <c r="F1947" s="81"/>
      <c r="G1947" s="13"/>
      <c r="H1947" s="13"/>
      <c r="I1947" s="79"/>
      <c r="J1947" s="79"/>
      <c r="K1947" s="73"/>
      <c r="L1947" s="45"/>
      <c r="M1947" s="45"/>
      <c r="N1947" s="14"/>
    </row>
    <row r="1948" spans="3:14" ht="20.100000000000001" customHeight="1" x14ac:dyDescent="0.3">
      <c r="C1948" s="20"/>
      <c r="D1948" s="167"/>
      <c r="E1948" s="36"/>
      <c r="F1948" s="81"/>
      <c r="G1948" s="13"/>
      <c r="H1948" s="13"/>
      <c r="I1948" s="79"/>
      <c r="J1948" s="79"/>
      <c r="K1948" s="73"/>
      <c r="L1948" s="45"/>
      <c r="M1948" s="45"/>
      <c r="N1948" s="14"/>
    </row>
    <row r="1949" spans="3:14" ht="20.100000000000001" customHeight="1" x14ac:dyDescent="0.3">
      <c r="C1949" s="20"/>
      <c r="D1949" s="167"/>
      <c r="E1949" s="36"/>
      <c r="F1949" s="81"/>
      <c r="G1949" s="13"/>
      <c r="H1949" s="13"/>
      <c r="I1949" s="79"/>
      <c r="J1949" s="79"/>
      <c r="K1949" s="73"/>
      <c r="L1949" s="45"/>
      <c r="M1949" s="45"/>
      <c r="N1949" s="14"/>
    </row>
    <row r="1950" spans="3:14" ht="20.100000000000001" customHeight="1" x14ac:dyDescent="0.3">
      <c r="C1950" s="20"/>
      <c r="D1950" s="167"/>
      <c r="E1950" s="36"/>
      <c r="F1950" s="81"/>
      <c r="G1950" s="13"/>
      <c r="H1950" s="13"/>
      <c r="I1950" s="79"/>
      <c r="J1950" s="79"/>
      <c r="K1950" s="73"/>
      <c r="L1950" s="45"/>
      <c r="M1950" s="45"/>
      <c r="N1950" s="14"/>
    </row>
    <row r="1951" spans="3:14" ht="20.100000000000001" customHeight="1" x14ac:dyDescent="0.3">
      <c r="C1951" s="20"/>
      <c r="D1951" s="167"/>
      <c r="E1951" s="36"/>
      <c r="F1951" s="81"/>
      <c r="G1951" s="13"/>
      <c r="H1951" s="13"/>
      <c r="I1951" s="79"/>
      <c r="J1951" s="79"/>
      <c r="K1951" s="73"/>
      <c r="L1951" s="45"/>
      <c r="M1951" s="45"/>
      <c r="N1951" s="14"/>
    </row>
    <row r="1952" spans="3:14" ht="20.100000000000001" customHeight="1" x14ac:dyDescent="0.3">
      <c r="C1952" s="20"/>
      <c r="D1952" s="167"/>
      <c r="E1952" s="36"/>
      <c r="F1952" s="81"/>
      <c r="G1952" s="13"/>
      <c r="H1952" s="13"/>
      <c r="I1952" s="79"/>
      <c r="J1952" s="79"/>
      <c r="K1952" s="73"/>
      <c r="L1952" s="45"/>
      <c r="M1952" s="45"/>
      <c r="N1952" s="14"/>
    </row>
    <row r="1953" spans="3:14" ht="20.100000000000001" customHeight="1" x14ac:dyDescent="0.3">
      <c r="C1953" s="20"/>
      <c r="D1953" s="167"/>
      <c r="E1953" s="36"/>
      <c r="F1953" s="81"/>
      <c r="G1953" s="13"/>
      <c r="H1953" s="13"/>
      <c r="I1953" s="79"/>
      <c r="J1953" s="79"/>
      <c r="K1953" s="73"/>
      <c r="L1953" s="45"/>
      <c r="M1953" s="45"/>
      <c r="N1953" s="14"/>
    </row>
    <row r="1954" spans="3:14" ht="20.100000000000001" customHeight="1" x14ac:dyDescent="0.3">
      <c r="C1954" s="20"/>
      <c r="D1954" s="167"/>
      <c r="E1954" s="36"/>
      <c r="F1954" s="81"/>
      <c r="G1954" s="13"/>
      <c r="H1954" s="13"/>
      <c r="I1954" s="79"/>
      <c r="J1954" s="79"/>
      <c r="K1954" s="73"/>
      <c r="L1954" s="45"/>
      <c r="M1954" s="45"/>
      <c r="N1954" s="14"/>
    </row>
    <row r="1955" spans="3:14" ht="20.100000000000001" customHeight="1" x14ac:dyDescent="0.3">
      <c r="C1955" s="20"/>
      <c r="D1955" s="167"/>
      <c r="E1955" s="36"/>
      <c r="F1955" s="81"/>
      <c r="G1955" s="13"/>
      <c r="H1955" s="13"/>
      <c r="I1955" s="79"/>
      <c r="J1955" s="79"/>
      <c r="K1955" s="73"/>
      <c r="L1955" s="45"/>
      <c r="M1955" s="45"/>
      <c r="N1955" s="14"/>
    </row>
    <row r="1956" spans="3:14" ht="20.100000000000001" customHeight="1" x14ac:dyDescent="0.3">
      <c r="C1956" s="20"/>
      <c r="D1956" s="167"/>
      <c r="E1956" s="36"/>
      <c r="F1956" s="81"/>
      <c r="G1956" s="13"/>
      <c r="H1956" s="13"/>
      <c r="I1956" s="79"/>
      <c r="J1956" s="79"/>
      <c r="K1956" s="73"/>
      <c r="L1956" s="45"/>
      <c r="M1956" s="45"/>
      <c r="N1956" s="14"/>
    </row>
    <row r="1957" spans="3:14" ht="20.100000000000001" customHeight="1" x14ac:dyDescent="0.3">
      <c r="C1957" s="20"/>
      <c r="D1957" s="167"/>
      <c r="E1957" s="36"/>
      <c r="F1957" s="81"/>
      <c r="G1957" s="13"/>
      <c r="H1957" s="13"/>
      <c r="I1957" s="79"/>
      <c r="J1957" s="79"/>
      <c r="K1957" s="73"/>
      <c r="L1957" s="45"/>
      <c r="M1957" s="45"/>
      <c r="N1957" s="14"/>
    </row>
    <row r="1958" spans="3:14" ht="20.100000000000001" customHeight="1" x14ac:dyDescent="0.3">
      <c r="C1958" s="20"/>
      <c r="D1958" s="167"/>
      <c r="E1958" s="36"/>
      <c r="F1958" s="81"/>
      <c r="G1958" s="13"/>
      <c r="H1958" s="13"/>
      <c r="I1958" s="79"/>
      <c r="J1958" s="79"/>
      <c r="K1958" s="73"/>
      <c r="L1958" s="45"/>
      <c r="M1958" s="45"/>
      <c r="N1958" s="14"/>
    </row>
    <row r="1959" spans="3:14" ht="20.100000000000001" customHeight="1" x14ac:dyDescent="0.3">
      <c r="C1959" s="20"/>
      <c r="D1959" s="167"/>
      <c r="E1959" s="36"/>
      <c r="F1959" s="81"/>
      <c r="G1959" s="13"/>
      <c r="H1959" s="13"/>
      <c r="I1959" s="79"/>
      <c r="J1959" s="79"/>
      <c r="K1959" s="73"/>
      <c r="L1959" s="45"/>
      <c r="M1959" s="45"/>
      <c r="N1959" s="14"/>
    </row>
    <row r="1960" spans="3:14" ht="20.100000000000001" customHeight="1" x14ac:dyDescent="0.3">
      <c r="C1960" s="20"/>
      <c r="D1960" s="167"/>
      <c r="E1960" s="36"/>
      <c r="F1960" s="81"/>
      <c r="G1960" s="13"/>
      <c r="H1960" s="13"/>
      <c r="I1960" s="79"/>
      <c r="J1960" s="79"/>
      <c r="K1960" s="73"/>
      <c r="L1960" s="45"/>
      <c r="M1960" s="45"/>
      <c r="N1960" s="14"/>
    </row>
    <row r="1961" spans="3:14" ht="20.100000000000001" customHeight="1" x14ac:dyDescent="0.3">
      <c r="C1961" s="20"/>
      <c r="D1961" s="167"/>
      <c r="E1961" s="36"/>
      <c r="F1961" s="81"/>
      <c r="G1961" s="13"/>
      <c r="H1961" s="13"/>
      <c r="I1961" s="79"/>
      <c r="J1961" s="79"/>
      <c r="K1961" s="73"/>
      <c r="L1961" s="45"/>
      <c r="M1961" s="45"/>
      <c r="N1961" s="14"/>
    </row>
    <row r="1962" spans="3:14" ht="20.100000000000001" customHeight="1" x14ac:dyDescent="0.3">
      <c r="C1962" s="20"/>
      <c r="D1962" s="167"/>
      <c r="E1962" s="36"/>
      <c r="F1962" s="81"/>
      <c r="G1962" s="13"/>
      <c r="H1962" s="13"/>
      <c r="I1962" s="79"/>
      <c r="J1962" s="79"/>
      <c r="K1962" s="73"/>
      <c r="L1962" s="45"/>
      <c r="M1962" s="45"/>
      <c r="N1962" s="14"/>
    </row>
    <row r="1963" spans="3:14" ht="20.100000000000001" customHeight="1" x14ac:dyDescent="0.3">
      <c r="C1963" s="20"/>
      <c r="D1963" s="167"/>
      <c r="E1963" s="36"/>
      <c r="F1963" s="81"/>
      <c r="G1963" s="13"/>
      <c r="H1963" s="13"/>
      <c r="I1963" s="79"/>
      <c r="J1963" s="79"/>
      <c r="K1963" s="73"/>
      <c r="L1963" s="45"/>
      <c r="M1963" s="45"/>
      <c r="N1963" s="14"/>
    </row>
    <row r="1964" spans="3:14" ht="20.100000000000001" customHeight="1" x14ac:dyDescent="0.3">
      <c r="C1964" s="20"/>
      <c r="D1964" s="167"/>
      <c r="E1964" s="36"/>
      <c r="F1964" s="81"/>
      <c r="G1964" s="13"/>
      <c r="H1964" s="13"/>
      <c r="I1964" s="79"/>
      <c r="J1964" s="79"/>
      <c r="K1964" s="73"/>
      <c r="L1964" s="45"/>
      <c r="M1964" s="45"/>
      <c r="N1964" s="14"/>
    </row>
    <row r="1965" spans="3:14" ht="20.100000000000001" customHeight="1" x14ac:dyDescent="0.3">
      <c r="C1965" s="20"/>
      <c r="D1965" s="167"/>
      <c r="E1965" s="36"/>
      <c r="F1965" s="81"/>
      <c r="G1965" s="13"/>
      <c r="H1965" s="13"/>
      <c r="I1965" s="79"/>
      <c r="J1965" s="79"/>
      <c r="K1965" s="73"/>
      <c r="L1965" s="45"/>
      <c r="M1965" s="45"/>
      <c r="N1965" s="14"/>
    </row>
    <row r="1966" spans="3:14" ht="20.100000000000001" customHeight="1" x14ac:dyDescent="0.3">
      <c r="C1966" s="20"/>
      <c r="D1966" s="167"/>
      <c r="E1966" s="36"/>
      <c r="F1966" s="81"/>
      <c r="G1966" s="13"/>
      <c r="H1966" s="13"/>
      <c r="I1966" s="79"/>
      <c r="J1966" s="79"/>
      <c r="K1966" s="73"/>
      <c r="L1966" s="45"/>
      <c r="M1966" s="45"/>
      <c r="N1966" s="14"/>
    </row>
    <row r="1967" spans="3:14" ht="20.100000000000001" customHeight="1" x14ac:dyDescent="0.3">
      <c r="C1967" s="20"/>
      <c r="D1967" s="167"/>
      <c r="E1967" s="36"/>
      <c r="F1967" s="81"/>
      <c r="G1967" s="13"/>
      <c r="H1967" s="13"/>
      <c r="I1967" s="79"/>
      <c r="J1967" s="79"/>
      <c r="K1967" s="73"/>
      <c r="L1967" s="45"/>
      <c r="M1967" s="45"/>
      <c r="N1967" s="14"/>
    </row>
    <row r="1968" spans="3:14" ht="20.100000000000001" customHeight="1" x14ac:dyDescent="0.3">
      <c r="C1968" s="20"/>
      <c r="D1968" s="167"/>
      <c r="E1968" s="36"/>
      <c r="F1968" s="81"/>
      <c r="G1968" s="13"/>
      <c r="H1968" s="13"/>
      <c r="I1968" s="79"/>
      <c r="J1968" s="79"/>
      <c r="K1968" s="73"/>
      <c r="L1968" s="45"/>
      <c r="M1968" s="45"/>
      <c r="N1968" s="14"/>
    </row>
    <row r="1969" spans="3:14" ht="20.100000000000001" customHeight="1" x14ac:dyDescent="0.3">
      <c r="C1969" s="20"/>
      <c r="D1969" s="167"/>
      <c r="E1969" s="36"/>
      <c r="F1969" s="81"/>
      <c r="G1969" s="13"/>
      <c r="H1969" s="13"/>
      <c r="I1969" s="79"/>
      <c r="J1969" s="79"/>
      <c r="K1969" s="73"/>
      <c r="L1969" s="45"/>
      <c r="M1969" s="45"/>
      <c r="N1969" s="14"/>
    </row>
    <row r="1970" spans="3:14" ht="20.100000000000001" customHeight="1" x14ac:dyDescent="0.3">
      <c r="C1970" s="20"/>
      <c r="D1970" s="167"/>
      <c r="E1970" s="36"/>
      <c r="F1970" s="81"/>
      <c r="G1970" s="13"/>
      <c r="H1970" s="13"/>
      <c r="I1970" s="79"/>
      <c r="J1970" s="79"/>
      <c r="K1970" s="73"/>
      <c r="L1970" s="45"/>
      <c r="M1970" s="45"/>
      <c r="N1970" s="14"/>
    </row>
    <row r="1971" spans="3:14" ht="20.100000000000001" customHeight="1" x14ac:dyDescent="0.3">
      <c r="C1971" s="20"/>
      <c r="D1971" s="167"/>
      <c r="E1971" s="36"/>
      <c r="F1971" s="81"/>
      <c r="G1971" s="13"/>
      <c r="H1971" s="13"/>
      <c r="I1971" s="79"/>
      <c r="J1971" s="79"/>
      <c r="K1971" s="73"/>
      <c r="L1971" s="45"/>
      <c r="M1971" s="45"/>
      <c r="N1971" s="14"/>
    </row>
    <row r="1972" spans="3:14" ht="20.100000000000001" customHeight="1" x14ac:dyDescent="0.3">
      <c r="C1972" s="20"/>
      <c r="D1972" s="167"/>
      <c r="E1972" s="36"/>
      <c r="F1972" s="81"/>
      <c r="G1972" s="13"/>
      <c r="H1972" s="13"/>
      <c r="I1972" s="79"/>
      <c r="J1972" s="79"/>
      <c r="K1972" s="73"/>
      <c r="L1972" s="45"/>
      <c r="M1972" s="45"/>
      <c r="N1972" s="14"/>
    </row>
    <row r="1973" spans="3:14" ht="20.100000000000001" customHeight="1" x14ac:dyDescent="0.3">
      <c r="C1973" s="20"/>
      <c r="D1973" s="167"/>
      <c r="E1973" s="36"/>
      <c r="F1973" s="81"/>
      <c r="G1973" s="13"/>
      <c r="H1973" s="13"/>
      <c r="I1973" s="79"/>
      <c r="J1973" s="79"/>
      <c r="K1973" s="73"/>
      <c r="L1973" s="45"/>
      <c r="M1973" s="45"/>
      <c r="N1973" s="14"/>
    </row>
    <row r="1974" spans="3:14" ht="20.100000000000001" customHeight="1" x14ac:dyDescent="0.3">
      <c r="C1974" s="20"/>
      <c r="D1974" s="167"/>
      <c r="E1974" s="36"/>
      <c r="F1974" s="81"/>
      <c r="G1974" s="13"/>
      <c r="H1974" s="13"/>
      <c r="I1974" s="79"/>
      <c r="J1974" s="79"/>
      <c r="K1974" s="73"/>
      <c r="L1974" s="45"/>
      <c r="M1974" s="45"/>
      <c r="N1974" s="14"/>
    </row>
    <row r="1975" spans="3:14" ht="20.100000000000001" customHeight="1" x14ac:dyDescent="0.3">
      <c r="C1975" s="20"/>
      <c r="D1975" s="167"/>
      <c r="E1975" s="36"/>
      <c r="F1975" s="81"/>
      <c r="G1975" s="13"/>
      <c r="H1975" s="13"/>
      <c r="I1975" s="79"/>
      <c r="J1975" s="79"/>
      <c r="K1975" s="73"/>
      <c r="L1975" s="45"/>
      <c r="M1975" s="45"/>
      <c r="N1975" s="14"/>
    </row>
    <row r="1976" spans="3:14" ht="20.100000000000001" customHeight="1" x14ac:dyDescent="0.3">
      <c r="C1976" s="20"/>
      <c r="D1976" s="167"/>
      <c r="E1976" s="36"/>
      <c r="F1976" s="81"/>
      <c r="G1976" s="13"/>
      <c r="H1976" s="13"/>
      <c r="I1976" s="79"/>
      <c r="J1976" s="79"/>
      <c r="K1976" s="73"/>
      <c r="L1976" s="45"/>
      <c r="M1976" s="45"/>
      <c r="N1976" s="14"/>
    </row>
    <row r="1977" spans="3:14" ht="20.100000000000001" customHeight="1" x14ac:dyDescent="0.3">
      <c r="C1977" s="20"/>
      <c r="D1977" s="167"/>
      <c r="E1977" s="36"/>
      <c r="F1977" s="81"/>
      <c r="G1977" s="13"/>
      <c r="H1977" s="13"/>
      <c r="I1977" s="79"/>
      <c r="J1977" s="79"/>
      <c r="K1977" s="73"/>
      <c r="L1977" s="45"/>
      <c r="M1977" s="45"/>
      <c r="N1977" s="14"/>
    </row>
    <row r="1978" spans="3:14" ht="20.100000000000001" customHeight="1" x14ac:dyDescent="0.3">
      <c r="C1978" s="20"/>
      <c r="D1978" s="167"/>
      <c r="E1978" s="36"/>
      <c r="F1978" s="81"/>
      <c r="G1978" s="13"/>
      <c r="H1978" s="13"/>
      <c r="I1978" s="79"/>
      <c r="J1978" s="79"/>
      <c r="K1978" s="73"/>
      <c r="L1978" s="45"/>
      <c r="M1978" s="45"/>
      <c r="N1978" s="14"/>
    </row>
    <row r="1979" spans="3:14" ht="20.100000000000001" customHeight="1" x14ac:dyDescent="0.3">
      <c r="C1979" s="20"/>
      <c r="D1979" s="167"/>
      <c r="E1979" s="36"/>
      <c r="F1979" s="81"/>
      <c r="G1979" s="13"/>
      <c r="H1979" s="13"/>
      <c r="I1979" s="79"/>
      <c r="J1979" s="79"/>
      <c r="K1979" s="73"/>
      <c r="L1979" s="45"/>
      <c r="M1979" s="45"/>
      <c r="N1979" s="14"/>
    </row>
    <row r="1980" spans="3:14" ht="20.100000000000001" customHeight="1" x14ac:dyDescent="0.3">
      <c r="C1980" s="20"/>
      <c r="D1980" s="167"/>
      <c r="E1980" s="36"/>
      <c r="F1980" s="81"/>
      <c r="G1980" s="13"/>
      <c r="H1980" s="13"/>
      <c r="I1980" s="79"/>
      <c r="J1980" s="79"/>
      <c r="K1980" s="73"/>
      <c r="L1980" s="45"/>
      <c r="M1980" s="45"/>
      <c r="N1980" s="14"/>
    </row>
    <row r="1981" spans="3:14" ht="20.100000000000001" customHeight="1" x14ac:dyDescent="0.3">
      <c r="C1981" s="20"/>
      <c r="D1981" s="167"/>
      <c r="E1981" s="36"/>
      <c r="F1981" s="81"/>
      <c r="G1981" s="13"/>
      <c r="H1981" s="13"/>
      <c r="I1981" s="79"/>
      <c r="J1981" s="79"/>
      <c r="K1981" s="73"/>
      <c r="L1981" s="45"/>
      <c r="M1981" s="45"/>
      <c r="N1981" s="14"/>
    </row>
    <row r="1982" spans="3:14" ht="20.100000000000001" customHeight="1" x14ac:dyDescent="0.3">
      <c r="C1982" s="20"/>
      <c r="D1982" s="167"/>
      <c r="E1982" s="36"/>
      <c r="F1982" s="81"/>
      <c r="G1982" s="13"/>
      <c r="H1982" s="13"/>
      <c r="I1982" s="79"/>
      <c r="J1982" s="79"/>
      <c r="K1982" s="73"/>
      <c r="L1982" s="45"/>
      <c r="M1982" s="45"/>
      <c r="N1982" s="14"/>
    </row>
    <row r="1983" spans="3:14" ht="20.100000000000001" customHeight="1" x14ac:dyDescent="0.3">
      <c r="C1983" s="20"/>
      <c r="D1983" s="167"/>
      <c r="E1983" s="36"/>
      <c r="F1983" s="81"/>
      <c r="G1983" s="13"/>
      <c r="H1983" s="13"/>
      <c r="I1983" s="79"/>
      <c r="J1983" s="79"/>
      <c r="K1983" s="73"/>
      <c r="L1983" s="45"/>
      <c r="M1983" s="45"/>
      <c r="N1983" s="14"/>
    </row>
    <row r="1984" spans="3:14" ht="20.100000000000001" customHeight="1" x14ac:dyDescent="0.3">
      <c r="C1984" s="20"/>
      <c r="D1984" s="167"/>
      <c r="E1984" s="36"/>
      <c r="F1984" s="81"/>
      <c r="G1984" s="13"/>
      <c r="H1984" s="13"/>
      <c r="I1984" s="79"/>
      <c r="J1984" s="79"/>
      <c r="K1984" s="73"/>
      <c r="L1984" s="45"/>
      <c r="M1984" s="45"/>
      <c r="N1984" s="14"/>
    </row>
    <row r="1985" spans="3:14" ht="20.100000000000001" customHeight="1" x14ac:dyDescent="0.3">
      <c r="C1985" s="20"/>
      <c r="D1985" s="167"/>
      <c r="E1985" s="36"/>
      <c r="F1985" s="81"/>
      <c r="G1985" s="13"/>
      <c r="H1985" s="13"/>
      <c r="I1985" s="79"/>
      <c r="J1985" s="79"/>
      <c r="K1985" s="73"/>
      <c r="L1985" s="45"/>
      <c r="M1985" s="45"/>
      <c r="N1985" s="14"/>
    </row>
    <row r="1986" spans="3:14" ht="20.100000000000001" customHeight="1" x14ac:dyDescent="0.3">
      <c r="C1986" s="20"/>
      <c r="D1986" s="167"/>
      <c r="E1986" s="36"/>
      <c r="F1986" s="81"/>
      <c r="G1986" s="13"/>
      <c r="H1986" s="13"/>
      <c r="I1986" s="79"/>
      <c r="J1986" s="79"/>
      <c r="K1986" s="73"/>
      <c r="L1986" s="45"/>
      <c r="M1986" s="45"/>
      <c r="N1986" s="14"/>
    </row>
    <row r="1987" spans="3:14" ht="20.100000000000001" customHeight="1" x14ac:dyDescent="0.3">
      <c r="C1987" s="20"/>
      <c r="D1987" s="167"/>
      <c r="E1987" s="36"/>
      <c r="F1987" s="81"/>
      <c r="G1987" s="13"/>
      <c r="H1987" s="13"/>
      <c r="I1987" s="79"/>
      <c r="J1987" s="79"/>
      <c r="K1987" s="73"/>
      <c r="L1987" s="45"/>
      <c r="M1987" s="45"/>
      <c r="N1987" s="14"/>
    </row>
    <row r="1988" spans="3:14" ht="20.100000000000001" customHeight="1" x14ac:dyDescent="0.3">
      <c r="C1988" s="20"/>
      <c r="D1988" s="167"/>
      <c r="E1988" s="36"/>
      <c r="F1988" s="81"/>
      <c r="G1988" s="13"/>
      <c r="H1988" s="13"/>
      <c r="I1988" s="79"/>
      <c r="J1988" s="79"/>
      <c r="K1988" s="73"/>
      <c r="L1988" s="45"/>
      <c r="M1988" s="45"/>
      <c r="N1988" s="14"/>
    </row>
    <row r="1989" spans="3:14" ht="20.100000000000001" customHeight="1" x14ac:dyDescent="0.3">
      <c r="C1989" s="20"/>
      <c r="D1989" s="167"/>
      <c r="E1989" s="36"/>
      <c r="F1989" s="81"/>
      <c r="G1989" s="13"/>
      <c r="H1989" s="13"/>
      <c r="I1989" s="79"/>
      <c r="J1989" s="79"/>
      <c r="K1989" s="73"/>
      <c r="L1989" s="45"/>
      <c r="M1989" s="45"/>
      <c r="N1989" s="14"/>
    </row>
    <row r="1990" spans="3:14" ht="20.100000000000001" customHeight="1" x14ac:dyDescent="0.3">
      <c r="C1990" s="20"/>
      <c r="D1990" s="167"/>
      <c r="E1990" s="36"/>
      <c r="F1990" s="81"/>
      <c r="G1990" s="13"/>
      <c r="H1990" s="13"/>
      <c r="I1990" s="79"/>
      <c r="J1990" s="79"/>
      <c r="K1990" s="73"/>
      <c r="L1990" s="45"/>
      <c r="M1990" s="45"/>
      <c r="N1990" s="14"/>
    </row>
    <row r="1991" spans="3:14" ht="20.100000000000001" customHeight="1" x14ac:dyDescent="0.3">
      <c r="C1991" s="20"/>
      <c r="D1991" s="167"/>
      <c r="E1991" s="36"/>
      <c r="F1991" s="81"/>
      <c r="G1991" s="13"/>
      <c r="H1991" s="13"/>
      <c r="I1991" s="79"/>
      <c r="J1991" s="79"/>
      <c r="K1991" s="73"/>
      <c r="L1991" s="45"/>
      <c r="M1991" s="45"/>
      <c r="N1991" s="14"/>
    </row>
    <row r="1992" spans="3:14" ht="20.100000000000001" customHeight="1" x14ac:dyDescent="0.3">
      <c r="C1992" s="20"/>
      <c r="D1992" s="167"/>
      <c r="E1992" s="36"/>
      <c r="F1992" s="81"/>
      <c r="G1992" s="13"/>
      <c r="H1992" s="13"/>
      <c r="I1992" s="79"/>
      <c r="J1992" s="79"/>
      <c r="K1992" s="73"/>
      <c r="L1992" s="45"/>
      <c r="M1992" s="45"/>
      <c r="N1992" s="14"/>
    </row>
    <row r="1993" spans="3:14" ht="20.100000000000001" customHeight="1" x14ac:dyDescent="0.3">
      <c r="C1993" s="20"/>
      <c r="D1993" s="167"/>
      <c r="E1993" s="36"/>
      <c r="F1993" s="81"/>
      <c r="G1993" s="13"/>
      <c r="H1993" s="13"/>
      <c r="I1993" s="79"/>
      <c r="J1993" s="79"/>
      <c r="K1993" s="73"/>
      <c r="L1993" s="45"/>
      <c r="M1993" s="45"/>
      <c r="N1993" s="14"/>
    </row>
    <row r="1994" spans="3:14" ht="20.100000000000001" customHeight="1" x14ac:dyDescent="0.3">
      <c r="C1994" s="20"/>
      <c r="D1994" s="167"/>
      <c r="E1994" s="36"/>
      <c r="F1994" s="81"/>
      <c r="G1994" s="13"/>
      <c r="H1994" s="13"/>
      <c r="I1994" s="79"/>
      <c r="J1994" s="79"/>
      <c r="K1994" s="73"/>
      <c r="L1994" s="45"/>
      <c r="M1994" s="45"/>
      <c r="N1994" s="14"/>
    </row>
    <row r="1995" spans="3:14" ht="20.100000000000001" customHeight="1" x14ac:dyDescent="0.3">
      <c r="C1995" s="20"/>
      <c r="D1995" s="167"/>
      <c r="E1995" s="36"/>
      <c r="F1995" s="81"/>
      <c r="G1995" s="13"/>
      <c r="H1995" s="13"/>
      <c r="I1995" s="79"/>
      <c r="J1995" s="79"/>
      <c r="K1995" s="73"/>
      <c r="L1995" s="45"/>
      <c r="M1995" s="45"/>
      <c r="N1995" s="14"/>
    </row>
    <row r="1996" spans="3:14" ht="20.100000000000001" customHeight="1" x14ac:dyDescent="0.3">
      <c r="C1996" s="20"/>
      <c r="D1996" s="167"/>
      <c r="E1996" s="36"/>
      <c r="F1996" s="81"/>
      <c r="G1996" s="13"/>
      <c r="H1996" s="13"/>
      <c r="I1996" s="79"/>
      <c r="J1996" s="79"/>
      <c r="K1996" s="73"/>
      <c r="L1996" s="45"/>
      <c r="M1996" s="45"/>
      <c r="N1996" s="14"/>
    </row>
    <row r="1997" spans="3:14" ht="20.100000000000001" customHeight="1" x14ac:dyDescent="0.3">
      <c r="C1997" s="20"/>
      <c r="D1997" s="167"/>
      <c r="E1997" s="36"/>
      <c r="F1997" s="81"/>
      <c r="G1997" s="13"/>
      <c r="H1997" s="13"/>
      <c r="I1997" s="79"/>
      <c r="J1997" s="79"/>
      <c r="K1997" s="73"/>
      <c r="L1997" s="45"/>
      <c r="M1997" s="45"/>
      <c r="N1997" s="14"/>
    </row>
    <row r="1998" spans="3:14" ht="20.100000000000001" customHeight="1" x14ac:dyDescent="0.3">
      <c r="C1998" s="20"/>
      <c r="D1998" s="167"/>
      <c r="E1998" s="36"/>
      <c r="F1998" s="81"/>
      <c r="G1998" s="13"/>
      <c r="H1998" s="13"/>
      <c r="I1998" s="79"/>
      <c r="J1998" s="79"/>
      <c r="K1998" s="73"/>
      <c r="L1998" s="45"/>
      <c r="M1998" s="45"/>
      <c r="N1998" s="14"/>
    </row>
    <row r="1999" spans="3:14" ht="20.100000000000001" customHeight="1" x14ac:dyDescent="0.3">
      <c r="C1999" s="20"/>
      <c r="D1999" s="167"/>
      <c r="E1999" s="36"/>
      <c r="F1999" s="81"/>
      <c r="G1999" s="13"/>
      <c r="H1999" s="13"/>
      <c r="I1999" s="79"/>
      <c r="J1999" s="79"/>
      <c r="K1999" s="73"/>
      <c r="L1999" s="45"/>
      <c r="M1999" s="45"/>
      <c r="N1999" s="14"/>
    </row>
    <row r="2000" spans="3:14" ht="20.100000000000001" customHeight="1" x14ac:dyDescent="0.3">
      <c r="C2000" s="20"/>
      <c r="D2000" s="167"/>
      <c r="E2000" s="36"/>
      <c r="F2000" s="81"/>
      <c r="G2000" s="13"/>
      <c r="H2000" s="13"/>
      <c r="I2000" s="79"/>
      <c r="J2000" s="79"/>
      <c r="K2000" s="73"/>
      <c r="L2000" s="45"/>
      <c r="M2000" s="45"/>
      <c r="N2000" s="14"/>
    </row>
    <row r="2001" spans="3:14" ht="20.100000000000001" customHeight="1" x14ac:dyDescent="0.3">
      <c r="C2001" s="20"/>
      <c r="D2001" s="167"/>
      <c r="E2001" s="36"/>
      <c r="F2001" s="81"/>
      <c r="G2001" s="13"/>
      <c r="H2001" s="13"/>
      <c r="I2001" s="79"/>
      <c r="J2001" s="79"/>
      <c r="K2001" s="73"/>
      <c r="L2001" s="45"/>
      <c r="M2001" s="45"/>
      <c r="N2001" s="14"/>
    </row>
    <row r="2002" spans="3:14" ht="20.100000000000001" customHeight="1" x14ac:dyDescent="0.3">
      <c r="C2002" s="20"/>
      <c r="D2002" s="167"/>
      <c r="E2002" s="36"/>
      <c r="F2002" s="81"/>
      <c r="G2002" s="13"/>
      <c r="H2002" s="13"/>
      <c r="I2002" s="79"/>
      <c r="J2002" s="79"/>
      <c r="K2002" s="73"/>
      <c r="L2002" s="45"/>
      <c r="M2002" s="45"/>
      <c r="N2002" s="14"/>
    </row>
    <row r="2003" spans="3:14" ht="20.100000000000001" customHeight="1" x14ac:dyDescent="0.3">
      <c r="C2003" s="20"/>
      <c r="D2003" s="167"/>
      <c r="E2003" s="36"/>
      <c r="F2003" s="81"/>
      <c r="G2003" s="13"/>
      <c r="H2003" s="13"/>
      <c r="I2003" s="79"/>
      <c r="J2003" s="79"/>
      <c r="K2003" s="73"/>
      <c r="L2003" s="45"/>
      <c r="M2003" s="45"/>
      <c r="N2003" s="14"/>
    </row>
    <row r="2004" spans="3:14" ht="20.100000000000001" customHeight="1" x14ac:dyDescent="0.3">
      <c r="C2004" s="20"/>
      <c r="D2004" s="167"/>
      <c r="E2004" s="36"/>
      <c r="F2004" s="81"/>
      <c r="G2004" s="13"/>
      <c r="H2004" s="13"/>
      <c r="I2004" s="79"/>
      <c r="J2004" s="79"/>
      <c r="K2004" s="73"/>
      <c r="L2004" s="45"/>
      <c r="M2004" s="45"/>
      <c r="N2004" s="14"/>
    </row>
    <row r="2005" spans="3:14" ht="20.100000000000001" customHeight="1" x14ac:dyDescent="0.3">
      <c r="C2005" s="20"/>
      <c r="D2005" s="167"/>
      <c r="E2005" s="36"/>
      <c r="F2005" s="81"/>
      <c r="G2005" s="13"/>
      <c r="H2005" s="13"/>
      <c r="I2005" s="79"/>
      <c r="J2005" s="79"/>
      <c r="K2005" s="73"/>
      <c r="L2005" s="45"/>
      <c r="M2005" s="45"/>
      <c r="N2005" s="14"/>
    </row>
    <row r="2006" spans="3:14" ht="20.100000000000001" customHeight="1" x14ac:dyDescent="0.3">
      <c r="C2006" s="20"/>
      <c r="D2006" s="167"/>
      <c r="E2006" s="36"/>
      <c r="F2006" s="81"/>
      <c r="G2006" s="13"/>
      <c r="H2006" s="13"/>
      <c r="I2006" s="79"/>
      <c r="J2006" s="79"/>
      <c r="K2006" s="73"/>
      <c r="L2006" s="45"/>
      <c r="M2006" s="45"/>
      <c r="N2006" s="14"/>
    </row>
    <row r="2007" spans="3:14" ht="20.100000000000001" customHeight="1" x14ac:dyDescent="0.3">
      <c r="C2007" s="20"/>
      <c r="D2007" s="167"/>
      <c r="E2007" s="36"/>
      <c r="F2007" s="81"/>
      <c r="G2007" s="13"/>
      <c r="H2007" s="13"/>
      <c r="I2007" s="79"/>
      <c r="J2007" s="79"/>
      <c r="K2007" s="73"/>
      <c r="L2007" s="45"/>
      <c r="M2007" s="45"/>
      <c r="N2007" s="14"/>
    </row>
    <row r="2008" spans="3:14" ht="20.100000000000001" customHeight="1" x14ac:dyDescent="0.3">
      <c r="C2008" s="20"/>
      <c r="D2008" s="167"/>
      <c r="E2008" s="36"/>
      <c r="F2008" s="81"/>
      <c r="G2008" s="13"/>
      <c r="H2008" s="13"/>
      <c r="I2008" s="79"/>
      <c r="J2008" s="79"/>
      <c r="K2008" s="73"/>
      <c r="L2008" s="45"/>
      <c r="M2008" s="45"/>
      <c r="N2008" s="14"/>
    </row>
    <row r="2009" spans="3:14" ht="20.100000000000001" customHeight="1" x14ac:dyDescent="0.3">
      <c r="C2009" s="20"/>
      <c r="D2009" s="167"/>
      <c r="E2009" s="36"/>
      <c r="F2009" s="81"/>
      <c r="G2009" s="13"/>
      <c r="H2009" s="13"/>
      <c r="I2009" s="79"/>
      <c r="J2009" s="79"/>
      <c r="K2009" s="73"/>
      <c r="L2009" s="45"/>
      <c r="M2009" s="45"/>
      <c r="N2009" s="14"/>
    </row>
    <row r="2010" spans="3:14" ht="20.100000000000001" customHeight="1" x14ac:dyDescent="0.3">
      <c r="C2010" s="20"/>
      <c r="D2010" s="167"/>
      <c r="E2010" s="36"/>
      <c r="F2010" s="81"/>
      <c r="G2010" s="13"/>
      <c r="H2010" s="13"/>
      <c r="I2010" s="79"/>
      <c r="J2010" s="79"/>
      <c r="K2010" s="73"/>
      <c r="L2010" s="45"/>
      <c r="M2010" s="45"/>
      <c r="N2010" s="14"/>
    </row>
    <row r="2011" spans="3:14" ht="20.100000000000001" customHeight="1" x14ac:dyDescent="0.3">
      <c r="C2011" s="20"/>
      <c r="D2011" s="167"/>
      <c r="E2011" s="36"/>
      <c r="F2011" s="81"/>
      <c r="G2011" s="13"/>
      <c r="H2011" s="13"/>
      <c r="I2011" s="79"/>
      <c r="J2011" s="79"/>
      <c r="K2011" s="73"/>
      <c r="L2011" s="45"/>
      <c r="M2011" s="45"/>
      <c r="N2011" s="14"/>
    </row>
    <row r="2012" spans="3:14" ht="20.100000000000001" customHeight="1" x14ac:dyDescent="0.3">
      <c r="C2012" s="20"/>
      <c r="D2012" s="167"/>
      <c r="E2012" s="36"/>
      <c r="F2012" s="81"/>
      <c r="G2012" s="13"/>
      <c r="H2012" s="13"/>
      <c r="I2012" s="79"/>
      <c r="J2012" s="79"/>
      <c r="K2012" s="73"/>
      <c r="L2012" s="45"/>
      <c r="M2012" s="45"/>
      <c r="N2012" s="14"/>
    </row>
    <row r="2013" spans="3:14" ht="20.100000000000001" customHeight="1" x14ac:dyDescent="0.3">
      <c r="C2013" s="20"/>
      <c r="D2013" s="167"/>
      <c r="E2013" s="36"/>
      <c r="F2013" s="81"/>
      <c r="G2013" s="13"/>
      <c r="H2013" s="13"/>
      <c r="I2013" s="79"/>
      <c r="J2013" s="79"/>
      <c r="K2013" s="73"/>
      <c r="L2013" s="45"/>
      <c r="M2013" s="45"/>
      <c r="N2013" s="14"/>
    </row>
    <row r="2014" spans="3:14" ht="20.100000000000001" customHeight="1" x14ac:dyDescent="0.3">
      <c r="C2014" s="20"/>
      <c r="D2014" s="167"/>
      <c r="E2014" s="36"/>
      <c r="F2014" s="81"/>
      <c r="G2014" s="13"/>
      <c r="H2014" s="13"/>
      <c r="I2014" s="79"/>
      <c r="J2014" s="79"/>
      <c r="K2014" s="73"/>
      <c r="L2014" s="45"/>
      <c r="M2014" s="45"/>
      <c r="N2014" s="14"/>
    </row>
    <row r="2015" spans="3:14" ht="20.100000000000001" customHeight="1" x14ac:dyDescent="0.3">
      <c r="C2015" s="20"/>
      <c r="D2015" s="167"/>
      <c r="E2015" s="36"/>
      <c r="F2015" s="81"/>
      <c r="G2015" s="13"/>
      <c r="H2015" s="13"/>
      <c r="I2015" s="79"/>
      <c r="J2015" s="79"/>
      <c r="K2015" s="73"/>
      <c r="L2015" s="45"/>
      <c r="M2015" s="45"/>
      <c r="N2015" s="14"/>
    </row>
    <row r="2016" spans="3:14" ht="20.100000000000001" customHeight="1" x14ac:dyDescent="0.3">
      <c r="C2016" s="20"/>
      <c r="D2016" s="167"/>
      <c r="E2016" s="36"/>
      <c r="F2016" s="81"/>
      <c r="G2016" s="13"/>
      <c r="H2016" s="13"/>
      <c r="I2016" s="79"/>
      <c r="J2016" s="79"/>
      <c r="K2016" s="73"/>
      <c r="L2016" s="45"/>
      <c r="M2016" s="45"/>
      <c r="N2016" s="14"/>
    </row>
    <row r="2017" spans="3:14" ht="20.100000000000001" customHeight="1" x14ac:dyDescent="0.3">
      <c r="C2017" s="20"/>
      <c r="D2017" s="167"/>
      <c r="E2017" s="36"/>
      <c r="F2017" s="81"/>
      <c r="G2017" s="13"/>
      <c r="H2017" s="13"/>
      <c r="I2017" s="79"/>
      <c r="J2017" s="79"/>
      <c r="K2017" s="73"/>
      <c r="L2017" s="45"/>
      <c r="M2017" s="45"/>
      <c r="N2017" s="14"/>
    </row>
    <row r="2018" spans="3:14" ht="20.100000000000001" customHeight="1" x14ac:dyDescent="0.3">
      <c r="C2018" s="20"/>
      <c r="D2018" s="167"/>
      <c r="E2018" s="36"/>
      <c r="F2018" s="81"/>
      <c r="G2018" s="13"/>
      <c r="H2018" s="13"/>
      <c r="I2018" s="79"/>
      <c r="J2018" s="79"/>
      <c r="K2018" s="73"/>
      <c r="L2018" s="45"/>
      <c r="M2018" s="45"/>
      <c r="N2018" s="14"/>
    </row>
    <row r="2019" spans="3:14" ht="20.100000000000001" customHeight="1" x14ac:dyDescent="0.3">
      <c r="C2019" s="20"/>
      <c r="D2019" s="167"/>
      <c r="E2019" s="36"/>
      <c r="F2019" s="81"/>
      <c r="G2019" s="13"/>
      <c r="H2019" s="13"/>
      <c r="I2019" s="79"/>
      <c r="J2019" s="79"/>
      <c r="K2019" s="73"/>
      <c r="L2019" s="45"/>
      <c r="M2019" s="45"/>
      <c r="N2019" s="14"/>
    </row>
    <row r="2020" spans="3:14" ht="20.100000000000001" customHeight="1" x14ac:dyDescent="0.3">
      <c r="C2020" s="20"/>
      <c r="D2020" s="167"/>
      <c r="E2020" s="36"/>
      <c r="F2020" s="81"/>
      <c r="G2020" s="13"/>
      <c r="H2020" s="13"/>
      <c r="I2020" s="79"/>
      <c r="J2020" s="79"/>
      <c r="K2020" s="73"/>
      <c r="L2020" s="45"/>
      <c r="M2020" s="45"/>
      <c r="N2020" s="14"/>
    </row>
    <row r="2021" spans="3:14" ht="20.100000000000001" customHeight="1" x14ac:dyDescent="0.3">
      <c r="C2021" s="20"/>
      <c r="D2021" s="167"/>
      <c r="E2021" s="36"/>
      <c r="F2021" s="81"/>
      <c r="G2021" s="13"/>
      <c r="H2021" s="13"/>
      <c r="I2021" s="79"/>
      <c r="J2021" s="79"/>
      <c r="K2021" s="73"/>
      <c r="L2021" s="45"/>
      <c r="M2021" s="45"/>
      <c r="N2021" s="14"/>
    </row>
    <row r="2022" spans="3:14" ht="20.100000000000001" customHeight="1" x14ac:dyDescent="0.3">
      <c r="C2022" s="20"/>
      <c r="D2022" s="167"/>
      <c r="E2022" s="36"/>
      <c r="F2022" s="81"/>
      <c r="G2022" s="13"/>
      <c r="H2022" s="13"/>
      <c r="I2022" s="79"/>
      <c r="J2022" s="79"/>
      <c r="K2022" s="73"/>
      <c r="L2022" s="45"/>
      <c r="M2022" s="45"/>
      <c r="N2022" s="14"/>
    </row>
    <row r="2023" spans="3:14" ht="20.100000000000001" customHeight="1" x14ac:dyDescent="0.3">
      <c r="C2023" s="20"/>
      <c r="D2023" s="167"/>
      <c r="E2023" s="36"/>
      <c r="F2023" s="81"/>
      <c r="G2023" s="13"/>
      <c r="H2023" s="13"/>
      <c r="I2023" s="79"/>
      <c r="J2023" s="79"/>
      <c r="K2023" s="73"/>
      <c r="L2023" s="45"/>
      <c r="M2023" s="45"/>
      <c r="N2023" s="14"/>
    </row>
    <row r="2024" spans="3:14" ht="20.100000000000001" customHeight="1" x14ac:dyDescent="0.3">
      <c r="C2024" s="20"/>
      <c r="D2024" s="167"/>
      <c r="E2024" s="36"/>
      <c r="F2024" s="81"/>
      <c r="G2024" s="13"/>
      <c r="H2024" s="13"/>
      <c r="I2024" s="79"/>
      <c r="J2024" s="79"/>
      <c r="K2024" s="73"/>
      <c r="L2024" s="45"/>
      <c r="M2024" s="45"/>
      <c r="N2024" s="14"/>
    </row>
    <row r="2025" spans="3:14" ht="20.100000000000001" customHeight="1" x14ac:dyDescent="0.3">
      <c r="C2025" s="20"/>
      <c r="D2025" s="167"/>
      <c r="E2025" s="36"/>
      <c r="F2025" s="81"/>
      <c r="G2025" s="13"/>
      <c r="H2025" s="13"/>
      <c r="I2025" s="79"/>
      <c r="J2025" s="79"/>
      <c r="K2025" s="73"/>
      <c r="L2025" s="45"/>
      <c r="M2025" s="45"/>
      <c r="N2025" s="14"/>
    </row>
    <row r="2026" spans="3:14" ht="20.100000000000001" customHeight="1" x14ac:dyDescent="0.3">
      <c r="C2026" s="20"/>
      <c r="D2026" s="167"/>
      <c r="E2026" s="36"/>
      <c r="F2026" s="81"/>
      <c r="G2026" s="13"/>
      <c r="H2026" s="13"/>
      <c r="I2026" s="79"/>
      <c r="J2026" s="79"/>
      <c r="K2026" s="73"/>
      <c r="L2026" s="45"/>
      <c r="M2026" s="45"/>
      <c r="N2026" s="14"/>
    </row>
    <row r="2027" spans="3:14" ht="20.100000000000001" customHeight="1" x14ac:dyDescent="0.3">
      <c r="C2027" s="20"/>
      <c r="D2027" s="167"/>
      <c r="E2027" s="36"/>
      <c r="F2027" s="81"/>
      <c r="G2027" s="13"/>
      <c r="H2027" s="13"/>
      <c r="I2027" s="79"/>
      <c r="J2027" s="79"/>
      <c r="K2027" s="73"/>
      <c r="L2027" s="45"/>
      <c r="M2027" s="45"/>
      <c r="N2027" s="14"/>
    </row>
    <row r="2028" spans="3:14" ht="20.100000000000001" customHeight="1" x14ac:dyDescent="0.3">
      <c r="C2028" s="20"/>
      <c r="D2028" s="167"/>
      <c r="E2028" s="36"/>
      <c r="F2028" s="81"/>
      <c r="G2028" s="13"/>
      <c r="H2028" s="13"/>
      <c r="I2028" s="79"/>
      <c r="J2028" s="79"/>
      <c r="K2028" s="73"/>
      <c r="L2028" s="45"/>
      <c r="M2028" s="45"/>
      <c r="N2028" s="14"/>
    </row>
    <row r="2029" spans="3:14" ht="20.100000000000001" customHeight="1" x14ac:dyDescent="0.3">
      <c r="C2029" s="20"/>
      <c r="D2029" s="167"/>
      <c r="E2029" s="36"/>
      <c r="F2029" s="81"/>
      <c r="G2029" s="13"/>
      <c r="H2029" s="13"/>
      <c r="I2029" s="79"/>
      <c r="J2029" s="79"/>
      <c r="K2029" s="73"/>
      <c r="L2029" s="45"/>
      <c r="M2029" s="45"/>
      <c r="N2029" s="14"/>
    </row>
    <row r="2030" spans="3:14" ht="20.100000000000001" customHeight="1" x14ac:dyDescent="0.3">
      <c r="C2030" s="20"/>
      <c r="D2030" s="167"/>
      <c r="E2030" s="36"/>
      <c r="F2030" s="81"/>
      <c r="G2030" s="13"/>
      <c r="H2030" s="13"/>
      <c r="I2030" s="79"/>
      <c r="J2030" s="79"/>
      <c r="K2030" s="73"/>
      <c r="L2030" s="45"/>
      <c r="M2030" s="45"/>
      <c r="N2030" s="14"/>
    </row>
    <row r="2031" spans="3:14" ht="20.100000000000001" customHeight="1" x14ac:dyDescent="0.3">
      <c r="C2031" s="20"/>
      <c r="D2031" s="167"/>
      <c r="E2031" s="36"/>
      <c r="F2031" s="81"/>
      <c r="G2031" s="13"/>
      <c r="H2031" s="13"/>
      <c r="I2031" s="79"/>
      <c r="J2031" s="79"/>
      <c r="K2031" s="73"/>
      <c r="L2031" s="45"/>
      <c r="M2031" s="45"/>
      <c r="N2031" s="14"/>
    </row>
    <row r="2032" spans="3:14" ht="20.100000000000001" customHeight="1" x14ac:dyDescent="0.3">
      <c r="C2032" s="20"/>
      <c r="D2032" s="167"/>
      <c r="E2032" s="36"/>
      <c r="F2032" s="81"/>
      <c r="G2032" s="13"/>
      <c r="H2032" s="13"/>
      <c r="I2032" s="79"/>
      <c r="J2032" s="79"/>
      <c r="K2032" s="73"/>
      <c r="L2032" s="45"/>
      <c r="M2032" s="45"/>
      <c r="N2032" s="14"/>
    </row>
    <row r="2033" spans="3:14" ht="20.100000000000001" customHeight="1" x14ac:dyDescent="0.3">
      <c r="C2033" s="20"/>
      <c r="D2033" s="167"/>
      <c r="E2033" s="36"/>
      <c r="F2033" s="81"/>
      <c r="G2033" s="13"/>
      <c r="H2033" s="13"/>
      <c r="I2033" s="79"/>
      <c r="J2033" s="79"/>
      <c r="K2033" s="73"/>
      <c r="L2033" s="45"/>
      <c r="M2033" s="45"/>
      <c r="N2033" s="14"/>
    </row>
    <row r="2034" spans="3:14" ht="20.100000000000001" customHeight="1" x14ac:dyDescent="0.3">
      <c r="C2034" s="20"/>
      <c r="D2034" s="167"/>
      <c r="E2034" s="36"/>
      <c r="F2034" s="81"/>
      <c r="G2034" s="13"/>
      <c r="H2034" s="13"/>
      <c r="I2034" s="79"/>
      <c r="J2034" s="79"/>
      <c r="K2034" s="73"/>
      <c r="L2034" s="45"/>
      <c r="M2034" s="45"/>
      <c r="N2034" s="14"/>
    </row>
    <row r="2035" spans="3:14" ht="20.100000000000001" customHeight="1" x14ac:dyDescent="0.3">
      <c r="C2035" s="20"/>
      <c r="D2035" s="167"/>
      <c r="E2035" s="36"/>
      <c r="F2035" s="81"/>
      <c r="G2035" s="13"/>
      <c r="H2035" s="13"/>
      <c r="I2035" s="79"/>
      <c r="J2035" s="79"/>
      <c r="K2035" s="73"/>
      <c r="L2035" s="45"/>
      <c r="M2035" s="45"/>
      <c r="N2035" s="14"/>
    </row>
    <row r="2036" spans="3:14" ht="20.100000000000001" customHeight="1" x14ac:dyDescent="0.3">
      <c r="C2036" s="20"/>
      <c r="D2036" s="167"/>
      <c r="E2036" s="36"/>
      <c r="F2036" s="81"/>
      <c r="G2036" s="13"/>
      <c r="H2036" s="13"/>
      <c r="I2036" s="79"/>
      <c r="J2036" s="79"/>
      <c r="K2036" s="73"/>
      <c r="L2036" s="45"/>
      <c r="M2036" s="45"/>
      <c r="N2036" s="14"/>
    </row>
    <row r="2037" spans="3:14" ht="20.100000000000001" customHeight="1" x14ac:dyDescent="0.3">
      <c r="C2037" s="20"/>
      <c r="D2037" s="167"/>
      <c r="E2037" s="36"/>
      <c r="F2037" s="81"/>
      <c r="G2037" s="13"/>
      <c r="H2037" s="13"/>
      <c r="I2037" s="79"/>
      <c r="J2037" s="79"/>
      <c r="K2037" s="73"/>
      <c r="L2037" s="45"/>
      <c r="M2037" s="45"/>
      <c r="N2037" s="14"/>
    </row>
    <row r="2038" spans="3:14" ht="20.100000000000001" customHeight="1" x14ac:dyDescent="0.3">
      <c r="C2038" s="20"/>
      <c r="D2038" s="167"/>
      <c r="E2038" s="36"/>
      <c r="F2038" s="81"/>
      <c r="G2038" s="13"/>
      <c r="H2038" s="13"/>
      <c r="I2038" s="79"/>
      <c r="J2038" s="79"/>
      <c r="K2038" s="73"/>
      <c r="L2038" s="45"/>
      <c r="M2038" s="45"/>
      <c r="N2038" s="14"/>
    </row>
    <row r="2039" spans="3:14" ht="20.100000000000001" customHeight="1" x14ac:dyDescent="0.3">
      <c r="C2039" s="20"/>
      <c r="D2039" s="167"/>
      <c r="E2039" s="36"/>
      <c r="F2039" s="81"/>
      <c r="G2039" s="13"/>
      <c r="H2039" s="13"/>
      <c r="I2039" s="79"/>
      <c r="J2039" s="79"/>
      <c r="K2039" s="73"/>
      <c r="L2039" s="45"/>
      <c r="M2039" s="45"/>
      <c r="N2039" s="14"/>
    </row>
    <row r="2040" spans="3:14" ht="20.100000000000001" customHeight="1" x14ac:dyDescent="0.3">
      <c r="C2040" s="20"/>
      <c r="D2040" s="167"/>
      <c r="E2040" s="36"/>
      <c r="F2040" s="81"/>
      <c r="G2040" s="13"/>
      <c r="H2040" s="13"/>
      <c r="I2040" s="79"/>
      <c r="J2040" s="79"/>
      <c r="K2040" s="73"/>
      <c r="L2040" s="45"/>
      <c r="M2040" s="45"/>
      <c r="N2040" s="14"/>
    </row>
    <row r="2041" spans="3:14" ht="20.100000000000001" customHeight="1" x14ac:dyDescent="0.3">
      <c r="C2041" s="20"/>
      <c r="D2041" s="167"/>
      <c r="E2041" s="36"/>
      <c r="F2041" s="81"/>
      <c r="G2041" s="13"/>
      <c r="H2041" s="13"/>
      <c r="I2041" s="79"/>
      <c r="J2041" s="79"/>
      <c r="K2041" s="73"/>
      <c r="L2041" s="45"/>
      <c r="M2041" s="45"/>
      <c r="N2041" s="14"/>
    </row>
    <row r="2042" spans="3:14" ht="20.100000000000001" customHeight="1" x14ac:dyDescent="0.3">
      <c r="C2042" s="20"/>
      <c r="D2042" s="167"/>
      <c r="E2042" s="36"/>
      <c r="F2042" s="81"/>
      <c r="G2042" s="13"/>
      <c r="H2042" s="13"/>
      <c r="I2042" s="79"/>
      <c r="J2042" s="79"/>
      <c r="K2042" s="73"/>
      <c r="L2042" s="45"/>
      <c r="M2042" s="45"/>
      <c r="N2042" s="14"/>
    </row>
    <row r="2043" spans="3:14" ht="20.100000000000001" customHeight="1" x14ac:dyDescent="0.3">
      <c r="C2043" s="20"/>
      <c r="D2043" s="167"/>
      <c r="E2043" s="36"/>
      <c r="F2043" s="81"/>
      <c r="G2043" s="13"/>
      <c r="H2043" s="13"/>
      <c r="I2043" s="79"/>
      <c r="J2043" s="79"/>
      <c r="K2043" s="73"/>
      <c r="L2043" s="45"/>
      <c r="M2043" s="45"/>
      <c r="N2043" s="14"/>
    </row>
    <row r="2044" spans="3:14" ht="20.100000000000001" customHeight="1" x14ac:dyDescent="0.3">
      <c r="C2044" s="20"/>
      <c r="D2044" s="167"/>
      <c r="E2044" s="36"/>
      <c r="F2044" s="81"/>
      <c r="G2044" s="13"/>
      <c r="H2044" s="13"/>
      <c r="I2044" s="79"/>
      <c r="J2044" s="79"/>
      <c r="K2044" s="73"/>
      <c r="L2044" s="45"/>
      <c r="M2044" s="45"/>
      <c r="N2044" s="14"/>
    </row>
    <row r="2045" spans="3:14" ht="20.100000000000001" customHeight="1" x14ac:dyDescent="0.3">
      <c r="C2045" s="20"/>
      <c r="D2045" s="167"/>
      <c r="E2045" s="36"/>
      <c r="F2045" s="81"/>
      <c r="G2045" s="13"/>
      <c r="H2045" s="13"/>
      <c r="I2045" s="79"/>
      <c r="J2045" s="79"/>
      <c r="K2045" s="73"/>
      <c r="L2045" s="45"/>
      <c r="M2045" s="45"/>
      <c r="N2045" s="14"/>
    </row>
    <row r="2046" spans="3:14" ht="20.100000000000001" customHeight="1" x14ac:dyDescent="0.3">
      <c r="C2046" s="20"/>
      <c r="D2046" s="167"/>
      <c r="E2046" s="36"/>
      <c r="F2046" s="81"/>
      <c r="G2046" s="13"/>
      <c r="H2046" s="13"/>
      <c r="I2046" s="79"/>
      <c r="J2046" s="79"/>
      <c r="K2046" s="73"/>
      <c r="L2046" s="45"/>
      <c r="M2046" s="45"/>
      <c r="N2046" s="14"/>
    </row>
    <row r="2047" spans="3:14" ht="20.100000000000001" customHeight="1" x14ac:dyDescent="0.3">
      <c r="C2047" s="20"/>
      <c r="D2047" s="167"/>
      <c r="E2047" s="36"/>
      <c r="F2047" s="81"/>
      <c r="G2047" s="13"/>
      <c r="H2047" s="13"/>
      <c r="I2047" s="79"/>
      <c r="J2047" s="79"/>
      <c r="K2047" s="73"/>
      <c r="L2047" s="45"/>
      <c r="M2047" s="45"/>
      <c r="N2047" s="14"/>
    </row>
    <row r="2048" spans="3:14" ht="20.100000000000001" customHeight="1" x14ac:dyDescent="0.3">
      <c r="C2048" s="20"/>
      <c r="D2048" s="167"/>
      <c r="E2048" s="36"/>
      <c r="F2048" s="81"/>
      <c r="G2048" s="13"/>
      <c r="H2048" s="13"/>
      <c r="I2048" s="79"/>
      <c r="J2048" s="79"/>
      <c r="K2048" s="73"/>
      <c r="L2048" s="45"/>
      <c r="M2048" s="45"/>
      <c r="N2048" s="14"/>
    </row>
    <row r="2049" spans="3:14" ht="20.100000000000001" customHeight="1" x14ac:dyDescent="0.3">
      <c r="C2049" s="20"/>
      <c r="D2049" s="167"/>
      <c r="E2049" s="36"/>
      <c r="F2049" s="81"/>
      <c r="G2049" s="13"/>
      <c r="H2049" s="13"/>
      <c r="I2049" s="79"/>
      <c r="J2049" s="79"/>
      <c r="K2049" s="73"/>
      <c r="L2049" s="45"/>
      <c r="M2049" s="45"/>
      <c r="N2049" s="14"/>
    </row>
    <row r="2050" spans="3:14" ht="20.100000000000001" customHeight="1" x14ac:dyDescent="0.3">
      <c r="C2050" s="20"/>
      <c r="D2050" s="167"/>
      <c r="E2050" s="36"/>
      <c r="F2050" s="81"/>
      <c r="G2050" s="13"/>
      <c r="H2050" s="13"/>
      <c r="I2050" s="79"/>
      <c r="J2050" s="79"/>
      <c r="K2050" s="73"/>
      <c r="L2050" s="45"/>
      <c r="M2050" s="45"/>
      <c r="N2050" s="14"/>
    </row>
    <row r="2051" spans="3:14" ht="20.100000000000001" customHeight="1" x14ac:dyDescent="0.3">
      <c r="C2051" s="20"/>
      <c r="D2051" s="167"/>
      <c r="E2051" s="36"/>
      <c r="F2051" s="81"/>
      <c r="G2051" s="13"/>
      <c r="H2051" s="13"/>
      <c r="I2051" s="79"/>
      <c r="J2051" s="79"/>
      <c r="K2051" s="73"/>
      <c r="L2051" s="45"/>
      <c r="M2051" s="45"/>
      <c r="N2051" s="14"/>
    </row>
    <row r="2052" spans="3:14" ht="20.100000000000001" customHeight="1" x14ac:dyDescent="0.3">
      <c r="C2052" s="20"/>
      <c r="D2052" s="167"/>
      <c r="E2052" s="36"/>
      <c r="F2052" s="81"/>
      <c r="G2052" s="13"/>
      <c r="H2052" s="13"/>
      <c r="I2052" s="79"/>
      <c r="J2052" s="79"/>
      <c r="K2052" s="73"/>
      <c r="L2052" s="45"/>
      <c r="M2052" s="45"/>
      <c r="N2052" s="14"/>
    </row>
    <row r="2053" spans="3:14" ht="20.100000000000001" customHeight="1" x14ac:dyDescent="0.3">
      <c r="C2053" s="20"/>
      <c r="D2053" s="167"/>
      <c r="E2053" s="36"/>
      <c r="F2053" s="81"/>
      <c r="G2053" s="13"/>
      <c r="H2053" s="13"/>
      <c r="I2053" s="79"/>
      <c r="J2053" s="79"/>
      <c r="K2053" s="73"/>
      <c r="L2053" s="45"/>
      <c r="M2053" s="45"/>
      <c r="N2053" s="14"/>
    </row>
    <row r="2054" spans="3:14" ht="20.100000000000001" customHeight="1" x14ac:dyDescent="0.3">
      <c r="C2054" s="20"/>
      <c r="D2054" s="167"/>
      <c r="E2054" s="36"/>
      <c r="F2054" s="81"/>
      <c r="G2054" s="13"/>
      <c r="H2054" s="13"/>
      <c r="I2054" s="79"/>
      <c r="J2054" s="79"/>
      <c r="K2054" s="73"/>
      <c r="L2054" s="45"/>
      <c r="M2054" s="45"/>
      <c r="N2054" s="14"/>
    </row>
    <row r="2055" spans="3:14" ht="20.100000000000001" customHeight="1" x14ac:dyDescent="0.3">
      <c r="C2055" s="20"/>
      <c r="D2055" s="167"/>
      <c r="E2055" s="36"/>
      <c r="F2055" s="81"/>
      <c r="G2055" s="13"/>
      <c r="H2055" s="13"/>
      <c r="I2055" s="79"/>
      <c r="J2055" s="79"/>
      <c r="K2055" s="73"/>
      <c r="L2055" s="45"/>
      <c r="M2055" s="45"/>
      <c r="N2055" s="14"/>
    </row>
    <row r="2056" spans="3:14" ht="20.100000000000001" customHeight="1" x14ac:dyDescent="0.3">
      <c r="C2056" s="20"/>
      <c r="D2056" s="167"/>
      <c r="E2056" s="36"/>
      <c r="F2056" s="81"/>
      <c r="G2056" s="13"/>
      <c r="H2056" s="13"/>
      <c r="I2056" s="79"/>
      <c r="J2056" s="79"/>
      <c r="K2056" s="73"/>
      <c r="L2056" s="45"/>
      <c r="M2056" s="45"/>
      <c r="N2056" s="14"/>
    </row>
    <row r="2057" spans="3:14" ht="18.75" x14ac:dyDescent="0.3">
      <c r="C2057" s="20"/>
      <c r="D2057" s="167"/>
      <c r="E2057" s="36"/>
      <c r="F2057" s="81"/>
      <c r="G2057" s="13"/>
      <c r="H2057" s="13"/>
      <c r="I2057" s="79"/>
      <c r="J2057" s="79"/>
      <c r="K2057" s="73"/>
      <c r="L2057" s="45"/>
      <c r="M2057" s="45"/>
      <c r="N2057" s="14"/>
    </row>
    <row r="2058" spans="3:14" ht="18.75" x14ac:dyDescent="0.3">
      <c r="C2058" s="20"/>
      <c r="D2058" s="167"/>
      <c r="E2058" s="36"/>
      <c r="F2058" s="81"/>
      <c r="G2058" s="13"/>
      <c r="H2058" s="13"/>
      <c r="I2058" s="79"/>
      <c r="J2058" s="79"/>
      <c r="K2058" s="73"/>
      <c r="L2058" s="45"/>
      <c r="M2058" s="45"/>
      <c r="N2058" s="14"/>
    </row>
    <row r="2059" spans="3:14" ht="18.75" x14ac:dyDescent="0.3">
      <c r="C2059" s="20"/>
      <c r="D2059" s="167"/>
      <c r="E2059" s="36"/>
      <c r="F2059" s="81"/>
      <c r="G2059" s="13"/>
      <c r="H2059" s="13"/>
      <c r="I2059" s="79"/>
      <c r="J2059" s="79"/>
      <c r="K2059" s="73"/>
      <c r="L2059" s="45"/>
      <c r="M2059" s="45"/>
      <c r="N2059" s="14"/>
    </row>
    <row r="2060" spans="3:14" ht="18.75" x14ac:dyDescent="0.3">
      <c r="D2060" s="247">
        <f>COUNT(K12:K2059)</f>
        <v>963</v>
      </c>
      <c r="F2060" s="49"/>
      <c r="G2060" s="9"/>
      <c r="H2060" s="13">
        <f>K2060/D2060</f>
        <v>4301885606.5960541</v>
      </c>
      <c r="I2060" s="19"/>
      <c r="J2060" s="19"/>
      <c r="K2060" s="45">
        <f>SUM(K12:K2059)</f>
        <v>4142715839152</v>
      </c>
      <c r="L2060" s="45">
        <f>IF(K2060/1024 &gt;1,K2060/1024," ")</f>
        <v>4045620936.671875</v>
      </c>
      <c r="M2060" s="45">
        <f>IF(K2060/1048576 &gt;1,K2060/1048576," ")</f>
        <v>3950801.6959686279</v>
      </c>
      <c r="N2060" s="14">
        <f>IF(K2060&gt;999999999,K2060/1073741824," ")</f>
        <v>3858.2047812193632</v>
      </c>
    </row>
  </sheetData>
  <autoFilter ref="C9:N9" xr:uid="{2C000A6F-3173-4BD8-AB5A-1C4242B35B01}"/>
  <sortState xmlns:xlrd2="http://schemas.microsoft.com/office/spreadsheetml/2017/richdata2" ref="C1491:P1521">
    <sortCondition ref="C1491:C1521"/>
  </sortState>
  <mergeCells count="1">
    <mergeCell ref="C6:O6"/>
  </mergeCells>
  <conditionalFormatting sqref="C1298">
    <cfRule type="duplicateValues" dxfId="504" priority="362"/>
  </conditionalFormatting>
  <conditionalFormatting sqref="C789">
    <cfRule type="duplicateValues" dxfId="503" priority="361"/>
  </conditionalFormatting>
  <conditionalFormatting sqref="C181:C183">
    <cfRule type="duplicateValues" dxfId="502" priority="318"/>
  </conditionalFormatting>
  <conditionalFormatting sqref="C20:C21">
    <cfRule type="duplicateValues" dxfId="501" priority="317"/>
  </conditionalFormatting>
  <conditionalFormatting sqref="C41:C42">
    <cfRule type="duplicateValues" dxfId="500" priority="316"/>
  </conditionalFormatting>
  <conditionalFormatting sqref="C50:C51">
    <cfRule type="duplicateValues" dxfId="499" priority="315"/>
  </conditionalFormatting>
  <conditionalFormatting sqref="C85:C86">
    <cfRule type="duplicateValues" dxfId="498" priority="314"/>
  </conditionalFormatting>
  <conditionalFormatting sqref="C87">
    <cfRule type="duplicateValues" dxfId="497" priority="313"/>
  </conditionalFormatting>
  <conditionalFormatting sqref="C95:C96">
    <cfRule type="duplicateValues" dxfId="496" priority="312"/>
  </conditionalFormatting>
  <conditionalFormatting sqref="C58:C59">
    <cfRule type="duplicateValues" dxfId="495" priority="311"/>
  </conditionalFormatting>
  <conditionalFormatting sqref="C339">
    <cfRule type="duplicateValues" dxfId="494" priority="310"/>
  </conditionalFormatting>
  <conditionalFormatting sqref="C338">
    <cfRule type="duplicateValues" dxfId="493" priority="309"/>
  </conditionalFormatting>
  <conditionalFormatting sqref="C340">
    <cfRule type="duplicateValues" dxfId="492" priority="308"/>
  </conditionalFormatting>
  <conditionalFormatting sqref="C90:C91">
    <cfRule type="duplicateValues" dxfId="491" priority="307"/>
  </conditionalFormatting>
  <conditionalFormatting sqref="C119:C120">
    <cfRule type="duplicateValues" dxfId="490" priority="306"/>
  </conditionalFormatting>
  <conditionalFormatting sqref="C140:C141">
    <cfRule type="duplicateValues" dxfId="489" priority="305"/>
  </conditionalFormatting>
  <conditionalFormatting sqref="C149:C150">
    <cfRule type="duplicateValues" dxfId="488" priority="304"/>
  </conditionalFormatting>
  <conditionalFormatting sqref="C157:C158">
    <cfRule type="duplicateValues" dxfId="487" priority="303"/>
  </conditionalFormatting>
  <conditionalFormatting sqref="C168:C169">
    <cfRule type="duplicateValues" dxfId="486" priority="302"/>
  </conditionalFormatting>
  <conditionalFormatting sqref="C177:C178">
    <cfRule type="duplicateValues" dxfId="485" priority="301"/>
  </conditionalFormatting>
  <conditionalFormatting sqref="C1127">
    <cfRule type="duplicateValues" dxfId="484" priority="300"/>
  </conditionalFormatting>
  <conditionalFormatting sqref="C1128">
    <cfRule type="duplicateValues" dxfId="483" priority="299"/>
  </conditionalFormatting>
  <conditionalFormatting sqref="C12">
    <cfRule type="duplicateValues" dxfId="482" priority="298"/>
  </conditionalFormatting>
  <conditionalFormatting sqref="C13">
    <cfRule type="duplicateValues" dxfId="481" priority="297"/>
  </conditionalFormatting>
  <conditionalFormatting sqref="C16:C17">
    <cfRule type="duplicateValues" dxfId="480" priority="296"/>
  </conditionalFormatting>
  <conditionalFormatting sqref="C54:C55">
    <cfRule type="duplicateValues" dxfId="479" priority="295"/>
  </conditionalFormatting>
  <conditionalFormatting sqref="C240:C242">
    <cfRule type="duplicateValues" dxfId="478" priority="294"/>
  </conditionalFormatting>
  <conditionalFormatting sqref="C735:C736">
    <cfRule type="duplicateValues" dxfId="477" priority="293"/>
  </conditionalFormatting>
  <conditionalFormatting sqref="C1189">
    <cfRule type="duplicateValues" dxfId="476" priority="292"/>
  </conditionalFormatting>
  <conditionalFormatting sqref="C1190">
    <cfRule type="duplicateValues" dxfId="475" priority="291"/>
  </conditionalFormatting>
  <conditionalFormatting sqref="C1188">
    <cfRule type="duplicateValues" dxfId="474" priority="290"/>
  </conditionalFormatting>
  <conditionalFormatting sqref="C1377">
    <cfRule type="duplicateValues" dxfId="473" priority="289"/>
  </conditionalFormatting>
  <conditionalFormatting sqref="C1376">
    <cfRule type="duplicateValues" dxfId="472" priority="288"/>
  </conditionalFormatting>
  <conditionalFormatting sqref="C295">
    <cfRule type="duplicateValues" dxfId="471" priority="287"/>
  </conditionalFormatting>
  <conditionalFormatting sqref="C213">
    <cfRule type="duplicateValues" dxfId="470" priority="285"/>
  </conditionalFormatting>
  <conditionalFormatting sqref="C214">
    <cfRule type="duplicateValues" dxfId="469" priority="284"/>
  </conditionalFormatting>
  <conditionalFormatting sqref="C298:C300">
    <cfRule type="duplicateValues" dxfId="468" priority="283"/>
  </conditionalFormatting>
  <conditionalFormatting sqref="C1362">
    <cfRule type="duplicateValues" dxfId="467" priority="282"/>
  </conditionalFormatting>
  <conditionalFormatting sqref="C1363">
    <cfRule type="duplicateValues" dxfId="466" priority="281"/>
  </conditionalFormatting>
  <conditionalFormatting sqref="C1361">
    <cfRule type="duplicateValues" dxfId="465" priority="280"/>
  </conditionalFormatting>
  <conditionalFormatting sqref="C153">
    <cfRule type="duplicateValues" dxfId="464" priority="279"/>
  </conditionalFormatting>
  <conditionalFormatting sqref="C154">
    <cfRule type="duplicateValues" dxfId="463" priority="278"/>
  </conditionalFormatting>
  <conditionalFormatting sqref="C1236">
    <cfRule type="duplicateValues" dxfId="462" priority="277"/>
  </conditionalFormatting>
  <conditionalFormatting sqref="C1235">
    <cfRule type="duplicateValues" dxfId="461" priority="276"/>
  </conditionalFormatting>
  <conditionalFormatting sqref="C537">
    <cfRule type="duplicateValues" dxfId="460" priority="275"/>
  </conditionalFormatting>
  <conditionalFormatting sqref="C538">
    <cfRule type="duplicateValues" dxfId="459" priority="274"/>
  </conditionalFormatting>
  <conditionalFormatting sqref="C359">
    <cfRule type="duplicateValues" dxfId="458" priority="273"/>
  </conditionalFormatting>
  <conditionalFormatting sqref="C187:C188">
    <cfRule type="duplicateValues" dxfId="457" priority="271"/>
  </conditionalFormatting>
  <conditionalFormatting sqref="C191:C192">
    <cfRule type="duplicateValues" dxfId="456" priority="270"/>
  </conditionalFormatting>
  <conditionalFormatting sqref="C195:C196">
    <cfRule type="duplicateValues" dxfId="455" priority="269"/>
  </conditionalFormatting>
  <conditionalFormatting sqref="C200:C202">
    <cfRule type="duplicateValues" dxfId="454" priority="268"/>
  </conditionalFormatting>
  <conditionalFormatting sqref="C205:C206">
    <cfRule type="duplicateValues" dxfId="453" priority="267"/>
  </conditionalFormatting>
  <conditionalFormatting sqref="C209:C210">
    <cfRule type="duplicateValues" dxfId="452" priority="266"/>
  </conditionalFormatting>
  <conditionalFormatting sqref="C222:C223">
    <cfRule type="duplicateValues" dxfId="451" priority="265"/>
  </conditionalFormatting>
  <conditionalFormatting sqref="C226:C227">
    <cfRule type="duplicateValues" dxfId="450" priority="264"/>
  </conditionalFormatting>
  <conditionalFormatting sqref="C235:C237">
    <cfRule type="duplicateValues" dxfId="449" priority="263"/>
  </conditionalFormatting>
  <conditionalFormatting sqref="C271:C272">
    <cfRule type="duplicateValues" dxfId="448" priority="262"/>
  </conditionalFormatting>
  <conditionalFormatting sqref="C828">
    <cfRule type="duplicateValues" dxfId="447" priority="261"/>
  </conditionalFormatting>
  <conditionalFormatting sqref="C827">
    <cfRule type="duplicateValues" dxfId="446" priority="260"/>
  </conditionalFormatting>
  <conditionalFormatting sqref="C407">
    <cfRule type="duplicateValues" dxfId="445" priority="259"/>
  </conditionalFormatting>
  <conditionalFormatting sqref="C406">
    <cfRule type="duplicateValues" dxfId="444" priority="258"/>
  </conditionalFormatting>
  <conditionalFormatting sqref="C408">
    <cfRule type="duplicateValues" dxfId="443" priority="257"/>
  </conditionalFormatting>
  <conditionalFormatting sqref="C353">
    <cfRule type="duplicateValues" dxfId="442" priority="256"/>
  </conditionalFormatting>
  <conditionalFormatting sqref="C354">
    <cfRule type="duplicateValues" dxfId="441" priority="255"/>
  </conditionalFormatting>
  <conditionalFormatting sqref="C526">
    <cfRule type="duplicateValues" dxfId="440" priority="254"/>
  </conditionalFormatting>
  <conditionalFormatting sqref="C525">
    <cfRule type="duplicateValues" dxfId="439" priority="253"/>
  </conditionalFormatting>
  <conditionalFormatting sqref="C303:C304 C306 C309:C311">
    <cfRule type="duplicateValues" dxfId="438" priority="251"/>
  </conditionalFormatting>
  <conditionalFormatting sqref="C307">
    <cfRule type="duplicateValues" dxfId="437" priority="250"/>
  </conditionalFormatting>
  <conditionalFormatting sqref="C308">
    <cfRule type="duplicateValues" dxfId="436" priority="249"/>
  </conditionalFormatting>
  <conditionalFormatting sqref="C305">
    <cfRule type="duplicateValues" dxfId="435" priority="248"/>
  </conditionalFormatting>
  <conditionalFormatting sqref="C314:C315">
    <cfRule type="duplicateValues" dxfId="434" priority="247"/>
  </conditionalFormatting>
  <conditionalFormatting sqref="C322:C323">
    <cfRule type="duplicateValues" dxfId="433" priority="246"/>
  </conditionalFormatting>
  <conditionalFormatting sqref="C326:C327">
    <cfRule type="duplicateValues" dxfId="432" priority="245"/>
  </conditionalFormatting>
  <conditionalFormatting sqref="C330:C331">
    <cfRule type="duplicateValues" dxfId="431" priority="244"/>
  </conditionalFormatting>
  <conditionalFormatting sqref="C493">
    <cfRule type="duplicateValues" dxfId="430" priority="243"/>
  </conditionalFormatting>
  <conditionalFormatting sqref="C494 C492">
    <cfRule type="duplicateValues" dxfId="429" priority="377"/>
  </conditionalFormatting>
  <conditionalFormatting sqref="C334">
    <cfRule type="duplicateValues" dxfId="428" priority="241"/>
  </conditionalFormatting>
  <conditionalFormatting sqref="C335">
    <cfRule type="duplicateValues" dxfId="427" priority="240"/>
  </conditionalFormatting>
  <conditionalFormatting sqref="C343:C345">
    <cfRule type="duplicateValues" dxfId="426" priority="239"/>
  </conditionalFormatting>
  <conditionalFormatting sqref="C348:C350">
    <cfRule type="duplicateValues" dxfId="425" priority="238"/>
  </conditionalFormatting>
  <conditionalFormatting sqref="C318">
    <cfRule type="duplicateValues" dxfId="424" priority="237"/>
  </conditionalFormatting>
  <conditionalFormatting sqref="C319">
    <cfRule type="duplicateValues" dxfId="423" priority="236"/>
  </conditionalFormatting>
  <conditionalFormatting sqref="C362:C363">
    <cfRule type="duplicateValues" dxfId="422" priority="235"/>
  </conditionalFormatting>
  <conditionalFormatting sqref="C1088">
    <cfRule type="duplicateValues" dxfId="421" priority="234"/>
  </conditionalFormatting>
  <conditionalFormatting sqref="C1089">
    <cfRule type="duplicateValues" dxfId="420" priority="233"/>
  </conditionalFormatting>
  <conditionalFormatting sqref="C1087">
    <cfRule type="duplicateValues" dxfId="419" priority="232"/>
  </conditionalFormatting>
  <conditionalFormatting sqref="C382">
    <cfRule type="duplicateValues" dxfId="418" priority="231"/>
  </conditionalFormatting>
  <conditionalFormatting sqref="C384">
    <cfRule type="duplicateValues" dxfId="417" priority="230"/>
  </conditionalFormatting>
  <conditionalFormatting sqref="C387:C388">
    <cfRule type="duplicateValues" dxfId="416" priority="228"/>
  </conditionalFormatting>
  <conditionalFormatting sqref="C391:C392">
    <cfRule type="duplicateValues" dxfId="415" priority="227"/>
  </conditionalFormatting>
  <conditionalFormatting sqref="C402:C403">
    <cfRule type="duplicateValues" dxfId="414" priority="225"/>
  </conditionalFormatting>
  <conditionalFormatting sqref="C367">
    <cfRule type="duplicateValues" dxfId="413" priority="224"/>
  </conditionalFormatting>
  <conditionalFormatting sqref="C366">
    <cfRule type="duplicateValues" dxfId="412" priority="223"/>
  </conditionalFormatting>
  <conditionalFormatting sqref="C415:C416">
    <cfRule type="duplicateValues" dxfId="411" priority="222"/>
  </conditionalFormatting>
  <conditionalFormatting sqref="C419:C420">
    <cfRule type="duplicateValues" dxfId="410" priority="221"/>
  </conditionalFormatting>
  <conditionalFormatting sqref="C100">
    <cfRule type="duplicateValues" dxfId="409" priority="220"/>
  </conditionalFormatting>
  <conditionalFormatting sqref="C99">
    <cfRule type="duplicateValues" dxfId="408" priority="219"/>
  </conditionalFormatting>
  <conditionalFormatting sqref="C907">
    <cfRule type="duplicateValues" dxfId="407" priority="218"/>
  </conditionalFormatting>
  <conditionalFormatting sqref="C908">
    <cfRule type="duplicateValues" dxfId="406" priority="217"/>
  </conditionalFormatting>
  <conditionalFormatting sqref="C906">
    <cfRule type="duplicateValues" dxfId="405" priority="216"/>
  </conditionalFormatting>
  <conditionalFormatting sqref="C758">
    <cfRule type="duplicateValues" dxfId="404" priority="215"/>
  </conditionalFormatting>
  <conditionalFormatting sqref="C842">
    <cfRule type="duplicateValues" dxfId="403" priority="213"/>
  </conditionalFormatting>
  <conditionalFormatting sqref="C839:C841">
    <cfRule type="duplicateValues" dxfId="402" priority="212"/>
  </conditionalFormatting>
  <conditionalFormatting sqref="C439">
    <cfRule type="duplicateValues" dxfId="401" priority="211"/>
  </conditionalFormatting>
  <conditionalFormatting sqref="C440">
    <cfRule type="duplicateValues" dxfId="400" priority="210"/>
  </conditionalFormatting>
  <conditionalFormatting sqref="C438">
    <cfRule type="duplicateValues" dxfId="399" priority="209"/>
  </conditionalFormatting>
  <conditionalFormatting sqref="C717">
    <cfRule type="duplicateValues" dxfId="398" priority="208"/>
  </conditionalFormatting>
  <conditionalFormatting sqref="C716">
    <cfRule type="duplicateValues" dxfId="397" priority="207"/>
  </conditionalFormatting>
  <conditionalFormatting sqref="C455:C456">
    <cfRule type="duplicateValues" dxfId="396" priority="206"/>
  </conditionalFormatting>
  <conditionalFormatting sqref="C459:C460">
    <cfRule type="duplicateValues" dxfId="395" priority="205"/>
  </conditionalFormatting>
  <conditionalFormatting sqref="C463:C464">
    <cfRule type="duplicateValues" dxfId="394" priority="204"/>
  </conditionalFormatting>
  <conditionalFormatting sqref="C472:C473">
    <cfRule type="duplicateValues" dxfId="393" priority="203"/>
  </conditionalFormatting>
  <conditionalFormatting sqref="C870">
    <cfRule type="duplicateValues" dxfId="392" priority="202"/>
  </conditionalFormatting>
  <conditionalFormatting sqref="C867">
    <cfRule type="duplicateValues" dxfId="391" priority="201"/>
  </conditionalFormatting>
  <conditionalFormatting sqref="C868">
    <cfRule type="duplicateValues" dxfId="390" priority="200"/>
  </conditionalFormatting>
  <conditionalFormatting sqref="C869">
    <cfRule type="duplicateValues" dxfId="389" priority="199"/>
  </conditionalFormatting>
  <conditionalFormatting sqref="C476:C477">
    <cfRule type="duplicateValues" dxfId="388" priority="198"/>
  </conditionalFormatting>
  <conditionalFormatting sqref="C501:C502">
    <cfRule type="duplicateValues" dxfId="387" priority="197"/>
  </conditionalFormatting>
  <conditionalFormatting sqref="C509:C510">
    <cfRule type="duplicateValues" dxfId="386" priority="196"/>
  </conditionalFormatting>
  <conditionalFormatting sqref="C513:C514">
    <cfRule type="duplicateValues" dxfId="385" priority="195"/>
  </conditionalFormatting>
  <conditionalFormatting sqref="C517:C518">
    <cfRule type="duplicateValues" dxfId="384" priority="194"/>
  </conditionalFormatting>
  <conditionalFormatting sqref="C521:C522">
    <cfRule type="duplicateValues" dxfId="383" priority="193"/>
  </conditionalFormatting>
  <conditionalFormatting sqref="C1002">
    <cfRule type="duplicateValues" dxfId="382" priority="192"/>
  </conditionalFormatting>
  <conditionalFormatting sqref="C1001">
    <cfRule type="duplicateValues" dxfId="381" priority="191"/>
  </conditionalFormatting>
  <conditionalFormatting sqref="C532">
    <cfRule type="duplicateValues" dxfId="380" priority="190"/>
  </conditionalFormatting>
  <conditionalFormatting sqref="C542">
    <cfRule type="duplicateValues" dxfId="379" priority="187"/>
  </conditionalFormatting>
  <conditionalFormatting sqref="C541">
    <cfRule type="duplicateValues" dxfId="378" priority="188"/>
  </conditionalFormatting>
  <conditionalFormatting sqref="C545:C546">
    <cfRule type="duplicateValues" dxfId="377" priority="186"/>
  </conditionalFormatting>
  <conditionalFormatting sqref="C567:C568">
    <cfRule type="duplicateValues" dxfId="376" priority="185"/>
  </conditionalFormatting>
  <conditionalFormatting sqref="C594:C595">
    <cfRule type="duplicateValues" dxfId="375" priority="184"/>
  </conditionalFormatting>
  <conditionalFormatting sqref="C1428">
    <cfRule type="duplicateValues" dxfId="374" priority="183"/>
  </conditionalFormatting>
  <conditionalFormatting sqref="C1427">
    <cfRule type="duplicateValues" dxfId="373" priority="182"/>
  </conditionalFormatting>
  <conditionalFormatting sqref="C622:C623">
    <cfRule type="duplicateValues" dxfId="372" priority="181"/>
  </conditionalFormatting>
  <conditionalFormatting sqref="C637:C638">
    <cfRule type="duplicateValues" dxfId="371" priority="180"/>
  </conditionalFormatting>
  <conditionalFormatting sqref="C103">
    <cfRule type="duplicateValues" dxfId="370" priority="178"/>
  </conditionalFormatting>
  <conditionalFormatting sqref="C104">
    <cfRule type="duplicateValues" dxfId="369" priority="177"/>
  </conditionalFormatting>
  <conditionalFormatting sqref="C505">
    <cfRule type="duplicateValues" dxfId="368" priority="176"/>
  </conditionalFormatting>
  <conditionalFormatting sqref="C506">
    <cfRule type="duplicateValues" dxfId="367" priority="175"/>
  </conditionalFormatting>
  <conditionalFormatting sqref="C659:C660">
    <cfRule type="duplicateValues" dxfId="366" priority="174"/>
  </conditionalFormatting>
  <conditionalFormatting sqref="C663:C666">
    <cfRule type="duplicateValues" dxfId="365" priority="173"/>
  </conditionalFormatting>
  <conditionalFormatting sqref="C669:C670">
    <cfRule type="duplicateValues" dxfId="364" priority="172"/>
  </conditionalFormatting>
  <conditionalFormatting sqref="C673:C674">
    <cfRule type="duplicateValues" dxfId="363" priority="171"/>
  </conditionalFormatting>
  <conditionalFormatting sqref="C706:C708">
    <cfRule type="duplicateValues" dxfId="362" priority="170"/>
  </conditionalFormatting>
  <conditionalFormatting sqref="C711:C713">
    <cfRule type="duplicateValues" dxfId="361" priority="169"/>
  </conditionalFormatting>
  <conditionalFormatting sqref="C720:C721">
    <cfRule type="duplicateValues" dxfId="360" priority="168"/>
  </conditionalFormatting>
  <conditionalFormatting sqref="C749:C750">
    <cfRule type="duplicateValues" dxfId="359" priority="166"/>
  </conditionalFormatting>
  <conditionalFormatting sqref="C753:C755">
    <cfRule type="duplicateValues" dxfId="358" priority="165"/>
  </conditionalFormatting>
  <conditionalFormatting sqref="C771:C773">
    <cfRule type="duplicateValues" dxfId="357" priority="163"/>
  </conditionalFormatting>
  <conditionalFormatting sqref="C412">
    <cfRule type="duplicateValues" dxfId="356" priority="162"/>
  </conditionalFormatting>
  <conditionalFormatting sqref="C411">
    <cfRule type="duplicateValues" dxfId="355" priority="161"/>
  </conditionalFormatting>
  <conditionalFormatting sqref="C802:C803">
    <cfRule type="duplicateValues" dxfId="354" priority="159"/>
  </conditionalFormatting>
  <conditionalFormatting sqref="C831:C832">
    <cfRule type="duplicateValues" dxfId="353" priority="157"/>
  </conditionalFormatting>
  <conditionalFormatting sqref="C835:C836">
    <cfRule type="duplicateValues" dxfId="352" priority="156"/>
  </conditionalFormatting>
  <conditionalFormatting sqref="C850">
    <cfRule type="duplicateValues" dxfId="351" priority="155"/>
  </conditionalFormatting>
  <conditionalFormatting sqref="C851">
    <cfRule type="duplicateValues" dxfId="350" priority="154"/>
  </conditionalFormatting>
  <conditionalFormatting sqref="C443">
    <cfRule type="duplicateValues" dxfId="349" priority="153"/>
  </conditionalFormatting>
  <conditionalFormatting sqref="C444">
    <cfRule type="duplicateValues" dxfId="348" priority="152"/>
  </conditionalFormatting>
  <conditionalFormatting sqref="C863:C864">
    <cfRule type="duplicateValues" dxfId="347" priority="151"/>
  </conditionalFormatting>
  <conditionalFormatting sqref="C879:C880">
    <cfRule type="duplicateValues" dxfId="346" priority="150"/>
  </conditionalFormatting>
  <conditionalFormatting sqref="C902:C903">
    <cfRule type="duplicateValues" dxfId="345" priority="149"/>
  </conditionalFormatting>
  <conditionalFormatting sqref="C898">
    <cfRule type="duplicateValues" dxfId="344" priority="148"/>
  </conditionalFormatting>
  <conditionalFormatting sqref="C899">
    <cfRule type="duplicateValues" dxfId="343" priority="147"/>
  </conditionalFormatting>
  <conditionalFormatting sqref="C911:C913">
    <cfRule type="duplicateValues" dxfId="342" priority="146"/>
  </conditionalFormatting>
  <conditionalFormatting sqref="C916:C917">
    <cfRule type="duplicateValues" dxfId="341" priority="145"/>
  </conditionalFormatting>
  <conditionalFormatting sqref="C927:C928">
    <cfRule type="duplicateValues" dxfId="340" priority="144"/>
  </conditionalFormatting>
  <conditionalFormatting sqref="C480">
    <cfRule type="duplicateValues" dxfId="339" priority="143"/>
  </conditionalFormatting>
  <conditionalFormatting sqref="C481">
    <cfRule type="duplicateValues" dxfId="338" priority="142"/>
  </conditionalFormatting>
  <conditionalFormatting sqref="C1357">
    <cfRule type="duplicateValues" dxfId="337" priority="141"/>
  </conditionalFormatting>
  <conditionalFormatting sqref="C1358">
    <cfRule type="duplicateValues" dxfId="336" priority="140"/>
  </conditionalFormatting>
  <conditionalFormatting sqref="C982:C983">
    <cfRule type="duplicateValues" dxfId="335" priority="139"/>
  </conditionalFormatting>
  <conditionalFormatting sqref="C990">
    <cfRule type="duplicateValues" dxfId="334" priority="138"/>
  </conditionalFormatting>
  <conditionalFormatting sqref="C73">
    <cfRule type="duplicateValues" dxfId="333" priority="137"/>
  </conditionalFormatting>
  <conditionalFormatting sqref="C74">
    <cfRule type="duplicateValues" dxfId="332" priority="136"/>
  </conditionalFormatting>
  <conditionalFormatting sqref="C1014:C1015">
    <cfRule type="duplicateValues" dxfId="331" priority="135"/>
  </conditionalFormatting>
  <conditionalFormatting sqref="C1018:C1019">
    <cfRule type="duplicateValues" dxfId="330" priority="134"/>
  </conditionalFormatting>
  <conditionalFormatting sqref="C1022:C1023">
    <cfRule type="duplicateValues" dxfId="329" priority="133"/>
  </conditionalFormatting>
  <conditionalFormatting sqref="C1432">
    <cfRule type="duplicateValues" dxfId="328" priority="132"/>
  </conditionalFormatting>
  <conditionalFormatting sqref="C1031:C1033">
    <cfRule type="duplicateValues" dxfId="327" priority="131"/>
  </conditionalFormatting>
  <conditionalFormatting sqref="C1036:C1037">
    <cfRule type="duplicateValues" dxfId="326" priority="130"/>
  </conditionalFormatting>
  <conditionalFormatting sqref="C1040:C1041">
    <cfRule type="duplicateValues" dxfId="325" priority="129"/>
  </conditionalFormatting>
  <conditionalFormatting sqref="C1092:C1095">
    <cfRule type="duplicateValues" dxfId="324" priority="128"/>
  </conditionalFormatting>
  <conditionalFormatting sqref="C370">
    <cfRule type="duplicateValues" dxfId="323" priority="127"/>
  </conditionalFormatting>
  <conditionalFormatting sqref="C1111:C1112">
    <cfRule type="duplicateValues" dxfId="322" priority="125"/>
  </conditionalFormatting>
  <conditionalFormatting sqref="C1156:C1157">
    <cfRule type="duplicateValues" dxfId="321" priority="124"/>
  </conditionalFormatting>
  <conditionalFormatting sqref="C1160">
    <cfRule type="duplicateValues" dxfId="320" priority="123"/>
  </conditionalFormatting>
  <conditionalFormatting sqref="C1161">
    <cfRule type="duplicateValues" dxfId="319" priority="122"/>
  </conditionalFormatting>
  <conditionalFormatting sqref="C1218:C1219">
    <cfRule type="duplicateValues" dxfId="318" priority="119"/>
  </conditionalFormatting>
  <conditionalFormatting sqref="C1222:C1223">
    <cfRule type="duplicateValues" dxfId="317" priority="118"/>
  </conditionalFormatting>
  <conditionalFormatting sqref="C1231:C1232">
    <cfRule type="duplicateValues" dxfId="316" priority="117"/>
  </conditionalFormatting>
  <conditionalFormatting sqref="C1387">
    <cfRule type="duplicateValues" dxfId="315" priority="116"/>
  </conditionalFormatting>
  <conditionalFormatting sqref="C1388">
    <cfRule type="duplicateValues" dxfId="314" priority="115"/>
  </conditionalFormatting>
  <conditionalFormatting sqref="C1319">
    <cfRule type="duplicateValues" dxfId="313" priority="114"/>
  </conditionalFormatting>
  <conditionalFormatting sqref="C1320">
    <cfRule type="duplicateValues" dxfId="312" priority="113"/>
  </conditionalFormatting>
  <conditionalFormatting sqref="C1316:C1318">
    <cfRule type="duplicateValues" dxfId="311" priority="112"/>
  </conditionalFormatting>
  <conditionalFormatting sqref="C1330">
    <cfRule type="duplicateValues" dxfId="310" priority="111"/>
  </conditionalFormatting>
  <conditionalFormatting sqref="C1329">
    <cfRule type="duplicateValues" dxfId="309" priority="110"/>
  </conditionalFormatting>
  <conditionalFormatting sqref="C1349:C1350">
    <cfRule type="duplicateValues" dxfId="308" priority="109"/>
  </conditionalFormatting>
  <conditionalFormatting sqref="C1353:C1354">
    <cfRule type="duplicateValues" dxfId="307" priority="108"/>
  </conditionalFormatting>
  <conditionalFormatting sqref="C1372:C1373">
    <cfRule type="duplicateValues" dxfId="306" priority="107"/>
  </conditionalFormatting>
  <conditionalFormatting sqref="C1415:C1416">
    <cfRule type="duplicateValues" dxfId="305" priority="106"/>
  </conditionalFormatting>
  <conditionalFormatting sqref="C1419:C1420">
    <cfRule type="duplicateValues" dxfId="304" priority="105"/>
  </conditionalFormatting>
  <conditionalFormatting sqref="C1423:C1424">
    <cfRule type="duplicateValues" dxfId="303" priority="104"/>
  </conditionalFormatting>
  <conditionalFormatting sqref="C823">
    <cfRule type="duplicateValues" dxfId="302" priority="103"/>
  </conditionalFormatting>
  <conditionalFormatting sqref="C337">
    <cfRule type="duplicateValues" dxfId="301" priority="102"/>
  </conditionalFormatting>
  <conditionalFormatting sqref="C357:C358">
    <cfRule type="duplicateValues" dxfId="300" priority="378"/>
  </conditionalFormatting>
  <conditionalFormatting sqref="C293:C294">
    <cfRule type="duplicateValues" dxfId="299" priority="379"/>
  </conditionalFormatting>
  <conditionalFormatting sqref="C288:C290">
    <cfRule type="duplicateValues" dxfId="298" priority="380"/>
  </conditionalFormatting>
  <conditionalFormatting sqref="C383 C379:C381">
    <cfRule type="duplicateValues" dxfId="297" priority="383"/>
  </conditionalFormatting>
  <conditionalFormatting sqref="C395 C397">
    <cfRule type="duplicateValues" dxfId="296" priority="384"/>
  </conditionalFormatting>
  <conditionalFormatting sqref="C529:C531 C533:C534">
    <cfRule type="duplicateValues" dxfId="295" priority="387"/>
  </conditionalFormatting>
  <conditionalFormatting sqref="C724:C726">
    <cfRule type="duplicateValues" dxfId="294" priority="388"/>
  </conditionalFormatting>
  <conditionalFormatting sqref="C797:C799">
    <cfRule type="duplicateValues" dxfId="293" priority="389"/>
  </conditionalFormatting>
  <conditionalFormatting sqref="C1214:C1215">
    <cfRule type="duplicateValues" dxfId="292" priority="390"/>
  </conditionalFormatting>
  <conditionalFormatting sqref="C1611">
    <cfRule type="duplicateValues" dxfId="291" priority="100"/>
  </conditionalFormatting>
  <conditionalFormatting sqref="C1616">
    <cfRule type="duplicateValues" dxfId="290" priority="99"/>
  </conditionalFormatting>
  <conditionalFormatting sqref="C1587">
    <cfRule type="duplicateValues" dxfId="289" priority="98"/>
  </conditionalFormatting>
  <conditionalFormatting sqref="C1586">
    <cfRule type="duplicateValues" dxfId="288" priority="96"/>
  </conditionalFormatting>
  <conditionalFormatting sqref="C1606">
    <cfRule type="duplicateValues" dxfId="287" priority="95"/>
  </conditionalFormatting>
  <conditionalFormatting sqref="C1594">
    <cfRule type="duplicateValues" dxfId="286" priority="94"/>
  </conditionalFormatting>
  <conditionalFormatting sqref="C1590">
    <cfRule type="duplicateValues" dxfId="285" priority="91"/>
  </conditionalFormatting>
  <conditionalFormatting sqref="C1613">
    <cfRule type="duplicateValues" dxfId="284" priority="90"/>
  </conditionalFormatting>
  <conditionalFormatting sqref="C1588">
    <cfRule type="duplicateValues" dxfId="283" priority="87"/>
  </conditionalFormatting>
  <conditionalFormatting sqref="C1608">
    <cfRule type="duplicateValues" dxfId="282" priority="86"/>
  </conditionalFormatting>
  <conditionalFormatting sqref="C1603">
    <cfRule type="duplicateValues" dxfId="281" priority="84"/>
  </conditionalFormatting>
  <conditionalFormatting sqref="C1618">
    <cfRule type="duplicateValues" dxfId="280" priority="83"/>
  </conditionalFormatting>
  <conditionalFormatting sqref="C1599">
    <cfRule type="duplicateValues" dxfId="279" priority="82"/>
  </conditionalFormatting>
  <conditionalFormatting sqref="C1595">
    <cfRule type="duplicateValues" dxfId="278" priority="81"/>
  </conditionalFormatting>
  <conditionalFormatting sqref="C1619">
    <cfRule type="duplicateValues" dxfId="277" priority="80"/>
  </conditionalFormatting>
  <conditionalFormatting sqref="C1596">
    <cfRule type="duplicateValues" dxfId="276" priority="79"/>
  </conditionalFormatting>
  <conditionalFormatting sqref="C1589">
    <cfRule type="duplicateValues" dxfId="275" priority="78"/>
  </conditionalFormatting>
  <conditionalFormatting sqref="C1593 C1591">
    <cfRule type="duplicateValues" dxfId="274" priority="392"/>
  </conditionalFormatting>
  <conditionalFormatting sqref="C1598 C1592">
    <cfRule type="duplicateValues" dxfId="273" priority="393"/>
  </conditionalFormatting>
  <conditionalFormatting sqref="C1609 C1600 C1597">
    <cfRule type="duplicateValues" dxfId="272" priority="394"/>
  </conditionalFormatting>
  <conditionalFormatting sqref="C1607 C1601">
    <cfRule type="duplicateValues" dxfId="271" priority="395"/>
  </conditionalFormatting>
  <conditionalFormatting sqref="C1610 C1602">
    <cfRule type="duplicateValues" dxfId="270" priority="396"/>
  </conditionalFormatting>
  <conditionalFormatting sqref="C1612 C1605">
    <cfRule type="duplicateValues" dxfId="269" priority="397"/>
  </conditionalFormatting>
  <conditionalFormatting sqref="C958">
    <cfRule type="duplicateValues" dxfId="268" priority="68"/>
  </conditionalFormatting>
  <conditionalFormatting sqref="C963">
    <cfRule type="duplicateValues" dxfId="267" priority="67"/>
  </conditionalFormatting>
  <conditionalFormatting sqref="C934">
    <cfRule type="duplicateValues" dxfId="266" priority="66"/>
  </conditionalFormatting>
  <conditionalFormatting sqref="C933">
    <cfRule type="duplicateValues" dxfId="265" priority="65"/>
  </conditionalFormatting>
  <conditionalFormatting sqref="C953">
    <cfRule type="duplicateValues" dxfId="264" priority="64"/>
  </conditionalFormatting>
  <conditionalFormatting sqref="C941">
    <cfRule type="duplicateValues" dxfId="263" priority="63"/>
  </conditionalFormatting>
  <conditionalFormatting sqref="C931">
    <cfRule type="duplicateValues" dxfId="262" priority="62"/>
  </conditionalFormatting>
  <conditionalFormatting sqref="C937">
    <cfRule type="duplicateValues" dxfId="261" priority="61"/>
  </conditionalFormatting>
  <conditionalFormatting sqref="C960">
    <cfRule type="duplicateValues" dxfId="260" priority="60"/>
  </conditionalFormatting>
  <conditionalFormatting sqref="C932">
    <cfRule type="duplicateValues" dxfId="259" priority="59"/>
  </conditionalFormatting>
  <conditionalFormatting sqref="C935">
    <cfRule type="duplicateValues" dxfId="258" priority="58"/>
  </conditionalFormatting>
  <conditionalFormatting sqref="C955">
    <cfRule type="duplicateValues" dxfId="257" priority="57"/>
  </conditionalFormatting>
  <conditionalFormatting sqref="C950">
    <cfRule type="duplicateValues" dxfId="256" priority="56"/>
  </conditionalFormatting>
  <conditionalFormatting sqref="C965">
    <cfRule type="duplicateValues" dxfId="255" priority="55"/>
  </conditionalFormatting>
  <conditionalFormatting sqref="C946">
    <cfRule type="duplicateValues" dxfId="254" priority="54"/>
  </conditionalFormatting>
  <conditionalFormatting sqref="C942">
    <cfRule type="duplicateValues" dxfId="253" priority="53"/>
  </conditionalFormatting>
  <conditionalFormatting sqref="C966">
    <cfRule type="duplicateValues" dxfId="252" priority="52"/>
  </conditionalFormatting>
  <conditionalFormatting sqref="C943">
    <cfRule type="duplicateValues" dxfId="251" priority="51"/>
  </conditionalFormatting>
  <conditionalFormatting sqref="C936">
    <cfRule type="duplicateValues" dxfId="250" priority="50"/>
  </conditionalFormatting>
  <conditionalFormatting sqref="C940 C938">
    <cfRule type="duplicateValues" dxfId="249" priority="69"/>
  </conditionalFormatting>
  <conditionalFormatting sqref="C945 C939">
    <cfRule type="duplicateValues" dxfId="248" priority="70"/>
  </conditionalFormatting>
  <conditionalFormatting sqref="C956 C947 C944">
    <cfRule type="duplicateValues" dxfId="247" priority="71"/>
  </conditionalFormatting>
  <conditionalFormatting sqref="C954 C948">
    <cfRule type="duplicateValues" dxfId="246" priority="72"/>
  </conditionalFormatting>
  <conditionalFormatting sqref="C957 C949">
    <cfRule type="duplicateValues" dxfId="245" priority="73"/>
  </conditionalFormatting>
  <conditionalFormatting sqref="C959 C952">
    <cfRule type="duplicateValues" dxfId="244" priority="74"/>
  </conditionalFormatting>
  <conditionalFormatting sqref="C1579">
    <cfRule type="duplicateValues" dxfId="243" priority="49"/>
  </conditionalFormatting>
  <conditionalFormatting sqref="C1582">
    <cfRule type="duplicateValues" dxfId="242" priority="48"/>
  </conditionalFormatting>
  <conditionalFormatting sqref="C1566">
    <cfRule type="duplicateValues" dxfId="241" priority="47"/>
  </conditionalFormatting>
  <conditionalFormatting sqref="C1567">
    <cfRule type="duplicateValues" dxfId="240" priority="46"/>
  </conditionalFormatting>
  <conditionalFormatting sqref="C1584">
    <cfRule type="duplicateValues" dxfId="239" priority="45"/>
  </conditionalFormatting>
  <conditionalFormatting sqref="C1575">
    <cfRule type="duplicateValues" dxfId="238" priority="44"/>
  </conditionalFormatting>
  <conditionalFormatting sqref="C1576">
    <cfRule type="duplicateValues" dxfId="237" priority="43"/>
  </conditionalFormatting>
  <conditionalFormatting sqref="C1580">
    <cfRule type="duplicateValues" dxfId="236" priority="42"/>
  </conditionalFormatting>
  <conditionalFormatting sqref="C1570">
    <cfRule type="duplicateValues" dxfId="235" priority="41"/>
  </conditionalFormatting>
  <conditionalFormatting sqref="C1564">
    <cfRule type="duplicateValues" dxfId="234" priority="40"/>
  </conditionalFormatting>
  <conditionalFormatting sqref="C1577">
    <cfRule type="duplicateValues" dxfId="233" priority="38"/>
  </conditionalFormatting>
  <conditionalFormatting sqref="C1573">
    <cfRule type="duplicateValues" dxfId="232" priority="37"/>
  </conditionalFormatting>
  <conditionalFormatting sqref="C1571">
    <cfRule type="duplicateValues" dxfId="231" priority="36"/>
  </conditionalFormatting>
  <conditionalFormatting sqref="C1574">
    <cfRule type="duplicateValues" dxfId="230" priority="35"/>
  </conditionalFormatting>
  <conditionalFormatting sqref="C1572">
    <cfRule type="duplicateValues" dxfId="229" priority="34"/>
  </conditionalFormatting>
  <conditionalFormatting sqref="C1581">
    <cfRule type="duplicateValues" dxfId="228" priority="33"/>
  </conditionalFormatting>
  <conditionalFormatting sqref="C1585 C1565">
    <cfRule type="duplicateValues" dxfId="227" priority="398"/>
  </conditionalFormatting>
  <conditionalFormatting sqref="C260">
    <cfRule type="duplicateValues" dxfId="226" priority="31"/>
  </conditionalFormatting>
  <conditionalFormatting sqref="C263">
    <cfRule type="duplicateValues" dxfId="225" priority="30"/>
  </conditionalFormatting>
  <conditionalFormatting sqref="C247">
    <cfRule type="duplicateValues" dxfId="224" priority="29"/>
  </conditionalFormatting>
  <conditionalFormatting sqref="C248">
    <cfRule type="duplicateValues" dxfId="223" priority="28"/>
  </conditionalFormatting>
  <conditionalFormatting sqref="C265">
    <cfRule type="duplicateValues" dxfId="222" priority="27"/>
  </conditionalFormatting>
  <conditionalFormatting sqref="C256">
    <cfRule type="duplicateValues" dxfId="221" priority="26"/>
  </conditionalFormatting>
  <conditionalFormatting sqref="C257">
    <cfRule type="duplicateValues" dxfId="220" priority="25"/>
  </conditionalFormatting>
  <conditionalFormatting sqref="C261">
    <cfRule type="duplicateValues" dxfId="219" priority="24"/>
  </conditionalFormatting>
  <conditionalFormatting sqref="C251">
    <cfRule type="duplicateValues" dxfId="218" priority="23"/>
  </conditionalFormatting>
  <conditionalFormatting sqref="C245">
    <cfRule type="duplicateValues" dxfId="217" priority="22"/>
  </conditionalFormatting>
  <conditionalFormatting sqref="C258">
    <cfRule type="duplicateValues" dxfId="216" priority="21"/>
  </conditionalFormatting>
  <conditionalFormatting sqref="C254">
    <cfRule type="duplicateValues" dxfId="215" priority="20"/>
  </conditionalFormatting>
  <conditionalFormatting sqref="C252">
    <cfRule type="duplicateValues" dxfId="214" priority="19"/>
  </conditionalFormatting>
  <conditionalFormatting sqref="C255">
    <cfRule type="duplicateValues" dxfId="213" priority="18"/>
  </conditionalFormatting>
  <conditionalFormatting sqref="C253">
    <cfRule type="duplicateValues" dxfId="212" priority="17"/>
  </conditionalFormatting>
  <conditionalFormatting sqref="C262">
    <cfRule type="duplicateValues" dxfId="211" priority="16"/>
  </conditionalFormatting>
  <conditionalFormatting sqref="C266 C246">
    <cfRule type="duplicateValues" dxfId="210" priority="32"/>
  </conditionalFormatting>
  <conditionalFormatting sqref="C1291">
    <cfRule type="duplicateValues" dxfId="209" priority="408"/>
  </conditionalFormatting>
  <conditionalFormatting sqref="C641">
    <cfRule type="duplicateValues" dxfId="208" priority="15"/>
  </conditionalFormatting>
  <conditionalFormatting sqref="C642:C644">
    <cfRule type="duplicateValues" dxfId="207" priority="409"/>
  </conditionalFormatting>
  <conditionalFormatting sqref="C489 C374:C375">
    <cfRule type="duplicateValues" dxfId="206" priority="14"/>
  </conditionalFormatting>
  <conditionalFormatting sqref="C1203">
    <cfRule type="duplicateValues" dxfId="205" priority="13"/>
  </conditionalFormatting>
  <conditionalFormatting sqref="C1210 C744:C745">
    <cfRule type="duplicateValues" dxfId="204" priority="12"/>
  </conditionalFormatting>
  <conditionalFormatting sqref="C746">
    <cfRule type="duplicateValues" dxfId="203" priority="11"/>
  </conditionalFormatting>
  <conditionalFormatting sqref="C1290">
    <cfRule type="duplicateValues" dxfId="202" priority="10"/>
  </conditionalFormatting>
  <conditionalFormatting sqref="C764">
    <cfRule type="duplicateValues" dxfId="201" priority="9"/>
  </conditionalFormatting>
  <conditionalFormatting sqref="C762">
    <cfRule type="duplicateValues" dxfId="200" priority="8"/>
  </conditionalFormatting>
  <conditionalFormatting sqref="C888:C890">
    <cfRule type="duplicateValues" dxfId="199" priority="7"/>
  </conditionalFormatting>
  <conditionalFormatting sqref="C1195">
    <cfRule type="duplicateValues" dxfId="198" priority="6"/>
  </conditionalFormatting>
  <conditionalFormatting sqref="C1515">
    <cfRule type="duplicateValues" dxfId="197" priority="5"/>
  </conditionalFormatting>
  <conditionalFormatting sqref="C1517">
    <cfRule type="duplicateValues" dxfId="196" priority="4"/>
  </conditionalFormatting>
  <conditionalFormatting sqref="C491">
    <cfRule type="duplicateValues" dxfId="195" priority="3"/>
  </conditionalFormatting>
  <conditionalFormatting sqref="C790">
    <cfRule type="duplicateValues" dxfId="194" priority="2"/>
  </conditionalFormatting>
  <conditionalFormatting sqref="C1519:C1521">
    <cfRule type="duplicateValues" dxfId="193" priority="1"/>
  </conditionalFormatting>
  <conditionalFormatting sqref="C371:C372">
    <cfRule type="duplicateValues" dxfId="192" priority="410"/>
  </conditionalFormatting>
  <conditionalFormatting sqref="C759:C760">
    <cfRule type="duplicateValues" dxfId="191" priority="411"/>
  </conditionalFormatting>
  <conditionalFormatting sqref="C490">
    <cfRule type="duplicateValues" dxfId="190" priority="412"/>
  </conditionalFormatting>
  <conditionalFormatting sqref="C1196:C1202 C1206:C1208 C1194">
    <cfRule type="duplicateValues" dxfId="189" priority="413"/>
  </conditionalFormatting>
  <hyperlinks>
    <hyperlink ref="E29" r:id="rId1" display="https://www.filmaffinity.com/es/film864085.html" xr:uid="{7535AE5B-B55D-46E9-ADF6-0EE9B2CB4AC0}"/>
    <hyperlink ref="E26" r:id="rId2" display="https://www.filmaffinity.com/es/film445767.html" xr:uid="{265C5AA8-E61B-4F68-A8D8-374AE580E23B}"/>
    <hyperlink ref="E27" r:id="rId3" display="https://www.filmaffinity.com/es/film391794.html" xr:uid="{634C66E6-0A9B-45C9-8EF3-E1D15EDD61A5}"/>
    <hyperlink ref="E28" r:id="rId4" display="https://www.filmaffinity.com/es/film296319.html" xr:uid="{EA8CA3A5-FF0B-41FE-8585-F440AA9FF0E8}"/>
    <hyperlink ref="E30" r:id="rId5" display="https://www.filmaffinity.com/es/film274822.html" xr:uid="{2C44DD15-7E79-4013-AD19-0893F49882C7}"/>
    <hyperlink ref="E31" r:id="rId6" display="https://www.filmaffinity.com/es/film136577.html" xr:uid="{2A30143E-43ED-4431-9949-CD9A08AFD43D}"/>
    <hyperlink ref="E32" r:id="rId7" display="https://www.filmaffinity.com/es/film437706.html" xr:uid="{7D6949E4-5DF9-467C-9C50-D250D428FAE2}"/>
    <hyperlink ref="E36" r:id="rId8" display="https://www.filmaffinity.com/es/film830168.html" xr:uid="{5DBD4E8D-294F-481D-862A-5792B0A7AF95}"/>
    <hyperlink ref="E37" r:id="rId9" display="https://www.filmaffinity.com/es/film306967.html" xr:uid="{0FF5175F-F0A3-41EA-842E-64343367619C}"/>
    <hyperlink ref="E38" r:id="rId10" display="https://www.filmaffinity.com/es/film399440.html" xr:uid="{996FDE20-EBCE-4B6D-B258-97C31EE74290}"/>
    <hyperlink ref="E45" r:id="rId11" display="https://www.filmaffinity.com/es/film709700.html" xr:uid="{91EC38EA-A6EA-4E05-B7FB-958A31D22F2B}"/>
    <hyperlink ref="E46" r:id="rId12" display="https://www.filmaffinity.com/es/film883248.html" xr:uid="{01E3C15B-BE5A-4568-985A-1F99436590C7}"/>
    <hyperlink ref="E47" r:id="rId13" display="https://www.filmaffinity.com/es/film503886.html" xr:uid="{2269011B-5372-47CF-9736-82D982137184}"/>
    <hyperlink ref="E64" r:id="rId14" display="https://www.filmaffinity.com/es/film242911.html" xr:uid="{FB4C816E-48D7-4C32-B4FA-F233379DEEA7}"/>
    <hyperlink ref="E65" r:id="rId15" display="https://www.filmaffinity.com/es/film594309.html" xr:uid="{06AFD238-9576-4136-B07F-88A022B4265E}"/>
    <hyperlink ref="E66" r:id="rId16" display="https://www.filmaffinity.com/es/film364815.html" xr:uid="{24130097-233C-4146-A30A-589EFBD4E211}"/>
    <hyperlink ref="E67" r:id="rId17" display="https://www.filmaffinity.com/es/film314024.html" xr:uid="{4D7415AA-8422-4DEC-9D74-343084D4F52F}"/>
    <hyperlink ref="E68" r:id="rId18" display="https://www.filmaffinity.com/es/film316885.html" xr:uid="{A9724AFB-BBB8-48E8-B533-6EBFF2E0134B}"/>
    <hyperlink ref="E69" r:id="rId19" display="https://www.filmaffinity.com/es/film977728.html" xr:uid="{8C8F97B5-DAA3-4DDF-A602-A6FDB2C92C94}"/>
    <hyperlink ref="E77" r:id="rId20" display="https://www.filmaffinity.com/es/film345561.html" xr:uid="{45EA3F1B-55A5-4B56-907E-3399C66AEC94}"/>
    <hyperlink ref="E78" r:id="rId21" display="https://www.filmaffinity.com/es/film625180.html" xr:uid="{244751F5-BCAE-45D9-87B5-446E92624FA0}"/>
    <hyperlink ref="E79" r:id="rId22" display="https://www.filmaffinity.com/es/film924479.html" xr:uid="{B21011B2-E458-46F7-BF7D-52AE928F4F62}"/>
    <hyperlink ref="E80" r:id="rId23" display="https://www.filmaffinity.com/es/film328472.html" xr:uid="{48F3C971-0BE7-48A3-B26E-EF6487927F09}"/>
    <hyperlink ref="E81" r:id="rId24" display="https://www.filmaffinity.com/es/film570812.html" xr:uid="{20843F22-E78E-44B3-A733-199635B11E0B}"/>
    <hyperlink ref="E82" r:id="rId25" display="https://www.filmaffinity.com/es/film859982.html" xr:uid="{D17AABBE-4962-4837-A4F7-9CF0A7A360FB}"/>
    <hyperlink ref="E109" r:id="rId26" display="https://www.filmaffinity.com/es/film660221.html" xr:uid="{1BBAF6E6-1BBA-4B47-8AE8-36CC90C5DFF8}"/>
    <hyperlink ref="E110" r:id="rId27" display="https://www.filmaffinity.com/es/film353385.html" xr:uid="{83CC9B8D-3B70-4D71-93A0-A954D580A11D}"/>
    <hyperlink ref="E113" r:id="rId28" display="https://www.filmaffinity.com/es/film855268.html" xr:uid="{AA7C322F-60EC-4CF6-8858-3E2F4D4946AC}"/>
    <hyperlink ref="E114" r:id="rId29" display="https://www.filmaffinity.com/es/film672673.html" xr:uid="{8ACE8706-63FE-48DD-9BC1-EFB3AADF73EA}"/>
    <hyperlink ref="E115" r:id="rId30" display="https://www.filmaffinity.com/es/film466912.html" xr:uid="{0908AC40-2B04-4BC1-A6B7-E86072740834}"/>
    <hyperlink ref="E116" r:id="rId31" display="https://www.filmaffinity.com/es/film417785.html" xr:uid="{A3FD0D40-7593-4E3A-B18E-E05DAC5E3351}"/>
    <hyperlink ref="E123" r:id="rId32" display="https://www.filmaffinity.com/es/film577638.html" xr:uid="{54464F0E-77EE-4C4D-831C-D09A6AA4FA1D}"/>
    <hyperlink ref="E124" r:id="rId33" display="https://www.filmaffinity.com/es/film741052.html" xr:uid="{1FA72D17-BA71-40C6-987E-DA7B44C875DE}"/>
    <hyperlink ref="E125" r:id="rId34" display="https://www.filmaffinity.com/es/film913893.html" xr:uid="{EE9B03AD-C9BF-4090-9977-BA55DD3B6DB1}"/>
    <hyperlink ref="E128" r:id="rId35" display="https://www.filmaffinity.com/es/film647551.html" xr:uid="{1BE9CCAA-387A-44BA-A447-042DFBD68592}"/>
    <hyperlink ref="E129" r:id="rId36" display="https://www.filmaffinity.com/es/film732599.html" xr:uid="{B5ED8DDF-E9F6-49F9-81FC-075914DC2CE1}"/>
    <hyperlink ref="E131" r:id="rId37" display="https://www.filmaffinity.com/es/film161835.html" xr:uid="{BF642379-A81A-4781-A183-8B45C3674E5C}"/>
    <hyperlink ref="E132" r:id="rId38" display="https://www.filmaffinity.com/es/film159422.html" xr:uid="{AE22A913-A1C5-4950-A2F3-06C9ED244608}"/>
    <hyperlink ref="E130" r:id="rId39" display="https://www.filmaffinity.com/es/film331876.html" xr:uid="{B1B2094E-9573-4051-AE38-3BEAA1EE4A43}"/>
    <hyperlink ref="E133" r:id="rId40" display="https://www.filmaffinity.com/es/film943383.html" xr:uid="{A5AFF127-0CEB-40F7-8A86-3F35AC734A5B}"/>
    <hyperlink ref="E134" r:id="rId41" display="https://www.filmaffinity.com/es/film867354.html" xr:uid="{64A82D2A-F197-43AA-B1D2-BAE849858444}"/>
    <hyperlink ref="E135" r:id="rId42" display="https://www.filmaffinity.com/es/film352576.html" xr:uid="{E08971FC-59FA-43BF-AA53-D9DD30D94462}"/>
    <hyperlink ref="E136" r:id="rId43" display="https://www.filmaffinity.com/es/film300113.html" xr:uid="{0DE22534-FA3F-4AC8-AF2E-A93B7A9080E1}"/>
    <hyperlink ref="E144" r:id="rId44" display="https://www.filmaffinity.com/es/film633995.html" xr:uid="{29B2E068-DFB2-40B1-908F-03057EF82FF1}"/>
    <hyperlink ref="E145" r:id="rId45" display="https://www.filmaffinity.com/es/film131874.html" xr:uid="{7CA4BC3B-3ED1-490C-9177-84C530E3BC51}"/>
    <hyperlink ref="E146" r:id="rId46" display="https://www.filmaffinity.com/es/film625228.html" xr:uid="{BC24A6DA-26E9-4DE9-BB7D-07FA13884F3B}"/>
    <hyperlink ref="E163" r:id="rId47" display="https://www.filmaffinity.com/es/film560336.html" xr:uid="{B2B24B8E-102F-4B40-A4A9-F83D16C22042}"/>
    <hyperlink ref="E164" r:id="rId48" display="https://www.filmaffinity.com/es/film434614.html" xr:uid="{8B84FA48-66B8-4EA8-B5ED-8556E45EE1EC}"/>
    <hyperlink ref="E165" r:id="rId49" display="https://www.filmaffinity.com/es/film866789.html" xr:uid="{F05DC3CC-3B83-4A1A-A52D-EFD790592A31}"/>
    <hyperlink ref="E172" r:id="rId50" display="https://www.filmaffinity.com/es/film942015.html" xr:uid="{4162B076-FDB9-464F-A719-04F05BE67912}"/>
    <hyperlink ref="E173" r:id="rId51" display="https://www.filmaffinity.com/es/film654236.html" xr:uid="{B617A9BD-E7FA-4296-BD20-46CBA2504FC8}"/>
    <hyperlink ref="E174" r:id="rId52" display="https://www.filmaffinity.com/es/film712492.html" xr:uid="{D70AC49C-6AC3-4FC3-82B6-A323298C0D63}"/>
    <hyperlink ref="E467" r:id="rId53" display="https://www.filmaffinity.com/es/film412676.html" xr:uid="{14B6F8DE-FACF-4103-B352-FBABCBD809A6}"/>
    <hyperlink ref="E468" r:id="rId54" display="https://www.filmaffinity.com/es/film217360.html" xr:uid="{89FF0626-6439-4C9E-96F5-2E0AD8C29BCE}"/>
    <hyperlink ref="E469" r:id="rId55" display="https://www.filmaffinity.com/es/film934693.html" xr:uid="{6596A375-E887-4718-869B-E86E53530053}"/>
    <hyperlink ref="E484" r:id="rId56" display="https://www.filmaffinity.com/es/film216312.html" xr:uid="{4FFC48A2-FC9D-41CF-8B52-4C9636ED52BD}"/>
    <hyperlink ref="E485" r:id="rId57" display="https://www.filmaffinity.com/es/film699086.html" xr:uid="{A67C7E46-1FAD-4C24-A855-A7493F0FF954}"/>
    <hyperlink ref="E486" r:id="rId58" display="https://www.filmaffinity.com/es/film856074.html" xr:uid="{93DBA0D1-63E0-46CD-9C0E-D6B37A802342}"/>
    <hyperlink ref="E497" r:id="rId59" display="https://www.filmaffinity.com/es/film587161.html" xr:uid="{4020EF6C-52C0-4504-8DC8-DD049C831056}"/>
    <hyperlink ref="E498" r:id="rId60" display="https://www.filmaffinity.com/es/film376420.html" xr:uid="{FC4E1B2D-5F3D-46CB-B25B-673AC074F1D9}"/>
    <hyperlink ref="E549" r:id="rId61" display="https://www.filmaffinity.com/es/film347629.html" xr:uid="{8AECC8C3-5169-4773-B95A-BEB5CE0983F0}"/>
    <hyperlink ref="E550" r:id="rId62" display="https://www.filmaffinity.com/es/film948829.html" xr:uid="{C17AA276-033D-4513-8302-648257DDFC94}"/>
    <hyperlink ref="E551" r:id="rId63" display="https://www.filmaffinity.com/es/film437471.html" xr:uid="{05840815-646D-48E0-B23C-34F2A6AB8680}"/>
    <hyperlink ref="E612" r:id="rId64" display="https://www.filmaffinity.com/es/film326630.html" xr:uid="{E3673A82-4AF7-42D0-8794-6805F79A7409}"/>
    <hyperlink ref="E613" r:id="rId65" display="https://www.filmaffinity.com/es/film951112.html" xr:uid="{94ABDBA9-6C33-4099-B628-1FAD959207A5}"/>
    <hyperlink ref="E614" r:id="rId66" display="https://www.filmaffinity.com/es/film411588.html" xr:uid="{381AFA24-5C45-4130-8C78-51E8DEC8F993}"/>
    <hyperlink ref="E617" r:id="rId67" display="https://www.filmaffinity.com/es/film975140.html" xr:uid="{D8FB89CD-6012-4E95-856D-22381ECFCAAC}"/>
    <hyperlink ref="E618" r:id="rId68" display="https://www.filmaffinity.com/es/film567394.html" xr:uid="{6E3915B6-6B36-44A2-80D6-BD4DE1276CAF}"/>
    <hyperlink ref="E619" r:id="rId69" display="https://www.filmaffinity.com/es/film842114.html" xr:uid="{B5F99DD9-900E-4BAA-84F2-CFEAC57D8455}"/>
    <hyperlink ref="E626" r:id="rId70" display="https://www.filmaffinity.com/es/film738305.html" xr:uid="{4CB41BE4-028C-4F6B-8928-6FD278E71FBE}"/>
    <hyperlink ref="E627" r:id="rId71" display="https://www.filmaffinity.com/es/film336973.html" xr:uid="{86B8A38E-D20D-4CD9-9D99-190F7960382D}"/>
    <hyperlink ref="E628" r:id="rId72" display="https://www.filmaffinity.com/es/film465567.html" xr:uid="{1D0D03EE-1DE2-4587-959C-594F7B2088EB}"/>
    <hyperlink ref="E654" r:id="rId73" display="https://www.filmaffinity.com/es/film201496.html" xr:uid="{820BBE37-5DD4-414E-A89D-1538BBDFD66B}"/>
    <hyperlink ref="E655" r:id="rId74" display="https://www.filmaffinity.com/es/film250528.html" xr:uid="{68918233-E2C6-4080-8055-8D4DA8C1E46F}"/>
    <hyperlink ref="E656" r:id="rId75" display="https://www.filmaffinity.com/es/film973071.html" xr:uid="{6AC0A24A-70AF-48DC-9ACB-7923A3D03949}"/>
    <hyperlink ref="E729" r:id="rId76" display="https://www.filmaffinity.com/es/film963567.html" xr:uid="{1EF49DD5-3BD1-4ACE-9E4F-A139E39CF873}"/>
    <hyperlink ref="E730" r:id="rId77" display="https://www.filmaffinity.com/es/film508544.html" xr:uid="{2A650B2C-059C-4A7E-8F99-4E74255A16EA}"/>
    <hyperlink ref="E731" r:id="rId78" display="https://www.filmaffinity.com/es/film707952.html" xr:uid="{E37EE7BB-41A0-4D8F-A118-4EC9026B19D0}"/>
    <hyperlink ref="E739" r:id="rId79" display="https://www.filmaffinity.com/es/film524439.html" xr:uid="{D32DC11E-6BB5-4B30-80D0-552039CBE641}"/>
    <hyperlink ref="E740" r:id="rId80" display="https://www.filmaffinity.com/es/film968175.html" xr:uid="{8B1947D5-4CA5-4E93-8164-7FD7EC3159DC}"/>
    <hyperlink ref="E767" r:id="rId81" display="https://www.filmaffinity.com/es/film721724.html" xr:uid="{C7C81101-C307-402D-A11A-9BD22918A184}"/>
    <hyperlink ref="E768" r:id="rId82" display="https://www.filmaffinity.com/es/film372637.html" xr:uid="{B50BEAD9-8783-4087-806C-3C305C6E4B44}"/>
    <hyperlink ref="E776" r:id="rId83" display="https://www.filmaffinity.com/es/film575958.html" xr:uid="{B7F3E6B7-72BB-48F8-B55B-430ECAD63602}"/>
    <hyperlink ref="E777" r:id="rId84" display="https://www.filmaffinity.com/es/film517056.html" xr:uid="{525191E3-24BF-406D-9E1B-35C4E3C04CA7}"/>
    <hyperlink ref="E778" r:id="rId85" display="https://www.filmaffinity.com/es/film218047.html" xr:uid="{15E54A15-AF58-47FC-8677-AA5EAF8EAA05}"/>
    <hyperlink ref="E818" r:id="rId86" display="https://www.filmaffinity.com/es/film874811.html" xr:uid="{16F504DD-0B74-4B71-8D22-18CB9DB4985D}"/>
    <hyperlink ref="E819" r:id="rId87" display="https://www.filmaffinity.com/es/film483222.html" xr:uid="{E8A03C3B-E676-4AFB-9D1A-9B7525C0A7AE}"/>
    <hyperlink ref="E820" r:id="rId88" display="https://www.filmaffinity.com/es/film377407.html" xr:uid="{B97AAC96-8AF8-49D4-916E-7823BEEB7CD2}"/>
    <hyperlink ref="E845" r:id="rId89" display="https://www.filmaffinity.com/es/film366537.html" xr:uid="{602E530B-7EEA-44FE-971C-E71D90607C0D}"/>
    <hyperlink ref="E846" r:id="rId90" display="https://www.filmaffinity.com/es/film389665.html" xr:uid="{42FDC416-B844-4D04-BCA9-CB33606DA8B6}"/>
    <hyperlink ref="E847" r:id="rId91" display="https://www.filmaffinity.com/es/film495438.html" xr:uid="{DAF8A87C-E5EE-414D-A7AC-81AF15273EE4}"/>
    <hyperlink ref="E883" r:id="rId92" display="https://www.filmaffinity.com/es/film550106.html" xr:uid="{666EA33A-F069-4E18-8E05-299B56EDA683}"/>
    <hyperlink ref="E884" r:id="rId93" display="https://www.filmaffinity.com/es/film431343.html" xr:uid="{E1B61166-FC6B-4BC3-BE28-4D7D2E2AC606}"/>
    <hyperlink ref="E885" r:id="rId94" display="https://www.filmaffinity.com/es/film740275.html" xr:uid="{845D4A46-6A84-431E-BB80-D6C6D0E4B18B}"/>
    <hyperlink ref="E893" r:id="rId95" display="https://www.filmaffinity.com/es/film486760.html" xr:uid="{9B725278-9FC8-4A3A-8868-403BAD5E8599}"/>
    <hyperlink ref="E894" r:id="rId96" display="https://www.filmaffinity.com/es/film997104.html" xr:uid="{27DFF819-55E0-448F-9916-19682A4016DD}"/>
    <hyperlink ref="E895" r:id="rId97" display="https://www.filmaffinity.com/es/film282698.html" xr:uid="{FBD1F912-AB4E-4DBE-A784-69A4CE7B11CC}"/>
    <hyperlink ref="E431" r:id="rId98" display="https://www.filmaffinity.com/es/film373699.html" xr:uid="{FB9D5735-5C75-4D3D-A1B3-48CE28955DF4}"/>
    <hyperlink ref="E432" r:id="rId99" display="https://www.filmaffinity.com/es/film731272.html" xr:uid="{06B1DAFC-15E1-4EBA-8223-64618B5A28D5}"/>
    <hyperlink ref="E434" r:id="rId100" display="https://www.filmaffinity.com/es/film793766.html" xr:uid="{C5832496-FC94-47B8-9D32-FE372D4F28D3}"/>
    <hyperlink ref="E435" r:id="rId101" display="https://www.filmaffinity.com/es/film613575.html" xr:uid="{9F191137-1C3F-49E0-A049-58EF334545DA}"/>
    <hyperlink ref="E436" r:id="rId102" display="https://www.filmaffinity.com/es/film261787.html" xr:uid="{F3F2759A-8BFD-44F3-B800-3E03481B5BD7}"/>
    <hyperlink ref="E447" r:id="rId103" display="https://www.filmaffinity.com/es/film750283.html" xr:uid="{8D8CB5F3-09D0-4829-A2F3-9EB8434E6A4B}"/>
    <hyperlink ref="E448" r:id="rId104" display="https://www.filmaffinity.com/es/film944222.html" xr:uid="{042460AA-A9EA-4335-A6E7-023EC6E4D0C4}"/>
    <hyperlink ref="E449" r:id="rId105" display="https://www.filmaffinity.com/es/film226427.html" xr:uid="{A1B88146-714A-453E-88A1-3183D95DAC16}"/>
    <hyperlink ref="E450" r:id="rId106" display="https://www.filmaffinity.com/es/film172611.html" xr:uid="{8738282A-10FA-4409-99BF-24D3BD7C276E}"/>
    <hyperlink ref="E451" r:id="rId107" display="https://www.filmaffinity.com/es/film919815.html" xr:uid="{EA3CD7BA-1B92-4A2D-9EBF-0462D666BE41}"/>
    <hyperlink ref="E452" r:id="rId108" display="https://www.filmaffinity.com/es/film583347.html" xr:uid="{15C19977-DCAC-47AE-A7AB-5C5E404D7522}"/>
    <hyperlink ref="E554" r:id="rId109" display="https://www.filmaffinity.com/es/film384174.html" xr:uid="{96987B72-CA86-447A-953F-6A4AFD7074B7}"/>
    <hyperlink ref="E555" r:id="rId110" display="https://www.filmaffinity.com/es/film609722.html" xr:uid="{9A17F0B3-B565-4592-8889-66FC793B5068}"/>
    <hyperlink ref="E571" r:id="rId111" display="https://www.filmaffinity.com/es/film768790.html" xr:uid="{59479129-82EB-4B60-BC07-FB077E1230A1}"/>
    <hyperlink ref="E572" r:id="rId112" display="https://www.filmaffinity.com/es/film213219.html" xr:uid="{3D668911-7444-4598-8F88-DE6A9122A039}"/>
    <hyperlink ref="E577" r:id="rId113" display="https://www.filmaffinity.com/es/film571114.html" xr:uid="{1EF1C404-556A-45A2-9347-3F4CECBFE4C7}"/>
    <hyperlink ref="E578" r:id="rId114" display="https://www.filmaffinity.com/es/film894922.html" xr:uid="{2552E7EF-5169-4665-85F2-A842A04E578E}"/>
    <hyperlink ref="E584" r:id="rId115" display="https://www.filmaffinity.com/es/film423821.html" xr:uid="{712BD207-F35F-438A-B823-146801A92457}"/>
    <hyperlink ref="E585" r:id="rId116" display="https://www.filmaffinity.com/es/film952728.html" xr:uid="{00F1DE65-B7AC-451C-93EF-81F5B3FA3C1D}"/>
    <hyperlink ref="E598" r:id="rId117" display="https://www.filmaffinity.com/es/film943514.html" xr:uid="{03B2EDB2-264E-4381-B0B5-675BB907E4CB}"/>
    <hyperlink ref="E599" r:id="rId118" display="https://www.filmaffinity.com/es/film753672.html" xr:uid="{ADB5E9F9-F836-4D70-9FF5-2136FDDE2449}"/>
    <hyperlink ref="E606" r:id="rId119" display="https://www.filmaffinity.com/es/film968702.html" xr:uid="{DCEF281F-9D7D-4BA7-B865-F719CCEFB020}"/>
    <hyperlink ref="E607" r:id="rId120" display="https://www.filmaffinity.com/es/film717057.html" xr:uid="{4BE47914-6E13-48BB-B12A-A1F6598E01D0}"/>
    <hyperlink ref="E631" r:id="rId121" display="https://www.filmaffinity.com/es/film727297.html" xr:uid="{CCFFDD71-9455-4E42-98E4-FF6F40AB3ECC}"/>
    <hyperlink ref="E632" r:id="rId122" display="https://www.filmaffinity.com/es/film472271.html" xr:uid="{095575FE-984C-43B4-BA0C-A1D8862ECEA4}"/>
    <hyperlink ref="E647" r:id="rId123" display="https://www.filmaffinity.com/es/film146134.html" xr:uid="{D6625D78-FE3C-4A4E-9A45-17B3CBFDEE1C}"/>
    <hyperlink ref="E648" r:id="rId124" display="https://www.filmaffinity.com/es/film789209.html" xr:uid="{7C2FCD92-214B-43F1-BF96-D82BF1279004}"/>
    <hyperlink ref="E677" r:id="rId125" display="https://www.filmaffinity.com/es/film882585.html" xr:uid="{2AB325CA-818D-4AAC-BBE1-EA92295655A4}"/>
    <hyperlink ref="E678" r:id="rId126" display="https://www.filmaffinity.com/es/film823940.html" xr:uid="{3278FAB0-A43D-4766-84F3-B79D763D1BB4}"/>
    <hyperlink ref="E781" r:id="rId127" display="https://www.filmaffinity.com/es/film385351.html" xr:uid="{9FB3FA7E-E86A-422C-BB6E-1E8056E63E49}"/>
    <hyperlink ref="E782" r:id="rId128" display="https://www.filmaffinity.com/es/film777014.html" xr:uid="{C62BE565-CDD4-479E-8D5A-381117EF835F}"/>
    <hyperlink ref="E788" r:id="rId129" display="https://www.filmaffinity.com/es/film649699.html" xr:uid="{0D95EEF6-7D63-4CBB-9530-9E292DF84AEE}"/>
    <hyperlink ref="E791" r:id="rId130" display="https://www.filmaffinity.com/es/film461672.html" xr:uid="{094DEFE8-8392-46B7-9E05-379C81DAA5BB}"/>
    <hyperlink ref="E806" r:id="rId131" display="https://www.filmaffinity.com/es/film698549.html" xr:uid="{D7E984E8-78E1-4381-9C17-0886382CC991}"/>
    <hyperlink ref="E807" r:id="rId132" display="https://www.filmaffinity.com/es/film438216.html" xr:uid="{5671731D-7FBB-44A8-8852-7B88647E19E0}"/>
    <hyperlink ref="E854" r:id="rId133" display="https://www.filmaffinity.com/es/film781059.html" xr:uid="{66735FFC-8188-49FF-A0F1-6662D00DA2A9}"/>
    <hyperlink ref="E855" r:id="rId134" display="https://www.filmaffinity.com/es/film207548.html" xr:uid="{67BFE804-AD70-4D1A-B291-881C6CD50F56}"/>
    <hyperlink ref="E873" r:id="rId135" display="https://www.filmaffinity.com/es/film520063.html" xr:uid="{BB3D1A4E-ADC2-4580-95FD-47237653B588}"/>
    <hyperlink ref="E874" r:id="rId136" display="https://www.filmaffinity.com/es/film702482.html" xr:uid="{D1AAA80C-E21F-4E46-BC7C-3DB42C10DCCF}"/>
    <hyperlink ref="E556" r:id="rId137" display="https://www.filmaffinity.com/es/film477776.html" xr:uid="{B339E075-3541-4429-91A2-326628571CFB}"/>
    <hyperlink ref="E557" r:id="rId138" display="https://www.filmaffinity.com/es/film765028.html" xr:uid="{1A5892F2-E1CF-4B79-88EE-A4897F969D1F}"/>
    <hyperlink ref="E558" r:id="rId139" display="https://www.filmaffinity.com/es/film456968.html" xr:uid="{5A3C56EE-38B6-4D27-A33D-C78D63AB58B3}"/>
    <hyperlink ref="E559" r:id="rId140" display="https://www.filmaffinity.com/es/film472142.html" xr:uid="{DDD26327-5E10-45BF-8A2C-6AF7FDE8CDD8}"/>
    <hyperlink ref="E560" r:id="rId141" display="https://www.filmaffinity.com/es/film301576.html" xr:uid="{FE91FF30-F8E0-4897-B8D4-5019A334B9F9}"/>
    <hyperlink ref="E561" r:id="rId142" display="https://www.filmaffinity.com/es/film644267.html" xr:uid="{F8825F01-E5B0-4487-913E-5016CB07656D}"/>
    <hyperlink ref="E562" r:id="rId143" display="https://www.filmaffinity.com/es/film310874.html" xr:uid="{9B322C8C-721F-4BB6-8591-38D176D131C4}"/>
    <hyperlink ref="E563" r:id="rId144" display="https://www.filmaffinity.com/es/film901485.html" xr:uid="{ED2BEDE6-6AAE-472A-8A97-111541589EFF}"/>
    <hyperlink ref="E564" r:id="rId145" display="https://www.filmaffinity.com/es/film122880.html" xr:uid="{C86D3CF7-7EAA-4C3F-B3D1-1DEF6C8CC30F}"/>
    <hyperlink ref="E573" r:id="rId146" display="https://www.filmaffinity.com/es/film728672.html" xr:uid="{0318BC73-6E18-4303-A541-34968474FA6E}"/>
    <hyperlink ref="E574" r:id="rId147" display="https://www.filmaffinity.com/es/film472764.html" xr:uid="{A48FE578-C10B-46A5-B9BD-6E15CF7A7E34}"/>
    <hyperlink ref="E579" r:id="rId148" display="https://www.filmaffinity.com/es/film986344.html" xr:uid="{39ECD1A5-753D-4347-9450-E0AD7DE93D5A}"/>
    <hyperlink ref="E580" r:id="rId149" display="https://www.filmaffinity.com/es/film170770.html" xr:uid="{1D33037E-DFD0-4914-AC22-D4E4CA2367B8}"/>
    <hyperlink ref="E581" r:id="rId150" display="https://www.filmaffinity.com/es/film411509.html" xr:uid="{00184F3A-0130-4BEF-A0FC-752DE12A6970}"/>
    <hyperlink ref="E586" r:id="rId151" display="https://www.filmaffinity.com/es/film832057.html" xr:uid="{47BE7A33-63DB-4A0B-8AC3-4297416DBC38}"/>
    <hyperlink ref="E587" r:id="rId152" display="https://www.filmaffinity.com/es/film372126.html" xr:uid="{647E1E4E-BFD4-4095-9882-D4723039B8A3}"/>
    <hyperlink ref="E588" r:id="rId153" display="https://www.filmaffinity.com/es/film336273.html" xr:uid="{23D12542-A3E6-42A8-A6A9-B72830A6ADF8}"/>
    <hyperlink ref="E589" r:id="rId154" display="https://www.filmaffinity.com/es/film570442.html" xr:uid="{E8BE1302-E1A3-4881-9E6C-E501FE84BAAB}"/>
    <hyperlink ref="E590" r:id="rId155" display="https://www.filmaffinity.com/es/film799532.html" xr:uid="{7257686C-CA78-4193-AE83-33EAC09AF171}"/>
    <hyperlink ref="E591" r:id="rId156" display="https://www.filmaffinity.com/es/film392189.html" xr:uid="{18177C86-C76A-42D1-90AE-0C2C3725ECC9}"/>
    <hyperlink ref="E600" r:id="rId157" display="https://www.filmaffinity.com/es/film936603.html" xr:uid="{FD811008-AF63-4879-8DA4-48A2B77B8219}"/>
    <hyperlink ref="E601" r:id="rId158" display="https://www.filmaffinity.com/es/film417416.html" xr:uid="{B57C0BF0-D6C8-48B4-BAA8-473C3A00A460}"/>
    <hyperlink ref="E602" r:id="rId159" display="https://www.filmaffinity.com/es/film586293.html" xr:uid="{6653084D-CDDF-4396-9964-D45A87D010AD}"/>
    <hyperlink ref="E603" r:id="rId160" display="https://www.filmaffinity.com/es/film651402.html" xr:uid="{5CCADC28-916D-4C91-A7FD-AFA5B8D581F0}"/>
    <hyperlink ref="E608" r:id="rId161" display="https://www.filmaffinity.com/es/film105104.html" xr:uid="{6E496F82-9ABF-423B-B990-A2AF0A1DEC85}"/>
    <hyperlink ref="E609" r:id="rId162" display="https://www.filmaffinity.com/es/film204633.html" xr:uid="{820A6D71-A678-4EEC-B924-544C92885EDA}"/>
    <hyperlink ref="E633" r:id="rId163" display="https://www.filmaffinity.com/es/film883980.html" xr:uid="{8FE44C8A-1CE8-4875-8BFB-C2D30789AE23}"/>
    <hyperlink ref="E634" r:id="rId164" display="https://www.filmaffinity.com/es/film301570.html" xr:uid="{B6E9A4C9-C9E5-4414-9EC6-FFEF59E3D57F}"/>
    <hyperlink ref="E649" r:id="rId165" display="https://www.filmaffinity.com/es/film922728.html" xr:uid="{6F42A829-EF0A-4DD1-88C3-0A3ACA9E59C7}"/>
    <hyperlink ref="E650" r:id="rId166" display="https://www.filmaffinity.com/es/film890773.html" xr:uid="{E6A48F4D-1A75-4FBE-86B7-5544D7C6E301}"/>
    <hyperlink ref="E651" r:id="rId167" display="https://www.filmaffinity.com/es/film999999.html" xr:uid="{A2464F7E-7FD7-4795-AC34-1AE37CC6FD7A}"/>
    <hyperlink ref="E679" r:id="rId168" display="https://www.filmaffinity.com/es/film734628.html" xr:uid="{2949DF13-18B7-4091-AB5C-1AAC8D3521F0}"/>
    <hyperlink ref="E680" r:id="rId169" display="https://www.filmaffinity.com/es/film313105.html" xr:uid="{AC2EF3A1-677C-4882-A3E6-772CB8B0B379}"/>
    <hyperlink ref="E681" r:id="rId170" display="https://www.filmaffinity.com/es/film618194.html" xr:uid="{0EB5E23B-AC0B-4AEC-900B-BA5588C049C7}"/>
    <hyperlink ref="E682" r:id="rId171" display="https://www.filmaffinity.com/es/film970640.html" xr:uid="{ED6EFD31-464C-46C6-9435-97C0B5121C10}"/>
    <hyperlink ref="E683" r:id="rId172" display="https://www.filmaffinity.com/es/film823934.html" xr:uid="{3D3CAC7C-8A9A-4695-B8EE-A0ADD2E9077A}"/>
    <hyperlink ref="E684" r:id="rId173" display="https://www.filmaffinity.com/es/film809946.html" xr:uid="{1C7942C1-CBB4-4EA2-8BE4-679278E09021}"/>
    <hyperlink ref="E685" r:id="rId174" display="https://www.filmaffinity.com/es/film751179.html" xr:uid="{E7C4C475-1528-4BAB-8689-43FD34A33041}"/>
    <hyperlink ref="E686" r:id="rId175" display="https://www.filmaffinity.com/es/film900301.html" xr:uid="{58BF915F-D5C8-466C-8F04-13E8B6373E72}"/>
    <hyperlink ref="E687" r:id="rId176" display="https://www.filmaffinity.com/es/film785986.html" xr:uid="{D32EE0B2-17FE-4BB6-A6C4-C5B0FA3FC51E}"/>
    <hyperlink ref="E688" r:id="rId177" display="https://www.filmaffinity.com/es/film303193.html" xr:uid="{B94762EE-CE89-4888-A8D9-166E467552E6}"/>
    <hyperlink ref="E689" r:id="rId178" display="https://www.filmaffinity.com/es/film311420.html" xr:uid="{5C195989-9A4D-4530-970A-9E94F37C1887}"/>
    <hyperlink ref="E690" r:id="rId179" display="https://www.filmaffinity.com/es/film582176.html" xr:uid="{922F85B5-4EC0-412D-A9B3-376374559CE5}"/>
    <hyperlink ref="E691" r:id="rId180" display="https://www.filmaffinity.com/es/film864581.html" xr:uid="{45545C58-A95B-4790-83C9-6A50E09FFD72}"/>
    <hyperlink ref="E692" r:id="rId181" display="https://www.filmaffinity.com/es/film267439.html" xr:uid="{9112EE0A-B20F-4525-93F2-89E02D75EB27}"/>
    <hyperlink ref="E693" r:id="rId182" display="https://www.filmaffinity.com/es/film153667.html" xr:uid="{BF4FDDF9-AD09-43F9-B946-C50D62CE4DD2}"/>
    <hyperlink ref="E694" r:id="rId183" display="https://www.filmaffinity.com/es/film813197.html" xr:uid="{C7B33788-3331-4D9E-908B-6A5E0C46724A}"/>
    <hyperlink ref="E695" r:id="rId184" display="https://www.filmaffinity.com/es/film678897.html" xr:uid="{408BE3D9-E229-4481-B073-1D5DCD780506}"/>
    <hyperlink ref="E696" r:id="rId185" display="https://www.filmaffinity.com/es/film330328.html" xr:uid="{306B2C73-C5B9-4AB0-93D9-E65DB50C848D}"/>
    <hyperlink ref="E697" r:id="rId186" display="https://www.filmaffinity.com/es/film149690.html" xr:uid="{FC30F063-3F76-4463-AC8F-40A3FE59A5B7}"/>
    <hyperlink ref="E698" r:id="rId187" display="https://www.filmaffinity.com/es/film502321.html" xr:uid="{681C1200-6401-4E88-ABF8-386E7615999F}"/>
    <hyperlink ref="E699" r:id="rId188" display="https://www.filmaffinity.com/es/film535093.html" xr:uid="{47309D5D-246B-4123-8F49-6B92DA8BA7C8}"/>
    <hyperlink ref="E700" r:id="rId189" display="https://www.filmaffinity.com/es/film670342.html" xr:uid="{5A4C211B-0F77-460D-B505-7B222DFEF679}"/>
    <hyperlink ref="E701" r:id="rId190" display="https://www.filmaffinity.com/es/film510598.html" xr:uid="{91050907-2B92-40B1-856C-ED4F9B494EE9}"/>
    <hyperlink ref="E702" r:id="rId191" display="https://www.filmaffinity.com/es/film157007.html" xr:uid="{F7E4FA2D-DA0C-4D28-B155-9CC878155D6D}"/>
    <hyperlink ref="E783" r:id="rId192" display="https://www.filmaffinity.com/es/film971189.html" xr:uid="{60202130-7B14-4314-B11D-55655C9AA26A}"/>
    <hyperlink ref="E784" r:id="rId193" display="https://www.filmaffinity.com/es/film748998.html" xr:uid="{821A1DB2-BA45-4A76-B7C1-0F19E7F06AD7}"/>
    <hyperlink ref="E785" r:id="rId194" display="https://www.filmaffinity.com/es/film854859.html" xr:uid="{1B3132E5-9608-46A2-8E68-C8F4641D1B59}"/>
    <hyperlink ref="E792" r:id="rId195" display="https://www.filmaffinity.com/es/film426212.html" xr:uid="{8BE10F5D-DC21-4E48-8653-4883E802B30B}"/>
    <hyperlink ref="E793" r:id="rId196" display="https://www.filmaffinity.com/es/film813874.html" xr:uid="{928B3DB4-1BAF-46A7-8DFE-39F4D4A45619}"/>
    <hyperlink ref="E794" r:id="rId197" display="https://www.filmaffinity.com/es/film743733.html" xr:uid="{BBBD7A45-01CB-4CDC-9523-071A0712A86E}"/>
    <hyperlink ref="E808" r:id="rId198" display="https://www.filmaffinity.com/es/film176425.html" xr:uid="{917DE7BD-D6FA-48EE-A0C4-DD3445ABE4B3}"/>
    <hyperlink ref="E809" r:id="rId199" display="https://www.filmaffinity.com/es/film190381.html" xr:uid="{444A8A7D-4390-47A1-8B71-72CF8C6AF25B}"/>
    <hyperlink ref="E810" r:id="rId200" display="https://www.filmaffinity.com/es/film438937.html" xr:uid="{95AD32AE-3204-41F9-9081-EDB042881C0A}"/>
    <hyperlink ref="E811" r:id="rId201" display="https://www.filmaffinity.com/es/film550475.html" xr:uid="{E1FB7854-A714-4178-B1AD-DA1382443753}"/>
    <hyperlink ref="E812" r:id="rId202" display="https://www.filmaffinity.com/es/film715979.html" xr:uid="{4E2AB070-D015-47A1-83E3-43A4C5C2B3BB}"/>
    <hyperlink ref="E813" r:id="rId203" display="https://www.filmaffinity.com/es/film859124.html" xr:uid="{A3FE7516-205D-4671-A021-6F43C8CAB202}"/>
    <hyperlink ref="E814" r:id="rId204" display="https://www.filmaffinity.com/es/film366450.html" xr:uid="{C203C325-F074-4CDC-9C54-2D9146EB727D}"/>
    <hyperlink ref="E815" r:id="rId205" display="https://www.filmaffinity.com/es/film509262.html" xr:uid="{6321DB37-096B-40D1-B454-2EBB061F20A8}"/>
    <hyperlink ref="E857" r:id="rId206" display="https://www.filmaffinity.com/es/film386297.html" xr:uid="{BDD7317B-96E6-4E03-A09D-675AD8830994}"/>
    <hyperlink ref="E858" r:id="rId207" display="https://www.filmaffinity.com/es/film909043.html" xr:uid="{D78A522E-85BF-4B83-A910-E28CAA14C380}"/>
    <hyperlink ref="E859" r:id="rId208" display="https://www.filmaffinity.com/es/film911928.html" xr:uid="{8F2A48F9-4C0F-4D1B-A593-6E234B4EC623}"/>
    <hyperlink ref="E860" r:id="rId209" display="https://www.filmaffinity.com/es/film582847.html" xr:uid="{2702BC29-A1F0-40B6-90A6-5F95902590A2}"/>
    <hyperlink ref="E856" r:id="rId210" display="https://www.filmaffinity.com/es/film513411.html" xr:uid="{3C614C63-7241-4DBD-9B66-11AED128455A}"/>
    <hyperlink ref="E875" r:id="rId211" display="https://www.filmaffinity.com/es/film520253.html" xr:uid="{E54EC1D8-E1CA-4685-93C1-3B1A0D09B3EC}"/>
    <hyperlink ref="E876" r:id="rId212" display="https://www.filmaffinity.com/es/film272141.html" xr:uid="{97A3DC5F-A3D0-465F-A074-F1D4965D2C51}"/>
    <hyperlink ref="E976" r:id="rId213" display="https://www.filmaffinity.com/es/film932476.html" xr:uid="{DFF40034-A3E7-4D83-9D35-216EE8827821}"/>
    <hyperlink ref="E977" r:id="rId214" display="https://www.filmaffinity.com/es/film349820.html" xr:uid="{F8B5E20F-2065-47A7-B8D7-18B1AA43833C}"/>
    <hyperlink ref="E978" r:id="rId215" display="https://www.filmaffinity.com/es/film257620.html" xr:uid="{3AD1BCA4-688D-4A41-B2A3-BB7435FA6477}"/>
    <hyperlink ref="E986" r:id="rId216" display="https://www.filmaffinity.com/es/film675920.html" xr:uid="{37E6398A-96E1-4219-BCF5-3E6F0F8FF8F6}"/>
    <hyperlink ref="E987" r:id="rId217" display="https://www.filmaffinity.com/es/film748298.html" xr:uid="{6B89813F-03E6-47E9-BEF3-F6F645E31DFC}"/>
    <hyperlink ref="E993" r:id="rId218" display="https://www.filmaffinity.com/es/film425214.html" xr:uid="{73736F92-7675-478E-B040-D04913B4A83A}"/>
    <hyperlink ref="E994" r:id="rId219" display="https://www.filmaffinity.com/es/film250881.html" xr:uid="{F7989EEB-EDB1-4F3F-AE07-C709049E8D5F}"/>
    <hyperlink ref="E1005" r:id="rId220" display="https://www.filmaffinity.com/es/film814920.html" xr:uid="{75CC39EF-66A3-4DBF-A9D6-7A5FFAA1E0DB}"/>
    <hyperlink ref="E1006" r:id="rId221" display="https://www.filmaffinity.com/es/film106762.html" xr:uid="{31443EFE-7BB0-470C-9C11-B5448805FAE8}"/>
    <hyperlink ref="E1026" r:id="rId222" display="https://www.filmaffinity.com/es/film467040.html" xr:uid="{941F9BA5-5FF7-4A10-81BD-0575FB4F2958}"/>
    <hyperlink ref="E1027" r:id="rId223" display="https://www.filmaffinity.com/es/film260654.html" xr:uid="{B389C3EC-E1E8-4331-9904-9CE6477941E6}"/>
    <hyperlink ref="E1028" r:id="rId224" display="https://www.filmaffinity.com/es/film195486.html" xr:uid="{09B4E459-7944-43D2-9752-E3EC49A1F478}"/>
    <hyperlink ref="E1052" r:id="rId225" display="https://www.filmaffinity.com/es/film183669.html" xr:uid="{368DB3E6-F663-4D2F-98A6-89CCD77999A4}"/>
    <hyperlink ref="E1053" r:id="rId226" display="https://www.filmaffinity.com/es/film652110.html" xr:uid="{AC238D76-50FC-4499-8A3A-B982337D0AE8}"/>
    <hyperlink ref="E1044" r:id="rId227" display="https://www.filmaffinity.com/es/film152490.html" xr:uid="{B3194453-1B09-4CD2-8901-898A97F3DC82}"/>
    <hyperlink ref="E1045" r:id="rId228" display="https://www.filmaffinity.com/es/film711732.html" xr:uid="{9C054AD3-47B2-4EE2-A26B-1564ED8F0F92}"/>
    <hyperlink ref="E1063" r:id="rId229" display="https://www.filmaffinity.com/es/film111692.html" xr:uid="{9C52B3D2-3339-468A-9CB9-CC9A5ED67AFA}"/>
    <hyperlink ref="E1064" r:id="rId230" display="https://www.filmaffinity.com/es/film562653.html" xr:uid="{865EB820-6648-4354-BCB8-5E06FC71DB6D}"/>
    <hyperlink ref="E1069" r:id="rId231" display="https://www.filmaffinity.com/es/film837257.html" xr:uid="{E9C043D6-37DA-4778-A61F-0D8B510E2B67}"/>
    <hyperlink ref="E1070" r:id="rId232" display="https://www.filmaffinity.com/es/film331787.html" xr:uid="{E42CCF43-75B6-4142-937E-7119F1FF9D22}"/>
    <hyperlink ref="E1071" r:id="rId233" display="https://www.filmaffinity.com/es/film824635.html" xr:uid="{6C061803-D618-48ED-BD89-13AA4FBDB324}"/>
    <hyperlink ref="E1074" r:id="rId234" display="https://www.filmaffinity.com/es/film516020.html" xr:uid="{BCB59AE5-15FD-4E2D-B42A-8815225BF9A1}"/>
    <hyperlink ref="E1075" r:id="rId235" display="https://www.filmaffinity.com/es/film616895.html" xr:uid="{4F66E37E-12E5-4583-A0F7-80CC47F4873A}"/>
    <hyperlink ref="E1082" r:id="rId236" display="https://www.filmaffinity.com/es/film277512.html" xr:uid="{0949C6D8-733C-492D-8C87-85B1F2894391}"/>
    <hyperlink ref="E1098" r:id="rId237" display="https://www.filmaffinity.com/es/film922584.html" xr:uid="{15B9F22E-5709-4E62-A339-45BC268151BD}"/>
    <hyperlink ref="E1099" r:id="rId238" display="https://www.filmaffinity.com/es/film114579.html" xr:uid="{F3D2B95D-F0E1-4C53-AE1D-58588A1DC0F2}"/>
    <hyperlink ref="E1105" r:id="rId239" display="https://www.filmaffinity.com/es/film575554.html" xr:uid="{09909FEA-0913-41D0-B0C3-B1E0B2CADAD6}"/>
    <hyperlink ref="E1106" r:id="rId240" display="https://www.filmaffinity.com/es/film739823.html" xr:uid="{34A28C3C-259F-4169-AEA7-464B27DC087E}"/>
    <hyperlink ref="E1115" r:id="rId241" display="https://www.filmaffinity.com/es/film309023.html" xr:uid="{3D02A8B5-043A-425C-85F9-27C81DB19F60}"/>
    <hyperlink ref="E1116" r:id="rId242" display="https://www.filmaffinity.com/es/film775323.html" xr:uid="{C7C189FF-7E80-402A-AE5C-3BED67F6D422}"/>
    <hyperlink ref="E1117" r:id="rId243" display="https://www.filmaffinity.com/es/film236795.html" xr:uid="{C12E16DE-4A87-4902-B701-4DE2BAEE9AF0}"/>
    <hyperlink ref="E1120" r:id="rId244" display="https://www.filmaffinity.com/es/film986797.html" xr:uid="{1CCF063F-306C-4DAC-96D4-9C346853CE40}"/>
    <hyperlink ref="E1121" r:id="rId245" display="https://www.filmaffinity.com/es/film908796.html" xr:uid="{1DC615EB-8DD3-40B8-B112-2155DE214C85}"/>
    <hyperlink ref="E1131" r:id="rId246" display="https://www.filmaffinity.com/es/film469639.html" xr:uid="{A4E7B758-BD85-4B41-A19B-993CBE5051C0}"/>
    <hyperlink ref="E1132" r:id="rId247" display="https://www.filmaffinity.com/es/film570857.html" xr:uid="{7A8DB5B2-C0D7-4CC7-9504-ADA01F11A28B}"/>
    <hyperlink ref="E1140" r:id="rId248" display="https://www.filmaffinity.com/es/film528679.html" xr:uid="{3CCF7D30-E97B-4F15-9F20-56AC80A97130}"/>
    <hyperlink ref="E1141" r:id="rId249" display="https://www.filmaffinity.com/es/film914050.html" xr:uid="{2FC5EE39-ED39-4E35-99EB-95BDAE0F72CD}"/>
    <hyperlink ref="E1146" r:id="rId250" display="https://www.filmaffinity.com/es/film192554.html" xr:uid="{65D2BDA2-2A2B-4B09-B863-252A1B8A2EC8}"/>
    <hyperlink ref="E1147" r:id="rId251" display="https://www.filmaffinity.com/es/film734637.html" xr:uid="{9D6A6EB1-2F5B-4F67-87AB-2D4B3C9E07B8}"/>
    <hyperlink ref="E1164" r:id="rId252" display="https://www.filmaffinity.com/es/film988480.html" xr:uid="{F9A4E073-A45F-42E0-A3E4-DE993C47DAA3}"/>
    <hyperlink ref="E1165" r:id="rId253" display="https://www.filmaffinity.com/es/film697332.html" xr:uid="{D67BF974-830D-4C38-A16A-300A60DE477C}"/>
    <hyperlink ref="E1174" r:id="rId254" display="https://www.filmaffinity.com/es/film232939.html" xr:uid="{4EC0B02A-58C1-4A47-BB06-02AED5BD83D8}"/>
    <hyperlink ref="E1175" r:id="rId255" display="https://www.filmaffinity.com/es/film664824.html" xr:uid="{042B611E-1934-4BA8-BEDD-496F10897D93}"/>
    <hyperlink ref="E1181" r:id="rId256" display="https://www.filmaffinity.com/es/film677939.html" xr:uid="{137AF70B-6F47-4D42-99DC-FDB380EAF5F7}"/>
    <hyperlink ref="E1182" r:id="rId257" display="https://www.filmaffinity.com/es/film149099.html" xr:uid="{4E676637-4F5C-4B17-B888-22370993895C}"/>
    <hyperlink ref="E1226" r:id="rId258" display="https://www.filmaffinity.com/es/film202552.html" xr:uid="{4AE6D9AC-3FDE-47BE-B66B-8279743C40BF}"/>
    <hyperlink ref="E1227" r:id="rId259" display="https://www.filmaffinity.com/es/film790182.html" xr:uid="{89ADC334-E45D-4BCC-A8EE-C1266F75664C}"/>
    <hyperlink ref="E1228" r:id="rId260" display="https://www.filmaffinity.com/es/film465687.html" xr:uid="{6AA4AD79-FAB7-448A-AD3C-02853E0EB013}"/>
    <hyperlink ref="E1239" r:id="rId261" display="https://www.filmaffinity.com/es/film279404.html" xr:uid="{8613D783-CECB-4B66-A3FC-8641C0E3EEFD}"/>
    <hyperlink ref="E1240" r:id="rId262" display="https://www.filmaffinity.com/es/film706641.html" xr:uid="{1AF95E59-DACF-4509-8B51-682C66B88D51}"/>
    <hyperlink ref="E1245" r:id="rId263" display="https://www.filmaffinity.com/es/film476746.html" xr:uid="{8EEC33C6-1F47-4038-A70E-EABD5196DA26}"/>
    <hyperlink ref="E1246" r:id="rId264" display="https://www.filmaffinity.com/es/film899495.html" xr:uid="{7BDF0BAE-07D3-43C1-8ABD-78E93DA65C2D}"/>
    <hyperlink ref="E1251" r:id="rId265" display="https://www.filmaffinity.com/es/film218379.html" xr:uid="{65F143AE-008B-40E6-8423-878D03A371C5}"/>
    <hyperlink ref="E1252" r:id="rId266" display="https://www.filmaffinity.com/es/film894731.html" xr:uid="{73708E5F-1FB6-4BC7-B306-5D4FC3CB9FDA}"/>
    <hyperlink ref="E1276" r:id="rId267" display="https://www.filmaffinity.com/es/film687980.html" xr:uid="{46D0D13F-CF37-41AF-8A19-AB0274CDBF7B}"/>
    <hyperlink ref="E1277" r:id="rId268" display="https://www.filmaffinity.com/es/film689107.html" xr:uid="{44E582DB-FAF6-4092-8140-6853BECCBCF8}"/>
    <hyperlink ref="E1278" r:id="rId269" display="https://www.filmaffinity.com/es/film923497.html" xr:uid="{D638B49F-091B-497A-8168-49B79220D86C}"/>
    <hyperlink ref="E1281" r:id="rId270" display="https://www.filmaffinity.com/es/film354305.html" xr:uid="{35823C8C-5E08-491E-8B63-B33950820954}"/>
    <hyperlink ref="E1282" r:id="rId271" display="https://www.filmaffinity.com/es/film680171.html" xr:uid="{8346409A-CDAA-4AA1-9873-EEE62D9CA46A}"/>
    <hyperlink ref="E1261" r:id="rId272" display="https://www.filmaffinity.com/es/film770715.html" xr:uid="{EA10E8F6-7C11-4E49-8B30-789E547353ED}"/>
    <hyperlink ref="E1262" r:id="rId273" display="https://www.filmaffinity.com/es/film742468.html" xr:uid="{DE1602ED-1B56-4031-AE79-4A7AE8B623D3}"/>
    <hyperlink ref="E1292" r:id="rId274" display="https://www.filmaffinity.com/es/film267008.html" xr:uid="{B08EB52F-62F6-4183-A8BC-B0BB8370A87F}"/>
    <hyperlink ref="E1293" r:id="rId275" display="https://www.filmaffinity.com/es/film385996.html" xr:uid="{8B6C6B9A-66B8-47B5-BD98-45C352416114}"/>
    <hyperlink ref="E1303" r:id="rId276" display="https://www.filmaffinity.com/es/film259057.html" xr:uid="{0347EEEC-9379-4319-96C0-03740E406CD0}"/>
    <hyperlink ref="E1304" r:id="rId277" display="https://www.filmaffinity.com/es/film880221.html" xr:uid="{EFB6300C-3573-4986-97A7-96071B7AA8B7}"/>
    <hyperlink ref="E1305" r:id="rId278" display="https://www.filmaffinity.com/es/film401079.html" xr:uid="{F2B5E79B-5AE8-4744-98DC-5537A4641F39}"/>
    <hyperlink ref="E1308" r:id="rId279" display="https://www.filmaffinity.com/es/film170179.html" xr:uid="{92A36FE6-E684-4DCD-9DA3-6DFACFDEEB0D}"/>
    <hyperlink ref="E1309" r:id="rId280" display="https://www.filmaffinity.com/es/film209211.html" xr:uid="{2E7419C2-CA35-4F93-BCF8-52F399F11F8C}"/>
    <hyperlink ref="E1323" r:id="rId281" display="https://www.filmaffinity.com/es/film687121.html" xr:uid="{2DB4309C-ABCF-4459-924D-83EC6A8E3D91}"/>
    <hyperlink ref="E1324" r:id="rId282" display="https://www.filmaffinity.com/es/film127205.html" xr:uid="{0F43FD21-2F7B-41F2-AC3A-3E638DDAA711}"/>
    <hyperlink ref="E1333" r:id="rId283" display="https://www.filmaffinity.com/es/film796625.html" xr:uid="{22B24C16-9CAF-47AF-97D6-DAD999FF259C}"/>
    <hyperlink ref="E1334" r:id="rId284" display="https://www.filmaffinity.com/es/film411011.html" xr:uid="{03979E21-182F-4AE7-B823-52E004EB12BB}"/>
    <hyperlink ref="E1341" r:id="rId285" display="https://www.filmaffinity.com/es/film304107.html" xr:uid="{F33234B1-13C0-46E0-B78F-5E054F410594}"/>
    <hyperlink ref="E1342" r:id="rId286" display="https://www.filmaffinity.com/es/film576352.html" xr:uid="{4987CE4F-B05E-468F-8616-BA5AB900903C}"/>
    <hyperlink ref="E1366" r:id="rId287" display="https://www.filmaffinity.com/es/film242422.html" xr:uid="{5B67A268-F62E-46EC-9AD3-A5F6D143ED84}"/>
    <hyperlink ref="E1367" r:id="rId288" display="https://www.filmaffinity.com/es/film554517.html" xr:uid="{B331F7A0-BD7F-42BA-865C-D01A5B4F28DF}"/>
    <hyperlink ref="E1380" r:id="rId289" display="https://www.filmaffinity.com/es/film334167.html" xr:uid="{410FE0F2-A98D-49D4-BD05-A435E983B044}"/>
    <hyperlink ref="E1381" r:id="rId290" display="https://www.filmaffinity.com/es/film846518.html" xr:uid="{8999BFBA-6BA5-429E-B153-A30F998A90AC}"/>
    <hyperlink ref="E1391" r:id="rId291" display="https://www.filmaffinity.com/es/film456221.html" xr:uid="{75ADE4FC-6615-40DC-A223-EFEF6DFE73D5}"/>
    <hyperlink ref="E1392" r:id="rId292" display="https://www.filmaffinity.com/es/film113665.html" xr:uid="{E231DA32-BBB9-4980-83A3-A161ECF9022D}"/>
    <hyperlink ref="E1398" r:id="rId293" display="https://www.filmaffinity.com/es/film755854.html" xr:uid="{2A5A07B0-1A9F-48B5-8F72-0E3CC22D06D5}"/>
    <hyperlink ref="E1399" r:id="rId294" display="https://www.filmaffinity.com/es/film283264.html" xr:uid="{941F8527-66CA-403B-B70A-1ACF549AFD88}"/>
    <hyperlink ref="E1404" r:id="rId295" display="https://www.filmaffinity.com/es/film804643.html" xr:uid="{141CE0D3-F70F-448C-B84C-0AB759EB4245}"/>
    <hyperlink ref="E1405" r:id="rId296" display="https://www.filmaffinity.com/es/film465787.html" xr:uid="{F5F73FBD-6240-4AE4-8E99-B23566F672E8}"/>
    <hyperlink ref="E1410" r:id="rId297" display="https://www.filmaffinity.com/es/film473854.html" xr:uid="{CBAF48C3-307E-42CB-846F-E9AE2D846817}"/>
    <hyperlink ref="E1411" r:id="rId298" display="https://www.filmaffinity.com/es/film262430.html" xr:uid="{D4CFCCDA-8C4E-4127-840F-04FFD69A8DFD}"/>
    <hyperlink ref="E1412" r:id="rId299" display="https://www.filmaffinity.com/es/film686407.html" xr:uid="{65B050C1-C0C2-4C45-8E6A-89EB7DC18321}"/>
    <hyperlink ref="E1435" r:id="rId300" display="https://www.filmaffinity.com/es/film188125.html" xr:uid="{861A330E-D9D3-476F-B66E-9FAC4868136F}"/>
    <hyperlink ref="E1436" r:id="rId301" display="https://www.filmaffinity.com/es/film363337.html" xr:uid="{6FACBFB2-8D0F-4BA1-AB6D-FD1F377A934D}"/>
    <hyperlink ref="E1447" r:id="rId302" display="https://www.filmaffinity.com/es/film265349.html" xr:uid="{5ADC8A53-CED4-4392-B72E-29DD5C735E2D}"/>
    <hyperlink ref="E1448" r:id="rId303" display="https://www.filmaffinity.com/es/film194402.html" xr:uid="{B58F7AD7-ABE1-4CF0-AB96-BBC4B56725EE}"/>
    <hyperlink ref="E988" r:id="rId304" display="https://www.filmaffinity.com/es/film964268.html" xr:uid="{319623A4-7556-41C1-BDEB-EBEC29B62D08}"/>
    <hyperlink ref="E989" r:id="rId305" display="https://www.filmaffinity.com/es/film145687.html" xr:uid="{65E6AE98-53CD-451D-A91D-3526D476EBBE}"/>
    <hyperlink ref="E995" r:id="rId306" display="https://www.filmaffinity.com/es/film767331.html" xr:uid="{159174BF-5B46-436D-942B-E7457EF353F8}"/>
    <hyperlink ref="E996" r:id="rId307" display="https://www.filmaffinity.com/es/film899081.html" xr:uid="{144849D9-DA90-408E-9B5A-BB20B7B7F1A6}"/>
    <hyperlink ref="E997" r:id="rId308" display="https://www.filmaffinity.com/es/film981330.html" xr:uid="{C1EBED51-58AB-4BFE-B23D-531F90D8B955}"/>
    <hyperlink ref="E998" r:id="rId309" display="https://www.filmaffinity.com/es/film286514.html" xr:uid="{CEEBD6FD-8082-459D-9ECD-6132778FDC4C}"/>
    <hyperlink ref="E1007" r:id="rId310" display="https://www.filmaffinity.com/es/film678420.html" xr:uid="{699E20E3-6AC3-4D7C-B687-A666846F3502}"/>
    <hyperlink ref="E1008" r:id="rId311" display="https://www.filmaffinity.com/es/film948936.html" xr:uid="{4D92C061-43BB-4684-8212-3340C7887998}"/>
    <hyperlink ref="E1009" r:id="rId312" display="https://www.filmaffinity.com/es/film338095.html" xr:uid="{33333958-F7E5-4FB9-A5CA-D88D0F5B02EA}"/>
    <hyperlink ref="E1010" r:id="rId313" display="https://www.filmaffinity.com/es/film952374.html" xr:uid="{48306CC7-3F9C-4968-9912-3F75861DB0A6}"/>
    <hyperlink ref="E1011" r:id="rId314" display="https://www.filmaffinity.com/es/film255406.html" xr:uid="{FB427F3C-9492-41AE-B3CE-6184A1717825}"/>
    <hyperlink ref="E1046" r:id="rId315" display="https://www.filmaffinity.com/es/film988008.html" xr:uid="{A388CD4A-20A7-4625-AF7A-7E367477834F}"/>
    <hyperlink ref="E1047" r:id="rId316" display="https://www.filmaffinity.com/es/film843613.html" xr:uid="{D4E0C30D-ABA7-4917-8BFE-C1737B6798F2}"/>
    <hyperlink ref="E1048" r:id="rId317" display="https://www.filmaffinity.com/es/film283552.html" xr:uid="{4C5F60DE-3F88-474B-A1A4-81A56A758E3E}"/>
    <hyperlink ref="E1054" r:id="rId318" display="https://www.filmaffinity.com/es/film229708.html" xr:uid="{84D2EDE5-CA61-44C0-849C-CA76047FF046}"/>
    <hyperlink ref="E1055" r:id="rId319" display="https://www.filmaffinity.com/es/film853742.html" xr:uid="{C1AD1DAC-8B91-40A6-87D8-99C1E2F4C100}"/>
    <hyperlink ref="E1056" r:id="rId320" display="https://www.filmaffinity.com/es/film428887.html" xr:uid="{6A3396DA-EF56-4455-9847-1EFD7AB23EAF}"/>
    <hyperlink ref="E1057" r:id="rId321" display="https://www.filmaffinity.com/es/film141666.html" xr:uid="{80EE0D3C-E5D6-4E42-B27C-AC52C56D283C}"/>
    <hyperlink ref="E1058" r:id="rId322" display="https://www.filmaffinity.com/es/film798596.html" xr:uid="{11688545-0450-4AAF-9F9B-52F4033E228A}"/>
    <hyperlink ref="E1059" r:id="rId323" display="https://www.filmaffinity.com/es/film705124.html" xr:uid="{6B688EC4-92F4-4095-90B9-637FD6FCB513}"/>
    <hyperlink ref="E1060" r:id="rId324" display="https://www.filmaffinity.com/es/film560345.html" xr:uid="{229C0F8D-7DEA-4E92-8C32-62FFB404E8AE}"/>
    <hyperlink ref="E1065" r:id="rId325" display="https://www.filmaffinity.com/es/film143000.html" xr:uid="{F8EB7779-6526-45E9-A9FE-52577F004C0C}"/>
    <hyperlink ref="E1066" r:id="rId326" display="https://www.filmaffinity.com/es/film854025.html" xr:uid="{D72E7BAC-B26D-459D-97F5-4F35E71F201D}"/>
    <hyperlink ref="E1076" r:id="rId327" display="https://www.filmaffinity.com/es/film990894.html" xr:uid="{D286134E-20D8-46D3-9B3E-0A79B5797BF6}"/>
    <hyperlink ref="E1077" r:id="rId328" display="https://www.filmaffinity.com/es/film240168.html" xr:uid="{D71DDA43-9F3C-48A6-A281-434BC5F989BF}"/>
    <hyperlink ref="E1078" r:id="rId329" display="https://www.filmaffinity.com/es/film197671.html" xr:uid="{818EDDD0-2DC0-478A-9147-1E99D5FF2A3F}"/>
    <hyperlink ref="E1083" r:id="rId330" display="https://www.filmaffinity.com/es/film613045.html" xr:uid="{DFD3E219-9D00-4DE4-A8D8-E937509B6827}"/>
    <hyperlink ref="E1084" r:id="rId331" display="https://www.filmaffinity.com/es/film314273.html" xr:uid="{273B9794-01F4-465B-8842-E26FDE409731}"/>
    <hyperlink ref="E1100" r:id="rId332" display="https://www.filmaffinity.com/es/film957872.html" xr:uid="{82BB4E6E-49C3-4B88-ACCF-02470D33FC50}"/>
    <hyperlink ref="E1101" r:id="rId333" display="https://www.filmaffinity.com/es/film911037.html" xr:uid="{7E8CCEAB-B1E9-4006-B205-A5B4A0F21D0F}"/>
    <hyperlink ref="E1102" r:id="rId334" display="https://www.filmaffinity.com/es/film304456.html" xr:uid="{EF6AB160-DCA3-4F89-8869-58027183C098}"/>
    <hyperlink ref="E1107" r:id="rId335" display="https://www.filmaffinity.com/es/film774169.html" xr:uid="{792AD7A8-CC9B-4C49-822E-6C67527B3A45}"/>
    <hyperlink ref="E1108" r:id="rId336" display="https://www.filmaffinity.com/es/film310902.html" xr:uid="{7EC6B1DD-7656-49A8-8E04-648D7C425122}"/>
    <hyperlink ref="E1122" r:id="rId337" display="https://www.filmaffinity.com/es/film183018.html" xr:uid="{F861E27E-5C7C-47B1-8575-2F6E0AC7869F}"/>
    <hyperlink ref="E1123" r:id="rId338" display="https://www.filmaffinity.com/es/film530747.html" xr:uid="{70F7118C-2F8B-45DD-AC2E-058EEAE6F429}"/>
    <hyperlink ref="E1124" r:id="rId339" display="https://www.filmaffinity.com/es/film386789.html" xr:uid="{34307318-54C2-4DB8-BC86-F8EF72486011}"/>
    <hyperlink ref="E1133" r:id="rId340" display="https://www.filmaffinity.com/es/film701328.html" xr:uid="{467D4CC1-586D-40B4-9DF8-FDEC095EB185}"/>
    <hyperlink ref="E1134" r:id="rId341" display="https://www.filmaffinity.com/es/film787454.html" xr:uid="{DD5D39E5-3058-405B-B1AC-87DB31E5160B}"/>
    <hyperlink ref="E1135" r:id="rId342" display="https://www.filmaffinity.com/es/film366271.html" xr:uid="{D2BEB338-F7AC-479F-85E5-548A917DE071}"/>
    <hyperlink ref="E1136" r:id="rId343" display="https://www.filmaffinity.com/es/film106605.html" xr:uid="{B8EEABBA-82C2-4EAD-A0EB-2EA161D38BD4}"/>
    <hyperlink ref="E1137" r:id="rId344" display="https://www.filmaffinity.com/es/film691198.html" xr:uid="{9468B26B-80A4-4D3E-8FB4-6BF3C44E1394}"/>
    <hyperlink ref="E1142" r:id="rId345" display="https://www.filmaffinity.com/es/film885894.html" xr:uid="{3AC4EB9A-F2FB-4CC7-B6E3-BE495648C060}"/>
    <hyperlink ref="E1143" r:id="rId346" display="https://www.filmaffinity.com/es/film745662.html" xr:uid="{EB2EECBC-F41F-4626-8680-B7535D9BA149}"/>
    <hyperlink ref="E1149" r:id="rId347" display="https://www.filmaffinity.com/es/film404346.html" xr:uid="{175F0230-DF20-40A4-AC32-99B18B8A85B8}"/>
    <hyperlink ref="E1150" r:id="rId348" display="https://www.filmaffinity.com/es/film806657.html" xr:uid="{17AA414D-E60C-47C4-A8A6-48CD5419D649}"/>
    <hyperlink ref="E1151" r:id="rId349" display="https://www.filmaffinity.com/es/film706925.html" xr:uid="{38425605-9190-47EB-A343-AAF04CF3DA97}"/>
    <hyperlink ref="E1152" r:id="rId350" display="https://www.filmaffinity.com/es/film943315.html" xr:uid="{DF5E58AF-E425-44E2-8C77-3CAC5BE486AB}"/>
    <hyperlink ref="E1153" r:id="rId351" display="https://www.filmaffinity.com/es/film121870.html" xr:uid="{27EAAA0B-AA0A-45D4-AAA3-A17158A89043}"/>
    <hyperlink ref="E1148" r:id="rId352" display="https://www.filmaffinity.com/es/film449364.html" xr:uid="{9E7D32F3-9DC0-4E0E-904D-5720982E1134}"/>
    <hyperlink ref="E1166" r:id="rId353" display="https://www.filmaffinity.com/es/film192074.html" xr:uid="{46188B98-0811-4618-8575-E957427C5864}"/>
    <hyperlink ref="E1167" r:id="rId354" display="https://www.filmaffinity.com/es/film645384.html" xr:uid="{6B8957A8-C697-403D-80F8-F6E5EE71BC56}"/>
    <hyperlink ref="E1168" r:id="rId355" display="https://www.filmaffinity.com/es/film245530.html" xr:uid="{04D218A3-3700-42F9-8F94-CC2AF92F3348}"/>
    <hyperlink ref="E1169" r:id="rId356" display="https://www.filmaffinity.com/es/film181409.html" xr:uid="{CA3ED25F-B02C-4DF6-A187-4E981ACC411E}"/>
    <hyperlink ref="E1170" r:id="rId357" display="https://www.filmaffinity.com/es/film541940.html" xr:uid="{C618CD67-EC41-478B-94F3-C5B096671BB5}"/>
    <hyperlink ref="E1171" r:id="rId358" display="https://www.filmaffinity.com/es/film319251.html" xr:uid="{324F2948-0510-48FD-A642-1F37E5B6944B}"/>
    <hyperlink ref="E1176" r:id="rId359" display="https://www.filmaffinity.com/es/film368390.html" xr:uid="{C0F9C57C-863B-4028-A7F0-2CC39592A89D}"/>
    <hyperlink ref="E1177" r:id="rId360" display="https://www.filmaffinity.com/es/film788265.html" xr:uid="{32440188-DED7-45B7-965B-0DB5D96F539B}"/>
    <hyperlink ref="E1178" r:id="rId361" display="https://www.filmaffinity.com/es/film660598.html" xr:uid="{DDC4FD42-891C-438D-AA1C-C00F24F5FDE3}"/>
    <hyperlink ref="E1183" r:id="rId362" display="https://www.filmaffinity.com/es/film942030.html" xr:uid="{E68A3442-82A6-4DBC-B629-CFC5D029E645}"/>
    <hyperlink ref="E1184" r:id="rId363" display="https://www.filmaffinity.com/es/film612858.html" xr:uid="{106A838E-6715-42F1-BB6B-AC51B90A3BF3}"/>
    <hyperlink ref="E1241" r:id="rId364" display="https://www.filmaffinity.com/es/film380801.html" xr:uid="{243FF294-174D-46CA-A347-7308ACAF3619}"/>
    <hyperlink ref="E1242" r:id="rId365" display="https://www.filmaffinity.com/es/film398410.html" xr:uid="{472CB2BA-C93B-4DEF-8A2D-DB9FD76B4CD6}"/>
    <hyperlink ref="E1247" r:id="rId366" display="https://www.filmaffinity.com/es/film253360.html" xr:uid="{4405DD64-CED0-469A-BCB0-BD453238A463}"/>
    <hyperlink ref="E1248" r:id="rId367" display="https://www.filmaffinity.com/es/film116371.html" xr:uid="{E8B1C56D-E62A-4FA8-90B2-8ED25B181A9D}"/>
    <hyperlink ref="E1253" r:id="rId368" display="https://www.filmaffinity.com/es/film443483.html" xr:uid="{A87C66B3-0876-4868-8FAA-606BAAA33559}"/>
    <hyperlink ref="E1254" r:id="rId369" display="https://www.filmaffinity.com/es/film934628.html" xr:uid="{BE97F04F-B846-4076-ABCA-68741EC8D7F3}"/>
    <hyperlink ref="E1255" r:id="rId370" display="https://www.filmaffinity.com/es/film268783.html" xr:uid="{D4FB582A-4FA8-4D12-A81D-491D35F2E4F2}"/>
    <hyperlink ref="E1256" r:id="rId371" display="https://www.filmaffinity.com/es/film478990.html" xr:uid="{E8FFCB2C-3B6A-47D4-ACCA-D8E34B12DF25}"/>
    <hyperlink ref="E1257" r:id="rId372" display="https://www.filmaffinity.com/es/film978970.html" xr:uid="{35CAFFE4-F00B-4525-B985-E25088AB2E32}"/>
    <hyperlink ref="E1283" r:id="rId373" display="https://www.filmaffinity.com/es/film174651.html" xr:uid="{1D61091C-F338-41E8-9652-5E4FAFE4B324}"/>
    <hyperlink ref="E1284" r:id="rId374" display="https://www.filmaffinity.com/es/film196310.html" xr:uid="{661A9EB5-7C70-49EE-A401-A9CC305920EE}"/>
    <hyperlink ref="E1263" r:id="rId375" display="https://www.filmaffinity.com/es/film784946.html" xr:uid="{A2983DAC-31B0-4945-AABA-178573AB9F11}"/>
    <hyperlink ref="E1264" r:id="rId376" display="https://www.filmaffinity.com/es/film691196.html" xr:uid="{4B5A45BA-7845-42A1-A154-7CB0DE7CA0E4}"/>
    <hyperlink ref="E1265" r:id="rId377" display="https://www.filmaffinity.com/es/film661055.html" xr:uid="{9FBD0DF0-8434-4215-B58C-DD81E8270C03}"/>
    <hyperlink ref="E1266" r:id="rId378" display="https://www.filmaffinity.com/es/film311318.html" xr:uid="{A177DC40-56AB-45A2-A8B1-067D6EB8391B}"/>
    <hyperlink ref="E1267" r:id="rId379" display="https://www.filmaffinity.com/es/film988346.html" xr:uid="{64F8D8CC-8D69-4145-BD9C-B84D6A00A668}"/>
    <hyperlink ref="E1268" r:id="rId380" display="https://www.filmaffinity.com/es/film880655.html" xr:uid="{4B7DAF9F-7DCD-42C7-9DF7-ECBDA740DFAA}"/>
    <hyperlink ref="E1269" r:id="rId381" display="https://www.filmaffinity.com/es/film770962.html" xr:uid="{84F10169-9AE2-4EF0-9932-65A746E333DB}"/>
    <hyperlink ref="E1270" r:id="rId382" display="https://www.filmaffinity.com/es/film714758.html" xr:uid="{EF23D815-E7E5-4D30-83A6-D7971263F0F9}"/>
    <hyperlink ref="E1271" r:id="rId383" display="https://www.filmaffinity.com/es/film138466.html" xr:uid="{77FF782A-8C35-4466-A0F5-E94205B56EF3}"/>
    <hyperlink ref="E1272" r:id="rId384" display="https://www.filmaffinity.com/es/film928906.html" xr:uid="{027FE28A-2122-4924-9167-6854497E3D8C}"/>
    <hyperlink ref="E1273" r:id="rId385" display="https://www.filmaffinity.com/es/film301557.html" xr:uid="{2054056D-BFDD-4612-94E3-BEB63738737B}"/>
    <hyperlink ref="E1294" r:id="rId386" display="https://www.filmaffinity.com/es/film504743.html" xr:uid="{74C0D14B-8782-4121-A77A-866F3363AB8D}"/>
    <hyperlink ref="E1296" r:id="rId387" display="https://www.filmaffinity.com/es/film769224.html" xr:uid="{DDBA2476-0E88-4483-8CA5-0E4951C63FB3}"/>
    <hyperlink ref="E1287" r:id="rId388" display="https://www.filmaffinity.com/es/film712041.html" xr:uid="{AAF4E61D-1064-4E41-9A3A-FE2F0B2084C9}"/>
    <hyperlink ref="E1288" r:id="rId389" display="https://www.filmaffinity.com/es/film605090.html" xr:uid="{F51D00E7-1CAF-4600-891C-B53AEB5A0D88}"/>
    <hyperlink ref="E1289" r:id="rId390" display="https://www.filmaffinity.com/es/film226172.html" xr:uid="{94325310-3300-4496-A4F3-5F240A22FD96}"/>
    <hyperlink ref="E1295" r:id="rId391" display="https://www.filmaffinity.com/es/film569795.html" xr:uid="{B805EAA3-D36A-4BD8-A11A-FE313A4C30B1}"/>
    <hyperlink ref="E1297" r:id="rId392" display="https://www.filmaffinity.com/es/film668878.html" xr:uid="{CBF949AB-A7E8-4A08-B8AC-F9A688C9622E}"/>
    <hyperlink ref="E1299" r:id="rId393" display="https://www.filmaffinity.com/es/film738787.html" xr:uid="{D9860638-4803-41C6-9BE2-D5090F36532A}"/>
    <hyperlink ref="E1310" r:id="rId394" display="https://www.filmaffinity.com/es/film605168.html" xr:uid="{3F4C520E-2C7E-4D1C-9234-9611D7F7A495}"/>
    <hyperlink ref="E1311" r:id="rId395" display="https://www.filmaffinity.com/es/film409036.html" xr:uid="{AB22E42A-0184-4790-863E-BAD4B1B8F1FE}"/>
    <hyperlink ref="E1312" r:id="rId396" display="https://www.filmaffinity.com/es/film300630.html" xr:uid="{5E49036F-53B5-471E-B440-9DB0402A09F1}"/>
    <hyperlink ref="E1313" r:id="rId397" display="https://www.filmaffinity.com/es/film730631.html" xr:uid="{BF2A6EFC-698E-40A3-8F90-EA38B8A2420E}"/>
    <hyperlink ref="E1325" r:id="rId398" display="https://www.filmaffinity.com/es/film944534.html" xr:uid="{F3094D6C-B683-4ADD-8290-1D0446B326F0}"/>
    <hyperlink ref="E1326" r:id="rId399" display="https://www.filmaffinity.com/es/film913707.html" xr:uid="{4C00A20E-CA61-436F-9D4C-68E6A4FA9E2E}"/>
    <hyperlink ref="E1335" r:id="rId400" display="https://www.filmaffinity.com/es/film270304.html" xr:uid="{352E2A43-7F43-42F3-8E50-ABBEC826C69B}"/>
    <hyperlink ref="E1336" r:id="rId401" display="https://www.filmaffinity.com/es/film765666.html" xr:uid="{F6A5F939-E30C-43B5-9EBE-13B784DC16C9}"/>
    <hyperlink ref="E1337" r:id="rId402" display="https://www.filmaffinity.com/es/film375823.html" xr:uid="{35D99C3E-68A4-4BB0-A4C9-49609BA56B29}"/>
    <hyperlink ref="E1338" r:id="rId403" display="https://www.filmaffinity.com/es/film968043.html" xr:uid="{AC26634F-D13F-4571-A53F-4206A6F093E4}"/>
    <hyperlink ref="E1343" r:id="rId404" display="https://www.filmaffinity.com/es/film477986.html" xr:uid="{B246A909-4582-4F54-B3A8-FF07E631DAA6}"/>
    <hyperlink ref="E1344" r:id="rId405" display="https://www.filmaffinity.com/es/film517417.html" xr:uid="{F577BD2F-6F2F-483F-9D80-476CB8C702CC}"/>
    <hyperlink ref="E1345" r:id="rId406" display="https://www.filmaffinity.com/es/film188260.html" xr:uid="{64759ED5-FC5D-4A72-8FC3-82F6A94E1F72}"/>
    <hyperlink ref="E1346" r:id="rId407" display="https://www.filmaffinity.com/es/film977502.html" xr:uid="{F9C204E7-7A33-48F3-A129-ABF3E71F699B}"/>
    <hyperlink ref="E1368" r:id="rId408" display="https://www.filmaffinity.com/es/film171356.html" xr:uid="{0658A508-3C9D-43D6-849D-C709E0DFDAFD}"/>
    <hyperlink ref="E1369" r:id="rId409" display="https://www.filmaffinity.com/es/film932319.html" xr:uid="{A57560E1-9579-466A-9DFA-5C3AA86D37C3}"/>
    <hyperlink ref="E1382" r:id="rId410" display="https://www.filmaffinity.com/es/film107203.html" xr:uid="{D6A0E615-C3A8-4A5A-9CB4-C770F6D87DA9}"/>
    <hyperlink ref="E1383" r:id="rId411" display="https://www.filmaffinity.com/es/film151621.html" xr:uid="{D92B8328-C1F5-458C-84F0-C39922CB7B33}"/>
    <hyperlink ref="E1384" r:id="rId412" display="https://www.filmaffinity.com/es/film679709.html" xr:uid="{4012D183-A384-444D-A3EA-28C2E2CE30D8}"/>
    <hyperlink ref="E1393" r:id="rId413" display="https://www.filmaffinity.com/es/film152794.html" xr:uid="{61D1020C-E92A-4FFF-AFF0-05598B08ACE9}"/>
    <hyperlink ref="E1394" r:id="rId414" display="https://www.filmaffinity.com/es/film474972.html" xr:uid="{8B0DF694-0175-428F-BB3B-C8BB7C822CD0}"/>
    <hyperlink ref="E1395" r:id="rId415" display="https://www.filmaffinity.com/es/film896768.html" xr:uid="{44506718-E458-43B5-9816-B963194FEDBC}"/>
    <hyperlink ref="E1400" r:id="rId416" display="https://www.filmaffinity.com/es/film237312.html" xr:uid="{AF77576A-23E1-4A83-8C15-357968B117DD}"/>
    <hyperlink ref="E1401" r:id="rId417" display="https://www.filmaffinity.com/es/film580465.html" xr:uid="{4C2B2C97-E0DD-4917-A901-85F044143E9D}"/>
    <hyperlink ref="E1406" r:id="rId418" display="https://www.filmaffinity.com/es/film887994.html" xr:uid="{0CF25F1F-1AD3-454F-8093-9C3D342FA73D}"/>
    <hyperlink ref="E1407" r:id="rId419" display="https://www.filmaffinity.com/es/film348772.html" xr:uid="{A14D1340-B0D7-44BF-9C2D-85A64C4990A6}"/>
    <hyperlink ref="E1437" r:id="rId420" display="https://www.filmaffinity.com/es/film449953.html" xr:uid="{1D92A249-B643-4D23-A11B-5BF6BE3A5DAE}"/>
    <hyperlink ref="E1438" r:id="rId421" display="https://www.filmaffinity.com/es/film918830.html" xr:uid="{FFD345B6-DE02-4AFF-9EDE-5B5A8160D720}"/>
    <hyperlink ref="E1439" r:id="rId422" display="https://www.filmaffinity.com/es/film236888.html" xr:uid="{EE8D1536-91F8-486B-A70E-ED5605BCA1A7}"/>
    <hyperlink ref="E1449" r:id="rId423" display="https://www.filmaffinity.com/es/film544125.html" xr:uid="{2DB8B0D7-F054-486E-85FC-7D750A23AB3C}"/>
    <hyperlink ref="E1450" r:id="rId424" display="https://www.filmaffinity.com/es/film202546.html" xr:uid="{6448BF47-1B19-4634-9B13-3D88E2D646E7}"/>
    <hyperlink ref="E1451" r:id="rId425" display="https://www.filmaffinity.com/es/film438316.html" xr:uid="{3D0975F1-84FB-48E1-8CFD-2A35A8DB5190}"/>
    <hyperlink ref="E1452" r:id="rId426" display="https://www.filmaffinity.com/es/film757515.html" xr:uid="{CB61C140-1D2E-474A-8133-06998799C5C4}"/>
    <hyperlink ref="E1453" r:id="rId427" display="https://www.filmaffinity.com/es/film896809.html" xr:uid="{438B8DC5-74D2-4C20-9F68-340AD8ED60AA}"/>
    <hyperlink ref="E1454" r:id="rId428" display="https://www.filmaffinity.com/es/film337535.html" xr:uid="{3ABA2F19-8EA2-4277-954E-F6866D099C7D}"/>
    <hyperlink ref="E1455" r:id="rId429" display="https://www.filmaffinity.com/es/film139492.html" xr:uid="{B3E66F7E-FDBB-4E30-8D04-810627819FAF}"/>
    <hyperlink ref="E1456" r:id="rId430" display="https://www.filmaffinity.com/es/film540020.html" xr:uid="{B56F9C4B-CCA2-4502-8814-23213CC41007}"/>
    <hyperlink ref="E1457" r:id="rId431" display="https://www.filmaffinity.com/es/film705124.html" xr:uid="{88BC79B3-226E-40D4-B2F1-9150096D7EF2}"/>
    <hyperlink ref="E1458" r:id="rId432" display="https://www.filmaffinity.com/es/film821210.html" xr:uid="{D6BEF72A-9621-4EAE-AAE5-1B5C6F274DF9}"/>
    <hyperlink ref="E1475" r:id="rId433" display="https://www.filmaffinity.com/es/film736749.html" xr:uid="{555A2EE8-3667-4BAF-A2DD-DFEA64E0CC37}"/>
    <hyperlink ref="E1477" r:id="rId434" display="https://www.filmaffinity.com/es/film994718.html" xr:uid="{1A717268-3106-4662-84FA-C39E346A57C7}"/>
    <hyperlink ref="O883" r:id="rId435" display="https://www.filmaffinity.com/es/moviegenre.php?genre=AC&amp;attr=rat_count&amp;nodoc" xr:uid="{4855428D-3AC0-427D-B46F-5B5274702AAA}"/>
    <hyperlink ref="O1398" r:id="rId436" display="https://www.filmaffinity.com/es/moviegenre.php?genre=AC&amp;attr=rat_count&amp;nodoc" xr:uid="{3F0BF106-12BF-4AC4-90CB-5655B88AE704}"/>
    <hyperlink ref="E1298" r:id="rId437" display="https://www.filmaffinity.com/es/film113810.html" xr:uid="{53BC23B8-13AF-49D1-B945-5C5572A64BBD}"/>
    <hyperlink ref="E789" r:id="rId438" display="https://www.filmaffinity.com/es/film117377.html" xr:uid="{0639B48D-708A-4BBA-9CE2-25B9BF0E9278}"/>
    <hyperlink ref="E1476" r:id="rId439" display="https://www.filmaffinity.com/es/film543012.html" xr:uid="{C6D6A881-57B8-46AD-B15C-71FDAC4E1E52}"/>
    <hyperlink ref="E33" r:id="rId440" display="https://www.filmaffinity.com/es/film305766.html" xr:uid="{AF5FA6FD-1D62-4844-9CF9-0BA6D73676C2}"/>
    <hyperlink ref="E732" r:id="rId441" display="https://www.filmaffinity.com/es/film560515.html" xr:uid="{ED9FF182-2D32-4804-978E-19524E95C3DE}"/>
    <hyperlink ref="E703" r:id="rId442" display="https://www.filmaffinity.com/es/film535533.html" xr:uid="{63D434B4-BFB2-428A-B245-FA7C6B6E7FD1}"/>
    <hyperlink ref="E183" r:id="rId443" display="https://www.filmaffinity.com/es/film827906.html" xr:uid="{611A746E-56AD-4BEE-AD3D-57C8591CC5E5}"/>
    <hyperlink ref="E181" r:id="rId444" display="https://www.filmaffinity.com/es/film289694.html" xr:uid="{9D0C4923-59B1-4EDE-BDF3-2F4CA1B9C25C}"/>
    <hyperlink ref="E182" r:id="rId445" display="https://www.filmaffinity.com/es/film938328.html" xr:uid="{0E669EE2-4EBA-4822-B4C4-718D9A459874}"/>
    <hyperlink ref="E21" r:id="rId446" display="https://www.filmaffinity.com/es/film471620.html" xr:uid="{07D7BF89-3D4A-4ED8-B8DF-D7E2FB054700}"/>
    <hyperlink ref="E42" r:id="rId447" display="https://www.filmaffinity.com/es/film557766.html" xr:uid="{09CA806D-7A27-474D-A9F2-E1A27C353019}"/>
    <hyperlink ref="E41" r:id="rId448" display="https://www.filmaffinity.com/es/film884197.html" xr:uid="{A270282C-4F2D-41EF-9B18-E40E8D4FADE0}"/>
    <hyperlink ref="E50" r:id="rId449" display="https://www.filmaffinity.com/es/film194035.html" xr:uid="{3C51861F-76EC-4569-A72D-C0C3B5779CF9}"/>
    <hyperlink ref="E51" r:id="rId450" display="https://www.filmaffinity.com/es/film453713.html" xr:uid="{B438E147-CFAE-44E0-BFB1-A726C6530D3E}"/>
    <hyperlink ref="E86" r:id="rId451" display="https://www.filmaffinity.com/es/film810438.html" xr:uid="{1272C297-A5F7-4132-B7EF-9DF49971D399}"/>
    <hyperlink ref="E85" r:id="rId452" display="https://www.filmaffinity.com/es/film740252.html" xr:uid="{A2FCF2FC-03B8-41C9-B3AD-8E8A62FE98B1}"/>
    <hyperlink ref="E87" r:id="rId453" display="https://www.filmaffinity.com/es/film372725.html" xr:uid="{FFEAFE4D-0F55-4832-91F9-BAE0A9A160A1}"/>
    <hyperlink ref="E96" r:id="rId454" display="https://www.filmaffinity.com/es/film950729.html" xr:uid="{0836E4C3-EC94-43F5-91A2-2A2355D5502E}"/>
    <hyperlink ref="E95" r:id="rId455" display="https://www.filmaffinity.com/es/film514536.html" xr:uid="{FA07A8B6-885D-4D2B-8C67-229BDA241F25}"/>
    <hyperlink ref="E59" r:id="rId456" display="https://www.filmaffinity.com/es/film359244.html" xr:uid="{D305A9CF-3715-46A8-848B-F942E980A1F2}"/>
    <hyperlink ref="E58" r:id="rId457" display="https://www.filmaffinity.com/es/film286997.html" xr:uid="{A55B2D79-72A1-4495-9C5A-F065BA31C0F0}"/>
    <hyperlink ref="O58" r:id="rId458" display="https://www.filmaffinity.com/es/moviegenre.php?genre=AC&amp;attr=rat_count&amp;nodoc" xr:uid="{6310B728-262C-42CC-87CB-49CE1A534870}"/>
    <hyperlink ref="E339" r:id="rId459" display="https://www.filmaffinity.com/es/film810307.html" xr:uid="{C2CE2009-B0CC-4C63-AD11-437D5DE385A0}"/>
    <hyperlink ref="E338" r:id="rId460" display="https://www.filmaffinity.com/es/film306442.html" xr:uid="{B87F884A-7F12-4D84-BD5F-92A580B0CEA7}"/>
    <hyperlink ref="E340" r:id="rId461" display="https://www.filmaffinity.com/es/film768591.html" xr:uid="{E4C6210F-2CE5-41F0-96D1-4577FD45CE67}"/>
    <hyperlink ref="E90" r:id="rId462" display="https://www.filmaffinity.com/es/film215415.html" xr:uid="{35FAE1C0-5C96-4BF6-A8E6-F71CC85073A7}"/>
    <hyperlink ref="E91" r:id="rId463" display="https://www.filmaffinity.com/es/film735081.html" xr:uid="{2EBD7054-3261-4780-8E64-6DA3D9CC3B73}"/>
    <hyperlink ref="E120" r:id="rId464" display="https://www.filmaffinity.com/es/film379140.html" xr:uid="{F405650A-D39E-43E5-BA32-C7F981E1760A}"/>
    <hyperlink ref="E119" r:id="rId465" display="https://www.filmaffinity.com/es/film445878.html" xr:uid="{C732031B-420E-4139-A1AE-128DAE82D831}"/>
    <hyperlink ref="E141" r:id="rId466" display="https://www.filmaffinity.com/es/film572420.html" xr:uid="{8904A0C6-3F42-4D1E-9D8F-8C13E243C9BD}"/>
    <hyperlink ref="E140" r:id="rId467" display="https://www.filmaffinity.com/es/film800688.html" xr:uid="{05A3EE73-B26D-42EC-B7D5-581B9B3B5868}"/>
    <hyperlink ref="E150" r:id="rId468" display="https://www.filmaffinity.com/es/film236626.html" xr:uid="{A03D0FB7-86DC-45E1-A199-31E12D8E72E3}"/>
    <hyperlink ref="E149" r:id="rId469" display="https://www.filmaffinity.com/es/film358476.html" xr:uid="{E5131B41-F438-4F8F-A5E7-85356B59A255}"/>
    <hyperlink ref="E158" r:id="rId470" display="https://www.filmaffinity.com/es/film930016.html" xr:uid="{15C5CAA8-A4CB-42EA-A5A6-0557CDFD5DD9}"/>
    <hyperlink ref="E157" r:id="rId471" display="https://www.filmaffinity.com/es/film795198.html" xr:uid="{7B595D34-C13F-4E4F-95F3-062C636B9AC8}"/>
    <hyperlink ref="E168" r:id="rId472" display="https://www.filmaffinity.com/es/film337102.html" xr:uid="{5DD2C491-C080-4C91-B970-D5E5DEE635FE}"/>
    <hyperlink ref="E169" r:id="rId473" display="https://www.filmaffinity.com/es/film441023.html" xr:uid="{FD57F09D-9ADB-468C-B270-76C5A8923E8E}"/>
    <hyperlink ref="E177" r:id="rId474" display="https://www.filmaffinity.com/es/film189005.html" xr:uid="{EE1F8EB5-8DC1-4A25-801A-A2A26681A8EF}"/>
    <hyperlink ref="E178" r:id="rId475" display="https://www.filmaffinity.com/es/film267203.html" xr:uid="{06D47CC9-66B6-4EDF-8761-CE9D1023747B}"/>
    <hyperlink ref="E1127" r:id="rId476" display="https://www.filmaffinity.com/es/film409098.html" xr:uid="{D3937A92-405E-484B-9684-49698BD7184F}"/>
    <hyperlink ref="E1128" r:id="rId477" display="https://www.filmaffinity.com/es/film436222.html" xr:uid="{4D5F2602-1558-425A-9E7C-851E48570AC0}"/>
    <hyperlink ref="E13" r:id="rId478" display="https://www.filmaffinity.com/es/film368386.html" xr:uid="{79928D6D-546B-4325-88EC-FE4C888E7C9E}"/>
    <hyperlink ref="E17" r:id="rId479" display="https://www.filmaffinity.com/es/film431305.html" xr:uid="{AF34573B-CC05-499E-8FFF-6A26F4C8EE5F}"/>
    <hyperlink ref="E16" r:id="rId480" display="https://www.filmaffinity.com/es/film186830.html" xr:uid="{F68919E2-3195-493A-95A1-E8C6474561E4}"/>
    <hyperlink ref="E55" r:id="rId481" display="https://www.filmaffinity.com/es/film897797.html" xr:uid="{F0376568-27F5-4C62-892D-0E66D83A11EE}"/>
    <hyperlink ref="E54" r:id="rId482" display="https://www.filmaffinity.com/es/film422000.html" xr:uid="{2389113A-B996-433C-BE23-B58DF4E8BFE1}"/>
    <hyperlink ref="E241" r:id="rId483" display="https://www.filmaffinity.com/es/film548669.html" xr:uid="{4C06FC42-8F87-4F03-94E2-3093AF98B7B8}"/>
    <hyperlink ref="E242" r:id="rId484" display="https://www.filmaffinity.com/es/film155219.html" xr:uid="{B6320D32-A743-4671-AD11-E741336F246A}"/>
    <hyperlink ref="E240" r:id="rId485" display="https://www.filmaffinity.com/es/film807788.html" xr:uid="{1EFDEAE6-17E1-4EC2-A195-E4530C07E29F}"/>
    <hyperlink ref="E736" r:id="rId486" display="https://www.filmaffinity.com/es/film411639.html" xr:uid="{15726591-31E8-4AB3-BF42-933410391DC3}"/>
    <hyperlink ref="E735" r:id="rId487" display="https://www.filmaffinity.com/es/film764302.html" xr:uid="{1EAF8321-C981-43DC-8B6F-BDBA6F286614}"/>
    <hyperlink ref="E1189" r:id="rId488" display="https://www.filmaffinity.com/es/film463910.html" xr:uid="{C5EFD71E-ED27-4FB0-A632-5714F3385D37}"/>
    <hyperlink ref="E1190" r:id="rId489" display="https://www.filmaffinity.com/es/film571300.html" xr:uid="{D5326B5C-72AA-41D4-AA15-C30B7F3D0D1F}"/>
    <hyperlink ref="E1188" r:id="rId490" display="https://www.filmaffinity.com/es/film242952.html" xr:uid="{C3F89EF5-A7A4-45C0-9A6B-16E056D33537}"/>
    <hyperlink ref="E1377" r:id="rId491" display="https://www.filmaffinity.com/es/film501865.html" xr:uid="{282281B1-76CD-4D4C-A4DD-BA9CBA89CB3A}"/>
    <hyperlink ref="E1376" r:id="rId492" display="https://www.filmaffinity.com/es/film296311.html" xr:uid="{0EE333B2-7B56-4445-A2E2-24855ADD7FDE}"/>
    <hyperlink ref="E294" r:id="rId493" display="https://www.filmaffinity.com/es/film982265.html" xr:uid="{DB845C7D-1EAE-4688-A26E-B2A94B3567E5}"/>
    <hyperlink ref="E293" r:id="rId494" display="https://www.filmaffinity.com/es/film692132.html" xr:uid="{FF916F74-792B-4E5D-9B8F-49F78882DDEB}"/>
    <hyperlink ref="E213" r:id="rId495" display="https://www.filmaffinity.com/es/film870208.html" xr:uid="{955B1E8F-2CF2-4707-A884-D92E1DF5242A}"/>
    <hyperlink ref="E214" r:id="rId496" display="https://www.filmaffinity.com/es/film569097.html" xr:uid="{E2D01FD7-E282-4EA9-AFA1-C4770C1DD63A}"/>
    <hyperlink ref="E299" r:id="rId497" display="https://www.filmaffinity.com/es/film738323.html" xr:uid="{CA88A53D-CF50-48F4-96E0-540B72A10166}"/>
    <hyperlink ref="E298" r:id="rId498" display="https://www.filmaffinity.com/es/film688273.html" xr:uid="{95C7214C-372F-4584-BD04-94E36629EEED}"/>
    <hyperlink ref="E300" r:id="rId499" display="https://www.filmaffinity.com/es/film182084.html" xr:uid="{E9F6EAD1-E75E-4BB7-A7B8-F752058635CD}"/>
    <hyperlink ref="E1362" r:id="rId500" display="https://www.filmaffinity.com/es/film374115.html" xr:uid="{ADBD146C-1784-4BA8-8C6D-DC505659ADBE}"/>
    <hyperlink ref="E1363" r:id="rId501" display="https://www.filmaffinity.com/es/film974017.html" xr:uid="{76204FF9-B015-4C9E-B205-70DCC08AEB72}"/>
    <hyperlink ref="E1361" r:id="rId502" display="https://www.filmaffinity.com/es/film636016.html" xr:uid="{09560445-4A27-4D22-9581-402B95033A61}"/>
    <hyperlink ref="E153" r:id="rId503" display="https://www.filmaffinity.com/es/film545832.html" xr:uid="{AA27DB53-7011-4E8E-A601-C7CFACCC1D12}"/>
    <hyperlink ref="E1236" r:id="rId504" display="https://www.filmaffinity.com/es/film140333.html" xr:uid="{F330E4A9-6C50-483F-BD5D-E408D99BBC82}"/>
    <hyperlink ref="E1235" r:id="rId505" display="https://www.filmaffinity.com/es/film391573.html" xr:uid="{48E38DA1-A329-4AB3-AFFF-E5E6480B123B}"/>
    <hyperlink ref="E537" r:id="rId506" display="https://www.filmaffinity.com/es/film148222.html" xr:uid="{2E1F22B5-AFE3-459B-919F-CC907E89D706}"/>
    <hyperlink ref="E538" r:id="rId507" display="https://www.filmaffinity.com/es/film605486.html" xr:uid="{8A1C100B-9EC5-433E-A1D3-F680799B2B4A}"/>
    <hyperlink ref="E359" r:id="rId508" display="https://www.filmaffinity.com/es/film410388.html" xr:uid="{2C6EE4C4-81FB-42A8-9979-A9C8971B9336}"/>
    <hyperlink ref="E358" r:id="rId509" display="https://www.filmaffinity.com/es/film299933.html" xr:uid="{F9FB5DB8-BA33-4775-B1AA-B634DD816A78}"/>
    <hyperlink ref="E357" r:id="rId510" display="https://www.filmaffinity.com/es/film727857.html" xr:uid="{AB41FE4E-C0BE-49B7-8B53-C88898F0A1C1}"/>
    <hyperlink ref="E187" r:id="rId511" display="https://www.filmaffinity.com/es/film228270.html" xr:uid="{DC5EC83A-C3DB-4203-B887-3F405C0DCDA9}"/>
    <hyperlink ref="E188" r:id="rId512" display="https://www.filmaffinity.com/es/film407150.html" xr:uid="{EC95A33B-5F4D-437B-96BF-20D90474EE02}"/>
    <hyperlink ref="E191" r:id="rId513" display="https://www.filmaffinity.com/es/film124904.html" xr:uid="{92DEE499-7CA0-417F-9615-D97057D04C25}"/>
    <hyperlink ref="E192" r:id="rId514" display="https://www.filmaffinity.com/es/film677061.html" xr:uid="{D0F879AD-CF81-4F99-A88C-C9BFA0A0DDEC}"/>
    <hyperlink ref="E196" r:id="rId515" display="https://www.filmaffinity.com/es/film627411.html" xr:uid="{6B0EA912-FFC0-4A2E-BFEC-906B5BBDCD33}"/>
    <hyperlink ref="E195" r:id="rId516" display="https://www.filmaffinity.com/es/film864455.html" xr:uid="{AFA1624F-5386-42AD-B1A3-D4E09A2D7C53}"/>
    <hyperlink ref="E201" r:id="rId517" display="https://www.filmaffinity.com/es/film214149.html" xr:uid="{402DFB5D-E2BB-42ED-AD7A-CF6C01A0C570}"/>
    <hyperlink ref="E202" r:id="rId518" display="https://www.filmaffinity.com/es/film683665.html" xr:uid="{3F15FB0D-AF23-40C7-AE35-526B41CEA801}"/>
    <hyperlink ref="E200" r:id="rId519" display="https://www.filmaffinity.com/es/film574035.html" xr:uid="{5AD7B140-3791-4C5B-868B-71C148E1F928}"/>
    <hyperlink ref="E206" r:id="rId520" display="https://www.filmaffinity.com/es/film220972.html" xr:uid="{404D965A-404D-435A-8865-0E2EAD3F35D5}"/>
    <hyperlink ref="E205" r:id="rId521" display="https://www.filmaffinity.com/es/film309681.html" xr:uid="{7C0E2DF9-4AFE-4526-B345-F854DD8E4A78}"/>
    <hyperlink ref="E209" r:id="rId522" display="https://www.filmaffinity.com/es/film815324.html" xr:uid="{7090A7F0-A644-4AEC-B888-CA2DA714AAEC}"/>
    <hyperlink ref="E210" r:id="rId523" display="https://www.filmaffinity.com/es/film634143.html" xr:uid="{50BDD42D-7E4A-4225-A357-40DA7CECFEAF}"/>
    <hyperlink ref="E223" r:id="rId524" display="https://www.filmaffinity.com/es/film733830.html" xr:uid="{670C1018-B7A5-422A-A931-7353C028AD38}"/>
    <hyperlink ref="E222" r:id="rId525" display="https://www.filmaffinity.com/es/film765496.html" xr:uid="{28C24279-2FAD-4BFA-910A-ABE37453E7B0}"/>
    <hyperlink ref="E226" r:id="rId526" display="https://www.filmaffinity.com/es/film293144.html" xr:uid="{918EEE17-A0DA-4B80-BE63-E233D2DE6B8E}"/>
    <hyperlink ref="E227" r:id="rId527" display="https://www.filmaffinity.com/es/film190952.html" xr:uid="{00B01D7C-5E19-40F7-ACDE-E33634E2B6D8}"/>
    <hyperlink ref="E236" r:id="rId528" display="https://www.filmaffinity.com/es/film798063.html" xr:uid="{5BB08B0C-261C-4095-AF2A-D5C7164EF12F}"/>
    <hyperlink ref="E237" r:id="rId529" display="https://www.filmaffinity.com/es/film359543.html" xr:uid="{28BA85E7-9E96-45FB-8A04-739285FB154A}"/>
    <hyperlink ref="E235" r:id="rId530" display="https://www.filmaffinity.com/es/film526605.html" xr:uid="{34A26DC6-0851-43FE-B404-88EA0EC467CD}"/>
    <hyperlink ref="E271" r:id="rId531" display="https://www.filmaffinity.com/es/film572360.html" xr:uid="{72D60C6A-2CE9-4DB3-B9FD-E515F5CE3502}"/>
    <hyperlink ref="E272" r:id="rId532" display="https://www.filmaffinity.com/es/film366363.html" xr:uid="{4DA0B698-8B00-4383-8B9D-3ED6E77D0031}"/>
    <hyperlink ref="E828" r:id="rId533" display="https://www.filmaffinity.com/es/film417139.html" xr:uid="{7AC70C86-E8F4-4410-9540-A9FD5855C01E}"/>
    <hyperlink ref="E827" r:id="rId534" display="https://www.filmaffinity.com/es/film820751.html" xr:uid="{BD911238-88E1-4F5A-923F-33BAE38F3392}"/>
    <hyperlink ref="E407" r:id="rId535" display="https://www.filmaffinity.com/es/film706374.html" xr:uid="{ECAB2010-9AFB-4D77-93FB-BC7CF5302564}"/>
    <hyperlink ref="E406" r:id="rId536" display="https://www.filmaffinity.com/es/film442005.html" xr:uid="{0C33A5F8-358D-417A-B5CE-C2B5B5F0AEAC}"/>
    <hyperlink ref="E408" r:id="rId537" display="https://www.filmaffinity.com/es/film570493.html" xr:uid="{93B1CAF2-0AE3-40E3-A4A7-92B5558D0A71}"/>
    <hyperlink ref="E353" r:id="rId538" display="https://www.filmaffinity.com/es/film493008.html" xr:uid="{50A4B2ED-FB08-4D28-9B79-D479590C4CF6}"/>
    <hyperlink ref="E354" r:id="rId539" display="https://www.filmaffinity.com/es/film528912.html" xr:uid="{A7A5B8EA-1D7E-4968-A20F-58B917F63C94}"/>
    <hyperlink ref="E526" r:id="rId540" display="https://www.filmaffinity.com/es/film183062.html" xr:uid="{2BCCAD73-E6E1-4869-A1B1-91DA5D6E5E8F}"/>
    <hyperlink ref="E525" r:id="rId541" display="https://www.filmaffinity.com/es/film511077.html" xr:uid="{B044A41F-7E02-470E-BE67-30CB9D20A6BF}"/>
    <hyperlink ref="O525" r:id="rId542" display="https://www.filmaffinity.com/es/moviegenre.php?genre=CO&amp;attr=rat_count&amp;nodoc" xr:uid="{38F3FF0B-E757-46DD-8E68-5E87BAF41879}"/>
    <hyperlink ref="E290" r:id="rId543" display="https://www.filmaffinity.com/es/film570449.html" xr:uid="{7E85137A-F167-4048-979B-08A372CD2661}"/>
    <hyperlink ref="E289" r:id="rId544" display="https://www.filmaffinity.com/es/film735219.html" xr:uid="{7A614EB4-EACB-49D8-AE0E-CAD9EE743E24}"/>
    <hyperlink ref="E288" r:id="rId545" display="https://www.filmaffinity.com/es/film942038.html" xr:uid="{39FD5C11-2EF2-471D-AB00-B720F78C066B}"/>
    <hyperlink ref="O290" r:id="rId546" tooltip="Dos colgaos muy fumaos" display="https://www.filmaffinity.com/es/movie-group.php?group-id=674" xr:uid="{D4F9BCB8-7D48-44E9-A2A9-267F556923BB}"/>
    <hyperlink ref="E304" r:id="rId547" display="https://www.filmaffinity.com/es/film124304.html" xr:uid="{5BAF1851-788B-43CD-8975-DEA5F5C9D1B2}"/>
    <hyperlink ref="E309" r:id="rId548" display="https://www.filmaffinity.com/es/film260739.html" xr:uid="{8AA33450-4266-42F2-9393-2D7974C04E6E}"/>
    <hyperlink ref="E310" r:id="rId549" display="https://www.filmaffinity.com/es/film763705.html" xr:uid="{E15AD2D5-4E55-4FDE-AD1A-D8D5935A70D0}"/>
    <hyperlink ref="E306" r:id="rId550" display="https://www.filmaffinity.com/es/film946170.html" xr:uid="{EB540329-8DFB-4670-A37F-BD32ACBACA93}"/>
    <hyperlink ref="E311" r:id="rId551" display="https://www.filmaffinity.com/es/film144915.html" xr:uid="{EA852EF9-E0E1-44BA-B161-3E6B122CAA9F}"/>
    <hyperlink ref="E303" r:id="rId552" display="https://www.filmaffinity.com/es/film358442.html" xr:uid="{1E75F3DA-9B7D-4A8B-B2ED-38D069051220}"/>
    <hyperlink ref="E307" r:id="rId553" display="https://www.filmaffinity.com/es/film505872.html" xr:uid="{FDBF529E-D0AF-4B9B-B69D-49F032B43069}"/>
    <hyperlink ref="E308" r:id="rId554" display="https://www.filmaffinity.com/es/film825868.html" xr:uid="{034E1ABD-09A5-44A6-919C-F420795980DF}"/>
    <hyperlink ref="E305" r:id="rId555" display="https://www.filmaffinity.com/es/film602892.html" xr:uid="{A8B9AF43-9E6B-46A3-886B-52887E946E96}"/>
    <hyperlink ref="E314" r:id="rId556" display="https://www.filmaffinity.com/es/film271168.html" xr:uid="{5F3C7BC7-089D-41E7-A899-16A368675410}"/>
    <hyperlink ref="E315" r:id="rId557" display="https://www.filmaffinity.com/es/film564842.html" xr:uid="{D6AC1751-DE2A-47D6-A730-AA0FC01AFD85}"/>
    <hyperlink ref="E323" r:id="rId558" display="https://www.filmaffinity.com/es/film426688.html" xr:uid="{E53D15BE-A328-4D12-98C9-EEBC18C38B7B}"/>
    <hyperlink ref="E322" r:id="rId559" display="https://www.filmaffinity.com/es/film421732.html" xr:uid="{3432DF14-64E1-4DCF-A4BF-3EC10BDE68A7}"/>
    <hyperlink ref="E327" r:id="rId560" display="https://www.filmaffinity.com/es/film897583.html" xr:uid="{4A65C99F-8F76-4A82-86C9-F9EB4440999B}"/>
    <hyperlink ref="E326" r:id="rId561" display="https://www.filmaffinity.com/es/film814153.html" xr:uid="{0C42819C-A0E9-4E2E-9A6D-F377461D152C}"/>
    <hyperlink ref="E331" r:id="rId562" display="https://www.filmaffinity.com/es/film522113.html" xr:uid="{13542DB6-D052-4144-8A23-B2B0D39C03EC}"/>
    <hyperlink ref="E330" r:id="rId563" display="https://www.filmaffinity.com/es/film917464.html" xr:uid="{9128F06D-98D5-4959-9205-7A9D7A7E50E9}"/>
    <hyperlink ref="O330" r:id="rId564" display="https://www.filmaffinity.com/es/moviegenre.php?genre=AC&amp;attr=rat_count&amp;nodoc" xr:uid="{9BBD3ED9-F4D6-40AC-B200-4BFE7A8D1912}"/>
    <hyperlink ref="E493" r:id="rId565" display="https://www.filmaffinity.com/es/film165840.html" xr:uid="{BB4CC216-F24D-405C-BD6E-092506B31CB9}"/>
    <hyperlink ref="E492" r:id="rId566" display="https://www.filmaffinity.com/es/film960757.html" xr:uid="{CFB5E3B9-9BAE-4BB9-BA8C-EB471D25C002}"/>
    <hyperlink ref="E494" r:id="rId567" display="https://www.filmaffinity.com/es/film257442.html" xr:uid="{BDA28CE1-8F02-4364-909C-487B35CD3CA0}"/>
    <hyperlink ref="E334" r:id="rId568" display="https://www.filmaffinity.com/es/film858378.html" xr:uid="{E4E311BC-2BA7-482C-9151-36D2F76827AF}"/>
    <hyperlink ref="E335" r:id="rId569" display="https://www.filmaffinity.com/es/film583203.html" xr:uid="{01445BD6-D53A-4AF5-8419-AA40C2D64A81}"/>
    <hyperlink ref="E345" r:id="rId570" display="https://www.filmaffinity.com/es/film952101.html" xr:uid="{0EDC0032-347C-49E2-953B-D331AB9685ED}"/>
    <hyperlink ref="E344" r:id="rId571" display="https://www.filmaffinity.com/es/film599603.html" xr:uid="{2DF386AA-AF93-4466-B9F9-5D8A9D53482E}"/>
    <hyperlink ref="E343" r:id="rId572" display="https://www.filmaffinity.com/es/film127451.html" xr:uid="{753C6DED-1176-4523-8928-BE4D69C99C32}"/>
    <hyperlink ref="E350" r:id="rId573" display="https://www.filmaffinity.com/es/film941197.html" xr:uid="{4BE1A93D-A7F8-4483-B3C5-A700696DFFE3}"/>
    <hyperlink ref="E349" r:id="rId574" display="https://www.filmaffinity.com/es/film307370.html" xr:uid="{6B052EB1-43D4-429C-AD8F-9DEE3AD469B8}"/>
    <hyperlink ref="E348" r:id="rId575" display="https://www.filmaffinity.com/es/film968154.html" xr:uid="{9F6526E5-7762-4657-BD26-E98DA31AC959}"/>
    <hyperlink ref="E318" r:id="rId576" display="https://www.filmaffinity.com/es/film554779.html" xr:uid="{5F1C7AAA-75CB-4595-915C-4F108287E838}"/>
    <hyperlink ref="E319" r:id="rId577" display="https://www.filmaffinity.com/es/film736537.html" xr:uid="{B5631BEF-67C4-4FE1-999E-9C3DB5D2C938}"/>
    <hyperlink ref="E363" r:id="rId578" display="https://www.filmaffinity.com/es/film457375.html" xr:uid="{42735FB6-2AC5-41BA-AF1E-2494FCE52DE6}"/>
    <hyperlink ref="E362" r:id="rId579" display="https://www.filmaffinity.com/es/film235464.html" xr:uid="{1F93B5BC-7A49-4E9C-BEF1-A038D0E14C41}"/>
    <hyperlink ref="E382" r:id="rId580" display="https://www.filmaffinity.com/es/film358752.html" xr:uid="{773B0823-8659-4A13-82F1-4C5609427596}"/>
    <hyperlink ref="E384" r:id="rId581" display="https://www.filmaffinity.com/es/film867391.html" xr:uid="{D6FF7814-7B11-4418-88B4-8B1D0334DF4A}"/>
    <hyperlink ref="E379" r:id="rId582" display="https://www.filmaffinity.com/es/film522089.html" xr:uid="{B34B8C56-13AA-4BC1-9238-DEBD2460639F}"/>
    <hyperlink ref="E380" r:id="rId583" display="https://www.filmaffinity.com/es/film773345.html" xr:uid="{05107472-3C39-4C87-A3D2-649151D9B73E}"/>
    <hyperlink ref="E381" r:id="rId584" display="https://www.filmaffinity.com/es/film269781.html" xr:uid="{41B9BF53-3F47-42AE-8E96-0F79FF1FF018}"/>
    <hyperlink ref="E383" r:id="rId585" display="https://www.filmaffinity.com/es/film954447.html" xr:uid="{C11DC5C8-6799-444B-816B-491A6FFBA099}"/>
    <hyperlink ref="O379" r:id="rId586" display="https://www.filmaffinity.com/es/moviegenre.php?genre=CO&amp;attr=rat_count&amp;nodoc" xr:uid="{6CE1F10A-85BD-493F-A5F0-41224C7BAD1A}"/>
    <hyperlink ref="E388" r:id="rId587" display="https://www.filmaffinity.com/es/film948104.html" xr:uid="{ADB45C80-22FE-4F0C-873E-EE3CE58EEF53}"/>
    <hyperlink ref="E387" r:id="rId588" display="https://www.filmaffinity.com/es/film200166.html" xr:uid="{789DA6F6-2731-4BDF-B955-3F6222D96D43}"/>
    <hyperlink ref="E392" r:id="rId589" display="https://www.filmaffinity.com/es/film330840.html" xr:uid="{33CE4046-E79C-47E1-92C1-C19B11374D50}"/>
    <hyperlink ref="E391" r:id="rId590" display="https://www.filmaffinity.com/es/film357067.html" xr:uid="{0DD240CF-EBA2-4ACB-BC3F-AC27381AFF22}"/>
    <hyperlink ref="E395" r:id="rId591" display="https://www.filmaffinity.com/es/film593746.html" xr:uid="{DD0C477C-CE25-4CA7-AA11-6CD99DCCE28E}"/>
    <hyperlink ref="E397" r:id="rId592" display="https://www.filmaffinity.com/es/film461445.html" xr:uid="{0DB21BE9-30BE-488A-B2E5-99B723B4E6C3}"/>
    <hyperlink ref="E399" r:id="rId593" display="https://www.filmaffinity.com/es/film709541.html" xr:uid="{FFE23B3E-B3AD-45AB-A2FF-68AB8CA6C06E}"/>
    <hyperlink ref="E398" r:id="rId594" display="https://www.filmaffinity.com/es/film947061.html" xr:uid="{90E04E62-59E9-48C0-92C4-24FB1A1A91AE}"/>
    <hyperlink ref="E396" r:id="rId595" display="https://www.filmaffinity.com/es/film682160.html" xr:uid="{187C40F9-7428-4977-914F-6DA0682FBE58}"/>
    <hyperlink ref="E402" r:id="rId596" display="https://www.filmaffinity.com/es/film610883.html" xr:uid="{E1D3E690-E0CF-4041-94E3-C3D445C37458}"/>
    <hyperlink ref="E403" r:id="rId597" display="https://www.filmaffinity.com/es/film549312.html" xr:uid="{AB314905-A208-4A43-AAE0-986E3B968111}"/>
    <hyperlink ref="E367" r:id="rId598" display="https://www.filmaffinity.com/es/film714757.html" xr:uid="{E0668AEE-6C9D-4C7E-BDD2-94E965280402}"/>
    <hyperlink ref="E366" r:id="rId599" display="https://www.filmaffinity.com/es/film203099.html" xr:uid="{277F47A2-A7C9-419E-855E-8B24D7203B01}"/>
    <hyperlink ref="E415" r:id="rId600" display="https://www.filmaffinity.com/es/film882279.html" xr:uid="{CC68C17E-7B7A-4379-952B-D0318A6BF5E5}"/>
    <hyperlink ref="E416" r:id="rId601" display="https://www.filmaffinity.com/es/film530966.html" xr:uid="{2A2B3E76-6137-4455-87B6-B24991D5CA40}"/>
    <hyperlink ref="E419" r:id="rId602" display="https://www.filmaffinity.com/es/film949888.html" xr:uid="{6063BBC6-2DE7-4390-81B9-D965125B8B02}"/>
    <hyperlink ref="E420" r:id="rId603" display="https://www.filmaffinity.com/es/film964928.html" xr:uid="{7C2E1074-26B5-43AA-B28C-73E4DF0D5358}"/>
    <hyperlink ref="E100" r:id="rId604" display="https://www.filmaffinity.com/es/film963742.html" xr:uid="{CFDAC85B-C960-4898-AB74-04BBA8D8D49D}"/>
    <hyperlink ref="E99" r:id="rId605" display="https://www.filmaffinity.com/es/film871987.html" xr:uid="{B86CD3F7-013B-41AF-97FF-ABA75BDBD960}"/>
    <hyperlink ref="E907" r:id="rId606" display="https://www.filmaffinity.com/es/film957501.html" xr:uid="{B170E756-3BC8-43FF-8BF5-1788DB9EDBCF}"/>
    <hyperlink ref="E908" r:id="rId607" display="https://www.filmaffinity.com/es/film306209.html" xr:uid="{981BF65A-6B5A-4EE1-A59D-1C3E78538054}"/>
    <hyperlink ref="E906" r:id="rId608" display="https://www.filmaffinity.com/es/film168098.html" xr:uid="{B25285CB-89D0-4887-B7F0-64EAA6F0D947}"/>
    <hyperlink ref="E758" r:id="rId609" display="https://www.filmaffinity.com/es/film691694.html" xr:uid="{09604193-872D-446C-957F-556E5F83FEC2}"/>
    <hyperlink ref="E759" r:id="rId610" display="https://www.filmaffinity.com/es/film301294.html" xr:uid="{ACF52BB3-FC15-43C3-84BA-ABE857D9C2C9}"/>
    <hyperlink ref="E842" r:id="rId611" display="https://www.filmaffinity.com/es/film645034.html" xr:uid="{FE3FFCE6-17CF-4E56-91D6-D9060F1E71F1}"/>
    <hyperlink ref="E839" r:id="rId612" display="https://www.filmaffinity.com/es/film602812.html" xr:uid="{DBDA4DD3-523D-4205-84DD-5FFD473879EC}"/>
    <hyperlink ref="E840" r:id="rId613" display="https://www.filmaffinity.com/es/film777811.html" xr:uid="{9022E67D-9D1E-43A0-B8F1-E78F10187C9D}"/>
    <hyperlink ref="E841" r:id="rId614" display="https://www.filmaffinity.com/es/film907686.html" xr:uid="{868D6DEC-74E0-4D73-9FE8-1C996D1A6F0E}"/>
    <hyperlink ref="E439" r:id="rId615" display="https://www.filmaffinity.com/es/film345074.html" xr:uid="{3B1B96B9-51D8-47B8-8D25-1BA215A10A49}"/>
    <hyperlink ref="E440" r:id="rId616" display="https://www.filmaffinity.com/es/film722036.html" xr:uid="{C089C005-00FB-4C2C-BA20-753F62ABAB39}"/>
    <hyperlink ref="E717" r:id="rId617" display="https://www.filmaffinity.com/es/film883154.html" xr:uid="{47C86260-5AE6-41B1-84D1-4BE2E03D4A64}"/>
    <hyperlink ref="E716" r:id="rId618" display="https://www.filmaffinity.com/es/film673682.html" xr:uid="{65F8FC88-EB5E-4737-A579-DEE474A9C6D2}"/>
    <hyperlink ref="E455" r:id="rId619" display="https://www.filmaffinity.com/es/film252250.html" xr:uid="{BFB197E8-2B87-4F47-BBA4-2F7597FA00B1}"/>
    <hyperlink ref="E456" r:id="rId620" display="https://www.filmaffinity.com/es/film813436.html" xr:uid="{06CA69F6-8D62-4A3C-8BD4-C91641CB65AF}"/>
    <hyperlink ref="E460" r:id="rId621" display="https://www.filmaffinity.com/es/film943343.html" xr:uid="{CC7484E8-EB13-437C-B345-D45DA2B10FC9}"/>
    <hyperlink ref="E459" r:id="rId622" display="https://www.filmaffinity.com/es/film126082.html" xr:uid="{1F72BA4B-ED3C-4164-8C91-B18F00014795}"/>
    <hyperlink ref="E464" r:id="rId623" display="https://www.filmaffinity.com/es/film281263.html" xr:uid="{279FB116-A351-4558-A18C-A8ACB751AB6C}"/>
    <hyperlink ref="E463" r:id="rId624" display="https://www.filmaffinity.com/es/film407674.html" xr:uid="{415BB8E7-EB32-4611-8AF7-46AF2E0B0661}"/>
    <hyperlink ref="E472" r:id="rId625" display="https://www.filmaffinity.com/es/film747808.html" xr:uid="{5B81DD91-B6AD-4751-8D8E-C3D16D885BC5}"/>
    <hyperlink ref="E473" r:id="rId626" display="https://www.filmaffinity.com/es/film999269.html" xr:uid="{C1D5C8F0-DDF6-433C-BE6E-553306928815}"/>
    <hyperlink ref="E870" r:id="rId627" display="https://www.filmaffinity.com/es/film223540.html" xr:uid="{BD217660-62CD-494D-A452-DE27A9F327D5}"/>
    <hyperlink ref="E867" r:id="rId628" display="https://www.filmaffinity.com/es/film457702.html" xr:uid="{C46581BA-1D61-4F45-A319-58F1C6E9EB79}"/>
    <hyperlink ref="E868" r:id="rId629" display="https://www.filmaffinity.com/es/film914096.html" xr:uid="{8AADFAF0-97CA-459C-9EA9-D707F01DBAD9}"/>
    <hyperlink ref="E869" r:id="rId630" display="https://www.filmaffinity.com/es/film281560.html" xr:uid="{6789B9BC-B81B-4D9A-992B-6313CF95637E}"/>
    <hyperlink ref="E477" r:id="rId631" display="https://www.filmaffinity.com/es/film854782.html" xr:uid="{7945C259-BDF8-4910-AE08-01145FD70154}"/>
    <hyperlink ref="E476" r:id="rId632" display="https://www.filmaffinity.com/es/film233180.html" xr:uid="{986045CC-2111-4022-934D-335FF6C2D8F7}"/>
    <hyperlink ref="E502" r:id="rId633" display="https://www.filmaffinity.com/es/film854433.html" xr:uid="{4CDD54EC-0F97-476C-840C-322626D5C0C6}"/>
    <hyperlink ref="E501" r:id="rId634" display="https://www.filmaffinity.com/es/film736154.html" xr:uid="{3207641A-214F-425A-88DE-CE3AFF288E67}"/>
    <hyperlink ref="E509" r:id="rId635" display="https://www.filmaffinity.com/es/film641118.html" xr:uid="{1E1D48FC-65A7-4A5B-9932-09F73FDA53B4}"/>
    <hyperlink ref="E510" r:id="rId636" display="https://www.filmaffinity.com/es/film527881.html" xr:uid="{27485016-5B7A-4A2B-BAE1-8D5392FECF1B}"/>
    <hyperlink ref="E514" r:id="rId637" display="https://www.filmaffinity.com/es/film223422.html" xr:uid="{640577F2-AA51-48CA-95DC-3557B9716598}"/>
    <hyperlink ref="E513" r:id="rId638" display="https://www.filmaffinity.com/es/film654571.html" xr:uid="{DB5DF920-A7A6-47A5-8D86-DF02B860CFB8}"/>
    <hyperlink ref="E517" r:id="rId639" display="https://www.filmaffinity.com/es/film174560.html" xr:uid="{1FF1AA80-51F4-4DF8-BAED-710C0599CC56}"/>
    <hyperlink ref="E518" r:id="rId640" display="https://www.filmaffinity.com/es/film590843.html" xr:uid="{7AEEA6A2-A3FB-4837-AEA6-7E194FF09321}"/>
    <hyperlink ref="E521" r:id="rId641" display="https://www.filmaffinity.com/es/film159610.html" xr:uid="{30C2B66F-F7CE-4D07-8E15-FA9A62956E2E}"/>
    <hyperlink ref="E522" r:id="rId642" display="https://www.filmaffinity.com/es/film777549.html" xr:uid="{02CE70AA-0BED-4589-A6C6-9FDFA7D24FBA}"/>
    <hyperlink ref="E1002" r:id="rId643" display="https://www.filmaffinity.com/es/film271893.html" xr:uid="{7ACBD280-1C28-4765-8CCF-9F745F7E6523}"/>
    <hyperlink ref="E1001" r:id="rId644" display="https://www.filmaffinity.com/es/film992586.html" xr:uid="{E9DCFFFC-4465-41A8-9F5A-4079300BEF39}"/>
    <hyperlink ref="E532" r:id="rId645" display="https://www.filmaffinity.com/es/film561962.html" xr:uid="{B3EA9636-FF2E-4C1F-A8BC-649F05F082F1}"/>
    <hyperlink ref="E531" r:id="rId646" display="https://www.filmaffinity.com/es/film817101.html" xr:uid="{7996696E-A988-4F6D-83B5-E4A7BE462D69}"/>
    <hyperlink ref="E529" r:id="rId647" display="https://www.filmaffinity.com/es/film666455.html" xr:uid="{2F7106A5-331F-479A-9376-41BCEE1B09F9}"/>
    <hyperlink ref="E533" r:id="rId648" display="https://www.filmaffinity.com/es/film133244.html" xr:uid="{B92A1ABD-6B40-4FBE-80DB-59A29EB229E5}"/>
    <hyperlink ref="E530" r:id="rId649" display="https://www.filmaffinity.com/es/film786572.html" xr:uid="{CBF1578E-3471-4BF7-978A-2D8EC3235F2E}"/>
    <hyperlink ref="E534" r:id="rId650" display="https://www.filmaffinity.com/es/film451274.html" xr:uid="{26C0C953-EFCB-455B-9EC1-E5C89631F333}"/>
    <hyperlink ref="E542" r:id="rId651" display="https://www.filmaffinity.com/es/film935175.html" xr:uid="{5F12323B-3320-4246-B568-CC9C29E28004}"/>
    <hyperlink ref="E541" r:id="rId652" display="https://www.filmaffinity.com/es/film455839.html" xr:uid="{68ECA9C3-0BDF-49EA-B555-89BDF70A6B85}"/>
    <hyperlink ref="E545" r:id="rId653" display="https://www.filmaffinity.com/es/film670027.html" xr:uid="{59E5B981-E6BE-4544-AA1C-9D87047F4A74}"/>
    <hyperlink ref="E546" r:id="rId654" display="https://www.filmaffinity.com/es/film337514.html" xr:uid="{2F987794-D11D-43CE-B039-ADFDCA688BA9}"/>
    <hyperlink ref="E567" r:id="rId655" display="https://www.filmaffinity.com/es/film840646.html" xr:uid="{8FB2C90F-1C9D-4A03-B026-0C7A1C732CDC}"/>
    <hyperlink ref="E568" r:id="rId656" display="https://www.filmaffinity.com/es/film689960.html" xr:uid="{BBFF65BB-7F5F-4796-930D-795B36661EEB}"/>
    <hyperlink ref="E595" r:id="rId657" display="https://www.filmaffinity.com/es/film446954.html" xr:uid="{12151F32-708C-4DFD-8FA8-20A3D7C20E45}"/>
    <hyperlink ref="E594" r:id="rId658" display="https://www.filmaffinity.com/es/film362105.html" xr:uid="{D7604726-348F-49D6-8C1C-FE11FCB8B391}"/>
    <hyperlink ref="E1428" r:id="rId659" display="https://www.filmaffinity.com/es/film695950.html" xr:uid="{174AF913-9E15-4890-8562-1BD2C687741B}"/>
    <hyperlink ref="E1427" r:id="rId660" display="https://www.filmaffinity.com/es/film434493.html" xr:uid="{C2FDB9C7-CAE9-4758-A164-33B9EE047142}"/>
    <hyperlink ref="E623" r:id="rId661" display="https://www.filmaffinity.com/es/film585262.html" xr:uid="{3920B96E-A566-4368-A6DC-2A05CD88112B}"/>
    <hyperlink ref="E622" r:id="rId662" display="https://www.filmaffinity.com/es/film774136.html" xr:uid="{0937013B-81D2-4691-88F5-D5544783B500}"/>
    <hyperlink ref="E637" r:id="rId663" display="https://www.filmaffinity.com/es/film907984.html" xr:uid="{66110BD8-827B-4AF3-95BE-6304C7235484}"/>
    <hyperlink ref="E638" r:id="rId664" display="https://www.filmaffinity.com/es/film542446.html" xr:uid="{AC7C7AA1-3AC6-496F-8494-A998FFFF6B14}"/>
    <hyperlink ref="E642" r:id="rId665" display="https://www.filmaffinity.com/es/film628461.html" xr:uid="{EB0B545F-D129-4ECD-B2D7-869A23E03539}"/>
    <hyperlink ref="E643" r:id="rId666" display="https://www.filmaffinity.com/es/film745762.html" xr:uid="{6947786D-5BB3-4CC8-B329-E8994DD5FD98}"/>
    <hyperlink ref="E644" r:id="rId667" display="https://www.filmaffinity.com/es/film806070.html" xr:uid="{6594B683-3CED-4FEC-87DA-E0A1704B7443}"/>
    <hyperlink ref="E103" r:id="rId668" display="https://www.filmaffinity.com/es/film258115.html" xr:uid="{4C246E65-1507-4D71-B1D2-F7841BDE12CE}"/>
    <hyperlink ref="E104" r:id="rId669" display="https://www.filmaffinity.com/es/film506948.html" xr:uid="{39A75BE4-E53B-4D68-B54A-CC8C8D2B4987}"/>
    <hyperlink ref="E505" r:id="rId670" display="https://www.filmaffinity.com/es/film794748.html" xr:uid="{2F89D039-4D88-446A-8E6D-F7FF2247F6F0}"/>
    <hyperlink ref="E506" r:id="rId671" display="https://www.filmaffinity.com/es/film939596.html" xr:uid="{BDA18BE8-988C-4158-B5E6-93A0FCDB23F2}"/>
    <hyperlink ref="E660" r:id="rId672" display="https://www.filmaffinity.com/es/film815719.html" xr:uid="{CA8293F5-E285-47E4-B808-7ED7578F30D0}"/>
    <hyperlink ref="E659" r:id="rId673" display="https://www.filmaffinity.com/es/film281509.html" xr:uid="{5D1058BF-BEBC-42D4-B2B7-621196AEAC03}"/>
    <hyperlink ref="O659" r:id="rId674" display="https://www.filmaffinity.com/es/moviegenre.php?genre=CO&amp;attr=rat_count&amp;nodoc" xr:uid="{250BDCA1-8CDE-45BD-AD9B-50688263E7FC}"/>
    <hyperlink ref="E663" r:id="rId675" display="https://www.filmaffinity.com/es/film872097.html" xr:uid="{A436F817-661E-444E-912A-E53C0A002FA5}"/>
    <hyperlink ref="E664" r:id="rId676" display="https://www.filmaffinity.com/es/film811561.html" xr:uid="{8652F2FC-0997-4A92-AA31-A47D4AF451FB}"/>
    <hyperlink ref="E666" r:id="rId677" display="https://www.filmaffinity.com/es/film610683.html" xr:uid="{232C1A90-5BF7-47BF-9DCE-6CE57F7875BE}"/>
    <hyperlink ref="E665" r:id="rId678" display="https://www.filmaffinity.com/es/film312346.html" xr:uid="{ECF8B893-4AFA-46FE-890F-D96D062A3186}"/>
    <hyperlink ref="E674" r:id="rId679" display="https://www.filmaffinity.com/es/film526524.html" xr:uid="{7434939A-B289-467D-B7A5-2FC7273BC2FA}"/>
    <hyperlink ref="E707" r:id="rId680" display="https://www.filmaffinity.com/es/film981917.html" xr:uid="{0B2D6CA3-A85A-4E17-84FA-1680C2EA69A4}"/>
    <hyperlink ref="E708" r:id="rId681" display="https://www.filmaffinity.com/es/film615543.html" xr:uid="{CE2F4E21-70BD-4502-BE0B-4EE344CA7F35}"/>
    <hyperlink ref="E706" r:id="rId682" display="https://www.filmaffinity.com/es/film351657.html" xr:uid="{06E164B4-1FB6-4A7E-A4B3-5AD9B11A850A}"/>
    <hyperlink ref="E712" r:id="rId683" display="https://www.filmaffinity.com/es/film810283.html" xr:uid="{0BA4B29D-99D9-4F5D-A252-EB4A0D94D6F5}"/>
    <hyperlink ref="E713" r:id="rId684" display="https://www.filmaffinity.com/es/film206575.html" xr:uid="{637BFA68-6355-43CC-B9B7-57965765E5CD}"/>
    <hyperlink ref="E711" r:id="rId685" display="https://www.filmaffinity.com/es/film798621.html" xr:uid="{436C70EB-A8C8-4F39-9FC8-9EB2010501A3}"/>
    <hyperlink ref="E721" r:id="rId686" display="https://www.filmaffinity.com/es/film300281.html" xr:uid="{4C66E8C9-B614-47DA-9C0C-E720A472AA1B}"/>
    <hyperlink ref="E720" r:id="rId687" display="https://www.filmaffinity.com/es/film553168.html" xr:uid="{2E79BCDE-59F9-4F56-902D-911CF2E67DEF}"/>
    <hyperlink ref="E726" r:id="rId688" display="https://www.filmaffinity.com/es/film682724.html" xr:uid="{E87FAD01-5DD9-49F5-A3E5-632F46984838}"/>
    <hyperlink ref="E725" r:id="rId689" display="https://www.filmaffinity.com/es/film174303.html" xr:uid="{04974D9F-FEE8-47B4-B621-EA8924C111F7}"/>
    <hyperlink ref="E724" r:id="rId690" display="https://www.filmaffinity.com/es/film514042.html" xr:uid="{A8A7B36A-9C11-4EF9-9E6B-B0A5BB829B05}"/>
    <hyperlink ref="E750" r:id="rId691" display="https://www.filmaffinity.com/es/film828541.html" xr:uid="{3FBDB55A-BE11-4FDF-9FBE-51F3F62F527C}"/>
    <hyperlink ref="E749" r:id="rId692" display="https://www.filmaffinity.com/es/film376816.html" xr:uid="{D96DF297-1A77-45CB-A26D-A0CED828CB0F}"/>
    <hyperlink ref="E755" r:id="rId693" display="https://www.filmaffinity.com/es/film925130.html" xr:uid="{842A90BA-18A4-4F5D-81BE-068FEB8C565E}"/>
    <hyperlink ref="E754" r:id="rId694" display="https://www.filmaffinity.com/es/film246171.html" xr:uid="{98C988CB-7353-4680-BA7C-6CFA053BC879}"/>
    <hyperlink ref="E753" r:id="rId695" display="https://www.filmaffinity.com/es/film773920.html" xr:uid="{47FC54B7-56D2-4D25-BBB9-525890A0F14F}"/>
    <hyperlink ref="E1291" r:id="rId696" display="https://www.filmaffinity.com/es/film250381.html" xr:uid="{E514BC95-8583-44D1-87E3-CB3DA59E21FE}"/>
    <hyperlink ref="E771" r:id="rId697" display="https://www.filmaffinity.com/es/film996494.html" xr:uid="{B38BBDB1-46DB-4469-9258-878689D1511E}"/>
    <hyperlink ref="E772" r:id="rId698" display="https://www.filmaffinity.com/es/film621539.html" xr:uid="{01A21838-798C-46D8-96C0-5867451E8F81}"/>
    <hyperlink ref="E773" r:id="rId699" display="https://www.filmaffinity.com/es/film106223.html" xr:uid="{B291853A-6360-4F65-90C5-377E8A99C860}"/>
    <hyperlink ref="E412" r:id="rId700" display="https://www.filmaffinity.com/es/film120181.html" xr:uid="{E01FFDF1-45A2-44D9-B164-0F3D49178C87}"/>
    <hyperlink ref="E411" r:id="rId701" display="https://www.filmaffinity.com/es/film752896.html" xr:uid="{5C2A1E2D-FA13-4DD8-A3E0-2B9CA3E0AC57}"/>
    <hyperlink ref="E797" r:id="rId702" display="https://www.filmaffinity.com/es/film197574.html" xr:uid="{29BBF85E-FC72-47B2-98D5-5B6277A8D36F}"/>
    <hyperlink ref="E799" r:id="rId703" display="https://www.filmaffinity.com/es/film953208.html" xr:uid="{A6574B41-F70C-4D3B-A858-1AC8B68CF6AA}"/>
    <hyperlink ref="E798" r:id="rId704" display="https://www.filmaffinity.com/es/film353875.html" xr:uid="{5A9F2E5C-A4C3-43ED-BF22-1D798EACE6B4}"/>
    <hyperlink ref="E803" r:id="rId705" display="https://www.filmaffinity.com/es/film725310.html" xr:uid="{840A69FA-CED0-4874-8600-CB6B807AC50A}"/>
    <hyperlink ref="E802" r:id="rId706" display="https://www.filmaffinity.com/es/film985264.html" xr:uid="{5731704F-5C52-4194-90FF-5B3B149C33AC}"/>
    <hyperlink ref="E490" r:id="rId707" display="https://www.filmaffinity.com/es/film911540.html" xr:uid="{07344778-9013-4CA6-9389-242E10B2166F}"/>
    <hyperlink ref="E832" r:id="rId708" display="https://www.filmaffinity.com/es/film546023.html" xr:uid="{A6A98F7A-8B5B-4E1E-8074-366E0CA03189}"/>
    <hyperlink ref="E831" r:id="rId709" display="https://www.filmaffinity.com/es/film388868.html" xr:uid="{81DD94B0-2D6A-493C-9B75-B4FB805DDD77}"/>
    <hyperlink ref="E836" r:id="rId710" display="https://www.filmaffinity.com/es/film851574.html" xr:uid="{A2D39F6B-D920-4AA0-90AE-C5C091F56B5E}"/>
    <hyperlink ref="E835" r:id="rId711" display="https://www.filmaffinity.com/es/film866670.html" xr:uid="{5C3D40B9-9305-4B82-8D7B-C22ECC5B2BC2}"/>
    <hyperlink ref="E850" r:id="rId712" display="https://www.filmaffinity.com/es/film795850.html" xr:uid="{CF729EED-556D-477E-ACA5-DEB1CCA3A314}"/>
    <hyperlink ref="E851" r:id="rId713" display="https://www.filmaffinity.com/es/film705540.html" xr:uid="{14C16005-CB02-44C5-A307-F59FDF365598}"/>
    <hyperlink ref="E443" r:id="rId714" display="https://www.filmaffinity.com/es/film933663.html" xr:uid="{6B4E3A59-F015-4886-93EA-80FF0227FC30}"/>
    <hyperlink ref="E444" r:id="rId715" display="https://www.filmaffinity.com/es/film277985.html" xr:uid="{B164DD96-03E5-42C8-B29C-231B55020A10}"/>
    <hyperlink ref="E864" r:id="rId716" display="https://www.filmaffinity.com/es/film394076.html" xr:uid="{D98762A5-C3AE-4912-9F3A-FEDEE49F4ECE}"/>
    <hyperlink ref="E863" r:id="rId717" display="https://www.filmaffinity.com/es/film897142.html" xr:uid="{EA16F6A6-A2A2-4036-9985-C15FAC0B734B}"/>
    <hyperlink ref="E879" r:id="rId718" display="https://www.filmaffinity.com/es/film211735.html" xr:uid="{0A5D15CA-54E6-4A6F-9911-B091E02819BB}"/>
    <hyperlink ref="E880" r:id="rId719" display="https://www.filmaffinity.com/es/film650972.html" xr:uid="{618FB49E-E47A-484B-9A94-9B6B0506C9AF}"/>
    <hyperlink ref="E913" r:id="rId720" display="https://www.filmaffinity.com/es/film306429.html" xr:uid="{898C0D17-7C69-49DB-B9AE-7D6C4FFEAA17}"/>
    <hyperlink ref="E912" r:id="rId721" display="https://www.filmaffinity.com/es/film857226.html" xr:uid="{1297B32F-6385-45A4-B352-93AFFCF79E10}"/>
    <hyperlink ref="E911" r:id="rId722" display="https://www.filmaffinity.com/es/film441120.html" xr:uid="{FCF7B825-0DA8-4AAC-8710-9326CA6688D5}"/>
    <hyperlink ref="E917" r:id="rId723" display="https://www.filmaffinity.com/es/film623173.html" xr:uid="{A718663F-7485-410B-8A5F-CAF1A96B06BE}"/>
    <hyperlink ref="E916" r:id="rId724" display="https://www.filmaffinity.com/es/film906056.html" xr:uid="{32FE83EA-B5B1-431A-92FD-3F8102A2E4C3}"/>
    <hyperlink ref="E928" r:id="rId725" display="https://www.filmaffinity.com/es/film752240.html" xr:uid="{DF816B03-165A-4B56-98FA-B55B68FBC9CD}"/>
    <hyperlink ref="E927" r:id="rId726" display="https://www.filmaffinity.com/es/film810513.html" xr:uid="{0E364419-1B97-41E3-97E1-D2C94E062EDA}"/>
    <hyperlink ref="E480" r:id="rId727" display="https://www.filmaffinity.com/es/film447070.html" xr:uid="{B3D7B575-EC2A-4A4A-A3BA-A62E32454F1C}"/>
    <hyperlink ref="E481" r:id="rId728" display="https://www.filmaffinity.com/es/film804640.html" xr:uid="{421B53F4-F52A-4055-B3DA-84DCA6BD4B16}"/>
    <hyperlink ref="E1357" r:id="rId729" display="https://www.filmaffinity.com/es/film902468.html" xr:uid="{4ADA2892-A79D-4CAF-A9B7-666E71697C46}"/>
    <hyperlink ref="E1358" r:id="rId730" display="https://www.filmaffinity.com/es/film456162.html" xr:uid="{EB1DCCB6-052F-4CEA-AC4F-197C67F56576}"/>
    <hyperlink ref="E983" r:id="rId731" display="https://www.filmaffinity.com/es/film904175.html" xr:uid="{774E4C2E-5C4B-4B85-8727-636B9ABBDACA}"/>
    <hyperlink ref="E982" r:id="rId732" display="https://www.filmaffinity.com/es/film280100.html" xr:uid="{682C013A-977D-4F60-A0F4-9B4ADD51ED44}"/>
    <hyperlink ref="E990" r:id="rId733" display="https://www.filmaffinity.com/es/film959764.html" xr:uid="{5C7EFAF9-E98A-495B-B73F-4ADD8E623573}"/>
    <hyperlink ref="E73" r:id="rId734" display="https://www.filmaffinity.com/es/film563823.html" xr:uid="{E772302D-E87D-4553-A9C6-E53B0C57EE7E}"/>
    <hyperlink ref="E74" r:id="rId735" display="https://www.filmaffinity.com/es/film121557.html" xr:uid="{40D94D03-1E53-42AC-AF83-99723F3E444B}"/>
    <hyperlink ref="E1014" r:id="rId736" display="https://www.filmaffinity.com/es/film609968.html" xr:uid="{3C5A9158-6B29-490F-B94F-4C2E138BEB4C}"/>
    <hyperlink ref="E1015" r:id="rId737" display="https://www.filmaffinity.com/es/film592240.html" xr:uid="{C590A8ED-C89C-4750-98B4-F1E8AB4401CF}"/>
    <hyperlink ref="E1019" r:id="rId738" display="https://www.filmaffinity.com/es/film697829.html" xr:uid="{EB06AF0B-2289-460A-AFBD-CBE9B48D1BB0}"/>
    <hyperlink ref="E1018" r:id="rId739" display="https://www.filmaffinity.com/es/film294180.html" xr:uid="{D0DE4DFE-83FA-455D-BF26-D3297CC50F5C}"/>
    <hyperlink ref="E1022" r:id="rId740" display="https://www.filmaffinity.com/es/film647318.html" xr:uid="{D3030165-C954-4FA6-B7B6-297CD0E7E95A}"/>
    <hyperlink ref="E1023" r:id="rId741" display="https://www.filmaffinity.com/es/film369334.html" xr:uid="{2D46FD80-6D61-4D04-926B-F2B04BC4A201}"/>
    <hyperlink ref="E1431" r:id="rId742" display="https://www.filmaffinity.com/es/film481339.html" xr:uid="{3E79781F-8C7C-4A63-AD49-66378C6B0E9F}"/>
    <hyperlink ref="E1432" r:id="rId743" display="https://www.filmaffinity.com/es/film383589.html" xr:uid="{0D20C488-4E6C-41C7-B78F-0C2984D1DF59}"/>
    <hyperlink ref="E1032" r:id="rId744" display="https://www.filmaffinity.com/es/film116643.html" xr:uid="{1377A566-DFC6-45D0-8FC2-4510EF5A210A}"/>
    <hyperlink ref="E1033" r:id="rId745" display="https://www.filmaffinity.com/es/film675187.html" xr:uid="{A1FD80A3-7CB5-4D9D-B327-41346D59B0B2}"/>
    <hyperlink ref="E1031" r:id="rId746" display="https://www.filmaffinity.com/es/film465937.html" xr:uid="{84D0AD12-BA2E-4306-B712-D9FE2C689140}"/>
    <hyperlink ref="E1037" r:id="rId747" display="https://www.filmaffinity.com/es/film573989.html" xr:uid="{542C6E34-B9DD-4C40-928B-8E56A8A435D9}"/>
    <hyperlink ref="E1036" r:id="rId748" display="https://www.filmaffinity.com/es/film855313.html" xr:uid="{BEA2A12A-54D6-4FB0-B989-EEF5176A27D3}"/>
    <hyperlink ref="E1041" r:id="rId749" display="https://www.filmaffinity.com/es/film522274.html" xr:uid="{2016B526-E4D1-4218-BFD6-CF853BD37E9F}"/>
    <hyperlink ref="E1040" r:id="rId750" display="https://www.filmaffinity.com/es/film863698.html" xr:uid="{B3616D7A-4655-402F-9742-9AAC6D401A4F}"/>
    <hyperlink ref="E1095" r:id="rId751" display="https://www.filmaffinity.com/es/film316259.html" xr:uid="{FA521FCE-297C-4D97-86F4-A1BED195987E}"/>
    <hyperlink ref="E370" r:id="rId752" display="https://www.filmaffinity.com/es/film947221.html" xr:uid="{35EBFFB2-A1B1-4733-9706-E666EE16FC5C}"/>
    <hyperlink ref="E371" r:id="rId753" display="https://www.filmaffinity.com/es/film292012.html" xr:uid="{D280E3F1-BF14-4207-8B1F-C031F1821D4A}"/>
    <hyperlink ref="E1112" r:id="rId754" display="https://www.filmaffinity.com/es/film767871.html" xr:uid="{B597E6D5-472B-49D0-B29D-7A203EC2D5C6}"/>
    <hyperlink ref="E1111" r:id="rId755" display="https://www.filmaffinity.com/es/film346008.html" xr:uid="{3317EEFD-C3D8-4161-A55C-EBD9E212553B}"/>
    <hyperlink ref="E1157" r:id="rId756" display="https://www.filmaffinity.com/es/film869267.html" xr:uid="{E55A4931-9C5B-48E5-9B1E-5ED1E0723533}"/>
    <hyperlink ref="E1156" r:id="rId757" display="https://www.filmaffinity.com/es/film891292.html" xr:uid="{44BF8FE6-0464-4E19-8B1B-4960643D2EB1}"/>
    <hyperlink ref="E1160" r:id="rId758" display="https://www.filmaffinity.com/es/film180366.html" xr:uid="{905BE69F-42A4-4FEB-9801-4CA3904FA206}"/>
    <hyperlink ref="E1161" r:id="rId759" display="https://www.filmaffinity.com/es/film483863.html" xr:uid="{87F1F8E7-BBE7-40E2-BCAA-5D0C771F2B33}"/>
    <hyperlink ref="E1208" r:id="rId760" display="https://www.filmaffinity.com/es/film937637.html" xr:uid="{E62E82F2-E897-4891-8C5C-64D920E3485E}"/>
    <hyperlink ref="E1201" r:id="rId761" display="https://www.filmaffinity.com/es/film210978.html" xr:uid="{C3AB0369-D718-4B05-9B80-89829FD4591A}"/>
    <hyperlink ref="E1198" r:id="rId762" display="https://www.filmaffinity.com/es/film704828.html" xr:uid="{9A938AB9-D3FF-4F7B-9CF7-24E37B255873}"/>
    <hyperlink ref="E1197" r:id="rId763" display="https://www.filmaffinity.com/es/film777898.html" xr:uid="{9872C637-1DA5-4C16-BBCC-B01411343EC9}"/>
    <hyperlink ref="E1202" r:id="rId764" display="https://www.filmaffinity.com/es/film416591.html" xr:uid="{EF8F38E5-EAE2-463A-83A9-02E62181F68B}"/>
    <hyperlink ref="E1232" r:id="rId765" display="https://www.filmaffinity.com/es/film381144.html" xr:uid="{B8639E28-BA96-438C-A2B4-2138D67F9B56}"/>
    <hyperlink ref="E1231" r:id="rId766" display="https://www.filmaffinity.com/es/film594406.html" xr:uid="{EC37716C-EF48-4A2F-9B70-30920598684A}"/>
    <hyperlink ref="E1387" r:id="rId767" display="https://www.filmaffinity.com/es/film959573.html" xr:uid="{331AB357-4ECC-4A96-924B-7A315247792C}"/>
    <hyperlink ref="E1388" r:id="rId768" display="https://www.filmaffinity.com/es/film464694.html" xr:uid="{AC38CA79-1F9C-4C36-AA3B-8F9D817216F6}"/>
    <hyperlink ref="E1319" r:id="rId769" display="https://www.filmaffinity.com/es/film255116.html" xr:uid="{2AB7D4DE-A8A0-4FF1-ABDD-A3EB43550D08}"/>
    <hyperlink ref="E1320" r:id="rId770" display="https://www.filmaffinity.com/es/film384639.html" xr:uid="{8F6EBF89-82A3-4913-A106-F24A85901EDB}"/>
    <hyperlink ref="E1316" r:id="rId771" display="https://www.filmaffinity.com/es/film385227.html" xr:uid="{CF0656C0-0BB0-44FC-B39B-408497B42AED}"/>
    <hyperlink ref="E1317" r:id="rId772" display="https://www.filmaffinity.com/es/film557989.html" xr:uid="{06AD97D2-F3EF-4AC5-95FB-86106533676C}"/>
    <hyperlink ref="E1318" r:id="rId773" display="https://www.filmaffinity.com/es/film307228.html" xr:uid="{8B82C397-EB92-49C6-A5B3-75C844CEE88C}"/>
    <hyperlink ref="E1330" r:id="rId774" display="https://www.filmaffinity.com/es/film875073.html" xr:uid="{28C1C18A-2E74-432A-94EB-2331D8F2CCCF}"/>
    <hyperlink ref="E1329" r:id="rId775" display="https://www.filmaffinity.com/es/film599408.html" xr:uid="{269490D0-0230-41DD-A34F-E317FB18D1E3}"/>
    <hyperlink ref="E1350" r:id="rId776" display="https://www.filmaffinity.com/es/film390580.html" xr:uid="{9977D41A-8742-4DEB-85A9-DC9A778A42EB}"/>
    <hyperlink ref="E1349" r:id="rId777" display="https://www.filmaffinity.com/es/film871375.html" xr:uid="{F4313186-3039-4DF9-886F-D803D9B9A202}"/>
    <hyperlink ref="E1354" r:id="rId778" display="https://www.filmaffinity.com/es/film806482.html" xr:uid="{F1C0A540-2FE6-4454-A312-3F43A09E943F}"/>
    <hyperlink ref="E1353" r:id="rId779" display="https://www.filmaffinity.com/es/film464633.html" xr:uid="{92B6C415-C3D9-4D02-B272-D282AE3F1F7E}"/>
    <hyperlink ref="E1373" r:id="rId780" display="https://www.filmaffinity.com/es/film873079.html" xr:uid="{C85716E1-9ECE-4130-8594-90C11C5F6FA9}"/>
    <hyperlink ref="E1372" r:id="rId781" display="https://www.filmaffinity.com/es/film488497.html" xr:uid="{9FB62CD8-E2EC-49CA-A99D-60743A6687DC}"/>
    <hyperlink ref="E1416" r:id="rId782" display="https://www.filmaffinity.com/es/film589915.html" xr:uid="{94053B03-CFCB-47E6-9CDD-A1FEB7A69DAE}"/>
    <hyperlink ref="E1415" r:id="rId783" display="https://www.filmaffinity.com/es/film488334.html" xr:uid="{E91827A8-7E7D-494A-818F-9B4ABC978889}"/>
    <hyperlink ref="E1419" r:id="rId784" display="https://www.filmaffinity.com/es/film949999.html" xr:uid="{AEA7047C-E461-43CC-9238-24F8FE6277BA}"/>
    <hyperlink ref="E1420" r:id="rId785" display="https://www.filmaffinity.com/es/film400789.html" xr:uid="{5F37DCE4-ACAE-44E6-AF31-7DA480226903}"/>
    <hyperlink ref="E1423" r:id="rId786" display="https://www.filmaffinity.com/es/film594338.html" xr:uid="{D320A6D9-512C-4226-A170-A405159986E0}"/>
    <hyperlink ref="E1424" r:id="rId787" display="https://www.filmaffinity.com/es/film990795.html" xr:uid="{B5B3B971-C9B3-41BB-AE09-11F59CEE922E}"/>
    <hyperlink ref="E1442" r:id="rId788" display="https://www.filmaffinity.com/es/film555719.html" xr:uid="{F2308E8B-9537-40BF-B97D-C3ACA002DADA}"/>
    <hyperlink ref="E1443" r:id="rId789" display="https://www.filmaffinity.com/es/film246238.html" xr:uid="{A37F42D2-1571-4D84-ACE3-DC938390C016}"/>
    <hyperlink ref="E1444" r:id="rId790" display="https://www.filmaffinity.com/es/film249291.html" xr:uid="{4137B16F-D950-4872-A1CB-FBB73367EF15}"/>
    <hyperlink ref="E823" r:id="rId791" display="https://www.filmaffinity.com/es/film343130.html" xr:uid="{313DC678-CCFD-43F5-9622-5E48D58E30E9}"/>
    <hyperlink ref="E824" r:id="rId792" display="https://www.filmaffinity.com/es/film951006.html" xr:uid="{10B16171-F416-4F8D-88FB-668BC4E1365A}"/>
    <hyperlink ref="E1462" r:id="rId793" display="https://www.filmaffinity.com/es/film425501.html" xr:uid="{F36E12D7-3E95-487A-A3C3-2E6FF0EB03BD}"/>
    <hyperlink ref="E1461" r:id="rId794" display="https://www.filmaffinity.com/es/film552975.html" xr:uid="{F28A9DF7-C3EC-46B8-9E1B-F21BF3C68BD5}"/>
    <hyperlink ref="E1466" r:id="rId795" display="https://www.filmaffinity.com/es/film497595.html" xr:uid="{05E29D54-2D1A-43C5-842F-B4F0AB84CB39}"/>
    <hyperlink ref="E1465" r:id="rId796" display="https://www.filmaffinity.com/es/film358657.html" xr:uid="{B8C37320-E654-4237-AE16-D78A3D5397AE}"/>
    <hyperlink ref="E1480" r:id="rId797" display="https://www.filmaffinity.com/es/film189508.html" xr:uid="{CA16C4C7-E840-4ACF-B68A-CBA97FBB907E}"/>
    <hyperlink ref="E1482" r:id="rId798" display="https://www.filmaffinity.com/es/film157595.html" xr:uid="{9F29F45A-EA05-4176-9F5B-7854050CD518}"/>
    <hyperlink ref="E1481" r:id="rId799" display="https://www.filmaffinity.com/es/film972864.html" xr:uid="{2C7D94AC-0ADA-44C8-A5AE-3F16C3F44098}"/>
    <hyperlink ref="E1469" r:id="rId800" display="https://www.filmaffinity.com/es/film763429.html" xr:uid="{13F43FD6-B0E5-4516-9658-C6E70C0602ED}"/>
    <hyperlink ref="E1470" r:id="rId801" display="https://www.filmaffinity.com/es/film263574.html" xr:uid="{6A54C711-93C3-4063-AFBC-168724D144AF}"/>
    <hyperlink ref="E1471" r:id="rId802" display="https://www.filmaffinity.com/es/film756027.html" xr:uid="{D086F168-0C56-43DC-8A28-FF6F88B7C5E9}"/>
    <hyperlink ref="E1472" r:id="rId803" display="https://www.filmaffinity.com/es/film404721.html" xr:uid="{308AD1AD-C20F-409E-896E-ACF77EBAAD55}"/>
    <hyperlink ref="E1473" r:id="rId804" display="https://www.filmaffinity.com/es/film875477.html" xr:uid="{B9AE518B-A6F5-4D6D-97F6-F62EA3A0F705}"/>
    <hyperlink ref="E1474" r:id="rId805" display="https://www.filmaffinity.com/es/film718880.html" xr:uid="{E280790B-B02E-4070-B099-33C2846F7CFD}"/>
    <hyperlink ref="E24" r:id="rId806" display="https://www.filmaffinity.com/es/film484467.html" xr:uid="{CE0FF2BF-BE12-49C8-BF6E-320533B5DF88}"/>
    <hyperlink ref="E25" r:id="rId807" display="https://www.filmaffinity.com/es/film903353.html" xr:uid="{114F0723-BFDD-413E-9D7D-11A2FA1CAFA5}"/>
    <hyperlink ref="E63" r:id="rId808" display="https://www.filmaffinity.com/es/film682537.html" xr:uid="{29DC11D8-9EC7-4B76-A1CB-443C2415FD11}"/>
    <hyperlink ref="E62" r:id="rId809" display="https://www.filmaffinity.com/es/film708792.html" xr:uid="{36F31261-CA59-4A38-BC25-66E236C49F2F}"/>
    <hyperlink ref="E108" r:id="rId810" display="https://www.filmaffinity.com/es/film232402.html" xr:uid="{DDA9A46D-CC82-4571-A6A7-ABB8DE0155CA}"/>
    <hyperlink ref="E107" r:id="rId811" display="https://www.filmaffinity.com/es/film453476.html" xr:uid="{249FE0CD-A9D5-4DE3-8781-9A9CB0C69E04}"/>
    <hyperlink ref="E162" r:id="rId812" display="https://www.filmaffinity.com/es/film517569.html" xr:uid="{FDAE9AA3-E653-4E19-A2BD-024970E0A861}"/>
    <hyperlink ref="E161" r:id="rId813" display="https://www.filmaffinity.com/es/film668232.html" xr:uid="{2DE7875A-2E32-4557-9800-06FF56E46CF2}"/>
    <hyperlink ref="E232" r:id="rId814" display="https://www.filmaffinity.com/es/film605841.html" xr:uid="{3D696BBA-5846-4204-8F3E-746C82B060B7}"/>
    <hyperlink ref="E231" r:id="rId815" display="https://www.filmaffinity.com/es/film919587.html" xr:uid="{4B61ECC0-0386-4B01-AF7F-3AEF7C62ECA3}"/>
    <hyperlink ref="E230" r:id="rId816" display="https://www.filmaffinity.com/es/film741341.html" xr:uid="{FACA3CCA-B90A-4753-ADD3-A58BDDB78EE6}"/>
    <hyperlink ref="E219" r:id="rId817" display="https://www.filmaffinity.com/es/film599360.html" xr:uid="{98467A9F-F48D-45C4-989F-03082968B9CA}"/>
    <hyperlink ref="E218" r:id="rId818" display="https://www.filmaffinity.com/es/film377813.html" xr:uid="{ACC46DBE-885F-49D3-B015-24920996CA6D}"/>
    <hyperlink ref="E217" r:id="rId819" display="https://www.filmaffinity.com/es/film684000.html" xr:uid="{67CA0ED6-1F3B-4552-B70F-973B1081CA08}"/>
    <hyperlink ref="E275" r:id="rId820" display="https://www.filmaffinity.com/es/film987948.html" xr:uid="{BD60C9A7-3ABB-44C4-8CB0-57349342CF3A}"/>
    <hyperlink ref="E276" r:id="rId821" display="https://www.filmaffinity.com/es/film945094.html" xr:uid="{9D2DA892-71DF-4948-8C32-A6A9DDD3F68D}"/>
    <hyperlink ref="E277" r:id="rId822" display="https://www.filmaffinity.com/es/film158588.html" xr:uid="{8BCF4FE6-272D-4E70-94BE-CF84F6B96EC0}"/>
    <hyperlink ref="E278" r:id="rId823" display="https://www.filmaffinity.com/es/film178921.html" xr:uid="{758114D4-F207-4FE2-8B78-CCB8155ACC51}"/>
    <hyperlink ref="E281" r:id="rId824" display="https://www.filmaffinity.com/es/film924698.html" xr:uid="{CEFCDB9A-4FB0-4C28-802C-8EE47A59E7E2}"/>
    <hyperlink ref="E282" r:id="rId825" display="https://www.filmaffinity.com/es/film367193.html" xr:uid="{E5F9F0FF-EE4C-4386-9B2F-D552E698DE35}"/>
    <hyperlink ref="E283" r:id="rId826" display="https://www.filmaffinity.com/es/film414107.html" xr:uid="{82341D81-6DCC-4585-8B3F-9C94B24075A6}"/>
    <hyperlink ref="E284" r:id="rId827" display="https://www.filmaffinity.com/es/film359387.html" xr:uid="{001136E2-FB73-4B87-B759-45ADB293CBD3}"/>
    <hyperlink ref="E285" r:id="rId828" display="https://www.filmaffinity.com/es/film372723.html" xr:uid="{556E49F7-8A03-4CC2-9133-5947E12E9881}"/>
    <hyperlink ref="E430" r:id="rId829" display="https://www.filmaffinity.com/es/film101175.html" xr:uid="{3BADFF74-E0F7-4F5B-B284-2B9BE759A9EB}"/>
    <hyperlink ref="E429" r:id="rId830" display="https://www.filmaffinity.com/es/film166944.html" xr:uid="{B771FD32-B933-4664-B2C8-B005001A0D91}"/>
    <hyperlink ref="E433" r:id="rId831" display="https://www.filmaffinity.com/es/film550044.html" xr:uid="{A8ED991C-1789-4FC9-934D-8AC5ACCFD7FE}"/>
    <hyperlink ref="E428" r:id="rId832" display="https://www.filmaffinity.com/es/film674289.html" xr:uid="{91DEC0B3-3A45-4BEB-9321-C2FFE47DDA43}"/>
    <hyperlink ref="E423" r:id="rId833" display="https://www.filmaffinity.com/es/film809297.html" xr:uid="{DF950FDF-BD32-45A9-9E7F-22F083A510DB}"/>
    <hyperlink ref="E424" r:id="rId834" display="https://www.filmaffinity.com/es/film730528.html" xr:uid="{DFEC2F45-F252-4E93-8C20-126931531302}"/>
    <hyperlink ref="E425" r:id="rId835" display="https://www.filmaffinity.com/es/film346540.html" xr:uid="{8EDFD3D5-6EB3-4532-98C3-3531A105E393}"/>
    <hyperlink ref="E923" r:id="rId836" display="https://www.filmaffinity.com/es/film620090.html" xr:uid="{8FBE262D-ED0B-4A57-BD37-3391A369A6F7}"/>
    <hyperlink ref="E920" r:id="rId837" display="https://www.filmaffinity.com/es/film414907.html" xr:uid="{3EA381D3-E7E9-4072-8019-049DA5A2C487}"/>
    <hyperlink ref="E921" r:id="rId838" display="https://www.filmaffinity.com/es/film652388.html" xr:uid="{F7F31B11-69EA-490D-9156-687015D21842}"/>
    <hyperlink ref="E922" r:id="rId839" display="https://www.filmaffinity.com/es/film303075.html" xr:uid="{486C4F94-D4B9-4E50-B238-77B02FE4AF5E}"/>
    <hyperlink ref="E92" r:id="rId840" display="https://www.filmaffinity.com/es/film761907.html" xr:uid="{4F038B3B-CF50-4F9F-9D56-9E7F21220B29}"/>
    <hyperlink ref="E184" r:id="rId841" display="https://www.filmaffinity.com/es/film757813.html" xr:uid="{6A16265A-5B4F-4989-8418-94942B3F17CA}"/>
    <hyperlink ref="E70" r:id="rId842" display="https://www.filmaffinity.com/es/film276230.html" xr:uid="{8F2CD03A-AE89-43D9-98B0-EB70F0D6D0D7}"/>
    <hyperlink ref="E1049" r:id="rId843" display="https://www.filmaffinity.com/es/film374795.html" xr:uid="{10ED9B28-E947-4C35-8E08-BB467FA2C942}"/>
    <hyperlink ref="E979" r:id="rId844" display="https://www.filmaffinity.com/es/film517462.html" xr:uid="{4381BE53-6BDB-4EFD-B58E-92A7CB8ACBBC}"/>
    <hyperlink ref="E1185" r:id="rId845" display="https://www.filmaffinity.com/es/film738775.html" xr:uid="{4BCAF18E-006C-415A-A7A7-B31AC42B6D6F}"/>
    <hyperlink ref="E1258" r:id="rId846" display="https://www.filmaffinity.com/es/film491812.html" xr:uid="{0AB33381-888A-493C-9925-AEBDF3C8C01E}"/>
    <hyperlink ref="E137" r:id="rId847" display="https://www.filmaffinity.com/es/film911057.html" xr:uid="{C29F39B2-9D58-49DF-92CA-D2BE7CF165DA}"/>
    <hyperlink ref="E957" r:id="rId848" display="https://www.filmaffinity.com/es/film941845.html" xr:uid="{14088F53-1707-420B-B543-911923A85F31}"/>
    <hyperlink ref="E949" r:id="rId849" display="https://www.filmaffinity.com/es/film821731.html" xr:uid="{4FDC558C-F354-48A2-B6D5-27106DE5D78B}"/>
    <hyperlink ref="E958" r:id="rId850" display="https://www.filmaffinity.com/es/film805562.html" xr:uid="{1540F829-9F84-468C-BDE6-9A75A14E2143}"/>
    <hyperlink ref="E963" r:id="rId851" display="https://www.filmaffinity.com/es/film347261.html" xr:uid="{B88C71E6-367F-4E0F-A2E9-5FA299173C18}"/>
    <hyperlink ref="E934" r:id="rId852" display="https://www.filmaffinity.com/es/film749632.html" xr:uid="{8711994F-FD42-4B46-B781-DF1409AF8424}"/>
    <hyperlink ref="E959" r:id="rId853" display="https://www.filmaffinity.com/es/film192757.html" xr:uid="{C4DD9575-6A1F-432F-BD0D-7019F659CCA3}"/>
    <hyperlink ref="E952" r:id="rId854" display="https://www.filmaffinity.com/es/film244059.html" xr:uid="{9A8C7EF1-E6D6-461A-BE51-B5E7C1150B04}"/>
    <hyperlink ref="E933" r:id="rId855" display="https://www.filmaffinity.com/es/film641022.html" xr:uid="{72AAE8EA-FD80-4B61-ADDD-6D85FC372DAB}"/>
    <hyperlink ref="E953" r:id="rId856" display="https://www.filmaffinity.com/es/film858509.html" xr:uid="{29FD59C6-5651-42DE-B776-24D004E2460B}"/>
    <hyperlink ref="E941" r:id="rId857" display="https://www.filmaffinity.com/es/film182008.html" xr:uid="{A41AFC70-EBFB-4F42-A00B-C0CE0342F839}"/>
    <hyperlink ref="E931" r:id="rId858" display="https://www.filmaffinity.com/es/film404700.html" xr:uid="{15103091-8008-4224-A8D2-F6FC0F7592F9}"/>
    <hyperlink ref="E945" r:id="rId859" display="https://www.filmaffinity.com/es/film609458.html" xr:uid="{300B3181-55A3-4B15-B89B-1F62C0FC0455}"/>
    <hyperlink ref="E939" r:id="rId860" display="https://www.filmaffinity.com/es/film592437.html" xr:uid="{630A73E7-F7E5-4F80-90A4-FA922C9173FB}"/>
    <hyperlink ref="E937" r:id="rId861" display="https://www.filmaffinity.com/es/film339035.html" xr:uid="{4A3011F4-A7A9-4397-B0BC-149A2A60C23D}"/>
    <hyperlink ref="E960" r:id="rId862" display="https://www.filmaffinity.com/es/film359066.html" xr:uid="{E8399A02-539A-4E20-85AC-DFE0A1FEDB77}"/>
    <hyperlink ref="E954" r:id="rId863" display="https://www.filmaffinity.com/es/film406284.html" xr:uid="{A88B577F-C342-4139-890F-054932BE8D9B}"/>
    <hyperlink ref="E948" r:id="rId864" display="https://www.filmaffinity.com/es/film316972.html" xr:uid="{A7F95BEC-C90D-4C9A-A01F-B21FFD7EFFC8}"/>
    <hyperlink ref="E932" r:id="rId865" display="https://www.filmaffinity.com/es/film347573.html" xr:uid="{EC0BB3B3-0695-49FF-B47F-2E2B783888A2}"/>
    <hyperlink ref="E935" r:id="rId866" display="https://www.filmaffinity.com/es/film647706.html" xr:uid="{F44EE9C0-8DEC-4ABE-B1C4-237D3277D3BB}"/>
    <hyperlink ref="E955" r:id="rId867" display="https://www.filmaffinity.com/es/film176022.html" xr:uid="{6DE18167-B569-4F62-BADF-9DE3674403E2}"/>
    <hyperlink ref="E940" r:id="rId868" display="https://www.filmaffinity.com/es/film179421.html" xr:uid="{F7C98731-FA8E-4A4C-97B4-95897A694791}"/>
    <hyperlink ref="E938" r:id="rId869" display="https://www.filmaffinity.com/es/film355080.html" xr:uid="{2993FBF8-7A11-4927-B677-86E2D82FC6C2}"/>
    <hyperlink ref="E950" r:id="rId870" display="https://www.filmaffinity.com/es/film375488.html" xr:uid="{61F5088E-E509-4298-9B4D-4DCE9B764B76}"/>
    <hyperlink ref="E965" r:id="rId871" display="https://www.filmaffinity.com/es/film866473.html" xr:uid="{4739B984-08CB-4214-A127-8560D82CDEAF}"/>
    <hyperlink ref="E946" r:id="rId872" display="https://www.filmaffinity.com/es/film353018.html" xr:uid="{19DB4C59-B64E-4C40-BB2A-A52AD07B87E0}"/>
    <hyperlink ref="E942" r:id="rId873" display="https://www.filmaffinity.com/es/film537917.html" xr:uid="{813CFBD0-11A9-4CFF-AAB2-29EFB128BEE6}"/>
    <hyperlink ref="E966" r:id="rId874" display="https://www.filmaffinity.com/es/film404534.html" xr:uid="{4256BC1B-C912-43AC-AE74-B5B2268A5CA6}"/>
    <hyperlink ref="E943" r:id="rId875" display="https://www.filmaffinity.com/es/film337180.html" xr:uid="{C01AA2C6-077B-465F-9C2F-BDFEB86E2B66}"/>
    <hyperlink ref="E936" r:id="rId876" display="https://www.filmaffinity.com/es/film345633.html" xr:uid="{967B8B39-8992-46B5-AB61-7192360AFA12}"/>
    <hyperlink ref="E947" r:id="rId877" display="https://www.filmaffinity.com/es/film172680.html" xr:uid="{23C241C0-0209-4C90-925C-C969CC972171}"/>
    <hyperlink ref="E956" r:id="rId878" display="https://www.filmaffinity.com/es/film546383.html" xr:uid="{DADEADD2-BEE5-4C77-8B15-FBE85E4F0261}"/>
    <hyperlink ref="E944" r:id="rId879" display="https://www.filmaffinity.com/es/film358790.html" xr:uid="{8B2353C6-D3D8-4ECD-BA6B-3CC46568357C}"/>
    <hyperlink ref="E951" r:id="rId880" display="https://www.filmaffinity.com/es/film486156.html" xr:uid="{D6D2EC80-DCD7-4695-9D36-9DF423E1499B}"/>
    <hyperlink ref="E961" r:id="rId881" display="https://www.filmaffinity.com/es/film827414.html" xr:uid="{D3374FD6-3ABF-4E37-86EA-6E8722A591C1}"/>
    <hyperlink ref="E964" r:id="rId882" display="https://www.filmaffinity.com/es/film993884.html" xr:uid="{79A1472D-D0AC-404C-89CC-6E55B556DAA3}"/>
    <hyperlink ref="E962" r:id="rId883" display="https://www.filmaffinity.com/es/film122208.html" xr:uid="{088E2DB6-B334-4B18-A885-4BF8FEB4D267}"/>
    <hyperlink ref="E967" r:id="rId884" display="https://www.filmaffinity.com/es/film572628.html" xr:uid="{10638384-3FFE-468A-BF3E-FD81529428A8}"/>
    <hyperlink ref="E968" r:id="rId885" display="https://www.filmaffinity.com/es/film996278.html" xr:uid="{C4338C19-D455-4420-9855-034715910196}"/>
    <hyperlink ref="E969" r:id="rId886" display="https://www.filmaffinity.com/es/film563654.html" xr:uid="{60D073DE-D63D-4F98-9C82-442142B889C7}"/>
    <hyperlink ref="E970" r:id="rId887" display="https://www.filmaffinity.com/es/film432575.html" xr:uid="{51C9EA68-3FC7-4A2F-BD25-109F09ED42B3}"/>
    <hyperlink ref="E971" r:id="rId888" display="https://www.filmaffinity.com/es/film255760.html" xr:uid="{F83A7454-C46D-43E6-9174-6CD7BCF7B2E2}"/>
    <hyperlink ref="E260" r:id="rId889" display="https://www.filmaffinity.com/es/film324695.html" xr:uid="{9B7EF378-CFAC-435F-BA8E-0A29BC60A471}"/>
    <hyperlink ref="E263" r:id="rId890" display="https://www.filmaffinity.com/es/film595226.html" xr:uid="{961B2D4C-1E9F-4216-BD15-9904BC288E18}"/>
    <hyperlink ref="E247" r:id="rId891" display="https://www.filmaffinity.com/es/film217898.html" xr:uid="{9B386394-6884-4AC7-8B79-A81A4985A775}"/>
    <hyperlink ref="E248" r:id="rId892" display="https://www.filmaffinity.com/es/film854361.html" xr:uid="{127DF93A-32C1-43C5-B76F-32E45E0B0A1D}"/>
    <hyperlink ref="E265" r:id="rId893" display="https://www.filmaffinity.com/es/film124669.html" xr:uid="{12076BE3-642F-4F74-8FA1-0D17DE3A9954}"/>
    <hyperlink ref="E256" r:id="rId894" display="https://www.filmaffinity.com/es/film592391.html" xr:uid="{5191A612-3EA7-459B-9729-EADBEE743657}"/>
    <hyperlink ref="E257" r:id="rId895" display="https://www.filmaffinity.com/es/film151633.html" xr:uid="{F1145B74-0351-477F-A069-AC5D5BC7658E}"/>
    <hyperlink ref="E261" r:id="rId896" display="https://www.filmaffinity.com/es/film520214.html" xr:uid="{EF7E7510-CDDE-4C72-8D75-D8B7292AC83B}"/>
    <hyperlink ref="E251" r:id="rId897" display="https://www.filmaffinity.com/es/film926813.html" xr:uid="{272622AE-3030-407D-82B1-B801D065133A}"/>
    <hyperlink ref="E245" r:id="rId898" display="https://www.filmaffinity.com/es/film703441.html" xr:uid="{1097FF2C-0ECB-4744-A101-5B6673BBC469}"/>
    <hyperlink ref="E246" r:id="rId899" display="https://www.filmaffinity.com/es/film738768.html" xr:uid="{3EC6212E-429D-487C-96E4-5639AEBC846E}"/>
    <hyperlink ref="E266" r:id="rId900" display="https://www.filmaffinity.com/es/film727076.html" xr:uid="{1154F838-EDEB-4D84-BD84-3AAC9C75F03F}"/>
    <hyperlink ref="E258" r:id="rId901" display="https://www.filmaffinity.com/es/film175599.html" xr:uid="{C4A80823-E931-4C7B-A2C8-315BE382B08A}"/>
    <hyperlink ref="E254" r:id="rId902" display="https://www.filmaffinity.com/es/film897624.html" xr:uid="{CFC3EF73-5C93-4C93-BE33-04439339DA70}"/>
    <hyperlink ref="E252" r:id="rId903" display="https://www.filmaffinity.com/es/film937634.html" xr:uid="{6307D726-CE03-4A40-A6B7-03545E6ED5F8}"/>
    <hyperlink ref="E255" r:id="rId904" display="https://www.filmaffinity.com/es/film913692.html" xr:uid="{EA4E9F1E-6D1E-4AE3-8E2F-B3BE39B4940F}"/>
    <hyperlink ref="E253" r:id="rId905" display="https://www.filmaffinity.com/es/film453203.html" xr:uid="{DC9EB0FD-2E93-472F-A9D1-CDF0EA6CFA57}"/>
    <hyperlink ref="E262" r:id="rId906" display="https://www.filmaffinity.com/es/film583362.html" xr:uid="{0476F22D-C804-426F-87A6-9643D90E1C89}"/>
    <hyperlink ref="E249" r:id="rId907" display="https://www.filmaffinity.com/es/film662169.html" xr:uid="{8F685CA9-DF71-44AC-B3DF-E0F2C9F6EBE7}"/>
    <hyperlink ref="E250" r:id="rId908" display="https://www.filmaffinity.com/es/film267002.html" xr:uid="{0B98325B-7F1F-4C42-9578-F45FB1D69427}"/>
    <hyperlink ref="E264" r:id="rId909" display="https://www.filmaffinity.com/es/film420801.html" xr:uid="{9F12B766-843C-44B5-A32F-018FA4CB0CE4}"/>
    <hyperlink ref="E259" r:id="rId910" display="https://www.filmaffinity.com/es/film929728.html" xr:uid="{9F40250B-E97E-43CB-BF5F-7D2D1B9A3030}"/>
    <hyperlink ref="E12" r:id="rId911" display="https://www.filmaffinity.com/es/film502524.html" xr:uid="{C5E03508-1F62-42BB-BF7D-8B009C05E73E}"/>
    <hyperlink ref="E20" r:id="rId912" display="https://www.filmaffinity.com/es/film171099.html" xr:uid="{034F6F3B-2DCE-481C-87BB-0F72BBD8EF0D}"/>
    <hyperlink ref="E154" r:id="rId913" display="https://www.filmaffinity.com/es/film126686.html" xr:uid="{7113ABE1-6111-44E1-BAED-7E92ED7F310B}"/>
    <hyperlink ref="E295" r:id="rId914" display="https://www.filmaffinity.com/es/film103813.html" xr:uid="{80ABEE82-1408-410D-B06A-A6AD3D321B48}"/>
    <hyperlink ref="E1206" r:id="rId915" display="https://www.filmaffinity.com/es/film795291.html" xr:uid="{961528F4-2498-4356-9E68-3973E51BFD5D}"/>
    <hyperlink ref="E1207" r:id="rId916" display="https://www.filmaffinity.com/es/film438607.html" xr:uid="{FEDC4618-7274-492C-9CA9-388DC307CCAE}"/>
    <hyperlink ref="E641" r:id="rId917" display="https://www.filmaffinity.com/es/film760103.html" xr:uid="{361DB062-1B9D-4130-B0B6-91A6371C234A}"/>
    <hyperlink ref="E669" r:id="rId918" display="https://www.filmaffinity.com/es/film174812.html" xr:uid="{72DB528B-D0B5-496F-91CC-688206CD157B}"/>
    <hyperlink ref="E670" r:id="rId919" display="https://www.filmaffinity.com/es/film722160.html" xr:uid="{7905AB74-33F1-4CF4-9C28-F2D2CAD85303}"/>
    <hyperlink ref="E673" r:id="rId920" display="https://www.filmaffinity.com/es/film885301.html" xr:uid="{EB33B405-5107-47D7-8D34-4121ED6DAEF1}"/>
    <hyperlink ref="E898" r:id="rId921" display="https://www.filmaffinity.com/es/film916798.html" xr:uid="{0E139339-EBD8-428B-9665-C4546239A483}"/>
    <hyperlink ref="E899" r:id="rId922" display="https://www.filmaffinity.com/es/film860343.html" xr:uid="{91D5E7A3-C9C0-43EA-A6D0-A6935BB86AA3}"/>
    <hyperlink ref="E902" r:id="rId923" display="https://www.filmaffinity.com/es/film139466.html" xr:uid="{C956F824-49F6-411B-904B-052B95554B12}"/>
    <hyperlink ref="E903" r:id="rId924" display="https://www.filmaffinity.com/es/film658414.html" xr:uid="{12EA4607-CA6D-4D8C-8D22-28FB627373E9}"/>
    <hyperlink ref="E1081" r:id="rId925" display="https://www.filmaffinity.com/es/film318931.html" xr:uid="{BA0D9EFF-FB25-4CA1-821A-B232FAF35B94}"/>
    <hyperlink ref="E1087" r:id="rId926" display="https://www.filmaffinity.com/es/film216255.html" xr:uid="{6829F2B3-BA4E-4B50-8AE5-00A0A762BCA3}"/>
    <hyperlink ref="E1088" r:id="rId927" display="https://www.filmaffinity.com/es/film618571.html" xr:uid="{54E3B4D6-5B0A-49AD-9C50-7EF299329C06}"/>
    <hyperlink ref="E1089" r:id="rId928" display="https://www.filmaffinity.com/es/film928830.html" xr:uid="{0C59AEA7-B5F7-464B-9A35-5EA8A7EF4C70}"/>
    <hyperlink ref="E1092" r:id="rId929" display="https://www.filmaffinity.com/es/film363992.html" xr:uid="{B69886CE-FB1D-48B6-A70F-3B53A85FA9A8}"/>
    <hyperlink ref="E1093" r:id="rId930" display="https://www.filmaffinity.com/es/film672865.html" xr:uid="{B55CEA2C-445D-47A4-9D0D-70E60460057A}"/>
    <hyperlink ref="E1094" r:id="rId931" display="https://www.filmaffinity.com/es/film368679.html" xr:uid="{CEA877AB-E3D2-4D6E-A0D5-AE39D96F041A}"/>
    <hyperlink ref="E1214" r:id="rId932" display="https://www.filmaffinity.com/es/film484192.html" xr:uid="{D97881A1-4722-4253-8043-53D29C60C49D}"/>
    <hyperlink ref="E1215" r:id="rId933" display="https://www.filmaffinity.com/es/film108537.html" xr:uid="{001BCD18-7FFC-4067-9AE1-6ABBA027FB42}"/>
    <hyperlink ref="E1194" r:id="rId934" display="https://www.filmaffinity.com/es/film702837.html" xr:uid="{2BE8BED8-80D5-4AA3-857A-E2EBE5A5FB54}"/>
    <hyperlink ref="E1196" r:id="rId935" display="https://www.filmaffinity.com/es/film131373.html" xr:uid="{21550908-0C2A-4A7D-B865-53434536AABF}"/>
    <hyperlink ref="E1218" r:id="rId936" display="https://www.filmaffinity.com/es/film495832.html" xr:uid="{9D47FBA6-5FF1-4E39-B87C-8F4565566BDE}"/>
    <hyperlink ref="E1219" r:id="rId937" display="https://www.filmaffinity.com/es/film259941.html" xr:uid="{D5D6B080-0839-4B46-B8F6-FFD897A04B83}"/>
    <hyperlink ref="E1199" r:id="rId938" display="https://www.filmaffinity.com/es/film534687.html" xr:uid="{F8D69D48-F2F0-4E82-8944-E53ECE61ED94}"/>
    <hyperlink ref="E1200" r:id="rId939" display="https://www.filmaffinity.com/es/film860304.html" xr:uid="{16AF5DC7-26AF-43D9-BC85-F43E2440606E}"/>
    <hyperlink ref="E1222" r:id="rId940" display="https://www.filmaffinity.com/es/film262844.html" xr:uid="{23FDF4F3-C17E-45BD-9EB9-9D31E5198F65}"/>
    <hyperlink ref="E1223" r:id="rId941" display="https://www.filmaffinity.com/es/film881813.html" xr:uid="{BB5F54DB-9A9F-4E58-868D-96A9EA25206C}"/>
    <hyperlink ref="E764" r:id="rId942" display="https://www.filmaffinity.com/es/film861877.html" xr:uid="{46C027CA-FC25-437E-9967-FD6079DB45D1}"/>
    <hyperlink ref="E763" r:id="rId943" display="https://www.filmaffinity.com/es/film990161.html" xr:uid="{ECA61FAB-63F6-4DCE-B105-CFD61423E1B4}"/>
    <hyperlink ref="E762" r:id="rId944" display="https://www.filmaffinity.com/es/film808982.html" xr:uid="{95737040-0A79-44B2-BF84-1599BA5D6BC9}"/>
    <hyperlink ref="E1290" r:id="rId945" display="https://www.filmaffinity.com/es/film576661.html" xr:uid="{C31A2730-4B27-42E6-8311-A2865766FED2}"/>
    <hyperlink ref="E746" r:id="rId946" display="https://www.filmaffinity.com/es/film765030.html" xr:uid="{008D56C9-2B60-434A-A170-A55827053494}"/>
    <hyperlink ref="E744" r:id="rId947" display="https://www.filmaffinity.com/es/film979885.html" xr:uid="{CE4EEC89-ED92-4B8B-B415-01468C701605}"/>
    <hyperlink ref="E743" r:id="rId948" display="https://www.filmaffinity.com/es/film802202.html" xr:uid="{B5939154-431B-4A79-9B12-6C7EE725F1D6}"/>
    <hyperlink ref="E745" r:id="rId949" display="https://www.filmaffinity.com/es/film962157.html" xr:uid="{E548013D-7266-47D7-A169-31D58A1BB060}"/>
    <hyperlink ref="E1210" r:id="rId950" display="https://www.filmaffinity.com/es/film656850.html" xr:uid="{B54FA3FE-F438-44FE-994A-1E5F2CFADFB4}"/>
    <hyperlink ref="E1203" r:id="rId951" display="https://www.filmaffinity.com/es/film332103.html" xr:uid="{94D9D577-1779-42CE-B36D-8D9C70E0AA61}"/>
    <hyperlink ref="E1193" r:id="rId952" display="https://www.filmaffinity.com/es/film643373.html" xr:uid="{C31AD01F-9792-4221-8381-4CF17D4825C4}"/>
    <hyperlink ref="E1205" r:id="rId953" display="https://www.filmaffinity.com/es/film852354.html" xr:uid="{BB04C6A6-0327-495C-BD7E-BAFEF5DA24DF}"/>
    <hyperlink ref="E374" r:id="rId954" display="https://www.filmaffinity.com/es/film843873.html" xr:uid="{8BFCF649-BE90-43B7-AA66-FB815385373B}"/>
    <hyperlink ref="E375" r:id="rId955" display="https://www.filmaffinity.com/es/film928695.html" xr:uid="{AC25BC48-C67F-47EF-B69E-3F1AD3F1D185}"/>
    <hyperlink ref="E376" r:id="rId956" display="https://www.filmaffinity.com/es/film653531.html" xr:uid="{7535EAF0-7C52-40DC-BD73-E59C79DC7974}"/>
    <hyperlink ref="E489" r:id="rId957" display="https://www.filmaffinity.com/es/film443503.html" xr:uid="{B4573776-DA75-4913-B19D-3A3E668C6CB6}"/>
    <hyperlink ref="E1195" r:id="rId958" display="https://www.filmaffinity.com/es/film726930.html" xr:uid="{E93C7AEE-5677-43AB-8371-F6ECEAF3CCF9}"/>
    <hyperlink ref="E491" r:id="rId959" display="https://www.filmaffinity.com/es/film474913.html" xr:uid="{C26989DD-D7E6-46DC-A5F6-AE9ED9A09519}"/>
    <hyperlink ref="E790" r:id="rId960" display="https://www.filmaffinity.com/es/film725275.html" xr:uid="{48602AF7-9A7F-49C8-8311-A1E3AFEEF3C8}"/>
    <hyperlink ref="E1204" r:id="rId961" display="https://www.filmaffinity.com/es/film933645.html" xr:uid="{77B3D2E6-01D6-4F10-A787-48DE11959A0C}"/>
    <hyperlink ref="E1209" r:id="rId962" display="https://www.filmaffinity.com/es/film875350.html" xr:uid="{4CA5D2ED-FCD7-4003-8F3B-51A2A8571529}"/>
    <hyperlink ref="E890" r:id="rId963" display="https://www.filmaffinity.com/es/film984792.html" xr:uid="{340CFACD-10FE-493E-94BC-EE89A9EAEBA0}"/>
    <hyperlink ref="E889" r:id="rId964" display="https://www.filmaffinity.com/es/film382807.html" xr:uid="{E2B10FFA-09C0-436E-990E-CD599E109D4D}"/>
    <hyperlink ref="E888" r:id="rId965" display="https://www.filmaffinity.com/es/film733438.html" xr:uid="{D3FD40C8-9F54-4EAA-8F8C-841B086063C0}"/>
    <hyperlink ref="E267" r:id="rId966" display="https://www.filmaffinity.com/es/film797503.html" xr:uid="{F7027C15-6E0A-4040-9ADD-1623ED9F526C}"/>
    <hyperlink ref="E972" r:id="rId967" display="https://www.filmaffinity.com/es/film299904.html" xr:uid="{040F11E0-B193-471B-8B34-19DA8868259F}"/>
    <hyperlink ref="E973" r:id="rId968" display="https://www.filmaffinity.com/es/film173002.html" xr:uid="{6244DBBA-B419-4090-8168-5CBB45663F12}"/>
    <hyperlink ref="E197" r:id="rId969" display="https://www.filmaffinity.com/es/film218709.html" xr:uid="{0A81A9EE-2352-4597-B6C8-7377F2E39238}"/>
    <hyperlink ref="E1211" r:id="rId970" display="https://www.filmaffinity.com/es/film927350.html" xr:uid="{D1D025EE-52ED-4FC9-B507-70EDEC380104}"/>
  </hyperlinks>
  <pageMargins left="0.7" right="0.7" top="0.75" bottom="0.75" header="0.3" footer="0.3"/>
  <pageSetup paperSize="9" orientation="portrait" horizontalDpi="1200" verticalDpi="0" r:id="rId9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dimension ref="B2:P711"/>
  <sheetViews>
    <sheetView workbookViewId="0">
      <selection activeCell="C11" sqref="C11"/>
    </sheetView>
  </sheetViews>
  <sheetFormatPr baseColWidth="10" defaultRowHeight="20.100000000000001" customHeight="1" x14ac:dyDescent="0.25"/>
  <cols>
    <col min="1" max="1" width="4" style="1" customWidth="1"/>
    <col min="2" max="2" width="8.42578125" style="1" customWidth="1"/>
    <col min="3" max="3" width="55" style="1" customWidth="1"/>
    <col min="4" max="4" width="55.7109375" style="1" customWidth="1"/>
    <col min="5" max="5" width="26.5703125" style="235" customWidth="1"/>
    <col min="6" max="6" width="7.5703125" style="15" customWidth="1"/>
    <col min="7" max="7" width="6.85546875" style="1" customWidth="1"/>
    <col min="8" max="8" width="18" style="1" customWidth="1"/>
    <col min="9" max="9" width="10.140625" style="1" customWidth="1"/>
    <col min="10" max="10" width="3.85546875" style="1" customWidth="1"/>
    <col min="11" max="11" width="23.85546875" style="1" customWidth="1"/>
    <col min="12" max="12" width="19.140625" style="1" customWidth="1"/>
    <col min="13" max="13" width="14.140625" style="1" customWidth="1"/>
    <col min="14" max="14" width="8.140625" style="1" customWidth="1"/>
    <col min="15" max="15" width="70.28515625" style="194" customWidth="1"/>
    <col min="16" max="16" width="43.28515625" style="197" customWidth="1"/>
    <col min="17" max="16384" width="11.42578125" style="1"/>
  </cols>
  <sheetData>
    <row r="2" spans="2:16" ht="20.100000000000001" customHeight="1" x14ac:dyDescent="0.3">
      <c r="K2" s="7"/>
    </row>
    <row r="6" spans="2:16" ht="60" customHeight="1" x14ac:dyDescent="0.45">
      <c r="B6" s="334" t="s">
        <v>1149</v>
      </c>
      <c r="C6" s="336"/>
      <c r="D6" s="336"/>
      <c r="E6" s="336"/>
      <c r="F6" s="336"/>
      <c r="G6" s="336"/>
      <c r="H6" s="336"/>
      <c r="I6" s="336"/>
      <c r="J6" s="336"/>
      <c r="K6" s="336"/>
      <c r="L6" s="336"/>
      <c r="M6" s="336"/>
      <c r="N6" s="336"/>
      <c r="O6" s="336"/>
    </row>
    <row r="7" spans="2:16" ht="20.100000000000001" customHeight="1" x14ac:dyDescent="0.35">
      <c r="B7" s="46"/>
      <c r="C7" s="2"/>
      <c r="D7" s="9"/>
      <c r="E7" s="9"/>
      <c r="F7" s="49"/>
      <c r="G7" s="9"/>
      <c r="H7" s="9"/>
      <c r="I7" s="9"/>
      <c r="J7" s="9"/>
      <c r="K7" s="22"/>
      <c r="L7" s="22"/>
      <c r="M7" s="22"/>
      <c r="N7" s="16"/>
    </row>
    <row r="8" spans="2:16" ht="20.100000000000001" customHeight="1" x14ac:dyDescent="0.35">
      <c r="B8" s="46"/>
      <c r="C8" s="2"/>
      <c r="D8" s="9"/>
      <c r="E8" s="9"/>
      <c r="F8" s="49"/>
      <c r="G8" s="9"/>
      <c r="H8" s="9"/>
      <c r="I8" s="9"/>
      <c r="J8" s="9"/>
      <c r="K8" s="22"/>
      <c r="L8" s="22"/>
      <c r="M8" s="22"/>
      <c r="N8" s="16"/>
    </row>
    <row r="9" spans="2:16" ht="20.100000000000001" customHeight="1" x14ac:dyDescent="0.3">
      <c r="B9" s="46"/>
      <c r="C9" s="31" t="s">
        <v>1748</v>
      </c>
      <c r="D9" s="32" t="s">
        <v>1749</v>
      </c>
      <c r="E9" s="32" t="s">
        <v>1774</v>
      </c>
      <c r="F9" s="9" t="s">
        <v>5004</v>
      </c>
      <c r="G9" s="33" t="s">
        <v>330</v>
      </c>
      <c r="H9" s="33" t="s">
        <v>3735</v>
      </c>
      <c r="I9" s="31" t="s">
        <v>875</v>
      </c>
      <c r="J9" s="31"/>
      <c r="K9" s="31" t="s">
        <v>1061</v>
      </c>
      <c r="L9" s="31" t="s">
        <v>1727</v>
      </c>
      <c r="M9" s="31" t="s">
        <v>1725</v>
      </c>
      <c r="N9" s="31" t="s">
        <v>1726</v>
      </c>
      <c r="O9" s="193"/>
      <c r="P9" s="196"/>
    </row>
    <row r="10" spans="2:16" ht="20.100000000000001" customHeight="1" x14ac:dyDescent="0.35">
      <c r="B10" s="46"/>
      <c r="C10" s="2"/>
      <c r="D10" s="9"/>
      <c r="E10" s="9"/>
      <c r="F10" s="49"/>
      <c r="G10" s="9"/>
      <c r="H10" s="9"/>
      <c r="I10" s="9"/>
      <c r="J10" s="9"/>
      <c r="K10" s="22"/>
      <c r="L10" s="22"/>
      <c r="M10" s="22"/>
      <c r="N10" s="16"/>
    </row>
    <row r="11" spans="2:16" ht="20.100000000000001" customHeight="1" x14ac:dyDescent="0.3">
      <c r="B11" s="9">
        <v>1</v>
      </c>
      <c r="C11" s="7" t="s">
        <v>38572</v>
      </c>
      <c r="D11" s="7" t="s">
        <v>1447</v>
      </c>
      <c r="E11" s="36" t="s">
        <v>9951</v>
      </c>
      <c r="F11" s="51">
        <v>6.4</v>
      </c>
      <c r="G11" s="9" t="s">
        <v>704</v>
      </c>
      <c r="H11" s="9" t="s">
        <v>3809</v>
      </c>
      <c r="I11" s="9">
        <v>1961</v>
      </c>
      <c r="J11" s="9"/>
      <c r="K11" s="45">
        <v>8536891995</v>
      </c>
      <c r="L11" s="45">
        <f>IF(K11/1024 &gt;1,K11/1024," ")</f>
        <v>8336808.5888671875</v>
      </c>
      <c r="M11" s="45">
        <f>IF(K11/1048576 &gt;1,K11/1048576," ")</f>
        <v>8141.4146375656128</v>
      </c>
      <c r="N11" s="14">
        <f>IF(K11&gt;999999999,K11/1073741824," ")</f>
        <v>7.9506002319976687</v>
      </c>
      <c r="O11" s="220" t="s">
        <v>31745</v>
      </c>
      <c r="P11" s="197" t="s">
        <v>18464</v>
      </c>
    </row>
    <row r="12" spans="2:16" ht="20.100000000000001" customHeight="1" x14ac:dyDescent="0.3">
      <c r="B12" s="9">
        <v>2</v>
      </c>
      <c r="C12" s="7" t="s">
        <v>38571</v>
      </c>
      <c r="D12" s="7" t="s">
        <v>1448</v>
      </c>
      <c r="E12" s="36" t="s">
        <v>9950</v>
      </c>
      <c r="F12" s="51">
        <v>4.8</v>
      </c>
      <c r="G12" s="9" t="s">
        <v>704</v>
      </c>
      <c r="H12" s="9" t="s">
        <v>4116</v>
      </c>
      <c r="I12" s="9">
        <v>2003</v>
      </c>
      <c r="J12" s="9"/>
      <c r="K12" s="45">
        <v>8538739469</v>
      </c>
      <c r="L12" s="45">
        <f>IF(K12/1024 &gt;1,K12/1024," ")</f>
        <v>8338612.7626953125</v>
      </c>
      <c r="M12" s="45">
        <f>IF(K12/1048576 &gt;1,K12/1048576," ")</f>
        <v>8143.1765260696411</v>
      </c>
      <c r="N12" s="14">
        <f>IF(K12&gt;999999999,K12/1073741824," ")</f>
        <v>7.9523208262398839</v>
      </c>
      <c r="O12" s="220" t="s">
        <v>31744</v>
      </c>
      <c r="P12" s="197" t="s">
        <v>18464</v>
      </c>
    </row>
    <row r="13" spans="2:16" ht="20.100000000000001" customHeight="1" x14ac:dyDescent="0.3">
      <c r="B13" s="9">
        <v>3</v>
      </c>
      <c r="C13" s="7" t="s">
        <v>38573</v>
      </c>
      <c r="D13" s="7" t="s">
        <v>1450</v>
      </c>
      <c r="E13" s="36" t="s">
        <v>9953</v>
      </c>
      <c r="F13" s="51">
        <v>7.4</v>
      </c>
      <c r="G13" s="9" t="s">
        <v>704</v>
      </c>
      <c r="H13" s="9" t="s">
        <v>3756</v>
      </c>
      <c r="I13" s="9">
        <v>1992</v>
      </c>
      <c r="J13" s="9"/>
      <c r="K13" s="45">
        <v>8536722711</v>
      </c>
      <c r="L13" s="45">
        <f>IF(K13/1024 &gt;1,K13/1024," ")</f>
        <v>8336643.2724609375</v>
      </c>
      <c r="M13" s="45">
        <f>IF(K13/1048576 &gt;1,K13/1048576," ")</f>
        <v>8141.2531957626343</v>
      </c>
      <c r="N13" s="14">
        <f>IF(K13&gt;999999999,K13/1073741824," ")</f>
        <v>7.9504425739869475</v>
      </c>
      <c r="O13" s="220" t="s">
        <v>31747</v>
      </c>
      <c r="P13" s="197" t="s">
        <v>18464</v>
      </c>
    </row>
    <row r="14" spans="2:16" ht="20.100000000000001" customHeight="1" x14ac:dyDescent="0.3">
      <c r="B14" s="9">
        <v>4</v>
      </c>
      <c r="C14" s="7" t="s">
        <v>38434</v>
      </c>
      <c r="D14" s="7" t="s">
        <v>1449</v>
      </c>
      <c r="E14" s="36" t="s">
        <v>9952</v>
      </c>
      <c r="F14" s="51">
        <v>6</v>
      </c>
      <c r="G14" s="9"/>
      <c r="H14" s="9" t="s">
        <v>3938</v>
      </c>
      <c r="I14" s="9">
        <v>1995</v>
      </c>
      <c r="J14" s="9"/>
      <c r="K14" s="45">
        <v>732801024</v>
      </c>
      <c r="L14" s="45">
        <f>IF(K14/1024 &gt;1,K14/1024," ")</f>
        <v>715626</v>
      </c>
      <c r="M14" s="45">
        <f>IF(K14/1048576 &gt;1,K14/1048576," ")</f>
        <v>698.853515625</v>
      </c>
      <c r="N14" s="14" t="str">
        <f>IF(K14&gt;999999999,K14/1073741824," ")</f>
        <v xml:space="preserve"> </v>
      </c>
      <c r="O14" s="220" t="s">
        <v>31746</v>
      </c>
      <c r="P14" s="197" t="s">
        <v>18464</v>
      </c>
    </row>
    <row r="15" spans="2:16" ht="20.100000000000001" customHeight="1" x14ac:dyDescent="0.3">
      <c r="B15" s="9">
        <v>5</v>
      </c>
      <c r="C15" s="48" t="s">
        <v>38574</v>
      </c>
      <c r="D15" s="12" t="s">
        <v>6957</v>
      </c>
      <c r="E15" s="36" t="s">
        <v>9954</v>
      </c>
      <c r="F15" s="49">
        <v>3.7</v>
      </c>
      <c r="G15" s="49"/>
      <c r="H15" s="13" t="s">
        <v>5878</v>
      </c>
      <c r="I15" s="9">
        <v>2015</v>
      </c>
      <c r="J15" s="9"/>
      <c r="K15" s="45">
        <v>4087676034</v>
      </c>
      <c r="L15" s="45">
        <f>IF(K15/1024 &gt;1,K15/1024," ")</f>
        <v>3991871.126953125</v>
      </c>
      <c r="M15" s="45">
        <f>IF(K15/1048576 &gt;1,K15/1048576," ")</f>
        <v>3898.3116474151611</v>
      </c>
      <c r="N15" s="14">
        <f>IF(K15&gt;999999999,K15/1073741824," ")</f>
        <v>3.8069449681788683</v>
      </c>
      <c r="O15" s="220" t="s">
        <v>31748</v>
      </c>
      <c r="P15" s="197" t="s">
        <v>18464</v>
      </c>
    </row>
    <row r="16" spans="2:16" ht="20.100000000000001" customHeight="1" x14ac:dyDescent="0.3">
      <c r="B16" s="9">
        <v>6</v>
      </c>
      <c r="C16" s="7" t="s">
        <v>38575</v>
      </c>
      <c r="D16" s="7" t="s">
        <v>332</v>
      </c>
      <c r="E16" s="36" t="s">
        <v>9955</v>
      </c>
      <c r="F16" s="51">
        <v>7</v>
      </c>
      <c r="G16" s="9" t="s">
        <v>704</v>
      </c>
      <c r="H16" s="9" t="s">
        <v>5670</v>
      </c>
      <c r="I16" s="9">
        <v>1951</v>
      </c>
      <c r="J16" s="9"/>
      <c r="K16" s="45">
        <v>8540738427</v>
      </c>
      <c r="L16" s="45">
        <f>IF(K16/1024 &gt;1,K16/1024," ")</f>
        <v>8340564.8701171875</v>
      </c>
      <c r="M16" s="45">
        <f>IF(K16/1048576 &gt;1,K16/1048576," ")</f>
        <v>8145.0828809738159</v>
      </c>
      <c r="N16" s="14">
        <f>IF(K16&gt;999999999,K16/1073741824," ")</f>
        <v>7.9541825009509921</v>
      </c>
      <c r="O16" s="220" t="s">
        <v>31749</v>
      </c>
      <c r="P16" s="197" t="s">
        <v>18464</v>
      </c>
    </row>
    <row r="17" spans="2:16" ht="20.100000000000001" customHeight="1" x14ac:dyDescent="0.3">
      <c r="B17" s="9">
        <v>7</v>
      </c>
      <c r="C17" s="7" t="s">
        <v>38578</v>
      </c>
      <c r="D17" s="7" t="s">
        <v>1452</v>
      </c>
      <c r="E17" s="36" t="s">
        <v>9969</v>
      </c>
      <c r="F17" s="51">
        <v>4.5</v>
      </c>
      <c r="G17" s="9" t="s">
        <v>704</v>
      </c>
      <c r="H17" s="9" t="s">
        <v>3851</v>
      </c>
      <c r="I17" s="9">
        <v>2007</v>
      </c>
      <c r="J17" s="9"/>
      <c r="K17" s="45">
        <v>2131551862</v>
      </c>
      <c r="L17" s="45">
        <f>IF(K17/1024 &gt;1,K17/1024," ")</f>
        <v>2081593.615234375</v>
      </c>
      <c r="M17" s="45">
        <f>IF(K17/1048576 &gt;1,K17/1048576," ")</f>
        <v>2032.8062648773193</v>
      </c>
      <c r="N17" s="14">
        <f>IF(K17&gt;999999999,K17/1073741824," ")</f>
        <v>1.9851623680442572</v>
      </c>
      <c r="O17" s="220" t="s">
        <v>31753</v>
      </c>
      <c r="P17" s="197" t="s">
        <v>31979</v>
      </c>
    </row>
    <row r="18" spans="2:16" ht="20.100000000000001" customHeight="1" x14ac:dyDescent="0.3">
      <c r="B18" s="9">
        <v>8</v>
      </c>
      <c r="C18" s="7" t="s">
        <v>38435</v>
      </c>
      <c r="D18" s="7" t="s">
        <v>1451</v>
      </c>
      <c r="E18" s="36" t="s">
        <v>9956</v>
      </c>
      <c r="F18" s="51">
        <v>4.0999999999999996</v>
      </c>
      <c r="G18" s="21"/>
      <c r="H18" s="21" t="s">
        <v>3750</v>
      </c>
      <c r="I18" s="21">
        <v>2009</v>
      </c>
      <c r="J18" s="21"/>
      <c r="K18" s="25">
        <v>1307009024</v>
      </c>
      <c r="L18" s="45">
        <f>IF(K18/1024 &gt;1,K18/1024," ")</f>
        <v>1276376</v>
      </c>
      <c r="M18" s="45">
        <f>IF(K18/1048576 &gt;1,K18/1048576," ")</f>
        <v>1246.4609375</v>
      </c>
      <c r="N18" s="14">
        <f>IF(K18&gt;999999999,K18/1073741824," ")</f>
        <v>1.2172470092773438</v>
      </c>
      <c r="O18" s="220" t="s">
        <v>31750</v>
      </c>
      <c r="P18" s="197" t="s">
        <v>31977</v>
      </c>
    </row>
    <row r="19" spans="2:16" ht="20.100000000000001" customHeight="1" x14ac:dyDescent="0.3">
      <c r="B19" s="9">
        <v>9</v>
      </c>
      <c r="C19" s="17" t="s">
        <v>38576</v>
      </c>
      <c r="D19" s="17" t="s">
        <v>2864</v>
      </c>
      <c r="E19" s="36" t="s">
        <v>9957</v>
      </c>
      <c r="F19" s="51">
        <v>3.9</v>
      </c>
      <c r="G19" s="9" t="s">
        <v>704</v>
      </c>
      <c r="H19" s="9" t="s">
        <v>3747</v>
      </c>
      <c r="I19" s="21">
        <v>2011</v>
      </c>
      <c r="J19" s="21"/>
      <c r="K19" s="25">
        <v>2018221945</v>
      </c>
      <c r="L19" s="45">
        <f>IF(K19/1024 &gt;1,K19/1024," ")</f>
        <v>1970919.8681640625</v>
      </c>
      <c r="M19" s="45">
        <f>IF(K19/1048576 &gt;1,K19/1048576," ")</f>
        <v>1924.7264337539673</v>
      </c>
      <c r="N19" s="14">
        <f>IF(K19&gt;999999999,K19/1073741824," ")</f>
        <v>1.8796156579628587</v>
      </c>
      <c r="O19" s="220" t="s">
        <v>31751</v>
      </c>
      <c r="P19" s="232" t="s">
        <v>32206</v>
      </c>
    </row>
    <row r="20" spans="2:16" ht="20.100000000000001" customHeight="1" x14ac:dyDescent="0.3">
      <c r="B20" s="9">
        <v>10</v>
      </c>
      <c r="C20" s="29" t="s">
        <v>38577</v>
      </c>
      <c r="D20" s="20" t="s">
        <v>6531</v>
      </c>
      <c r="E20" s="36" t="s">
        <v>9968</v>
      </c>
      <c r="F20" s="49">
        <v>3.9</v>
      </c>
      <c r="G20" s="49" t="s">
        <v>704</v>
      </c>
      <c r="H20" s="9" t="s">
        <v>5871</v>
      </c>
      <c r="I20" s="9">
        <v>2015</v>
      </c>
      <c r="J20" s="9"/>
      <c r="K20" s="45">
        <v>5233648339</v>
      </c>
      <c r="L20" s="45">
        <f>IF(K20/1024 &gt;1,K20/1024," ")</f>
        <v>5110984.7060546875</v>
      </c>
      <c r="M20" s="45">
        <f>IF(K20/1048576 &gt;1,K20/1048576," ")</f>
        <v>4991.1960020065308</v>
      </c>
      <c r="N20" s="14">
        <f>IF(K20&gt;999999999,K20/1073741824," ")</f>
        <v>4.8742148457095027</v>
      </c>
      <c r="O20" s="220" t="s">
        <v>31752</v>
      </c>
      <c r="P20" s="232" t="s">
        <v>31978</v>
      </c>
    </row>
    <row r="21" spans="2:16" ht="20.100000000000001" customHeight="1" x14ac:dyDescent="0.3">
      <c r="B21" s="9">
        <v>11</v>
      </c>
      <c r="C21" s="17" t="s">
        <v>38579</v>
      </c>
      <c r="D21" s="17" t="s">
        <v>98</v>
      </c>
      <c r="E21" s="36" t="s">
        <v>9958</v>
      </c>
      <c r="F21" s="51">
        <v>6.4</v>
      </c>
      <c r="G21" s="9" t="s">
        <v>704</v>
      </c>
      <c r="H21" s="9" t="s">
        <v>4823</v>
      </c>
      <c r="I21" s="21">
        <v>1997</v>
      </c>
      <c r="J21" s="21"/>
      <c r="K21" s="45">
        <v>1520310337</v>
      </c>
      <c r="L21" s="45">
        <f>IF(K21/1024 &gt;1,K21/1024," ")</f>
        <v>1484678.0634765625</v>
      </c>
      <c r="M21" s="45">
        <f>IF(K21/1048576 &gt;1,K21/1048576," ")</f>
        <v>1449.8809213638306</v>
      </c>
      <c r="N21" s="14">
        <f>IF(K21&gt;999999999,K21/1073741824," ")</f>
        <v>1.4158993372693658</v>
      </c>
      <c r="O21" s="220" t="s">
        <v>31754</v>
      </c>
      <c r="P21" s="232" t="s">
        <v>18464</v>
      </c>
    </row>
    <row r="22" spans="2:16" ht="20.100000000000001" customHeight="1" x14ac:dyDescent="0.3">
      <c r="B22" s="9">
        <v>12</v>
      </c>
      <c r="C22" s="48" t="s">
        <v>38580</v>
      </c>
      <c r="D22" s="12" t="s">
        <v>6828</v>
      </c>
      <c r="E22" s="36" t="s">
        <v>9959</v>
      </c>
      <c r="F22" s="49">
        <v>5.2</v>
      </c>
      <c r="G22" s="49" t="s">
        <v>704</v>
      </c>
      <c r="H22" s="13" t="s">
        <v>5871</v>
      </c>
      <c r="I22" s="9">
        <v>2016</v>
      </c>
      <c r="J22" s="9"/>
      <c r="K22" s="45">
        <v>4168265736</v>
      </c>
      <c r="L22" s="45">
        <f>IF(K22/1024 &gt;1,K22/1024," ")</f>
        <v>4070572.0078125</v>
      </c>
      <c r="M22" s="45">
        <f>IF(K22/1048576 &gt;1,K22/1048576," ")</f>
        <v>3975.1679763793945</v>
      </c>
      <c r="N22" s="14">
        <f>IF(K22&gt;999999999,K22/1073741824," ")</f>
        <v>3.8819999769330025</v>
      </c>
      <c r="O22" s="220" t="s">
        <v>31755</v>
      </c>
      <c r="P22" s="232" t="s">
        <v>18464</v>
      </c>
    </row>
    <row r="23" spans="2:16" ht="20.100000000000001" customHeight="1" x14ac:dyDescent="0.3">
      <c r="B23" s="9">
        <v>13</v>
      </c>
      <c r="C23" s="7" t="s">
        <v>38581</v>
      </c>
      <c r="D23" s="7" t="s">
        <v>2843</v>
      </c>
      <c r="E23" s="36" t="s">
        <v>9960</v>
      </c>
      <c r="F23" s="51">
        <v>4.5999999999999996</v>
      </c>
      <c r="G23" s="9"/>
      <c r="H23" s="9" t="s">
        <v>3740</v>
      </c>
      <c r="I23" s="9">
        <v>2010</v>
      </c>
      <c r="J23" s="9"/>
      <c r="K23" s="45">
        <v>7250042076</v>
      </c>
      <c r="L23" s="45">
        <f>IF(K23/1024 &gt;1,K23/1024," ")</f>
        <v>7080119.21484375</v>
      </c>
      <c r="M23" s="45">
        <f>IF(K23/1048576 &gt;1,K23/1048576," ")</f>
        <v>6914.1789207458496</v>
      </c>
      <c r="N23" s="14">
        <f>IF(K23&gt;999999999,K23/1073741824," ")</f>
        <v>6.7521278522908688</v>
      </c>
      <c r="O23" s="220" t="s">
        <v>31756</v>
      </c>
      <c r="P23" s="197" t="s">
        <v>18464</v>
      </c>
    </row>
    <row r="24" spans="2:16" ht="20.100000000000001" customHeight="1" x14ac:dyDescent="0.3">
      <c r="B24" s="9">
        <v>14</v>
      </c>
      <c r="C24" s="7" t="s">
        <v>38582</v>
      </c>
      <c r="D24" s="7" t="s">
        <v>1453</v>
      </c>
      <c r="E24" s="36" t="s">
        <v>9961</v>
      </c>
      <c r="F24" s="51">
        <v>5.5</v>
      </c>
      <c r="G24" s="9" t="s">
        <v>704</v>
      </c>
      <c r="H24" s="9" t="s">
        <v>3740</v>
      </c>
      <c r="I24" s="9">
        <v>2006</v>
      </c>
      <c r="J24" s="9"/>
      <c r="K24" s="45">
        <v>8418667745</v>
      </c>
      <c r="L24" s="45">
        <f>IF(K24/1024 &gt;1,K24/1024," ")</f>
        <v>8221355.2197265625</v>
      </c>
      <c r="M24" s="45">
        <f>IF(K24/1048576 &gt;1,K24/1048576," ")</f>
        <v>8028.6672067642212</v>
      </c>
      <c r="N24" s="14">
        <f>IF(K24&gt;999999999,K24/1073741824," ")</f>
        <v>7.8404953191056848</v>
      </c>
      <c r="O24" s="220" t="s">
        <v>31757</v>
      </c>
      <c r="P24" s="197" t="s">
        <v>18464</v>
      </c>
    </row>
    <row r="25" spans="2:16" ht="20.100000000000001" customHeight="1" x14ac:dyDescent="0.3">
      <c r="B25" s="9">
        <v>15</v>
      </c>
      <c r="C25" s="7" t="s">
        <v>38501</v>
      </c>
      <c r="D25" s="7" t="s">
        <v>1547</v>
      </c>
      <c r="E25" s="36" t="s">
        <v>10289</v>
      </c>
      <c r="F25" s="51">
        <v>6.4</v>
      </c>
      <c r="G25" s="9"/>
      <c r="H25" s="9" t="s">
        <v>3921</v>
      </c>
      <c r="I25" s="9">
        <v>1998</v>
      </c>
      <c r="J25" s="9"/>
      <c r="K25" s="45">
        <v>700020736</v>
      </c>
      <c r="L25" s="45">
        <f>IF(K25/1024 &gt;1,K25/1024," ")</f>
        <v>683614</v>
      </c>
      <c r="M25" s="45">
        <f>IF(K25/1048576 &gt;1,K25/1048576," ")</f>
        <v>667.591796875</v>
      </c>
      <c r="N25" s="14" t="str">
        <f>IF(K25&gt;999999999,K25/1073741824," ")</f>
        <v xml:space="preserve"> </v>
      </c>
      <c r="O25" s="220" t="s">
        <v>32216</v>
      </c>
      <c r="P25" s="197" t="s">
        <v>18464</v>
      </c>
    </row>
    <row r="26" spans="2:16" ht="20.100000000000001" customHeight="1" x14ac:dyDescent="0.3">
      <c r="B26" s="9">
        <v>16</v>
      </c>
      <c r="C26" s="7" t="s">
        <v>38583</v>
      </c>
      <c r="D26" s="7" t="s">
        <v>1642</v>
      </c>
      <c r="E26" s="36" t="s">
        <v>9962</v>
      </c>
      <c r="F26" s="51">
        <v>4.5</v>
      </c>
      <c r="G26" s="9" t="s">
        <v>704</v>
      </c>
      <c r="H26" s="9" t="s">
        <v>3739</v>
      </c>
      <c r="I26" s="9">
        <v>2010</v>
      </c>
      <c r="J26" s="9"/>
      <c r="K26" s="45">
        <v>2911012195</v>
      </c>
      <c r="L26" s="45">
        <f>IF(K26/1024 &gt;1,K26/1024," ")</f>
        <v>2842785.3466796875</v>
      </c>
      <c r="M26" s="45">
        <f>IF(K26/1048576 &gt;1,K26/1048576," ")</f>
        <v>2776.1575651168823</v>
      </c>
      <c r="N26" s="14">
        <f>IF(K26&gt;999999999,K26/1073741824," ")</f>
        <v>2.7110913721844554</v>
      </c>
      <c r="O26" s="220" t="s">
        <v>31758</v>
      </c>
      <c r="P26" s="197" t="s">
        <v>18464</v>
      </c>
    </row>
    <row r="27" spans="2:16" ht="20.100000000000001" customHeight="1" x14ac:dyDescent="0.3">
      <c r="B27" s="9">
        <v>17</v>
      </c>
      <c r="C27" s="7" t="s">
        <v>38584</v>
      </c>
      <c r="D27" s="17" t="s">
        <v>3097</v>
      </c>
      <c r="E27" s="36" t="s">
        <v>9963</v>
      </c>
      <c r="F27" s="51">
        <v>6.5</v>
      </c>
      <c r="G27" s="9" t="s">
        <v>704</v>
      </c>
      <c r="H27" s="9" t="s">
        <v>3756</v>
      </c>
      <c r="I27" s="21">
        <v>2011</v>
      </c>
      <c r="J27" s="21"/>
      <c r="K27" s="25">
        <v>3903453309</v>
      </c>
      <c r="L27" s="45">
        <f>IF(K27/1024 &gt;1,K27/1024," ")</f>
        <v>3811966.1220703125</v>
      </c>
      <c r="M27" s="45">
        <f>IF(K27/1048576 &gt;1,K27/1048576," ")</f>
        <v>3722.6231660842896</v>
      </c>
      <c r="N27" s="14">
        <f>IF(K27&gt;999999999,K27/1073741824," ")</f>
        <v>3.635374185629189</v>
      </c>
      <c r="O27" s="220" t="s">
        <v>31759</v>
      </c>
      <c r="P27" s="197" t="s">
        <v>18464</v>
      </c>
    </row>
    <row r="28" spans="2:16" ht="20.100000000000001" customHeight="1" x14ac:dyDescent="0.3">
      <c r="B28" s="9">
        <v>18</v>
      </c>
      <c r="C28" s="17" t="s">
        <v>38436</v>
      </c>
      <c r="D28" s="7" t="s">
        <v>1454</v>
      </c>
      <c r="E28" s="36" t="s">
        <v>9964</v>
      </c>
      <c r="F28" s="51">
        <v>5.6</v>
      </c>
      <c r="G28" s="21"/>
      <c r="H28" s="21" t="s">
        <v>3738</v>
      </c>
      <c r="I28" s="21">
        <v>2006</v>
      </c>
      <c r="J28" s="21"/>
      <c r="K28" s="25">
        <v>1593649152</v>
      </c>
      <c r="L28" s="45">
        <f>IF(K28/1024 &gt;1,K28/1024," ")</f>
        <v>1556298</v>
      </c>
      <c r="M28" s="45">
        <f>IF(K28/1048576 &gt;1,K28/1048576," ")</f>
        <v>1519.822265625</v>
      </c>
      <c r="N28" s="14">
        <f>IF(K28&gt;999999999,K28/1073741824," ")</f>
        <v>1.4842014312744141</v>
      </c>
      <c r="O28" s="220" t="s">
        <v>31760</v>
      </c>
      <c r="P28" s="197" t="s">
        <v>31980</v>
      </c>
    </row>
    <row r="29" spans="2:16" ht="20.100000000000001" customHeight="1" x14ac:dyDescent="0.3">
      <c r="B29" s="9">
        <v>19</v>
      </c>
      <c r="C29" s="7" t="s">
        <v>38569</v>
      </c>
      <c r="D29" s="7" t="s">
        <v>1455</v>
      </c>
      <c r="E29" s="36" t="s">
        <v>9965</v>
      </c>
      <c r="F29" s="51">
        <v>6.6</v>
      </c>
      <c r="G29" s="9"/>
      <c r="H29" s="13" t="s">
        <v>3927</v>
      </c>
      <c r="I29" s="9">
        <v>1967</v>
      </c>
      <c r="J29" s="9"/>
      <c r="K29" s="73">
        <v>1299824640</v>
      </c>
      <c r="L29" s="45">
        <f>IF(K29/1024 &gt;1,K29/1024," ")</f>
        <v>1269360</v>
      </c>
      <c r="M29" s="45">
        <f>IF(K29/1048576 &gt;1,K29/1048576," ")</f>
        <v>1239.609375</v>
      </c>
      <c r="N29" s="14">
        <f>IF(K29&gt;999999999,K29/1073741824," ")</f>
        <v>1.2105560302734375</v>
      </c>
      <c r="O29" s="220" t="s">
        <v>31761</v>
      </c>
      <c r="P29" s="232" t="s">
        <v>18464</v>
      </c>
    </row>
    <row r="30" spans="2:16" ht="20.100000000000001" customHeight="1" x14ac:dyDescent="0.3">
      <c r="B30" s="9">
        <v>20</v>
      </c>
      <c r="C30" s="7" t="s">
        <v>38570</v>
      </c>
      <c r="D30" s="7" t="s">
        <v>1456</v>
      </c>
      <c r="E30" s="36" t="s">
        <v>9966</v>
      </c>
      <c r="F30" s="51">
        <v>5.8</v>
      </c>
      <c r="G30" s="9"/>
      <c r="H30" s="13" t="s">
        <v>3789</v>
      </c>
      <c r="I30" s="9">
        <v>1994</v>
      </c>
      <c r="J30" s="9"/>
      <c r="K30" s="73">
        <v>1702653952</v>
      </c>
      <c r="L30" s="45">
        <f>IF(K30/1024 &gt;1,K30/1024," ")</f>
        <v>1662748</v>
      </c>
      <c r="M30" s="45">
        <f>IF(K30/1048576 &gt;1,K30/1048576," ")</f>
        <v>1623.77734375</v>
      </c>
      <c r="N30" s="14">
        <f>IF(K30&gt;999999999,K30/1073741824," ")</f>
        <v>1.5857200622558594</v>
      </c>
      <c r="O30" s="220" t="s">
        <v>31762</v>
      </c>
      <c r="P30" s="197" t="s">
        <v>18464</v>
      </c>
    </row>
    <row r="31" spans="2:16" ht="20.100000000000001" customHeight="1" x14ac:dyDescent="0.3">
      <c r="B31" s="9">
        <v>21</v>
      </c>
      <c r="C31" s="7" t="s">
        <v>38437</v>
      </c>
      <c r="D31" s="7" t="s">
        <v>1652</v>
      </c>
      <c r="E31" s="36" t="s">
        <v>9967</v>
      </c>
      <c r="F31" s="51">
        <v>6.8</v>
      </c>
      <c r="G31" s="9"/>
      <c r="H31" s="9" t="s">
        <v>4080</v>
      </c>
      <c r="I31" s="9">
        <v>1986</v>
      </c>
      <c r="J31" s="9"/>
      <c r="K31" s="45">
        <v>2101114880</v>
      </c>
      <c r="L31" s="45">
        <f>IF(K31/1024 &gt;1,K31/1024," ")</f>
        <v>2051870</v>
      </c>
      <c r="M31" s="45">
        <f>IF(K31/1048576 &gt;1,K31/1048576," ")</f>
        <v>2003.779296875</v>
      </c>
      <c r="N31" s="14">
        <f>IF(K31&gt;999999999,K31/1073741824," ")</f>
        <v>1.9568157196044922</v>
      </c>
      <c r="O31" s="220" t="s">
        <v>31762</v>
      </c>
      <c r="P31" s="197" t="s">
        <v>18464</v>
      </c>
    </row>
    <row r="32" spans="2:16" ht="20.100000000000001" customHeight="1" x14ac:dyDescent="0.3">
      <c r="B32" s="9">
        <v>22</v>
      </c>
      <c r="C32" s="12" t="s">
        <v>38585</v>
      </c>
      <c r="D32" s="74" t="s">
        <v>8800</v>
      </c>
      <c r="E32" s="36" t="s">
        <v>9970</v>
      </c>
      <c r="F32" s="81">
        <v>6.8</v>
      </c>
      <c r="G32" s="13"/>
      <c r="H32" s="13" t="s">
        <v>8801</v>
      </c>
      <c r="I32" s="79">
        <v>1968</v>
      </c>
      <c r="J32" s="74"/>
      <c r="K32" s="73">
        <v>1392594944</v>
      </c>
      <c r="L32" s="45">
        <f>IF(K32/1024 &gt;1,K32/1024," ")</f>
        <v>1359956</v>
      </c>
      <c r="M32" s="45">
        <f>IF(K32/1048576 &gt;1,K32/1048576," ")</f>
        <v>1328.08203125</v>
      </c>
      <c r="N32" s="14">
        <f>IF(K32&gt;999999999,K32/1073741824," ")</f>
        <v>1.2969551086425781</v>
      </c>
      <c r="O32" s="220" t="s">
        <v>31763</v>
      </c>
      <c r="P32" s="197" t="s">
        <v>18464</v>
      </c>
    </row>
    <row r="33" spans="2:16" ht="20.100000000000001" customHeight="1" x14ac:dyDescent="0.3">
      <c r="B33" s="9">
        <v>23</v>
      </c>
      <c r="C33" s="7" t="s">
        <v>38438</v>
      </c>
      <c r="D33" s="17" t="s">
        <v>1653</v>
      </c>
      <c r="E33" s="36" t="s">
        <v>9976</v>
      </c>
      <c r="F33" s="51">
        <v>6.3</v>
      </c>
      <c r="G33" s="21"/>
      <c r="H33" s="13" t="s">
        <v>3742</v>
      </c>
      <c r="I33" s="21">
        <v>1989</v>
      </c>
      <c r="J33" s="21"/>
      <c r="K33" s="73">
        <v>2108317696</v>
      </c>
      <c r="L33" s="45">
        <f>IF(K33/1024 &gt;1,K33/1024," ")</f>
        <v>2058904</v>
      </c>
      <c r="M33" s="45">
        <f>IF(K33/1048576 &gt;1,K33/1048576," ")</f>
        <v>2010.6484375</v>
      </c>
      <c r="N33" s="14">
        <f>IF(K33&gt;999999999,K33/1073741824," ")</f>
        <v>1.9635238647460938</v>
      </c>
      <c r="O33" s="220" t="s">
        <v>31764</v>
      </c>
      <c r="P33" s="197" t="s">
        <v>18464</v>
      </c>
    </row>
    <row r="34" spans="2:16" ht="20.100000000000001" customHeight="1" x14ac:dyDescent="0.3">
      <c r="B34" s="9">
        <v>24</v>
      </c>
      <c r="C34" s="7" t="s">
        <v>38588</v>
      </c>
      <c r="D34" s="17" t="s">
        <v>9980</v>
      </c>
      <c r="E34" s="36" t="s">
        <v>9971</v>
      </c>
      <c r="F34" s="51">
        <v>6.6</v>
      </c>
      <c r="G34" s="9"/>
      <c r="H34" s="13" t="s">
        <v>3967</v>
      </c>
      <c r="I34" s="9">
        <v>1985</v>
      </c>
      <c r="J34" s="9"/>
      <c r="K34" s="73">
        <v>1591545856</v>
      </c>
      <c r="L34" s="45">
        <f>IF(K34/1024 &gt;1,K34/1024," ")</f>
        <v>1554244</v>
      </c>
      <c r="M34" s="45">
        <f>IF(K34/1048576 &gt;1,K34/1048576," ")</f>
        <v>1517.81640625</v>
      </c>
      <c r="N34" s="14">
        <f>IF(K34&gt;999999999,K34/1073741824," ")</f>
        <v>1.4822425842285156</v>
      </c>
      <c r="O34" s="220" t="s">
        <v>31762</v>
      </c>
      <c r="P34" s="197" t="s">
        <v>18464</v>
      </c>
    </row>
    <row r="35" spans="2:16" ht="20.100000000000001" customHeight="1" x14ac:dyDescent="0.3">
      <c r="B35" s="9">
        <v>25</v>
      </c>
      <c r="C35" s="7" t="s">
        <v>38586</v>
      </c>
      <c r="D35" s="7" t="s">
        <v>1457</v>
      </c>
      <c r="E35" s="36" t="s">
        <v>9972</v>
      </c>
      <c r="F35" s="51">
        <v>7.3</v>
      </c>
      <c r="G35" s="9"/>
      <c r="H35" s="13" t="s">
        <v>5002</v>
      </c>
      <c r="I35" s="9">
        <v>1976</v>
      </c>
      <c r="J35" s="9"/>
      <c r="K35" s="73">
        <v>1518043136</v>
      </c>
      <c r="L35" s="45">
        <f>IF(K35/1024 &gt;1,K35/1024," ")</f>
        <v>1482464</v>
      </c>
      <c r="M35" s="45">
        <f>IF(K35/1048576 &gt;1,K35/1048576," ")</f>
        <v>1447.71875</v>
      </c>
      <c r="N35" s="14">
        <f>IF(K35&gt;999999999,K35/1073741824," ")</f>
        <v>1.413787841796875</v>
      </c>
      <c r="O35" s="220" t="s">
        <v>31765</v>
      </c>
      <c r="P35" s="197" t="s">
        <v>18464</v>
      </c>
    </row>
    <row r="36" spans="2:16" ht="20.100000000000001" customHeight="1" x14ac:dyDescent="0.3">
      <c r="B36" s="9">
        <v>26</v>
      </c>
      <c r="C36" s="7" t="s">
        <v>38439</v>
      </c>
      <c r="D36" s="7" t="s">
        <v>1458</v>
      </c>
      <c r="E36" s="36" t="s">
        <v>9973</v>
      </c>
      <c r="F36" s="51">
        <v>5.6</v>
      </c>
      <c r="G36" s="13"/>
      <c r="H36" s="13" t="s">
        <v>3750</v>
      </c>
      <c r="I36" s="9">
        <v>2006</v>
      </c>
      <c r="J36" s="9"/>
      <c r="K36" s="45">
        <v>2011883520</v>
      </c>
      <c r="L36" s="45">
        <f>IF(K36/1024 &gt;1,K36/1024," ")</f>
        <v>1964730</v>
      </c>
      <c r="M36" s="45">
        <f>IF(K36/1048576 &gt;1,K36/1048576," ")</f>
        <v>1918.681640625</v>
      </c>
      <c r="N36" s="14">
        <f>IF(K36&gt;999999999,K36/1073741824," ")</f>
        <v>1.8737125396728516</v>
      </c>
      <c r="O36" s="220" t="s">
        <v>31766</v>
      </c>
      <c r="P36" s="197" t="s">
        <v>18464</v>
      </c>
    </row>
    <row r="37" spans="2:16" ht="20.100000000000001" customHeight="1" x14ac:dyDescent="0.3">
      <c r="B37" s="9">
        <v>27</v>
      </c>
      <c r="C37" s="20" t="s">
        <v>38440</v>
      </c>
      <c r="D37" s="74" t="s">
        <v>8679</v>
      </c>
      <c r="E37" s="36" t="s">
        <v>9974</v>
      </c>
      <c r="F37" s="81">
        <v>6.1</v>
      </c>
      <c r="G37" s="13"/>
      <c r="H37" s="13" t="s">
        <v>3738</v>
      </c>
      <c r="I37" s="79">
        <v>2018</v>
      </c>
      <c r="J37" s="79"/>
      <c r="K37" s="73">
        <v>1624539136</v>
      </c>
      <c r="L37" s="45">
        <f>IF(K37/1024 &gt;1,K37/1024," ")</f>
        <v>1586464</v>
      </c>
      <c r="M37" s="45">
        <f>IF(K37/1048576 &gt;1,K37/1048576," ")</f>
        <v>1549.28125</v>
      </c>
      <c r="N37" s="14">
        <f>IF(K37&gt;999999999,K37/1073741824," ")</f>
        <v>1.512969970703125</v>
      </c>
      <c r="O37" s="220" t="s">
        <v>31767</v>
      </c>
      <c r="P37" s="197" t="s">
        <v>18464</v>
      </c>
    </row>
    <row r="38" spans="2:16" ht="20.100000000000001" customHeight="1" x14ac:dyDescent="0.3">
      <c r="B38" s="9">
        <v>28</v>
      </c>
      <c r="C38" s="20" t="s">
        <v>38587</v>
      </c>
      <c r="D38" s="84" t="s">
        <v>7838</v>
      </c>
      <c r="E38" s="36" t="s">
        <v>9975</v>
      </c>
      <c r="F38" s="81">
        <v>6.4</v>
      </c>
      <c r="G38" s="81"/>
      <c r="H38" s="13" t="s">
        <v>5871</v>
      </c>
      <c r="I38" s="79">
        <v>2014</v>
      </c>
      <c r="J38" s="79"/>
      <c r="K38" s="73">
        <v>2143105208</v>
      </c>
      <c r="L38" s="45">
        <f>IF(K38/1024 &gt;1,K38/1024," ")</f>
        <v>2092876.1796875</v>
      </c>
      <c r="M38" s="45">
        <f>IF(K38/1048576 &gt;1,K38/1048576," ")</f>
        <v>2043.8243942260742</v>
      </c>
      <c r="N38" s="14">
        <f>IF(K38&gt;999999999,K38/1073741824," ")</f>
        <v>1.9959222599864006</v>
      </c>
      <c r="O38" s="220" t="s">
        <v>31768</v>
      </c>
      <c r="P38" s="197" t="s">
        <v>18464</v>
      </c>
    </row>
    <row r="39" spans="2:16" ht="20.100000000000001" customHeight="1" x14ac:dyDescent="0.3">
      <c r="B39" s="9">
        <v>29</v>
      </c>
      <c r="C39" s="17" t="s">
        <v>38589</v>
      </c>
      <c r="D39" s="17" t="s">
        <v>1643</v>
      </c>
      <c r="E39" s="36" t="s">
        <v>9977</v>
      </c>
      <c r="F39" s="51">
        <v>5.8</v>
      </c>
      <c r="G39" s="21" t="s">
        <v>704</v>
      </c>
      <c r="H39" s="21" t="s">
        <v>3737</v>
      </c>
      <c r="I39" s="21">
        <v>2009</v>
      </c>
      <c r="J39" s="21"/>
      <c r="K39" s="25">
        <v>2353041189</v>
      </c>
      <c r="L39" s="45">
        <f>IF(K39/1024 &gt;1,K39/1024," ")</f>
        <v>2297891.7861328125</v>
      </c>
      <c r="M39" s="45">
        <f>IF(K39/1048576 &gt;1,K39/1048576," ")</f>
        <v>2244.0349473953247</v>
      </c>
      <c r="N39" s="14">
        <f>IF(K39&gt;999999999,K39/1073741824," ")</f>
        <v>2.1914403783157468</v>
      </c>
      <c r="O39" s="220" t="s">
        <v>31769</v>
      </c>
      <c r="P39" s="197" t="s">
        <v>18464</v>
      </c>
    </row>
    <row r="40" spans="2:16" ht="20.100000000000001" customHeight="1" x14ac:dyDescent="0.3">
      <c r="B40" s="9">
        <v>30</v>
      </c>
      <c r="C40" s="17" t="s">
        <v>38590</v>
      </c>
      <c r="D40" s="7" t="s">
        <v>1460</v>
      </c>
      <c r="E40" s="36" t="s">
        <v>9978</v>
      </c>
      <c r="F40" s="51">
        <v>6.1</v>
      </c>
      <c r="G40" s="9" t="s">
        <v>704</v>
      </c>
      <c r="H40" s="9" t="s">
        <v>3739</v>
      </c>
      <c r="I40" s="9">
        <v>2000</v>
      </c>
      <c r="J40" s="9"/>
      <c r="K40" s="45">
        <v>3673165639</v>
      </c>
      <c r="L40" s="45">
        <f>IF(K40/1024 &gt;1,K40/1024," ")</f>
        <v>3587075.8193359375</v>
      </c>
      <c r="M40" s="45">
        <f>IF(K40/1048576 &gt;1,K40/1048576," ")</f>
        <v>3503.0037298202515</v>
      </c>
      <c r="N40" s="14">
        <f>IF(K40&gt;999999999,K40/1073741824," ")</f>
        <v>3.4209020799025893</v>
      </c>
      <c r="O40" s="230" t="s">
        <v>31770</v>
      </c>
      <c r="P40" s="197" t="s">
        <v>18464</v>
      </c>
    </row>
    <row r="41" spans="2:16" ht="20.100000000000001" customHeight="1" x14ac:dyDescent="0.3">
      <c r="B41" s="9">
        <v>31</v>
      </c>
      <c r="C41" s="7" t="s">
        <v>38591</v>
      </c>
      <c r="D41" s="7" t="s">
        <v>1459</v>
      </c>
      <c r="E41" s="36" t="s">
        <v>9979</v>
      </c>
      <c r="F41" s="51">
        <v>4.4000000000000004</v>
      </c>
      <c r="G41" s="9" t="s">
        <v>704</v>
      </c>
      <c r="H41" s="9" t="s">
        <v>4843</v>
      </c>
      <c r="I41" s="9">
        <v>2003</v>
      </c>
      <c r="J41" s="9"/>
      <c r="K41" s="45">
        <v>1144350080</v>
      </c>
      <c r="L41" s="45">
        <f>IF(K41/1024 &gt;1,K41/1024," ")</f>
        <v>1117529.375</v>
      </c>
      <c r="M41" s="45">
        <f>IF(K41/1048576 &gt;1,K41/1048576," ")</f>
        <v>1091.3372802734375</v>
      </c>
      <c r="N41" s="14">
        <f>IF(K41&gt;999999999,K41/1073741824," ")</f>
        <v>1.0657590627670288</v>
      </c>
      <c r="O41" s="220" t="s">
        <v>31771</v>
      </c>
      <c r="P41" s="197" t="s">
        <v>18464</v>
      </c>
    </row>
    <row r="42" spans="2:16" ht="20.100000000000001" customHeight="1" x14ac:dyDescent="0.3">
      <c r="B42" s="9">
        <v>32</v>
      </c>
      <c r="C42" s="12" t="s">
        <v>38592</v>
      </c>
      <c r="D42" s="12" t="s">
        <v>6206</v>
      </c>
      <c r="E42" s="36" t="s">
        <v>9981</v>
      </c>
      <c r="F42" s="49">
        <v>5.4</v>
      </c>
      <c r="G42" s="9"/>
      <c r="H42" s="9" t="s">
        <v>5878</v>
      </c>
      <c r="I42" s="9">
        <v>2015</v>
      </c>
      <c r="J42" s="9"/>
      <c r="K42" s="45">
        <v>3983794218</v>
      </c>
      <c r="L42" s="45">
        <f>IF(K42/1024 &gt;1,K42/1024," ")</f>
        <v>3890424.041015625</v>
      </c>
      <c r="M42" s="45">
        <f>IF(K42/1048576 &gt;1,K42/1048576," ")</f>
        <v>3799.2422275543213</v>
      </c>
      <c r="N42" s="14">
        <f>IF(K42&gt;999999999,K42/1073741824," ")</f>
        <v>3.7101974878460169</v>
      </c>
      <c r="O42" s="230" t="s">
        <v>31772</v>
      </c>
      <c r="P42" s="197" t="s">
        <v>18464</v>
      </c>
    </row>
    <row r="43" spans="2:16" ht="20.100000000000001" customHeight="1" x14ac:dyDescent="0.3">
      <c r="B43" s="9">
        <v>33</v>
      </c>
      <c r="C43" s="7" t="s">
        <v>38594</v>
      </c>
      <c r="D43" s="7" t="s">
        <v>3603</v>
      </c>
      <c r="E43" s="36" t="s">
        <v>9983</v>
      </c>
      <c r="F43" s="51">
        <v>4.7</v>
      </c>
      <c r="G43" s="9" t="s">
        <v>704</v>
      </c>
      <c r="H43" s="9" t="s">
        <v>3740</v>
      </c>
      <c r="I43" s="9">
        <v>2013</v>
      </c>
      <c r="J43" s="9"/>
      <c r="K43" s="45">
        <v>3344234816</v>
      </c>
      <c r="L43" s="45">
        <f>IF(K43/1024 &gt;1,K43/1024," ")</f>
        <v>3265854.3125</v>
      </c>
      <c r="M43" s="45">
        <f>IF(K43/1048576 &gt;1,K43/1048576," ")</f>
        <v>3189.3108520507813</v>
      </c>
      <c r="N43" s="14">
        <f>IF(K43&gt;999999999,K43/1073741824," ")</f>
        <v>3.1145613789558411</v>
      </c>
      <c r="O43" s="220" t="s">
        <v>31774</v>
      </c>
      <c r="P43" s="197" t="s">
        <v>18464</v>
      </c>
    </row>
    <row r="44" spans="2:16" ht="20.100000000000001" customHeight="1" x14ac:dyDescent="0.3">
      <c r="B44" s="9">
        <v>34</v>
      </c>
      <c r="C44" s="47" t="s">
        <v>38593</v>
      </c>
      <c r="D44" s="7" t="s">
        <v>4975</v>
      </c>
      <c r="E44" s="36" t="s">
        <v>9982</v>
      </c>
      <c r="F44" s="51">
        <v>5.0999999999999996</v>
      </c>
      <c r="G44" s="9" t="s">
        <v>704</v>
      </c>
      <c r="H44" s="9" t="s">
        <v>3758</v>
      </c>
      <c r="I44" s="9">
        <v>2014</v>
      </c>
      <c r="J44" s="9"/>
      <c r="K44" s="45">
        <v>4305932608</v>
      </c>
      <c r="L44" s="45">
        <f>IF(K44/1024 &gt;1,K44/1024," ")</f>
        <v>4205012.3125</v>
      </c>
      <c r="M44" s="45">
        <f>IF(K44/1048576 &gt;1,K44/1048576," ")</f>
        <v>4106.4573364257813</v>
      </c>
      <c r="N44" s="14">
        <f>IF(K44&gt;999999999,K44/1073741824," ")</f>
        <v>4.010212242603302</v>
      </c>
      <c r="O44" s="220" t="s">
        <v>31773</v>
      </c>
      <c r="P44" s="197" t="s">
        <v>18464</v>
      </c>
    </row>
    <row r="45" spans="2:16" ht="20.100000000000001" customHeight="1" x14ac:dyDescent="0.3">
      <c r="B45" s="9">
        <v>35</v>
      </c>
      <c r="C45" s="7" t="s">
        <v>190</v>
      </c>
      <c r="D45" s="309"/>
      <c r="E45" s="7"/>
      <c r="F45" s="49"/>
      <c r="G45" s="9"/>
      <c r="H45" s="9" t="s">
        <v>4096</v>
      </c>
      <c r="I45" s="9"/>
      <c r="J45" s="9"/>
      <c r="K45" s="45">
        <v>594272256</v>
      </c>
      <c r="L45" s="45">
        <f>IF(K45/1024 &gt;1,K45/1024," ")</f>
        <v>580344</v>
      </c>
      <c r="M45" s="45">
        <f>IF(K45/1048576 &gt;1,K45/1048576," ")</f>
        <v>566.7421875</v>
      </c>
      <c r="N45" s="14" t="str">
        <f>IF(K45&gt;999999999,K45/1073741824," ")</f>
        <v xml:space="preserve"> </v>
      </c>
      <c r="O45" s="230"/>
    </row>
    <row r="46" spans="2:16" ht="20.100000000000001" customHeight="1" x14ac:dyDescent="0.3">
      <c r="B46" s="9">
        <v>36</v>
      </c>
      <c r="C46" s="20" t="s">
        <v>38595</v>
      </c>
      <c r="D46" s="12" t="s">
        <v>7435</v>
      </c>
      <c r="E46" s="36" t="s">
        <v>9990</v>
      </c>
      <c r="F46" s="49">
        <v>6.2</v>
      </c>
      <c r="G46" s="49" t="s">
        <v>704</v>
      </c>
      <c r="H46" s="13" t="s">
        <v>5878</v>
      </c>
      <c r="I46" s="9">
        <v>2016</v>
      </c>
      <c r="J46" s="9"/>
      <c r="K46" s="45">
        <v>4103920379</v>
      </c>
      <c r="L46" s="45">
        <f>IF(K46/1024 &gt;1,K46/1024," ")</f>
        <v>4007734.7451171875</v>
      </c>
      <c r="M46" s="45">
        <f>IF(K46/1048576 &gt;1,K46/1048576," ")</f>
        <v>3913.8034620285034</v>
      </c>
      <c r="N46" s="14">
        <f>IF(K46&gt;999999999,K46/1073741824," ")</f>
        <v>3.8220736933872104</v>
      </c>
      <c r="O46" s="194" t="s">
        <v>31775</v>
      </c>
      <c r="P46" s="197" t="s">
        <v>18464</v>
      </c>
    </row>
    <row r="47" spans="2:16" ht="20.100000000000001" customHeight="1" x14ac:dyDescent="0.3">
      <c r="B47" s="9">
        <v>37</v>
      </c>
      <c r="C47" s="7" t="s">
        <v>38441</v>
      </c>
      <c r="D47" s="7" t="s">
        <v>1461</v>
      </c>
      <c r="E47" s="36" t="s">
        <v>9984</v>
      </c>
      <c r="F47" s="51">
        <v>6.3</v>
      </c>
      <c r="G47" s="9"/>
      <c r="H47" s="9" t="s">
        <v>4217</v>
      </c>
      <c r="I47" s="9">
        <v>1995</v>
      </c>
      <c r="J47" s="9"/>
      <c r="K47" s="45">
        <v>733218816</v>
      </c>
      <c r="L47" s="45">
        <f>IF(K47/1024 &gt;1,K47/1024," ")</f>
        <v>716034</v>
      </c>
      <c r="M47" s="45">
        <f>IF(K47/1048576 &gt;1,K47/1048576," ")</f>
        <v>699.251953125</v>
      </c>
      <c r="N47" s="14" t="str">
        <f>IF(K47&gt;999999999,K47/1073741824," ")</f>
        <v xml:space="preserve"> </v>
      </c>
      <c r="O47" s="220" t="s">
        <v>31776</v>
      </c>
      <c r="P47" s="197" t="s">
        <v>18464</v>
      </c>
    </row>
    <row r="48" spans="2:16" ht="20.100000000000001" customHeight="1" x14ac:dyDescent="0.3">
      <c r="B48" s="9">
        <v>38</v>
      </c>
      <c r="C48" s="7" t="s">
        <v>38597</v>
      </c>
      <c r="D48" s="7" t="s">
        <v>1463</v>
      </c>
      <c r="E48" s="36" t="s">
        <v>9986</v>
      </c>
      <c r="F48" s="51">
        <v>6.5</v>
      </c>
      <c r="G48" s="9" t="s">
        <v>704</v>
      </c>
      <c r="H48" s="9" t="s">
        <v>4007</v>
      </c>
      <c r="I48" s="9">
        <v>1942</v>
      </c>
      <c r="J48" s="9"/>
      <c r="K48" s="45">
        <v>2403305151</v>
      </c>
      <c r="L48" s="45">
        <f>IF(K48/1024 &gt;1,K48/1024," ")</f>
        <v>2346977.6865234375</v>
      </c>
      <c r="M48" s="45">
        <f>IF(K48/1048576 &gt;1,K48/1048576," ")</f>
        <v>2291.9703969955444</v>
      </c>
      <c r="N48" s="14">
        <f>IF(K48&gt;999999999,K48/1073741824," ")</f>
        <v>2.2382523408159614</v>
      </c>
      <c r="O48" s="220" t="s">
        <v>32211</v>
      </c>
      <c r="P48" s="197" t="s">
        <v>18464</v>
      </c>
    </row>
    <row r="49" spans="2:16" ht="20.100000000000001" customHeight="1" x14ac:dyDescent="0.3">
      <c r="B49" s="9">
        <v>39</v>
      </c>
      <c r="C49" s="7" t="s">
        <v>38596</v>
      </c>
      <c r="D49" s="7" t="s">
        <v>1462</v>
      </c>
      <c r="E49" s="36" t="s">
        <v>9985</v>
      </c>
      <c r="F49" s="51">
        <v>4.9000000000000004</v>
      </c>
      <c r="G49" s="9" t="s">
        <v>704</v>
      </c>
      <c r="H49" s="9" t="s">
        <v>3740</v>
      </c>
      <c r="I49" s="9">
        <v>2006</v>
      </c>
      <c r="J49" s="9"/>
      <c r="K49" s="45">
        <v>2495623022</v>
      </c>
      <c r="L49" s="45">
        <f>IF(K49/1024 &gt;1,K49/1024," ")</f>
        <v>2437131.857421875</v>
      </c>
      <c r="M49" s="45">
        <f>IF(K49/1048576 &gt;1,K49/1048576," ")</f>
        <v>2380.0115795135498</v>
      </c>
      <c r="N49" s="14">
        <f>IF(K49&gt;999999999,K49/1073741824," ")</f>
        <v>2.324230058118701</v>
      </c>
      <c r="O49" s="220" t="s">
        <v>31777</v>
      </c>
      <c r="P49" s="197" t="s">
        <v>18464</v>
      </c>
    </row>
    <row r="50" spans="2:16" ht="20.100000000000001" customHeight="1" x14ac:dyDescent="0.3">
      <c r="B50" s="9">
        <v>40</v>
      </c>
      <c r="C50" s="48" t="s">
        <v>38446</v>
      </c>
      <c r="D50" s="20" t="s">
        <v>11018</v>
      </c>
      <c r="E50" s="36" t="s">
        <v>38424</v>
      </c>
      <c r="F50" s="49">
        <v>3.7</v>
      </c>
      <c r="G50" s="9"/>
      <c r="H50" s="9" t="s">
        <v>3982</v>
      </c>
      <c r="I50" s="9">
        <v>2001</v>
      </c>
      <c r="J50" s="9"/>
      <c r="K50" s="45">
        <v>729986838</v>
      </c>
      <c r="L50" s="45">
        <f>IF(K50/1024 &gt;1,K50/1024," ")</f>
        <v>712877.771484375</v>
      </c>
      <c r="M50" s="45">
        <f>IF(K50/1048576 &gt;1,K50/1048576," ")</f>
        <v>696.16969871520996</v>
      </c>
      <c r="N50" s="14" t="str">
        <f>IF(K50&gt;999999999,K50/1073741824," ")</f>
        <v xml:space="preserve"> </v>
      </c>
      <c r="O50" s="220" t="s">
        <v>31782</v>
      </c>
      <c r="P50" s="197" t="s">
        <v>18464</v>
      </c>
    </row>
    <row r="51" spans="2:16" ht="20.100000000000001" customHeight="1" x14ac:dyDescent="0.3">
      <c r="B51" s="9">
        <v>41</v>
      </c>
      <c r="C51" s="7" t="s">
        <v>38447</v>
      </c>
      <c r="D51" s="7" t="s">
        <v>11019</v>
      </c>
      <c r="E51" s="36" t="s">
        <v>11020</v>
      </c>
      <c r="F51" s="49">
        <v>4.0999999999999996</v>
      </c>
      <c r="G51" s="9"/>
      <c r="H51" s="9" t="s">
        <v>4065</v>
      </c>
      <c r="I51" s="9">
        <v>2002</v>
      </c>
      <c r="J51" s="9"/>
      <c r="K51" s="45">
        <v>728821760</v>
      </c>
      <c r="L51" s="45">
        <f>IF(K51/1024 &gt;1,K51/1024," ")</f>
        <v>711740</v>
      </c>
      <c r="M51" s="45">
        <f>IF(K51/1048576 &gt;1,K51/1048576," ")</f>
        <v>695.05859375</v>
      </c>
      <c r="N51" s="14" t="str">
        <f>IF(K51&gt;999999999,K51/1073741824," ")</f>
        <v xml:space="preserve"> </v>
      </c>
      <c r="O51" s="220" t="s">
        <v>31783</v>
      </c>
      <c r="P51" s="197" t="s">
        <v>18464</v>
      </c>
    </row>
    <row r="52" spans="2:16" ht="20.100000000000001" customHeight="1" x14ac:dyDescent="0.3">
      <c r="B52" s="9">
        <v>42</v>
      </c>
      <c r="C52" s="7" t="s">
        <v>38442</v>
      </c>
      <c r="D52" s="7" t="s">
        <v>1464</v>
      </c>
      <c r="E52" s="36" t="s">
        <v>9987</v>
      </c>
      <c r="F52" s="51">
        <v>4.0999999999999996</v>
      </c>
      <c r="G52" s="9"/>
      <c r="H52" s="9" t="s">
        <v>3982</v>
      </c>
      <c r="I52" s="9">
        <v>2001</v>
      </c>
      <c r="J52" s="9"/>
      <c r="K52" s="45">
        <v>737976354</v>
      </c>
      <c r="L52" s="45">
        <f>IF(K52/1024 &gt;1,K52/1024," ")</f>
        <v>720680.033203125</v>
      </c>
      <c r="M52" s="45">
        <f>IF(K52/1048576 &gt;1,K52/1048576," ")</f>
        <v>703.78909492492676</v>
      </c>
      <c r="N52" s="14" t="str">
        <f>IF(K52&gt;999999999,K52/1073741824," ")</f>
        <v xml:space="preserve"> </v>
      </c>
      <c r="O52" s="220" t="s">
        <v>31778</v>
      </c>
      <c r="P52" s="197" t="s">
        <v>18464</v>
      </c>
    </row>
    <row r="53" spans="2:16" ht="20.100000000000001" customHeight="1" x14ac:dyDescent="0.3">
      <c r="B53" s="9">
        <v>43</v>
      </c>
      <c r="C53" s="7" t="s">
        <v>38443</v>
      </c>
      <c r="D53" s="7" t="s">
        <v>1465</v>
      </c>
      <c r="E53" s="36" t="s">
        <v>9988</v>
      </c>
      <c r="F53" s="51">
        <v>3.8</v>
      </c>
      <c r="G53" s="9"/>
      <c r="H53" s="9" t="s">
        <v>4153</v>
      </c>
      <c r="I53" s="9">
        <v>2007</v>
      </c>
      <c r="J53" s="9"/>
      <c r="K53" s="45">
        <v>733659136</v>
      </c>
      <c r="L53" s="45">
        <f>IF(K53/1024 &gt;1,K53/1024," ")</f>
        <v>716464</v>
      </c>
      <c r="M53" s="45">
        <f>IF(K53/1048576 &gt;1,K53/1048576," ")</f>
        <v>699.671875</v>
      </c>
      <c r="N53" s="14" t="str">
        <f>IF(K53&gt;999999999,K53/1073741824," ")</f>
        <v xml:space="preserve"> </v>
      </c>
      <c r="O53" s="220" t="s">
        <v>31779</v>
      </c>
      <c r="P53" s="197" t="s">
        <v>18464</v>
      </c>
    </row>
    <row r="54" spans="2:16" ht="20.100000000000001" customHeight="1" x14ac:dyDescent="0.3">
      <c r="B54" s="9">
        <v>44</v>
      </c>
      <c r="C54" s="7" t="s">
        <v>38444</v>
      </c>
      <c r="D54" s="7" t="s">
        <v>1466</v>
      </c>
      <c r="E54" s="36" t="s">
        <v>9991</v>
      </c>
      <c r="F54" s="51">
        <v>3.7</v>
      </c>
      <c r="G54" s="9" t="s">
        <v>6916</v>
      </c>
      <c r="H54" s="9" t="s">
        <v>3930</v>
      </c>
      <c r="I54" s="9">
        <v>2008</v>
      </c>
      <c r="J54" s="9"/>
      <c r="K54" s="45">
        <v>1465655296</v>
      </c>
      <c r="L54" s="45">
        <f>IF(K54/1024 &gt;1,K54/1024," ")</f>
        <v>1431304</v>
      </c>
      <c r="M54" s="45">
        <f>IF(K54/1048576 &gt;1,K54/1048576," ")</f>
        <v>1397.7578125</v>
      </c>
      <c r="N54" s="14">
        <f>IF(K54&gt;999999999,K54/1073741824," ")</f>
        <v>1.3649978637695313</v>
      </c>
      <c r="O54" s="220" t="s">
        <v>31779</v>
      </c>
      <c r="P54" s="197" t="s">
        <v>18464</v>
      </c>
    </row>
    <row r="55" spans="2:16" ht="20.100000000000001" customHeight="1" x14ac:dyDescent="0.3">
      <c r="B55" s="9">
        <v>45</v>
      </c>
      <c r="C55" s="7" t="s">
        <v>38598</v>
      </c>
      <c r="D55" s="7" t="s">
        <v>3437</v>
      </c>
      <c r="E55" s="36" t="s">
        <v>9989</v>
      </c>
      <c r="F55" s="51">
        <v>3.8</v>
      </c>
      <c r="G55" s="9" t="s">
        <v>704</v>
      </c>
      <c r="H55" s="9" t="s">
        <v>3956</v>
      </c>
      <c r="I55" s="9">
        <v>2013</v>
      </c>
      <c r="J55" s="9"/>
      <c r="K55" s="45">
        <v>3173120734</v>
      </c>
      <c r="L55" s="45">
        <f>IF(K55/1024 &gt;1,K55/1024," ")</f>
        <v>3098750.716796875</v>
      </c>
      <c r="M55" s="45">
        <f>IF(K55/1048576 &gt;1,K55/1048576," ")</f>
        <v>3026.1237468719482</v>
      </c>
      <c r="N55" s="14">
        <f>IF(K55&gt;999999999,K55/1073741824," ")</f>
        <v>2.955198971554637</v>
      </c>
      <c r="O55" s="220" t="s">
        <v>31780</v>
      </c>
      <c r="P55" s="197" t="s">
        <v>18464</v>
      </c>
    </row>
    <row r="56" spans="2:16" ht="20.100000000000001" customHeight="1" x14ac:dyDescent="0.3">
      <c r="B56" s="9">
        <v>46</v>
      </c>
      <c r="C56" s="7" t="s">
        <v>38599</v>
      </c>
      <c r="D56" s="7" t="s">
        <v>4929</v>
      </c>
      <c r="E56" s="36" t="s">
        <v>10957</v>
      </c>
      <c r="F56" s="51">
        <v>4.2</v>
      </c>
      <c r="G56" s="9" t="s">
        <v>704</v>
      </c>
      <c r="H56" s="9" t="s">
        <v>3740</v>
      </c>
      <c r="I56" s="9">
        <v>2014</v>
      </c>
      <c r="J56" s="9"/>
      <c r="K56" s="45">
        <v>4434074345</v>
      </c>
      <c r="L56" s="45">
        <f>IF(K56/1024 &gt;1,K56/1024," ")</f>
        <v>4330150.7275390625</v>
      </c>
      <c r="M56" s="45">
        <f>IF(K56/1048576 &gt;1,K56/1048576," ")</f>
        <v>4228.6628198623657</v>
      </c>
      <c r="N56" s="14">
        <f>IF(K56&gt;999999999,K56/1073741824," ")</f>
        <v>4.1295535350218415</v>
      </c>
      <c r="O56" s="220" t="s">
        <v>31781</v>
      </c>
      <c r="P56" s="197" t="s">
        <v>18464</v>
      </c>
    </row>
    <row r="57" spans="2:16" ht="20.100000000000001" customHeight="1" x14ac:dyDescent="0.3">
      <c r="B57" s="9">
        <v>47</v>
      </c>
      <c r="C57" s="7" t="s">
        <v>38445</v>
      </c>
      <c r="D57" s="20" t="s">
        <v>5956</v>
      </c>
      <c r="E57" s="36" t="s">
        <v>9992</v>
      </c>
      <c r="F57" s="51">
        <v>3.6</v>
      </c>
      <c r="G57" s="9" t="s">
        <v>6916</v>
      </c>
      <c r="H57" s="9" t="s">
        <v>3742</v>
      </c>
      <c r="I57" s="9">
        <v>2015</v>
      </c>
      <c r="J57" s="9"/>
      <c r="K57" s="45">
        <v>1531267072</v>
      </c>
      <c r="L57" s="45">
        <f>IF(K57/1024 &gt;1,K57/1024," ")</f>
        <v>1495378</v>
      </c>
      <c r="M57" s="45">
        <f>IF(K57/1048576 &gt;1,K57/1048576," ")</f>
        <v>1460.330078125</v>
      </c>
      <c r="N57" s="14">
        <f>IF(K57&gt;999999999,K57/1073741824," ")</f>
        <v>1.4261035919189453</v>
      </c>
      <c r="O57" s="220" t="s">
        <v>31782</v>
      </c>
      <c r="P57" s="197" t="s">
        <v>18464</v>
      </c>
    </row>
    <row r="58" spans="2:16" ht="20.100000000000001" customHeight="1" x14ac:dyDescent="0.3">
      <c r="B58" s="9">
        <v>48</v>
      </c>
      <c r="C58" s="17" t="s">
        <v>38448</v>
      </c>
      <c r="D58" s="7" t="s">
        <v>1467</v>
      </c>
      <c r="E58" s="36" t="s">
        <v>9993</v>
      </c>
      <c r="F58" s="51">
        <v>5.3</v>
      </c>
      <c r="G58" s="21"/>
      <c r="H58" s="21" t="s">
        <v>4218</v>
      </c>
      <c r="I58" s="21">
        <v>1996</v>
      </c>
      <c r="J58" s="21"/>
      <c r="K58" s="25">
        <v>710144000</v>
      </c>
      <c r="L58" s="45">
        <f>IF(K58/1024 &gt;1,K58/1024," ")</f>
        <v>693500</v>
      </c>
      <c r="M58" s="45">
        <f>IF(K58/1048576 &gt;1,K58/1048576," ")</f>
        <v>677.24609375</v>
      </c>
      <c r="N58" s="14" t="str">
        <f>IF(K58&gt;999999999,K58/1073741824," ")</f>
        <v xml:space="preserve"> </v>
      </c>
      <c r="O58" s="220" t="s">
        <v>31784</v>
      </c>
      <c r="P58" s="197" t="s">
        <v>18464</v>
      </c>
    </row>
    <row r="59" spans="2:16" ht="20.100000000000001" customHeight="1" x14ac:dyDescent="0.3">
      <c r="B59" s="9">
        <v>49</v>
      </c>
      <c r="C59" s="7" t="s">
        <v>38449</v>
      </c>
      <c r="D59" s="7" t="s">
        <v>1468</v>
      </c>
      <c r="E59" s="36" t="s">
        <v>9994</v>
      </c>
      <c r="F59" s="51">
        <v>4.5999999999999996</v>
      </c>
      <c r="G59" s="9"/>
      <c r="H59" s="9" t="s">
        <v>4219</v>
      </c>
      <c r="I59" s="9">
        <v>1999</v>
      </c>
      <c r="J59" s="9"/>
      <c r="K59" s="45">
        <v>447308994</v>
      </c>
      <c r="L59" s="45">
        <f>IF(K59/1024 &gt;1,K59/1024," ")</f>
        <v>436825.189453125</v>
      </c>
      <c r="M59" s="45">
        <f>IF(K59/1048576 &gt;1,K59/1048576," ")</f>
        <v>426.58709907531738</v>
      </c>
      <c r="N59" s="14" t="str">
        <f>IF(K59&gt;999999999,K59/1073741824," ")</f>
        <v xml:space="preserve"> </v>
      </c>
      <c r="O59" s="220" t="s">
        <v>31785</v>
      </c>
      <c r="P59" s="197" t="s">
        <v>18464</v>
      </c>
    </row>
    <row r="60" spans="2:16" ht="20.100000000000001" customHeight="1" x14ac:dyDescent="0.3">
      <c r="B60" s="9">
        <v>50</v>
      </c>
      <c r="C60" s="7" t="s">
        <v>38600</v>
      </c>
      <c r="D60" s="7" t="s">
        <v>1469</v>
      </c>
      <c r="E60" s="254" t="s">
        <v>9995</v>
      </c>
      <c r="F60" s="51">
        <v>6.4</v>
      </c>
      <c r="G60" s="9" t="s">
        <v>704</v>
      </c>
      <c r="H60" s="9" t="s">
        <v>3745</v>
      </c>
      <c r="I60" s="9">
        <v>1986</v>
      </c>
      <c r="J60" s="9"/>
      <c r="K60" s="45">
        <v>3531324050</v>
      </c>
      <c r="L60" s="45">
        <f>IF(K60/1024 &gt;1,K60/1024," ")</f>
        <v>3448558.642578125</v>
      </c>
      <c r="M60" s="45">
        <f>IF(K60/1048576 &gt;1,K60/1048576," ")</f>
        <v>3367.7330493927002</v>
      </c>
      <c r="N60" s="14">
        <f>IF(K60&gt;999999999,K60/1073741824," ")</f>
        <v>3.2888018060475588</v>
      </c>
      <c r="O60" s="220" t="s">
        <v>31786</v>
      </c>
      <c r="P60" s="197" t="s">
        <v>18464</v>
      </c>
    </row>
    <row r="61" spans="2:16" ht="20.100000000000001" customHeight="1" x14ac:dyDescent="0.3">
      <c r="B61" s="9">
        <v>51</v>
      </c>
      <c r="C61" s="20" t="s">
        <v>38601</v>
      </c>
      <c r="D61" s="12" t="s">
        <v>7437</v>
      </c>
      <c r="E61" s="36" t="s">
        <v>9996</v>
      </c>
      <c r="F61" s="49">
        <v>6.3</v>
      </c>
      <c r="G61" s="49" t="s">
        <v>704</v>
      </c>
      <c r="H61" s="13" t="s">
        <v>4081</v>
      </c>
      <c r="I61" s="9">
        <v>2017</v>
      </c>
      <c r="J61" s="9"/>
      <c r="K61" s="45">
        <v>4571386772</v>
      </c>
      <c r="L61" s="45">
        <f>IF(K61/1024 &gt;1,K61/1024," ")</f>
        <v>4464244.89453125</v>
      </c>
      <c r="M61" s="45">
        <f>IF(K61/1048576 &gt;1,K61/1048576," ")</f>
        <v>4359.6141548156738</v>
      </c>
      <c r="N61" s="14">
        <f>IF(K61&gt;999999999,K61/1073741824," ")</f>
        <v>4.2574356980621815</v>
      </c>
      <c r="O61" s="220" t="s">
        <v>31787</v>
      </c>
      <c r="P61" s="197" t="s">
        <v>18464</v>
      </c>
    </row>
    <row r="62" spans="2:16" ht="20.100000000000001" customHeight="1" x14ac:dyDescent="0.3">
      <c r="B62" s="9">
        <v>52</v>
      </c>
      <c r="C62" s="7" t="s">
        <v>38602</v>
      </c>
      <c r="D62" s="7" t="s">
        <v>1470</v>
      </c>
      <c r="E62" s="36" t="s">
        <v>9997</v>
      </c>
      <c r="F62" s="51">
        <v>5.4</v>
      </c>
      <c r="G62" s="9" t="s">
        <v>704</v>
      </c>
      <c r="H62" s="9" t="s">
        <v>3745</v>
      </c>
      <c r="I62" s="9">
        <v>2007</v>
      </c>
      <c r="J62" s="9"/>
      <c r="K62" s="25">
        <v>2266025296</v>
      </c>
      <c r="L62" s="45">
        <f>IF(K62/1024 &gt;1,K62/1024," ")</f>
        <v>2212915.328125</v>
      </c>
      <c r="M62" s="45">
        <f>IF(K62/1048576 &gt;1,K62/1048576," ")</f>
        <v>2161.0501251220703</v>
      </c>
      <c r="N62" s="14">
        <f>IF(K62&gt;999999999,K62/1073741824," ")</f>
        <v>2.1104005128145218</v>
      </c>
      <c r="O62" s="220" t="s">
        <v>31788</v>
      </c>
      <c r="P62" s="197" t="s">
        <v>18464</v>
      </c>
    </row>
    <row r="63" spans="2:16" ht="20.100000000000001" customHeight="1" x14ac:dyDescent="0.3">
      <c r="B63" s="9">
        <v>53</v>
      </c>
      <c r="C63" s="7" t="s">
        <v>38603</v>
      </c>
      <c r="D63" s="7" t="s">
        <v>864</v>
      </c>
      <c r="E63" s="36" t="s">
        <v>9998</v>
      </c>
      <c r="F63" s="51">
        <v>6.7</v>
      </c>
      <c r="G63" s="9" t="s">
        <v>704</v>
      </c>
      <c r="H63" s="9" t="s">
        <v>3740</v>
      </c>
      <c r="I63" s="9">
        <v>1998</v>
      </c>
      <c r="J63" s="9"/>
      <c r="K63" s="45">
        <v>8377343094</v>
      </c>
      <c r="L63" s="45">
        <f>IF(K63/1024 &gt;1,K63/1024," ")</f>
        <v>8180999.115234375</v>
      </c>
      <c r="M63" s="45">
        <f>IF(K63/1048576 &gt;1,K63/1048576," ")</f>
        <v>7989.2569484710693</v>
      </c>
      <c r="N63" s="14">
        <f>IF(K63&gt;999999999,K63/1073741824," ")</f>
        <v>7.8020087387412786</v>
      </c>
      <c r="O63" s="220" t="s">
        <v>31789</v>
      </c>
      <c r="P63" s="197" t="s">
        <v>18464</v>
      </c>
    </row>
    <row r="64" spans="2:16" ht="20.100000000000001" customHeight="1" x14ac:dyDescent="0.3">
      <c r="B64" s="9">
        <v>54</v>
      </c>
      <c r="C64" s="7" t="s">
        <v>38604</v>
      </c>
      <c r="D64" s="7" t="s">
        <v>5469</v>
      </c>
      <c r="E64" s="36" t="s">
        <v>9999</v>
      </c>
      <c r="F64" s="49">
        <v>7.1</v>
      </c>
      <c r="G64" s="9" t="s">
        <v>704</v>
      </c>
      <c r="H64" s="9" t="s">
        <v>3757</v>
      </c>
      <c r="I64" s="9">
        <v>2014</v>
      </c>
      <c r="J64" s="9"/>
      <c r="K64" s="45">
        <v>4124861283</v>
      </c>
      <c r="L64" s="45">
        <f>IF(K64/1024 &gt;1,K64/1024," ")</f>
        <v>4028184.8466796875</v>
      </c>
      <c r="M64" s="45">
        <f>IF(K64/1048576 &gt;1,K64/1048576," ")</f>
        <v>3933.7742643356323</v>
      </c>
      <c r="N64" s="14">
        <f>IF(K64&gt;999999999,K64/1073741824," ")</f>
        <v>3.8415764300152659</v>
      </c>
      <c r="O64" s="220" t="s">
        <v>31790</v>
      </c>
      <c r="P64" s="197" t="s">
        <v>18464</v>
      </c>
    </row>
    <row r="65" spans="2:16" ht="20.100000000000001" customHeight="1" x14ac:dyDescent="0.3">
      <c r="B65" s="9">
        <v>55</v>
      </c>
      <c r="C65" s="7" t="s">
        <v>38605</v>
      </c>
      <c r="D65" s="7" t="s">
        <v>1435</v>
      </c>
      <c r="E65" s="36" t="s">
        <v>10000</v>
      </c>
      <c r="F65" s="51">
        <v>6.8</v>
      </c>
      <c r="G65" s="9" t="s">
        <v>704</v>
      </c>
      <c r="H65" s="9" t="s">
        <v>3740</v>
      </c>
      <c r="I65" s="9">
        <v>1937</v>
      </c>
      <c r="J65" s="9"/>
      <c r="K65" s="45">
        <v>7970683977</v>
      </c>
      <c r="L65" s="45">
        <f>IF(K65/1024 &gt;1,K65/1024," ")</f>
        <v>7783871.0712890625</v>
      </c>
      <c r="M65" s="45">
        <f>IF(K65/1048576 &gt;1,K65/1048576," ")</f>
        <v>7601.4365930557251</v>
      </c>
      <c r="N65" s="14">
        <f>IF(K65&gt;999999999,K65/1073741824," ")</f>
        <v>7.4232779229059815</v>
      </c>
      <c r="O65" s="220" t="s">
        <v>31791</v>
      </c>
      <c r="P65" s="197" t="s">
        <v>18464</v>
      </c>
    </row>
    <row r="66" spans="2:16" ht="20.100000000000001" customHeight="1" x14ac:dyDescent="0.3">
      <c r="B66" s="9">
        <v>56</v>
      </c>
      <c r="C66" s="20" t="s">
        <v>38606</v>
      </c>
      <c r="D66" s="12" t="s">
        <v>7423</v>
      </c>
      <c r="E66" s="36" t="s">
        <v>10001</v>
      </c>
      <c r="F66" s="49">
        <v>4.3</v>
      </c>
      <c r="G66" s="49" t="s">
        <v>704</v>
      </c>
      <c r="H66" s="13" t="s">
        <v>5892</v>
      </c>
      <c r="I66" s="9">
        <v>2015</v>
      </c>
      <c r="J66" s="9"/>
      <c r="K66" s="45">
        <v>3991979773</v>
      </c>
      <c r="L66" s="45">
        <f>IF(K66/1024 &gt;1,K66/1024," ")</f>
        <v>3898417.7470703125</v>
      </c>
      <c r="M66" s="45">
        <f>IF(K66/1048576 &gt;1,K66/1048576," ")</f>
        <v>3807.0485811233521</v>
      </c>
      <c r="N66" s="14">
        <f>IF(K66&gt;999999999,K66/1073741824," ")</f>
        <v>3.7178208800032735</v>
      </c>
      <c r="O66" s="220" t="s">
        <v>31792</v>
      </c>
      <c r="P66" s="197" t="s">
        <v>18464</v>
      </c>
    </row>
    <row r="67" spans="2:16" ht="20.100000000000001" customHeight="1" x14ac:dyDescent="0.3">
      <c r="B67" s="9">
        <v>57</v>
      </c>
      <c r="C67" s="17" t="s">
        <v>38608</v>
      </c>
      <c r="D67" s="7" t="s">
        <v>1471</v>
      </c>
      <c r="E67" s="36" t="s">
        <v>10004</v>
      </c>
      <c r="F67" s="51">
        <v>6.3</v>
      </c>
      <c r="G67" s="21" t="s">
        <v>704</v>
      </c>
      <c r="H67" s="21" t="s">
        <v>3745</v>
      </c>
      <c r="I67" s="21">
        <v>2004</v>
      </c>
      <c r="J67" s="21"/>
      <c r="K67" s="45">
        <v>1691371107</v>
      </c>
      <c r="L67" s="45">
        <f>IF(K67/1024 &gt;1,K67/1024," ")</f>
        <v>1651729.5966796875</v>
      </c>
      <c r="M67" s="45">
        <f>IF(K67/1048576 &gt;1,K67/1048576," ")</f>
        <v>1613.0171842575073</v>
      </c>
      <c r="N67" s="14">
        <f>IF(K67&gt;999999999,K67/1073741824," ")</f>
        <v>1.575212094001472</v>
      </c>
      <c r="O67" s="220" t="s">
        <v>31794</v>
      </c>
      <c r="P67" s="201" t="s">
        <v>31740</v>
      </c>
    </row>
    <row r="68" spans="2:16" ht="20.100000000000001" customHeight="1" x14ac:dyDescent="0.3">
      <c r="B68" s="9">
        <v>58</v>
      </c>
      <c r="C68" s="28" t="s">
        <v>38450</v>
      </c>
      <c r="D68" s="12" t="s">
        <v>9024</v>
      </c>
      <c r="E68" s="36" t="s">
        <v>10002</v>
      </c>
      <c r="F68" s="131">
        <v>5.6</v>
      </c>
      <c r="G68" s="13"/>
      <c r="H68" s="13" t="s">
        <v>3750</v>
      </c>
      <c r="I68" s="133">
        <v>2020</v>
      </c>
      <c r="J68" s="74"/>
      <c r="K68" s="73">
        <v>1779126272</v>
      </c>
      <c r="L68" s="45">
        <f>IF(K68/1024 &gt;1,K68/1024," ")</f>
        <v>1737428</v>
      </c>
      <c r="M68" s="45">
        <f>IF(K68/1048576 &gt;1,K68/1048576," ")</f>
        <v>1696.70703125</v>
      </c>
      <c r="N68" s="14">
        <f>IF(K68&gt;999999999,K68/1073741824," ")</f>
        <v>1.6569404602050781</v>
      </c>
      <c r="O68" s="230" t="s">
        <v>31793</v>
      </c>
      <c r="P68" s="286" t="s">
        <v>31738</v>
      </c>
    </row>
    <row r="69" spans="2:16" ht="20.100000000000001" customHeight="1" x14ac:dyDescent="0.3">
      <c r="B69" s="9">
        <v>59</v>
      </c>
      <c r="C69" s="7" t="s">
        <v>38607</v>
      </c>
      <c r="D69" s="7" t="s">
        <v>5615</v>
      </c>
      <c r="E69" s="36" t="s">
        <v>10003</v>
      </c>
      <c r="F69" s="49">
        <v>5.0999999999999996</v>
      </c>
      <c r="G69" s="9" t="s">
        <v>704</v>
      </c>
      <c r="H69" s="9" t="s">
        <v>3740</v>
      </c>
      <c r="I69" s="9">
        <v>2015</v>
      </c>
      <c r="J69" s="9"/>
      <c r="K69" s="45">
        <v>4397366083</v>
      </c>
      <c r="L69" s="45">
        <f>IF(K69/1024 &gt;1,K69/1024," ")</f>
        <v>4294302.8154296875</v>
      </c>
      <c r="M69" s="45">
        <f>IF(K69/1048576 &gt;1,K69/1048576," ")</f>
        <v>4193.6550931930542</v>
      </c>
      <c r="N69" s="14">
        <f>IF(K69&gt;999999999,K69/1073741824," ")</f>
        <v>4.095366301946342</v>
      </c>
      <c r="O69" s="220" t="s">
        <v>31793</v>
      </c>
      <c r="P69" s="286" t="s">
        <v>31739</v>
      </c>
    </row>
    <row r="70" spans="2:16" ht="20.100000000000001" customHeight="1" x14ac:dyDescent="0.3">
      <c r="B70" s="9">
        <v>60</v>
      </c>
      <c r="C70" s="7" t="s">
        <v>38609</v>
      </c>
      <c r="D70" s="7" t="s">
        <v>1472</v>
      </c>
      <c r="E70" s="36" t="s">
        <v>10005</v>
      </c>
      <c r="F70" s="51">
        <v>6.3</v>
      </c>
      <c r="G70" s="9" t="s">
        <v>704</v>
      </c>
      <c r="H70" s="9" t="s">
        <v>3740</v>
      </c>
      <c r="I70" s="9">
        <v>2008</v>
      </c>
      <c r="J70" s="9"/>
      <c r="K70" s="45">
        <v>8536113374</v>
      </c>
      <c r="L70" s="45">
        <f>IF(K70/1024 &gt;1,K70/1024," ")</f>
        <v>8336048.216796875</v>
      </c>
      <c r="M70" s="45">
        <f>IF(K70/1048576 &gt;1,K70/1048576," ")</f>
        <v>8140.6720867156982</v>
      </c>
      <c r="N70" s="14">
        <f>IF(K70&gt;999999999,K70/1073741824," ")</f>
        <v>7.9498750846832991</v>
      </c>
      <c r="O70" s="230" t="s">
        <v>31795</v>
      </c>
      <c r="P70" s="232" t="s">
        <v>18464</v>
      </c>
    </row>
    <row r="71" spans="2:16" ht="20.100000000000001" customHeight="1" x14ac:dyDescent="0.3">
      <c r="B71" s="9">
        <v>61</v>
      </c>
      <c r="C71" s="7" t="s">
        <v>38452</v>
      </c>
      <c r="D71" s="7" t="s">
        <v>11021</v>
      </c>
      <c r="E71" s="36" t="s">
        <v>11022</v>
      </c>
      <c r="F71" s="51">
        <v>3.9</v>
      </c>
      <c r="G71" s="9"/>
      <c r="H71" s="9" t="s">
        <v>4216</v>
      </c>
      <c r="I71" s="9">
        <v>2007</v>
      </c>
      <c r="J71" s="9"/>
      <c r="K71" s="45">
        <v>733044736</v>
      </c>
      <c r="L71" s="45">
        <f>IF(K71/1024 &gt;1,K71/1024," ")</f>
        <v>715864</v>
      </c>
      <c r="M71" s="45">
        <f>IF(K71/1048576 &gt;1,K71/1048576," ")</f>
        <v>699.0859375</v>
      </c>
      <c r="N71" s="14" t="str">
        <f>IF(K71&gt;999999999,K71/1073741824," ")</f>
        <v xml:space="preserve"> </v>
      </c>
      <c r="O71" s="220" t="s">
        <v>31779</v>
      </c>
      <c r="P71" s="197" t="s">
        <v>18464</v>
      </c>
    </row>
    <row r="72" spans="2:16" ht="20.100000000000001" customHeight="1" x14ac:dyDescent="0.3">
      <c r="B72" s="9">
        <v>62</v>
      </c>
      <c r="C72" s="7" t="s">
        <v>754</v>
      </c>
      <c r="D72" s="7" t="s">
        <v>11023</v>
      </c>
      <c r="E72" s="36"/>
      <c r="F72" s="51" t="s">
        <v>6916</v>
      </c>
      <c r="G72" s="13"/>
      <c r="H72" s="13" t="s">
        <v>4221</v>
      </c>
      <c r="I72" s="9">
        <v>2004</v>
      </c>
      <c r="J72" s="9"/>
      <c r="K72" s="45">
        <v>738168832</v>
      </c>
      <c r="L72" s="45">
        <f>IF(K72/1024 &gt;1,K72/1024," ")</f>
        <v>720868</v>
      </c>
      <c r="M72" s="45">
        <f>IF(K72/1048576 &gt;1,K72/1048576," ")</f>
        <v>703.97265625</v>
      </c>
      <c r="N72" s="14" t="str">
        <f>IF(K72&gt;999999999,K72/1073741824," ")</f>
        <v xml:space="preserve"> </v>
      </c>
      <c r="O72" s="230"/>
    </row>
    <row r="73" spans="2:16" ht="20.100000000000001" customHeight="1" x14ac:dyDescent="0.3">
      <c r="B73" s="9">
        <v>63</v>
      </c>
      <c r="C73" s="17" t="s">
        <v>38451</v>
      </c>
      <c r="D73" s="7" t="s">
        <v>1473</v>
      </c>
      <c r="E73" s="36" t="s">
        <v>10006</v>
      </c>
      <c r="F73" s="51">
        <v>2.5</v>
      </c>
      <c r="G73" s="21"/>
      <c r="H73" s="21" t="s">
        <v>4221</v>
      </c>
      <c r="I73" s="21">
        <v>2004</v>
      </c>
      <c r="J73" s="21"/>
      <c r="K73" s="25">
        <v>637763584</v>
      </c>
      <c r="L73" s="45">
        <f>IF(K73/1024 &gt;1,K73/1024," ")</f>
        <v>622816</v>
      </c>
      <c r="M73" s="45">
        <f>IF(K73/1048576 &gt;1,K73/1048576," ")</f>
        <v>608.21875</v>
      </c>
      <c r="N73" s="14" t="str">
        <f>IF(K73&gt;999999999,K73/1073741824," ")</f>
        <v xml:space="preserve"> </v>
      </c>
      <c r="O73" s="220" t="s">
        <v>31796</v>
      </c>
      <c r="P73" s="197" t="s">
        <v>18464</v>
      </c>
    </row>
    <row r="74" spans="2:16" ht="20.100000000000001" customHeight="1" x14ac:dyDescent="0.3">
      <c r="B74" s="9">
        <v>64</v>
      </c>
      <c r="C74" s="7" t="s">
        <v>38610</v>
      </c>
      <c r="D74" s="7" t="s">
        <v>3107</v>
      </c>
      <c r="E74" s="36" t="s">
        <v>10007</v>
      </c>
      <c r="F74" s="51">
        <v>6.5</v>
      </c>
      <c r="G74" s="9" t="s">
        <v>704</v>
      </c>
      <c r="H74" s="9" t="s">
        <v>3757</v>
      </c>
      <c r="I74" s="9">
        <v>2012</v>
      </c>
      <c r="J74" s="9"/>
      <c r="K74" s="45">
        <v>3533245763</v>
      </c>
      <c r="L74" s="45">
        <f>IF(K74/1024 &gt;1,K74/1024," ")</f>
        <v>3450435.3154296875</v>
      </c>
      <c r="M74" s="45">
        <f>IF(K74/1048576 &gt;1,K74/1048576," ")</f>
        <v>3369.5657377243042</v>
      </c>
      <c r="N74" s="14">
        <f>IF(K74&gt;999999999,K74/1073741824," ")</f>
        <v>3.2905915407463908</v>
      </c>
      <c r="O74" s="194" t="s">
        <v>31797</v>
      </c>
      <c r="P74" s="197" t="s">
        <v>18464</v>
      </c>
    </row>
    <row r="75" spans="2:16" ht="20.100000000000001" customHeight="1" x14ac:dyDescent="0.3">
      <c r="B75" s="9">
        <v>65</v>
      </c>
      <c r="C75" s="7" t="s">
        <v>38611</v>
      </c>
      <c r="D75" s="7" t="s">
        <v>3001</v>
      </c>
      <c r="E75" s="36" t="s">
        <v>10008</v>
      </c>
      <c r="F75" s="51">
        <v>5.6</v>
      </c>
      <c r="G75" s="9"/>
      <c r="H75" s="9" t="s">
        <v>3745</v>
      </c>
      <c r="I75" s="9">
        <v>2011</v>
      </c>
      <c r="J75" s="9"/>
      <c r="K75" s="25">
        <v>2258425607</v>
      </c>
      <c r="L75" s="45">
        <f>IF(K75/1024 &gt;1,K75/1024," ")</f>
        <v>2205493.7568359375</v>
      </c>
      <c r="M75" s="45">
        <f>IF(K75/1048576 &gt;1,K75/1048576," ")</f>
        <v>2153.8024969100952</v>
      </c>
      <c r="N75" s="14">
        <f>IF(K75&gt;999999999,K75/1073741824," ")</f>
        <v>2.1033227508887649</v>
      </c>
      <c r="O75" s="220" t="s">
        <v>31798</v>
      </c>
      <c r="P75" s="197" t="s">
        <v>18464</v>
      </c>
    </row>
    <row r="76" spans="2:16" ht="20.100000000000001" customHeight="1" x14ac:dyDescent="0.3">
      <c r="B76" s="9">
        <v>66</v>
      </c>
      <c r="C76" s="20" t="s">
        <v>38612</v>
      </c>
      <c r="D76" s="12" t="s">
        <v>6995</v>
      </c>
      <c r="E76" s="36" t="s">
        <v>10009</v>
      </c>
      <c r="F76" s="49">
        <v>6.6</v>
      </c>
      <c r="G76" s="49" t="s">
        <v>704</v>
      </c>
      <c r="H76" s="13" t="s">
        <v>5892</v>
      </c>
      <c r="I76" s="9">
        <v>2016</v>
      </c>
      <c r="J76" s="9"/>
      <c r="K76" s="45">
        <v>4322000599</v>
      </c>
      <c r="L76" s="45">
        <f>IF(K76/1024 &gt;1,K76/1024," ")</f>
        <v>4220703.7099609375</v>
      </c>
      <c r="M76" s="45">
        <f>IF(K76/1048576 &gt;1,K76/1048576," ")</f>
        <v>4121.780966758728</v>
      </c>
      <c r="N76" s="14">
        <f>IF(K76&gt;999999999,K76/1073741824," ")</f>
        <v>4.0251767253503203</v>
      </c>
      <c r="O76" s="220" t="s">
        <v>31799</v>
      </c>
      <c r="P76" s="197" t="s">
        <v>18464</v>
      </c>
    </row>
    <row r="77" spans="2:16" ht="20.100000000000001" customHeight="1" x14ac:dyDescent="0.3">
      <c r="B77" s="9">
        <v>67</v>
      </c>
      <c r="C77" s="7" t="s">
        <v>38613</v>
      </c>
      <c r="D77" s="7" t="s">
        <v>1474</v>
      </c>
      <c r="E77" s="36" t="s">
        <v>10010</v>
      </c>
      <c r="F77" s="51">
        <v>7.5</v>
      </c>
      <c r="G77" s="9" t="s">
        <v>704</v>
      </c>
      <c r="H77" s="9" t="s">
        <v>3756</v>
      </c>
      <c r="I77" s="9">
        <v>2003</v>
      </c>
      <c r="J77" s="9"/>
      <c r="K77" s="25">
        <v>3456020049</v>
      </c>
      <c r="L77" s="45">
        <f>IF(K77/1024 &gt;1,K77/1024," ")</f>
        <v>3375019.5791015625</v>
      </c>
      <c r="M77" s="45">
        <f>IF(K77/1048576 &gt;1,K77/1048576," ")</f>
        <v>3295.9175577163696</v>
      </c>
      <c r="N77" s="14">
        <f>IF(K77&gt;999999999,K77/1073741824," ")</f>
        <v>3.2186694899573922</v>
      </c>
      <c r="O77" s="220" t="s">
        <v>31800</v>
      </c>
      <c r="P77" s="197" t="s">
        <v>18464</v>
      </c>
    </row>
    <row r="78" spans="2:16" ht="20.100000000000001" customHeight="1" x14ac:dyDescent="0.3">
      <c r="B78" s="9">
        <v>68</v>
      </c>
      <c r="C78" s="7" t="s">
        <v>38614</v>
      </c>
      <c r="D78" s="7" t="s">
        <v>4196</v>
      </c>
      <c r="E78" s="36" t="s">
        <v>10011</v>
      </c>
      <c r="F78" s="51">
        <v>4.5999999999999996</v>
      </c>
      <c r="G78" s="9" t="s">
        <v>704</v>
      </c>
      <c r="H78" s="9" t="s">
        <v>3744</v>
      </c>
      <c r="I78" s="21">
        <v>2013</v>
      </c>
      <c r="J78" s="21"/>
      <c r="K78" s="45">
        <v>3535707012</v>
      </c>
      <c r="L78" s="45">
        <f>IF(K78/1024 &gt;1,K78/1024," ")</f>
        <v>3452838.87890625</v>
      </c>
      <c r="M78" s="45">
        <f>IF(K78/1048576 &gt;1,K78/1048576," ")</f>
        <v>3371.9129676818848</v>
      </c>
      <c r="N78" s="14">
        <f>IF(K78&gt;999999999,K78/1073741824," ")</f>
        <v>3.2928837575018406</v>
      </c>
      <c r="O78" s="220" t="s">
        <v>31801</v>
      </c>
      <c r="P78" s="197" t="s">
        <v>18464</v>
      </c>
    </row>
    <row r="79" spans="2:16" ht="20.100000000000001" customHeight="1" x14ac:dyDescent="0.3">
      <c r="B79" s="9">
        <v>69</v>
      </c>
      <c r="C79" s="48" t="s">
        <v>38566</v>
      </c>
      <c r="D79" s="12" t="s">
        <v>6267</v>
      </c>
      <c r="E79" s="36" t="s">
        <v>10951</v>
      </c>
      <c r="F79" s="49">
        <v>5.8</v>
      </c>
      <c r="G79" s="49"/>
      <c r="H79" s="9" t="s">
        <v>4314</v>
      </c>
      <c r="I79" s="9">
        <v>1950</v>
      </c>
      <c r="J79" s="9"/>
      <c r="K79" s="45">
        <v>72791902</v>
      </c>
      <c r="L79" s="45">
        <f>IF(K79/1024 &gt;1,K79/1024," ")</f>
        <v>71085.841796875</v>
      </c>
      <c r="M79" s="45">
        <f>IF(K79/1048576 &gt;1,K79/1048576," ")</f>
        <v>69.419767379760742</v>
      </c>
      <c r="N79" s="14" t="str">
        <f>IF(K79&gt;999999999,K79/1073741824," ")</f>
        <v xml:space="preserve"> </v>
      </c>
      <c r="O79" s="230" t="s">
        <v>32180</v>
      </c>
      <c r="P79" s="197" t="s">
        <v>18464</v>
      </c>
    </row>
    <row r="80" spans="2:16" ht="20.100000000000001" customHeight="1" x14ac:dyDescent="0.3">
      <c r="B80" s="9">
        <v>70</v>
      </c>
      <c r="C80" s="7" t="s">
        <v>38619</v>
      </c>
      <c r="D80" s="7" t="s">
        <v>1476</v>
      </c>
      <c r="E80" s="36" t="s">
        <v>10016</v>
      </c>
      <c r="F80" s="51">
        <v>5.9</v>
      </c>
      <c r="G80" s="9" t="s">
        <v>704</v>
      </c>
      <c r="H80" s="9" t="s">
        <v>3745</v>
      </c>
      <c r="I80" s="9">
        <v>2008</v>
      </c>
      <c r="J80" s="9"/>
      <c r="K80" s="45">
        <v>1543622927</v>
      </c>
      <c r="L80" s="45">
        <f>IF(K80/1024 &gt;1,K80/1024," ")</f>
        <v>1507444.2646484375</v>
      </c>
      <c r="M80" s="45">
        <f>IF(K80/1048576 &gt;1,K80/1048576," ")</f>
        <v>1472.1135396957397</v>
      </c>
      <c r="N80" s="14">
        <f>IF(K80&gt;999999999,K80/1073741824," ")</f>
        <v>1.4376108786091208</v>
      </c>
      <c r="O80" s="220" t="s">
        <v>31806</v>
      </c>
      <c r="P80" s="197" t="s">
        <v>18464</v>
      </c>
    </row>
    <row r="81" spans="2:16" ht="20.100000000000001" customHeight="1" x14ac:dyDescent="0.3">
      <c r="B81" s="9">
        <v>71</v>
      </c>
      <c r="C81" s="17" t="s">
        <v>38615</v>
      </c>
      <c r="D81" s="17" t="s">
        <v>1475</v>
      </c>
      <c r="E81" s="36" t="s">
        <v>10012</v>
      </c>
      <c r="F81" s="51">
        <v>5.8</v>
      </c>
      <c r="G81" s="21" t="s">
        <v>704</v>
      </c>
      <c r="H81" s="21" t="s">
        <v>3745</v>
      </c>
      <c r="I81" s="21">
        <v>2009</v>
      </c>
      <c r="J81" s="21"/>
      <c r="K81" s="45">
        <v>1558868061</v>
      </c>
      <c r="L81" s="45">
        <f>IF(K81/1024 &gt;1,K81/1024," ")</f>
        <v>1522332.0908203125</v>
      </c>
      <c r="M81" s="45">
        <f>IF(K81/1048576 &gt;1,K81/1048576," ")</f>
        <v>1486.6524324417114</v>
      </c>
      <c r="N81" s="14">
        <f>IF(K81&gt;999999999,K81/1073741824," ")</f>
        <v>1.4518090160563588</v>
      </c>
      <c r="O81" s="220" t="s">
        <v>31802</v>
      </c>
      <c r="P81" s="197" t="s">
        <v>18464</v>
      </c>
    </row>
    <row r="82" spans="2:16" ht="20.100000000000001" customHeight="1" x14ac:dyDescent="0.3">
      <c r="B82" s="9">
        <v>72</v>
      </c>
      <c r="C82" s="29" t="s">
        <v>38616</v>
      </c>
      <c r="D82" s="12" t="s">
        <v>5957</v>
      </c>
      <c r="E82" s="36" t="s">
        <v>10013</v>
      </c>
      <c r="F82" s="49">
        <v>5.7</v>
      </c>
      <c r="G82" s="9" t="s">
        <v>704</v>
      </c>
      <c r="H82" s="9" t="s">
        <v>5892</v>
      </c>
      <c r="I82" s="9">
        <v>2014</v>
      </c>
      <c r="J82" s="9"/>
      <c r="K82" s="45">
        <v>3373903000</v>
      </c>
      <c r="L82" s="45">
        <f>IF(K82/1024 &gt;1,K82/1024," ")</f>
        <v>3294827.1484375</v>
      </c>
      <c r="M82" s="45">
        <f>IF(K82/1048576 &gt;1,K82/1048576," ")</f>
        <v>3217.6046371459961</v>
      </c>
      <c r="N82" s="14">
        <f>IF(K82&gt;999999999,K82/1073741824," ")</f>
        <v>3.1421920284628868</v>
      </c>
      <c r="O82" s="220" t="s">
        <v>31803</v>
      </c>
      <c r="P82" s="197" t="s">
        <v>18464</v>
      </c>
    </row>
    <row r="83" spans="2:16" ht="20.100000000000001" customHeight="1" x14ac:dyDescent="0.3">
      <c r="B83" s="9">
        <v>73</v>
      </c>
      <c r="C83" s="28" t="s">
        <v>38618</v>
      </c>
      <c r="D83" s="7" t="s">
        <v>4741</v>
      </c>
      <c r="E83" s="36" t="s">
        <v>10015</v>
      </c>
      <c r="F83" s="51">
        <v>5.4</v>
      </c>
      <c r="G83" s="9" t="s">
        <v>704</v>
      </c>
      <c r="H83" s="9" t="s">
        <v>3740</v>
      </c>
      <c r="I83" s="9">
        <v>2014</v>
      </c>
      <c r="J83" s="9"/>
      <c r="K83" s="45">
        <v>3109596744</v>
      </c>
      <c r="L83" s="45">
        <f>IF(K83/1024 &gt;1,K83/1024," ")</f>
        <v>3036715.5703125</v>
      </c>
      <c r="M83" s="45">
        <f>IF(K83/1048576 &gt;1,K83/1048576," ")</f>
        <v>2965.5425491333008</v>
      </c>
      <c r="N83" s="14">
        <f>IF(K83&gt;999999999,K83/1073741824," ")</f>
        <v>2.896037645637989</v>
      </c>
      <c r="O83" s="220" t="s">
        <v>31805</v>
      </c>
      <c r="P83" s="197" t="s">
        <v>18464</v>
      </c>
    </row>
    <row r="84" spans="2:16" ht="20.100000000000001" customHeight="1" x14ac:dyDescent="0.3">
      <c r="B84" s="9">
        <v>74</v>
      </c>
      <c r="C84" s="7" t="s">
        <v>38617</v>
      </c>
      <c r="D84" s="7" t="s">
        <v>3166</v>
      </c>
      <c r="E84" s="36" t="s">
        <v>10014</v>
      </c>
      <c r="F84" s="51">
        <v>5.8</v>
      </c>
      <c r="G84" s="9" t="s">
        <v>704</v>
      </c>
      <c r="H84" s="9" t="s">
        <v>3740</v>
      </c>
      <c r="I84" s="9">
        <v>2012</v>
      </c>
      <c r="J84" s="9"/>
      <c r="K84" s="45">
        <v>2168408390</v>
      </c>
      <c r="L84" s="45">
        <f>IF(K84/1024 &gt;1,K84/1024," ")</f>
        <v>2117586.318359375</v>
      </c>
      <c r="M84" s="45">
        <f>IF(K84/1048576 &gt;1,K84/1048576," ")</f>
        <v>2067.9553890228271</v>
      </c>
      <c r="N84" s="14">
        <f>IF(K84&gt;999999999,K84/1073741824," ")</f>
        <v>2.0194876845926046</v>
      </c>
      <c r="O84" s="230" t="s">
        <v>31804</v>
      </c>
      <c r="P84" s="197" t="s">
        <v>18464</v>
      </c>
    </row>
    <row r="85" spans="2:16" ht="20.100000000000001" customHeight="1" x14ac:dyDescent="0.3">
      <c r="B85" s="9">
        <v>75</v>
      </c>
      <c r="C85" s="12" t="s">
        <v>42756</v>
      </c>
      <c r="D85" s="12" t="s">
        <v>7337</v>
      </c>
      <c r="E85" s="36" t="s">
        <v>10017</v>
      </c>
      <c r="F85" s="49">
        <v>6.4</v>
      </c>
      <c r="G85" s="49" t="s">
        <v>704</v>
      </c>
      <c r="H85" s="13" t="s">
        <v>5871</v>
      </c>
      <c r="I85" s="9">
        <v>2016</v>
      </c>
      <c r="J85" s="9"/>
      <c r="K85" s="45">
        <v>4900659837</v>
      </c>
      <c r="L85" s="45">
        <f>IF(K85/1024 &gt;1,K85/1024," ")</f>
        <v>4785800.6220703125</v>
      </c>
      <c r="M85" s="45">
        <f>IF(K85/1048576 &gt;1,K85/1048576," ")</f>
        <v>4673.6334199905396</v>
      </c>
      <c r="N85" s="14">
        <f>IF(K85&gt;999999999,K85/1073741824," ")</f>
        <v>4.5640951367095113</v>
      </c>
      <c r="O85" s="194" t="s">
        <v>31807</v>
      </c>
      <c r="P85" s="197" t="s">
        <v>18464</v>
      </c>
    </row>
    <row r="86" spans="2:16" ht="20.100000000000001" customHeight="1" x14ac:dyDescent="0.3">
      <c r="B86" s="9">
        <v>76</v>
      </c>
      <c r="C86" s="20" t="s">
        <v>42757</v>
      </c>
      <c r="D86" s="281" t="s">
        <v>33893</v>
      </c>
      <c r="E86" s="36" t="s">
        <v>33894</v>
      </c>
      <c r="F86" s="81">
        <v>6.8</v>
      </c>
      <c r="G86" s="13" t="s">
        <v>704</v>
      </c>
      <c r="H86" s="13" t="s">
        <v>3756</v>
      </c>
      <c r="I86" s="79">
        <v>2021</v>
      </c>
      <c r="J86" s="79"/>
      <c r="K86" s="73">
        <v>5275340800</v>
      </c>
      <c r="L86" s="45">
        <f>IF(K86/1024 &gt;1,K86/1024," ")</f>
        <v>5151700</v>
      </c>
      <c r="M86" s="45">
        <f>IF(K86/1048576 &gt;1,K86/1048576," ")</f>
        <v>5030.95703125</v>
      </c>
      <c r="N86" s="14">
        <f>IF(K86&gt;999999999,K86/1073741824," ")</f>
        <v>4.9130439758300781</v>
      </c>
      <c r="O86" s="231" t="s">
        <v>33895</v>
      </c>
      <c r="P86" s="198"/>
    </row>
    <row r="87" spans="2:16" ht="20.100000000000001" customHeight="1" x14ac:dyDescent="0.3">
      <c r="B87" s="9">
        <v>77</v>
      </c>
      <c r="C87" s="20" t="s">
        <v>38620</v>
      </c>
      <c r="D87" s="84" t="s">
        <v>7687</v>
      </c>
      <c r="E87" s="36" t="s">
        <v>10018</v>
      </c>
      <c r="F87" s="81">
        <v>5</v>
      </c>
      <c r="G87" s="81" t="s">
        <v>704</v>
      </c>
      <c r="H87" s="82" t="s">
        <v>5871</v>
      </c>
      <c r="I87" s="79">
        <v>2017</v>
      </c>
      <c r="J87" s="83"/>
      <c r="K87" s="73">
        <v>4413273826</v>
      </c>
      <c r="L87" s="45">
        <f>IF(K87/1024 &gt;1,K87/1024," ")</f>
        <v>4309837.720703125</v>
      </c>
      <c r="M87" s="45">
        <f>IF(K87/1048576 &gt;1,K87/1048576," ")</f>
        <v>4208.8258991241455</v>
      </c>
      <c r="N87" s="14">
        <f>IF(K87&gt;999999999,K87/1073741824," ")</f>
        <v>4.1101815421134233</v>
      </c>
      <c r="O87" s="220" t="s">
        <v>31808</v>
      </c>
      <c r="P87" s="197" t="s">
        <v>18464</v>
      </c>
    </row>
    <row r="88" spans="2:16" ht="20.100000000000001" customHeight="1" x14ac:dyDescent="0.3">
      <c r="B88" s="9">
        <v>78</v>
      </c>
      <c r="C88" s="28" t="s">
        <v>38621</v>
      </c>
      <c r="D88" s="20" t="s">
        <v>6404</v>
      </c>
      <c r="E88" s="36" t="s">
        <v>10019</v>
      </c>
      <c r="F88" s="49">
        <v>6.3</v>
      </c>
      <c r="G88" s="49" t="s">
        <v>704</v>
      </c>
      <c r="H88" s="9" t="s">
        <v>5871</v>
      </c>
      <c r="I88" s="9">
        <v>2015</v>
      </c>
      <c r="J88" s="9"/>
      <c r="K88" s="45">
        <v>3396395401</v>
      </c>
      <c r="L88" s="45">
        <f>IF(K88/1024 &gt;1,K88/1024," ")</f>
        <v>3316792.3837890625</v>
      </c>
      <c r="M88" s="45">
        <f>IF(K88/1048576 &gt;1,K88/1048576," ")</f>
        <v>3239.0550622940063</v>
      </c>
      <c r="N88" s="14">
        <f>IF(K88&gt;999999999,K88/1073741824," ")</f>
        <v>3.1631397092714906</v>
      </c>
      <c r="O88" s="220" t="s">
        <v>31809</v>
      </c>
      <c r="P88" s="197" t="s">
        <v>18464</v>
      </c>
    </row>
    <row r="89" spans="2:16" ht="20.100000000000001" customHeight="1" x14ac:dyDescent="0.3">
      <c r="B89" s="9">
        <v>79</v>
      </c>
      <c r="C89" s="7" t="s">
        <v>38624</v>
      </c>
      <c r="D89" s="7" t="s">
        <v>1478</v>
      </c>
      <c r="E89" s="36" t="s">
        <v>10022</v>
      </c>
      <c r="F89" s="51">
        <v>6.3</v>
      </c>
      <c r="G89" s="81" t="s">
        <v>704</v>
      </c>
      <c r="H89" s="82" t="s">
        <v>5878</v>
      </c>
      <c r="I89" s="9">
        <v>2006</v>
      </c>
      <c r="J89" s="9"/>
      <c r="K89" s="73">
        <v>4886749177</v>
      </c>
      <c r="L89" s="45">
        <f>IF(K89/1024 &gt;1,K89/1024," ")</f>
        <v>4772215.9931640625</v>
      </c>
      <c r="M89" s="45">
        <f>IF(K89/1048576 &gt;1,K89/1048576," ")</f>
        <v>4660.3671808242798</v>
      </c>
      <c r="N89" s="14">
        <f>IF(K89&gt;999999999,K89/1073741824," ")</f>
        <v>4.5511398250237107</v>
      </c>
      <c r="O89" s="220" t="s">
        <v>31812</v>
      </c>
      <c r="P89" s="197" t="s">
        <v>18464</v>
      </c>
    </row>
    <row r="90" spans="2:16" ht="20.100000000000001" customHeight="1" x14ac:dyDescent="0.3">
      <c r="B90" s="9">
        <v>80</v>
      </c>
      <c r="C90" s="17" t="s">
        <v>38622</v>
      </c>
      <c r="D90" s="17" t="s">
        <v>1477</v>
      </c>
      <c r="E90" s="36" t="s">
        <v>10020</v>
      </c>
      <c r="F90" s="51">
        <v>5.5</v>
      </c>
      <c r="G90" s="81" t="s">
        <v>704</v>
      </c>
      <c r="H90" s="82" t="s">
        <v>5878</v>
      </c>
      <c r="I90" s="21">
        <v>2011</v>
      </c>
      <c r="J90" s="21"/>
      <c r="K90" s="73">
        <v>4461613849</v>
      </c>
      <c r="L90" s="45">
        <f>IF(K90/1024 &gt;1,K90/1024," ")</f>
        <v>4357044.7744140625</v>
      </c>
      <c r="M90" s="45">
        <f>IF(K90/1048576 &gt;1,K90/1048576," ")</f>
        <v>4254.9265375137329</v>
      </c>
      <c r="N90" s="14">
        <f>IF(K90&gt;999999999,K90/1073741824," ")</f>
        <v>4.1552016967907548</v>
      </c>
      <c r="O90" s="220" t="s">
        <v>31810</v>
      </c>
      <c r="P90" s="197" t="s">
        <v>18464</v>
      </c>
    </row>
    <row r="91" spans="2:16" ht="20.100000000000001" customHeight="1" x14ac:dyDescent="0.3">
      <c r="B91" s="9">
        <v>81</v>
      </c>
      <c r="C91" s="7" t="s">
        <v>38623</v>
      </c>
      <c r="D91" s="84" t="s">
        <v>7793</v>
      </c>
      <c r="E91" s="36" t="s">
        <v>10021</v>
      </c>
      <c r="F91" s="81">
        <v>5.9</v>
      </c>
      <c r="G91" s="81" t="s">
        <v>704</v>
      </c>
      <c r="H91" s="82" t="s">
        <v>5878</v>
      </c>
      <c r="I91" s="79">
        <v>2017</v>
      </c>
      <c r="J91" s="79"/>
      <c r="K91" s="73">
        <v>4881051447</v>
      </c>
      <c r="L91" s="45">
        <f>IF(K91/1024 &gt;1,K91/1024," ")</f>
        <v>4766651.8037109375</v>
      </c>
      <c r="M91" s="45">
        <f>IF(K91/1048576 &gt;1,K91/1048576," ")</f>
        <v>4654.9334020614624</v>
      </c>
      <c r="N91" s="14">
        <f>IF(K91&gt;999999999,K91/1073741824," ")</f>
        <v>4.5458334004506469</v>
      </c>
      <c r="O91" s="220" t="s">
        <v>31811</v>
      </c>
      <c r="P91" s="197" t="s">
        <v>18464</v>
      </c>
    </row>
    <row r="92" spans="2:16" ht="20.100000000000001" customHeight="1" x14ac:dyDescent="0.3">
      <c r="B92" s="9">
        <v>82</v>
      </c>
      <c r="C92" s="20" t="s">
        <v>38625</v>
      </c>
      <c r="D92" s="71" t="s">
        <v>8182</v>
      </c>
      <c r="E92" s="36" t="s">
        <v>10023</v>
      </c>
      <c r="F92" s="81">
        <v>5.4</v>
      </c>
      <c r="G92" s="13" t="s">
        <v>704</v>
      </c>
      <c r="H92" s="13" t="s">
        <v>3756</v>
      </c>
      <c r="I92" s="79">
        <v>2018</v>
      </c>
      <c r="J92" s="79"/>
      <c r="K92" s="73">
        <v>3660419072</v>
      </c>
      <c r="L92" s="45">
        <f>IF(K92/1024 &gt;1,K92/1024," ")</f>
        <v>3574628</v>
      </c>
      <c r="M92" s="45">
        <f>IF(K92/1048576 &gt;1,K92/1048576," ")</f>
        <v>3490.84765625</v>
      </c>
      <c r="N92" s="14">
        <f>IF(K92&gt;999999999,K92/1073741824," ")</f>
        <v>3.4090309143066406</v>
      </c>
      <c r="O92" s="220" t="s">
        <v>31813</v>
      </c>
      <c r="P92" s="197" t="s">
        <v>18464</v>
      </c>
    </row>
    <row r="93" spans="2:16" ht="20.100000000000001" customHeight="1" x14ac:dyDescent="0.3">
      <c r="B93" s="9">
        <v>83</v>
      </c>
      <c r="C93" s="17" t="s">
        <v>38626</v>
      </c>
      <c r="D93" s="17" t="s">
        <v>135</v>
      </c>
      <c r="E93" s="36" t="s">
        <v>10024</v>
      </c>
      <c r="F93" s="51">
        <v>5.4</v>
      </c>
      <c r="G93" s="21" t="s">
        <v>704</v>
      </c>
      <c r="H93" s="21" t="s">
        <v>3745</v>
      </c>
      <c r="I93" s="21">
        <v>2008</v>
      </c>
      <c r="J93" s="21"/>
      <c r="K93" s="25">
        <v>1626178004</v>
      </c>
      <c r="L93" s="45">
        <f>IF(K93/1024 &gt;1,K93/1024," ")</f>
        <v>1588064.45703125</v>
      </c>
      <c r="M93" s="45">
        <f>IF(K93/1048576 &gt;1,K93/1048576," ")</f>
        <v>1550.8441963195801</v>
      </c>
      <c r="N93" s="14">
        <f>IF(K93&gt;999999999,K93/1073741824," ")</f>
        <v>1.5144962854683399</v>
      </c>
      <c r="O93" s="220" t="s">
        <v>31814</v>
      </c>
      <c r="P93" s="197" t="s">
        <v>18464</v>
      </c>
    </row>
    <row r="94" spans="2:16" ht="20.100000000000001" customHeight="1" x14ac:dyDescent="0.3">
      <c r="B94" s="9">
        <v>84</v>
      </c>
      <c r="C94" s="7" t="s">
        <v>38740</v>
      </c>
      <c r="D94" s="7" t="s">
        <v>4117</v>
      </c>
      <c r="E94" s="36" t="s">
        <v>10719</v>
      </c>
      <c r="F94" s="51">
        <v>4.9000000000000004</v>
      </c>
      <c r="G94" s="9" t="s">
        <v>704</v>
      </c>
      <c r="H94" s="9" t="s">
        <v>3740</v>
      </c>
      <c r="I94" s="9">
        <v>2007</v>
      </c>
      <c r="J94" s="9"/>
      <c r="K94" s="45">
        <v>8537513575</v>
      </c>
      <c r="L94" s="45">
        <f>IF(K94/1024 &gt;1,K94/1024," ")</f>
        <v>8337415.6005859375</v>
      </c>
      <c r="M94" s="45">
        <f>IF(K94/1048576 &gt;1,K94/1048576," ")</f>
        <v>8142.0074224472046</v>
      </c>
      <c r="N94" s="14">
        <f>IF(K94&gt;999999999,K94/1073741824," ")</f>
        <v>7.9511791234835982</v>
      </c>
      <c r="O94" s="220" t="s">
        <v>31945</v>
      </c>
      <c r="P94" s="197" t="s">
        <v>18464</v>
      </c>
    </row>
    <row r="95" spans="2:16" ht="20.100000000000001" customHeight="1" x14ac:dyDescent="0.3">
      <c r="B95" s="9">
        <v>85</v>
      </c>
      <c r="C95" s="7" t="s">
        <v>38627</v>
      </c>
      <c r="D95" s="7" t="s">
        <v>1479</v>
      </c>
      <c r="E95" s="36" t="s">
        <v>10025</v>
      </c>
      <c r="F95" s="51">
        <v>5.0999999999999996</v>
      </c>
      <c r="G95" s="9" t="s">
        <v>704</v>
      </c>
      <c r="H95" s="9" t="s">
        <v>3745</v>
      </c>
      <c r="I95" s="9">
        <v>2005</v>
      </c>
      <c r="J95" s="9"/>
      <c r="K95" s="45">
        <v>1572486935</v>
      </c>
      <c r="L95" s="45">
        <f>IF(K95/1024 &gt;1,K95/1024," ")</f>
        <v>1535631.7724609375</v>
      </c>
      <c r="M95" s="45">
        <f>IF(K95/1048576 &gt;1,K95/1048576," ")</f>
        <v>1499.6404027938843</v>
      </c>
      <c r="N95" s="14">
        <f>IF(K95&gt;999999999,K95/1073741824," ")</f>
        <v>1.4644925808534026</v>
      </c>
      <c r="O95" s="220" t="s">
        <v>31815</v>
      </c>
      <c r="P95" s="197" t="s">
        <v>18464</v>
      </c>
    </row>
    <row r="96" spans="2:16" ht="20.100000000000001" customHeight="1" x14ac:dyDescent="0.3">
      <c r="B96" s="9">
        <v>86</v>
      </c>
      <c r="C96" s="7" t="s">
        <v>38453</v>
      </c>
      <c r="D96" s="7" t="s">
        <v>1480</v>
      </c>
      <c r="E96" s="36" t="s">
        <v>10026</v>
      </c>
      <c r="F96" s="51">
        <v>6.5</v>
      </c>
      <c r="G96" s="9"/>
      <c r="H96" s="9" t="s">
        <v>4161</v>
      </c>
      <c r="I96" s="9">
        <v>2000</v>
      </c>
      <c r="J96" s="9"/>
      <c r="K96" s="45">
        <v>735827968</v>
      </c>
      <c r="L96" s="45">
        <f>IF(K96/1024 &gt;1,K96/1024," ")</f>
        <v>718582</v>
      </c>
      <c r="M96" s="45">
        <f>IF(K96/1048576 &gt;1,K96/1048576," ")</f>
        <v>701.740234375</v>
      </c>
      <c r="N96" s="14" t="str">
        <f>IF(K96&gt;999999999,K96/1073741824," ")</f>
        <v xml:space="preserve"> </v>
      </c>
      <c r="O96" s="220" t="s">
        <v>31816</v>
      </c>
      <c r="P96" s="197" t="s">
        <v>18464</v>
      </c>
    </row>
    <row r="97" spans="2:16" ht="20.100000000000001" customHeight="1" x14ac:dyDescent="0.3">
      <c r="B97" s="9">
        <v>87</v>
      </c>
      <c r="C97" s="28" t="s">
        <v>38628</v>
      </c>
      <c r="D97" s="12" t="s">
        <v>7132</v>
      </c>
      <c r="E97" s="36" t="s">
        <v>10027</v>
      </c>
      <c r="F97" s="49">
        <v>5.8</v>
      </c>
      <c r="G97" s="49" t="s">
        <v>704</v>
      </c>
      <c r="H97" s="13" t="s">
        <v>5878</v>
      </c>
      <c r="I97" s="9">
        <v>2016</v>
      </c>
      <c r="J97" s="9"/>
      <c r="K97" s="45">
        <v>3929820310</v>
      </c>
      <c r="L97" s="45">
        <f>IF(K97/1024 &gt;1,K97/1024," ")</f>
        <v>3837715.146484375</v>
      </c>
      <c r="M97" s="45">
        <f>IF(K97/1048576 &gt;1,K97/1048576," ")</f>
        <v>3747.7686977386475</v>
      </c>
      <c r="N97" s="14">
        <f>IF(K97&gt;999999999,K97/1073741824," ")</f>
        <v>3.6599303688853979</v>
      </c>
      <c r="O97" s="220" t="s">
        <v>31819</v>
      </c>
      <c r="P97" s="197" t="s">
        <v>18464</v>
      </c>
    </row>
    <row r="98" spans="2:16" ht="20.100000000000001" customHeight="1" x14ac:dyDescent="0.3">
      <c r="B98" s="9">
        <v>88</v>
      </c>
      <c r="C98" s="17" t="s">
        <v>38456</v>
      </c>
      <c r="D98" s="17" t="s">
        <v>1483</v>
      </c>
      <c r="E98" s="36" t="s">
        <v>10028</v>
      </c>
      <c r="F98" s="51">
        <v>4</v>
      </c>
      <c r="G98" s="21"/>
      <c r="H98" s="21" t="s">
        <v>4111</v>
      </c>
      <c r="I98" s="21">
        <v>2004</v>
      </c>
      <c r="J98" s="21"/>
      <c r="K98" s="25">
        <v>733947904</v>
      </c>
      <c r="L98" s="45">
        <f>IF(K98/1024 &gt;1,K98/1024," ")</f>
        <v>716746</v>
      </c>
      <c r="M98" s="45">
        <f>IF(K98/1048576 &gt;1,K98/1048576," ")</f>
        <v>699.947265625</v>
      </c>
      <c r="N98" s="14" t="str">
        <f>IF(K98&gt;999999999,K98/1073741824," ")</f>
        <v xml:space="preserve"> </v>
      </c>
      <c r="O98" s="220" t="s">
        <v>31820</v>
      </c>
      <c r="P98" s="197" t="s">
        <v>18464</v>
      </c>
    </row>
    <row r="99" spans="2:16" ht="20.100000000000001" customHeight="1" x14ac:dyDescent="0.3">
      <c r="B99" s="9">
        <v>89</v>
      </c>
      <c r="C99" s="7" t="s">
        <v>38629</v>
      </c>
      <c r="D99" s="71" t="s">
        <v>7914</v>
      </c>
      <c r="E99" s="36" t="s">
        <v>10029</v>
      </c>
      <c r="F99" s="81">
        <v>8</v>
      </c>
      <c r="G99" s="13" t="s">
        <v>704</v>
      </c>
      <c r="H99" s="13" t="s">
        <v>5878</v>
      </c>
      <c r="I99" s="79">
        <v>2017</v>
      </c>
      <c r="J99" s="83"/>
      <c r="K99" s="73">
        <v>5335157888</v>
      </c>
      <c r="L99" s="45">
        <f>IF(K99/1024 &gt;1,K99/1024," ")</f>
        <v>5210115.125</v>
      </c>
      <c r="M99" s="45">
        <f>IF(K99/1048576 &gt;1,K99/1048576," ")</f>
        <v>5088.0030517578125</v>
      </c>
      <c r="N99" s="14">
        <f>IF(K99&gt;999999999,K99/1073741824," ")</f>
        <v>4.9687529802322388</v>
      </c>
      <c r="O99" s="220" t="s">
        <v>31821</v>
      </c>
      <c r="P99" s="197" t="s">
        <v>18464</v>
      </c>
    </row>
    <row r="100" spans="2:16" ht="20.100000000000001" customHeight="1" x14ac:dyDescent="0.3">
      <c r="B100" s="9">
        <v>90</v>
      </c>
      <c r="C100" s="7" t="s">
        <v>38633</v>
      </c>
      <c r="D100" s="7" t="s">
        <v>1484</v>
      </c>
      <c r="E100" s="36" t="s">
        <v>10033</v>
      </c>
      <c r="F100" s="51">
        <v>5.5</v>
      </c>
      <c r="G100" s="9" t="s">
        <v>704</v>
      </c>
      <c r="H100" s="9" t="s">
        <v>3740</v>
      </c>
      <c r="I100" s="9">
        <v>2006</v>
      </c>
      <c r="J100" s="9"/>
      <c r="K100" s="25">
        <v>8291509582</v>
      </c>
      <c r="L100" s="45">
        <f>IF(K100/1024 &gt;1,K100/1024," ")</f>
        <v>8097177.326171875</v>
      </c>
      <c r="M100" s="45">
        <f>IF(K100/1048576 &gt;1,K100/1048576," ")</f>
        <v>7907.3997325897217</v>
      </c>
      <c r="N100" s="14">
        <f>IF(K100&gt;999999999,K100/1073741824," ")</f>
        <v>7.7220700513571501</v>
      </c>
      <c r="O100" s="220" t="s">
        <v>31825</v>
      </c>
      <c r="P100" s="197" t="s">
        <v>18464</v>
      </c>
    </row>
    <row r="101" spans="2:16" ht="20.100000000000001" customHeight="1" x14ac:dyDescent="0.3">
      <c r="B101" s="9">
        <v>91</v>
      </c>
      <c r="C101" s="7" t="s">
        <v>38630</v>
      </c>
      <c r="D101" s="7" t="s">
        <v>1485</v>
      </c>
      <c r="E101" s="36" t="s">
        <v>10030</v>
      </c>
      <c r="F101" s="51">
        <v>5.0999999999999996</v>
      </c>
      <c r="G101" s="9" t="s">
        <v>704</v>
      </c>
      <c r="H101" s="9" t="s">
        <v>3740</v>
      </c>
      <c r="I101" s="9">
        <v>2008</v>
      </c>
      <c r="J101" s="9"/>
      <c r="K101" s="25">
        <v>8544041314</v>
      </c>
      <c r="L101" s="45">
        <f>IF(K101/1024 &gt;1,K101/1024," ")</f>
        <v>8343790.345703125</v>
      </c>
      <c r="M101" s="45">
        <f>IF(K101/1048576 &gt;1,K101/1048576," ")</f>
        <v>8148.232759475708</v>
      </c>
      <c r="N101" s="14">
        <f>IF(K101&gt;999999999,K101/1073741824," ")</f>
        <v>7.9572585541754961</v>
      </c>
      <c r="O101" s="220" t="s">
        <v>31822</v>
      </c>
      <c r="P101" s="197" t="s">
        <v>18464</v>
      </c>
    </row>
    <row r="102" spans="2:16" ht="20.100000000000001" customHeight="1" x14ac:dyDescent="0.3">
      <c r="B102" s="9">
        <v>92</v>
      </c>
      <c r="C102" s="17" t="s">
        <v>38631</v>
      </c>
      <c r="D102" s="17" t="s">
        <v>1486</v>
      </c>
      <c r="E102" s="36" t="s">
        <v>10031</v>
      </c>
      <c r="F102" s="51">
        <v>4.4000000000000004</v>
      </c>
      <c r="G102" s="21" t="s">
        <v>704</v>
      </c>
      <c r="H102" s="21" t="s">
        <v>3740</v>
      </c>
      <c r="I102" s="21">
        <v>2010</v>
      </c>
      <c r="J102" s="21"/>
      <c r="K102" s="25">
        <v>8549600876</v>
      </c>
      <c r="L102" s="45">
        <f>IF(K102/1024 &gt;1,K102/1024," ")</f>
        <v>8349219.60546875</v>
      </c>
      <c r="M102" s="45">
        <f>IF(K102/1048576 &gt;1,K102/1048576," ")</f>
        <v>8153.5347709655762</v>
      </c>
      <c r="N102" s="14">
        <f>IF(K102&gt;999999999,K102/1073741824," ")</f>
        <v>7.9624362997710705</v>
      </c>
      <c r="O102" s="220" t="s">
        <v>31823</v>
      </c>
      <c r="P102" s="197" t="s">
        <v>18464</v>
      </c>
    </row>
    <row r="103" spans="2:16" ht="20.100000000000001" customHeight="1" x14ac:dyDescent="0.3">
      <c r="B103" s="9">
        <v>93</v>
      </c>
      <c r="C103" s="48" t="s">
        <v>38632</v>
      </c>
      <c r="D103" s="20" t="s">
        <v>6484</v>
      </c>
      <c r="E103" s="36" t="s">
        <v>10032</v>
      </c>
      <c r="F103" s="49">
        <v>4.5999999999999996</v>
      </c>
      <c r="G103" s="49" t="s">
        <v>704</v>
      </c>
      <c r="H103" s="9" t="s">
        <v>5892</v>
      </c>
      <c r="I103" s="9">
        <v>2016</v>
      </c>
      <c r="J103" s="9"/>
      <c r="K103" s="45">
        <v>3895446154</v>
      </c>
      <c r="L103" s="45">
        <f>IF(K103/1024 &gt;1,K103/1024," ")</f>
        <v>3804146.634765625</v>
      </c>
      <c r="M103" s="45">
        <f>IF(K103/1048576 &gt;1,K103/1048576," ")</f>
        <v>3714.9869480133057</v>
      </c>
      <c r="N103" s="14">
        <f>IF(K103&gt;999999999,K103/1073741824," ")</f>
        <v>3.6279169414192438</v>
      </c>
      <c r="O103" s="220" t="s">
        <v>31824</v>
      </c>
      <c r="P103" s="197" t="s">
        <v>18464</v>
      </c>
    </row>
    <row r="104" spans="2:16" ht="20.100000000000001" customHeight="1" x14ac:dyDescent="0.3">
      <c r="B104" s="9">
        <v>94</v>
      </c>
      <c r="C104" s="17" t="s">
        <v>38636</v>
      </c>
      <c r="D104" s="17" t="s">
        <v>1649</v>
      </c>
      <c r="E104" s="36" t="s">
        <v>10036</v>
      </c>
      <c r="F104" s="51">
        <v>7.3</v>
      </c>
      <c r="G104" s="27" t="s">
        <v>704</v>
      </c>
      <c r="H104" s="27" t="s">
        <v>3740</v>
      </c>
      <c r="I104" s="21">
        <v>2010</v>
      </c>
      <c r="J104" s="21"/>
      <c r="K104" s="25">
        <v>8349423696</v>
      </c>
      <c r="L104" s="45">
        <f>IF(K104/1024 &gt;1,K104/1024," ")</f>
        <v>8153734.078125</v>
      </c>
      <c r="M104" s="45">
        <f>IF(K104/1048576 &gt;1,K104/1048576," ")</f>
        <v>7962.6309356689453</v>
      </c>
      <c r="N104" s="14">
        <f>IF(K104&gt;999999999,K104/1073741824," ")</f>
        <v>7.7760067731142044</v>
      </c>
      <c r="O104" s="220" t="s">
        <v>31828</v>
      </c>
      <c r="P104" s="197" t="s">
        <v>18464</v>
      </c>
    </row>
    <row r="105" spans="2:16" ht="20.100000000000001" customHeight="1" x14ac:dyDescent="0.3">
      <c r="B105" s="9">
        <v>95</v>
      </c>
      <c r="C105" s="4" t="s">
        <v>38634</v>
      </c>
      <c r="D105" s="7" t="s">
        <v>4943</v>
      </c>
      <c r="E105" s="36" t="s">
        <v>10034</v>
      </c>
      <c r="F105" s="51">
        <v>6.9</v>
      </c>
      <c r="G105" s="9" t="s">
        <v>704</v>
      </c>
      <c r="H105" s="9" t="s">
        <v>3739</v>
      </c>
      <c r="I105" s="9">
        <v>2014</v>
      </c>
      <c r="J105" s="9"/>
      <c r="K105" s="45">
        <v>4509967041</v>
      </c>
      <c r="L105" s="45">
        <f>IF(K105/1024 &gt;1,K105/1024," ")</f>
        <v>4404264.6884765625</v>
      </c>
      <c r="M105" s="45">
        <f>IF(K105/1048576 &gt;1,K105/1048576," ")</f>
        <v>4301.0397348403931</v>
      </c>
      <c r="N105" s="14">
        <f>IF(K105&gt;999999999,K105/1073741824," ")</f>
        <v>4.2002341160550714</v>
      </c>
      <c r="O105" s="220" t="s">
        <v>31826</v>
      </c>
      <c r="P105" s="197" t="s">
        <v>18464</v>
      </c>
    </row>
    <row r="106" spans="2:16" ht="20.100000000000001" customHeight="1" x14ac:dyDescent="0.3">
      <c r="B106" s="9">
        <v>96</v>
      </c>
      <c r="C106" s="20" t="s">
        <v>38635</v>
      </c>
      <c r="D106" s="12" t="s">
        <v>6228</v>
      </c>
      <c r="E106" s="36" t="s">
        <v>10035</v>
      </c>
      <c r="F106" s="49">
        <v>6.1</v>
      </c>
      <c r="G106" s="9" t="s">
        <v>704</v>
      </c>
      <c r="H106" s="9" t="s">
        <v>5892</v>
      </c>
      <c r="I106" s="9">
        <v>2010</v>
      </c>
      <c r="J106" s="9"/>
      <c r="K106" s="45">
        <v>1252054739</v>
      </c>
      <c r="L106" s="45">
        <f>IF(K106/1024 &gt;1,K106/1024," ")</f>
        <v>1222709.7060546875</v>
      </c>
      <c r="M106" s="45">
        <f>IF(K106/1048576 &gt;1,K106/1048576," ")</f>
        <v>1194.0524473190308</v>
      </c>
      <c r="N106" s="14">
        <f>IF(K106&gt;999999999,K106/1073741824," ")</f>
        <v>1.166066843084991</v>
      </c>
      <c r="O106" s="230" t="s">
        <v>31827</v>
      </c>
      <c r="P106" s="197" t="s">
        <v>18464</v>
      </c>
    </row>
    <row r="107" spans="2:16" ht="20.100000000000001" customHeight="1" x14ac:dyDescent="0.3">
      <c r="B107" s="9">
        <v>97</v>
      </c>
      <c r="C107" s="7" t="s">
        <v>10038</v>
      </c>
      <c r="D107" s="7" t="s">
        <v>1487</v>
      </c>
      <c r="E107" s="36" t="s">
        <v>10038</v>
      </c>
      <c r="F107" s="51">
        <v>4.3</v>
      </c>
      <c r="G107" s="9" t="s">
        <v>704</v>
      </c>
      <c r="H107" s="9" t="s">
        <v>3745</v>
      </c>
      <c r="I107" s="9">
        <v>2001</v>
      </c>
      <c r="J107" s="9"/>
      <c r="K107" s="45">
        <v>2184439810</v>
      </c>
      <c r="L107" s="45">
        <f>IF(K107/1024 &gt;1,K107/1024," ")</f>
        <v>2133242.001953125</v>
      </c>
      <c r="M107" s="45">
        <f>IF(K107/1048576 &gt;1,K107/1048576," ")</f>
        <v>2083.2441425323486</v>
      </c>
      <c r="N107" s="14">
        <f>IF(K107&gt;999999999,K107/1073741824," ")</f>
        <v>2.0344181079417467</v>
      </c>
      <c r="O107" s="220" t="s">
        <v>31830</v>
      </c>
      <c r="P107" s="197" t="s">
        <v>31982</v>
      </c>
    </row>
    <row r="108" spans="2:16" ht="20.100000000000001" customHeight="1" x14ac:dyDescent="0.3">
      <c r="B108" s="9">
        <v>98</v>
      </c>
      <c r="C108" s="7" t="s">
        <v>10037</v>
      </c>
      <c r="D108" s="7" t="s">
        <v>1768</v>
      </c>
      <c r="E108" s="36" t="s">
        <v>10037</v>
      </c>
      <c r="F108" s="51">
        <v>4</v>
      </c>
      <c r="G108" s="9" t="s">
        <v>704</v>
      </c>
      <c r="H108" s="9" t="s">
        <v>3745</v>
      </c>
      <c r="I108" s="9">
        <v>2010</v>
      </c>
      <c r="J108" s="9"/>
      <c r="K108" s="45">
        <v>2123313453</v>
      </c>
      <c r="L108" s="45">
        <f>IF(K108/1024 &gt;1,K108/1024," ")</f>
        <v>2073548.2939453125</v>
      </c>
      <c r="M108" s="45">
        <f>IF(K108/1048576 &gt;1,K108/1048576," ")</f>
        <v>2024.9495058059692</v>
      </c>
      <c r="N108" s="14">
        <f>IF(K108&gt;999999999,K108/1073741824," ")</f>
        <v>1.9774897517636418</v>
      </c>
      <c r="O108" s="220" t="s">
        <v>31829</v>
      </c>
      <c r="P108" s="232" t="s">
        <v>31981</v>
      </c>
    </row>
    <row r="109" spans="2:16" ht="20.100000000000001" customHeight="1" x14ac:dyDescent="0.3">
      <c r="B109" s="9">
        <v>99</v>
      </c>
      <c r="C109" s="7" t="s">
        <v>38637</v>
      </c>
      <c r="D109" s="7" t="s">
        <v>6104</v>
      </c>
      <c r="E109" s="36" t="s">
        <v>10039</v>
      </c>
      <c r="F109" s="51">
        <v>4.2</v>
      </c>
      <c r="G109" s="9" t="s">
        <v>704</v>
      </c>
      <c r="H109" s="9" t="s">
        <v>3737</v>
      </c>
      <c r="I109" s="21">
        <v>2011</v>
      </c>
      <c r="J109" s="21"/>
      <c r="K109" s="25">
        <v>3093932910</v>
      </c>
      <c r="L109" s="45">
        <f>IF(K109/1024 &gt;1,K109/1024," ")</f>
        <v>3021418.857421875</v>
      </c>
      <c r="M109" s="45">
        <f>IF(K109/1048576 &gt;1,K109/1048576," ")</f>
        <v>2950.6043529510498</v>
      </c>
      <c r="N109" s="14">
        <f>IF(K109&gt;999999999,K109/1073741824," ")</f>
        <v>2.8814495634287596</v>
      </c>
      <c r="O109" s="230" t="s">
        <v>31831</v>
      </c>
      <c r="P109" s="232" t="s">
        <v>31983</v>
      </c>
    </row>
    <row r="110" spans="2:16" ht="20.100000000000001" customHeight="1" x14ac:dyDescent="0.3">
      <c r="B110" s="9">
        <v>100</v>
      </c>
      <c r="C110" s="17" t="s">
        <v>38638</v>
      </c>
      <c r="D110" s="17" t="s">
        <v>1659</v>
      </c>
      <c r="E110" s="36" t="s">
        <v>10040</v>
      </c>
      <c r="F110" s="51">
        <v>7.1</v>
      </c>
      <c r="G110" s="49" t="s">
        <v>704</v>
      </c>
      <c r="H110" s="13" t="s">
        <v>5892</v>
      </c>
      <c r="I110" s="21">
        <v>1982</v>
      </c>
      <c r="J110" s="21"/>
      <c r="K110" s="45">
        <v>3752604066</v>
      </c>
      <c r="L110" s="45">
        <f>IF(K110/1024 &gt;1,K110/1024," ")</f>
        <v>3664652.408203125</v>
      </c>
      <c r="M110" s="45">
        <f>IF(K110/1048576 &gt;1,K110/1048576," ")</f>
        <v>3578.7621173858643</v>
      </c>
      <c r="N110" s="14">
        <f>IF(K110&gt;999999999,K110/1073741824," ")</f>
        <v>3.4948848802596331</v>
      </c>
      <c r="O110" s="230" t="s">
        <v>31984</v>
      </c>
      <c r="P110" s="232"/>
    </row>
    <row r="111" spans="2:16" ht="20.100000000000001" customHeight="1" x14ac:dyDescent="0.3">
      <c r="B111" s="9">
        <v>101</v>
      </c>
      <c r="C111" s="17" t="s">
        <v>38639</v>
      </c>
      <c r="D111" s="7" t="s">
        <v>1488</v>
      </c>
      <c r="E111" s="36" t="s">
        <v>10041</v>
      </c>
      <c r="F111" s="51">
        <v>6.2</v>
      </c>
      <c r="G111" s="13" t="s">
        <v>704</v>
      </c>
      <c r="H111" s="13" t="s">
        <v>4081</v>
      </c>
      <c r="I111" s="9">
        <v>2009</v>
      </c>
      <c r="J111" s="9"/>
      <c r="K111" s="73">
        <v>4734933120</v>
      </c>
      <c r="L111" s="45">
        <f>IF(K111/1024 &gt;1,K111/1024," ")</f>
        <v>4623958.125</v>
      </c>
      <c r="M111" s="45">
        <f>IF(K111/1048576 &gt;1,K111/1048576," ")</f>
        <v>4515.5841064453125</v>
      </c>
      <c r="N111" s="14">
        <f>IF(K111&gt;999999999,K111/1073741824," ")</f>
        <v>4.4097501039505005</v>
      </c>
      <c r="O111" s="230" t="s">
        <v>31832</v>
      </c>
      <c r="P111" s="232" t="s">
        <v>31985</v>
      </c>
    </row>
    <row r="112" spans="2:16" ht="20.100000000000001" customHeight="1" x14ac:dyDescent="0.3">
      <c r="B112" s="9">
        <v>102</v>
      </c>
      <c r="C112" s="7" t="s">
        <v>38641</v>
      </c>
      <c r="D112" s="7" t="s">
        <v>1490</v>
      </c>
      <c r="E112" s="36" t="s">
        <v>38426</v>
      </c>
      <c r="F112" s="49"/>
      <c r="G112" s="9"/>
      <c r="H112" s="9" t="s">
        <v>4065</v>
      </c>
      <c r="I112" s="9">
        <v>2007</v>
      </c>
      <c r="J112" s="9"/>
      <c r="K112" s="45">
        <v>724840448</v>
      </c>
      <c r="L112" s="45">
        <f>IF(K112/1024 &gt;1,K112/1024," ")</f>
        <v>707852</v>
      </c>
      <c r="M112" s="45">
        <f>IF(K112/1048576 &gt;1,K112/1048576," ")</f>
        <v>691.26171875</v>
      </c>
      <c r="N112" s="14" t="str">
        <f>IF(K112&gt;999999999,K112/1073741824," ")</f>
        <v xml:space="preserve"> </v>
      </c>
      <c r="O112" s="230"/>
      <c r="P112" s="232"/>
    </row>
    <row r="113" spans="2:16" ht="20.100000000000001" customHeight="1" x14ac:dyDescent="0.3">
      <c r="B113" s="9">
        <v>103</v>
      </c>
      <c r="C113" s="7" t="s">
        <v>38640</v>
      </c>
      <c r="D113" s="17" t="s">
        <v>1489</v>
      </c>
      <c r="E113" s="36" t="s">
        <v>38425</v>
      </c>
      <c r="F113" s="49"/>
      <c r="G113" s="21"/>
      <c r="H113" s="21" t="s">
        <v>4096</v>
      </c>
      <c r="I113" s="21">
        <v>2002</v>
      </c>
      <c r="J113" s="21"/>
      <c r="K113" s="25">
        <v>716863368</v>
      </c>
      <c r="L113" s="45">
        <f>IF(K113/1024 &gt;1,K113/1024," ")</f>
        <v>700061.8828125</v>
      </c>
      <c r="M113" s="45">
        <f>IF(K113/1048576 &gt;1,K113/1048576," ")</f>
        <v>683.65418243408203</v>
      </c>
      <c r="N113" s="14" t="str">
        <f>IF(K113&gt;999999999,K113/1073741824," ")</f>
        <v xml:space="preserve"> </v>
      </c>
    </row>
    <row r="114" spans="2:16" ht="20.100000000000001" customHeight="1" x14ac:dyDescent="0.3">
      <c r="B114" s="9">
        <v>104</v>
      </c>
      <c r="C114" s="7" t="s">
        <v>38457</v>
      </c>
      <c r="D114" s="309"/>
      <c r="E114" s="36" t="s">
        <v>38427</v>
      </c>
      <c r="F114" s="49"/>
      <c r="G114" s="9"/>
      <c r="H114" s="9" t="s">
        <v>4222</v>
      </c>
      <c r="I114" s="9"/>
      <c r="J114" s="9"/>
      <c r="K114" s="45">
        <v>461076678</v>
      </c>
      <c r="L114" s="45">
        <f>IF(K114/1024 &gt;1,K114/1024," ")</f>
        <v>450270.193359375</v>
      </c>
      <c r="M114" s="45">
        <f>IF(K114/1048576 &gt;1,K114/1048576," ")</f>
        <v>439.71698570251465</v>
      </c>
      <c r="N114" s="14" t="str">
        <f>IF(K114&gt;999999999,K114/1073741824," ")</f>
        <v xml:space="preserve"> </v>
      </c>
    </row>
    <row r="115" spans="2:16" ht="20.100000000000001" customHeight="1" x14ac:dyDescent="0.3">
      <c r="B115" s="9">
        <v>105</v>
      </c>
      <c r="C115" s="48" t="s">
        <v>38642</v>
      </c>
      <c r="D115" s="74" t="s">
        <v>7928</v>
      </c>
      <c r="E115" s="36" t="s">
        <v>10042</v>
      </c>
      <c r="F115" s="81">
        <v>3.8</v>
      </c>
      <c r="G115" s="13" t="s">
        <v>704</v>
      </c>
      <c r="H115" s="13" t="s">
        <v>5892</v>
      </c>
      <c r="I115" s="79">
        <v>2017</v>
      </c>
      <c r="J115" s="79"/>
      <c r="K115" s="73">
        <v>4517833766</v>
      </c>
      <c r="L115" s="45">
        <f>IF(K115/1024 &gt;1,K115/1024," ")</f>
        <v>4411947.037109375</v>
      </c>
      <c r="M115" s="45">
        <f>IF(K115/1048576 &gt;1,K115/1048576," ")</f>
        <v>4308.542028427124</v>
      </c>
      <c r="N115" s="14">
        <f>IF(K115&gt;999999999,K115/1073741824," ")</f>
        <v>4.2075605746358633</v>
      </c>
      <c r="O115" s="194" t="s">
        <v>32212</v>
      </c>
      <c r="P115" s="197" t="s">
        <v>18464</v>
      </c>
    </row>
    <row r="116" spans="2:16" ht="20.100000000000001" customHeight="1" x14ac:dyDescent="0.3">
      <c r="B116" s="9">
        <v>106</v>
      </c>
      <c r="C116" s="20" t="s">
        <v>38643</v>
      </c>
      <c r="D116" s="12" t="s">
        <v>6084</v>
      </c>
      <c r="E116" s="254" t="s">
        <v>10043</v>
      </c>
      <c r="F116" s="49">
        <v>7.8</v>
      </c>
      <c r="G116" s="9" t="s">
        <v>704</v>
      </c>
      <c r="H116" s="9" t="s">
        <v>5892</v>
      </c>
      <c r="I116" s="9">
        <v>2015</v>
      </c>
      <c r="J116" s="9"/>
      <c r="K116" s="45">
        <v>4116157963</v>
      </c>
      <c r="L116" s="45">
        <f>IF(K116/1024 &gt;1,K116/1024," ")</f>
        <v>4019685.5107421875</v>
      </c>
      <c r="M116" s="45">
        <f>IF(K116/1048576 &gt;1,K116/1048576," ")</f>
        <v>3925.4741315841675</v>
      </c>
      <c r="N116" s="14">
        <f>IF(K116&gt;999999999,K116/1073741824," ")</f>
        <v>3.8334708316251636</v>
      </c>
      <c r="O116" s="220" t="s">
        <v>31833</v>
      </c>
      <c r="P116" s="197" t="s">
        <v>18464</v>
      </c>
    </row>
    <row r="117" spans="2:16" ht="20.100000000000001" customHeight="1" x14ac:dyDescent="0.3">
      <c r="B117" s="9">
        <v>107</v>
      </c>
      <c r="C117" s="208" t="s">
        <v>38458</v>
      </c>
      <c r="D117" s="206" t="s">
        <v>723</v>
      </c>
      <c r="E117" s="254" t="s">
        <v>11657</v>
      </c>
      <c r="F117" s="104">
        <v>6.1</v>
      </c>
      <c r="G117" s="94"/>
      <c r="H117" s="94" t="s">
        <v>4065</v>
      </c>
      <c r="I117" s="101">
        <v>2007</v>
      </c>
      <c r="J117" s="101"/>
      <c r="K117" s="90">
        <v>734298112</v>
      </c>
      <c r="L117" s="90">
        <f>IF(K117/1024 &gt;1,K117/1024," ")</f>
        <v>717088</v>
      </c>
      <c r="M117" s="90">
        <f>IF(K117/1048576 &gt;1,K117/1048576," ")</f>
        <v>700.28125</v>
      </c>
      <c r="N117" s="91" t="str">
        <f>IF(K117&gt;999999999,K117/1073741824," ")</f>
        <v xml:space="preserve"> </v>
      </c>
      <c r="O117" s="230" t="s">
        <v>20129</v>
      </c>
      <c r="P117" s="197" t="s">
        <v>18464</v>
      </c>
    </row>
    <row r="118" spans="2:16" ht="20.100000000000001" customHeight="1" x14ac:dyDescent="0.3">
      <c r="B118" s="9">
        <v>108</v>
      </c>
      <c r="C118" s="7" t="s">
        <v>38645</v>
      </c>
      <c r="D118" s="7" t="s">
        <v>1491</v>
      </c>
      <c r="E118" s="254" t="s">
        <v>10045</v>
      </c>
      <c r="F118" s="51">
        <v>5.8</v>
      </c>
      <c r="G118" s="9" t="s">
        <v>704</v>
      </c>
      <c r="H118" s="9" t="s">
        <v>3756</v>
      </c>
      <c r="I118" s="9">
        <v>2000</v>
      </c>
      <c r="J118" s="9"/>
      <c r="K118" s="45">
        <v>8535186893</v>
      </c>
      <c r="L118" s="45">
        <f>IF(K118/1024 &gt;1,K118/1024," ")</f>
        <v>8335143.4501953125</v>
      </c>
      <c r="M118" s="45">
        <f>IF(K118/1048576 &gt;1,K118/1048576," ")</f>
        <v>8139.7885255813599</v>
      </c>
      <c r="N118" s="14">
        <f>IF(K118&gt;999999999,K118/1073741824," ")</f>
        <v>7.9490122320130467</v>
      </c>
      <c r="O118" s="230" t="s">
        <v>31835</v>
      </c>
      <c r="P118" s="197" t="s">
        <v>18464</v>
      </c>
    </row>
    <row r="119" spans="2:16" ht="20.100000000000001" customHeight="1" x14ac:dyDescent="0.3">
      <c r="B119" s="9">
        <v>109</v>
      </c>
      <c r="C119" s="7" t="s">
        <v>42762</v>
      </c>
      <c r="D119" s="309"/>
      <c r="E119" s="7"/>
      <c r="F119" s="49"/>
      <c r="G119" s="9"/>
      <c r="H119" s="9" t="s">
        <v>4159</v>
      </c>
      <c r="I119" s="9"/>
      <c r="J119" s="9"/>
      <c r="K119" s="45">
        <v>264339456</v>
      </c>
      <c r="L119" s="45">
        <f>IF(K119/1024 &gt;1,K119/1024," ")</f>
        <v>258144</v>
      </c>
      <c r="M119" s="45">
        <f>IF(K119/1048576 &gt;1,K119/1048576," ")</f>
        <v>252.09375</v>
      </c>
      <c r="N119" s="14" t="str">
        <f>IF(K119&gt;999999999,K119/1073741824," ")</f>
        <v xml:space="preserve"> </v>
      </c>
    </row>
    <row r="120" spans="2:16" ht="20.100000000000001" customHeight="1" x14ac:dyDescent="0.3">
      <c r="B120" s="9">
        <v>110</v>
      </c>
      <c r="C120" s="7" t="s">
        <v>38646</v>
      </c>
      <c r="D120" s="7" t="s">
        <v>1833</v>
      </c>
      <c r="E120" s="36" t="s">
        <v>10047</v>
      </c>
      <c r="F120" s="51">
        <v>3.9</v>
      </c>
      <c r="G120" s="9"/>
      <c r="H120" s="9" t="s">
        <v>4106</v>
      </c>
      <c r="I120" s="9">
        <v>2007</v>
      </c>
      <c r="J120" s="9"/>
      <c r="K120" s="45">
        <v>728846660</v>
      </c>
      <c r="L120" s="45">
        <f>IF(K120/1024 &gt;1,K120/1024," ")</f>
        <v>711764.31640625</v>
      </c>
      <c r="M120" s="45">
        <f>IF(K120/1048576 &gt;1,K120/1048576," ")</f>
        <v>695.08234024047852</v>
      </c>
      <c r="N120" s="14" t="str">
        <f>IF(K120&gt;999999999,K120/1073741824," ")</f>
        <v xml:space="preserve"> </v>
      </c>
      <c r="O120" s="220" t="s">
        <v>31837</v>
      </c>
      <c r="P120" s="197" t="s">
        <v>18464</v>
      </c>
    </row>
    <row r="121" spans="2:16" ht="20.100000000000001" customHeight="1" x14ac:dyDescent="0.3">
      <c r="B121" s="9">
        <v>111</v>
      </c>
      <c r="C121" s="17" t="s">
        <v>38460</v>
      </c>
      <c r="D121" s="17" t="s">
        <v>1493</v>
      </c>
      <c r="E121" s="36" t="s">
        <v>10048</v>
      </c>
      <c r="F121" s="51">
        <v>5.6</v>
      </c>
      <c r="G121" s="21"/>
      <c r="H121" s="21" t="s">
        <v>3921</v>
      </c>
      <c r="I121" s="21">
        <v>2008</v>
      </c>
      <c r="J121" s="21"/>
      <c r="K121" s="25">
        <v>1463877666</v>
      </c>
      <c r="L121" s="45">
        <f>IF(K121/1024 &gt;1,K121/1024," ")</f>
        <v>1429568.033203125</v>
      </c>
      <c r="M121" s="45">
        <f>IF(K121/1048576 &gt;1,K121/1048576," ")</f>
        <v>1396.0625324249268</v>
      </c>
      <c r="N121" s="14">
        <f>IF(K121&gt;999999999,K121/1073741824," ")</f>
        <v>1.3633423168212175</v>
      </c>
      <c r="O121" s="220" t="s">
        <v>31838</v>
      </c>
      <c r="P121" s="197" t="s">
        <v>18464</v>
      </c>
    </row>
    <row r="122" spans="2:16" ht="20.100000000000001" customHeight="1" x14ac:dyDescent="0.3">
      <c r="B122" s="9">
        <v>112</v>
      </c>
      <c r="C122" s="7" t="s">
        <v>38647</v>
      </c>
      <c r="D122" s="84" t="s">
        <v>7709</v>
      </c>
      <c r="E122" s="36" t="s">
        <v>10049</v>
      </c>
      <c r="F122" s="81">
        <v>3.8</v>
      </c>
      <c r="G122" s="81"/>
      <c r="H122" s="82" t="s">
        <v>5871</v>
      </c>
      <c r="I122" s="79">
        <v>2015</v>
      </c>
      <c r="J122" s="79"/>
      <c r="K122" s="73">
        <v>3884536823</v>
      </c>
      <c r="L122" s="45">
        <f>IF(K122/1024 &gt;1,K122/1024," ")</f>
        <v>3793492.9912109375</v>
      </c>
      <c r="M122" s="45">
        <f>IF(K122/1048576 &gt;1,K122/1048576," ")</f>
        <v>3704.5829992294312</v>
      </c>
      <c r="N122" s="14">
        <f>IF(K122&gt;999999999,K122/1073741824," ")</f>
        <v>3.6177568351849914</v>
      </c>
      <c r="O122" s="220" t="s">
        <v>31839</v>
      </c>
      <c r="P122" s="197" t="s">
        <v>18464</v>
      </c>
    </row>
    <row r="123" spans="2:16" ht="20.100000000000001" customHeight="1" x14ac:dyDescent="0.3">
      <c r="B123" s="9">
        <v>113</v>
      </c>
      <c r="C123" s="7" t="s">
        <v>38648</v>
      </c>
      <c r="D123" s="7" t="s">
        <v>1494</v>
      </c>
      <c r="E123" s="36" t="s">
        <v>10050</v>
      </c>
      <c r="F123" s="51">
        <v>6.9</v>
      </c>
      <c r="G123" s="9" t="s">
        <v>704</v>
      </c>
      <c r="H123" s="9" t="s">
        <v>3745</v>
      </c>
      <c r="I123" s="9">
        <v>1941</v>
      </c>
      <c r="J123" s="9"/>
      <c r="K123" s="25">
        <v>3586658325</v>
      </c>
      <c r="L123" s="45">
        <f>IF(K123/1024 &gt;1,K123/1024," ")</f>
        <v>3502596.0205078125</v>
      </c>
      <c r="M123" s="45">
        <f>IF(K123/1048576 &gt;1,K123/1048576," ")</f>
        <v>3420.5039262771606</v>
      </c>
      <c r="N123" s="14">
        <f>IF(K123&gt;999999999,K123/1073741824," ")</f>
        <v>3.3403358655050397</v>
      </c>
      <c r="O123" s="220" t="s">
        <v>31840</v>
      </c>
      <c r="P123" s="197" t="s">
        <v>18464</v>
      </c>
    </row>
    <row r="124" spans="2:16" ht="20.100000000000001" customHeight="1" x14ac:dyDescent="0.3">
      <c r="B124" s="9">
        <v>114</v>
      </c>
      <c r="C124" s="20" t="s">
        <v>38649</v>
      </c>
      <c r="D124" s="281" t="s">
        <v>33973</v>
      </c>
      <c r="E124" s="36" t="s">
        <v>33974</v>
      </c>
      <c r="F124" s="131">
        <v>5.3</v>
      </c>
      <c r="G124" s="13" t="s">
        <v>704</v>
      </c>
      <c r="H124" s="13" t="s">
        <v>3740</v>
      </c>
      <c r="I124" s="79">
        <v>2022</v>
      </c>
      <c r="J124" s="79"/>
      <c r="K124" s="73">
        <v>3110334464</v>
      </c>
      <c r="L124" s="45">
        <f>IF(K124/1024 &gt;1,K124/1024," ")</f>
        <v>3037436</v>
      </c>
      <c r="M124" s="45">
        <f>IF(K124/1048576 &gt;1,K124/1048576," ")</f>
        <v>2966.24609375</v>
      </c>
      <c r="N124" s="14">
        <f>IF(K124&gt;999999999,K124/1073741824," ")</f>
        <v>2.8967247009277344</v>
      </c>
      <c r="O124" s="231" t="s">
        <v>33975</v>
      </c>
      <c r="P124" s="198" t="s">
        <v>18464</v>
      </c>
    </row>
    <row r="125" spans="2:16" ht="20.100000000000001" customHeight="1" x14ac:dyDescent="0.3">
      <c r="B125" s="9">
        <v>115</v>
      </c>
      <c r="C125" s="20" t="s">
        <v>38650</v>
      </c>
      <c r="D125" s="12" t="s">
        <v>7503</v>
      </c>
      <c r="E125" s="36" t="s">
        <v>10051</v>
      </c>
      <c r="F125" s="49">
        <v>5.6</v>
      </c>
      <c r="G125" s="49" t="s">
        <v>704</v>
      </c>
      <c r="H125" s="13" t="s">
        <v>5878</v>
      </c>
      <c r="I125" s="9">
        <v>2017</v>
      </c>
      <c r="J125" s="9"/>
      <c r="K125" s="45">
        <v>4134780676</v>
      </c>
      <c r="L125" s="45">
        <f>IF(K125/1024 &gt;1,K125/1024," ")</f>
        <v>4037871.75390625</v>
      </c>
      <c r="M125" s="45">
        <f>IF(K125/1048576 &gt;1,K125/1048576," ")</f>
        <v>3943.2341346740723</v>
      </c>
      <c r="N125" s="14">
        <f>IF(K125&gt;999999999,K125/1073741824," ")</f>
        <v>3.8508145846426487</v>
      </c>
      <c r="O125" s="220" t="s">
        <v>31841</v>
      </c>
      <c r="P125" s="197" t="s">
        <v>18464</v>
      </c>
    </row>
    <row r="126" spans="2:16" ht="20.100000000000001" customHeight="1" x14ac:dyDescent="0.3">
      <c r="B126" s="9">
        <v>116</v>
      </c>
      <c r="C126" s="12" t="s">
        <v>34049</v>
      </c>
      <c r="D126" s="281" t="s">
        <v>33896</v>
      </c>
      <c r="E126" s="36" t="s">
        <v>33897</v>
      </c>
      <c r="F126" s="81">
        <v>5</v>
      </c>
      <c r="G126" s="13" t="s">
        <v>704</v>
      </c>
      <c r="H126" s="13" t="s">
        <v>3744</v>
      </c>
      <c r="I126" s="79">
        <v>2021</v>
      </c>
      <c r="J126" s="72"/>
      <c r="K126" s="73">
        <v>4238258176</v>
      </c>
      <c r="L126" s="45">
        <f>IF(K126/1024 &gt;1,K126/1024," ")</f>
        <v>4138924</v>
      </c>
      <c r="M126" s="45">
        <f>IF(K126/1048576 &gt;1,K126/1048576," ")</f>
        <v>4041.91796875</v>
      </c>
      <c r="N126" s="14">
        <f>IF(K126&gt;999999999,K126/1073741824," ")</f>
        <v>3.9471855163574219</v>
      </c>
      <c r="O126" s="231" t="s">
        <v>33898</v>
      </c>
      <c r="P126" s="198"/>
    </row>
    <row r="127" spans="2:16" ht="20.100000000000001" customHeight="1" x14ac:dyDescent="0.3">
      <c r="B127" s="9">
        <v>117</v>
      </c>
      <c r="C127" s="7" t="s">
        <v>38461</v>
      </c>
      <c r="D127" s="7" t="s">
        <v>4009</v>
      </c>
      <c r="E127" s="36" t="s">
        <v>10052</v>
      </c>
      <c r="F127" s="51">
        <v>4.7</v>
      </c>
      <c r="G127" s="9"/>
      <c r="H127" s="9" t="s">
        <v>4159</v>
      </c>
      <c r="I127" s="9">
        <v>2001</v>
      </c>
      <c r="J127" s="9"/>
      <c r="K127" s="45">
        <v>689695600</v>
      </c>
      <c r="L127" s="45">
        <f>IF(K127/1024 &gt;1,K127/1024," ")</f>
        <v>673530.859375</v>
      </c>
      <c r="M127" s="45">
        <f>IF(K127/1048576 &gt;1,K127/1048576," ")</f>
        <v>657.74497985839844</v>
      </c>
      <c r="N127" s="14" t="str">
        <f>IF(K127&gt;999999999,K127/1073741824," ")</f>
        <v xml:space="preserve"> </v>
      </c>
      <c r="O127" s="220" t="s">
        <v>31842</v>
      </c>
      <c r="P127" s="197" t="s">
        <v>18464</v>
      </c>
    </row>
    <row r="128" spans="2:16" ht="20.100000000000001" customHeight="1" x14ac:dyDescent="0.3">
      <c r="B128" s="9">
        <v>118</v>
      </c>
      <c r="C128" s="7" t="s">
        <v>38651</v>
      </c>
      <c r="D128" s="7" t="s">
        <v>4499</v>
      </c>
      <c r="E128" s="36" t="s">
        <v>10053</v>
      </c>
      <c r="F128" s="51">
        <v>4.2</v>
      </c>
      <c r="G128" s="9" t="s">
        <v>704</v>
      </c>
      <c r="H128" s="13" t="s">
        <v>3740</v>
      </c>
      <c r="I128" s="9">
        <v>2013</v>
      </c>
      <c r="J128" s="9"/>
      <c r="K128" s="45">
        <v>3285925124</v>
      </c>
      <c r="L128" s="45">
        <f>IF(K128/1024 &gt;1,K128/1024," ")</f>
        <v>3208911.25390625</v>
      </c>
      <c r="M128" s="45">
        <f>IF(K128/1048576 &gt;1,K128/1048576," ")</f>
        <v>3133.7023963928223</v>
      </c>
      <c r="N128" s="14">
        <f>IF(K128&gt;999999999,K128/1073741824," ")</f>
        <v>3.0602562464773655</v>
      </c>
      <c r="O128" s="220" t="s">
        <v>31843</v>
      </c>
      <c r="P128" s="197" t="s">
        <v>18464</v>
      </c>
    </row>
    <row r="129" spans="2:16" ht="20.100000000000001" customHeight="1" x14ac:dyDescent="0.3">
      <c r="B129" s="9">
        <v>119</v>
      </c>
      <c r="C129" s="7" t="s">
        <v>38652</v>
      </c>
      <c r="D129" s="7" t="s">
        <v>2888</v>
      </c>
      <c r="E129" s="36" t="s">
        <v>10054</v>
      </c>
      <c r="F129" s="51">
        <v>4.0999999999999996</v>
      </c>
      <c r="G129" s="9" t="s">
        <v>704</v>
      </c>
      <c r="H129" s="9" t="s">
        <v>3739</v>
      </c>
      <c r="I129" s="9">
        <v>2010</v>
      </c>
      <c r="J129" s="9"/>
      <c r="K129" s="45">
        <v>4403214189</v>
      </c>
      <c r="L129" s="45">
        <f>IF(K129/1024 &gt;1,K129/1024," ")</f>
        <v>4300013.8564453125</v>
      </c>
      <c r="M129" s="45">
        <f>IF(K129/1048576 &gt;1,K129/1048576," ")</f>
        <v>4199.2322816848755</v>
      </c>
      <c r="N129" s="14">
        <f>IF(K129&gt;999999999,K129/1073741824," ")</f>
        <v>4.1008127750828862</v>
      </c>
      <c r="O129" s="220" t="s">
        <v>31844</v>
      </c>
      <c r="P129" s="232" t="s">
        <v>31986</v>
      </c>
    </row>
    <row r="130" spans="2:16" ht="20.100000000000001" customHeight="1" x14ac:dyDescent="0.3">
      <c r="B130" s="9">
        <v>120</v>
      </c>
      <c r="C130" s="7" t="s">
        <v>38462</v>
      </c>
      <c r="D130" s="7" t="s">
        <v>1495</v>
      </c>
      <c r="E130" s="36" t="s">
        <v>10055</v>
      </c>
      <c r="F130" s="51">
        <v>4.2</v>
      </c>
      <c r="G130" s="9" t="s">
        <v>704</v>
      </c>
      <c r="H130" s="9" t="s">
        <v>3920</v>
      </c>
      <c r="I130" s="9">
        <v>2001</v>
      </c>
      <c r="J130" s="9"/>
      <c r="K130" s="45">
        <v>728686592</v>
      </c>
      <c r="L130" s="45">
        <f>IF(K130/1024 &gt;1,K130/1024," ")</f>
        <v>711608</v>
      </c>
      <c r="M130" s="45">
        <f>IF(K130/1048576 &gt;1,K130/1048576," ")</f>
        <v>694.9296875</v>
      </c>
      <c r="N130" s="14" t="str">
        <f>IF(K130&gt;999999999,K130/1073741824," ")</f>
        <v xml:space="preserve"> </v>
      </c>
      <c r="O130" s="220" t="s">
        <v>31845</v>
      </c>
      <c r="P130" s="197" t="s">
        <v>18464</v>
      </c>
    </row>
    <row r="131" spans="2:16" ht="20.100000000000001" customHeight="1" x14ac:dyDescent="0.3">
      <c r="B131" s="9">
        <v>121</v>
      </c>
      <c r="C131" s="7" t="s">
        <v>38653</v>
      </c>
      <c r="D131" s="7" t="s">
        <v>1496</v>
      </c>
      <c r="E131" s="36" t="s">
        <v>10056</v>
      </c>
      <c r="F131" s="51">
        <v>5.4</v>
      </c>
      <c r="G131" s="9"/>
      <c r="H131" s="13" t="s">
        <v>5892</v>
      </c>
      <c r="I131" s="9">
        <v>2001</v>
      </c>
      <c r="J131" s="9"/>
      <c r="K131" s="73">
        <v>4790816768</v>
      </c>
      <c r="L131" s="45">
        <f>IF(K131/1024 &gt;1,K131/1024," ")</f>
        <v>4678532</v>
      </c>
      <c r="M131" s="45">
        <f>IF(K131/1048576 &gt;1,K131/1048576," ")</f>
        <v>4568.87890625</v>
      </c>
      <c r="N131" s="14">
        <f>IF(K131&gt;999999999,K131/1073741824," ")</f>
        <v>4.4617958068847656</v>
      </c>
      <c r="O131" s="220" t="s">
        <v>31846</v>
      </c>
      <c r="P131" s="197" t="s">
        <v>18464</v>
      </c>
    </row>
    <row r="132" spans="2:16" ht="20.100000000000001" customHeight="1" x14ac:dyDescent="0.3">
      <c r="B132" s="9">
        <v>122</v>
      </c>
      <c r="C132" s="7" t="s">
        <v>38654</v>
      </c>
      <c r="D132" s="7" t="s">
        <v>1497</v>
      </c>
      <c r="E132" s="36" t="s">
        <v>10057</v>
      </c>
      <c r="F132" s="51">
        <v>5</v>
      </c>
      <c r="G132" s="9" t="s">
        <v>704</v>
      </c>
      <c r="H132" s="9" t="s">
        <v>3745</v>
      </c>
      <c r="I132" s="9">
        <v>2006</v>
      </c>
      <c r="J132" s="9"/>
      <c r="K132" s="25">
        <v>2616326360</v>
      </c>
      <c r="L132" s="45">
        <f>IF(K132/1024 &gt;1,K132/1024," ")</f>
        <v>2555006.2109375</v>
      </c>
      <c r="M132" s="45">
        <f>IF(K132/1048576 &gt;1,K132/1048576," ")</f>
        <v>2495.1232528686523</v>
      </c>
      <c r="N132" s="14">
        <f>IF(K132&gt;999999999,K132/1073741824," ")</f>
        <v>2.4366438016295433</v>
      </c>
      <c r="O132" s="220" t="s">
        <v>31847</v>
      </c>
      <c r="P132" s="197" t="s">
        <v>18464</v>
      </c>
    </row>
    <row r="133" spans="2:16" ht="20.100000000000001" customHeight="1" x14ac:dyDescent="0.3">
      <c r="B133" s="9">
        <v>123</v>
      </c>
      <c r="C133" s="48" t="s">
        <v>38655</v>
      </c>
      <c r="D133" s="12" t="s">
        <v>6812</v>
      </c>
      <c r="E133" s="36" t="s">
        <v>10058</v>
      </c>
      <c r="F133" s="49">
        <v>7.6</v>
      </c>
      <c r="G133" s="49"/>
      <c r="H133" s="9" t="s">
        <v>3924</v>
      </c>
      <c r="I133" s="9">
        <v>2013</v>
      </c>
      <c r="J133" s="9"/>
      <c r="K133" s="45">
        <v>4730542424</v>
      </c>
      <c r="L133" s="45">
        <f>IF(K133/1024 &gt;1,K133/1024," ")</f>
        <v>4619670.3359375</v>
      </c>
      <c r="M133" s="45">
        <f>IF(K133/1048576 &gt;1,K133/1048576," ")</f>
        <v>4511.3968124389648</v>
      </c>
      <c r="N133" s="14">
        <f>IF(K133&gt;999999999,K133/1073741824," ")</f>
        <v>4.4056609496474266</v>
      </c>
      <c r="O133" s="220" t="s">
        <v>31848</v>
      </c>
      <c r="P133" s="197" t="s">
        <v>18464</v>
      </c>
    </row>
    <row r="134" spans="2:16" ht="20.100000000000001" customHeight="1" x14ac:dyDescent="0.3">
      <c r="B134" s="9">
        <v>124</v>
      </c>
      <c r="C134" s="20" t="s">
        <v>38656</v>
      </c>
      <c r="D134" s="12" t="s">
        <v>9142</v>
      </c>
      <c r="E134" s="36" t="s">
        <v>9143</v>
      </c>
      <c r="F134" s="49">
        <v>4.5999999999999996</v>
      </c>
      <c r="G134" s="13" t="s">
        <v>704</v>
      </c>
      <c r="H134" s="13" t="s">
        <v>3740</v>
      </c>
      <c r="I134" s="9">
        <v>2021</v>
      </c>
      <c r="J134" s="9"/>
      <c r="K134" s="45">
        <v>3594424320</v>
      </c>
      <c r="L134" s="45">
        <f>IF(K134/1024 &gt;1,K134/1024," ")</f>
        <v>3510180</v>
      </c>
      <c r="M134" s="45">
        <f>IF(K134/1048576 &gt;1,K134/1048576," ")</f>
        <v>3427.91015625</v>
      </c>
      <c r="N134" s="14">
        <f>IF(K134&gt;999999999,K134/1073741824," ")</f>
        <v>3.3475685119628906</v>
      </c>
      <c r="O134" s="230" t="s">
        <v>31692</v>
      </c>
      <c r="P134" s="197" t="s">
        <v>31617</v>
      </c>
    </row>
    <row r="135" spans="2:16" ht="20.100000000000001" customHeight="1" x14ac:dyDescent="0.3">
      <c r="B135" s="9">
        <v>125</v>
      </c>
      <c r="C135" s="7" t="s">
        <v>42926</v>
      </c>
      <c r="D135" s="283" t="s">
        <v>42923</v>
      </c>
      <c r="E135" s="36" t="s">
        <v>42924</v>
      </c>
      <c r="F135" s="81">
        <v>6.5</v>
      </c>
      <c r="G135" s="13" t="s">
        <v>704</v>
      </c>
      <c r="H135" s="13" t="s">
        <v>3740</v>
      </c>
      <c r="I135" s="79">
        <v>2022</v>
      </c>
      <c r="J135" s="79"/>
      <c r="K135" s="73">
        <v>2608746496</v>
      </c>
      <c r="L135" s="90">
        <f>IF(K135/1024 &gt;1,K135/1024," ")</f>
        <v>2547604</v>
      </c>
      <c r="M135" s="90">
        <f>IF(K135/1048576 &gt;1,K135/1048576," ")</f>
        <v>2487.89453125</v>
      </c>
      <c r="N135" s="91">
        <f>IF(K135&gt;999999999,K135/1073741824," ")</f>
        <v>2.4295845031738281</v>
      </c>
      <c r="O135" s="230" t="s">
        <v>42925</v>
      </c>
      <c r="P135" s="198" t="s">
        <v>18464</v>
      </c>
    </row>
    <row r="136" spans="2:16" ht="20.100000000000001" customHeight="1" x14ac:dyDescent="0.3">
      <c r="B136" s="9">
        <v>126</v>
      </c>
      <c r="C136" s="7" t="s">
        <v>38658</v>
      </c>
      <c r="D136" s="7" t="s">
        <v>1498</v>
      </c>
      <c r="E136" s="36" t="s">
        <v>10060</v>
      </c>
      <c r="F136" s="51">
        <v>6.2</v>
      </c>
      <c r="G136" s="9" t="s">
        <v>704</v>
      </c>
      <c r="H136" s="9" t="s">
        <v>4116</v>
      </c>
      <c r="I136" s="9">
        <v>2000</v>
      </c>
      <c r="J136" s="9"/>
      <c r="K136" s="45">
        <v>8269419516</v>
      </c>
      <c r="L136" s="45">
        <f>IF(K136/1024 &gt;1,K136/1024," ")</f>
        <v>8075604.99609375</v>
      </c>
      <c r="M136" s="45">
        <f>IF(K136/1048576 &gt;1,K136/1048576," ")</f>
        <v>7886.3330039978027</v>
      </c>
      <c r="N136" s="14">
        <f>IF(K136&gt;999999999,K136/1073741824," ")</f>
        <v>7.7014970742166042</v>
      </c>
      <c r="O136" s="220" t="s">
        <v>31850</v>
      </c>
      <c r="P136" s="197" t="s">
        <v>18464</v>
      </c>
    </row>
    <row r="137" spans="2:16" ht="20.100000000000001" customHeight="1" x14ac:dyDescent="0.3">
      <c r="B137" s="9">
        <v>127</v>
      </c>
      <c r="C137" s="7" t="s">
        <v>38657</v>
      </c>
      <c r="D137" s="7" t="s">
        <v>4947</v>
      </c>
      <c r="E137" s="36" t="s">
        <v>10059</v>
      </c>
      <c r="F137" s="51">
        <v>4.5999999999999996</v>
      </c>
      <c r="G137" s="9" t="s">
        <v>704</v>
      </c>
      <c r="H137" s="9" t="s">
        <v>3740</v>
      </c>
      <c r="I137" s="9">
        <v>2005</v>
      </c>
      <c r="J137" s="9"/>
      <c r="K137" s="45">
        <v>8538789022</v>
      </c>
      <c r="L137" s="45">
        <f>IF(K137/1024 &gt;1,K137/1024," ")</f>
        <v>8338661.154296875</v>
      </c>
      <c r="M137" s="45">
        <f>IF(K137/1048576 &gt;1,K137/1048576," ")</f>
        <v>8143.223783493042</v>
      </c>
      <c r="N137" s="14">
        <f>IF(K137&gt;999999999,K137/1073741824," ")</f>
        <v>7.9523669760674238</v>
      </c>
      <c r="O137" s="220" t="s">
        <v>31849</v>
      </c>
      <c r="P137" s="197" t="s">
        <v>18464</v>
      </c>
    </row>
    <row r="138" spans="2:16" ht="20.100000000000001" customHeight="1" x14ac:dyDescent="0.3">
      <c r="B138" s="9">
        <v>128</v>
      </c>
      <c r="C138" s="7" t="s">
        <v>38463</v>
      </c>
      <c r="D138" s="7" t="s">
        <v>1285</v>
      </c>
      <c r="E138" s="36" t="s">
        <v>10061</v>
      </c>
      <c r="F138" s="51">
        <v>5.4</v>
      </c>
      <c r="G138" s="9"/>
      <c r="H138" s="9" t="s">
        <v>3750</v>
      </c>
      <c r="I138" s="9">
        <v>2004</v>
      </c>
      <c r="J138" s="9"/>
      <c r="K138" s="45">
        <v>1793368064</v>
      </c>
      <c r="L138" s="45">
        <f>IF(K138/1024 &gt;1,K138/1024," ")</f>
        <v>1751336</v>
      </c>
      <c r="M138" s="45">
        <f>IF(K138/1048576 &gt;1,K138/1048576," ")</f>
        <v>1710.2890625</v>
      </c>
      <c r="N138" s="14">
        <f>IF(K138&gt;999999999,K138/1073741824," ")</f>
        <v>1.6702041625976563</v>
      </c>
      <c r="O138" s="220" t="s">
        <v>32213</v>
      </c>
      <c r="P138" s="197" t="s">
        <v>18464</v>
      </c>
    </row>
    <row r="139" spans="2:16" ht="20.100000000000001" customHeight="1" x14ac:dyDescent="0.3">
      <c r="B139" s="9">
        <v>129</v>
      </c>
      <c r="C139" s="17" t="s">
        <v>38464</v>
      </c>
      <c r="D139" s="17" t="s">
        <v>1499</v>
      </c>
      <c r="E139" s="36" t="s">
        <v>10062</v>
      </c>
      <c r="F139" s="51">
        <v>5</v>
      </c>
      <c r="G139" s="21"/>
      <c r="H139" s="21" t="s">
        <v>4084</v>
      </c>
      <c r="I139" s="21">
        <v>1992</v>
      </c>
      <c r="J139" s="21"/>
      <c r="K139" s="25">
        <v>653385728</v>
      </c>
      <c r="L139" s="45">
        <f>IF(K139/1024 &gt;1,K139/1024," ")</f>
        <v>638072</v>
      </c>
      <c r="M139" s="45">
        <f>IF(K139/1048576 &gt;1,K139/1048576," ")</f>
        <v>623.1171875</v>
      </c>
      <c r="N139" s="14" t="str">
        <f>IF(K139&gt;999999999,K139/1073741824," ")</f>
        <v xml:space="preserve"> </v>
      </c>
      <c r="O139" s="220" t="s">
        <v>31851</v>
      </c>
      <c r="P139" s="197" t="s">
        <v>18464</v>
      </c>
    </row>
    <row r="140" spans="2:16" ht="20.100000000000001" customHeight="1" x14ac:dyDescent="0.3">
      <c r="B140" s="9">
        <v>130</v>
      </c>
      <c r="C140" s="7" t="s">
        <v>38886</v>
      </c>
      <c r="D140" s="7" t="s">
        <v>4686</v>
      </c>
      <c r="E140" s="36" t="s">
        <v>10891</v>
      </c>
      <c r="F140" s="51">
        <v>5.2</v>
      </c>
      <c r="G140" s="9" t="s">
        <v>704</v>
      </c>
      <c r="H140" s="9" t="s">
        <v>4697</v>
      </c>
      <c r="I140" s="9">
        <v>2014</v>
      </c>
      <c r="J140" s="9"/>
      <c r="K140" s="45">
        <v>3352323533</v>
      </c>
      <c r="L140" s="45">
        <f>IF(K140/1024 &gt;1,K140/1024," ")</f>
        <v>3273753.4501953125</v>
      </c>
      <c r="M140" s="45">
        <f>IF(K140/1048576 &gt;1,K140/1048576," ")</f>
        <v>3197.0248537063599</v>
      </c>
      <c r="N140" s="14">
        <f>IF(K140&gt;999999999,K140/1073741824," ")</f>
        <v>3.1220945836976171</v>
      </c>
      <c r="O140" s="220" t="s">
        <v>31847</v>
      </c>
      <c r="P140" s="197" t="s">
        <v>18464</v>
      </c>
    </row>
    <row r="141" spans="2:16" ht="20.100000000000001" customHeight="1" x14ac:dyDescent="0.3">
      <c r="B141" s="9">
        <v>131</v>
      </c>
      <c r="C141" s="7" t="s">
        <v>38660</v>
      </c>
      <c r="D141" s="7" t="s">
        <v>2852</v>
      </c>
      <c r="E141" s="36" t="s">
        <v>10064</v>
      </c>
      <c r="F141" s="51">
        <v>5.8</v>
      </c>
      <c r="G141" s="9" t="s">
        <v>704</v>
      </c>
      <c r="H141" s="9" t="s">
        <v>3919</v>
      </c>
      <c r="I141" s="9">
        <v>2011</v>
      </c>
      <c r="J141" s="9"/>
      <c r="K141" s="45">
        <v>2839970025</v>
      </c>
      <c r="L141" s="45">
        <f>IF(K141/1024 &gt;1,K141/1024," ")</f>
        <v>2773408.2275390625</v>
      </c>
      <c r="M141" s="45">
        <f>IF(K141/1048576 &gt;1,K141/1048576," ")</f>
        <v>2708.4064722061157</v>
      </c>
      <c r="N141" s="14">
        <f>IF(K141&gt;999999999,K141/1073741824," ")</f>
        <v>2.6449281955137849</v>
      </c>
      <c r="O141" s="220" t="s">
        <v>31853</v>
      </c>
      <c r="P141" s="232" t="s">
        <v>18464</v>
      </c>
    </row>
    <row r="142" spans="2:16" ht="20.100000000000001" customHeight="1" x14ac:dyDescent="0.3">
      <c r="B142" s="9">
        <v>132</v>
      </c>
      <c r="C142" s="20" t="s">
        <v>38659</v>
      </c>
      <c r="D142" s="74" t="s">
        <v>7849</v>
      </c>
      <c r="E142" s="36" t="s">
        <v>10063</v>
      </c>
      <c r="F142" s="81">
        <v>3.5</v>
      </c>
      <c r="G142" s="13" t="s">
        <v>704</v>
      </c>
      <c r="H142" s="13" t="s">
        <v>5892</v>
      </c>
      <c r="I142" s="79">
        <v>2017</v>
      </c>
      <c r="J142" s="79"/>
      <c r="K142" s="73">
        <v>907615766</v>
      </c>
      <c r="L142" s="45">
        <f>IF(K142/1024 &gt;1,K142/1024," ")</f>
        <v>886343.521484375</v>
      </c>
      <c r="M142" s="45">
        <f>IF(K142/1048576 &gt;1,K142/1048576," ")</f>
        <v>865.56984519958496</v>
      </c>
      <c r="N142" s="14" t="str">
        <f>IF(K142&gt;999999999,K142/1073741824," ")</f>
        <v xml:space="preserve"> </v>
      </c>
      <c r="O142" s="220" t="s">
        <v>31852</v>
      </c>
      <c r="P142" s="197" t="s">
        <v>18464</v>
      </c>
    </row>
    <row r="143" spans="2:16" ht="20.100000000000001" customHeight="1" x14ac:dyDescent="0.3">
      <c r="B143" s="9">
        <v>133</v>
      </c>
      <c r="C143" s="7" t="s">
        <v>38661</v>
      </c>
      <c r="D143" s="7" t="s">
        <v>1500</v>
      </c>
      <c r="E143" s="36" t="s">
        <v>10065</v>
      </c>
      <c r="F143" s="51">
        <v>7.2</v>
      </c>
      <c r="G143" s="49" t="s">
        <v>704</v>
      </c>
      <c r="H143" s="13" t="s">
        <v>5892</v>
      </c>
      <c r="I143" s="9">
        <v>1999</v>
      </c>
      <c r="J143" s="9"/>
      <c r="K143" s="45">
        <v>3871813924</v>
      </c>
      <c r="L143" s="45">
        <f>IF(K143/1024 &gt;1,K143/1024," ")</f>
        <v>3781068.28515625</v>
      </c>
      <c r="M143" s="45">
        <f>IF(K143/1048576 &gt;1,K143/1048576," ")</f>
        <v>3692.4494972229004</v>
      </c>
      <c r="N143" s="14">
        <f>IF(K143&gt;999999999,K143/1073741824," ")</f>
        <v>3.6059077121317387</v>
      </c>
      <c r="O143" s="220" t="s">
        <v>31854</v>
      </c>
      <c r="P143" s="197" t="s">
        <v>18464</v>
      </c>
    </row>
    <row r="144" spans="2:16" ht="20.100000000000001" customHeight="1" x14ac:dyDescent="0.3">
      <c r="B144" s="9">
        <v>134</v>
      </c>
      <c r="C144" s="17" t="s">
        <v>38662</v>
      </c>
      <c r="D144" s="17" t="s">
        <v>1501</v>
      </c>
      <c r="E144" s="36" t="s">
        <v>10066</v>
      </c>
      <c r="F144" s="51">
        <v>5.6</v>
      </c>
      <c r="G144" s="21"/>
      <c r="H144" s="13" t="s">
        <v>5892</v>
      </c>
      <c r="I144" s="21">
        <v>1981</v>
      </c>
      <c r="J144" s="21"/>
      <c r="K144" s="73">
        <v>10184536064</v>
      </c>
      <c r="L144" s="45">
        <f>IF(K144/1024 &gt;1,K144/1024," ")</f>
        <v>9945836</v>
      </c>
      <c r="M144" s="45">
        <f>IF(K144/1048576 &gt;1,K144/1048576," ")</f>
        <v>9712.73046875</v>
      </c>
      <c r="N144" s="14">
        <f>IF(K144&gt;999999999,K144/1073741824," ")</f>
        <v>9.4850883483886719</v>
      </c>
      <c r="O144" s="220" t="s">
        <v>31855</v>
      </c>
      <c r="P144" s="232" t="s">
        <v>31987</v>
      </c>
    </row>
    <row r="145" spans="2:16" ht="20.100000000000001" customHeight="1" x14ac:dyDescent="0.3">
      <c r="B145" s="9">
        <v>135</v>
      </c>
      <c r="C145" s="7" t="s">
        <v>38465</v>
      </c>
      <c r="D145" s="7" t="s">
        <v>1502</v>
      </c>
      <c r="E145" s="36" t="s">
        <v>10067</v>
      </c>
      <c r="F145" s="51">
        <v>5.6</v>
      </c>
      <c r="G145" s="9"/>
      <c r="H145" s="9" t="s">
        <v>4085</v>
      </c>
      <c r="I145" s="9">
        <v>1994</v>
      </c>
      <c r="J145" s="9"/>
      <c r="K145" s="45">
        <v>700669952</v>
      </c>
      <c r="L145" s="45">
        <f>IF(K145/1024 &gt;1,K145/1024," ")</f>
        <v>684248</v>
      </c>
      <c r="M145" s="45">
        <f>IF(K145/1048576 &gt;1,K145/1048576," ")</f>
        <v>668.2109375</v>
      </c>
      <c r="N145" s="14" t="str">
        <f>IF(K145&gt;999999999,K145/1073741824," ")</f>
        <v xml:space="preserve"> </v>
      </c>
      <c r="O145" s="220" t="s">
        <v>31804</v>
      </c>
      <c r="P145" s="197" t="s">
        <v>18464</v>
      </c>
    </row>
    <row r="146" spans="2:16" ht="20.100000000000001" customHeight="1" x14ac:dyDescent="0.3">
      <c r="B146" s="9">
        <v>136</v>
      </c>
      <c r="C146" s="17" t="s">
        <v>38663</v>
      </c>
      <c r="D146" s="17" t="s">
        <v>1503</v>
      </c>
      <c r="E146" s="36" t="s">
        <v>10068</v>
      </c>
      <c r="F146" s="51">
        <v>6.4</v>
      </c>
      <c r="G146" s="9" t="s">
        <v>704</v>
      </c>
      <c r="H146" s="9" t="s">
        <v>3745</v>
      </c>
      <c r="I146" s="21">
        <v>1996</v>
      </c>
      <c r="J146" s="21"/>
      <c r="K146" s="45">
        <v>4328637827</v>
      </c>
      <c r="L146" s="45">
        <f>IF(K146/1024 &gt;1,K146/1024," ")</f>
        <v>4227185.3779296875</v>
      </c>
      <c r="M146" s="45">
        <f>IF(K146/1048576 &gt;1,K146/1048576," ")</f>
        <v>4128.1107206344604</v>
      </c>
      <c r="N146" s="14">
        <f>IF(K146&gt;999999999,K146/1073741824," ")</f>
        <v>4.0313581256195903</v>
      </c>
      <c r="O146" s="220" t="s">
        <v>31856</v>
      </c>
      <c r="P146" s="197" t="s">
        <v>18464</v>
      </c>
    </row>
    <row r="147" spans="2:16" ht="20.100000000000001" customHeight="1" x14ac:dyDescent="0.3">
      <c r="B147" s="9">
        <v>137</v>
      </c>
      <c r="C147" s="7" t="s">
        <v>38665</v>
      </c>
      <c r="D147" s="7" t="s">
        <v>1505</v>
      </c>
      <c r="E147" s="36" t="s">
        <v>10071</v>
      </c>
      <c r="F147" s="51">
        <v>7.2</v>
      </c>
      <c r="G147" s="9" t="s">
        <v>704</v>
      </c>
      <c r="H147" s="9" t="s">
        <v>4006</v>
      </c>
      <c r="I147" s="9">
        <v>1967</v>
      </c>
      <c r="J147" s="9"/>
      <c r="K147" s="45">
        <v>8410261056</v>
      </c>
      <c r="L147" s="45">
        <f>IF(K147/1024 &gt;1,K147/1024," ")</f>
        <v>8213145.5625</v>
      </c>
      <c r="M147" s="45">
        <f>IF(K147/1048576 &gt;1,K147/1048576," ")</f>
        <v>8020.6499633789063</v>
      </c>
      <c r="N147" s="14">
        <f>IF(K147&gt;999999999,K147/1073741824," ")</f>
        <v>7.8326659798622131</v>
      </c>
      <c r="O147" s="220" t="s">
        <v>31859</v>
      </c>
      <c r="P147" s="197" t="s">
        <v>18464</v>
      </c>
    </row>
    <row r="148" spans="2:16" ht="20.100000000000001" customHeight="1" x14ac:dyDescent="0.3">
      <c r="B148" s="9">
        <v>138</v>
      </c>
      <c r="C148" s="48" t="s">
        <v>38664</v>
      </c>
      <c r="D148" s="12" t="s">
        <v>1505</v>
      </c>
      <c r="E148" s="36" t="s">
        <v>10069</v>
      </c>
      <c r="F148" s="49">
        <v>6.7</v>
      </c>
      <c r="G148" s="49" t="s">
        <v>704</v>
      </c>
      <c r="H148" s="9" t="s">
        <v>5871</v>
      </c>
      <c r="I148" s="9">
        <v>2016</v>
      </c>
      <c r="J148" s="9"/>
      <c r="K148" s="45">
        <v>4534925428</v>
      </c>
      <c r="L148" s="45">
        <f>IF(K148/1024 &gt;1,K148/1024," ")</f>
        <v>4428638.11328125</v>
      </c>
      <c r="M148" s="45">
        <f>IF(K148/1048576 &gt;1,K148/1048576," ")</f>
        <v>4324.8419075012207</v>
      </c>
      <c r="N148" s="14">
        <f>IF(K148&gt;999999999,K148/1073741824," ")</f>
        <v>4.2234784252941608</v>
      </c>
      <c r="O148" s="220" t="s">
        <v>31857</v>
      </c>
      <c r="P148" s="201" t="s">
        <v>31741</v>
      </c>
    </row>
    <row r="149" spans="2:16" ht="20.100000000000001" customHeight="1" x14ac:dyDescent="0.3">
      <c r="B149" s="9">
        <v>139</v>
      </c>
      <c r="C149" s="7" t="s">
        <v>38466</v>
      </c>
      <c r="D149" s="7" t="s">
        <v>1504</v>
      </c>
      <c r="E149" s="36" t="s">
        <v>10070</v>
      </c>
      <c r="F149" s="51">
        <v>4.7</v>
      </c>
      <c r="G149" s="9"/>
      <c r="H149" s="9" t="s">
        <v>4164</v>
      </c>
      <c r="I149" s="9">
        <v>2003</v>
      </c>
      <c r="J149" s="9"/>
      <c r="K149" s="25">
        <v>839200768</v>
      </c>
      <c r="L149" s="45">
        <f>IF(K149/1024 &gt;1,K149/1024," ")</f>
        <v>819532</v>
      </c>
      <c r="M149" s="45">
        <f>IF(K149/1048576 &gt;1,K149/1048576," ")</f>
        <v>800.32421875</v>
      </c>
      <c r="N149" s="14" t="str">
        <f>IF(K149&gt;999999999,K149/1073741824," ")</f>
        <v xml:space="preserve"> </v>
      </c>
      <c r="O149" s="220" t="s">
        <v>31858</v>
      </c>
      <c r="P149" s="197" t="s">
        <v>18464</v>
      </c>
    </row>
    <row r="150" spans="2:16" ht="20.100000000000001" customHeight="1" x14ac:dyDescent="0.3">
      <c r="B150" s="9">
        <v>140</v>
      </c>
      <c r="C150" s="28" t="s">
        <v>38467</v>
      </c>
      <c r="D150" s="7" t="s">
        <v>5343</v>
      </c>
      <c r="E150" s="36" t="s">
        <v>10072</v>
      </c>
      <c r="F150" s="49">
        <v>6.8</v>
      </c>
      <c r="G150" s="9" t="s">
        <v>704</v>
      </c>
      <c r="H150" s="9" t="s">
        <v>3738</v>
      </c>
      <c r="I150" s="9">
        <v>2014</v>
      </c>
      <c r="J150" s="9"/>
      <c r="K150" s="45">
        <v>1514514432</v>
      </c>
      <c r="L150" s="45">
        <f>IF(K150/1024 &gt;1,K150/1024," ")</f>
        <v>1479018</v>
      </c>
      <c r="M150" s="45">
        <f>IF(K150/1048576 &gt;1,K150/1048576," ")</f>
        <v>1444.353515625</v>
      </c>
      <c r="N150" s="14">
        <f>IF(K150&gt;999999999,K150/1073741824," ")</f>
        <v>1.4105014801025391</v>
      </c>
      <c r="O150" s="220" t="s">
        <v>31860</v>
      </c>
      <c r="P150" s="232" t="s">
        <v>18464</v>
      </c>
    </row>
    <row r="151" spans="2:16" ht="20.100000000000001" customHeight="1" x14ac:dyDescent="0.3">
      <c r="B151" s="9">
        <v>141</v>
      </c>
      <c r="C151" s="17" t="s">
        <v>38666</v>
      </c>
      <c r="D151" s="7" t="s">
        <v>1832</v>
      </c>
      <c r="E151" s="36" t="s">
        <v>10073</v>
      </c>
      <c r="F151" s="51">
        <v>5.7</v>
      </c>
      <c r="G151" s="9" t="s">
        <v>704</v>
      </c>
      <c r="H151" s="9" t="s">
        <v>3756</v>
      </c>
      <c r="I151" s="9">
        <v>2008</v>
      </c>
      <c r="J151" s="9"/>
      <c r="K151" s="25">
        <v>2553196018</v>
      </c>
      <c r="L151" s="45">
        <f>IF(K151/1024 &gt;1,K151/1024," ")</f>
        <v>2493355.486328125</v>
      </c>
      <c r="M151" s="45">
        <f>IF(K151/1048576 &gt;1,K151/1048576," ")</f>
        <v>2434.9174671173096</v>
      </c>
      <c r="N151" s="14"/>
      <c r="O151" s="220" t="s">
        <v>31861</v>
      </c>
      <c r="P151" s="197" t="s">
        <v>18464</v>
      </c>
    </row>
    <row r="152" spans="2:16" ht="20.100000000000001" customHeight="1" x14ac:dyDescent="0.3">
      <c r="B152" s="9">
        <v>142</v>
      </c>
      <c r="C152" s="17" t="s">
        <v>38468</v>
      </c>
      <c r="D152" s="17" t="s">
        <v>1506</v>
      </c>
      <c r="E152" s="36" t="s">
        <v>10074</v>
      </c>
      <c r="F152" s="51">
        <v>6.5</v>
      </c>
      <c r="G152" s="21"/>
      <c r="H152" s="21" t="s">
        <v>4159</v>
      </c>
      <c r="I152" s="21">
        <v>1966</v>
      </c>
      <c r="J152" s="21"/>
      <c r="K152" s="25">
        <v>680945664</v>
      </c>
      <c r="L152" s="45">
        <f>IF(K152/1024 &gt;1,K152/1024," ")</f>
        <v>664986</v>
      </c>
      <c r="M152" s="45">
        <f>IF(K152/1048576 &gt;1,K152/1048576," ")</f>
        <v>649.400390625</v>
      </c>
      <c r="N152" s="14" t="str">
        <f>IF(K152&gt;999999999,K152/1073741824," ")</f>
        <v xml:space="preserve"> </v>
      </c>
      <c r="O152" s="220" t="s">
        <v>31862</v>
      </c>
      <c r="P152" s="197" t="s">
        <v>18464</v>
      </c>
    </row>
    <row r="153" spans="2:16" ht="20.100000000000001" customHeight="1" x14ac:dyDescent="0.3">
      <c r="B153" s="9">
        <v>143</v>
      </c>
      <c r="C153" s="7" t="s">
        <v>38469</v>
      </c>
      <c r="D153" s="7" t="s">
        <v>1507</v>
      </c>
      <c r="E153" s="36" t="s">
        <v>10075</v>
      </c>
      <c r="F153" s="51">
        <v>7.4</v>
      </c>
      <c r="G153" s="9" t="s">
        <v>704</v>
      </c>
      <c r="H153" s="9" t="s">
        <v>4079</v>
      </c>
      <c r="I153" s="9">
        <v>1939</v>
      </c>
      <c r="J153" s="9"/>
      <c r="K153" s="45">
        <v>2119522304</v>
      </c>
      <c r="L153" s="45">
        <f>IF(K153/1024 &gt;1,K153/1024," ")</f>
        <v>2069846</v>
      </c>
      <c r="M153" s="45">
        <f>IF(K153/1048576 &gt;1,K153/1048576," ")</f>
        <v>2021.333984375</v>
      </c>
      <c r="N153" s="14">
        <f>IF(K153&gt;999999999,K153/1073741824," ")</f>
        <v>1.9739589691162109</v>
      </c>
      <c r="O153" s="220" t="s">
        <v>21528</v>
      </c>
      <c r="P153" s="197" t="s">
        <v>21529</v>
      </c>
    </row>
    <row r="154" spans="2:16" ht="20.100000000000001" customHeight="1" x14ac:dyDescent="0.3">
      <c r="B154" s="9">
        <v>144</v>
      </c>
      <c r="C154" s="20" t="s">
        <v>38667</v>
      </c>
      <c r="D154" s="12" t="s">
        <v>8419</v>
      </c>
      <c r="E154" s="36" t="s">
        <v>10076</v>
      </c>
      <c r="F154" s="81">
        <v>6.8</v>
      </c>
      <c r="G154" s="13"/>
      <c r="H154" s="13" t="s">
        <v>3740</v>
      </c>
      <c r="I154" s="79">
        <v>2017</v>
      </c>
      <c r="J154" s="79"/>
      <c r="K154" s="73">
        <v>4690223104</v>
      </c>
      <c r="L154" s="45">
        <f>IF(K154/1024 &gt;1,K154/1024," ")</f>
        <v>4580296</v>
      </c>
      <c r="M154" s="45">
        <f>IF(K154/1048576 &gt;1,K154/1048576," ")</f>
        <v>4472.9453125</v>
      </c>
      <c r="N154" s="14">
        <f>IF(K154&gt;999999999,K154/1073741824," ")</f>
        <v>4.3681106567382813</v>
      </c>
      <c r="O154" s="220" t="s">
        <v>31863</v>
      </c>
      <c r="P154" s="197" t="s">
        <v>18464</v>
      </c>
    </row>
    <row r="155" spans="2:16" ht="20.100000000000001" customHeight="1" x14ac:dyDescent="0.3">
      <c r="B155" s="9">
        <v>145</v>
      </c>
      <c r="C155" s="29" t="s">
        <v>38668</v>
      </c>
      <c r="D155" s="12" t="s">
        <v>6773</v>
      </c>
      <c r="E155" s="36" t="s">
        <v>10077</v>
      </c>
      <c r="F155" s="49">
        <v>7.2</v>
      </c>
      <c r="G155" s="49"/>
      <c r="H155" s="9" t="s">
        <v>5892</v>
      </c>
      <c r="I155" s="9">
        <v>2013</v>
      </c>
      <c r="J155" s="9"/>
      <c r="K155" s="45">
        <v>2235383366</v>
      </c>
      <c r="L155" s="45">
        <f>IF(K155/1024 &gt;1,K155/1024," ")</f>
        <v>2182991.568359375</v>
      </c>
      <c r="M155" s="45">
        <f>IF(K155/1048576 &gt;1,K155/1048576," ")</f>
        <v>2131.8277034759521</v>
      </c>
      <c r="N155" s="14">
        <f>IF(K155&gt;999999999,K155/1073741824," ")</f>
        <v>2.0818629916757345</v>
      </c>
      <c r="O155" s="220" t="s">
        <v>31864</v>
      </c>
      <c r="P155" s="197" t="s">
        <v>18464</v>
      </c>
    </row>
    <row r="156" spans="2:16" ht="20.100000000000001" customHeight="1" x14ac:dyDescent="0.3">
      <c r="B156" s="9">
        <v>146</v>
      </c>
      <c r="C156" s="48" t="s">
        <v>38669</v>
      </c>
      <c r="D156" s="20" t="s">
        <v>6819</v>
      </c>
      <c r="E156" s="36" t="s">
        <v>10078</v>
      </c>
      <c r="F156" s="49">
        <v>7</v>
      </c>
      <c r="G156" s="49"/>
      <c r="H156" s="9" t="s">
        <v>5871</v>
      </c>
      <c r="I156" s="9">
        <v>2015</v>
      </c>
      <c r="J156" s="9"/>
      <c r="K156" s="45">
        <v>4615788462</v>
      </c>
      <c r="L156" s="45">
        <f>IF(K156/1024 &gt;1,K156/1024," ")</f>
        <v>4507605.919921875</v>
      </c>
      <c r="M156" s="45">
        <f>IF(K156/1048576 &gt;1,K156/1048576," ")</f>
        <v>4401.9589061737061</v>
      </c>
      <c r="N156" s="14">
        <f>IF(K156&gt;999999999,K156/1073741824," ")</f>
        <v>4.2987879943102598</v>
      </c>
      <c r="O156" s="220" t="s">
        <v>31865</v>
      </c>
      <c r="P156" s="197" t="s">
        <v>18464</v>
      </c>
    </row>
    <row r="157" spans="2:16" ht="20.100000000000001" customHeight="1" x14ac:dyDescent="0.3">
      <c r="B157" s="9">
        <v>147</v>
      </c>
      <c r="C157" s="7" t="s">
        <v>38670</v>
      </c>
      <c r="D157" s="7" t="s">
        <v>1508</v>
      </c>
      <c r="E157" s="36" t="s">
        <v>10079</v>
      </c>
      <c r="F157" s="51">
        <v>4.8</v>
      </c>
      <c r="G157" s="9" t="s">
        <v>704</v>
      </c>
      <c r="H157" s="9" t="s">
        <v>3740</v>
      </c>
      <c r="I157" s="9">
        <v>2008</v>
      </c>
      <c r="J157" s="9"/>
      <c r="K157" s="45">
        <v>3207744139</v>
      </c>
      <c r="L157" s="45">
        <f>IF(K157/1024 &gt;1,K157/1024," ")</f>
        <v>3132562.6357421875</v>
      </c>
      <c r="M157" s="45">
        <f>IF(K157/1048576 &gt;1,K157/1048576," ")</f>
        <v>3059.14319896698</v>
      </c>
      <c r="N157" s="14">
        <f>IF(K157&gt;999999999,K157/1073741824," ")</f>
        <v>2.9874445302411914</v>
      </c>
      <c r="O157" s="220" t="s">
        <v>31866</v>
      </c>
      <c r="P157" s="197" t="s">
        <v>18464</v>
      </c>
    </row>
    <row r="158" spans="2:16" ht="20.100000000000001" customHeight="1" x14ac:dyDescent="0.3">
      <c r="B158" s="9">
        <v>148</v>
      </c>
      <c r="C158" s="59" t="s">
        <v>38472</v>
      </c>
      <c r="D158" s="17" t="s">
        <v>1511</v>
      </c>
      <c r="E158" s="36" t="s">
        <v>10080</v>
      </c>
      <c r="F158" s="51">
        <v>5.4</v>
      </c>
      <c r="G158" s="27"/>
      <c r="H158" s="27" t="s">
        <v>4155</v>
      </c>
      <c r="I158" s="21">
        <v>2003</v>
      </c>
      <c r="J158" s="21"/>
      <c r="K158" s="25">
        <v>731076608</v>
      </c>
      <c r="L158" s="45">
        <f>IF(K158/1024 &gt;1,K158/1024," ")</f>
        <v>713942</v>
      </c>
      <c r="M158" s="45">
        <f>IF(K158/1048576 &gt;1,K158/1048576," ")</f>
        <v>697.208984375</v>
      </c>
      <c r="N158" s="14" t="str">
        <f>IF(K158&gt;999999999,K158/1073741824," ")</f>
        <v xml:space="preserve"> </v>
      </c>
      <c r="O158" s="220" t="s">
        <v>31867</v>
      </c>
      <c r="P158" s="232" t="s">
        <v>18464</v>
      </c>
    </row>
    <row r="159" spans="2:16" ht="20.100000000000001" customHeight="1" x14ac:dyDescent="0.3">
      <c r="B159" s="9">
        <v>149</v>
      </c>
      <c r="C159" s="17" t="s">
        <v>38470</v>
      </c>
      <c r="D159" s="7" t="s">
        <v>1509</v>
      </c>
      <c r="E159" s="36" t="s">
        <v>10081</v>
      </c>
      <c r="F159" s="51">
        <v>5.4</v>
      </c>
      <c r="G159" s="9"/>
      <c r="H159" s="9" t="s">
        <v>3923</v>
      </c>
      <c r="I159" s="9">
        <v>2005</v>
      </c>
      <c r="J159" s="9"/>
      <c r="K159" s="45">
        <v>733935616</v>
      </c>
      <c r="L159" s="45">
        <f>IF(K159/1024 &gt;1,K159/1024," ")</f>
        <v>716734</v>
      </c>
      <c r="M159" s="45">
        <f>IF(K159/1048576 &gt;1,K159/1048576," ")</f>
        <v>699.935546875</v>
      </c>
      <c r="N159" s="14" t="str">
        <f>IF(K159&gt;999999999,K159/1073741824," ")</f>
        <v xml:space="preserve"> </v>
      </c>
      <c r="O159" s="220" t="s">
        <v>31867</v>
      </c>
      <c r="P159" s="232" t="s">
        <v>18464</v>
      </c>
    </row>
    <row r="160" spans="2:16" ht="20.100000000000001" customHeight="1" x14ac:dyDescent="0.3">
      <c r="B160" s="9">
        <v>150</v>
      </c>
      <c r="C160" s="7" t="s">
        <v>38471</v>
      </c>
      <c r="D160" s="59" t="s">
        <v>1510</v>
      </c>
      <c r="E160" s="36" t="s">
        <v>10082</v>
      </c>
      <c r="F160" s="51">
        <v>4.5</v>
      </c>
      <c r="G160" s="21"/>
      <c r="H160" s="21" t="s">
        <v>4065</v>
      </c>
      <c r="I160" s="21">
        <v>2001</v>
      </c>
      <c r="J160" s="21"/>
      <c r="K160" s="25">
        <v>733965222</v>
      </c>
      <c r="L160" s="45">
        <f>IF(K160/1024 &gt;1,K160/1024," ")</f>
        <v>716762.912109375</v>
      </c>
      <c r="M160" s="45">
        <f>IF(K160/1048576 &gt;1,K160/1048576," ")</f>
        <v>699.96378135681152</v>
      </c>
      <c r="N160" s="14" t="str">
        <f>IF(K160&gt;999999999,K160/1073741824," ")</f>
        <v xml:space="preserve"> </v>
      </c>
      <c r="O160" s="220" t="s">
        <v>31867</v>
      </c>
      <c r="P160" s="197" t="s">
        <v>18464</v>
      </c>
    </row>
    <row r="161" spans="2:16" ht="20.100000000000001" customHeight="1" x14ac:dyDescent="0.3">
      <c r="B161" s="9">
        <v>151</v>
      </c>
      <c r="C161" s="7" t="s">
        <v>38671</v>
      </c>
      <c r="D161" s="7" t="s">
        <v>1815</v>
      </c>
      <c r="E161" s="36" t="s">
        <v>10083</v>
      </c>
      <c r="F161" s="51">
        <v>3.8</v>
      </c>
      <c r="G161" s="9" t="s">
        <v>704</v>
      </c>
      <c r="H161" s="9" t="s">
        <v>3740</v>
      </c>
      <c r="I161" s="9">
        <v>2010</v>
      </c>
      <c r="J161" s="9"/>
      <c r="K161" s="45">
        <v>3027943563</v>
      </c>
      <c r="L161" s="45">
        <f>IF(K161/1024 &gt;1,K161/1024," ")</f>
        <v>2956976.1357421875</v>
      </c>
      <c r="M161" s="45">
        <f>IF(K161/1048576 &gt;1,K161/1048576," ")</f>
        <v>2887.67200756073</v>
      </c>
      <c r="N161" s="14">
        <f>IF(K161&gt;999999999,K161/1073741824," ")</f>
        <v>2.8199921948835254</v>
      </c>
      <c r="O161" s="220" t="s">
        <v>31868</v>
      </c>
      <c r="P161" s="197" t="s">
        <v>31988</v>
      </c>
    </row>
    <row r="162" spans="2:16" ht="20.100000000000001" customHeight="1" x14ac:dyDescent="0.3">
      <c r="B162" s="9">
        <v>152</v>
      </c>
      <c r="C162" s="20" t="s">
        <v>38672</v>
      </c>
      <c r="D162" s="74" t="s">
        <v>7915</v>
      </c>
      <c r="E162" s="36" t="s">
        <v>10084</v>
      </c>
      <c r="F162" s="81">
        <v>4</v>
      </c>
      <c r="G162" s="13" t="s">
        <v>704</v>
      </c>
      <c r="H162" s="13" t="s">
        <v>5892</v>
      </c>
      <c r="I162" s="79">
        <v>2017</v>
      </c>
      <c r="J162" s="79"/>
      <c r="K162" s="73">
        <v>4139148198</v>
      </c>
      <c r="L162" s="45">
        <f>IF(K162/1024 &gt;1,K162/1024," ")</f>
        <v>4042136.912109375</v>
      </c>
      <c r="M162" s="45">
        <f>IF(K162/1048576 &gt;1,K162/1048576," ")</f>
        <v>3947.3993282318115</v>
      </c>
      <c r="N162" s="14">
        <f>IF(K162&gt;999999999,K162/1073741824," ")</f>
        <v>3.8548821564763784</v>
      </c>
      <c r="O162" s="220" t="s">
        <v>26584</v>
      </c>
      <c r="P162" s="197" t="s">
        <v>31989</v>
      </c>
    </row>
    <row r="163" spans="2:16" ht="20.100000000000001" customHeight="1" x14ac:dyDescent="0.3">
      <c r="B163" s="9">
        <v>153</v>
      </c>
      <c r="C163" s="20" t="s">
        <v>38673</v>
      </c>
      <c r="D163" s="74" t="s">
        <v>8681</v>
      </c>
      <c r="E163" s="36" t="s">
        <v>10085</v>
      </c>
      <c r="F163" s="81">
        <v>5.4</v>
      </c>
      <c r="G163" s="13" t="s">
        <v>704</v>
      </c>
      <c r="H163" s="13" t="s">
        <v>3744</v>
      </c>
      <c r="I163" s="79">
        <v>2019</v>
      </c>
      <c r="J163" s="79"/>
      <c r="K163" s="73">
        <v>4024389632</v>
      </c>
      <c r="L163" s="45">
        <f>IF(K163/1024 &gt;1,K163/1024," ")</f>
        <v>3930068</v>
      </c>
      <c r="M163" s="45">
        <f>IF(K163/1048576 &gt;1,K163/1048576," ")</f>
        <v>3837.95703125</v>
      </c>
      <c r="N163" s="14">
        <f>IF(K163&gt;999999999,K163/1073741824," ")</f>
        <v>3.7480049133300781</v>
      </c>
      <c r="O163" s="220" t="s">
        <v>31869</v>
      </c>
      <c r="P163" s="197" t="s">
        <v>18464</v>
      </c>
    </row>
    <row r="164" spans="2:16" ht="20.100000000000001" customHeight="1" x14ac:dyDescent="0.3">
      <c r="B164" s="9">
        <v>154</v>
      </c>
      <c r="C164" s="7" t="s">
        <v>38473</v>
      </c>
      <c r="D164" s="7" t="s">
        <v>1512</v>
      </c>
      <c r="E164" s="36" t="s">
        <v>10086</v>
      </c>
      <c r="F164" s="51">
        <v>5.2</v>
      </c>
      <c r="G164" s="9" t="s">
        <v>704</v>
      </c>
      <c r="H164" s="9" t="s">
        <v>3794</v>
      </c>
      <c r="I164" s="9">
        <v>2006</v>
      </c>
      <c r="J164" s="9"/>
      <c r="K164" s="45">
        <v>1575143424</v>
      </c>
      <c r="L164" s="45">
        <f>IF(K164/1024 &gt;1,K164/1024," ")</f>
        <v>1538226</v>
      </c>
      <c r="M164" s="45">
        <f>IF(K164/1048576 &gt;1,K164/1048576," ")</f>
        <v>1502.173828125</v>
      </c>
      <c r="N164" s="14">
        <f>IF(K164&gt;999999999,K164/1073741824," ")</f>
        <v>1.4669666290283203</v>
      </c>
      <c r="O164" s="220" t="s">
        <v>31870</v>
      </c>
      <c r="P164" s="197" t="s">
        <v>18464</v>
      </c>
    </row>
    <row r="165" spans="2:16" ht="20.100000000000001" customHeight="1" x14ac:dyDescent="0.3">
      <c r="B165" s="9">
        <v>155</v>
      </c>
      <c r="C165" s="7" t="s">
        <v>38474</v>
      </c>
      <c r="D165" s="60" t="s">
        <v>4055</v>
      </c>
      <c r="E165" s="36" t="s">
        <v>10087</v>
      </c>
      <c r="F165" s="51">
        <v>2.9</v>
      </c>
      <c r="G165" s="9"/>
      <c r="H165" s="9" t="s">
        <v>3742</v>
      </c>
      <c r="I165" s="9">
        <v>2011</v>
      </c>
      <c r="J165" s="9"/>
      <c r="K165" s="45">
        <v>1406355456</v>
      </c>
      <c r="L165" s="45">
        <f>IF(K165/1024 &gt;1,K165/1024," ")</f>
        <v>1373394</v>
      </c>
      <c r="M165" s="45">
        <f>IF(K165/1048576 &gt;1,K165/1048576," ")</f>
        <v>1341.205078125</v>
      </c>
      <c r="N165" s="14">
        <f>IF(K165&gt;999999999,K165/1073741824," ")</f>
        <v>1.3097705841064453</v>
      </c>
      <c r="O165" s="220" t="s">
        <v>31804</v>
      </c>
      <c r="P165" s="197" t="s">
        <v>18464</v>
      </c>
    </row>
    <row r="166" spans="2:16" ht="20.100000000000001" customHeight="1" x14ac:dyDescent="0.3">
      <c r="B166" s="9">
        <v>156</v>
      </c>
      <c r="C166" s="7" t="s">
        <v>38674</v>
      </c>
      <c r="D166" s="7" t="s">
        <v>1513</v>
      </c>
      <c r="E166" s="36" t="s">
        <v>10088</v>
      </c>
      <c r="F166" s="51">
        <v>6.4</v>
      </c>
      <c r="G166" s="13" t="s">
        <v>704</v>
      </c>
      <c r="H166" s="13" t="s">
        <v>3745</v>
      </c>
      <c r="I166" s="9">
        <v>2002</v>
      </c>
      <c r="J166" s="9"/>
      <c r="K166" s="45">
        <v>3255861332</v>
      </c>
      <c r="L166" s="45">
        <f>IF(K166/1024 &gt;1,K166/1024," ")</f>
        <v>3179552.08203125</v>
      </c>
      <c r="M166" s="45">
        <f>IF(K166/1048576 &gt;1,K166/1048576," ")</f>
        <v>3105.0313301086426</v>
      </c>
      <c r="N166" s="14">
        <f>IF(K166&gt;999999999,K166/1073741824," ")</f>
        <v>3.0322571583092213</v>
      </c>
      <c r="O166" s="220" t="s">
        <v>31871</v>
      </c>
      <c r="P166" s="197" t="s">
        <v>18464</v>
      </c>
    </row>
    <row r="167" spans="2:16" ht="20.100000000000001" customHeight="1" x14ac:dyDescent="0.3">
      <c r="B167" s="9">
        <v>157</v>
      </c>
      <c r="C167" s="17" t="s">
        <v>38475</v>
      </c>
      <c r="D167" s="17" t="s">
        <v>1514</v>
      </c>
      <c r="E167" s="36" t="s">
        <v>10089</v>
      </c>
      <c r="F167" s="51">
        <v>6.3</v>
      </c>
      <c r="G167" s="21"/>
      <c r="H167" s="21" t="s">
        <v>3930</v>
      </c>
      <c r="I167" s="21">
        <v>1998</v>
      </c>
      <c r="J167" s="21"/>
      <c r="K167" s="25">
        <v>741163008</v>
      </c>
      <c r="L167" s="45">
        <f>IF(K167/1024 &gt;1,K167/1024," ")</f>
        <v>723792</v>
      </c>
      <c r="M167" s="45">
        <f>IF(K167/1048576 &gt;1,K167/1048576," ")</f>
        <v>706.828125</v>
      </c>
      <c r="N167" s="14" t="str">
        <f>IF(K167&gt;999999999,K167/1073741824," ")</f>
        <v xml:space="preserve"> </v>
      </c>
      <c r="O167" s="220" t="s">
        <v>31872</v>
      </c>
      <c r="P167" s="197" t="s">
        <v>18464</v>
      </c>
    </row>
    <row r="168" spans="2:16" ht="20.100000000000001" customHeight="1" x14ac:dyDescent="0.3">
      <c r="B168" s="9">
        <v>158</v>
      </c>
      <c r="C168" s="28" t="s">
        <v>38675</v>
      </c>
      <c r="D168" s="12" t="s">
        <v>7133</v>
      </c>
      <c r="E168" s="36" t="s">
        <v>10090</v>
      </c>
      <c r="F168" s="49">
        <v>7.1</v>
      </c>
      <c r="G168" s="49" t="s">
        <v>704</v>
      </c>
      <c r="H168" s="13" t="s">
        <v>5878</v>
      </c>
      <c r="I168" s="9">
        <v>2015</v>
      </c>
      <c r="J168" s="9"/>
      <c r="K168" s="45">
        <v>5545104558</v>
      </c>
      <c r="L168" s="45">
        <f>IF(K168/1024 &gt;1,K168/1024," ")</f>
        <v>5415141.169921875</v>
      </c>
      <c r="M168" s="45">
        <f>IF(K168/1048576 &gt;1,K168/1048576," ")</f>
        <v>5288.2237987518311</v>
      </c>
      <c r="N168" s="14">
        <f>IF(K168&gt;999999999,K168/1073741824," ")</f>
        <v>5.164281053468585</v>
      </c>
      <c r="O168" s="220" t="s">
        <v>31873</v>
      </c>
      <c r="P168" s="197" t="s">
        <v>18464</v>
      </c>
    </row>
    <row r="169" spans="2:16" ht="20.100000000000001" customHeight="1" x14ac:dyDescent="0.3">
      <c r="B169" s="9">
        <v>159</v>
      </c>
      <c r="C169" s="20" t="s">
        <v>38676</v>
      </c>
      <c r="D169" s="74" t="s">
        <v>7664</v>
      </c>
      <c r="E169" s="36" t="s">
        <v>10091</v>
      </c>
      <c r="F169" s="81">
        <v>4.2</v>
      </c>
      <c r="G169" s="81" t="s">
        <v>704</v>
      </c>
      <c r="H169" s="82" t="s">
        <v>4081</v>
      </c>
      <c r="I169" s="79">
        <v>2013</v>
      </c>
      <c r="J169" s="79"/>
      <c r="K169" s="73">
        <v>4182071791</v>
      </c>
      <c r="L169" s="45">
        <f>IF(K169/1024 &gt;1,K169/1024," ")</f>
        <v>4084054.4833984375</v>
      </c>
      <c r="M169" s="45">
        <f>IF(K169/1048576 &gt;1,K169/1048576," ")</f>
        <v>3988.3344564437866</v>
      </c>
      <c r="N169" s="14">
        <f>IF(K169&gt;999999999,K169/1073741824," ")</f>
        <v>3.8948578676208854</v>
      </c>
      <c r="O169" s="220" t="s">
        <v>31839</v>
      </c>
      <c r="P169" s="197" t="s">
        <v>18464</v>
      </c>
    </row>
    <row r="170" spans="2:16" ht="20.100000000000001" customHeight="1" x14ac:dyDescent="0.3">
      <c r="B170" s="9">
        <v>160</v>
      </c>
      <c r="C170" s="7" t="s">
        <v>38476</v>
      </c>
      <c r="D170" s="7" t="s">
        <v>1515</v>
      </c>
      <c r="E170" s="36" t="s">
        <v>10092</v>
      </c>
      <c r="F170" s="51">
        <v>4.5999999999999996</v>
      </c>
      <c r="G170" s="9"/>
      <c r="H170" s="9" t="s">
        <v>4183</v>
      </c>
      <c r="I170" s="9">
        <v>2007</v>
      </c>
      <c r="J170" s="9"/>
      <c r="K170" s="45">
        <v>733018112</v>
      </c>
      <c r="L170" s="45">
        <f>IF(K170/1024 &gt;1,K170/1024," ")</f>
        <v>715838</v>
      </c>
      <c r="M170" s="45">
        <f>IF(K170/1048576 &gt;1,K170/1048576," ")</f>
        <v>699.060546875</v>
      </c>
      <c r="N170" s="14" t="str">
        <f>IF(K170&gt;999999999,K170/1073741824," ")</f>
        <v xml:space="preserve"> </v>
      </c>
      <c r="O170" s="220" t="s">
        <v>31874</v>
      </c>
      <c r="P170" s="197" t="s">
        <v>18464</v>
      </c>
    </row>
    <row r="171" spans="2:16" ht="20.100000000000001" customHeight="1" x14ac:dyDescent="0.3">
      <c r="B171" s="9">
        <v>161</v>
      </c>
      <c r="C171" s="7" t="s">
        <v>38680</v>
      </c>
      <c r="D171" s="7" t="s">
        <v>1516</v>
      </c>
      <c r="E171" s="36" t="s">
        <v>10096</v>
      </c>
      <c r="F171" s="51">
        <v>7.8</v>
      </c>
      <c r="G171" s="9" t="s">
        <v>704</v>
      </c>
      <c r="H171" s="9" t="s">
        <v>3776</v>
      </c>
      <c r="I171" s="9">
        <v>1994</v>
      </c>
      <c r="J171" s="9"/>
      <c r="K171" s="45">
        <v>1196737027</v>
      </c>
      <c r="L171" s="45">
        <f>IF(K171/1024 &gt;1,K171/1024," ")</f>
        <v>1168688.5029296875</v>
      </c>
      <c r="M171" s="45">
        <f>IF(K171/1048576 &gt;1,K171/1048576," ")</f>
        <v>1141.2973661422729</v>
      </c>
      <c r="N171" s="14">
        <f>IF(K171&gt;999999999,K171/1073741824," ")</f>
        <v>1.1145482091233134</v>
      </c>
      <c r="O171" s="220" t="s">
        <v>31878</v>
      </c>
      <c r="P171" s="197" t="s">
        <v>18464</v>
      </c>
    </row>
    <row r="172" spans="2:16" ht="20.100000000000001" customHeight="1" x14ac:dyDescent="0.3">
      <c r="B172" s="9">
        <v>162</v>
      </c>
      <c r="C172" s="20" t="s">
        <v>38677</v>
      </c>
      <c r="D172" s="74" t="s">
        <v>8752</v>
      </c>
      <c r="E172" s="36" t="s">
        <v>10093</v>
      </c>
      <c r="F172" s="81">
        <v>6.4</v>
      </c>
      <c r="G172" s="13" t="s">
        <v>704</v>
      </c>
      <c r="H172" s="13" t="s">
        <v>3740</v>
      </c>
      <c r="I172" s="79">
        <v>2019</v>
      </c>
      <c r="J172" s="79"/>
      <c r="K172" s="73">
        <v>6466162688</v>
      </c>
      <c r="L172" s="45">
        <f>IF(K172/1024 &gt;1,K172/1024," ")</f>
        <v>6314612</v>
      </c>
      <c r="M172" s="45">
        <f>IF(K172/1048576 &gt;1,K172/1048576," ")</f>
        <v>6166.61328125</v>
      </c>
      <c r="N172" s="14">
        <f>IF(K172&gt;999999999,K172/1073741824," ")</f>
        <v>6.0220832824707031</v>
      </c>
      <c r="O172" s="220" t="s">
        <v>31875</v>
      </c>
      <c r="P172" s="197" t="s">
        <v>18464</v>
      </c>
    </row>
    <row r="173" spans="2:16" ht="20.100000000000001" customHeight="1" x14ac:dyDescent="0.3">
      <c r="B173" s="9">
        <v>163</v>
      </c>
      <c r="C173" s="7" t="s">
        <v>38678</v>
      </c>
      <c r="D173" s="7" t="s">
        <v>1517</v>
      </c>
      <c r="E173" s="36" t="s">
        <v>10094</v>
      </c>
      <c r="F173" s="51">
        <v>5.6</v>
      </c>
      <c r="G173" s="9" t="s">
        <v>704</v>
      </c>
      <c r="H173" s="9" t="s">
        <v>3740</v>
      </c>
      <c r="I173" s="9">
        <v>1998</v>
      </c>
      <c r="J173" s="9"/>
      <c r="K173" s="25">
        <v>3104432737</v>
      </c>
      <c r="L173" s="45">
        <f>IF(K173/1024 &gt;1,K173/1024," ")</f>
        <v>3031672.5947265625</v>
      </c>
      <c r="M173" s="45">
        <f>IF(K173/1048576 &gt;1,K173/1048576," ")</f>
        <v>2960.6177682876587</v>
      </c>
      <c r="N173" s="14">
        <f>IF(K173&gt;999999999,K173/1073741824," ")</f>
        <v>2.8912282893434167</v>
      </c>
      <c r="O173" s="220" t="s">
        <v>31876</v>
      </c>
      <c r="P173" s="197" t="s">
        <v>18464</v>
      </c>
    </row>
    <row r="174" spans="2:16" ht="20.100000000000001" customHeight="1" x14ac:dyDescent="0.3">
      <c r="B174" s="9">
        <v>164</v>
      </c>
      <c r="C174" s="7" t="s">
        <v>38679</v>
      </c>
      <c r="D174" s="7" t="s">
        <v>1518</v>
      </c>
      <c r="E174" s="36" t="s">
        <v>10095</v>
      </c>
      <c r="F174" s="51">
        <v>5.4</v>
      </c>
      <c r="G174" s="9"/>
      <c r="H174" s="9" t="s">
        <v>4116</v>
      </c>
      <c r="I174" s="9">
        <v>2004</v>
      </c>
      <c r="J174" s="9"/>
      <c r="K174" s="45">
        <v>7678074771</v>
      </c>
      <c r="L174" s="45">
        <f>IF(K174/1024 &gt;1,K174/1024," ")</f>
        <v>7498119.8935546875</v>
      </c>
      <c r="M174" s="45">
        <f>IF(K174/1048576 &gt;1,K174/1048576," ")</f>
        <v>7322.3827085494995</v>
      </c>
      <c r="N174" s="14">
        <f>IF(K174&gt;999999999,K174/1073741824," ")</f>
        <v>7.1507643638178706</v>
      </c>
      <c r="O174" s="220" t="s">
        <v>31877</v>
      </c>
      <c r="P174" s="197" t="s">
        <v>18464</v>
      </c>
    </row>
    <row r="175" spans="2:16" ht="20.100000000000001" customHeight="1" x14ac:dyDescent="0.3">
      <c r="B175" s="9">
        <v>165</v>
      </c>
      <c r="C175" s="17" t="s">
        <v>38681</v>
      </c>
      <c r="D175" s="17" t="s">
        <v>474</v>
      </c>
      <c r="E175" s="36" t="s">
        <v>10097</v>
      </c>
      <c r="F175" s="51">
        <v>6.2</v>
      </c>
      <c r="G175" s="21" t="s">
        <v>704</v>
      </c>
      <c r="H175" s="21" t="s">
        <v>4111</v>
      </c>
      <c r="I175" s="21">
        <v>1978</v>
      </c>
      <c r="J175" s="21"/>
      <c r="K175" s="25">
        <v>1672283463</v>
      </c>
      <c r="L175" s="45">
        <f>IF(K175/1024 &gt;1,K175/1024," ")</f>
        <v>1633089.3193359375</v>
      </c>
      <c r="M175" s="45">
        <f>IF(K175/1048576 &gt;1,K175/1048576," ")</f>
        <v>1594.8137884140015</v>
      </c>
      <c r="N175" s="14">
        <f>IF(K175&gt;999999999,K175/1073741824," ")</f>
        <v>1.5574353402480483</v>
      </c>
      <c r="O175" s="220" t="s">
        <v>31879</v>
      </c>
      <c r="P175" s="197" t="s">
        <v>18464</v>
      </c>
    </row>
    <row r="176" spans="2:16" ht="20.100000000000001" customHeight="1" x14ac:dyDescent="0.3">
      <c r="B176" s="9">
        <v>166</v>
      </c>
      <c r="C176" s="29" t="s">
        <v>38477</v>
      </c>
      <c r="D176" s="12" t="s">
        <v>5883</v>
      </c>
      <c r="E176" s="36" t="s">
        <v>10098</v>
      </c>
      <c r="F176" s="49">
        <v>4</v>
      </c>
      <c r="G176" s="9"/>
      <c r="H176" s="9" t="s">
        <v>4155</v>
      </c>
      <c r="I176" s="9">
        <v>2014</v>
      </c>
      <c r="J176" s="9"/>
      <c r="K176" s="45">
        <v>1569683456</v>
      </c>
      <c r="L176" s="45">
        <f>IF(K176/1024 &gt;1,K176/1024," ")</f>
        <v>1532894</v>
      </c>
      <c r="M176" s="45">
        <f>IF(K176/1048576 &gt;1,K176/1048576," ")</f>
        <v>1496.966796875</v>
      </c>
      <c r="N176" s="14">
        <f>IF(K176&gt;999999999,K176/1073741824," ")</f>
        <v>1.4618816375732422</v>
      </c>
      <c r="O176" s="220" t="s">
        <v>31880</v>
      </c>
      <c r="P176" s="232" t="s">
        <v>18464</v>
      </c>
    </row>
    <row r="177" spans="2:16" ht="20.100000000000001" customHeight="1" x14ac:dyDescent="0.3">
      <c r="B177" s="9">
        <v>167</v>
      </c>
      <c r="C177" s="7" t="s">
        <v>38682</v>
      </c>
      <c r="D177" s="7" t="s">
        <v>3377</v>
      </c>
      <c r="E177" s="36" t="s">
        <v>10099</v>
      </c>
      <c r="F177" s="51">
        <v>5.3</v>
      </c>
      <c r="G177" s="9"/>
      <c r="H177" s="9" t="s">
        <v>4224</v>
      </c>
      <c r="I177" s="9">
        <v>1966</v>
      </c>
      <c r="J177" s="9"/>
      <c r="K177" s="45">
        <v>727041643</v>
      </c>
      <c r="L177" s="45">
        <f>IF(K177/1024 &gt;1,K177/1024," ")</f>
        <v>710001.6044921875</v>
      </c>
      <c r="M177" s="45">
        <f>IF(K177/1048576 &gt;1,K177/1048576," ")</f>
        <v>693.36094188690186</v>
      </c>
      <c r="N177" s="14" t="str">
        <f>IF(K177&gt;999999999,K177/1073741824," ")</f>
        <v xml:space="preserve"> </v>
      </c>
      <c r="O177" s="220" t="s">
        <v>31881</v>
      </c>
      <c r="P177" s="197" t="s">
        <v>18464</v>
      </c>
    </row>
    <row r="178" spans="2:16" ht="20.100000000000001" customHeight="1" x14ac:dyDescent="0.3">
      <c r="B178" s="9">
        <v>168</v>
      </c>
      <c r="C178" s="7" t="s">
        <v>38478</v>
      </c>
      <c r="D178" s="7" t="s">
        <v>1519</v>
      </c>
      <c r="E178" s="36" t="s">
        <v>10100</v>
      </c>
      <c r="F178" s="51">
        <v>4.5</v>
      </c>
      <c r="G178" s="9"/>
      <c r="H178" s="9" t="s">
        <v>3920</v>
      </c>
      <c r="I178" s="9">
        <v>2005</v>
      </c>
      <c r="J178" s="9"/>
      <c r="K178" s="45">
        <v>710623232</v>
      </c>
      <c r="L178" s="45">
        <f>IF(K178/1024 &gt;1,K178/1024," ")</f>
        <v>693968</v>
      </c>
      <c r="M178" s="45">
        <f>IF(K178/1048576 &gt;1,K178/1048576," ")</f>
        <v>677.703125</v>
      </c>
      <c r="N178" s="14" t="str">
        <f>IF(K178&gt;999999999,K178/1073741824," ")</f>
        <v xml:space="preserve"> </v>
      </c>
      <c r="O178" s="220" t="s">
        <v>31882</v>
      </c>
      <c r="P178" s="197" t="s">
        <v>18464</v>
      </c>
    </row>
    <row r="179" spans="2:16" ht="20.100000000000001" customHeight="1" x14ac:dyDescent="0.3">
      <c r="B179" s="9">
        <v>169</v>
      </c>
      <c r="C179" s="7" t="s">
        <v>38683</v>
      </c>
      <c r="D179" s="60" t="s">
        <v>4662</v>
      </c>
      <c r="E179" s="36" t="s">
        <v>10101</v>
      </c>
      <c r="F179" s="51">
        <v>5.2</v>
      </c>
      <c r="G179" s="9" t="s">
        <v>704</v>
      </c>
      <c r="H179" s="9" t="s">
        <v>3740</v>
      </c>
      <c r="I179" s="9">
        <v>2014</v>
      </c>
      <c r="J179" s="9"/>
      <c r="K179" s="45">
        <v>5105425358</v>
      </c>
      <c r="L179" s="45">
        <f>IF(K179/1024 &gt;1,K179/1024," ")</f>
        <v>4985766.951171875</v>
      </c>
      <c r="M179" s="45">
        <f>IF(K179/1048576 &gt;1,K179/1048576," ")</f>
        <v>4868.9130382537842</v>
      </c>
      <c r="N179" s="14">
        <f>IF(K179&gt;999999999,K179/1073741824," ")</f>
        <v>4.7547978889197111</v>
      </c>
      <c r="O179" s="220" t="s">
        <v>31883</v>
      </c>
      <c r="P179" s="197" t="s">
        <v>31990</v>
      </c>
    </row>
    <row r="180" spans="2:16" ht="20.100000000000001" customHeight="1" x14ac:dyDescent="0.3">
      <c r="B180" s="9">
        <v>170</v>
      </c>
      <c r="C180" s="17" t="s">
        <v>38684</v>
      </c>
      <c r="D180" s="17" t="s">
        <v>1520</v>
      </c>
      <c r="E180" s="36" t="s">
        <v>10102</v>
      </c>
      <c r="F180" s="51">
        <v>6.5</v>
      </c>
      <c r="G180" s="21" t="s">
        <v>704</v>
      </c>
      <c r="H180" s="21" t="s">
        <v>3747</v>
      </c>
      <c r="I180" s="21">
        <v>1982</v>
      </c>
      <c r="J180" s="21"/>
      <c r="K180" s="45">
        <v>3658915662</v>
      </c>
      <c r="L180" s="45">
        <f>IF(K180/1024 &gt;1,K180/1024," ")</f>
        <v>3573159.826171875</v>
      </c>
      <c r="M180" s="45">
        <f>IF(K180/1048576 &gt;1,K180/1048576," ")</f>
        <v>3489.4138927459717</v>
      </c>
      <c r="N180" s="14">
        <f>IF(K180&gt;999999999,K180/1073741824," ")</f>
        <v>3.407630754634738</v>
      </c>
      <c r="O180" s="220" t="s">
        <v>31804</v>
      </c>
      <c r="P180" s="197" t="s">
        <v>18464</v>
      </c>
    </row>
    <row r="181" spans="2:16" ht="20.100000000000001" customHeight="1" x14ac:dyDescent="0.3">
      <c r="B181" s="9">
        <v>171</v>
      </c>
      <c r="C181" s="7" t="s">
        <v>38685</v>
      </c>
      <c r="D181" s="7" t="s">
        <v>1521</v>
      </c>
      <c r="E181" s="36" t="s">
        <v>10103</v>
      </c>
      <c r="F181" s="51">
        <v>5.8</v>
      </c>
      <c r="G181" s="9" t="s">
        <v>704</v>
      </c>
      <c r="H181" s="9" t="s">
        <v>3739</v>
      </c>
      <c r="I181" s="9">
        <v>2008</v>
      </c>
      <c r="J181" s="9"/>
      <c r="K181" s="45">
        <v>8546141630</v>
      </c>
      <c r="L181" s="45">
        <f>IF(K181/1024 &gt;1,K181/1024," ")</f>
        <v>8345841.435546875</v>
      </c>
      <c r="M181" s="45">
        <f>IF(K181/1048576 &gt;1,K181/1048576," ")</f>
        <v>8150.2357769012451</v>
      </c>
      <c r="N181" s="14">
        <f>IF(K181&gt;999999999,K181/1073741824," ")</f>
        <v>7.9592146258801222</v>
      </c>
      <c r="O181" s="220" t="s">
        <v>31884</v>
      </c>
      <c r="P181" s="197" t="s">
        <v>18464</v>
      </c>
    </row>
    <row r="182" spans="2:16" ht="20.100000000000001" customHeight="1" x14ac:dyDescent="0.3">
      <c r="B182" s="9">
        <v>172</v>
      </c>
      <c r="C182" s="28" t="s">
        <v>38686</v>
      </c>
      <c r="D182" s="12" t="s">
        <v>6483</v>
      </c>
      <c r="E182" s="36" t="s">
        <v>10104</v>
      </c>
      <c r="F182" s="49">
        <v>6.3</v>
      </c>
      <c r="G182" s="49" t="s">
        <v>704</v>
      </c>
      <c r="H182" s="9" t="s">
        <v>5878</v>
      </c>
      <c r="I182" s="9">
        <v>2015</v>
      </c>
      <c r="J182" s="9"/>
      <c r="K182" s="45">
        <v>4470921053</v>
      </c>
      <c r="L182" s="45">
        <f>IF(K182/1024 &gt;1,K182/1024," ")</f>
        <v>4366133.8408203125</v>
      </c>
      <c r="M182" s="45">
        <f>IF(K182/1048576 &gt;1,K182/1048576," ")</f>
        <v>4263.8025789260864</v>
      </c>
      <c r="N182" s="14">
        <f>IF(K182&gt;999999999,K182/1073741824," ")</f>
        <v>4.1638697059825063</v>
      </c>
      <c r="O182" s="220" t="s">
        <v>31885</v>
      </c>
      <c r="P182" s="197" t="s">
        <v>18464</v>
      </c>
    </row>
    <row r="183" spans="2:16" ht="20.100000000000001" customHeight="1" x14ac:dyDescent="0.3">
      <c r="B183" s="9">
        <v>173</v>
      </c>
      <c r="C183" s="7" t="s">
        <v>38479</v>
      </c>
      <c r="D183" s="7" t="s">
        <v>1522</v>
      </c>
      <c r="E183" s="36" t="s">
        <v>10105</v>
      </c>
      <c r="F183" s="49">
        <v>5.0999999999999996</v>
      </c>
      <c r="G183" s="9" t="s">
        <v>704</v>
      </c>
      <c r="H183" s="9" t="s">
        <v>4225</v>
      </c>
      <c r="I183" s="9">
        <v>2004</v>
      </c>
      <c r="J183" s="9"/>
      <c r="K183" s="45">
        <v>681889792</v>
      </c>
      <c r="L183" s="45">
        <f>IF(K183/1024 &gt;1,K183/1024," ")</f>
        <v>665908</v>
      </c>
      <c r="M183" s="45">
        <f>IF(K183/1048576 &gt;1,K183/1048576," ")</f>
        <v>650.30078125</v>
      </c>
      <c r="N183" s="14" t="str">
        <f>IF(K183&gt;999999999,K183/1073741824," ")</f>
        <v xml:space="preserve"> </v>
      </c>
      <c r="O183" s="220" t="s">
        <v>31886</v>
      </c>
      <c r="P183" s="197" t="s">
        <v>18464</v>
      </c>
    </row>
    <row r="184" spans="2:16" ht="20.100000000000001" customHeight="1" x14ac:dyDescent="0.3">
      <c r="B184" s="9">
        <v>174</v>
      </c>
      <c r="C184" s="4" t="s">
        <v>38687</v>
      </c>
      <c r="D184" s="7" t="s">
        <v>4846</v>
      </c>
      <c r="E184" s="36" t="s">
        <v>10106</v>
      </c>
      <c r="F184" s="51">
        <v>7.3</v>
      </c>
      <c r="G184" s="9" t="s">
        <v>704</v>
      </c>
      <c r="H184" s="9" t="s">
        <v>3782</v>
      </c>
      <c r="I184" s="9">
        <v>2013</v>
      </c>
      <c r="J184" s="9"/>
      <c r="K184" s="45">
        <v>4048107004</v>
      </c>
      <c r="L184" s="45">
        <f>IF(K184/1024 &gt;1,K184/1024," ")</f>
        <v>3953229.49609375</v>
      </c>
      <c r="M184" s="45">
        <f>IF(K184/1048576 &gt;1,K184/1048576," ")</f>
        <v>3860.5756797790527</v>
      </c>
      <c r="N184" s="14">
        <f>IF(K184&gt;999999999,K184/1073741824," ")</f>
        <v>3.7700934372842312</v>
      </c>
      <c r="O184" s="220" t="s">
        <v>31887</v>
      </c>
      <c r="P184" s="197" t="s">
        <v>18464</v>
      </c>
    </row>
    <row r="185" spans="2:16" ht="20.100000000000001" customHeight="1" x14ac:dyDescent="0.3">
      <c r="B185" s="9">
        <v>175</v>
      </c>
      <c r="C185" s="48" t="s">
        <v>38688</v>
      </c>
      <c r="D185" s="20" t="s">
        <v>7111</v>
      </c>
      <c r="E185" s="36" t="s">
        <v>10107</v>
      </c>
      <c r="F185" s="49">
        <v>4.2</v>
      </c>
      <c r="G185" s="49" t="s">
        <v>704</v>
      </c>
      <c r="H185" s="13" t="s">
        <v>5892</v>
      </c>
      <c r="I185" s="9">
        <v>2016</v>
      </c>
      <c r="J185" s="9"/>
      <c r="K185" s="45">
        <v>4597185416</v>
      </c>
      <c r="L185" s="45">
        <f>IF(K185/1024 &gt;1,K185/1024," ")</f>
        <v>4489438.8828125</v>
      </c>
      <c r="M185" s="45">
        <f>IF(K185/1048576 &gt;1,K185/1048576," ")</f>
        <v>4384.217658996582</v>
      </c>
      <c r="N185" s="14">
        <f>IF(K185&gt;999999999,K185/1073741824," ")</f>
        <v>4.2814625576138496</v>
      </c>
      <c r="O185" s="220" t="s">
        <v>31888</v>
      </c>
      <c r="P185" s="197" t="s">
        <v>18464</v>
      </c>
    </row>
    <row r="186" spans="2:16" ht="20.100000000000001" customHeight="1" x14ac:dyDescent="0.3">
      <c r="B186" s="9">
        <v>176</v>
      </c>
      <c r="C186" s="12" t="s">
        <v>38689</v>
      </c>
      <c r="D186" s="74" t="s">
        <v>7801</v>
      </c>
      <c r="E186" s="36" t="s">
        <v>10108</v>
      </c>
      <c r="F186" s="131">
        <v>3.5</v>
      </c>
      <c r="G186" s="13" t="s">
        <v>704</v>
      </c>
      <c r="H186" s="13" t="s">
        <v>4081</v>
      </c>
      <c r="I186" s="133">
        <v>2017</v>
      </c>
      <c r="J186" s="74"/>
      <c r="K186" s="73">
        <v>4320891476</v>
      </c>
      <c r="L186" s="45">
        <f>IF(K186/1024 &gt;1,K186/1024," ")</f>
        <v>4219620.58203125</v>
      </c>
      <c r="M186" s="45">
        <f>IF(K186/1048576 &gt;1,K186/1048576," ")</f>
        <v>4120.7232246398926</v>
      </c>
      <c r="N186" s="14">
        <f>IF(K186&gt;999999999,K186/1073741824," ")</f>
        <v>4.0241437740623951</v>
      </c>
      <c r="O186" s="220" t="s">
        <v>31889</v>
      </c>
      <c r="P186" s="197" t="s">
        <v>18464</v>
      </c>
    </row>
    <row r="187" spans="2:16" ht="20.100000000000001" customHeight="1" x14ac:dyDescent="0.3">
      <c r="B187" s="9">
        <v>177</v>
      </c>
      <c r="C187" s="28" t="s">
        <v>38690</v>
      </c>
      <c r="D187" s="7" t="s">
        <v>1527</v>
      </c>
      <c r="E187" s="36" t="s">
        <v>10109</v>
      </c>
      <c r="F187" s="51">
        <v>6.5</v>
      </c>
      <c r="G187" s="49"/>
      <c r="H187" s="9" t="s">
        <v>5892</v>
      </c>
      <c r="I187" s="9">
        <v>1988</v>
      </c>
      <c r="J187" s="9"/>
      <c r="K187" s="45">
        <v>3985809192</v>
      </c>
      <c r="L187" s="45">
        <f>IF(K187/1024 &gt;1,K187/1024," ")</f>
        <v>3892391.7890625</v>
      </c>
      <c r="M187" s="45">
        <f>IF(K187/1048576 &gt;1,K187/1048576," ")</f>
        <v>3801.1638565063477</v>
      </c>
      <c r="N187" s="14">
        <f>IF(K187&gt;999999999,K187/1073741824," ")</f>
        <v>3.7120740786194801</v>
      </c>
      <c r="O187" s="220" t="s">
        <v>31890</v>
      </c>
      <c r="P187" s="197" t="s">
        <v>18464</v>
      </c>
    </row>
    <row r="188" spans="2:16" ht="20.100000000000001" customHeight="1" x14ac:dyDescent="0.3">
      <c r="B188" s="9">
        <v>178</v>
      </c>
      <c r="C188" s="28" t="s">
        <v>38480</v>
      </c>
      <c r="D188" s="7" t="s">
        <v>1529</v>
      </c>
      <c r="E188" s="36" t="s">
        <v>10110</v>
      </c>
      <c r="F188" s="51">
        <v>4.7</v>
      </c>
      <c r="G188" s="9" t="s">
        <v>704</v>
      </c>
      <c r="H188" s="9" t="s">
        <v>3745</v>
      </c>
      <c r="I188" s="9">
        <v>1994</v>
      </c>
      <c r="J188" s="9"/>
      <c r="K188" s="45">
        <v>736083968</v>
      </c>
      <c r="L188" s="45">
        <f>IF(K188/1024 &gt;1,K188/1024," ")</f>
        <v>718832</v>
      </c>
      <c r="M188" s="45">
        <f>IF(K188/1048576 &gt;1,K188/1048576," ")</f>
        <v>701.984375</v>
      </c>
      <c r="N188" s="14" t="str">
        <f>IF(K188&gt;999999999,K188/1073741824," ")</f>
        <v xml:space="preserve"> </v>
      </c>
      <c r="O188" s="220" t="s">
        <v>31891</v>
      </c>
      <c r="P188" s="197" t="s">
        <v>18464</v>
      </c>
    </row>
    <row r="189" spans="2:16" ht="20.100000000000001" customHeight="1" x14ac:dyDescent="0.3">
      <c r="B189" s="9">
        <v>179</v>
      </c>
      <c r="C189" s="7" t="s">
        <v>38481</v>
      </c>
      <c r="D189" s="7" t="s">
        <v>1530</v>
      </c>
      <c r="E189" s="36" t="s">
        <v>10111</v>
      </c>
      <c r="F189" s="51">
        <v>4.5999999999999996</v>
      </c>
      <c r="G189" s="9"/>
      <c r="H189" s="9" t="s">
        <v>4226</v>
      </c>
      <c r="I189" s="9">
        <v>1995</v>
      </c>
      <c r="J189" s="9"/>
      <c r="K189" s="45">
        <v>736055296</v>
      </c>
      <c r="L189" s="45">
        <f>IF(K189/1024 &gt;1,K189/1024," ")</f>
        <v>718804</v>
      </c>
      <c r="M189" s="45">
        <f>IF(K189/1048576 &gt;1,K189/1048576," ")</f>
        <v>701.95703125</v>
      </c>
      <c r="N189" s="14" t="str">
        <f>IF(K189&gt;999999999,K189/1073741824," ")</f>
        <v xml:space="preserve"> </v>
      </c>
      <c r="O189" s="220" t="s">
        <v>31891</v>
      </c>
      <c r="P189" s="197" t="s">
        <v>18464</v>
      </c>
    </row>
    <row r="190" spans="2:16" ht="20.100000000000001" customHeight="1" x14ac:dyDescent="0.3">
      <c r="B190" s="9">
        <v>180</v>
      </c>
      <c r="C190" s="7" t="s">
        <v>38482</v>
      </c>
      <c r="D190" s="7" t="s">
        <v>1531</v>
      </c>
      <c r="E190" s="36" t="s">
        <v>10112</v>
      </c>
      <c r="F190" s="51">
        <v>4.5</v>
      </c>
      <c r="G190" s="9"/>
      <c r="H190" s="9" t="s">
        <v>4227</v>
      </c>
      <c r="I190" s="9">
        <v>1995</v>
      </c>
      <c r="J190" s="9"/>
      <c r="K190" s="45">
        <v>736075776</v>
      </c>
      <c r="L190" s="45">
        <f>IF(K190/1024 &gt;1,K190/1024," ")</f>
        <v>718824</v>
      </c>
      <c r="M190" s="45">
        <f>IF(K190/1048576 &gt;1,K190/1048576," ")</f>
        <v>701.9765625</v>
      </c>
      <c r="N190" s="14" t="str">
        <f>IF(K190&gt;999999999,K190/1073741824," ")</f>
        <v xml:space="preserve"> </v>
      </c>
      <c r="O190" s="220" t="s">
        <v>31891</v>
      </c>
      <c r="P190" s="197" t="s">
        <v>18464</v>
      </c>
    </row>
    <row r="191" spans="2:16" ht="20.100000000000001" customHeight="1" x14ac:dyDescent="0.3">
      <c r="B191" s="9">
        <v>181</v>
      </c>
      <c r="C191" s="7" t="s">
        <v>38483</v>
      </c>
      <c r="D191" s="7" t="s">
        <v>1528</v>
      </c>
      <c r="E191" s="36" t="s">
        <v>10113</v>
      </c>
      <c r="F191" s="51">
        <v>4.7</v>
      </c>
      <c r="G191" s="9"/>
      <c r="H191" s="9" t="s">
        <v>4228</v>
      </c>
      <c r="I191" s="9">
        <v>1997</v>
      </c>
      <c r="J191" s="9"/>
      <c r="K191" s="45">
        <v>740857856</v>
      </c>
      <c r="L191" s="45">
        <f>IF(K191/1024 &gt;1,K191/1024," ")</f>
        <v>723494</v>
      </c>
      <c r="M191" s="45">
        <f>IF(K191/1048576 &gt;1,K191/1048576," ")</f>
        <v>706.537109375</v>
      </c>
      <c r="N191" s="14" t="str">
        <f>IF(K191&gt;999999999,K191/1073741824," ")</f>
        <v xml:space="preserve"> </v>
      </c>
      <c r="O191" s="220" t="s">
        <v>31891</v>
      </c>
      <c r="P191" s="197" t="s">
        <v>18464</v>
      </c>
    </row>
    <row r="192" spans="2:16" ht="20.100000000000001" customHeight="1" x14ac:dyDescent="0.3">
      <c r="B192" s="9">
        <v>182</v>
      </c>
      <c r="C192" s="7" t="s">
        <v>38484</v>
      </c>
      <c r="D192" s="7" t="s">
        <v>1532</v>
      </c>
      <c r="E192" s="36" t="s">
        <v>10114</v>
      </c>
      <c r="F192" s="51">
        <v>4.5999999999999996</v>
      </c>
      <c r="G192" s="9"/>
      <c r="H192" s="9" t="s">
        <v>4159</v>
      </c>
      <c r="I192" s="9">
        <v>1998</v>
      </c>
      <c r="J192" s="9"/>
      <c r="K192" s="45">
        <v>736040960</v>
      </c>
      <c r="L192" s="45">
        <f>IF(K192/1024 &gt;1,K192/1024," ")</f>
        <v>718790</v>
      </c>
      <c r="M192" s="45">
        <f>IF(K192/1048576 &gt;1,K192/1048576," ")</f>
        <v>701.943359375</v>
      </c>
      <c r="N192" s="14" t="str">
        <f>IF(K192&gt;999999999,K192/1073741824," ")</f>
        <v xml:space="preserve"> </v>
      </c>
      <c r="O192" s="220" t="s">
        <v>31891</v>
      </c>
      <c r="P192" s="197" t="s">
        <v>18464</v>
      </c>
    </row>
    <row r="193" spans="2:16" ht="20.100000000000001" customHeight="1" x14ac:dyDescent="0.3">
      <c r="B193" s="9">
        <v>183</v>
      </c>
      <c r="C193" s="7" t="s">
        <v>38485</v>
      </c>
      <c r="D193" s="7" t="s">
        <v>1533</v>
      </c>
      <c r="E193" s="36" t="s">
        <v>10115</v>
      </c>
      <c r="F193" s="51">
        <v>4.5</v>
      </c>
      <c r="G193" s="9"/>
      <c r="H193" s="9" t="s">
        <v>4229</v>
      </c>
      <c r="I193" s="9">
        <v>2000</v>
      </c>
      <c r="J193" s="9"/>
      <c r="K193" s="45">
        <v>695304192</v>
      </c>
      <c r="L193" s="45">
        <f>IF(K193/1024 &gt;1,K193/1024," ")</f>
        <v>679008</v>
      </c>
      <c r="M193" s="45">
        <f>IF(K193/1048576 &gt;1,K193/1048576," ")</f>
        <v>663.09375</v>
      </c>
      <c r="N193" s="14" t="str">
        <f>IF(K193&gt;999999999,K193/1073741824," ")</f>
        <v xml:space="preserve"> </v>
      </c>
      <c r="O193" s="220" t="s">
        <v>31891</v>
      </c>
      <c r="P193" s="197" t="s">
        <v>18464</v>
      </c>
    </row>
    <row r="194" spans="2:16" ht="20.100000000000001" customHeight="1" x14ac:dyDescent="0.3">
      <c r="B194" s="9">
        <v>184</v>
      </c>
      <c r="C194" s="7" t="s">
        <v>38486</v>
      </c>
      <c r="D194" s="7" t="s">
        <v>1534</v>
      </c>
      <c r="E194" s="36" t="s">
        <v>10116</v>
      </c>
      <c r="F194" s="51">
        <v>4.5999999999999996</v>
      </c>
      <c r="G194" s="9"/>
      <c r="H194" s="9" t="s">
        <v>4159</v>
      </c>
      <c r="I194" s="9">
        <v>2001</v>
      </c>
      <c r="J194" s="9"/>
      <c r="K194" s="45">
        <v>449098978</v>
      </c>
      <c r="L194" s="45">
        <f>IF(K194/1024 &gt;1,K194/1024," ")</f>
        <v>438573.220703125</v>
      </c>
      <c r="M194" s="45">
        <f>IF(K194/1048576 &gt;1,K194/1048576," ")</f>
        <v>428.29416084289551</v>
      </c>
      <c r="N194" s="14" t="str">
        <f>IF(K194&gt;999999999,K194/1073741824," ")</f>
        <v xml:space="preserve"> </v>
      </c>
      <c r="O194" s="220" t="s">
        <v>31891</v>
      </c>
      <c r="P194" s="197" t="s">
        <v>18464</v>
      </c>
    </row>
    <row r="195" spans="2:16" ht="20.100000000000001" customHeight="1" x14ac:dyDescent="0.3">
      <c r="B195" s="9">
        <v>185</v>
      </c>
      <c r="C195" s="7" t="s">
        <v>38487</v>
      </c>
      <c r="D195" s="7" t="s">
        <v>1525</v>
      </c>
      <c r="E195" s="36" t="s">
        <v>10117</v>
      </c>
      <c r="F195" s="51">
        <v>5.0999999999999996</v>
      </c>
      <c r="G195" s="9"/>
      <c r="H195" s="9" t="s">
        <v>4230</v>
      </c>
      <c r="I195" s="9">
        <v>2003</v>
      </c>
      <c r="J195" s="9"/>
      <c r="K195" s="45">
        <v>733837312</v>
      </c>
      <c r="L195" s="45">
        <f>IF(K195/1024 &gt;1,K195/1024," ")</f>
        <v>716638</v>
      </c>
      <c r="M195" s="45">
        <f>IF(K195/1048576 &gt;1,K195/1048576," ")</f>
        <v>699.841796875</v>
      </c>
      <c r="N195" s="14" t="str">
        <f>IF(K195&gt;999999999,K195/1073741824," ")</f>
        <v xml:space="preserve"> </v>
      </c>
      <c r="O195" s="220" t="s">
        <v>31891</v>
      </c>
      <c r="P195" s="197" t="s">
        <v>18464</v>
      </c>
    </row>
    <row r="196" spans="2:16" ht="20.100000000000001" customHeight="1" x14ac:dyDescent="0.3">
      <c r="B196" s="9">
        <v>186</v>
      </c>
      <c r="C196" s="7" t="s">
        <v>38488</v>
      </c>
      <c r="D196" s="7" t="s">
        <v>1526</v>
      </c>
      <c r="E196" s="36" t="s">
        <v>10118</v>
      </c>
      <c r="F196" s="51">
        <v>4.2</v>
      </c>
      <c r="G196" s="9"/>
      <c r="H196" s="9" t="s">
        <v>4094</v>
      </c>
      <c r="I196" s="9">
        <v>2004</v>
      </c>
      <c r="J196" s="9"/>
      <c r="K196" s="45">
        <v>733911040</v>
      </c>
      <c r="L196" s="45">
        <f>IF(K196/1024 &gt;1,K196/1024," ")</f>
        <v>716710</v>
      </c>
      <c r="M196" s="45">
        <f>IF(K196/1048576 &gt;1,K196/1048576," ")</f>
        <v>699.912109375</v>
      </c>
      <c r="N196" s="14" t="str">
        <f>IF(K196&gt;999999999,K196/1073741824," ")</f>
        <v xml:space="preserve"> </v>
      </c>
      <c r="O196" s="220" t="s">
        <v>31891</v>
      </c>
      <c r="P196" s="197" t="s">
        <v>18464</v>
      </c>
    </row>
    <row r="197" spans="2:16" ht="20.100000000000001" customHeight="1" x14ac:dyDescent="0.3">
      <c r="B197" s="9">
        <v>187</v>
      </c>
      <c r="C197" s="7" t="s">
        <v>38489</v>
      </c>
      <c r="D197" s="7" t="s">
        <v>1524</v>
      </c>
      <c r="E197" s="36" t="s">
        <v>10119</v>
      </c>
      <c r="F197" s="51">
        <v>4.4000000000000004</v>
      </c>
      <c r="G197" s="9"/>
      <c r="H197" s="9" t="s">
        <v>4231</v>
      </c>
      <c r="I197" s="9">
        <v>2006</v>
      </c>
      <c r="J197" s="9"/>
      <c r="K197" s="45">
        <v>731090944</v>
      </c>
      <c r="L197" s="45">
        <f>IF(K197/1024 &gt;1,K197/1024," ")</f>
        <v>713956</v>
      </c>
      <c r="M197" s="45">
        <f>IF(K197/1048576 &gt;1,K197/1048576," ")</f>
        <v>697.22265625</v>
      </c>
      <c r="N197" s="14" t="str">
        <f>IF(K197&gt;999999999,K197/1073741824," ")</f>
        <v xml:space="preserve"> </v>
      </c>
      <c r="O197" s="220" t="s">
        <v>31891</v>
      </c>
      <c r="P197" s="197" t="s">
        <v>18464</v>
      </c>
    </row>
    <row r="198" spans="2:16" ht="20.100000000000001" customHeight="1" x14ac:dyDescent="0.3">
      <c r="B198" s="9">
        <v>188</v>
      </c>
      <c r="C198" s="7" t="s">
        <v>38490</v>
      </c>
      <c r="D198" s="7" t="s">
        <v>1523</v>
      </c>
      <c r="E198" s="36" t="s">
        <v>10120</v>
      </c>
      <c r="F198" s="51">
        <v>4</v>
      </c>
      <c r="G198" s="9"/>
      <c r="H198" s="9" t="s">
        <v>4066</v>
      </c>
      <c r="I198" s="9">
        <v>2007</v>
      </c>
      <c r="J198" s="9"/>
      <c r="K198" s="45">
        <v>1171167232</v>
      </c>
      <c r="L198" s="45">
        <f>IF(K198/1024 &gt;1,K198/1024," ")</f>
        <v>1143718</v>
      </c>
      <c r="M198" s="45">
        <f>IF(K198/1048576 &gt;1,K198/1048576," ")</f>
        <v>1116.912109375</v>
      </c>
      <c r="N198" s="14">
        <f>IF(K198&gt;999999999,K198/1073741824," ")</f>
        <v>1.0907344818115234</v>
      </c>
      <c r="O198" s="220" t="s">
        <v>31891</v>
      </c>
      <c r="P198" s="197" t="s">
        <v>18464</v>
      </c>
    </row>
    <row r="199" spans="2:16" ht="20.100000000000001" customHeight="1" x14ac:dyDescent="0.3">
      <c r="B199" s="9">
        <v>189</v>
      </c>
      <c r="C199" s="7" t="s">
        <v>38491</v>
      </c>
      <c r="D199" s="12" t="s">
        <v>6502</v>
      </c>
      <c r="E199" s="36" t="s">
        <v>10121</v>
      </c>
      <c r="F199" s="51">
        <v>4.4000000000000004</v>
      </c>
      <c r="G199" s="21" t="s">
        <v>704</v>
      </c>
      <c r="H199" s="21" t="s">
        <v>4232</v>
      </c>
      <c r="I199" s="9">
        <v>2016</v>
      </c>
      <c r="J199" s="9"/>
      <c r="K199" s="45">
        <v>3040485655</v>
      </c>
      <c r="L199" s="45">
        <f>IF(K199/1024 &gt;1,K199/1024," ")</f>
        <v>2969224.2724609375</v>
      </c>
      <c r="M199" s="45">
        <f>IF(K199/1048576 &gt;1,K199/1048576," ")</f>
        <v>2899.6330785751343</v>
      </c>
      <c r="N199" s="14">
        <f>IF(K199&gt;999999999,K199/1073741824," ")</f>
        <v>2.8316729282960296</v>
      </c>
      <c r="O199" s="220" t="s">
        <v>31892</v>
      </c>
      <c r="P199" s="197" t="s">
        <v>18464</v>
      </c>
    </row>
    <row r="200" spans="2:16" ht="20.100000000000001" customHeight="1" x14ac:dyDescent="0.3">
      <c r="B200" s="9">
        <v>190</v>
      </c>
      <c r="C200" s="12" t="s">
        <v>42690</v>
      </c>
      <c r="D200" s="283" t="s">
        <v>42687</v>
      </c>
      <c r="E200" s="36" t="s">
        <v>42688</v>
      </c>
      <c r="F200" s="81">
        <v>6.3</v>
      </c>
      <c r="G200" s="13" t="s">
        <v>704</v>
      </c>
      <c r="H200" s="13" t="s">
        <v>3756</v>
      </c>
      <c r="I200" s="79">
        <v>2021</v>
      </c>
      <c r="J200" s="79"/>
      <c r="K200" s="73">
        <v>7976763392</v>
      </c>
      <c r="L200" s="90">
        <f>IF(K200/1024 &gt;1,K200/1024," ")</f>
        <v>7789808</v>
      </c>
      <c r="M200" s="90">
        <f>IF(K200/1048576 &gt;1,K200/1048576," ")</f>
        <v>7607.234375</v>
      </c>
      <c r="N200" s="91">
        <f>IF(K200&gt;999999999,K200/1073741824," ")</f>
        <v>7.4289398193359375</v>
      </c>
      <c r="O200" s="230" t="s">
        <v>42689</v>
      </c>
      <c r="P200" s="197" t="s">
        <v>18464</v>
      </c>
    </row>
    <row r="201" spans="2:16" ht="20.100000000000001" customHeight="1" x14ac:dyDescent="0.3">
      <c r="B201" s="9">
        <v>191</v>
      </c>
      <c r="C201" s="17" t="s">
        <v>38692</v>
      </c>
      <c r="D201" s="17" t="s">
        <v>1068</v>
      </c>
      <c r="E201" s="36" t="s">
        <v>10123</v>
      </c>
      <c r="F201" s="51">
        <v>7</v>
      </c>
      <c r="G201" s="9" t="s">
        <v>704</v>
      </c>
      <c r="H201" s="9" t="s">
        <v>4233</v>
      </c>
      <c r="I201" s="21">
        <v>2010</v>
      </c>
      <c r="J201" s="21"/>
      <c r="K201" s="45">
        <v>2639909978</v>
      </c>
      <c r="L201" s="45">
        <f>IF(K201/1024 &gt;1,K201/1024," ")</f>
        <v>2578037.087890625</v>
      </c>
      <c r="M201" s="45">
        <f>IF(K201/1048576 &gt;1,K201/1048576," ")</f>
        <v>2517.6143436431885</v>
      </c>
      <c r="N201" s="14">
        <f>IF(K201&gt;999999999,K201/1073741824," ")</f>
        <v>2.4586077574640512</v>
      </c>
      <c r="O201" s="220" t="s">
        <v>31894</v>
      </c>
      <c r="P201" s="197" t="s">
        <v>18464</v>
      </c>
    </row>
    <row r="202" spans="2:16" ht="20.100000000000001" customHeight="1" x14ac:dyDescent="0.3">
      <c r="B202" s="9">
        <v>192</v>
      </c>
      <c r="C202" s="20" t="s">
        <v>38691</v>
      </c>
      <c r="D202" s="12" t="s">
        <v>7378</v>
      </c>
      <c r="E202" s="36" t="s">
        <v>10122</v>
      </c>
      <c r="F202" s="49">
        <v>4.7</v>
      </c>
      <c r="G202" s="49"/>
      <c r="H202" s="13" t="s">
        <v>5892</v>
      </c>
      <c r="I202" s="9">
        <v>2017</v>
      </c>
      <c r="J202" s="9"/>
      <c r="K202" s="45">
        <v>3922206501</v>
      </c>
      <c r="L202" s="45">
        <f>IF(K202/1024 &gt;1,K202/1024," ")</f>
        <v>3830279.7861328125</v>
      </c>
      <c r="M202" s="45">
        <f>IF(K202/1048576 &gt;1,K202/1048576," ")</f>
        <v>3740.5076036453247</v>
      </c>
      <c r="N202" s="14">
        <f>IF(K202&gt;999999999,K202/1073741824," ")</f>
        <v>3.6528394566848874</v>
      </c>
      <c r="O202" s="220" t="s">
        <v>31893</v>
      </c>
      <c r="P202" s="197" t="s">
        <v>18464</v>
      </c>
    </row>
    <row r="203" spans="2:16" ht="20.100000000000001" customHeight="1" x14ac:dyDescent="0.3">
      <c r="B203" s="9">
        <v>193</v>
      </c>
      <c r="C203" s="7" t="s">
        <v>38693</v>
      </c>
      <c r="D203" s="7" t="s">
        <v>3439</v>
      </c>
      <c r="E203" s="36" t="s">
        <v>10124</v>
      </c>
      <c r="F203" s="51">
        <v>6</v>
      </c>
      <c r="G203" s="9" t="s">
        <v>704</v>
      </c>
      <c r="H203" s="9" t="s">
        <v>3744</v>
      </c>
      <c r="I203" s="9">
        <v>2013</v>
      </c>
      <c r="J203" s="9"/>
      <c r="K203" s="45">
        <v>4159183234</v>
      </c>
      <c r="L203" s="45">
        <f>IF(K203/1024 &gt;1,K203/1024," ")</f>
        <v>4061702.376953125</v>
      </c>
      <c r="M203" s="45">
        <f>IF(K203/1048576 &gt;1,K203/1048576," ")</f>
        <v>3966.5062274932861</v>
      </c>
      <c r="N203" s="14">
        <f>IF(K203&gt;999999999,K203/1073741824," ")</f>
        <v>3.8735412377864122</v>
      </c>
      <c r="O203" s="220" t="s">
        <v>31895</v>
      </c>
      <c r="P203" s="197" t="s">
        <v>18464</v>
      </c>
    </row>
    <row r="204" spans="2:16" ht="20.100000000000001" customHeight="1" x14ac:dyDescent="0.3">
      <c r="B204" s="9">
        <v>194</v>
      </c>
      <c r="C204" s="7" t="s">
        <v>38694</v>
      </c>
      <c r="D204" s="12" t="s">
        <v>9148</v>
      </c>
      <c r="E204" s="36" t="s">
        <v>9149</v>
      </c>
      <c r="F204" s="49">
        <v>4.2</v>
      </c>
      <c r="G204" s="13" t="s">
        <v>704</v>
      </c>
      <c r="H204" s="13" t="s">
        <v>3744</v>
      </c>
      <c r="I204" s="9">
        <v>2020</v>
      </c>
      <c r="J204" s="9"/>
      <c r="K204" s="45">
        <v>4683444224</v>
      </c>
      <c r="L204" s="45">
        <f>IF(K204/1024 &gt;1,K204/1024," ")</f>
        <v>4573676</v>
      </c>
      <c r="M204" s="45">
        <f>IF(K204/1048576 &gt;1,K204/1048576," ")</f>
        <v>4466.48046875</v>
      </c>
      <c r="N204" s="14">
        <f>IF(K204&gt;999999999,K204/1073741824," ")</f>
        <v>4.3617973327636719</v>
      </c>
      <c r="O204" s="230" t="s">
        <v>17777</v>
      </c>
      <c r="P204" s="197" t="s">
        <v>31627</v>
      </c>
    </row>
    <row r="205" spans="2:16" ht="20.100000000000001" customHeight="1" x14ac:dyDescent="0.3">
      <c r="B205" s="9">
        <v>195</v>
      </c>
      <c r="C205" s="48" t="s">
        <v>38695</v>
      </c>
      <c r="D205" s="84" t="s">
        <v>7985</v>
      </c>
      <c r="E205" s="36" t="s">
        <v>10125</v>
      </c>
      <c r="F205" s="81">
        <v>6</v>
      </c>
      <c r="G205" s="13" t="s">
        <v>704</v>
      </c>
      <c r="H205" s="13" t="s">
        <v>5878</v>
      </c>
      <c r="I205" s="79">
        <v>2017</v>
      </c>
      <c r="J205" s="79"/>
      <c r="K205" s="73">
        <v>5319131285</v>
      </c>
      <c r="L205" s="45">
        <f>IF(K205/1024 &gt;1,K205/1024," ")</f>
        <v>5194464.1455078125</v>
      </c>
      <c r="M205" s="45">
        <f>IF(K205/1048576 &gt;1,K205/1048576," ")</f>
        <v>5072.7188920974731</v>
      </c>
      <c r="N205" s="14">
        <f>IF(K205&gt;999999999,K205/1073741824," ")</f>
        <v>4.9538270430639386</v>
      </c>
      <c r="O205" s="220" t="s">
        <v>31896</v>
      </c>
      <c r="P205" s="197" t="s">
        <v>18464</v>
      </c>
    </row>
    <row r="206" spans="2:16" ht="20.100000000000001" customHeight="1" x14ac:dyDescent="0.3">
      <c r="B206" s="9">
        <v>196</v>
      </c>
      <c r="C206" s="7" t="s">
        <v>38493</v>
      </c>
      <c r="D206" s="7" t="s">
        <v>1535</v>
      </c>
      <c r="E206" s="36" t="s">
        <v>10127</v>
      </c>
      <c r="F206" s="51">
        <v>4.5</v>
      </c>
      <c r="G206" s="9"/>
      <c r="H206" s="9" t="s">
        <v>4220</v>
      </c>
      <c r="I206" s="9">
        <v>2006</v>
      </c>
      <c r="J206" s="9"/>
      <c r="K206" s="45">
        <v>668944384</v>
      </c>
      <c r="L206" s="45">
        <f>IF(K206/1024 &gt;1,K206/1024," ")</f>
        <v>653266</v>
      </c>
      <c r="M206" s="45">
        <f>IF(K206/1048576 &gt;1,K206/1048576," ")</f>
        <v>637.955078125</v>
      </c>
      <c r="N206" s="14" t="str">
        <f>IF(K206&gt;999999999,K206/1073741824," ")</f>
        <v xml:space="preserve"> </v>
      </c>
      <c r="O206" s="230" t="s">
        <v>31897</v>
      </c>
      <c r="P206" s="197" t="s">
        <v>18464</v>
      </c>
    </row>
    <row r="207" spans="2:16" ht="20.100000000000001" customHeight="1" x14ac:dyDescent="0.3">
      <c r="B207" s="9">
        <v>197</v>
      </c>
      <c r="C207" s="7" t="s">
        <v>38930</v>
      </c>
      <c r="D207" s="7" t="s">
        <v>4115</v>
      </c>
      <c r="E207" s="36" t="s">
        <v>10949</v>
      </c>
      <c r="F207" s="51">
        <v>4.7</v>
      </c>
      <c r="G207" s="9" t="s">
        <v>704</v>
      </c>
      <c r="H207" s="9" t="s">
        <v>3782</v>
      </c>
      <c r="I207" s="9">
        <v>2013</v>
      </c>
      <c r="J207" s="9"/>
      <c r="K207" s="45">
        <v>3641917041</v>
      </c>
      <c r="L207" s="45">
        <f>IF(K207/1024 &gt;1,K207/1024," ")</f>
        <v>3556559.6103515625</v>
      </c>
      <c r="M207" s="45">
        <f>IF(K207/1048576 &gt;1,K207/1048576," ")</f>
        <v>3473.2027444839478</v>
      </c>
      <c r="N207" s="14">
        <f>IF(K207&gt;999999999,K207/1073741824," ")</f>
        <v>3.3917995551601052</v>
      </c>
      <c r="O207" s="230" t="s">
        <v>32176</v>
      </c>
      <c r="P207" s="197" t="s">
        <v>18464</v>
      </c>
    </row>
    <row r="208" spans="2:16" ht="20.100000000000001" customHeight="1" x14ac:dyDescent="0.3">
      <c r="B208" s="9">
        <v>198</v>
      </c>
      <c r="C208" s="48" t="s">
        <v>38696</v>
      </c>
      <c r="D208" s="74" t="s">
        <v>9035</v>
      </c>
      <c r="E208" s="36" t="s">
        <v>10128</v>
      </c>
      <c r="F208" s="81">
        <v>5.8</v>
      </c>
      <c r="G208" s="337" t="s">
        <v>704</v>
      </c>
      <c r="H208" s="13" t="s">
        <v>3757</v>
      </c>
      <c r="I208" s="79">
        <v>2019</v>
      </c>
      <c r="J208" s="79"/>
      <c r="K208" s="73">
        <v>5896146944</v>
      </c>
      <c r="L208" s="45">
        <f>IF(K208/1024 &gt;1,K208/1024," ")</f>
        <v>5757956</v>
      </c>
      <c r="M208" s="45">
        <f>IF(K208/1048576 &gt;1,K208/1048576," ")</f>
        <v>5623.00390625</v>
      </c>
      <c r="N208" s="14">
        <f>IF(K208&gt;999999999,K208/1073741824," ")</f>
        <v>5.4912147521972656</v>
      </c>
      <c r="O208" s="194" t="s">
        <v>31898</v>
      </c>
      <c r="P208" s="232" t="s">
        <v>18464</v>
      </c>
    </row>
    <row r="209" spans="2:16" ht="20.100000000000001" customHeight="1" x14ac:dyDescent="0.3">
      <c r="B209" s="9">
        <v>199</v>
      </c>
      <c r="C209" s="7" t="s">
        <v>38698</v>
      </c>
      <c r="D209" s="7" t="s">
        <v>4057</v>
      </c>
      <c r="E209" s="36" t="s">
        <v>10129</v>
      </c>
      <c r="F209" s="51">
        <v>6.5</v>
      </c>
      <c r="G209" s="9" t="s">
        <v>704</v>
      </c>
      <c r="H209" s="9" t="s">
        <v>4426</v>
      </c>
      <c r="I209" s="9">
        <v>2013</v>
      </c>
      <c r="J209" s="9"/>
      <c r="K209" s="45">
        <v>4740052697</v>
      </c>
      <c r="L209" s="45">
        <f>IF(K209/1024 &gt;1,K209/1024," ")</f>
        <v>4628957.7119140625</v>
      </c>
      <c r="M209" s="45">
        <f>IF(K209/1048576 &gt;1,K209/1048576," ")</f>
        <v>4520.4665155410767</v>
      </c>
      <c r="N209" s="14">
        <f>IF(K209&gt;999999999,K209/1073741824," ")</f>
        <v>4.4145180815830827</v>
      </c>
      <c r="O209" s="220" t="s">
        <v>31900</v>
      </c>
      <c r="P209" s="197" t="s">
        <v>18464</v>
      </c>
    </row>
    <row r="210" spans="2:16" ht="20.100000000000001" customHeight="1" x14ac:dyDescent="0.3">
      <c r="B210" s="9">
        <v>200</v>
      </c>
      <c r="C210" s="20" t="s">
        <v>38697</v>
      </c>
      <c r="D210" s="71" t="s">
        <v>7851</v>
      </c>
      <c r="E210" s="36" t="s">
        <v>10132</v>
      </c>
      <c r="F210" s="81">
        <v>3.8</v>
      </c>
      <c r="G210" s="81"/>
      <c r="H210" s="13" t="s">
        <v>5892</v>
      </c>
      <c r="I210" s="79">
        <v>2017</v>
      </c>
      <c r="J210" s="79"/>
      <c r="K210" s="73">
        <v>1945642935</v>
      </c>
      <c r="L210" s="45">
        <f>IF(K210/1024 &gt;1,K210/1024," ")</f>
        <v>1900041.9287109375</v>
      </c>
      <c r="M210" s="45">
        <f>IF(K210/1048576 &gt;1,K210/1048576," ")</f>
        <v>1855.5096960067749</v>
      </c>
      <c r="N210" s="14">
        <f>IF(K210&gt;999999999,K210/1073741824," ")</f>
        <v>1.8120211875066161</v>
      </c>
      <c r="O210" s="230" t="s">
        <v>31899</v>
      </c>
      <c r="P210" s="232" t="s">
        <v>18464</v>
      </c>
    </row>
    <row r="211" spans="2:16" ht="20.100000000000001" customHeight="1" x14ac:dyDescent="0.3">
      <c r="B211" s="9">
        <v>201</v>
      </c>
      <c r="C211" s="20" t="s">
        <v>38724</v>
      </c>
      <c r="D211" s="84" t="s">
        <v>7853</v>
      </c>
      <c r="E211" s="36" t="s">
        <v>10698</v>
      </c>
      <c r="F211" s="81">
        <v>6.9</v>
      </c>
      <c r="G211" s="13" t="s">
        <v>704</v>
      </c>
      <c r="H211" s="13" t="s">
        <v>5878</v>
      </c>
      <c r="I211" s="79">
        <v>2016</v>
      </c>
      <c r="J211" s="79"/>
      <c r="K211" s="73">
        <v>491566654</v>
      </c>
      <c r="L211" s="45">
        <f>IF(K211/1024 &gt;1,K211/1024," ")</f>
        <v>480045.560546875</v>
      </c>
      <c r="M211" s="45">
        <f>IF(K211/1048576 &gt;1,K211/1048576," ")</f>
        <v>468.79449272155762</v>
      </c>
      <c r="N211" s="14" t="str">
        <f>IF(K211&gt;999999999,K211/1073741824," ")</f>
        <v xml:space="preserve"> </v>
      </c>
      <c r="O211" s="220" t="s">
        <v>31926</v>
      </c>
      <c r="P211" s="197" t="s">
        <v>18464</v>
      </c>
    </row>
    <row r="212" spans="2:16" ht="20.100000000000001" customHeight="1" x14ac:dyDescent="0.3">
      <c r="B212" s="9">
        <v>202</v>
      </c>
      <c r="C212" s="47" t="s">
        <v>38699</v>
      </c>
      <c r="D212" s="7" t="s">
        <v>4058</v>
      </c>
      <c r="E212" s="36" t="s">
        <v>10130</v>
      </c>
      <c r="F212" s="51">
        <v>5.7</v>
      </c>
      <c r="G212" s="9"/>
      <c r="H212" s="9" t="s">
        <v>3744</v>
      </c>
      <c r="I212" s="9">
        <v>2013</v>
      </c>
      <c r="J212" s="9"/>
      <c r="K212" s="45">
        <v>3961099188</v>
      </c>
      <c r="L212" s="45">
        <f>IF(K212/1024 &gt;1,K212/1024," ")</f>
        <v>3868260.92578125</v>
      </c>
      <c r="M212" s="45">
        <f>IF(K212/1048576 &gt;1,K212/1048576," ")</f>
        <v>3777.598560333252</v>
      </c>
      <c r="N212" s="14">
        <f>IF(K212&gt;999999999,K212/1073741824," ")</f>
        <v>3.6890610940754414</v>
      </c>
      <c r="O212" s="230" t="s">
        <v>31901</v>
      </c>
      <c r="P212" s="232" t="s">
        <v>18464</v>
      </c>
    </row>
    <row r="213" spans="2:16" ht="20.100000000000001" customHeight="1" x14ac:dyDescent="0.3">
      <c r="B213" s="9">
        <v>203</v>
      </c>
      <c r="C213" s="7" t="s">
        <v>38700</v>
      </c>
      <c r="D213" s="84" t="s">
        <v>8337</v>
      </c>
      <c r="E213" s="36" t="s">
        <v>10131</v>
      </c>
      <c r="F213" s="81">
        <v>5.3</v>
      </c>
      <c r="G213" s="13"/>
      <c r="H213" s="13" t="s">
        <v>5878</v>
      </c>
      <c r="I213" s="79">
        <v>2015</v>
      </c>
      <c r="J213" s="79"/>
      <c r="K213" s="73">
        <v>2075078656</v>
      </c>
      <c r="L213" s="45">
        <f>IF(K213/1024 &gt;1,K213/1024," ")</f>
        <v>2026444</v>
      </c>
      <c r="M213" s="45">
        <f>IF(K213/1048576 &gt;1,K213/1048576," ")</f>
        <v>1978.94921875</v>
      </c>
      <c r="N213" s="14">
        <f>IF(K213&gt;999999999,K213/1073741824," ")</f>
        <v>1.9325675964355469</v>
      </c>
      <c r="O213" s="221" t="s">
        <v>18464</v>
      </c>
    </row>
    <row r="214" spans="2:16" ht="20.100000000000001" customHeight="1" x14ac:dyDescent="0.3">
      <c r="B214" s="9">
        <v>204</v>
      </c>
      <c r="C214" s="7" t="s">
        <v>38494</v>
      </c>
      <c r="D214" s="7" t="s">
        <v>1539</v>
      </c>
      <c r="E214" s="36" t="s">
        <v>10270</v>
      </c>
      <c r="F214" s="51">
        <v>4.0999999999999996</v>
      </c>
      <c r="G214" s="229" t="s">
        <v>31742</v>
      </c>
      <c r="H214" s="9" t="s">
        <v>4094</v>
      </c>
      <c r="I214" s="9">
        <v>2006</v>
      </c>
      <c r="J214" s="9"/>
      <c r="K214" s="45">
        <v>733605888</v>
      </c>
      <c r="L214" s="45">
        <f>IF(K214/1024 &gt;1,K214/1024," ")</f>
        <v>716412</v>
      </c>
      <c r="M214" s="45">
        <f>IF(K214/1048576 &gt;1,K214/1048576," ")</f>
        <v>699.62109375</v>
      </c>
      <c r="N214" s="14" t="str">
        <f>IF(K214&gt;999999999,K214/1073741824," ")</f>
        <v xml:space="preserve"> </v>
      </c>
      <c r="O214" s="230"/>
      <c r="P214" s="197" t="s">
        <v>31991</v>
      </c>
    </row>
    <row r="215" spans="2:16" ht="20.100000000000001" customHeight="1" x14ac:dyDescent="0.3">
      <c r="B215" s="9">
        <v>205</v>
      </c>
      <c r="C215" s="17" t="s">
        <v>38495</v>
      </c>
      <c r="D215" s="17" t="s">
        <v>1537</v>
      </c>
      <c r="E215" s="36" t="s">
        <v>10271</v>
      </c>
      <c r="F215" s="51">
        <v>3.3</v>
      </c>
      <c r="G215" s="21"/>
      <c r="H215" s="21" t="s">
        <v>4215</v>
      </c>
      <c r="I215" s="21">
        <v>2009</v>
      </c>
      <c r="J215" s="21"/>
      <c r="K215" s="25">
        <v>990433280</v>
      </c>
      <c r="L215" s="45">
        <f>IF(K215/1024 &gt;1,K215/1024," ")</f>
        <v>967220</v>
      </c>
      <c r="M215" s="45">
        <f>IF(K215/1048576 &gt;1,K215/1048576," ")</f>
        <v>944.55078125</v>
      </c>
      <c r="N215" s="14" t="str">
        <f>IF(K215&gt;999999999,K215/1073741824," ")</f>
        <v xml:space="preserve"> </v>
      </c>
      <c r="O215" s="220" t="s">
        <v>31902</v>
      </c>
      <c r="P215" s="197" t="s">
        <v>18464</v>
      </c>
    </row>
    <row r="216" spans="2:16" ht="20.100000000000001" customHeight="1" x14ac:dyDescent="0.3">
      <c r="B216" s="9">
        <v>206</v>
      </c>
      <c r="C216" s="7" t="s">
        <v>38496</v>
      </c>
      <c r="D216" s="7" t="s">
        <v>1538</v>
      </c>
      <c r="E216" s="36" t="s">
        <v>10272</v>
      </c>
      <c r="F216" s="51">
        <v>3.7</v>
      </c>
      <c r="G216" s="9"/>
      <c r="H216" s="9" t="s">
        <v>3923</v>
      </c>
      <c r="I216" s="9">
        <v>2004</v>
      </c>
      <c r="J216" s="9"/>
      <c r="K216" s="45">
        <v>734074880</v>
      </c>
      <c r="L216" s="45">
        <f>IF(K216/1024 &gt;1,K216/1024," ")</f>
        <v>716870</v>
      </c>
      <c r="M216" s="45">
        <f>IF(K216/1048576 &gt;1,K216/1048576," ")</f>
        <v>700.068359375</v>
      </c>
      <c r="N216" s="14" t="str">
        <f>IF(K216&gt;999999999,K216/1073741824," ")</f>
        <v xml:space="preserve"> </v>
      </c>
      <c r="O216" s="220" t="s">
        <v>31903</v>
      </c>
      <c r="P216" s="197" t="s">
        <v>31992</v>
      </c>
    </row>
    <row r="217" spans="2:16" ht="20.100000000000001" customHeight="1" x14ac:dyDescent="0.3">
      <c r="B217" s="9">
        <v>207</v>
      </c>
      <c r="C217" s="20" t="s">
        <v>38701</v>
      </c>
      <c r="D217" s="84" t="s">
        <v>7874</v>
      </c>
      <c r="E217" s="36" t="s">
        <v>10273</v>
      </c>
      <c r="F217" s="81">
        <v>5.8</v>
      </c>
      <c r="G217" s="81"/>
      <c r="H217" s="13" t="s">
        <v>5892</v>
      </c>
      <c r="I217" s="79">
        <v>2016</v>
      </c>
      <c r="J217" s="79"/>
      <c r="K217" s="73">
        <v>4068904924</v>
      </c>
      <c r="L217" s="45">
        <f>IF(K217/1024 &gt;1,K217/1024," ")</f>
        <v>3973539.96484375</v>
      </c>
      <c r="M217" s="45">
        <f>IF(K217/1048576 &gt;1,K217/1048576," ")</f>
        <v>3880.4101219177246</v>
      </c>
      <c r="N217" s="14">
        <f>IF(K217&gt;999999999,K217/1073741824," ")</f>
        <v>3.7894630096852779</v>
      </c>
      <c r="O217" s="220" t="s">
        <v>31904</v>
      </c>
      <c r="P217" s="197" t="s">
        <v>18464</v>
      </c>
    </row>
    <row r="218" spans="2:16" ht="20.100000000000001" customHeight="1" x14ac:dyDescent="0.3">
      <c r="B218" s="9">
        <v>208</v>
      </c>
      <c r="C218" s="17" t="s">
        <v>38702</v>
      </c>
      <c r="D218" s="7" t="s">
        <v>1536</v>
      </c>
      <c r="E218" s="36" t="s">
        <v>10274</v>
      </c>
      <c r="F218" s="51">
        <v>4.7</v>
      </c>
      <c r="G218" s="9" t="s">
        <v>704</v>
      </c>
      <c r="H218" s="9" t="s">
        <v>3743</v>
      </c>
      <c r="I218" s="9">
        <v>2009</v>
      </c>
      <c r="J218" s="9"/>
      <c r="K218" s="45">
        <v>1880713331</v>
      </c>
      <c r="L218" s="45">
        <f>IF(K218/1024 &gt;1,K218/1024," ")</f>
        <v>1836634.1123046875</v>
      </c>
      <c r="M218" s="45">
        <f>IF(K218/1048576 &gt;1,K218/1048576," ")</f>
        <v>1793.5880002975464</v>
      </c>
      <c r="N218" s="14"/>
      <c r="O218" s="220" t="s">
        <v>31905</v>
      </c>
      <c r="P218" s="197" t="s">
        <v>31993</v>
      </c>
    </row>
    <row r="219" spans="2:16" ht="20.100000000000001" customHeight="1" x14ac:dyDescent="0.3">
      <c r="B219" s="9">
        <v>209</v>
      </c>
      <c r="C219" s="7" t="s">
        <v>38498</v>
      </c>
      <c r="D219" s="7" t="s">
        <v>1541</v>
      </c>
      <c r="E219" s="36" t="s">
        <v>10276</v>
      </c>
      <c r="F219" s="51">
        <v>5.5</v>
      </c>
      <c r="G219" s="9"/>
      <c r="H219" s="9" t="s">
        <v>3766</v>
      </c>
      <c r="I219" s="9">
        <v>1995</v>
      </c>
      <c r="J219" s="9"/>
      <c r="K219" s="45">
        <v>735899648</v>
      </c>
      <c r="L219" s="45">
        <f>IF(K219/1024 &gt;1,K219/1024," ")</f>
        <v>718652</v>
      </c>
      <c r="M219" s="45">
        <f>IF(K219/1048576 &gt;1,K219/1048576," ")</f>
        <v>701.80859375</v>
      </c>
      <c r="N219" s="14" t="str">
        <f>IF(K219&gt;999999999,K219/1073741824," ")</f>
        <v xml:space="preserve"> </v>
      </c>
      <c r="O219" s="220" t="s">
        <v>31907</v>
      </c>
      <c r="P219" s="197" t="s">
        <v>18464</v>
      </c>
    </row>
    <row r="220" spans="2:16" ht="20.100000000000001" customHeight="1" x14ac:dyDescent="0.3">
      <c r="B220" s="9">
        <v>210</v>
      </c>
      <c r="C220" s="7" t="s">
        <v>38497</v>
      </c>
      <c r="D220" s="7" t="s">
        <v>1540</v>
      </c>
      <c r="E220" s="36" t="s">
        <v>10275</v>
      </c>
      <c r="F220" s="51">
        <v>6.3</v>
      </c>
      <c r="G220" s="9"/>
      <c r="H220" s="9" t="s">
        <v>4234</v>
      </c>
      <c r="I220" s="9">
        <v>1942</v>
      </c>
      <c r="J220" s="9"/>
      <c r="K220" s="45">
        <v>732442624</v>
      </c>
      <c r="L220" s="45">
        <f>IF(K220/1024 &gt;1,K220/1024," ")</f>
        <v>715276</v>
      </c>
      <c r="M220" s="45">
        <f>IF(K220/1048576 &gt;1,K220/1048576," ")</f>
        <v>698.51171875</v>
      </c>
      <c r="N220" s="14" t="str">
        <f>IF(K220&gt;999999999,K220/1073741824," ")</f>
        <v xml:space="preserve"> </v>
      </c>
      <c r="O220" s="220" t="s">
        <v>31906</v>
      </c>
      <c r="P220" s="197" t="s">
        <v>18464</v>
      </c>
    </row>
    <row r="221" spans="2:16" ht="20.100000000000001" customHeight="1" x14ac:dyDescent="0.3">
      <c r="B221" s="9">
        <v>211</v>
      </c>
      <c r="C221" s="7" t="s">
        <v>38499</v>
      </c>
      <c r="D221" s="7" t="s">
        <v>1542</v>
      </c>
      <c r="E221" s="36" t="s">
        <v>10277</v>
      </c>
      <c r="F221" s="51">
        <v>3.8</v>
      </c>
      <c r="G221" s="9"/>
      <c r="H221" s="9" t="s">
        <v>4223</v>
      </c>
      <c r="I221" s="9">
        <v>1999</v>
      </c>
      <c r="J221" s="9"/>
      <c r="K221" s="45">
        <v>749920256</v>
      </c>
      <c r="L221" s="45">
        <f>IF(K221/1024 &gt;1,K221/1024," ")</f>
        <v>732344</v>
      </c>
      <c r="M221" s="45">
        <f>IF(K221/1048576 &gt;1,K221/1048576," ")</f>
        <v>715.1796875</v>
      </c>
      <c r="N221" s="14" t="str">
        <f>IF(K221&gt;999999999,K221/1073741824," ")</f>
        <v xml:space="preserve"> </v>
      </c>
      <c r="O221" s="220" t="s">
        <v>31908</v>
      </c>
      <c r="P221" s="197" t="s">
        <v>18464</v>
      </c>
    </row>
    <row r="222" spans="2:16" ht="20.100000000000001" customHeight="1" x14ac:dyDescent="0.3">
      <c r="B222" s="9">
        <v>212</v>
      </c>
      <c r="C222" s="7" t="s">
        <v>38703</v>
      </c>
      <c r="D222" s="7" t="s">
        <v>3542</v>
      </c>
      <c r="E222" s="36" t="s">
        <v>10278</v>
      </c>
      <c r="F222" s="51">
        <v>6.6</v>
      </c>
      <c r="G222" s="9" t="s">
        <v>704</v>
      </c>
      <c r="H222" s="9" t="s">
        <v>3782</v>
      </c>
      <c r="I222" s="9">
        <v>2013</v>
      </c>
      <c r="J222" s="9"/>
      <c r="K222" s="45">
        <v>3712779012</v>
      </c>
      <c r="L222" s="45">
        <f>IF(K222/1024 &gt;1,K222/1024," ")</f>
        <v>3625760.75390625</v>
      </c>
      <c r="M222" s="45">
        <f>IF(K222/1048576 &gt;1,K222/1048576," ")</f>
        <v>3540.7819862365723</v>
      </c>
      <c r="N222" s="14">
        <f>IF(K222&gt;999999999,K222/1073741824," ")</f>
        <v>3.4577949084341526</v>
      </c>
      <c r="O222" s="220" t="s">
        <v>31909</v>
      </c>
      <c r="P222" s="197" t="s">
        <v>18464</v>
      </c>
    </row>
    <row r="223" spans="2:16" ht="20.100000000000001" customHeight="1" x14ac:dyDescent="0.3">
      <c r="B223" s="9">
        <v>213</v>
      </c>
      <c r="C223" s="20" t="s">
        <v>38704</v>
      </c>
      <c r="D223" s="71" t="s">
        <v>7637</v>
      </c>
      <c r="E223" s="36" t="s">
        <v>10279</v>
      </c>
      <c r="F223" s="81">
        <v>5.7</v>
      </c>
      <c r="G223" s="81" t="s">
        <v>704</v>
      </c>
      <c r="H223" s="82" t="s">
        <v>4081</v>
      </c>
      <c r="I223" s="79">
        <v>2017</v>
      </c>
      <c r="J223" s="79"/>
      <c r="K223" s="73">
        <v>3811758554</v>
      </c>
      <c r="L223" s="45">
        <f>IF(K223/1024 &gt;1,K223/1024," ")</f>
        <v>3722420.462890625</v>
      </c>
      <c r="M223" s="45">
        <f>IF(K223/1048576 &gt;1,K223/1048576," ")</f>
        <v>3635.176233291626</v>
      </c>
      <c r="N223" s="14">
        <f>IF(K223&gt;999999999,K223/1073741824," ")</f>
        <v>3.5499767903238535</v>
      </c>
      <c r="O223" s="220" t="s">
        <v>31910</v>
      </c>
      <c r="P223" s="197" t="s">
        <v>18464</v>
      </c>
    </row>
    <row r="224" spans="2:16" ht="20.100000000000001" customHeight="1" x14ac:dyDescent="0.3">
      <c r="B224" s="9">
        <v>214</v>
      </c>
      <c r="C224" s="7" t="s">
        <v>38705</v>
      </c>
      <c r="D224" s="7" t="s">
        <v>3464</v>
      </c>
      <c r="E224" s="36" t="s">
        <v>10280</v>
      </c>
      <c r="F224" s="51">
        <v>6.8</v>
      </c>
      <c r="G224" s="9" t="s">
        <v>704</v>
      </c>
      <c r="H224" s="9" t="s">
        <v>5892</v>
      </c>
      <c r="I224" s="9">
        <v>2010</v>
      </c>
      <c r="J224" s="9"/>
      <c r="K224" s="45">
        <v>8382434043</v>
      </c>
      <c r="L224" s="45">
        <f>IF(K224/1024 &gt;1,K224/1024," ")</f>
        <v>8185970.7451171875</v>
      </c>
      <c r="M224" s="45">
        <f>IF(K224/1048576 &gt;1,K224/1048576," ")</f>
        <v>7994.1120557785034</v>
      </c>
      <c r="N224" s="14">
        <f>IF(K224&gt;999999999,K224/1073741824," ")</f>
        <v>7.8067500544711947</v>
      </c>
      <c r="O224" s="230" t="s">
        <v>31911</v>
      </c>
      <c r="P224" s="197" t="s">
        <v>18464</v>
      </c>
    </row>
    <row r="225" spans="2:16" ht="20.100000000000001" customHeight="1" x14ac:dyDescent="0.3">
      <c r="B225" s="9">
        <v>215</v>
      </c>
      <c r="C225" s="4" t="s">
        <v>38706</v>
      </c>
      <c r="D225" s="4" t="s">
        <v>2985</v>
      </c>
      <c r="E225" s="36" t="s">
        <v>10281</v>
      </c>
      <c r="F225" s="51">
        <v>5.4</v>
      </c>
      <c r="G225" s="9" t="s">
        <v>704</v>
      </c>
      <c r="H225" s="9" t="s">
        <v>3738</v>
      </c>
      <c r="I225" s="9">
        <v>2011</v>
      </c>
      <c r="J225" s="9"/>
      <c r="K225" s="45">
        <v>3376611560</v>
      </c>
      <c r="L225" s="45">
        <f>IF(K225/1024 &gt;1,K225/1024," ")</f>
        <v>3297472.2265625</v>
      </c>
      <c r="M225" s="45">
        <f>IF(K225/1048576 &gt;1,K225/1048576," ")</f>
        <v>3220.1877212524414</v>
      </c>
      <c r="N225" s="14">
        <f>IF(K225&gt;999999999,K225/1073741824," ")</f>
        <v>3.1447145715355873</v>
      </c>
      <c r="O225" s="230" t="s">
        <v>31912</v>
      </c>
      <c r="P225" s="197" t="s">
        <v>18464</v>
      </c>
    </row>
    <row r="226" spans="2:16" ht="20.100000000000001" customHeight="1" x14ac:dyDescent="0.3">
      <c r="B226" s="9">
        <v>216</v>
      </c>
      <c r="C226" s="7" t="s">
        <v>38707</v>
      </c>
      <c r="D226" s="7" t="s">
        <v>1543</v>
      </c>
      <c r="E226" s="36" t="s">
        <v>10282</v>
      </c>
      <c r="F226" s="51">
        <v>6.1</v>
      </c>
      <c r="G226" s="9" t="s">
        <v>704</v>
      </c>
      <c r="H226" s="9" t="s">
        <v>3743</v>
      </c>
      <c r="I226" s="9">
        <v>2006</v>
      </c>
      <c r="J226" s="9"/>
      <c r="K226" s="25">
        <v>4850808334</v>
      </c>
      <c r="L226" s="45">
        <f>IF(K226/1024 &gt;1,K226/1024," ")</f>
        <v>4737117.513671875</v>
      </c>
      <c r="M226" s="45">
        <f>IF(K226/1048576 &gt;1,K226/1048576," ")</f>
        <v>4626.0913219451904</v>
      </c>
      <c r="N226" s="14">
        <f>IF(K226&gt;999999999,K226/1073741824," ")</f>
        <v>4.5176673065871</v>
      </c>
      <c r="O226" s="194" t="s">
        <v>31913</v>
      </c>
      <c r="P226" s="197" t="s">
        <v>18464</v>
      </c>
    </row>
    <row r="227" spans="2:16" ht="20.100000000000001" customHeight="1" x14ac:dyDescent="0.3">
      <c r="B227" s="9">
        <v>217</v>
      </c>
      <c r="C227" s="7" t="s">
        <v>38708</v>
      </c>
      <c r="D227" s="7" t="s">
        <v>1544</v>
      </c>
      <c r="E227" s="36" t="s">
        <v>10284</v>
      </c>
      <c r="F227" s="51">
        <v>6.6</v>
      </c>
      <c r="G227" s="9"/>
      <c r="H227" s="13" t="s">
        <v>3740</v>
      </c>
      <c r="I227" s="9">
        <v>1997</v>
      </c>
      <c r="J227" s="9"/>
      <c r="K227" s="73">
        <v>5048467456</v>
      </c>
      <c r="L227" s="45">
        <f>IF(K227/1024 &gt;1,K227/1024," ")</f>
        <v>4930144</v>
      </c>
      <c r="M227" s="45">
        <f>IF(K227/1048576 &gt;1,K227/1048576," ")</f>
        <v>4814.59375</v>
      </c>
      <c r="N227" s="14">
        <f>IF(K227&gt;999999999,K227/1073741824," ")</f>
        <v>4.701751708984375</v>
      </c>
      <c r="O227" s="220" t="s">
        <v>32215</v>
      </c>
      <c r="P227" s="197" t="s">
        <v>18464</v>
      </c>
    </row>
    <row r="228" spans="2:16" ht="20.100000000000001" customHeight="1" x14ac:dyDescent="0.3">
      <c r="B228" s="9">
        <v>218</v>
      </c>
      <c r="C228" s="7" t="s">
        <v>38709</v>
      </c>
      <c r="D228" s="7" t="s">
        <v>1546</v>
      </c>
      <c r="E228" s="36" t="s">
        <v>10286</v>
      </c>
      <c r="F228" s="51">
        <v>6.3</v>
      </c>
      <c r="G228" s="9" t="s">
        <v>704</v>
      </c>
      <c r="H228" s="9" t="s">
        <v>3739</v>
      </c>
      <c r="I228" s="9">
        <v>2003</v>
      </c>
      <c r="J228" s="9"/>
      <c r="K228" s="45">
        <v>8540375306</v>
      </c>
      <c r="L228" s="45">
        <f>IF(K228/1024 &gt;1,K228/1024," ")</f>
        <v>8340210.259765625</v>
      </c>
      <c r="M228" s="45">
        <f>IF(K228/1048576 &gt;1,K228/1048576," ")</f>
        <v>8144.7365818023682</v>
      </c>
      <c r="N228" s="14">
        <f>IF(K228&gt;999999999,K228/1073741824," ")</f>
        <v>7.9538443181663752</v>
      </c>
      <c r="O228" s="230" t="s">
        <v>31915</v>
      </c>
      <c r="P228" s="232" t="s">
        <v>18464</v>
      </c>
    </row>
    <row r="229" spans="2:16" ht="20.100000000000001" customHeight="1" x14ac:dyDescent="0.3">
      <c r="B229" s="9">
        <v>219</v>
      </c>
      <c r="C229" s="7" t="s">
        <v>38500</v>
      </c>
      <c r="D229" s="7" t="s">
        <v>1545</v>
      </c>
      <c r="E229" s="36" t="s">
        <v>10285</v>
      </c>
      <c r="F229" s="51">
        <v>5.5</v>
      </c>
      <c r="G229" s="9"/>
      <c r="H229" s="9" t="s">
        <v>3920</v>
      </c>
      <c r="I229" s="9">
        <v>2006</v>
      </c>
      <c r="J229" s="9"/>
      <c r="K229" s="45">
        <v>722085306</v>
      </c>
      <c r="L229" s="45">
        <f>IF(K229/1024 &gt;1,K229/1024," ")</f>
        <v>705161.431640625</v>
      </c>
      <c r="M229" s="45">
        <f>IF(K229/1048576 &gt;1,K229/1048576," ")</f>
        <v>688.63421058654785</v>
      </c>
      <c r="N229" s="14" t="str">
        <f>IF(K229&gt;999999999,K229/1073741824," ")</f>
        <v xml:space="preserve"> </v>
      </c>
      <c r="O229" s="220" t="s">
        <v>31914</v>
      </c>
      <c r="P229" s="197" t="s">
        <v>18464</v>
      </c>
    </row>
    <row r="230" spans="2:16" ht="20.100000000000001" customHeight="1" x14ac:dyDescent="0.3">
      <c r="B230" s="9">
        <v>220</v>
      </c>
      <c r="C230" s="29" t="s">
        <v>38710</v>
      </c>
      <c r="D230" s="74" t="s">
        <v>7959</v>
      </c>
      <c r="E230" s="36" t="s">
        <v>10287</v>
      </c>
      <c r="F230" s="131">
        <v>5.8</v>
      </c>
      <c r="G230" s="13" t="s">
        <v>704</v>
      </c>
      <c r="H230" s="13" t="s">
        <v>5892</v>
      </c>
      <c r="I230" s="133">
        <v>2017</v>
      </c>
      <c r="J230" s="74"/>
      <c r="K230" s="73">
        <v>3418912887</v>
      </c>
      <c r="L230" s="45">
        <f>IF(K230/1024 &gt;1,K230/1024," ")</f>
        <v>3338782.1162109375</v>
      </c>
      <c r="M230" s="45">
        <f>IF(K230/1048576 &gt;1,K230/1048576," ")</f>
        <v>3260.5294103622437</v>
      </c>
      <c r="N230" s="14">
        <f>IF(K230&gt;999999999,K230/1073741824," ")</f>
        <v>3.1841107523068786</v>
      </c>
      <c r="O230" s="230" t="s">
        <v>31916</v>
      </c>
      <c r="P230" s="197" t="s">
        <v>18464</v>
      </c>
    </row>
    <row r="231" spans="2:16" ht="20.100000000000001" customHeight="1" x14ac:dyDescent="0.3">
      <c r="B231" s="9">
        <v>221</v>
      </c>
      <c r="C231" s="7" t="s">
        <v>1160</v>
      </c>
      <c r="D231" s="17"/>
      <c r="E231" s="7"/>
      <c r="F231" s="49"/>
      <c r="G231" s="21"/>
      <c r="H231" s="21" t="s">
        <v>4192</v>
      </c>
      <c r="I231" s="21"/>
      <c r="J231" s="21"/>
      <c r="K231" s="25">
        <v>612676120</v>
      </c>
      <c r="L231" s="45">
        <f>IF(K231/1024 &gt;1,K231/1024," ")</f>
        <v>598316.5234375</v>
      </c>
      <c r="M231" s="45">
        <f>IF(K231/1048576 &gt;1,K231/1048576," ")</f>
        <v>584.29347991943359</v>
      </c>
      <c r="N231" s="14" t="str">
        <f>IF(K231&gt;999999999,K231/1073741824," ")</f>
        <v xml:space="preserve"> </v>
      </c>
      <c r="O231" s="230"/>
    </row>
    <row r="232" spans="2:16" ht="20.100000000000001" customHeight="1" x14ac:dyDescent="0.3">
      <c r="B232" s="9">
        <v>222</v>
      </c>
      <c r="C232" s="12" t="s">
        <v>38711</v>
      </c>
      <c r="D232" s="7" t="s">
        <v>5711</v>
      </c>
      <c r="E232" s="36" t="s">
        <v>38428</v>
      </c>
      <c r="F232" s="49">
        <v>5.5</v>
      </c>
      <c r="G232" s="9" t="s">
        <v>704</v>
      </c>
      <c r="H232" s="9" t="s">
        <v>3756</v>
      </c>
      <c r="I232" s="9">
        <v>2015</v>
      </c>
      <c r="J232" s="9"/>
      <c r="K232" s="45">
        <v>4260997761</v>
      </c>
      <c r="L232" s="45">
        <f>IF(K232/1024 &gt;1,K232/1024," ")</f>
        <v>4161130.6259765625</v>
      </c>
      <c r="M232" s="45">
        <f>IF(K232/1048576 &gt;1,K232/1048576," ")</f>
        <v>4063.6041269302368</v>
      </c>
      <c r="N232" s="14">
        <f>IF(K232&gt;999999999,K232/1073741824," ")</f>
        <v>3.9683634052053094</v>
      </c>
      <c r="O232" s="220" t="s">
        <v>31917</v>
      </c>
      <c r="P232" s="197" t="s">
        <v>18464</v>
      </c>
    </row>
    <row r="233" spans="2:16" ht="20.100000000000001" customHeight="1" x14ac:dyDescent="0.3">
      <c r="B233" s="9">
        <v>223</v>
      </c>
      <c r="C233" s="17" t="s">
        <v>38712</v>
      </c>
      <c r="D233" s="17" t="s">
        <v>1644</v>
      </c>
      <c r="E233" s="254" t="s">
        <v>10288</v>
      </c>
      <c r="F233" s="51">
        <v>4.4000000000000004</v>
      </c>
      <c r="G233" s="21" t="s">
        <v>704</v>
      </c>
      <c r="H233" s="21" t="s">
        <v>3756</v>
      </c>
      <c r="I233" s="21">
        <v>2011</v>
      </c>
      <c r="J233" s="21"/>
      <c r="K233" s="25">
        <v>2880142148</v>
      </c>
      <c r="L233" s="45">
        <f>IF(K233/1024 &gt;1,K233/1024," ")</f>
        <v>2812638.81640625</v>
      </c>
      <c r="M233" s="45">
        <f>IF(K233/1048576 &gt;1,K233/1048576," ")</f>
        <v>2746.7175941467285</v>
      </c>
      <c r="N233" s="14">
        <f>IF(K233&gt;999999999,K233/1073741824," ")</f>
        <v>2.6823414005339146</v>
      </c>
      <c r="O233" s="220" t="s">
        <v>31918</v>
      </c>
      <c r="P233" s="197" t="s">
        <v>31994</v>
      </c>
    </row>
    <row r="234" spans="2:16" ht="20.100000000000001" customHeight="1" x14ac:dyDescent="0.3">
      <c r="B234" s="9">
        <v>224</v>
      </c>
      <c r="C234" s="7" t="s">
        <v>38713</v>
      </c>
      <c r="D234" s="7" t="s">
        <v>1548</v>
      </c>
      <c r="E234" s="36" t="s">
        <v>10290</v>
      </c>
      <c r="F234" s="51">
        <v>6</v>
      </c>
      <c r="G234" s="9" t="s">
        <v>704</v>
      </c>
      <c r="H234" s="9" t="s">
        <v>3789</v>
      </c>
      <c r="I234" s="9">
        <v>2008</v>
      </c>
      <c r="J234" s="9"/>
      <c r="K234" s="45">
        <v>2183132813</v>
      </c>
      <c r="L234" s="45">
        <f>IF(K234/1024 &gt;1,K234/1024," ")</f>
        <v>2131965.6376953125</v>
      </c>
      <c r="M234" s="45">
        <f>IF(K234/1048576 &gt;1,K234/1048576," ")</f>
        <v>2081.9976930618286</v>
      </c>
      <c r="N234" s="14">
        <f>IF(K234&gt;999999999,K234/1073741824," ")</f>
        <v>2.033200872130692</v>
      </c>
      <c r="O234" s="220" t="s">
        <v>32217</v>
      </c>
      <c r="P234" s="197" t="s">
        <v>18464</v>
      </c>
    </row>
    <row r="235" spans="2:16" ht="20.100000000000001" customHeight="1" x14ac:dyDescent="0.3">
      <c r="B235" s="9">
        <v>225</v>
      </c>
      <c r="C235" s="226" t="s">
        <v>38716</v>
      </c>
      <c r="D235" s="227" t="s">
        <v>3253</v>
      </c>
      <c r="E235" s="36" t="s">
        <v>10200</v>
      </c>
      <c r="F235" s="51">
        <v>6</v>
      </c>
      <c r="G235" s="9" t="s">
        <v>704</v>
      </c>
      <c r="H235" s="9" t="s">
        <v>3783</v>
      </c>
      <c r="I235" s="9">
        <v>2012</v>
      </c>
      <c r="J235" s="9"/>
      <c r="K235" s="45">
        <v>4118154724</v>
      </c>
      <c r="L235" s="45">
        <f>IF(K235/1024 &gt;1,K235/1024," ")</f>
        <v>4021635.47265625</v>
      </c>
      <c r="M235" s="45">
        <f>IF(K235/1048576 &gt;1,K235/1048576," ")</f>
        <v>3927.3783912658691</v>
      </c>
      <c r="N235" s="14">
        <f>IF(K235&gt;999999999,K235/1073741824," ")</f>
        <v>3.8353304602205753</v>
      </c>
      <c r="O235" s="230" t="s">
        <v>32482</v>
      </c>
      <c r="P235" s="197" t="s">
        <v>18464</v>
      </c>
    </row>
    <row r="236" spans="2:16" ht="20.100000000000001" customHeight="1" x14ac:dyDescent="0.3">
      <c r="B236" s="9">
        <v>226</v>
      </c>
      <c r="C236" s="29" t="s">
        <v>38714</v>
      </c>
      <c r="D236" s="12" t="s">
        <v>6332</v>
      </c>
      <c r="E236" s="36" t="s">
        <v>10291</v>
      </c>
      <c r="F236" s="49">
        <v>5.7</v>
      </c>
      <c r="G236" s="49" t="s">
        <v>704</v>
      </c>
      <c r="H236" s="9" t="s">
        <v>3756</v>
      </c>
      <c r="I236" s="9">
        <v>2015</v>
      </c>
      <c r="J236" s="9"/>
      <c r="K236" s="45">
        <v>3989635190</v>
      </c>
      <c r="L236" s="45">
        <f>IF(K236/1024 &gt;1,K236/1024," ")</f>
        <v>3896128.115234375</v>
      </c>
      <c r="M236" s="45">
        <f>IF(K236/1048576 &gt;1,K236/1048576," ")</f>
        <v>3804.8126125335693</v>
      </c>
      <c r="N236" s="14">
        <f>IF(K236&gt;999999999,K236/1073741824," ")</f>
        <v>3.7156373169273138</v>
      </c>
      <c r="O236" s="220" t="s">
        <v>31919</v>
      </c>
      <c r="P236" s="197" t="s">
        <v>18464</v>
      </c>
    </row>
    <row r="237" spans="2:16" ht="20.100000000000001" customHeight="1" x14ac:dyDescent="0.3">
      <c r="B237" s="9">
        <v>227</v>
      </c>
      <c r="C237" s="48" t="s">
        <v>38717</v>
      </c>
      <c r="D237" s="12" t="s">
        <v>8493</v>
      </c>
      <c r="E237" s="36" t="s">
        <v>10292</v>
      </c>
      <c r="F237" s="81">
        <v>5.3</v>
      </c>
      <c r="G237" s="13" t="s">
        <v>704</v>
      </c>
      <c r="H237" s="13" t="s">
        <v>5871</v>
      </c>
      <c r="I237" s="79">
        <v>2018</v>
      </c>
      <c r="J237" s="79"/>
      <c r="K237" s="73">
        <v>4593479680</v>
      </c>
      <c r="L237" s="45">
        <f>IF(K237/1024 &gt;1,K237/1024," ")</f>
        <v>4485820</v>
      </c>
      <c r="M237" s="45">
        <f>IF(K237/1048576 &gt;1,K237/1048576," ")</f>
        <v>4380.68359375</v>
      </c>
      <c r="N237" s="14">
        <f>IF(K237&gt;999999999,K237/1073741824," ")</f>
        <v>4.2780113220214844</v>
      </c>
      <c r="O237" s="230" t="s">
        <v>31919</v>
      </c>
      <c r="P237" s="197" t="s">
        <v>18464</v>
      </c>
    </row>
    <row r="238" spans="2:16" ht="20.100000000000001" customHeight="1" x14ac:dyDescent="0.3">
      <c r="B238" s="9">
        <v>228</v>
      </c>
      <c r="C238" s="20" t="s">
        <v>38715</v>
      </c>
      <c r="D238" s="12" t="s">
        <v>33175</v>
      </c>
      <c r="E238" s="36" t="s">
        <v>33176</v>
      </c>
      <c r="F238" s="49">
        <v>5.3</v>
      </c>
      <c r="G238" s="13" t="s">
        <v>704</v>
      </c>
      <c r="H238" s="13" t="s">
        <v>3756</v>
      </c>
      <c r="I238" s="9">
        <v>2022</v>
      </c>
      <c r="J238" s="9"/>
      <c r="K238" s="45">
        <v>3456823296</v>
      </c>
      <c r="L238" s="45">
        <f>IF(K238/1024 &gt;1,K238/1024," ")</f>
        <v>3375804</v>
      </c>
      <c r="M238" s="45">
        <f>IF(K238/1048576 &gt;1,K238/1048576," ")</f>
        <v>3296.68359375</v>
      </c>
      <c r="N238" s="14">
        <f>IF(K238&gt;999999999,K238/1073741824," ")</f>
        <v>3.2194175720214844</v>
      </c>
      <c r="O238" s="285" t="s">
        <v>33177</v>
      </c>
      <c r="P238" s="197" t="s">
        <v>33178</v>
      </c>
    </row>
    <row r="239" spans="2:16" ht="20.100000000000001" customHeight="1" x14ac:dyDescent="0.3">
      <c r="B239" s="9">
        <v>229</v>
      </c>
      <c r="C239" s="7" t="s">
        <v>38718</v>
      </c>
      <c r="D239" s="7" t="s">
        <v>1549</v>
      </c>
      <c r="E239" s="36" t="s">
        <v>10293</v>
      </c>
      <c r="F239" s="51">
        <v>6.7</v>
      </c>
      <c r="G239" s="49" t="s">
        <v>704</v>
      </c>
      <c r="H239" s="9" t="s">
        <v>5871</v>
      </c>
      <c r="I239" s="9">
        <v>2006</v>
      </c>
      <c r="J239" s="9"/>
      <c r="K239" s="45">
        <v>4520153665</v>
      </c>
      <c r="L239" s="45">
        <f>IF(K239/1024 &gt;1,K239/1024," ")</f>
        <v>4414212.5634765625</v>
      </c>
      <c r="M239" s="45">
        <f>IF(K239/1048576 &gt;1,K239/1048576," ")</f>
        <v>4310.7544565200806</v>
      </c>
      <c r="N239" s="14">
        <f>IF(K239&gt;999999999,K239/1073741824," ")</f>
        <v>4.2097211489453912</v>
      </c>
      <c r="O239" s="194" t="s">
        <v>31920</v>
      </c>
      <c r="P239" s="197" t="s">
        <v>18464</v>
      </c>
    </row>
    <row r="240" spans="2:16" ht="20.100000000000001" customHeight="1" x14ac:dyDescent="0.3">
      <c r="B240" s="9">
        <v>230</v>
      </c>
      <c r="C240" s="7" t="s">
        <v>38719</v>
      </c>
      <c r="D240" s="7" t="s">
        <v>1550</v>
      </c>
      <c r="E240" s="36" t="s">
        <v>10294</v>
      </c>
      <c r="F240" s="51">
        <v>6.5</v>
      </c>
      <c r="G240" s="9" t="s">
        <v>704</v>
      </c>
      <c r="H240" s="9" t="s">
        <v>3747</v>
      </c>
      <c r="I240" s="9">
        <v>2009</v>
      </c>
      <c r="J240" s="9"/>
      <c r="K240" s="25">
        <v>2464465481</v>
      </c>
      <c r="L240" s="45">
        <f>IF(K240/1024 &gt;1,K240/1024," ")</f>
        <v>2406704.5712890625</v>
      </c>
      <c r="M240" s="45">
        <f>IF(K240/1048576 &gt;1,K240/1048576," ")</f>
        <v>2350.2974328994751</v>
      </c>
      <c r="N240" s="14">
        <f>IF(K240&gt;999999999,K240/1073741824," ")</f>
        <v>2.2952123368158937</v>
      </c>
      <c r="O240" s="220" t="s">
        <v>31921</v>
      </c>
      <c r="P240" s="197" t="s">
        <v>18464</v>
      </c>
    </row>
    <row r="241" spans="2:16" ht="20.100000000000001" customHeight="1" x14ac:dyDescent="0.3">
      <c r="B241" s="9">
        <v>231</v>
      </c>
      <c r="C241" s="7" t="s">
        <v>38720</v>
      </c>
      <c r="D241" s="7" t="s">
        <v>3105</v>
      </c>
      <c r="E241" s="36" t="s">
        <v>10295</v>
      </c>
      <c r="F241" s="51">
        <v>6</v>
      </c>
      <c r="G241" s="9" t="s">
        <v>704</v>
      </c>
      <c r="H241" s="9" t="s">
        <v>3744</v>
      </c>
      <c r="I241" s="9">
        <v>2012</v>
      </c>
      <c r="J241" s="9"/>
      <c r="K241" s="45">
        <v>3833916909</v>
      </c>
      <c r="L241" s="45">
        <f>IF(K241/1024 &gt;1,K241/1024," ")</f>
        <v>3744059.4814453125</v>
      </c>
      <c r="M241" s="45">
        <f>IF(K241/1048576 &gt;1,K241/1048576," ")</f>
        <v>3656.308087348938</v>
      </c>
      <c r="N241" s="14">
        <f>IF(K241&gt;999999999,K241/1073741824," ")</f>
        <v>3.5706133665516973</v>
      </c>
      <c r="O241" s="194" t="s">
        <v>31922</v>
      </c>
      <c r="P241" s="197" t="s">
        <v>18464</v>
      </c>
    </row>
    <row r="242" spans="2:16" ht="20.100000000000001" customHeight="1" x14ac:dyDescent="0.3">
      <c r="B242" s="9">
        <v>232</v>
      </c>
      <c r="C242" s="12" t="s">
        <v>38723</v>
      </c>
      <c r="D242" s="12" t="s">
        <v>7015</v>
      </c>
      <c r="E242" s="36" t="s">
        <v>10298</v>
      </c>
      <c r="F242" s="49">
        <v>4.7</v>
      </c>
      <c r="G242" s="49" t="s">
        <v>704</v>
      </c>
      <c r="H242" s="13" t="s">
        <v>4081</v>
      </c>
      <c r="I242" s="9">
        <v>2016</v>
      </c>
      <c r="J242" s="9"/>
      <c r="K242" s="45">
        <v>3911869007</v>
      </c>
      <c r="L242" s="45">
        <f>IF(K242/1024 &gt;1,K242/1024," ")</f>
        <v>3820184.5771484375</v>
      </c>
      <c r="M242" s="45">
        <f>IF(K242/1048576 &gt;1,K242/1048576," ")</f>
        <v>3730.649001121521</v>
      </c>
      <c r="N242" s="14">
        <f>IF(K242&gt;999999999,K242/1073741824," ")</f>
        <v>3.6432119151577353</v>
      </c>
      <c r="O242" s="220" t="s">
        <v>31925</v>
      </c>
      <c r="P242" s="197" t="s">
        <v>18464</v>
      </c>
    </row>
    <row r="243" spans="2:16" ht="20.100000000000001" customHeight="1" x14ac:dyDescent="0.3">
      <c r="B243" s="9">
        <v>233</v>
      </c>
      <c r="C243" s="7" t="s">
        <v>34091</v>
      </c>
      <c r="D243" s="281" t="s">
        <v>33902</v>
      </c>
      <c r="E243" s="36" t="s">
        <v>33903</v>
      </c>
      <c r="F243" s="81">
        <v>3.5</v>
      </c>
      <c r="G243" s="13" t="s">
        <v>704</v>
      </c>
      <c r="H243" s="13" t="s">
        <v>3740</v>
      </c>
      <c r="I243" s="79">
        <v>2022</v>
      </c>
      <c r="J243" s="79"/>
      <c r="K243" s="73">
        <v>5128531968</v>
      </c>
      <c r="L243" s="45">
        <f>IF(K243/1024 &gt;1,K243/1024," ")</f>
        <v>5008332</v>
      </c>
      <c r="M243" s="45">
        <f>IF(K243/1048576 &gt;1,K243/1048576," ")</f>
        <v>4890.94921875</v>
      </c>
      <c r="N243" s="14">
        <f>IF(K243&gt;999999999,K243/1073741824," ")</f>
        <v>4.7763175964355469</v>
      </c>
      <c r="O243" s="231" t="s">
        <v>33904</v>
      </c>
      <c r="P243" s="198"/>
    </row>
    <row r="244" spans="2:16" ht="20.100000000000001" customHeight="1" x14ac:dyDescent="0.3">
      <c r="B244" s="9">
        <v>234</v>
      </c>
      <c r="C244" s="7" t="s">
        <v>38722</v>
      </c>
      <c r="D244" s="7" t="s">
        <v>3118</v>
      </c>
      <c r="E244" s="36" t="s">
        <v>10297</v>
      </c>
      <c r="F244" s="51">
        <v>5.4</v>
      </c>
      <c r="G244" s="9" t="s">
        <v>704</v>
      </c>
      <c r="H244" s="9" t="s">
        <v>3740</v>
      </c>
      <c r="I244" s="9">
        <v>2011</v>
      </c>
      <c r="J244" s="9"/>
      <c r="K244" s="45">
        <v>1092000527</v>
      </c>
      <c r="L244" s="45">
        <f>IF(K244/1024 &gt;1,K244/1024," ")</f>
        <v>1066406.7646484375</v>
      </c>
      <c r="M244" s="45">
        <f>IF(K244/1048576 &gt;1,K244/1048576," ")</f>
        <v>1041.4128561019897</v>
      </c>
      <c r="N244" s="14">
        <f>IF(K244&gt;999999999,K244/1073741824," ")</f>
        <v>1.0170047422870994</v>
      </c>
      <c r="O244" s="230" t="s">
        <v>31924</v>
      </c>
      <c r="P244" s="197" t="s">
        <v>18464</v>
      </c>
    </row>
    <row r="245" spans="2:16" ht="20.100000000000001" customHeight="1" x14ac:dyDescent="0.3">
      <c r="B245" s="9">
        <v>235</v>
      </c>
      <c r="C245" s="29" t="s">
        <v>6508</v>
      </c>
      <c r="D245" s="12"/>
      <c r="E245" s="36"/>
      <c r="F245" s="49"/>
      <c r="G245" s="49" t="s">
        <v>704</v>
      </c>
      <c r="H245" s="9" t="s">
        <v>5871</v>
      </c>
      <c r="I245" s="9" t="s">
        <v>6509</v>
      </c>
      <c r="J245" s="9"/>
      <c r="K245" s="45">
        <v>3220014765</v>
      </c>
      <c r="L245" s="45">
        <f>IF(K245/1024 &gt;1,K245/1024," ")</f>
        <v>3144545.6689453125</v>
      </c>
      <c r="M245" s="45">
        <f>IF(K245/1048576 &gt;1,K245/1048576," ")</f>
        <v>3070.8453798294067</v>
      </c>
      <c r="N245" s="14">
        <f>IF(K245&gt;999999999,K245/1073741824," ")</f>
        <v>2.998872441239655</v>
      </c>
      <c r="O245" s="230"/>
      <c r="P245" s="232"/>
    </row>
    <row r="246" spans="2:16" ht="20.100000000000001" customHeight="1" x14ac:dyDescent="0.3">
      <c r="B246" s="9">
        <v>236</v>
      </c>
      <c r="C246" s="208" t="s">
        <v>38725</v>
      </c>
      <c r="D246" s="140" t="s">
        <v>8241</v>
      </c>
      <c r="E246" s="36" t="s">
        <v>13707</v>
      </c>
      <c r="F246" s="81">
        <v>7.3</v>
      </c>
      <c r="G246" s="13" t="s">
        <v>704</v>
      </c>
      <c r="H246" s="13" t="s">
        <v>5878</v>
      </c>
      <c r="I246" s="79">
        <v>2018</v>
      </c>
      <c r="J246" s="79"/>
      <c r="K246" s="73">
        <v>4868636672</v>
      </c>
      <c r="L246" s="90">
        <f>IF(K246/1024 &gt;1,K246/1024," ")</f>
        <v>4754528</v>
      </c>
      <c r="M246" s="90">
        <f>IF(K246/1048576 &gt;1,K246/1048576," ")</f>
        <v>4643.09375</v>
      </c>
      <c r="N246" s="91">
        <f>IF(K246&gt;999999999,K246/1073741824," ")</f>
        <v>4.534271240234375</v>
      </c>
      <c r="O246" s="230" t="s">
        <v>23726</v>
      </c>
      <c r="P246" s="197" t="s">
        <v>18464</v>
      </c>
    </row>
    <row r="247" spans="2:16" ht="20.100000000000001" customHeight="1" x14ac:dyDescent="0.3">
      <c r="B247" s="9">
        <v>237</v>
      </c>
      <c r="C247" s="7" t="s">
        <v>38502</v>
      </c>
      <c r="D247" s="7" t="s">
        <v>1552</v>
      </c>
      <c r="E247" s="36" t="s">
        <v>10699</v>
      </c>
      <c r="F247" s="51">
        <v>5.6</v>
      </c>
      <c r="G247" s="9"/>
      <c r="H247" s="9" t="s">
        <v>4066</v>
      </c>
      <c r="I247" s="9">
        <v>2006</v>
      </c>
      <c r="J247" s="9"/>
      <c r="K247" s="45">
        <v>735160320</v>
      </c>
      <c r="L247" s="45">
        <f>IF(K247/1024 &gt;1,K247/1024," ")</f>
        <v>717930</v>
      </c>
      <c r="M247" s="45">
        <f>IF(K247/1048576 &gt;1,K247/1048576," ")</f>
        <v>701.103515625</v>
      </c>
      <c r="N247" s="14" t="str">
        <f>IF(K247&gt;999999999,K247/1073741824," ")</f>
        <v xml:space="preserve"> </v>
      </c>
      <c r="O247" s="220" t="s">
        <v>31839</v>
      </c>
      <c r="P247" s="197" t="s">
        <v>18464</v>
      </c>
    </row>
    <row r="248" spans="2:16" ht="20.100000000000001" customHeight="1" x14ac:dyDescent="0.3">
      <c r="B248" s="9">
        <v>238</v>
      </c>
      <c r="C248" s="7" t="s">
        <v>38726</v>
      </c>
      <c r="D248" s="7" t="s">
        <v>3719</v>
      </c>
      <c r="E248" s="36" t="s">
        <v>10700</v>
      </c>
      <c r="F248" s="51">
        <v>5.4</v>
      </c>
      <c r="G248" s="9" t="s">
        <v>704</v>
      </c>
      <c r="H248" s="9" t="s">
        <v>3758</v>
      </c>
      <c r="I248" s="9">
        <v>2013</v>
      </c>
      <c r="J248" s="9"/>
      <c r="K248" s="45">
        <v>4130294593</v>
      </c>
      <c r="L248" s="45">
        <f>IF(K248/1024 &gt;1,K248/1024," ")</f>
        <v>4033490.8134765625</v>
      </c>
      <c r="M248" s="45">
        <f>IF(K248/1048576 &gt;1,K248/1048576," ")</f>
        <v>3938.9558725357056</v>
      </c>
      <c r="N248" s="14">
        <f>IF(K248&gt;999999999,K248/1073741824," ")</f>
        <v>3.84663659427315</v>
      </c>
      <c r="O248" s="220" t="s">
        <v>31927</v>
      </c>
      <c r="P248" s="197" t="s">
        <v>18464</v>
      </c>
    </row>
    <row r="249" spans="2:16" ht="20.100000000000001" customHeight="1" x14ac:dyDescent="0.3">
      <c r="B249" s="9">
        <v>239</v>
      </c>
      <c r="C249" s="4" t="s">
        <v>38727</v>
      </c>
      <c r="D249" s="7" t="s">
        <v>5185</v>
      </c>
      <c r="E249" s="36" t="s">
        <v>10701</v>
      </c>
      <c r="F249" s="49">
        <v>5</v>
      </c>
      <c r="G249" s="9" t="s">
        <v>704</v>
      </c>
      <c r="H249" s="9" t="s">
        <v>3763</v>
      </c>
      <c r="I249" s="9">
        <v>2013</v>
      </c>
      <c r="J249" s="9"/>
      <c r="K249" s="45">
        <v>4286660902</v>
      </c>
      <c r="L249" s="45">
        <f>IF(K249/1024 &gt;1,K249/1024," ")</f>
        <v>4186192.287109375</v>
      </c>
      <c r="M249" s="45">
        <f>IF(K249/1048576 &gt;1,K249/1048576," ")</f>
        <v>4088.078405380249</v>
      </c>
      <c r="N249" s="14">
        <f>IF(K249&gt;999999999,K249/1073741824," ")</f>
        <v>3.9922640677541494</v>
      </c>
      <c r="O249" s="220" t="s">
        <v>31928</v>
      </c>
      <c r="P249" s="197" t="s">
        <v>18464</v>
      </c>
    </row>
    <row r="250" spans="2:16" ht="20.100000000000001" customHeight="1" x14ac:dyDescent="0.3">
      <c r="B250" s="9">
        <v>240</v>
      </c>
      <c r="C250" s="7" t="s">
        <v>38503</v>
      </c>
      <c r="D250" s="7" t="s">
        <v>1553</v>
      </c>
      <c r="E250" s="36" t="s">
        <v>10702</v>
      </c>
      <c r="F250" s="51">
        <v>4.3</v>
      </c>
      <c r="G250" s="13"/>
      <c r="H250" s="13" t="s">
        <v>3750</v>
      </c>
      <c r="I250" s="9">
        <v>2008</v>
      </c>
      <c r="J250" s="9"/>
      <c r="K250" s="45">
        <v>1640605696</v>
      </c>
      <c r="L250" s="45">
        <f>IF(K250/1024 &gt;1,K250/1024," ")</f>
        <v>1602154</v>
      </c>
      <c r="M250" s="45">
        <f>IF(K250/1048576 &gt;1,K250/1048576," ")</f>
        <v>1564.603515625</v>
      </c>
      <c r="N250" s="14">
        <f>IF(K250&gt;999999999,K250/1073741824," ")</f>
        <v>1.5279331207275391</v>
      </c>
      <c r="O250" s="220" t="s">
        <v>31929</v>
      </c>
      <c r="P250" s="197" t="s">
        <v>31995</v>
      </c>
    </row>
    <row r="251" spans="2:16" ht="20.100000000000001" customHeight="1" x14ac:dyDescent="0.3">
      <c r="B251" s="9">
        <v>241</v>
      </c>
      <c r="C251" s="7" t="s">
        <v>38504</v>
      </c>
      <c r="D251" s="7" t="s">
        <v>1554</v>
      </c>
      <c r="E251" s="36" t="s">
        <v>10704</v>
      </c>
      <c r="F251" s="51">
        <v>3.5</v>
      </c>
      <c r="G251" s="9"/>
      <c r="H251" s="9" t="s">
        <v>4235</v>
      </c>
      <c r="I251" s="9">
        <v>2005</v>
      </c>
      <c r="J251" s="9"/>
      <c r="K251" s="45">
        <v>733954048</v>
      </c>
      <c r="L251" s="45">
        <f>IF(K251/1024 &gt;1,K251/1024," ")</f>
        <v>716752</v>
      </c>
      <c r="M251" s="45">
        <f>IF(K251/1048576 &gt;1,K251/1048576," ")</f>
        <v>699.953125</v>
      </c>
      <c r="N251" s="14" t="str">
        <f>IF(K251&gt;999999999,K251/1073741824," ")</f>
        <v xml:space="preserve"> </v>
      </c>
      <c r="O251" s="220" t="s">
        <v>31931</v>
      </c>
      <c r="P251" s="197" t="s">
        <v>18464</v>
      </c>
    </row>
    <row r="252" spans="2:16" ht="20.100000000000001" customHeight="1" x14ac:dyDescent="0.3">
      <c r="B252" s="9">
        <v>242</v>
      </c>
      <c r="C252" s="20" t="s">
        <v>38729</v>
      </c>
      <c r="D252" s="20" t="s">
        <v>7085</v>
      </c>
      <c r="E252" s="36" t="s">
        <v>10705</v>
      </c>
      <c r="F252" s="49">
        <v>7.2</v>
      </c>
      <c r="G252" s="49" t="s">
        <v>704</v>
      </c>
      <c r="H252" s="13" t="s">
        <v>5878</v>
      </c>
      <c r="I252" s="9">
        <v>2016</v>
      </c>
      <c r="J252" s="9"/>
      <c r="K252" s="45">
        <v>4649378280</v>
      </c>
      <c r="L252" s="45">
        <f>IF(K252/1024 &gt;1,K252/1024," ")</f>
        <v>4540408.4765625</v>
      </c>
      <c r="M252" s="45">
        <f>IF(K252/1048576 &gt;1,K252/1048576," ")</f>
        <v>4433.9926528930664</v>
      </c>
      <c r="N252" s="14">
        <f>IF(K252&gt;999999999,K252/1073741824," ")</f>
        <v>4.3300709500908852</v>
      </c>
      <c r="O252" s="220" t="s">
        <v>31932</v>
      </c>
      <c r="P252" s="197" t="s">
        <v>18464</v>
      </c>
    </row>
    <row r="253" spans="2:16" ht="20.100000000000001" customHeight="1" x14ac:dyDescent="0.3">
      <c r="B253" s="9">
        <v>243</v>
      </c>
      <c r="C253" s="7" t="s">
        <v>38734</v>
      </c>
      <c r="D253" s="7" t="s">
        <v>1555</v>
      </c>
      <c r="E253" s="36" t="s">
        <v>10710</v>
      </c>
      <c r="F253" s="51">
        <v>6.5</v>
      </c>
      <c r="G253" s="9" t="s">
        <v>704</v>
      </c>
      <c r="H253" s="9" t="s">
        <v>3740</v>
      </c>
      <c r="I253" s="9">
        <v>2008</v>
      </c>
      <c r="J253" s="9"/>
      <c r="K253" s="45">
        <v>8396064036</v>
      </c>
      <c r="L253" s="45">
        <f>IF(K253/1024 &gt;1,K253/1024," ")</f>
        <v>8199281.28515625</v>
      </c>
      <c r="M253" s="45">
        <f>IF(K253/1048576 &gt;1,K253/1048576," ")</f>
        <v>8007.1106300354004</v>
      </c>
      <c r="N253" s="14">
        <f>IF(K253&gt;999999999,K253/1073741824," ")</f>
        <v>7.8194439746439457</v>
      </c>
      <c r="O253" s="220" t="s">
        <v>31937</v>
      </c>
      <c r="P253" s="197" t="s">
        <v>18464</v>
      </c>
    </row>
    <row r="254" spans="2:16" ht="20.100000000000001" customHeight="1" x14ac:dyDescent="0.3">
      <c r="B254" s="9">
        <v>244</v>
      </c>
      <c r="C254" s="17" t="s">
        <v>38730</v>
      </c>
      <c r="D254" s="7" t="s">
        <v>1436</v>
      </c>
      <c r="E254" s="36" t="s">
        <v>10706</v>
      </c>
      <c r="F254" s="51">
        <v>6.3</v>
      </c>
      <c r="G254" s="21" t="s">
        <v>704</v>
      </c>
      <c r="H254" s="21" t="s">
        <v>3739</v>
      </c>
      <c r="I254" s="21">
        <v>2011</v>
      </c>
      <c r="J254" s="21"/>
      <c r="K254" s="25">
        <v>8543790074</v>
      </c>
      <c r="L254" s="45">
        <f>IF(K254/1024 &gt;1,K254/1024," ")</f>
        <v>8343544.994140625</v>
      </c>
      <c r="M254" s="45">
        <f>IF(K254/1048576 &gt;1,K254/1048576," ")</f>
        <v>8147.9931583404541</v>
      </c>
      <c r="N254" s="14">
        <f>IF(K254&gt;999999999,K254/1073741824," ")</f>
        <v>7.9570245686918497</v>
      </c>
      <c r="O254" s="220" t="s">
        <v>31933</v>
      </c>
      <c r="P254" s="197" t="s">
        <v>18464</v>
      </c>
    </row>
    <row r="255" spans="2:16" ht="20.100000000000001" customHeight="1" x14ac:dyDescent="0.3">
      <c r="B255" s="9">
        <v>245</v>
      </c>
      <c r="C255" s="7" t="s">
        <v>38731</v>
      </c>
      <c r="D255" s="66" t="s">
        <v>6711</v>
      </c>
      <c r="E255" s="36" t="s">
        <v>10707</v>
      </c>
      <c r="F255" s="49">
        <v>6.1</v>
      </c>
      <c r="G255" s="49" t="s">
        <v>704</v>
      </c>
      <c r="H255" s="13" t="s">
        <v>5878</v>
      </c>
      <c r="I255" s="9">
        <v>2016</v>
      </c>
      <c r="J255" s="9"/>
      <c r="K255" s="45">
        <v>3846148555</v>
      </c>
      <c r="L255" s="45">
        <f>IF(K255/1024 &gt;1,K255/1024," ")</f>
        <v>3756004.4482421875</v>
      </c>
      <c r="M255" s="45">
        <f>IF(K255/1048576 &gt;1,K255/1048576," ")</f>
        <v>3667.9730939865112</v>
      </c>
      <c r="N255" s="14">
        <f>IF(K255&gt;999999999,K255/1073741824," ")</f>
        <v>3.5820049745962024</v>
      </c>
      <c r="O255" s="220" t="s">
        <v>31934</v>
      </c>
      <c r="P255" s="197" t="s">
        <v>18464</v>
      </c>
    </row>
    <row r="256" spans="2:16" ht="20.100000000000001" customHeight="1" x14ac:dyDescent="0.3">
      <c r="B256" s="9">
        <v>246</v>
      </c>
      <c r="C256" s="20" t="s">
        <v>38733</v>
      </c>
      <c r="D256" s="74" t="s">
        <v>7219</v>
      </c>
      <c r="E256" s="36" t="s">
        <v>10709</v>
      </c>
      <c r="F256" s="81">
        <v>5.7</v>
      </c>
      <c r="G256" s="13" t="s">
        <v>704</v>
      </c>
      <c r="H256" s="13" t="s">
        <v>5892</v>
      </c>
      <c r="I256" s="79">
        <v>2016</v>
      </c>
      <c r="J256" s="79"/>
      <c r="K256" s="73">
        <v>1840166257</v>
      </c>
      <c r="L256" s="45">
        <f>IF(K256/1024 &gt;1,K256/1024," ")</f>
        <v>1797037.3603515625</v>
      </c>
      <c r="M256" s="45">
        <f>IF(K256/1048576 &gt;1,K256/1048576," ")</f>
        <v>1754.9192972183228</v>
      </c>
      <c r="N256" s="14">
        <f>IF(K256&gt;999999999,K256/1073741824," ")</f>
        <v>1.7137883761897683</v>
      </c>
      <c r="O256" s="220" t="s">
        <v>31936</v>
      </c>
      <c r="P256" s="197" t="s">
        <v>18464</v>
      </c>
    </row>
    <row r="257" spans="2:16" ht="20.100000000000001" customHeight="1" x14ac:dyDescent="0.3">
      <c r="B257" s="9">
        <v>247</v>
      </c>
      <c r="C257" s="7" t="s">
        <v>38505</v>
      </c>
      <c r="D257" s="7" t="s">
        <v>5445</v>
      </c>
      <c r="E257" s="36" t="s">
        <v>10711</v>
      </c>
      <c r="F257" s="49">
        <v>4.9000000000000004</v>
      </c>
      <c r="G257" s="9"/>
      <c r="H257" s="9" t="s">
        <v>3742</v>
      </c>
      <c r="I257" s="9">
        <v>2014</v>
      </c>
      <c r="J257" s="9"/>
      <c r="K257" s="45">
        <v>1814290432</v>
      </c>
      <c r="L257" s="45">
        <f>IF(K257/1024 &gt;1,K257/1024," ")</f>
        <v>1771768</v>
      </c>
      <c r="M257" s="45">
        <f>IF(K257/1048576 &gt;1,K257/1048576," ")</f>
        <v>1730.2421875</v>
      </c>
      <c r="N257" s="14">
        <f>IF(K257&gt;999999999,K257/1073741824," ")</f>
        <v>1.6896896362304688</v>
      </c>
      <c r="O257" s="220" t="s">
        <v>32218</v>
      </c>
      <c r="P257" s="197" t="s">
        <v>18464</v>
      </c>
    </row>
    <row r="258" spans="2:16" ht="20.100000000000001" customHeight="1" x14ac:dyDescent="0.3">
      <c r="B258" s="9">
        <v>248</v>
      </c>
      <c r="C258" s="20" t="s">
        <v>38506</v>
      </c>
      <c r="D258" s="74" t="s">
        <v>8149</v>
      </c>
      <c r="E258" s="36" t="s">
        <v>10712</v>
      </c>
      <c r="F258" s="81">
        <v>4.9000000000000004</v>
      </c>
      <c r="G258" s="13"/>
      <c r="H258" s="13" t="s">
        <v>4067</v>
      </c>
      <c r="I258" s="79">
        <v>2017</v>
      </c>
      <c r="J258" s="79"/>
      <c r="K258" s="73">
        <v>1558347776</v>
      </c>
      <c r="L258" s="45">
        <f>IF(K258/1024 &gt;1,K258/1024," ")</f>
        <v>1521824</v>
      </c>
      <c r="M258" s="45">
        <f>IF(K258/1048576 &gt;1,K258/1048576," ")</f>
        <v>1486.15625</v>
      </c>
      <c r="N258" s="14">
        <f>IF(K258&gt;999999999,K258/1073741824," ")</f>
        <v>1.451324462890625</v>
      </c>
      <c r="O258" s="220" t="s">
        <v>31938</v>
      </c>
      <c r="P258" s="197" t="s">
        <v>18464</v>
      </c>
    </row>
    <row r="259" spans="2:16" ht="20.100000000000001" customHeight="1" x14ac:dyDescent="0.3">
      <c r="B259" s="9">
        <v>249</v>
      </c>
      <c r="C259" s="7" t="s">
        <v>38735</v>
      </c>
      <c r="D259" s="7" t="s">
        <v>1556</v>
      </c>
      <c r="E259" s="36" t="s">
        <v>10713</v>
      </c>
      <c r="F259" s="51">
        <v>6.6</v>
      </c>
      <c r="G259" s="9" t="s">
        <v>704</v>
      </c>
      <c r="H259" s="9" t="s">
        <v>4005</v>
      </c>
      <c r="I259" s="9">
        <v>1958</v>
      </c>
      <c r="J259" s="9"/>
      <c r="K259" s="45">
        <v>2388334787</v>
      </c>
      <c r="L259" s="45">
        <f>IF(K259/1024 &gt;1,K259/1024," ")</f>
        <v>2332358.1904296875</v>
      </c>
      <c r="M259" s="45">
        <f>IF(K259/1048576 &gt;1,K259/1048576," ")</f>
        <v>2277.6935453414917</v>
      </c>
      <c r="N259" s="14">
        <f>IF(K259&gt;999999999,K259/1073741824," ")</f>
        <v>2.2243101028725505</v>
      </c>
      <c r="O259" s="220" t="s">
        <v>31939</v>
      </c>
      <c r="P259" s="197" t="s">
        <v>18464</v>
      </c>
    </row>
    <row r="260" spans="2:16" ht="20.100000000000001" customHeight="1" x14ac:dyDescent="0.3">
      <c r="B260" s="9">
        <v>250</v>
      </c>
      <c r="C260" s="7" t="s">
        <v>38736</v>
      </c>
      <c r="D260" s="7" t="s">
        <v>1557</v>
      </c>
      <c r="E260" s="36" t="s">
        <v>10715</v>
      </c>
      <c r="F260" s="51">
        <v>7.3</v>
      </c>
      <c r="G260" s="9" t="s">
        <v>704</v>
      </c>
      <c r="H260" s="9" t="s">
        <v>3740</v>
      </c>
      <c r="I260" s="9">
        <v>1991</v>
      </c>
      <c r="J260" s="9"/>
      <c r="K260" s="45">
        <v>4499271626</v>
      </c>
      <c r="L260" s="45">
        <f>IF(K260/1024 &gt;1,K260/1024," ")</f>
        <v>4393819.947265625</v>
      </c>
      <c r="M260" s="45">
        <f>IF(K260/1048576 &gt;1,K260/1048576," ")</f>
        <v>4290.8397922515869</v>
      </c>
      <c r="N260" s="14">
        <f>IF(K260&gt;999999999,K260/1073741824," ")</f>
        <v>4.1902732346206903</v>
      </c>
      <c r="O260" s="220" t="s">
        <v>31941</v>
      </c>
      <c r="P260" s="197" t="s">
        <v>18464</v>
      </c>
    </row>
    <row r="261" spans="2:16" ht="20.100000000000001" customHeight="1" x14ac:dyDescent="0.3">
      <c r="B261" s="9">
        <v>251</v>
      </c>
      <c r="C261" s="7" t="s">
        <v>38507</v>
      </c>
      <c r="D261" s="7" t="s">
        <v>1558</v>
      </c>
      <c r="E261" s="36" t="s">
        <v>10714</v>
      </c>
      <c r="F261" s="51">
        <v>4.5</v>
      </c>
      <c r="G261" s="9" t="s">
        <v>704</v>
      </c>
      <c r="H261" s="9" t="s">
        <v>4236</v>
      </c>
      <c r="I261" s="9">
        <v>1997</v>
      </c>
      <c r="J261" s="9"/>
      <c r="K261" s="45">
        <v>734883840</v>
      </c>
      <c r="L261" s="45">
        <f>IF(K261/1024 &gt;1,K261/1024," ")</f>
        <v>717660</v>
      </c>
      <c r="M261" s="45">
        <f>IF(K261/1048576 &gt;1,K261/1048576," ")</f>
        <v>700.83984375</v>
      </c>
      <c r="N261" s="14" t="str">
        <f>IF(K261&gt;999999999,K261/1073741824," ")</f>
        <v xml:space="preserve"> </v>
      </c>
      <c r="O261" s="220" t="s">
        <v>31940</v>
      </c>
      <c r="P261" s="197" t="s">
        <v>18464</v>
      </c>
    </row>
    <row r="262" spans="2:16" ht="20.100000000000001" customHeight="1" x14ac:dyDescent="0.3">
      <c r="B262" s="9">
        <v>252</v>
      </c>
      <c r="C262" s="12" t="s">
        <v>38737</v>
      </c>
      <c r="D262" s="12" t="s">
        <v>6007</v>
      </c>
      <c r="E262" s="36" t="s">
        <v>10716</v>
      </c>
      <c r="F262" s="49">
        <v>7.7</v>
      </c>
      <c r="G262" s="9" t="s">
        <v>704</v>
      </c>
      <c r="H262" s="9" t="s">
        <v>5871</v>
      </c>
      <c r="I262" s="9">
        <v>2014</v>
      </c>
      <c r="J262" s="9"/>
      <c r="K262" s="45">
        <v>4259995701</v>
      </c>
      <c r="L262" s="45">
        <f>IF(K262/1024 &gt;1,K262/1024," ")</f>
        <v>4160152.0517578125</v>
      </c>
      <c r="M262" s="45">
        <f>IF(K262/1048576 &gt;1,K262/1048576," ")</f>
        <v>4062.6484880447388</v>
      </c>
      <c r="N262" s="14">
        <f>IF(K262&gt;999999999,K262/1073741824," ")</f>
        <v>3.9674301641061902</v>
      </c>
      <c r="O262" s="220" t="s">
        <v>31942</v>
      </c>
      <c r="P262" s="197" t="s">
        <v>18464</v>
      </c>
    </row>
    <row r="263" spans="2:16" ht="20.100000000000001" customHeight="1" x14ac:dyDescent="0.3">
      <c r="B263" s="9">
        <v>253</v>
      </c>
      <c r="C263" s="12" t="s">
        <v>38738</v>
      </c>
      <c r="D263" s="20" t="s">
        <v>6166</v>
      </c>
      <c r="E263" s="36" t="s">
        <v>10717</v>
      </c>
      <c r="F263" s="49">
        <v>5.3</v>
      </c>
      <c r="G263" s="9" t="s">
        <v>704</v>
      </c>
      <c r="H263" s="9" t="s">
        <v>5892</v>
      </c>
      <c r="I263" s="9">
        <v>2013</v>
      </c>
      <c r="J263" s="9"/>
      <c r="K263" s="45">
        <v>6624973261</v>
      </c>
      <c r="L263" s="45">
        <f>IF(K263/1024 &gt;1,K263/1024," ")</f>
        <v>6469700.4501953125</v>
      </c>
      <c r="M263" s="45">
        <f>IF(K263/1048576 &gt;1,K263/1048576," ")</f>
        <v>6318.0668458938599</v>
      </c>
      <c r="N263" s="14">
        <f>IF(K263&gt;999999999,K263/1073741824," ")</f>
        <v>6.1699871541932225</v>
      </c>
      <c r="O263" s="220" t="s">
        <v>31943</v>
      </c>
      <c r="P263" s="197" t="s">
        <v>18464</v>
      </c>
    </row>
    <row r="264" spans="2:16" ht="20.100000000000001" customHeight="1" x14ac:dyDescent="0.3">
      <c r="B264" s="9">
        <v>254</v>
      </c>
      <c r="C264" s="7" t="s">
        <v>38741</v>
      </c>
      <c r="D264" s="7" t="s">
        <v>1559</v>
      </c>
      <c r="E264" s="36" t="s">
        <v>10720</v>
      </c>
      <c r="F264" s="51">
        <v>6.6</v>
      </c>
      <c r="G264" s="9" t="s">
        <v>704</v>
      </c>
      <c r="H264" s="9" t="s">
        <v>3968</v>
      </c>
      <c r="I264" s="9">
        <v>1949</v>
      </c>
      <c r="J264" s="9"/>
      <c r="K264" s="45">
        <v>8287355751</v>
      </c>
      <c r="L264" s="45">
        <f>IF(K264/1024 &gt;1,K264/1024," ")</f>
        <v>8093120.8505859375</v>
      </c>
      <c r="M264" s="45">
        <f>IF(K264/1048576 &gt;1,K264/1048576," ")</f>
        <v>7903.4383306503296</v>
      </c>
      <c r="N264" s="14">
        <f>IF(K264&gt;999999999,K264/1073741824," ")</f>
        <v>7.7182014947757125</v>
      </c>
      <c r="O264" s="220" t="s">
        <v>31946</v>
      </c>
      <c r="P264" s="197" t="s">
        <v>18464</v>
      </c>
    </row>
    <row r="265" spans="2:16" ht="20.100000000000001" customHeight="1" x14ac:dyDescent="0.3">
      <c r="B265" s="9">
        <v>255</v>
      </c>
      <c r="C265" s="7" t="s">
        <v>38739</v>
      </c>
      <c r="D265" s="7" t="s">
        <v>1560</v>
      </c>
      <c r="E265" s="36" t="s">
        <v>10718</v>
      </c>
      <c r="F265" s="51">
        <v>4.0999999999999996</v>
      </c>
      <c r="G265" s="9" t="s">
        <v>704</v>
      </c>
      <c r="H265" s="9" t="s">
        <v>4116</v>
      </c>
      <c r="I265" s="9">
        <v>2002</v>
      </c>
      <c r="J265" s="9"/>
      <c r="K265" s="45">
        <v>8539790006</v>
      </c>
      <c r="L265" s="45">
        <f>IF(K265/1024 &gt;1,K265/1024," ")</f>
        <v>8339638.677734375</v>
      </c>
      <c r="M265" s="45">
        <f>IF(K265/1048576 &gt;1,K265/1048576," ")</f>
        <v>8144.1783962249756</v>
      </c>
      <c r="N265" s="14">
        <f>IF(K265&gt;999999999,K265/1073741824," ")</f>
        <v>7.9532992150634527</v>
      </c>
      <c r="O265" s="220" t="s">
        <v>31944</v>
      </c>
      <c r="P265" s="197" t="s">
        <v>18464</v>
      </c>
    </row>
    <row r="266" spans="2:16" ht="20.100000000000001" customHeight="1" x14ac:dyDescent="0.3">
      <c r="B266" s="9">
        <v>256</v>
      </c>
      <c r="C266" s="28" t="s">
        <v>38508</v>
      </c>
      <c r="D266" s="12" t="s">
        <v>5961</v>
      </c>
      <c r="E266" s="36" t="s">
        <v>10721</v>
      </c>
      <c r="F266" s="49">
        <v>5.2</v>
      </c>
      <c r="G266" s="9"/>
      <c r="H266" s="9" t="s">
        <v>3982</v>
      </c>
      <c r="I266" s="9">
        <v>2014</v>
      </c>
      <c r="J266" s="9"/>
      <c r="K266" s="45">
        <v>1410750464</v>
      </c>
      <c r="L266" s="45">
        <f>IF(K266/1024 &gt;1,K266/1024," ")</f>
        <v>1377686</v>
      </c>
      <c r="M266" s="45">
        <f>IF(K266/1048576 &gt;1,K266/1048576," ")</f>
        <v>1345.396484375</v>
      </c>
      <c r="N266" s="14">
        <f>IF(K266&gt;999999999,K266/1073741824," ")</f>
        <v>1.3138637542724609</v>
      </c>
      <c r="O266" s="220" t="s">
        <v>31947</v>
      </c>
      <c r="P266" s="197" t="s">
        <v>18464</v>
      </c>
    </row>
    <row r="267" spans="2:16" ht="20.100000000000001" customHeight="1" x14ac:dyDescent="0.3">
      <c r="B267" s="9">
        <v>257</v>
      </c>
      <c r="C267" s="7" t="s">
        <v>38743</v>
      </c>
      <c r="D267" s="7" t="s">
        <v>1561</v>
      </c>
      <c r="E267" s="36" t="s">
        <v>10723</v>
      </c>
      <c r="F267" s="51">
        <v>6.7</v>
      </c>
      <c r="G267" s="9" t="s">
        <v>704</v>
      </c>
      <c r="H267" s="9" t="s">
        <v>4005</v>
      </c>
      <c r="I267" s="9">
        <v>1955</v>
      </c>
      <c r="J267" s="9"/>
      <c r="K267" s="45">
        <v>8543320228</v>
      </c>
      <c r="L267" s="45">
        <f>IF(K267/1024 &gt;1,K267/1024," ")</f>
        <v>8343086.16015625</v>
      </c>
      <c r="M267" s="45">
        <f>IF(K267/1048576 &gt;1,K267/1048576," ")</f>
        <v>8147.5450782775879</v>
      </c>
      <c r="N267" s="14">
        <f>IF(K267&gt;999999999,K267/1073741824," ")</f>
        <v>7.9565869905054569</v>
      </c>
      <c r="O267" s="220" t="s">
        <v>31949</v>
      </c>
      <c r="P267" s="197" t="s">
        <v>18464</v>
      </c>
    </row>
    <row r="268" spans="2:16" ht="20.100000000000001" customHeight="1" x14ac:dyDescent="0.3">
      <c r="B268" s="9">
        <v>258</v>
      </c>
      <c r="C268" s="7" t="s">
        <v>38742</v>
      </c>
      <c r="D268" s="7" t="s">
        <v>1562</v>
      </c>
      <c r="E268" s="36" t="s">
        <v>10722</v>
      </c>
      <c r="F268" s="51">
        <v>5.3</v>
      </c>
      <c r="G268" s="9" t="s">
        <v>704</v>
      </c>
      <c r="H268" s="9" t="s">
        <v>3740</v>
      </c>
      <c r="I268" s="9">
        <v>2001</v>
      </c>
      <c r="J268" s="9"/>
      <c r="K268" s="45">
        <v>8438823112</v>
      </c>
      <c r="L268" s="45">
        <f>IF(K268/1024 &gt;1,K268/1024," ")</f>
        <v>8241038.1953125</v>
      </c>
      <c r="M268" s="45">
        <f>IF(K268/1048576 &gt;1,K268/1048576," ")</f>
        <v>8047.8888626098633</v>
      </c>
      <c r="N268" s="14">
        <f>IF(K268&gt;999999999,K268/1073741824," ")</f>
        <v>7.8592664673924446</v>
      </c>
      <c r="O268" s="220" t="s">
        <v>31948</v>
      </c>
      <c r="P268" s="197" t="s">
        <v>18464</v>
      </c>
    </row>
    <row r="269" spans="2:16" ht="20.100000000000001" customHeight="1" x14ac:dyDescent="0.3">
      <c r="B269" s="9">
        <v>259</v>
      </c>
      <c r="C269" s="7" t="s">
        <v>38721</v>
      </c>
      <c r="D269" s="7" t="s">
        <v>850</v>
      </c>
      <c r="E269" s="36" t="s">
        <v>10296</v>
      </c>
      <c r="F269" s="51">
        <v>7.3</v>
      </c>
      <c r="G269" s="9" t="s">
        <v>704</v>
      </c>
      <c r="H269" s="13" t="s">
        <v>3756</v>
      </c>
      <c r="I269" s="9">
        <v>2002</v>
      </c>
      <c r="J269" s="9"/>
      <c r="K269" s="73">
        <v>3047391232</v>
      </c>
      <c r="L269" s="90">
        <f>IF(K269/1024 &gt;1,K269/1024," ")</f>
        <v>2975968</v>
      </c>
      <c r="M269" s="90">
        <f>IF(K269/1048576 &gt;1,K269/1048576," ")</f>
        <v>2906.21875</v>
      </c>
      <c r="N269" s="91">
        <f>IF(K269&gt;999999999,K269/1073741824," ")</f>
        <v>2.838104248046875</v>
      </c>
      <c r="O269" s="220" t="s">
        <v>31923</v>
      </c>
      <c r="P269" s="197" t="s">
        <v>18464</v>
      </c>
    </row>
    <row r="270" spans="2:16" ht="20.100000000000001" customHeight="1" x14ac:dyDescent="0.3">
      <c r="B270" s="9">
        <v>260</v>
      </c>
      <c r="C270" s="20" t="s">
        <v>38744</v>
      </c>
      <c r="D270" s="74" t="s">
        <v>3510</v>
      </c>
      <c r="E270" s="36" t="s">
        <v>10724</v>
      </c>
      <c r="F270" s="81">
        <v>5.2</v>
      </c>
      <c r="G270" s="13" t="s">
        <v>704</v>
      </c>
      <c r="H270" s="13" t="s">
        <v>3782</v>
      </c>
      <c r="I270" s="79">
        <v>2019</v>
      </c>
      <c r="J270" s="79"/>
      <c r="K270" s="73">
        <v>4872552448</v>
      </c>
      <c r="L270" s="45">
        <f>IF(K270/1024 &gt;1,K270/1024," ")</f>
        <v>4758352</v>
      </c>
      <c r="M270" s="45">
        <f>IF(K270/1048576 &gt;1,K270/1048576," ")</f>
        <v>4646.828125</v>
      </c>
      <c r="N270" s="14">
        <f>IF(K270&gt;999999999,K270/1073741824," ")</f>
        <v>4.5379180908203125</v>
      </c>
      <c r="O270" s="220" t="s">
        <v>31950</v>
      </c>
      <c r="P270" s="232" t="s">
        <v>18464</v>
      </c>
    </row>
    <row r="271" spans="2:16" ht="20.100000000000001" customHeight="1" x14ac:dyDescent="0.3">
      <c r="B271" s="9">
        <v>261</v>
      </c>
      <c r="C271" s="20" t="s">
        <v>34090</v>
      </c>
      <c r="D271" s="281" t="s">
        <v>33905</v>
      </c>
      <c r="E271" s="36" t="s">
        <v>33906</v>
      </c>
      <c r="F271" s="131">
        <v>4.5</v>
      </c>
      <c r="G271" s="13" t="s">
        <v>704</v>
      </c>
      <c r="H271" s="13" t="s">
        <v>3756</v>
      </c>
      <c r="I271" s="79">
        <v>2021</v>
      </c>
      <c r="J271" s="79"/>
      <c r="K271" s="73">
        <v>5027495936</v>
      </c>
      <c r="L271" s="45">
        <f>IF(K271/1024 &gt;1,K271/1024," ")</f>
        <v>4909664</v>
      </c>
      <c r="M271" s="45">
        <f>IF(K271/1048576 &gt;1,K271/1048576," ")</f>
        <v>4794.59375</v>
      </c>
      <c r="N271" s="14">
        <f>IF(K271&gt;999999999,K271/1073741824," ")</f>
        <v>4.682220458984375</v>
      </c>
      <c r="O271" s="231" t="s">
        <v>33907</v>
      </c>
      <c r="P271" s="198"/>
    </row>
    <row r="272" spans="2:16" ht="20.100000000000001" customHeight="1" x14ac:dyDescent="0.3">
      <c r="B272" s="9">
        <v>262</v>
      </c>
      <c r="C272" s="29" t="s">
        <v>38745</v>
      </c>
      <c r="D272" s="74" t="s">
        <v>8989</v>
      </c>
      <c r="E272" s="36" t="s">
        <v>10725</v>
      </c>
      <c r="F272" s="131">
        <v>6.6</v>
      </c>
      <c r="G272" s="13"/>
      <c r="H272" s="13" t="s">
        <v>3756</v>
      </c>
      <c r="I272" s="133">
        <v>2019</v>
      </c>
      <c r="J272" s="74"/>
      <c r="K272" s="73">
        <v>3097722880</v>
      </c>
      <c r="L272" s="45">
        <f>IF(K272/1024 &gt;1,K272/1024," ")</f>
        <v>3025120</v>
      </c>
      <c r="M272" s="45">
        <f>IF(K272/1048576 &gt;1,K272/1048576," ")</f>
        <v>2954.21875</v>
      </c>
      <c r="N272" s="14">
        <f>IF(K272&gt;999999999,K272/1073741824," ")</f>
        <v>2.884979248046875</v>
      </c>
      <c r="O272" s="230" t="s">
        <v>31951</v>
      </c>
      <c r="P272" s="197" t="s">
        <v>18464</v>
      </c>
    </row>
    <row r="273" spans="2:16" ht="20.100000000000001" customHeight="1" x14ac:dyDescent="0.3">
      <c r="B273" s="9">
        <v>263</v>
      </c>
      <c r="C273" s="7" t="s">
        <v>38732</v>
      </c>
      <c r="D273" s="7" t="s">
        <v>3140</v>
      </c>
      <c r="E273" s="36" t="s">
        <v>10708</v>
      </c>
      <c r="F273" s="51">
        <v>5.4</v>
      </c>
      <c r="G273" s="9" t="s">
        <v>704</v>
      </c>
      <c r="H273" s="9" t="s">
        <v>3740</v>
      </c>
      <c r="I273" s="9">
        <v>2010</v>
      </c>
      <c r="J273" s="9"/>
      <c r="K273" s="45">
        <v>2472032833</v>
      </c>
      <c r="L273" s="45">
        <f>IF(K273/1024 &gt;1,K273/1024," ")</f>
        <v>2414094.5634765625</v>
      </c>
      <c r="M273" s="45">
        <f>IF(K273/1048576 &gt;1,K273/1048576," ")</f>
        <v>2357.5142221450806</v>
      </c>
      <c r="N273" s="14">
        <f>IF(K273&gt;999999999,K273/1073741824," ")</f>
        <v>2.3022599825635552</v>
      </c>
      <c r="O273" s="220" t="s">
        <v>31935</v>
      </c>
      <c r="P273" s="197" t="s">
        <v>18464</v>
      </c>
    </row>
    <row r="274" spans="2:16" ht="20.100000000000001" customHeight="1" x14ac:dyDescent="0.3">
      <c r="B274" s="9">
        <v>264</v>
      </c>
      <c r="C274" s="48" t="s">
        <v>38509</v>
      </c>
      <c r="D274" s="85" t="s">
        <v>8968</v>
      </c>
      <c r="E274" s="36" t="s">
        <v>10726</v>
      </c>
      <c r="F274" s="81">
        <v>4.5999999999999996</v>
      </c>
      <c r="G274" s="13"/>
      <c r="H274" s="13" t="s">
        <v>3738</v>
      </c>
      <c r="I274" s="79">
        <v>2020</v>
      </c>
      <c r="J274" s="79"/>
      <c r="K274" s="73">
        <v>1609781248</v>
      </c>
      <c r="L274" s="45">
        <f>IF(K274/1024 &gt;1,K274/1024," ")</f>
        <v>1572052</v>
      </c>
      <c r="M274" s="45">
        <f>IF(K274/1048576 &gt;1,K274/1048576," ")</f>
        <v>1535.20703125</v>
      </c>
      <c r="N274" s="14">
        <f>IF(K274&gt;999999999,K274/1073741824," ")</f>
        <v>1.4992256164550781</v>
      </c>
      <c r="O274" s="220" t="s">
        <v>31952</v>
      </c>
      <c r="P274" s="197" t="s">
        <v>18464</v>
      </c>
    </row>
    <row r="275" spans="2:16" ht="20.100000000000001" customHeight="1" x14ac:dyDescent="0.3">
      <c r="B275" s="9">
        <v>265</v>
      </c>
      <c r="C275" s="7" t="s">
        <v>38510</v>
      </c>
      <c r="D275" s="74" t="s">
        <v>8628</v>
      </c>
      <c r="E275" s="36" t="s">
        <v>10727</v>
      </c>
      <c r="F275" s="81">
        <v>4.4000000000000004</v>
      </c>
      <c r="G275" s="13"/>
      <c r="H275" s="13" t="s">
        <v>3775</v>
      </c>
      <c r="I275" s="79">
        <v>2019</v>
      </c>
      <c r="J275" s="79"/>
      <c r="K275" s="73">
        <v>1609965568</v>
      </c>
      <c r="L275" s="45">
        <f>IF(K275/1024 &gt;1,K275/1024," ")</f>
        <v>1572232</v>
      </c>
      <c r="M275" s="45">
        <f>IF(K275/1048576 &gt;1,K275/1048576," ")</f>
        <v>1535.3828125</v>
      </c>
      <c r="N275" s="14">
        <f>IF(K275&gt;999999999,K275/1073741824," ")</f>
        <v>1.4993972778320313</v>
      </c>
      <c r="O275" s="220" t="s">
        <v>31953</v>
      </c>
      <c r="P275" s="197" t="s">
        <v>31996</v>
      </c>
    </row>
    <row r="276" spans="2:16" ht="20.100000000000001" customHeight="1" x14ac:dyDescent="0.3">
      <c r="B276" s="9">
        <v>266</v>
      </c>
      <c r="C276" s="7" t="s">
        <v>38511</v>
      </c>
      <c r="D276" s="7" t="s">
        <v>1563</v>
      </c>
      <c r="E276" s="36" t="s">
        <v>10728</v>
      </c>
      <c r="F276" s="51">
        <v>5.4</v>
      </c>
      <c r="G276" s="9"/>
      <c r="H276" s="9" t="s">
        <v>4097</v>
      </c>
      <c r="I276" s="9">
        <v>1997</v>
      </c>
      <c r="J276" s="9"/>
      <c r="K276" s="45">
        <v>705486848</v>
      </c>
      <c r="L276" s="45">
        <f>IF(K276/1024 &gt;1,K276/1024," ")</f>
        <v>688952</v>
      </c>
      <c r="M276" s="45">
        <f>IF(K276/1048576 &gt;1,K276/1048576," ")</f>
        <v>672.8046875</v>
      </c>
      <c r="N276" s="14" t="str">
        <f>IF(K276&gt;999999999,K276/1073741824," ")</f>
        <v xml:space="preserve"> </v>
      </c>
      <c r="O276" s="230" t="s">
        <v>31954</v>
      </c>
      <c r="P276" s="197" t="s">
        <v>18464</v>
      </c>
    </row>
    <row r="277" spans="2:16" ht="20.100000000000001" customHeight="1" x14ac:dyDescent="0.3">
      <c r="B277" s="9">
        <v>267</v>
      </c>
      <c r="C277" s="7" t="s">
        <v>38512</v>
      </c>
      <c r="D277" s="7" t="s">
        <v>1551</v>
      </c>
      <c r="E277" s="36" t="s">
        <v>10729</v>
      </c>
      <c r="F277" s="51">
        <v>3.7</v>
      </c>
      <c r="G277" s="9"/>
      <c r="H277" s="9" t="s">
        <v>4239</v>
      </c>
      <c r="I277" s="9">
        <v>2005</v>
      </c>
      <c r="J277" s="9"/>
      <c r="K277" s="45">
        <v>733735454</v>
      </c>
      <c r="L277" s="45">
        <f>IF(K277/1024 &gt;1,K277/1024," ")</f>
        <v>716538.529296875</v>
      </c>
      <c r="M277" s="45">
        <f>IF(K277/1048576 &gt;1,K277/1048576," ")</f>
        <v>699.74465751647949</v>
      </c>
      <c r="N277" s="14" t="str">
        <f>IF(K277&gt;999999999,K277/1073741824," ")</f>
        <v xml:space="preserve"> </v>
      </c>
      <c r="O277" s="220" t="s">
        <v>31955</v>
      </c>
      <c r="P277" s="197" t="s">
        <v>18464</v>
      </c>
    </row>
    <row r="278" spans="2:16" ht="20.100000000000001" customHeight="1" x14ac:dyDescent="0.3">
      <c r="B278" s="9">
        <v>268</v>
      </c>
      <c r="C278" s="29" t="s">
        <v>38746</v>
      </c>
      <c r="D278" s="12" t="s">
        <v>6559</v>
      </c>
      <c r="E278" s="36" t="s">
        <v>10730</v>
      </c>
      <c r="F278" s="49">
        <v>4.4000000000000004</v>
      </c>
      <c r="G278" s="49" t="s">
        <v>704</v>
      </c>
      <c r="H278" s="9" t="s">
        <v>5892</v>
      </c>
      <c r="I278" s="9">
        <v>2015</v>
      </c>
      <c r="J278" s="9"/>
      <c r="K278" s="45">
        <v>1980502962</v>
      </c>
      <c r="L278" s="45">
        <f>IF(K278/1024 &gt;1,K278/1024," ")</f>
        <v>1934084.923828125</v>
      </c>
      <c r="M278" s="45">
        <f>IF(K278/1048576 &gt;1,K278/1048576," ")</f>
        <v>1888.7548084259033</v>
      </c>
      <c r="N278" s="14">
        <f>IF(K278&gt;999999999,K278/1073741824," ")</f>
        <v>1.8444871176034212</v>
      </c>
      <c r="O278" s="194" t="s">
        <v>31956</v>
      </c>
      <c r="P278" s="197" t="s">
        <v>18464</v>
      </c>
    </row>
    <row r="279" spans="2:16" ht="20.100000000000001" customHeight="1" x14ac:dyDescent="0.3">
      <c r="B279" s="9">
        <v>269</v>
      </c>
      <c r="C279" s="7" t="s">
        <v>38747</v>
      </c>
      <c r="D279" s="7" t="s">
        <v>4522</v>
      </c>
      <c r="E279" s="36" t="s">
        <v>10731</v>
      </c>
      <c r="F279" s="51">
        <v>6.7</v>
      </c>
      <c r="G279" s="9" t="s">
        <v>704</v>
      </c>
      <c r="H279" s="9" t="s">
        <v>3744</v>
      </c>
      <c r="I279" s="9">
        <v>2014</v>
      </c>
      <c r="J279" s="9"/>
      <c r="K279" s="45">
        <v>4183777091</v>
      </c>
      <c r="L279" s="45">
        <f>IF(K279/1024 &gt;1,K279/1024," ")</f>
        <v>4085719.8154296875</v>
      </c>
      <c r="M279" s="45">
        <f>IF(K279/1048576 &gt;1,K279/1048576," ")</f>
        <v>3989.9607572555542</v>
      </c>
      <c r="N279" s="14">
        <f>IF(K279&gt;999999999,K279/1073741824," ")</f>
        <v>3.8964460520073771</v>
      </c>
      <c r="O279" s="220" t="s">
        <v>31957</v>
      </c>
      <c r="P279" s="232" t="s">
        <v>18464</v>
      </c>
    </row>
    <row r="280" spans="2:16" ht="20.100000000000001" customHeight="1" x14ac:dyDescent="0.3">
      <c r="B280" s="9">
        <v>270</v>
      </c>
      <c r="C280" s="47" t="s">
        <v>38748</v>
      </c>
      <c r="D280" s="12" t="s">
        <v>18437</v>
      </c>
      <c r="E280" s="36" t="s">
        <v>18438</v>
      </c>
      <c r="F280" s="81">
        <v>6.3</v>
      </c>
      <c r="G280" s="13"/>
      <c r="H280" s="13" t="s">
        <v>3744</v>
      </c>
      <c r="I280" s="79">
        <v>2019</v>
      </c>
      <c r="J280" s="79"/>
      <c r="K280" s="73">
        <v>4146618368</v>
      </c>
      <c r="L280" s="45">
        <f>IF(K280/1024 &gt;1,K280/1024," ")</f>
        <v>4049432</v>
      </c>
      <c r="M280" s="45">
        <f>IF(K280/1048576 &gt;1,K280/1048576," ")</f>
        <v>3954.5234375</v>
      </c>
      <c r="N280" s="14">
        <f>IF(K280&gt;999999999,K280/1073741824," ")</f>
        <v>3.8618392944335938</v>
      </c>
      <c r="O280" s="231" t="s">
        <v>18439</v>
      </c>
      <c r="P280" s="232" t="s">
        <v>18464</v>
      </c>
    </row>
    <row r="281" spans="2:16" ht="20.100000000000001" customHeight="1" x14ac:dyDescent="0.3">
      <c r="B281" s="9">
        <v>271</v>
      </c>
      <c r="C281" s="48" t="s">
        <v>38749</v>
      </c>
      <c r="D281" s="20" t="s">
        <v>6333</v>
      </c>
      <c r="E281" s="36" t="s">
        <v>10732</v>
      </c>
      <c r="F281" s="49">
        <v>4.3</v>
      </c>
      <c r="G281" s="49"/>
      <c r="H281" s="9" t="s">
        <v>5892</v>
      </c>
      <c r="I281" s="9">
        <v>2013</v>
      </c>
      <c r="J281" s="9"/>
      <c r="K281" s="45">
        <v>3891953383</v>
      </c>
      <c r="L281" s="45">
        <f>IF(K281/1024 &gt;1,K281/1024," ")</f>
        <v>3800735.7255859375</v>
      </c>
      <c r="M281" s="45">
        <f>IF(K281/1048576 &gt;1,K281/1048576," ")</f>
        <v>3711.6559820175171</v>
      </c>
      <c r="N281" s="14">
        <f>IF(K281&gt;999999999,K281/1073741824," ")</f>
        <v>3.6246640449389815</v>
      </c>
      <c r="O281" s="230" t="s">
        <v>31958</v>
      </c>
      <c r="P281" s="197" t="s">
        <v>18464</v>
      </c>
    </row>
    <row r="282" spans="2:16" ht="20.100000000000001" customHeight="1" x14ac:dyDescent="0.3">
      <c r="B282" s="9">
        <v>272</v>
      </c>
      <c r="C282" s="7" t="s">
        <v>38513</v>
      </c>
      <c r="D282" s="7" t="s">
        <v>5584</v>
      </c>
      <c r="E282" s="36" t="s">
        <v>10733</v>
      </c>
      <c r="F282" s="49">
        <v>4.0999999999999996</v>
      </c>
      <c r="G282" s="9" t="s">
        <v>704</v>
      </c>
      <c r="H282" s="9" t="s">
        <v>3738</v>
      </c>
      <c r="I282" s="9">
        <v>2011</v>
      </c>
      <c r="J282" s="9"/>
      <c r="K282" s="45">
        <v>1470468096</v>
      </c>
      <c r="L282" s="45">
        <f>IF(K282/1024 &gt;1,K282/1024," ")</f>
        <v>1436004</v>
      </c>
      <c r="M282" s="45">
        <f>IF(K282/1048576 &gt;1,K282/1048576," ")</f>
        <v>1402.34765625</v>
      </c>
      <c r="N282" s="14">
        <f>IF(K282&gt;999999999,K282/1073741824," ")</f>
        <v>1.3694801330566406</v>
      </c>
      <c r="O282" s="220" t="s">
        <v>31959</v>
      </c>
      <c r="P282" s="232" t="s">
        <v>18464</v>
      </c>
    </row>
    <row r="283" spans="2:16" ht="20.100000000000001" customHeight="1" x14ac:dyDescent="0.3">
      <c r="B283" s="9">
        <v>273</v>
      </c>
      <c r="C283" s="28" t="s">
        <v>38750</v>
      </c>
      <c r="D283" s="7" t="s">
        <v>5321</v>
      </c>
      <c r="E283" s="36" t="s">
        <v>10734</v>
      </c>
      <c r="F283" s="49">
        <v>4.8</v>
      </c>
      <c r="G283" s="9" t="s">
        <v>704</v>
      </c>
      <c r="H283" s="9" t="s">
        <v>3740</v>
      </c>
      <c r="I283" s="9">
        <v>2015</v>
      </c>
      <c r="J283" s="9"/>
      <c r="K283" s="45">
        <v>3037988666</v>
      </c>
      <c r="L283" s="45">
        <f>IF(K283/1024 &gt;1,K283/1024," ")</f>
        <v>2966785.806640625</v>
      </c>
      <c r="M283" s="45">
        <f>IF(K283/1048576 &gt;1,K283/1048576," ")</f>
        <v>2897.2517642974854</v>
      </c>
      <c r="N283" s="14">
        <f>IF(K283&gt;999999999,K283/1073741824," ")</f>
        <v>2.829347426071763</v>
      </c>
      <c r="O283" s="220" t="s">
        <v>31960</v>
      </c>
      <c r="P283" s="197" t="s">
        <v>18464</v>
      </c>
    </row>
    <row r="284" spans="2:16" ht="20.100000000000001" customHeight="1" x14ac:dyDescent="0.3">
      <c r="B284" s="9">
        <v>274</v>
      </c>
      <c r="C284" s="7" t="s">
        <v>6917</v>
      </c>
      <c r="D284" s="331"/>
      <c r="E284" s="7"/>
      <c r="F284" s="49"/>
      <c r="G284" s="9"/>
      <c r="H284" s="9" t="s">
        <v>4192</v>
      </c>
      <c r="I284" s="9"/>
      <c r="J284" s="9"/>
      <c r="K284" s="45">
        <v>505380864</v>
      </c>
      <c r="L284" s="45">
        <f>IF(K284/1024 &gt;1,K284/1024," ")</f>
        <v>493536</v>
      </c>
      <c r="M284" s="45">
        <f>IF(K284/1048576 &gt;1,K284/1048576," ")</f>
        <v>481.96875</v>
      </c>
      <c r="N284" s="14" t="str">
        <f>IF(K284&gt;999999999,K284/1073741824," ")</f>
        <v xml:space="preserve"> </v>
      </c>
      <c r="O284" s="230"/>
    </row>
    <row r="285" spans="2:16" ht="20.100000000000001" customHeight="1" x14ac:dyDescent="0.3">
      <c r="B285" s="9">
        <v>275</v>
      </c>
      <c r="C285" s="20" t="s">
        <v>38752</v>
      </c>
      <c r="D285" s="74" t="s">
        <v>8158</v>
      </c>
      <c r="E285" s="36" t="s">
        <v>10736</v>
      </c>
      <c r="F285" s="81">
        <v>5.7</v>
      </c>
      <c r="G285" s="13" t="s">
        <v>704</v>
      </c>
      <c r="H285" s="13" t="s">
        <v>3737</v>
      </c>
      <c r="I285" s="79">
        <v>2006</v>
      </c>
      <c r="J285" s="79"/>
      <c r="K285" s="73">
        <v>3978025511</v>
      </c>
      <c r="L285" s="45">
        <f>IF(K285/1024 &gt;1,K285/1024," ")</f>
        <v>3884790.5380859375</v>
      </c>
      <c r="M285" s="45">
        <f>IF(K285/1048576 &gt;1,K285/1048576," ")</f>
        <v>3793.7407598495483</v>
      </c>
      <c r="N285" s="14">
        <f>IF(K285&gt;999999999,K285/1073741824," ")</f>
        <v>3.7048249607905746</v>
      </c>
      <c r="O285" s="220" t="s">
        <v>31962</v>
      </c>
      <c r="P285" s="197" t="s">
        <v>31998</v>
      </c>
    </row>
    <row r="286" spans="2:16" ht="20.100000000000001" customHeight="1" x14ac:dyDescent="0.3">
      <c r="B286" s="9">
        <v>276</v>
      </c>
      <c r="C286" s="17" t="s">
        <v>38751</v>
      </c>
      <c r="D286" s="17" t="s">
        <v>1437</v>
      </c>
      <c r="E286" s="36" t="s">
        <v>10735</v>
      </c>
      <c r="F286" s="51">
        <v>5.2</v>
      </c>
      <c r="G286" s="13" t="s">
        <v>704</v>
      </c>
      <c r="H286" s="13" t="s">
        <v>3743</v>
      </c>
      <c r="I286" s="21">
        <v>2010</v>
      </c>
      <c r="J286" s="21"/>
      <c r="K286" s="73">
        <v>3920483899</v>
      </c>
      <c r="L286" s="45">
        <f>IF(K286/1024 &gt;1,K286/1024," ")</f>
        <v>3828597.5576171875</v>
      </c>
      <c r="M286" s="45">
        <f>IF(K286/1048576 &gt;1,K286/1048576," ")</f>
        <v>3738.8648023605347</v>
      </c>
      <c r="N286" s="14">
        <f>IF(K286&gt;999999999,K286/1073741824," ")</f>
        <v>3.6512351585552096</v>
      </c>
      <c r="O286" s="220" t="s">
        <v>31961</v>
      </c>
      <c r="P286" s="197" t="s">
        <v>31997</v>
      </c>
    </row>
    <row r="287" spans="2:16" ht="20.100000000000001" customHeight="1" x14ac:dyDescent="0.3">
      <c r="B287" s="9">
        <v>277</v>
      </c>
      <c r="C287" s="7" t="s">
        <v>38753</v>
      </c>
      <c r="D287" s="74" t="s">
        <v>8273</v>
      </c>
      <c r="E287" s="36" t="s">
        <v>10737</v>
      </c>
      <c r="F287" s="81">
        <v>5.8</v>
      </c>
      <c r="G287" s="13" t="s">
        <v>704</v>
      </c>
      <c r="H287" s="13" t="s">
        <v>5892</v>
      </c>
      <c r="I287" s="79">
        <v>2018</v>
      </c>
      <c r="J287" s="79"/>
      <c r="K287" s="73">
        <v>5241479168</v>
      </c>
      <c r="L287" s="45">
        <f>IF(K287/1024 &gt;1,K287/1024," ")</f>
        <v>5118632</v>
      </c>
      <c r="M287" s="45">
        <f>IF(K287/1048576 &gt;1,K287/1048576," ")</f>
        <v>4998.6640625</v>
      </c>
      <c r="N287" s="14">
        <f>IF(K287&gt;999999999,K287/1073741824," ")</f>
        <v>4.8815078735351563</v>
      </c>
      <c r="O287" s="220" t="s">
        <v>31963</v>
      </c>
      <c r="P287" s="197" t="s">
        <v>18464</v>
      </c>
    </row>
    <row r="288" spans="2:16" ht="20.100000000000001" customHeight="1" x14ac:dyDescent="0.3">
      <c r="B288" s="9">
        <v>278</v>
      </c>
      <c r="C288" s="28" t="s">
        <v>38755</v>
      </c>
      <c r="D288" s="7" t="s">
        <v>3693</v>
      </c>
      <c r="E288" s="36" t="s">
        <v>10739</v>
      </c>
      <c r="F288" s="51">
        <v>5.3</v>
      </c>
      <c r="G288" s="9" t="s">
        <v>704</v>
      </c>
      <c r="H288" s="9" t="s">
        <v>4240</v>
      </c>
      <c r="I288" s="9">
        <v>2011</v>
      </c>
      <c r="J288" s="9"/>
      <c r="K288" s="45">
        <v>2138503009</v>
      </c>
      <c r="L288" s="45">
        <f>IF(K288/1024 &gt;1,K288/1024," ")</f>
        <v>2088381.8447265625</v>
      </c>
      <c r="M288" s="45">
        <f>IF(K288/1048576 &gt;1,K288/1048576," ")</f>
        <v>2039.4353952407837</v>
      </c>
      <c r="N288" s="14">
        <f>IF(K288&gt;999999999,K288/1073741824," ")</f>
        <v>1.9916361281648278</v>
      </c>
      <c r="O288" s="220" t="s">
        <v>31965</v>
      </c>
      <c r="P288" s="197" t="s">
        <v>18464</v>
      </c>
    </row>
    <row r="289" spans="2:16" ht="20.100000000000001" customHeight="1" x14ac:dyDescent="0.3">
      <c r="B289" s="9">
        <v>279</v>
      </c>
      <c r="C289" s="7" t="s">
        <v>38756</v>
      </c>
      <c r="D289" s="281" t="s">
        <v>33908</v>
      </c>
      <c r="E289" s="36" t="s">
        <v>33909</v>
      </c>
      <c r="F289" s="131">
        <v>5.4</v>
      </c>
      <c r="G289" s="13" t="s">
        <v>704</v>
      </c>
      <c r="H289" s="13" t="s">
        <v>3744</v>
      </c>
      <c r="I289" s="79">
        <v>2021</v>
      </c>
      <c r="J289" s="79"/>
      <c r="K289" s="73">
        <v>5127651328</v>
      </c>
      <c r="L289" s="45">
        <f>IF(K289/1024 &gt;1,K289/1024," ")</f>
        <v>5007472</v>
      </c>
      <c r="M289" s="45">
        <f>IF(K289/1048576 &gt;1,K289/1048576," ")</f>
        <v>4890.109375</v>
      </c>
      <c r="N289" s="14">
        <f>IF(K289&gt;999999999,K289/1073741824," ")</f>
        <v>4.7754974365234375</v>
      </c>
      <c r="O289" s="231" t="s">
        <v>33910</v>
      </c>
      <c r="P289" s="198"/>
    </row>
    <row r="290" spans="2:16" ht="20.100000000000001" customHeight="1" x14ac:dyDescent="0.3">
      <c r="B290" s="9">
        <v>280</v>
      </c>
      <c r="C290" s="7" t="s">
        <v>38514</v>
      </c>
      <c r="D290" s="7" t="s">
        <v>1564</v>
      </c>
      <c r="E290" s="36" t="s">
        <v>10740</v>
      </c>
      <c r="F290" s="51">
        <v>5</v>
      </c>
      <c r="G290" s="9"/>
      <c r="H290" s="9" t="s">
        <v>3917</v>
      </c>
      <c r="I290" s="9">
        <v>2000</v>
      </c>
      <c r="J290" s="9"/>
      <c r="K290" s="45">
        <v>735713280</v>
      </c>
      <c r="L290" s="45">
        <f>IF(K290/1024 &gt;1,K290/1024," ")</f>
        <v>718470</v>
      </c>
      <c r="M290" s="45">
        <f>IF(K290/1048576 &gt;1,K290/1048576," ")</f>
        <v>701.630859375</v>
      </c>
      <c r="N290" s="14" t="str">
        <f>IF(K290&gt;999999999,K290/1073741824," ")</f>
        <v xml:space="preserve"> </v>
      </c>
      <c r="O290" s="230" t="s">
        <v>31966</v>
      </c>
      <c r="P290" s="197" t="s">
        <v>18464</v>
      </c>
    </row>
    <row r="291" spans="2:16" ht="20.100000000000001" customHeight="1" x14ac:dyDescent="0.3">
      <c r="B291" s="9">
        <v>281</v>
      </c>
      <c r="C291" s="48" t="s">
        <v>38757</v>
      </c>
      <c r="D291" s="12" t="s">
        <v>7210</v>
      </c>
      <c r="E291" s="36" t="s">
        <v>10741</v>
      </c>
      <c r="F291" s="49">
        <v>3.2</v>
      </c>
      <c r="G291" s="49" t="s">
        <v>704</v>
      </c>
      <c r="H291" s="13" t="s">
        <v>5981</v>
      </c>
      <c r="I291" s="9">
        <v>2016</v>
      </c>
      <c r="J291" s="9"/>
      <c r="K291" s="45">
        <v>2864180852</v>
      </c>
      <c r="L291" s="45">
        <f>IF(K291/1024 &gt;1,K291/1024," ")</f>
        <v>2797051.61328125</v>
      </c>
      <c r="M291" s="45">
        <f>IF(K291/1048576 &gt;1,K291/1048576," ")</f>
        <v>2731.4957160949707</v>
      </c>
      <c r="N291" s="14">
        <f>IF(K291&gt;999999999,K291/1073741824," ")</f>
        <v>2.6674762852489948</v>
      </c>
      <c r="O291" s="230" t="s">
        <v>31967</v>
      </c>
      <c r="P291" s="197" t="s">
        <v>18464</v>
      </c>
    </row>
    <row r="292" spans="2:16" ht="20.100000000000001" customHeight="1" x14ac:dyDescent="0.3">
      <c r="B292" s="9">
        <v>282</v>
      </c>
      <c r="C292" s="12" t="s">
        <v>38515</v>
      </c>
      <c r="D292" s="84" t="s">
        <v>8066</v>
      </c>
      <c r="E292" s="36" t="s">
        <v>10742</v>
      </c>
      <c r="F292" s="131">
        <v>6.5</v>
      </c>
      <c r="G292" s="13"/>
      <c r="H292" s="13" t="s">
        <v>3982</v>
      </c>
      <c r="I292" s="133">
        <v>2016</v>
      </c>
      <c r="J292" s="74"/>
      <c r="K292" s="73">
        <v>1129773056</v>
      </c>
      <c r="L292" s="45">
        <f>IF(K292/1024 &gt;1,K292/1024," ")</f>
        <v>1103294</v>
      </c>
      <c r="M292" s="45">
        <f>IF(K292/1048576 &gt;1,K292/1048576," ")</f>
        <v>1077.435546875</v>
      </c>
      <c r="N292" s="14">
        <f>IF(K292&gt;999999999,K292/1073741824," ")</f>
        <v>1.0521831512451172</v>
      </c>
      <c r="O292" s="220" t="s">
        <v>31968</v>
      </c>
      <c r="P292" s="197" t="s">
        <v>18464</v>
      </c>
    </row>
    <row r="293" spans="2:16" ht="20.100000000000001" customHeight="1" x14ac:dyDescent="0.3">
      <c r="B293" s="9">
        <v>283</v>
      </c>
      <c r="C293" s="7" t="s">
        <v>38759</v>
      </c>
      <c r="D293" s="7" t="s">
        <v>1565</v>
      </c>
      <c r="E293" s="36" t="s">
        <v>10743</v>
      </c>
      <c r="F293" s="51">
        <v>6.7</v>
      </c>
      <c r="G293" s="9" t="s">
        <v>704</v>
      </c>
      <c r="H293" s="9" t="s">
        <v>3740</v>
      </c>
      <c r="I293" s="9">
        <v>1989</v>
      </c>
      <c r="J293" s="9"/>
      <c r="K293" s="45">
        <v>3640793086</v>
      </c>
      <c r="L293" s="45">
        <f>IF(K293/1024 &gt;1,K293/1024," ")</f>
        <v>3555461.998046875</v>
      </c>
      <c r="M293" s="45">
        <f>IF(K293/1048576 &gt;1,K293/1048576," ")</f>
        <v>3472.1308574676514</v>
      </c>
      <c r="N293" s="14">
        <f>IF(K293&gt;999999999,K293/1073741824," ")</f>
        <v>3.3907527904957533</v>
      </c>
      <c r="O293" s="230" t="s">
        <v>31969</v>
      </c>
      <c r="P293" s="197" t="s">
        <v>18464</v>
      </c>
    </row>
    <row r="294" spans="2:16" ht="20.100000000000001" customHeight="1" x14ac:dyDescent="0.3">
      <c r="B294" s="9">
        <v>284</v>
      </c>
      <c r="C294" s="7" t="s">
        <v>38758</v>
      </c>
      <c r="D294" s="7" t="s">
        <v>1566</v>
      </c>
      <c r="E294" s="36" t="s">
        <v>10744</v>
      </c>
      <c r="F294" s="51">
        <v>4.5</v>
      </c>
      <c r="G294" s="9" t="s">
        <v>704</v>
      </c>
      <c r="H294" s="9" t="s">
        <v>3740</v>
      </c>
      <c r="I294" s="9">
        <v>2000</v>
      </c>
      <c r="J294" s="9"/>
      <c r="K294" s="45">
        <v>3681254043</v>
      </c>
      <c r="L294" s="45">
        <f>IF(K294/1024 &gt;1,K294/1024," ")</f>
        <v>3594974.6513671875</v>
      </c>
      <c r="M294" s="45">
        <f>IF(K294/1048576 &gt;1,K294/1048576," ")</f>
        <v>3510.717432975769</v>
      </c>
      <c r="N294" s="14">
        <f>IF(K294&gt;999999999,K294/1073741824," ")</f>
        <v>3.4284349931403995</v>
      </c>
      <c r="O294" s="230" t="s">
        <v>31970</v>
      </c>
      <c r="P294" s="197" t="s">
        <v>18464</v>
      </c>
    </row>
    <row r="295" spans="2:16" ht="20.100000000000001" customHeight="1" x14ac:dyDescent="0.3">
      <c r="B295" s="9">
        <v>285</v>
      </c>
      <c r="C295" s="7" t="s">
        <v>38760</v>
      </c>
      <c r="D295" s="7" t="s">
        <v>7471</v>
      </c>
      <c r="E295" s="36" t="s">
        <v>10745</v>
      </c>
      <c r="F295" s="49">
        <v>7.4</v>
      </c>
      <c r="G295" s="49"/>
      <c r="H295" s="13" t="s">
        <v>5892</v>
      </c>
      <c r="I295" s="9">
        <v>2016</v>
      </c>
      <c r="J295" s="69"/>
      <c r="K295" s="45">
        <v>4398101803</v>
      </c>
      <c r="L295" s="45">
        <f>IF(K295/1024 &gt;1,K295/1024," ")</f>
        <v>4295021.2919921875</v>
      </c>
      <c r="M295" s="45">
        <f>IF(K295/1048576 &gt;1,K295/1048576," ")</f>
        <v>4194.3567304611206</v>
      </c>
      <c r="N295" s="14">
        <f>IF(K295&gt;999999999,K295/1073741824," ")</f>
        <v>4.0960514945909381</v>
      </c>
      <c r="O295" s="194" t="s">
        <v>31971</v>
      </c>
      <c r="P295" s="197" t="s">
        <v>18464</v>
      </c>
    </row>
    <row r="296" spans="2:16" ht="20.100000000000001" customHeight="1" x14ac:dyDescent="0.3">
      <c r="B296" s="9">
        <v>286</v>
      </c>
      <c r="C296" s="7" t="s">
        <v>38644</v>
      </c>
      <c r="D296" s="17" t="s">
        <v>1067</v>
      </c>
      <c r="E296" s="36" t="s">
        <v>10044</v>
      </c>
      <c r="F296" s="49">
        <v>6.3</v>
      </c>
      <c r="G296" s="21" t="s">
        <v>704</v>
      </c>
      <c r="H296" s="21" t="s">
        <v>3738</v>
      </c>
      <c r="I296" s="21">
        <v>1986</v>
      </c>
      <c r="J296" s="21"/>
      <c r="K296" s="25">
        <v>1566826496</v>
      </c>
      <c r="L296" s="45">
        <f>IF(K296/1024 &gt;1,K296/1024," ")</f>
        <v>1530104</v>
      </c>
      <c r="M296" s="45">
        <f>IF(K296/1048576 &gt;1,K296/1048576," ")</f>
        <v>1494.2421875</v>
      </c>
      <c r="N296" s="14">
        <f>IF(K296&gt;999999999,K296/1073741824," ")</f>
        <v>1.4592208862304688</v>
      </c>
      <c r="O296" s="194" t="s">
        <v>31834</v>
      </c>
      <c r="P296" s="197" t="s">
        <v>18464</v>
      </c>
    </row>
    <row r="297" spans="2:16" ht="20.100000000000001" customHeight="1" x14ac:dyDescent="0.3">
      <c r="B297" s="9">
        <v>287</v>
      </c>
      <c r="C297" s="7" t="s">
        <v>38516</v>
      </c>
      <c r="D297" s="7" t="s">
        <v>1567</v>
      </c>
      <c r="E297" s="36" t="s">
        <v>10746</v>
      </c>
      <c r="F297" s="51">
        <v>6.1</v>
      </c>
      <c r="G297" s="9"/>
      <c r="H297" s="9" t="s">
        <v>4084</v>
      </c>
      <c r="I297" s="9">
        <v>1947</v>
      </c>
      <c r="J297" s="9"/>
      <c r="K297" s="45">
        <v>736055296</v>
      </c>
      <c r="L297" s="45">
        <f>IF(K297/1024 &gt;1,K297/1024," ")</f>
        <v>718804</v>
      </c>
      <c r="M297" s="45">
        <f>IF(K297/1048576 &gt;1,K297/1048576," ")</f>
        <v>701.95703125</v>
      </c>
      <c r="N297" s="14" t="str">
        <f>IF(K297&gt;999999999,K297/1073741824," ")</f>
        <v xml:space="preserve"> </v>
      </c>
      <c r="O297" s="194" t="s">
        <v>31972</v>
      </c>
      <c r="P297" s="197" t="s">
        <v>18464</v>
      </c>
    </row>
    <row r="298" spans="2:16" ht="20.100000000000001" customHeight="1" x14ac:dyDescent="0.3">
      <c r="B298" s="9">
        <v>288</v>
      </c>
      <c r="C298" s="29" t="s">
        <v>38517</v>
      </c>
      <c r="D298" s="12" t="s">
        <v>6393</v>
      </c>
      <c r="E298" s="36" t="s">
        <v>10747</v>
      </c>
      <c r="F298" s="49">
        <v>4.3</v>
      </c>
      <c r="G298" s="49"/>
      <c r="H298" s="13" t="s">
        <v>3982</v>
      </c>
      <c r="I298" s="9">
        <v>2010</v>
      </c>
      <c r="J298" s="9"/>
      <c r="K298" s="12">
        <v>947954934</v>
      </c>
      <c r="L298" s="45">
        <f>IF(K298/1024 &gt;1,K298/1024," ")</f>
        <v>925737.240234375</v>
      </c>
      <c r="M298" s="45">
        <f>IF(K298/1048576 &gt;1,K298/1048576," ")</f>
        <v>904.04027366638184</v>
      </c>
      <c r="N298" s="14" t="str">
        <f>IF(K298&gt;999999999,K298/1073741824," ")</f>
        <v xml:space="preserve"> </v>
      </c>
      <c r="O298" s="230" t="s">
        <v>31973</v>
      </c>
      <c r="P298" s="197" t="s">
        <v>18464</v>
      </c>
    </row>
    <row r="299" spans="2:16" ht="20.100000000000001" customHeight="1" x14ac:dyDescent="0.3">
      <c r="B299" s="9">
        <v>289</v>
      </c>
      <c r="C299" s="7" t="s">
        <v>38518</v>
      </c>
      <c r="D299" s="331"/>
      <c r="E299" s="36" t="s">
        <v>10748</v>
      </c>
      <c r="F299" s="51">
        <v>5.3</v>
      </c>
      <c r="G299" s="9"/>
      <c r="H299" s="9" t="s">
        <v>4159</v>
      </c>
      <c r="I299" s="9"/>
      <c r="J299" s="9"/>
      <c r="K299" s="45">
        <v>1151449088</v>
      </c>
      <c r="L299" s="45">
        <f>IF(K299/1024 &gt;1,K299/1024," ")</f>
        <v>1124462</v>
      </c>
      <c r="M299" s="45">
        <f>IF(K299/1048576 &gt;1,K299/1048576," ")</f>
        <v>1098.107421875</v>
      </c>
      <c r="N299" s="14">
        <f>IF(K299&gt;999999999,K299/1073741824," ")</f>
        <v>1.0723705291748047</v>
      </c>
      <c r="O299" s="194" t="s">
        <v>31974</v>
      </c>
      <c r="P299" s="197" t="s">
        <v>18464</v>
      </c>
    </row>
    <row r="300" spans="2:16" ht="20.100000000000001" customHeight="1" x14ac:dyDescent="0.3">
      <c r="B300" s="9">
        <v>290</v>
      </c>
      <c r="C300" s="7" t="s">
        <v>38761</v>
      </c>
      <c r="D300" s="7" t="s">
        <v>4801</v>
      </c>
      <c r="E300" s="36" t="s">
        <v>10749</v>
      </c>
      <c r="F300" s="51">
        <v>6</v>
      </c>
      <c r="G300" s="9" t="s">
        <v>704</v>
      </c>
      <c r="H300" s="9" t="s">
        <v>3756</v>
      </c>
      <c r="I300" s="9">
        <v>2014</v>
      </c>
      <c r="J300" s="9"/>
      <c r="K300" s="45">
        <v>4288383837</v>
      </c>
      <c r="L300" s="45">
        <f>IF(K300/1024 &gt;1,K300/1024," ")</f>
        <v>4187874.8408203125</v>
      </c>
      <c r="M300" s="45">
        <f>IF(K300/1048576 &gt;1,K300/1048576," ")</f>
        <v>4089.7215242385864</v>
      </c>
      <c r="N300" s="14">
        <f>IF(K300&gt;999999999,K300/1073741824," ")</f>
        <v>3.9938686760142446</v>
      </c>
      <c r="O300" s="230" t="s">
        <v>31975</v>
      </c>
      <c r="P300" s="197" t="s">
        <v>18464</v>
      </c>
    </row>
    <row r="301" spans="2:16" ht="20.100000000000001" customHeight="1" x14ac:dyDescent="0.3">
      <c r="B301" s="9">
        <v>291</v>
      </c>
      <c r="C301" s="17" t="s">
        <v>38762</v>
      </c>
      <c r="D301" s="17" t="s">
        <v>1648</v>
      </c>
      <c r="E301" s="36" t="s">
        <v>10750</v>
      </c>
      <c r="F301" s="51">
        <v>5.8</v>
      </c>
      <c r="G301" s="21" t="s">
        <v>704</v>
      </c>
      <c r="H301" s="21" t="s">
        <v>4091</v>
      </c>
      <c r="I301" s="21">
        <v>2009</v>
      </c>
      <c r="J301" s="21"/>
      <c r="K301" s="25">
        <v>2181422854</v>
      </c>
      <c r="L301" s="45">
        <f>IF(K301/1024 &gt;1,K301/1024," ")</f>
        <v>2130295.755859375</v>
      </c>
      <c r="M301" s="45">
        <f>IF(K301/1048576 &gt;1,K301/1048576," ")</f>
        <v>2080.3669490814209</v>
      </c>
      <c r="N301" s="14">
        <f>IF(K301&gt;999999999,K301/1073741824," ")</f>
        <v>2.0316083487123251</v>
      </c>
      <c r="O301" s="230" t="s">
        <v>31976</v>
      </c>
      <c r="P301" s="197" t="s">
        <v>18464</v>
      </c>
    </row>
    <row r="302" spans="2:16" ht="20.100000000000001" customHeight="1" x14ac:dyDescent="0.3">
      <c r="B302" s="9">
        <v>292</v>
      </c>
      <c r="C302" s="7" t="s">
        <v>1161</v>
      </c>
      <c r="D302" s="309"/>
      <c r="E302" s="7"/>
      <c r="F302" s="49"/>
      <c r="G302" s="9"/>
      <c r="H302" s="9" t="s">
        <v>4096</v>
      </c>
      <c r="I302" s="9"/>
      <c r="J302" s="9"/>
      <c r="K302" s="45">
        <v>612068976</v>
      </c>
      <c r="L302" s="45">
        <f>IF(K302/1024 &gt;1,K302/1024," ")</f>
        <v>597723.609375</v>
      </c>
      <c r="M302" s="45">
        <f>IF(K302/1048576 &gt;1,K302/1048576," ")</f>
        <v>583.71446228027344</v>
      </c>
      <c r="N302" s="14" t="str">
        <f>IF(K302&gt;999999999,K302/1073741824," ")</f>
        <v xml:space="preserve"> </v>
      </c>
      <c r="O302" s="230"/>
    </row>
    <row r="303" spans="2:16" ht="20.100000000000001" customHeight="1" x14ac:dyDescent="0.3">
      <c r="B303" s="9">
        <v>293</v>
      </c>
      <c r="C303" s="7" t="s">
        <v>6918</v>
      </c>
      <c r="D303" s="331"/>
      <c r="E303" s="7"/>
      <c r="F303" s="49"/>
      <c r="G303" s="13"/>
      <c r="H303" s="13" t="s">
        <v>3798</v>
      </c>
      <c r="I303" s="9"/>
      <c r="J303" s="9"/>
      <c r="K303" s="45">
        <v>365299712</v>
      </c>
      <c r="L303" s="45">
        <f>IF(K303/1024 &gt;1,K303/1024," ")</f>
        <v>356738</v>
      </c>
      <c r="M303" s="45">
        <f>IF(K303/1048576 &gt;1,K303/1048576," ")</f>
        <v>348.376953125</v>
      </c>
      <c r="N303" s="14" t="str">
        <f>IF(K303&gt;999999999,K303/1073741824," ")</f>
        <v xml:space="preserve"> </v>
      </c>
      <c r="O303" s="230"/>
    </row>
    <row r="304" spans="2:16" ht="20.100000000000001" customHeight="1" x14ac:dyDescent="0.3">
      <c r="B304" s="9">
        <v>294</v>
      </c>
      <c r="C304" s="7" t="s">
        <v>6919</v>
      </c>
      <c r="D304" s="331"/>
      <c r="E304" s="7"/>
      <c r="F304" s="49"/>
      <c r="G304" s="13"/>
      <c r="H304" s="13" t="s">
        <v>4084</v>
      </c>
      <c r="I304" s="9"/>
      <c r="J304" s="9"/>
      <c r="K304" s="45">
        <v>366993408</v>
      </c>
      <c r="L304" s="45">
        <f>IF(K304/1024 &gt;1,K304/1024," ")</f>
        <v>358392</v>
      </c>
      <c r="M304" s="45">
        <f>IF(K304/1048576 &gt;1,K304/1048576," ")</f>
        <v>349.9921875</v>
      </c>
      <c r="N304" s="14" t="str">
        <f>IF(K304&gt;999999999,K304/1073741824," ")</f>
        <v xml:space="preserve"> </v>
      </c>
      <c r="O304" s="230"/>
    </row>
    <row r="305" spans="2:16" ht="20.100000000000001" customHeight="1" x14ac:dyDescent="0.3">
      <c r="B305" s="9">
        <v>295</v>
      </c>
      <c r="C305" s="7" t="s">
        <v>38763</v>
      </c>
      <c r="D305" s="7" t="s">
        <v>4010</v>
      </c>
      <c r="E305" s="36" t="s">
        <v>10751</v>
      </c>
      <c r="F305" s="51">
        <v>5.3</v>
      </c>
      <c r="G305" s="9"/>
      <c r="H305" s="13" t="s">
        <v>5871</v>
      </c>
      <c r="I305" s="9">
        <v>2012</v>
      </c>
      <c r="J305" s="9"/>
      <c r="K305" s="73">
        <v>4701267698</v>
      </c>
      <c r="L305" s="45">
        <f>IF(K305/1024 &gt;1,K305/1024," ")</f>
        <v>4591081.736328125</v>
      </c>
      <c r="M305" s="45">
        <f>IF(K305/1048576 &gt;1,K305/1048576," ")</f>
        <v>4483.4782581329346</v>
      </c>
      <c r="N305" s="14">
        <f>IF(K305&gt;999999999,K305/1073741824," ")</f>
        <v>4.3783967364579439</v>
      </c>
      <c r="O305" s="220" t="s">
        <v>32000</v>
      </c>
      <c r="P305" s="197" t="s">
        <v>18464</v>
      </c>
    </row>
    <row r="306" spans="2:16" ht="20.100000000000001" customHeight="1" x14ac:dyDescent="0.3">
      <c r="B306" s="9">
        <v>296</v>
      </c>
      <c r="C306" s="208" t="s">
        <v>38764</v>
      </c>
      <c r="D306" s="206" t="s">
        <v>2819</v>
      </c>
      <c r="E306" s="36" t="s">
        <v>14604</v>
      </c>
      <c r="F306" s="104">
        <v>6.7</v>
      </c>
      <c r="G306" s="101" t="s">
        <v>704</v>
      </c>
      <c r="H306" s="101" t="s">
        <v>3739</v>
      </c>
      <c r="I306" s="94">
        <v>2011</v>
      </c>
      <c r="J306" s="94"/>
      <c r="K306" s="90">
        <v>3247524181</v>
      </c>
      <c r="L306" s="90">
        <f>IF(K306/1024 &gt;1,K306/1024," ")</f>
        <v>3171410.3330078125</v>
      </c>
      <c r="M306" s="90">
        <f>IF(K306/1048576 &gt;1,K306/1048576," ")</f>
        <v>3097.0804033279419</v>
      </c>
      <c r="N306" s="91">
        <f>IF(K306&gt;999999999,K306/1073741824," ")</f>
        <v>3.0244925813749433</v>
      </c>
      <c r="O306" s="230" t="s">
        <v>25177</v>
      </c>
      <c r="P306" s="197" t="s">
        <v>31350</v>
      </c>
    </row>
    <row r="307" spans="2:16" ht="20.100000000000001" customHeight="1" x14ac:dyDescent="0.3">
      <c r="B307" s="9">
        <v>297</v>
      </c>
      <c r="C307" s="20" t="s">
        <v>38765</v>
      </c>
      <c r="D307" s="20" t="s">
        <v>32568</v>
      </c>
      <c r="E307" s="36" t="s">
        <v>32569</v>
      </c>
      <c r="F307" s="81">
        <v>4.8</v>
      </c>
      <c r="G307" s="13" t="s">
        <v>704</v>
      </c>
      <c r="H307" s="13" t="s">
        <v>3744</v>
      </c>
      <c r="I307" s="79">
        <v>2020</v>
      </c>
      <c r="J307" s="83"/>
      <c r="K307" s="73">
        <v>4705165312</v>
      </c>
      <c r="L307" s="45">
        <f>IF(K307/1024 &gt;1,K307/1024," ")</f>
        <v>4594888</v>
      </c>
      <c r="M307" s="45">
        <f>IF(K307/1048576 &gt;1,K307/1048576," ")</f>
        <v>4487.1953125</v>
      </c>
      <c r="N307" s="14">
        <f>IF(K307&gt;999999999,K307/1073741824," ")</f>
        <v>4.3820266723632813</v>
      </c>
      <c r="O307" s="230" t="s">
        <v>32570</v>
      </c>
      <c r="P307" s="198" t="s">
        <v>32571</v>
      </c>
    </row>
    <row r="308" spans="2:16" ht="20.100000000000001" customHeight="1" x14ac:dyDescent="0.3">
      <c r="B308" s="9">
        <v>298</v>
      </c>
      <c r="C308" s="7" t="s">
        <v>38766</v>
      </c>
      <c r="D308" s="7" t="s">
        <v>5100</v>
      </c>
      <c r="E308" s="36" t="s">
        <v>10752</v>
      </c>
      <c r="F308" s="51">
        <v>4.3</v>
      </c>
      <c r="G308" s="9" t="s">
        <v>704</v>
      </c>
      <c r="H308" s="9" t="s">
        <v>3740</v>
      </c>
      <c r="I308" s="9">
        <v>2011</v>
      </c>
      <c r="J308" s="9"/>
      <c r="K308" s="45">
        <v>4296235223</v>
      </c>
      <c r="L308" s="45">
        <f>IF(K308/1024 &gt;1,K308/1024," ")</f>
        <v>4195542.2099609375</v>
      </c>
      <c r="M308" s="45">
        <f>IF(K308/1048576 &gt;1,K308/1048576," ")</f>
        <v>4097.209189414978</v>
      </c>
      <c r="N308" s="14">
        <f>IF(K308&gt;999999999,K308/1073741824," ")</f>
        <v>4.0011808490380645</v>
      </c>
      <c r="O308" s="230" t="s">
        <v>32209</v>
      </c>
      <c r="P308" s="197" t="s">
        <v>18464</v>
      </c>
    </row>
    <row r="309" spans="2:16" ht="20.100000000000001" customHeight="1" x14ac:dyDescent="0.3">
      <c r="B309" s="9">
        <v>299</v>
      </c>
      <c r="C309" s="7" t="s">
        <v>38560</v>
      </c>
      <c r="D309" s="7" t="s">
        <v>11029</v>
      </c>
      <c r="E309" s="36" t="s">
        <v>11030</v>
      </c>
      <c r="F309" s="49">
        <v>5.2</v>
      </c>
      <c r="G309" s="13"/>
      <c r="H309" s="13" t="s">
        <v>4255</v>
      </c>
      <c r="I309" s="9">
        <v>2007</v>
      </c>
      <c r="J309" s="9"/>
      <c r="K309" s="45">
        <v>1472143360</v>
      </c>
      <c r="L309" s="45">
        <f>IF(K309/1024 &gt;1,K309/1024," ")</f>
        <v>1437640</v>
      </c>
      <c r="M309" s="45">
        <f>IF(K309/1048576 &gt;1,K309/1048576," ")</f>
        <v>1403.9453125</v>
      </c>
      <c r="N309" s="14">
        <f>IF(K309&gt;999999999,K309/1073741824," ")</f>
        <v>1.3710403442382813</v>
      </c>
      <c r="O309" s="220" t="s">
        <v>32160</v>
      </c>
      <c r="P309" s="197" t="s">
        <v>18464</v>
      </c>
    </row>
    <row r="310" spans="2:16" ht="20.100000000000001" customHeight="1" x14ac:dyDescent="0.3">
      <c r="B310" s="9">
        <v>300</v>
      </c>
      <c r="C310" s="28" t="s">
        <v>38531</v>
      </c>
      <c r="D310" s="20" t="s">
        <v>6441</v>
      </c>
      <c r="E310" s="36" t="s">
        <v>10829</v>
      </c>
      <c r="F310" s="49">
        <v>5.0999999999999996</v>
      </c>
      <c r="G310" s="49"/>
      <c r="H310" s="9" t="s">
        <v>3982</v>
      </c>
      <c r="I310" s="9">
        <v>2002</v>
      </c>
      <c r="J310" s="9"/>
      <c r="K310" s="45">
        <v>730353400</v>
      </c>
      <c r="L310" s="45">
        <f>IF(K310/1024 &gt;1,K310/1024," ")</f>
        <v>713235.7421875</v>
      </c>
      <c r="M310" s="45">
        <f>IF(K310/1048576 &gt;1,K310/1048576," ")</f>
        <v>696.51927947998047</v>
      </c>
      <c r="N310" s="14" t="str">
        <f>IF(K310&gt;999999999,K310/1073741824," ")</f>
        <v xml:space="preserve"> </v>
      </c>
      <c r="O310" s="220" t="s">
        <v>32071</v>
      </c>
      <c r="P310" s="197" t="s">
        <v>32195</v>
      </c>
    </row>
    <row r="311" spans="2:16" ht="20.100000000000001" customHeight="1" x14ac:dyDescent="0.3">
      <c r="B311" s="9">
        <v>301</v>
      </c>
      <c r="C311" s="7" t="s">
        <v>38767</v>
      </c>
      <c r="D311" s="7" t="s">
        <v>3364</v>
      </c>
      <c r="E311" s="36" t="s">
        <v>10753</v>
      </c>
      <c r="F311" s="51">
        <v>5.5</v>
      </c>
      <c r="G311" s="9" t="s">
        <v>704</v>
      </c>
      <c r="H311" s="9" t="s">
        <v>4241</v>
      </c>
      <c r="I311" s="9">
        <v>2013</v>
      </c>
      <c r="J311" s="9"/>
      <c r="K311" s="45">
        <v>3124958313</v>
      </c>
      <c r="L311" s="45">
        <f>IF(K311/1024 &gt;1,K311/1024," ")</f>
        <v>3051717.1025390625</v>
      </c>
      <c r="M311" s="45">
        <f>IF(K311/1048576 &gt;1,K311/1048576," ")</f>
        <v>2980.1924829483032</v>
      </c>
      <c r="N311" s="14">
        <f>IF(K311&gt;999999999,K311/1073741824," ")</f>
        <v>2.9103442216292024</v>
      </c>
      <c r="O311" s="230" t="s">
        <v>32001</v>
      </c>
      <c r="P311" s="197" t="s">
        <v>18464</v>
      </c>
    </row>
    <row r="312" spans="2:16" ht="20.100000000000001" customHeight="1" x14ac:dyDescent="0.3">
      <c r="B312" s="9">
        <v>302</v>
      </c>
      <c r="C312" s="20" t="s">
        <v>38768</v>
      </c>
      <c r="D312" s="20" t="s">
        <v>6713</v>
      </c>
      <c r="E312" s="36" t="s">
        <v>10754</v>
      </c>
      <c r="F312" s="49">
        <v>4.9000000000000004</v>
      </c>
      <c r="G312" s="49" t="s">
        <v>704</v>
      </c>
      <c r="H312" s="9" t="s">
        <v>5892</v>
      </c>
      <c r="I312" s="9">
        <v>2016</v>
      </c>
      <c r="J312" s="9"/>
      <c r="K312" s="45">
        <v>3935457532</v>
      </c>
      <c r="L312" s="45">
        <f>IF(K312/1024 &gt;1,K312/1024," ")</f>
        <v>3843220.24609375</v>
      </c>
      <c r="M312" s="45">
        <f>IF(K312/1048576 &gt;1,K312/1048576," ")</f>
        <v>3753.1447715759277</v>
      </c>
      <c r="N312" s="14">
        <f>IF(K312&gt;999999999,K312/1073741824," ")</f>
        <v>3.6651804409921169</v>
      </c>
      <c r="O312" s="230" t="s">
        <v>32002</v>
      </c>
      <c r="P312" s="197" t="s">
        <v>18464</v>
      </c>
    </row>
    <row r="313" spans="2:16" ht="20.100000000000001" customHeight="1" x14ac:dyDescent="0.3">
      <c r="B313" s="9">
        <v>303</v>
      </c>
      <c r="C313" s="48" t="s">
        <v>38769</v>
      </c>
      <c r="D313" s="20" t="s">
        <v>6383</v>
      </c>
      <c r="E313" s="36" t="s">
        <v>10755</v>
      </c>
      <c r="F313" s="49">
        <v>5.0999999999999996</v>
      </c>
      <c r="G313" s="49" t="s">
        <v>704</v>
      </c>
      <c r="H313" s="9" t="s">
        <v>5892</v>
      </c>
      <c r="I313" s="9">
        <v>2016</v>
      </c>
      <c r="J313" s="9"/>
      <c r="K313" s="45">
        <v>3396176791</v>
      </c>
      <c r="L313" s="45">
        <f>IF(K313/1024 &gt;1,K313/1024," ")</f>
        <v>3316578.8974609375</v>
      </c>
      <c r="M313" s="45">
        <f>IF(K313/1048576 &gt;1,K313/1048576," ")</f>
        <v>3238.8465795516968</v>
      </c>
      <c r="N313" s="14">
        <f>IF(K313&gt;999999999,K313/1073741824," ")</f>
        <v>3.1629361128434539</v>
      </c>
      <c r="O313" s="194" t="s">
        <v>32002</v>
      </c>
      <c r="P313" s="197" t="s">
        <v>18464</v>
      </c>
    </row>
    <row r="314" spans="2:16" ht="20.100000000000001" customHeight="1" x14ac:dyDescent="0.3">
      <c r="B314" s="9">
        <v>304</v>
      </c>
      <c r="C314" s="48" t="s">
        <v>38770</v>
      </c>
      <c r="D314" s="12" t="s">
        <v>6602</v>
      </c>
      <c r="E314" s="36" t="s">
        <v>10756</v>
      </c>
      <c r="F314" s="49">
        <v>4.7</v>
      </c>
      <c r="G314" s="49" t="s">
        <v>704</v>
      </c>
      <c r="H314" s="9" t="s">
        <v>5892</v>
      </c>
      <c r="I314" s="9">
        <v>2016</v>
      </c>
      <c r="J314" s="9"/>
      <c r="K314" s="45">
        <v>3331205257</v>
      </c>
      <c r="L314" s="45">
        <f>IF(K314/1024 &gt;1,K314/1024," ")</f>
        <v>3253130.1337890625</v>
      </c>
      <c r="M314" s="45">
        <f>IF(K314/1048576 &gt;1,K314/1048576," ")</f>
        <v>3176.8848962783813</v>
      </c>
      <c r="N314" s="14">
        <f>IF(K314&gt;999999999,K314/1073741824," ")</f>
        <v>3.1024266565218568</v>
      </c>
      <c r="O314" s="194" t="s">
        <v>32003</v>
      </c>
      <c r="P314" s="197" t="s">
        <v>18464</v>
      </c>
    </row>
    <row r="315" spans="2:16" ht="20.100000000000001" customHeight="1" x14ac:dyDescent="0.3">
      <c r="B315" s="9">
        <v>305</v>
      </c>
      <c r="C315" s="7" t="s">
        <v>38771</v>
      </c>
      <c r="D315" s="7" t="s">
        <v>4822</v>
      </c>
      <c r="E315" s="36" t="s">
        <v>10757</v>
      </c>
      <c r="F315" s="51">
        <v>5.9</v>
      </c>
      <c r="G315" s="9"/>
      <c r="H315" s="9" t="s">
        <v>3756</v>
      </c>
      <c r="I315" s="9">
        <v>2011</v>
      </c>
      <c r="J315" s="9"/>
      <c r="K315" s="45">
        <v>3763661123</v>
      </c>
      <c r="L315" s="45">
        <f>IF(K315/1024 &gt;1,K315/1024," ")</f>
        <v>3675450.3154296875</v>
      </c>
      <c r="M315" s="45">
        <f>IF(K315/1048576 &gt;1,K315/1048576," ")</f>
        <v>3589.3069486618042</v>
      </c>
      <c r="N315" s="14">
        <f>IF(K315&gt;999999999,K315/1073741824," ")</f>
        <v>3.5051825670525432</v>
      </c>
      <c r="O315" s="194" t="s">
        <v>32004</v>
      </c>
      <c r="P315" s="197" t="s">
        <v>18464</v>
      </c>
    </row>
    <row r="316" spans="2:16" ht="20.100000000000001" customHeight="1" x14ac:dyDescent="0.3">
      <c r="B316" s="9">
        <v>306</v>
      </c>
      <c r="C316" s="7" t="s">
        <v>34115</v>
      </c>
      <c r="D316" s="284" t="s">
        <v>33979</v>
      </c>
      <c r="E316" s="36" t="s">
        <v>33980</v>
      </c>
      <c r="F316" s="131">
        <v>5.8</v>
      </c>
      <c r="G316" s="13" t="s">
        <v>704</v>
      </c>
      <c r="H316" s="13" t="s">
        <v>3744</v>
      </c>
      <c r="I316" s="79">
        <v>2022</v>
      </c>
      <c r="J316" s="79"/>
      <c r="K316" s="73">
        <v>4759941120</v>
      </c>
      <c r="L316" s="45">
        <f>IF(K316/1024 &gt;1,K316/1024," ")</f>
        <v>4648380</v>
      </c>
      <c r="M316" s="45">
        <f>IF(K316/1048576 &gt;1,K316/1048576," ")</f>
        <v>4539.43359375</v>
      </c>
      <c r="N316" s="14">
        <f>IF(K316&gt;999999999,K316/1073741824," ")</f>
        <v>4.4330406188964844</v>
      </c>
      <c r="O316" s="223" t="s">
        <v>33981</v>
      </c>
      <c r="P316" s="198" t="s">
        <v>18464</v>
      </c>
    </row>
    <row r="317" spans="2:16" ht="20.100000000000001" customHeight="1" x14ac:dyDescent="0.3">
      <c r="B317" s="9">
        <v>307</v>
      </c>
      <c r="C317" s="7" t="s">
        <v>38773</v>
      </c>
      <c r="D317" s="7" t="s">
        <v>1568</v>
      </c>
      <c r="E317" s="36" t="s">
        <v>10759</v>
      </c>
      <c r="F317" s="51">
        <v>6.2</v>
      </c>
      <c r="G317" s="9" t="s">
        <v>704</v>
      </c>
      <c r="H317" s="9" t="s">
        <v>4116</v>
      </c>
      <c r="I317" s="9">
        <v>2002</v>
      </c>
      <c r="J317" s="9"/>
      <c r="K317" s="45">
        <v>8247515874</v>
      </c>
      <c r="L317" s="45">
        <f>IF(K317/1024 &gt;1,K317/1024," ")</f>
        <v>8054214.720703125</v>
      </c>
      <c r="M317" s="45">
        <f>IF(K317/1048576 &gt;1,K317/1048576," ")</f>
        <v>7865.4440631866455</v>
      </c>
      <c r="N317" s="14">
        <f>IF(K317&gt;999999999,K317/1073741824," ")</f>
        <v>7.6810977179557085</v>
      </c>
      <c r="O317" s="194" t="s">
        <v>32006</v>
      </c>
      <c r="P317" s="197" t="s">
        <v>18464</v>
      </c>
    </row>
    <row r="318" spans="2:16" ht="20.100000000000001" customHeight="1" x14ac:dyDescent="0.3">
      <c r="B318" s="9">
        <v>308</v>
      </c>
      <c r="C318" s="7" t="s">
        <v>38772</v>
      </c>
      <c r="D318" s="7" t="s">
        <v>1569</v>
      </c>
      <c r="E318" s="36" t="s">
        <v>10758</v>
      </c>
      <c r="F318" s="51">
        <v>5.2</v>
      </c>
      <c r="G318" s="9" t="s">
        <v>704</v>
      </c>
      <c r="H318" s="9" t="s">
        <v>3740</v>
      </c>
      <c r="I318" s="9">
        <v>2005</v>
      </c>
      <c r="J318" s="9"/>
      <c r="K318" s="45">
        <v>4689964182</v>
      </c>
      <c r="L318" s="45">
        <f>IF(K318/1024 &gt;1,K318/1024," ")</f>
        <v>4580043.146484375</v>
      </c>
      <c r="M318" s="45">
        <f>IF(K318/1048576 &gt;1,K318/1048576," ")</f>
        <v>4472.6983852386475</v>
      </c>
      <c r="N318" s="14">
        <f>IF(K318&gt;999999999,K318/1073741824," ")</f>
        <v>4.3678695168346167</v>
      </c>
      <c r="O318" s="194" t="s">
        <v>32005</v>
      </c>
      <c r="P318" s="197" t="s">
        <v>18464</v>
      </c>
    </row>
    <row r="319" spans="2:16" ht="20.100000000000001" customHeight="1" x14ac:dyDescent="0.3">
      <c r="B319" s="9">
        <v>309</v>
      </c>
      <c r="C319" s="17" t="s">
        <v>38775</v>
      </c>
      <c r="D319" s="7" t="s">
        <v>1570</v>
      </c>
      <c r="E319" s="36" t="s">
        <v>10764</v>
      </c>
      <c r="F319" s="51">
        <v>6.2</v>
      </c>
      <c r="G319" s="9" t="s">
        <v>704</v>
      </c>
      <c r="H319" s="9" t="s">
        <v>3737</v>
      </c>
      <c r="I319" s="9">
        <v>2009</v>
      </c>
      <c r="J319" s="9"/>
      <c r="K319" s="45">
        <v>2444902091</v>
      </c>
      <c r="L319" s="45">
        <f>IF(K319/1024 &gt;1,K319/1024," ")</f>
        <v>2387599.6982421875</v>
      </c>
      <c r="M319" s="45">
        <f>IF(K319/1048576 &gt;1,K319/1048576," ")</f>
        <v>2331.6403303146362</v>
      </c>
      <c r="N319" s="14">
        <f>IF(K319&gt;999999999,K319/1073741824," ")</f>
        <v>2.2769925100728869</v>
      </c>
      <c r="O319" s="194" t="s">
        <v>32008</v>
      </c>
      <c r="P319" s="197" t="s">
        <v>18464</v>
      </c>
    </row>
    <row r="320" spans="2:16" ht="20.100000000000001" customHeight="1" x14ac:dyDescent="0.3">
      <c r="B320" s="9">
        <v>310</v>
      </c>
      <c r="C320" s="7" t="s">
        <v>38774</v>
      </c>
      <c r="D320" s="7" t="s">
        <v>4059</v>
      </c>
      <c r="E320" s="36" t="s">
        <v>10760</v>
      </c>
      <c r="F320" s="51">
        <v>5.6</v>
      </c>
      <c r="G320" s="9" t="s">
        <v>704</v>
      </c>
      <c r="H320" s="9" t="s">
        <v>3744</v>
      </c>
      <c r="I320" s="9">
        <v>2013</v>
      </c>
      <c r="J320" s="9"/>
      <c r="K320" s="45">
        <v>3857833939</v>
      </c>
      <c r="L320" s="45">
        <f>IF(K320/1024 &gt;1,K320/1024," ")</f>
        <v>3767415.9560546875</v>
      </c>
      <c r="M320" s="45">
        <f>IF(K320/1048576 &gt;1,K320/1048576," ")</f>
        <v>3679.1171445846558</v>
      </c>
      <c r="N320" s="14">
        <f>IF(K320&gt;999999999,K320/1073741824," ")</f>
        <v>3.5928878365084529</v>
      </c>
      <c r="O320" s="194" t="s">
        <v>32007</v>
      </c>
      <c r="P320" s="197" t="s">
        <v>18464</v>
      </c>
    </row>
    <row r="321" spans="2:16" ht="20.100000000000001" customHeight="1" x14ac:dyDescent="0.3">
      <c r="B321" s="9">
        <v>311</v>
      </c>
      <c r="C321" s="7" t="s">
        <v>38519</v>
      </c>
      <c r="D321" s="7" t="s">
        <v>1571</v>
      </c>
      <c r="E321" s="36" t="s">
        <v>10761</v>
      </c>
      <c r="F321" s="51">
        <v>5.4</v>
      </c>
      <c r="G321" s="9"/>
      <c r="H321" s="9" t="s">
        <v>4159</v>
      </c>
      <c r="I321" s="9">
        <v>1977</v>
      </c>
      <c r="J321" s="9"/>
      <c r="K321" s="45">
        <v>715075584</v>
      </c>
      <c r="L321" s="45">
        <f>IF(K321/1024 &gt;1,K321/1024," ")</f>
        <v>698316</v>
      </c>
      <c r="M321" s="45">
        <f>IF(K321/1048576 &gt;1,K321/1048576," ")</f>
        <v>681.94921875</v>
      </c>
      <c r="N321" s="14" t="str">
        <f>IF(K321&gt;999999999,K321/1073741824," ")</f>
        <v xml:space="preserve"> </v>
      </c>
      <c r="O321" s="230" t="s">
        <v>32009</v>
      </c>
      <c r="P321" s="197" t="s">
        <v>18464</v>
      </c>
    </row>
    <row r="322" spans="2:16" ht="20.100000000000001" customHeight="1" x14ac:dyDescent="0.3">
      <c r="B322" s="9">
        <v>312</v>
      </c>
      <c r="C322" s="7" t="s">
        <v>38777</v>
      </c>
      <c r="D322" s="7" t="s">
        <v>849</v>
      </c>
      <c r="E322" s="36" t="s">
        <v>10763</v>
      </c>
      <c r="F322" s="51">
        <v>6</v>
      </c>
      <c r="G322" s="9" t="s">
        <v>704</v>
      </c>
      <c r="H322" s="9" t="s">
        <v>3747</v>
      </c>
      <c r="I322" s="9">
        <v>2007</v>
      </c>
      <c r="J322" s="9"/>
      <c r="K322" s="25">
        <v>2755959848</v>
      </c>
      <c r="L322" s="45">
        <f>IF(K322/1024 &gt;1,K322/1024," ")</f>
        <v>2691367.0390625</v>
      </c>
      <c r="M322" s="45">
        <f>IF(K322/1048576 &gt;1,K322/1048576," ")</f>
        <v>2628.2881240844727</v>
      </c>
      <c r="N322" s="14">
        <f>IF(K322&gt;999999999,K322/1073741824," ")</f>
        <v>2.5666876211762428</v>
      </c>
      <c r="O322" s="230" t="s">
        <v>32011</v>
      </c>
      <c r="P322" s="197" t="s">
        <v>18464</v>
      </c>
    </row>
    <row r="323" spans="2:16" ht="20.100000000000001" customHeight="1" x14ac:dyDescent="0.3">
      <c r="B323" s="9">
        <v>313</v>
      </c>
      <c r="C323" s="48" t="s">
        <v>38776</v>
      </c>
      <c r="D323" s="12" t="s">
        <v>7270</v>
      </c>
      <c r="E323" s="36" t="s">
        <v>10762</v>
      </c>
      <c r="F323" s="49">
        <v>4</v>
      </c>
      <c r="G323" s="49" t="s">
        <v>704</v>
      </c>
      <c r="H323" s="13" t="s">
        <v>5892</v>
      </c>
      <c r="I323" s="9">
        <v>2017</v>
      </c>
      <c r="J323" s="9"/>
      <c r="K323" s="45">
        <v>3764666300</v>
      </c>
      <c r="L323" s="45">
        <f>IF(K323/1024 &gt;1,K323/1024," ")</f>
        <v>3676431.93359375</v>
      </c>
      <c r="M323" s="45">
        <f>IF(K323/1048576 &gt;1,K323/1048576," ")</f>
        <v>3590.2655601501465</v>
      </c>
      <c r="N323" s="14">
        <f>IF(K323&gt;999999999,K323/1073741824," ")</f>
        <v>3.5061187110841274</v>
      </c>
      <c r="O323" s="230" t="s">
        <v>32010</v>
      </c>
      <c r="P323" s="197" t="s">
        <v>18464</v>
      </c>
    </row>
    <row r="324" spans="2:16" ht="20.100000000000001" customHeight="1" x14ac:dyDescent="0.3">
      <c r="B324" s="9">
        <v>314</v>
      </c>
      <c r="C324" s="7" t="s">
        <v>6920</v>
      </c>
      <c r="D324" s="309"/>
      <c r="E324" s="7"/>
      <c r="F324" s="49"/>
      <c r="G324" s="13"/>
      <c r="H324" s="13" t="s">
        <v>4159</v>
      </c>
      <c r="I324" s="9"/>
      <c r="J324" s="9"/>
      <c r="K324" s="45">
        <v>729260032</v>
      </c>
      <c r="L324" s="45">
        <f>IF(K324/1024 &gt;1,K324/1024," ")</f>
        <v>712168</v>
      </c>
      <c r="M324" s="45">
        <f>IF(K324/1048576 &gt;1,K324/1048576," ")</f>
        <v>695.4765625</v>
      </c>
      <c r="N324" s="14" t="str">
        <f>IF(K324&gt;999999999,K324/1073741824," ")</f>
        <v xml:space="preserve"> </v>
      </c>
      <c r="O324" s="230"/>
    </row>
    <row r="325" spans="2:16" ht="20.100000000000001" customHeight="1" x14ac:dyDescent="0.3">
      <c r="B325" s="9">
        <v>315</v>
      </c>
      <c r="C325" s="7" t="s">
        <v>705</v>
      </c>
      <c r="D325" s="309"/>
      <c r="E325" s="7"/>
      <c r="F325" s="49"/>
      <c r="G325" s="13"/>
      <c r="H325" s="13" t="s">
        <v>4103</v>
      </c>
      <c r="I325" s="9"/>
      <c r="J325" s="9"/>
      <c r="K325" s="45">
        <v>589199922</v>
      </c>
      <c r="L325" s="45">
        <f>IF(K325/1024 &gt;1,K325/1024," ")</f>
        <v>575390.548828125</v>
      </c>
      <c r="M325" s="45">
        <f>IF(K325/1048576 &gt;1,K325/1048576," ")</f>
        <v>561.90483283996582</v>
      </c>
      <c r="N325" s="14" t="str">
        <f>IF(K325&gt;999999999,K325/1073741824," ")</f>
        <v xml:space="preserve"> </v>
      </c>
      <c r="O325" s="230"/>
    </row>
    <row r="326" spans="2:16" ht="20.100000000000001" customHeight="1" x14ac:dyDescent="0.3">
      <c r="B326" s="9">
        <v>316</v>
      </c>
      <c r="C326" s="7" t="s">
        <v>709</v>
      </c>
      <c r="D326" s="309"/>
      <c r="E326" s="7"/>
      <c r="F326" s="49"/>
      <c r="G326" s="13"/>
      <c r="H326" s="13" t="s">
        <v>4239</v>
      </c>
      <c r="I326" s="9"/>
      <c r="J326" s="9"/>
      <c r="K326" s="45">
        <v>386717970</v>
      </c>
      <c r="L326" s="45">
        <f>IF(K326/1024 &gt;1,K326/1024," ")</f>
        <v>377654.267578125</v>
      </c>
      <c r="M326" s="45">
        <f>IF(K326/1048576 &gt;1,K326/1048576," ")</f>
        <v>368.8029956817627</v>
      </c>
      <c r="N326" s="14" t="str">
        <f>IF(K326&gt;999999999,K326/1073741824," ")</f>
        <v xml:space="preserve"> </v>
      </c>
      <c r="O326" s="230"/>
    </row>
    <row r="327" spans="2:16" ht="20.100000000000001" customHeight="1" x14ac:dyDescent="0.3">
      <c r="B327" s="9">
        <v>317</v>
      </c>
      <c r="C327" s="7" t="s">
        <v>706</v>
      </c>
      <c r="D327" s="278"/>
      <c r="E327" s="7"/>
      <c r="F327" s="49"/>
      <c r="G327" s="13"/>
      <c r="H327" s="13" t="s">
        <v>4103</v>
      </c>
      <c r="I327" s="9"/>
      <c r="J327" s="9"/>
      <c r="K327" s="45">
        <v>734048256</v>
      </c>
      <c r="L327" s="45">
        <f>IF(K327/1024 &gt;1,K327/1024," ")</f>
        <v>716844</v>
      </c>
      <c r="M327" s="45">
        <f>IF(K327/1048576 &gt;1,K327/1048576," ")</f>
        <v>700.04296875</v>
      </c>
      <c r="N327" s="14" t="str">
        <f>IF(K327&gt;999999999,K327/1073741824," ")</f>
        <v xml:space="preserve"> </v>
      </c>
      <c r="O327" s="230"/>
    </row>
    <row r="328" spans="2:16" ht="20.100000000000001" customHeight="1" x14ac:dyDescent="0.3">
      <c r="B328" s="9">
        <v>318</v>
      </c>
      <c r="C328" s="7" t="s">
        <v>707</v>
      </c>
      <c r="D328" s="278"/>
      <c r="E328" s="7"/>
      <c r="F328" s="49"/>
      <c r="G328" s="13"/>
      <c r="H328" s="13" t="s">
        <v>4192</v>
      </c>
      <c r="I328" s="9"/>
      <c r="J328" s="9"/>
      <c r="K328" s="45">
        <v>253447718</v>
      </c>
      <c r="L328" s="45">
        <f>IF(K328/1024 &gt;1,K328/1024," ")</f>
        <v>247507.537109375</v>
      </c>
      <c r="M328" s="45">
        <f>IF(K328/1048576 &gt;1,K328/1048576," ")</f>
        <v>241.70657920837402</v>
      </c>
      <c r="N328" s="14" t="str">
        <f>IF(K328&gt;999999999,K328/1073741824," ")</f>
        <v xml:space="preserve"> </v>
      </c>
      <c r="O328" s="230"/>
    </row>
    <row r="329" spans="2:16" ht="20.100000000000001" customHeight="1" x14ac:dyDescent="0.3">
      <c r="B329" s="9">
        <v>319</v>
      </c>
      <c r="C329" s="7" t="s">
        <v>708</v>
      </c>
      <c r="D329" s="278"/>
      <c r="E329" s="7"/>
      <c r="F329" s="49"/>
      <c r="G329" s="13"/>
      <c r="H329" s="13" t="s">
        <v>4192</v>
      </c>
      <c r="I329" s="9"/>
      <c r="J329" s="9"/>
      <c r="K329" s="45">
        <v>193610658</v>
      </c>
      <c r="L329" s="45">
        <f>IF(K329/1024 &gt;1,K329/1024," ")</f>
        <v>189072.908203125</v>
      </c>
      <c r="M329" s="45">
        <f>IF(K329/1048576 &gt;1,K329/1048576," ")</f>
        <v>184.64151191711426</v>
      </c>
      <c r="N329" s="14" t="str">
        <f>IF(K329&gt;999999999,K329/1073741824," ")</f>
        <v xml:space="preserve"> </v>
      </c>
      <c r="O329" s="230"/>
    </row>
    <row r="330" spans="2:16" ht="20.100000000000001" customHeight="1" x14ac:dyDescent="0.3">
      <c r="B330" s="9">
        <v>320</v>
      </c>
      <c r="C330" s="7" t="s">
        <v>6921</v>
      </c>
      <c r="D330" s="331"/>
      <c r="E330" s="7"/>
      <c r="F330" s="49"/>
      <c r="G330" s="13"/>
      <c r="H330" s="13" t="s">
        <v>5892</v>
      </c>
      <c r="I330" s="9"/>
      <c r="J330" s="9"/>
      <c r="K330" s="45">
        <v>6489506439</v>
      </c>
      <c r="L330" s="45">
        <f>IF(K330/1024 &gt;1,K330/1024," ")</f>
        <v>6337408.6318359375</v>
      </c>
      <c r="M330" s="45">
        <f>IF(K330/1048576 &gt;1,K330/1048576," ")</f>
        <v>6188.8756170272827</v>
      </c>
      <c r="N330" s="14">
        <f>IF(K330&gt;999999999,K330/1073741824," ")</f>
        <v>6.0438238447532058</v>
      </c>
      <c r="O330" s="230"/>
    </row>
    <row r="331" spans="2:16" ht="20.100000000000001" customHeight="1" x14ac:dyDescent="0.3">
      <c r="B331" s="9">
        <v>321</v>
      </c>
      <c r="C331" s="7" t="s">
        <v>6922</v>
      </c>
      <c r="D331" s="331"/>
      <c r="E331" s="7"/>
      <c r="F331" s="49"/>
      <c r="G331" s="13"/>
      <c r="H331" s="13" t="s">
        <v>5892</v>
      </c>
      <c r="I331" s="9"/>
      <c r="J331" s="9"/>
      <c r="K331" s="45">
        <v>3597573151</v>
      </c>
      <c r="L331" s="45">
        <f>IF(K331/1024 &gt;1,K331/1024," ")</f>
        <v>3513255.0302734375</v>
      </c>
      <c r="M331" s="45">
        <f>IF(K331/1048576 &gt;1,K331/1048576," ")</f>
        <v>3430.9131155014038</v>
      </c>
      <c r="N331" s="14">
        <f>IF(K331&gt;999999999,K331/1073741824," ")</f>
        <v>3.3505010893568397</v>
      </c>
      <c r="O331" s="230"/>
      <c r="P331" s="232"/>
    </row>
    <row r="332" spans="2:16" ht="20.100000000000001" customHeight="1" x14ac:dyDescent="0.3">
      <c r="B332" s="9">
        <v>322</v>
      </c>
      <c r="C332" s="7" t="s">
        <v>38778</v>
      </c>
      <c r="D332" s="17" t="s">
        <v>2996</v>
      </c>
      <c r="E332" s="36" t="s">
        <v>10765</v>
      </c>
      <c r="F332" s="51">
        <v>5.3</v>
      </c>
      <c r="G332" s="9" t="s">
        <v>704</v>
      </c>
      <c r="H332" s="9" t="s">
        <v>3756</v>
      </c>
      <c r="I332" s="9">
        <v>2012</v>
      </c>
      <c r="J332" s="9"/>
      <c r="K332" s="25">
        <v>5120325168</v>
      </c>
      <c r="L332" s="45">
        <f>IF(K332/1024 &gt;1,K332/1024," ")</f>
        <v>5000317.546875</v>
      </c>
      <c r="M332" s="45">
        <f>IF(K332/1048576 &gt;1,K332/1048576," ")</f>
        <v>4883.1226043701172</v>
      </c>
      <c r="N332" s="14">
        <f>IF(K332&gt;999999999,K332/1073741824," ")</f>
        <v>4.7686744183301926</v>
      </c>
      <c r="O332" s="220" t="s">
        <v>32012</v>
      </c>
      <c r="P332" s="197" t="s">
        <v>18464</v>
      </c>
    </row>
    <row r="333" spans="2:16" ht="20.100000000000001" customHeight="1" x14ac:dyDescent="0.3">
      <c r="B333" s="9">
        <v>323</v>
      </c>
      <c r="C333" s="7" t="s">
        <v>38779</v>
      </c>
      <c r="D333" s="7" t="s">
        <v>1572</v>
      </c>
      <c r="E333" s="36" t="s">
        <v>10766</v>
      </c>
      <c r="F333" s="51">
        <v>6.5</v>
      </c>
      <c r="G333" s="9"/>
      <c r="H333" s="13" t="s">
        <v>5892</v>
      </c>
      <c r="I333" s="9">
        <v>1970</v>
      </c>
      <c r="J333" s="9"/>
      <c r="K333" s="73">
        <v>7996092416</v>
      </c>
      <c r="L333" s="45">
        <f>IF(K333/1024 &gt;1,K333/1024," ")</f>
        <v>7808684</v>
      </c>
      <c r="M333" s="45">
        <f>IF(K333/1048576 &gt;1,K333/1048576," ")</f>
        <v>7625.66796875</v>
      </c>
      <c r="N333" s="14">
        <f>IF(K333&gt;999999999,K333/1073741824," ")</f>
        <v>7.4469413757324219</v>
      </c>
      <c r="O333" s="220" t="s">
        <v>32013</v>
      </c>
      <c r="P333" s="197" t="s">
        <v>18464</v>
      </c>
    </row>
    <row r="334" spans="2:16" ht="20.100000000000001" customHeight="1" x14ac:dyDescent="0.3">
      <c r="B334" s="9">
        <v>324</v>
      </c>
      <c r="C334" s="7" t="s">
        <v>38780</v>
      </c>
      <c r="D334" s="7" t="s">
        <v>5225</v>
      </c>
      <c r="E334" s="36" t="s">
        <v>10767</v>
      </c>
      <c r="F334" s="49">
        <v>6.2</v>
      </c>
      <c r="G334" s="9" t="s">
        <v>704</v>
      </c>
      <c r="H334" s="9" t="s">
        <v>3740</v>
      </c>
      <c r="I334" s="9">
        <v>2014</v>
      </c>
      <c r="J334" s="9"/>
      <c r="K334" s="45">
        <v>4461485881</v>
      </c>
      <c r="L334" s="45">
        <f>IF(K334/1024 &gt;1,K334/1024," ")</f>
        <v>4356919.8056640625</v>
      </c>
      <c r="M334" s="45">
        <f>IF(K334/1048576 &gt;1,K334/1048576," ")</f>
        <v>4254.804497718811</v>
      </c>
      <c r="N334" s="14">
        <f>IF(K334&gt;999999999,K334/1073741824," ")</f>
        <v>4.1550825173035264</v>
      </c>
      <c r="O334" s="220" t="s">
        <v>32014</v>
      </c>
      <c r="P334" s="232" t="s">
        <v>18464</v>
      </c>
    </row>
    <row r="335" spans="2:16" ht="20.100000000000001" customHeight="1" x14ac:dyDescent="0.3">
      <c r="B335" s="9">
        <v>325</v>
      </c>
      <c r="C335" s="12" t="s">
        <v>38781</v>
      </c>
      <c r="D335" s="12" t="s">
        <v>6026</v>
      </c>
      <c r="E335" s="36" t="s">
        <v>10768</v>
      </c>
      <c r="F335" s="51">
        <v>5.0999999999999996</v>
      </c>
      <c r="G335" s="9" t="s">
        <v>704</v>
      </c>
      <c r="H335" s="9" t="s">
        <v>5878</v>
      </c>
      <c r="I335" s="9">
        <v>2014</v>
      </c>
      <c r="J335" s="9"/>
      <c r="K335" s="45">
        <v>3688943633</v>
      </c>
      <c r="L335" s="45">
        <f>IF(K335/1024 &gt;1,K335/1024," ")</f>
        <v>3602484.0166015625</v>
      </c>
      <c r="M335" s="45">
        <f>IF(K335/1048576 &gt;1,K335/1048576," ")</f>
        <v>3518.0507974624634</v>
      </c>
      <c r="N335" s="14">
        <f>IF(K335&gt;999999999,K335/1073741824," ")</f>
        <v>3.4355964818969369</v>
      </c>
      <c r="O335" s="220" t="s">
        <v>32015</v>
      </c>
      <c r="P335" s="197" t="s">
        <v>18464</v>
      </c>
    </row>
    <row r="336" spans="2:16" ht="20.100000000000001" customHeight="1" x14ac:dyDescent="0.3">
      <c r="B336" s="9">
        <v>326</v>
      </c>
      <c r="C336" s="7" t="s">
        <v>38783</v>
      </c>
      <c r="D336" s="7" t="s">
        <v>3500</v>
      </c>
      <c r="E336" s="36" t="s">
        <v>10769</v>
      </c>
      <c r="F336" s="51">
        <v>6.3</v>
      </c>
      <c r="G336" s="9" t="s">
        <v>704</v>
      </c>
      <c r="H336" s="9" t="s">
        <v>3739</v>
      </c>
      <c r="I336" s="9">
        <v>2013</v>
      </c>
      <c r="J336" s="9"/>
      <c r="K336" s="45">
        <v>3957634914</v>
      </c>
      <c r="L336" s="45">
        <f>IF(K336/1024 &gt;1,K336/1024," ")</f>
        <v>3864877.845703125</v>
      </c>
      <c r="M336" s="45">
        <f>IF(K336/1048576 &gt;1,K336/1048576," ")</f>
        <v>3774.294771194458</v>
      </c>
      <c r="N336" s="14">
        <f>IF(K336&gt;999999999,K336/1073741824," ")</f>
        <v>3.6858347374945879</v>
      </c>
      <c r="O336" s="220" t="s">
        <v>32016</v>
      </c>
      <c r="P336" s="232" t="s">
        <v>18464</v>
      </c>
    </row>
    <row r="337" spans="2:16" ht="20.100000000000001" customHeight="1" x14ac:dyDescent="0.3">
      <c r="B337" s="9">
        <v>327</v>
      </c>
      <c r="C337" s="12" t="s">
        <v>38782</v>
      </c>
      <c r="D337" s="74" t="s">
        <v>32572</v>
      </c>
      <c r="E337" s="36" t="s">
        <v>32573</v>
      </c>
      <c r="F337" s="81">
        <v>6.2</v>
      </c>
      <c r="G337" s="13" t="s">
        <v>704</v>
      </c>
      <c r="H337" s="13" t="s">
        <v>3744</v>
      </c>
      <c r="I337" s="79">
        <v>2020</v>
      </c>
      <c r="J337" s="79"/>
      <c r="K337" s="73">
        <v>11336413184</v>
      </c>
      <c r="L337" s="45">
        <f>IF(K337/1024 &gt;1,K337/1024," ")</f>
        <v>11070716</v>
      </c>
      <c r="M337" s="45">
        <f>IF(K337/1048576 &gt;1,K337/1048576," ")</f>
        <v>10811.24609375</v>
      </c>
      <c r="N337" s="14">
        <f>IF(K337&gt;999999999,K337/1073741824," ")</f>
        <v>10.557857513427734</v>
      </c>
      <c r="O337" s="231" t="s">
        <v>32574</v>
      </c>
      <c r="P337" s="198" t="s">
        <v>18464</v>
      </c>
    </row>
    <row r="338" spans="2:16" ht="20.100000000000001" customHeight="1" x14ac:dyDescent="0.3">
      <c r="B338" s="9">
        <v>328</v>
      </c>
      <c r="C338" s="7" t="s">
        <v>38785</v>
      </c>
      <c r="D338" s="7" t="s">
        <v>1573</v>
      </c>
      <c r="E338" s="36" t="s">
        <v>10771</v>
      </c>
      <c r="F338" s="51">
        <v>7</v>
      </c>
      <c r="G338" s="9" t="s">
        <v>704</v>
      </c>
      <c r="H338" s="9" t="s">
        <v>3956</v>
      </c>
      <c r="I338" s="9">
        <v>2004</v>
      </c>
      <c r="J338" s="9"/>
      <c r="K338" s="45">
        <v>5669738503</v>
      </c>
      <c r="L338" s="45">
        <f>IF(K338/1024 &gt;1,K338/1024," ")</f>
        <v>5536854.0068359375</v>
      </c>
      <c r="M338" s="45">
        <f>IF(K338/1048576 &gt;1,K338/1048576," ")</f>
        <v>5407.0839910507202</v>
      </c>
      <c r="N338" s="14">
        <f>IF(K338&gt;999999999,K338/1073741824," ")</f>
        <v>5.280355460010469</v>
      </c>
      <c r="O338" s="220" t="s">
        <v>32018</v>
      </c>
      <c r="P338" s="197" t="s">
        <v>18464</v>
      </c>
    </row>
    <row r="339" spans="2:16" ht="20.100000000000001" customHeight="1" x14ac:dyDescent="0.3">
      <c r="B339" s="9">
        <v>329</v>
      </c>
      <c r="C339" s="20" t="s">
        <v>38784</v>
      </c>
      <c r="D339" s="74" t="s">
        <v>8381</v>
      </c>
      <c r="E339" s="36" t="s">
        <v>10770</v>
      </c>
      <c r="F339" s="81">
        <v>6.7</v>
      </c>
      <c r="G339" s="13" t="s">
        <v>704</v>
      </c>
      <c r="H339" s="13" t="s">
        <v>5878</v>
      </c>
      <c r="I339" s="79">
        <v>2018</v>
      </c>
      <c r="J339" s="83"/>
      <c r="K339" s="73">
        <v>5326577664</v>
      </c>
      <c r="L339" s="45">
        <f>IF(K339/1024 &gt;1,K339/1024," ")</f>
        <v>5201736</v>
      </c>
      <c r="M339" s="45">
        <f>IF(K339/1048576 &gt;1,K339/1048576," ")</f>
        <v>5079.8203125</v>
      </c>
      <c r="N339" s="14">
        <f>IF(K339&gt;999999999,K339/1073741824," ")</f>
        <v>4.9607620239257813</v>
      </c>
      <c r="O339" s="220" t="s">
        <v>32017</v>
      </c>
      <c r="P339" s="197" t="s">
        <v>18464</v>
      </c>
    </row>
    <row r="340" spans="2:16" ht="20.100000000000001" customHeight="1" x14ac:dyDescent="0.3">
      <c r="B340" s="9">
        <v>330</v>
      </c>
      <c r="C340" s="48" t="s">
        <v>38520</v>
      </c>
      <c r="D340" s="20" t="s">
        <v>5846</v>
      </c>
      <c r="E340" s="36" t="s">
        <v>10772</v>
      </c>
      <c r="F340" s="49">
        <v>4.5999999999999996</v>
      </c>
      <c r="G340" s="9"/>
      <c r="H340" s="9" t="s">
        <v>3742</v>
      </c>
      <c r="I340" s="9">
        <v>2015</v>
      </c>
      <c r="J340" s="9"/>
      <c r="K340" s="45">
        <v>1154344960</v>
      </c>
      <c r="L340" s="45">
        <f>IF(K340/1024 &gt;1,K340/1024," ")</f>
        <v>1127290</v>
      </c>
      <c r="M340" s="45">
        <f>IF(K340/1048576 &gt;1,K340/1048576," ")</f>
        <v>1100.869140625</v>
      </c>
      <c r="N340" s="14">
        <f>IF(K340&gt;999999999,K340/1073741824," ")</f>
        <v>1.0750675201416016</v>
      </c>
      <c r="O340" s="220" t="s">
        <v>32219</v>
      </c>
      <c r="P340" s="197" t="s">
        <v>18464</v>
      </c>
    </row>
    <row r="341" spans="2:16" ht="20.100000000000001" customHeight="1" x14ac:dyDescent="0.3">
      <c r="B341" s="9">
        <v>331</v>
      </c>
      <c r="C341" s="7" t="s">
        <v>38754</v>
      </c>
      <c r="D341" s="331"/>
      <c r="E341" s="36" t="s">
        <v>10738</v>
      </c>
      <c r="F341" s="49">
        <v>2.9</v>
      </c>
      <c r="G341" s="9"/>
      <c r="H341" s="9" t="s">
        <v>4069</v>
      </c>
      <c r="I341" s="9"/>
      <c r="J341" s="9"/>
      <c r="K341" s="45">
        <v>1468667904</v>
      </c>
      <c r="L341" s="45">
        <f>IF(K341/1024 &gt;1,K341/1024," ")</f>
        <v>1434246</v>
      </c>
      <c r="M341" s="45">
        <f>IF(K341/1048576 &gt;1,K341/1048576," ")</f>
        <v>1400.630859375</v>
      </c>
      <c r="N341" s="14">
        <f>IF(K341&gt;999999999,K341/1073741824," ")</f>
        <v>1.3678035736083984</v>
      </c>
      <c r="O341" s="220" t="s">
        <v>31964</v>
      </c>
      <c r="P341" s="232" t="s">
        <v>31999</v>
      </c>
    </row>
    <row r="342" spans="2:16" ht="20.100000000000001" customHeight="1" x14ac:dyDescent="0.3">
      <c r="B342" s="9">
        <v>332</v>
      </c>
      <c r="C342" s="28" t="s">
        <v>38786</v>
      </c>
      <c r="D342" s="7" t="s">
        <v>5923</v>
      </c>
      <c r="E342" s="36" t="s">
        <v>10773</v>
      </c>
      <c r="F342" s="49">
        <v>5.7</v>
      </c>
      <c r="G342" s="9" t="s">
        <v>704</v>
      </c>
      <c r="H342" s="9" t="s">
        <v>5871</v>
      </c>
      <c r="I342" s="9">
        <v>2015</v>
      </c>
      <c r="J342" s="9"/>
      <c r="K342" s="45">
        <v>8609896119</v>
      </c>
      <c r="L342" s="45">
        <f>IF(K342/1024 &gt;1,K342/1024," ")</f>
        <v>8408101.6787109375</v>
      </c>
      <c r="M342" s="45">
        <f>IF(K342/1048576 &gt;1,K342/1048576," ")</f>
        <v>8211.0367956161499</v>
      </c>
      <c r="N342" s="14">
        <f>IF(K342&gt;999999999,K342/1073741824," ")</f>
        <v>8.0185906207188964</v>
      </c>
      <c r="O342" s="220" t="s">
        <v>32019</v>
      </c>
      <c r="P342" s="232" t="s">
        <v>18464</v>
      </c>
    </row>
    <row r="343" spans="2:16" ht="20.100000000000001" customHeight="1" x14ac:dyDescent="0.3">
      <c r="B343" s="9">
        <v>333</v>
      </c>
      <c r="C343" s="17" t="s">
        <v>38787</v>
      </c>
      <c r="D343" s="7" t="s">
        <v>1574</v>
      </c>
      <c r="E343" s="36" t="s">
        <v>10774</v>
      </c>
      <c r="F343" s="51">
        <v>7.1</v>
      </c>
      <c r="G343" s="9" t="s">
        <v>704</v>
      </c>
      <c r="H343" s="9" t="s">
        <v>3756</v>
      </c>
      <c r="I343" s="9">
        <v>2009</v>
      </c>
      <c r="J343" s="9"/>
      <c r="K343" s="45">
        <v>3014624890</v>
      </c>
      <c r="L343" s="45">
        <f>IF(K343/1024 &gt;1,K343/1024," ")</f>
        <v>2943969.619140625</v>
      </c>
      <c r="M343" s="45">
        <f>IF(K343/1048576 &gt;1,K343/1048576," ")</f>
        <v>2874.9703311920166</v>
      </c>
      <c r="N343" s="14">
        <f>IF(K343&gt;999999999,K343/1073741824," ")</f>
        <v>2.8075882140547037</v>
      </c>
      <c r="O343" s="220" t="s">
        <v>32020</v>
      </c>
      <c r="P343" s="232" t="s">
        <v>18464</v>
      </c>
    </row>
    <row r="344" spans="2:16" ht="20.100000000000001" customHeight="1" x14ac:dyDescent="0.3">
      <c r="B344" s="9">
        <v>334</v>
      </c>
      <c r="C344" s="7" t="s">
        <v>38788</v>
      </c>
      <c r="D344" s="7" t="s">
        <v>2941</v>
      </c>
      <c r="E344" s="36" t="s">
        <v>10775</v>
      </c>
      <c r="F344" s="51">
        <v>5.8</v>
      </c>
      <c r="G344" s="9" t="s">
        <v>704</v>
      </c>
      <c r="H344" s="9" t="s">
        <v>3745</v>
      </c>
      <c r="I344" s="9">
        <v>2011</v>
      </c>
      <c r="J344" s="9"/>
      <c r="K344" s="45">
        <v>2660372283</v>
      </c>
      <c r="L344" s="45">
        <f>IF(K344/1024 &gt;1,K344/1024," ")</f>
        <v>2598019.8076171875</v>
      </c>
      <c r="M344" s="45">
        <f>IF(K344/1048576 &gt;1,K344/1048576," ")</f>
        <v>2537.1287183761597</v>
      </c>
      <c r="N344" s="14">
        <f>IF(K344&gt;999999999,K344/1073741824," ")</f>
        <v>2.4776647640392184</v>
      </c>
      <c r="O344" s="220" t="s">
        <v>32021</v>
      </c>
      <c r="P344" s="311" t="s">
        <v>32207</v>
      </c>
    </row>
    <row r="345" spans="2:16" ht="20.100000000000001" customHeight="1" x14ac:dyDescent="0.3">
      <c r="B345" s="9">
        <v>335</v>
      </c>
      <c r="C345" s="7" t="s">
        <v>38789</v>
      </c>
      <c r="D345" s="7" t="s">
        <v>5421</v>
      </c>
      <c r="E345" s="36" t="s">
        <v>10776</v>
      </c>
      <c r="F345" s="49">
        <v>4.2</v>
      </c>
      <c r="G345" s="9" t="s">
        <v>704</v>
      </c>
      <c r="H345" s="9" t="s">
        <v>3740</v>
      </c>
      <c r="I345" s="9">
        <v>2015</v>
      </c>
      <c r="J345" s="9"/>
      <c r="K345" s="45">
        <v>3354767718</v>
      </c>
      <c r="L345" s="45">
        <f>IF(K345/1024 &gt;1,K345/1024," ")</f>
        <v>3276140.349609375</v>
      </c>
      <c r="M345" s="45">
        <f>IF(K345/1048576 &gt;1,K345/1048576," ")</f>
        <v>3199.3558101654053</v>
      </c>
      <c r="N345" s="14">
        <f>IF(K345&gt;999999999,K345/1073741824," ")</f>
        <v>3.1243709083646536</v>
      </c>
      <c r="O345" s="220" t="s">
        <v>32022</v>
      </c>
      <c r="P345" s="197" t="s">
        <v>18464</v>
      </c>
    </row>
    <row r="346" spans="2:16" ht="20.100000000000001" customHeight="1" x14ac:dyDescent="0.3">
      <c r="B346" s="9">
        <v>336</v>
      </c>
      <c r="C346" s="61" t="s">
        <v>38790</v>
      </c>
      <c r="D346" s="7" t="s">
        <v>5268</v>
      </c>
      <c r="E346" s="36" t="s">
        <v>10777</v>
      </c>
      <c r="F346" s="49">
        <v>5.5</v>
      </c>
      <c r="G346" s="9" t="s">
        <v>704</v>
      </c>
      <c r="H346" s="9" t="s">
        <v>4372</v>
      </c>
      <c r="I346" s="9">
        <v>2014</v>
      </c>
      <c r="J346" s="9"/>
      <c r="K346" s="45">
        <v>4009640524</v>
      </c>
      <c r="L346" s="45">
        <f>IF(K346/1024 &gt;1,K346/1024," ")</f>
        <v>3915664.57421875</v>
      </c>
      <c r="M346" s="45">
        <f>IF(K346/1048576 &gt;1,K346/1048576," ")</f>
        <v>3823.891185760498</v>
      </c>
      <c r="N346" s="14">
        <f>IF(K346&gt;999999999,K346/1073741824," ")</f>
        <v>3.7342687360942364</v>
      </c>
      <c r="O346" s="220" t="s">
        <v>32023</v>
      </c>
      <c r="P346" s="197" t="s">
        <v>18464</v>
      </c>
    </row>
    <row r="347" spans="2:16" ht="20.100000000000001" customHeight="1" x14ac:dyDescent="0.3">
      <c r="B347" s="9">
        <v>337</v>
      </c>
      <c r="C347" s="17" t="s">
        <v>38793</v>
      </c>
      <c r="D347" s="17" t="s">
        <v>1647</v>
      </c>
      <c r="E347" s="36" t="s">
        <v>10780</v>
      </c>
      <c r="F347" s="51">
        <v>5</v>
      </c>
      <c r="G347" s="21" t="s">
        <v>704</v>
      </c>
      <c r="H347" s="21" t="s">
        <v>4242</v>
      </c>
      <c r="I347" s="21">
        <v>2011</v>
      </c>
      <c r="J347" s="21"/>
      <c r="K347" s="25">
        <v>3264105549</v>
      </c>
      <c r="L347" s="45">
        <f>IF(K347/1024 &gt;1,K347/1024," ")</f>
        <v>3187603.0751953125</v>
      </c>
      <c r="M347" s="45">
        <f>IF(K347/1048576 &gt;1,K347/1048576," ")</f>
        <v>3112.8936281204224</v>
      </c>
      <c r="N347" s="14">
        <f>IF(K347&gt;999999999,K347/1073741824," ")</f>
        <v>3.03993518371135</v>
      </c>
      <c r="O347" s="220" t="s">
        <v>32025</v>
      </c>
      <c r="P347" s="197" t="s">
        <v>32186</v>
      </c>
    </row>
    <row r="348" spans="2:16" ht="20.100000000000001" customHeight="1" x14ac:dyDescent="0.3">
      <c r="B348" s="9">
        <v>338</v>
      </c>
      <c r="C348" s="7" t="s">
        <v>38791</v>
      </c>
      <c r="D348" s="7" t="s">
        <v>3625</v>
      </c>
      <c r="E348" s="36" t="s">
        <v>10778</v>
      </c>
      <c r="F348" s="51">
        <v>4.5999999999999996</v>
      </c>
      <c r="G348" s="9" t="s">
        <v>704</v>
      </c>
      <c r="H348" s="9" t="s">
        <v>3740</v>
      </c>
      <c r="I348" s="9">
        <v>2013</v>
      </c>
      <c r="J348" s="9"/>
      <c r="K348" s="45">
        <v>4246775170</v>
      </c>
      <c r="L348" s="45">
        <f>IF(K348/1024 &gt;1,K348/1024," ")</f>
        <v>4147241.376953125</v>
      </c>
      <c r="M348" s="45">
        <f>IF(K348/1048576 &gt;1,K348/1048576," ")</f>
        <v>4050.0404071807861</v>
      </c>
      <c r="N348" s="14">
        <f>IF(K348&gt;999999999,K348/1073741824," ")</f>
        <v>3.9551175851374865</v>
      </c>
      <c r="O348" s="220" t="s">
        <v>32024</v>
      </c>
      <c r="P348" s="197" t="s">
        <v>32185</v>
      </c>
    </row>
    <row r="349" spans="2:16" ht="20.100000000000001" customHeight="1" x14ac:dyDescent="0.3">
      <c r="B349" s="9">
        <v>339</v>
      </c>
      <c r="C349" s="20" t="s">
        <v>38792</v>
      </c>
      <c r="D349" s="12" t="s">
        <v>7545</v>
      </c>
      <c r="E349" s="36" t="s">
        <v>10779</v>
      </c>
      <c r="F349" s="49">
        <v>5.2</v>
      </c>
      <c r="G349" s="49" t="s">
        <v>704</v>
      </c>
      <c r="H349" s="13" t="s">
        <v>5871</v>
      </c>
      <c r="I349" s="9">
        <v>2017</v>
      </c>
      <c r="J349" s="9"/>
      <c r="K349" s="45">
        <v>5066385005</v>
      </c>
      <c r="L349" s="45">
        <f>IF(K349/1024 &gt;1,K349/1024," ")</f>
        <v>4947641.6064453125</v>
      </c>
      <c r="M349" s="45">
        <f>IF(K349/1048576 &gt;1,K349/1048576," ")</f>
        <v>4831.6812562942505</v>
      </c>
      <c r="N349" s="14">
        <f>IF(K349&gt;999999999,K349/1073741824," ")</f>
        <v>4.718438726849854</v>
      </c>
      <c r="O349" s="220" t="s">
        <v>32220</v>
      </c>
      <c r="P349" s="197" t="s">
        <v>18464</v>
      </c>
    </row>
    <row r="350" spans="2:16" ht="20.100000000000001" customHeight="1" x14ac:dyDescent="0.3">
      <c r="B350" s="9">
        <v>340</v>
      </c>
      <c r="C350" s="7" t="s">
        <v>38794</v>
      </c>
      <c r="D350" s="7" t="s">
        <v>1575</v>
      </c>
      <c r="E350" s="36" t="s">
        <v>10781</v>
      </c>
      <c r="F350" s="51">
        <v>6.2</v>
      </c>
      <c r="G350" s="9" t="s">
        <v>704</v>
      </c>
      <c r="H350" s="9" t="s">
        <v>4114</v>
      </c>
      <c r="I350" s="9">
        <v>1977</v>
      </c>
      <c r="J350" s="9"/>
      <c r="K350" s="45">
        <v>8537491403</v>
      </c>
      <c r="L350" s="45">
        <f>IF(K350/1024 &gt;1,K350/1024," ")</f>
        <v>8337393.9482421875</v>
      </c>
      <c r="M350" s="45">
        <f>IF(K350/1048576 &gt;1,K350/1048576," ")</f>
        <v>8141.9862775802612</v>
      </c>
      <c r="N350" s="14">
        <f>IF(K350&gt;999999999,K350/1073741824," ")</f>
        <v>7.9511584741994739</v>
      </c>
      <c r="O350" s="220" t="s">
        <v>32026</v>
      </c>
      <c r="P350" s="197" t="s">
        <v>18464</v>
      </c>
    </row>
    <row r="351" spans="2:16" ht="20.100000000000001" customHeight="1" x14ac:dyDescent="0.3">
      <c r="B351" s="9">
        <v>341</v>
      </c>
      <c r="C351" s="7" t="s">
        <v>38521</v>
      </c>
      <c r="D351" s="331"/>
      <c r="E351" s="36" t="s">
        <v>10782</v>
      </c>
      <c r="F351" s="51">
        <v>4.7</v>
      </c>
      <c r="G351" s="9"/>
      <c r="H351" s="9" t="s">
        <v>4235</v>
      </c>
      <c r="I351" s="9">
        <v>2003</v>
      </c>
      <c r="J351" s="9"/>
      <c r="K351" s="45">
        <v>734828544</v>
      </c>
      <c r="L351" s="45">
        <f>IF(K351/1024 &gt;1,K351/1024," ")</f>
        <v>717606</v>
      </c>
      <c r="M351" s="45">
        <f>IF(K351/1048576 &gt;1,K351/1048576," ")</f>
        <v>700.787109375</v>
      </c>
      <c r="N351" s="14" t="str">
        <f>IF(K351&gt;999999999,K351/1073741824," ")</f>
        <v xml:space="preserve"> </v>
      </c>
      <c r="O351" s="220" t="s">
        <v>32027</v>
      </c>
      <c r="P351" s="232" t="s">
        <v>18464</v>
      </c>
    </row>
    <row r="352" spans="2:16" ht="20.100000000000001" customHeight="1" x14ac:dyDescent="0.3">
      <c r="B352" s="9">
        <v>342</v>
      </c>
      <c r="C352" s="7" t="s">
        <v>38522</v>
      </c>
      <c r="D352" s="7" t="s">
        <v>1576</v>
      </c>
      <c r="E352" s="36" t="s">
        <v>10783</v>
      </c>
      <c r="F352" s="51">
        <v>4.9000000000000004</v>
      </c>
      <c r="G352" s="9"/>
      <c r="H352" s="9" t="s">
        <v>3918</v>
      </c>
      <c r="I352" s="9">
        <v>2003</v>
      </c>
      <c r="J352" s="9"/>
      <c r="K352" s="45">
        <v>736618496</v>
      </c>
      <c r="L352" s="45">
        <f>IF(K352/1024 &gt;1,K352/1024," ")</f>
        <v>719354</v>
      </c>
      <c r="M352" s="45">
        <f>IF(K352/1048576 &gt;1,K352/1048576," ")</f>
        <v>702.494140625</v>
      </c>
      <c r="N352" s="14" t="str">
        <f>IF(K352&gt;999999999,K352/1073741824," ")</f>
        <v xml:space="preserve"> </v>
      </c>
      <c r="O352" s="220" t="s">
        <v>32028</v>
      </c>
      <c r="P352" s="197" t="s">
        <v>18464</v>
      </c>
    </row>
    <row r="353" spans="2:16" ht="20.100000000000001" customHeight="1" x14ac:dyDescent="0.3">
      <c r="B353" s="9">
        <v>343</v>
      </c>
      <c r="C353" s="20" t="s">
        <v>38795</v>
      </c>
      <c r="D353" s="74" t="s">
        <v>7666</v>
      </c>
      <c r="E353" s="36" t="s">
        <v>10784</v>
      </c>
      <c r="F353" s="81">
        <v>4.0999999999999996</v>
      </c>
      <c r="G353" s="81" t="s">
        <v>704</v>
      </c>
      <c r="H353" s="82" t="s">
        <v>5892</v>
      </c>
      <c r="I353" s="79">
        <v>2016</v>
      </c>
      <c r="J353" s="79"/>
      <c r="K353" s="73">
        <v>4605347752</v>
      </c>
      <c r="L353" s="45">
        <f>IF(K353/1024 &gt;1,K353/1024," ")</f>
        <v>4497409.9140625</v>
      </c>
      <c r="M353" s="45">
        <f>IF(K353/1048576 &gt;1,K353/1048576," ")</f>
        <v>4392.0018692016602</v>
      </c>
      <c r="N353" s="14">
        <f>IF(K353&gt;999999999,K353/1073741824," ")</f>
        <v>4.2890643253922462</v>
      </c>
      <c r="O353" s="220" t="s">
        <v>32029</v>
      </c>
      <c r="P353" s="197" t="s">
        <v>18464</v>
      </c>
    </row>
    <row r="354" spans="2:16" ht="20.100000000000001" customHeight="1" x14ac:dyDescent="0.3">
      <c r="B354" s="9">
        <v>344</v>
      </c>
      <c r="C354" s="7" t="s">
        <v>38523</v>
      </c>
      <c r="D354" s="7" t="s">
        <v>1577</v>
      </c>
      <c r="E354" s="36" t="s">
        <v>10785</v>
      </c>
      <c r="F354" s="51">
        <v>5.0999999999999996</v>
      </c>
      <c r="G354" s="9"/>
      <c r="H354" s="9" t="s">
        <v>4192</v>
      </c>
      <c r="I354" s="9">
        <v>1999</v>
      </c>
      <c r="J354" s="9"/>
      <c r="K354" s="45">
        <v>621858816</v>
      </c>
      <c r="L354" s="45">
        <f>IF(K354/1024 &gt;1,K354/1024," ")</f>
        <v>607284</v>
      </c>
      <c r="M354" s="45">
        <f>IF(K354/1048576 &gt;1,K354/1048576," ")</f>
        <v>593.05078125</v>
      </c>
      <c r="N354" s="14" t="str">
        <f>IF(K354&gt;999999999,K354/1073741824," ")</f>
        <v xml:space="preserve"> </v>
      </c>
      <c r="O354" s="220" t="s">
        <v>32030</v>
      </c>
      <c r="P354" s="232" t="s">
        <v>32187</v>
      </c>
    </row>
    <row r="355" spans="2:16" ht="20.100000000000001" customHeight="1" x14ac:dyDescent="0.3">
      <c r="B355" s="9">
        <v>345</v>
      </c>
      <c r="C355" s="7" t="s">
        <v>38524</v>
      </c>
      <c r="D355" s="7" t="s">
        <v>1578</v>
      </c>
      <c r="E355" s="36" t="s">
        <v>10786</v>
      </c>
      <c r="F355" s="51">
        <v>5.7</v>
      </c>
      <c r="G355" s="9"/>
      <c r="H355" s="9" t="s">
        <v>4243</v>
      </c>
      <c r="I355" s="9">
        <v>1996</v>
      </c>
      <c r="J355" s="9"/>
      <c r="K355" s="45">
        <v>736108544</v>
      </c>
      <c r="L355" s="45">
        <f>IF(K355/1024 &gt;1,K355/1024," ")</f>
        <v>718856</v>
      </c>
      <c r="M355" s="45">
        <f>IF(K355/1048576 &gt;1,K355/1048576," ")</f>
        <v>702.0078125</v>
      </c>
      <c r="N355" s="14" t="str">
        <f>IF(K355&gt;999999999,K355/1073741824," ")</f>
        <v xml:space="preserve"> </v>
      </c>
      <c r="O355" s="220" t="s">
        <v>32031</v>
      </c>
      <c r="P355" s="197" t="s">
        <v>32188</v>
      </c>
    </row>
    <row r="356" spans="2:16" ht="20.100000000000001" customHeight="1" x14ac:dyDescent="0.3">
      <c r="B356" s="9">
        <v>346</v>
      </c>
      <c r="C356" s="12" t="s">
        <v>38796</v>
      </c>
      <c r="D356" s="74" t="s">
        <v>7817</v>
      </c>
      <c r="E356" s="36" t="s">
        <v>10787</v>
      </c>
      <c r="F356" s="131">
        <v>5.3</v>
      </c>
      <c r="G356" s="13" t="s">
        <v>704</v>
      </c>
      <c r="H356" s="13" t="s">
        <v>5892</v>
      </c>
      <c r="I356" s="133">
        <v>2002</v>
      </c>
      <c r="J356" s="74"/>
      <c r="K356" s="73">
        <v>3917818524</v>
      </c>
      <c r="L356" s="45">
        <f>IF(K356/1024 &gt;1,K356/1024," ")</f>
        <v>3825994.65234375</v>
      </c>
      <c r="M356" s="45">
        <f>IF(K356/1048576 &gt;1,K356/1048576," ")</f>
        <v>3736.3229026794434</v>
      </c>
      <c r="N356" s="14">
        <f>IF(K356&gt;999999999,K356/1073741824," ")</f>
        <v>3.6487528346478939</v>
      </c>
      <c r="O356" s="220" t="s">
        <v>32032</v>
      </c>
      <c r="P356" s="197" t="s">
        <v>32189</v>
      </c>
    </row>
    <row r="357" spans="2:16" ht="20.100000000000001" customHeight="1" x14ac:dyDescent="0.3">
      <c r="B357" s="9">
        <v>347</v>
      </c>
      <c r="C357" s="7" t="s">
        <v>38525</v>
      </c>
      <c r="D357" s="7" t="s">
        <v>1579</v>
      </c>
      <c r="E357" s="36" t="s">
        <v>10788</v>
      </c>
      <c r="F357" s="51">
        <v>4.5999999999999996</v>
      </c>
      <c r="G357" s="9"/>
      <c r="H357" s="9" t="s">
        <v>4111</v>
      </c>
      <c r="I357" s="9">
        <v>2005</v>
      </c>
      <c r="J357" s="9"/>
      <c r="K357" s="45">
        <v>729952256</v>
      </c>
      <c r="L357" s="45">
        <f>IF(K357/1024 &gt;1,K357/1024," ")</f>
        <v>712844</v>
      </c>
      <c r="M357" s="45">
        <f>IF(K357/1048576 &gt;1,K357/1048576," ")</f>
        <v>696.13671875</v>
      </c>
      <c r="N357" s="14" t="str">
        <f>IF(K357&gt;999999999,K357/1073741824," ")</f>
        <v xml:space="preserve"> </v>
      </c>
      <c r="O357" s="230" t="s">
        <v>32033</v>
      </c>
      <c r="P357" s="197" t="s">
        <v>32190</v>
      </c>
    </row>
    <row r="358" spans="2:16" ht="20.100000000000001" customHeight="1" x14ac:dyDescent="0.3">
      <c r="B358" s="9">
        <v>348</v>
      </c>
      <c r="C358" s="7" t="s">
        <v>38459</v>
      </c>
      <c r="D358" s="7" t="s">
        <v>1492</v>
      </c>
      <c r="E358" s="36" t="s">
        <v>10046</v>
      </c>
      <c r="F358" s="49">
        <v>6.4</v>
      </c>
      <c r="G358" s="9"/>
      <c r="H358" s="9" t="s">
        <v>4159</v>
      </c>
      <c r="I358" s="9">
        <v>1944</v>
      </c>
      <c r="J358" s="9"/>
      <c r="K358" s="45">
        <v>736251305</v>
      </c>
      <c r="L358" s="45">
        <f>IF(K358/1024 &gt;1,K358/1024," ")</f>
        <v>718995.4150390625</v>
      </c>
      <c r="M358" s="45">
        <f>IF(K358/1048576 &gt;1,K358/1048576," ")</f>
        <v>702.14395999908447</v>
      </c>
      <c r="N358" s="14" t="str">
        <f>IF(K358&gt;999999999,K358/1073741824," ")</f>
        <v xml:space="preserve"> </v>
      </c>
      <c r="O358" s="230" t="s">
        <v>31836</v>
      </c>
      <c r="P358" s="197" t="s">
        <v>18464</v>
      </c>
    </row>
    <row r="359" spans="2:16" ht="20.100000000000001" customHeight="1" x14ac:dyDescent="0.3">
      <c r="B359" s="9">
        <v>349</v>
      </c>
      <c r="C359" s="7" t="s">
        <v>38797</v>
      </c>
      <c r="D359" s="7" t="s">
        <v>1580</v>
      </c>
      <c r="E359" s="36" t="s">
        <v>10789</v>
      </c>
      <c r="F359" s="51">
        <v>5.5</v>
      </c>
      <c r="G359" s="9"/>
      <c r="H359" s="13" t="s">
        <v>5892</v>
      </c>
      <c r="I359" s="9">
        <v>2004</v>
      </c>
      <c r="J359" s="9"/>
      <c r="K359" s="73">
        <v>4924608512</v>
      </c>
      <c r="L359" s="45">
        <f>IF(K359/1024 &gt;1,K359/1024," ")</f>
        <v>4809188</v>
      </c>
      <c r="M359" s="45">
        <f>IF(K359/1048576 &gt;1,K359/1048576," ")</f>
        <v>4696.47265625</v>
      </c>
      <c r="N359" s="14">
        <f>IF(K359&gt;999999999,K359/1073741824," ")</f>
        <v>4.5863990783691406</v>
      </c>
      <c r="O359" s="194" t="s">
        <v>32034</v>
      </c>
      <c r="P359" s="197" t="s">
        <v>18464</v>
      </c>
    </row>
    <row r="360" spans="2:16" ht="20.100000000000001" customHeight="1" x14ac:dyDescent="0.3">
      <c r="B360" s="9">
        <v>350</v>
      </c>
      <c r="C360" s="20" t="s">
        <v>38798</v>
      </c>
      <c r="D360" s="84" t="s">
        <v>32523</v>
      </c>
      <c r="E360" s="36" t="s">
        <v>32524</v>
      </c>
      <c r="F360" s="81">
        <v>6.9</v>
      </c>
      <c r="G360" s="13" t="s">
        <v>704</v>
      </c>
      <c r="H360" s="13" t="s">
        <v>3740</v>
      </c>
      <c r="I360" s="79">
        <v>2021</v>
      </c>
      <c r="J360" s="79"/>
      <c r="K360" s="73">
        <v>5640593408</v>
      </c>
      <c r="L360" s="45">
        <f>IF(K360/1024 &gt;1,K360/1024," ")</f>
        <v>5508392</v>
      </c>
      <c r="M360" s="45">
        <f>IF(K360/1048576 &gt;1,K360/1048576," ")</f>
        <v>5379.2890625</v>
      </c>
      <c r="N360" s="14">
        <f>IF(K360&gt;999999999,K360/1073741824," ")</f>
        <v>5.2532119750976563</v>
      </c>
      <c r="O360" s="194" t="s">
        <v>32525</v>
      </c>
      <c r="P360" s="198" t="s">
        <v>18464</v>
      </c>
    </row>
    <row r="361" spans="2:16" ht="20.100000000000001" customHeight="1" x14ac:dyDescent="0.3">
      <c r="B361" s="9">
        <v>351</v>
      </c>
      <c r="C361" s="7" t="s">
        <v>38799</v>
      </c>
      <c r="D361" s="7" t="s">
        <v>4987</v>
      </c>
      <c r="E361" s="36" t="s">
        <v>10790</v>
      </c>
      <c r="F361" s="51">
        <v>6.3</v>
      </c>
      <c r="G361" s="9" t="s">
        <v>704</v>
      </c>
      <c r="H361" s="9" t="s">
        <v>3745</v>
      </c>
      <c r="I361" s="9">
        <v>1978</v>
      </c>
      <c r="J361" s="9"/>
      <c r="K361" s="45">
        <v>2304825989</v>
      </c>
      <c r="L361" s="45">
        <f>IF(K361/1024 &gt;1,K361/1024," ")</f>
        <v>2250806.6298828125</v>
      </c>
      <c r="M361" s="45">
        <f>IF(K361/1048576 &gt;1,K361/1048576," ")</f>
        <v>2198.0533494949341</v>
      </c>
      <c r="N361" s="14">
        <f>IF(K361&gt;999999999,K361/1073741824," ")</f>
        <v>2.1465364741161466</v>
      </c>
      <c r="O361" s="230" t="s">
        <v>32035</v>
      </c>
      <c r="P361" s="197" t="s">
        <v>18464</v>
      </c>
    </row>
    <row r="362" spans="2:16" ht="20.100000000000001" customHeight="1" x14ac:dyDescent="0.3">
      <c r="B362" s="9">
        <v>352</v>
      </c>
      <c r="C362" s="7" t="s">
        <v>38802</v>
      </c>
      <c r="D362" s="7" t="s">
        <v>1581</v>
      </c>
      <c r="E362" s="36" t="s">
        <v>10793</v>
      </c>
      <c r="F362" s="51">
        <v>6.3</v>
      </c>
      <c r="G362" s="9" t="s">
        <v>704</v>
      </c>
      <c r="H362" s="9" t="s">
        <v>3740</v>
      </c>
      <c r="I362" s="9">
        <v>2005</v>
      </c>
      <c r="J362" s="9"/>
      <c r="K362" s="45">
        <v>8383856691</v>
      </c>
      <c r="L362" s="45">
        <f>IF(K362/1024 &gt;1,K362/1024," ")</f>
        <v>8187360.0498046875</v>
      </c>
      <c r="M362" s="45">
        <f>IF(K362/1048576 &gt;1,K362/1048576," ")</f>
        <v>7995.4687986373901</v>
      </c>
      <c r="N362" s="14">
        <f>IF(K362&gt;999999999,K362/1073741824," ")</f>
        <v>7.8080749986693263</v>
      </c>
      <c r="O362" s="230" t="s">
        <v>32038</v>
      </c>
      <c r="P362" s="197" t="s">
        <v>18464</v>
      </c>
    </row>
    <row r="363" spans="2:16" ht="20.100000000000001" customHeight="1" x14ac:dyDescent="0.3">
      <c r="B363" s="9">
        <v>353</v>
      </c>
      <c r="C363" s="7" t="s">
        <v>38800</v>
      </c>
      <c r="D363" s="7" t="s">
        <v>1582</v>
      </c>
      <c r="E363" s="36" t="s">
        <v>10791</v>
      </c>
      <c r="F363" s="51">
        <v>6.1</v>
      </c>
      <c r="G363" s="9" t="s">
        <v>704</v>
      </c>
      <c r="H363" s="9" t="s">
        <v>3740</v>
      </c>
      <c r="I363" s="9">
        <v>2008</v>
      </c>
      <c r="J363" s="9"/>
      <c r="K363" s="45">
        <v>8364244393</v>
      </c>
      <c r="L363" s="45">
        <f>IF(K363/1024 &gt;1,K363/1024," ")</f>
        <v>8168207.4150390625</v>
      </c>
      <c r="M363" s="45">
        <f>IF(K363/1048576 &gt;1,K363/1048576," ")</f>
        <v>7976.7650537490845</v>
      </c>
      <c r="N363" s="14">
        <f>IF(K363&gt;999999999,K363/1073741824," ")</f>
        <v>7.7898096228018403</v>
      </c>
      <c r="O363" s="220" t="s">
        <v>32036</v>
      </c>
      <c r="P363" s="197" t="s">
        <v>18464</v>
      </c>
    </row>
    <row r="364" spans="2:16" ht="20.100000000000001" customHeight="1" x14ac:dyDescent="0.3">
      <c r="B364" s="9">
        <v>354</v>
      </c>
      <c r="C364" s="7" t="s">
        <v>38801</v>
      </c>
      <c r="D364" s="7" t="s">
        <v>3160</v>
      </c>
      <c r="E364" s="36" t="s">
        <v>10792</v>
      </c>
      <c r="F364" s="51">
        <v>5.8</v>
      </c>
      <c r="G364" s="9" t="s">
        <v>704</v>
      </c>
      <c r="H364" s="9" t="s">
        <v>3740</v>
      </c>
      <c r="I364" s="9">
        <v>2012</v>
      </c>
      <c r="J364" s="9"/>
      <c r="K364" s="45">
        <v>4208944956</v>
      </c>
      <c r="L364" s="45">
        <f>IF(K364/1024 &gt;1,K364/1024," ")</f>
        <v>4110297.80859375</v>
      </c>
      <c r="M364" s="45">
        <f>IF(K364/1048576 &gt;1,K364/1048576," ")</f>
        <v>4013.962703704834</v>
      </c>
      <c r="N364" s="14">
        <f>IF(K364&gt;999999999,K364/1073741824," ")</f>
        <v>3.9198854528367519</v>
      </c>
      <c r="O364" s="220" t="s">
        <v>32037</v>
      </c>
      <c r="P364" s="232" t="s">
        <v>18464</v>
      </c>
    </row>
    <row r="365" spans="2:16" ht="20.100000000000001" customHeight="1" x14ac:dyDescent="0.3">
      <c r="B365" s="9">
        <v>355</v>
      </c>
      <c r="C365" s="7" t="s">
        <v>38526</v>
      </c>
      <c r="D365" s="7" t="s">
        <v>1583</v>
      </c>
      <c r="E365" s="36" t="s">
        <v>10794</v>
      </c>
      <c r="F365" s="51">
        <v>4.7</v>
      </c>
      <c r="G365" s="9"/>
      <c r="H365" s="9" t="s">
        <v>3929</v>
      </c>
      <c r="I365" s="9">
        <v>1999</v>
      </c>
      <c r="J365" s="9"/>
      <c r="K365" s="45">
        <v>733642752</v>
      </c>
      <c r="L365" s="45">
        <f>IF(K365/1024 &gt;1,K365/1024," ")</f>
        <v>716448</v>
      </c>
      <c r="M365" s="45">
        <f>IF(K365/1048576 &gt;1,K365/1048576," ")</f>
        <v>699.65625</v>
      </c>
      <c r="N365" s="14" t="str">
        <f>IF(K365&gt;999999999,K365/1073741824," ")</f>
        <v xml:space="preserve"> </v>
      </c>
      <c r="O365" s="230" t="s">
        <v>32039</v>
      </c>
      <c r="P365" s="197" t="s">
        <v>18464</v>
      </c>
    </row>
    <row r="366" spans="2:16" ht="20.100000000000001" customHeight="1" x14ac:dyDescent="0.3">
      <c r="B366" s="9">
        <v>356</v>
      </c>
      <c r="C366" s="7" t="s">
        <v>38803</v>
      </c>
      <c r="D366" s="12" t="s">
        <v>7299</v>
      </c>
      <c r="E366" s="36" t="s">
        <v>10795</v>
      </c>
      <c r="F366" s="49">
        <v>3.4</v>
      </c>
      <c r="G366" s="49"/>
      <c r="H366" s="13" t="s">
        <v>5871</v>
      </c>
      <c r="I366" s="9">
        <v>2012</v>
      </c>
      <c r="J366" s="9"/>
      <c r="K366" s="45">
        <v>8004527510</v>
      </c>
      <c r="L366" s="45">
        <f>IF(K366/1024 &gt;1,K366/1024," ")</f>
        <v>7816921.396484375</v>
      </c>
      <c r="M366" s="45">
        <f>IF(K366/1048576 &gt;1,K366/1048576," ")</f>
        <v>7633.7123012542725</v>
      </c>
      <c r="N366" s="14">
        <f>IF(K366&gt;999999999,K366/1073741824," ")</f>
        <v>7.4547971691936255</v>
      </c>
      <c r="O366" s="230" t="s">
        <v>32040</v>
      </c>
      <c r="P366" s="197" t="s">
        <v>32191</v>
      </c>
    </row>
    <row r="367" spans="2:16" ht="20.100000000000001" customHeight="1" x14ac:dyDescent="0.3">
      <c r="B367" s="9">
        <v>357</v>
      </c>
      <c r="C367" s="12" t="s">
        <v>38804</v>
      </c>
      <c r="D367" s="74" t="s">
        <v>7785</v>
      </c>
      <c r="E367" s="36" t="s">
        <v>10796</v>
      </c>
      <c r="F367" s="86">
        <v>3.9</v>
      </c>
      <c r="G367" s="81" t="s">
        <v>704</v>
      </c>
      <c r="H367" s="82" t="s">
        <v>5892</v>
      </c>
      <c r="I367" s="79">
        <v>2017</v>
      </c>
      <c r="J367" s="79"/>
      <c r="K367" s="73">
        <v>3820329434</v>
      </c>
      <c r="L367" s="45">
        <f>IF(K367/1024 &gt;1,K367/1024," ")</f>
        <v>3730790.462890625</v>
      </c>
      <c r="M367" s="45">
        <f>IF(K367/1048576 &gt;1,K367/1048576," ")</f>
        <v>3643.350061416626</v>
      </c>
      <c r="N367" s="14">
        <f>IF(K367&gt;999999999,K367/1073741824," ")</f>
        <v>3.5579590443521738</v>
      </c>
      <c r="O367" s="194" t="s">
        <v>32041</v>
      </c>
      <c r="P367" s="197" t="s">
        <v>18464</v>
      </c>
    </row>
    <row r="368" spans="2:16" ht="20.100000000000001" customHeight="1" x14ac:dyDescent="0.3">
      <c r="B368" s="9">
        <v>358</v>
      </c>
      <c r="C368" s="28" t="s">
        <v>38805</v>
      </c>
      <c r="D368" s="20" t="s">
        <v>5806</v>
      </c>
      <c r="E368" s="36" t="s">
        <v>10225</v>
      </c>
      <c r="F368" s="49">
        <v>5.2</v>
      </c>
      <c r="G368" s="49"/>
      <c r="H368" s="9" t="s">
        <v>5878</v>
      </c>
      <c r="I368" s="9">
        <v>2015</v>
      </c>
      <c r="J368" s="9"/>
      <c r="K368" s="45">
        <v>3555335612</v>
      </c>
      <c r="L368" s="45">
        <f>IF(K368/1024 &gt;1,K368/1024," ")</f>
        <v>3472007.43359375</v>
      </c>
      <c r="M368" s="45">
        <f>IF(K368/1048576 &gt;1,K368/1048576," ")</f>
        <v>3390.6322593688965</v>
      </c>
      <c r="N368" s="14">
        <f>IF(K368&gt;999999999,K368/1073741824," ")</f>
        <v>3.311164315789938</v>
      </c>
      <c r="O368" s="230" t="s">
        <v>32042</v>
      </c>
      <c r="P368" s="197" t="s">
        <v>18464</v>
      </c>
    </row>
    <row r="369" spans="2:16" ht="20.100000000000001" customHeight="1" x14ac:dyDescent="0.3">
      <c r="B369" s="9">
        <v>359</v>
      </c>
      <c r="C369" s="17" t="s">
        <v>38806</v>
      </c>
      <c r="D369" s="17" t="s">
        <v>1645</v>
      </c>
      <c r="E369" s="36" t="s">
        <v>10797</v>
      </c>
      <c r="F369" s="51">
        <v>4.8</v>
      </c>
      <c r="G369" s="21" t="s">
        <v>704</v>
      </c>
      <c r="H369" s="21" t="s">
        <v>3744</v>
      </c>
      <c r="I369" s="21">
        <v>2011</v>
      </c>
      <c r="J369" s="21"/>
      <c r="K369" s="25">
        <v>8544395913</v>
      </c>
      <c r="L369" s="45">
        <f>IF(K369/1024 &gt;1,K369/1024," ")</f>
        <v>8344136.6337890625</v>
      </c>
      <c r="M369" s="45">
        <f>IF(K369/1048576 &gt;1,K369/1048576," ")</f>
        <v>8148.5709314346313</v>
      </c>
      <c r="N369" s="14">
        <f>IF(K369&gt;999999999,K369/1073741824," ")</f>
        <v>7.9575888002291322</v>
      </c>
      <c r="O369" s="230" t="s">
        <v>32043</v>
      </c>
      <c r="P369" s="197" t="s">
        <v>32192</v>
      </c>
    </row>
    <row r="370" spans="2:16" ht="20.100000000000001" customHeight="1" x14ac:dyDescent="0.3">
      <c r="B370" s="9">
        <v>360</v>
      </c>
      <c r="C370" s="20" t="s">
        <v>38807</v>
      </c>
      <c r="D370" s="74" t="s">
        <v>8449</v>
      </c>
      <c r="E370" s="36" t="s">
        <v>10798</v>
      </c>
      <c r="F370" s="81">
        <v>6.4</v>
      </c>
      <c r="G370" s="13"/>
      <c r="H370" s="13" t="s">
        <v>5871</v>
      </c>
      <c r="I370" s="79">
        <v>2017</v>
      </c>
      <c r="J370" s="79"/>
      <c r="K370" s="73">
        <v>4740709555</v>
      </c>
      <c r="L370" s="45">
        <f>IF(K370/1024 &gt;1,K370/1024," ")</f>
        <v>4629599.1748046875</v>
      </c>
      <c r="M370" s="45">
        <f>IF(K370/1048576 &gt;1,K370/1048576," ")</f>
        <v>4521.0929441452026</v>
      </c>
      <c r="N370" s="14">
        <f>IF(K370&gt;999999999,K370/1073741824," ")</f>
        <v>4.4151298282667994</v>
      </c>
      <c r="O370" s="220" t="s">
        <v>32044</v>
      </c>
      <c r="P370" s="197" t="s">
        <v>18464</v>
      </c>
    </row>
    <row r="371" spans="2:16" ht="20.100000000000001" customHeight="1" x14ac:dyDescent="0.3">
      <c r="B371" s="9">
        <v>361</v>
      </c>
      <c r="C371" s="12" t="s">
        <v>38809</v>
      </c>
      <c r="D371" s="29" t="s">
        <v>7029</v>
      </c>
      <c r="E371" s="36" t="s">
        <v>10800</v>
      </c>
      <c r="F371" s="49">
        <v>5.8</v>
      </c>
      <c r="G371" s="49" t="s">
        <v>704</v>
      </c>
      <c r="H371" s="13" t="s">
        <v>5871</v>
      </c>
      <c r="I371" s="9">
        <v>2016</v>
      </c>
      <c r="J371" s="9"/>
      <c r="K371" s="45">
        <v>4863526060</v>
      </c>
      <c r="L371" s="45">
        <f>IF(K371/1024 &gt;1,K371/1024," ")</f>
        <v>4749537.16796875</v>
      </c>
      <c r="M371" s="45">
        <f>IF(K371/1048576 &gt;1,K371/1048576," ")</f>
        <v>4638.2198905944824</v>
      </c>
      <c r="N371" s="14">
        <f>IF(K371&gt;999999999,K371/1073741824," ")</f>
        <v>4.5295116119086742</v>
      </c>
      <c r="O371" s="230" t="s">
        <v>32046</v>
      </c>
      <c r="P371" s="197" t="s">
        <v>18464</v>
      </c>
    </row>
    <row r="372" spans="2:16" ht="20.100000000000001" customHeight="1" x14ac:dyDescent="0.3">
      <c r="B372" s="9">
        <v>362</v>
      </c>
      <c r="C372" s="48" t="s">
        <v>38808</v>
      </c>
      <c r="D372" s="74" t="s">
        <v>9007</v>
      </c>
      <c r="E372" s="36" t="s">
        <v>10799</v>
      </c>
      <c r="F372" s="81">
        <v>5.6</v>
      </c>
      <c r="G372" s="13" t="s">
        <v>704</v>
      </c>
      <c r="H372" s="13" t="s">
        <v>3782</v>
      </c>
      <c r="I372" s="79">
        <v>2019</v>
      </c>
      <c r="J372" s="79"/>
      <c r="K372" s="73">
        <v>4598988800</v>
      </c>
      <c r="L372" s="45">
        <f>IF(K372/1024 &gt;1,K372/1024," ")</f>
        <v>4491200</v>
      </c>
      <c r="M372" s="45">
        <f>IF(K372/1048576 &gt;1,K372/1048576," ")</f>
        <v>4385.9375</v>
      </c>
      <c r="N372" s="14">
        <f>IF(K372&gt;999999999,K372/1073741824," ")</f>
        <v>4.28314208984375</v>
      </c>
      <c r="O372" s="230" t="s">
        <v>32045</v>
      </c>
      <c r="P372" s="197" t="s">
        <v>18464</v>
      </c>
    </row>
    <row r="373" spans="2:16" ht="20.100000000000001" customHeight="1" x14ac:dyDescent="0.3">
      <c r="B373" s="9">
        <v>363</v>
      </c>
      <c r="C373" s="29" t="s">
        <v>38810</v>
      </c>
      <c r="D373" s="12" t="s">
        <v>8017</v>
      </c>
      <c r="E373" s="36" t="s">
        <v>10801</v>
      </c>
      <c r="F373" s="131">
        <v>5.4</v>
      </c>
      <c r="G373" s="82"/>
      <c r="H373" s="13" t="s">
        <v>5892</v>
      </c>
      <c r="I373" s="133">
        <v>2017</v>
      </c>
      <c r="J373" s="74"/>
      <c r="K373" s="73">
        <v>3883256434</v>
      </c>
      <c r="L373" s="45">
        <f>IF(K373/1024 &gt;1,K373/1024," ")</f>
        <v>3792242.611328125</v>
      </c>
      <c r="M373" s="45">
        <f>IF(K373/1048576 &gt;1,K373/1048576," ")</f>
        <v>3703.3619251251221</v>
      </c>
      <c r="N373" s="14">
        <f>IF(K373&gt;999999999,K373/1073741824," ")</f>
        <v>3.616564380005002</v>
      </c>
      <c r="O373" s="220" t="s">
        <v>32047</v>
      </c>
      <c r="P373" s="197" t="s">
        <v>18464</v>
      </c>
    </row>
    <row r="374" spans="2:16" ht="20.100000000000001" customHeight="1" x14ac:dyDescent="0.3">
      <c r="B374" s="9">
        <v>364</v>
      </c>
      <c r="C374" s="7" t="s">
        <v>222</v>
      </c>
      <c r="D374" s="331"/>
      <c r="E374" s="7"/>
      <c r="F374" s="49"/>
      <c r="G374" s="9"/>
      <c r="H374" s="9" t="s">
        <v>4244</v>
      </c>
      <c r="I374" s="9">
        <v>1972</v>
      </c>
      <c r="J374" s="9"/>
      <c r="K374" s="45">
        <v>19695616</v>
      </c>
      <c r="L374" s="45">
        <f>IF(K374/1024 &gt;1,K374/1024," ")</f>
        <v>19234</v>
      </c>
      <c r="M374" s="45">
        <f>IF(K374/1048576 &gt;1,K374/1048576," ")</f>
        <v>18.783203125</v>
      </c>
      <c r="N374" s="14" t="str">
        <f>IF(K374&gt;999999999,K374/1073741824," ")</f>
        <v xml:space="preserve"> </v>
      </c>
      <c r="O374" s="230"/>
    </row>
    <row r="375" spans="2:16" ht="20.100000000000001" customHeight="1" x14ac:dyDescent="0.3">
      <c r="B375" s="9">
        <v>365</v>
      </c>
      <c r="C375" s="7" t="s">
        <v>223</v>
      </c>
      <c r="D375" s="331"/>
      <c r="E375" s="7"/>
      <c r="F375" s="49"/>
      <c r="G375" s="9"/>
      <c r="H375" s="9" t="s">
        <v>4244</v>
      </c>
      <c r="I375" s="9">
        <v>1972</v>
      </c>
      <c r="J375" s="9"/>
      <c r="K375" s="45">
        <v>25387008</v>
      </c>
      <c r="L375" s="45">
        <f>IF(K375/1024 &gt;1,K375/1024," ")</f>
        <v>24792</v>
      </c>
      <c r="M375" s="45">
        <f>IF(K375/1048576 &gt;1,K375/1048576," ")</f>
        <v>24.2109375</v>
      </c>
      <c r="N375" s="14" t="str">
        <f>IF(K375&gt;999999999,K375/1073741824," ")</f>
        <v xml:space="preserve"> </v>
      </c>
      <c r="O375" s="230"/>
    </row>
    <row r="376" spans="2:16" ht="20.100000000000001" customHeight="1" x14ac:dyDescent="0.3">
      <c r="B376" s="9">
        <v>366</v>
      </c>
      <c r="C376" s="7" t="s">
        <v>38811</v>
      </c>
      <c r="D376" s="7" t="s">
        <v>1365</v>
      </c>
      <c r="E376" s="36" t="s">
        <v>10802</v>
      </c>
      <c r="F376" s="51">
        <v>6.5</v>
      </c>
      <c r="G376" s="21" t="s">
        <v>704</v>
      </c>
      <c r="H376" s="21" t="s">
        <v>3739</v>
      </c>
      <c r="I376" s="21">
        <v>2010</v>
      </c>
      <c r="J376" s="21"/>
      <c r="K376" s="25">
        <v>2579408895</v>
      </c>
      <c r="L376" s="45">
        <f>IF(K376/1024 &gt;1,K376/1024," ")</f>
        <v>2518953.9990234375</v>
      </c>
      <c r="M376" s="45">
        <f>IF(K376/1048576 &gt;1,K376/1048576," ")</f>
        <v>2459.9160146713257</v>
      </c>
      <c r="N376" s="14">
        <f>IF(K376&gt;999999999,K376/1073741824," ")</f>
        <v>2.4022617330774665</v>
      </c>
      <c r="O376" s="230" t="s">
        <v>32048</v>
      </c>
      <c r="P376" s="197" t="s">
        <v>18464</v>
      </c>
    </row>
    <row r="377" spans="2:16" ht="20.100000000000001" customHeight="1" x14ac:dyDescent="0.3">
      <c r="B377" s="9">
        <v>367</v>
      </c>
      <c r="C377" s="20" t="s">
        <v>38812</v>
      </c>
      <c r="D377" s="20" t="s">
        <v>5788</v>
      </c>
      <c r="E377" s="36" t="s">
        <v>10803</v>
      </c>
      <c r="F377" s="49">
        <v>4.0999999999999996</v>
      </c>
      <c r="G377" s="9" t="s">
        <v>704</v>
      </c>
      <c r="H377" s="9" t="s">
        <v>3756</v>
      </c>
      <c r="I377" s="9">
        <v>2014</v>
      </c>
      <c r="J377" s="9"/>
      <c r="K377" s="45">
        <v>4527652561</v>
      </c>
      <c r="L377" s="45">
        <f>IF(K377/1024 &gt;1,K377/1024," ")</f>
        <v>4421535.7041015625</v>
      </c>
      <c r="M377" s="45">
        <f>IF(K377/1048576 &gt;1,K377/1048576," ")</f>
        <v>4317.9059610366821</v>
      </c>
      <c r="N377" s="14">
        <f>IF(K377&gt;999999999,K377/1073741824," ")</f>
        <v>4.2167050400748849</v>
      </c>
      <c r="O377" s="220" t="s">
        <v>32049</v>
      </c>
      <c r="P377" s="197" t="s">
        <v>18464</v>
      </c>
    </row>
    <row r="378" spans="2:16" ht="20.100000000000001" customHeight="1" x14ac:dyDescent="0.3">
      <c r="B378" s="9">
        <v>368</v>
      </c>
      <c r="C378" s="7" t="s">
        <v>38813</v>
      </c>
      <c r="D378" s="7" t="s">
        <v>1584</v>
      </c>
      <c r="E378" s="36" t="s">
        <v>10804</v>
      </c>
      <c r="F378" s="51">
        <v>7</v>
      </c>
      <c r="G378" s="9" t="s">
        <v>704</v>
      </c>
      <c r="H378" s="9" t="s">
        <v>4006</v>
      </c>
      <c r="I378" s="9">
        <v>1963</v>
      </c>
      <c r="J378" s="9"/>
      <c r="K378" s="45">
        <v>8536464762</v>
      </c>
      <c r="L378" s="45">
        <f>IF(K378/1024 &gt;1,K378/1024," ")</f>
        <v>8336391.369140625</v>
      </c>
      <c r="M378" s="45">
        <f>IF(K378/1048576 &gt;1,K378/1048576," ")</f>
        <v>8141.0071964263916</v>
      </c>
      <c r="N378" s="14">
        <f>IF(K378&gt;999999999,K378/1073741824," ")</f>
        <v>7.950202340260148</v>
      </c>
      <c r="O378" s="220" t="s">
        <v>32050</v>
      </c>
      <c r="P378" s="197" t="s">
        <v>18464</v>
      </c>
    </row>
    <row r="379" spans="2:16" ht="20.100000000000001" customHeight="1" x14ac:dyDescent="0.3">
      <c r="B379" s="9">
        <v>369</v>
      </c>
      <c r="C379" s="7" t="s">
        <v>38814</v>
      </c>
      <c r="D379" s="20" t="s">
        <v>7070</v>
      </c>
      <c r="E379" s="36" t="s">
        <v>10805</v>
      </c>
      <c r="F379" s="49">
        <v>5.3</v>
      </c>
      <c r="G379" s="49" t="s">
        <v>704</v>
      </c>
      <c r="H379" s="13" t="s">
        <v>5878</v>
      </c>
      <c r="I379" s="9">
        <v>2016</v>
      </c>
      <c r="J379" s="9"/>
      <c r="K379" s="45">
        <v>4779232443</v>
      </c>
      <c r="L379" s="45">
        <f>IF(K379/1024 &gt;1,K379/1024," ")</f>
        <v>4667219.1826171875</v>
      </c>
      <c r="M379" s="45">
        <f>IF(K379/1048576 &gt;1,K379/1048576," ")</f>
        <v>4557.8312330245972</v>
      </c>
      <c r="N379" s="14">
        <f>IF(K379&gt;999999999,K379/1073741824," ")</f>
        <v>4.4510070635005832</v>
      </c>
      <c r="O379" s="230" t="s">
        <v>32051</v>
      </c>
      <c r="P379" s="197" t="s">
        <v>32193</v>
      </c>
    </row>
    <row r="380" spans="2:16" ht="20.100000000000001" customHeight="1" x14ac:dyDescent="0.3">
      <c r="B380" s="9">
        <v>370</v>
      </c>
      <c r="C380" s="7" t="s">
        <v>38815</v>
      </c>
      <c r="D380" s="7" t="s">
        <v>1585</v>
      </c>
      <c r="E380" s="36" t="s">
        <v>10806</v>
      </c>
      <c r="F380" s="51">
        <v>7.8</v>
      </c>
      <c r="G380" s="9" t="s">
        <v>704</v>
      </c>
      <c r="H380" s="9" t="s">
        <v>3782</v>
      </c>
      <c r="I380" s="9">
        <v>1988</v>
      </c>
      <c r="J380" s="9"/>
      <c r="K380" s="45">
        <v>4426071981</v>
      </c>
      <c r="L380" s="45">
        <f>IF(K380/1024 &gt;1,K380/1024," ")</f>
        <v>4322335.9189453125</v>
      </c>
      <c r="M380" s="45">
        <f>IF(K380/1048576 &gt;1,K380/1048576," ")</f>
        <v>4221.0311708450317</v>
      </c>
      <c r="N380" s="14">
        <f>IF(K380&gt;999999999,K380/1073741824," ")</f>
        <v>4.1221007527783513</v>
      </c>
      <c r="O380" s="220" t="s">
        <v>32052</v>
      </c>
      <c r="P380" s="197" t="s">
        <v>18464</v>
      </c>
    </row>
    <row r="381" spans="2:16" ht="20.100000000000001" customHeight="1" x14ac:dyDescent="0.3">
      <c r="B381" s="9">
        <v>371</v>
      </c>
      <c r="C381" s="7" t="s">
        <v>38527</v>
      </c>
      <c r="D381" s="7" t="s">
        <v>1586</v>
      </c>
      <c r="E381" s="36" t="s">
        <v>10807</v>
      </c>
      <c r="F381" s="51">
        <v>5.8</v>
      </c>
      <c r="G381" s="9"/>
      <c r="H381" s="9" t="s">
        <v>4101</v>
      </c>
      <c r="I381" s="9">
        <v>1999</v>
      </c>
      <c r="J381" s="9"/>
      <c r="K381" s="45">
        <v>735021056</v>
      </c>
      <c r="L381" s="45">
        <f>IF(K381/1024 &gt;1,K381/1024," ")</f>
        <v>717794</v>
      </c>
      <c r="M381" s="45">
        <f>IF(K381/1048576 &gt;1,K381/1048576," ")</f>
        <v>700.970703125</v>
      </c>
      <c r="N381" s="14" t="str">
        <f>IF(K381&gt;999999999,K381/1073741824," ")</f>
        <v xml:space="preserve"> </v>
      </c>
      <c r="O381" s="220" t="s">
        <v>32053</v>
      </c>
      <c r="P381" s="197" t="s">
        <v>18464</v>
      </c>
    </row>
    <row r="382" spans="2:16" ht="20.100000000000001" customHeight="1" x14ac:dyDescent="0.3">
      <c r="B382" s="9">
        <v>372</v>
      </c>
      <c r="C382" s="7" t="s">
        <v>6923</v>
      </c>
      <c r="D382" s="331"/>
      <c r="E382" s="7"/>
      <c r="F382" s="49"/>
      <c r="G382" s="13"/>
      <c r="H382" s="13" t="s">
        <v>4159</v>
      </c>
      <c r="I382" s="9"/>
      <c r="J382" s="9"/>
      <c r="K382" s="45">
        <v>367026350</v>
      </c>
      <c r="L382" s="45">
        <f>IF(K382/1024 &gt;1,K382/1024," ")</f>
        <v>358424.169921875</v>
      </c>
      <c r="M382" s="45">
        <f>IF(K382/1048576 &gt;1,K382/1048576," ")</f>
        <v>350.02360343933105</v>
      </c>
      <c r="N382" s="14" t="str">
        <f>IF(K382&gt;999999999,K382/1073741824," ")</f>
        <v xml:space="preserve"> </v>
      </c>
      <c r="O382" s="230"/>
    </row>
    <row r="383" spans="2:16" ht="20.100000000000001" customHeight="1" x14ac:dyDescent="0.3">
      <c r="B383" s="9">
        <v>373</v>
      </c>
      <c r="C383" s="7" t="s">
        <v>38528</v>
      </c>
      <c r="D383" s="7" t="s">
        <v>6044</v>
      </c>
      <c r="E383" s="36" t="s">
        <v>10808</v>
      </c>
      <c r="F383" s="51">
        <v>5.5</v>
      </c>
      <c r="G383" s="9"/>
      <c r="H383" s="9" t="s">
        <v>4153</v>
      </c>
      <c r="I383" s="9">
        <v>2004</v>
      </c>
      <c r="J383" s="9"/>
      <c r="K383" s="45">
        <v>733837312</v>
      </c>
      <c r="L383" s="45">
        <f>IF(K383/1024 &gt;1,K383/1024," ")</f>
        <v>716638</v>
      </c>
      <c r="M383" s="45">
        <f>IF(K383/1048576 &gt;1,K383/1048576," ")</f>
        <v>699.841796875</v>
      </c>
      <c r="N383" s="14" t="str">
        <f>IF(K383&gt;999999999,K383/1073741824," ")</f>
        <v xml:space="preserve"> </v>
      </c>
      <c r="O383" s="220" t="s">
        <v>32054</v>
      </c>
      <c r="P383" s="197" t="s">
        <v>18464</v>
      </c>
    </row>
    <row r="384" spans="2:16" ht="20.100000000000001" customHeight="1" x14ac:dyDescent="0.3">
      <c r="B384" s="9">
        <v>374</v>
      </c>
      <c r="C384" s="48" t="s">
        <v>38816</v>
      </c>
      <c r="D384" s="12" t="s">
        <v>6042</v>
      </c>
      <c r="E384" s="36" t="s">
        <v>10809</v>
      </c>
      <c r="F384" s="49">
        <v>6.9</v>
      </c>
      <c r="G384" s="9" t="s">
        <v>704</v>
      </c>
      <c r="H384" s="9" t="s">
        <v>5981</v>
      </c>
      <c r="I384" s="9">
        <v>2013</v>
      </c>
      <c r="J384" s="9"/>
      <c r="K384" s="45">
        <v>115824141</v>
      </c>
      <c r="L384" s="45">
        <f>IF(K384/1024 &gt;1,K384/1024," ")</f>
        <v>113109.5126953125</v>
      </c>
      <c r="M384" s="45">
        <f>IF(K384/1048576 &gt;1,K384/1048576," ")</f>
        <v>110.45850849151611</v>
      </c>
      <c r="N384" s="14" t="str">
        <f>IF(K384&gt;999999999,K384/1073741824," ")</f>
        <v xml:space="preserve"> </v>
      </c>
      <c r="O384" s="220" t="s">
        <v>32055</v>
      </c>
      <c r="P384" s="197" t="s">
        <v>18464</v>
      </c>
    </row>
    <row r="385" spans="2:16" ht="20.100000000000001" customHeight="1" x14ac:dyDescent="0.3">
      <c r="B385" s="9">
        <v>375</v>
      </c>
      <c r="C385" s="20" t="s">
        <v>38817</v>
      </c>
      <c r="D385" s="20" t="s">
        <v>6019</v>
      </c>
      <c r="E385" s="36" t="s">
        <v>10810</v>
      </c>
      <c r="F385" s="49">
        <v>5.7</v>
      </c>
      <c r="G385" s="9"/>
      <c r="H385" s="9" t="s">
        <v>5981</v>
      </c>
      <c r="I385" s="9">
        <v>2010</v>
      </c>
      <c r="J385" s="9"/>
      <c r="K385" s="45">
        <v>170554355</v>
      </c>
      <c r="L385" s="45">
        <f>IF(K385/1024 &gt;1,K385/1024," ")</f>
        <v>166556.9873046875</v>
      </c>
      <c r="M385" s="45">
        <f>IF(K385/1048576 &gt;1,K385/1048576," ")</f>
        <v>162.65330791473389</v>
      </c>
      <c r="N385" s="14" t="str">
        <f>IF(K385&gt;999999999,K385/1073741824," ")</f>
        <v xml:space="preserve"> </v>
      </c>
      <c r="O385" s="220" t="s">
        <v>32056</v>
      </c>
      <c r="P385" s="197" t="s">
        <v>18464</v>
      </c>
    </row>
    <row r="386" spans="2:16" ht="20.100000000000001" customHeight="1" x14ac:dyDescent="0.3">
      <c r="B386" s="9">
        <v>376</v>
      </c>
      <c r="C386" s="20" t="s">
        <v>42803</v>
      </c>
      <c r="D386" s="281" t="s">
        <v>42800</v>
      </c>
      <c r="E386" s="36" t="s">
        <v>42801</v>
      </c>
      <c r="F386" s="81">
        <v>5.9</v>
      </c>
      <c r="G386" s="13" t="s">
        <v>704</v>
      </c>
      <c r="H386" s="13" t="s">
        <v>3744</v>
      </c>
      <c r="I386" s="79">
        <v>2022</v>
      </c>
      <c r="J386" s="79"/>
      <c r="K386" s="73">
        <v>3989147648</v>
      </c>
      <c r="L386" s="90">
        <f>IF(K386/1024 &gt;1,K386/1024," ")</f>
        <v>3895652</v>
      </c>
      <c r="M386" s="90">
        <f>IF(K386/1048576 &gt;1,K386/1048576," ")</f>
        <v>3804.34765625</v>
      </c>
      <c r="N386" s="91">
        <f>IF(K386&gt;999999999,K386/1073741824," ")</f>
        <v>3.7151832580566406</v>
      </c>
      <c r="O386" s="231" t="s">
        <v>42802</v>
      </c>
      <c r="P386" s="257" t="s">
        <v>18464</v>
      </c>
    </row>
    <row r="387" spans="2:16" ht="20.100000000000001" customHeight="1" x14ac:dyDescent="0.3">
      <c r="B387" s="9">
        <v>377</v>
      </c>
      <c r="C387" s="48" t="s">
        <v>38818</v>
      </c>
      <c r="D387" s="12" t="s">
        <v>6043</v>
      </c>
      <c r="E387" s="36" t="s">
        <v>10811</v>
      </c>
      <c r="F387" s="49">
        <v>5.8</v>
      </c>
      <c r="G387" s="9" t="s">
        <v>704</v>
      </c>
      <c r="H387" s="9" t="s">
        <v>5981</v>
      </c>
      <c r="I387" s="9">
        <v>2013</v>
      </c>
      <c r="J387" s="9"/>
      <c r="K387" s="45">
        <v>139301335</v>
      </c>
      <c r="L387" s="45">
        <f>IF(K387/1024 &gt;1,K387/1024," ")</f>
        <v>136036.4599609375</v>
      </c>
      <c r="M387" s="45">
        <f>IF(K387/1048576 &gt;1,K387/1048576," ")</f>
        <v>132.84810543060303</v>
      </c>
      <c r="N387" s="14" t="str">
        <f>IF(K387&gt;999999999,K387/1073741824," ")</f>
        <v xml:space="preserve"> </v>
      </c>
      <c r="O387" s="220" t="s">
        <v>32057</v>
      </c>
      <c r="P387" s="197" t="s">
        <v>18464</v>
      </c>
    </row>
    <row r="388" spans="2:16" ht="20.100000000000001" customHeight="1" x14ac:dyDescent="0.3">
      <c r="B388" s="9">
        <v>378</v>
      </c>
      <c r="C388" s="20" t="s">
        <v>38819</v>
      </c>
      <c r="D388" s="12" t="s">
        <v>6020</v>
      </c>
      <c r="E388" s="36" t="s">
        <v>10812</v>
      </c>
      <c r="F388" s="49">
        <v>5.9</v>
      </c>
      <c r="G388" s="9"/>
      <c r="H388" s="9" t="s">
        <v>5981</v>
      </c>
      <c r="I388" s="9">
        <v>2010</v>
      </c>
      <c r="J388" s="9"/>
      <c r="K388" s="45">
        <v>169213077</v>
      </c>
      <c r="L388" s="45">
        <f>IF(K388/1024 &gt;1,K388/1024," ")</f>
        <v>165247.1455078125</v>
      </c>
      <c r="M388" s="45">
        <f>IF(K388/1048576 &gt;1,K388/1048576," ")</f>
        <v>161.37416553497314</v>
      </c>
      <c r="N388" s="14" t="str">
        <f>IF(K388&gt;999999999,K388/1073741824," ")</f>
        <v xml:space="preserve"> </v>
      </c>
      <c r="O388" s="220" t="s">
        <v>32056</v>
      </c>
      <c r="P388" s="197" t="s">
        <v>18464</v>
      </c>
    </row>
    <row r="389" spans="2:16" ht="20.100000000000001" customHeight="1" x14ac:dyDescent="0.3">
      <c r="B389" s="9">
        <v>379</v>
      </c>
      <c r="C389" s="7" t="s">
        <v>38820</v>
      </c>
      <c r="D389" s="7" t="s">
        <v>4690</v>
      </c>
      <c r="E389" s="36" t="s">
        <v>10813</v>
      </c>
      <c r="F389" s="51">
        <v>6.5</v>
      </c>
      <c r="G389" s="9"/>
      <c r="H389" s="9" t="s">
        <v>3744</v>
      </c>
      <c r="I389" s="9">
        <v>2013</v>
      </c>
      <c r="J389" s="9"/>
      <c r="K389" s="45">
        <v>3660830044</v>
      </c>
      <c r="L389" s="45">
        <f>IF(K389/1024 &gt;1,K389/1024," ")</f>
        <v>3575029.33984375</v>
      </c>
      <c r="M389" s="45">
        <f>IF(K389/1048576 &gt;1,K389/1048576," ")</f>
        <v>3491.2395896911621</v>
      </c>
      <c r="N389" s="14">
        <f>IF(K389&gt;999999999,K389/1073741824," ")</f>
        <v>3.4094136618077755</v>
      </c>
      <c r="O389" s="220" t="s">
        <v>32058</v>
      </c>
      <c r="P389" s="232" t="s">
        <v>18464</v>
      </c>
    </row>
    <row r="390" spans="2:16" ht="20.100000000000001" customHeight="1" x14ac:dyDescent="0.3">
      <c r="B390" s="9">
        <v>380</v>
      </c>
      <c r="C390" s="7" t="s">
        <v>38529</v>
      </c>
      <c r="D390" s="7" t="s">
        <v>6105</v>
      </c>
      <c r="E390" s="36" t="s">
        <v>10814</v>
      </c>
      <c r="F390" s="51">
        <v>3.2</v>
      </c>
      <c r="G390" s="9"/>
      <c r="H390" s="9" t="s">
        <v>4065</v>
      </c>
      <c r="I390" s="9">
        <v>2008</v>
      </c>
      <c r="J390" s="9"/>
      <c r="K390" s="45">
        <v>729658098</v>
      </c>
      <c r="L390" s="45">
        <f>IF(K390/1024 &gt;1,K390/1024," ")</f>
        <v>712556.736328125</v>
      </c>
      <c r="M390" s="45">
        <f>IF(K390/1048576 &gt;1,K390/1048576," ")</f>
        <v>695.85618782043457</v>
      </c>
      <c r="N390" s="14" t="str">
        <f>IF(K390&gt;999999999,K390/1073741824," ")</f>
        <v xml:space="preserve"> </v>
      </c>
      <c r="O390" s="220" t="s">
        <v>32059</v>
      </c>
      <c r="P390" s="197" t="s">
        <v>18464</v>
      </c>
    </row>
    <row r="391" spans="2:16" ht="20.100000000000001" customHeight="1" x14ac:dyDescent="0.3">
      <c r="B391" s="9">
        <v>381</v>
      </c>
      <c r="C391" s="7" t="s">
        <v>38822</v>
      </c>
      <c r="D391" s="7" t="s">
        <v>5113</v>
      </c>
      <c r="E391" s="36" t="s">
        <v>10816</v>
      </c>
      <c r="F391" s="49">
        <v>3.9</v>
      </c>
      <c r="G391" s="9" t="s">
        <v>704</v>
      </c>
      <c r="H391" s="9" t="s">
        <v>3740</v>
      </c>
      <c r="I391" s="9">
        <v>2014</v>
      </c>
      <c r="J391" s="9"/>
      <c r="K391" s="45">
        <v>3929032134</v>
      </c>
      <c r="L391" s="45">
        <f>IF(K391/1024 &gt;1,K391/1024," ")</f>
        <v>3836945.443359375</v>
      </c>
      <c r="M391" s="45">
        <f>IF(K391/1048576 &gt;1,K391/1048576," ")</f>
        <v>3747.0170345306396</v>
      </c>
      <c r="N391" s="14">
        <f>IF(K391&gt;999999999,K391/1073741824," ")</f>
        <v>3.6591963227838278</v>
      </c>
      <c r="O391" s="220" t="s">
        <v>32061</v>
      </c>
      <c r="P391" s="197" t="s">
        <v>18464</v>
      </c>
    </row>
    <row r="392" spans="2:16" ht="20.100000000000001" customHeight="1" x14ac:dyDescent="0.3">
      <c r="B392" s="9">
        <v>382</v>
      </c>
      <c r="C392" s="29" t="s">
        <v>38823</v>
      </c>
      <c r="D392" s="20" t="s">
        <v>6241</v>
      </c>
      <c r="E392" s="36" t="s">
        <v>10817</v>
      </c>
      <c r="F392" s="49">
        <v>3.5</v>
      </c>
      <c r="G392" s="49" t="s">
        <v>704</v>
      </c>
      <c r="H392" s="9" t="s">
        <v>3740</v>
      </c>
      <c r="I392" s="9">
        <v>2015</v>
      </c>
      <c r="J392" s="9"/>
      <c r="K392" s="45">
        <v>3259357912</v>
      </c>
      <c r="L392" s="45">
        <f>IF(K392/1024 &gt;1,K392/1024," ")</f>
        <v>3182966.7109375</v>
      </c>
      <c r="M392" s="45">
        <f>IF(K392/1048576 &gt;1,K392/1048576," ")</f>
        <v>3108.3659286499023</v>
      </c>
      <c r="N392" s="14">
        <f>IF(K392&gt;999999999,K392/1073741824," ")</f>
        <v>3.0355136021971703</v>
      </c>
      <c r="O392" s="220" t="s">
        <v>32062</v>
      </c>
      <c r="P392" s="197" t="s">
        <v>18464</v>
      </c>
    </row>
    <row r="393" spans="2:16" ht="20.100000000000001" customHeight="1" x14ac:dyDescent="0.3">
      <c r="B393" s="9">
        <v>383</v>
      </c>
      <c r="C393" s="7" t="s">
        <v>38821</v>
      </c>
      <c r="D393" s="7" t="s">
        <v>4056</v>
      </c>
      <c r="E393" s="36" t="s">
        <v>10815</v>
      </c>
      <c r="F393" s="51">
        <v>3.9</v>
      </c>
      <c r="G393" s="9" t="s">
        <v>704</v>
      </c>
      <c r="H393" s="9" t="s">
        <v>3740</v>
      </c>
      <c r="I393" s="9">
        <v>2014</v>
      </c>
      <c r="J393" s="9"/>
      <c r="K393" s="45">
        <v>2073472576</v>
      </c>
      <c r="L393" s="45">
        <f>IF(K393/1024 &gt;1,K393/1024," ")</f>
        <v>2024875.5625</v>
      </c>
      <c r="M393" s="45">
        <f>IF(K393/1048576 &gt;1,K393/1048576," ")</f>
        <v>1977.4175415039063</v>
      </c>
      <c r="N393" s="14">
        <f>IF(K393&gt;999999999,K393/1073741824," ")</f>
        <v>1.9310718178749084</v>
      </c>
      <c r="O393" s="220" t="s">
        <v>32060</v>
      </c>
      <c r="P393" s="197" t="s">
        <v>18464</v>
      </c>
    </row>
    <row r="394" spans="2:16" ht="20.100000000000001" customHeight="1" x14ac:dyDescent="0.3">
      <c r="B394" s="9">
        <v>384</v>
      </c>
      <c r="C394" s="28" t="s">
        <v>38824</v>
      </c>
      <c r="D394" s="20" t="s">
        <v>6465</v>
      </c>
      <c r="E394" s="36" t="s">
        <v>10818</v>
      </c>
      <c r="F394" s="49">
        <v>4.5999999999999996</v>
      </c>
      <c r="G394" s="49" t="s">
        <v>704</v>
      </c>
      <c r="H394" s="9" t="s">
        <v>5892</v>
      </c>
      <c r="I394" s="9">
        <v>2016</v>
      </c>
      <c r="J394" s="9"/>
      <c r="K394" s="45">
        <v>2873067875</v>
      </c>
      <c r="L394" s="45">
        <f>IF(K394/1024 &gt;1,K394/1024," ")</f>
        <v>2805730.3466796875</v>
      </c>
      <c r="M394" s="45">
        <f>IF(K394/1048576 &gt;1,K394/1048576," ")</f>
        <v>2739.9710416793823</v>
      </c>
      <c r="N394" s="14">
        <f>IF(K394&gt;999999999,K394/1073741824," ")</f>
        <v>2.6757529703900218</v>
      </c>
      <c r="O394" s="220" t="s">
        <v>31804</v>
      </c>
      <c r="P394" s="197" t="s">
        <v>18464</v>
      </c>
    </row>
    <row r="395" spans="2:16" ht="20.100000000000001" customHeight="1" x14ac:dyDescent="0.3">
      <c r="B395" s="9">
        <v>385</v>
      </c>
      <c r="C395" s="7" t="s">
        <v>38825</v>
      </c>
      <c r="D395" s="7" t="s">
        <v>1588</v>
      </c>
      <c r="E395" s="36" t="s">
        <v>10819</v>
      </c>
      <c r="F395" s="51">
        <v>5.9</v>
      </c>
      <c r="G395" s="9" t="s">
        <v>704</v>
      </c>
      <c r="H395" s="9" t="s">
        <v>3740</v>
      </c>
      <c r="I395" s="9">
        <v>2009</v>
      </c>
      <c r="J395" s="9"/>
      <c r="K395" s="45">
        <v>3850796280</v>
      </c>
      <c r="L395" s="45">
        <f>IF(K395/1024 &gt;1,K395/1024," ")</f>
        <v>3760543.2421875</v>
      </c>
      <c r="M395" s="45">
        <f>IF(K395/1048576 &gt;1,K395/1048576," ")</f>
        <v>3672.4055099487305</v>
      </c>
      <c r="N395" s="14">
        <f>IF(K395&gt;999999999,K395/1073741824," ")</f>
        <v>3.5863335058093071</v>
      </c>
      <c r="O395" s="220" t="s">
        <v>32063</v>
      </c>
      <c r="P395" s="197" t="s">
        <v>18464</v>
      </c>
    </row>
    <row r="396" spans="2:16" ht="20.100000000000001" customHeight="1" x14ac:dyDescent="0.3">
      <c r="B396" s="9">
        <v>386</v>
      </c>
      <c r="C396" s="7" t="s">
        <v>38827</v>
      </c>
      <c r="D396" s="7" t="s">
        <v>3575</v>
      </c>
      <c r="E396" s="36" t="s">
        <v>10820</v>
      </c>
      <c r="F396" s="51">
        <v>6.5</v>
      </c>
      <c r="G396" s="9" t="s">
        <v>704</v>
      </c>
      <c r="H396" s="9" t="s">
        <v>3740</v>
      </c>
      <c r="I396" s="9">
        <v>2013</v>
      </c>
      <c r="J396" s="9"/>
      <c r="K396" s="45">
        <v>4319288207</v>
      </c>
      <c r="L396" s="45">
        <f>IF(K396/1024 &gt;1,K396/1024," ")</f>
        <v>4218054.8896484375</v>
      </c>
      <c r="M396" s="45">
        <f>IF(K396/1048576 &gt;1,K396/1048576," ")</f>
        <v>4119.1942281723022</v>
      </c>
      <c r="N396" s="14">
        <f>IF(K396&gt;999999999,K396/1073741824," ")</f>
        <v>4.0226506134495139</v>
      </c>
      <c r="O396" s="220" t="s">
        <v>32064</v>
      </c>
      <c r="P396" s="197" t="s">
        <v>18464</v>
      </c>
    </row>
    <row r="397" spans="2:16" ht="20.100000000000001" customHeight="1" x14ac:dyDescent="0.3">
      <c r="B397" s="9">
        <v>387</v>
      </c>
      <c r="C397" s="47" t="s">
        <v>38826</v>
      </c>
      <c r="D397" s="7" t="s">
        <v>1587</v>
      </c>
      <c r="E397" s="36" t="s">
        <v>10821</v>
      </c>
      <c r="F397" s="51">
        <v>7.6</v>
      </c>
      <c r="G397" s="9" t="s">
        <v>704</v>
      </c>
      <c r="H397" s="9" t="s">
        <v>3756</v>
      </c>
      <c r="I397" s="9">
        <v>2001</v>
      </c>
      <c r="J397" s="9"/>
      <c r="K397" s="45">
        <v>4777557064</v>
      </c>
      <c r="L397" s="45">
        <f>IF(K397/1024 &gt;1,K397/1024," ")</f>
        <v>4665583.0703125</v>
      </c>
      <c r="M397" s="45">
        <f>IF(K397/1048576 &gt;1,K397/1048576," ")</f>
        <v>4556.2334671020508</v>
      </c>
      <c r="N397" s="14">
        <f>IF(K397&gt;999999999,K397/1073741824," ")</f>
        <v>4.4494467452168465</v>
      </c>
      <c r="O397" s="220" t="s">
        <v>32065</v>
      </c>
      <c r="P397" s="197" t="s">
        <v>18464</v>
      </c>
    </row>
    <row r="398" spans="2:16" ht="20.100000000000001" customHeight="1" x14ac:dyDescent="0.3">
      <c r="B398" s="9">
        <v>388</v>
      </c>
      <c r="C398" s="7" t="s">
        <v>38828</v>
      </c>
      <c r="D398" s="7" t="s">
        <v>5423</v>
      </c>
      <c r="E398" s="36" t="s">
        <v>10822</v>
      </c>
      <c r="F398" s="49">
        <v>6.2</v>
      </c>
      <c r="G398" s="9" t="s">
        <v>704</v>
      </c>
      <c r="H398" s="9" t="s">
        <v>3782</v>
      </c>
      <c r="I398" s="9">
        <v>2014</v>
      </c>
      <c r="J398" s="9"/>
      <c r="K398" s="45">
        <v>3723193766</v>
      </c>
      <c r="L398" s="45">
        <f>IF(K398/1024 &gt;1,K398/1024," ")</f>
        <v>3635931.412109375</v>
      </c>
      <c r="M398" s="45">
        <f>IF(K398/1048576 &gt;1,K398/1048576," ")</f>
        <v>3550.7142696380615</v>
      </c>
      <c r="N398" s="14">
        <f>IF(K398&gt;999999999,K398/1073741824," ")</f>
        <v>3.4674944039434195</v>
      </c>
      <c r="O398" s="220" t="s">
        <v>32066</v>
      </c>
      <c r="P398" s="197" t="s">
        <v>18464</v>
      </c>
    </row>
    <row r="399" spans="2:16" ht="20.100000000000001" customHeight="1" x14ac:dyDescent="0.3">
      <c r="B399" s="9">
        <v>389</v>
      </c>
      <c r="C399" s="7" t="s">
        <v>38829</v>
      </c>
      <c r="D399" s="7" t="s">
        <v>4011</v>
      </c>
      <c r="E399" s="36" t="s">
        <v>10823</v>
      </c>
      <c r="F399" s="51">
        <v>6.3</v>
      </c>
      <c r="G399" s="9"/>
      <c r="H399" s="9" t="s">
        <v>4103</v>
      </c>
      <c r="I399" s="9">
        <v>1971</v>
      </c>
      <c r="J399" s="9"/>
      <c r="K399" s="45">
        <v>700119040</v>
      </c>
      <c r="L399" s="45">
        <f>IF(K399/1024 &gt;1,K399/1024," ")</f>
        <v>683710</v>
      </c>
      <c r="M399" s="45">
        <f>IF(K399/1048576 &gt;1,K399/1048576," ")</f>
        <v>667.685546875</v>
      </c>
      <c r="N399" s="14" t="str">
        <f>IF(K399&gt;999999999,K399/1073741824," ")</f>
        <v xml:space="preserve"> </v>
      </c>
      <c r="O399" s="230" t="s">
        <v>32067</v>
      </c>
      <c r="P399" s="232" t="s">
        <v>18464</v>
      </c>
    </row>
    <row r="400" spans="2:16" ht="20.100000000000001" customHeight="1" x14ac:dyDescent="0.3">
      <c r="B400" s="9">
        <v>390</v>
      </c>
      <c r="C400" s="7" t="s">
        <v>38830</v>
      </c>
      <c r="D400" s="7" t="s">
        <v>1589</v>
      </c>
      <c r="E400" s="36" t="s">
        <v>10824</v>
      </c>
      <c r="F400" s="51">
        <v>4.2</v>
      </c>
      <c r="G400" s="9"/>
      <c r="H400" s="9" t="s">
        <v>3935</v>
      </c>
      <c r="I400" s="9">
        <v>2006</v>
      </c>
      <c r="J400" s="9"/>
      <c r="K400" s="45">
        <v>728992435</v>
      </c>
      <c r="L400" s="45">
        <f>IF(K400/1024 &gt;1,K400/1024," ")</f>
        <v>711906.6748046875</v>
      </c>
      <c r="M400" s="45">
        <f>IF(K400/1048576 &gt;1,K400/1048576," ")</f>
        <v>695.22136211395264</v>
      </c>
      <c r="N400" s="14" t="str">
        <f>IF(K400&gt;999999999,K400/1073741824," ")</f>
        <v xml:space="preserve"> </v>
      </c>
      <c r="O400" s="194" t="s">
        <v>31822</v>
      </c>
      <c r="P400" s="197" t="s">
        <v>18464</v>
      </c>
    </row>
    <row r="401" spans="2:16" ht="20.100000000000001" customHeight="1" x14ac:dyDescent="0.3">
      <c r="B401" s="9">
        <v>391</v>
      </c>
      <c r="C401" s="20" t="s">
        <v>38831</v>
      </c>
      <c r="D401" s="74" t="s">
        <v>8408</v>
      </c>
      <c r="E401" s="36" t="s">
        <v>10825</v>
      </c>
      <c r="F401" s="81">
        <v>5.7</v>
      </c>
      <c r="G401" s="13" t="s">
        <v>704</v>
      </c>
      <c r="H401" s="13" t="s">
        <v>5892</v>
      </c>
      <c r="I401" s="79">
        <v>2018</v>
      </c>
      <c r="J401" s="79"/>
      <c r="K401" s="73">
        <v>4882771968</v>
      </c>
      <c r="L401" s="45">
        <f>IF(K401/1024 &gt;1,K401/1024," ")</f>
        <v>4768332</v>
      </c>
      <c r="M401" s="45">
        <f>IF(K401/1048576 &gt;1,K401/1048576," ")</f>
        <v>4656.57421875</v>
      </c>
      <c r="N401" s="14">
        <f>IF(K401&gt;999999999,K401/1073741824," ")</f>
        <v>4.5474357604980469</v>
      </c>
      <c r="O401" s="220" t="s">
        <v>32068</v>
      </c>
      <c r="P401" s="197" t="s">
        <v>18464</v>
      </c>
    </row>
    <row r="402" spans="2:16" ht="20.100000000000001" customHeight="1" x14ac:dyDescent="0.3">
      <c r="B402" s="9">
        <v>392</v>
      </c>
      <c r="C402" s="7" t="s">
        <v>38530</v>
      </c>
      <c r="D402" s="7" t="s">
        <v>772</v>
      </c>
      <c r="E402" s="36" t="s">
        <v>10826</v>
      </c>
      <c r="F402" s="51">
        <v>5.4</v>
      </c>
      <c r="G402" s="9"/>
      <c r="H402" s="9" t="s">
        <v>4189</v>
      </c>
      <c r="I402" s="9">
        <v>2007</v>
      </c>
      <c r="J402" s="9"/>
      <c r="K402" s="45">
        <v>733728768</v>
      </c>
      <c r="L402" s="45">
        <f>IF(K402/1024 &gt;1,K402/1024," ")</f>
        <v>716532</v>
      </c>
      <c r="M402" s="45">
        <f>IF(K402/1048576 &gt;1,K402/1048576," ")</f>
        <v>699.73828125</v>
      </c>
      <c r="N402" s="14" t="str">
        <f>IF(K402&gt;999999999,K402/1073741824," ")</f>
        <v xml:space="preserve"> </v>
      </c>
      <c r="O402" s="220" t="s">
        <v>26358</v>
      </c>
      <c r="P402" s="197" t="s">
        <v>32194</v>
      </c>
    </row>
    <row r="403" spans="2:16" ht="20.100000000000001" customHeight="1" x14ac:dyDescent="0.3">
      <c r="B403" s="9">
        <v>393</v>
      </c>
      <c r="C403" s="7" t="s">
        <v>38833</v>
      </c>
      <c r="D403" s="7" t="s">
        <v>1590</v>
      </c>
      <c r="E403" s="36" t="s">
        <v>10828</v>
      </c>
      <c r="F403" s="51">
        <v>6.7</v>
      </c>
      <c r="G403" s="9"/>
      <c r="H403" s="9" t="s">
        <v>4116</v>
      </c>
      <c r="I403" s="9">
        <v>1998</v>
      </c>
      <c r="J403" s="9"/>
      <c r="K403" s="45">
        <v>8537580626</v>
      </c>
      <c r="L403" s="45">
        <f>IF(K403/1024 &gt;1,K403/1024," ")</f>
        <v>8337481.080078125</v>
      </c>
      <c r="M403" s="45">
        <f>IF(K403/1048576 &gt;1,K403/1048576," ")</f>
        <v>8142.0713672637939</v>
      </c>
      <c r="N403" s="14">
        <f>IF(K403&gt;999999999,K403/1073741824," ")</f>
        <v>7.9512415695935488</v>
      </c>
      <c r="O403" s="230" t="s">
        <v>32070</v>
      </c>
      <c r="P403" s="197" t="s">
        <v>18464</v>
      </c>
    </row>
    <row r="404" spans="2:16" ht="20.100000000000001" customHeight="1" x14ac:dyDescent="0.3">
      <c r="B404" s="9">
        <v>394</v>
      </c>
      <c r="C404" s="7" t="s">
        <v>38832</v>
      </c>
      <c r="D404" s="7" t="s">
        <v>1591</v>
      </c>
      <c r="E404" s="36" t="s">
        <v>10827</v>
      </c>
      <c r="F404" s="51">
        <v>4.7</v>
      </c>
      <c r="G404" s="9"/>
      <c r="H404" s="9" t="s">
        <v>3740</v>
      </c>
      <c r="I404" s="9">
        <v>2004</v>
      </c>
      <c r="J404" s="9"/>
      <c r="K404" s="45">
        <v>8538709275</v>
      </c>
      <c r="L404" s="45">
        <f>IF(K404/1024 &gt;1,K404/1024," ")</f>
        <v>8338583.2763671875</v>
      </c>
      <c r="M404" s="45">
        <f>IF(K404/1048576 &gt;1,K404/1048576," ")</f>
        <v>8143.1477308273315</v>
      </c>
      <c r="N404" s="14">
        <f>IF(K404&gt;999999999,K404/1073741824," ")</f>
        <v>7.952292705886066</v>
      </c>
      <c r="O404" s="220" t="s">
        <v>32069</v>
      </c>
      <c r="P404" s="232" t="s">
        <v>18464</v>
      </c>
    </row>
    <row r="405" spans="2:16" ht="20.100000000000001" customHeight="1" x14ac:dyDescent="0.3">
      <c r="B405" s="9">
        <v>395</v>
      </c>
      <c r="C405" s="7" t="s">
        <v>38834</v>
      </c>
      <c r="D405" s="7" t="s">
        <v>5387</v>
      </c>
      <c r="E405" s="36" t="s">
        <v>10830</v>
      </c>
      <c r="F405" s="49">
        <v>4.7</v>
      </c>
      <c r="G405" s="9" t="s">
        <v>704</v>
      </c>
      <c r="H405" s="9" t="s">
        <v>3782</v>
      </c>
      <c r="I405" s="9">
        <v>2012</v>
      </c>
      <c r="J405" s="9"/>
      <c r="K405" s="45">
        <v>3265140937</v>
      </c>
      <c r="L405" s="45">
        <f>IF(K405/1024 &gt;1,K405/1024," ")</f>
        <v>3188614.1962890625</v>
      </c>
      <c r="M405" s="45">
        <f>IF(K405/1048576 &gt;1,K405/1048576," ")</f>
        <v>3113.8810510635376</v>
      </c>
      <c r="N405" s="14">
        <f>IF(K405&gt;999999999,K405/1073741824," ")</f>
        <v>3.0408994639292359</v>
      </c>
      <c r="O405" s="220" t="s">
        <v>32072</v>
      </c>
      <c r="P405" s="232" t="s">
        <v>18464</v>
      </c>
    </row>
    <row r="406" spans="2:16" ht="20.100000000000001" customHeight="1" x14ac:dyDescent="0.3">
      <c r="B406" s="9">
        <v>396</v>
      </c>
      <c r="C406" s="7" t="s">
        <v>38532</v>
      </c>
      <c r="D406" s="7" t="s">
        <v>1592</v>
      </c>
      <c r="E406" s="36" t="s">
        <v>10831</v>
      </c>
      <c r="F406" s="51">
        <v>6.9</v>
      </c>
      <c r="G406" s="9" t="s">
        <v>845</v>
      </c>
      <c r="H406" s="9" t="s">
        <v>4175</v>
      </c>
      <c r="I406" s="9">
        <v>1982</v>
      </c>
      <c r="J406" s="9"/>
      <c r="K406" s="45">
        <v>736024576</v>
      </c>
      <c r="L406" s="45">
        <f>IF(K406/1024 &gt;1,K406/1024," ")</f>
        <v>718774</v>
      </c>
      <c r="M406" s="45">
        <f>IF(K406/1048576 &gt;1,K406/1048576," ")</f>
        <v>701.927734375</v>
      </c>
      <c r="N406" s="14" t="str">
        <f>IF(K406&gt;999999999,K406/1073741824," ")</f>
        <v xml:space="preserve"> </v>
      </c>
      <c r="O406" s="220" t="s">
        <v>32073</v>
      </c>
      <c r="P406" s="197" t="s">
        <v>18464</v>
      </c>
    </row>
    <row r="407" spans="2:16" ht="20.100000000000001" customHeight="1" x14ac:dyDescent="0.3">
      <c r="B407" s="9">
        <v>397</v>
      </c>
      <c r="C407" s="7" t="s">
        <v>38533</v>
      </c>
      <c r="D407" s="7" t="s">
        <v>1593</v>
      </c>
      <c r="E407" s="36" t="s">
        <v>10832</v>
      </c>
      <c r="F407" s="51">
        <v>4.2</v>
      </c>
      <c r="G407" s="9" t="s">
        <v>704</v>
      </c>
      <c r="H407" s="9" t="s">
        <v>4216</v>
      </c>
      <c r="I407" s="9">
        <v>1998</v>
      </c>
      <c r="J407" s="9"/>
      <c r="K407" s="45">
        <v>729387008</v>
      </c>
      <c r="L407" s="45">
        <f>IF(K407/1024 &gt;1,K407/1024," ")</f>
        <v>712292</v>
      </c>
      <c r="M407" s="45">
        <f>IF(K407/1048576 &gt;1,K407/1048576," ")</f>
        <v>695.59765625</v>
      </c>
      <c r="N407" s="14" t="str">
        <f>IF(K407&gt;999999999,K407/1073741824," ")</f>
        <v xml:space="preserve"> </v>
      </c>
      <c r="O407" s="220" t="s">
        <v>32074</v>
      </c>
      <c r="P407" s="197" t="s">
        <v>18464</v>
      </c>
    </row>
    <row r="408" spans="2:16" ht="20.100000000000001" customHeight="1" x14ac:dyDescent="0.3">
      <c r="B408" s="9">
        <v>398</v>
      </c>
      <c r="C408" s="48" t="s">
        <v>38835</v>
      </c>
      <c r="D408" s="74" t="s">
        <v>8971</v>
      </c>
      <c r="E408" s="36" t="s">
        <v>10833</v>
      </c>
      <c r="F408" s="81">
        <v>5.9</v>
      </c>
      <c r="G408" s="13"/>
      <c r="H408" s="13" t="s">
        <v>3782</v>
      </c>
      <c r="I408" s="79">
        <v>2018</v>
      </c>
      <c r="J408" s="79"/>
      <c r="K408" s="73">
        <v>3908972544</v>
      </c>
      <c r="L408" s="45">
        <f>IF(K408/1024 &gt;1,K408/1024," ")</f>
        <v>3817356</v>
      </c>
      <c r="M408" s="45">
        <f>IF(K408/1048576 &gt;1,K408/1048576," ")</f>
        <v>3727.88671875</v>
      </c>
      <c r="N408" s="14">
        <f>IF(K408&gt;999999999,K408/1073741824," ")</f>
        <v>3.6405143737792969</v>
      </c>
      <c r="O408" s="220" t="s">
        <v>32075</v>
      </c>
      <c r="P408" s="232" t="s">
        <v>18464</v>
      </c>
    </row>
    <row r="409" spans="2:16" ht="20.100000000000001" customHeight="1" x14ac:dyDescent="0.3">
      <c r="B409" s="9">
        <v>399</v>
      </c>
      <c r="C409" s="12" t="s">
        <v>34122</v>
      </c>
      <c r="D409" s="281" t="s">
        <v>33917</v>
      </c>
      <c r="E409" s="36" t="s">
        <v>33918</v>
      </c>
      <c r="F409" s="131">
        <v>5.0999999999999996</v>
      </c>
      <c r="G409" s="13"/>
      <c r="H409" s="13" t="s">
        <v>4374</v>
      </c>
      <c r="I409" s="79">
        <v>2021</v>
      </c>
      <c r="J409" s="79"/>
      <c r="K409" s="73">
        <v>1689890816</v>
      </c>
      <c r="L409" s="45">
        <f>IF(K409/1024 &gt;1,K409/1024," ")</f>
        <v>1650284</v>
      </c>
      <c r="M409" s="45">
        <f>IF(K409/1048576 &gt;1,K409/1048576," ")</f>
        <v>1611.60546875</v>
      </c>
      <c r="N409" s="14">
        <f>IF(K409&gt;999999999,K409/1073741824," ")</f>
        <v>1.5738334655761719</v>
      </c>
      <c r="O409" s="231" t="s">
        <v>33919</v>
      </c>
      <c r="P409" s="257"/>
    </row>
    <row r="410" spans="2:16" ht="20.100000000000001" customHeight="1" x14ac:dyDescent="0.3">
      <c r="B410" s="9">
        <v>400</v>
      </c>
      <c r="C410" s="7" t="s">
        <v>38534</v>
      </c>
      <c r="D410" s="7" t="s">
        <v>1834</v>
      </c>
      <c r="E410" s="36" t="s">
        <v>10834</v>
      </c>
      <c r="F410" s="51">
        <v>6.7</v>
      </c>
      <c r="G410" s="13"/>
      <c r="H410" s="13" t="s">
        <v>3765</v>
      </c>
      <c r="I410" s="9">
        <v>2007</v>
      </c>
      <c r="J410" s="9"/>
      <c r="K410" s="45">
        <v>735072256</v>
      </c>
      <c r="L410" s="45">
        <f>IF(K410/1024 &gt;1,K410/1024," ")</f>
        <v>717844</v>
      </c>
      <c r="M410" s="45">
        <f>IF(K410/1048576 &gt;1,K410/1048576," ")</f>
        <v>701.01953125</v>
      </c>
      <c r="N410" s="14" t="str">
        <f>IF(K410&gt;999999999,K410/1073741824," ")</f>
        <v xml:space="preserve"> </v>
      </c>
      <c r="O410" s="230" t="s">
        <v>31804</v>
      </c>
      <c r="P410" s="197" t="s">
        <v>18464</v>
      </c>
    </row>
    <row r="411" spans="2:16" ht="20.100000000000001" customHeight="1" x14ac:dyDescent="0.3">
      <c r="B411" s="9">
        <v>401</v>
      </c>
      <c r="C411" s="48" t="s">
        <v>38836</v>
      </c>
      <c r="D411" s="7" t="s">
        <v>6774</v>
      </c>
      <c r="E411" s="36" t="s">
        <v>10835</v>
      </c>
      <c r="F411" s="49">
        <v>3.4</v>
      </c>
      <c r="G411" s="49" t="s">
        <v>704</v>
      </c>
      <c r="H411" s="9" t="s">
        <v>5871</v>
      </c>
      <c r="I411" s="9">
        <v>2016</v>
      </c>
      <c r="J411" s="9"/>
      <c r="K411" s="45">
        <v>4000565141</v>
      </c>
      <c r="L411" s="45">
        <f>IF(K411/1024 &gt;1,K411/1024," ")</f>
        <v>3906801.8955078125</v>
      </c>
      <c r="M411" s="45">
        <f>IF(K411/1048576 &gt;1,K411/1048576," ")</f>
        <v>3815.2362260818481</v>
      </c>
      <c r="N411" s="14">
        <f>IF(K411&gt;999999999,K411/1073741824," ")</f>
        <v>3.7258166270330548</v>
      </c>
      <c r="O411" s="194" t="s">
        <v>32076</v>
      </c>
      <c r="P411" s="197" t="s">
        <v>18464</v>
      </c>
    </row>
    <row r="412" spans="2:16" ht="20.100000000000001" customHeight="1" x14ac:dyDescent="0.3">
      <c r="B412" s="9">
        <v>402</v>
      </c>
      <c r="C412" s="20" t="s">
        <v>42758</v>
      </c>
      <c r="D412" s="283" t="s">
        <v>33914</v>
      </c>
      <c r="E412" s="36" t="s">
        <v>33915</v>
      </c>
      <c r="F412" s="131">
        <v>5</v>
      </c>
      <c r="G412" s="13"/>
      <c r="H412" s="13" t="s">
        <v>3745</v>
      </c>
      <c r="I412" s="79">
        <v>2021</v>
      </c>
      <c r="J412" s="79"/>
      <c r="K412" s="73">
        <v>2607132672</v>
      </c>
      <c r="L412" s="45">
        <f>IF(K412/1024 &gt;1,K412/1024," ")</f>
        <v>2546028</v>
      </c>
      <c r="M412" s="45">
        <f>IF(K412/1048576 &gt;1,K412/1048576," ")</f>
        <v>2486.35546875</v>
      </c>
      <c r="N412" s="14">
        <f>IF(K412&gt;999999999,K412/1073741824," ")</f>
        <v>2.4280815124511719</v>
      </c>
      <c r="O412" s="223" t="s">
        <v>33916</v>
      </c>
      <c r="P412" s="198"/>
    </row>
    <row r="413" spans="2:16" ht="20.100000000000001" customHeight="1" x14ac:dyDescent="0.3">
      <c r="B413" s="9">
        <v>403</v>
      </c>
      <c r="C413" s="12" t="s">
        <v>42759</v>
      </c>
      <c r="D413" s="281" t="s">
        <v>33890</v>
      </c>
      <c r="E413" s="36" t="s">
        <v>33891</v>
      </c>
      <c r="F413" s="81">
        <v>5.5</v>
      </c>
      <c r="G413" s="13" t="s">
        <v>704</v>
      </c>
      <c r="H413" s="13" t="s">
        <v>3740</v>
      </c>
      <c r="I413" s="79">
        <v>2021</v>
      </c>
      <c r="J413" s="79"/>
      <c r="K413" s="73">
        <v>3460415488</v>
      </c>
      <c r="L413" s="45">
        <f>IF(K413/1024 &gt;1,K413/1024," ")</f>
        <v>3379312</v>
      </c>
      <c r="M413" s="45">
        <f>IF(K413/1048576 &gt;1,K413/1048576," ")</f>
        <v>3300.109375</v>
      </c>
      <c r="N413" s="14">
        <f>IF(K413&gt;999999999,K413/1073741824," ")</f>
        <v>3.2227630615234375</v>
      </c>
      <c r="O413" s="231" t="s">
        <v>33892</v>
      </c>
      <c r="P413" s="198"/>
    </row>
    <row r="414" spans="2:16" ht="20.100000000000001" customHeight="1" x14ac:dyDescent="0.3">
      <c r="B414" s="9">
        <v>404</v>
      </c>
      <c r="C414" s="7" t="s">
        <v>38838</v>
      </c>
      <c r="D414" s="7" t="s">
        <v>5157</v>
      </c>
      <c r="E414" s="36" t="s">
        <v>10837</v>
      </c>
      <c r="F414" s="49">
        <v>4.8</v>
      </c>
      <c r="G414" s="51" t="s">
        <v>704</v>
      </c>
      <c r="H414" s="9" t="s">
        <v>3782</v>
      </c>
      <c r="I414" s="9">
        <v>2014</v>
      </c>
      <c r="J414" s="9"/>
      <c r="K414" s="45">
        <v>3908870109</v>
      </c>
      <c r="L414" s="45">
        <f>IF(K414/1024 &gt;1,K414/1024," ")</f>
        <v>3817255.9658203125</v>
      </c>
      <c r="M414" s="45">
        <f>IF(K414/1048576 &gt;1,K414/1048576," ")</f>
        <v>3727.7890291213989</v>
      </c>
      <c r="N414" s="14">
        <f>IF(K414&gt;999999999,K414/1073741824," ")</f>
        <v>3.6404189737513661</v>
      </c>
      <c r="O414" s="230" t="s">
        <v>32078</v>
      </c>
      <c r="P414" s="197" t="s">
        <v>18464</v>
      </c>
    </row>
    <row r="415" spans="2:16" ht="20.100000000000001" customHeight="1" x14ac:dyDescent="0.3">
      <c r="B415" s="9">
        <v>405</v>
      </c>
      <c r="C415" s="20" t="s">
        <v>38837</v>
      </c>
      <c r="D415" s="84" t="s">
        <v>7916</v>
      </c>
      <c r="E415" s="36" t="s">
        <v>10836</v>
      </c>
      <c r="F415" s="81">
        <v>4.9000000000000004</v>
      </c>
      <c r="G415" s="99" t="s">
        <v>704</v>
      </c>
      <c r="H415" s="105" t="s">
        <v>5871</v>
      </c>
      <c r="I415" s="79">
        <v>2017</v>
      </c>
      <c r="J415" s="79"/>
      <c r="K415" s="73">
        <v>4917333758</v>
      </c>
      <c r="L415" s="45">
        <f>IF(K415/1024 &gt;1,K415/1024," ")</f>
        <v>4802083.748046875</v>
      </c>
      <c r="M415" s="45">
        <f>IF(K415/1048576 &gt;1,K415/1048576," ")</f>
        <v>4689.5349102020264</v>
      </c>
      <c r="N415" s="14">
        <f>IF(K415&gt;999999999,K415/1073741824," ")</f>
        <v>4.5796239357441664</v>
      </c>
      <c r="O415" s="230" t="s">
        <v>32077</v>
      </c>
      <c r="P415" s="197" t="s">
        <v>18464</v>
      </c>
    </row>
    <row r="416" spans="2:16" ht="20.100000000000001" customHeight="1" x14ac:dyDescent="0.3">
      <c r="B416" s="9">
        <v>406</v>
      </c>
      <c r="C416" s="20" t="s">
        <v>38839</v>
      </c>
      <c r="D416" s="12" t="s">
        <v>7383</v>
      </c>
      <c r="E416" s="36" t="s">
        <v>10838</v>
      </c>
      <c r="F416" s="49">
        <v>3.8</v>
      </c>
      <c r="G416" s="49" t="s">
        <v>704</v>
      </c>
      <c r="H416" s="13" t="s">
        <v>5878</v>
      </c>
      <c r="I416" s="9">
        <v>2014</v>
      </c>
      <c r="J416" s="9"/>
      <c r="K416" s="45">
        <v>4894993226</v>
      </c>
      <c r="L416" s="45">
        <f>IF(K416/1024 &gt;1,K416/1024," ")</f>
        <v>4780266.822265625</v>
      </c>
      <c r="M416" s="45">
        <f>IF(K416/1048576 &gt;1,K416/1048576," ")</f>
        <v>4668.2293186187744</v>
      </c>
      <c r="N416" s="14">
        <f>IF(K416&gt;999999999,K416/1073741824," ")</f>
        <v>4.5588176939636469</v>
      </c>
      <c r="O416" s="220" t="s">
        <v>32079</v>
      </c>
      <c r="P416" s="197" t="s">
        <v>18464</v>
      </c>
    </row>
    <row r="417" spans="2:16" ht="20.100000000000001" customHeight="1" x14ac:dyDescent="0.3">
      <c r="B417" s="9">
        <v>407</v>
      </c>
      <c r="C417" s="7" t="s">
        <v>38840</v>
      </c>
      <c r="D417" s="7" t="s">
        <v>1594</v>
      </c>
      <c r="E417" s="36" t="s">
        <v>10839</v>
      </c>
      <c r="F417" s="51">
        <v>5.8</v>
      </c>
      <c r="G417" s="13" t="s">
        <v>704</v>
      </c>
      <c r="H417" s="13" t="s">
        <v>3956</v>
      </c>
      <c r="I417" s="9">
        <v>2001</v>
      </c>
      <c r="J417" s="9"/>
      <c r="K417" s="73">
        <v>3376451584</v>
      </c>
      <c r="L417" s="45">
        <f>IF(K417/1024 &gt;1,K417/1024," ")</f>
        <v>3297316</v>
      </c>
      <c r="M417" s="45">
        <f>IF(K417/1048576 &gt;1,K417/1048576," ")</f>
        <v>3220.03515625</v>
      </c>
      <c r="N417" s="14">
        <f>IF(K417&gt;999999999,K417/1073741824," ")</f>
        <v>3.1445655822753906</v>
      </c>
      <c r="O417" s="220" t="s">
        <v>32080</v>
      </c>
      <c r="P417" s="197" t="s">
        <v>32196</v>
      </c>
    </row>
    <row r="418" spans="2:16" ht="20.100000000000001" customHeight="1" x14ac:dyDescent="0.3">
      <c r="B418" s="9">
        <v>408</v>
      </c>
      <c r="C418" s="7" t="s">
        <v>6924</v>
      </c>
      <c r="D418" s="331"/>
      <c r="E418" s="7"/>
      <c r="F418" s="49"/>
      <c r="G418" s="13"/>
      <c r="H418" s="13" t="s">
        <v>4192</v>
      </c>
      <c r="I418" s="9"/>
      <c r="J418" s="9"/>
      <c r="K418" s="45">
        <v>755634264</v>
      </c>
      <c r="L418" s="45">
        <f>IF(K418/1024 &gt;1,K418/1024," ")</f>
        <v>737924.0859375</v>
      </c>
      <c r="M418" s="45">
        <f>IF(K418/1048576 &gt;1,K418/1048576," ")</f>
        <v>720.62899017333984</v>
      </c>
      <c r="N418" s="14" t="str">
        <f>IF(K418&gt;999999999,K418/1073741824," ")</f>
        <v xml:space="preserve"> </v>
      </c>
      <c r="O418" s="230"/>
    </row>
    <row r="419" spans="2:16" ht="20.100000000000001" customHeight="1" x14ac:dyDescent="0.3">
      <c r="B419" s="9">
        <v>409</v>
      </c>
      <c r="C419" s="28" t="s">
        <v>38841</v>
      </c>
      <c r="D419" s="7" t="s">
        <v>4755</v>
      </c>
      <c r="E419" s="36" t="s">
        <v>10840</v>
      </c>
      <c r="F419" s="51">
        <v>3.5</v>
      </c>
      <c r="G419" s="9" t="s">
        <v>704</v>
      </c>
      <c r="H419" s="9" t="s">
        <v>3756</v>
      </c>
      <c r="I419" s="9">
        <v>2013</v>
      </c>
      <c r="J419" s="9"/>
      <c r="K419" s="45">
        <v>3184330966</v>
      </c>
      <c r="L419" s="45">
        <f>IF(K419/1024 &gt;1,K419/1024," ")</f>
        <v>3109698.208984375</v>
      </c>
      <c r="M419" s="45">
        <f>IF(K419/1048576 &gt;1,K419/1048576," ")</f>
        <v>3036.8146572113037</v>
      </c>
      <c r="N419" s="14">
        <f>IF(K419&gt;999999999,K419/1073741824," ")</f>
        <v>2.9656393136829138</v>
      </c>
      <c r="O419" s="220" t="s">
        <v>32221</v>
      </c>
      <c r="P419" s="197" t="s">
        <v>18464</v>
      </c>
    </row>
    <row r="420" spans="2:16" ht="20.100000000000001" customHeight="1" x14ac:dyDescent="0.3">
      <c r="B420" s="9">
        <v>410</v>
      </c>
      <c r="C420" s="20" t="s">
        <v>38842</v>
      </c>
      <c r="D420" s="84" t="s">
        <v>7757</v>
      </c>
      <c r="E420" s="36" t="s">
        <v>10841</v>
      </c>
      <c r="F420" s="81">
        <v>4.3</v>
      </c>
      <c r="G420" s="81" t="s">
        <v>704</v>
      </c>
      <c r="H420" s="82" t="s">
        <v>5878</v>
      </c>
      <c r="I420" s="79">
        <v>2016</v>
      </c>
      <c r="J420" s="79"/>
      <c r="K420" s="73">
        <v>4242043036</v>
      </c>
      <c r="L420" s="45">
        <f>IF(K420/1024 &gt;1,K420/1024," ")</f>
        <v>4142620.15234375</v>
      </c>
      <c r="M420" s="45">
        <f>IF(K420/1048576 &gt;1,K420/1048576," ")</f>
        <v>4045.5274925231934</v>
      </c>
      <c r="N420" s="14">
        <f>IF(K420&gt;999999999,K420/1073741824," ")</f>
        <v>3.950710441917181</v>
      </c>
      <c r="O420" s="220" t="s">
        <v>32222</v>
      </c>
      <c r="P420" s="197" t="s">
        <v>18464</v>
      </c>
    </row>
    <row r="421" spans="2:16" ht="20.100000000000001" customHeight="1" x14ac:dyDescent="0.3">
      <c r="B421" s="9">
        <v>411</v>
      </c>
      <c r="C421" s="48" t="s">
        <v>38843</v>
      </c>
      <c r="D421" s="12" t="s">
        <v>7211</v>
      </c>
      <c r="E421" s="36" t="s">
        <v>10842</v>
      </c>
      <c r="F421" s="49">
        <v>4.5</v>
      </c>
      <c r="G421" s="49" t="s">
        <v>704</v>
      </c>
      <c r="H421" s="13" t="s">
        <v>5892</v>
      </c>
      <c r="I421" s="9">
        <v>2016</v>
      </c>
      <c r="J421" s="9"/>
      <c r="K421" s="45">
        <v>4288752170</v>
      </c>
      <c r="L421" s="45">
        <f>IF(K421/1024 &gt;1,K421/1024," ")</f>
        <v>4188234.541015625</v>
      </c>
      <c r="M421" s="45">
        <f>IF(K421/1048576 &gt;1,K421/1048576," ")</f>
        <v>4090.0727939605713</v>
      </c>
      <c r="N421" s="14">
        <f>IF(K421&gt;999999999,K421/1073741824," ")</f>
        <v>3.9942117128521204</v>
      </c>
      <c r="O421" s="220" t="s">
        <v>32081</v>
      </c>
      <c r="P421" s="197" t="s">
        <v>18464</v>
      </c>
    </row>
    <row r="422" spans="2:16" ht="20.100000000000001" customHeight="1" x14ac:dyDescent="0.3">
      <c r="B422" s="9">
        <v>412</v>
      </c>
      <c r="C422" s="7" t="s">
        <v>38454</v>
      </c>
      <c r="D422" s="17" t="s">
        <v>1481</v>
      </c>
      <c r="E422" s="36" t="s">
        <v>11024</v>
      </c>
      <c r="F422" s="49">
        <v>6.2</v>
      </c>
      <c r="G422" s="21"/>
      <c r="H422" s="21" t="s">
        <v>4079</v>
      </c>
      <c r="I422" s="21">
        <v>1948</v>
      </c>
      <c r="J422" s="21"/>
      <c r="K422" s="25">
        <v>733936644</v>
      </c>
      <c r="L422" s="45">
        <f>IF(K422/1024 &gt;1,K422/1024," ")</f>
        <v>716735.00390625</v>
      </c>
      <c r="M422" s="45">
        <f>IF(K422/1048576 &gt;1,K422/1048576," ")</f>
        <v>699.93652725219727</v>
      </c>
      <c r="N422" s="14" t="str">
        <f>IF(K422&gt;999999999,K422/1073741824," ")</f>
        <v xml:space="preserve"> </v>
      </c>
      <c r="O422" s="220" t="s">
        <v>31817</v>
      </c>
      <c r="P422" s="197" t="s">
        <v>18464</v>
      </c>
    </row>
    <row r="423" spans="2:16" ht="20.100000000000001" customHeight="1" x14ac:dyDescent="0.3">
      <c r="B423" s="9">
        <v>413</v>
      </c>
      <c r="C423" s="7" t="s">
        <v>38455</v>
      </c>
      <c r="D423" s="7" t="s">
        <v>1482</v>
      </c>
      <c r="E423" s="36" t="s">
        <v>11025</v>
      </c>
      <c r="F423" s="49">
        <v>6.1</v>
      </c>
      <c r="G423" s="9"/>
      <c r="H423" s="9" t="s">
        <v>4069</v>
      </c>
      <c r="I423" s="9">
        <v>1953</v>
      </c>
      <c r="J423" s="9"/>
      <c r="K423" s="45">
        <v>727767040</v>
      </c>
      <c r="L423" s="45">
        <f>IF(K423/1024 &gt;1,K423/1024," ")</f>
        <v>710710</v>
      </c>
      <c r="M423" s="45">
        <f>IF(K423/1048576 &gt;1,K423/1048576," ")</f>
        <v>694.052734375</v>
      </c>
      <c r="N423" s="14" t="str">
        <f>IF(K423&gt;999999999,K423/1073741824," ")</f>
        <v xml:space="preserve"> </v>
      </c>
      <c r="O423" s="220" t="s">
        <v>31818</v>
      </c>
      <c r="P423" s="197" t="s">
        <v>18464</v>
      </c>
    </row>
    <row r="424" spans="2:16" ht="20.100000000000001" customHeight="1" x14ac:dyDescent="0.3">
      <c r="B424" s="9">
        <v>414</v>
      </c>
      <c r="C424" s="7" t="s">
        <v>38535</v>
      </c>
      <c r="D424" s="7" t="s">
        <v>1595</v>
      </c>
      <c r="E424" s="36" t="s">
        <v>10843</v>
      </c>
      <c r="F424" s="51">
        <v>6</v>
      </c>
      <c r="G424" s="9"/>
      <c r="H424" s="13" t="s">
        <v>4245</v>
      </c>
      <c r="I424" s="9">
        <v>2004</v>
      </c>
      <c r="J424" s="9"/>
      <c r="K424" s="45">
        <v>1174286336</v>
      </c>
      <c r="L424" s="45">
        <f>IF(K424/1024 &gt;1,K424/1024," ")</f>
        <v>1146764</v>
      </c>
      <c r="M424" s="45">
        <f>IF(K424/1048576 &gt;1,K424/1048576," ")</f>
        <v>1119.88671875</v>
      </c>
      <c r="N424" s="14">
        <f>IF(K424&gt;999999999,K424/1073741824," ")</f>
        <v>1.0936393737792969</v>
      </c>
      <c r="O424" s="220" t="s">
        <v>32082</v>
      </c>
      <c r="P424" s="197" t="s">
        <v>32197</v>
      </c>
    </row>
    <row r="425" spans="2:16" ht="20.100000000000001" customHeight="1" x14ac:dyDescent="0.3">
      <c r="B425" s="9">
        <v>415</v>
      </c>
      <c r="C425" s="7" t="s">
        <v>38536</v>
      </c>
      <c r="D425" s="7" t="s">
        <v>11026</v>
      </c>
      <c r="E425" s="36" t="s">
        <v>10844</v>
      </c>
      <c r="F425" s="51">
        <v>4</v>
      </c>
      <c r="G425" s="13"/>
      <c r="H425" s="13" t="s">
        <v>4245</v>
      </c>
      <c r="I425" s="9">
        <v>2008</v>
      </c>
      <c r="J425" s="9"/>
      <c r="K425" s="45">
        <v>733958144</v>
      </c>
      <c r="L425" s="45">
        <f>IF(K425/1024 &gt;1,K425/1024," ")</f>
        <v>716756</v>
      </c>
      <c r="M425" s="45">
        <f>IF(K425/1048576 &gt;1,K425/1048576," ")</f>
        <v>699.95703125</v>
      </c>
      <c r="N425" s="14" t="str">
        <f>IF(K425&gt;999999999,K425/1073741824," ")</f>
        <v xml:space="preserve"> </v>
      </c>
      <c r="O425" s="230" t="s">
        <v>32083</v>
      </c>
      <c r="P425" s="197" t="s">
        <v>32198</v>
      </c>
    </row>
    <row r="426" spans="2:16" ht="20.100000000000001" customHeight="1" x14ac:dyDescent="0.3">
      <c r="B426" s="9">
        <v>416</v>
      </c>
      <c r="C426" s="7" t="s">
        <v>38845</v>
      </c>
      <c r="D426" s="7" t="s">
        <v>1596</v>
      </c>
      <c r="E426" s="36" t="s">
        <v>10849</v>
      </c>
      <c r="F426" s="51">
        <v>7.1</v>
      </c>
      <c r="G426" s="9" t="s">
        <v>704</v>
      </c>
      <c r="H426" s="9" t="s">
        <v>3809</v>
      </c>
      <c r="I426" s="9">
        <v>1953</v>
      </c>
      <c r="J426" s="9"/>
      <c r="K426" s="45">
        <v>8417702036</v>
      </c>
      <c r="L426" s="45">
        <f>IF(K426/1024 &gt;1,K426/1024," ")</f>
        <v>8220412.14453125</v>
      </c>
      <c r="M426" s="45">
        <f>IF(K426/1048576 &gt;1,K426/1048576," ")</f>
        <v>8027.7462348937988</v>
      </c>
      <c r="N426" s="14">
        <f>IF(K426&gt;999999999,K426/1073741824," ")</f>
        <v>7.8395959325134754</v>
      </c>
      <c r="O426" s="220" t="s">
        <v>32084</v>
      </c>
      <c r="P426" s="197" t="s">
        <v>18464</v>
      </c>
    </row>
    <row r="427" spans="2:16" ht="20.100000000000001" customHeight="1" x14ac:dyDescent="0.3">
      <c r="B427" s="9">
        <v>417</v>
      </c>
      <c r="C427" s="7" t="s">
        <v>38844</v>
      </c>
      <c r="D427" s="7" t="s">
        <v>1597</v>
      </c>
      <c r="E427" s="36" t="s">
        <v>10845</v>
      </c>
      <c r="F427" s="51">
        <v>5.2</v>
      </c>
      <c r="G427" s="9" t="s">
        <v>704</v>
      </c>
      <c r="H427" s="9" t="s">
        <v>4116</v>
      </c>
      <c r="I427" s="9">
        <v>2008</v>
      </c>
      <c r="J427" s="9"/>
      <c r="K427" s="45">
        <v>8538792430</v>
      </c>
      <c r="L427" s="45">
        <f>IF(K427/1024 &gt;1,K427/1024," ")</f>
        <v>8338664.482421875</v>
      </c>
      <c r="M427" s="45">
        <f>IF(K427/1048576 &gt;1,K427/1048576," ")</f>
        <v>8143.2270336151123</v>
      </c>
      <c r="N427" s="14">
        <f>IF(K427&gt;999999999,K427/1073741824," ")</f>
        <v>7.9523701500147581</v>
      </c>
      <c r="O427" s="230" t="s">
        <v>32223</v>
      </c>
      <c r="P427" s="197" t="s">
        <v>18464</v>
      </c>
    </row>
    <row r="428" spans="2:16" ht="20.100000000000001" customHeight="1" x14ac:dyDescent="0.3">
      <c r="B428" s="9">
        <v>418</v>
      </c>
      <c r="C428" s="20" t="s">
        <v>38847</v>
      </c>
      <c r="D428" s="74" t="s">
        <v>8205</v>
      </c>
      <c r="E428" s="36" t="s">
        <v>10846</v>
      </c>
      <c r="F428" s="81">
        <v>5.7</v>
      </c>
      <c r="G428" s="13"/>
      <c r="H428" s="13" t="s">
        <v>5892</v>
      </c>
      <c r="I428" s="79">
        <v>2018</v>
      </c>
      <c r="J428" s="79"/>
      <c r="K428" s="73">
        <v>6578089984</v>
      </c>
      <c r="L428" s="45">
        <f>IF(K428/1024 &gt;1,K428/1024," ")</f>
        <v>6423916</v>
      </c>
      <c r="M428" s="45">
        <f>IF(K428/1048576 &gt;1,K428/1048576," ")</f>
        <v>6273.35546875</v>
      </c>
      <c r="N428" s="14">
        <f>IF(K428&gt;999999999,K428/1073741824," ")</f>
        <v>6.1263236999511719</v>
      </c>
      <c r="O428" s="230" t="s">
        <v>32085</v>
      </c>
      <c r="P428" s="197" t="s">
        <v>32199</v>
      </c>
    </row>
    <row r="429" spans="2:16" ht="20.100000000000001" customHeight="1" x14ac:dyDescent="0.3">
      <c r="B429" s="9">
        <v>419</v>
      </c>
      <c r="C429" s="20" t="s">
        <v>38846</v>
      </c>
      <c r="D429" s="12" t="s">
        <v>32584</v>
      </c>
      <c r="E429" s="36" t="s">
        <v>32585</v>
      </c>
      <c r="F429" s="49">
        <v>5.3</v>
      </c>
      <c r="G429" s="13" t="s">
        <v>704</v>
      </c>
      <c r="H429" s="13" t="s">
        <v>3744</v>
      </c>
      <c r="I429" s="9">
        <v>2021</v>
      </c>
      <c r="J429" s="9"/>
      <c r="K429" s="45">
        <v>5426405376</v>
      </c>
      <c r="L429" s="45">
        <f>IF(K429/1024 &gt;1,K429/1024," ")</f>
        <v>5299224</v>
      </c>
      <c r="M429" s="45">
        <f>IF(K429/1048576 &gt;1,K429/1048576," ")</f>
        <v>5175.0234375</v>
      </c>
      <c r="N429" s="14">
        <f>IF(K429&gt;999999999,K429/1073741824," ")</f>
        <v>5.0537338256835938</v>
      </c>
      <c r="O429" s="230" t="s">
        <v>32586</v>
      </c>
      <c r="P429" s="197" t="s">
        <v>32587</v>
      </c>
    </row>
    <row r="430" spans="2:16" ht="20.100000000000001" customHeight="1" x14ac:dyDescent="0.3">
      <c r="B430" s="9">
        <v>420</v>
      </c>
      <c r="C430" s="12" t="s">
        <v>38848</v>
      </c>
      <c r="D430" s="12" t="s">
        <v>1595</v>
      </c>
      <c r="E430" s="36" t="s">
        <v>10847</v>
      </c>
      <c r="F430" s="49">
        <v>5.9</v>
      </c>
      <c r="G430" s="49" t="s">
        <v>704</v>
      </c>
      <c r="H430" s="13" t="s">
        <v>4081</v>
      </c>
      <c r="I430" s="9">
        <v>2016</v>
      </c>
      <c r="J430" s="9"/>
      <c r="K430" s="45">
        <v>4783190463</v>
      </c>
      <c r="L430" s="45">
        <f>IF(K430/1024 &gt;1,K430/1024," ")</f>
        <v>4671084.4365234375</v>
      </c>
      <c r="M430" s="45">
        <f>IF(K430/1048576 &gt;1,K430/1048576," ")</f>
        <v>4561.6058950424194</v>
      </c>
      <c r="N430" s="14">
        <f>IF(K430&gt;999999999,K430/1073741824," ")</f>
        <v>4.4546932568773627</v>
      </c>
      <c r="O430" s="230" t="s">
        <v>32086</v>
      </c>
      <c r="P430" s="197" t="s">
        <v>32208</v>
      </c>
    </row>
    <row r="431" spans="2:16" ht="20.100000000000001" customHeight="1" x14ac:dyDescent="0.3">
      <c r="B431" s="9">
        <v>421</v>
      </c>
      <c r="C431" s="29" t="s">
        <v>38849</v>
      </c>
      <c r="D431" s="20" t="s">
        <v>6977</v>
      </c>
      <c r="E431" s="36" t="s">
        <v>10848</v>
      </c>
      <c r="F431" s="49">
        <v>5.9</v>
      </c>
      <c r="G431" s="49"/>
      <c r="H431" s="13" t="s">
        <v>5871</v>
      </c>
      <c r="I431" s="9">
        <v>2015</v>
      </c>
      <c r="J431" s="9"/>
      <c r="K431" s="45">
        <v>3605947324</v>
      </c>
      <c r="L431" s="45">
        <f>IF(K431/1024 &gt;1,K431/1024," ")</f>
        <v>3521432.93359375</v>
      </c>
      <c r="M431" s="45">
        <f>IF(K431/1048576 &gt;1,K431/1048576," ")</f>
        <v>3438.8993492126465</v>
      </c>
      <c r="N431" s="14">
        <f>IF(K431&gt;999999999,K431/1073741824," ")</f>
        <v>3.3583001457154751</v>
      </c>
      <c r="O431" s="220" t="s">
        <v>32087</v>
      </c>
      <c r="P431" s="197" t="s">
        <v>18464</v>
      </c>
    </row>
    <row r="432" spans="2:16" ht="20.100000000000001" customHeight="1" x14ac:dyDescent="0.3">
      <c r="B432" s="9">
        <v>422</v>
      </c>
      <c r="C432" s="17" t="s">
        <v>38850</v>
      </c>
      <c r="D432" s="17" t="s">
        <v>1438</v>
      </c>
      <c r="E432" s="36" t="s">
        <v>10850</v>
      </c>
      <c r="F432" s="51">
        <v>6.8</v>
      </c>
      <c r="G432" s="9" t="s">
        <v>704</v>
      </c>
      <c r="H432" s="9" t="s">
        <v>4246</v>
      </c>
      <c r="I432" s="21">
        <v>1940</v>
      </c>
      <c r="J432" s="21"/>
      <c r="K432" s="45">
        <v>3232884730</v>
      </c>
      <c r="L432" s="45">
        <f>IF(K432/1024 &gt;1,K432/1024," ")</f>
        <v>3157113.994140625</v>
      </c>
      <c r="M432" s="45">
        <f>IF(K432/1048576 &gt;1,K432/1048576," ")</f>
        <v>3083.1191349029541</v>
      </c>
      <c r="N432" s="14">
        <f>IF(K432&gt;999999999,K432/1073741824," ")</f>
        <v>3.0108585301786661</v>
      </c>
      <c r="O432" s="220" t="s">
        <v>32088</v>
      </c>
      <c r="P432" s="197" t="s">
        <v>18464</v>
      </c>
    </row>
    <row r="433" spans="2:16" ht="20.100000000000001" customHeight="1" x14ac:dyDescent="0.3">
      <c r="B433" s="9">
        <v>423</v>
      </c>
      <c r="C433" s="20" t="s">
        <v>43081</v>
      </c>
      <c r="D433" s="281" t="s">
        <v>43078</v>
      </c>
      <c r="E433" s="36" t="s">
        <v>43079</v>
      </c>
      <c r="F433" s="81">
        <v>7.3</v>
      </c>
      <c r="G433" s="13" t="s">
        <v>704</v>
      </c>
      <c r="H433" s="13" t="s">
        <v>3740</v>
      </c>
      <c r="I433" s="79">
        <v>2022</v>
      </c>
      <c r="J433" s="79"/>
      <c r="K433" s="73">
        <v>4368277504</v>
      </c>
      <c r="L433" s="90">
        <f>IF(K433/1024 &gt;1,K433/1024," ")</f>
        <v>4265896</v>
      </c>
      <c r="M433" s="90">
        <f>IF(K433/1048576 &gt;1,K433/1048576," ")</f>
        <v>4165.9140625</v>
      </c>
      <c r="N433" s="91">
        <f>IF(K433&gt;999999999,K433/1073741824," ")</f>
        <v>4.0682754516601563</v>
      </c>
      <c r="O433" s="230" t="s">
        <v>43080</v>
      </c>
      <c r="P433" s="197" t="s">
        <v>18464</v>
      </c>
    </row>
    <row r="434" spans="2:16" ht="20.100000000000001" customHeight="1" x14ac:dyDescent="0.3">
      <c r="B434" s="9">
        <v>424</v>
      </c>
      <c r="C434" s="20" t="s">
        <v>38851</v>
      </c>
      <c r="D434" s="74" t="s">
        <v>7860</v>
      </c>
      <c r="E434" s="36" t="s">
        <v>10851</v>
      </c>
      <c r="F434" s="81">
        <v>7.5</v>
      </c>
      <c r="G434" s="13" t="s">
        <v>704</v>
      </c>
      <c r="H434" s="13" t="s">
        <v>5892</v>
      </c>
      <c r="I434" s="79">
        <v>2016</v>
      </c>
      <c r="J434" s="79"/>
      <c r="K434" s="73">
        <v>1156291987</v>
      </c>
      <c r="L434" s="45">
        <f>IF(K434/1024 &gt;1,K434/1024," ")</f>
        <v>1129191.3935546875</v>
      </c>
      <c r="M434" s="45">
        <f>IF(K434/1048576 &gt;1,K434/1048576," ")</f>
        <v>1102.7259702682495</v>
      </c>
      <c r="N434" s="14">
        <f>IF(K434&gt;999999999,K434/1073741824," ")</f>
        <v>1.0768808303400874</v>
      </c>
      <c r="O434" s="220" t="s">
        <v>32089</v>
      </c>
      <c r="P434" s="232" t="s">
        <v>18464</v>
      </c>
    </row>
    <row r="435" spans="2:16" ht="20.100000000000001" customHeight="1" x14ac:dyDescent="0.3">
      <c r="B435" s="9">
        <v>425</v>
      </c>
      <c r="C435" s="7" t="s">
        <v>42760</v>
      </c>
      <c r="D435" s="17" t="s">
        <v>3152</v>
      </c>
      <c r="E435" s="36" t="s">
        <v>9948</v>
      </c>
      <c r="F435" s="51">
        <v>5.4</v>
      </c>
      <c r="G435" s="9" t="s">
        <v>704</v>
      </c>
      <c r="H435" s="9" t="s">
        <v>3737</v>
      </c>
      <c r="I435" s="21">
        <v>2012</v>
      </c>
      <c r="J435" s="21"/>
      <c r="K435" s="25">
        <v>3049771718</v>
      </c>
      <c r="L435" s="45">
        <f>IF(K435/1024 &gt;1,K435/1024," ")</f>
        <v>2978292.693359375</v>
      </c>
      <c r="M435" s="45">
        <f>IF(K435/1048576 &gt;1,K435/1048576," ")</f>
        <v>2908.4889583587646</v>
      </c>
      <c r="N435" s="14">
        <f>IF(K435&gt;999999999,K435/1073741824," ")</f>
        <v>2.8403212483972311</v>
      </c>
      <c r="O435" s="220" t="s">
        <v>32210</v>
      </c>
      <c r="P435" s="197" t="s">
        <v>18464</v>
      </c>
    </row>
    <row r="436" spans="2:16" ht="20.100000000000001" customHeight="1" x14ac:dyDescent="0.3">
      <c r="B436" s="9">
        <v>426</v>
      </c>
      <c r="C436" s="7" t="s">
        <v>38852</v>
      </c>
      <c r="D436" s="20" t="s">
        <v>6224</v>
      </c>
      <c r="E436" s="36" t="s">
        <v>10852</v>
      </c>
      <c r="F436" s="49">
        <v>4.9000000000000004</v>
      </c>
      <c r="G436" s="9"/>
      <c r="H436" s="9" t="s">
        <v>5981</v>
      </c>
      <c r="I436" s="9">
        <v>2015</v>
      </c>
      <c r="J436" s="9"/>
      <c r="K436" s="45">
        <v>1979306911</v>
      </c>
      <c r="L436" s="45">
        <f>IF(K436/1024 &gt;1,K436/1024," ")</f>
        <v>1932916.9052734375</v>
      </c>
      <c r="M436" s="45">
        <f>IF(K436/1048576 &gt;1,K436/1048576," ")</f>
        <v>1887.6141653060913</v>
      </c>
      <c r="N436" s="14">
        <f>IF(K436&gt;999999999,K436/1073741824," ")</f>
        <v>1.8433732083067298</v>
      </c>
      <c r="O436" s="220" t="s">
        <v>32090</v>
      </c>
      <c r="P436" s="197" t="s">
        <v>18464</v>
      </c>
    </row>
    <row r="437" spans="2:16" ht="20.100000000000001" customHeight="1" x14ac:dyDescent="0.3">
      <c r="B437" s="9">
        <v>427</v>
      </c>
      <c r="C437" s="17" t="s">
        <v>38853</v>
      </c>
      <c r="D437" s="17" t="s">
        <v>211</v>
      </c>
      <c r="E437" s="36" t="s">
        <v>10853</v>
      </c>
      <c r="F437" s="51">
        <v>5.9</v>
      </c>
      <c r="G437" s="9" t="s">
        <v>704</v>
      </c>
      <c r="H437" s="9" t="s">
        <v>3739</v>
      </c>
      <c r="I437" s="21">
        <v>2009</v>
      </c>
      <c r="J437" s="21"/>
      <c r="K437" s="45">
        <v>8539766413</v>
      </c>
      <c r="L437" s="45">
        <f>IF(K437/1024 &gt;1,K437/1024," ")</f>
        <v>8339615.6376953125</v>
      </c>
      <c r="M437" s="45">
        <f>IF(K437/1048576 &gt;1,K437/1048576," ")</f>
        <v>8144.1558961868286</v>
      </c>
      <c r="N437" s="14">
        <f>IF(K437&gt;999999999,K437/1073741824," ")</f>
        <v>7.9532772423699498</v>
      </c>
      <c r="O437" s="220" t="s">
        <v>32091</v>
      </c>
      <c r="P437" s="197" t="s">
        <v>18464</v>
      </c>
    </row>
    <row r="438" spans="2:16" ht="20.100000000000001" customHeight="1" x14ac:dyDescent="0.3">
      <c r="B438" s="9">
        <v>428</v>
      </c>
      <c r="C438" s="7" t="s">
        <v>38855</v>
      </c>
      <c r="D438" s="7" t="s">
        <v>1598</v>
      </c>
      <c r="E438" s="36" t="s">
        <v>10855</v>
      </c>
      <c r="F438" s="51">
        <v>5.9</v>
      </c>
      <c r="G438" s="9" t="s">
        <v>704</v>
      </c>
      <c r="H438" s="9" t="s">
        <v>3740</v>
      </c>
      <c r="I438" s="9">
        <v>1995</v>
      </c>
      <c r="J438" s="9"/>
      <c r="K438" s="45">
        <v>8417498235</v>
      </c>
      <c r="L438" s="45">
        <f>IF(K438/1024 &gt;1,K438/1024," ")</f>
        <v>8220213.1201171875</v>
      </c>
      <c r="M438" s="45">
        <f>IF(K438/1048576 &gt;1,K438/1048576," ")</f>
        <v>8027.5518751144409</v>
      </c>
      <c r="N438" s="14">
        <f>IF(K438&gt;999999999,K438/1073741824," ")</f>
        <v>7.8394061280414462</v>
      </c>
      <c r="O438" s="220" t="s">
        <v>32093</v>
      </c>
      <c r="P438" s="197" t="s">
        <v>18464</v>
      </c>
    </row>
    <row r="439" spans="2:16" ht="20.100000000000001" customHeight="1" x14ac:dyDescent="0.3">
      <c r="B439" s="9">
        <v>429</v>
      </c>
      <c r="C439" s="7" t="s">
        <v>38854</v>
      </c>
      <c r="D439" s="7" t="s">
        <v>5676</v>
      </c>
      <c r="E439" s="36" t="s">
        <v>10854</v>
      </c>
      <c r="F439" s="49">
        <v>3.5</v>
      </c>
      <c r="G439" s="9" t="s">
        <v>704</v>
      </c>
      <c r="H439" s="9" t="s">
        <v>3740</v>
      </c>
      <c r="I439" s="9">
        <v>1998</v>
      </c>
      <c r="J439" s="9"/>
      <c r="K439" s="45">
        <v>8538880232</v>
      </c>
      <c r="L439" s="45">
        <f>IF(K439/1024 &gt;1,K439/1024," ")</f>
        <v>8338750.2265625</v>
      </c>
      <c r="M439" s="45">
        <f>IF(K439/1048576 &gt;1,K439/1048576," ")</f>
        <v>8143.3107681274414</v>
      </c>
      <c r="N439" s="14">
        <f>IF(K439&gt;999999999,K439/1073741824," ")</f>
        <v>7.9524519219994545</v>
      </c>
      <c r="O439" s="220" t="s">
        <v>32092</v>
      </c>
      <c r="P439" s="197" t="s">
        <v>18464</v>
      </c>
    </row>
    <row r="440" spans="2:16" ht="20.100000000000001" customHeight="1" x14ac:dyDescent="0.3">
      <c r="B440" s="9">
        <v>430</v>
      </c>
      <c r="C440" s="7" t="s">
        <v>38856</v>
      </c>
      <c r="D440" s="7" t="s">
        <v>5085</v>
      </c>
      <c r="E440" s="36" t="s">
        <v>10856</v>
      </c>
      <c r="F440" s="49">
        <v>5.7</v>
      </c>
      <c r="G440" s="50"/>
      <c r="H440" s="9" t="s">
        <v>3745</v>
      </c>
      <c r="I440" s="9">
        <v>2007</v>
      </c>
      <c r="J440" s="9"/>
      <c r="K440" s="45">
        <v>2115445261</v>
      </c>
      <c r="L440" s="45">
        <f>IF(K440/1024 &gt;1,K440/1024," ")</f>
        <v>2065864.5126953125</v>
      </c>
      <c r="M440" s="45">
        <f>IF(K440/1048576 &gt;1,K440/1048576," ")</f>
        <v>2017.4458131790161</v>
      </c>
      <c r="N440" s="14">
        <f>IF(K440&gt;999999999,K440/1073741824," ")</f>
        <v>1.9701619269326329</v>
      </c>
      <c r="O440" s="220" t="s">
        <v>32094</v>
      </c>
      <c r="P440" s="197" t="s">
        <v>18464</v>
      </c>
    </row>
    <row r="441" spans="2:16" ht="20.100000000000001" customHeight="1" x14ac:dyDescent="0.3">
      <c r="B441" s="9">
        <v>431</v>
      </c>
      <c r="C441" s="29" t="s">
        <v>38857</v>
      </c>
      <c r="D441" s="7" t="s">
        <v>5084</v>
      </c>
      <c r="E441" s="36" t="s">
        <v>10857</v>
      </c>
      <c r="F441" s="51">
        <v>5.2</v>
      </c>
      <c r="G441" s="9"/>
      <c r="H441" s="9" t="s">
        <v>5056</v>
      </c>
      <c r="I441" s="9">
        <v>2008</v>
      </c>
      <c r="J441" s="9"/>
      <c r="K441" s="45">
        <v>1755836893</v>
      </c>
      <c r="L441" s="45">
        <f>IF(K441/1024 &gt;1,K441/1024," ")</f>
        <v>1714684.4658203125</v>
      </c>
      <c r="M441" s="45">
        <f>IF(K441/1048576 &gt;1,K441/1048576," ")</f>
        <v>1674.4965486526489</v>
      </c>
      <c r="N441" s="14">
        <f>IF(K441&gt;999999999,K441/1073741824," ")</f>
        <v>1.6352505357936025</v>
      </c>
      <c r="O441" s="220" t="s">
        <v>32094</v>
      </c>
      <c r="P441" s="197" t="s">
        <v>18464</v>
      </c>
    </row>
    <row r="442" spans="2:16" ht="20.100000000000001" customHeight="1" x14ac:dyDescent="0.3">
      <c r="B442" s="9">
        <v>432</v>
      </c>
      <c r="C442" s="29" t="s">
        <v>38858</v>
      </c>
      <c r="D442" s="7" t="s">
        <v>5086</v>
      </c>
      <c r="E442" s="36" t="s">
        <v>10858</v>
      </c>
      <c r="F442" s="49">
        <v>5.3</v>
      </c>
      <c r="G442" s="50"/>
      <c r="H442" s="9" t="s">
        <v>3745</v>
      </c>
      <c r="I442" s="9">
        <v>2009</v>
      </c>
      <c r="J442" s="9"/>
      <c r="K442" s="45">
        <v>1726498515</v>
      </c>
      <c r="L442" s="45">
        <f>IF(K442/1024 &gt;1,K442/1024," ")</f>
        <v>1686033.7060546875</v>
      </c>
      <c r="M442" s="45">
        <f>IF(K442/1048576 &gt;1,K442/1048576," ")</f>
        <v>1646.5172910690308</v>
      </c>
      <c r="N442" s="14">
        <f>IF(K442&gt;999999999,K442/1073741824," ")</f>
        <v>1.6079270420596004</v>
      </c>
      <c r="O442" s="220" t="s">
        <v>32094</v>
      </c>
      <c r="P442" s="197" t="s">
        <v>18464</v>
      </c>
    </row>
    <row r="443" spans="2:16" ht="20.100000000000001" customHeight="1" x14ac:dyDescent="0.3">
      <c r="B443" s="9">
        <v>433</v>
      </c>
      <c r="C443" s="29" t="s">
        <v>42763</v>
      </c>
      <c r="D443" s="7" t="s">
        <v>7074</v>
      </c>
      <c r="E443" s="36" t="s">
        <v>10859</v>
      </c>
      <c r="F443" s="49">
        <v>5</v>
      </c>
      <c r="G443" s="50"/>
      <c r="H443" s="9" t="s">
        <v>3745</v>
      </c>
      <c r="I443" s="9">
        <v>2010</v>
      </c>
      <c r="J443" s="9"/>
      <c r="K443" s="45">
        <v>1267226088</v>
      </c>
      <c r="L443" s="45">
        <f>IF(K443/1024 &gt;1,K443/1024," ")</f>
        <v>1237525.4765625</v>
      </c>
      <c r="M443" s="45">
        <f>IF(K443/1048576 &gt;1,K443/1048576," ")</f>
        <v>1208.5209732055664</v>
      </c>
      <c r="N443" s="14">
        <f>IF(K443&gt;999999999,K443/1073741824," ")</f>
        <v>1.1801962628960609</v>
      </c>
      <c r="O443" s="230" t="s">
        <v>32094</v>
      </c>
      <c r="P443" s="197" t="s">
        <v>18464</v>
      </c>
    </row>
    <row r="444" spans="2:16" ht="20.100000000000001" customHeight="1" x14ac:dyDescent="0.3">
      <c r="B444" s="9">
        <v>434</v>
      </c>
      <c r="C444" s="29" t="s">
        <v>38860</v>
      </c>
      <c r="D444" s="7" t="s">
        <v>5088</v>
      </c>
      <c r="E444" s="36" t="s">
        <v>10861</v>
      </c>
      <c r="F444" s="49">
        <v>4.4000000000000004</v>
      </c>
      <c r="G444" s="50"/>
      <c r="H444" s="9" t="s">
        <v>3745</v>
      </c>
      <c r="I444" s="9">
        <v>2012</v>
      </c>
      <c r="J444" s="9"/>
      <c r="K444" s="45">
        <v>2266805521</v>
      </c>
      <c r="L444" s="45">
        <f>IF(K444/1024 &gt;1,K444/1024," ")</f>
        <v>2213677.2666015625</v>
      </c>
      <c r="M444" s="45">
        <f>IF(K444/1048576 &gt;1,K444/1048576," ")</f>
        <v>2161.7942056655884</v>
      </c>
      <c r="N444" s="14">
        <f>IF(K444&gt;999999999,K444/1073741824," ")</f>
        <v>2.1111271539703012</v>
      </c>
      <c r="O444" s="220" t="s">
        <v>32094</v>
      </c>
      <c r="P444" s="197" t="s">
        <v>18464</v>
      </c>
    </row>
    <row r="445" spans="2:16" ht="20.100000000000001" customHeight="1" x14ac:dyDescent="0.3">
      <c r="B445" s="9">
        <v>435</v>
      </c>
      <c r="C445" s="29" t="s">
        <v>38429</v>
      </c>
      <c r="D445" s="7" t="s">
        <v>5089</v>
      </c>
      <c r="E445" s="36" t="s">
        <v>10862</v>
      </c>
      <c r="F445" s="49">
        <v>4.2</v>
      </c>
      <c r="G445" s="50"/>
      <c r="H445" s="9" t="s">
        <v>3745</v>
      </c>
      <c r="I445" s="9">
        <v>2013</v>
      </c>
      <c r="J445" s="9"/>
      <c r="K445" s="45">
        <v>1606806495</v>
      </c>
      <c r="L445" s="45">
        <f>IF(K445/1024 &gt;1,K445/1024," ")</f>
        <v>1569146.9677734375</v>
      </c>
      <c r="M445" s="45">
        <f>IF(K445/1048576 &gt;1,K445/1048576," ")</f>
        <v>1532.3700857162476</v>
      </c>
      <c r="N445" s="14">
        <f>IF(K445&gt;999999999,K445/1073741824," ")</f>
        <v>1.496455161832273</v>
      </c>
      <c r="O445" s="220" t="s">
        <v>32094</v>
      </c>
      <c r="P445" s="197" t="s">
        <v>18464</v>
      </c>
    </row>
    <row r="446" spans="2:16" ht="20.100000000000001" customHeight="1" x14ac:dyDescent="0.3">
      <c r="B446" s="9">
        <v>436</v>
      </c>
      <c r="C446" s="29" t="s">
        <v>38861</v>
      </c>
      <c r="D446" s="20" t="s">
        <v>6674</v>
      </c>
      <c r="E446" s="36" t="s">
        <v>10863</v>
      </c>
      <c r="F446" s="49">
        <v>4.8</v>
      </c>
      <c r="G446" s="49"/>
      <c r="H446" s="9" t="s">
        <v>5892</v>
      </c>
      <c r="I446" s="9">
        <v>2015</v>
      </c>
      <c r="J446" s="9"/>
      <c r="K446" s="45">
        <v>2863528957</v>
      </c>
      <c r="L446" s="45">
        <f>IF(K446/1024 &gt;1,K446/1024," ")</f>
        <v>2796414.9970703125</v>
      </c>
      <c r="M446" s="45">
        <f>IF(K446/1048576 &gt;1,K446/1048576," ")</f>
        <v>2730.8740205764771</v>
      </c>
      <c r="N446" s="14">
        <f>IF(K446&gt;999999999,K446/1073741824," ")</f>
        <v>2.6668691607192159</v>
      </c>
      <c r="O446" s="220" t="s">
        <v>32096</v>
      </c>
      <c r="P446" s="197" t="s">
        <v>18464</v>
      </c>
    </row>
    <row r="447" spans="2:16" ht="20.100000000000001" customHeight="1" x14ac:dyDescent="0.3">
      <c r="B447" s="9">
        <v>437</v>
      </c>
      <c r="C447" s="7" t="s">
        <v>38863</v>
      </c>
      <c r="D447" s="7" t="s">
        <v>5078</v>
      </c>
      <c r="E447" s="36" t="s">
        <v>10865</v>
      </c>
      <c r="F447" s="49">
        <v>4.8</v>
      </c>
      <c r="G447" s="50"/>
      <c r="H447" s="9" t="s">
        <v>3747</v>
      </c>
      <c r="I447" s="9">
        <v>2000</v>
      </c>
      <c r="J447" s="9"/>
      <c r="K447" s="45">
        <v>2042275538</v>
      </c>
      <c r="L447" s="45">
        <f>IF(K447/1024 &gt;1,K447/1024," ")</f>
        <v>1994409.705078125</v>
      </c>
      <c r="M447" s="45">
        <f>IF(K447/1048576 &gt;1,K447/1048576," ")</f>
        <v>1947.6657276153564</v>
      </c>
      <c r="N447" s="14">
        <f>IF(K447&gt;999999999,K447/1073741824," ")</f>
        <v>1.9020173121243715</v>
      </c>
      <c r="O447" s="220" t="s">
        <v>32098</v>
      </c>
      <c r="P447" s="197" t="s">
        <v>18464</v>
      </c>
    </row>
    <row r="448" spans="2:16" ht="20.100000000000001" customHeight="1" x14ac:dyDescent="0.3">
      <c r="B448" s="9">
        <v>438</v>
      </c>
      <c r="C448" s="7" t="s">
        <v>38864</v>
      </c>
      <c r="D448" s="7" t="s">
        <v>5079</v>
      </c>
      <c r="E448" s="36" t="s">
        <v>10866</v>
      </c>
      <c r="F448" s="49">
        <v>4.3</v>
      </c>
      <c r="G448" s="50"/>
      <c r="H448" s="9" t="s">
        <v>3747</v>
      </c>
      <c r="I448" s="9">
        <v>2001</v>
      </c>
      <c r="J448" s="9"/>
      <c r="K448" s="45">
        <v>1750717281</v>
      </c>
      <c r="L448" s="45">
        <f>IF(K448/1024 &gt;1,K448/1024," ")</f>
        <v>1709684.8447265625</v>
      </c>
      <c r="M448" s="45">
        <f>IF(K448/1048576 &gt;1,K448/1048576," ")</f>
        <v>1669.6141061782837</v>
      </c>
      <c r="N448" s="14">
        <f>IF(K448&gt;999999999,K448/1073741824," ")</f>
        <v>1.6304825255647302</v>
      </c>
      <c r="O448" s="220" t="s">
        <v>32098</v>
      </c>
      <c r="P448" s="197" t="s">
        <v>18464</v>
      </c>
    </row>
    <row r="449" spans="2:16" ht="20.100000000000001" customHeight="1" x14ac:dyDescent="0.3">
      <c r="B449" s="9">
        <v>439</v>
      </c>
      <c r="C449" s="7" t="s">
        <v>38865</v>
      </c>
      <c r="D449" s="7" t="s">
        <v>5080</v>
      </c>
      <c r="E449" s="36" t="s">
        <v>10867</v>
      </c>
      <c r="F449" s="49">
        <v>4.8</v>
      </c>
      <c r="G449" s="50"/>
      <c r="H449" s="9" t="s">
        <v>3745</v>
      </c>
      <c r="I449" s="9">
        <v>2002</v>
      </c>
      <c r="J449" s="9"/>
      <c r="K449" s="45">
        <v>1804556032</v>
      </c>
      <c r="L449" s="34">
        <f>IF(K449/1024 &gt;1,K449/1024," ")</f>
        <v>1762261.75</v>
      </c>
      <c r="M449" s="45">
        <f>IF(K449/1048576 &gt;1,K449/1048576," ")</f>
        <v>1720.958740234375</v>
      </c>
      <c r="N449" s="14">
        <f>IF(K449&gt;999999999,K449/1073741824," ")</f>
        <v>1.6806237697601318</v>
      </c>
      <c r="O449" s="220" t="s">
        <v>32099</v>
      </c>
      <c r="P449" s="197" t="s">
        <v>18464</v>
      </c>
    </row>
    <row r="450" spans="2:16" ht="20.100000000000001" customHeight="1" x14ac:dyDescent="0.3">
      <c r="B450" s="9">
        <v>440</v>
      </c>
      <c r="C450" s="7" t="s">
        <v>38866</v>
      </c>
      <c r="D450" s="7" t="s">
        <v>5081</v>
      </c>
      <c r="E450" s="36" t="s">
        <v>10868</v>
      </c>
      <c r="F450" s="49">
        <v>5.0999999999999996</v>
      </c>
      <c r="G450" s="50"/>
      <c r="H450" s="9" t="s">
        <v>3745</v>
      </c>
      <c r="I450" s="9">
        <v>2003</v>
      </c>
      <c r="J450" s="9"/>
      <c r="K450" s="45">
        <v>1776991613</v>
      </c>
      <c r="L450" s="45">
        <f>IF(K450/1024 &gt;1,K450/1024," ")</f>
        <v>1735343.3720703125</v>
      </c>
      <c r="M450" s="45">
        <f>IF(K450/1048576 &gt;1,K450/1048576," ")</f>
        <v>1694.6712617874146</v>
      </c>
      <c r="N450" s="14">
        <f>IF(K450&gt;999999999,K450/1073741824," ")</f>
        <v>1.654952404089272</v>
      </c>
      <c r="O450" s="220" t="s">
        <v>32100</v>
      </c>
      <c r="P450" s="197" t="s">
        <v>18464</v>
      </c>
    </row>
    <row r="451" spans="2:16" ht="20.100000000000001" customHeight="1" x14ac:dyDescent="0.3">
      <c r="B451" s="9">
        <v>441</v>
      </c>
      <c r="C451" s="7" t="s">
        <v>38867</v>
      </c>
      <c r="D451" s="7" t="s">
        <v>5082</v>
      </c>
      <c r="E451" s="36" t="s">
        <v>10869</v>
      </c>
      <c r="F451" s="49">
        <v>5.5</v>
      </c>
      <c r="G451" s="50"/>
      <c r="H451" s="9" t="s">
        <v>3745</v>
      </c>
      <c r="I451" s="9">
        <v>2005</v>
      </c>
      <c r="J451" s="9"/>
      <c r="K451" s="45">
        <v>1734545055</v>
      </c>
      <c r="L451" s="45">
        <f>IF(K451/1024 &gt;1,K451/1024," ")</f>
        <v>1693891.6552734375</v>
      </c>
      <c r="M451" s="45">
        <f>IF(K451/1048576 &gt;1,K451/1048576," ")</f>
        <v>1654.1910696029663</v>
      </c>
      <c r="N451" s="14">
        <f>IF(K451&gt;999999999,K451/1073741824," ")</f>
        <v>1.6154209664091468</v>
      </c>
      <c r="O451" s="220" t="s">
        <v>32094</v>
      </c>
      <c r="P451" s="197" t="s">
        <v>18464</v>
      </c>
    </row>
    <row r="452" spans="2:16" ht="20.100000000000001" customHeight="1" x14ac:dyDescent="0.3">
      <c r="B452" s="9">
        <v>442</v>
      </c>
      <c r="C452" s="7" t="s">
        <v>38868</v>
      </c>
      <c r="D452" s="7" t="s">
        <v>5083</v>
      </c>
      <c r="E452" s="36" t="s">
        <v>10870</v>
      </c>
      <c r="F452" s="49">
        <v>5</v>
      </c>
      <c r="G452" s="50"/>
      <c r="H452" s="9" t="s">
        <v>3774</v>
      </c>
      <c r="I452" s="9">
        <v>2006</v>
      </c>
      <c r="J452" s="9"/>
      <c r="K452" s="45">
        <v>3967343055</v>
      </c>
      <c r="L452" s="45">
        <f>IF(K452/1024 &gt;1,K452/1024," ")</f>
        <v>3874358.4521484375</v>
      </c>
      <c r="M452" s="45">
        <f>IF(K452/1048576 &gt;1,K452/1048576," ")</f>
        <v>3783.5531759262085</v>
      </c>
      <c r="N452" s="14">
        <f>IF(K452&gt;999999999,K452/1073741824," ")</f>
        <v>3.694876148365438</v>
      </c>
      <c r="O452" s="220" t="s">
        <v>32094</v>
      </c>
      <c r="P452" s="197" t="s">
        <v>18464</v>
      </c>
    </row>
    <row r="453" spans="2:16" ht="20.100000000000001" customHeight="1" x14ac:dyDescent="0.3">
      <c r="B453" s="9">
        <v>443</v>
      </c>
      <c r="C453" s="29" t="s">
        <v>38859</v>
      </c>
      <c r="D453" s="7" t="s">
        <v>5087</v>
      </c>
      <c r="E453" s="36" t="s">
        <v>10860</v>
      </c>
      <c r="F453" s="49">
        <v>4.5999999999999996</v>
      </c>
      <c r="G453" s="50"/>
      <c r="H453" s="9" t="s">
        <v>3745</v>
      </c>
      <c r="I453" s="9">
        <v>2011</v>
      </c>
      <c r="J453" s="9"/>
      <c r="K453" s="45">
        <v>1623937953</v>
      </c>
      <c r="L453" s="45">
        <f>IF(K453/1024 &gt;1,K453/1024," ")</f>
        <v>1585876.9072265625</v>
      </c>
      <c r="M453" s="45">
        <f>IF(K453/1048576 &gt;1,K453/1048576," ")</f>
        <v>1548.7079172134399</v>
      </c>
      <c r="N453" s="14">
        <f>IF(K453&gt;999999999,K453/1073741824," ")</f>
        <v>1.5124100754037499</v>
      </c>
      <c r="O453" s="220" t="s">
        <v>32095</v>
      </c>
      <c r="P453" s="197" t="s">
        <v>18464</v>
      </c>
    </row>
    <row r="454" spans="2:16" ht="20.100000000000001" customHeight="1" x14ac:dyDescent="0.3">
      <c r="B454" s="9">
        <v>444</v>
      </c>
      <c r="C454" s="12" t="s">
        <v>38869</v>
      </c>
      <c r="D454" s="74" t="s">
        <v>8686</v>
      </c>
      <c r="E454" s="36" t="s">
        <v>10871</v>
      </c>
      <c r="F454" s="81">
        <v>5.6</v>
      </c>
      <c r="G454" s="13" t="s">
        <v>704</v>
      </c>
      <c r="H454" s="13" t="s">
        <v>3757</v>
      </c>
      <c r="I454" s="79">
        <v>2019</v>
      </c>
      <c r="J454" s="79"/>
      <c r="K454" s="73">
        <v>5177921536</v>
      </c>
      <c r="L454" s="45">
        <f>IF(K454/1024 &gt;1,K454/1024," ")</f>
        <v>5056564</v>
      </c>
      <c r="M454" s="45">
        <f>IF(K454/1048576 &gt;1,K454/1048576," ")</f>
        <v>4938.05078125</v>
      </c>
      <c r="N454" s="14">
        <f>IF(K454&gt;999999999,K454/1073741824," ")</f>
        <v>4.8223152160644531</v>
      </c>
      <c r="O454" s="220" t="s">
        <v>32101</v>
      </c>
      <c r="P454" s="197" t="s">
        <v>32200</v>
      </c>
    </row>
    <row r="455" spans="2:16" ht="20.100000000000001" customHeight="1" x14ac:dyDescent="0.3">
      <c r="B455" s="9">
        <v>445</v>
      </c>
      <c r="C455" s="7" t="s">
        <v>38870</v>
      </c>
      <c r="D455" s="7" t="s">
        <v>5077</v>
      </c>
      <c r="E455" s="36" t="s">
        <v>10872</v>
      </c>
      <c r="F455" s="51">
        <v>4.8</v>
      </c>
      <c r="G455" s="9"/>
      <c r="H455" s="9" t="s">
        <v>3745</v>
      </c>
      <c r="I455" s="9">
        <v>1999</v>
      </c>
      <c r="J455" s="9"/>
      <c r="K455" s="45">
        <v>1790993889</v>
      </c>
      <c r="L455" s="45">
        <f>IF(K455/1024 &gt;1,K455/1024," ")</f>
        <v>1749017.4697265625</v>
      </c>
      <c r="M455" s="45">
        <f>IF(K455/1048576 &gt;1,K455/1048576," ")</f>
        <v>1708.0248727798462</v>
      </c>
      <c r="N455" s="14">
        <f>IF(K455&gt;999999999,K455/1073741824," ")</f>
        <v>1.6679930398240685</v>
      </c>
      <c r="O455" s="220" t="s">
        <v>32102</v>
      </c>
      <c r="P455" s="197" t="s">
        <v>18464</v>
      </c>
    </row>
    <row r="456" spans="2:16" ht="20.100000000000001" customHeight="1" x14ac:dyDescent="0.3">
      <c r="B456" s="9">
        <v>446</v>
      </c>
      <c r="C456" s="7" t="s">
        <v>38862</v>
      </c>
      <c r="D456" s="20" t="s">
        <v>7087</v>
      </c>
      <c r="E456" s="36" t="s">
        <v>10864</v>
      </c>
      <c r="F456" s="49">
        <v>4.9000000000000004</v>
      </c>
      <c r="G456" s="49"/>
      <c r="H456" s="13" t="s">
        <v>5981</v>
      </c>
      <c r="I456" s="9">
        <v>2016</v>
      </c>
      <c r="J456" s="9"/>
      <c r="K456" s="45">
        <v>2922703288</v>
      </c>
      <c r="L456" s="45">
        <f>IF(K456/1024 &gt;1,K456/1024," ")</f>
        <v>2854202.4296875</v>
      </c>
      <c r="M456" s="45">
        <f>IF(K456/1048576 &gt;1,K456/1048576," ")</f>
        <v>2787.3070602416992</v>
      </c>
      <c r="N456" s="14">
        <f>IF(K456&gt;999999999,K456/1073741824," ")</f>
        <v>2.7219795510172844</v>
      </c>
      <c r="O456" s="220" t="s">
        <v>32097</v>
      </c>
      <c r="P456" s="197" t="s">
        <v>18464</v>
      </c>
    </row>
    <row r="457" spans="2:16" ht="20.100000000000001" customHeight="1" x14ac:dyDescent="0.3">
      <c r="B457" s="9">
        <v>447</v>
      </c>
      <c r="C457" s="17" t="s">
        <v>38537</v>
      </c>
      <c r="D457" s="17" t="s">
        <v>1599</v>
      </c>
      <c r="E457" s="36" t="s">
        <v>10873</v>
      </c>
      <c r="F457" s="51">
        <v>7.4</v>
      </c>
      <c r="G457" s="21"/>
      <c r="H457" s="21" t="s">
        <v>4066</v>
      </c>
      <c r="I457" s="21">
        <v>2008</v>
      </c>
      <c r="J457" s="21"/>
      <c r="K457" s="25">
        <v>729268078</v>
      </c>
      <c r="L457" s="45">
        <f>IF(K457/1024 &gt;1,K457/1024," ")</f>
        <v>712175.857421875</v>
      </c>
      <c r="M457" s="45">
        <f>IF(K457/1048576 &gt;1,K457/1048576," ")</f>
        <v>695.4842357635498</v>
      </c>
      <c r="N457" s="14" t="str">
        <f>IF(K457&gt;999999999,K457/1073741824," ")</f>
        <v xml:space="preserve"> </v>
      </c>
      <c r="O457" s="220" t="s">
        <v>32103</v>
      </c>
      <c r="P457" s="197" t="s">
        <v>18464</v>
      </c>
    </row>
    <row r="458" spans="2:16" ht="20.100000000000001" customHeight="1" x14ac:dyDescent="0.3">
      <c r="B458" s="9">
        <v>448</v>
      </c>
      <c r="C458" s="7" t="s">
        <v>38871</v>
      </c>
      <c r="D458" s="7" t="s">
        <v>1600</v>
      </c>
      <c r="E458" s="36" t="s">
        <v>10874</v>
      </c>
      <c r="F458" s="51">
        <v>5.8</v>
      </c>
      <c r="G458" s="9" t="s">
        <v>704</v>
      </c>
      <c r="H458" s="9" t="s">
        <v>3756</v>
      </c>
      <c r="I458" s="9">
        <v>1993</v>
      </c>
      <c r="J458" s="9"/>
      <c r="K458" s="45">
        <v>8541912481</v>
      </c>
      <c r="L458" s="45">
        <f>IF(K458/1024 &gt;1,K458/1024," ")</f>
        <v>8341711.4072265625</v>
      </c>
      <c r="M458" s="45">
        <f>IF(K458/1048576 &gt;1,K458/1048576," ")</f>
        <v>8146.2025461196899</v>
      </c>
      <c r="N458" s="14">
        <f>IF(K458&gt;999999999,K458/1073741824," ")</f>
        <v>7.9552759239450097</v>
      </c>
      <c r="O458" s="220" t="s">
        <v>32104</v>
      </c>
      <c r="P458" s="197" t="s">
        <v>18464</v>
      </c>
    </row>
    <row r="459" spans="2:16" ht="20.100000000000001" customHeight="1" x14ac:dyDescent="0.3">
      <c r="B459" s="9">
        <v>449</v>
      </c>
      <c r="C459" s="28" t="s">
        <v>38492</v>
      </c>
      <c r="D459" s="20" t="s">
        <v>6273</v>
      </c>
      <c r="E459" s="36" t="s">
        <v>10126</v>
      </c>
      <c r="F459" s="49">
        <v>5.9</v>
      </c>
      <c r="G459" s="49" t="s">
        <v>704</v>
      </c>
      <c r="H459" s="9" t="s">
        <v>4314</v>
      </c>
      <c r="I459" s="9">
        <v>1950</v>
      </c>
      <c r="J459" s="9"/>
      <c r="K459" s="45">
        <v>107345340</v>
      </c>
      <c r="L459" s="45">
        <f>IF(K459/1024 &gt;1,K459/1024," ")</f>
        <v>104829.43359375</v>
      </c>
      <c r="M459" s="45">
        <f>IF(K459/1048576 &gt;1,K459/1048576," ")</f>
        <v>102.37249374389648</v>
      </c>
      <c r="N459" s="14" t="str">
        <f>IF(K459&gt;999999999,K459/1073741824," ")</f>
        <v xml:space="preserve"> </v>
      </c>
      <c r="O459" s="230" t="s">
        <v>32214</v>
      </c>
      <c r="P459" s="197" t="s">
        <v>18464</v>
      </c>
    </row>
    <row r="460" spans="2:16" ht="20.100000000000001" customHeight="1" x14ac:dyDescent="0.3">
      <c r="B460" s="9">
        <v>450</v>
      </c>
      <c r="C460" s="48" t="s">
        <v>38872</v>
      </c>
      <c r="D460" s="74" t="s">
        <v>8584</v>
      </c>
      <c r="E460" s="36" t="s">
        <v>10875</v>
      </c>
      <c r="F460" s="81">
        <v>6.5</v>
      </c>
      <c r="G460" s="13" t="s">
        <v>704</v>
      </c>
      <c r="H460" s="13" t="s">
        <v>5878</v>
      </c>
      <c r="I460" s="79">
        <v>2018</v>
      </c>
      <c r="J460" s="79"/>
      <c r="K460" s="73">
        <v>13742424064</v>
      </c>
      <c r="L460" s="45">
        <f>IF(K460/1024 &gt;1,K460/1024," ")</f>
        <v>13420336</v>
      </c>
      <c r="M460" s="45">
        <f>IF(K460/1048576 &gt;1,K460/1048576," ")</f>
        <v>13105.796875</v>
      </c>
      <c r="N460" s="14">
        <f>IF(K460&gt;999999999,K460/1073741824," ")</f>
        <v>12.798629760742188</v>
      </c>
      <c r="O460" s="220" t="s">
        <v>32105</v>
      </c>
      <c r="P460" s="197" t="s">
        <v>18464</v>
      </c>
    </row>
    <row r="461" spans="2:16" ht="20.100000000000001" customHeight="1" x14ac:dyDescent="0.3">
      <c r="B461" s="9">
        <v>451</v>
      </c>
      <c r="C461" s="17" t="s">
        <v>38873</v>
      </c>
      <c r="D461" s="17" t="s">
        <v>1650</v>
      </c>
      <c r="E461" s="36" t="s">
        <v>10876</v>
      </c>
      <c r="F461" s="51">
        <v>6.5</v>
      </c>
      <c r="G461" s="27" t="s">
        <v>704</v>
      </c>
      <c r="H461" s="27" t="s">
        <v>3744</v>
      </c>
      <c r="I461" s="21">
        <v>2011</v>
      </c>
      <c r="J461" s="21"/>
      <c r="K461" s="25">
        <v>8338011530</v>
      </c>
      <c r="L461" s="45">
        <f>IF(K461/1024 &gt;1,K461/1024," ")</f>
        <v>8142589.384765625</v>
      </c>
      <c r="M461" s="45">
        <f>IF(K461/1048576 &gt;1,K461/1048576," ")</f>
        <v>7951.7474460601807</v>
      </c>
      <c r="N461" s="14">
        <f>IF(K461&gt;999999999,K461/1073741824," ")</f>
        <v>7.7653783652931452</v>
      </c>
      <c r="O461" s="220" t="s">
        <v>32106</v>
      </c>
      <c r="P461" s="197" t="s">
        <v>18464</v>
      </c>
    </row>
    <row r="462" spans="2:16" ht="20.100000000000001" customHeight="1" x14ac:dyDescent="0.3">
      <c r="B462" s="9">
        <v>452</v>
      </c>
      <c r="C462" s="7" t="s">
        <v>38874</v>
      </c>
      <c r="D462" s="7" t="s">
        <v>1601</v>
      </c>
      <c r="E462" s="36" t="s">
        <v>10877</v>
      </c>
      <c r="F462" s="51">
        <v>7.3</v>
      </c>
      <c r="G462" s="9" t="s">
        <v>704</v>
      </c>
      <c r="H462" s="9" t="s">
        <v>3744</v>
      </c>
      <c r="I462" s="9">
        <v>2007</v>
      </c>
      <c r="J462" s="9"/>
      <c r="K462" s="45">
        <v>8527820654</v>
      </c>
      <c r="L462" s="45">
        <f>IF(K462/1024 &gt;1,K462/1024," ")</f>
        <v>8327949.857421875</v>
      </c>
      <c r="M462" s="45">
        <f>IF(K462/1048576 &gt;1,K462/1048576," ")</f>
        <v>8132.7635326385498</v>
      </c>
      <c r="N462" s="14">
        <f>IF(K462&gt;999999999,K462/1073741824," ")</f>
        <v>7.9421518873423338</v>
      </c>
      <c r="O462" s="220" t="s">
        <v>32107</v>
      </c>
      <c r="P462" s="197" t="s">
        <v>18464</v>
      </c>
    </row>
    <row r="463" spans="2:16" ht="20.100000000000001" customHeight="1" x14ac:dyDescent="0.3">
      <c r="B463" s="9">
        <v>453</v>
      </c>
      <c r="C463" s="48" t="s">
        <v>38875</v>
      </c>
      <c r="D463" s="20" t="s">
        <v>6892</v>
      </c>
      <c r="E463" s="36" t="s">
        <v>10878</v>
      </c>
      <c r="F463" s="49">
        <v>5.0999999999999996</v>
      </c>
      <c r="G463" s="49" t="s">
        <v>704</v>
      </c>
      <c r="H463" s="13" t="s">
        <v>5878</v>
      </c>
      <c r="I463" s="9">
        <v>2016</v>
      </c>
      <c r="J463" s="9"/>
      <c r="K463" s="45">
        <v>4279044223</v>
      </c>
      <c r="L463" s="45">
        <f>IF(K463/1024 &gt;1,K463/1024," ")</f>
        <v>4178754.1240234375</v>
      </c>
      <c r="M463" s="45">
        <f>IF(K463/1048576 &gt;1,K463/1048576," ")</f>
        <v>4080.8145742416382</v>
      </c>
      <c r="N463" s="14">
        <f>IF(K463&gt;999999999,K463/1073741824," ")</f>
        <v>3.9851704826578498</v>
      </c>
      <c r="O463" s="220" t="s">
        <v>32108</v>
      </c>
      <c r="P463" s="232" t="s">
        <v>18464</v>
      </c>
    </row>
    <row r="464" spans="2:16" ht="20.100000000000001" customHeight="1" x14ac:dyDescent="0.3">
      <c r="B464" s="9">
        <v>454</v>
      </c>
      <c r="C464" s="7" t="s">
        <v>38538</v>
      </c>
      <c r="D464" s="7" t="s">
        <v>1602</v>
      </c>
      <c r="E464" s="36" t="s">
        <v>10879</v>
      </c>
      <c r="F464" s="51">
        <v>6.1</v>
      </c>
      <c r="G464" s="9" t="s">
        <v>704</v>
      </c>
      <c r="H464" s="9" t="s">
        <v>3750</v>
      </c>
      <c r="I464" s="9">
        <v>2006</v>
      </c>
      <c r="J464" s="9"/>
      <c r="K464" s="45">
        <v>1718052864</v>
      </c>
      <c r="L464" s="45">
        <f>IF(K464/1024 &gt;1,K464/1024," ")</f>
        <v>1677786</v>
      </c>
      <c r="M464" s="45">
        <f>IF(K464/1048576 &gt;1,K464/1048576," ")</f>
        <v>1638.462890625</v>
      </c>
      <c r="N464" s="14">
        <f>IF(K464&gt;999999999,K464/1073741824," ")</f>
        <v>1.6000614166259766</v>
      </c>
      <c r="O464" s="220" t="s">
        <v>32109</v>
      </c>
      <c r="P464" s="197" t="s">
        <v>18464</v>
      </c>
    </row>
    <row r="465" spans="2:16" ht="20.100000000000001" customHeight="1" x14ac:dyDescent="0.3">
      <c r="B465" s="9">
        <v>455</v>
      </c>
      <c r="C465" s="7" t="s">
        <v>38876</v>
      </c>
      <c r="D465" s="74" t="s">
        <v>9133</v>
      </c>
      <c r="E465" s="36" t="s">
        <v>9210</v>
      </c>
      <c r="F465" s="131">
        <v>6.8</v>
      </c>
      <c r="G465" s="13" t="s">
        <v>704</v>
      </c>
      <c r="H465" s="13" t="s">
        <v>3744</v>
      </c>
      <c r="I465" s="133">
        <v>2021</v>
      </c>
      <c r="J465" s="74"/>
      <c r="K465" s="73">
        <v>4164698112</v>
      </c>
      <c r="L465" s="45">
        <f>IF(K465/1024 &gt;1,K465/1024," ")</f>
        <v>4067088</v>
      </c>
      <c r="M465" s="45">
        <f>IF(K465/1048576 &gt;1,K465/1048576," ")</f>
        <v>3971.765625</v>
      </c>
      <c r="N465" s="14">
        <f>IF(K465&gt;999999999,K465/1073741824," ")</f>
        <v>3.8786773681640625</v>
      </c>
      <c r="O465" s="230" t="s">
        <v>31721</v>
      </c>
      <c r="P465" s="232" t="s">
        <v>18464</v>
      </c>
    </row>
    <row r="466" spans="2:16" ht="20.100000000000001" customHeight="1" x14ac:dyDescent="0.3">
      <c r="B466" s="9">
        <v>456</v>
      </c>
      <c r="C466" s="7" t="s">
        <v>38539</v>
      </c>
      <c r="D466" s="7" t="s">
        <v>1603</v>
      </c>
      <c r="E466" s="36" t="s">
        <v>10880</v>
      </c>
      <c r="F466" s="51">
        <v>4.5</v>
      </c>
      <c r="G466" s="9" t="s">
        <v>704</v>
      </c>
      <c r="H466" s="9" t="s">
        <v>4092</v>
      </c>
      <c r="I466" s="9">
        <v>2006</v>
      </c>
      <c r="J466" s="9"/>
      <c r="K466" s="45">
        <v>1173862400</v>
      </c>
      <c r="L466" s="45">
        <f>IF(K466/1024 &gt;1,K466/1024," ")</f>
        <v>1146350</v>
      </c>
      <c r="M466" s="45">
        <f>IF(K466/1048576 &gt;1,K466/1048576," ")</f>
        <v>1119.482421875</v>
      </c>
      <c r="N466" s="14">
        <f>IF(K466&gt;999999999,K466/1073741824," ")</f>
        <v>1.0932445526123047</v>
      </c>
      <c r="O466" s="220" t="s">
        <v>32110</v>
      </c>
      <c r="P466" s="197" t="s">
        <v>18464</v>
      </c>
    </row>
    <row r="467" spans="2:16" ht="20.100000000000001" customHeight="1" x14ac:dyDescent="0.3">
      <c r="B467" s="9">
        <v>457</v>
      </c>
      <c r="C467" s="7" t="s">
        <v>38540</v>
      </c>
      <c r="D467" s="7" t="s">
        <v>1604</v>
      </c>
      <c r="E467" s="36" t="s">
        <v>10881</v>
      </c>
      <c r="F467" s="51">
        <v>5.2</v>
      </c>
      <c r="G467" s="13"/>
      <c r="H467" s="13" t="s">
        <v>4247</v>
      </c>
      <c r="I467" s="9">
        <v>1993</v>
      </c>
      <c r="J467" s="9"/>
      <c r="K467" s="45">
        <v>711458816</v>
      </c>
      <c r="L467" s="45">
        <f>IF(K467/1024 &gt;1,K467/1024," ")</f>
        <v>694784</v>
      </c>
      <c r="M467" s="45">
        <f>IF(K467/1048576 &gt;1,K467/1048576," ")</f>
        <v>678.5</v>
      </c>
      <c r="N467" s="14" t="str">
        <f>IF(K467&gt;999999999,K467/1073741824," ")</f>
        <v xml:space="preserve"> </v>
      </c>
      <c r="O467" s="220" t="s">
        <v>32111</v>
      </c>
      <c r="P467" s="197" t="s">
        <v>18464</v>
      </c>
    </row>
    <row r="468" spans="2:16" ht="20.100000000000001" customHeight="1" x14ac:dyDescent="0.3">
      <c r="B468" s="9">
        <v>458</v>
      </c>
      <c r="C468" s="20" t="s">
        <v>38877</v>
      </c>
      <c r="D468" s="12" t="s">
        <v>7332</v>
      </c>
      <c r="E468" s="36" t="s">
        <v>10882</v>
      </c>
      <c r="F468" s="49">
        <v>3.8</v>
      </c>
      <c r="G468" s="49" t="s">
        <v>704</v>
      </c>
      <c r="H468" s="13" t="s">
        <v>5892</v>
      </c>
      <c r="I468" s="9">
        <v>2014</v>
      </c>
      <c r="J468" s="9"/>
      <c r="K468" s="45">
        <v>4256323097</v>
      </c>
      <c r="L468" s="45">
        <f>IF(K468/1024 &gt;1,K468/1024," ")</f>
        <v>4156565.5244140625</v>
      </c>
      <c r="M468" s="45">
        <f>IF(K468/1048576 &gt;1,K468/1048576," ")</f>
        <v>4059.1460199356079</v>
      </c>
      <c r="N468" s="14">
        <f>IF(K468&gt;999999999,K468/1073741824," ")</f>
        <v>3.9640097850933671</v>
      </c>
      <c r="O468" s="220" t="s">
        <v>21526</v>
      </c>
      <c r="P468" s="197" t="s">
        <v>18464</v>
      </c>
    </row>
    <row r="469" spans="2:16" ht="20.100000000000001" customHeight="1" x14ac:dyDescent="0.3">
      <c r="B469" s="9">
        <v>459</v>
      </c>
      <c r="C469" s="7" t="s">
        <v>38878</v>
      </c>
      <c r="D469" s="74" t="s">
        <v>7700</v>
      </c>
      <c r="E469" s="36" t="s">
        <v>10883</v>
      </c>
      <c r="F469" s="81">
        <v>5</v>
      </c>
      <c r="G469" s="81" t="s">
        <v>704</v>
      </c>
      <c r="H469" s="82" t="s">
        <v>5871</v>
      </c>
      <c r="I469" s="79">
        <v>2017</v>
      </c>
      <c r="J469" s="79"/>
      <c r="K469" s="73">
        <v>3645353916</v>
      </c>
      <c r="L469" s="45">
        <f>IF(K469/1024 &gt;1,K469/1024," ")</f>
        <v>3559915.93359375</v>
      </c>
      <c r="M469" s="45">
        <f>IF(K469/1048576 &gt;1,K469/1048576," ")</f>
        <v>3476.4804039001465</v>
      </c>
      <c r="N469" s="14">
        <f>IF(K469&gt;999999999,K469/1073741824," ")</f>
        <v>3.3950003944337368</v>
      </c>
      <c r="O469" s="220" t="s">
        <v>32112</v>
      </c>
      <c r="P469" s="197" t="s">
        <v>18464</v>
      </c>
    </row>
    <row r="470" spans="2:16" ht="20.100000000000001" customHeight="1" x14ac:dyDescent="0.3">
      <c r="B470" s="9">
        <v>460</v>
      </c>
      <c r="C470" s="17" t="s">
        <v>38880</v>
      </c>
      <c r="D470" s="17" t="s">
        <v>1646</v>
      </c>
      <c r="E470" s="36" t="s">
        <v>10885</v>
      </c>
      <c r="F470" s="51">
        <v>6.2</v>
      </c>
      <c r="G470" s="27" t="s">
        <v>704</v>
      </c>
      <c r="H470" s="27" t="s">
        <v>3744</v>
      </c>
      <c r="I470" s="21">
        <v>2011</v>
      </c>
      <c r="J470" s="21"/>
      <c r="K470" s="25">
        <v>2619442524</v>
      </c>
      <c r="L470" s="45">
        <f>IF(K470/1024 &gt;1,K470/1024," ")</f>
        <v>2558049.33984375</v>
      </c>
      <c r="M470" s="45">
        <f>IF(K470/1048576 &gt;1,K470/1048576," ")</f>
        <v>2498.0950584411621</v>
      </c>
      <c r="N470" s="14">
        <f>IF(K470&gt;999999999,K470/1073741824," ")</f>
        <v>2.4395459555089474</v>
      </c>
      <c r="O470" s="220" t="s">
        <v>32114</v>
      </c>
      <c r="P470" s="197" t="s">
        <v>18464</v>
      </c>
    </row>
    <row r="471" spans="2:16" ht="20.100000000000001" customHeight="1" x14ac:dyDescent="0.3">
      <c r="B471" s="9">
        <v>461</v>
      </c>
      <c r="C471" s="7" t="s">
        <v>38879</v>
      </c>
      <c r="D471" s="7" t="s">
        <v>6106</v>
      </c>
      <c r="E471" s="36" t="s">
        <v>10884</v>
      </c>
      <c r="F471" s="51">
        <v>5.4</v>
      </c>
      <c r="G471" s="9" t="s">
        <v>704</v>
      </c>
      <c r="H471" s="9" t="s">
        <v>3744</v>
      </c>
      <c r="I471" s="9">
        <v>2014</v>
      </c>
      <c r="J471" s="9"/>
      <c r="K471" s="45">
        <v>4308979076</v>
      </c>
      <c r="L471" s="45">
        <f>IF(K471/1024 &gt;1,K471/1024," ")</f>
        <v>4207987.37890625</v>
      </c>
      <c r="M471" s="45">
        <f>IF(K471/1048576 &gt;1,K471/1048576," ")</f>
        <v>4109.3626747131348</v>
      </c>
      <c r="N471" s="14">
        <f>IF(K471&gt;999999999,K471/1073741824," ")</f>
        <v>4.0130494870245457</v>
      </c>
      <c r="O471" s="220" t="s">
        <v>32113</v>
      </c>
      <c r="P471" s="197" t="s">
        <v>18464</v>
      </c>
    </row>
    <row r="472" spans="2:16" ht="20.100000000000001" customHeight="1" x14ac:dyDescent="0.3">
      <c r="B472" s="9">
        <v>462</v>
      </c>
      <c r="C472" s="7" t="s">
        <v>38881</v>
      </c>
      <c r="D472" s="7" t="s">
        <v>381</v>
      </c>
      <c r="E472" s="36" t="s">
        <v>10886</v>
      </c>
      <c r="F472" s="51">
        <v>6.8</v>
      </c>
      <c r="G472" s="9" t="s">
        <v>704</v>
      </c>
      <c r="H472" s="9" t="s">
        <v>4114</v>
      </c>
      <c r="I472" s="9">
        <v>1973</v>
      </c>
      <c r="J472" s="9"/>
      <c r="K472" s="45">
        <v>8538067406</v>
      </c>
      <c r="L472" s="45">
        <f>IF(K472/1024 &gt;1,K472/1024," ")</f>
        <v>8337956.451171875</v>
      </c>
      <c r="M472" s="45">
        <f>IF(K472/1048576 &gt;1,K472/1048576," ")</f>
        <v>8142.5355968475342</v>
      </c>
      <c r="N472" s="14">
        <f>IF(K472&gt;999999999,K472/1073741824," ")</f>
        <v>7.9516949187964201</v>
      </c>
      <c r="O472" s="220" t="s">
        <v>32115</v>
      </c>
      <c r="P472" s="197" t="s">
        <v>18464</v>
      </c>
    </row>
    <row r="473" spans="2:16" ht="20.100000000000001" customHeight="1" x14ac:dyDescent="0.3">
      <c r="B473" s="9">
        <v>463</v>
      </c>
      <c r="C473" s="29" t="s">
        <v>38882</v>
      </c>
      <c r="D473" s="20" t="s">
        <v>7192</v>
      </c>
      <c r="E473" s="36" t="s">
        <v>10887</v>
      </c>
      <c r="F473" s="49">
        <v>4.5999999999999996</v>
      </c>
      <c r="G473" s="49" t="s">
        <v>704</v>
      </c>
      <c r="H473" s="13" t="s">
        <v>5878</v>
      </c>
      <c r="I473" s="9">
        <v>2016</v>
      </c>
      <c r="J473" s="9"/>
      <c r="K473" s="45">
        <v>4151670046</v>
      </c>
      <c r="L473" s="45">
        <f>IF(K473/1024 &gt;1,K473/1024," ")</f>
        <v>4054365.279296875</v>
      </c>
      <c r="M473" s="45">
        <f>IF(K473/1048576 &gt;1,K473/1048576," ")</f>
        <v>3959.3410930633545</v>
      </c>
      <c r="N473" s="14">
        <f>IF(K473&gt;999999999,K473/1073741824," ")</f>
        <v>3.8665440361946821</v>
      </c>
      <c r="O473" s="220" t="s">
        <v>32116</v>
      </c>
      <c r="P473" s="197" t="s">
        <v>18464</v>
      </c>
    </row>
    <row r="474" spans="2:16" ht="20.100000000000001" customHeight="1" x14ac:dyDescent="0.3">
      <c r="B474" s="9">
        <v>464</v>
      </c>
      <c r="C474" s="7" t="s">
        <v>38883</v>
      </c>
      <c r="D474" s="7" t="s">
        <v>1605</v>
      </c>
      <c r="E474" s="36" t="s">
        <v>10888</v>
      </c>
      <c r="F474" s="51">
        <v>6.1</v>
      </c>
      <c r="G474" s="9" t="s">
        <v>704</v>
      </c>
      <c r="H474" s="9" t="s">
        <v>3756</v>
      </c>
      <c r="I474" s="9">
        <v>2005</v>
      </c>
      <c r="J474" s="9"/>
      <c r="K474" s="45">
        <v>3468336439</v>
      </c>
      <c r="L474" s="45">
        <f>IF(K474/1024 &gt;1,K474/1024," ")</f>
        <v>3387047.3037109375</v>
      </c>
      <c r="M474" s="45">
        <f>IF(K474/1048576 &gt;1,K474/1048576," ")</f>
        <v>3307.6633825302124</v>
      </c>
      <c r="N474" s="14">
        <f>IF(K474&gt;999999999,K474/1073741824," ")</f>
        <v>3.2301400220021605</v>
      </c>
      <c r="O474" s="220" t="s">
        <v>32117</v>
      </c>
      <c r="P474" s="197" t="s">
        <v>18464</v>
      </c>
    </row>
    <row r="475" spans="2:16" ht="20.100000000000001" customHeight="1" x14ac:dyDescent="0.3">
      <c r="B475" s="9">
        <v>465</v>
      </c>
      <c r="C475" s="7" t="s">
        <v>38884</v>
      </c>
      <c r="D475" s="74" t="s">
        <v>7716</v>
      </c>
      <c r="E475" s="36" t="s">
        <v>10889</v>
      </c>
      <c r="F475" s="81">
        <v>5.0999999999999996</v>
      </c>
      <c r="G475" s="81" t="s">
        <v>704</v>
      </c>
      <c r="H475" s="82" t="s">
        <v>5892</v>
      </c>
      <c r="I475" s="79">
        <v>2016</v>
      </c>
      <c r="J475" s="79"/>
      <c r="K475" s="73">
        <v>4278295320</v>
      </c>
      <c r="L475" s="45">
        <f>IF(K475/1024 &gt;1,K475/1024," ")</f>
        <v>4178022.7734375</v>
      </c>
      <c r="M475" s="45">
        <f>IF(K475/1048576 &gt;1,K475/1048576," ")</f>
        <v>4080.1003646850586</v>
      </c>
      <c r="N475" s="14">
        <f>IF(K475&gt;999999999,K475/1073741824," ")</f>
        <v>3.9844730123877525</v>
      </c>
      <c r="O475" s="220" t="s">
        <v>32118</v>
      </c>
      <c r="P475" s="197" t="s">
        <v>18464</v>
      </c>
    </row>
    <row r="476" spans="2:16" ht="20.100000000000001" customHeight="1" x14ac:dyDescent="0.3">
      <c r="B476" s="9">
        <v>466</v>
      </c>
      <c r="C476" s="7" t="s">
        <v>38885</v>
      </c>
      <c r="D476" s="7" t="s">
        <v>4060</v>
      </c>
      <c r="E476" s="36" t="s">
        <v>10890</v>
      </c>
      <c r="F476" s="51">
        <v>4.5</v>
      </c>
      <c r="G476" s="9"/>
      <c r="H476" s="9" t="s">
        <v>4054</v>
      </c>
      <c r="I476" s="9">
        <v>2012</v>
      </c>
      <c r="J476" s="9"/>
      <c r="K476" s="12">
        <v>3231076614</v>
      </c>
      <c r="L476" s="45">
        <f>IF(K476/1024 &gt;1,K476/1024," ")</f>
        <v>3155348.255859375</v>
      </c>
      <c r="M476" s="45">
        <f>IF(K476/1048576 &gt;1,K476/1048576," ")</f>
        <v>3081.3947811126709</v>
      </c>
      <c r="N476" s="14">
        <f>IF(K476&gt;999999999,K476/1073741824," ")</f>
        <v>3.0091745909303427</v>
      </c>
      <c r="O476" s="220" t="s">
        <v>32119</v>
      </c>
      <c r="P476" s="197" t="s">
        <v>18464</v>
      </c>
    </row>
    <row r="477" spans="2:16" ht="20.100000000000001" customHeight="1" x14ac:dyDescent="0.3">
      <c r="B477" s="9">
        <v>467</v>
      </c>
      <c r="C477" s="7" t="s">
        <v>42761</v>
      </c>
      <c r="D477" s="7" t="s">
        <v>3296</v>
      </c>
      <c r="E477" s="36" t="s">
        <v>9949</v>
      </c>
      <c r="F477" s="51">
        <v>6.9</v>
      </c>
      <c r="G477" s="9" t="s">
        <v>704</v>
      </c>
      <c r="H477" s="9" t="s">
        <v>3744</v>
      </c>
      <c r="I477" s="9">
        <v>2012</v>
      </c>
      <c r="J477" s="9"/>
      <c r="K477" s="45">
        <v>4043329553</v>
      </c>
      <c r="L477" s="45">
        <f>IF(K477/1024 &gt;1,K477/1024," ")</f>
        <v>3948564.0166015625</v>
      </c>
      <c r="M477" s="45">
        <f>IF(K477/1048576 &gt;1,K477/1048576," ")</f>
        <v>3856.0195474624634</v>
      </c>
      <c r="N477" s="14">
        <f>IF(K477&gt;999999999,K477/1073741824," ")</f>
        <v>3.7656440893188119</v>
      </c>
      <c r="O477" s="220" t="s">
        <v>31743</v>
      </c>
      <c r="P477" s="232" t="s">
        <v>18464</v>
      </c>
    </row>
    <row r="478" spans="2:16" ht="20.100000000000001" customHeight="1" x14ac:dyDescent="0.3">
      <c r="B478" s="9">
        <v>468</v>
      </c>
      <c r="C478" s="7" t="s">
        <v>38542</v>
      </c>
      <c r="D478" s="7" t="s">
        <v>1607</v>
      </c>
      <c r="E478" s="36" t="s">
        <v>10893</v>
      </c>
      <c r="F478" s="51">
        <v>4.5</v>
      </c>
      <c r="G478" s="9" t="s">
        <v>845</v>
      </c>
      <c r="H478" s="9" t="s">
        <v>4247</v>
      </c>
      <c r="I478" s="9">
        <v>2001</v>
      </c>
      <c r="J478" s="9"/>
      <c r="K478" s="45">
        <v>675184640</v>
      </c>
      <c r="L478" s="45">
        <f>IF(K478/1024 &gt;1,K478/1024," ")</f>
        <v>659360</v>
      </c>
      <c r="M478" s="45">
        <f>IF(K478/1048576 &gt;1,K478/1048576," ")</f>
        <v>643.90625</v>
      </c>
      <c r="N478" s="14" t="str">
        <f>IF(K478&gt;999999999,K478/1073741824," ")</f>
        <v xml:space="preserve"> </v>
      </c>
      <c r="O478" s="220" t="s">
        <v>32121</v>
      </c>
      <c r="P478" s="197" t="s">
        <v>18464</v>
      </c>
    </row>
    <row r="479" spans="2:16" ht="20.100000000000001" customHeight="1" x14ac:dyDescent="0.3">
      <c r="B479" s="9">
        <v>469</v>
      </c>
      <c r="C479" s="7" t="s">
        <v>38541</v>
      </c>
      <c r="D479" s="7" t="s">
        <v>1606</v>
      </c>
      <c r="E479" s="36" t="s">
        <v>10892</v>
      </c>
      <c r="F479" s="51">
        <v>4.3</v>
      </c>
      <c r="G479" s="9"/>
      <c r="H479" s="9" t="s">
        <v>4248</v>
      </c>
      <c r="I479" s="9">
        <v>1998</v>
      </c>
      <c r="J479" s="9"/>
      <c r="K479" s="45">
        <v>735934464</v>
      </c>
      <c r="L479" s="45">
        <f>IF(K479/1024 &gt;1,K479/1024," ")</f>
        <v>718686</v>
      </c>
      <c r="M479" s="45">
        <f>IF(K479/1048576 &gt;1,K479/1048576," ")</f>
        <v>701.841796875</v>
      </c>
      <c r="N479" s="14" t="str">
        <f>IF(K479&gt;999999999,K479/1073741824," ")</f>
        <v xml:space="preserve"> </v>
      </c>
      <c r="O479" s="220" t="s">
        <v>32120</v>
      </c>
      <c r="P479" s="197" t="s">
        <v>18464</v>
      </c>
    </row>
    <row r="480" spans="2:16" ht="20.100000000000001" customHeight="1" x14ac:dyDescent="0.3">
      <c r="B480" s="9">
        <v>470</v>
      </c>
      <c r="C480" s="7" t="s">
        <v>38543</v>
      </c>
      <c r="D480" s="7" t="s">
        <v>1608</v>
      </c>
      <c r="E480" s="36" t="s">
        <v>10894</v>
      </c>
      <c r="F480" s="51">
        <v>4.9000000000000004</v>
      </c>
      <c r="G480" s="9"/>
      <c r="H480" s="9" t="s">
        <v>4084</v>
      </c>
      <c r="I480" s="9">
        <v>2000</v>
      </c>
      <c r="J480" s="9"/>
      <c r="K480" s="45">
        <v>662242816</v>
      </c>
      <c r="L480" s="45">
        <f>IF(K480/1024 &gt;1,K480/1024," ")</f>
        <v>646721.5</v>
      </c>
      <c r="M480" s="45">
        <f>IF(K480/1048576 &gt;1,K480/1048576," ")</f>
        <v>631.56396484375</v>
      </c>
      <c r="N480" s="14" t="str">
        <f>IF(K480&gt;999999999,K480/1073741824," ")</f>
        <v xml:space="preserve"> </v>
      </c>
      <c r="O480" s="220" t="s">
        <v>32122</v>
      </c>
      <c r="P480" s="197" t="s">
        <v>18464</v>
      </c>
    </row>
    <row r="481" spans="2:16" ht="20.100000000000001" customHeight="1" x14ac:dyDescent="0.3">
      <c r="B481" s="9">
        <v>471</v>
      </c>
      <c r="C481" s="7" t="s">
        <v>38544</v>
      </c>
      <c r="D481" s="7" t="s">
        <v>1609</v>
      </c>
      <c r="E481" s="36" t="s">
        <v>10895</v>
      </c>
      <c r="F481" s="51">
        <v>5.0999999999999996</v>
      </c>
      <c r="G481" s="9"/>
      <c r="H481" s="9" t="s">
        <v>4249</v>
      </c>
      <c r="I481" s="9">
        <v>1998</v>
      </c>
      <c r="J481" s="9"/>
      <c r="K481" s="45">
        <v>734142464</v>
      </c>
      <c r="L481" s="45">
        <f>IF(K481/1024 &gt;1,K481/1024," ")</f>
        <v>716936</v>
      </c>
      <c r="M481" s="45">
        <f>IF(K481/1048576 &gt;1,K481/1048576," ")</f>
        <v>700.1328125</v>
      </c>
      <c r="N481" s="14" t="str">
        <f>IF(K481&gt;999999999,K481/1073741824," ")</f>
        <v xml:space="preserve"> </v>
      </c>
      <c r="O481" s="220" t="s">
        <v>32123</v>
      </c>
      <c r="P481" s="197" t="s">
        <v>18464</v>
      </c>
    </row>
    <row r="482" spans="2:16" ht="20.100000000000001" customHeight="1" x14ac:dyDescent="0.3">
      <c r="B482" s="9">
        <v>472</v>
      </c>
      <c r="C482" s="20" t="s">
        <v>38887</v>
      </c>
      <c r="D482" s="20" t="s">
        <v>851</v>
      </c>
      <c r="E482" s="36" t="s">
        <v>10896</v>
      </c>
      <c r="F482" s="49">
        <v>4.5999999999999996</v>
      </c>
      <c r="G482" s="49" t="s">
        <v>704</v>
      </c>
      <c r="H482" s="13" t="s">
        <v>4081</v>
      </c>
      <c r="I482" s="9">
        <v>2016</v>
      </c>
      <c r="J482" s="331"/>
      <c r="K482" s="45">
        <v>3495408024</v>
      </c>
      <c r="L482" s="45">
        <f>IF(K482/1024 &gt;1,K482/1024," ")</f>
        <v>3413484.3984375</v>
      </c>
      <c r="M482" s="45">
        <f>IF(K482/1048576 &gt;1,K482/1048576," ")</f>
        <v>3333.4808578491211</v>
      </c>
      <c r="N482" s="14">
        <f>IF(K482&gt;999999999,K482/1073741824," ")</f>
        <v>3.2553524002432823</v>
      </c>
      <c r="O482" s="220" t="s">
        <v>32124</v>
      </c>
      <c r="P482" s="197" t="s">
        <v>18464</v>
      </c>
    </row>
    <row r="483" spans="2:16" ht="20.100000000000001" customHeight="1" x14ac:dyDescent="0.3">
      <c r="B483" s="9">
        <v>473</v>
      </c>
      <c r="C483" s="7" t="s">
        <v>38888</v>
      </c>
      <c r="D483" s="7" t="s">
        <v>1610</v>
      </c>
      <c r="E483" s="36" t="s">
        <v>10897</v>
      </c>
      <c r="F483" s="51">
        <v>4.9000000000000004</v>
      </c>
      <c r="G483" s="9" t="s">
        <v>704</v>
      </c>
      <c r="H483" s="9" t="s">
        <v>3747</v>
      </c>
      <c r="I483" s="9">
        <v>2006</v>
      </c>
      <c r="J483" s="9"/>
      <c r="K483" s="45">
        <v>2580274710</v>
      </c>
      <c r="L483" s="45">
        <f>IF(K483/1024 &gt;1,K483/1024," ")</f>
        <v>2519799.521484375</v>
      </c>
      <c r="M483" s="45">
        <f>IF(K483/1048576 &gt;1,K483/1048576," ")</f>
        <v>2460.741720199585</v>
      </c>
      <c r="N483" s="14">
        <f>IF(K483&gt;999999999,K483/1073741824," ")</f>
        <v>2.4030680861324072</v>
      </c>
      <c r="O483" s="220" t="s">
        <v>32125</v>
      </c>
      <c r="P483" s="197" t="s">
        <v>18464</v>
      </c>
    </row>
    <row r="484" spans="2:16" ht="20.100000000000001" customHeight="1" x14ac:dyDescent="0.3">
      <c r="B484" s="9">
        <v>474</v>
      </c>
      <c r="C484" s="48" t="s">
        <v>38889</v>
      </c>
      <c r="D484" s="20" t="s">
        <v>6256</v>
      </c>
      <c r="E484" s="36" t="s">
        <v>10898</v>
      </c>
      <c r="F484" s="49">
        <v>4.2</v>
      </c>
      <c r="G484" s="49" t="s">
        <v>704</v>
      </c>
      <c r="H484" s="9" t="s">
        <v>5871</v>
      </c>
      <c r="I484" s="9">
        <v>2013</v>
      </c>
      <c r="J484" s="9"/>
      <c r="K484" s="45">
        <v>3680613218</v>
      </c>
      <c r="L484" s="45">
        <f>IF(K484/1024 &gt;1,K484/1024," ")</f>
        <v>3594348.845703125</v>
      </c>
      <c r="M484" s="45">
        <f>IF(K484/1048576 &gt;1,K484/1048576," ")</f>
        <v>3510.106294631958</v>
      </c>
      <c r="N484" s="14">
        <f>IF(K484&gt;999999999,K484/1073741824," ")</f>
        <v>3.4278381783515215</v>
      </c>
      <c r="O484" s="220" t="s">
        <v>32126</v>
      </c>
      <c r="P484" s="197" t="s">
        <v>18464</v>
      </c>
    </row>
    <row r="485" spans="2:16" ht="20.100000000000001" customHeight="1" x14ac:dyDescent="0.3">
      <c r="B485" s="9">
        <v>475</v>
      </c>
      <c r="C485" s="20" t="s">
        <v>38890</v>
      </c>
      <c r="D485" s="12" t="s">
        <v>7498</v>
      </c>
      <c r="E485" s="36" t="s">
        <v>10899</v>
      </c>
      <c r="F485" s="49">
        <v>4.3</v>
      </c>
      <c r="G485" s="49" t="s">
        <v>704</v>
      </c>
      <c r="H485" s="13" t="s">
        <v>5878</v>
      </c>
      <c r="I485" s="9">
        <v>2015</v>
      </c>
      <c r="J485" s="9"/>
      <c r="K485" s="45">
        <v>3745061671</v>
      </c>
      <c r="L485" s="45">
        <f>IF(K485/1024 &gt;1,K485/1024," ")</f>
        <v>3657286.7880859375</v>
      </c>
      <c r="M485" s="45">
        <f>IF(K485/1048576 &gt;1,K485/1048576," ")</f>
        <v>3571.5691289901733</v>
      </c>
      <c r="N485" s="14">
        <f>IF(K485&gt;999999999,K485/1073741824," ")</f>
        <v>3.4878604775294662</v>
      </c>
      <c r="O485" s="220" t="s">
        <v>32127</v>
      </c>
      <c r="P485" s="232" t="s">
        <v>18464</v>
      </c>
    </row>
    <row r="486" spans="2:16" ht="20.100000000000001" customHeight="1" x14ac:dyDescent="0.3">
      <c r="B486" s="9">
        <v>476</v>
      </c>
      <c r="C486" s="7" t="s">
        <v>38547</v>
      </c>
      <c r="D486" s="7" t="s">
        <v>1611</v>
      </c>
      <c r="E486" s="36" t="s">
        <v>10902</v>
      </c>
      <c r="F486" s="51">
        <v>3.6</v>
      </c>
      <c r="G486" s="9"/>
      <c r="H486" s="9" t="s">
        <v>3742</v>
      </c>
      <c r="I486" s="9">
        <v>2002</v>
      </c>
      <c r="J486" s="9"/>
      <c r="K486" s="25">
        <v>2625509498</v>
      </c>
      <c r="L486" s="45">
        <f>IF(K486/1024 &gt;1,K486/1024," ")</f>
        <v>2563974.119140625</v>
      </c>
      <c r="M486" s="45">
        <f>IF(K486/1048576 &gt;1,K486/1048576," ")</f>
        <v>2503.8809757232666</v>
      </c>
      <c r="N486" s="14">
        <f>IF(K486&gt;999999999,K486/1073741824," ")</f>
        <v>2.4451962653547525</v>
      </c>
      <c r="O486" s="220" t="s">
        <v>32130</v>
      </c>
      <c r="P486" s="232" t="s">
        <v>32202</v>
      </c>
    </row>
    <row r="487" spans="2:16" ht="20.100000000000001" customHeight="1" x14ac:dyDescent="0.3">
      <c r="B487" s="9">
        <v>477</v>
      </c>
      <c r="C487" s="7" t="s">
        <v>38546</v>
      </c>
      <c r="D487" s="7" t="s">
        <v>1613</v>
      </c>
      <c r="E487" s="36" t="s">
        <v>10901</v>
      </c>
      <c r="F487" s="51">
        <v>5.3</v>
      </c>
      <c r="G487" s="9"/>
      <c r="H487" s="9" t="s">
        <v>4084</v>
      </c>
      <c r="I487" s="9">
        <v>2005</v>
      </c>
      <c r="J487" s="9"/>
      <c r="K487" s="45">
        <v>733958144</v>
      </c>
      <c r="L487" s="45">
        <f>IF(K487/1024 &gt;1,K487/1024," ")</f>
        <v>716756</v>
      </c>
      <c r="M487" s="45">
        <f>IF(K487/1048576 &gt;1,K487/1048576," ")</f>
        <v>699.95703125</v>
      </c>
      <c r="N487" s="14" t="str">
        <f>IF(K487&gt;999999999,K487/1073741824," ")</f>
        <v xml:space="preserve"> </v>
      </c>
      <c r="O487" s="220" t="s">
        <v>32129</v>
      </c>
      <c r="P487" s="197" t="s">
        <v>18464</v>
      </c>
    </row>
    <row r="488" spans="2:16" ht="20.100000000000001" customHeight="1" x14ac:dyDescent="0.3">
      <c r="B488" s="9">
        <v>478</v>
      </c>
      <c r="C488" s="7" t="s">
        <v>38545</v>
      </c>
      <c r="D488" s="7" t="s">
        <v>1612</v>
      </c>
      <c r="E488" s="36" t="s">
        <v>10900</v>
      </c>
      <c r="F488" s="51">
        <v>3.6</v>
      </c>
      <c r="G488" s="9"/>
      <c r="H488" s="9" t="s">
        <v>4250</v>
      </c>
      <c r="I488" s="9">
        <v>2004</v>
      </c>
      <c r="J488" s="9"/>
      <c r="K488" s="45">
        <v>733700096</v>
      </c>
      <c r="L488" s="45">
        <f>IF(K488/1024 &gt;1,K488/1024," ")</f>
        <v>716504</v>
      </c>
      <c r="M488" s="45">
        <f>IF(K488/1048576 &gt;1,K488/1048576," ")</f>
        <v>699.7109375</v>
      </c>
      <c r="N488" s="14" t="str">
        <f>IF(K488&gt;999999999,K488/1073741824," ")</f>
        <v xml:space="preserve"> </v>
      </c>
      <c r="O488" s="220" t="s">
        <v>32128</v>
      </c>
      <c r="P488" s="197" t="s">
        <v>32201</v>
      </c>
    </row>
    <row r="489" spans="2:16" ht="20.100000000000001" customHeight="1" x14ac:dyDescent="0.3">
      <c r="B489" s="9">
        <v>479</v>
      </c>
      <c r="C489" s="28" t="s">
        <v>38892</v>
      </c>
      <c r="D489" s="7" t="s">
        <v>5308</v>
      </c>
      <c r="E489" s="36" t="s">
        <v>10904</v>
      </c>
      <c r="F489" s="49">
        <v>4.5</v>
      </c>
      <c r="G489" s="9"/>
      <c r="H489" s="13" t="s">
        <v>4423</v>
      </c>
      <c r="I489" s="9">
        <v>2015</v>
      </c>
      <c r="J489" s="9"/>
      <c r="K489" s="45">
        <v>3250952318</v>
      </c>
      <c r="L489" s="45">
        <f>IF(K489/1024 &gt;1,K489/1024," ")</f>
        <v>3174758.123046875</v>
      </c>
      <c r="M489" s="45">
        <f>IF(K489/1048576 &gt;1,K489/1048576," ")</f>
        <v>3100.3497295379639</v>
      </c>
      <c r="N489" s="14">
        <f>IF(K489&gt;999999999,K489/1073741824," ")</f>
        <v>3.0276852827519178</v>
      </c>
      <c r="O489" s="220" t="s">
        <v>32132</v>
      </c>
      <c r="P489" s="197" t="s">
        <v>18464</v>
      </c>
    </row>
    <row r="490" spans="2:16" ht="20.100000000000001" customHeight="1" x14ac:dyDescent="0.3">
      <c r="B490" s="9">
        <v>480</v>
      </c>
      <c r="C490" s="29" t="s">
        <v>38891</v>
      </c>
      <c r="D490" s="20" t="s">
        <v>6817</v>
      </c>
      <c r="E490" s="36" t="s">
        <v>10903</v>
      </c>
      <c r="F490" s="49">
        <v>4.3</v>
      </c>
      <c r="G490" s="49" t="s">
        <v>704</v>
      </c>
      <c r="H490" s="9" t="s">
        <v>5892</v>
      </c>
      <c r="I490" s="9">
        <v>2016</v>
      </c>
      <c r="J490" s="9"/>
      <c r="K490" s="45">
        <v>3502570790</v>
      </c>
      <c r="L490" s="45">
        <f>IF(K490/1024 &gt;1,K490/1024," ")</f>
        <v>3420479.287109375</v>
      </c>
      <c r="M490" s="45">
        <f>IF(K490/1048576 &gt;1,K490/1048576," ")</f>
        <v>3340.311803817749</v>
      </c>
      <c r="N490" s="14">
        <f>IF(K490&gt;999999999,K490/1073741824," ")</f>
        <v>3.2620232459157705</v>
      </c>
      <c r="O490" s="220" t="s">
        <v>32131</v>
      </c>
      <c r="P490" s="197" t="s">
        <v>18464</v>
      </c>
    </row>
    <row r="491" spans="2:16" ht="20.100000000000001" customHeight="1" x14ac:dyDescent="0.3">
      <c r="B491" s="9">
        <v>481</v>
      </c>
      <c r="C491" s="48" t="s">
        <v>38548</v>
      </c>
      <c r="D491" s="20" t="s">
        <v>5963</v>
      </c>
      <c r="E491" s="36" t="s">
        <v>10905</v>
      </c>
      <c r="F491" s="49">
        <v>5.0999999999999996</v>
      </c>
      <c r="G491" s="9" t="s">
        <v>704</v>
      </c>
      <c r="H491" s="9" t="s">
        <v>3742</v>
      </c>
      <c r="I491" s="9">
        <v>2011</v>
      </c>
      <c r="J491" s="9"/>
      <c r="K491" s="45">
        <v>1762236416</v>
      </c>
      <c r="L491" s="45">
        <f>IF(K491/1024 &gt;1,K491/1024," ")</f>
        <v>1720934</v>
      </c>
      <c r="M491" s="45">
        <f>IF(K491/1048576 &gt;1,K491/1048576," ")</f>
        <v>1680.599609375</v>
      </c>
      <c r="N491" s="14">
        <f>IF(K491&gt;999999999,K491/1073741824," ")</f>
        <v>1.6412105560302734</v>
      </c>
      <c r="O491" s="220" t="s">
        <v>32133</v>
      </c>
      <c r="P491" s="197" t="s">
        <v>18464</v>
      </c>
    </row>
    <row r="492" spans="2:16" ht="20.100000000000001" customHeight="1" x14ac:dyDescent="0.3">
      <c r="B492" s="9">
        <v>482</v>
      </c>
      <c r="C492" s="7" t="s">
        <v>38893</v>
      </c>
      <c r="D492" s="7" t="s">
        <v>3452</v>
      </c>
      <c r="E492" s="36" t="s">
        <v>10906</v>
      </c>
      <c r="F492" s="51">
        <v>5.2</v>
      </c>
      <c r="G492" s="9" t="s">
        <v>704</v>
      </c>
      <c r="H492" s="9" t="s">
        <v>3745</v>
      </c>
      <c r="I492" s="9">
        <v>2012</v>
      </c>
      <c r="J492" s="9"/>
      <c r="K492" s="45">
        <v>2742790966</v>
      </c>
      <c r="L492" s="45">
        <f>IF(K492/1024 &gt;1,K492/1024," ")</f>
        <v>2678506.802734375</v>
      </c>
      <c r="M492" s="45">
        <f>IF(K492/1048576 &gt;1,K492/1048576," ")</f>
        <v>2615.7292995452881</v>
      </c>
      <c r="N492" s="14">
        <f>IF(K492&gt;999999999,K492/1073741824," ")</f>
        <v>2.5544231440871954</v>
      </c>
      <c r="O492" s="220" t="s">
        <v>32134</v>
      </c>
      <c r="P492" s="197" t="s">
        <v>18464</v>
      </c>
    </row>
    <row r="493" spans="2:16" ht="20.100000000000001" customHeight="1" x14ac:dyDescent="0.3">
      <c r="B493" s="9">
        <v>483</v>
      </c>
      <c r="C493" s="7" t="s">
        <v>38897</v>
      </c>
      <c r="D493" s="7" t="s">
        <v>1614</v>
      </c>
      <c r="E493" s="36" t="s">
        <v>10910</v>
      </c>
      <c r="F493" s="51">
        <v>7.8</v>
      </c>
      <c r="G493" s="9" t="s">
        <v>704</v>
      </c>
      <c r="H493" s="9" t="s">
        <v>3740</v>
      </c>
      <c r="I493" s="9">
        <v>2001</v>
      </c>
      <c r="J493" s="9"/>
      <c r="K493" s="45">
        <v>3947618586</v>
      </c>
      <c r="L493" s="45">
        <f>IF(K493/1024 &gt;1,K493/1024," ")</f>
        <v>3855096.275390625</v>
      </c>
      <c r="M493" s="45">
        <f>IF(K493/1048576 &gt;1,K493/1048576," ")</f>
        <v>3764.7424564361572</v>
      </c>
      <c r="N493" s="14">
        <f>IF(K493&gt;999999999,K493/1073741824," ")</f>
        <v>3.6765063051134348</v>
      </c>
      <c r="O493" s="194" t="s">
        <v>32138</v>
      </c>
      <c r="P493" s="197" t="s">
        <v>18464</v>
      </c>
    </row>
    <row r="494" spans="2:16" ht="20.100000000000001" customHeight="1" x14ac:dyDescent="0.3">
      <c r="B494" s="9">
        <v>484</v>
      </c>
      <c r="C494" s="7" t="s">
        <v>38894</v>
      </c>
      <c r="D494" s="7" t="s">
        <v>863</v>
      </c>
      <c r="E494" s="36" t="s">
        <v>10907</v>
      </c>
      <c r="F494" s="51">
        <v>7.1</v>
      </c>
      <c r="G494" s="13" t="s">
        <v>704</v>
      </c>
      <c r="H494" s="9" t="s">
        <v>3740</v>
      </c>
      <c r="I494" s="9">
        <v>2004</v>
      </c>
      <c r="J494" s="9"/>
      <c r="K494" s="45">
        <v>3989955535</v>
      </c>
      <c r="L494" s="45">
        <f>IF(K494/1024 &gt;1,K494/1024," ")</f>
        <v>3896440.9521484375</v>
      </c>
      <c r="M494" s="45">
        <f>IF(K494/1048576 &gt;1,K494/1048576," ")</f>
        <v>3805.1181173324585</v>
      </c>
      <c r="N494" s="14">
        <f>IF(K494&gt;999999999,K494/1073741824," ")</f>
        <v>3.715935661457479</v>
      </c>
      <c r="O494" s="194" t="s">
        <v>32135</v>
      </c>
      <c r="P494" s="197" t="s">
        <v>18464</v>
      </c>
    </row>
    <row r="495" spans="2:16" ht="20.100000000000001" customHeight="1" x14ac:dyDescent="0.3">
      <c r="B495" s="9">
        <v>485</v>
      </c>
      <c r="C495" s="7" t="s">
        <v>38895</v>
      </c>
      <c r="D495" s="7" t="s">
        <v>1615</v>
      </c>
      <c r="E495" s="36" t="s">
        <v>10908</v>
      </c>
      <c r="F495" s="51">
        <v>6</v>
      </c>
      <c r="G495" s="9" t="s">
        <v>704</v>
      </c>
      <c r="H495" s="9" t="s">
        <v>3740</v>
      </c>
      <c r="I495" s="9">
        <v>2007</v>
      </c>
      <c r="J495" s="9"/>
      <c r="K495" s="45">
        <v>4406235521</v>
      </c>
      <c r="L495" s="45">
        <f>IF(K495/1024 &gt;1,K495/1024," ")</f>
        <v>4302964.3759765625</v>
      </c>
      <c r="M495" s="45">
        <f>IF(K495/1048576 &gt;1,K495/1048576," ")</f>
        <v>4202.1136484146118</v>
      </c>
      <c r="N495" s="14">
        <f>IF(K495&gt;999999999,K495/1073741824," ")</f>
        <v>4.1036266097798944</v>
      </c>
      <c r="O495" s="220" t="s">
        <v>32136</v>
      </c>
      <c r="P495" s="197" t="s">
        <v>18464</v>
      </c>
    </row>
    <row r="496" spans="2:16" ht="20.100000000000001" customHeight="1" x14ac:dyDescent="0.3">
      <c r="B496" s="9">
        <v>486</v>
      </c>
      <c r="C496" s="17" t="s">
        <v>38896</v>
      </c>
      <c r="D496" s="17" t="s">
        <v>1445</v>
      </c>
      <c r="E496" s="36" t="s">
        <v>10909</v>
      </c>
      <c r="F496" s="51">
        <v>6</v>
      </c>
      <c r="G496" s="21" t="s">
        <v>704</v>
      </c>
      <c r="H496" s="9" t="s">
        <v>3739</v>
      </c>
      <c r="I496" s="21">
        <v>2010</v>
      </c>
      <c r="J496" s="21"/>
      <c r="K496" s="45">
        <v>4055609409</v>
      </c>
      <c r="L496" s="45">
        <f>IF(K496/1024 &gt;1,K496/1024," ")</f>
        <v>3960556.0634765625</v>
      </c>
      <c r="M496" s="45">
        <f>IF(K496/1048576 &gt;1,K496/1048576," ")</f>
        <v>3867.7305307388306</v>
      </c>
      <c r="N496" s="14">
        <f>IF(K496&gt;999999999,K496/1073741824," ")</f>
        <v>3.7770805964246392</v>
      </c>
      <c r="O496" s="220" t="s">
        <v>32137</v>
      </c>
      <c r="P496" s="197" t="s">
        <v>18464</v>
      </c>
    </row>
    <row r="497" spans="2:16" ht="20.100000000000001" customHeight="1" x14ac:dyDescent="0.3">
      <c r="B497" s="9">
        <v>487</v>
      </c>
      <c r="C497" s="7" t="s">
        <v>38549</v>
      </c>
      <c r="D497" s="7" t="s">
        <v>1616</v>
      </c>
      <c r="E497" s="36" t="s">
        <v>10911</v>
      </c>
      <c r="F497" s="51">
        <v>5</v>
      </c>
      <c r="G497" s="9" t="s">
        <v>704</v>
      </c>
      <c r="H497" s="9" t="s">
        <v>4251</v>
      </c>
      <c r="I497" s="9">
        <v>2007</v>
      </c>
      <c r="J497" s="9"/>
      <c r="K497" s="45">
        <v>525027328</v>
      </c>
      <c r="L497" s="45">
        <f>IF(K497/1024 &gt;1,K497/1024," ")</f>
        <v>512722</v>
      </c>
      <c r="M497" s="45">
        <f>IF(K497/1048576 &gt;1,K497/1048576," ")</f>
        <v>500.705078125</v>
      </c>
      <c r="N497" s="14" t="str">
        <f>IF(K497&gt;999999999,K497/1073741824," ")</f>
        <v xml:space="preserve"> </v>
      </c>
      <c r="O497" s="194" t="s">
        <v>32139</v>
      </c>
      <c r="P497" s="197" t="s">
        <v>18464</v>
      </c>
    </row>
    <row r="498" spans="2:16" ht="20.100000000000001" customHeight="1" x14ac:dyDescent="0.3">
      <c r="B498" s="9">
        <v>488</v>
      </c>
      <c r="C498" s="7" t="s">
        <v>38550</v>
      </c>
      <c r="D498" s="7" t="s">
        <v>1617</v>
      </c>
      <c r="E498" s="36" t="s">
        <v>10912</v>
      </c>
      <c r="F498" s="51">
        <v>4.8</v>
      </c>
      <c r="G498" s="9" t="s">
        <v>704</v>
      </c>
      <c r="H498" s="9" t="s">
        <v>3742</v>
      </c>
      <c r="I498" s="9">
        <v>2000</v>
      </c>
      <c r="J498" s="9"/>
      <c r="K498" s="45">
        <v>1635694592</v>
      </c>
      <c r="L498" s="45">
        <f>IF(K498/1024 &gt;1,K498/1024," ")</f>
        <v>1597358</v>
      </c>
      <c r="M498" s="45">
        <f>IF(K498/1048576 &gt;1,K498/1048576," ")</f>
        <v>1559.919921875</v>
      </c>
      <c r="N498" s="14">
        <f>IF(K498&gt;999999999,K498/1073741824," ")</f>
        <v>1.5233592987060547</v>
      </c>
      <c r="O498" s="194" t="s">
        <v>31973</v>
      </c>
      <c r="P498" s="197" t="s">
        <v>18464</v>
      </c>
    </row>
    <row r="499" spans="2:16" ht="20.100000000000001" customHeight="1" x14ac:dyDescent="0.3">
      <c r="B499" s="9">
        <v>489</v>
      </c>
      <c r="C499" s="7" t="s">
        <v>38551</v>
      </c>
      <c r="D499" s="7" t="s">
        <v>1618</v>
      </c>
      <c r="E499" s="36" t="s">
        <v>10913</v>
      </c>
      <c r="F499" s="51">
        <v>6.4</v>
      </c>
      <c r="G499" s="13"/>
      <c r="H499" s="13" t="s">
        <v>4159</v>
      </c>
      <c r="I499" s="9">
        <v>1972</v>
      </c>
      <c r="J499" s="9"/>
      <c r="K499" s="45">
        <v>1167175680</v>
      </c>
      <c r="L499" s="45">
        <f>IF(K499/1024 &gt;1,K499/1024," ")</f>
        <v>1139820</v>
      </c>
      <c r="M499" s="45">
        <f>IF(K499/1048576 &gt;1,K499/1048576," ")</f>
        <v>1113.10546875</v>
      </c>
      <c r="N499" s="14">
        <f>IF(K499&gt;999999999,K499/1073741824," ")</f>
        <v>1.0870170593261719</v>
      </c>
      <c r="O499" s="230" t="s">
        <v>32140</v>
      </c>
      <c r="P499" s="197" t="s">
        <v>18464</v>
      </c>
    </row>
    <row r="500" spans="2:16" ht="20.100000000000001" customHeight="1" x14ac:dyDescent="0.3">
      <c r="B500" s="9">
        <v>490</v>
      </c>
      <c r="C500" s="7" t="s">
        <v>38552</v>
      </c>
      <c r="D500" s="7" t="s">
        <v>1619</v>
      </c>
      <c r="E500" s="36" t="s">
        <v>10914</v>
      </c>
      <c r="F500" s="51">
        <v>4.4000000000000004</v>
      </c>
      <c r="G500" s="9"/>
      <c r="H500" s="9" t="s">
        <v>3930</v>
      </c>
      <c r="I500" s="9">
        <v>2008</v>
      </c>
      <c r="J500" s="9"/>
      <c r="K500" s="45">
        <v>735567872</v>
      </c>
      <c r="L500" s="45">
        <f>IF(K500/1024 &gt;1,K500/1024," ")</f>
        <v>718328</v>
      </c>
      <c r="M500" s="45">
        <f>IF(K500/1048576 &gt;1,K500/1048576," ")</f>
        <v>701.4921875</v>
      </c>
      <c r="N500" s="14" t="str">
        <f>IF(K500&gt;999999999,K500/1073741824," ")</f>
        <v xml:space="preserve"> </v>
      </c>
      <c r="O500" s="194" t="s">
        <v>32141</v>
      </c>
      <c r="P500" s="197" t="s">
        <v>32203</v>
      </c>
    </row>
    <row r="501" spans="2:16" ht="20.100000000000001" customHeight="1" x14ac:dyDescent="0.3">
      <c r="B501" s="9">
        <v>491</v>
      </c>
      <c r="C501" s="7" t="s">
        <v>38553</v>
      </c>
      <c r="D501" s="7" t="s">
        <v>1620</v>
      </c>
      <c r="E501" s="36" t="s">
        <v>10915</v>
      </c>
      <c r="F501" s="51">
        <v>5.4</v>
      </c>
      <c r="G501" s="9"/>
      <c r="H501" s="9" t="s">
        <v>3930</v>
      </c>
      <c r="I501" s="9">
        <v>2000</v>
      </c>
      <c r="J501" s="9"/>
      <c r="K501" s="45">
        <v>735006720</v>
      </c>
      <c r="L501" s="45">
        <f>IF(K501/1024 &gt;1,K501/1024," ")</f>
        <v>717780</v>
      </c>
      <c r="M501" s="45">
        <f>IF(K501/1048576 &gt;1,K501/1048576," ")</f>
        <v>700.95703125</v>
      </c>
      <c r="N501" s="14" t="str">
        <f>IF(K501&gt;999999999,K501/1073741824," ")</f>
        <v xml:space="preserve"> </v>
      </c>
      <c r="O501" s="194" t="s">
        <v>32142</v>
      </c>
      <c r="P501" s="197" t="s">
        <v>18464</v>
      </c>
    </row>
    <row r="502" spans="2:16" ht="20.100000000000001" customHeight="1" x14ac:dyDescent="0.3">
      <c r="B502" s="9">
        <v>492</v>
      </c>
      <c r="C502" s="48" t="s">
        <v>38898</v>
      </c>
      <c r="D502" s="74" t="s">
        <v>9067</v>
      </c>
      <c r="E502" s="36" t="s">
        <v>10916</v>
      </c>
      <c r="F502" s="131">
        <v>7.6</v>
      </c>
      <c r="G502" s="13" t="s">
        <v>704</v>
      </c>
      <c r="H502" s="13" t="s">
        <v>3740</v>
      </c>
      <c r="I502" s="133">
        <v>2020</v>
      </c>
      <c r="J502" s="74"/>
      <c r="K502" s="73">
        <v>5749055488</v>
      </c>
      <c r="L502" s="45">
        <f>IF(K502/1024 &gt;1,K502/1024," ")</f>
        <v>5614312</v>
      </c>
      <c r="M502" s="45">
        <f>IF(K502/1048576 &gt;1,K502/1048576," ")</f>
        <v>5482.7265625</v>
      </c>
      <c r="N502" s="14">
        <f>IF(K502&gt;999999999,K502/1073741824," ")</f>
        <v>5.3542251586914063</v>
      </c>
      <c r="O502" s="230" t="s">
        <v>32143</v>
      </c>
      <c r="P502" s="197" t="s">
        <v>18464</v>
      </c>
    </row>
    <row r="503" spans="2:16" ht="20.100000000000001" customHeight="1" x14ac:dyDescent="0.3">
      <c r="B503" s="9">
        <v>493</v>
      </c>
      <c r="C503" s="7" t="s">
        <v>38899</v>
      </c>
      <c r="D503" s="7" t="s">
        <v>1621</v>
      </c>
      <c r="E503" s="36" t="s">
        <v>10917</v>
      </c>
      <c r="F503" s="51">
        <v>4.4000000000000004</v>
      </c>
      <c r="G503" s="9" t="s">
        <v>704</v>
      </c>
      <c r="H503" s="9" t="s">
        <v>3737</v>
      </c>
      <c r="I503" s="9">
        <v>2008</v>
      </c>
      <c r="J503" s="9"/>
      <c r="K503" s="45">
        <v>2616489831</v>
      </c>
      <c r="L503" s="45">
        <f>IF(K503/1024 &gt;1,K503/1024," ")</f>
        <v>2555165.8505859375</v>
      </c>
      <c r="M503" s="45">
        <f>IF(K503/1048576 &gt;1,K503/1048576," ")</f>
        <v>2495.2791509628296</v>
      </c>
      <c r="N503" s="14">
        <f>IF(K503&gt;999999999,K503/1073741824," ")</f>
        <v>2.4367960458621383</v>
      </c>
      <c r="O503" s="230" t="s">
        <v>32144</v>
      </c>
      <c r="P503" s="197" t="s">
        <v>18464</v>
      </c>
    </row>
    <row r="504" spans="2:16" ht="20.100000000000001" customHeight="1" x14ac:dyDescent="0.3">
      <c r="B504" s="9">
        <v>494</v>
      </c>
      <c r="C504" s="12" t="s">
        <v>38900</v>
      </c>
      <c r="D504" s="20" t="s">
        <v>7089</v>
      </c>
      <c r="E504" s="36" t="s">
        <v>10918</v>
      </c>
      <c r="F504" s="49">
        <v>3.6</v>
      </c>
      <c r="G504" s="49" t="s">
        <v>704</v>
      </c>
      <c r="H504" s="13" t="s">
        <v>5892</v>
      </c>
      <c r="I504" s="9">
        <v>2016</v>
      </c>
      <c r="J504" s="9"/>
      <c r="K504" s="45">
        <v>3656181813</v>
      </c>
      <c r="L504" s="45">
        <f>IF(K504/1024 &gt;1,K504/1024," ")</f>
        <v>3570490.0517578125</v>
      </c>
      <c r="M504" s="45">
        <f>IF(K504/1048576 &gt;1,K504/1048576," ")</f>
        <v>3486.8066911697388</v>
      </c>
      <c r="N504" s="14">
        <f>IF(K504&gt;999999999,K504/1073741824," ")</f>
        <v>3.405084659345448</v>
      </c>
      <c r="O504" s="230" t="s">
        <v>32145</v>
      </c>
      <c r="P504" s="197" t="s">
        <v>18464</v>
      </c>
    </row>
    <row r="505" spans="2:16" ht="20.100000000000001" customHeight="1" x14ac:dyDescent="0.3">
      <c r="B505" s="9">
        <v>495</v>
      </c>
      <c r="C505" s="20" t="s">
        <v>38901</v>
      </c>
      <c r="D505" s="74" t="s">
        <v>32613</v>
      </c>
      <c r="E505" s="36" t="s">
        <v>32614</v>
      </c>
      <c r="F505" s="81">
        <v>4.3</v>
      </c>
      <c r="G505" s="13" t="s">
        <v>704</v>
      </c>
      <c r="H505" s="13" t="s">
        <v>3756</v>
      </c>
      <c r="I505" s="79">
        <v>2021</v>
      </c>
      <c r="J505" s="79"/>
      <c r="K505" s="73">
        <v>4366815232</v>
      </c>
      <c r="L505" s="45">
        <f>IF(K505/1024 &gt;1,K505/1024," ")</f>
        <v>4264468</v>
      </c>
      <c r="M505" s="45">
        <f>IF(K505/1048576 &gt;1,K505/1048576," ")</f>
        <v>4164.51953125</v>
      </c>
      <c r="N505" s="14">
        <f>IF(K505&gt;999999999,K505/1073741824," ")</f>
        <v>4.0669136047363281</v>
      </c>
      <c r="O505" s="231" t="s">
        <v>32615</v>
      </c>
      <c r="P505" s="197" t="s">
        <v>33007</v>
      </c>
    </row>
    <row r="506" spans="2:16" ht="20.100000000000001" customHeight="1" x14ac:dyDescent="0.3">
      <c r="B506" s="9">
        <v>496</v>
      </c>
      <c r="C506" s="29" t="s">
        <v>38902</v>
      </c>
      <c r="D506" s="84" t="s">
        <v>7944</v>
      </c>
      <c r="E506" s="36" t="s">
        <v>10919</v>
      </c>
      <c r="F506" s="131">
        <v>3.8</v>
      </c>
      <c r="G506" s="13" t="s">
        <v>704</v>
      </c>
      <c r="H506" s="13" t="s">
        <v>5878</v>
      </c>
      <c r="I506" s="133">
        <v>2017</v>
      </c>
      <c r="J506" s="74"/>
      <c r="K506" s="73">
        <v>4270645394</v>
      </c>
      <c r="L506" s="45">
        <f>IF(K506/1024 &gt;1,K506/1024," ")</f>
        <v>4170552.142578125</v>
      </c>
      <c r="M506" s="45">
        <f>IF(K506/1048576 &gt;1,K506/1048576," ")</f>
        <v>4072.8048267364502</v>
      </c>
      <c r="N506" s="14">
        <f>IF(K506&gt;999999999,K506/1073741824," ")</f>
        <v>3.9773484636098146</v>
      </c>
      <c r="O506" s="230" t="s">
        <v>32224</v>
      </c>
      <c r="P506" s="197" t="s">
        <v>18464</v>
      </c>
    </row>
    <row r="507" spans="2:16" ht="20.100000000000001" customHeight="1" x14ac:dyDescent="0.3">
      <c r="B507" s="9">
        <v>497</v>
      </c>
      <c r="C507" s="7" t="s">
        <v>38903</v>
      </c>
      <c r="D507" s="7" t="s">
        <v>1622</v>
      </c>
      <c r="E507" s="36" t="s">
        <v>10920</v>
      </c>
      <c r="F507" s="51">
        <v>6.1</v>
      </c>
      <c r="G507" s="9" t="s">
        <v>704</v>
      </c>
      <c r="H507" s="9" t="s">
        <v>3740</v>
      </c>
      <c r="I507" s="9">
        <v>2002</v>
      </c>
      <c r="J507" s="9"/>
      <c r="K507" s="45">
        <v>4236452596</v>
      </c>
      <c r="L507" s="45">
        <f>IF(K507/1024 &gt;1,K507/1024," ")</f>
        <v>4137160.73828125</v>
      </c>
      <c r="M507" s="45">
        <f>IF(K507/1048576 &gt;1,K507/1048576," ")</f>
        <v>4040.1960334777832</v>
      </c>
      <c r="N507" s="14">
        <f>IF(K507&gt;999999999,K507/1073741824," ")</f>
        <v>3.9455039389431477</v>
      </c>
      <c r="O507" s="230" t="s">
        <v>32146</v>
      </c>
      <c r="P507" s="197" t="s">
        <v>18464</v>
      </c>
    </row>
    <row r="508" spans="2:16" ht="20.100000000000001" customHeight="1" x14ac:dyDescent="0.3">
      <c r="B508" s="9">
        <v>498</v>
      </c>
      <c r="C508" s="12" t="s">
        <v>38904</v>
      </c>
      <c r="D508" s="20" t="s">
        <v>6024</v>
      </c>
      <c r="E508" s="36" t="s">
        <v>10921</v>
      </c>
      <c r="F508" s="49">
        <v>5.7</v>
      </c>
      <c r="G508" s="9" t="s">
        <v>704</v>
      </c>
      <c r="H508" s="9" t="s">
        <v>5892</v>
      </c>
      <c r="I508" s="9">
        <v>2014</v>
      </c>
      <c r="J508" s="9"/>
      <c r="K508" s="45">
        <v>3915177064</v>
      </c>
      <c r="L508" s="45">
        <f>IF(K508/1024 &gt;1,K508/1024," ")</f>
        <v>3823415.1015625</v>
      </c>
      <c r="M508" s="45">
        <f>IF(K508/1048576 &gt;1,K508/1048576," ")</f>
        <v>3733.8038101196289</v>
      </c>
      <c r="N508" s="14">
        <f>IF(K508&gt;999999999,K508/1073741824," ")</f>
        <v>3.6462927833199501</v>
      </c>
      <c r="O508" s="220" t="s">
        <v>32147</v>
      </c>
      <c r="P508" s="197" t="s">
        <v>18464</v>
      </c>
    </row>
    <row r="509" spans="2:16" ht="20.100000000000001" customHeight="1" x14ac:dyDescent="0.3">
      <c r="B509" s="9">
        <v>499</v>
      </c>
      <c r="C509" s="12" t="s">
        <v>34132</v>
      </c>
      <c r="D509" s="282" t="s">
        <v>33920</v>
      </c>
      <c r="E509" s="36" t="s">
        <v>33921</v>
      </c>
      <c r="F509" s="131">
        <v>5.6</v>
      </c>
      <c r="G509" s="13"/>
      <c r="H509" s="13" t="s">
        <v>3740</v>
      </c>
      <c r="I509" s="79">
        <v>2020</v>
      </c>
      <c r="J509" s="74"/>
      <c r="K509" s="73">
        <v>2944311296</v>
      </c>
      <c r="L509" s="45">
        <f>IF(K509/1024 &gt;1,K509/1024," ")</f>
        <v>2875304</v>
      </c>
      <c r="M509" s="45">
        <f>IF(K509/1048576 &gt;1,K509/1048576," ")</f>
        <v>2807.9140625</v>
      </c>
      <c r="N509" s="14">
        <f>IF(K509&gt;999999999,K509/1073741824," ")</f>
        <v>2.7421035766601563</v>
      </c>
      <c r="O509" s="231" t="s">
        <v>33922</v>
      </c>
      <c r="P509" s="198"/>
    </row>
    <row r="510" spans="2:16" ht="20.100000000000001" customHeight="1" x14ac:dyDescent="0.3">
      <c r="B510" s="9">
        <v>500</v>
      </c>
      <c r="C510" s="7" t="s">
        <v>38906</v>
      </c>
      <c r="D510" s="7" t="s">
        <v>1623</v>
      </c>
      <c r="E510" s="36" t="s">
        <v>10923</v>
      </c>
      <c r="F510" s="51">
        <v>4.7</v>
      </c>
      <c r="G510" s="9" t="s">
        <v>704</v>
      </c>
      <c r="H510" s="9" t="s">
        <v>3756</v>
      </c>
      <c r="I510" s="9">
        <v>1999</v>
      </c>
      <c r="J510" s="9"/>
      <c r="K510" s="45">
        <v>3362719176</v>
      </c>
      <c r="L510" s="45">
        <f>IF(K510/1024 &gt;1,K510/1024," ")</f>
        <v>3283905.4453125</v>
      </c>
      <c r="M510" s="45">
        <f>IF(K510/1048576 &gt;1,K510/1048576," ")</f>
        <v>3206.9389114379883</v>
      </c>
      <c r="N510" s="14">
        <f>IF(K510&gt;999999999,K510/1073741824," ")</f>
        <v>3.1317762807011604</v>
      </c>
      <c r="O510" s="230" t="s">
        <v>32149</v>
      </c>
      <c r="P510" s="197" t="s">
        <v>32205</v>
      </c>
    </row>
    <row r="511" spans="2:16" ht="20.100000000000001" customHeight="1" x14ac:dyDescent="0.3">
      <c r="B511" s="9">
        <v>501</v>
      </c>
      <c r="C511" s="7" t="s">
        <v>38905</v>
      </c>
      <c r="D511" s="7" t="s">
        <v>1624</v>
      </c>
      <c r="E511" s="36" t="s">
        <v>10922</v>
      </c>
      <c r="F511" s="51">
        <v>4.2</v>
      </c>
      <c r="G511" s="9" t="s">
        <v>704</v>
      </c>
      <c r="H511" s="9" t="s">
        <v>3756</v>
      </c>
      <c r="I511" s="9">
        <v>2002</v>
      </c>
      <c r="J511" s="9"/>
      <c r="K511" s="45">
        <v>3734341024</v>
      </c>
      <c r="L511" s="45">
        <f>IF(K511/1024 &gt;1,K511/1024," ")</f>
        <v>3646817.40625</v>
      </c>
      <c r="M511" s="45">
        <f>IF(K511/1048576 &gt;1,K511/1048576," ")</f>
        <v>3561.3451232910156</v>
      </c>
      <c r="N511" s="14">
        <f>IF(K511&gt;999999999,K511/1073741824," ")</f>
        <v>3.4778760969638824</v>
      </c>
      <c r="O511" s="220" t="s">
        <v>32148</v>
      </c>
      <c r="P511" s="197" t="s">
        <v>32204</v>
      </c>
    </row>
    <row r="512" spans="2:16" ht="20.100000000000001" customHeight="1" x14ac:dyDescent="0.3">
      <c r="B512" s="9">
        <v>502</v>
      </c>
      <c r="C512" s="12" t="s">
        <v>38907</v>
      </c>
      <c r="D512" s="74" t="s">
        <v>7826</v>
      </c>
      <c r="E512" s="254" t="s">
        <v>10924</v>
      </c>
      <c r="F512" s="131">
        <v>5.7</v>
      </c>
      <c r="G512" s="82"/>
      <c r="H512" s="13" t="s">
        <v>4766</v>
      </c>
      <c r="I512" s="133">
        <v>2017</v>
      </c>
      <c r="J512" s="74"/>
      <c r="K512" s="73">
        <v>3770115576</v>
      </c>
      <c r="L512" s="45">
        <f>IF(K512/1024 &gt;1,K512/1024," ")</f>
        <v>3681753.4921875</v>
      </c>
      <c r="M512" s="45">
        <f>IF(K512/1048576 &gt;1,K512/1048576," ")</f>
        <v>3595.4623947143555</v>
      </c>
      <c r="N512" s="14">
        <f>IF(K512&gt;999999999,K512/1073741824," ")</f>
        <v>3.5111937448382378</v>
      </c>
      <c r="O512" s="230" t="s">
        <v>32150</v>
      </c>
      <c r="P512" s="197" t="s">
        <v>18464</v>
      </c>
    </row>
    <row r="513" spans="2:16" ht="20.100000000000001" customHeight="1" x14ac:dyDescent="0.3">
      <c r="B513" s="9">
        <v>503</v>
      </c>
      <c r="C513" s="20" t="s">
        <v>43006</v>
      </c>
      <c r="D513" s="12" t="s">
        <v>43003</v>
      </c>
      <c r="E513" s="254" t="s">
        <v>43004</v>
      </c>
      <c r="F513" s="49">
        <v>5.7</v>
      </c>
      <c r="G513" s="13"/>
      <c r="H513" s="13" t="s">
        <v>3744</v>
      </c>
      <c r="I513" s="9">
        <v>2022</v>
      </c>
      <c r="J513" s="9"/>
      <c r="K513" s="45">
        <v>4256772096</v>
      </c>
      <c r="L513" s="90">
        <f>IF(K513/1024 &gt;1,K513/1024," ")</f>
        <v>4157004</v>
      </c>
      <c r="M513" s="90">
        <f>IF(K513/1048576 &gt;1,K513/1048576," ")</f>
        <v>4059.57421875</v>
      </c>
      <c r="N513" s="91">
        <f>IF(K513&gt;999999999,K513/1073741824," ")</f>
        <v>3.9644279479980469</v>
      </c>
      <c r="O513" s="231" t="s">
        <v>43005</v>
      </c>
      <c r="P513" s="198" t="s">
        <v>18464</v>
      </c>
    </row>
    <row r="514" spans="2:16" ht="20.100000000000001" customHeight="1" x14ac:dyDescent="0.3">
      <c r="B514" s="9">
        <v>504</v>
      </c>
      <c r="C514" s="7" t="s">
        <v>38909</v>
      </c>
      <c r="D514" s="7" t="s">
        <v>1625</v>
      </c>
      <c r="E514" s="36" t="s">
        <v>10928</v>
      </c>
      <c r="F514" s="51">
        <v>6.8</v>
      </c>
      <c r="G514" s="9" t="s">
        <v>704</v>
      </c>
      <c r="H514" s="9" t="s">
        <v>4252</v>
      </c>
      <c r="I514" s="9">
        <v>1999</v>
      </c>
      <c r="J514" s="9"/>
      <c r="K514" s="45">
        <v>3853973723</v>
      </c>
      <c r="L514" s="45">
        <f>IF(K514/1024 &gt;1,K514/1024," ")</f>
        <v>3763646.2138671875</v>
      </c>
      <c r="M514" s="45">
        <f>IF(K514/1048576 &gt;1,K514/1048576," ")</f>
        <v>3675.4357557296753</v>
      </c>
      <c r="N514" s="14">
        <f>IF(K514&gt;999999999,K514/1073741824," ")</f>
        <v>3.589292730204761</v>
      </c>
      <c r="O514" s="230" t="s">
        <v>32153</v>
      </c>
      <c r="P514" s="197" t="s">
        <v>18464</v>
      </c>
    </row>
    <row r="515" spans="2:16" ht="20.100000000000001" customHeight="1" x14ac:dyDescent="0.3">
      <c r="B515" s="9">
        <v>505</v>
      </c>
      <c r="C515" s="7" t="s">
        <v>38908</v>
      </c>
      <c r="D515" s="7" t="s">
        <v>1625</v>
      </c>
      <c r="E515" s="36" t="s">
        <v>10925</v>
      </c>
      <c r="F515" s="51">
        <v>4.3</v>
      </c>
      <c r="G515" s="9" t="s">
        <v>704</v>
      </c>
      <c r="H515" s="9" t="s">
        <v>4823</v>
      </c>
      <c r="I515" s="9">
        <v>2013</v>
      </c>
      <c r="J515" s="9"/>
      <c r="K515" s="45">
        <v>4225642002</v>
      </c>
      <c r="L515" s="45">
        <f>IF(K515/1024 &gt;1,K515/1024," ")</f>
        <v>4126603.517578125</v>
      </c>
      <c r="M515" s="45">
        <f>IF(K515/1048576 &gt;1,K515/1048576," ")</f>
        <v>4029.8862476348877</v>
      </c>
      <c r="N515" s="14">
        <f>IF(K515&gt;999999999,K515/1073741824," ")</f>
        <v>3.935435788705945</v>
      </c>
      <c r="O515" s="220" t="s">
        <v>32151</v>
      </c>
      <c r="P515" s="197" t="s">
        <v>18464</v>
      </c>
    </row>
    <row r="516" spans="2:16" ht="20.100000000000001" customHeight="1" x14ac:dyDescent="0.3">
      <c r="B516" s="9">
        <v>506</v>
      </c>
      <c r="C516" s="7" t="s">
        <v>38554</v>
      </c>
      <c r="D516" s="7" t="s">
        <v>1626</v>
      </c>
      <c r="E516" s="36" t="s">
        <v>10926</v>
      </c>
      <c r="F516" s="51">
        <v>4.8</v>
      </c>
      <c r="G516" s="9"/>
      <c r="H516" s="9" t="s">
        <v>4155</v>
      </c>
      <c r="I516" s="9">
        <v>2005</v>
      </c>
      <c r="J516" s="9"/>
      <c r="K516" s="45">
        <v>728940684</v>
      </c>
      <c r="L516" s="45">
        <f>IF(K516/1024 &gt;1,K516/1024," ")</f>
        <v>711856.13671875</v>
      </c>
      <c r="M516" s="45">
        <f>IF(K516/1048576 &gt;1,K516/1048576," ")</f>
        <v>695.1720085144043</v>
      </c>
      <c r="N516" s="14" t="str">
        <f>IF(K516&gt;999999999,K516/1073741824," ")</f>
        <v xml:space="preserve"> </v>
      </c>
      <c r="O516" s="220" t="s">
        <v>32152</v>
      </c>
      <c r="P516" s="197" t="s">
        <v>18464</v>
      </c>
    </row>
    <row r="517" spans="2:16" ht="20.100000000000001" customHeight="1" x14ac:dyDescent="0.3">
      <c r="B517" s="9">
        <v>507</v>
      </c>
      <c r="C517" s="7" t="s">
        <v>38555</v>
      </c>
      <c r="D517" s="7" t="s">
        <v>1627</v>
      </c>
      <c r="E517" s="36" t="s">
        <v>10927</v>
      </c>
      <c r="F517" s="51">
        <v>5.0999999999999996</v>
      </c>
      <c r="G517" s="9"/>
      <c r="H517" s="9" t="s">
        <v>3742</v>
      </c>
      <c r="I517" s="9">
        <v>2002</v>
      </c>
      <c r="J517" s="9"/>
      <c r="K517" s="45">
        <v>1583793586</v>
      </c>
      <c r="L517" s="45">
        <f>IF(K517/1024 &gt;1,K517/1024," ")</f>
        <v>1546673.423828125</v>
      </c>
      <c r="M517" s="45">
        <f>IF(K517/1048576 &gt;1,K517/1048576," ")</f>
        <v>1510.4232654571533</v>
      </c>
      <c r="N517" s="14">
        <f>IF(K517&gt;999999999,K517/1073741824," ")</f>
        <v>1.4750227201730013</v>
      </c>
      <c r="O517" s="230" t="s">
        <v>32074</v>
      </c>
      <c r="P517" s="197" t="s">
        <v>18464</v>
      </c>
    </row>
    <row r="518" spans="2:16" ht="20.100000000000001" customHeight="1" x14ac:dyDescent="0.3">
      <c r="B518" s="9">
        <v>508</v>
      </c>
      <c r="C518" s="7" t="s">
        <v>38728</v>
      </c>
      <c r="D518" s="7" t="s">
        <v>5020</v>
      </c>
      <c r="E518" s="36" t="s">
        <v>10703</v>
      </c>
      <c r="F518" s="49">
        <v>4.2</v>
      </c>
      <c r="G518" s="9" t="s">
        <v>704</v>
      </c>
      <c r="H518" s="9" t="s">
        <v>3756</v>
      </c>
      <c r="I518" s="9">
        <v>2012</v>
      </c>
      <c r="J518" s="9"/>
      <c r="K518" s="45">
        <v>3430197085</v>
      </c>
      <c r="L518" s="45">
        <f>IF(K518/1024 &gt;1,K518/1024," ")</f>
        <v>3349801.8408203125</v>
      </c>
      <c r="M518" s="45">
        <f>IF(K518/1048576 &gt;1,K518/1048576," ")</f>
        <v>3271.2908601760864</v>
      </c>
      <c r="N518" s="14">
        <f>IF(K518&gt;999999999,K518/1073741824," ")</f>
        <v>3.1946199806407094</v>
      </c>
      <c r="O518" s="220" t="s">
        <v>31930</v>
      </c>
      <c r="P518" s="197" t="s">
        <v>18464</v>
      </c>
    </row>
    <row r="519" spans="2:16" ht="20.100000000000001" customHeight="1" x14ac:dyDescent="0.3">
      <c r="B519" s="9">
        <v>509</v>
      </c>
      <c r="C519" s="7" t="s">
        <v>38910</v>
      </c>
      <c r="D519" s="7" t="s">
        <v>5623</v>
      </c>
      <c r="E519" s="36" t="s">
        <v>10929</v>
      </c>
      <c r="F519" s="49">
        <v>3.8</v>
      </c>
      <c r="G519" s="9" t="s">
        <v>704</v>
      </c>
      <c r="H519" s="9" t="s">
        <v>3740</v>
      </c>
      <c r="I519" s="9">
        <v>2014</v>
      </c>
      <c r="J519" s="9"/>
      <c r="K519" s="45">
        <v>3319984599</v>
      </c>
      <c r="L519" s="45">
        <f>IF(K519/1024 &gt;1,K519/1024," ")</f>
        <v>3242172.4599609375</v>
      </c>
      <c r="M519" s="45">
        <f>IF(K519/1048576 &gt;1,K519/1048576," ")</f>
        <v>3166.184042930603</v>
      </c>
      <c r="N519" s="14">
        <f>IF(K519&gt;999999999,K519/1073741824," ")</f>
        <v>3.091976604424417</v>
      </c>
      <c r="O519" s="230" t="s">
        <v>32154</v>
      </c>
      <c r="P519" s="197" t="s">
        <v>18464</v>
      </c>
    </row>
    <row r="520" spans="2:16" ht="20.100000000000001" customHeight="1" x14ac:dyDescent="0.3">
      <c r="B520" s="9">
        <v>510</v>
      </c>
      <c r="C520" s="7" t="s">
        <v>38911</v>
      </c>
      <c r="D520" s="7" t="s">
        <v>5443</v>
      </c>
      <c r="E520" s="36" t="s">
        <v>38431</v>
      </c>
      <c r="F520" s="49">
        <v>6.2</v>
      </c>
      <c r="G520" s="9" t="s">
        <v>704</v>
      </c>
      <c r="H520" s="9" t="s">
        <v>3776</v>
      </c>
      <c r="I520" s="9">
        <v>2009</v>
      </c>
      <c r="J520" s="9"/>
      <c r="K520" s="45">
        <v>1585717858</v>
      </c>
      <c r="L520" s="45">
        <f>IF(K520/1024 &gt;1,K520/1024," ")</f>
        <v>1548552.595703125</v>
      </c>
      <c r="M520" s="45">
        <f>IF(K520/1048576 &gt;1,K520/1048576," ")</f>
        <v>1512.258394241333</v>
      </c>
      <c r="N520" s="14">
        <f>IF(K520&gt;999999999,K520/1073741824," ")</f>
        <v>1.4768148381263018</v>
      </c>
      <c r="O520" s="230"/>
    </row>
    <row r="521" spans="2:16" ht="20.100000000000001" customHeight="1" x14ac:dyDescent="0.3">
      <c r="B521" s="9">
        <v>511</v>
      </c>
      <c r="C521" s="7" t="s">
        <v>38556</v>
      </c>
      <c r="D521" s="17" t="s">
        <v>1083</v>
      </c>
      <c r="E521" s="36" t="s">
        <v>38432</v>
      </c>
      <c r="F521" s="49"/>
      <c r="G521" s="27"/>
      <c r="H521" s="27" t="s">
        <v>3765</v>
      </c>
      <c r="I521" s="21">
        <v>2000</v>
      </c>
      <c r="J521" s="21"/>
      <c r="K521" s="25">
        <v>1153902592</v>
      </c>
      <c r="L521" s="45">
        <f>IF(K521/1024 &gt;1,K521/1024," ")</f>
        <v>1126858</v>
      </c>
      <c r="M521" s="45">
        <f>IF(K521/1048576 &gt;1,K521/1048576," ")</f>
        <v>1100.447265625</v>
      </c>
      <c r="N521" s="14">
        <f>IF(K521&gt;999999999,K521/1073741824," ")</f>
        <v>1.0746555328369141</v>
      </c>
      <c r="O521" s="230"/>
    </row>
    <row r="522" spans="2:16" ht="20.100000000000001" customHeight="1" x14ac:dyDescent="0.3">
      <c r="B522" s="9">
        <v>512</v>
      </c>
      <c r="C522" s="7" t="s">
        <v>38912</v>
      </c>
      <c r="D522" s="7" t="s">
        <v>1628</v>
      </c>
      <c r="E522" s="254" t="s">
        <v>10300</v>
      </c>
      <c r="F522" s="51">
        <v>6.1</v>
      </c>
      <c r="G522" s="9" t="s">
        <v>704</v>
      </c>
      <c r="H522" s="9" t="s">
        <v>4338</v>
      </c>
      <c r="I522" s="9">
        <v>1981</v>
      </c>
      <c r="J522" s="9"/>
      <c r="K522" s="45">
        <v>4597800371</v>
      </c>
      <c r="L522" s="45">
        <f>IF(K522/1024 &gt;1,K522/1024," ")</f>
        <v>4490039.4248046875</v>
      </c>
      <c r="M522" s="45">
        <f>IF(K522/1048576 &gt;1,K522/1048576," ")</f>
        <v>4384.8041257858276</v>
      </c>
      <c r="N522" s="14">
        <f>IF(K522&gt;999999999,K522/1073741824," ")</f>
        <v>4.2820352790877223</v>
      </c>
      <c r="O522" s="230" t="s">
        <v>32156</v>
      </c>
      <c r="P522" s="197" t="s">
        <v>18464</v>
      </c>
    </row>
    <row r="523" spans="2:16" ht="20.100000000000001" customHeight="1" x14ac:dyDescent="0.3">
      <c r="B523" s="9">
        <v>513</v>
      </c>
      <c r="C523" s="7" t="s">
        <v>38557</v>
      </c>
      <c r="D523" s="7" t="s">
        <v>1629</v>
      </c>
      <c r="E523" s="36" t="s">
        <v>10299</v>
      </c>
      <c r="F523" s="51">
        <v>4.3</v>
      </c>
      <c r="G523" s="9" t="s">
        <v>704</v>
      </c>
      <c r="H523" s="9" t="s">
        <v>4155</v>
      </c>
      <c r="I523" s="9">
        <v>2006</v>
      </c>
      <c r="J523" s="9"/>
      <c r="K523" s="45">
        <v>1171963904</v>
      </c>
      <c r="L523" s="45">
        <f>IF(K523/1024 &gt;1,K523/1024," ")</f>
        <v>1144496</v>
      </c>
      <c r="M523" s="45">
        <f>IF(K523/1048576 &gt;1,K523/1048576," ")</f>
        <v>1117.671875</v>
      </c>
      <c r="N523" s="14">
        <f>IF(K523&gt;999999999,K523/1073741824," ")</f>
        <v>1.0914764404296875</v>
      </c>
      <c r="O523" s="230" t="s">
        <v>32155</v>
      </c>
      <c r="P523" s="197" t="s">
        <v>18464</v>
      </c>
    </row>
    <row r="524" spans="2:16" ht="20.100000000000001" customHeight="1" x14ac:dyDescent="0.3">
      <c r="B524" s="9">
        <v>514</v>
      </c>
      <c r="C524" s="7" t="s">
        <v>1000</v>
      </c>
      <c r="D524" s="7" t="s">
        <v>1630</v>
      </c>
      <c r="E524" s="7"/>
      <c r="F524" s="49"/>
      <c r="G524" s="9"/>
      <c r="H524" s="9" t="s">
        <v>3798</v>
      </c>
      <c r="I524" s="9"/>
      <c r="J524" s="9"/>
      <c r="K524" s="45">
        <v>735057920</v>
      </c>
      <c r="L524" s="45">
        <f>IF(K524/1024 &gt;1,K524/1024," ")</f>
        <v>717830</v>
      </c>
      <c r="M524" s="45">
        <f>IF(K524/1048576 &gt;1,K524/1048576," ")</f>
        <v>701.005859375</v>
      </c>
      <c r="N524" s="14" t="str">
        <f>IF(K524&gt;999999999,K524/1073741824," ")</f>
        <v xml:space="preserve"> </v>
      </c>
      <c r="O524" s="230"/>
    </row>
    <row r="525" spans="2:16" ht="20.100000000000001" customHeight="1" x14ac:dyDescent="0.3">
      <c r="B525" s="9">
        <v>515</v>
      </c>
      <c r="C525" s="7" t="s">
        <v>1001</v>
      </c>
      <c r="D525" s="7" t="s">
        <v>1631</v>
      </c>
      <c r="E525" s="7"/>
      <c r="F525" s="49"/>
      <c r="G525" s="9"/>
      <c r="H525" s="9" t="s">
        <v>4253</v>
      </c>
      <c r="I525" s="9"/>
      <c r="J525" s="9"/>
      <c r="K525" s="45">
        <v>734691328</v>
      </c>
      <c r="L525" s="45">
        <f>IF(K525/1024 &gt;1,K525/1024," ")</f>
        <v>717472</v>
      </c>
      <c r="M525" s="45">
        <f>IF(K525/1048576 &gt;1,K525/1048576," ")</f>
        <v>700.65625</v>
      </c>
      <c r="N525" s="14" t="str">
        <f>IF(K525&gt;999999999,K525/1073741824," ")</f>
        <v xml:space="preserve"> </v>
      </c>
      <c r="O525" s="230"/>
    </row>
    <row r="526" spans="2:16" ht="20.100000000000001" customHeight="1" x14ac:dyDescent="0.3">
      <c r="B526" s="9">
        <v>516</v>
      </c>
      <c r="C526" s="20" t="s">
        <v>38913</v>
      </c>
      <c r="D526" s="12" t="s">
        <v>5737</v>
      </c>
      <c r="E526" s="36" t="s">
        <v>10301</v>
      </c>
      <c r="F526" s="49">
        <v>5</v>
      </c>
      <c r="G526" s="9" t="s">
        <v>704</v>
      </c>
      <c r="H526" s="9" t="s">
        <v>4423</v>
      </c>
      <c r="I526" s="9">
        <v>2015</v>
      </c>
      <c r="J526" s="9"/>
      <c r="K526" s="45">
        <v>3344234558</v>
      </c>
      <c r="L526" s="45">
        <f>IF(K526/1024 &gt;1,K526/1024," ")</f>
        <v>3265854.060546875</v>
      </c>
      <c r="M526" s="45">
        <f>IF(K526/1048576 &gt;1,K526/1048576," ")</f>
        <v>3189.3106060028076</v>
      </c>
      <c r="N526" s="14">
        <f>IF(K526&gt;999999999,K526/1073741824," ")</f>
        <v>3.1145611386746168</v>
      </c>
      <c r="O526" s="230" t="s">
        <v>32157</v>
      </c>
      <c r="P526" s="197" t="s">
        <v>18464</v>
      </c>
    </row>
    <row r="527" spans="2:16" ht="20.100000000000001" customHeight="1" x14ac:dyDescent="0.3">
      <c r="B527" s="9">
        <v>517</v>
      </c>
      <c r="C527" s="7" t="s">
        <v>6925</v>
      </c>
      <c r="D527" s="7" t="s">
        <v>1634</v>
      </c>
      <c r="E527" s="7"/>
      <c r="F527" s="49"/>
      <c r="G527" s="9"/>
      <c r="H527" s="9" t="s">
        <v>4188</v>
      </c>
      <c r="I527" s="9"/>
      <c r="J527" s="9"/>
      <c r="K527" s="45">
        <v>1038497792</v>
      </c>
      <c r="L527" s="45">
        <f>IF(K527/1024 &gt;1,K527/1024," ")</f>
        <v>1014158</v>
      </c>
      <c r="M527" s="45">
        <f>IF(K527/1048576 &gt;1,K527/1048576," ")</f>
        <v>990.388671875</v>
      </c>
      <c r="N527" s="14">
        <f>IF(K527&gt;999999999,K527/1073741824," ")</f>
        <v>0.96717643737792969</v>
      </c>
      <c r="O527" s="230"/>
    </row>
    <row r="528" spans="2:16" ht="20.100000000000001" customHeight="1" x14ac:dyDescent="0.3">
      <c r="B528" s="9">
        <v>518</v>
      </c>
      <c r="C528" s="7" t="s">
        <v>6926</v>
      </c>
      <c r="D528" s="331"/>
      <c r="E528" s="7"/>
      <c r="F528" s="49"/>
      <c r="G528" s="9"/>
      <c r="H528" s="9" t="s">
        <v>4084</v>
      </c>
      <c r="I528" s="9">
        <v>1951</v>
      </c>
      <c r="J528" s="9"/>
      <c r="K528" s="45">
        <v>1468190720</v>
      </c>
      <c r="L528" s="45">
        <f>IF(K528/1024 &gt;1,K528/1024," ")</f>
        <v>1433780</v>
      </c>
      <c r="M528" s="45">
        <f>IF(K528/1048576 &gt;1,K528/1048576," ")</f>
        <v>1400.17578125</v>
      </c>
      <c r="N528" s="14">
        <f>IF(K528&gt;999999999,K528/1073741824," ")</f>
        <v>1.3673591613769531</v>
      </c>
    </row>
    <row r="529" spans="2:16" ht="20.100000000000001" customHeight="1" x14ac:dyDescent="0.3">
      <c r="B529" s="9">
        <v>519</v>
      </c>
      <c r="C529" s="20" t="s">
        <v>38914</v>
      </c>
      <c r="D529" s="12" t="s">
        <v>7592</v>
      </c>
      <c r="E529" s="36" t="s">
        <v>10930</v>
      </c>
      <c r="F529" s="49">
        <v>5.2</v>
      </c>
      <c r="G529" s="49" t="s">
        <v>704</v>
      </c>
      <c r="H529" s="13" t="s">
        <v>5892</v>
      </c>
      <c r="I529" s="9">
        <v>2017</v>
      </c>
      <c r="J529" s="9"/>
      <c r="K529" s="45">
        <v>3548362306</v>
      </c>
      <c r="L529" s="45">
        <f>IF(K529/1024 &gt;1,K529/1024," ")</f>
        <v>3465197.564453125</v>
      </c>
      <c r="M529" s="45">
        <f>IF(K529/1048576 &gt;1,K529/1048576," ")</f>
        <v>3383.9819965362549</v>
      </c>
      <c r="N529" s="14">
        <f>IF(K529&gt;999999999,K529/1073741824," ")</f>
        <v>3.3046699184924364</v>
      </c>
      <c r="O529" s="220" t="s">
        <v>32158</v>
      </c>
      <c r="P529" s="197" t="s">
        <v>18464</v>
      </c>
    </row>
    <row r="530" spans="2:16" ht="20.100000000000001" customHeight="1" x14ac:dyDescent="0.3">
      <c r="B530" s="9">
        <v>520</v>
      </c>
      <c r="C530" s="7" t="s">
        <v>38558</v>
      </c>
      <c r="D530" s="7" t="s">
        <v>1632</v>
      </c>
      <c r="E530" s="36" t="s">
        <v>38433</v>
      </c>
      <c r="F530" s="51">
        <v>5.7</v>
      </c>
      <c r="G530" s="9"/>
      <c r="H530" s="9" t="s">
        <v>4254</v>
      </c>
      <c r="I530" s="9">
        <v>2006</v>
      </c>
      <c r="J530" s="9"/>
      <c r="K530" s="45">
        <v>733329212</v>
      </c>
      <c r="L530" s="45">
        <f>IF(K530/1024 &gt;1,K530/1024," ")</f>
        <v>716141.80859375</v>
      </c>
      <c r="M530" s="45">
        <f>IF(K530/1048576 &gt;1,K530/1048576," ")</f>
        <v>699.35723495483398</v>
      </c>
      <c r="N530" s="14" t="str">
        <f>IF(K530&gt;999999999,K530/1073741824," ")</f>
        <v xml:space="preserve"> </v>
      </c>
      <c r="O530" s="220" t="s">
        <v>32159</v>
      </c>
      <c r="P530" s="197" t="s">
        <v>18464</v>
      </c>
    </row>
    <row r="531" spans="2:16" ht="20.100000000000001" customHeight="1" x14ac:dyDescent="0.3">
      <c r="B531" s="9">
        <v>521</v>
      </c>
      <c r="C531" s="7" t="s">
        <v>38559</v>
      </c>
      <c r="D531" s="217" t="s">
        <v>1633</v>
      </c>
      <c r="E531" s="36" t="s">
        <v>10931</v>
      </c>
      <c r="F531" s="51">
        <v>5.7</v>
      </c>
      <c r="G531" s="9" t="s">
        <v>704</v>
      </c>
      <c r="H531" s="9" t="s">
        <v>3740</v>
      </c>
      <c r="I531" s="9">
        <v>2002</v>
      </c>
      <c r="J531" s="9"/>
      <c r="K531" s="45">
        <v>645228544</v>
      </c>
      <c r="L531" s="45">
        <f>IF(K531/1024 &gt;1,K531/1024," ")</f>
        <v>630106</v>
      </c>
      <c r="M531" s="45">
        <f>IF(K531/1048576 &gt;1,K531/1048576," ")</f>
        <v>615.337890625</v>
      </c>
      <c r="N531" s="14" t="str">
        <f>IF(K531&gt;999999999,K531/1073741824," ")</f>
        <v xml:space="preserve"> </v>
      </c>
      <c r="O531" s="220" t="s">
        <v>32159</v>
      </c>
      <c r="P531" s="197" t="s">
        <v>18464</v>
      </c>
    </row>
    <row r="532" spans="2:16" ht="20.100000000000001" customHeight="1" x14ac:dyDescent="0.3">
      <c r="B532" s="9">
        <v>522</v>
      </c>
      <c r="C532" s="29" t="s">
        <v>38916</v>
      </c>
      <c r="D532" s="158" t="s">
        <v>6808</v>
      </c>
      <c r="E532" s="36" t="s">
        <v>10933</v>
      </c>
      <c r="F532" s="49">
        <v>4.4000000000000004</v>
      </c>
      <c r="G532" s="49" t="s">
        <v>704</v>
      </c>
      <c r="H532" s="9" t="s">
        <v>5892</v>
      </c>
      <c r="I532" s="9">
        <v>2016</v>
      </c>
      <c r="J532" s="9"/>
      <c r="K532" s="45">
        <v>3269403426</v>
      </c>
      <c r="L532" s="45">
        <f>IF(K532/1024 &gt;1,K532/1024," ")</f>
        <v>3192776.783203125</v>
      </c>
      <c r="M532" s="45">
        <f>IF(K532/1048576 &gt;1,K532/1048576," ")</f>
        <v>3117.9460773468018</v>
      </c>
      <c r="N532" s="14">
        <f>IF(K532&gt;999999999,K532/1073741824," ")</f>
        <v>3.0448692161589861</v>
      </c>
      <c r="O532" s="220" t="s">
        <v>32161</v>
      </c>
      <c r="P532" s="197" t="s">
        <v>18464</v>
      </c>
    </row>
    <row r="533" spans="2:16" ht="20.100000000000001" customHeight="1" x14ac:dyDescent="0.3">
      <c r="B533" s="9">
        <v>523</v>
      </c>
      <c r="C533" s="7" t="s">
        <v>38915</v>
      </c>
      <c r="D533" s="217" t="s">
        <v>4514</v>
      </c>
      <c r="E533" s="36" t="s">
        <v>10932</v>
      </c>
      <c r="F533" s="51">
        <v>4.9000000000000004</v>
      </c>
      <c r="G533" s="13"/>
      <c r="H533" s="13" t="s">
        <v>3742</v>
      </c>
      <c r="I533" s="9">
        <v>2012</v>
      </c>
      <c r="J533" s="9"/>
      <c r="K533" s="45">
        <v>2477398615</v>
      </c>
      <c r="L533" s="45">
        <f>IF(K533/1024 &gt;1,K533/1024," ")</f>
        <v>2419334.5849609375</v>
      </c>
      <c r="M533" s="45">
        <f>IF(K533/1048576 &gt;1,K533/1048576," ")</f>
        <v>2362.6314306259155</v>
      </c>
      <c r="N533" s="14">
        <f>IF(K533&gt;999999999,K533/1073741824," ")</f>
        <v>2.3072572564706206</v>
      </c>
      <c r="O533" s="194" t="s">
        <v>32225</v>
      </c>
      <c r="P533" s="197" t="s">
        <v>18464</v>
      </c>
    </row>
    <row r="534" spans="2:16" ht="20.100000000000001" customHeight="1" x14ac:dyDescent="0.3">
      <c r="B534" s="9">
        <v>524</v>
      </c>
      <c r="C534" s="7" t="s">
        <v>38917</v>
      </c>
      <c r="D534" s="7" t="s">
        <v>3425</v>
      </c>
      <c r="E534" s="36" t="s">
        <v>10934</v>
      </c>
      <c r="F534" s="51">
        <v>4.3</v>
      </c>
      <c r="G534" s="9" t="s">
        <v>704</v>
      </c>
      <c r="H534" s="9" t="s">
        <v>3740</v>
      </c>
      <c r="I534" s="9">
        <v>2013</v>
      </c>
      <c r="J534" s="9"/>
      <c r="K534" s="45">
        <v>2187972930</v>
      </c>
      <c r="L534" s="45">
        <f>IF(K534/1024 &gt;1,K534/1024," ")</f>
        <v>2136692.314453125</v>
      </c>
      <c r="M534" s="45">
        <f>IF(K534/1048576 &gt;1,K534/1048576," ")</f>
        <v>2086.6135883331299</v>
      </c>
      <c r="N534" s="14">
        <f>IF(K534&gt;999999999,K534/1073741824," ")</f>
        <v>2.0377085823565722</v>
      </c>
      <c r="O534" s="194" t="s">
        <v>32162</v>
      </c>
      <c r="P534" s="197" t="s">
        <v>18464</v>
      </c>
    </row>
    <row r="535" spans="2:16" ht="20.100000000000001" customHeight="1" x14ac:dyDescent="0.3">
      <c r="B535" s="9">
        <v>525</v>
      </c>
      <c r="C535" s="7" t="s">
        <v>38561</v>
      </c>
      <c r="D535" s="217" t="s">
        <v>11027</v>
      </c>
      <c r="E535" s="254" t="s">
        <v>11028</v>
      </c>
      <c r="F535" s="51">
        <v>6.3</v>
      </c>
      <c r="G535" s="13"/>
      <c r="H535" s="13" t="s">
        <v>4084</v>
      </c>
      <c r="I535" s="9">
        <v>1952</v>
      </c>
      <c r="J535" s="9"/>
      <c r="K535" s="45">
        <v>734932253</v>
      </c>
      <c r="L535" s="45">
        <f>IF(K535/1024 &gt;1,K535/1024," ")</f>
        <v>717707.2783203125</v>
      </c>
      <c r="M535" s="45">
        <f>IF(K535/1048576 &gt;1,K535/1048576," ")</f>
        <v>700.88601398468018</v>
      </c>
      <c r="N535" s="14" t="str">
        <f>IF(K535&gt;999999999,K535/1073741824," ")</f>
        <v xml:space="preserve"> </v>
      </c>
      <c r="O535" s="194" t="s">
        <v>32163</v>
      </c>
      <c r="P535" s="197" t="s">
        <v>18464</v>
      </c>
    </row>
    <row r="536" spans="2:16" ht="20.100000000000001" customHeight="1" x14ac:dyDescent="0.3">
      <c r="B536" s="9">
        <v>526</v>
      </c>
      <c r="C536" s="7" t="s">
        <v>38922</v>
      </c>
      <c r="D536" s="217" t="s">
        <v>1635</v>
      </c>
      <c r="E536" s="254" t="s">
        <v>10938</v>
      </c>
      <c r="F536" s="51">
        <v>7.6</v>
      </c>
      <c r="G536" s="9" t="s">
        <v>704</v>
      </c>
      <c r="H536" s="9" t="s">
        <v>3740</v>
      </c>
      <c r="I536" s="9">
        <v>1995</v>
      </c>
      <c r="J536" s="9"/>
      <c r="K536" s="25">
        <v>4035593939</v>
      </c>
      <c r="L536" s="45">
        <f>IF(K536/1024 &gt;1,K536/1024," ")</f>
        <v>3941009.7060546875</v>
      </c>
      <c r="M536" s="45">
        <f>IF(K536/1048576 &gt;1,K536/1048576," ")</f>
        <v>3848.6422910690308</v>
      </c>
      <c r="N536" s="14">
        <f>IF(K536&gt;999999999,K536/1073741824," ")</f>
        <v>3.7584397373721004</v>
      </c>
      <c r="O536" s="194" t="s">
        <v>32168</v>
      </c>
      <c r="P536" s="197" t="s">
        <v>18464</v>
      </c>
    </row>
    <row r="537" spans="2:16" ht="20.100000000000001" customHeight="1" x14ac:dyDescent="0.3">
      <c r="B537" s="9">
        <v>527</v>
      </c>
      <c r="C537" s="7" t="s">
        <v>38918</v>
      </c>
      <c r="D537" s="217" t="s">
        <v>1636</v>
      </c>
      <c r="E537" s="254" t="s">
        <v>10935</v>
      </c>
      <c r="F537" s="51">
        <v>7</v>
      </c>
      <c r="G537" s="9" t="s">
        <v>704</v>
      </c>
      <c r="H537" s="9" t="s">
        <v>3740</v>
      </c>
      <c r="I537" s="9">
        <v>1999</v>
      </c>
      <c r="J537" s="9"/>
      <c r="K537" s="45">
        <v>1591780374</v>
      </c>
      <c r="L537" s="45">
        <f>IF(K537/1024 &gt;1,K537/1024," ")</f>
        <v>1554473.021484375</v>
      </c>
      <c r="M537" s="45">
        <f>IF(K537/1048576 &gt;1,K537/1048576," ")</f>
        <v>1518.040060043335</v>
      </c>
      <c r="N537" s="14">
        <f>IF(K537&gt;999999999,K537/1073741824," ")</f>
        <v>1.4824609961360693</v>
      </c>
      <c r="O537" s="194" t="s">
        <v>32164</v>
      </c>
      <c r="P537" s="197" t="s">
        <v>18464</v>
      </c>
    </row>
    <row r="538" spans="2:16" ht="20.100000000000001" customHeight="1" x14ac:dyDescent="0.3">
      <c r="B538" s="9">
        <v>528</v>
      </c>
      <c r="C538" s="17" t="s">
        <v>38919</v>
      </c>
      <c r="D538" s="178" t="s">
        <v>250</v>
      </c>
      <c r="E538" s="254" t="s">
        <v>10936</v>
      </c>
      <c r="F538" s="51">
        <v>7.9</v>
      </c>
      <c r="G538" s="21" t="s">
        <v>704</v>
      </c>
      <c r="H538" s="21" t="s">
        <v>3740</v>
      </c>
      <c r="I538" s="21">
        <v>2010</v>
      </c>
      <c r="J538" s="21"/>
      <c r="K538" s="45">
        <v>1720932566</v>
      </c>
      <c r="L538" s="45">
        <f>IF(K538/1024 &gt;1,K538/1024," ")</f>
        <v>1680598.208984375</v>
      </c>
      <c r="M538" s="45">
        <f>IF(K538/1048576 &gt;1,K538/1048576," ")</f>
        <v>1641.2091884613037</v>
      </c>
      <c r="N538" s="14">
        <f>IF(K538&gt;999999999,K538/1073741824," ")</f>
        <v>1.6027433481067419</v>
      </c>
      <c r="O538" s="194" t="s">
        <v>32165</v>
      </c>
      <c r="P538" s="197" t="s">
        <v>18464</v>
      </c>
    </row>
    <row r="539" spans="2:16" ht="20.100000000000001" customHeight="1" x14ac:dyDescent="0.3">
      <c r="B539" s="9">
        <v>529</v>
      </c>
      <c r="C539" s="28" t="s">
        <v>38920</v>
      </c>
      <c r="D539" s="217" t="s">
        <v>3703</v>
      </c>
      <c r="E539" s="254" t="s">
        <v>10937</v>
      </c>
      <c r="F539" s="51">
        <v>6.8</v>
      </c>
      <c r="G539" s="9" t="s">
        <v>704</v>
      </c>
      <c r="H539" s="9" t="s">
        <v>3745</v>
      </c>
      <c r="I539" s="9">
        <v>2013</v>
      </c>
      <c r="J539" s="9"/>
      <c r="K539" s="45">
        <v>459329881</v>
      </c>
      <c r="L539" s="45">
        <f>IF(K539/1024 &gt;1,K539/1024," ")</f>
        <v>448564.3369140625</v>
      </c>
      <c r="M539" s="45">
        <f>IF(K539/1048576 &gt;1,K539/1048576," ")</f>
        <v>438.05111026763916</v>
      </c>
      <c r="N539" s="14" t="str">
        <f>IF(K539&gt;999999999,K539/1073741824," ")</f>
        <v xml:space="preserve"> </v>
      </c>
      <c r="O539" s="194" t="s">
        <v>32166</v>
      </c>
      <c r="P539" s="197" t="s">
        <v>18464</v>
      </c>
    </row>
    <row r="540" spans="2:16" ht="20.100000000000001" customHeight="1" x14ac:dyDescent="0.3">
      <c r="B540" s="9">
        <v>530</v>
      </c>
      <c r="C540" s="7" t="s">
        <v>38921</v>
      </c>
      <c r="D540" s="217" t="s">
        <v>5391</v>
      </c>
      <c r="E540" s="36" t="s">
        <v>10940</v>
      </c>
      <c r="F540" s="49">
        <v>6.3</v>
      </c>
      <c r="G540" s="9" t="s">
        <v>704</v>
      </c>
      <c r="H540" s="9" t="s">
        <v>3740</v>
      </c>
      <c r="I540" s="9">
        <v>2014</v>
      </c>
      <c r="J540" s="9"/>
      <c r="K540" s="45">
        <v>967365558</v>
      </c>
      <c r="L540" s="45">
        <f>IF(K540/1024 &gt;1,K540/1024," ")</f>
        <v>944692.927734375</v>
      </c>
      <c r="M540" s="45">
        <f>IF(K540/1048576 &gt;1,K540/1048576," ")</f>
        <v>922.55168724060059</v>
      </c>
      <c r="N540" s="14" t="str">
        <f>IF(K540&gt;999999999,K540/1073741824," ")</f>
        <v xml:space="preserve"> </v>
      </c>
      <c r="O540" s="194" t="s">
        <v>32167</v>
      </c>
      <c r="P540" s="197" t="s">
        <v>18464</v>
      </c>
    </row>
    <row r="541" spans="2:16" ht="20.100000000000001" customHeight="1" x14ac:dyDescent="0.3">
      <c r="B541" s="9">
        <v>531</v>
      </c>
      <c r="C541" s="28" t="s">
        <v>38924</v>
      </c>
      <c r="D541" s="177" t="s">
        <v>7194</v>
      </c>
      <c r="E541" s="36" t="s">
        <v>10941</v>
      </c>
      <c r="F541" s="49">
        <v>5.7</v>
      </c>
      <c r="G541" s="49" t="s">
        <v>704</v>
      </c>
      <c r="H541" s="13" t="s">
        <v>5878</v>
      </c>
      <c r="I541" s="9">
        <v>2016</v>
      </c>
      <c r="J541" s="9"/>
      <c r="K541" s="45">
        <v>4488311972</v>
      </c>
      <c r="L541" s="45">
        <f>IF(K541/1024 &gt;1,K541/1024," ")</f>
        <v>4383117.16015625</v>
      </c>
      <c r="M541" s="45">
        <f>IF(K541/1048576 &gt;1,K541/1048576," ")</f>
        <v>4280.3878517150879</v>
      </c>
      <c r="N541" s="14">
        <f>IF(K541&gt;999999999,K541/1073741824," ")</f>
        <v>4.1800662614405155</v>
      </c>
      <c r="O541" s="194" t="s">
        <v>32170</v>
      </c>
      <c r="P541" s="197" t="s">
        <v>18464</v>
      </c>
    </row>
    <row r="542" spans="2:16" ht="20.100000000000001" customHeight="1" x14ac:dyDescent="0.3">
      <c r="B542" s="9">
        <v>532</v>
      </c>
      <c r="C542" s="7" t="s">
        <v>38923</v>
      </c>
      <c r="D542" s="182" t="s">
        <v>7865</v>
      </c>
      <c r="E542" s="36" t="s">
        <v>10939</v>
      </c>
      <c r="F542" s="81">
        <v>4.8</v>
      </c>
      <c r="G542" s="13" t="s">
        <v>704</v>
      </c>
      <c r="H542" s="13" t="s">
        <v>5892</v>
      </c>
      <c r="I542" s="79">
        <v>2017</v>
      </c>
      <c r="J542" s="79"/>
      <c r="K542" s="73">
        <v>1328477012</v>
      </c>
      <c r="L542" s="45">
        <f>IF(K542/1024 &gt;1,K542/1024," ")</f>
        <v>1297340.83203125</v>
      </c>
      <c r="M542" s="45">
        <f>IF(K542/1048576 &gt;1,K542/1048576," ")</f>
        <v>1266.9344062805176</v>
      </c>
      <c r="N542" s="14">
        <f>IF(K542&gt;999999999,K542/1073741824," ")</f>
        <v>1.2372406311333179</v>
      </c>
      <c r="O542" s="194" t="s">
        <v>32169</v>
      </c>
      <c r="P542" s="197" t="s">
        <v>18464</v>
      </c>
    </row>
    <row r="543" spans="2:16" ht="20.100000000000001" customHeight="1" x14ac:dyDescent="0.3">
      <c r="B543" s="9">
        <v>533</v>
      </c>
      <c r="C543" s="7" t="s">
        <v>38925</v>
      </c>
      <c r="D543" s="217" t="s">
        <v>3622</v>
      </c>
      <c r="E543" s="36" t="s">
        <v>10942</v>
      </c>
      <c r="F543" s="51">
        <v>5.3</v>
      </c>
      <c r="G543" s="9" t="s">
        <v>704</v>
      </c>
      <c r="H543" s="9" t="s">
        <v>4256</v>
      </c>
      <c r="I543" s="9">
        <v>2013</v>
      </c>
      <c r="J543" s="9"/>
      <c r="K543" s="45">
        <v>4186411979</v>
      </c>
      <c r="L543" s="45">
        <f>IF(K543/1024 &gt;1,K543/1024," ")</f>
        <v>4088292.9482421875</v>
      </c>
      <c r="M543" s="45">
        <f>IF(K543/1048576 &gt;1,K543/1048576," ")</f>
        <v>3992.4735822677612</v>
      </c>
      <c r="N543" s="14">
        <f>IF(K543&gt;999999999,K543/1073741824," ")</f>
        <v>3.8988999826833606</v>
      </c>
      <c r="O543" s="194" t="s">
        <v>31839</v>
      </c>
      <c r="P543" s="197" t="s">
        <v>18464</v>
      </c>
    </row>
    <row r="544" spans="2:16" ht="20.100000000000001" customHeight="1" x14ac:dyDescent="0.3">
      <c r="B544" s="9">
        <v>534</v>
      </c>
      <c r="C544" s="7" t="s">
        <v>38926</v>
      </c>
      <c r="D544" s="217" t="s">
        <v>3576</v>
      </c>
      <c r="E544" s="36" t="s">
        <v>10943</v>
      </c>
      <c r="F544" s="51">
        <v>6.1</v>
      </c>
      <c r="G544" s="9" t="s">
        <v>704</v>
      </c>
      <c r="H544" s="9" t="s">
        <v>3783</v>
      </c>
      <c r="I544" s="9">
        <v>2011</v>
      </c>
      <c r="J544" s="9"/>
      <c r="K544" s="45">
        <v>3579664311</v>
      </c>
      <c r="L544" s="45">
        <f>IF(K544/1024 &gt;1,K544/1024," ")</f>
        <v>3495765.9287109375</v>
      </c>
      <c r="M544" s="45">
        <f>IF(K544/1048576 &gt;1,K544/1048576," ")</f>
        <v>3413.8339147567749</v>
      </c>
      <c r="N544" s="14">
        <f>IF(K544&gt;999999999,K544/1073741824," ")</f>
        <v>3.333822182379663</v>
      </c>
      <c r="O544" s="194" t="s">
        <v>32171</v>
      </c>
      <c r="P544" s="197" t="s">
        <v>18464</v>
      </c>
    </row>
    <row r="545" spans="2:16" ht="20.100000000000001" customHeight="1" x14ac:dyDescent="0.3">
      <c r="B545" s="9">
        <v>535</v>
      </c>
      <c r="C545" s="7" t="s">
        <v>38927</v>
      </c>
      <c r="D545" s="217" t="s">
        <v>1275</v>
      </c>
      <c r="E545" s="36" t="s">
        <v>10944</v>
      </c>
      <c r="F545" s="51">
        <v>7.9</v>
      </c>
      <c r="G545" s="9" t="s">
        <v>704</v>
      </c>
      <c r="H545" s="9" t="s">
        <v>3740</v>
      </c>
      <c r="I545" s="9">
        <v>2009</v>
      </c>
      <c r="J545" s="9"/>
      <c r="K545" s="45">
        <v>8259645609</v>
      </c>
      <c r="L545" s="45">
        <f>IF(K545/1024 &gt;1,K545/1024," ")</f>
        <v>8066060.1650390625</v>
      </c>
      <c r="M545" s="45">
        <f>IF(K545/1048576 &gt;1,K545/1048576," ")</f>
        <v>7877.0118799209595</v>
      </c>
      <c r="N545" s="14">
        <f>IF(K545&gt;999999999,K545/1073741824," ")</f>
        <v>7.692394413985312</v>
      </c>
      <c r="O545" s="194" t="s">
        <v>32172</v>
      </c>
      <c r="P545" s="197" t="s">
        <v>18464</v>
      </c>
    </row>
    <row r="546" spans="2:16" ht="20.100000000000001" customHeight="1" x14ac:dyDescent="0.3">
      <c r="B546" s="9">
        <v>536</v>
      </c>
      <c r="C546" s="48" t="s">
        <v>38928</v>
      </c>
      <c r="D546" s="177" t="s">
        <v>5933</v>
      </c>
      <c r="E546" s="36" t="s">
        <v>10946</v>
      </c>
      <c r="F546" s="49">
        <v>5</v>
      </c>
      <c r="G546" s="9" t="s">
        <v>704</v>
      </c>
      <c r="H546" s="9" t="s">
        <v>5871</v>
      </c>
      <c r="I546" s="9">
        <v>2015</v>
      </c>
      <c r="J546" s="9"/>
      <c r="K546" s="45">
        <v>3824425134</v>
      </c>
      <c r="L546" s="45">
        <f>IF(K546/1024 &gt;1,K546/1024," ")</f>
        <v>3734790.169921875</v>
      </c>
      <c r="M546" s="45">
        <f>IF(K546/1048576 &gt;1,K546/1048576," ")</f>
        <v>3647.2560253143311</v>
      </c>
      <c r="N546" s="14">
        <f>IF(K546&gt;999999999,K546/1073741824," ")</f>
        <v>3.5617734622210264</v>
      </c>
      <c r="O546" s="194" t="s">
        <v>32173</v>
      </c>
      <c r="P546" s="197" t="s">
        <v>18464</v>
      </c>
    </row>
    <row r="547" spans="2:16" ht="20.100000000000001" customHeight="1" x14ac:dyDescent="0.3">
      <c r="B547" s="9">
        <v>537</v>
      </c>
      <c r="C547" s="12" t="s">
        <v>34162</v>
      </c>
      <c r="D547" s="261" t="s">
        <v>33927</v>
      </c>
      <c r="E547" s="36" t="s">
        <v>33928</v>
      </c>
      <c r="F547" s="131">
        <v>5</v>
      </c>
      <c r="G547" s="13"/>
      <c r="H547" s="13" t="s">
        <v>3745</v>
      </c>
      <c r="I547" s="79">
        <v>2020</v>
      </c>
      <c r="J547" s="79"/>
      <c r="K547" s="73">
        <v>2659921920</v>
      </c>
      <c r="L547" s="45">
        <f>IF(K547/1024 &gt;1,K547/1024," ")</f>
        <v>2597580</v>
      </c>
      <c r="M547" s="45">
        <f>IF(K547/1048576 &gt;1,K547/1048576," ")</f>
        <v>2536.69921875</v>
      </c>
      <c r="N547" s="14">
        <f>IF(K547&gt;999999999,K547/1073741824," ")</f>
        <v>2.4772453308105469</v>
      </c>
      <c r="O547" s="223" t="s">
        <v>33929</v>
      </c>
      <c r="P547" s="198"/>
    </row>
    <row r="548" spans="2:16" ht="20.100000000000001" customHeight="1" x14ac:dyDescent="0.3">
      <c r="B548" s="9">
        <v>538</v>
      </c>
      <c r="C548" s="7" t="s">
        <v>38929</v>
      </c>
      <c r="D548" s="177" t="s">
        <v>7305</v>
      </c>
      <c r="E548" s="36" t="s">
        <v>10945</v>
      </c>
      <c r="F548" s="49">
        <v>6.8</v>
      </c>
      <c r="G548" s="49" t="s">
        <v>704</v>
      </c>
      <c r="H548" s="13" t="s">
        <v>5878</v>
      </c>
      <c r="I548" s="9">
        <v>2016</v>
      </c>
      <c r="J548" s="9"/>
      <c r="K548" s="45">
        <v>4593412912</v>
      </c>
      <c r="L548" s="45">
        <f>IF(K548/1024 &gt;1,K548/1024," ")</f>
        <v>4485754.796875</v>
      </c>
      <c r="M548" s="45">
        <f>IF(K548/1048576 &gt;1,K548/1048576," ")</f>
        <v>4380.6199188232422</v>
      </c>
      <c r="N548" s="14">
        <f>IF(K548&gt;999999999,K548/1073741824," ")</f>
        <v>4.2779491394758224</v>
      </c>
      <c r="O548" s="194" t="s">
        <v>32174</v>
      </c>
      <c r="P548" s="197" t="s">
        <v>18464</v>
      </c>
    </row>
    <row r="549" spans="2:16" ht="20.100000000000001" customHeight="1" x14ac:dyDescent="0.3">
      <c r="B549" s="9">
        <v>539</v>
      </c>
      <c r="C549" s="7" t="s">
        <v>38562</v>
      </c>
      <c r="D549" s="217" t="s">
        <v>1637</v>
      </c>
      <c r="E549" s="36" t="s">
        <v>10947</v>
      </c>
      <c r="F549" s="51">
        <v>5.2</v>
      </c>
      <c r="G549" s="9"/>
      <c r="H549" s="9" t="s">
        <v>4176</v>
      </c>
      <c r="I549" s="9">
        <v>2005</v>
      </c>
      <c r="J549" s="9"/>
      <c r="K549" s="45">
        <v>733982720</v>
      </c>
      <c r="L549" s="45">
        <f>IF(K549/1024 &gt;1,K549/1024," ")</f>
        <v>716780</v>
      </c>
      <c r="M549" s="45">
        <f>IF(K549/1048576 &gt;1,K549/1048576," ")</f>
        <v>699.98046875</v>
      </c>
      <c r="N549" s="14" t="str">
        <f>IF(K549&gt;999999999,K549/1073741824," ")</f>
        <v xml:space="preserve"> </v>
      </c>
      <c r="O549" s="194" t="s">
        <v>32175</v>
      </c>
      <c r="P549" s="197" t="s">
        <v>18464</v>
      </c>
    </row>
    <row r="550" spans="2:16" ht="20.100000000000001" customHeight="1" x14ac:dyDescent="0.3">
      <c r="B550" s="9">
        <v>540</v>
      </c>
      <c r="C550" s="7" t="s">
        <v>38563</v>
      </c>
      <c r="D550" s="217" t="s">
        <v>1638</v>
      </c>
      <c r="E550" s="36" t="s">
        <v>10948</v>
      </c>
      <c r="F550" s="51">
        <v>4.0999999999999996</v>
      </c>
      <c r="G550" s="13"/>
      <c r="H550" s="13" t="s">
        <v>3982</v>
      </c>
      <c r="I550" s="9">
        <v>2008</v>
      </c>
      <c r="J550" s="9"/>
      <c r="K550" s="45">
        <v>1469051264</v>
      </c>
      <c r="L550" s="45">
        <f>IF(K550/1024 &gt;1,K550/1024," ")</f>
        <v>1434620.375</v>
      </c>
      <c r="M550" s="45">
        <f>IF(K550/1048576 &gt;1,K550/1048576," ")</f>
        <v>1400.9964599609375</v>
      </c>
      <c r="N550" s="14">
        <f>IF(K550&gt;999999999,K550/1073741824," ")</f>
        <v>1.368160605430603</v>
      </c>
      <c r="O550" s="194" t="s">
        <v>32177</v>
      </c>
      <c r="P550" s="197" t="s">
        <v>18464</v>
      </c>
    </row>
    <row r="551" spans="2:16" ht="20.100000000000001" customHeight="1" x14ac:dyDescent="0.3">
      <c r="B551" s="9">
        <v>541</v>
      </c>
      <c r="C551" s="20" t="s">
        <v>38564</v>
      </c>
      <c r="D551" s="157" t="s">
        <v>8423</v>
      </c>
      <c r="E551" s="36" t="s">
        <v>10950</v>
      </c>
      <c r="F551" s="81">
        <v>4.5</v>
      </c>
      <c r="G551" s="13"/>
      <c r="H551" s="13" t="s">
        <v>3750</v>
      </c>
      <c r="I551" s="79">
        <v>2017</v>
      </c>
      <c r="J551" s="79"/>
      <c r="K551" s="73">
        <v>1690652672</v>
      </c>
      <c r="L551" s="45">
        <f>IF(K551/1024 &gt;1,K551/1024," ")</f>
        <v>1651028</v>
      </c>
      <c r="M551" s="45">
        <f>IF(K551/1048576 &gt;1,K551/1048576," ")</f>
        <v>1612.33203125</v>
      </c>
      <c r="N551" s="14">
        <f>IF(K551&gt;999999999,K551/1073741824," ")</f>
        <v>1.5745429992675781</v>
      </c>
      <c r="O551" s="194" t="s">
        <v>32178</v>
      </c>
      <c r="P551" s="197" t="s">
        <v>18464</v>
      </c>
    </row>
    <row r="552" spans="2:16" ht="20.100000000000001" customHeight="1" x14ac:dyDescent="0.3">
      <c r="B552" s="9">
        <v>542</v>
      </c>
      <c r="C552" s="7" t="s">
        <v>38565</v>
      </c>
      <c r="D552" s="217" t="s">
        <v>1639</v>
      </c>
      <c r="E552" s="36" t="s">
        <v>10952</v>
      </c>
      <c r="F552" s="51">
        <v>5.5</v>
      </c>
      <c r="G552" s="9"/>
      <c r="H552" s="9" t="s">
        <v>4096</v>
      </c>
      <c r="I552" s="9">
        <v>1974</v>
      </c>
      <c r="J552" s="9"/>
      <c r="K552" s="45">
        <v>716170240</v>
      </c>
      <c r="L552" s="45">
        <f>IF(K552/1024 &gt;1,K552/1024," ")</f>
        <v>699385</v>
      </c>
      <c r="M552" s="45">
        <f>IF(K552/1048576 &gt;1,K552/1048576," ")</f>
        <v>682.9931640625</v>
      </c>
      <c r="N552" s="14" t="str">
        <f>IF(K552&gt;999999999,K552/1073741824," ")</f>
        <v xml:space="preserve"> </v>
      </c>
      <c r="O552" s="194" t="s">
        <v>32179</v>
      </c>
      <c r="P552" s="197" t="s">
        <v>18464</v>
      </c>
    </row>
    <row r="553" spans="2:16" ht="20.100000000000001" customHeight="1" x14ac:dyDescent="0.3">
      <c r="B553" s="9">
        <v>543</v>
      </c>
      <c r="C553" s="20" t="s">
        <v>34013</v>
      </c>
      <c r="D553" s="261" t="s">
        <v>34010</v>
      </c>
      <c r="E553" s="36" t="s">
        <v>34011</v>
      </c>
      <c r="F553" s="131">
        <v>6.1</v>
      </c>
      <c r="G553" s="13" t="s">
        <v>704</v>
      </c>
      <c r="H553" s="13" t="s">
        <v>3740</v>
      </c>
      <c r="I553" s="79">
        <v>2021</v>
      </c>
      <c r="J553" s="79"/>
      <c r="K553" s="73">
        <v>3867054080</v>
      </c>
      <c r="L553" s="45">
        <f>IF(K553/1024 &gt;1,K553/1024," ")</f>
        <v>3776420</v>
      </c>
      <c r="M553" s="45">
        <f>IF(K553/1048576 &gt;1,K553/1048576," ")</f>
        <v>3687.91015625</v>
      </c>
      <c r="N553" s="14">
        <f>IF(K553&gt;999999999,K553/1073741824," ")</f>
        <v>3.6014747619628906</v>
      </c>
      <c r="O553" s="223" t="s">
        <v>34012</v>
      </c>
      <c r="P553" s="198" t="s">
        <v>18464</v>
      </c>
    </row>
    <row r="554" spans="2:16" ht="20.100000000000001" customHeight="1" x14ac:dyDescent="0.3">
      <c r="B554" s="9">
        <v>544</v>
      </c>
      <c r="C554" s="7" t="s">
        <v>6927</v>
      </c>
      <c r="D554" s="218"/>
      <c r="E554" s="7"/>
      <c r="F554" s="49"/>
      <c r="G554" s="13"/>
      <c r="H554" s="13" t="s">
        <v>4192</v>
      </c>
      <c r="I554" s="9">
        <v>1951</v>
      </c>
      <c r="J554" s="9"/>
      <c r="K554" s="45">
        <v>783875904</v>
      </c>
      <c r="L554" s="45">
        <f>IF(K554/1024 &gt;1,K554/1024," ")</f>
        <v>765503.8125</v>
      </c>
      <c r="M554" s="45">
        <f>IF(K554/1048576 &gt;1,K554/1048576," ")</f>
        <v>747.56231689453125</v>
      </c>
      <c r="N554" s="14" t="str">
        <f>IF(K554&gt;999999999,K554/1073741824," ")</f>
        <v xml:space="preserve"> </v>
      </c>
    </row>
    <row r="555" spans="2:16" ht="20.100000000000001" customHeight="1" x14ac:dyDescent="0.3">
      <c r="B555" s="9">
        <v>545</v>
      </c>
      <c r="C555" s="7" t="s">
        <v>38931</v>
      </c>
      <c r="D555" s="217" t="s">
        <v>1641</v>
      </c>
      <c r="E555" s="36" t="s">
        <v>10953</v>
      </c>
      <c r="F555" s="51">
        <v>5.8</v>
      </c>
      <c r="G555" s="9" t="s">
        <v>704</v>
      </c>
      <c r="H555" s="9" t="s">
        <v>3740</v>
      </c>
      <c r="I555" s="9">
        <v>2011</v>
      </c>
      <c r="J555" s="9"/>
      <c r="K555" s="45">
        <v>3701422955</v>
      </c>
      <c r="L555" s="45">
        <f>IF(K555/1024 &gt;1,K555/1024," ")</f>
        <v>3614670.8544921875</v>
      </c>
      <c r="M555" s="45">
        <f>IF(K555/1048576 &gt;1,K555/1048576," ")</f>
        <v>3529.9520063400269</v>
      </c>
      <c r="N555" s="14">
        <f>IF(K555&gt;999999999,K555/1073741824," ")</f>
        <v>3.4472187561914325</v>
      </c>
      <c r="O555" s="194" t="s">
        <v>32181</v>
      </c>
      <c r="P555" s="197" t="s">
        <v>18464</v>
      </c>
    </row>
    <row r="556" spans="2:16" ht="20.100000000000001" customHeight="1" x14ac:dyDescent="0.3">
      <c r="B556" s="9">
        <v>546</v>
      </c>
      <c r="C556" s="17" t="s">
        <v>38567</v>
      </c>
      <c r="D556" s="217" t="s">
        <v>1640</v>
      </c>
      <c r="E556" s="36" t="s">
        <v>10954</v>
      </c>
      <c r="F556" s="51">
        <v>4.8</v>
      </c>
      <c r="G556" s="13"/>
      <c r="H556" s="13" t="s">
        <v>3742</v>
      </c>
      <c r="I556" s="9">
        <v>2004</v>
      </c>
      <c r="J556" s="9"/>
      <c r="K556" s="45">
        <v>1584218436</v>
      </c>
      <c r="L556" s="45">
        <f>IF(K556/1024 &gt;1,K556/1024," ")</f>
        <v>1547088.31640625</v>
      </c>
      <c r="M556" s="45">
        <f>IF(K556/1048576 &gt;1,K556/1048576," ")</f>
        <v>1510.8284339904785</v>
      </c>
      <c r="N556" s="14">
        <f>IF(K556&gt;999999999,K556/1073741824," ")</f>
        <v>1.4754183925688267</v>
      </c>
      <c r="O556" s="194" t="s">
        <v>32182</v>
      </c>
      <c r="P556" s="197" t="s">
        <v>18464</v>
      </c>
    </row>
    <row r="557" spans="2:16" ht="20.100000000000001" customHeight="1" x14ac:dyDescent="0.3">
      <c r="B557" s="9">
        <v>547</v>
      </c>
      <c r="C557" s="7" t="s">
        <v>38568</v>
      </c>
      <c r="D557" s="217" t="s">
        <v>1835</v>
      </c>
      <c r="E557" s="36" t="s">
        <v>10955</v>
      </c>
      <c r="F557" s="51">
        <v>3.6</v>
      </c>
      <c r="G557" s="9"/>
      <c r="H557" s="9" t="s">
        <v>4159</v>
      </c>
      <c r="I557" s="9"/>
      <c r="J557" s="9"/>
      <c r="K557" s="45">
        <v>699924480</v>
      </c>
      <c r="L557" s="45">
        <f>IF(K557/1024 &gt;1,K557/1024," ")</f>
        <v>683520</v>
      </c>
      <c r="M557" s="45">
        <f>IF(K557/1048576 &gt;1,K557/1048576," ")</f>
        <v>667.5</v>
      </c>
      <c r="N557" s="14" t="str">
        <f>IF(K557&gt;999999999,K557/1073741824," ")</f>
        <v xml:space="preserve"> </v>
      </c>
      <c r="O557" s="194" t="s">
        <v>32183</v>
      </c>
      <c r="P557" s="197" t="s">
        <v>18464</v>
      </c>
    </row>
    <row r="558" spans="2:16" ht="20.100000000000001" customHeight="1" x14ac:dyDescent="0.3">
      <c r="B558" s="9">
        <v>548</v>
      </c>
      <c r="C558" s="48" t="s">
        <v>38932</v>
      </c>
      <c r="D558" s="177" t="s">
        <v>6683</v>
      </c>
      <c r="E558" s="36" t="s">
        <v>10956</v>
      </c>
      <c r="F558" s="49">
        <v>7.1</v>
      </c>
      <c r="G558" s="49" t="s">
        <v>704</v>
      </c>
      <c r="H558" s="9" t="s">
        <v>5878</v>
      </c>
      <c r="I558" s="9">
        <v>2016</v>
      </c>
      <c r="J558" s="9"/>
      <c r="K558" s="45">
        <v>4402274860</v>
      </c>
      <c r="L558" s="45">
        <f>IF(K558/1024 &gt;1,K558/1024," ")</f>
        <v>4299096.54296875</v>
      </c>
      <c r="M558" s="45">
        <f>IF(K558/1048576 &gt;1,K558/1048576," ")</f>
        <v>4198.3364677429199</v>
      </c>
      <c r="N558" s="14">
        <f>IF(K558&gt;999999999,K558/1073741824," ")</f>
        <v>4.0999379567801952</v>
      </c>
      <c r="O558" s="194" t="s">
        <v>32184</v>
      </c>
      <c r="P558" s="197" t="s">
        <v>18464</v>
      </c>
    </row>
    <row r="559" spans="2:16" ht="20.100000000000001" customHeight="1" x14ac:dyDescent="0.3">
      <c r="B559" s="9">
        <v>549</v>
      </c>
      <c r="L559" s="45" t="str">
        <f t="shared" ref="L559" si="0">IF(K559/1024 &gt;1,K559/1024," ")</f>
        <v xml:space="preserve"> </v>
      </c>
      <c r="M559" s="45" t="str">
        <f t="shared" ref="M559" si="1">IF(K559/1048576 &gt;1,K559/1048576," ")</f>
        <v xml:space="preserve"> </v>
      </c>
      <c r="N559" s="14" t="str">
        <f t="shared" ref="N559" si="2">IF(K559&gt;999999999,K559/1073741824," ")</f>
        <v xml:space="preserve"> </v>
      </c>
    </row>
    <row r="560" spans="2:16" ht="20.100000000000001" customHeight="1" x14ac:dyDescent="0.3">
      <c r="B560" s="9">
        <v>550</v>
      </c>
    </row>
    <row r="561" spans="2:2" ht="20.100000000000001" customHeight="1" x14ac:dyDescent="0.3">
      <c r="B561" s="9">
        <v>551</v>
      </c>
    </row>
    <row r="562" spans="2:2" ht="20.100000000000001" customHeight="1" x14ac:dyDescent="0.3">
      <c r="B562" s="9">
        <v>552</v>
      </c>
    </row>
    <row r="563" spans="2:2" ht="20.100000000000001" customHeight="1" x14ac:dyDescent="0.3">
      <c r="B563" s="9">
        <v>553</v>
      </c>
    </row>
    <row r="564" spans="2:2" ht="20.100000000000001" customHeight="1" x14ac:dyDescent="0.3">
      <c r="B564" s="9">
        <v>554</v>
      </c>
    </row>
    <row r="565" spans="2:2" ht="20.100000000000001" customHeight="1" x14ac:dyDescent="0.3">
      <c r="B565" s="9">
        <v>555</v>
      </c>
    </row>
    <row r="566" spans="2:2" ht="20.100000000000001" customHeight="1" x14ac:dyDescent="0.3">
      <c r="B566" s="9">
        <v>556</v>
      </c>
    </row>
    <row r="567" spans="2:2" ht="20.100000000000001" customHeight="1" x14ac:dyDescent="0.3">
      <c r="B567" s="9">
        <v>557</v>
      </c>
    </row>
    <row r="568" spans="2:2" ht="20.100000000000001" customHeight="1" x14ac:dyDescent="0.3">
      <c r="B568" s="9">
        <v>558</v>
      </c>
    </row>
    <row r="569" spans="2:2" ht="20.100000000000001" customHeight="1" x14ac:dyDescent="0.3">
      <c r="B569" s="9">
        <v>559</v>
      </c>
    </row>
    <row r="570" spans="2:2" ht="20.100000000000001" customHeight="1" x14ac:dyDescent="0.3">
      <c r="B570" s="9">
        <v>560</v>
      </c>
    </row>
    <row r="571" spans="2:2" ht="20.100000000000001" customHeight="1" x14ac:dyDescent="0.3">
      <c r="B571" s="9">
        <v>561</v>
      </c>
    </row>
    <row r="572" spans="2:2" ht="20.100000000000001" customHeight="1" x14ac:dyDescent="0.3">
      <c r="B572" s="9">
        <v>562</v>
      </c>
    </row>
    <row r="573" spans="2:2" ht="20.100000000000001" customHeight="1" x14ac:dyDescent="0.3">
      <c r="B573" s="9">
        <v>563</v>
      </c>
    </row>
    <row r="574" spans="2:2" ht="20.100000000000001" customHeight="1" x14ac:dyDescent="0.3">
      <c r="B574" s="9">
        <v>564</v>
      </c>
    </row>
    <row r="575" spans="2:2" ht="20.100000000000001" customHeight="1" x14ac:dyDescent="0.3">
      <c r="B575" s="9">
        <v>565</v>
      </c>
    </row>
    <row r="576" spans="2:2" ht="20.100000000000001" customHeight="1" x14ac:dyDescent="0.3">
      <c r="B576" s="9">
        <v>566</v>
      </c>
    </row>
    <row r="577" spans="2:2" ht="20.100000000000001" customHeight="1" x14ac:dyDescent="0.3">
      <c r="B577" s="9">
        <v>567</v>
      </c>
    </row>
    <row r="578" spans="2:2" ht="20.100000000000001" customHeight="1" x14ac:dyDescent="0.3">
      <c r="B578" s="9">
        <v>568</v>
      </c>
    </row>
    <row r="579" spans="2:2" ht="20.100000000000001" customHeight="1" x14ac:dyDescent="0.3">
      <c r="B579" s="9">
        <v>569</v>
      </c>
    </row>
    <row r="580" spans="2:2" ht="20.100000000000001" customHeight="1" x14ac:dyDescent="0.3">
      <c r="B580" s="9">
        <v>570</v>
      </c>
    </row>
    <row r="581" spans="2:2" ht="20.100000000000001" customHeight="1" x14ac:dyDescent="0.3">
      <c r="B581" s="9">
        <v>571</v>
      </c>
    </row>
    <row r="582" spans="2:2" ht="20.100000000000001" customHeight="1" x14ac:dyDescent="0.3">
      <c r="B582" s="9">
        <v>572</v>
      </c>
    </row>
    <row r="583" spans="2:2" ht="20.100000000000001" customHeight="1" x14ac:dyDescent="0.3">
      <c r="B583" s="9">
        <v>573</v>
      </c>
    </row>
    <row r="584" spans="2:2" ht="20.100000000000001" customHeight="1" x14ac:dyDescent="0.3">
      <c r="B584" s="9">
        <v>574</v>
      </c>
    </row>
    <row r="585" spans="2:2" ht="20.100000000000001" customHeight="1" x14ac:dyDescent="0.3">
      <c r="B585" s="9">
        <v>575</v>
      </c>
    </row>
    <row r="586" spans="2:2" ht="20.100000000000001" customHeight="1" x14ac:dyDescent="0.3">
      <c r="B586" s="9">
        <v>576</v>
      </c>
    </row>
    <row r="587" spans="2:2" ht="20.100000000000001" customHeight="1" x14ac:dyDescent="0.3">
      <c r="B587" s="9">
        <v>577</v>
      </c>
    </row>
    <row r="588" spans="2:2" ht="20.100000000000001" customHeight="1" x14ac:dyDescent="0.3">
      <c r="B588" s="9">
        <v>578</v>
      </c>
    </row>
    <row r="589" spans="2:2" ht="20.100000000000001" customHeight="1" x14ac:dyDescent="0.3">
      <c r="B589" s="9">
        <v>579</v>
      </c>
    </row>
    <row r="590" spans="2:2" ht="20.100000000000001" customHeight="1" x14ac:dyDescent="0.3">
      <c r="B590" s="9">
        <v>580</v>
      </c>
    </row>
    <row r="591" spans="2:2" ht="20.100000000000001" customHeight="1" x14ac:dyDescent="0.3">
      <c r="B591" s="9">
        <v>581</v>
      </c>
    </row>
    <row r="592" spans="2:2" ht="20.100000000000001" customHeight="1" x14ac:dyDescent="0.3">
      <c r="B592" s="9">
        <v>582</v>
      </c>
    </row>
    <row r="593" spans="2:2" ht="20.100000000000001" customHeight="1" x14ac:dyDescent="0.3">
      <c r="B593" s="9">
        <v>583</v>
      </c>
    </row>
    <row r="594" spans="2:2" ht="20.100000000000001" customHeight="1" x14ac:dyDescent="0.3">
      <c r="B594" s="9">
        <v>584</v>
      </c>
    </row>
    <row r="595" spans="2:2" ht="20.100000000000001" customHeight="1" x14ac:dyDescent="0.3">
      <c r="B595" s="9">
        <v>585</v>
      </c>
    </row>
    <row r="596" spans="2:2" ht="20.100000000000001" customHeight="1" x14ac:dyDescent="0.3">
      <c r="B596" s="9">
        <v>586</v>
      </c>
    </row>
    <row r="597" spans="2:2" ht="20.100000000000001" customHeight="1" x14ac:dyDescent="0.3">
      <c r="B597" s="9">
        <v>587</v>
      </c>
    </row>
    <row r="598" spans="2:2" ht="20.100000000000001" customHeight="1" x14ac:dyDescent="0.3">
      <c r="B598" s="9">
        <v>588</v>
      </c>
    </row>
    <row r="599" spans="2:2" ht="20.100000000000001" customHeight="1" x14ac:dyDescent="0.3">
      <c r="B599" s="9">
        <v>589</v>
      </c>
    </row>
    <row r="600" spans="2:2" ht="20.100000000000001" customHeight="1" x14ac:dyDescent="0.3">
      <c r="B600" s="9">
        <v>590</v>
      </c>
    </row>
    <row r="601" spans="2:2" ht="20.100000000000001" customHeight="1" x14ac:dyDescent="0.3">
      <c r="B601" s="9">
        <v>591</v>
      </c>
    </row>
    <row r="602" spans="2:2" ht="20.100000000000001" customHeight="1" x14ac:dyDescent="0.3">
      <c r="B602" s="9">
        <v>592</v>
      </c>
    </row>
    <row r="603" spans="2:2" ht="20.100000000000001" customHeight="1" x14ac:dyDescent="0.3">
      <c r="B603" s="9">
        <v>593</v>
      </c>
    </row>
    <row r="604" spans="2:2" ht="20.100000000000001" customHeight="1" x14ac:dyDescent="0.3">
      <c r="B604" s="9">
        <v>594</v>
      </c>
    </row>
    <row r="605" spans="2:2" ht="20.100000000000001" customHeight="1" x14ac:dyDescent="0.3">
      <c r="B605" s="9">
        <v>595</v>
      </c>
    </row>
    <row r="606" spans="2:2" ht="20.100000000000001" customHeight="1" x14ac:dyDescent="0.3">
      <c r="B606" s="9">
        <v>596</v>
      </c>
    </row>
    <row r="607" spans="2:2" ht="20.100000000000001" customHeight="1" x14ac:dyDescent="0.3">
      <c r="B607" s="9">
        <v>597</v>
      </c>
    </row>
    <row r="608" spans="2:2" ht="20.100000000000001" customHeight="1" x14ac:dyDescent="0.3">
      <c r="B608" s="9">
        <v>598</v>
      </c>
    </row>
    <row r="609" spans="2:2" ht="20.100000000000001" customHeight="1" x14ac:dyDescent="0.3">
      <c r="B609" s="9">
        <v>599</v>
      </c>
    </row>
    <row r="610" spans="2:2" ht="20.100000000000001" customHeight="1" x14ac:dyDescent="0.3">
      <c r="B610" s="9">
        <v>600</v>
      </c>
    </row>
    <row r="611" spans="2:2" ht="20.100000000000001" customHeight="1" x14ac:dyDescent="0.3">
      <c r="B611" s="9">
        <v>601</v>
      </c>
    </row>
    <row r="612" spans="2:2" ht="20.100000000000001" customHeight="1" x14ac:dyDescent="0.3">
      <c r="B612" s="9">
        <v>602</v>
      </c>
    </row>
    <row r="613" spans="2:2" ht="20.100000000000001" customHeight="1" x14ac:dyDescent="0.3">
      <c r="B613" s="9">
        <v>603</v>
      </c>
    </row>
    <row r="614" spans="2:2" ht="20.100000000000001" customHeight="1" x14ac:dyDescent="0.3">
      <c r="B614" s="9">
        <v>604</v>
      </c>
    </row>
    <row r="615" spans="2:2" ht="20.100000000000001" customHeight="1" x14ac:dyDescent="0.3">
      <c r="B615" s="9">
        <v>605</v>
      </c>
    </row>
    <row r="616" spans="2:2" ht="20.100000000000001" customHeight="1" x14ac:dyDescent="0.3">
      <c r="B616" s="9">
        <v>606</v>
      </c>
    </row>
    <row r="617" spans="2:2" ht="20.100000000000001" customHeight="1" x14ac:dyDescent="0.3">
      <c r="B617" s="9">
        <v>607</v>
      </c>
    </row>
    <row r="618" spans="2:2" ht="20.100000000000001" customHeight="1" x14ac:dyDescent="0.3">
      <c r="B618" s="9">
        <v>608</v>
      </c>
    </row>
    <row r="619" spans="2:2" ht="20.100000000000001" customHeight="1" x14ac:dyDescent="0.3">
      <c r="B619" s="9">
        <v>609</v>
      </c>
    </row>
    <row r="620" spans="2:2" ht="20.100000000000001" customHeight="1" x14ac:dyDescent="0.3">
      <c r="B620" s="9">
        <v>610</v>
      </c>
    </row>
    <row r="621" spans="2:2" ht="20.100000000000001" customHeight="1" x14ac:dyDescent="0.3">
      <c r="B621" s="9">
        <v>611</v>
      </c>
    </row>
    <row r="622" spans="2:2" ht="20.100000000000001" customHeight="1" x14ac:dyDescent="0.3">
      <c r="B622" s="9">
        <v>612</v>
      </c>
    </row>
    <row r="623" spans="2:2" ht="20.100000000000001" customHeight="1" x14ac:dyDescent="0.3">
      <c r="B623" s="9">
        <v>613</v>
      </c>
    </row>
    <row r="624" spans="2:2" ht="20.100000000000001" customHeight="1" x14ac:dyDescent="0.3">
      <c r="B624" s="9">
        <v>614</v>
      </c>
    </row>
    <row r="625" spans="2:2" ht="20.100000000000001" customHeight="1" x14ac:dyDescent="0.3">
      <c r="B625" s="9">
        <v>615</v>
      </c>
    </row>
    <row r="626" spans="2:2" ht="20.100000000000001" customHeight="1" x14ac:dyDescent="0.3">
      <c r="B626" s="9">
        <v>616</v>
      </c>
    </row>
    <row r="627" spans="2:2" ht="20.100000000000001" customHeight="1" x14ac:dyDescent="0.3">
      <c r="B627" s="9">
        <v>617</v>
      </c>
    </row>
    <row r="628" spans="2:2" ht="20.100000000000001" customHeight="1" x14ac:dyDescent="0.3">
      <c r="B628" s="9">
        <v>618</v>
      </c>
    </row>
    <row r="629" spans="2:2" ht="20.100000000000001" customHeight="1" x14ac:dyDescent="0.3">
      <c r="B629" s="9">
        <v>619</v>
      </c>
    </row>
    <row r="630" spans="2:2" ht="20.100000000000001" customHeight="1" x14ac:dyDescent="0.3">
      <c r="B630" s="9">
        <v>620</v>
      </c>
    </row>
    <row r="631" spans="2:2" ht="20.100000000000001" customHeight="1" x14ac:dyDescent="0.3">
      <c r="B631" s="9">
        <v>621</v>
      </c>
    </row>
    <row r="632" spans="2:2" ht="20.100000000000001" customHeight="1" x14ac:dyDescent="0.3">
      <c r="B632" s="9">
        <v>622</v>
      </c>
    </row>
    <row r="633" spans="2:2" ht="20.100000000000001" customHeight="1" x14ac:dyDescent="0.3">
      <c r="B633" s="9">
        <v>623</v>
      </c>
    </row>
    <row r="634" spans="2:2" ht="20.100000000000001" customHeight="1" x14ac:dyDescent="0.3">
      <c r="B634" s="9">
        <v>624</v>
      </c>
    </row>
    <row r="635" spans="2:2" ht="20.100000000000001" customHeight="1" x14ac:dyDescent="0.3">
      <c r="B635" s="9">
        <v>625</v>
      </c>
    </row>
    <row r="636" spans="2:2" ht="20.100000000000001" customHeight="1" x14ac:dyDescent="0.3">
      <c r="B636" s="9">
        <v>626</v>
      </c>
    </row>
    <row r="637" spans="2:2" ht="20.100000000000001" customHeight="1" x14ac:dyDescent="0.3">
      <c r="B637" s="9">
        <v>627</v>
      </c>
    </row>
    <row r="638" spans="2:2" ht="20.100000000000001" customHeight="1" x14ac:dyDescent="0.3">
      <c r="B638" s="9">
        <v>628</v>
      </c>
    </row>
    <row r="639" spans="2:2" ht="20.100000000000001" customHeight="1" x14ac:dyDescent="0.3">
      <c r="B639" s="9">
        <v>629</v>
      </c>
    </row>
    <row r="640" spans="2:2" ht="20.100000000000001" customHeight="1" x14ac:dyDescent="0.3">
      <c r="B640" s="9">
        <v>630</v>
      </c>
    </row>
    <row r="641" spans="2:2" ht="20.100000000000001" customHeight="1" x14ac:dyDescent="0.3">
      <c r="B641" s="9">
        <v>631</v>
      </c>
    </row>
    <row r="642" spans="2:2" ht="20.100000000000001" customHeight="1" x14ac:dyDescent="0.3">
      <c r="B642" s="9">
        <v>632</v>
      </c>
    </row>
    <row r="643" spans="2:2" ht="20.100000000000001" customHeight="1" x14ac:dyDescent="0.3">
      <c r="B643" s="9">
        <v>633</v>
      </c>
    </row>
    <row r="644" spans="2:2" ht="20.100000000000001" customHeight="1" x14ac:dyDescent="0.3">
      <c r="B644" s="9">
        <v>634</v>
      </c>
    </row>
    <row r="645" spans="2:2" ht="20.100000000000001" customHeight="1" x14ac:dyDescent="0.3">
      <c r="B645" s="9">
        <v>635</v>
      </c>
    </row>
    <row r="646" spans="2:2" ht="20.100000000000001" customHeight="1" x14ac:dyDescent="0.3">
      <c r="B646" s="9">
        <v>636</v>
      </c>
    </row>
    <row r="647" spans="2:2" ht="20.100000000000001" customHeight="1" x14ac:dyDescent="0.3">
      <c r="B647" s="9">
        <v>637</v>
      </c>
    </row>
    <row r="648" spans="2:2" ht="20.100000000000001" customHeight="1" x14ac:dyDescent="0.3">
      <c r="B648" s="9">
        <v>638</v>
      </c>
    </row>
    <row r="649" spans="2:2" ht="20.100000000000001" customHeight="1" x14ac:dyDescent="0.3">
      <c r="B649" s="9">
        <v>639</v>
      </c>
    </row>
    <row r="650" spans="2:2" ht="20.100000000000001" customHeight="1" x14ac:dyDescent="0.3">
      <c r="B650" s="9">
        <v>640</v>
      </c>
    </row>
    <row r="651" spans="2:2" ht="20.100000000000001" customHeight="1" x14ac:dyDescent="0.3">
      <c r="B651" s="9">
        <v>641</v>
      </c>
    </row>
    <row r="652" spans="2:2" ht="20.100000000000001" customHeight="1" x14ac:dyDescent="0.3">
      <c r="B652" s="9">
        <v>642</v>
      </c>
    </row>
    <row r="653" spans="2:2" ht="20.100000000000001" customHeight="1" x14ac:dyDescent="0.3">
      <c r="B653" s="9">
        <v>643</v>
      </c>
    </row>
    <row r="654" spans="2:2" ht="20.100000000000001" customHeight="1" x14ac:dyDescent="0.3">
      <c r="B654" s="9">
        <v>644</v>
      </c>
    </row>
    <row r="655" spans="2:2" ht="20.100000000000001" customHeight="1" x14ac:dyDescent="0.3">
      <c r="B655" s="9">
        <v>645</v>
      </c>
    </row>
    <row r="656" spans="2:2" ht="20.100000000000001" customHeight="1" x14ac:dyDescent="0.3">
      <c r="B656" s="9">
        <v>646</v>
      </c>
    </row>
    <row r="657" spans="2:2" ht="20.100000000000001" customHeight="1" x14ac:dyDescent="0.3">
      <c r="B657" s="9">
        <v>647</v>
      </c>
    </row>
    <row r="658" spans="2:2" ht="20.100000000000001" customHeight="1" x14ac:dyDescent="0.3">
      <c r="B658" s="9">
        <v>648</v>
      </c>
    </row>
    <row r="659" spans="2:2" ht="20.100000000000001" customHeight="1" x14ac:dyDescent="0.3">
      <c r="B659" s="9">
        <v>649</v>
      </c>
    </row>
    <row r="660" spans="2:2" ht="20.100000000000001" customHeight="1" x14ac:dyDescent="0.3">
      <c r="B660" s="9">
        <v>650</v>
      </c>
    </row>
    <row r="661" spans="2:2" ht="20.100000000000001" customHeight="1" x14ac:dyDescent="0.3">
      <c r="B661" s="9">
        <v>651</v>
      </c>
    </row>
    <row r="662" spans="2:2" ht="20.100000000000001" customHeight="1" x14ac:dyDescent="0.3">
      <c r="B662" s="9">
        <v>652</v>
      </c>
    </row>
    <row r="663" spans="2:2" ht="20.100000000000001" customHeight="1" x14ac:dyDescent="0.3">
      <c r="B663" s="9">
        <v>653</v>
      </c>
    </row>
    <row r="664" spans="2:2" ht="20.100000000000001" customHeight="1" x14ac:dyDescent="0.3">
      <c r="B664" s="9">
        <v>654</v>
      </c>
    </row>
    <row r="665" spans="2:2" ht="20.100000000000001" customHeight="1" x14ac:dyDescent="0.3">
      <c r="B665" s="9">
        <v>655</v>
      </c>
    </row>
    <row r="666" spans="2:2" ht="20.100000000000001" customHeight="1" x14ac:dyDescent="0.3">
      <c r="B666" s="9">
        <v>656</v>
      </c>
    </row>
    <row r="667" spans="2:2" ht="20.100000000000001" customHeight="1" x14ac:dyDescent="0.3">
      <c r="B667" s="9">
        <v>657</v>
      </c>
    </row>
    <row r="668" spans="2:2" ht="20.100000000000001" customHeight="1" x14ac:dyDescent="0.3">
      <c r="B668" s="9">
        <v>658</v>
      </c>
    </row>
    <row r="669" spans="2:2" ht="20.100000000000001" customHeight="1" x14ac:dyDescent="0.3">
      <c r="B669" s="9">
        <v>659</v>
      </c>
    </row>
    <row r="670" spans="2:2" ht="20.100000000000001" customHeight="1" x14ac:dyDescent="0.3">
      <c r="B670" s="9">
        <v>660</v>
      </c>
    </row>
    <row r="671" spans="2:2" ht="20.100000000000001" customHeight="1" x14ac:dyDescent="0.3">
      <c r="B671" s="9">
        <v>661</v>
      </c>
    </row>
    <row r="672" spans="2:2" ht="20.100000000000001" customHeight="1" x14ac:dyDescent="0.3">
      <c r="B672" s="9">
        <v>662</v>
      </c>
    </row>
    <row r="673" spans="2:2" ht="20.100000000000001" customHeight="1" x14ac:dyDescent="0.3">
      <c r="B673" s="9">
        <v>663</v>
      </c>
    </row>
    <row r="674" spans="2:2" ht="20.100000000000001" customHeight="1" x14ac:dyDescent="0.3">
      <c r="B674" s="9">
        <v>664</v>
      </c>
    </row>
    <row r="675" spans="2:2" ht="20.100000000000001" customHeight="1" x14ac:dyDescent="0.3">
      <c r="B675" s="9">
        <v>665</v>
      </c>
    </row>
    <row r="676" spans="2:2" ht="20.100000000000001" customHeight="1" x14ac:dyDescent="0.3">
      <c r="B676" s="9">
        <v>666</v>
      </c>
    </row>
    <row r="677" spans="2:2" ht="20.100000000000001" customHeight="1" x14ac:dyDescent="0.3">
      <c r="B677" s="9">
        <v>667</v>
      </c>
    </row>
    <row r="678" spans="2:2" ht="20.100000000000001" customHeight="1" x14ac:dyDescent="0.3">
      <c r="B678" s="9">
        <v>668</v>
      </c>
    </row>
    <row r="679" spans="2:2" ht="20.100000000000001" customHeight="1" x14ac:dyDescent="0.3">
      <c r="B679" s="9">
        <v>669</v>
      </c>
    </row>
    <row r="680" spans="2:2" ht="20.100000000000001" customHeight="1" x14ac:dyDescent="0.3">
      <c r="B680" s="9">
        <v>670</v>
      </c>
    </row>
    <row r="681" spans="2:2" ht="20.100000000000001" customHeight="1" x14ac:dyDescent="0.3">
      <c r="B681" s="9">
        <v>671</v>
      </c>
    </row>
    <row r="682" spans="2:2" ht="20.100000000000001" customHeight="1" x14ac:dyDescent="0.3">
      <c r="B682" s="9">
        <v>672</v>
      </c>
    </row>
    <row r="683" spans="2:2" ht="20.100000000000001" customHeight="1" x14ac:dyDescent="0.3">
      <c r="B683" s="9">
        <v>673</v>
      </c>
    </row>
    <row r="684" spans="2:2" ht="20.100000000000001" customHeight="1" x14ac:dyDescent="0.3">
      <c r="B684" s="9">
        <v>674</v>
      </c>
    </row>
    <row r="685" spans="2:2" ht="20.100000000000001" customHeight="1" x14ac:dyDescent="0.3">
      <c r="B685" s="9">
        <v>675</v>
      </c>
    </row>
    <row r="686" spans="2:2" ht="20.100000000000001" customHeight="1" x14ac:dyDescent="0.3">
      <c r="B686" s="9">
        <v>676</v>
      </c>
    </row>
    <row r="687" spans="2:2" ht="20.100000000000001" customHeight="1" x14ac:dyDescent="0.3">
      <c r="B687" s="9">
        <v>677</v>
      </c>
    </row>
    <row r="688" spans="2:2" ht="20.100000000000001" customHeight="1" x14ac:dyDescent="0.3">
      <c r="B688" s="9">
        <v>678</v>
      </c>
    </row>
    <row r="689" spans="2:2" ht="20.100000000000001" customHeight="1" x14ac:dyDescent="0.3">
      <c r="B689" s="9">
        <v>679</v>
      </c>
    </row>
    <row r="690" spans="2:2" ht="20.100000000000001" customHeight="1" x14ac:dyDescent="0.3">
      <c r="B690" s="9">
        <v>680</v>
      </c>
    </row>
    <row r="691" spans="2:2" ht="20.100000000000001" customHeight="1" x14ac:dyDescent="0.3">
      <c r="B691" s="9">
        <v>681</v>
      </c>
    </row>
    <row r="692" spans="2:2" ht="20.100000000000001" customHeight="1" x14ac:dyDescent="0.3">
      <c r="B692" s="9">
        <v>682</v>
      </c>
    </row>
    <row r="693" spans="2:2" ht="20.100000000000001" customHeight="1" x14ac:dyDescent="0.3">
      <c r="B693" s="9">
        <v>683</v>
      </c>
    </row>
    <row r="694" spans="2:2" ht="20.100000000000001" customHeight="1" x14ac:dyDescent="0.3">
      <c r="B694" s="9">
        <v>684</v>
      </c>
    </row>
    <row r="695" spans="2:2" ht="20.100000000000001" customHeight="1" x14ac:dyDescent="0.3">
      <c r="B695" s="9">
        <v>685</v>
      </c>
    </row>
    <row r="696" spans="2:2" ht="20.100000000000001" customHeight="1" x14ac:dyDescent="0.3">
      <c r="B696" s="9">
        <v>686</v>
      </c>
    </row>
    <row r="697" spans="2:2" ht="20.100000000000001" customHeight="1" x14ac:dyDescent="0.3">
      <c r="B697" s="9">
        <v>687</v>
      </c>
    </row>
    <row r="698" spans="2:2" ht="20.100000000000001" customHeight="1" x14ac:dyDescent="0.3">
      <c r="B698" s="9">
        <v>688</v>
      </c>
    </row>
    <row r="699" spans="2:2" ht="20.100000000000001" customHeight="1" x14ac:dyDescent="0.3">
      <c r="B699" s="9">
        <v>689</v>
      </c>
    </row>
    <row r="700" spans="2:2" ht="20.100000000000001" customHeight="1" x14ac:dyDescent="0.3">
      <c r="B700" s="9">
        <v>690</v>
      </c>
    </row>
    <row r="701" spans="2:2" ht="20.100000000000001" customHeight="1" x14ac:dyDescent="0.3">
      <c r="B701" s="9">
        <v>691</v>
      </c>
    </row>
    <row r="702" spans="2:2" ht="20.100000000000001" customHeight="1" x14ac:dyDescent="0.3">
      <c r="B702" s="9">
        <v>692</v>
      </c>
    </row>
    <row r="703" spans="2:2" ht="20.100000000000001" customHeight="1" x14ac:dyDescent="0.3">
      <c r="B703" s="9">
        <v>693</v>
      </c>
    </row>
    <row r="704" spans="2:2" ht="20.100000000000001" customHeight="1" x14ac:dyDescent="0.3">
      <c r="B704" s="9">
        <v>694</v>
      </c>
    </row>
    <row r="705" spans="2:15" ht="20.100000000000001" customHeight="1" x14ac:dyDescent="0.3">
      <c r="B705" s="9">
        <v>695</v>
      </c>
    </row>
    <row r="706" spans="2:15" ht="20.100000000000001" customHeight="1" x14ac:dyDescent="0.3">
      <c r="B706" s="9">
        <v>696</v>
      </c>
    </row>
    <row r="707" spans="2:15" ht="20.100000000000001" customHeight="1" x14ac:dyDescent="0.3">
      <c r="B707" s="9">
        <v>697</v>
      </c>
    </row>
    <row r="708" spans="2:15" ht="20.100000000000001" customHeight="1" x14ac:dyDescent="0.3">
      <c r="B708" s="9">
        <v>698</v>
      </c>
    </row>
    <row r="711" spans="2:15" ht="20.100000000000001" customHeight="1" x14ac:dyDescent="0.3">
      <c r="D711" s="247">
        <f>COUNT(K11:K710)</f>
        <v>548</v>
      </c>
      <c r="H711" s="13">
        <f>K711/D711</f>
        <v>3221883042.8996348</v>
      </c>
      <c r="I711" s="9"/>
      <c r="J711" s="9"/>
      <c r="K711" s="45">
        <f>SUM(K11:K710)</f>
        <v>1765591907509</v>
      </c>
      <c r="L711" s="45">
        <f>K711/1024</f>
        <v>1724210847.1767578</v>
      </c>
      <c r="M711" s="45">
        <f>L711/1024</f>
        <v>1683799.6554460526</v>
      </c>
      <c r="N711" s="45">
        <f>M711/1024</f>
        <v>1644.3356010215357</v>
      </c>
      <c r="O711" s="219">
        <f>N711/1024</f>
        <v>1.6057964853725935</v>
      </c>
    </row>
  </sheetData>
  <sortState xmlns:xlrd2="http://schemas.microsoft.com/office/spreadsheetml/2017/richdata2" ref="C11:P558">
    <sortCondition ref="C11:C558"/>
  </sortState>
  <mergeCells count="1">
    <mergeCell ref="B6:O6"/>
  </mergeCells>
  <conditionalFormatting sqref="C531">
    <cfRule type="duplicateValues" dxfId="188" priority="4"/>
  </conditionalFormatting>
  <conditionalFormatting sqref="C532">
    <cfRule type="duplicateValues" dxfId="187" priority="2"/>
  </conditionalFormatting>
  <hyperlinks>
    <hyperlink ref="E435" r:id="rId1" display="https://www.filmaffinity.com/es/film690917.html" xr:uid="{0920335C-B206-4043-9B71-5A46FD187868}"/>
    <hyperlink ref="E477" r:id="rId2" display="https://www.filmaffinity.com/es/film982317.html" xr:uid="{7AC88611-6967-453A-B820-8E77B1DA0117}"/>
    <hyperlink ref="E12" r:id="rId3" display="https://www.filmaffinity.com/es/film301101.html" xr:uid="{1C9ABD1C-F3B6-4928-8824-5B776DAC4C8A}"/>
    <hyperlink ref="E11" r:id="rId4" display="https://www.filmaffinity.com/es/film260441.html" xr:uid="{B8849987-B0EC-4817-976C-F4FB2501EB14}"/>
    <hyperlink ref="E14" r:id="rId5" display="https://www.filmaffinity.com/es/film901354.html" xr:uid="{47E02853-F5EE-444C-8D27-49CB268A7C93}"/>
    <hyperlink ref="E13" r:id="rId6" display="https://www.filmaffinity.com/es/film800220.html" xr:uid="{07A93CF5-2117-45C9-B7FC-6C089D5EC57F}"/>
    <hyperlink ref="E15" r:id="rId7" display="https://www.filmaffinity.com/es/film142402.html" xr:uid="{9DF7BC52-E8D0-47ED-A4B2-519B0436B7B4}"/>
    <hyperlink ref="E16" r:id="rId8" display="https://www.filmaffinity.com/es/film117518.html" xr:uid="{1A79B44E-CA9F-4D1E-8F10-0E7B525615D3}"/>
    <hyperlink ref="E18" r:id="rId9" display="https://www.filmaffinity.com/es/film774180.html" xr:uid="{60EFFC68-3452-40AA-9822-B6AD10278214}"/>
    <hyperlink ref="E19" r:id="rId10" display="https://www.filmaffinity.com/es/film983885.html" xr:uid="{8C8DEE31-F34A-447E-93C4-33DC37D09E98}"/>
    <hyperlink ref="E21" r:id="rId11" display="https://www.filmaffinity.com/es/film449213.html" xr:uid="{E212C223-DE9C-4512-8D25-59809366A485}"/>
    <hyperlink ref="E22" r:id="rId12" display="https://www.filmaffinity.com/es/film391877.html" xr:uid="{0DAFBD3F-E0F4-4C6B-8491-782A025A58CE}"/>
    <hyperlink ref="E23" r:id="rId13" display="https://www.filmaffinity.com/es/film267347.html" xr:uid="{BDB0CCD9-2358-43DD-858F-B56F9B221D6A}"/>
    <hyperlink ref="E24" r:id="rId14" display="https://www.filmaffinity.com/es/film977875.html" xr:uid="{FA1C3099-C5C7-4D3B-A73D-4AE43DC3FE11}"/>
    <hyperlink ref="E26" r:id="rId15" display="https://www.filmaffinity.com/es/film593256.html" xr:uid="{26523792-A92E-4878-9365-60ABE392F13A}"/>
    <hyperlink ref="E27" r:id="rId16" display="https://www.filmaffinity.com/es/film479680.html" xr:uid="{8E48B56E-C002-4ABD-88E6-6FC79AA052D6}"/>
    <hyperlink ref="E28" r:id="rId17" display="https://www.filmaffinity.com/es/film165182.html" xr:uid="{F5329E3B-0545-4338-A75F-9A3051E408C1}"/>
    <hyperlink ref="E29" r:id="rId18" display="https://www.filmaffinity.com/es/film903983.html" xr:uid="{020B3B00-C5A7-428A-89D5-78A3468A86C2}"/>
    <hyperlink ref="E30" r:id="rId19" display="https://www.filmaffinity.com/es/film148192.html" xr:uid="{220684F9-EE2A-40CE-BFB8-A2618FECCAF4}"/>
    <hyperlink ref="E31" r:id="rId20" display="https://www.filmaffinity.com/es/film485498.html" xr:uid="{F713B72A-8B85-4D75-8198-4FA3165C32C6}"/>
    <hyperlink ref="E20" r:id="rId21" display="https://www.filmaffinity.com/es/film948077.html" xr:uid="{F36CB890-1FAB-4CD9-98D3-8CBF46BE7CAF}"/>
    <hyperlink ref="E17" r:id="rId22" display="https://www.filmaffinity.com/es/film133037.html" xr:uid="{DA16AE8E-4DA1-4EB4-876B-78A0CA1B414D}"/>
    <hyperlink ref="E32" r:id="rId23" display="https://www.filmaffinity.com/es/film373358.html" xr:uid="{68616764-A1BE-4870-9610-7CAA6B86D913}"/>
    <hyperlink ref="E35" r:id="rId24" display="https://www.filmaffinity.com/es/film352449.html" xr:uid="{DF6C31EF-A125-47E3-91E8-43CA4EC8698F}"/>
    <hyperlink ref="E36" r:id="rId25" display="https://www.filmaffinity.com/es/film141377.html" xr:uid="{0BA8DD89-027C-41BC-B883-82F998656DC9}"/>
    <hyperlink ref="E37" r:id="rId26" display="https://www.filmaffinity.com/es/film456030.html" xr:uid="{65A10B19-31B1-4E95-BA99-04F87638FF0F}"/>
    <hyperlink ref="E38" r:id="rId27" display="https://www.filmaffinity.com/es/film601359.html" xr:uid="{25641B82-DC20-415E-B863-8B457981C6DC}"/>
    <hyperlink ref="E39" r:id="rId28" display="https://www.filmaffinity.com/es/film332473.html" xr:uid="{39057CAE-4975-4D03-8C76-366DB851366D}"/>
    <hyperlink ref="E40" r:id="rId29" display="https://www.filmaffinity.com/es/film670135.html" xr:uid="{14537EB9-AD9F-4F24-A8A0-343FE628EC34}"/>
    <hyperlink ref="E41" r:id="rId30" display="https://www.filmaffinity.com/es/film635779.html" xr:uid="{F6ADBAB0-4FA1-4685-B305-09BEE51E7527}"/>
    <hyperlink ref="E42" r:id="rId31" display="https://www.filmaffinity.com/es/film881945.html" xr:uid="{3708C2B4-9254-4FC2-A7BB-02D7E9C1B636}"/>
    <hyperlink ref="E44" r:id="rId32" display="https://www.filmaffinity.com/es/film199801.html" xr:uid="{8EB840C0-F36E-48A2-BAB7-C57232BF4A92}"/>
    <hyperlink ref="E43" r:id="rId33" display="https://www.filmaffinity.com/es/film619917.html" xr:uid="{4B869025-96EC-4933-8A74-52EFFBD779A6}"/>
    <hyperlink ref="E47" r:id="rId34" display="https://www.filmaffinity.com/es/film928920.html" xr:uid="{C3BE231C-58E9-42D6-9A1B-0845539F3983}"/>
    <hyperlink ref="E49" r:id="rId35" display="https://www.filmaffinity.com/es/film864811.html" xr:uid="{A8221BAD-EC62-48DE-B1BD-5BD438872D7E}"/>
    <hyperlink ref="E48" r:id="rId36" display="https://www.filmaffinity.com/es/film206403.html" xr:uid="{6E6DC46B-E5AA-49D1-9474-A9E1C447F2B9}"/>
    <hyperlink ref="E46" r:id="rId37" display="https://www.filmaffinity.com/es/film668839.html" xr:uid="{0AAA6EEE-14A2-44EC-AB38-B1F54F523910}"/>
    <hyperlink ref="E57" r:id="rId38" display="https://www.filmaffinity.com/es/film605609.html" xr:uid="{827D7DB0-4E66-4474-93F8-9ACEE3FFF700}"/>
    <hyperlink ref="E58" r:id="rId39" display="https://www.filmaffinity.com/es/film276306.html" xr:uid="{5FF2893B-E6A2-4F00-B512-C645E056E8CF}"/>
    <hyperlink ref="E59" r:id="rId40" display="https://www.filmaffinity.com/es/film422238.html" xr:uid="{18BD22CD-D366-4333-8476-0238C09B16D5}"/>
    <hyperlink ref="E60" r:id="rId41" display="https://www.filmaffinity.com/es/film975364.html" xr:uid="{2FA183EC-4173-41C2-9D34-D8574B71BE7F}"/>
    <hyperlink ref="E61" r:id="rId42" display="https://www.filmaffinity.com/es/film750144.html" xr:uid="{D7C74E11-E416-47AF-9371-63AAD43AAF1B}"/>
    <hyperlink ref="E62" r:id="rId43" display="https://www.filmaffinity.com/es/film687863.html" xr:uid="{C3DBDF68-666A-4B19-BC0C-74C7943310F5}"/>
    <hyperlink ref="E63" r:id="rId44" display="https://www.filmaffinity.com/es/film754869.html" xr:uid="{5D231187-552A-4929-9E5D-114A579AF117}"/>
    <hyperlink ref="E64" r:id="rId45" display="https://www.filmaffinity.com/es/film312610.html" xr:uid="{C67C5627-ECD8-43C0-B427-930216069E96}"/>
    <hyperlink ref="E65" r:id="rId46" display="https://www.filmaffinity.com/es/film991538.html" xr:uid="{5809A8E7-B866-4193-AE29-4433A07476C7}"/>
    <hyperlink ref="E66" r:id="rId47" display="https://www.filmaffinity.com/es/film531871.html" xr:uid="{D19E2881-CF21-4B65-B813-41D763C67AB2}"/>
    <hyperlink ref="E68" r:id="rId48" display="https://www.filmaffinity.com/es/film292172.html" xr:uid="{071E19CD-2EA3-4F34-913D-F3806BEACF39}"/>
    <hyperlink ref="E69" r:id="rId49" display="https://www.filmaffinity.com/es/film610938.html" xr:uid="{1CEC4DCB-0428-4839-AD93-8E795C06F77E}"/>
    <hyperlink ref="E67" r:id="rId50" display="https://www.filmaffinity.com/es/film783406.html" xr:uid="{7D11A2B9-2E7D-4ABC-93AF-619B894B5D72}"/>
    <hyperlink ref="E70" r:id="rId51" display="https://www.filmaffinity.com/es/film917354.html" xr:uid="{EDB8B82E-AE8E-4F5F-B42D-11F3F9E839BB}"/>
    <hyperlink ref="E74" r:id="rId52" display="https://www.filmaffinity.com/es/film249160.html" xr:uid="{A466F5A0-3575-4E34-AC18-AF234FF763AD}"/>
    <hyperlink ref="E75" r:id="rId53" display="https://www.filmaffinity.com/es/film408063.html" xr:uid="{5DA6E041-1AB1-4AAC-978C-FA0A565570BC}"/>
    <hyperlink ref="E76" r:id="rId54" display="https://www.filmaffinity.com/es/film533699.html" xr:uid="{F2EA5C26-783B-40F6-A02D-F1DC5F38FF6B}"/>
    <hyperlink ref="E77" r:id="rId55" display="https://www.filmaffinity.com/es/film479365.html" xr:uid="{50FC53BC-0EAF-4209-AC63-2DBE0899857C}"/>
    <hyperlink ref="E80" r:id="rId56" display="https://www.filmaffinity.com/es/film214607.html" xr:uid="{D7F21533-433E-4C1E-BDC4-CDE66D2B4A0A}"/>
    <hyperlink ref="E85" r:id="rId57" display="https://www.filmaffinity.com/es/film990902.html" xr:uid="{C1E534A6-9EB5-41BE-84D2-5616146A94FA}"/>
    <hyperlink ref="E87" r:id="rId58" display="https://www.filmaffinity.com/es/film995953.html" xr:uid="{7CB123C7-55D5-4751-AD7A-EE36B2770EB3}"/>
    <hyperlink ref="E88" r:id="rId59" display="https://www.filmaffinity.com/es/film184816.html" xr:uid="{19B07F71-86CA-4C63-BBF5-90A73E06B7FC}"/>
    <hyperlink ref="E90" r:id="rId60" display="https://www.filmaffinity.com/es/film677060.html" xr:uid="{6AF5A3B7-BD92-4348-AC04-B89D271B4327}"/>
    <hyperlink ref="E91" r:id="rId61" display="https://www.filmaffinity.com/es/film996348.html" xr:uid="{75E75955-C888-46B6-B854-C58FA0F87135}"/>
    <hyperlink ref="E89" r:id="rId62" display="https://www.filmaffinity.com/es/film835259.html" xr:uid="{2DECBCB4-8A58-4C16-AD40-6BCB9C90064D}"/>
    <hyperlink ref="E92" r:id="rId63" display="https://www.filmaffinity.com/es/film583443.html" xr:uid="{462187D9-D944-47CE-92E6-D5325488C04F}"/>
    <hyperlink ref="E93" r:id="rId64" display="https://www.filmaffinity.com/es/film899736.html" xr:uid="{03D7D1A6-62AD-40D0-ADEF-1462DE31ACB4}"/>
    <hyperlink ref="E95" r:id="rId65" display="https://www.filmaffinity.com/es/film990307.html" xr:uid="{063090CD-E8E3-4DA5-8A7F-93F004A6100F}"/>
    <hyperlink ref="E96" r:id="rId66" display="https://www.filmaffinity.com/es/film422802.html" xr:uid="{F09EEEC5-C6D3-4EAC-8527-86DBC9FCB918}"/>
    <hyperlink ref="E97" r:id="rId67" display="https://www.filmaffinity.com/es/film247868.html" xr:uid="{8CF5A4EB-0301-4F4E-AF54-346A0F24795A}"/>
    <hyperlink ref="E98" r:id="rId68" display="https://www.filmaffinity.com/es/film457837.html" xr:uid="{9AF9837D-6B91-4522-A60F-4890148DA720}"/>
    <hyperlink ref="E99" r:id="rId69" display="https://www.filmaffinity.com/es/film893369.html" xr:uid="{E6CA365A-8EA0-4F80-B846-6702883E69CE}"/>
    <hyperlink ref="E101" r:id="rId70" display="https://www.filmaffinity.com/es/film575102.html" xr:uid="{882A010C-5065-4EFA-AE59-0E3ED38D3229}"/>
    <hyperlink ref="E102" r:id="rId71" display="https://www.filmaffinity.com/es/film278304.html" xr:uid="{5C72C4DE-36D7-4F6A-A543-14FA3FD67DA5}"/>
    <hyperlink ref="E103" r:id="rId72" display="https://www.filmaffinity.com/es/film489743.html" xr:uid="{F891C381-DA81-4339-8223-52C3CF262999}"/>
    <hyperlink ref="E100" r:id="rId73" display="https://www.filmaffinity.com/es/film314115.html" xr:uid="{652CAE86-A84D-4599-9F9F-44485DAC0D4E}"/>
    <hyperlink ref="E105" r:id="rId74" display="https://www.filmaffinity.com/es/film468158.html" xr:uid="{8D212560-FC4A-482A-80A6-1E2666E2F85A}"/>
    <hyperlink ref="E106" r:id="rId75" display="https://www.filmaffinity.com/es/film383475.html" xr:uid="{D8B66063-3ED8-4E4E-A57E-D04E969B5F65}"/>
    <hyperlink ref="E104" r:id="rId76" display="https://www.filmaffinity.com/es/film992704.html" xr:uid="{B54B146A-EC4A-4FFD-9C6B-33E493212149}"/>
    <hyperlink ref="E115" r:id="rId77" display="https://www.filmaffinity.com/es/film236311.html" xr:uid="{326779BF-D07D-4EE3-918F-62D1999BECC8}"/>
    <hyperlink ref="E116" r:id="rId78" display="https://www.filmaffinity.com/es/film135623.html" xr:uid="{6EDE6296-CEFC-4D84-A2EE-A2C4C378DE88}"/>
    <hyperlink ref="E296" r:id="rId79" display="https://www.filmaffinity.com/es/film252668.html" xr:uid="{B59EEA3E-1CBE-4F9B-AE81-163B8AE70526}"/>
    <hyperlink ref="E118" r:id="rId80" display="https://www.filmaffinity.com/es/film946072.html" xr:uid="{29E33CA6-3F74-4ED1-A4E2-5300D74905E9}"/>
    <hyperlink ref="E358" r:id="rId81" display="https://www.filmaffinity.com/es/film998094.html" xr:uid="{6BCB4DC5-96F3-41C3-862D-604611AFFF89}"/>
    <hyperlink ref="E120" r:id="rId82" display="https://www.filmaffinity.com/es/film220635.html" xr:uid="{8B5F0E87-1247-4F87-A134-EF1F99A1B3F9}"/>
    <hyperlink ref="E121" r:id="rId83" display="https://www.filmaffinity.com/es/film248687.html" xr:uid="{48C403A5-400C-4861-BEE4-D647A8EE514D}"/>
    <hyperlink ref="E122" r:id="rId84" display="https://www.filmaffinity.com/es/film179584.html" xr:uid="{713F6B4B-9331-4EFC-9268-02CF778953DE}"/>
    <hyperlink ref="E123" r:id="rId85" display="https://www.filmaffinity.com/es/film644188.html" xr:uid="{8EE44FF8-3995-4C2F-8489-39C9BFFC0B97}"/>
    <hyperlink ref="E125" r:id="rId86" display="https://www.filmaffinity.com/es/film618274.html" xr:uid="{122ECD3C-2560-4531-AE76-0688B274C77E}"/>
    <hyperlink ref="E127" r:id="rId87" display="https://www.filmaffinity.com/es/film998226.html" xr:uid="{FD7FAE56-CE41-4E03-9473-312BB2C7178B}"/>
    <hyperlink ref="E128" r:id="rId88" display="https://www.filmaffinity.com/es/film691664.html" xr:uid="{0292607F-D357-45A7-BC8A-D2D7E474AD29}"/>
    <hyperlink ref="E129" r:id="rId89" display="https://www.filmaffinity.com/es/film276803.html" xr:uid="{647A53D0-C9FF-400B-AA6D-B3CFB4217ACE}"/>
    <hyperlink ref="E130" r:id="rId90" display="https://www.filmaffinity.com/es/film626538.html" xr:uid="{B5B2D7D1-E3CB-4C84-A00F-5256610989BF}"/>
    <hyperlink ref="E131" r:id="rId91" display="https://www.filmaffinity.com/es/film800594.html" xr:uid="{C8D07A93-88BF-41C8-81F6-7F4A69EC6450}"/>
    <hyperlink ref="E132" r:id="rId92" display="https://www.filmaffinity.com/es/film926956.html" xr:uid="{D905C5CA-EDF9-4BF3-AA69-63B4EF9ADBC0}"/>
    <hyperlink ref="E133" r:id="rId93" display="https://www.filmaffinity.com/es/film931294.html" xr:uid="{A1C49893-7D21-4F7A-9F41-76DB780695AB}"/>
    <hyperlink ref="E137" r:id="rId94" display="https://www.filmaffinity.com/es/film787611.html" xr:uid="{2437488D-A3B3-4482-8FB3-A9315BEEBA10}"/>
    <hyperlink ref="E136" r:id="rId95" display="https://www.filmaffinity.com/es/film644119.html" xr:uid="{78B17D7E-3F0A-4E4A-8768-631E2C55DEDB}"/>
    <hyperlink ref="E138" r:id="rId96" display="https://www.filmaffinity.com/es/film572197.html" xr:uid="{A71D08A8-85E0-4BF9-A824-EFAC72BB8FBB}"/>
    <hyperlink ref="E139" r:id="rId97" display="https://www.filmaffinity.com/es/film786342.html" xr:uid="{61116599-DFEC-4042-936E-1C2AFF8CD2B6}"/>
    <hyperlink ref="E142" r:id="rId98" display="https://www.filmaffinity.com/es/film535700.html" xr:uid="{C70135C7-B643-462D-9BAF-690C96FC049F}"/>
    <hyperlink ref="E141" r:id="rId99" display="https://www.filmaffinity.com/es/film246486.html" xr:uid="{D323FD32-EEB7-4BD5-9A7A-1D48503AFD36}"/>
    <hyperlink ref="E143" r:id="rId100" display="https://www.filmaffinity.com/es/film936434.html" xr:uid="{C6A5B2EB-6C74-49C5-A669-63FBDA831276}"/>
    <hyperlink ref="E144" r:id="rId101" display="https://www.filmaffinity.com/es/film453150.html" xr:uid="{D599F538-785E-41AE-AB56-6C7A6D184EB9}"/>
    <hyperlink ref="E145" r:id="rId102" display="https://www.filmaffinity.com/es/film797144.html" xr:uid="{D5823878-479E-49B9-97EB-91A9D1F75568}"/>
    <hyperlink ref="E146" r:id="rId103" display="https://www.filmaffinity.com/es/film428225.html" xr:uid="{6550D441-494F-40F2-9C6A-3B38ABD79819}"/>
    <hyperlink ref="E148" r:id="rId104" display="https://www.filmaffinity.com/es/film799875.html" xr:uid="{4B8AFDD2-BAFA-45BF-8F36-AF097E3FAB4C}"/>
    <hyperlink ref="E149" r:id="rId105" display="https://www.filmaffinity.com/es/film464518.html" xr:uid="{FB30FC40-CE1D-4DBE-9A30-2A3871CACF9F}"/>
    <hyperlink ref="E147" r:id="rId106" display="https://www.filmaffinity.com/es/film607008.html" xr:uid="{82D776AB-632D-4DDD-B514-FFA0620AAE03}"/>
    <hyperlink ref="E150" r:id="rId107" display="https://www.filmaffinity.com/es/film628725.html" xr:uid="{BC68012E-BF03-486E-95EA-22BE9AADC647}"/>
    <hyperlink ref="E151" r:id="rId108" display="https://www.filmaffinity.com/es/film852770.html" xr:uid="{C0106E80-A439-42CD-BF07-1A7AC701EFE2}"/>
    <hyperlink ref="E152" r:id="rId109" display="https://www.filmaffinity.com/es/film113167.html" xr:uid="{7A01E898-EF7A-4C4A-97D0-DCD7D5916FD1}"/>
    <hyperlink ref="E153" r:id="rId110" display="https://www.filmaffinity.com/es/film615537.html" xr:uid="{16CED28D-B632-484A-B2A5-1370EC9BF895}"/>
    <hyperlink ref="E154" r:id="rId111" display="https://www.filmaffinity.com/es/film714535.html" xr:uid="{8165C50B-3CB9-450C-871A-04BDCF88400C}"/>
    <hyperlink ref="E155" r:id="rId112" display="https://www.filmaffinity.com/es/film298900.html" xr:uid="{47EB928E-2167-48BC-AB52-2F54E0797B35}"/>
    <hyperlink ref="E156" r:id="rId113" display="https://www.filmaffinity.com/es/film607851.html" xr:uid="{24CD89E3-3426-4AED-85D2-0382E90A452C}"/>
    <hyperlink ref="E157" r:id="rId114" display="https://www.filmaffinity.com/es/film488254.html" xr:uid="{DBCEF65F-EC66-40CF-8A38-012A48C77C40}"/>
    <hyperlink ref="E158" r:id="rId115" display="https://www.filmaffinity.com/es/film921895.html" xr:uid="{472C7C2A-5208-42DC-BAB1-5BBCA62D0DA0}"/>
    <hyperlink ref="E159" r:id="rId116" display="https://www.filmaffinity.com/es/film892811.html" xr:uid="{065C6CA0-E087-47B0-80FE-D6ECE77CB06F}"/>
    <hyperlink ref="E160" r:id="rId117" display="https://www.filmaffinity.com/es/film755283.html" xr:uid="{67CB2610-E61F-4466-ABF1-E32C5EB9ADF8}"/>
    <hyperlink ref="E161" r:id="rId118" display="https://www.filmaffinity.com/es/film678020.html" xr:uid="{98B410CC-ABC0-4424-8D0C-4F5C11C22769}"/>
    <hyperlink ref="E162" r:id="rId119" display="https://www.filmaffinity.com/es/film702634.html" xr:uid="{EF5B082D-D869-4E07-8246-9911C04C3B20}"/>
    <hyperlink ref="E163" r:id="rId120" display="https://www.filmaffinity.com/es/film171408.html" xr:uid="{2DD02454-639A-4B92-92A9-8E516C7E81A9}"/>
    <hyperlink ref="E164" r:id="rId121" display="https://www.filmaffinity.com/es/film737171.html" xr:uid="{02BD6836-A25C-4542-9162-EC3A685B77BC}"/>
    <hyperlink ref="E165" r:id="rId122" display="https://www.filmaffinity.com/es/film394209.html" xr:uid="{A18E6522-489F-4EF8-91D9-87D482832BB5}"/>
    <hyperlink ref="E166" r:id="rId123" display="https://www.filmaffinity.com/es/film962288.html" xr:uid="{34E66146-AC15-40F9-A065-99ED53F88087}"/>
    <hyperlink ref="E167" r:id="rId124" display="https://www.filmaffinity.com/es/film609019.html" xr:uid="{51687A3D-2D79-4106-885D-37375709B844}"/>
    <hyperlink ref="E168" r:id="rId125" display="https://www.filmaffinity.com/es/film209761.html" xr:uid="{D3D9B00E-208F-49CB-B135-27B93B771658}"/>
    <hyperlink ref="E169" r:id="rId126" display="https://www.filmaffinity.com/es/film292989.html" xr:uid="{C3976724-0E69-4BDC-A82A-4245528308F1}"/>
    <hyperlink ref="E170" r:id="rId127" display="https://www.filmaffinity.com/es/film552531.html" xr:uid="{04269987-44E7-458F-A679-9BC8C53F332B}"/>
    <hyperlink ref="E172" r:id="rId128" display="https://www.filmaffinity.com/es/film316246.html" xr:uid="{FC06948D-D35D-4532-8C07-82D9858E4E12}"/>
    <hyperlink ref="E173" r:id="rId129" display="https://www.filmaffinity.com/es/film310225.html" xr:uid="{087C0F4F-7745-4B14-9C19-C061D060F41C}"/>
    <hyperlink ref="E174" r:id="rId130" display="https://www.filmaffinity.com/es/film829985.html" xr:uid="{FA2B0F76-17B1-441F-96B4-57DB5BB3ED46}"/>
    <hyperlink ref="E171" r:id="rId131" display="https://www.filmaffinity.com/es/film419029.html" xr:uid="{D950FC28-5B3E-438E-AA85-FCE007D0939B}"/>
    <hyperlink ref="E175" r:id="rId132" display="https://www.filmaffinity.com/es/film547402.html" xr:uid="{BA25665D-8538-4B74-A508-3ECEAB88918A}"/>
    <hyperlink ref="E176" r:id="rId133" display="https://www.filmaffinity.com/es/film355569.html" xr:uid="{29E6AB74-8174-4629-93C5-002C03F8E384}"/>
    <hyperlink ref="E177" r:id="rId134" display="https://www.filmaffinity.com/es/film626084.html" xr:uid="{D5475EC0-CFCA-45DB-B23F-7FF073F8218D}"/>
    <hyperlink ref="E178" r:id="rId135" display="https://www.filmaffinity.com/es/film135486.html" xr:uid="{D603C974-C83A-46B9-86C7-94DDF255D6A8}"/>
    <hyperlink ref="E179" r:id="rId136" display="https://www.filmaffinity.com/es/film368588.html" xr:uid="{C0972A99-E988-45DA-8491-06BDD7CD057E}"/>
    <hyperlink ref="E180" r:id="rId137" display="https://www.filmaffinity.com/es/film271430.html" xr:uid="{D0ED053E-DB01-438F-B34D-6C10D0A644A8}"/>
    <hyperlink ref="E181" r:id="rId138" display="https://www.filmaffinity.com/es/film217454.html" xr:uid="{05BCBB26-6FF6-4891-BE07-99807D7B6645}"/>
    <hyperlink ref="E182" r:id="rId139" display="https://www.filmaffinity.com/es/film937789.html" xr:uid="{49B43B58-8D19-475B-B42A-09C3901DD43C}"/>
    <hyperlink ref="E183" r:id="rId140" display="https://www.filmaffinity.com/es/film522285.html" xr:uid="{3BE48AEA-DE48-4B3F-9F93-663226D167E9}"/>
    <hyperlink ref="E184" r:id="rId141" display="https://www.filmaffinity.com/es/film835261.html" xr:uid="{B6772F97-38E4-412D-8ED6-8744A9F13922}"/>
    <hyperlink ref="E185" r:id="rId142" display="https://www.filmaffinity.com/es/film908974.html" xr:uid="{20346299-327C-4B1B-853B-84BDF4E2107E}"/>
    <hyperlink ref="E186" r:id="rId143" display="https://www.filmaffinity.com/es/film434990.html" xr:uid="{5267E49C-96B5-4BA5-8149-9A063D41D75E}"/>
    <hyperlink ref="E187" r:id="rId144" display="https://www.filmaffinity.com/es/film386417.html" xr:uid="{C9443BDB-60B2-4B1E-87D0-0AB357BC3653}"/>
    <hyperlink ref="E188" r:id="rId145" display="https://www.filmaffinity.com/es/film584582.html" xr:uid="{C0609C0E-92D2-4B55-B22D-B144FAFF11B0}"/>
    <hyperlink ref="E189" r:id="rId146" display="https://www.filmaffinity.com/es/film710638.html" xr:uid="{B1F4E3A9-A25D-4E84-8452-3C87401A3DF9}"/>
    <hyperlink ref="E190" r:id="rId147" display="https://www.filmaffinity.com/es/film793558.html" xr:uid="{D7C0644B-DC78-4BFD-A460-7FAD2E7072C8}"/>
    <hyperlink ref="E191" r:id="rId148" display="https://www.filmaffinity.com/es/film473440.html" xr:uid="{2DF39F1D-084B-481D-BC07-93668F2E3A71}"/>
    <hyperlink ref="E192" r:id="rId149" display="https://www.filmaffinity.com/es/film978853.html" xr:uid="{9A9BD596-CAF6-4278-B99E-82820090BFBF}"/>
    <hyperlink ref="E193" r:id="rId150" display="https://www.filmaffinity.com/es/film646042.html" xr:uid="{68807736-8565-42B3-A41A-9D6CCCC88387}"/>
    <hyperlink ref="E194" r:id="rId151" display="https://www.filmaffinity.com/es/film747686.html" xr:uid="{54A74AC0-0A34-49A8-B3F2-E3D408C6CA35}"/>
    <hyperlink ref="E195" r:id="rId152" display="https://www.filmaffinity.com/es/film763287.html" xr:uid="{BD1BD709-8CE6-408F-A77E-10BA8AF647E2}"/>
    <hyperlink ref="E196" r:id="rId153" display="https://www.filmaffinity.com/es/film817899.html" xr:uid="{29F2ABA2-3D46-49FE-A6A1-E9C456164827}"/>
    <hyperlink ref="E197" r:id="rId154" display="https://www.filmaffinity.com/es/film885808.html" xr:uid="{6BA1E308-156C-4AD4-BCC7-92B86A7B1352}"/>
    <hyperlink ref="E198" r:id="rId155" display="https://www.filmaffinity.com/es/film588239.html" xr:uid="{77166478-5778-4FEB-81DF-44FCC1129965}"/>
    <hyperlink ref="E199" r:id="rId156" display="https://www.filmaffinity.com/es/film399640.html" xr:uid="{B47E6C4E-16EE-4F99-A931-DE16F225C021}"/>
    <hyperlink ref="E202" r:id="rId157" display="https://www.filmaffinity.com/es/film746963.html" xr:uid="{5EFE727C-7145-447F-A453-CD012B5A050D}"/>
    <hyperlink ref="E201" r:id="rId158" display="https://www.filmaffinity.com/es/film918917.html" xr:uid="{EC37E5DF-6B70-44DE-8446-4A9ECC531BAA}"/>
    <hyperlink ref="E203" r:id="rId159" display="https://www.filmaffinity.com/es/film572271.html" xr:uid="{29DA606C-CFF8-4D04-BBF7-FC978130C6B7}"/>
    <hyperlink ref="E205" r:id="rId160" display="https://www.filmaffinity.com/es/film941728.html" xr:uid="{AB0987B3-FBC1-49E1-B656-0F53E3F835E8}"/>
    <hyperlink ref="E459" r:id="rId161" display="https://www.filmaffinity.com/es/film187335.html" xr:uid="{EE9E3F9C-FEFF-4019-A41F-70AE1AB60F24}"/>
    <hyperlink ref="E206" r:id="rId162" display="https://www.filmaffinity.com/es/film925964.html" xr:uid="{EE8975ED-6FC7-4ECF-94DC-60D378D39487}"/>
    <hyperlink ref="E208" r:id="rId163" display="https://www.filmaffinity.com/es/film672785.html" xr:uid="{3B215D4A-E0CD-451C-84DE-1824190E5908}"/>
    <hyperlink ref="E209" r:id="rId164" display="https://www.filmaffinity.com/es/film926588.html" xr:uid="{7C3EF5C8-4A06-4C25-BAD7-CE3086A99A2E}"/>
    <hyperlink ref="E212" r:id="rId165" display="https://www.filmaffinity.com/es/film347421.html" xr:uid="{7D3896AB-1E25-41B1-98B3-0C92390657CF}"/>
    <hyperlink ref="E213" r:id="rId166" display="https://www.filmaffinity.com/es/film170760.html" xr:uid="{CC2AA4E6-FAE5-4B34-BFCE-ADBA5B5D94B1}"/>
    <hyperlink ref="E210" r:id="rId167" display="https://www.filmaffinity.com/es/film381179.html" xr:uid="{15E092C1-7381-4536-84FF-6441409A70BC}"/>
    <hyperlink ref="E78" r:id="rId168" display="https://www.filmaffinity.com/es/film841870.html" xr:uid="{5A4C747A-946A-4639-BD6E-00B99AE44AA1}"/>
    <hyperlink ref="E81" r:id="rId169" display="https://www.filmaffinity.com/es/film583267.html" xr:uid="{C30646BD-271F-415F-8162-6B654EDB0FD1}"/>
    <hyperlink ref="E82" r:id="rId170" display="https://www.filmaffinity.com/es/film458175.html" xr:uid="{39EC870E-5841-45CB-A076-64A71095DD48}"/>
    <hyperlink ref="E84" r:id="rId171" display="https://www.filmaffinity.com/es/film723988.html" xr:uid="{AEF2FDBB-DF70-4A93-89FA-FCB6B06A93B4}"/>
    <hyperlink ref="E83" r:id="rId172" display="https://www.filmaffinity.com/es/film857046.html" xr:uid="{DBAB3D1D-F08E-4FCB-ABB5-41A48919DEC6}"/>
    <hyperlink ref="E108" r:id="rId173" display="https://www.filmaffinity.com/es/film530548.html" xr:uid="{94D3C269-303F-4843-9018-A5E0E40DE243}"/>
    <hyperlink ref="E107" r:id="rId174" display="https://www.filmaffinity.com/es/film948093.html" xr:uid="{D3F20755-1DB5-4E1F-A118-E257C06F2065}"/>
    <hyperlink ref="E109" r:id="rId175" display="https://www.filmaffinity.com/es/film822840.html" xr:uid="{BD0F1325-4368-41E2-93FA-A9FE2C9C361A}"/>
    <hyperlink ref="E110" r:id="rId176" display="https://www.filmaffinity.com/es/film458881.html" xr:uid="{293590BF-2CDE-4AA1-B200-527DD4D50FFE}"/>
    <hyperlink ref="E111" r:id="rId177" display="https://www.filmaffinity.com/es/film867099.html" xr:uid="{B9D93163-3E63-4EB3-89B0-63C8D49A8880}"/>
    <hyperlink ref="E214" r:id="rId178" display="https://www.filmaffinity.com/es/film519399.html" xr:uid="{03C7A4F1-6811-4D56-9A4A-F97242CD6135}"/>
    <hyperlink ref="E215" r:id="rId179" display="https://www.filmaffinity.com/es/film705488.html" xr:uid="{33DBC623-CE0F-494A-8CDF-2BAE2772D22D}"/>
    <hyperlink ref="E216" r:id="rId180" display="https://www.filmaffinity.com/es/film629876.html" xr:uid="{C1370FD6-1741-488C-B746-1D730442A482}"/>
    <hyperlink ref="E217" r:id="rId181" display="https://www.filmaffinity.com/es/film781224.html" xr:uid="{7B962767-BC2D-476F-882A-A384A098A53F}"/>
    <hyperlink ref="E218" r:id="rId182" display="https://www.filmaffinity.com/es/film200739.html" xr:uid="{845D80CF-6A81-4C3B-AE89-590528262100}"/>
    <hyperlink ref="E220" r:id="rId183" display="https://www.filmaffinity.com/es/film604869.html" xr:uid="{D68A073D-B951-4B19-AA18-B929704DF513}"/>
    <hyperlink ref="E219" r:id="rId184" display="https://www.filmaffinity.com/es/film997790.html" xr:uid="{F067E763-D56B-4491-B3E8-F7CE00B59F90}"/>
    <hyperlink ref="E221" r:id="rId185" display="https://www.filmaffinity.com/es/film188002.html" xr:uid="{2A01C5C6-F809-453B-B9B1-00227AE5CF31}"/>
    <hyperlink ref="E222" r:id="rId186" display="https://www.filmaffinity.com/es/film655560.html" xr:uid="{E83F3456-5BD2-42D7-BF58-5046310FBBA3}"/>
    <hyperlink ref="E223" r:id="rId187" display="https://www.filmaffinity.com/es/film572937.html" xr:uid="{4B6E807E-690D-40B1-8905-095C1C345A9D}"/>
    <hyperlink ref="E224" r:id="rId188" display="https://www.filmaffinity.com/es/film203645.html" xr:uid="{A1AFA3BA-E29E-4906-A624-7DE7A47FEC4F}"/>
    <hyperlink ref="E225" r:id="rId189" display="https://www.filmaffinity.com/es/film829620.html" xr:uid="{82A0C811-DEB2-4CE5-8C8E-067BA13D32DB}"/>
    <hyperlink ref="E226" r:id="rId190" display="https://www.filmaffinity.com/es/film675344.html" xr:uid="{68096616-2225-40D8-86CD-913DD25128B5}"/>
    <hyperlink ref="E227" r:id="rId191" display="https://www.filmaffinity.com/es/film783584.html" xr:uid="{5751C01E-D334-4C1E-941B-417AC6CEB944}"/>
    <hyperlink ref="E229" r:id="rId192" display="https://www.filmaffinity.com/es/film164425.html" xr:uid="{871A1FDC-6C3A-4761-A98A-3AC29657E284}"/>
    <hyperlink ref="E228" r:id="rId193" display="https://www.filmaffinity.com/es/film321572.html" xr:uid="{6C7AB9A3-7A48-480C-B389-AD6D790C8D82}"/>
    <hyperlink ref="E230" r:id="rId194" display="https://www.filmaffinity.com/es/film348327.html" xr:uid="{CCF9E868-F47D-4921-A5C7-A09A27DBF4EB}"/>
    <hyperlink ref="E233" r:id="rId195" display="https://www.filmaffinity.com/es/film604878.html" xr:uid="{8165F96C-F3E9-414C-A176-8B349360A805}"/>
    <hyperlink ref="E25" r:id="rId196" display="https://www.filmaffinity.com/es/film279838.html" xr:uid="{399C9CCE-6074-4962-92BE-A17D70F931D5}"/>
    <hyperlink ref="E234" r:id="rId197" display="https://www.filmaffinity.com/es/film951393.html" xr:uid="{7AA6B9BB-CBE2-43FD-8779-6D82E18E204D}"/>
    <hyperlink ref="E236" r:id="rId198" display="https://www.filmaffinity.com/es/film436246.html" xr:uid="{4D843940-D480-4A1A-99AE-46EEDA86B168}"/>
    <hyperlink ref="E237" r:id="rId199" display="https://www.filmaffinity.com/es/film927095.html" xr:uid="{8090868C-B4F2-4758-8DED-C0972673759A}"/>
    <hyperlink ref="E239" r:id="rId200" display="https://www.filmaffinity.com/es/film646948.html" xr:uid="{512D8DAD-E32B-4143-B57A-8FB3B07CBD5D}"/>
    <hyperlink ref="E240" r:id="rId201" display="https://www.filmaffinity.com/es/film990010.html" xr:uid="{27554ADA-025A-44B2-B018-8A6EC7D0908A}"/>
    <hyperlink ref="E241" r:id="rId202" display="https://www.filmaffinity.com/es/film880609.html" xr:uid="{45EF56E6-BF24-453B-A717-255D53E7AC98}"/>
    <hyperlink ref="E269" r:id="rId203" display="https://www.filmaffinity.com/es/film221296.html" xr:uid="{235E9E3F-5B49-4D56-9517-DDEFE8BB41D0}"/>
    <hyperlink ref="E244" r:id="rId204" display="https://www.filmaffinity.com/es/film813155.html" xr:uid="{39308EB5-8C46-45CF-AC46-AAFBEFB1AABF}"/>
    <hyperlink ref="E242" r:id="rId205" display="https://www.filmaffinity.com/es/film999575.html" xr:uid="{1A2FE564-1413-4671-93FF-3400756EAD37}"/>
    <hyperlink ref="E523" r:id="rId206" display="https://www.filmaffinity.com/es/film561502.html" xr:uid="{1BE659B3-70A1-4171-8488-F325DD53A06F}"/>
    <hyperlink ref="E522" r:id="rId207" display="https://www.filmaffinity.com/es/film377835.html" xr:uid="{4C7CEA90-FC9D-446D-AC19-2A91679B2EF0}"/>
    <hyperlink ref="E526" r:id="rId208" display="https://www.filmaffinity.com/es/film743071.html" xr:uid="{DC69AD80-32AB-4A1E-BD84-6C993052952F}"/>
    <hyperlink ref="E211" r:id="rId209" display="https://www.filmaffinity.com/es/film755999.html" xr:uid="{D8EE5582-51AB-4B9A-82A2-9FDA14478AF4}"/>
    <hyperlink ref="E247" r:id="rId210" display="https://www.filmaffinity.com/es/film389102.html" xr:uid="{68DC1FB8-8A83-42EB-B042-5A46F6D22338}"/>
    <hyperlink ref="E248" r:id="rId211" display="https://www.filmaffinity.com/es/film516029.html" xr:uid="{615B9F88-A785-4A87-962C-F3484232633A}"/>
    <hyperlink ref="E249" r:id="rId212" display="https://www.filmaffinity.com/es/film796589.html" xr:uid="{9E2A06E2-38E3-4B88-A21D-D5C83EA36CD6}"/>
    <hyperlink ref="E250" r:id="rId213" display="https://www.filmaffinity.com/es/film676633.html" xr:uid="{590A6788-9572-4007-BFAF-8D563C91C494}"/>
    <hyperlink ref="E518" r:id="rId214" display="https://www.filmaffinity.com/es/film689108.html" xr:uid="{70C220EB-DEC9-40DC-811B-A4BF3F847286}"/>
    <hyperlink ref="E251" r:id="rId215" display="https://www.filmaffinity.com/es/film587298.html" xr:uid="{FD54DBAF-6EFF-4A01-A929-96E7EA0FC48B}"/>
    <hyperlink ref="E252" r:id="rId216" display="https://www.filmaffinity.com/es/film296108.html" xr:uid="{A50906FC-5671-4755-91C6-E53E948E1B94}"/>
    <hyperlink ref="E254" r:id="rId217" display="https://www.filmaffinity.com/es/film349276.html" xr:uid="{71C11A83-293C-4627-AEAE-7B68C9613852}"/>
    <hyperlink ref="E255" r:id="rId218" display="https://www.filmaffinity.com/es/film681323.html" xr:uid="{795485E2-4707-4CB1-864D-617B96AF1B4D}"/>
    <hyperlink ref="E273" r:id="rId219" display="https://www.filmaffinity.com/es/film917529.html" xr:uid="{91D74648-D13A-4038-89FB-5E19B7AB8606}"/>
    <hyperlink ref="E256" r:id="rId220" display="https://www.filmaffinity.com/es/film341085.html" xr:uid="{1AA7703D-872C-48C9-8251-B7C1F31C8148}"/>
    <hyperlink ref="E253" r:id="rId221" display="https://www.filmaffinity.com/es/film647775.html" xr:uid="{36E6BB99-5CB2-40FA-A289-5DC2FD43E09E}"/>
    <hyperlink ref="E257" r:id="rId222" display="https://www.filmaffinity.com/es/film924043.html" xr:uid="{419693EF-43F2-49F3-862F-D62B900EDEC4}"/>
    <hyperlink ref="E258" r:id="rId223" display="https://www.filmaffinity.com/es/film241810.html" xr:uid="{7AFBEBDD-9BC1-4AF2-A73E-C5B23CDAF414}"/>
    <hyperlink ref="E259" r:id="rId224" display="https://www.filmaffinity.com/es/film788022.html" xr:uid="{7053A435-D2FC-4732-862B-8A67DAD67DA7}"/>
    <hyperlink ref="E261" r:id="rId225" display="https://www.filmaffinity.com/es/film363792.html" xr:uid="{03BA508C-E120-4E99-94B9-BC929A88BC56}"/>
    <hyperlink ref="E260" r:id="rId226" display="https://www.filmaffinity.com/es/film966887.html" xr:uid="{89177102-8D7B-4173-B404-FF41A7771E64}"/>
    <hyperlink ref="E262" r:id="rId227" display="https://www.filmaffinity.com/es/film696917.html" xr:uid="{72C101B2-70A4-4D59-874E-9D38301EDE9D}"/>
    <hyperlink ref="E263" r:id="rId228" display="https://www.filmaffinity.com/es/film477719.html" xr:uid="{1D0A8392-BAA3-4038-A9C2-FE25A5FED60B}"/>
    <hyperlink ref="E265" r:id="rId229" display="https://www.filmaffinity.com/es/film373049.html" xr:uid="{B72F9B94-7807-4A27-A630-32FCCDCE308A}"/>
    <hyperlink ref="E94" r:id="rId230" display="https://www.filmaffinity.com/es/film877547.html" xr:uid="{2DC1CC13-D296-40C7-81F3-4BD2B95BF22D}"/>
    <hyperlink ref="E264" r:id="rId231" display="https://www.filmaffinity.com/es/film807711.html" xr:uid="{40231F4F-0AC1-44BF-91A9-54DA1EF94793}"/>
    <hyperlink ref="E266" r:id="rId232" display="https://www.filmaffinity.com/es/film175479.html" xr:uid="{E5C901CE-AA49-4501-85AB-C1EDC91679FB}"/>
    <hyperlink ref="E268" r:id="rId233" display="https://www.filmaffinity.com/es/film103699.html" xr:uid="{633AF75C-7FDA-4273-908F-015F31E240D4}"/>
    <hyperlink ref="E267" r:id="rId234" display="https://www.filmaffinity.com/es/film886546.html" xr:uid="{AA62C6FF-F27C-40DA-974E-43A0CE00B9B4}"/>
    <hyperlink ref="E270" r:id="rId235" display="https://www.filmaffinity.com/es/film531157.html" xr:uid="{37F5B89D-DFE4-40A2-8BE8-CD9C05E1D193}"/>
    <hyperlink ref="E272" r:id="rId236" display="https://www.filmaffinity.com/es/film997570.html" xr:uid="{C096A875-1E9D-46D9-8204-3C6197BBFB15}"/>
    <hyperlink ref="E274" r:id="rId237" display="https://www.filmaffinity.com/es/film433500.html" xr:uid="{87FDE519-9DD9-4568-8607-CD8B03312AC8}"/>
    <hyperlink ref="E275" r:id="rId238" display="https://www.filmaffinity.com/es/film124238.html" xr:uid="{2AA7BDA4-91FD-4619-811B-3E735DA9DE15}"/>
    <hyperlink ref="E276" r:id="rId239" display="https://www.filmaffinity.com/es/film907974.html" xr:uid="{F6EF1EB8-D1CB-4761-AFB3-FB028E063033}"/>
    <hyperlink ref="E277" r:id="rId240" display="https://www.filmaffinity.com/es/film729944.html" xr:uid="{E952CC18-5307-4A45-9CA9-F740B8DEEC9F}"/>
    <hyperlink ref="E278" r:id="rId241" display="https://www.filmaffinity.com/es/film615087.html" xr:uid="{5C808820-B810-42D7-BA80-1A143B38B801}"/>
    <hyperlink ref="E279" r:id="rId242" display="https://www.filmaffinity.com/es/film419538.html" xr:uid="{BC9561A1-C1AA-406F-A7CF-89D052DA1024}"/>
    <hyperlink ref="E281" r:id="rId243" display="https://www.filmaffinity.com/es/film739428.html" xr:uid="{C377C84A-2B89-44AB-9182-33E20DC0EF8A}"/>
    <hyperlink ref="E282" r:id="rId244" display="https://www.filmaffinity.com/es/film800035.html" xr:uid="{CCB0C853-98D4-45ED-B5F8-417B25A38F32}"/>
    <hyperlink ref="E283" r:id="rId245" display="https://www.filmaffinity.com/es/film297603.html" xr:uid="{966BC9FD-C18F-4DCB-B343-447C38227102}"/>
    <hyperlink ref="E286" r:id="rId246" display="https://www.filmaffinity.com/es/film903784.html" xr:uid="{D02E5859-5AF9-4E48-AF37-C3D29DFB5DA9}"/>
    <hyperlink ref="E285" r:id="rId247" display="https://www.filmaffinity.com/es/film730149.html" xr:uid="{204ACA82-161D-492B-A2C0-A49509E9644E}"/>
    <hyperlink ref="E287" r:id="rId248" display="https://www.filmaffinity.com/es/film321522.html" xr:uid="{8EE7C360-C7A7-45B0-8EAC-C81DF46FEAB2}"/>
    <hyperlink ref="E341" r:id="rId249" display="https://www.filmaffinity.com/es/film888850.html" xr:uid="{0595AFF0-B590-406E-BB9E-A9BB0144B539}"/>
    <hyperlink ref="E288" r:id="rId250" display="https://www.filmaffinity.com/es/film932651.html" xr:uid="{E7D8F033-977A-4530-B32E-FC248B60FD22}"/>
    <hyperlink ref="E290" r:id="rId251" display="https://www.filmaffinity.com/es/film690042.html" xr:uid="{246C1048-81F0-40EE-B206-CC52A0086E49}"/>
    <hyperlink ref="E291" r:id="rId252" display="https://www.filmaffinity.com/es/film566511.html" xr:uid="{C16D3A52-EEDB-46BB-8472-0A6CB1CC08F5}"/>
    <hyperlink ref="E292" r:id="rId253" display="https://www.filmaffinity.com/es/film938223.html" xr:uid="{9AADB825-B832-44B6-9DF4-5121F08A2B8B}"/>
    <hyperlink ref="E293" r:id="rId254" display="https://www.filmaffinity.com/es/film130551.html" xr:uid="{109B18EA-F627-45CB-AEDC-6A2F3DBF29DD}"/>
    <hyperlink ref="E294" r:id="rId255" display="https://www.filmaffinity.com/es/film967537.html" xr:uid="{73F7B705-D601-417F-9FA3-B2484A459A36}"/>
    <hyperlink ref="E295" r:id="rId256" display="https://www.filmaffinity.com/es/film800641.html" xr:uid="{B173D955-B444-4085-B848-E564B5D16DC7}"/>
    <hyperlink ref="E297" r:id="rId257" display="https://www.filmaffinity.com/es/film334063.html" xr:uid="{FB3AE0D8-3875-4479-AFF6-970A731F06DD}"/>
    <hyperlink ref="E298" r:id="rId258" display="https://www.filmaffinity.com/es/film131984.html" xr:uid="{59B780FC-0ACA-4F97-A664-83E7281ABA12}"/>
    <hyperlink ref="E299" r:id="rId259" display="https://www.filmaffinity.com/es/film188246.html" xr:uid="{E3D06BA6-8B7B-44A7-AF94-B320A109F5C5}"/>
    <hyperlink ref="E300" r:id="rId260" display="https://www.filmaffinity.com/es/film292277.html" xr:uid="{63602A8D-FC31-4866-8887-1889E1B69BDA}"/>
    <hyperlink ref="E301" r:id="rId261" display="https://www.filmaffinity.com/es/film509492.html" xr:uid="{065E441A-ED0B-4B44-B3DF-6983E787BBC6}"/>
    <hyperlink ref="E305" r:id="rId262" display="https://www.filmaffinity.com/es/film823050.html" xr:uid="{F5F02279-BEBB-4CFD-8085-AC11638695CA}"/>
    <hyperlink ref="E308" r:id="rId263" display="https://www.filmaffinity.com/es/film188038.html" xr:uid="{B70D25FE-78B4-41C6-A06A-A6040E0F8613}"/>
    <hyperlink ref="E311" r:id="rId264" display="https://www.filmaffinity.com/es/film818146.html" xr:uid="{50607D5B-4211-4C77-8432-AE69677C70D6}"/>
    <hyperlink ref="E312" r:id="rId265" display="https://www.filmaffinity.com/es/film527042.html" xr:uid="{1B9C7DB6-C108-4A29-B6F5-4CD469FDFA19}"/>
    <hyperlink ref="E313" r:id="rId266" display="https://www.filmaffinity.com/es/film690985.html" xr:uid="{3D4588C6-66D4-431B-95FE-59F01A0E479F}"/>
    <hyperlink ref="E314" r:id="rId267" display="https://www.filmaffinity.com/es/film909146.html" xr:uid="{4D8C0669-4FFE-41B3-B78B-D002978EAD92}"/>
    <hyperlink ref="E315" r:id="rId268" display="https://www.filmaffinity.com/es/film851041.html" xr:uid="{35412BE2-58FB-4AFA-A1C2-5B5922ED0F71}"/>
    <hyperlink ref="E318" r:id="rId269" display="https://www.filmaffinity.com/es/film895709.html" xr:uid="{F43FE348-2AE6-4388-AAC0-91CD572F0980}"/>
    <hyperlink ref="E317" r:id="rId270" display="https://www.filmaffinity.com/es/film402565.html" xr:uid="{E27607DA-1EEF-402E-9816-4807DE399317}"/>
    <hyperlink ref="E320" r:id="rId271" display="https://www.filmaffinity.com/es/film418955.html" xr:uid="{DC8F44E9-77A5-4C00-BDED-D636C19AC795}"/>
    <hyperlink ref="E321" r:id="rId272" display="https://www.filmaffinity.com/es/film285288.html" xr:uid="{C3BA3957-5B5A-4FD4-8023-F2B61F6197C3}"/>
    <hyperlink ref="E323" r:id="rId273" display="https://www.filmaffinity.com/es/film437168.html" xr:uid="{06859986-7647-4B2E-B782-CEFCEF104C6F}"/>
    <hyperlink ref="E322" r:id="rId274" display="https://www.filmaffinity.com/es/film531749.html" xr:uid="{E5FBC7B9-3740-4E5F-B3A2-EFAA38D9FBBB}"/>
    <hyperlink ref="E319" r:id="rId275" display="https://www.filmaffinity.com/es/film526226.html" xr:uid="{C998238B-587F-44B2-BA9F-393B0B8B1390}"/>
    <hyperlink ref="E332" r:id="rId276" display="https://www.filmaffinity.com/es/film379839.html" xr:uid="{FF9216BA-23F3-4E3A-A9DD-FC67EB710E73}"/>
    <hyperlink ref="E333" r:id="rId277" display="https://www.filmaffinity.com/es/film892694.html" xr:uid="{FBD731D8-47D5-4E94-91BE-843C87233313}"/>
    <hyperlink ref="E334" r:id="rId278" display="https://www.filmaffinity.com/es/film877091.html" xr:uid="{60ACCAD5-74C7-4708-90AD-4AB0DE241225}"/>
    <hyperlink ref="E335" r:id="rId279" display="https://www.filmaffinity.com/es/film670948.html" xr:uid="{BCEEF3E7-F5E3-489C-9A1C-402C104FE46C}"/>
    <hyperlink ref="E336" r:id="rId280" display="https://www.filmaffinity.com/es/film444627.html" xr:uid="{6A353E19-E17E-4D08-BFE7-939E689367E2}"/>
    <hyperlink ref="E339" r:id="rId281" display="https://www.filmaffinity.com/es/film596458.html" xr:uid="{9A11BBE8-7003-4B74-976C-7C68FB33D495}"/>
    <hyperlink ref="E338" r:id="rId282" display="https://www.filmaffinity.com/es/film288179.html" xr:uid="{A7F0276F-4280-4D6C-847D-3BF6148C8093}"/>
    <hyperlink ref="E340" r:id="rId283" display="https://www.filmaffinity.com/es/film362353.html" xr:uid="{6457435A-2A8D-4BD5-80C5-24813F068634}"/>
    <hyperlink ref="E342" r:id="rId284" display="https://www.filmaffinity.com/es/film297030.html" xr:uid="{46ED1C5B-AFF2-4580-A73B-3A47DFFA7B85}"/>
    <hyperlink ref="E343" r:id="rId285" display="https://www.filmaffinity.com/es/film629275.html" xr:uid="{C4D0DBC7-072F-4D6B-BADA-BD738CB5352A}"/>
    <hyperlink ref="E344" r:id="rId286" display="https://www.filmaffinity.com/es/film202595.html" xr:uid="{BC24D8BA-8109-4E81-BA13-013702D4ECE3}"/>
    <hyperlink ref="E345" r:id="rId287" display="https://www.filmaffinity.com/es/film450649.html" xr:uid="{1F94E0F1-CD7B-4048-9B72-5999987D9348}"/>
    <hyperlink ref="E346" r:id="rId288" display="https://www.filmaffinity.com/es/film524418.html" xr:uid="{21A77EE5-7689-4279-91B7-190C9940D42F}"/>
    <hyperlink ref="E348" r:id="rId289" display="https://www.filmaffinity.com/es/film723990.html" xr:uid="{2CD1082D-EBEA-4B05-BCBF-2B0CDB36E483}"/>
    <hyperlink ref="E349" r:id="rId290" display="https://www.filmaffinity.com/es/film718952.html" xr:uid="{446A2B4D-0D90-4CD5-BF99-9DBCD907CD8D}"/>
    <hyperlink ref="E347" r:id="rId291" display="https://www.filmaffinity.com/es/film270077.html" xr:uid="{8E4EAEA6-9FB2-40B2-81B8-AB123FE230EB}"/>
    <hyperlink ref="E350" r:id="rId292" display="https://www.filmaffinity.com/es/film642693.html" xr:uid="{16EFEFF5-D4A2-4DC0-8296-D70749F95C7C}"/>
    <hyperlink ref="E351" r:id="rId293" display="https://www.filmaffinity.com/es/film672295.html" xr:uid="{9796BB97-0977-4EBD-96C4-EE61EF0B655F}"/>
    <hyperlink ref="E352" r:id="rId294" display="https://www.filmaffinity.com/es/film743449.html" xr:uid="{52D1F550-C568-4BFF-A979-36196D41BC4A}"/>
    <hyperlink ref="E353" r:id="rId295" display="https://www.filmaffinity.com/es/film769696.html" xr:uid="{F7730854-877D-4893-939F-D35C1E3DB691}"/>
    <hyperlink ref="E354" r:id="rId296" display="https://www.filmaffinity.com/es/film341246.html" xr:uid="{D137DB72-7845-44D6-91EC-1FEDA6F154A0}"/>
    <hyperlink ref="E355" r:id="rId297" display="https://www.filmaffinity.com/es/film706134.html" xr:uid="{8D6531C9-1609-40F8-8625-A9465D4C51AD}"/>
    <hyperlink ref="E356" r:id="rId298" display="https://www.filmaffinity.com/es/film142534.html" xr:uid="{D42D90A5-18CE-45E5-B7A1-70C1C2E97D6E}"/>
    <hyperlink ref="E357" r:id="rId299" display="https://www.filmaffinity.com/es/film778185.html" xr:uid="{186C714B-421B-42B6-9C1E-BD53AE68AF66}"/>
    <hyperlink ref="E359" r:id="rId300" display="https://www.filmaffinity.com/es/film630961.html" xr:uid="{2F400AFC-1247-4E33-BC1E-7679141AE6AB}"/>
    <hyperlink ref="E361" r:id="rId301" display="https://www.filmaffinity.com/es/film821700.html" xr:uid="{7B20110D-FA44-415C-84CB-38540C1750D2}"/>
    <hyperlink ref="E363" r:id="rId302" display="https://www.filmaffinity.com/es/film603890.html" xr:uid="{D1BC5241-7DEF-46A0-A1CA-41A5CD7833D9}"/>
    <hyperlink ref="E364" r:id="rId303" display="https://www.filmaffinity.com/es/film106884.html" xr:uid="{EFA01542-F276-473E-9824-58591506E4C4}"/>
    <hyperlink ref="E362" r:id="rId304" display="https://www.filmaffinity.com/es/film436297.html" xr:uid="{596A08C5-84D0-4DC0-9728-5561AFFD81AD}"/>
    <hyperlink ref="E365" r:id="rId305" display="https://www.filmaffinity.com/es/film216193.html" xr:uid="{783227CA-A61E-4308-B7B4-0E71DA641CC9}"/>
    <hyperlink ref="E366" r:id="rId306" display="https://www.filmaffinity.com/es/film464614.html" xr:uid="{91A457CC-D374-4A23-81EA-26D47C327B87}"/>
    <hyperlink ref="E367" r:id="rId307" display="https://www.filmaffinity.com/es/film336352.html" xr:uid="{3A9916AA-4C80-4ABB-B8D2-89D0937E26CE}"/>
    <hyperlink ref="E368" r:id="rId308" display="https://www.filmaffinity.com/es/film512452.html" xr:uid="{65099C14-E427-4719-A132-9E1CFC7C3DE0}"/>
    <hyperlink ref="E369" r:id="rId309" display="https://www.filmaffinity.com/es/film838459.html" xr:uid="{92B7D89D-7E0E-428B-9196-4EFC64E427E2}"/>
    <hyperlink ref="E370" r:id="rId310" display="https://www.filmaffinity.com/es/film805243.html" xr:uid="{9249ABFC-2392-4F23-9D19-7AE012C8B193}"/>
    <hyperlink ref="E372" r:id="rId311" display="https://www.filmaffinity.com/es/film516619.html" xr:uid="{BCE2388D-CE02-4223-9087-1D65CB1BF9B0}"/>
    <hyperlink ref="E371" r:id="rId312" display="https://www.filmaffinity.com/es/film412437.html" xr:uid="{9E929AC3-B07B-4FF5-9FB7-6E38F84F0B2A}"/>
    <hyperlink ref="E373" r:id="rId313" display="https://www.filmaffinity.com/es/film403651.html" xr:uid="{BAF44F3B-0971-42D4-B6F2-B68D40CA7256}"/>
    <hyperlink ref="E376" r:id="rId314" display="https://www.filmaffinity.com/es/film632453.html" xr:uid="{2B94566A-9304-4B12-B63A-BFD51C9AF209}"/>
    <hyperlink ref="E377" r:id="rId315" display="https://www.filmaffinity.com/es/film659959.html" xr:uid="{507AD5E2-790F-49D6-9E7A-5402F840EEB7}"/>
    <hyperlink ref="E378" r:id="rId316" display="https://www.filmaffinity.com/es/film441005.html" xr:uid="{DF34CAD2-A464-4D19-AADD-56D32E62E591}"/>
    <hyperlink ref="E379" r:id="rId317" display="https://www.filmaffinity.com/es/film859120.html" xr:uid="{EB6D549C-5DE6-4A15-BE1E-F9D485BB7EDA}"/>
    <hyperlink ref="E380" r:id="rId318" display="https://www.filmaffinity.com/es/film646631.html" xr:uid="{DF570867-1A5D-41B1-8810-320EC857680C}"/>
    <hyperlink ref="E381" r:id="rId319" display="https://www.filmaffinity.com/es/film622511.html" xr:uid="{8CAC491F-B727-4BC1-8479-673A28BE56FF}"/>
    <hyperlink ref="E383" r:id="rId320" display="https://www.filmaffinity.com/es/film346715.html" xr:uid="{F953CB64-4A07-4256-A373-AC2C621D68B7}"/>
    <hyperlink ref="E384" r:id="rId321" display="https://www.filmaffinity.com/es/film572909.html" xr:uid="{D1936BF6-E3EB-401A-8638-3009FCFB8464}"/>
    <hyperlink ref="E385" r:id="rId322" display="https://www.filmaffinity.com/es/film738924.html" xr:uid="{61EFFB61-B55A-48CE-A64F-293E7A8EBB8A}"/>
    <hyperlink ref="E387" r:id="rId323" display="https://www.filmaffinity.com/es/film903486.html" xr:uid="{79A80277-AC52-4384-8B7B-AFE98DA58827}"/>
    <hyperlink ref="E388" r:id="rId324" display="https://www.filmaffinity.com/es/film926560.html" xr:uid="{943C96E5-37B6-4FE4-98E2-074F72B310F4}"/>
    <hyperlink ref="E389" r:id="rId325" display="https://www.filmaffinity.com/es/film479325.html" xr:uid="{3AE483CB-BF81-46BD-889E-EA875915ABAC}"/>
    <hyperlink ref="E390" r:id="rId326" display="https://www.filmaffinity.com/es/film707018.html" xr:uid="{0AED4574-4D03-4F61-8839-584C95332AED}"/>
    <hyperlink ref="E393" r:id="rId327" display="https://www.filmaffinity.com/es/film260015.html" xr:uid="{2F9F8A1B-3360-4B70-A630-7F5CB5D28541}"/>
    <hyperlink ref="E391" r:id="rId328" display="https://www.filmaffinity.com/es/film194872.html" xr:uid="{5B008AB4-2EE9-47E2-B8DD-BAE6BF6683F5}"/>
    <hyperlink ref="E392" r:id="rId329" display="https://www.filmaffinity.com/es/film152383.html" xr:uid="{BDB77CAC-0F02-4002-87C0-FC89A79C9808}"/>
    <hyperlink ref="E394" r:id="rId330" display="https://www.filmaffinity.com/es/film514089.html" xr:uid="{0B666B92-C6E4-45C3-BC73-8BA55A52DC4C}"/>
    <hyperlink ref="E395" r:id="rId331" display="https://www.filmaffinity.com/es/film393715.html" xr:uid="{034BD705-9FC0-4F76-938C-E0051FFBDC0F}"/>
    <hyperlink ref="E396" r:id="rId332" display="https://www.filmaffinity.com/es/film456471.html" xr:uid="{2D85A053-3BEA-4446-9837-2FEF8DDD8555}"/>
    <hyperlink ref="E397" r:id="rId333" display="https://www.filmaffinity.com/es/film265575.html" xr:uid="{ACC7E95F-FCA6-4CCF-B56A-6307157887C0}"/>
    <hyperlink ref="E398" r:id="rId334" display="https://www.filmaffinity.com/es/film740927.html" xr:uid="{1783EEB4-B648-4E96-9A1D-FBDA22A8081B}"/>
    <hyperlink ref="E399" r:id="rId335" display="https://www.filmaffinity.com/es/film381884.html" xr:uid="{352D7327-842C-47BA-BEE5-25A0779308D5}"/>
    <hyperlink ref="E400" r:id="rId336" display="https://www.filmaffinity.com/es/film785981.html" xr:uid="{77DEBF68-D0DD-46EB-ACDA-03B41A3A6CF6}"/>
    <hyperlink ref="E401" r:id="rId337" display="https://www.filmaffinity.com/es/film996644.html" xr:uid="{53331AFF-1A84-4F05-AD5E-C9DDD28191A7}"/>
    <hyperlink ref="E402" r:id="rId338" display="https://www.filmaffinity.com/es/film383938.html" xr:uid="{18A9CFDA-84E4-4783-91C3-FD7CDEC232BF}"/>
    <hyperlink ref="E404" r:id="rId339" display="https://www.filmaffinity.com/es/film808724.html" xr:uid="{485BA7F5-3240-4132-BA73-2F7FA2126A5F}"/>
    <hyperlink ref="E403" r:id="rId340" display="https://www.filmaffinity.com/es/film890974.html" xr:uid="{72E30A78-CBB6-44C4-ACA8-6BBF21E05581}"/>
    <hyperlink ref="E310" r:id="rId341" display="https://www.filmaffinity.com/es/film818488.html" xr:uid="{5909B791-2195-427B-A197-6B8930E3AABE}"/>
    <hyperlink ref="E405" r:id="rId342" display="https://www.filmaffinity.com/es/film671283.html" xr:uid="{9635A4D5-F621-4CAA-B8CA-A1E2542FF1EE}"/>
    <hyperlink ref="E406" r:id="rId343" display="https://www.filmaffinity.com/es/film760952.html" xr:uid="{E5FA3B43-D3CE-4BBF-8D2A-788AF3AD1446}"/>
    <hyperlink ref="E407" r:id="rId344" display="https://www.filmaffinity.com/es/film476534.html" xr:uid="{CBD1BA52-0F5D-4A3B-B2D8-26AB56FB7F50}"/>
    <hyperlink ref="E408" r:id="rId345" display="https://www.filmaffinity.com/es/film964404.html" xr:uid="{578D8B30-0276-43E4-B751-75DA8C484A68}"/>
    <hyperlink ref="E410" r:id="rId346" display="https://www.filmaffinity.com/es/film384499.html" xr:uid="{E7676AAC-800B-4EFA-B78E-32B70DA3CD46}"/>
    <hyperlink ref="E411" r:id="rId347" display="https://www.filmaffinity.com/es/film192655.html" xr:uid="{4F36EC6B-7844-48FE-BD4B-28CFD154B1F4}"/>
    <hyperlink ref="E415" r:id="rId348" display="https://www.filmaffinity.com/es/film699016.html" xr:uid="{556ACBD0-8620-4342-97C0-7AB558B03883}"/>
    <hyperlink ref="E414" r:id="rId349" display="https://www.filmaffinity.com/es/film431061.html" xr:uid="{0C74519B-D66B-4F15-B6A1-40DFB6881944}"/>
    <hyperlink ref="E416" r:id="rId350" display="https://www.filmaffinity.com/es/film710745.html" xr:uid="{B21ECA4D-7740-4AF4-A701-7CAC8CA3BB05}"/>
    <hyperlink ref="E417" r:id="rId351" display="https://www.filmaffinity.com/es/film365705.html" xr:uid="{FA7CECC2-D536-41CE-88CD-890FAF26B318}"/>
    <hyperlink ref="E419" r:id="rId352" display="https://www.filmaffinity.com/es/film367257.html" xr:uid="{FB9B9E27-6617-46E1-AC80-F1D7655538BE}"/>
    <hyperlink ref="E420" r:id="rId353" display="https://www.filmaffinity.com/es/film259352.html" xr:uid="{53046D1C-9E7F-4502-821D-3747C7219FE2}"/>
    <hyperlink ref="E421" r:id="rId354" display="https://www.filmaffinity.com/es/film149822.html" xr:uid="{83105439-1036-46E7-A8B0-051CD1BFEB12}"/>
    <hyperlink ref="E428" r:id="rId355" display="https://www.filmaffinity.com/es/film698406.html" xr:uid="{483AFBDF-C1B4-4FD7-9661-C5D8CFD49440}"/>
    <hyperlink ref="E430" r:id="rId356" display="https://www.filmaffinity.com/es/film959493.html" xr:uid="{F0D9ABBA-EB9E-4E52-AD30-D5B75538EC02}"/>
    <hyperlink ref="E431" r:id="rId357" display="https://www.filmaffinity.com/es/film303445.html" xr:uid="{85F67969-255C-4782-9256-06001EA1C233}"/>
    <hyperlink ref="E432" r:id="rId358" display="https://www.filmaffinity.com/es/film878559.html" xr:uid="{6E9261C8-5FCB-4BD4-9169-FC1D9542BC5F}"/>
    <hyperlink ref="E434" r:id="rId359" display="https://www.filmaffinity.com/es/film834255.html" xr:uid="{C01BEEF6-6A16-46B1-9479-1AE752DB884F}"/>
    <hyperlink ref="E436" r:id="rId360" display="https://www.filmaffinity.com/es/film946087.html" xr:uid="{2EEA7BEC-2AD7-4499-83BF-ABE511AEED0C}"/>
    <hyperlink ref="E437" r:id="rId361" display="https://www.filmaffinity.com/es/film835976.html" xr:uid="{FCADD090-F4FD-434A-BEC5-F99E7DA10894}"/>
    <hyperlink ref="E439" r:id="rId362" display="https://www.filmaffinity.com/es/film763906.html" xr:uid="{E33566B8-0F99-477B-BF5C-1B59AC69F705}"/>
    <hyperlink ref="E438" r:id="rId363" display="https://www.filmaffinity.com/es/film902616.html" xr:uid="{ED68C5C7-6985-4BD3-B742-3481A64695ED}"/>
    <hyperlink ref="E440" r:id="rId364" display="https://www.filmaffinity.com/es/film659137.html" xr:uid="{0673784D-5110-40BA-B32A-7011794F8DEC}"/>
    <hyperlink ref="E441" r:id="rId365" display="https://www.filmaffinity.com/es/film542093.html" xr:uid="{59835014-A7F1-4E05-B3F4-2A7CB095968A}"/>
    <hyperlink ref="E442" r:id="rId366" display="https://www.filmaffinity.com/es/film180986.html" xr:uid="{DA6FAD0D-1F86-4491-873C-71A5B0F9463E}"/>
    <hyperlink ref="E443" r:id="rId367" display="https://www.filmaffinity.com/es/film236023.html" xr:uid="{D6074A94-2FF1-4006-B457-8EDFCE42D9C2}"/>
    <hyperlink ref="E453" r:id="rId368" display="https://www.filmaffinity.com/es/film885640.html" xr:uid="{6D785BD3-1FF2-47B4-B58C-F97FB59D048D}"/>
    <hyperlink ref="E444" r:id="rId369" display="https://www.filmaffinity.com/es/film828321.html" xr:uid="{0FA04CC3-127B-4245-9757-E55317D0C000}"/>
    <hyperlink ref="E445" r:id="rId370" display="https://www.filmaffinity.com/es/film611183.html" xr:uid="{87DC1B72-66AF-4119-A537-7DDCE60DAA36}"/>
    <hyperlink ref="E446" r:id="rId371" display="https://www.filmaffinity.com/es/film526095.html" xr:uid="{BA2C63C6-8F76-4C2C-B2C7-54B1E878D312}"/>
    <hyperlink ref="E456" r:id="rId372" display="https://www.filmaffinity.com/es/film138866.html" xr:uid="{C25DBFC0-8488-4070-84BE-F9A2430FC3F2}"/>
    <hyperlink ref="E447" r:id="rId373" display="https://www.filmaffinity.com/es/film438242.html" xr:uid="{FD8671D1-4A8E-4610-B768-28CB5CE01AEA}"/>
    <hyperlink ref="E448" r:id="rId374" display="https://www.filmaffinity.com/es/film233992.html" xr:uid="{1B3C0324-18C2-41CB-8B05-1F33E7C1C8DE}"/>
    <hyperlink ref="E449" r:id="rId375" display="https://www.filmaffinity.com/es/film607124.html" xr:uid="{0539136A-0380-4DE8-89D1-0C7BD5C356A9}"/>
    <hyperlink ref="E450" r:id="rId376" display="https://www.filmaffinity.com/es/film291519.html" xr:uid="{3F7C83FF-2B47-49EA-82ED-D3E4CF4E3BE7}"/>
    <hyperlink ref="E451" r:id="rId377" display="https://www.filmaffinity.com/es/film683873.html" xr:uid="{4CC500C3-27B6-435C-A2FB-03301F906894}"/>
    <hyperlink ref="E452" r:id="rId378" display="https://www.filmaffinity.com/es/film893184.html" xr:uid="{588F76E8-0158-4741-8262-73034C61DAE3}"/>
    <hyperlink ref="E454" r:id="rId379" display="https://www.filmaffinity.com/es/film351741.html" xr:uid="{DCF4A808-951B-4F1F-B312-156CFB275B42}"/>
    <hyperlink ref="E455" r:id="rId380" display="https://www.filmaffinity.com/es/film227959.html" xr:uid="{817173CD-8E65-4E58-855F-159CC53355D4}"/>
    <hyperlink ref="E457" r:id="rId381" display="https://www.filmaffinity.com/es/film576841.html" xr:uid="{60FFCBEE-36D4-4911-AE46-A45A425BFC87}"/>
    <hyperlink ref="E458" r:id="rId382" display="https://www.filmaffinity.com/es/film864820.html" xr:uid="{DDA20578-87A4-4DBB-8118-6843D6DCC056}"/>
    <hyperlink ref="E460" r:id="rId383" display="https://www.filmaffinity.com/es/film760157.html" xr:uid="{2CE01490-5498-4BAE-816A-CA7F93766A68}"/>
    <hyperlink ref="E461" r:id="rId384" display="https://www.filmaffinity.com/es/film126636.html" xr:uid="{A683B996-CA7F-49E4-A409-650EB5EAFEE6}"/>
    <hyperlink ref="E462" r:id="rId385" display="https://www.filmaffinity.com/es/film496720.html" xr:uid="{EEF4BC86-F718-490E-B93F-9F1E78390656}"/>
    <hyperlink ref="E463" r:id="rId386" display="https://www.filmaffinity.com/es/film305891.html" xr:uid="{96D4AC1B-19FB-40DE-B88E-565EA7D20947}"/>
    <hyperlink ref="E464" r:id="rId387" display="https://www.filmaffinity.com/es/film874184.html" xr:uid="{CD894411-2920-4CFE-B536-29CC8F916EA8}"/>
    <hyperlink ref="E466" r:id="rId388" display="https://www.filmaffinity.com/es/film408183.html" xr:uid="{BBAB4000-E468-4128-AB79-64EFCA5BCCA9}"/>
    <hyperlink ref="E467" r:id="rId389" display="https://www.filmaffinity.com/es/film628073.html" xr:uid="{44F915C1-2F49-4B75-95D1-224E1074DCA4}"/>
    <hyperlink ref="E468" r:id="rId390" display="https://www.filmaffinity.com/es/film218604.html" xr:uid="{B4D1E02C-0243-428F-876A-99557BE66FBC}"/>
    <hyperlink ref="E469" r:id="rId391" display="https://www.filmaffinity.com/es/film715940.html" xr:uid="{9D094E6C-F6FD-4FCA-9389-433F172C88ED}"/>
    <hyperlink ref="E471" r:id="rId392" display="https://www.filmaffinity.com/es/film793868.html" xr:uid="{B059D544-083D-4CD0-9E18-4C06CB9E152F}"/>
    <hyperlink ref="E470" r:id="rId393" display="https://www.filmaffinity.com/es/film976893.html" xr:uid="{E82C9A66-9C3E-4095-903C-FD1411907D2D}"/>
    <hyperlink ref="E472" r:id="rId394" display="https://www.filmaffinity.com/es/film816071.html" xr:uid="{9F68687C-ACC0-41AD-A904-672867142A13}"/>
    <hyperlink ref="E473" r:id="rId395" display="https://www.filmaffinity.com/es/film931390.html" xr:uid="{5AE26F54-253F-4126-8B47-F24C70366CB4}"/>
    <hyperlink ref="E474" r:id="rId396" display="https://www.filmaffinity.com/es/film980599.html" xr:uid="{4F778F30-C8C4-4EC7-94B1-3C0478275D5B}"/>
    <hyperlink ref="E475" r:id="rId397" display="https://www.filmaffinity.com/es/film293525.html" xr:uid="{4E77CE58-649F-49F1-BCDD-AD9D2D595597}"/>
    <hyperlink ref="E476" r:id="rId398" display="https://www.filmaffinity.com/es/film107312.html" xr:uid="{AFB5124F-8A6F-4425-8786-3637B67144AB}"/>
    <hyperlink ref="E140" r:id="rId399" display="https://www.filmaffinity.com/es/film680769.html" xr:uid="{19421EA2-C8C7-43B5-A716-322139107397}"/>
    <hyperlink ref="E479" r:id="rId400" display="https://www.filmaffinity.com/es/film503543.html" xr:uid="{DB56772A-F85D-427B-B819-91C1CC137FBF}"/>
    <hyperlink ref="E478" r:id="rId401" display="https://www.filmaffinity.com/es/film240886.html" xr:uid="{0700FA61-6A87-49CB-A6AD-6DDC0C38BBE5}"/>
    <hyperlink ref="E480" r:id="rId402" display="https://www.filmaffinity.com/es/film323079.html" xr:uid="{C42D65B1-2099-4AE7-8205-D2F18B2B1E33}"/>
    <hyperlink ref="E481" r:id="rId403" display="https://www.filmaffinity.com/es/film362667.html" xr:uid="{8E984C6D-4004-49E8-8146-20FC6CE40002}"/>
    <hyperlink ref="E482" r:id="rId404" display="https://www.filmaffinity.com/es/film510316.html" xr:uid="{D87E5644-E4B6-42A3-B7AF-61579A986D83}"/>
    <hyperlink ref="E483" r:id="rId405" display="https://www.filmaffinity.com/es/film195447.html" xr:uid="{58D0D2C0-7A50-4E69-8EC5-05825FE81C93}"/>
    <hyperlink ref="E484" r:id="rId406" display="https://www.filmaffinity.com/es/film609486.html" xr:uid="{1464D560-D9A4-4728-B750-D8DA02E85A3F}"/>
    <hyperlink ref="E485" r:id="rId407" display="https://www.filmaffinity.com/es/film815448.html" xr:uid="{B4172493-5310-4343-87F8-F42F68134F8C}"/>
    <hyperlink ref="E488" r:id="rId408" display="https://www.filmaffinity.com/es/film386249.html" xr:uid="{B5BE1A9D-757B-4E0B-823C-FE9D958D7C80}"/>
    <hyperlink ref="E487" r:id="rId409" display="https://www.filmaffinity.com/es/film110450.html" xr:uid="{A7AED703-810B-408B-82C2-9D8D72DD3AEF}"/>
    <hyperlink ref="E486" r:id="rId410" display="https://www.filmaffinity.com/es/film581937.html" xr:uid="{649EAE3A-3529-40A4-B08A-961D13C5802C}"/>
    <hyperlink ref="E490" r:id="rId411" display="https://www.filmaffinity.com/es/film517548.html" xr:uid="{74FDC9AD-D0AE-4D99-8784-0ECCAA21B7B0}"/>
    <hyperlink ref="E489" r:id="rId412" display="https://www.filmaffinity.com/es/film703513.html" xr:uid="{C3C12994-4DD0-4E24-9338-62FE802D3847}"/>
    <hyperlink ref="E491" r:id="rId413" display="https://www.filmaffinity.com/es/film433143.html" xr:uid="{DA44B508-A5D7-42C6-A153-6C3D8769FA15}"/>
    <hyperlink ref="E492" r:id="rId414" display="https://www.filmaffinity.com/es/film195572.html" xr:uid="{368A7387-0B5C-461B-863C-546B78DAFEFB}"/>
    <hyperlink ref="E494" r:id="rId415" display="https://www.filmaffinity.com/es/film333949.html" xr:uid="{B9A1DF7F-DE18-4FBE-8DE4-71CB18F3C6F0}"/>
    <hyperlink ref="E495" r:id="rId416" display="https://www.filmaffinity.com/es/film416894.html" xr:uid="{C27057C4-8FCD-44D9-9AB8-2F89D2DA3655}"/>
    <hyperlink ref="E496" r:id="rId417" display="https://www.filmaffinity.com/es/film948443.html" xr:uid="{BB93A66B-C665-45C2-BD0A-4196EEFBF8CB}"/>
    <hyperlink ref="E493" r:id="rId418" display="https://www.filmaffinity.com/es/film494558.html" xr:uid="{38923A25-FB91-46A7-9558-D7F5AD82B391}"/>
    <hyperlink ref="E497" r:id="rId419" display="https://www.filmaffinity.com/es/film334593.html" xr:uid="{ECE1E6B7-7B9D-48AB-9E24-D6FEBF029A7D}"/>
    <hyperlink ref="E498" r:id="rId420" display="https://www.filmaffinity.com/es/film693036.html" xr:uid="{BAAECB7C-6B2E-49A2-AF7F-6C78FE62AD5F}"/>
    <hyperlink ref="E499" r:id="rId421" display="https://www.filmaffinity.com/es/film272896.html" xr:uid="{7E4F5C28-30AA-47FB-B877-6FA8C74FE6EF}"/>
    <hyperlink ref="E500" r:id="rId422" display="https://www.filmaffinity.com/es/film624501.html" xr:uid="{3D83E0F4-D1B4-4D3E-9AD0-C83772E5CE8D}"/>
    <hyperlink ref="E501" r:id="rId423" display="https://www.filmaffinity.com/es/film658802.html" xr:uid="{D85D548D-6200-49A8-8D3C-07C3C3A09B8C}"/>
    <hyperlink ref="E502" r:id="rId424" display="https://www.filmaffinity.com/es/film420392.html" xr:uid="{6523BF35-FBAB-466E-9D87-FA4BA3A236AA}"/>
    <hyperlink ref="E503" r:id="rId425" display="https://www.filmaffinity.com/es/film873420.html" xr:uid="{358CFBEF-3511-4023-9511-298B4581A1BA}"/>
    <hyperlink ref="E504" r:id="rId426" display="https://www.filmaffinity.com/es/film909337.html" xr:uid="{9D61DE9E-6B04-4936-B0CA-1E601DD64DD1}"/>
    <hyperlink ref="E506" r:id="rId427" display="https://www.filmaffinity.com/es/film288621.html" xr:uid="{B7DB37FB-715C-4D7B-BD28-64FEA68501CA}"/>
    <hyperlink ref="E507" r:id="rId428" display="https://www.filmaffinity.com/es/film462506.html" xr:uid="{F6B543F2-D546-4D35-B7BF-DF94407D1EBD}"/>
    <hyperlink ref="E508" r:id="rId429" display="https://www.filmaffinity.com/es/film168541.html" xr:uid="{AAB1DC91-5988-4A78-9F2C-61B52819E36C}"/>
    <hyperlink ref="E511" r:id="rId430" display="https://www.filmaffinity.com/es/film976939.html" xr:uid="{21009927-F882-4724-94E9-A721396F8C3E}"/>
    <hyperlink ref="E510" r:id="rId431" display="https://www.filmaffinity.com/es/film207711.html" xr:uid="{66132264-58B0-4CBA-B4FC-7AD87E4C7B9E}"/>
    <hyperlink ref="E512" r:id="rId432" display="https://www.filmaffinity.com/es/film446901.html" xr:uid="{BFBB71D4-3921-41FE-9D4B-C8B1FEE0553C}"/>
    <hyperlink ref="E515" r:id="rId433" display="https://www.filmaffinity.com/es/film455785.html" xr:uid="{6E03D543-9900-400E-AFBD-06D0BD1C3AE8}"/>
    <hyperlink ref="E516" r:id="rId434" display="https://www.filmaffinity.com/es/film382845.html" xr:uid="{8F7F30DB-0D9A-4C2C-ADA7-2AB2F27463ED}"/>
    <hyperlink ref="E517" r:id="rId435" display="https://www.filmaffinity.com/es/film435129.html" xr:uid="{D0E90B9E-1B30-4B1C-A6BB-B2556EE9A3E4}"/>
    <hyperlink ref="E514" r:id="rId436" display="https://www.filmaffinity.com/es/film103608.html" xr:uid="{A451C052-C805-4D2F-B275-8504CB84602F}"/>
    <hyperlink ref="E519" r:id="rId437" display="https://www.filmaffinity.com/es/film168340.html" xr:uid="{C84022C7-2CBC-464A-926D-A11795617215}"/>
    <hyperlink ref="E529" r:id="rId438" display="https://www.filmaffinity.com/es/film895170.html" xr:uid="{44E75AEC-0767-4A29-8A21-4DB6AEFD0622}"/>
    <hyperlink ref="E532" r:id="rId439" display="https://www.filmaffinity.com/es/film387068.html" xr:uid="{FBB29E5C-66E9-4B2E-9F94-0005C943F411}"/>
    <hyperlink ref="E534" r:id="rId440" display="https://www.filmaffinity.com/es/film781617.html" xr:uid="{F846313E-AE27-4C17-B244-24BF2A0C17ED}"/>
    <hyperlink ref="E537" r:id="rId441" display="https://www.filmaffinity.com/es/film724267.html" xr:uid="{54DB5864-EE36-494B-8A4D-EC3BF6D394D5}"/>
    <hyperlink ref="E538" r:id="rId442" display="https://www.filmaffinity.com/es/film612761.html" xr:uid="{5EF4F900-A90D-4D24-9D80-7B47771AEC15}"/>
    <hyperlink ref="E539" r:id="rId443" display="https://www.filmaffinity.com/es/film198189.html" xr:uid="{DE782CBD-2B38-4C79-9E31-C63F9C9F8175}"/>
    <hyperlink ref="E536" r:id="rId444" display="https://www.filmaffinity.com/es/film459936.html" xr:uid="{1269BB3F-ED78-4820-A019-8AB9DE59E2EE}"/>
    <hyperlink ref="E542" r:id="rId445" display="https://www.filmaffinity.com/es/film474469.html" xr:uid="{089C97B0-40BD-469D-A4FF-A0E36C9F56D1}"/>
    <hyperlink ref="E540" r:id="rId446" display="https://www.filmaffinity.com/es/film870302.html" xr:uid="{177E6992-FFBB-4049-8737-7B35DEFB3C4B}"/>
    <hyperlink ref="E541" r:id="rId447" display="https://www.filmaffinity.com/es/film516553.html" xr:uid="{098FBC39-7822-45B8-850A-DD947F87FE35}"/>
    <hyperlink ref="E543" r:id="rId448" display="https://www.filmaffinity.com/es/film146826.html" xr:uid="{623F09FF-ADDF-4E92-877D-AE05F421ED28}"/>
    <hyperlink ref="E544" r:id="rId449" display="https://www.filmaffinity.com/es/film424268.html" xr:uid="{CF1958AD-E65A-468A-A05D-63BFF9C9CA05}"/>
    <hyperlink ref="E545" r:id="rId450" display="https://www.filmaffinity.com/es/film777460.html" xr:uid="{24405CF6-2ADC-421E-8F70-903A392844A4}"/>
    <hyperlink ref="E548" r:id="rId451" display="https://www.filmaffinity.com/es/film572473.html" xr:uid="{EA5C750E-7B1A-4A92-AFB2-E9CB76D5FEA7}"/>
    <hyperlink ref="E546" r:id="rId452" display="https://www.filmaffinity.com/es/film999225.html" xr:uid="{71277756-17F5-4A3C-8C3E-F98EC51FABA6}"/>
    <hyperlink ref="E549" r:id="rId453" display="https://www.filmaffinity.com/es/film120937.html" xr:uid="{33232E80-A54E-40E4-A305-9A78D8BF6BF5}"/>
    <hyperlink ref="E550" r:id="rId454" display="https://www.filmaffinity.com/es/film283065.html" xr:uid="{226A10E7-EF7B-479E-821C-66FC8211D291}"/>
    <hyperlink ref="E207" r:id="rId455" display="https://www.filmaffinity.com/es/film848742.html" xr:uid="{C71B7904-361E-4D4F-9758-F51034E28E64}"/>
    <hyperlink ref="E551" r:id="rId456" display="https://www.filmaffinity.com/es/film423277.html" xr:uid="{5ABC4D88-5B8E-48B6-9BAE-7F82A851B1E6}"/>
    <hyperlink ref="E79" r:id="rId457" display="https://www.filmaffinity.com/es/film134029.html" xr:uid="{59D1F9DF-E76A-450E-82AC-A93226690C9B}"/>
    <hyperlink ref="E552" r:id="rId458" display="https://www.filmaffinity.com/es/film136779.html" xr:uid="{5B032F25-8D66-428C-BB0A-B12B7949CE15}"/>
    <hyperlink ref="E555" r:id="rId459" display="https://www.filmaffinity.com/es/film197772.html" xr:uid="{1D40E014-D388-49F9-B182-8EB3CE1CD90C}"/>
    <hyperlink ref="E556" r:id="rId460" display="https://www.filmaffinity.com/es/film553986.html" xr:uid="{7B4CCB9A-FDC9-4C2C-A86D-52F4C479C48E}"/>
    <hyperlink ref="E557" r:id="rId461" display="https://www.filmaffinity.com/es/film913436.html" xr:uid="{A83FF64B-6A5E-4FED-AC55-8621EC4F11ED}"/>
    <hyperlink ref="E558" r:id="rId462" display="https://www.filmaffinity.com/es/film637729.html" xr:uid="{76CF97EA-382F-4BF1-B62D-633848D78A2A}"/>
    <hyperlink ref="E33" r:id="rId463" display="https://www.filmaffinity.com/es/film418821.html" xr:uid="{710EEB4E-1EF1-49D3-A180-C6D513DB5EEA}"/>
    <hyperlink ref="E34" r:id="rId464" display="https://www.filmaffinity.com/es/film653682.html" xr:uid="{0A379AEB-0789-4EE4-BD03-E07CA3E5FD24}"/>
    <hyperlink ref="E53" r:id="rId465" display="https://www.filmaffinity.com/es/film655952.html" xr:uid="{9789796C-ACAD-4C30-9B8A-50B9D24409BA}"/>
    <hyperlink ref="E55" r:id="rId466" display="https://www.filmaffinity.com/es/film784161.html" xr:uid="{006A4C28-0514-4133-BC0D-45252C927249}"/>
    <hyperlink ref="E52" r:id="rId467" display="https://www.filmaffinity.com/es/film475575.html" xr:uid="{9574789F-1780-4F99-9D36-2D893DFB7E8C}"/>
    <hyperlink ref="E54" r:id="rId468" display="https://www.filmaffinity.com/es/film569884.html" xr:uid="{81C632DB-F04D-481F-9E5E-9F158953B073}"/>
    <hyperlink ref="E56" r:id="rId469" display="https://www.filmaffinity.com/es/film981051.html" xr:uid="{416DFA89-9750-41E6-A8E8-4ADA8427E9B5}"/>
    <hyperlink ref="E51" r:id="rId470" display="https://www.filmaffinity.com/es/film205346.html" xr:uid="{C134DC7E-95F3-4F90-A847-61D7B43156BB}"/>
    <hyperlink ref="E73" r:id="rId471" display="https://www.filmaffinity.com/es/film128443.html" xr:uid="{90720B79-B467-4809-A02C-1F116C5BD0B1}"/>
    <hyperlink ref="E71" r:id="rId472" display="https://www.filmaffinity.com/es/film586516.html" xr:uid="{5B28FC68-FF59-4DBC-A9FF-0BFF8A70A637}"/>
    <hyperlink ref="E422" r:id="rId473" display="https://www.filmaffinity.com/es/film241857.html" xr:uid="{A8D02E6A-AE4D-4A4B-90AB-2F3A91B40D5B}"/>
    <hyperlink ref="E423" r:id="rId474" display="https://www.filmaffinity.com/es/film561913.html" xr:uid="{7433ACEC-B4B4-43D2-8C93-6875A2C2DA05}"/>
    <hyperlink ref="E424" r:id="rId475" display="https://www.filmaffinity.com/es/film616393.html" xr:uid="{C4BDB491-6113-4506-8681-24ACDB29C0F1}"/>
    <hyperlink ref="E425" r:id="rId476" display="https://www.filmaffinity.com/es/film587156.html" xr:uid="{5B14BE6C-BE62-4E2C-9866-C266567E3268}"/>
    <hyperlink ref="E427" r:id="rId477" display="https://www.filmaffinity.com/es/film299158.html" xr:uid="{D0309FA7-00D5-4200-8ADA-0BB15B38EA85}"/>
    <hyperlink ref="E535" r:id="rId478" display="https://www.filmaffinity.com/es/film284668.html" xr:uid="{96B19B50-A2AE-4ABB-AC84-C692D321BE60}"/>
    <hyperlink ref="E533" r:id="rId479" display="https://www.filmaffinity.com/es/film127307.html" xr:uid="{2A9330D5-0DB1-4ED0-87C7-6ED756F384C4}"/>
    <hyperlink ref="E531" r:id="rId480" display="https://www.filmaffinity.com/es/film337799.html" xr:uid="{E7EDC12F-4A7E-41FE-9FC2-123106B5CB68}"/>
    <hyperlink ref="E309" r:id="rId481" display="https://www.filmaffinity.com/es/film759769.html" xr:uid="{D4C6FA72-8EC4-4F5A-A9AA-B4DF0F065EB0}"/>
    <hyperlink ref="E117" r:id="rId482" display="https://www.filmaffinity.com/es/film857762.html" xr:uid="{790C07AF-3E02-4125-B5DE-6B7F71C351CF}"/>
    <hyperlink ref="E246" r:id="rId483" display="https://www.filmaffinity.com/es/film763335.html" xr:uid="{D9D24CE1-1CA3-46A7-B12A-4ECBA7FB6368}"/>
    <hyperlink ref="E306" r:id="rId484" display="https://www.filmaffinity.com/es/film338747.html" xr:uid="{DFFAC5FE-3C0F-4DC5-ABDC-71EBCFEF6796}"/>
    <hyperlink ref="P68" r:id="rId485" tooltip="Keanu Reeves" display="https://www.filmaffinity.com/es/search.php?stype=cast&amp;sn&amp;stext=Keanu%20Reeves" xr:uid="{7B080D95-61BB-4E7F-AD1C-336DC342C35B}"/>
    <hyperlink ref="P69" r:id="rId486" tooltip="Antonio Banderas" display="https://www.filmaffinity.com/es/search.php?stype=cast&amp;sn&amp;stext=Antonio%20Banderas" xr:uid="{1B6EBC56-0393-4573-AF7E-7B38B7B179C5}"/>
    <hyperlink ref="P67" r:id="rId487" tooltip="David Hasselhoff" display="https://www.filmaffinity.com/es/search.php?stype=cast&amp;sn&amp;stext=David%20Hasselhoff" xr:uid="{40430184-3C7D-4307-832E-96EA155B2213}"/>
    <hyperlink ref="P148" r:id="rId488" tooltip="Neel Sethi" display="https://www.filmaffinity.com/es/search.php?stype=cast&amp;sn&amp;stext=Neel%20Sethi" xr:uid="{6A1BA1DE-DA77-4C24-B18B-828115F4DC77}"/>
    <hyperlink ref="O213" r:id="rId489" display="https://www.filmaffinity.com/es/moviegenre.php?genre=AN&amp;attr=rat_count&amp;nodoc" xr:uid="{B141DED0-38B8-47A1-AC20-ECDCC644DD04}"/>
    <hyperlink ref="E426" r:id="rId490" display="https://www.filmaffinity.com/es/film862995.html" xr:uid="{8B8DF758-FB38-4E74-9230-0D165E2CA37A}"/>
    <hyperlink ref="E235" r:id="rId491" display="https://www.filmaffinity.com/es/film744102.html" xr:uid="{FC78A816-1B62-40E5-87B2-021B0796C4E8}"/>
    <hyperlink ref="E134" r:id="rId492" display="https://www.filmaffinity.com/es/film797928.html" xr:uid="{2ABD880A-F8DD-4D00-9772-83DEE945BC6D}"/>
    <hyperlink ref="E204" r:id="rId493" display="https://www.filmaffinity.com/es/film543447.html" xr:uid="{FEEF4AA9-3C7E-4EAE-A8B6-E2ABFAC39D1A}"/>
    <hyperlink ref="E280" r:id="rId494" display="https://www.filmaffinity.com/es/film841893.html" xr:uid="{9E196767-6C01-4B33-9F3E-75B25FCA5837}"/>
    <hyperlink ref="E465" r:id="rId495" display="https://www.filmaffinity.com/es/film145565.html" xr:uid="{6513AFE1-FD5D-40AD-B712-7DDE06C1A66D}"/>
    <hyperlink ref="E307" r:id="rId496" display="https://www.filmaffinity.com/es/film324792.html" xr:uid="{C3DE21FA-F7A3-44E7-9CA2-27BF020B9CDD}"/>
    <hyperlink ref="E337" r:id="rId497" display="https://www.filmaffinity.com/es/film972063.html" xr:uid="{9C69172C-C2D3-420F-9B33-870642ABBC58}"/>
    <hyperlink ref="E360" r:id="rId498" display="https://www.filmaffinity.com/es/film775531.html" xr:uid="{0EE95CAF-405A-4CD8-9613-4206B43D63B9}"/>
    <hyperlink ref="E429" r:id="rId499" display="https://www.filmaffinity.com/es/film421604.html" xr:uid="{B51409F7-06E7-4C4F-AB21-E299B2BDEDF0}"/>
    <hyperlink ref="E505" r:id="rId500" display="https://www.filmaffinity.com/es/film799965.html" xr:uid="{532676BB-71F6-4261-A7A0-1F41D7E1C11C}"/>
    <hyperlink ref="E238" r:id="rId501" display="https://www.filmaffinity.com/es/film679644.html" xr:uid="{985A21A4-635E-4CBE-942F-C1615886A6A1}"/>
    <hyperlink ref="E413" r:id="rId502" display="https://www.filmaffinity.com/es/film249017.html" xr:uid="{C250D2AB-247A-4D58-A388-26A81035EBFD}"/>
    <hyperlink ref="E126" r:id="rId503" display="https://www.filmaffinity.com/es/film536682.html" xr:uid="{0C401FD3-4EBF-4415-A576-D349CE95FC57}"/>
    <hyperlink ref="E243" r:id="rId504" display="https://www.filmaffinity.com/es/film531649.html" xr:uid="{B813C4E3-2FB5-493D-8BAB-410174ADFEC6}"/>
    <hyperlink ref="E271" r:id="rId505" display="https://www.filmaffinity.com/es/film440616.html" xr:uid="{16A510C2-2EC5-4AEF-B816-AED29963BA06}"/>
    <hyperlink ref="E289" r:id="rId506" display="https://www.filmaffinity.com/es/film669901.html" xr:uid="{B35A6B75-4017-4A8A-872E-FFEE80AD169D}"/>
    <hyperlink ref="E412" r:id="rId507" display="https://www.filmaffinity.com/es/film773229.html" xr:uid="{6D93EA5A-7424-48DF-B30B-F6F61B258D1D}"/>
    <hyperlink ref="E409" r:id="rId508" display="https://www.filmaffinity.com/es/film640419.html" xr:uid="{22697ECC-B91A-47C5-85EE-BCB5D070BE31}"/>
    <hyperlink ref="E509" r:id="rId509" display="https://www.filmaffinity.com/es/film193300.html" xr:uid="{F4E4E022-4E26-498B-A6D5-1EAA0622A080}"/>
    <hyperlink ref="E547" r:id="rId510" display="https://www.filmaffinity.com/es/film889517.html" xr:uid="{6E8F7A19-DB04-4748-8189-6797AD43F7D6}"/>
    <hyperlink ref="E124" r:id="rId511" display="https://www.filmaffinity.com/es/film452682.html" xr:uid="{444C3AAD-9463-4940-9A44-C64A360A5D7E}"/>
    <hyperlink ref="E316" r:id="rId512" display="https://www.filmaffinity.com/es/film463196.html" xr:uid="{9C8B0754-2249-4017-BAC5-CC9845B16AFF}"/>
    <hyperlink ref="E553" r:id="rId513" display="https://www.filmaffinity.com/es/film596496.html" xr:uid="{94E24FDA-10AF-40AC-AA7F-75517916B2DA}"/>
    <hyperlink ref="E86" r:id="rId514" display="https://www.filmaffinity.com/es/film822006.html" xr:uid="{B98B64B4-0829-4904-940D-ABC0422B2532}"/>
    <hyperlink ref="E50" r:id="rId515" display="https://www.filmaffinity.com/es/film645346.html" xr:uid="{47867F11-06B3-47E4-88D6-E580D1B9378B}"/>
    <hyperlink ref="E113" r:id="rId516" display="https://www.filmaffinity.com/es/film266288.html" xr:uid="{33794CAF-F5C8-41A6-9B3E-4189355E7048}"/>
    <hyperlink ref="E112" r:id="rId517" display="https://www.filmaffinity.com/es/film360141.html" xr:uid="{F2056ED0-2F7D-4C3A-AA5D-F8B71C850FC3}"/>
    <hyperlink ref="E114" r:id="rId518" display="https://www.filmaffinity.com/es/film265815.html" xr:uid="{BB1C4A4B-A0C9-4855-AA38-510D60FC42B6}"/>
    <hyperlink ref="E232" r:id="rId519" display="https://www.filmaffinity.com/es/film546996.html" xr:uid="{0E355046-8AE2-455A-8DCC-3C283A90A6B7}"/>
    <hyperlink ref="E520" r:id="rId520" display="https://www.filmaffinity.com/es/film870874.html" xr:uid="{D10A998E-D3E5-4DB9-B6D4-2BBDF75BDA6E}"/>
    <hyperlink ref="E521" r:id="rId521" display="https://www.filmaffinity.com/es/film993222.html" xr:uid="{28D7EBA5-18FD-4CD2-A61C-643898402AFE}"/>
    <hyperlink ref="E530" r:id="rId522" display="https://www.filmaffinity.com/es/film113520.html" xr:uid="{A7994751-452D-4028-B69D-146120273303}"/>
    <hyperlink ref="E200" r:id="rId523" display="https://www.filmaffinity.com/es/film799681.html" xr:uid="{956D564A-40E9-4458-A67F-E39E09FDE05A}"/>
    <hyperlink ref="E386" r:id="rId524" display="https://www.filmaffinity.com/es/film113180.html" xr:uid="{2346AA2C-7556-427A-9DF0-BA563599BE9A}"/>
    <hyperlink ref="E135" r:id="rId525" display="https://www.filmaffinity.com/es/film243859.html" xr:uid="{D4CA9677-D3EE-4666-98EC-51219E1D0506}"/>
    <hyperlink ref="E513" r:id="rId526" display="https://www.filmaffinity.com/es/film840601.html" xr:uid="{086AA7E8-57CA-4F4C-8214-0A19BCF8F88F}"/>
    <hyperlink ref="E433" r:id="rId527" display="https://www.filmaffinity.com/es/film563328.html" xr:uid="{F9885281-FA9C-48BF-9169-EBE46E202F6B}"/>
  </hyperlinks>
  <pageMargins left="0.7" right="0.7" top="0.75" bottom="0.75" header="0.3" footer="0.3"/>
  <pageSetup paperSize="9" orientation="portrait" horizontalDpi="1200" verticalDpi="0" r:id="rId5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B6:P400"/>
  <sheetViews>
    <sheetView topLeftCell="A64" workbookViewId="0">
      <selection activeCell="C34" sqref="C34"/>
    </sheetView>
  </sheetViews>
  <sheetFormatPr baseColWidth="10" defaultRowHeight="20.100000000000001" customHeight="1" x14ac:dyDescent="0.25"/>
  <cols>
    <col min="1" max="1" width="2.85546875" style="1" customWidth="1"/>
    <col min="2" max="2" width="7.85546875" style="1" customWidth="1"/>
    <col min="3" max="3" width="62.85546875" style="1" customWidth="1"/>
    <col min="4" max="4" width="50.85546875" style="218" customWidth="1"/>
    <col min="5" max="5" width="28.28515625" style="256" customWidth="1"/>
    <col min="6" max="6" width="9.140625" style="15" customWidth="1"/>
    <col min="7" max="7" width="5.85546875" style="1" customWidth="1"/>
    <col min="8" max="8" width="17.85546875" style="1" bestFit="1" customWidth="1"/>
    <col min="9" max="9" width="8.28515625" style="1" customWidth="1"/>
    <col min="10" max="10" width="4.140625" style="192" customWidth="1"/>
    <col min="11" max="11" width="21.140625" style="1" customWidth="1"/>
    <col min="12" max="12" width="16.42578125" style="1" customWidth="1"/>
    <col min="13" max="13" width="10.7109375" style="1" customWidth="1"/>
    <col min="14" max="14" width="12.7109375" style="1" customWidth="1"/>
    <col min="15" max="15" width="36" style="194" customWidth="1"/>
    <col min="16" max="16" width="21.42578125" style="1" customWidth="1"/>
    <col min="17" max="16384" width="11.42578125" style="1"/>
  </cols>
  <sheetData>
    <row r="6" spans="2:16" ht="60" customHeight="1" x14ac:dyDescent="0.45">
      <c r="B6" s="334" t="s">
        <v>1150</v>
      </c>
      <c r="C6" s="336"/>
      <c r="D6" s="336"/>
      <c r="E6" s="336"/>
      <c r="F6" s="336"/>
      <c r="G6" s="336"/>
      <c r="H6" s="336"/>
      <c r="I6" s="336"/>
      <c r="J6" s="336"/>
      <c r="K6" s="336"/>
      <c r="L6" s="336"/>
      <c r="M6" s="336"/>
      <c r="N6" s="336"/>
    </row>
    <row r="7" spans="2:16" ht="20.100000000000001" customHeight="1" x14ac:dyDescent="0.35">
      <c r="C7" s="2"/>
      <c r="D7" s="248"/>
      <c r="E7" s="44"/>
      <c r="F7" s="49"/>
      <c r="G7" s="41"/>
      <c r="H7" s="43"/>
      <c r="I7" s="41"/>
      <c r="J7" s="41"/>
      <c r="K7" s="42"/>
      <c r="L7" s="42"/>
      <c r="M7" s="42"/>
      <c r="N7" s="43"/>
    </row>
    <row r="8" spans="2:16" ht="20.100000000000001" customHeight="1" x14ac:dyDescent="0.35">
      <c r="C8" s="2"/>
      <c r="D8" s="248"/>
      <c r="E8" s="44"/>
      <c r="F8" s="49"/>
      <c r="G8" s="41"/>
      <c r="H8" s="43"/>
      <c r="I8" s="41"/>
      <c r="J8" s="41"/>
      <c r="K8" s="42"/>
      <c r="L8" s="42"/>
      <c r="M8" s="42"/>
      <c r="N8" s="43"/>
    </row>
    <row r="9" spans="2:16" ht="20.100000000000001" customHeight="1" x14ac:dyDescent="0.3">
      <c r="C9" s="31" t="s">
        <v>1748</v>
      </c>
      <c r="D9" s="236" t="s">
        <v>1749</v>
      </c>
      <c r="E9" s="32" t="s">
        <v>1774</v>
      </c>
      <c r="F9" s="9" t="s">
        <v>5004</v>
      </c>
      <c r="G9" s="33" t="s">
        <v>330</v>
      </c>
      <c r="H9" s="33" t="s">
        <v>3735</v>
      </c>
      <c r="I9" s="31" t="s">
        <v>875</v>
      </c>
      <c r="J9" s="31"/>
      <c r="K9" s="31" t="s">
        <v>1061</v>
      </c>
      <c r="L9" s="31" t="s">
        <v>1727</v>
      </c>
      <c r="M9" s="31" t="s">
        <v>1725</v>
      </c>
      <c r="N9" s="31" t="s">
        <v>1726</v>
      </c>
      <c r="O9" s="202" t="s">
        <v>17519</v>
      </c>
      <c r="P9" s="203" t="s">
        <v>31735</v>
      </c>
    </row>
    <row r="10" spans="2:16" ht="20.100000000000001" customHeight="1" x14ac:dyDescent="0.35">
      <c r="C10" s="2"/>
      <c r="D10" s="248"/>
      <c r="E10" s="44"/>
      <c r="F10" s="49"/>
      <c r="G10" s="41"/>
      <c r="H10" s="43"/>
      <c r="I10" s="41"/>
      <c r="J10" s="41"/>
      <c r="K10" s="42"/>
      <c r="L10" s="42"/>
      <c r="M10" s="42"/>
      <c r="N10" s="43"/>
    </row>
    <row r="11" spans="2:16" ht="20.100000000000001" customHeight="1" x14ac:dyDescent="0.3">
      <c r="B11" s="11">
        <v>1</v>
      </c>
      <c r="C11" s="12" t="s">
        <v>38945</v>
      </c>
      <c r="D11" s="217" t="s">
        <v>5618</v>
      </c>
      <c r="E11" s="36" t="s">
        <v>10173</v>
      </c>
      <c r="F11" s="49">
        <v>6.8</v>
      </c>
      <c r="G11" s="9" t="s">
        <v>704</v>
      </c>
      <c r="H11" s="9" t="s">
        <v>3740</v>
      </c>
      <c r="I11" s="9">
        <v>2007</v>
      </c>
      <c r="J11" s="9"/>
      <c r="K11" s="45">
        <v>3762419654</v>
      </c>
      <c r="L11" s="45">
        <f t="shared" ref="L11:L48" si="0">IF(K11/1024 &gt;1,K11/1024," ")</f>
        <v>3674237.943359375</v>
      </c>
      <c r="M11" s="45">
        <f t="shared" ref="M11:M48" si="1">IF(K11/1048576 &gt;1,K11/1048576," ")</f>
        <v>3588.1229915618896</v>
      </c>
      <c r="N11" s="14">
        <f t="shared" ref="N11:N48" si="2">IF(K11&gt;999999999,K11/1073741824," ")</f>
        <v>3.5040263589471579</v>
      </c>
      <c r="O11" s="194" t="s">
        <v>32307</v>
      </c>
      <c r="P11" s="197" t="s">
        <v>18464</v>
      </c>
    </row>
    <row r="12" spans="2:16" ht="20.100000000000001" customHeight="1" x14ac:dyDescent="0.3">
      <c r="B12" s="11">
        <v>2</v>
      </c>
      <c r="C12" s="20" t="s">
        <v>38946</v>
      </c>
      <c r="D12" s="157" t="s">
        <v>8407</v>
      </c>
      <c r="E12" s="36" t="s">
        <v>10174</v>
      </c>
      <c r="F12" s="81">
        <v>7.3</v>
      </c>
      <c r="G12" s="13"/>
      <c r="H12" s="13" t="s">
        <v>5871</v>
      </c>
      <c r="I12" s="79">
        <v>2016</v>
      </c>
      <c r="J12" s="79"/>
      <c r="K12" s="73">
        <v>5359169536</v>
      </c>
      <c r="L12" s="45">
        <f t="shared" si="0"/>
        <v>5233564</v>
      </c>
      <c r="M12" s="45">
        <f t="shared" si="1"/>
        <v>5110.90234375</v>
      </c>
      <c r="N12" s="14">
        <f t="shared" si="2"/>
        <v>4.9911155700683594</v>
      </c>
      <c r="O12" s="194" t="s">
        <v>32308</v>
      </c>
      <c r="P12" s="197" t="s">
        <v>18464</v>
      </c>
    </row>
    <row r="13" spans="2:16" ht="20.100000000000001" customHeight="1" x14ac:dyDescent="0.3">
      <c r="B13" s="11">
        <v>3</v>
      </c>
      <c r="C13" s="7" t="s">
        <v>38947</v>
      </c>
      <c r="D13" s="217" t="s">
        <v>2828</v>
      </c>
      <c r="E13" s="36" t="s">
        <v>10175</v>
      </c>
      <c r="F13" s="51">
        <v>7.6</v>
      </c>
      <c r="G13" s="9" t="s">
        <v>704</v>
      </c>
      <c r="H13" s="9" t="s">
        <v>3747</v>
      </c>
      <c r="I13" s="9">
        <v>1988</v>
      </c>
      <c r="J13" s="9"/>
      <c r="K13" s="45">
        <v>3279549252</v>
      </c>
      <c r="L13" s="45">
        <f t="shared" si="0"/>
        <v>3202684.81640625</v>
      </c>
      <c r="M13" s="45">
        <f t="shared" si="1"/>
        <v>3127.6218910217285</v>
      </c>
      <c r="N13" s="14">
        <f t="shared" si="2"/>
        <v>3.0543182529509068</v>
      </c>
      <c r="O13" s="194" t="s">
        <v>32254</v>
      </c>
      <c r="P13" s="197" t="s">
        <v>18464</v>
      </c>
    </row>
    <row r="14" spans="2:16" ht="20.100000000000001" customHeight="1" x14ac:dyDescent="0.3">
      <c r="B14" s="11">
        <v>4</v>
      </c>
      <c r="C14" s="12" t="s">
        <v>38948</v>
      </c>
      <c r="D14" s="177" t="s">
        <v>8699</v>
      </c>
      <c r="E14" s="36" t="s">
        <v>10176</v>
      </c>
      <c r="F14" s="81">
        <v>7</v>
      </c>
      <c r="G14" s="13" t="s">
        <v>704</v>
      </c>
      <c r="H14" s="13" t="s">
        <v>3739</v>
      </c>
      <c r="I14" s="79">
        <v>2003</v>
      </c>
      <c r="J14" s="79"/>
      <c r="K14" s="73">
        <v>5757669376</v>
      </c>
      <c r="L14" s="45">
        <f t="shared" si="0"/>
        <v>5622724</v>
      </c>
      <c r="M14" s="45">
        <f t="shared" si="1"/>
        <v>5490.94140625</v>
      </c>
      <c r="N14" s="14">
        <f t="shared" si="2"/>
        <v>5.3622474670410156</v>
      </c>
      <c r="O14" s="194" t="s">
        <v>32255</v>
      </c>
      <c r="P14" s="197" t="s">
        <v>18464</v>
      </c>
    </row>
    <row r="15" spans="2:16" ht="20.100000000000001" customHeight="1" x14ac:dyDescent="0.3">
      <c r="B15" s="11">
        <v>5</v>
      </c>
      <c r="C15" s="48" t="s">
        <v>38949</v>
      </c>
      <c r="D15" s="177" t="s">
        <v>6657</v>
      </c>
      <c r="E15" s="36" t="s">
        <v>10177</v>
      </c>
      <c r="F15" s="49">
        <v>6.9</v>
      </c>
      <c r="G15" s="49" t="s">
        <v>704</v>
      </c>
      <c r="H15" s="9" t="s">
        <v>4081</v>
      </c>
      <c r="I15" s="9">
        <v>2015</v>
      </c>
      <c r="J15" s="9"/>
      <c r="K15" s="45">
        <v>4283969548</v>
      </c>
      <c r="L15" s="45">
        <f t="shared" si="0"/>
        <v>4183564.01171875</v>
      </c>
      <c r="M15" s="45">
        <f t="shared" si="1"/>
        <v>4085.5117301940918</v>
      </c>
      <c r="N15" s="14">
        <f t="shared" si="2"/>
        <v>3.9897575490176678</v>
      </c>
      <c r="O15" s="194" t="s">
        <v>32256</v>
      </c>
      <c r="P15" s="197" t="s">
        <v>18464</v>
      </c>
    </row>
    <row r="16" spans="2:16" ht="20.100000000000001" customHeight="1" x14ac:dyDescent="0.3">
      <c r="B16" s="11">
        <v>6</v>
      </c>
      <c r="C16" s="208" t="s">
        <v>38950</v>
      </c>
      <c r="D16" s="212" t="s">
        <v>4939</v>
      </c>
      <c r="E16" s="36" t="s">
        <v>9660</v>
      </c>
      <c r="F16" s="104">
        <v>6</v>
      </c>
      <c r="G16" s="101" t="s">
        <v>704</v>
      </c>
      <c r="H16" s="101" t="s">
        <v>3811</v>
      </c>
      <c r="I16" s="101">
        <v>2014</v>
      </c>
      <c r="J16" s="101"/>
      <c r="K16" s="109">
        <v>3742674630</v>
      </c>
      <c r="L16" s="90">
        <f t="shared" si="0"/>
        <v>3654955.693359375</v>
      </c>
      <c r="M16" s="90">
        <f t="shared" si="1"/>
        <v>3569.2926692962646</v>
      </c>
      <c r="N16" s="91">
        <f t="shared" si="2"/>
        <v>3.4856373723596334</v>
      </c>
      <c r="O16" s="194" t="s">
        <v>30053</v>
      </c>
      <c r="P16" s="197" t="s">
        <v>18464</v>
      </c>
    </row>
    <row r="17" spans="2:16" ht="20.100000000000001" customHeight="1" x14ac:dyDescent="0.3">
      <c r="B17" s="11">
        <v>7</v>
      </c>
      <c r="C17" s="7" t="s">
        <v>38934</v>
      </c>
      <c r="D17" s="217" t="s">
        <v>760</v>
      </c>
      <c r="E17" s="36" t="s">
        <v>10178</v>
      </c>
      <c r="F17" s="51">
        <v>6.4</v>
      </c>
      <c r="G17" s="7"/>
      <c r="H17" s="9" t="s">
        <v>3742</v>
      </c>
      <c r="I17" s="9">
        <v>2004</v>
      </c>
      <c r="J17" s="9"/>
      <c r="K17" s="45">
        <v>1859786752</v>
      </c>
      <c r="L17" s="45">
        <f t="shared" si="0"/>
        <v>1816198</v>
      </c>
      <c r="M17" s="45">
        <f t="shared" si="1"/>
        <v>1773.630859375</v>
      </c>
      <c r="N17" s="14">
        <f t="shared" si="2"/>
        <v>1.7320613861083984</v>
      </c>
      <c r="O17" s="194" t="s">
        <v>32257</v>
      </c>
      <c r="P17" s="197" t="s">
        <v>18464</v>
      </c>
    </row>
    <row r="18" spans="2:16" ht="20.100000000000001" customHeight="1" x14ac:dyDescent="0.3">
      <c r="B18" s="11">
        <v>8</v>
      </c>
      <c r="C18" s="12" t="s">
        <v>38951</v>
      </c>
      <c r="D18" s="217" t="s">
        <v>4483</v>
      </c>
      <c r="E18" s="36" t="s">
        <v>10179</v>
      </c>
      <c r="F18" s="51">
        <v>7.6</v>
      </c>
      <c r="G18" s="9"/>
      <c r="H18" s="9" t="s">
        <v>3740</v>
      </c>
      <c r="I18" s="9">
        <v>2011</v>
      </c>
      <c r="J18" s="9"/>
      <c r="K18" s="45">
        <v>3317506733</v>
      </c>
      <c r="L18" s="45">
        <f t="shared" si="0"/>
        <v>3239752.6689453125</v>
      </c>
      <c r="M18" s="45">
        <f t="shared" si="1"/>
        <v>3163.8209657669067</v>
      </c>
      <c r="N18" s="14">
        <f t="shared" si="2"/>
        <v>3.0896689118817449</v>
      </c>
      <c r="O18" s="194" t="s">
        <v>32258</v>
      </c>
      <c r="P18" s="197" t="s">
        <v>18464</v>
      </c>
    </row>
    <row r="19" spans="2:16" ht="20.100000000000001" customHeight="1" x14ac:dyDescent="0.3">
      <c r="B19" s="11">
        <v>9</v>
      </c>
      <c r="C19" s="28" t="s">
        <v>38952</v>
      </c>
      <c r="D19" s="158" t="s">
        <v>6764</v>
      </c>
      <c r="E19" s="36" t="s">
        <v>10180</v>
      </c>
      <c r="F19" s="49">
        <v>5.9</v>
      </c>
      <c r="G19" s="49" t="s">
        <v>704</v>
      </c>
      <c r="H19" s="9" t="s">
        <v>5892</v>
      </c>
      <c r="I19" s="9">
        <v>2016</v>
      </c>
      <c r="J19" s="9"/>
      <c r="K19" s="45">
        <v>3317952093</v>
      </c>
      <c r="L19" s="45">
        <f t="shared" si="0"/>
        <v>3240187.5908203125</v>
      </c>
      <c r="M19" s="45">
        <f t="shared" si="1"/>
        <v>3164.2456941604614</v>
      </c>
      <c r="N19" s="14">
        <f t="shared" si="2"/>
        <v>3.0900836857035756</v>
      </c>
      <c r="O19" s="194" t="s">
        <v>32259</v>
      </c>
      <c r="P19" s="197" t="s">
        <v>18464</v>
      </c>
    </row>
    <row r="20" spans="2:16" ht="20.100000000000001" customHeight="1" x14ac:dyDescent="0.3">
      <c r="B20" s="11">
        <v>10</v>
      </c>
      <c r="C20" s="29" t="s">
        <v>38953</v>
      </c>
      <c r="D20" s="177" t="s">
        <v>6310</v>
      </c>
      <c r="E20" s="36" t="s">
        <v>10181</v>
      </c>
      <c r="F20" s="49">
        <v>5.9</v>
      </c>
      <c r="G20" s="49" t="s">
        <v>704</v>
      </c>
      <c r="H20" s="9" t="s">
        <v>5892</v>
      </c>
      <c r="I20" s="9">
        <v>2016</v>
      </c>
      <c r="J20" s="9"/>
      <c r="K20" s="45">
        <v>2749478951</v>
      </c>
      <c r="L20" s="45">
        <f t="shared" si="0"/>
        <v>2685038.0380859375</v>
      </c>
      <c r="M20" s="45">
        <f t="shared" si="1"/>
        <v>2622.1074590682983</v>
      </c>
      <c r="N20" s="14">
        <f t="shared" si="2"/>
        <v>2.5606518154963851</v>
      </c>
      <c r="O20" s="194" t="s">
        <v>32260</v>
      </c>
      <c r="P20" s="197" t="s">
        <v>18464</v>
      </c>
    </row>
    <row r="21" spans="2:16" ht="20.100000000000001" customHeight="1" x14ac:dyDescent="0.3">
      <c r="B21" s="11">
        <v>11</v>
      </c>
      <c r="C21" s="7" t="s">
        <v>38954</v>
      </c>
      <c r="D21" s="217" t="s">
        <v>5012</v>
      </c>
      <c r="E21" s="36" t="s">
        <v>10182</v>
      </c>
      <c r="F21" s="51">
        <v>4.5</v>
      </c>
      <c r="G21" s="9" t="s">
        <v>704</v>
      </c>
      <c r="H21" s="9" t="s">
        <v>3740</v>
      </c>
      <c r="I21" s="9">
        <v>2013</v>
      </c>
      <c r="J21" s="9"/>
      <c r="K21" s="45">
        <v>3898129637</v>
      </c>
      <c r="L21" s="45">
        <f t="shared" si="0"/>
        <v>3806767.2236328125</v>
      </c>
      <c r="M21" s="45">
        <f t="shared" si="1"/>
        <v>3717.5461168289185</v>
      </c>
      <c r="N21" s="14">
        <f t="shared" si="2"/>
        <v>3.6304161297157407</v>
      </c>
      <c r="O21" s="194" t="s">
        <v>32261</v>
      </c>
      <c r="P21" s="197" t="s">
        <v>18464</v>
      </c>
    </row>
    <row r="22" spans="2:16" ht="20.100000000000001" customHeight="1" x14ac:dyDescent="0.3">
      <c r="B22" s="11">
        <v>12</v>
      </c>
      <c r="C22" s="210" t="s">
        <v>38955</v>
      </c>
      <c r="D22" s="214" t="s">
        <v>8236</v>
      </c>
      <c r="E22" s="36" t="s">
        <v>9898</v>
      </c>
      <c r="F22" s="81">
        <v>6.7</v>
      </c>
      <c r="G22" s="13" t="s">
        <v>704</v>
      </c>
      <c r="H22" s="13" t="s">
        <v>5878</v>
      </c>
      <c r="I22" s="79">
        <v>2016</v>
      </c>
      <c r="J22" s="79"/>
      <c r="K22" s="73">
        <v>5359202304</v>
      </c>
      <c r="L22" s="90">
        <f t="shared" si="0"/>
        <v>5233596</v>
      </c>
      <c r="M22" s="90">
        <f t="shared" si="1"/>
        <v>5110.93359375</v>
      </c>
      <c r="N22" s="91">
        <f t="shared" si="2"/>
        <v>4.9911460876464844</v>
      </c>
      <c r="O22" s="194" t="s">
        <v>18118</v>
      </c>
      <c r="P22" s="197" t="s">
        <v>18464</v>
      </c>
    </row>
    <row r="23" spans="2:16" ht="20.100000000000001" customHeight="1" x14ac:dyDescent="0.3">
      <c r="B23" s="11">
        <v>13</v>
      </c>
      <c r="C23" s="207" t="s">
        <v>38956</v>
      </c>
      <c r="D23" s="249" t="s">
        <v>7420</v>
      </c>
      <c r="E23" s="36" t="s">
        <v>9932</v>
      </c>
      <c r="F23" s="99">
        <v>6.1</v>
      </c>
      <c r="G23" s="99" t="s">
        <v>704</v>
      </c>
      <c r="H23" s="105" t="s">
        <v>4081</v>
      </c>
      <c r="I23" s="101">
        <v>2017</v>
      </c>
      <c r="J23" s="101"/>
      <c r="K23" s="90">
        <v>4489803922</v>
      </c>
      <c r="L23" s="90">
        <f t="shared" si="0"/>
        <v>4384574.142578125</v>
      </c>
      <c r="M23" s="90">
        <f t="shared" si="1"/>
        <v>4281.8106861114502</v>
      </c>
      <c r="N23" s="91">
        <f t="shared" si="2"/>
        <v>4.1814557481557131</v>
      </c>
      <c r="O23" s="194" t="s">
        <v>18150</v>
      </c>
      <c r="P23" s="197" t="s">
        <v>18464</v>
      </c>
    </row>
    <row r="24" spans="2:16" ht="20.100000000000001" customHeight="1" x14ac:dyDescent="0.3">
      <c r="B24" s="11">
        <v>14</v>
      </c>
      <c r="C24" s="12" t="s">
        <v>38957</v>
      </c>
      <c r="D24" s="177" t="s">
        <v>5723</v>
      </c>
      <c r="E24" s="36" t="s">
        <v>10183</v>
      </c>
      <c r="F24" s="49">
        <v>6.1</v>
      </c>
      <c r="G24" s="9"/>
      <c r="H24" s="9" t="s">
        <v>3757</v>
      </c>
      <c r="I24" s="9">
        <v>2013</v>
      </c>
      <c r="J24" s="9"/>
      <c r="K24" s="45">
        <v>5259897861</v>
      </c>
      <c r="L24" s="45">
        <f t="shared" si="0"/>
        <v>5136619.0048828125</v>
      </c>
      <c r="M24" s="45">
        <f t="shared" si="1"/>
        <v>5016.2294969558716</v>
      </c>
      <c r="N24" s="14">
        <f t="shared" si="2"/>
        <v>4.8986616181209683</v>
      </c>
      <c r="O24" s="194" t="s">
        <v>32262</v>
      </c>
      <c r="P24" s="197" t="s">
        <v>18464</v>
      </c>
    </row>
    <row r="25" spans="2:16" ht="20.100000000000001" customHeight="1" x14ac:dyDescent="0.3">
      <c r="B25" s="11">
        <v>15</v>
      </c>
      <c r="C25" s="20" t="s">
        <v>38958</v>
      </c>
      <c r="D25" s="177" t="s">
        <v>6996</v>
      </c>
      <c r="E25" s="36" t="s">
        <v>10184</v>
      </c>
      <c r="F25" s="49">
        <v>7.7</v>
      </c>
      <c r="G25" s="49" t="s">
        <v>704</v>
      </c>
      <c r="H25" s="13" t="s">
        <v>6079</v>
      </c>
      <c r="I25" s="9">
        <v>1986</v>
      </c>
      <c r="J25" s="9"/>
      <c r="K25" s="45">
        <v>2783747492</v>
      </c>
      <c r="L25" s="45">
        <f t="shared" si="0"/>
        <v>2718503.41015625</v>
      </c>
      <c r="M25" s="45">
        <f t="shared" si="1"/>
        <v>2654.7884864807129</v>
      </c>
      <c r="N25" s="14">
        <f t="shared" si="2"/>
        <v>2.5925668813288212</v>
      </c>
      <c r="O25" s="194" t="s">
        <v>32263</v>
      </c>
      <c r="P25" s="197" t="s">
        <v>18464</v>
      </c>
    </row>
    <row r="26" spans="2:16" ht="20.100000000000001" customHeight="1" x14ac:dyDescent="0.3">
      <c r="B26" s="11">
        <v>16</v>
      </c>
      <c r="C26" s="12" t="s">
        <v>38959</v>
      </c>
      <c r="D26" s="217" t="s">
        <v>3218</v>
      </c>
      <c r="E26" s="36" t="s">
        <v>10185</v>
      </c>
      <c r="F26" s="51">
        <v>6.3</v>
      </c>
      <c r="G26" s="9" t="s">
        <v>704</v>
      </c>
      <c r="H26" s="9" t="s">
        <v>3744</v>
      </c>
      <c r="I26" s="9">
        <v>2012</v>
      </c>
      <c r="J26" s="9"/>
      <c r="K26" s="25">
        <v>4181144737</v>
      </c>
      <c r="L26" s="45">
        <f t="shared" si="0"/>
        <v>4083149.1572265625</v>
      </c>
      <c r="M26" s="45">
        <f t="shared" si="1"/>
        <v>3987.4503488540649</v>
      </c>
      <c r="N26" s="14">
        <f t="shared" si="2"/>
        <v>3.8939944813027978</v>
      </c>
      <c r="O26" s="194" t="s">
        <v>32264</v>
      </c>
      <c r="P26" s="197" t="s">
        <v>18464</v>
      </c>
    </row>
    <row r="27" spans="2:16" ht="20.100000000000001" customHeight="1" x14ac:dyDescent="0.3">
      <c r="B27" s="11">
        <v>17</v>
      </c>
      <c r="C27" s="140" t="s">
        <v>38960</v>
      </c>
      <c r="D27" s="214" t="s">
        <v>7800</v>
      </c>
      <c r="E27" s="36" t="s">
        <v>12020</v>
      </c>
      <c r="F27" s="131">
        <v>6.3</v>
      </c>
      <c r="G27" s="82"/>
      <c r="H27" s="13" t="s">
        <v>5892</v>
      </c>
      <c r="I27" s="133">
        <v>2015</v>
      </c>
      <c r="J27" s="74"/>
      <c r="K27" s="73">
        <v>4289651228</v>
      </c>
      <c r="L27" s="90">
        <f t="shared" si="0"/>
        <v>4189112.52734375</v>
      </c>
      <c r="M27" s="90">
        <f t="shared" si="1"/>
        <v>4090.9302024841309</v>
      </c>
      <c r="N27" s="91">
        <f t="shared" si="2"/>
        <v>3.995049025863409</v>
      </c>
      <c r="O27" s="194" t="s">
        <v>20758</v>
      </c>
      <c r="P27" s="197" t="s">
        <v>18464</v>
      </c>
    </row>
    <row r="28" spans="2:16" ht="20.100000000000001" customHeight="1" x14ac:dyDescent="0.3">
      <c r="B28" s="11">
        <v>18</v>
      </c>
      <c r="C28" s="12" t="s">
        <v>38961</v>
      </c>
      <c r="D28" s="157" t="s">
        <v>8601</v>
      </c>
      <c r="E28" s="36" t="s">
        <v>10186</v>
      </c>
      <c r="F28" s="81">
        <v>7.8</v>
      </c>
      <c r="G28" s="13"/>
      <c r="H28" s="13" t="s">
        <v>5892</v>
      </c>
      <c r="I28" s="79">
        <v>2004</v>
      </c>
      <c r="J28" s="79"/>
      <c r="K28" s="73">
        <v>8431120384</v>
      </c>
      <c r="L28" s="45">
        <f t="shared" si="0"/>
        <v>8233516</v>
      </c>
      <c r="M28" s="45">
        <f t="shared" si="1"/>
        <v>8040.54296875</v>
      </c>
      <c r="N28" s="14">
        <f t="shared" si="2"/>
        <v>7.8520927429199219</v>
      </c>
      <c r="O28" s="194" t="s">
        <v>32265</v>
      </c>
      <c r="P28" s="197" t="s">
        <v>18464</v>
      </c>
    </row>
    <row r="29" spans="2:16" ht="20.100000000000001" customHeight="1" x14ac:dyDescent="0.3">
      <c r="B29" s="11">
        <v>19</v>
      </c>
      <c r="C29" s="29" t="s">
        <v>38962</v>
      </c>
      <c r="D29" s="177" t="s">
        <v>7152</v>
      </c>
      <c r="E29" s="36" t="s">
        <v>10187</v>
      </c>
      <c r="F29" s="49">
        <v>6.6</v>
      </c>
      <c r="G29" s="49"/>
      <c r="H29" s="13" t="s">
        <v>5892</v>
      </c>
      <c r="I29" s="9">
        <v>2015</v>
      </c>
      <c r="J29" s="9"/>
      <c r="K29" s="45">
        <v>4585323735</v>
      </c>
      <c r="L29" s="45">
        <f t="shared" si="0"/>
        <v>4477855.2099609375</v>
      </c>
      <c r="M29" s="45">
        <f t="shared" si="1"/>
        <v>4372.905478477478</v>
      </c>
      <c r="N29" s="14">
        <f t="shared" si="2"/>
        <v>4.2704155063256621</v>
      </c>
      <c r="O29" s="194" t="s">
        <v>32266</v>
      </c>
      <c r="P29" s="197" t="s">
        <v>18464</v>
      </c>
    </row>
    <row r="30" spans="2:16" ht="20.100000000000001" customHeight="1" x14ac:dyDescent="0.3">
      <c r="B30" s="11">
        <v>20</v>
      </c>
      <c r="C30" s="20" t="s">
        <v>38963</v>
      </c>
      <c r="D30" s="157" t="s">
        <v>8148</v>
      </c>
      <c r="E30" s="36" t="s">
        <v>10188</v>
      </c>
      <c r="F30" s="81">
        <v>7.4</v>
      </c>
      <c r="G30" s="13" t="s">
        <v>704</v>
      </c>
      <c r="H30" s="13" t="s">
        <v>3758</v>
      </c>
      <c r="I30" s="79">
        <v>2017</v>
      </c>
      <c r="J30" s="79"/>
      <c r="K30" s="73">
        <v>4265040243</v>
      </c>
      <c r="L30" s="45">
        <f t="shared" si="0"/>
        <v>4165078.3623046875</v>
      </c>
      <c r="M30" s="45">
        <f t="shared" si="1"/>
        <v>4067.4593381881714</v>
      </c>
      <c r="N30" s="14">
        <f t="shared" si="2"/>
        <v>3.9721282599493861</v>
      </c>
      <c r="O30" s="194" t="s">
        <v>32267</v>
      </c>
      <c r="P30" s="197" t="s">
        <v>18464</v>
      </c>
    </row>
    <row r="31" spans="2:16" ht="20.100000000000001" customHeight="1" x14ac:dyDescent="0.3">
      <c r="B31" s="11">
        <v>21</v>
      </c>
      <c r="C31" s="28" t="s">
        <v>38964</v>
      </c>
      <c r="D31" s="177" t="s">
        <v>6767</v>
      </c>
      <c r="E31" s="36" t="s">
        <v>10189</v>
      </c>
      <c r="F31" s="49">
        <v>7.2</v>
      </c>
      <c r="G31" s="49"/>
      <c r="H31" s="9" t="s">
        <v>5871</v>
      </c>
      <c r="I31" s="9">
        <v>2014</v>
      </c>
      <c r="J31" s="9"/>
      <c r="K31" s="45">
        <v>3842348347</v>
      </c>
      <c r="L31" s="45">
        <f t="shared" si="0"/>
        <v>3752293.3076171875</v>
      </c>
      <c r="M31" s="45">
        <f t="shared" si="1"/>
        <v>3664.3489332199097</v>
      </c>
      <c r="N31" s="14">
        <f t="shared" si="2"/>
        <v>3.578465755097568</v>
      </c>
      <c r="O31" s="194" t="s">
        <v>32268</v>
      </c>
      <c r="P31" s="197" t="s">
        <v>18464</v>
      </c>
    </row>
    <row r="32" spans="2:16" ht="20.100000000000001" customHeight="1" x14ac:dyDescent="0.3">
      <c r="B32" s="11">
        <v>22</v>
      </c>
      <c r="C32" s="7" t="s">
        <v>38965</v>
      </c>
      <c r="D32" s="177" t="s">
        <v>3411</v>
      </c>
      <c r="E32" s="36" t="s">
        <v>10190</v>
      </c>
      <c r="F32" s="51">
        <v>8.1</v>
      </c>
      <c r="G32" s="9"/>
      <c r="H32" s="13" t="s">
        <v>5942</v>
      </c>
      <c r="I32" s="9">
        <v>2001</v>
      </c>
      <c r="J32" s="9"/>
      <c r="K32" s="45">
        <v>4623837277</v>
      </c>
      <c r="L32" s="45">
        <f t="shared" si="0"/>
        <v>4515466.0908203125</v>
      </c>
      <c r="M32" s="45">
        <f t="shared" si="1"/>
        <v>4409.6348543167114</v>
      </c>
      <c r="N32" s="14">
        <f t="shared" si="2"/>
        <v>4.3062840374186635</v>
      </c>
      <c r="O32" s="194" t="s">
        <v>32269</v>
      </c>
      <c r="P32" s="197" t="s">
        <v>18464</v>
      </c>
    </row>
    <row r="33" spans="2:16" ht="20.100000000000001" customHeight="1" x14ac:dyDescent="0.3">
      <c r="B33" s="11">
        <v>23</v>
      </c>
      <c r="C33" s="7" t="s">
        <v>38966</v>
      </c>
      <c r="D33" s="157" t="s">
        <v>7737</v>
      </c>
      <c r="E33" s="36" t="s">
        <v>10191</v>
      </c>
      <c r="F33" s="81">
        <v>7.3</v>
      </c>
      <c r="G33" s="81"/>
      <c r="H33" s="82" t="s">
        <v>5871</v>
      </c>
      <c r="I33" s="79">
        <v>2016</v>
      </c>
      <c r="J33" s="79"/>
      <c r="K33" s="73">
        <v>4655727775</v>
      </c>
      <c r="L33" s="45">
        <f t="shared" si="0"/>
        <v>4546609.1552734375</v>
      </c>
      <c r="M33" s="45">
        <f t="shared" si="1"/>
        <v>4440.0480031967163</v>
      </c>
      <c r="N33" s="14">
        <f t="shared" si="2"/>
        <v>4.3359843781217933</v>
      </c>
      <c r="O33" s="194" t="s">
        <v>32270</v>
      </c>
      <c r="P33" s="197" t="s">
        <v>18464</v>
      </c>
    </row>
    <row r="34" spans="2:16" ht="20.100000000000001" customHeight="1" x14ac:dyDescent="0.3">
      <c r="B34" s="11">
        <v>24</v>
      </c>
      <c r="C34" s="17" t="s">
        <v>38967</v>
      </c>
      <c r="D34" s="178" t="s">
        <v>2717</v>
      </c>
      <c r="E34" s="36" t="s">
        <v>10192</v>
      </c>
      <c r="F34" s="51">
        <v>6.7</v>
      </c>
      <c r="G34" s="27" t="s">
        <v>704</v>
      </c>
      <c r="H34" s="27" t="s">
        <v>3740</v>
      </c>
      <c r="I34" s="21">
        <v>1999</v>
      </c>
      <c r="J34" s="21"/>
      <c r="K34" s="25">
        <v>8170477147</v>
      </c>
      <c r="L34" s="45">
        <f t="shared" si="0"/>
        <v>7978981.5888671875</v>
      </c>
      <c r="M34" s="45">
        <f t="shared" si="1"/>
        <v>7791.9742078781128</v>
      </c>
      <c r="N34" s="14">
        <f t="shared" si="2"/>
        <v>7.6093498123809695</v>
      </c>
      <c r="O34" s="194" t="s">
        <v>32271</v>
      </c>
      <c r="P34" s="197" t="s">
        <v>18464</v>
      </c>
    </row>
    <row r="35" spans="2:16" ht="20.100000000000001" customHeight="1" x14ac:dyDescent="0.3">
      <c r="B35" s="11">
        <v>25</v>
      </c>
      <c r="C35" s="7" t="s">
        <v>38968</v>
      </c>
      <c r="D35" s="217" t="s">
        <v>1844</v>
      </c>
      <c r="E35" s="36" t="s">
        <v>10193</v>
      </c>
      <c r="F35" s="51">
        <v>7.3</v>
      </c>
      <c r="G35" s="9" t="s">
        <v>704</v>
      </c>
      <c r="H35" s="9" t="s">
        <v>4257</v>
      </c>
      <c r="I35" s="9">
        <v>1940</v>
      </c>
      <c r="J35" s="9"/>
      <c r="K35" s="25">
        <v>3025517055</v>
      </c>
      <c r="L35" s="45">
        <f t="shared" si="0"/>
        <v>2954606.4990234375</v>
      </c>
      <c r="M35" s="45">
        <f t="shared" si="1"/>
        <v>2885.3579092025757</v>
      </c>
      <c r="N35" s="14">
        <f t="shared" si="2"/>
        <v>2.8177323332056403</v>
      </c>
      <c r="O35" s="194" t="s">
        <v>32272</v>
      </c>
      <c r="P35" s="197" t="s">
        <v>18464</v>
      </c>
    </row>
    <row r="36" spans="2:16" ht="20.100000000000001" customHeight="1" x14ac:dyDescent="0.3">
      <c r="B36" s="11">
        <v>26</v>
      </c>
      <c r="C36" s="29" t="s">
        <v>38969</v>
      </c>
      <c r="D36" s="177" t="s">
        <v>6316</v>
      </c>
      <c r="E36" s="36" t="s">
        <v>10194</v>
      </c>
      <c r="F36" s="49">
        <v>5.5</v>
      </c>
      <c r="G36" s="49" t="s">
        <v>704</v>
      </c>
      <c r="H36" s="9" t="s">
        <v>5871</v>
      </c>
      <c r="I36" s="9">
        <v>2001</v>
      </c>
      <c r="J36" s="9"/>
      <c r="K36" s="45">
        <v>4705140129</v>
      </c>
      <c r="L36" s="45">
        <f t="shared" si="0"/>
        <v>4594863.4072265625</v>
      </c>
      <c r="M36" s="45">
        <f t="shared" si="1"/>
        <v>4487.1712961196899</v>
      </c>
      <c r="N36" s="14">
        <f t="shared" si="2"/>
        <v>4.3820032188668847</v>
      </c>
      <c r="O36" s="194" t="s">
        <v>32273</v>
      </c>
      <c r="P36" s="197" t="s">
        <v>18464</v>
      </c>
    </row>
    <row r="37" spans="2:16" ht="20.100000000000001" customHeight="1" x14ac:dyDescent="0.3">
      <c r="B37" s="11">
        <v>27</v>
      </c>
      <c r="C37" s="7" t="s">
        <v>38970</v>
      </c>
      <c r="D37" s="217" t="s">
        <v>3238</v>
      </c>
      <c r="E37" s="36" t="s">
        <v>10195</v>
      </c>
      <c r="F37" s="51">
        <v>6.9</v>
      </c>
      <c r="G37" s="9" t="s">
        <v>704</v>
      </c>
      <c r="H37" s="9" t="s">
        <v>3756</v>
      </c>
      <c r="I37" s="9">
        <v>2012</v>
      </c>
      <c r="J37" s="9"/>
      <c r="K37" s="45">
        <v>3901692447</v>
      </c>
      <c r="L37" s="45">
        <f t="shared" si="0"/>
        <v>3810246.5302734375</v>
      </c>
      <c r="M37" s="45">
        <f t="shared" si="1"/>
        <v>3720.9438772201538</v>
      </c>
      <c r="N37" s="14">
        <f t="shared" si="2"/>
        <v>3.6337342550978065</v>
      </c>
      <c r="O37" s="194" t="s">
        <v>32274</v>
      </c>
      <c r="P37" s="197" t="s">
        <v>18464</v>
      </c>
    </row>
    <row r="38" spans="2:16" ht="20.100000000000001" customHeight="1" x14ac:dyDescent="0.3">
      <c r="B38" s="11">
        <v>28</v>
      </c>
      <c r="C38" s="20" t="s">
        <v>38971</v>
      </c>
      <c r="D38" s="157" t="s">
        <v>8825</v>
      </c>
      <c r="E38" s="36" t="s">
        <v>10196</v>
      </c>
      <c r="F38" s="81">
        <v>6.5</v>
      </c>
      <c r="G38" s="13"/>
      <c r="H38" s="13" t="s">
        <v>3744</v>
      </c>
      <c r="I38" s="79">
        <v>2018</v>
      </c>
      <c r="J38" s="79"/>
      <c r="K38" s="73">
        <v>3720237056</v>
      </c>
      <c r="L38" s="45">
        <f t="shared" si="0"/>
        <v>3633044</v>
      </c>
      <c r="M38" s="45">
        <f t="shared" si="1"/>
        <v>3547.89453125</v>
      </c>
      <c r="N38" s="14">
        <f t="shared" si="2"/>
        <v>3.4647407531738281</v>
      </c>
      <c r="O38" s="194" t="s">
        <v>32275</v>
      </c>
      <c r="P38" s="197" t="s">
        <v>18464</v>
      </c>
    </row>
    <row r="39" spans="2:16" ht="20.100000000000001" customHeight="1" x14ac:dyDescent="0.3">
      <c r="B39" s="11">
        <v>29</v>
      </c>
      <c r="C39" s="7" t="s">
        <v>38935</v>
      </c>
      <c r="D39" s="217" t="s">
        <v>1845</v>
      </c>
      <c r="E39" s="36" t="s">
        <v>10197</v>
      </c>
      <c r="F39" s="51">
        <v>6.4</v>
      </c>
      <c r="G39" s="7"/>
      <c r="H39" s="9" t="s">
        <v>4065</v>
      </c>
      <c r="I39" s="9">
        <v>2008</v>
      </c>
      <c r="J39" s="9"/>
      <c r="K39" s="45">
        <v>732936192</v>
      </c>
      <c r="L39" s="45">
        <f t="shared" si="0"/>
        <v>715758</v>
      </c>
      <c r="M39" s="45">
        <f t="shared" si="1"/>
        <v>698.982421875</v>
      </c>
      <c r="N39" s="14" t="str">
        <f t="shared" si="2"/>
        <v xml:space="preserve"> </v>
      </c>
      <c r="O39" s="194" t="s">
        <v>32276</v>
      </c>
      <c r="P39" s="197" t="s">
        <v>18464</v>
      </c>
    </row>
    <row r="40" spans="2:16" ht="20.100000000000001" customHeight="1" x14ac:dyDescent="0.3">
      <c r="B40" s="11">
        <v>30</v>
      </c>
      <c r="C40" s="210" t="s">
        <v>38944</v>
      </c>
      <c r="D40" s="250" t="s">
        <v>7852</v>
      </c>
      <c r="E40" s="36" t="s">
        <v>13300</v>
      </c>
      <c r="F40" s="81">
        <v>6.4</v>
      </c>
      <c r="G40" s="13"/>
      <c r="H40" s="13" t="s">
        <v>5871</v>
      </c>
      <c r="I40" s="79">
        <v>2016</v>
      </c>
      <c r="J40" s="79"/>
      <c r="K40" s="73">
        <v>4736645347</v>
      </c>
      <c r="L40" s="90">
        <f t="shared" si="0"/>
        <v>4625630.2216796875</v>
      </c>
      <c r="M40" s="90">
        <f t="shared" si="1"/>
        <v>4517.2170133590698</v>
      </c>
      <c r="N40" s="91">
        <f t="shared" si="2"/>
        <v>4.4113447396084666</v>
      </c>
      <c r="O40" s="194" t="s">
        <v>31737</v>
      </c>
      <c r="P40" s="197" t="s">
        <v>18464</v>
      </c>
    </row>
    <row r="41" spans="2:16" ht="20.100000000000001" customHeight="1" x14ac:dyDescent="0.3">
      <c r="B41" s="11">
        <v>31</v>
      </c>
      <c r="C41" s="20" t="s">
        <v>38972</v>
      </c>
      <c r="D41" s="157" t="s">
        <v>32600</v>
      </c>
      <c r="E41" s="36" t="s">
        <v>32601</v>
      </c>
      <c r="F41" s="81">
        <v>7.4</v>
      </c>
      <c r="G41" s="13"/>
      <c r="H41" s="13" t="s">
        <v>3740</v>
      </c>
      <c r="I41" s="79">
        <v>2020</v>
      </c>
      <c r="J41" s="79"/>
      <c r="K41" s="73">
        <v>5032349696</v>
      </c>
      <c r="L41" s="45">
        <f t="shared" si="0"/>
        <v>4914404</v>
      </c>
      <c r="M41" s="45">
        <f t="shared" si="1"/>
        <v>4799.22265625</v>
      </c>
      <c r="N41" s="14">
        <f t="shared" si="2"/>
        <v>4.6867408752441406</v>
      </c>
      <c r="O41" s="194" t="s">
        <v>33002</v>
      </c>
      <c r="P41" s="197" t="s">
        <v>18464</v>
      </c>
    </row>
    <row r="42" spans="2:16" ht="20.100000000000001" customHeight="1" x14ac:dyDescent="0.3">
      <c r="B42" s="11">
        <v>32</v>
      </c>
      <c r="C42" s="7" t="s">
        <v>38973</v>
      </c>
      <c r="D42" s="158" t="s">
        <v>6160</v>
      </c>
      <c r="E42" s="36" t="s">
        <v>10198</v>
      </c>
      <c r="F42" s="49">
        <v>4.8</v>
      </c>
      <c r="G42" s="9" t="s">
        <v>704</v>
      </c>
      <c r="H42" s="9" t="s">
        <v>3739</v>
      </c>
      <c r="I42" s="9">
        <v>2015</v>
      </c>
      <c r="J42" s="9"/>
      <c r="K42" s="45">
        <v>3514510744</v>
      </c>
      <c r="L42" s="45">
        <f t="shared" si="0"/>
        <v>3432139.3984375</v>
      </c>
      <c r="M42" s="45">
        <f t="shared" si="1"/>
        <v>3351.6986312866211</v>
      </c>
      <c r="N42" s="14">
        <f t="shared" si="2"/>
        <v>3.2731431946158409</v>
      </c>
      <c r="O42" s="194" t="s">
        <v>32277</v>
      </c>
      <c r="P42" s="197" t="s">
        <v>18464</v>
      </c>
    </row>
    <row r="43" spans="2:16" ht="20.100000000000001" customHeight="1" x14ac:dyDescent="0.3">
      <c r="B43" s="11">
        <v>33</v>
      </c>
      <c r="C43" s="7" t="s">
        <v>38974</v>
      </c>
      <c r="D43" s="177" t="s">
        <v>5018</v>
      </c>
      <c r="E43" s="36" t="s">
        <v>10199</v>
      </c>
      <c r="F43" s="51">
        <v>6.4</v>
      </c>
      <c r="G43" s="9" t="s">
        <v>704</v>
      </c>
      <c r="H43" s="9" t="s">
        <v>3756</v>
      </c>
      <c r="I43" s="9">
        <v>1981</v>
      </c>
      <c r="J43" s="9"/>
      <c r="K43" s="45">
        <v>4567378061</v>
      </c>
      <c r="L43" s="45">
        <f t="shared" si="0"/>
        <v>4460330.1376953125</v>
      </c>
      <c r="M43" s="45">
        <f t="shared" si="1"/>
        <v>4355.7911500930786</v>
      </c>
      <c r="N43" s="14">
        <f t="shared" si="2"/>
        <v>4.2537022950127721</v>
      </c>
      <c r="O43" s="194" t="s">
        <v>32278</v>
      </c>
      <c r="P43" s="197" t="s">
        <v>18464</v>
      </c>
    </row>
    <row r="44" spans="2:16" ht="20.100000000000001" customHeight="1" x14ac:dyDescent="0.3">
      <c r="B44" s="11">
        <v>34</v>
      </c>
      <c r="C44" s="228" t="s">
        <v>38975</v>
      </c>
      <c r="D44" s="251" t="s">
        <v>6458</v>
      </c>
      <c r="E44" s="36" t="s">
        <v>10283</v>
      </c>
      <c r="F44" s="49">
        <v>4.8</v>
      </c>
      <c r="G44" s="49" t="s">
        <v>704</v>
      </c>
      <c r="H44" s="9" t="s">
        <v>5892</v>
      </c>
      <c r="I44" s="9">
        <v>2015</v>
      </c>
      <c r="J44" s="9"/>
      <c r="K44" s="45">
        <v>3841768292</v>
      </c>
      <c r="L44" s="45">
        <f t="shared" si="0"/>
        <v>3751726.84765625</v>
      </c>
      <c r="M44" s="45">
        <f t="shared" si="1"/>
        <v>3663.7957496643066</v>
      </c>
      <c r="N44" s="14">
        <f t="shared" si="2"/>
        <v>3.5779255367815495</v>
      </c>
      <c r="O44" s="194" t="s">
        <v>32306</v>
      </c>
      <c r="P44" s="197" t="s">
        <v>18464</v>
      </c>
    </row>
    <row r="45" spans="2:16" ht="20.100000000000001" customHeight="1" x14ac:dyDescent="0.3">
      <c r="B45" s="11">
        <v>35</v>
      </c>
      <c r="C45" s="7" t="s">
        <v>38936</v>
      </c>
      <c r="D45" s="217" t="s">
        <v>817</v>
      </c>
      <c r="E45" s="36" t="s">
        <v>10201</v>
      </c>
      <c r="F45" s="51">
        <v>5.4</v>
      </c>
      <c r="G45" s="13" t="s">
        <v>704</v>
      </c>
      <c r="H45" s="13" t="s">
        <v>3750</v>
      </c>
      <c r="I45" s="9">
        <v>2008</v>
      </c>
      <c r="J45" s="9"/>
      <c r="K45" s="45">
        <v>1544697856</v>
      </c>
      <c r="L45" s="45">
        <f t="shared" si="0"/>
        <v>1508494</v>
      </c>
      <c r="M45" s="45">
        <f t="shared" si="1"/>
        <v>1473.138671875</v>
      </c>
      <c r="N45" s="14">
        <f t="shared" si="2"/>
        <v>1.4386119842529297</v>
      </c>
      <c r="O45" s="194" t="s">
        <v>32279</v>
      </c>
      <c r="P45" s="197" t="s">
        <v>18464</v>
      </c>
    </row>
    <row r="46" spans="2:16" ht="20.100000000000001" customHeight="1" x14ac:dyDescent="0.3">
      <c r="B46" s="11">
        <v>36</v>
      </c>
      <c r="C46" s="20" t="s">
        <v>38976</v>
      </c>
      <c r="D46" s="157" t="s">
        <v>8710</v>
      </c>
      <c r="E46" s="36" t="s">
        <v>10202</v>
      </c>
      <c r="F46" s="81">
        <v>7.1</v>
      </c>
      <c r="G46" s="13" t="s">
        <v>704</v>
      </c>
      <c r="H46" s="13" t="s">
        <v>3740</v>
      </c>
      <c r="I46" s="79">
        <v>2006</v>
      </c>
      <c r="J46" s="79"/>
      <c r="K46" s="73">
        <v>2623836160</v>
      </c>
      <c r="L46" s="45">
        <f t="shared" si="0"/>
        <v>2562340</v>
      </c>
      <c r="M46" s="45">
        <f t="shared" si="1"/>
        <v>2502.28515625</v>
      </c>
      <c r="N46" s="14">
        <f t="shared" si="2"/>
        <v>2.4436378479003906</v>
      </c>
      <c r="O46" s="194" t="s">
        <v>32280</v>
      </c>
      <c r="P46" s="197" t="s">
        <v>18464</v>
      </c>
    </row>
    <row r="47" spans="2:16" ht="20.100000000000001" customHeight="1" x14ac:dyDescent="0.3">
      <c r="B47" s="11">
        <v>37</v>
      </c>
      <c r="C47" s="7" t="s">
        <v>38937</v>
      </c>
      <c r="D47" s="217" t="s">
        <v>1846</v>
      </c>
      <c r="E47" s="36" t="s">
        <v>10203</v>
      </c>
      <c r="F47" s="51">
        <v>4</v>
      </c>
      <c r="G47" s="7"/>
      <c r="H47" s="9" t="s">
        <v>4258</v>
      </c>
      <c r="I47" s="9">
        <v>2008</v>
      </c>
      <c r="J47" s="9"/>
      <c r="K47" s="45">
        <v>1154467840</v>
      </c>
      <c r="L47" s="45">
        <f t="shared" si="0"/>
        <v>1127410</v>
      </c>
      <c r="M47" s="45">
        <f t="shared" si="1"/>
        <v>1100.986328125</v>
      </c>
      <c r="N47" s="14">
        <f t="shared" si="2"/>
        <v>1.0751819610595703</v>
      </c>
      <c r="O47" s="194" t="s">
        <v>32281</v>
      </c>
      <c r="P47" s="197" t="s">
        <v>18464</v>
      </c>
    </row>
    <row r="48" spans="2:16" ht="20.100000000000001" customHeight="1" x14ac:dyDescent="0.3">
      <c r="B48" s="11">
        <v>38</v>
      </c>
      <c r="C48" s="29" t="s">
        <v>38977</v>
      </c>
      <c r="D48" s="217" t="s">
        <v>7162</v>
      </c>
      <c r="E48" s="36" t="s">
        <v>10204</v>
      </c>
      <c r="F48" s="49">
        <v>5.2</v>
      </c>
      <c r="G48" s="49" t="s">
        <v>704</v>
      </c>
      <c r="H48" s="9" t="s">
        <v>5871</v>
      </c>
      <c r="I48" s="9">
        <v>2016</v>
      </c>
      <c r="J48" s="9"/>
      <c r="K48" s="45">
        <v>3987730984</v>
      </c>
      <c r="L48" s="45">
        <f t="shared" si="0"/>
        <v>3894268.5390625</v>
      </c>
      <c r="M48" s="45">
        <f t="shared" si="1"/>
        <v>3802.9966201782227</v>
      </c>
      <c r="N48" s="14">
        <f t="shared" si="2"/>
        <v>3.7138638868927956</v>
      </c>
      <c r="O48" s="194" t="s">
        <v>32282</v>
      </c>
      <c r="P48" s="197" t="s">
        <v>18464</v>
      </c>
    </row>
    <row r="49" spans="2:16" ht="20.100000000000001" customHeight="1" x14ac:dyDescent="0.3">
      <c r="B49" s="11">
        <v>39</v>
      </c>
      <c r="C49" s="7" t="s">
        <v>38938</v>
      </c>
      <c r="D49" s="217" t="s">
        <v>1843</v>
      </c>
      <c r="E49" s="36" t="s">
        <v>10205</v>
      </c>
      <c r="F49" s="51">
        <v>5.5</v>
      </c>
      <c r="G49" s="7"/>
      <c r="H49" s="9" t="s">
        <v>4111</v>
      </c>
      <c r="I49" s="9">
        <v>2005</v>
      </c>
      <c r="J49" s="9"/>
      <c r="K49" s="45">
        <v>735107072</v>
      </c>
      <c r="L49" s="45"/>
      <c r="M49" s="45"/>
      <c r="N49" s="14"/>
      <c r="O49" s="194" t="s">
        <v>32283</v>
      </c>
      <c r="P49" s="197" t="s">
        <v>18464</v>
      </c>
    </row>
    <row r="50" spans="2:16" ht="20.100000000000001" customHeight="1" x14ac:dyDescent="0.3">
      <c r="B50" s="11">
        <v>40</v>
      </c>
      <c r="C50" s="12" t="s">
        <v>38978</v>
      </c>
      <c r="D50" s="177" t="s">
        <v>5068</v>
      </c>
      <c r="E50" s="36" t="s">
        <v>10206</v>
      </c>
      <c r="F50" s="49">
        <v>6.5</v>
      </c>
      <c r="G50" s="51"/>
      <c r="H50" s="9" t="s">
        <v>3740</v>
      </c>
      <c r="I50" s="9">
        <v>2014</v>
      </c>
      <c r="J50" s="9"/>
      <c r="K50" s="45">
        <v>4359301972</v>
      </c>
      <c r="L50" s="45">
        <f t="shared" ref="L50:L77" si="3">IF(K50/1024 &gt;1,K50/1024," ")</f>
        <v>4257130.83203125</v>
      </c>
      <c r="M50" s="45">
        <f t="shared" ref="M50:M77" si="4">IF(K50/1048576 &gt;1,K50/1048576," ")</f>
        <v>4157.3543281555176</v>
      </c>
      <c r="N50" s="14">
        <f t="shared" ref="N50:N77" si="5">IF(K50&gt;999999999,K50/1073741824," ")</f>
        <v>4.0599163360893726</v>
      </c>
      <c r="O50" s="194" t="s">
        <v>32284</v>
      </c>
      <c r="P50" s="197" t="s">
        <v>18464</v>
      </c>
    </row>
    <row r="51" spans="2:16" ht="20.100000000000001" customHeight="1" x14ac:dyDescent="0.3">
      <c r="B51" s="11">
        <v>41</v>
      </c>
      <c r="C51" s="48" t="s">
        <v>38979</v>
      </c>
      <c r="D51" s="177" t="s">
        <v>5841</v>
      </c>
      <c r="E51" s="36" t="s">
        <v>10207</v>
      </c>
      <c r="F51" s="49">
        <v>6.3</v>
      </c>
      <c r="G51" s="9" t="s">
        <v>704</v>
      </c>
      <c r="H51" s="9" t="s">
        <v>3924</v>
      </c>
      <c r="I51" s="9">
        <v>2014</v>
      </c>
      <c r="J51" s="9"/>
      <c r="K51" s="45">
        <v>4386882197</v>
      </c>
      <c r="L51" s="45">
        <f t="shared" si="3"/>
        <v>4284064.6455078125</v>
      </c>
      <c r="M51" s="45">
        <f t="shared" si="4"/>
        <v>4183.6568803787231</v>
      </c>
      <c r="N51" s="14">
        <f t="shared" si="5"/>
        <v>4.0856024222448468</v>
      </c>
      <c r="O51" s="194" t="s">
        <v>32285</v>
      </c>
      <c r="P51" s="197" t="s">
        <v>18464</v>
      </c>
    </row>
    <row r="52" spans="2:16" ht="20.100000000000001" customHeight="1" x14ac:dyDescent="0.3">
      <c r="B52" s="11">
        <v>42</v>
      </c>
      <c r="C52" s="17" t="s">
        <v>38980</v>
      </c>
      <c r="D52" s="178" t="s">
        <v>460</v>
      </c>
      <c r="E52" s="36" t="s">
        <v>10208</v>
      </c>
      <c r="F52" s="51">
        <v>7.2</v>
      </c>
      <c r="G52" s="9" t="s">
        <v>704</v>
      </c>
      <c r="H52" s="9" t="s">
        <v>3740</v>
      </c>
      <c r="I52" s="9">
        <v>2005</v>
      </c>
      <c r="J52" s="9"/>
      <c r="K52" s="45">
        <v>4501406553</v>
      </c>
      <c r="L52" s="45">
        <f t="shared" si="3"/>
        <v>4395904.8369140625</v>
      </c>
      <c r="M52" s="45">
        <f t="shared" si="4"/>
        <v>4292.8758172988892</v>
      </c>
      <c r="N52" s="14">
        <f t="shared" si="5"/>
        <v>4.1922615403309464</v>
      </c>
      <c r="O52" s="194" t="s">
        <v>32286</v>
      </c>
      <c r="P52" s="197" t="s">
        <v>18464</v>
      </c>
    </row>
    <row r="53" spans="2:16" ht="20.100000000000001" customHeight="1" x14ac:dyDescent="0.3">
      <c r="B53" s="11">
        <v>43</v>
      </c>
      <c r="C53" s="20" t="s">
        <v>38981</v>
      </c>
      <c r="D53" s="167" t="s">
        <v>8602</v>
      </c>
      <c r="E53" s="36" t="s">
        <v>10209</v>
      </c>
      <c r="F53" s="81">
        <v>8</v>
      </c>
      <c r="G53" s="13"/>
      <c r="H53" s="13" t="s">
        <v>5892</v>
      </c>
      <c r="I53" s="79">
        <v>1997</v>
      </c>
      <c r="J53" s="79"/>
      <c r="K53" s="73">
        <v>8735059968</v>
      </c>
      <c r="L53" s="45">
        <f t="shared" si="3"/>
        <v>8530332</v>
      </c>
      <c r="M53" s="45">
        <f t="shared" si="4"/>
        <v>8330.40234375</v>
      </c>
      <c r="N53" s="14">
        <f t="shared" si="5"/>
        <v>8.1351585388183594</v>
      </c>
      <c r="O53" s="194" t="s">
        <v>32287</v>
      </c>
      <c r="P53" s="197" t="s">
        <v>18464</v>
      </c>
    </row>
    <row r="54" spans="2:16" ht="20.100000000000001" customHeight="1" x14ac:dyDescent="0.3">
      <c r="B54" s="11">
        <v>44</v>
      </c>
      <c r="C54" s="29" t="s">
        <v>38982</v>
      </c>
      <c r="D54" s="177" t="s">
        <v>7138</v>
      </c>
      <c r="E54" s="36" t="s">
        <v>10210</v>
      </c>
      <c r="F54" s="49">
        <v>7.2</v>
      </c>
      <c r="G54" s="49" t="s">
        <v>704</v>
      </c>
      <c r="H54" s="9" t="s">
        <v>5871</v>
      </c>
      <c r="I54" s="9">
        <v>2016</v>
      </c>
      <c r="J54" s="9"/>
      <c r="K54" s="45">
        <v>5529209657</v>
      </c>
      <c r="L54" s="45">
        <f t="shared" si="3"/>
        <v>5399618.8056640625</v>
      </c>
      <c r="M54" s="45">
        <f t="shared" si="4"/>
        <v>5273.065239906311</v>
      </c>
      <c r="N54" s="14">
        <f t="shared" si="5"/>
        <v>5.1494777733460069</v>
      </c>
      <c r="O54" s="194" t="s">
        <v>32288</v>
      </c>
      <c r="P54" s="197" t="s">
        <v>18464</v>
      </c>
    </row>
    <row r="55" spans="2:16" ht="20.100000000000001" customHeight="1" x14ac:dyDescent="0.3">
      <c r="B55" s="11">
        <v>45</v>
      </c>
      <c r="C55" s="29" t="s">
        <v>38983</v>
      </c>
      <c r="D55" s="177" t="s">
        <v>6590</v>
      </c>
      <c r="E55" s="36" t="s">
        <v>10211</v>
      </c>
      <c r="F55" s="49">
        <v>8.1</v>
      </c>
      <c r="G55" s="49"/>
      <c r="H55" s="9" t="s">
        <v>5871</v>
      </c>
      <c r="I55" s="9">
        <v>1988</v>
      </c>
      <c r="J55" s="9"/>
      <c r="K55" s="45">
        <v>1709244792</v>
      </c>
      <c r="L55" s="45">
        <f t="shared" si="3"/>
        <v>1669184.3671875</v>
      </c>
      <c r="M55" s="45">
        <f t="shared" si="4"/>
        <v>1630.062858581543</v>
      </c>
      <c r="N55" s="14">
        <f t="shared" si="5"/>
        <v>1.5918582603335381</v>
      </c>
      <c r="O55" s="194" t="s">
        <v>32289</v>
      </c>
      <c r="P55" s="197" t="s">
        <v>18464</v>
      </c>
    </row>
    <row r="56" spans="2:16" ht="20.100000000000001" customHeight="1" x14ac:dyDescent="0.3">
      <c r="B56" s="11">
        <v>46</v>
      </c>
      <c r="C56" s="210" t="s">
        <v>38984</v>
      </c>
      <c r="D56" s="214" t="s">
        <v>8564</v>
      </c>
      <c r="E56" s="36" t="s">
        <v>14608</v>
      </c>
      <c r="F56" s="81">
        <v>7.6</v>
      </c>
      <c r="G56" s="13" t="s">
        <v>704</v>
      </c>
      <c r="H56" s="13" t="s">
        <v>8563</v>
      </c>
      <c r="I56" s="79">
        <v>1926</v>
      </c>
      <c r="J56" s="79"/>
      <c r="K56" s="73">
        <v>2832719872</v>
      </c>
      <c r="L56" s="90">
        <f t="shared" si="3"/>
        <v>2766328</v>
      </c>
      <c r="M56" s="90">
        <f t="shared" si="4"/>
        <v>2701.4921875</v>
      </c>
      <c r="N56" s="91">
        <f t="shared" si="5"/>
        <v>2.6381759643554688</v>
      </c>
      <c r="O56" s="194" t="s">
        <v>25183</v>
      </c>
      <c r="P56" s="197" t="s">
        <v>18464</v>
      </c>
    </row>
    <row r="57" spans="2:16" ht="20.100000000000001" customHeight="1" x14ac:dyDescent="0.3">
      <c r="B57" s="11">
        <v>47</v>
      </c>
      <c r="C57" s="7" t="s">
        <v>38985</v>
      </c>
      <c r="D57" s="217" t="s">
        <v>1842</v>
      </c>
      <c r="E57" s="36" t="s">
        <v>10212</v>
      </c>
      <c r="F57" s="51">
        <v>6.2</v>
      </c>
      <c r="G57" s="9" t="s">
        <v>704</v>
      </c>
      <c r="H57" s="9" t="s">
        <v>3744</v>
      </c>
      <c r="I57" s="9">
        <v>2007</v>
      </c>
      <c r="J57" s="9"/>
      <c r="K57" s="45">
        <v>1819917234</v>
      </c>
      <c r="L57" s="45">
        <f t="shared" si="3"/>
        <v>1777262.923828125</v>
      </c>
      <c r="M57" s="45">
        <f t="shared" si="4"/>
        <v>1735.6083240509033</v>
      </c>
      <c r="N57" s="14">
        <f t="shared" si="5"/>
        <v>1.6949300039559603</v>
      </c>
      <c r="O57" s="194" t="s">
        <v>32290</v>
      </c>
      <c r="P57" s="197" t="s">
        <v>18464</v>
      </c>
    </row>
    <row r="58" spans="2:16" ht="20.100000000000001" customHeight="1" x14ac:dyDescent="0.3">
      <c r="B58" s="11">
        <v>48</v>
      </c>
      <c r="C58" s="29" t="s">
        <v>38986</v>
      </c>
      <c r="D58" s="258" t="s">
        <v>6396</v>
      </c>
      <c r="E58" s="36" t="s">
        <v>10213</v>
      </c>
      <c r="F58" s="49">
        <v>5.5</v>
      </c>
      <c r="G58" s="49"/>
      <c r="H58" s="13" t="s">
        <v>5892</v>
      </c>
      <c r="I58" s="9">
        <v>2013</v>
      </c>
      <c r="J58" s="9"/>
      <c r="K58" s="45">
        <v>4262475274</v>
      </c>
      <c r="L58" s="45">
        <f t="shared" si="3"/>
        <v>4162573.509765625</v>
      </c>
      <c r="M58" s="45">
        <f t="shared" si="4"/>
        <v>4065.0131931304932</v>
      </c>
      <c r="N58" s="14">
        <f t="shared" si="5"/>
        <v>3.9697394464164972</v>
      </c>
      <c r="O58" s="194" t="s">
        <v>32291</v>
      </c>
      <c r="P58" s="197" t="s">
        <v>18464</v>
      </c>
    </row>
    <row r="59" spans="2:16" ht="20.100000000000001" customHeight="1" x14ac:dyDescent="0.3">
      <c r="B59" s="11">
        <v>49</v>
      </c>
      <c r="C59" s="7" t="s">
        <v>38987</v>
      </c>
      <c r="D59" s="157" t="s">
        <v>32408</v>
      </c>
      <c r="E59" s="36" t="s">
        <v>32409</v>
      </c>
      <c r="F59" s="131">
        <v>6.4</v>
      </c>
      <c r="G59" s="13"/>
      <c r="H59" s="13" t="s">
        <v>3744</v>
      </c>
      <c r="I59" s="79">
        <v>2019</v>
      </c>
      <c r="J59" s="79"/>
      <c r="K59" s="73">
        <v>4891377664</v>
      </c>
      <c r="L59" s="45">
        <f t="shared" si="3"/>
        <v>4776736</v>
      </c>
      <c r="M59" s="45">
        <f t="shared" si="4"/>
        <v>4664.78125</v>
      </c>
      <c r="N59" s="14">
        <f t="shared" si="5"/>
        <v>4.555450439453125</v>
      </c>
      <c r="O59" s="223" t="s">
        <v>32410</v>
      </c>
      <c r="P59" s="198" t="s">
        <v>18464</v>
      </c>
    </row>
    <row r="60" spans="2:16" ht="20.100000000000001" customHeight="1" x14ac:dyDescent="0.3">
      <c r="B60" s="11">
        <v>50</v>
      </c>
      <c r="C60" s="7" t="s">
        <v>38939</v>
      </c>
      <c r="D60" s="217" t="s">
        <v>1841</v>
      </c>
      <c r="E60" s="36" t="s">
        <v>10214</v>
      </c>
      <c r="F60" s="51">
        <v>6.2</v>
      </c>
      <c r="G60" s="7"/>
      <c r="H60" s="9" t="s">
        <v>4259</v>
      </c>
      <c r="I60" s="9">
        <v>1982</v>
      </c>
      <c r="J60" s="9"/>
      <c r="K60" s="45">
        <v>736724992</v>
      </c>
      <c r="L60" s="45">
        <f t="shared" si="3"/>
        <v>719458</v>
      </c>
      <c r="M60" s="45">
        <f t="shared" si="4"/>
        <v>702.595703125</v>
      </c>
      <c r="N60" s="14" t="str">
        <f t="shared" si="5"/>
        <v xml:space="preserve"> </v>
      </c>
      <c r="O60" s="194" t="s">
        <v>32292</v>
      </c>
      <c r="P60" s="197" t="s">
        <v>18464</v>
      </c>
    </row>
    <row r="61" spans="2:16" ht="20.100000000000001" customHeight="1" x14ac:dyDescent="0.3">
      <c r="B61" s="11">
        <v>51</v>
      </c>
      <c r="C61" s="7" t="s">
        <v>38940</v>
      </c>
      <c r="D61" s="217" t="s">
        <v>1840</v>
      </c>
      <c r="E61" s="36" t="s">
        <v>10215</v>
      </c>
      <c r="F61" s="51">
        <v>6.9</v>
      </c>
      <c r="G61" s="7"/>
      <c r="H61" s="9" t="s">
        <v>4084</v>
      </c>
      <c r="I61" s="9">
        <v>1997</v>
      </c>
      <c r="J61" s="9"/>
      <c r="K61" s="45">
        <v>1044572160</v>
      </c>
      <c r="L61" s="45">
        <f t="shared" si="3"/>
        <v>1020090</v>
      </c>
      <c r="M61" s="45">
        <f t="shared" si="4"/>
        <v>996.181640625</v>
      </c>
      <c r="N61" s="14">
        <f t="shared" si="5"/>
        <v>0.97283363342285156</v>
      </c>
      <c r="O61" s="194" t="s">
        <v>32293</v>
      </c>
      <c r="P61" s="197" t="s">
        <v>18464</v>
      </c>
    </row>
    <row r="62" spans="2:16" ht="20.100000000000001" customHeight="1" x14ac:dyDescent="0.3">
      <c r="B62" s="11">
        <v>52</v>
      </c>
      <c r="C62" s="48" t="s">
        <v>38988</v>
      </c>
      <c r="D62" s="177" t="s">
        <v>6563</v>
      </c>
      <c r="E62" s="267" t="s">
        <v>38933</v>
      </c>
      <c r="F62" s="49">
        <v>5.9</v>
      </c>
      <c r="G62" s="49"/>
      <c r="H62" s="9" t="s">
        <v>5892</v>
      </c>
      <c r="I62" s="9">
        <v>2015</v>
      </c>
      <c r="J62" s="9"/>
      <c r="K62" s="45">
        <v>3722744702</v>
      </c>
      <c r="L62" s="45">
        <f t="shared" si="3"/>
        <v>3635492.873046875</v>
      </c>
      <c r="M62" s="45">
        <f t="shared" si="4"/>
        <v>3550.2860088348389</v>
      </c>
      <c r="N62" s="14">
        <f t="shared" si="5"/>
        <v>3.4670761805027723</v>
      </c>
      <c r="O62" s="194" t="s">
        <v>32294</v>
      </c>
      <c r="P62" s="197" t="s">
        <v>18464</v>
      </c>
    </row>
    <row r="63" spans="2:16" ht="20.100000000000001" customHeight="1" x14ac:dyDescent="0.3">
      <c r="B63" s="11">
        <v>53</v>
      </c>
      <c r="C63" s="20" t="s">
        <v>38989</v>
      </c>
      <c r="D63" s="157" t="s">
        <v>8622</v>
      </c>
      <c r="E63" s="36" t="s">
        <v>10216</v>
      </c>
      <c r="F63" s="81">
        <v>6.5</v>
      </c>
      <c r="G63" s="13" t="s">
        <v>704</v>
      </c>
      <c r="H63" s="13" t="s">
        <v>5892</v>
      </c>
      <c r="I63" s="79">
        <v>2017</v>
      </c>
      <c r="J63" s="79"/>
      <c r="K63" s="73">
        <v>3610447872</v>
      </c>
      <c r="L63" s="45">
        <f t="shared" si="3"/>
        <v>3525828</v>
      </c>
      <c r="M63" s="45">
        <f t="shared" si="4"/>
        <v>3443.19140625</v>
      </c>
      <c r="N63" s="14">
        <f t="shared" si="5"/>
        <v>3.3624916076660156</v>
      </c>
      <c r="O63" s="194" t="s">
        <v>32295</v>
      </c>
      <c r="P63" s="197" t="s">
        <v>18464</v>
      </c>
    </row>
    <row r="64" spans="2:16" ht="20.100000000000001" customHeight="1" x14ac:dyDescent="0.3">
      <c r="B64" s="11">
        <v>54</v>
      </c>
      <c r="C64" s="20" t="s">
        <v>38990</v>
      </c>
      <c r="D64" s="157" t="s">
        <v>8318</v>
      </c>
      <c r="E64" s="36" t="s">
        <v>10217</v>
      </c>
      <c r="F64" s="131">
        <v>6.8</v>
      </c>
      <c r="G64" s="13"/>
      <c r="H64" s="13" t="s">
        <v>5892</v>
      </c>
      <c r="I64" s="133">
        <v>2017</v>
      </c>
      <c r="J64" s="133"/>
      <c r="K64" s="73">
        <v>3924533248</v>
      </c>
      <c r="L64" s="45">
        <f t="shared" si="3"/>
        <v>3832552</v>
      </c>
      <c r="M64" s="45">
        <f t="shared" si="4"/>
        <v>3742.7265625</v>
      </c>
      <c r="N64" s="14">
        <f t="shared" si="5"/>
        <v>3.6550064086914063</v>
      </c>
      <c r="O64" s="194" t="s">
        <v>32296</v>
      </c>
      <c r="P64" s="197" t="s">
        <v>18464</v>
      </c>
    </row>
    <row r="65" spans="2:16" ht="20.100000000000001" customHeight="1" x14ac:dyDescent="0.3">
      <c r="B65" s="11">
        <v>55</v>
      </c>
      <c r="C65" s="29" t="s">
        <v>38991</v>
      </c>
      <c r="D65" s="217" t="s">
        <v>3707</v>
      </c>
      <c r="E65" s="36" t="s">
        <v>10218</v>
      </c>
      <c r="F65" s="51">
        <v>6.4</v>
      </c>
      <c r="G65" s="9"/>
      <c r="H65" s="9" t="s">
        <v>3756</v>
      </c>
      <c r="I65" s="9">
        <v>2009</v>
      </c>
      <c r="J65" s="9"/>
      <c r="K65" s="45">
        <v>4415198284</v>
      </c>
      <c r="L65" s="45">
        <f t="shared" si="3"/>
        <v>4311717.07421875</v>
      </c>
      <c r="M65" s="45">
        <f t="shared" si="4"/>
        <v>4210.661205291748</v>
      </c>
      <c r="N65" s="14">
        <f t="shared" si="5"/>
        <v>4.1119738332927227</v>
      </c>
      <c r="O65" s="194" t="s">
        <v>32297</v>
      </c>
      <c r="P65" s="197" t="s">
        <v>18464</v>
      </c>
    </row>
    <row r="66" spans="2:16" ht="20.100000000000001" customHeight="1" x14ac:dyDescent="0.3">
      <c r="B66" s="11">
        <v>56</v>
      </c>
      <c r="C66" s="17" t="s">
        <v>38992</v>
      </c>
      <c r="D66" s="178" t="s">
        <v>1279</v>
      </c>
      <c r="E66" s="36" t="s">
        <v>10219</v>
      </c>
      <c r="F66" s="51">
        <v>7.8</v>
      </c>
      <c r="G66" s="21" t="s">
        <v>704</v>
      </c>
      <c r="H66" s="21" t="s">
        <v>4104</v>
      </c>
      <c r="I66" s="21">
        <v>1993</v>
      </c>
      <c r="J66" s="21"/>
      <c r="K66" s="45">
        <v>3029645342</v>
      </c>
      <c r="L66" s="45">
        <f t="shared" si="3"/>
        <v>2958638.029296875</v>
      </c>
      <c r="M66" s="45">
        <f t="shared" si="4"/>
        <v>2889.2949504852295</v>
      </c>
      <c r="N66" s="14">
        <f t="shared" si="5"/>
        <v>2.8215771000832319</v>
      </c>
      <c r="O66" s="194" t="s">
        <v>32298</v>
      </c>
      <c r="P66" s="197" t="s">
        <v>18464</v>
      </c>
    </row>
    <row r="67" spans="2:16" ht="20.100000000000001" customHeight="1" x14ac:dyDescent="0.3">
      <c r="B67" s="11">
        <v>57</v>
      </c>
      <c r="C67" s="12" t="s">
        <v>38993</v>
      </c>
      <c r="D67" s="217" t="s">
        <v>3422</v>
      </c>
      <c r="E67" s="36" t="s">
        <v>10220</v>
      </c>
      <c r="F67" s="51">
        <v>7.5</v>
      </c>
      <c r="G67" s="9"/>
      <c r="H67" s="9" t="s">
        <v>3789</v>
      </c>
      <c r="I67" s="9">
        <v>1992</v>
      </c>
      <c r="J67" s="9"/>
      <c r="K67" s="45">
        <v>2082957266</v>
      </c>
      <c r="L67" s="45">
        <f t="shared" si="3"/>
        <v>2034137.955078125</v>
      </c>
      <c r="M67" s="45">
        <f t="shared" si="4"/>
        <v>1986.4628467559814</v>
      </c>
      <c r="N67" s="14">
        <f t="shared" si="5"/>
        <v>1.9399051237851381</v>
      </c>
      <c r="O67" s="194" t="s">
        <v>32299</v>
      </c>
      <c r="P67" s="197" t="s">
        <v>18464</v>
      </c>
    </row>
    <row r="68" spans="2:16" ht="20.100000000000001" customHeight="1" x14ac:dyDescent="0.3">
      <c r="B68" s="11">
        <v>58</v>
      </c>
      <c r="C68" s="12" t="s">
        <v>38994</v>
      </c>
      <c r="D68" s="177" t="s">
        <v>5977</v>
      </c>
      <c r="E68" s="36" t="s">
        <v>10221</v>
      </c>
      <c r="F68" s="49">
        <v>5.3</v>
      </c>
      <c r="G68" s="9"/>
      <c r="H68" s="9" t="s">
        <v>5877</v>
      </c>
      <c r="I68" s="9">
        <v>2014</v>
      </c>
      <c r="J68" s="9"/>
      <c r="K68" s="45">
        <v>1989908380</v>
      </c>
      <c r="L68" s="45">
        <f t="shared" si="3"/>
        <v>1943269.90234375</v>
      </c>
      <c r="M68" s="45">
        <f t="shared" si="4"/>
        <v>1897.7245140075684</v>
      </c>
      <c r="N68" s="14">
        <f t="shared" si="5"/>
        <v>1.853246595710516</v>
      </c>
      <c r="O68" s="194" t="s">
        <v>32300</v>
      </c>
      <c r="P68" s="197" t="s">
        <v>18464</v>
      </c>
    </row>
    <row r="69" spans="2:16" ht="20.100000000000001" customHeight="1" x14ac:dyDescent="0.3">
      <c r="B69" s="11">
        <v>59</v>
      </c>
      <c r="C69" s="48" t="s">
        <v>38995</v>
      </c>
      <c r="D69" s="217" t="s">
        <v>7170</v>
      </c>
      <c r="E69" s="36" t="s">
        <v>10222</v>
      </c>
      <c r="F69" s="49">
        <v>4.8</v>
      </c>
      <c r="G69" s="49"/>
      <c r="H69" s="13" t="s">
        <v>5892</v>
      </c>
      <c r="I69" s="9">
        <v>2009</v>
      </c>
      <c r="J69" s="9"/>
      <c r="K69" s="45">
        <v>2174587617</v>
      </c>
      <c r="L69" s="45">
        <f t="shared" si="3"/>
        <v>2123620.7197265625</v>
      </c>
      <c r="M69" s="45">
        <f t="shared" si="4"/>
        <v>2073.8483591079712</v>
      </c>
      <c r="N69" s="14">
        <f t="shared" si="5"/>
        <v>2.0252425381913781</v>
      </c>
      <c r="O69" s="194" t="s">
        <v>32301</v>
      </c>
      <c r="P69" s="197" t="s">
        <v>18464</v>
      </c>
    </row>
    <row r="70" spans="2:16" ht="20.100000000000001" customHeight="1" x14ac:dyDescent="0.3">
      <c r="B70" s="11">
        <v>60</v>
      </c>
      <c r="C70" s="20" t="s">
        <v>38996</v>
      </c>
      <c r="D70" s="177" t="s">
        <v>7563</v>
      </c>
      <c r="E70" s="36" t="s">
        <v>10223</v>
      </c>
      <c r="F70" s="49">
        <v>6.2</v>
      </c>
      <c r="G70" s="49"/>
      <c r="H70" s="13" t="s">
        <v>5892</v>
      </c>
      <c r="I70" s="9">
        <v>2015</v>
      </c>
      <c r="J70" s="9"/>
      <c r="K70" s="45">
        <v>4209630826</v>
      </c>
      <c r="L70" s="45">
        <f t="shared" si="3"/>
        <v>4110967.603515625</v>
      </c>
      <c r="M70" s="45">
        <f t="shared" si="4"/>
        <v>4014.6168003082275</v>
      </c>
      <c r="N70" s="14">
        <f t="shared" si="5"/>
        <v>3.9205242190510035</v>
      </c>
      <c r="O70" s="194" t="s">
        <v>32302</v>
      </c>
      <c r="P70" s="197" t="s">
        <v>18464</v>
      </c>
    </row>
    <row r="71" spans="2:16" ht="20.100000000000001" customHeight="1" x14ac:dyDescent="0.3">
      <c r="B71" s="11">
        <v>61</v>
      </c>
      <c r="C71" s="7" t="s">
        <v>38941</v>
      </c>
      <c r="D71" s="217" t="s">
        <v>1839</v>
      </c>
      <c r="E71" s="36" t="s">
        <v>10224</v>
      </c>
      <c r="F71" s="51">
        <v>5.4</v>
      </c>
      <c r="G71" s="7"/>
      <c r="H71" s="9" t="s">
        <v>3791</v>
      </c>
      <c r="I71" s="9">
        <v>2008</v>
      </c>
      <c r="J71" s="9"/>
      <c r="K71" s="45">
        <v>930068480</v>
      </c>
      <c r="L71" s="45">
        <f t="shared" si="3"/>
        <v>908270</v>
      </c>
      <c r="M71" s="45">
        <f t="shared" si="4"/>
        <v>886.982421875</v>
      </c>
      <c r="N71" s="14" t="str">
        <f t="shared" si="5"/>
        <v xml:space="preserve"> </v>
      </c>
      <c r="O71" s="194" t="s">
        <v>32303</v>
      </c>
      <c r="P71" s="197" t="s">
        <v>18464</v>
      </c>
    </row>
    <row r="72" spans="2:16" ht="20.100000000000001" customHeight="1" x14ac:dyDescent="0.3">
      <c r="B72" s="11">
        <v>62</v>
      </c>
      <c r="C72" s="48" t="s">
        <v>38805</v>
      </c>
      <c r="D72" s="177" t="s">
        <v>5806</v>
      </c>
      <c r="E72" s="36" t="s">
        <v>10225</v>
      </c>
      <c r="F72" s="49">
        <v>5.3</v>
      </c>
      <c r="G72" s="9" t="s">
        <v>704</v>
      </c>
      <c r="H72" s="9" t="s">
        <v>4256</v>
      </c>
      <c r="I72" s="9">
        <v>2015</v>
      </c>
      <c r="J72" s="9"/>
      <c r="K72" s="45">
        <v>3841665417</v>
      </c>
      <c r="L72" s="45">
        <f t="shared" si="3"/>
        <v>3751626.3837890625</v>
      </c>
      <c r="M72" s="45">
        <f t="shared" si="4"/>
        <v>3663.6976404190063</v>
      </c>
      <c r="N72" s="14">
        <f t="shared" si="5"/>
        <v>3.5778297269716859</v>
      </c>
      <c r="O72" s="194" t="s">
        <v>32042</v>
      </c>
      <c r="P72" s="197" t="s">
        <v>18464</v>
      </c>
    </row>
    <row r="73" spans="2:16" ht="20.100000000000001" customHeight="1" x14ac:dyDescent="0.3">
      <c r="B73" s="11">
        <v>63</v>
      </c>
      <c r="C73" s="20" t="s">
        <v>38997</v>
      </c>
      <c r="D73" s="157" t="s">
        <v>32660</v>
      </c>
      <c r="E73" s="36" t="s">
        <v>32661</v>
      </c>
      <c r="F73" s="81">
        <v>6.5</v>
      </c>
      <c r="G73" s="13" t="s">
        <v>704</v>
      </c>
      <c r="H73" s="13" t="s">
        <v>3740</v>
      </c>
      <c r="I73" s="79">
        <v>2021</v>
      </c>
      <c r="J73" s="79"/>
      <c r="K73" s="73">
        <v>3569229824</v>
      </c>
      <c r="L73" s="45">
        <f t="shared" si="3"/>
        <v>3485576</v>
      </c>
      <c r="M73" s="45">
        <f t="shared" si="4"/>
        <v>3403.8828125</v>
      </c>
      <c r="N73" s="14">
        <f t="shared" si="5"/>
        <v>3.3241043090820313</v>
      </c>
      <c r="O73" s="194" t="s">
        <v>32662</v>
      </c>
      <c r="P73" s="197" t="s">
        <v>18464</v>
      </c>
    </row>
    <row r="74" spans="2:16" ht="20.100000000000001" customHeight="1" x14ac:dyDescent="0.3">
      <c r="B74" s="11">
        <v>64</v>
      </c>
      <c r="C74" s="29" t="s">
        <v>38998</v>
      </c>
      <c r="D74" s="157" t="s">
        <v>8471</v>
      </c>
      <c r="E74" s="36" t="s">
        <v>10226</v>
      </c>
      <c r="F74" s="131">
        <v>7.3</v>
      </c>
      <c r="G74" s="13" t="s">
        <v>704</v>
      </c>
      <c r="H74" s="13" t="s">
        <v>5878</v>
      </c>
      <c r="I74" s="133">
        <v>2018</v>
      </c>
      <c r="J74" s="133"/>
      <c r="K74" s="73">
        <v>4697587712</v>
      </c>
      <c r="L74" s="45">
        <f t="shared" si="3"/>
        <v>4587488</v>
      </c>
      <c r="M74" s="45">
        <f t="shared" si="4"/>
        <v>4479.96875</v>
      </c>
      <c r="N74" s="14">
        <f t="shared" si="5"/>
        <v>4.374969482421875</v>
      </c>
      <c r="O74" s="194" t="s">
        <v>32304</v>
      </c>
      <c r="P74" s="197" t="s">
        <v>32309</v>
      </c>
    </row>
    <row r="75" spans="2:16" ht="20.100000000000001" customHeight="1" x14ac:dyDescent="0.3">
      <c r="B75" s="11">
        <v>65</v>
      </c>
      <c r="C75" s="7" t="s">
        <v>38942</v>
      </c>
      <c r="D75" s="217" t="s">
        <v>1838</v>
      </c>
      <c r="E75" s="36" t="s">
        <v>10227</v>
      </c>
      <c r="F75" s="51">
        <v>5.3</v>
      </c>
      <c r="G75" s="7"/>
      <c r="H75" s="9" t="s">
        <v>3929</v>
      </c>
      <c r="I75" s="9">
        <v>2006</v>
      </c>
      <c r="J75" s="9"/>
      <c r="K75" s="45">
        <v>736092160</v>
      </c>
      <c r="L75" s="45">
        <f t="shared" si="3"/>
        <v>718840</v>
      </c>
      <c r="M75" s="45">
        <f t="shared" si="4"/>
        <v>701.9921875</v>
      </c>
      <c r="N75" s="14" t="str">
        <f t="shared" si="5"/>
        <v xml:space="preserve"> </v>
      </c>
      <c r="O75" s="194" t="s">
        <v>32085</v>
      </c>
      <c r="P75" s="197" t="s">
        <v>18464</v>
      </c>
    </row>
    <row r="76" spans="2:16" ht="20.100000000000001" customHeight="1" x14ac:dyDescent="0.3">
      <c r="B76" s="11">
        <v>66</v>
      </c>
      <c r="C76" s="7" t="s">
        <v>38943</v>
      </c>
      <c r="D76" s="217" t="s">
        <v>1837</v>
      </c>
      <c r="E76" s="36" t="s">
        <v>10228</v>
      </c>
      <c r="F76" s="51">
        <v>6</v>
      </c>
      <c r="G76" s="7"/>
      <c r="H76" s="9" t="s">
        <v>4260</v>
      </c>
      <c r="I76" s="9">
        <v>2007</v>
      </c>
      <c r="J76" s="9"/>
      <c r="K76" s="45">
        <v>1359720448</v>
      </c>
      <c r="L76" s="45">
        <f t="shared" si="3"/>
        <v>1327852</v>
      </c>
      <c r="M76" s="45">
        <f t="shared" si="4"/>
        <v>1296.73046875</v>
      </c>
      <c r="N76" s="14">
        <f t="shared" si="5"/>
        <v>1.2663383483886719</v>
      </c>
      <c r="O76" s="194" t="s">
        <v>32302</v>
      </c>
      <c r="P76" s="197" t="s">
        <v>18464</v>
      </c>
    </row>
    <row r="77" spans="2:16" ht="20.100000000000001" customHeight="1" x14ac:dyDescent="0.3">
      <c r="B77" s="11">
        <v>67</v>
      </c>
      <c r="C77" s="7" t="s">
        <v>38999</v>
      </c>
      <c r="D77" s="217" t="s">
        <v>1836</v>
      </c>
      <c r="E77" s="36" t="s">
        <v>10229</v>
      </c>
      <c r="F77" s="51">
        <v>7.9</v>
      </c>
      <c r="G77" s="13" t="s">
        <v>704</v>
      </c>
      <c r="H77" s="13" t="s">
        <v>8111</v>
      </c>
      <c r="I77" s="9">
        <v>2008</v>
      </c>
      <c r="J77" s="9"/>
      <c r="K77" s="73">
        <v>5572027450</v>
      </c>
      <c r="L77" s="45">
        <f t="shared" si="3"/>
        <v>5441433.056640625</v>
      </c>
      <c r="M77" s="45">
        <f t="shared" si="4"/>
        <v>5313.8994693756104</v>
      </c>
      <c r="N77" s="14">
        <f t="shared" si="5"/>
        <v>5.1893549505621195</v>
      </c>
      <c r="O77" s="194" t="s">
        <v>32305</v>
      </c>
      <c r="P77" s="197" t="s">
        <v>18464</v>
      </c>
    </row>
    <row r="78" spans="2:16" ht="20.100000000000001" customHeight="1" x14ac:dyDescent="0.3">
      <c r="B78" s="11">
        <v>68</v>
      </c>
      <c r="C78" s="7"/>
      <c r="D78" s="217"/>
      <c r="E78" s="36"/>
      <c r="F78" s="51"/>
      <c r="G78" s="9"/>
      <c r="H78" s="9"/>
      <c r="I78" s="9"/>
      <c r="J78" s="9"/>
      <c r="K78" s="45"/>
      <c r="L78" s="45"/>
      <c r="M78" s="45"/>
      <c r="N78" s="14"/>
      <c r="P78" s="197"/>
    </row>
    <row r="79" spans="2:16" ht="20.100000000000001" customHeight="1" x14ac:dyDescent="0.3">
      <c r="B79" s="11">
        <v>69</v>
      </c>
      <c r="C79" s="12"/>
      <c r="D79" s="240"/>
      <c r="E79" s="36"/>
      <c r="F79" s="49"/>
      <c r="G79" s="9"/>
      <c r="H79" s="9"/>
      <c r="I79" s="9"/>
      <c r="J79" s="9"/>
      <c r="K79" s="45"/>
      <c r="L79" s="45"/>
      <c r="M79" s="45"/>
      <c r="N79" s="14"/>
      <c r="P79" s="197"/>
    </row>
    <row r="80" spans="2:16" ht="20.100000000000001" customHeight="1" x14ac:dyDescent="0.3">
      <c r="B80" s="11">
        <v>70</v>
      </c>
      <c r="C80" s="226"/>
      <c r="D80" s="252"/>
      <c r="E80" s="36"/>
      <c r="F80" s="51"/>
      <c r="G80" s="17"/>
      <c r="H80" s="21"/>
      <c r="I80" s="21"/>
      <c r="J80" s="21"/>
      <c r="K80" s="25"/>
      <c r="L80" s="45"/>
      <c r="M80" s="45"/>
      <c r="N80" s="14"/>
      <c r="P80" s="197"/>
    </row>
    <row r="81" spans="2:16" ht="20.100000000000001" customHeight="1" x14ac:dyDescent="0.3">
      <c r="B81" s="11">
        <v>71</v>
      </c>
      <c r="C81" s="227"/>
      <c r="D81" s="253"/>
      <c r="E81" s="36"/>
      <c r="F81" s="49"/>
      <c r="G81" s="49"/>
      <c r="H81" s="9"/>
      <c r="I81" s="9"/>
      <c r="J81" s="9"/>
      <c r="K81" s="45"/>
      <c r="L81" s="45"/>
      <c r="M81" s="45"/>
      <c r="N81" s="14"/>
      <c r="O81" s="223"/>
      <c r="P81" s="197"/>
    </row>
    <row r="82" spans="2:16" ht="20.100000000000001" customHeight="1" x14ac:dyDescent="0.3">
      <c r="B82" s="11">
        <v>72</v>
      </c>
      <c r="C82" s="7"/>
      <c r="D82" s="217"/>
      <c r="E82" s="10"/>
      <c r="F82" s="49"/>
      <c r="G82" s="7"/>
      <c r="H82" s="9"/>
      <c r="I82" s="7"/>
      <c r="J82" s="7"/>
      <c r="K82" s="23"/>
      <c r="L82" s="45" t="str">
        <f t="shared" ref="L82" si="6">IF(K82/1024 &gt;1,K82/1024," ")</f>
        <v xml:space="preserve"> </v>
      </c>
      <c r="M82" s="45" t="str">
        <f t="shared" ref="M82" si="7">IF(K82/1048576 &gt;1,K82/1048576," ")</f>
        <v xml:space="preserve"> </v>
      </c>
      <c r="N82" s="14" t="str">
        <f t="shared" ref="N82" si="8">IF(K82&gt;999999999,K82/1073741824," ")</f>
        <v xml:space="preserve"> </v>
      </c>
      <c r="P82" s="225"/>
    </row>
    <row r="83" spans="2:16" ht="20.100000000000001" customHeight="1" x14ac:dyDescent="0.3">
      <c r="B83" s="11">
        <v>73</v>
      </c>
      <c r="C83" s="7"/>
      <c r="D83" s="217"/>
      <c r="E83" s="10"/>
      <c r="F83" s="49"/>
      <c r="G83" s="7"/>
      <c r="H83" s="9"/>
      <c r="I83" s="7"/>
      <c r="J83" s="7"/>
      <c r="K83" s="23"/>
      <c r="L83" s="45" t="str">
        <f t="shared" ref="L83:L112" si="9">IF(K83/1024 &gt;1,K83/1024," ")</f>
        <v xml:space="preserve"> </v>
      </c>
      <c r="M83" s="45" t="str">
        <f t="shared" ref="M83:M112" si="10">IF(K83/1048576 &gt;1,K83/1048576," ")</f>
        <v xml:space="preserve"> </v>
      </c>
      <c r="N83" s="14" t="str">
        <f t="shared" ref="N83:N112" si="11">IF(K83&gt;999999999,K83/1073741824," ")</f>
        <v xml:space="preserve"> </v>
      </c>
    </row>
    <row r="84" spans="2:16" ht="20.100000000000001" customHeight="1" x14ac:dyDescent="0.3">
      <c r="B84" s="11">
        <v>74</v>
      </c>
      <c r="C84" s="7"/>
      <c r="D84" s="217"/>
      <c r="E84" s="10"/>
      <c r="F84" s="49"/>
      <c r="G84" s="7"/>
      <c r="H84" s="9"/>
      <c r="I84" s="7"/>
      <c r="J84" s="7"/>
      <c r="K84" s="23"/>
      <c r="L84" s="45" t="str">
        <f t="shared" si="9"/>
        <v xml:space="preserve"> </v>
      </c>
      <c r="M84" s="45" t="str">
        <f t="shared" si="10"/>
        <v xml:space="preserve"> </v>
      </c>
      <c r="N84" s="14" t="str">
        <f t="shared" si="11"/>
        <v xml:space="preserve"> </v>
      </c>
    </row>
    <row r="85" spans="2:16" ht="20.100000000000001" customHeight="1" x14ac:dyDescent="0.3">
      <c r="B85" s="11">
        <v>75</v>
      </c>
      <c r="C85" s="7"/>
      <c r="D85" s="217"/>
      <c r="E85" s="10"/>
      <c r="F85" s="49"/>
      <c r="G85" s="7"/>
      <c r="H85" s="9"/>
      <c r="I85" s="7"/>
      <c r="J85" s="7"/>
      <c r="K85" s="23"/>
      <c r="L85" s="45" t="str">
        <f t="shared" si="9"/>
        <v xml:space="preserve"> </v>
      </c>
      <c r="M85" s="45" t="str">
        <f t="shared" si="10"/>
        <v xml:space="preserve"> </v>
      </c>
      <c r="N85" s="14" t="str">
        <f t="shared" si="11"/>
        <v xml:space="preserve"> </v>
      </c>
    </row>
    <row r="86" spans="2:16" ht="20.100000000000001" customHeight="1" x14ac:dyDescent="0.3">
      <c r="B86" s="11">
        <v>76</v>
      </c>
      <c r="C86" s="7"/>
      <c r="D86" s="217"/>
      <c r="E86" s="10"/>
      <c r="F86" s="49"/>
      <c r="G86" s="7"/>
      <c r="H86" s="9"/>
      <c r="I86" s="7"/>
      <c r="J86" s="7"/>
      <c r="K86" s="23"/>
      <c r="L86" s="45" t="str">
        <f t="shared" si="9"/>
        <v xml:space="preserve"> </v>
      </c>
      <c r="M86" s="45" t="str">
        <f t="shared" si="10"/>
        <v xml:space="preserve"> </v>
      </c>
      <c r="N86" s="14" t="str">
        <f t="shared" si="11"/>
        <v xml:space="preserve"> </v>
      </c>
    </row>
    <row r="87" spans="2:16" ht="20.100000000000001" customHeight="1" x14ac:dyDescent="0.3">
      <c r="B87" s="11">
        <v>77</v>
      </c>
      <c r="C87" s="7"/>
      <c r="D87" s="217"/>
      <c r="E87" s="10"/>
      <c r="F87" s="49"/>
      <c r="G87" s="7"/>
      <c r="H87" s="9"/>
      <c r="I87" s="7"/>
      <c r="J87" s="7"/>
      <c r="K87" s="23"/>
      <c r="L87" s="45" t="str">
        <f t="shared" si="9"/>
        <v xml:space="preserve"> </v>
      </c>
      <c r="M87" s="45" t="str">
        <f t="shared" si="10"/>
        <v xml:space="preserve"> </v>
      </c>
      <c r="N87" s="14" t="str">
        <f t="shared" si="11"/>
        <v xml:space="preserve"> </v>
      </c>
    </row>
    <row r="88" spans="2:16" ht="20.100000000000001" customHeight="1" x14ac:dyDescent="0.3">
      <c r="B88" s="11">
        <v>78</v>
      </c>
      <c r="C88" s="7"/>
      <c r="D88" s="217"/>
      <c r="E88" s="10"/>
      <c r="F88" s="49"/>
      <c r="G88" s="7"/>
      <c r="H88" s="9"/>
      <c r="I88" s="7"/>
      <c r="J88" s="7"/>
      <c r="K88" s="23"/>
      <c r="L88" s="45" t="str">
        <f t="shared" si="9"/>
        <v xml:space="preserve"> </v>
      </c>
      <c r="M88" s="45" t="str">
        <f t="shared" si="10"/>
        <v xml:space="preserve"> </v>
      </c>
      <c r="N88" s="14" t="str">
        <f t="shared" si="11"/>
        <v xml:space="preserve"> </v>
      </c>
    </row>
    <row r="89" spans="2:16" ht="20.100000000000001" customHeight="1" x14ac:dyDescent="0.3">
      <c r="B89" s="11">
        <v>79</v>
      </c>
      <c r="C89" s="7"/>
      <c r="D89" s="217"/>
      <c r="E89" s="10"/>
      <c r="F89" s="49"/>
      <c r="G89" s="7"/>
      <c r="H89" s="9"/>
      <c r="I89" s="7"/>
      <c r="J89" s="7"/>
      <c r="K89" s="23"/>
      <c r="L89" s="45" t="str">
        <f t="shared" si="9"/>
        <v xml:space="preserve"> </v>
      </c>
      <c r="M89" s="45" t="str">
        <f t="shared" si="10"/>
        <v xml:space="preserve"> </v>
      </c>
      <c r="N89" s="14" t="str">
        <f t="shared" si="11"/>
        <v xml:space="preserve"> </v>
      </c>
    </row>
    <row r="90" spans="2:16" ht="20.100000000000001" customHeight="1" x14ac:dyDescent="0.3">
      <c r="B90" s="11">
        <v>80</v>
      </c>
      <c r="C90" s="7"/>
      <c r="D90" s="217"/>
      <c r="E90" s="10"/>
      <c r="F90" s="49"/>
      <c r="G90" s="7"/>
      <c r="H90" s="9"/>
      <c r="I90" s="7"/>
      <c r="J90" s="7"/>
      <c r="K90" s="23"/>
      <c r="L90" s="45" t="str">
        <f t="shared" si="9"/>
        <v xml:space="preserve"> </v>
      </c>
      <c r="M90" s="45" t="str">
        <f t="shared" si="10"/>
        <v xml:space="preserve"> </v>
      </c>
      <c r="N90" s="14" t="str">
        <f t="shared" si="11"/>
        <v xml:space="preserve"> </v>
      </c>
    </row>
    <row r="91" spans="2:16" ht="20.100000000000001" customHeight="1" x14ac:dyDescent="0.3">
      <c r="B91" s="11">
        <v>81</v>
      </c>
      <c r="C91" s="7"/>
      <c r="D91" s="217"/>
      <c r="E91" s="10"/>
      <c r="F91" s="49"/>
      <c r="G91" s="7"/>
      <c r="H91" s="9"/>
      <c r="I91" s="7"/>
      <c r="J91" s="7"/>
      <c r="K91" s="23"/>
      <c r="L91" s="45" t="str">
        <f t="shared" si="9"/>
        <v xml:space="preserve"> </v>
      </c>
      <c r="M91" s="45" t="str">
        <f t="shared" si="10"/>
        <v xml:space="preserve"> </v>
      </c>
      <c r="N91" s="14" t="str">
        <f t="shared" si="11"/>
        <v xml:space="preserve"> </v>
      </c>
    </row>
    <row r="92" spans="2:16" ht="20.100000000000001" customHeight="1" x14ac:dyDescent="0.3">
      <c r="B92" s="11">
        <v>82</v>
      </c>
      <c r="C92" s="7"/>
      <c r="D92" s="217"/>
      <c r="E92" s="10"/>
      <c r="F92" s="49"/>
      <c r="G92" s="7"/>
      <c r="H92" s="9"/>
      <c r="I92" s="7"/>
      <c r="J92" s="7"/>
      <c r="K92" s="23"/>
      <c r="L92" s="45" t="str">
        <f t="shared" si="9"/>
        <v xml:space="preserve"> </v>
      </c>
      <c r="M92" s="45" t="str">
        <f t="shared" si="10"/>
        <v xml:space="preserve"> </v>
      </c>
      <c r="N92" s="14" t="str">
        <f t="shared" si="11"/>
        <v xml:space="preserve"> </v>
      </c>
    </row>
    <row r="93" spans="2:16" ht="20.100000000000001" customHeight="1" x14ac:dyDescent="0.3">
      <c r="B93" s="11">
        <v>83</v>
      </c>
      <c r="C93" s="7"/>
      <c r="D93" s="217"/>
      <c r="E93" s="10"/>
      <c r="F93" s="49"/>
      <c r="G93" s="7"/>
      <c r="H93" s="9"/>
      <c r="I93" s="7"/>
      <c r="J93" s="7"/>
      <c r="K93" s="23"/>
      <c r="L93" s="45" t="str">
        <f t="shared" si="9"/>
        <v xml:space="preserve"> </v>
      </c>
      <c r="M93" s="45" t="str">
        <f t="shared" si="10"/>
        <v xml:space="preserve"> </v>
      </c>
      <c r="N93" s="14" t="str">
        <f t="shared" si="11"/>
        <v xml:space="preserve"> </v>
      </c>
    </row>
    <row r="94" spans="2:16" ht="20.100000000000001" customHeight="1" x14ac:dyDescent="0.3">
      <c r="B94" s="11">
        <v>84</v>
      </c>
      <c r="C94" s="7"/>
      <c r="D94" s="217"/>
      <c r="E94" s="10"/>
      <c r="F94" s="49"/>
      <c r="G94" s="7"/>
      <c r="H94" s="9"/>
      <c r="I94" s="7"/>
      <c r="J94" s="7"/>
      <c r="K94" s="23"/>
      <c r="L94" s="45" t="str">
        <f t="shared" si="9"/>
        <v xml:space="preserve"> </v>
      </c>
      <c r="M94" s="45" t="str">
        <f t="shared" si="10"/>
        <v xml:space="preserve"> </v>
      </c>
      <c r="N94" s="14" t="str">
        <f t="shared" si="11"/>
        <v xml:space="preserve"> </v>
      </c>
    </row>
    <row r="95" spans="2:16" ht="20.100000000000001" customHeight="1" x14ac:dyDescent="0.3">
      <c r="B95" s="11">
        <v>85</v>
      </c>
      <c r="C95" s="7"/>
      <c r="D95" s="217"/>
      <c r="E95" s="10"/>
      <c r="F95" s="49"/>
      <c r="G95" s="7"/>
      <c r="H95" s="9"/>
      <c r="I95" s="7"/>
      <c r="J95" s="7"/>
      <c r="K95" s="23"/>
      <c r="L95" s="45" t="str">
        <f t="shared" si="9"/>
        <v xml:space="preserve"> </v>
      </c>
      <c r="M95" s="45" t="str">
        <f t="shared" si="10"/>
        <v xml:space="preserve"> </v>
      </c>
      <c r="N95" s="14" t="str">
        <f t="shared" si="11"/>
        <v xml:space="preserve"> </v>
      </c>
    </row>
    <row r="96" spans="2:16" ht="20.100000000000001" customHeight="1" x14ac:dyDescent="0.3">
      <c r="B96" s="11">
        <v>86</v>
      </c>
      <c r="C96" s="7"/>
      <c r="D96" s="217"/>
      <c r="E96" s="10"/>
      <c r="F96" s="49"/>
      <c r="G96" s="7"/>
      <c r="H96" s="9"/>
      <c r="I96" s="7"/>
      <c r="J96" s="7"/>
      <c r="K96" s="23"/>
      <c r="L96" s="45" t="str">
        <f t="shared" si="9"/>
        <v xml:space="preserve"> </v>
      </c>
      <c r="M96" s="45" t="str">
        <f t="shared" si="10"/>
        <v xml:space="preserve"> </v>
      </c>
      <c r="N96" s="14" t="str">
        <f t="shared" si="11"/>
        <v xml:space="preserve"> </v>
      </c>
    </row>
    <row r="97" spans="2:15" ht="20.100000000000001" customHeight="1" x14ac:dyDescent="0.3">
      <c r="B97" s="11">
        <v>87</v>
      </c>
      <c r="C97" s="7"/>
      <c r="D97" s="217"/>
      <c r="E97" s="10"/>
      <c r="F97" s="49"/>
      <c r="G97" s="7"/>
      <c r="H97" s="9"/>
      <c r="I97" s="7"/>
      <c r="J97" s="7"/>
      <c r="K97" s="23"/>
      <c r="L97" s="45" t="str">
        <f t="shared" si="9"/>
        <v xml:space="preserve"> </v>
      </c>
      <c r="M97" s="45" t="str">
        <f t="shared" si="10"/>
        <v xml:space="preserve"> </v>
      </c>
      <c r="N97" s="14" t="str">
        <f t="shared" si="11"/>
        <v xml:space="preserve"> </v>
      </c>
    </row>
    <row r="98" spans="2:15" ht="20.100000000000001" customHeight="1" x14ac:dyDescent="0.3">
      <c r="B98" s="11">
        <v>88</v>
      </c>
      <c r="C98" s="7"/>
      <c r="D98" s="217"/>
      <c r="E98" s="10"/>
      <c r="F98" s="49"/>
      <c r="G98" s="7"/>
      <c r="H98" s="9"/>
      <c r="I98" s="7"/>
      <c r="J98" s="7"/>
      <c r="K98" s="23"/>
      <c r="L98" s="45" t="str">
        <f t="shared" si="9"/>
        <v xml:space="preserve"> </v>
      </c>
      <c r="M98" s="45" t="str">
        <f t="shared" si="10"/>
        <v xml:space="preserve"> </v>
      </c>
      <c r="N98" s="14" t="str">
        <f t="shared" si="11"/>
        <v xml:space="preserve"> </v>
      </c>
    </row>
    <row r="99" spans="2:15" ht="20.100000000000001" customHeight="1" x14ac:dyDescent="0.3">
      <c r="B99" s="11">
        <v>89</v>
      </c>
      <c r="C99" s="7"/>
      <c r="D99" s="217"/>
      <c r="E99" s="10"/>
      <c r="F99" s="49"/>
      <c r="G99" s="7"/>
      <c r="H99" s="9"/>
      <c r="I99" s="7"/>
      <c r="J99" s="7"/>
      <c r="K99" s="23"/>
      <c r="L99" s="45" t="str">
        <f t="shared" si="9"/>
        <v xml:space="preserve"> </v>
      </c>
      <c r="M99" s="45" t="str">
        <f t="shared" si="10"/>
        <v xml:space="preserve"> </v>
      </c>
      <c r="N99" s="14" t="str">
        <f t="shared" si="11"/>
        <v xml:space="preserve"> </v>
      </c>
    </row>
    <row r="100" spans="2:15" ht="20.100000000000001" customHeight="1" x14ac:dyDescent="0.3">
      <c r="B100" s="11">
        <v>90</v>
      </c>
      <c r="C100" s="7"/>
      <c r="D100" s="217"/>
      <c r="E100" s="10"/>
      <c r="F100" s="49"/>
      <c r="G100" s="7"/>
      <c r="H100" s="9"/>
      <c r="I100" s="7"/>
      <c r="J100" s="7"/>
      <c r="K100" s="23"/>
      <c r="L100" s="45" t="str">
        <f t="shared" si="9"/>
        <v xml:space="preserve"> </v>
      </c>
      <c r="M100" s="45" t="str">
        <f t="shared" si="10"/>
        <v xml:space="preserve"> </v>
      </c>
      <c r="N100" s="14" t="str">
        <f t="shared" si="11"/>
        <v xml:space="preserve"> </v>
      </c>
    </row>
    <row r="101" spans="2:15" ht="20.100000000000001" customHeight="1" x14ac:dyDescent="0.3">
      <c r="B101" s="11">
        <v>91</v>
      </c>
      <c r="C101" s="7"/>
      <c r="D101" s="217"/>
      <c r="E101" s="10"/>
      <c r="F101" s="49"/>
      <c r="G101" s="7"/>
      <c r="H101" s="9"/>
      <c r="I101" s="7"/>
      <c r="J101" s="7"/>
      <c r="K101" s="23"/>
      <c r="L101" s="45" t="str">
        <f t="shared" si="9"/>
        <v xml:space="preserve"> </v>
      </c>
      <c r="M101" s="45" t="str">
        <f t="shared" si="10"/>
        <v xml:space="preserve"> </v>
      </c>
      <c r="N101" s="14" t="str">
        <f t="shared" si="11"/>
        <v xml:space="preserve"> </v>
      </c>
    </row>
    <row r="102" spans="2:15" ht="20.100000000000001" customHeight="1" x14ac:dyDescent="0.3">
      <c r="B102" s="11">
        <v>92</v>
      </c>
      <c r="C102" s="7"/>
      <c r="D102" s="217"/>
      <c r="E102" s="10"/>
      <c r="F102" s="49"/>
      <c r="G102" s="7"/>
      <c r="H102" s="9"/>
      <c r="I102" s="7"/>
      <c r="J102" s="7"/>
      <c r="K102" s="23"/>
      <c r="L102" s="45" t="str">
        <f t="shared" si="9"/>
        <v xml:space="preserve"> </v>
      </c>
      <c r="M102" s="45" t="str">
        <f t="shared" si="10"/>
        <v xml:space="preserve"> </v>
      </c>
      <c r="N102" s="14" t="str">
        <f t="shared" si="11"/>
        <v xml:space="preserve"> </v>
      </c>
    </row>
    <row r="103" spans="2:15" ht="20.100000000000001" customHeight="1" x14ac:dyDescent="0.3">
      <c r="B103" s="11">
        <v>93</v>
      </c>
      <c r="C103" s="7"/>
      <c r="D103" s="217"/>
      <c r="E103" s="10"/>
      <c r="F103" s="49"/>
      <c r="G103" s="7"/>
      <c r="H103" s="9"/>
      <c r="I103" s="7"/>
      <c r="J103" s="7"/>
      <c r="K103" s="23"/>
      <c r="L103" s="45" t="str">
        <f t="shared" si="9"/>
        <v xml:space="preserve"> </v>
      </c>
      <c r="M103" s="45" t="str">
        <f t="shared" si="10"/>
        <v xml:space="preserve"> </v>
      </c>
      <c r="N103" s="14" t="str">
        <f t="shared" si="11"/>
        <v xml:space="preserve"> </v>
      </c>
    </row>
    <row r="104" spans="2:15" ht="20.100000000000001" customHeight="1" x14ac:dyDescent="0.3">
      <c r="B104" s="11">
        <v>94</v>
      </c>
      <c r="C104" s="7"/>
      <c r="D104" s="217"/>
      <c r="E104" s="10"/>
      <c r="F104" s="49"/>
      <c r="G104" s="7"/>
      <c r="H104" s="9"/>
      <c r="I104" s="7"/>
      <c r="J104" s="7"/>
      <c r="K104" s="23"/>
      <c r="L104" s="45" t="str">
        <f t="shared" si="9"/>
        <v xml:space="preserve"> </v>
      </c>
      <c r="M104" s="45" t="str">
        <f t="shared" si="10"/>
        <v xml:space="preserve"> </v>
      </c>
      <c r="N104" s="14" t="str">
        <f t="shared" si="11"/>
        <v xml:space="preserve"> </v>
      </c>
    </row>
    <row r="105" spans="2:15" ht="20.100000000000001" customHeight="1" x14ac:dyDescent="0.3">
      <c r="B105" s="11">
        <v>95</v>
      </c>
      <c r="C105" s="7"/>
      <c r="D105" s="217"/>
      <c r="E105" s="10"/>
      <c r="F105" s="49"/>
      <c r="G105" s="7"/>
      <c r="H105" s="9"/>
      <c r="I105" s="7"/>
      <c r="J105" s="7"/>
      <c r="K105" s="23"/>
      <c r="L105" s="45" t="str">
        <f t="shared" si="9"/>
        <v xml:space="preserve"> </v>
      </c>
      <c r="M105" s="45" t="str">
        <f t="shared" si="10"/>
        <v xml:space="preserve"> </v>
      </c>
      <c r="N105" s="14" t="str">
        <f t="shared" si="11"/>
        <v xml:space="preserve"> </v>
      </c>
    </row>
    <row r="106" spans="2:15" ht="20.100000000000001" customHeight="1" x14ac:dyDescent="0.3">
      <c r="B106" s="11">
        <v>96</v>
      </c>
      <c r="C106" s="7"/>
      <c r="D106" s="217"/>
      <c r="E106" s="10"/>
      <c r="F106" s="49"/>
      <c r="G106" s="7"/>
      <c r="H106" s="9"/>
      <c r="I106" s="7"/>
      <c r="J106" s="7"/>
      <c r="K106" s="23"/>
      <c r="L106" s="45" t="str">
        <f t="shared" si="9"/>
        <v xml:space="preserve"> </v>
      </c>
      <c r="M106" s="45" t="str">
        <f t="shared" si="10"/>
        <v xml:space="preserve"> </v>
      </c>
      <c r="N106" s="14" t="str">
        <f t="shared" si="11"/>
        <v xml:space="preserve"> </v>
      </c>
    </row>
    <row r="107" spans="2:15" ht="20.100000000000001" customHeight="1" x14ac:dyDescent="0.3">
      <c r="B107" s="11">
        <v>97</v>
      </c>
      <c r="C107" s="7"/>
      <c r="D107" s="217"/>
      <c r="E107" s="10"/>
      <c r="F107" s="49"/>
      <c r="G107" s="7"/>
      <c r="H107" s="9"/>
      <c r="I107" s="7"/>
      <c r="J107" s="7"/>
      <c r="K107" s="23"/>
      <c r="L107" s="45" t="str">
        <f t="shared" si="9"/>
        <v xml:space="preserve"> </v>
      </c>
      <c r="M107" s="45" t="str">
        <f t="shared" si="10"/>
        <v xml:space="preserve"> </v>
      </c>
      <c r="N107" s="14" t="str">
        <f t="shared" si="11"/>
        <v xml:space="preserve"> </v>
      </c>
    </row>
    <row r="108" spans="2:15" ht="20.100000000000001" customHeight="1" x14ac:dyDescent="0.3">
      <c r="B108" s="11">
        <v>98</v>
      </c>
      <c r="C108" s="7"/>
      <c r="D108" s="217"/>
      <c r="E108" s="10"/>
      <c r="F108" s="49"/>
      <c r="G108" s="7"/>
      <c r="H108" s="9"/>
      <c r="I108" s="7"/>
      <c r="J108" s="7"/>
      <c r="K108" s="23"/>
      <c r="L108" s="45" t="str">
        <f t="shared" si="9"/>
        <v xml:space="preserve"> </v>
      </c>
      <c r="M108" s="45" t="str">
        <f t="shared" si="10"/>
        <v xml:space="preserve"> </v>
      </c>
      <c r="N108" s="14" t="str">
        <f t="shared" si="11"/>
        <v xml:space="preserve"> </v>
      </c>
    </row>
    <row r="109" spans="2:15" ht="20.100000000000001" customHeight="1" x14ac:dyDescent="0.3">
      <c r="B109" s="11">
        <v>99</v>
      </c>
      <c r="C109" s="7"/>
      <c r="D109" s="217"/>
      <c r="E109" s="10"/>
      <c r="F109" s="49"/>
      <c r="G109" s="7"/>
      <c r="H109" s="9"/>
      <c r="I109" s="7"/>
      <c r="J109" s="7"/>
      <c r="K109" s="23"/>
      <c r="L109" s="45" t="str">
        <f t="shared" si="9"/>
        <v xml:space="preserve"> </v>
      </c>
      <c r="M109" s="45" t="str">
        <f t="shared" si="10"/>
        <v xml:space="preserve"> </v>
      </c>
      <c r="N109" s="14" t="str">
        <f t="shared" si="11"/>
        <v xml:space="preserve"> </v>
      </c>
    </row>
    <row r="110" spans="2:15" ht="20.100000000000001" customHeight="1" x14ac:dyDescent="0.3">
      <c r="B110" s="11">
        <v>100</v>
      </c>
      <c r="C110" s="7"/>
      <c r="D110" s="217"/>
      <c r="E110" s="10"/>
      <c r="F110" s="49"/>
      <c r="G110" s="7"/>
      <c r="H110" s="9"/>
      <c r="I110" s="7"/>
      <c r="J110" s="7"/>
      <c r="K110" s="23"/>
      <c r="L110" s="45" t="str">
        <f t="shared" si="9"/>
        <v xml:space="preserve"> </v>
      </c>
      <c r="M110" s="45" t="str">
        <f t="shared" si="10"/>
        <v xml:space="preserve"> </v>
      </c>
      <c r="N110" s="14" t="str">
        <f t="shared" si="11"/>
        <v xml:space="preserve"> </v>
      </c>
    </row>
    <row r="111" spans="2:15" ht="20.100000000000001" customHeight="1" x14ac:dyDescent="0.3">
      <c r="B111" s="11">
        <v>101</v>
      </c>
      <c r="C111" s="7"/>
      <c r="D111" s="247">
        <f>COUNT(K11:K111)</f>
        <v>68</v>
      </c>
      <c r="E111" s="10"/>
      <c r="F111" s="49"/>
      <c r="G111" s="7"/>
      <c r="H111" s="13">
        <f>K111/D111</f>
        <v>3658302660.4117646</v>
      </c>
      <c r="I111" s="7"/>
      <c r="J111" s="7"/>
      <c r="K111" s="45">
        <f>SUM(K11:K110)</f>
        <v>248764580908</v>
      </c>
      <c r="L111" s="45">
        <f t="shared" si="9"/>
        <v>242934161.04296875</v>
      </c>
      <c r="M111" s="45">
        <f t="shared" si="10"/>
        <v>237240.39164352417</v>
      </c>
      <c r="N111" s="14">
        <f t="shared" si="11"/>
        <v>231.68006996437907</v>
      </c>
      <c r="O111" s="195">
        <f>N111/1024</f>
        <v>0.22625006832458894</v>
      </c>
    </row>
    <row r="112" spans="2:15" ht="20.100000000000001" customHeight="1" x14ac:dyDescent="0.3">
      <c r="B112" s="11">
        <v>102</v>
      </c>
      <c r="C112" s="7"/>
      <c r="D112" s="217"/>
      <c r="E112" s="10"/>
      <c r="F112" s="49"/>
      <c r="G112" s="7"/>
      <c r="H112" s="9"/>
      <c r="I112" s="7"/>
      <c r="J112" s="7"/>
      <c r="K112" s="23"/>
      <c r="L112" s="45" t="str">
        <f t="shared" si="9"/>
        <v xml:space="preserve"> </v>
      </c>
      <c r="M112" s="45" t="str">
        <f t="shared" si="10"/>
        <v xml:space="preserve"> </v>
      </c>
      <c r="N112" s="14" t="str">
        <f t="shared" si="11"/>
        <v xml:space="preserve"> </v>
      </c>
    </row>
    <row r="113" spans="2:14" ht="20.100000000000001" customHeight="1" x14ac:dyDescent="0.3">
      <c r="B113" s="11">
        <v>103</v>
      </c>
      <c r="C113" s="7"/>
      <c r="D113" s="217"/>
      <c r="E113" s="10"/>
      <c r="F113" s="49"/>
      <c r="G113" s="7"/>
      <c r="H113" s="9"/>
      <c r="I113" s="7"/>
      <c r="J113" s="7"/>
      <c r="K113" s="23"/>
      <c r="L113" s="45" t="str">
        <f t="shared" ref="L113:L176" si="12">IF(K113/1024 &gt;1,K113/1024," ")</f>
        <v xml:space="preserve"> </v>
      </c>
      <c r="M113" s="45" t="str">
        <f t="shared" ref="M113:M176" si="13">IF(K113/1048576 &gt;1,K113/1048576," ")</f>
        <v xml:space="preserve"> </v>
      </c>
      <c r="N113" s="14" t="str">
        <f t="shared" ref="N113:N176" si="14">IF(K113&gt;999999999,K113/1073741824," ")</f>
        <v xml:space="preserve"> </v>
      </c>
    </row>
    <row r="114" spans="2:14" ht="20.100000000000001" customHeight="1" x14ac:dyDescent="0.3">
      <c r="B114" s="11">
        <v>104</v>
      </c>
      <c r="C114" s="7"/>
      <c r="D114" s="217"/>
      <c r="E114" s="10"/>
      <c r="F114" s="49"/>
      <c r="G114" s="7"/>
      <c r="H114" s="9"/>
      <c r="I114" s="7"/>
      <c r="J114" s="7"/>
      <c r="K114" s="23"/>
      <c r="L114" s="45" t="str">
        <f t="shared" si="12"/>
        <v xml:space="preserve"> </v>
      </c>
      <c r="M114" s="45" t="str">
        <f t="shared" si="13"/>
        <v xml:space="preserve"> </v>
      </c>
      <c r="N114" s="14" t="str">
        <f t="shared" si="14"/>
        <v xml:space="preserve"> </v>
      </c>
    </row>
    <row r="115" spans="2:14" ht="20.100000000000001" customHeight="1" x14ac:dyDescent="0.3">
      <c r="B115" s="11">
        <v>105</v>
      </c>
      <c r="C115" s="7"/>
      <c r="D115" s="217"/>
      <c r="E115" s="10"/>
      <c r="F115" s="49"/>
      <c r="G115" s="7"/>
      <c r="H115" s="9"/>
      <c r="I115" s="7"/>
      <c r="J115" s="7"/>
      <c r="K115" s="23"/>
      <c r="L115" s="45" t="str">
        <f t="shared" si="12"/>
        <v xml:space="preserve"> </v>
      </c>
      <c r="M115" s="45" t="str">
        <f t="shared" si="13"/>
        <v xml:space="preserve"> </v>
      </c>
      <c r="N115" s="14" t="str">
        <f t="shared" si="14"/>
        <v xml:space="preserve"> </v>
      </c>
    </row>
    <row r="116" spans="2:14" ht="20.100000000000001" customHeight="1" x14ac:dyDescent="0.3">
      <c r="B116" s="11">
        <v>106</v>
      </c>
      <c r="C116" s="7"/>
      <c r="D116" s="217"/>
      <c r="E116" s="10"/>
      <c r="F116" s="49"/>
      <c r="G116" s="7"/>
      <c r="H116" s="9"/>
      <c r="I116" s="7"/>
      <c r="J116" s="7"/>
      <c r="K116" s="23"/>
      <c r="L116" s="45" t="str">
        <f t="shared" si="12"/>
        <v xml:space="preserve"> </v>
      </c>
      <c r="M116" s="45" t="str">
        <f t="shared" si="13"/>
        <v xml:space="preserve"> </v>
      </c>
      <c r="N116" s="14" t="str">
        <f t="shared" si="14"/>
        <v xml:space="preserve"> </v>
      </c>
    </row>
    <row r="117" spans="2:14" ht="20.100000000000001" customHeight="1" x14ac:dyDescent="0.3">
      <c r="B117" s="11">
        <v>107</v>
      </c>
      <c r="C117" s="7"/>
      <c r="D117" s="217"/>
      <c r="E117" s="10"/>
      <c r="F117" s="49"/>
      <c r="G117" s="7"/>
      <c r="H117" s="9"/>
      <c r="I117" s="7"/>
      <c r="J117" s="7"/>
      <c r="K117" s="23"/>
      <c r="L117" s="45" t="str">
        <f t="shared" si="12"/>
        <v xml:space="preserve"> </v>
      </c>
      <c r="M117" s="45" t="str">
        <f t="shared" si="13"/>
        <v xml:space="preserve"> </v>
      </c>
      <c r="N117" s="14" t="str">
        <f t="shared" si="14"/>
        <v xml:space="preserve"> </v>
      </c>
    </row>
    <row r="118" spans="2:14" ht="20.100000000000001" customHeight="1" x14ac:dyDescent="0.3">
      <c r="B118" s="11">
        <v>108</v>
      </c>
      <c r="C118" s="7"/>
      <c r="D118" s="217"/>
      <c r="E118" s="10"/>
      <c r="F118" s="49"/>
      <c r="G118" s="7"/>
      <c r="H118" s="9"/>
      <c r="I118" s="7"/>
      <c r="J118" s="7"/>
      <c r="K118" s="23"/>
      <c r="L118" s="45" t="str">
        <f t="shared" si="12"/>
        <v xml:space="preserve"> </v>
      </c>
      <c r="M118" s="45" t="str">
        <f t="shared" si="13"/>
        <v xml:space="preserve"> </v>
      </c>
      <c r="N118" s="14" t="str">
        <f t="shared" si="14"/>
        <v xml:space="preserve"> </v>
      </c>
    </row>
    <row r="119" spans="2:14" ht="20.100000000000001" customHeight="1" x14ac:dyDescent="0.3">
      <c r="B119" s="11">
        <v>109</v>
      </c>
      <c r="C119" s="7"/>
      <c r="D119" s="217"/>
      <c r="E119" s="10"/>
      <c r="F119" s="49"/>
      <c r="G119" s="7"/>
      <c r="H119" s="9"/>
      <c r="I119" s="7"/>
      <c r="J119" s="7"/>
      <c r="K119" s="23"/>
      <c r="L119" s="45" t="str">
        <f t="shared" si="12"/>
        <v xml:space="preserve"> </v>
      </c>
      <c r="M119" s="45" t="str">
        <f t="shared" si="13"/>
        <v xml:space="preserve"> </v>
      </c>
      <c r="N119" s="14" t="str">
        <f t="shared" si="14"/>
        <v xml:space="preserve"> </v>
      </c>
    </row>
    <row r="120" spans="2:14" ht="20.100000000000001" customHeight="1" x14ac:dyDescent="0.3">
      <c r="B120" s="11">
        <v>110</v>
      </c>
      <c r="C120" s="7"/>
      <c r="D120" s="217"/>
      <c r="E120" s="10"/>
      <c r="F120" s="49"/>
      <c r="G120" s="7"/>
      <c r="H120" s="9"/>
      <c r="I120" s="7"/>
      <c r="J120" s="7"/>
      <c r="K120" s="23"/>
      <c r="L120" s="45" t="str">
        <f t="shared" si="12"/>
        <v xml:space="preserve"> </v>
      </c>
      <c r="M120" s="45" t="str">
        <f t="shared" si="13"/>
        <v xml:space="preserve"> </v>
      </c>
      <c r="N120" s="14" t="str">
        <f t="shared" si="14"/>
        <v xml:space="preserve"> </v>
      </c>
    </row>
    <row r="121" spans="2:14" ht="20.100000000000001" customHeight="1" x14ac:dyDescent="0.3">
      <c r="B121" s="11">
        <v>111</v>
      </c>
      <c r="C121" s="7"/>
      <c r="D121" s="217"/>
      <c r="E121" s="10"/>
      <c r="F121" s="49"/>
      <c r="G121" s="7"/>
      <c r="H121" s="9"/>
      <c r="I121" s="7"/>
      <c r="J121" s="7"/>
      <c r="K121" s="23"/>
      <c r="L121" s="45" t="str">
        <f t="shared" si="12"/>
        <v xml:space="preserve"> </v>
      </c>
      <c r="M121" s="45" t="str">
        <f t="shared" si="13"/>
        <v xml:space="preserve"> </v>
      </c>
      <c r="N121" s="14" t="str">
        <f t="shared" si="14"/>
        <v xml:space="preserve"> </v>
      </c>
    </row>
    <row r="122" spans="2:14" ht="20.100000000000001" customHeight="1" x14ac:dyDescent="0.3">
      <c r="B122" s="11">
        <v>112</v>
      </c>
      <c r="C122" s="7"/>
      <c r="D122" s="217"/>
      <c r="E122" s="10"/>
      <c r="F122" s="49"/>
      <c r="G122" s="7"/>
      <c r="H122" s="9"/>
      <c r="I122" s="7"/>
      <c r="J122" s="7"/>
      <c r="K122" s="23"/>
      <c r="L122" s="45" t="str">
        <f t="shared" si="12"/>
        <v xml:space="preserve"> </v>
      </c>
      <c r="M122" s="45" t="str">
        <f t="shared" si="13"/>
        <v xml:space="preserve"> </v>
      </c>
      <c r="N122" s="14" t="str">
        <f t="shared" si="14"/>
        <v xml:space="preserve"> </v>
      </c>
    </row>
    <row r="123" spans="2:14" ht="20.100000000000001" customHeight="1" x14ac:dyDescent="0.3">
      <c r="B123" s="11">
        <v>113</v>
      </c>
      <c r="C123" s="7"/>
      <c r="D123" s="217"/>
      <c r="E123" s="10"/>
      <c r="F123" s="49"/>
      <c r="G123" s="7"/>
      <c r="H123" s="9"/>
      <c r="I123" s="7"/>
      <c r="J123" s="7"/>
      <c r="K123" s="23"/>
      <c r="L123" s="45" t="str">
        <f t="shared" si="12"/>
        <v xml:space="preserve"> </v>
      </c>
      <c r="M123" s="45" t="str">
        <f t="shared" si="13"/>
        <v xml:space="preserve"> </v>
      </c>
      <c r="N123" s="14" t="str">
        <f t="shared" si="14"/>
        <v xml:space="preserve"> </v>
      </c>
    </row>
    <row r="124" spans="2:14" ht="20.100000000000001" customHeight="1" x14ac:dyDescent="0.3">
      <c r="B124" s="11">
        <v>114</v>
      </c>
      <c r="C124" s="7"/>
      <c r="D124" s="217"/>
      <c r="E124" s="10"/>
      <c r="F124" s="49"/>
      <c r="G124" s="7"/>
      <c r="H124" s="9"/>
      <c r="I124" s="7"/>
      <c r="J124" s="7"/>
      <c r="K124" s="23"/>
      <c r="L124" s="45" t="str">
        <f t="shared" si="12"/>
        <v xml:space="preserve"> </v>
      </c>
      <c r="M124" s="45" t="str">
        <f t="shared" si="13"/>
        <v xml:space="preserve"> </v>
      </c>
      <c r="N124" s="14" t="str">
        <f t="shared" si="14"/>
        <v xml:space="preserve"> </v>
      </c>
    </row>
    <row r="125" spans="2:14" ht="20.100000000000001" customHeight="1" x14ac:dyDescent="0.3">
      <c r="B125" s="11">
        <v>115</v>
      </c>
      <c r="C125" s="7"/>
      <c r="D125" s="217"/>
      <c r="E125" s="10"/>
      <c r="F125" s="49"/>
      <c r="G125" s="7"/>
      <c r="H125" s="9"/>
      <c r="I125" s="7"/>
      <c r="J125" s="7"/>
      <c r="K125" s="23"/>
      <c r="L125" s="45" t="str">
        <f t="shared" si="12"/>
        <v xml:space="preserve"> </v>
      </c>
      <c r="M125" s="45" t="str">
        <f t="shared" si="13"/>
        <v xml:space="preserve"> </v>
      </c>
      <c r="N125" s="14" t="str">
        <f t="shared" si="14"/>
        <v xml:space="preserve"> </v>
      </c>
    </row>
    <row r="126" spans="2:14" ht="20.100000000000001" customHeight="1" x14ac:dyDescent="0.3">
      <c r="B126" s="11">
        <v>116</v>
      </c>
      <c r="C126" s="7"/>
      <c r="D126" s="217"/>
      <c r="E126" s="10"/>
      <c r="F126" s="49"/>
      <c r="G126" s="7"/>
      <c r="H126" s="9"/>
      <c r="I126" s="7"/>
      <c r="J126" s="7"/>
      <c r="K126" s="23"/>
      <c r="L126" s="45" t="str">
        <f t="shared" si="12"/>
        <v xml:space="preserve"> </v>
      </c>
      <c r="M126" s="45" t="str">
        <f t="shared" si="13"/>
        <v xml:space="preserve"> </v>
      </c>
      <c r="N126" s="14" t="str">
        <f t="shared" si="14"/>
        <v xml:space="preserve"> </v>
      </c>
    </row>
    <row r="127" spans="2:14" ht="20.100000000000001" customHeight="1" x14ac:dyDescent="0.3">
      <c r="B127" s="11">
        <v>117</v>
      </c>
      <c r="C127" s="7"/>
      <c r="D127" s="217"/>
      <c r="E127" s="10"/>
      <c r="F127" s="49"/>
      <c r="G127" s="7"/>
      <c r="H127" s="9"/>
      <c r="I127" s="7"/>
      <c r="J127" s="7"/>
      <c r="K127" s="23"/>
      <c r="L127" s="45" t="str">
        <f t="shared" si="12"/>
        <v xml:space="preserve"> </v>
      </c>
      <c r="M127" s="45" t="str">
        <f t="shared" si="13"/>
        <v xml:space="preserve"> </v>
      </c>
      <c r="N127" s="14" t="str">
        <f t="shared" si="14"/>
        <v xml:space="preserve"> </v>
      </c>
    </row>
    <row r="128" spans="2:14" ht="20.100000000000001" customHeight="1" x14ac:dyDescent="0.3">
      <c r="B128" s="11">
        <v>118</v>
      </c>
      <c r="C128" s="7"/>
      <c r="D128" s="217"/>
      <c r="E128" s="10"/>
      <c r="F128" s="49"/>
      <c r="G128" s="7"/>
      <c r="H128" s="9"/>
      <c r="I128" s="7"/>
      <c r="J128" s="7"/>
      <c r="K128" s="23"/>
      <c r="L128" s="45" t="str">
        <f t="shared" si="12"/>
        <v xml:space="preserve"> </v>
      </c>
      <c r="M128" s="45" t="str">
        <f t="shared" si="13"/>
        <v xml:space="preserve"> </v>
      </c>
      <c r="N128" s="14" t="str">
        <f t="shared" si="14"/>
        <v xml:space="preserve"> </v>
      </c>
    </row>
    <row r="129" spans="2:14" ht="20.100000000000001" customHeight="1" x14ac:dyDescent="0.3">
      <c r="B129" s="11">
        <v>119</v>
      </c>
      <c r="C129" s="7"/>
      <c r="D129" s="217"/>
      <c r="E129" s="10"/>
      <c r="F129" s="49"/>
      <c r="G129" s="7"/>
      <c r="H129" s="9"/>
      <c r="I129" s="7"/>
      <c r="J129" s="7"/>
      <c r="K129" s="23"/>
      <c r="L129" s="45" t="str">
        <f t="shared" si="12"/>
        <v xml:space="preserve"> </v>
      </c>
      <c r="M129" s="45" t="str">
        <f t="shared" si="13"/>
        <v xml:space="preserve"> </v>
      </c>
      <c r="N129" s="14" t="str">
        <f t="shared" si="14"/>
        <v xml:space="preserve"> </v>
      </c>
    </row>
    <row r="130" spans="2:14" ht="20.100000000000001" customHeight="1" x14ac:dyDescent="0.3">
      <c r="B130" s="11">
        <v>120</v>
      </c>
      <c r="C130" s="7"/>
      <c r="D130" s="217"/>
      <c r="E130" s="10"/>
      <c r="F130" s="49"/>
      <c r="G130" s="7"/>
      <c r="H130" s="9"/>
      <c r="I130" s="7"/>
      <c r="J130" s="7"/>
      <c r="K130" s="23"/>
      <c r="L130" s="45" t="str">
        <f t="shared" si="12"/>
        <v xml:space="preserve"> </v>
      </c>
      <c r="M130" s="45" t="str">
        <f t="shared" si="13"/>
        <v xml:space="preserve"> </v>
      </c>
      <c r="N130" s="14" t="str">
        <f t="shared" si="14"/>
        <v xml:space="preserve"> </v>
      </c>
    </row>
    <row r="131" spans="2:14" ht="20.100000000000001" customHeight="1" x14ac:dyDescent="0.3">
      <c r="B131" s="11">
        <v>121</v>
      </c>
      <c r="C131" s="7"/>
      <c r="D131" s="217"/>
      <c r="E131" s="10"/>
      <c r="F131" s="49"/>
      <c r="G131" s="7"/>
      <c r="H131" s="9"/>
      <c r="I131" s="7"/>
      <c r="J131" s="7"/>
      <c r="K131" s="23"/>
      <c r="L131" s="45" t="str">
        <f t="shared" si="12"/>
        <v xml:space="preserve"> </v>
      </c>
      <c r="M131" s="45" t="str">
        <f t="shared" si="13"/>
        <v xml:space="preserve"> </v>
      </c>
      <c r="N131" s="14" t="str">
        <f t="shared" si="14"/>
        <v xml:space="preserve"> </v>
      </c>
    </row>
    <row r="132" spans="2:14" ht="20.100000000000001" customHeight="1" x14ac:dyDescent="0.3">
      <c r="B132" s="11">
        <v>122</v>
      </c>
      <c r="C132" s="7"/>
      <c r="D132" s="217"/>
      <c r="E132" s="10"/>
      <c r="F132" s="49"/>
      <c r="G132" s="7"/>
      <c r="H132" s="9"/>
      <c r="I132" s="7"/>
      <c r="J132" s="7"/>
      <c r="K132" s="23"/>
      <c r="L132" s="45" t="str">
        <f t="shared" si="12"/>
        <v xml:space="preserve"> </v>
      </c>
      <c r="M132" s="45" t="str">
        <f t="shared" si="13"/>
        <v xml:space="preserve"> </v>
      </c>
      <c r="N132" s="14" t="str">
        <f t="shared" si="14"/>
        <v xml:space="preserve"> </v>
      </c>
    </row>
    <row r="133" spans="2:14" ht="20.100000000000001" customHeight="1" x14ac:dyDescent="0.3">
      <c r="B133" s="11">
        <v>123</v>
      </c>
      <c r="C133" s="7"/>
      <c r="D133" s="217"/>
      <c r="E133" s="10"/>
      <c r="F133" s="49"/>
      <c r="G133" s="7"/>
      <c r="H133" s="9"/>
      <c r="I133" s="7"/>
      <c r="J133" s="7"/>
      <c r="K133" s="23"/>
      <c r="L133" s="45" t="str">
        <f t="shared" si="12"/>
        <v xml:space="preserve"> </v>
      </c>
      <c r="M133" s="45" t="str">
        <f t="shared" si="13"/>
        <v xml:space="preserve"> </v>
      </c>
      <c r="N133" s="14" t="str">
        <f t="shared" si="14"/>
        <v xml:space="preserve"> </v>
      </c>
    </row>
    <row r="134" spans="2:14" ht="20.100000000000001" customHeight="1" x14ac:dyDescent="0.3">
      <c r="B134" s="11">
        <v>124</v>
      </c>
      <c r="C134" s="7"/>
      <c r="D134" s="217"/>
      <c r="E134" s="10"/>
      <c r="F134" s="49"/>
      <c r="G134" s="7"/>
      <c r="H134" s="9"/>
      <c r="I134" s="7"/>
      <c r="J134" s="7"/>
      <c r="K134" s="23"/>
      <c r="L134" s="45" t="str">
        <f t="shared" si="12"/>
        <v xml:space="preserve"> </v>
      </c>
      <c r="M134" s="45" t="str">
        <f t="shared" si="13"/>
        <v xml:space="preserve"> </v>
      </c>
      <c r="N134" s="14" t="str">
        <f t="shared" si="14"/>
        <v xml:space="preserve"> </v>
      </c>
    </row>
    <row r="135" spans="2:14" ht="20.100000000000001" customHeight="1" x14ac:dyDescent="0.3">
      <c r="B135" s="11">
        <v>125</v>
      </c>
      <c r="C135" s="7"/>
      <c r="D135" s="217"/>
      <c r="E135" s="10"/>
      <c r="F135" s="49"/>
      <c r="G135" s="7"/>
      <c r="H135" s="9"/>
      <c r="I135" s="7"/>
      <c r="J135" s="7"/>
      <c r="K135" s="23"/>
      <c r="L135" s="45" t="str">
        <f t="shared" si="12"/>
        <v xml:space="preserve"> </v>
      </c>
      <c r="M135" s="45" t="str">
        <f t="shared" si="13"/>
        <v xml:space="preserve"> </v>
      </c>
      <c r="N135" s="14" t="str">
        <f t="shared" si="14"/>
        <v xml:space="preserve"> </v>
      </c>
    </row>
    <row r="136" spans="2:14" ht="20.100000000000001" customHeight="1" x14ac:dyDescent="0.3">
      <c r="B136" s="11">
        <v>126</v>
      </c>
      <c r="C136" s="7"/>
      <c r="D136" s="217"/>
      <c r="E136" s="10"/>
      <c r="F136" s="49"/>
      <c r="G136" s="7"/>
      <c r="H136" s="9"/>
      <c r="I136" s="7"/>
      <c r="J136" s="7"/>
      <c r="K136" s="23"/>
      <c r="L136" s="45" t="str">
        <f t="shared" si="12"/>
        <v xml:space="preserve"> </v>
      </c>
      <c r="M136" s="45" t="str">
        <f t="shared" si="13"/>
        <v xml:space="preserve"> </v>
      </c>
      <c r="N136" s="14" t="str">
        <f t="shared" si="14"/>
        <v xml:space="preserve"> </v>
      </c>
    </row>
    <row r="137" spans="2:14" ht="20.100000000000001" customHeight="1" x14ac:dyDescent="0.3">
      <c r="B137" s="11">
        <v>127</v>
      </c>
      <c r="C137" s="7"/>
      <c r="D137" s="217"/>
      <c r="E137" s="10"/>
      <c r="F137" s="49"/>
      <c r="G137" s="7"/>
      <c r="H137" s="9"/>
      <c r="I137" s="7"/>
      <c r="J137" s="7"/>
      <c r="K137" s="23"/>
      <c r="L137" s="45" t="str">
        <f t="shared" si="12"/>
        <v xml:space="preserve"> </v>
      </c>
      <c r="M137" s="45" t="str">
        <f t="shared" si="13"/>
        <v xml:space="preserve"> </v>
      </c>
      <c r="N137" s="14" t="str">
        <f t="shared" si="14"/>
        <v xml:space="preserve"> </v>
      </c>
    </row>
    <row r="138" spans="2:14" ht="20.100000000000001" customHeight="1" x14ac:dyDescent="0.3">
      <c r="B138" s="11">
        <v>128</v>
      </c>
      <c r="C138" s="7"/>
      <c r="D138" s="217"/>
      <c r="E138" s="10"/>
      <c r="F138" s="49"/>
      <c r="G138" s="7"/>
      <c r="H138" s="9"/>
      <c r="I138" s="7"/>
      <c r="J138" s="7"/>
      <c r="K138" s="23"/>
      <c r="L138" s="45" t="str">
        <f t="shared" si="12"/>
        <v xml:space="preserve"> </v>
      </c>
      <c r="M138" s="45" t="str">
        <f t="shared" si="13"/>
        <v xml:space="preserve"> </v>
      </c>
      <c r="N138" s="14" t="str">
        <f t="shared" si="14"/>
        <v xml:space="preserve"> </v>
      </c>
    </row>
    <row r="139" spans="2:14" ht="20.100000000000001" customHeight="1" x14ac:dyDescent="0.3">
      <c r="B139" s="11">
        <v>129</v>
      </c>
      <c r="C139" s="7"/>
      <c r="D139" s="217"/>
      <c r="E139" s="10"/>
      <c r="F139" s="49"/>
      <c r="G139" s="7"/>
      <c r="H139" s="9"/>
      <c r="I139" s="7"/>
      <c r="J139" s="7"/>
      <c r="K139" s="23"/>
      <c r="L139" s="45" t="str">
        <f t="shared" si="12"/>
        <v xml:space="preserve"> </v>
      </c>
      <c r="M139" s="45" t="str">
        <f t="shared" si="13"/>
        <v xml:space="preserve"> </v>
      </c>
      <c r="N139" s="14" t="str">
        <f t="shared" si="14"/>
        <v xml:space="preserve"> </v>
      </c>
    </row>
    <row r="140" spans="2:14" ht="20.100000000000001" customHeight="1" x14ac:dyDescent="0.3">
      <c r="B140" s="11">
        <v>130</v>
      </c>
      <c r="C140" s="7"/>
      <c r="D140" s="217"/>
      <c r="E140" s="10"/>
      <c r="F140" s="49"/>
      <c r="G140" s="7"/>
      <c r="H140" s="9"/>
      <c r="I140" s="7"/>
      <c r="J140" s="7"/>
      <c r="K140" s="23"/>
      <c r="L140" s="45" t="str">
        <f t="shared" si="12"/>
        <v xml:space="preserve"> </v>
      </c>
      <c r="M140" s="45" t="str">
        <f t="shared" si="13"/>
        <v xml:space="preserve"> </v>
      </c>
      <c r="N140" s="14" t="str">
        <f t="shared" si="14"/>
        <v xml:space="preserve"> </v>
      </c>
    </row>
    <row r="141" spans="2:14" ht="20.100000000000001" customHeight="1" x14ac:dyDescent="0.3">
      <c r="B141" s="11">
        <v>131</v>
      </c>
      <c r="C141" s="7"/>
      <c r="D141" s="217"/>
      <c r="E141" s="10"/>
      <c r="F141" s="49"/>
      <c r="G141" s="7"/>
      <c r="H141" s="9"/>
      <c r="I141" s="7"/>
      <c r="J141" s="7"/>
      <c r="K141" s="23"/>
      <c r="L141" s="45" t="str">
        <f t="shared" si="12"/>
        <v xml:space="preserve"> </v>
      </c>
      <c r="M141" s="45" t="str">
        <f t="shared" si="13"/>
        <v xml:space="preserve"> </v>
      </c>
      <c r="N141" s="14" t="str">
        <f t="shared" si="14"/>
        <v xml:space="preserve"> </v>
      </c>
    </row>
    <row r="142" spans="2:14" ht="20.100000000000001" customHeight="1" x14ac:dyDescent="0.3">
      <c r="B142" s="11">
        <v>132</v>
      </c>
      <c r="C142" s="7"/>
      <c r="D142" s="217"/>
      <c r="E142" s="10"/>
      <c r="F142" s="49"/>
      <c r="G142" s="7"/>
      <c r="H142" s="9"/>
      <c r="I142" s="7"/>
      <c r="J142" s="7"/>
      <c r="K142" s="23"/>
      <c r="L142" s="45" t="str">
        <f t="shared" si="12"/>
        <v xml:space="preserve"> </v>
      </c>
      <c r="M142" s="45" t="str">
        <f t="shared" si="13"/>
        <v xml:space="preserve"> </v>
      </c>
      <c r="N142" s="14" t="str">
        <f t="shared" si="14"/>
        <v xml:space="preserve"> </v>
      </c>
    </row>
    <row r="143" spans="2:14" ht="20.100000000000001" customHeight="1" x14ac:dyDescent="0.3">
      <c r="B143" s="11">
        <v>133</v>
      </c>
      <c r="C143" s="7"/>
      <c r="D143" s="217"/>
      <c r="E143" s="10"/>
      <c r="F143" s="49"/>
      <c r="G143" s="7"/>
      <c r="H143" s="9"/>
      <c r="I143" s="7"/>
      <c r="J143" s="7"/>
      <c r="K143" s="23"/>
      <c r="L143" s="45" t="str">
        <f t="shared" si="12"/>
        <v xml:space="preserve"> </v>
      </c>
      <c r="M143" s="45" t="str">
        <f t="shared" si="13"/>
        <v xml:space="preserve"> </v>
      </c>
      <c r="N143" s="14" t="str">
        <f t="shared" si="14"/>
        <v xml:space="preserve"> </v>
      </c>
    </row>
    <row r="144" spans="2:14" ht="20.100000000000001" customHeight="1" x14ac:dyDescent="0.3">
      <c r="B144" s="11">
        <v>134</v>
      </c>
      <c r="C144" s="7"/>
      <c r="D144" s="217"/>
      <c r="E144" s="10"/>
      <c r="F144" s="49"/>
      <c r="G144" s="7"/>
      <c r="H144" s="9"/>
      <c r="I144" s="7"/>
      <c r="J144" s="7"/>
      <c r="K144" s="23"/>
      <c r="L144" s="45" t="str">
        <f t="shared" si="12"/>
        <v xml:space="preserve"> </v>
      </c>
      <c r="M144" s="45" t="str">
        <f t="shared" si="13"/>
        <v xml:space="preserve"> </v>
      </c>
      <c r="N144" s="14" t="str">
        <f t="shared" si="14"/>
        <v xml:space="preserve"> </v>
      </c>
    </row>
    <row r="145" spans="2:14" ht="20.100000000000001" customHeight="1" x14ac:dyDescent="0.3">
      <c r="B145" s="11">
        <v>135</v>
      </c>
      <c r="C145" s="7"/>
      <c r="D145" s="217"/>
      <c r="E145" s="10"/>
      <c r="F145" s="49"/>
      <c r="G145" s="7"/>
      <c r="H145" s="9"/>
      <c r="I145" s="7"/>
      <c r="J145" s="7"/>
      <c r="K145" s="23"/>
      <c r="L145" s="45" t="str">
        <f t="shared" si="12"/>
        <v xml:space="preserve"> </v>
      </c>
      <c r="M145" s="45" t="str">
        <f t="shared" si="13"/>
        <v xml:space="preserve"> </v>
      </c>
      <c r="N145" s="14" t="str">
        <f t="shared" si="14"/>
        <v xml:space="preserve"> </v>
      </c>
    </row>
    <row r="146" spans="2:14" ht="20.100000000000001" customHeight="1" x14ac:dyDescent="0.3">
      <c r="B146" s="11">
        <v>136</v>
      </c>
      <c r="C146" s="7"/>
      <c r="D146" s="217"/>
      <c r="E146" s="10"/>
      <c r="F146" s="49"/>
      <c r="G146" s="7"/>
      <c r="H146" s="9"/>
      <c r="I146" s="7"/>
      <c r="J146" s="7"/>
      <c r="K146" s="23"/>
      <c r="L146" s="45" t="str">
        <f t="shared" si="12"/>
        <v xml:space="preserve"> </v>
      </c>
      <c r="M146" s="45" t="str">
        <f t="shared" si="13"/>
        <v xml:space="preserve"> </v>
      </c>
      <c r="N146" s="14" t="str">
        <f t="shared" si="14"/>
        <v xml:space="preserve"> </v>
      </c>
    </row>
    <row r="147" spans="2:14" ht="20.100000000000001" customHeight="1" x14ac:dyDescent="0.3">
      <c r="B147" s="11">
        <v>137</v>
      </c>
      <c r="C147" s="7"/>
      <c r="D147" s="217"/>
      <c r="E147" s="10"/>
      <c r="F147" s="49"/>
      <c r="G147" s="7"/>
      <c r="H147" s="9"/>
      <c r="I147" s="7"/>
      <c r="J147" s="7"/>
      <c r="K147" s="23"/>
      <c r="L147" s="45" t="str">
        <f t="shared" si="12"/>
        <v xml:space="preserve"> </v>
      </c>
      <c r="M147" s="45" t="str">
        <f t="shared" si="13"/>
        <v xml:space="preserve"> </v>
      </c>
      <c r="N147" s="14" t="str">
        <f t="shared" si="14"/>
        <v xml:space="preserve"> </v>
      </c>
    </row>
    <row r="148" spans="2:14" ht="20.100000000000001" customHeight="1" x14ac:dyDescent="0.3">
      <c r="B148" s="11">
        <v>138</v>
      </c>
      <c r="C148" s="7"/>
      <c r="D148" s="217"/>
      <c r="E148" s="10"/>
      <c r="F148" s="49"/>
      <c r="G148" s="7"/>
      <c r="H148" s="9"/>
      <c r="I148" s="7"/>
      <c r="J148" s="7"/>
      <c r="K148" s="23"/>
      <c r="L148" s="45" t="str">
        <f t="shared" si="12"/>
        <v xml:space="preserve"> </v>
      </c>
      <c r="M148" s="45" t="str">
        <f t="shared" si="13"/>
        <v xml:space="preserve"> </v>
      </c>
      <c r="N148" s="14" t="str">
        <f t="shared" si="14"/>
        <v xml:space="preserve"> </v>
      </c>
    </row>
    <row r="149" spans="2:14" ht="20.100000000000001" customHeight="1" x14ac:dyDescent="0.3">
      <c r="B149" s="11">
        <v>139</v>
      </c>
      <c r="C149" s="7"/>
      <c r="D149" s="217"/>
      <c r="E149" s="10"/>
      <c r="F149" s="49"/>
      <c r="G149" s="7"/>
      <c r="H149" s="9"/>
      <c r="I149" s="7"/>
      <c r="J149" s="7"/>
      <c r="K149" s="23"/>
      <c r="L149" s="45" t="str">
        <f t="shared" si="12"/>
        <v xml:space="preserve"> </v>
      </c>
      <c r="M149" s="45" t="str">
        <f t="shared" si="13"/>
        <v xml:space="preserve"> </v>
      </c>
      <c r="N149" s="14" t="str">
        <f t="shared" si="14"/>
        <v xml:space="preserve"> </v>
      </c>
    </row>
    <row r="150" spans="2:14" ht="20.100000000000001" customHeight="1" x14ac:dyDescent="0.3">
      <c r="B150" s="11">
        <v>140</v>
      </c>
      <c r="C150" s="7"/>
      <c r="D150" s="217"/>
      <c r="E150" s="10"/>
      <c r="F150" s="49"/>
      <c r="G150" s="7"/>
      <c r="H150" s="9"/>
      <c r="I150" s="7"/>
      <c r="J150" s="7"/>
      <c r="K150" s="23"/>
      <c r="L150" s="45" t="str">
        <f t="shared" si="12"/>
        <v xml:space="preserve"> </v>
      </c>
      <c r="M150" s="45" t="str">
        <f t="shared" si="13"/>
        <v xml:space="preserve"> </v>
      </c>
      <c r="N150" s="14" t="str">
        <f t="shared" si="14"/>
        <v xml:space="preserve"> </v>
      </c>
    </row>
    <row r="151" spans="2:14" ht="20.100000000000001" customHeight="1" x14ac:dyDescent="0.3">
      <c r="B151" s="11">
        <v>141</v>
      </c>
      <c r="C151" s="7"/>
      <c r="D151" s="217"/>
      <c r="E151" s="10"/>
      <c r="F151" s="49"/>
      <c r="G151" s="7"/>
      <c r="H151" s="9"/>
      <c r="I151" s="7"/>
      <c r="J151" s="7"/>
      <c r="K151" s="23"/>
      <c r="L151" s="45" t="str">
        <f t="shared" si="12"/>
        <v xml:space="preserve"> </v>
      </c>
      <c r="M151" s="45" t="str">
        <f t="shared" si="13"/>
        <v xml:space="preserve"> </v>
      </c>
      <c r="N151" s="14" t="str">
        <f t="shared" si="14"/>
        <v xml:space="preserve"> </v>
      </c>
    </row>
    <row r="152" spans="2:14" ht="20.100000000000001" customHeight="1" x14ac:dyDescent="0.3">
      <c r="B152" s="11">
        <v>142</v>
      </c>
      <c r="C152" s="7"/>
      <c r="D152" s="217"/>
      <c r="E152" s="10"/>
      <c r="F152" s="49"/>
      <c r="G152" s="7"/>
      <c r="H152" s="9"/>
      <c r="I152" s="7"/>
      <c r="J152" s="7"/>
      <c r="K152" s="23"/>
      <c r="L152" s="45" t="str">
        <f t="shared" si="12"/>
        <v xml:space="preserve"> </v>
      </c>
      <c r="M152" s="45" t="str">
        <f t="shared" si="13"/>
        <v xml:space="preserve"> </v>
      </c>
      <c r="N152" s="14" t="str">
        <f t="shared" si="14"/>
        <v xml:space="preserve"> </v>
      </c>
    </row>
    <row r="153" spans="2:14" ht="20.100000000000001" customHeight="1" x14ac:dyDescent="0.3">
      <c r="B153" s="11">
        <v>143</v>
      </c>
      <c r="C153" s="7"/>
      <c r="D153" s="217"/>
      <c r="E153" s="10"/>
      <c r="F153" s="49"/>
      <c r="G153" s="7"/>
      <c r="H153" s="9"/>
      <c r="I153" s="7"/>
      <c r="J153" s="7"/>
      <c r="K153" s="23"/>
      <c r="L153" s="45" t="str">
        <f t="shared" si="12"/>
        <v xml:space="preserve"> </v>
      </c>
      <c r="M153" s="45" t="str">
        <f t="shared" si="13"/>
        <v xml:space="preserve"> </v>
      </c>
      <c r="N153" s="14" t="str">
        <f t="shared" si="14"/>
        <v xml:space="preserve"> </v>
      </c>
    </row>
    <row r="154" spans="2:14" ht="20.100000000000001" customHeight="1" x14ac:dyDescent="0.3">
      <c r="B154" s="11">
        <v>144</v>
      </c>
      <c r="C154" s="7"/>
      <c r="D154" s="217"/>
      <c r="E154" s="10"/>
      <c r="F154" s="49"/>
      <c r="G154" s="7"/>
      <c r="H154" s="9"/>
      <c r="I154" s="7"/>
      <c r="J154" s="7"/>
      <c r="K154" s="23"/>
      <c r="L154" s="45" t="str">
        <f t="shared" si="12"/>
        <v xml:space="preserve"> </v>
      </c>
      <c r="M154" s="45" t="str">
        <f t="shared" si="13"/>
        <v xml:space="preserve"> </v>
      </c>
      <c r="N154" s="14" t="str">
        <f t="shared" si="14"/>
        <v xml:space="preserve"> </v>
      </c>
    </row>
    <row r="155" spans="2:14" ht="20.100000000000001" customHeight="1" x14ac:dyDescent="0.3">
      <c r="B155" s="11">
        <v>145</v>
      </c>
      <c r="C155" s="7"/>
      <c r="D155" s="217"/>
      <c r="E155" s="10"/>
      <c r="F155" s="49"/>
      <c r="G155" s="7"/>
      <c r="H155" s="9"/>
      <c r="I155" s="7"/>
      <c r="J155" s="7"/>
      <c r="K155" s="23"/>
      <c r="L155" s="45" t="str">
        <f t="shared" si="12"/>
        <v xml:space="preserve"> </v>
      </c>
      <c r="M155" s="45" t="str">
        <f t="shared" si="13"/>
        <v xml:space="preserve"> </v>
      </c>
      <c r="N155" s="14" t="str">
        <f t="shared" si="14"/>
        <v xml:space="preserve"> </v>
      </c>
    </row>
    <row r="156" spans="2:14" ht="20.100000000000001" customHeight="1" x14ac:dyDescent="0.3">
      <c r="B156" s="11">
        <v>146</v>
      </c>
      <c r="C156" s="7"/>
      <c r="D156" s="217"/>
      <c r="E156" s="10"/>
      <c r="F156" s="49"/>
      <c r="G156" s="7"/>
      <c r="H156" s="9"/>
      <c r="I156" s="7"/>
      <c r="J156" s="7"/>
      <c r="K156" s="23"/>
      <c r="L156" s="45" t="str">
        <f t="shared" si="12"/>
        <v xml:space="preserve"> </v>
      </c>
      <c r="M156" s="45" t="str">
        <f t="shared" si="13"/>
        <v xml:space="preserve"> </v>
      </c>
      <c r="N156" s="14" t="str">
        <f t="shared" si="14"/>
        <v xml:space="preserve"> </v>
      </c>
    </row>
    <row r="157" spans="2:14" ht="20.100000000000001" customHeight="1" x14ac:dyDescent="0.3">
      <c r="B157" s="11">
        <v>147</v>
      </c>
      <c r="C157" s="7"/>
      <c r="D157" s="217"/>
      <c r="E157" s="10"/>
      <c r="F157" s="49"/>
      <c r="G157" s="7"/>
      <c r="H157" s="9"/>
      <c r="I157" s="7"/>
      <c r="J157" s="7"/>
      <c r="K157" s="23"/>
      <c r="L157" s="45" t="str">
        <f t="shared" si="12"/>
        <v xml:space="preserve"> </v>
      </c>
      <c r="M157" s="45" t="str">
        <f t="shared" si="13"/>
        <v xml:space="preserve"> </v>
      </c>
      <c r="N157" s="14" t="str">
        <f t="shared" si="14"/>
        <v xml:space="preserve"> </v>
      </c>
    </row>
    <row r="158" spans="2:14" ht="20.100000000000001" customHeight="1" x14ac:dyDescent="0.3">
      <c r="B158" s="11">
        <v>148</v>
      </c>
      <c r="C158" s="7"/>
      <c r="D158" s="217"/>
      <c r="E158" s="10"/>
      <c r="F158" s="49"/>
      <c r="G158" s="7"/>
      <c r="H158" s="9"/>
      <c r="I158" s="7"/>
      <c r="J158" s="7"/>
      <c r="K158" s="23"/>
      <c r="L158" s="45" t="str">
        <f t="shared" si="12"/>
        <v xml:space="preserve"> </v>
      </c>
      <c r="M158" s="45" t="str">
        <f t="shared" si="13"/>
        <v xml:space="preserve"> </v>
      </c>
      <c r="N158" s="14" t="str">
        <f t="shared" si="14"/>
        <v xml:space="preserve"> </v>
      </c>
    </row>
    <row r="159" spans="2:14" ht="20.100000000000001" customHeight="1" x14ac:dyDescent="0.3">
      <c r="B159" s="11">
        <v>149</v>
      </c>
      <c r="C159" s="7"/>
      <c r="D159" s="217"/>
      <c r="E159" s="10"/>
      <c r="F159" s="49"/>
      <c r="G159" s="7"/>
      <c r="H159" s="9"/>
      <c r="I159" s="7"/>
      <c r="J159" s="7"/>
      <c r="K159" s="23"/>
      <c r="L159" s="45" t="str">
        <f t="shared" si="12"/>
        <v xml:space="preserve"> </v>
      </c>
      <c r="M159" s="45" t="str">
        <f t="shared" si="13"/>
        <v xml:space="preserve"> </v>
      </c>
      <c r="N159" s="14" t="str">
        <f t="shared" si="14"/>
        <v xml:space="preserve"> </v>
      </c>
    </row>
    <row r="160" spans="2:14" ht="20.100000000000001" customHeight="1" x14ac:dyDescent="0.3">
      <c r="B160" s="11">
        <v>150</v>
      </c>
      <c r="C160" s="7"/>
      <c r="D160" s="217"/>
      <c r="E160" s="10"/>
      <c r="F160" s="49"/>
      <c r="G160" s="7"/>
      <c r="H160" s="9"/>
      <c r="I160" s="7"/>
      <c r="J160" s="7"/>
      <c r="K160" s="23"/>
      <c r="L160" s="45" t="str">
        <f t="shared" si="12"/>
        <v xml:space="preserve"> </v>
      </c>
      <c r="M160" s="45" t="str">
        <f t="shared" si="13"/>
        <v xml:space="preserve"> </v>
      </c>
      <c r="N160" s="14" t="str">
        <f t="shared" si="14"/>
        <v xml:space="preserve"> </v>
      </c>
    </row>
    <row r="161" spans="2:14" ht="20.100000000000001" customHeight="1" x14ac:dyDescent="0.3">
      <c r="B161" s="11">
        <v>151</v>
      </c>
      <c r="C161" s="7"/>
      <c r="D161" s="217"/>
      <c r="E161" s="10"/>
      <c r="F161" s="49"/>
      <c r="G161" s="7"/>
      <c r="H161" s="9"/>
      <c r="I161" s="7"/>
      <c r="J161" s="7"/>
      <c r="K161" s="23"/>
      <c r="L161" s="45" t="str">
        <f t="shared" si="12"/>
        <v xml:space="preserve"> </v>
      </c>
      <c r="M161" s="45" t="str">
        <f t="shared" si="13"/>
        <v xml:space="preserve"> </v>
      </c>
      <c r="N161" s="14" t="str">
        <f t="shared" si="14"/>
        <v xml:space="preserve"> </v>
      </c>
    </row>
    <row r="162" spans="2:14" ht="20.100000000000001" customHeight="1" x14ac:dyDescent="0.3">
      <c r="B162" s="11">
        <v>152</v>
      </c>
      <c r="C162" s="7"/>
      <c r="D162" s="217"/>
      <c r="E162" s="10"/>
      <c r="F162" s="49"/>
      <c r="G162" s="7"/>
      <c r="H162" s="9"/>
      <c r="I162" s="7"/>
      <c r="J162" s="7"/>
      <c r="K162" s="23"/>
      <c r="L162" s="45" t="str">
        <f t="shared" si="12"/>
        <v xml:space="preserve"> </v>
      </c>
      <c r="M162" s="45" t="str">
        <f t="shared" si="13"/>
        <v xml:space="preserve"> </v>
      </c>
      <c r="N162" s="14" t="str">
        <f t="shared" si="14"/>
        <v xml:space="preserve"> </v>
      </c>
    </row>
    <row r="163" spans="2:14" ht="20.100000000000001" customHeight="1" x14ac:dyDescent="0.3">
      <c r="B163" s="11">
        <v>153</v>
      </c>
      <c r="C163" s="7"/>
      <c r="D163" s="217"/>
      <c r="E163" s="10"/>
      <c r="F163" s="49"/>
      <c r="G163" s="7"/>
      <c r="H163" s="9"/>
      <c r="I163" s="7"/>
      <c r="J163" s="7"/>
      <c r="K163" s="23"/>
      <c r="L163" s="45" t="str">
        <f t="shared" si="12"/>
        <v xml:space="preserve"> </v>
      </c>
      <c r="M163" s="45" t="str">
        <f t="shared" si="13"/>
        <v xml:space="preserve"> </v>
      </c>
      <c r="N163" s="14" t="str">
        <f t="shared" si="14"/>
        <v xml:space="preserve"> </v>
      </c>
    </row>
    <row r="164" spans="2:14" ht="20.100000000000001" customHeight="1" x14ac:dyDescent="0.3">
      <c r="B164" s="11">
        <v>154</v>
      </c>
      <c r="C164" s="7"/>
      <c r="D164" s="217"/>
      <c r="E164" s="10"/>
      <c r="F164" s="49"/>
      <c r="G164" s="7"/>
      <c r="H164" s="9"/>
      <c r="I164" s="7"/>
      <c r="J164" s="7"/>
      <c r="K164" s="23"/>
      <c r="L164" s="45" t="str">
        <f t="shared" si="12"/>
        <v xml:space="preserve"> </v>
      </c>
      <c r="M164" s="45" t="str">
        <f t="shared" si="13"/>
        <v xml:space="preserve"> </v>
      </c>
      <c r="N164" s="14" t="str">
        <f t="shared" si="14"/>
        <v xml:space="preserve"> </v>
      </c>
    </row>
    <row r="165" spans="2:14" ht="20.100000000000001" customHeight="1" x14ac:dyDescent="0.3">
      <c r="B165" s="11">
        <v>155</v>
      </c>
      <c r="C165" s="7"/>
      <c r="D165" s="217"/>
      <c r="E165" s="10"/>
      <c r="F165" s="49"/>
      <c r="G165" s="7"/>
      <c r="H165" s="9"/>
      <c r="I165" s="7"/>
      <c r="J165" s="7"/>
      <c r="K165" s="23"/>
      <c r="L165" s="45" t="str">
        <f t="shared" si="12"/>
        <v xml:space="preserve"> </v>
      </c>
      <c r="M165" s="45" t="str">
        <f t="shared" si="13"/>
        <v xml:space="preserve"> </v>
      </c>
      <c r="N165" s="14" t="str">
        <f t="shared" si="14"/>
        <v xml:space="preserve"> </v>
      </c>
    </row>
    <row r="166" spans="2:14" ht="20.100000000000001" customHeight="1" x14ac:dyDescent="0.3">
      <c r="B166" s="11">
        <v>156</v>
      </c>
      <c r="C166" s="7"/>
      <c r="D166" s="217"/>
      <c r="E166" s="10"/>
      <c r="F166" s="49"/>
      <c r="G166" s="7"/>
      <c r="H166" s="9"/>
      <c r="I166" s="7"/>
      <c r="J166" s="7"/>
      <c r="K166" s="23"/>
      <c r="L166" s="45" t="str">
        <f t="shared" si="12"/>
        <v xml:space="preserve"> </v>
      </c>
      <c r="M166" s="45" t="str">
        <f t="shared" si="13"/>
        <v xml:space="preserve"> </v>
      </c>
      <c r="N166" s="14" t="str">
        <f t="shared" si="14"/>
        <v xml:space="preserve"> </v>
      </c>
    </row>
    <row r="167" spans="2:14" ht="20.100000000000001" customHeight="1" x14ac:dyDescent="0.3">
      <c r="B167" s="11">
        <v>157</v>
      </c>
      <c r="C167" s="7"/>
      <c r="D167" s="217"/>
      <c r="E167" s="10"/>
      <c r="F167" s="49"/>
      <c r="G167" s="7"/>
      <c r="H167" s="9"/>
      <c r="I167" s="7"/>
      <c r="J167" s="7"/>
      <c r="K167" s="23"/>
      <c r="L167" s="45" t="str">
        <f t="shared" si="12"/>
        <v xml:space="preserve"> </v>
      </c>
      <c r="M167" s="45" t="str">
        <f t="shared" si="13"/>
        <v xml:space="preserve"> </v>
      </c>
      <c r="N167" s="14" t="str">
        <f t="shared" si="14"/>
        <v xml:space="preserve"> </v>
      </c>
    </row>
    <row r="168" spans="2:14" ht="20.100000000000001" customHeight="1" x14ac:dyDescent="0.3">
      <c r="B168" s="11">
        <v>158</v>
      </c>
      <c r="C168" s="7"/>
      <c r="D168" s="217"/>
      <c r="E168" s="10"/>
      <c r="F168" s="49"/>
      <c r="G168" s="7"/>
      <c r="H168" s="9"/>
      <c r="I168" s="7"/>
      <c r="J168" s="7"/>
      <c r="K168" s="23"/>
      <c r="L168" s="45" t="str">
        <f t="shared" si="12"/>
        <v xml:space="preserve"> </v>
      </c>
      <c r="M168" s="45" t="str">
        <f t="shared" si="13"/>
        <v xml:space="preserve"> </v>
      </c>
      <c r="N168" s="14" t="str">
        <f t="shared" si="14"/>
        <v xml:space="preserve"> </v>
      </c>
    </row>
    <row r="169" spans="2:14" ht="20.100000000000001" customHeight="1" x14ac:dyDescent="0.3">
      <c r="B169" s="11">
        <v>159</v>
      </c>
      <c r="C169" s="7"/>
      <c r="D169" s="217"/>
      <c r="E169" s="10"/>
      <c r="F169" s="49"/>
      <c r="G169" s="7"/>
      <c r="H169" s="9"/>
      <c r="I169" s="7"/>
      <c r="J169" s="7"/>
      <c r="K169" s="23"/>
      <c r="L169" s="45" t="str">
        <f t="shared" si="12"/>
        <v xml:space="preserve"> </v>
      </c>
      <c r="M169" s="45" t="str">
        <f t="shared" si="13"/>
        <v xml:space="preserve"> </v>
      </c>
      <c r="N169" s="14" t="str">
        <f t="shared" si="14"/>
        <v xml:space="preserve"> </v>
      </c>
    </row>
    <row r="170" spans="2:14" ht="20.100000000000001" customHeight="1" x14ac:dyDescent="0.3">
      <c r="B170" s="11">
        <v>160</v>
      </c>
      <c r="C170" s="7"/>
      <c r="D170" s="217"/>
      <c r="E170" s="10"/>
      <c r="F170" s="49"/>
      <c r="G170" s="7"/>
      <c r="H170" s="9"/>
      <c r="I170" s="7"/>
      <c r="J170" s="7"/>
      <c r="K170" s="23"/>
      <c r="L170" s="45" t="str">
        <f t="shared" si="12"/>
        <v xml:space="preserve"> </v>
      </c>
      <c r="M170" s="45" t="str">
        <f t="shared" si="13"/>
        <v xml:space="preserve"> </v>
      </c>
      <c r="N170" s="14" t="str">
        <f t="shared" si="14"/>
        <v xml:space="preserve"> </v>
      </c>
    </row>
    <row r="171" spans="2:14" ht="20.100000000000001" customHeight="1" x14ac:dyDescent="0.3">
      <c r="B171" s="11">
        <v>161</v>
      </c>
      <c r="C171" s="7"/>
      <c r="D171" s="217"/>
      <c r="E171" s="10"/>
      <c r="F171" s="49"/>
      <c r="G171" s="7"/>
      <c r="H171" s="9"/>
      <c r="I171" s="7"/>
      <c r="J171" s="7"/>
      <c r="K171" s="23"/>
      <c r="L171" s="45" t="str">
        <f t="shared" si="12"/>
        <v xml:space="preserve"> </v>
      </c>
      <c r="M171" s="45" t="str">
        <f t="shared" si="13"/>
        <v xml:space="preserve"> </v>
      </c>
      <c r="N171" s="14" t="str">
        <f t="shared" si="14"/>
        <v xml:space="preserve"> </v>
      </c>
    </row>
    <row r="172" spans="2:14" ht="20.100000000000001" customHeight="1" x14ac:dyDescent="0.3">
      <c r="B172" s="11">
        <v>162</v>
      </c>
      <c r="C172" s="7"/>
      <c r="D172" s="217"/>
      <c r="E172" s="10"/>
      <c r="F172" s="49"/>
      <c r="G172" s="7"/>
      <c r="H172" s="9"/>
      <c r="I172" s="7"/>
      <c r="J172" s="7"/>
      <c r="K172" s="23"/>
      <c r="L172" s="45" t="str">
        <f t="shared" si="12"/>
        <v xml:space="preserve"> </v>
      </c>
      <c r="M172" s="45" t="str">
        <f t="shared" si="13"/>
        <v xml:space="preserve"> </v>
      </c>
      <c r="N172" s="14" t="str">
        <f t="shared" si="14"/>
        <v xml:space="preserve"> </v>
      </c>
    </row>
    <row r="173" spans="2:14" ht="20.100000000000001" customHeight="1" x14ac:dyDescent="0.3">
      <c r="B173" s="11">
        <v>163</v>
      </c>
      <c r="C173" s="7"/>
      <c r="D173" s="217"/>
      <c r="E173" s="10"/>
      <c r="F173" s="49"/>
      <c r="G173" s="7"/>
      <c r="H173" s="9"/>
      <c r="I173" s="7"/>
      <c r="J173" s="7"/>
      <c r="K173" s="23"/>
      <c r="L173" s="45" t="str">
        <f t="shared" si="12"/>
        <v xml:space="preserve"> </v>
      </c>
      <c r="M173" s="45" t="str">
        <f t="shared" si="13"/>
        <v xml:space="preserve"> </v>
      </c>
      <c r="N173" s="14" t="str">
        <f t="shared" si="14"/>
        <v xml:space="preserve"> </v>
      </c>
    </row>
    <row r="174" spans="2:14" ht="20.100000000000001" customHeight="1" x14ac:dyDescent="0.3">
      <c r="B174" s="11">
        <v>164</v>
      </c>
      <c r="C174" s="7"/>
      <c r="D174" s="217"/>
      <c r="E174" s="10"/>
      <c r="F174" s="49"/>
      <c r="G174" s="7"/>
      <c r="H174" s="9"/>
      <c r="I174" s="7"/>
      <c r="J174" s="7"/>
      <c r="K174" s="23"/>
      <c r="L174" s="45" t="str">
        <f t="shared" si="12"/>
        <v xml:space="preserve"> </v>
      </c>
      <c r="M174" s="45" t="str">
        <f t="shared" si="13"/>
        <v xml:space="preserve"> </v>
      </c>
      <c r="N174" s="14" t="str">
        <f t="shared" si="14"/>
        <v xml:space="preserve"> </v>
      </c>
    </row>
    <row r="175" spans="2:14" ht="20.100000000000001" customHeight="1" x14ac:dyDescent="0.3">
      <c r="B175" s="11">
        <v>165</v>
      </c>
      <c r="C175" s="7"/>
      <c r="D175" s="217"/>
      <c r="E175" s="10"/>
      <c r="F175" s="49"/>
      <c r="G175" s="7"/>
      <c r="H175" s="9"/>
      <c r="I175" s="7"/>
      <c r="J175" s="7"/>
      <c r="K175" s="23"/>
      <c r="L175" s="45" t="str">
        <f t="shared" si="12"/>
        <v xml:space="preserve"> </v>
      </c>
      <c r="M175" s="45" t="str">
        <f t="shared" si="13"/>
        <v xml:space="preserve"> </v>
      </c>
      <c r="N175" s="14" t="str">
        <f t="shared" si="14"/>
        <v xml:space="preserve"> </v>
      </c>
    </row>
    <row r="176" spans="2:14" ht="20.100000000000001" customHeight="1" x14ac:dyDescent="0.3">
      <c r="B176" s="11">
        <v>166</v>
      </c>
      <c r="C176" s="7"/>
      <c r="D176" s="217"/>
      <c r="E176" s="10"/>
      <c r="F176" s="49"/>
      <c r="G176" s="7"/>
      <c r="H176" s="9"/>
      <c r="I176" s="7"/>
      <c r="J176" s="7"/>
      <c r="K176" s="23"/>
      <c r="L176" s="45" t="str">
        <f t="shared" si="12"/>
        <v xml:space="preserve"> </v>
      </c>
      <c r="M176" s="45" t="str">
        <f t="shared" si="13"/>
        <v xml:space="preserve"> </v>
      </c>
      <c r="N176" s="14" t="str">
        <f t="shared" si="14"/>
        <v xml:space="preserve"> </v>
      </c>
    </row>
    <row r="177" spans="2:14" ht="20.100000000000001" customHeight="1" x14ac:dyDescent="0.3">
      <c r="B177" s="11">
        <v>167</v>
      </c>
      <c r="C177" s="7"/>
      <c r="D177" s="217"/>
      <c r="E177" s="10"/>
      <c r="F177" s="49"/>
      <c r="G177" s="7"/>
      <c r="H177" s="9"/>
      <c r="I177" s="7"/>
      <c r="J177" s="7"/>
      <c r="K177" s="23"/>
      <c r="L177" s="45" t="str">
        <f t="shared" ref="L177:L240" si="15">IF(K177/1024 &gt;1,K177/1024," ")</f>
        <v xml:space="preserve"> </v>
      </c>
      <c r="M177" s="45" t="str">
        <f t="shared" ref="M177:M240" si="16">IF(K177/1048576 &gt;1,K177/1048576," ")</f>
        <v xml:space="preserve"> </v>
      </c>
      <c r="N177" s="14" t="str">
        <f t="shared" ref="N177:N240" si="17">IF(K177&gt;999999999,K177/1073741824," ")</f>
        <v xml:space="preserve"> </v>
      </c>
    </row>
    <row r="178" spans="2:14" ht="20.100000000000001" customHeight="1" x14ac:dyDescent="0.3">
      <c r="B178" s="11">
        <v>168</v>
      </c>
      <c r="C178" s="7"/>
      <c r="D178" s="217"/>
      <c r="E178" s="10"/>
      <c r="F178" s="49"/>
      <c r="G178" s="7"/>
      <c r="H178" s="9"/>
      <c r="I178" s="7"/>
      <c r="J178" s="7"/>
      <c r="K178" s="23"/>
      <c r="L178" s="45" t="str">
        <f t="shared" si="15"/>
        <v xml:space="preserve"> </v>
      </c>
      <c r="M178" s="45" t="str">
        <f t="shared" si="16"/>
        <v xml:space="preserve"> </v>
      </c>
      <c r="N178" s="14" t="str">
        <f t="shared" si="17"/>
        <v xml:space="preserve"> </v>
      </c>
    </row>
    <row r="179" spans="2:14" ht="20.100000000000001" customHeight="1" x14ac:dyDescent="0.3">
      <c r="B179" s="11">
        <v>169</v>
      </c>
      <c r="C179" s="7"/>
      <c r="D179" s="217"/>
      <c r="E179" s="10"/>
      <c r="F179" s="49"/>
      <c r="G179" s="7"/>
      <c r="H179" s="9"/>
      <c r="I179" s="7"/>
      <c r="J179" s="7"/>
      <c r="K179" s="23"/>
      <c r="L179" s="45" t="str">
        <f t="shared" si="15"/>
        <v xml:space="preserve"> </v>
      </c>
      <c r="M179" s="45" t="str">
        <f t="shared" si="16"/>
        <v xml:space="preserve"> </v>
      </c>
      <c r="N179" s="14" t="str">
        <f t="shared" si="17"/>
        <v xml:space="preserve"> </v>
      </c>
    </row>
    <row r="180" spans="2:14" ht="20.100000000000001" customHeight="1" x14ac:dyDescent="0.3">
      <c r="B180" s="11">
        <v>170</v>
      </c>
      <c r="C180" s="7"/>
      <c r="D180" s="217"/>
      <c r="E180" s="10"/>
      <c r="F180" s="49"/>
      <c r="G180" s="7"/>
      <c r="H180" s="9"/>
      <c r="I180" s="7"/>
      <c r="J180" s="7"/>
      <c r="K180" s="23"/>
      <c r="L180" s="45" t="str">
        <f t="shared" si="15"/>
        <v xml:space="preserve"> </v>
      </c>
      <c r="M180" s="45" t="str">
        <f t="shared" si="16"/>
        <v xml:space="preserve"> </v>
      </c>
      <c r="N180" s="14" t="str">
        <f t="shared" si="17"/>
        <v xml:space="preserve"> </v>
      </c>
    </row>
    <row r="181" spans="2:14" ht="20.100000000000001" customHeight="1" x14ac:dyDescent="0.3">
      <c r="B181" s="11">
        <v>171</v>
      </c>
      <c r="C181" s="7"/>
      <c r="D181" s="217"/>
      <c r="E181" s="10"/>
      <c r="F181" s="49"/>
      <c r="G181" s="7"/>
      <c r="H181" s="9"/>
      <c r="I181" s="7"/>
      <c r="J181" s="7"/>
      <c r="K181" s="23"/>
      <c r="L181" s="45" t="str">
        <f t="shared" si="15"/>
        <v xml:space="preserve"> </v>
      </c>
      <c r="M181" s="45" t="str">
        <f t="shared" si="16"/>
        <v xml:space="preserve"> </v>
      </c>
      <c r="N181" s="14" t="str">
        <f t="shared" si="17"/>
        <v xml:space="preserve"> </v>
      </c>
    </row>
    <row r="182" spans="2:14" ht="20.100000000000001" customHeight="1" x14ac:dyDescent="0.3">
      <c r="B182" s="11">
        <v>172</v>
      </c>
      <c r="C182" s="7"/>
      <c r="D182" s="217"/>
      <c r="E182" s="10"/>
      <c r="F182" s="49"/>
      <c r="G182" s="7"/>
      <c r="H182" s="9"/>
      <c r="I182" s="7"/>
      <c r="J182" s="7"/>
      <c r="K182" s="23"/>
      <c r="L182" s="45" t="str">
        <f t="shared" si="15"/>
        <v xml:space="preserve"> </v>
      </c>
      <c r="M182" s="45" t="str">
        <f t="shared" si="16"/>
        <v xml:space="preserve"> </v>
      </c>
      <c r="N182" s="14" t="str">
        <f t="shared" si="17"/>
        <v xml:space="preserve"> </v>
      </c>
    </row>
    <row r="183" spans="2:14" ht="20.100000000000001" customHeight="1" x14ac:dyDescent="0.3">
      <c r="B183" s="11">
        <v>173</v>
      </c>
      <c r="C183" s="7"/>
      <c r="D183" s="217"/>
      <c r="E183" s="10"/>
      <c r="F183" s="49"/>
      <c r="G183" s="7"/>
      <c r="H183" s="9"/>
      <c r="I183" s="7"/>
      <c r="J183" s="7"/>
      <c r="K183" s="23"/>
      <c r="L183" s="45" t="str">
        <f t="shared" si="15"/>
        <v xml:space="preserve"> </v>
      </c>
      <c r="M183" s="45" t="str">
        <f t="shared" si="16"/>
        <v xml:space="preserve"> </v>
      </c>
      <c r="N183" s="14" t="str">
        <f t="shared" si="17"/>
        <v xml:space="preserve"> </v>
      </c>
    </row>
    <row r="184" spans="2:14" ht="20.100000000000001" customHeight="1" x14ac:dyDescent="0.3">
      <c r="B184" s="11">
        <v>174</v>
      </c>
      <c r="C184" s="7"/>
      <c r="D184" s="217"/>
      <c r="E184" s="10"/>
      <c r="F184" s="49"/>
      <c r="G184" s="7"/>
      <c r="H184" s="9"/>
      <c r="I184" s="7"/>
      <c r="J184" s="7"/>
      <c r="K184" s="23"/>
      <c r="L184" s="45" t="str">
        <f t="shared" si="15"/>
        <v xml:space="preserve"> </v>
      </c>
      <c r="M184" s="45" t="str">
        <f t="shared" si="16"/>
        <v xml:space="preserve"> </v>
      </c>
      <c r="N184" s="14" t="str">
        <f t="shared" si="17"/>
        <v xml:space="preserve"> </v>
      </c>
    </row>
    <row r="185" spans="2:14" ht="20.100000000000001" customHeight="1" x14ac:dyDescent="0.3">
      <c r="B185" s="11">
        <v>175</v>
      </c>
      <c r="C185" s="7"/>
      <c r="D185" s="217"/>
      <c r="E185" s="10"/>
      <c r="F185" s="49"/>
      <c r="G185" s="7"/>
      <c r="H185" s="9"/>
      <c r="I185" s="7"/>
      <c r="J185" s="7"/>
      <c r="K185" s="23"/>
      <c r="L185" s="45" t="str">
        <f t="shared" si="15"/>
        <v xml:space="preserve"> </v>
      </c>
      <c r="M185" s="45" t="str">
        <f t="shared" si="16"/>
        <v xml:space="preserve"> </v>
      </c>
      <c r="N185" s="14" t="str">
        <f t="shared" si="17"/>
        <v xml:space="preserve"> </v>
      </c>
    </row>
    <row r="186" spans="2:14" ht="20.100000000000001" customHeight="1" x14ac:dyDescent="0.3">
      <c r="B186" s="11">
        <v>176</v>
      </c>
      <c r="C186" s="7"/>
      <c r="D186" s="217"/>
      <c r="E186" s="10"/>
      <c r="F186" s="49"/>
      <c r="G186" s="7"/>
      <c r="H186" s="9"/>
      <c r="I186" s="7"/>
      <c r="J186" s="7"/>
      <c r="K186" s="23"/>
      <c r="L186" s="45" t="str">
        <f t="shared" si="15"/>
        <v xml:space="preserve"> </v>
      </c>
      <c r="M186" s="45" t="str">
        <f t="shared" si="16"/>
        <v xml:space="preserve"> </v>
      </c>
      <c r="N186" s="14" t="str">
        <f t="shared" si="17"/>
        <v xml:space="preserve"> </v>
      </c>
    </row>
    <row r="187" spans="2:14" ht="20.100000000000001" customHeight="1" x14ac:dyDescent="0.3">
      <c r="B187" s="11">
        <v>177</v>
      </c>
      <c r="C187" s="7"/>
      <c r="D187" s="217"/>
      <c r="E187" s="10"/>
      <c r="F187" s="49"/>
      <c r="G187" s="7"/>
      <c r="H187" s="9"/>
      <c r="I187" s="7"/>
      <c r="J187" s="7"/>
      <c r="K187" s="23"/>
      <c r="L187" s="45" t="str">
        <f t="shared" si="15"/>
        <v xml:space="preserve"> </v>
      </c>
      <c r="M187" s="45" t="str">
        <f t="shared" si="16"/>
        <v xml:space="preserve"> </v>
      </c>
      <c r="N187" s="14" t="str">
        <f t="shared" si="17"/>
        <v xml:space="preserve"> </v>
      </c>
    </row>
    <row r="188" spans="2:14" ht="20.100000000000001" customHeight="1" x14ac:dyDescent="0.3">
      <c r="B188" s="11">
        <v>178</v>
      </c>
      <c r="C188" s="7"/>
      <c r="D188" s="217"/>
      <c r="E188" s="10"/>
      <c r="F188" s="49"/>
      <c r="G188" s="7"/>
      <c r="H188" s="9"/>
      <c r="I188" s="7"/>
      <c r="J188" s="7"/>
      <c r="K188" s="23"/>
      <c r="L188" s="45" t="str">
        <f t="shared" si="15"/>
        <v xml:space="preserve"> </v>
      </c>
      <c r="M188" s="45" t="str">
        <f t="shared" si="16"/>
        <v xml:space="preserve"> </v>
      </c>
      <c r="N188" s="14" t="str">
        <f t="shared" si="17"/>
        <v xml:space="preserve"> </v>
      </c>
    </row>
    <row r="189" spans="2:14" ht="20.100000000000001" customHeight="1" x14ac:dyDescent="0.3">
      <c r="B189" s="11">
        <v>179</v>
      </c>
      <c r="C189" s="7"/>
      <c r="D189" s="217"/>
      <c r="E189" s="10"/>
      <c r="F189" s="49"/>
      <c r="G189" s="7"/>
      <c r="H189" s="9"/>
      <c r="I189" s="7"/>
      <c r="J189" s="7"/>
      <c r="K189" s="23"/>
      <c r="L189" s="45" t="str">
        <f t="shared" si="15"/>
        <v xml:space="preserve"> </v>
      </c>
      <c r="M189" s="45" t="str">
        <f t="shared" si="16"/>
        <v xml:space="preserve"> </v>
      </c>
      <c r="N189" s="14" t="str">
        <f t="shared" si="17"/>
        <v xml:space="preserve"> </v>
      </c>
    </row>
    <row r="190" spans="2:14" ht="20.100000000000001" customHeight="1" x14ac:dyDescent="0.3">
      <c r="B190" s="11">
        <v>180</v>
      </c>
      <c r="C190" s="7"/>
      <c r="D190" s="217"/>
      <c r="E190" s="10"/>
      <c r="F190" s="49"/>
      <c r="G190" s="7"/>
      <c r="H190" s="9"/>
      <c r="I190" s="7"/>
      <c r="J190" s="7"/>
      <c r="K190" s="23"/>
      <c r="L190" s="45" t="str">
        <f t="shared" si="15"/>
        <v xml:space="preserve"> </v>
      </c>
      <c r="M190" s="45" t="str">
        <f t="shared" si="16"/>
        <v xml:space="preserve"> </v>
      </c>
      <c r="N190" s="14" t="str">
        <f t="shared" si="17"/>
        <v xml:space="preserve"> </v>
      </c>
    </row>
    <row r="191" spans="2:14" ht="20.100000000000001" customHeight="1" x14ac:dyDescent="0.3">
      <c r="B191" s="11">
        <v>181</v>
      </c>
      <c r="C191" s="7"/>
      <c r="D191" s="217"/>
      <c r="E191" s="10"/>
      <c r="F191" s="49"/>
      <c r="G191" s="7"/>
      <c r="H191" s="9"/>
      <c r="I191" s="7"/>
      <c r="J191" s="7"/>
      <c r="K191" s="23"/>
      <c r="L191" s="45" t="str">
        <f t="shared" si="15"/>
        <v xml:space="preserve"> </v>
      </c>
      <c r="M191" s="45" t="str">
        <f t="shared" si="16"/>
        <v xml:space="preserve"> </v>
      </c>
      <c r="N191" s="14" t="str">
        <f t="shared" si="17"/>
        <v xml:space="preserve"> </v>
      </c>
    </row>
    <row r="192" spans="2:14" ht="20.100000000000001" customHeight="1" x14ac:dyDescent="0.3">
      <c r="B192" s="11">
        <v>182</v>
      </c>
      <c r="C192" s="7"/>
      <c r="D192" s="217"/>
      <c r="E192" s="10"/>
      <c r="F192" s="49"/>
      <c r="G192" s="7"/>
      <c r="H192" s="9"/>
      <c r="I192" s="7"/>
      <c r="J192" s="7"/>
      <c r="K192" s="23"/>
      <c r="L192" s="45" t="str">
        <f t="shared" si="15"/>
        <v xml:space="preserve"> </v>
      </c>
      <c r="M192" s="45" t="str">
        <f t="shared" si="16"/>
        <v xml:space="preserve"> </v>
      </c>
      <c r="N192" s="14" t="str">
        <f t="shared" si="17"/>
        <v xml:space="preserve"> </v>
      </c>
    </row>
    <row r="193" spans="2:14" ht="20.100000000000001" customHeight="1" x14ac:dyDescent="0.3">
      <c r="B193" s="11">
        <v>183</v>
      </c>
      <c r="C193" s="7"/>
      <c r="D193" s="217"/>
      <c r="E193" s="10"/>
      <c r="F193" s="49"/>
      <c r="G193" s="7"/>
      <c r="H193" s="9"/>
      <c r="I193" s="7"/>
      <c r="J193" s="7"/>
      <c r="K193" s="23"/>
      <c r="L193" s="45" t="str">
        <f t="shared" si="15"/>
        <v xml:space="preserve"> </v>
      </c>
      <c r="M193" s="45" t="str">
        <f t="shared" si="16"/>
        <v xml:space="preserve"> </v>
      </c>
      <c r="N193" s="14" t="str">
        <f t="shared" si="17"/>
        <v xml:space="preserve"> </v>
      </c>
    </row>
    <row r="194" spans="2:14" ht="20.100000000000001" customHeight="1" x14ac:dyDescent="0.3">
      <c r="B194" s="11">
        <v>184</v>
      </c>
      <c r="C194" s="7"/>
      <c r="D194" s="217"/>
      <c r="E194" s="10"/>
      <c r="F194" s="49"/>
      <c r="G194" s="7"/>
      <c r="H194" s="9"/>
      <c r="I194" s="7"/>
      <c r="J194" s="7"/>
      <c r="K194" s="23"/>
      <c r="L194" s="45" t="str">
        <f t="shared" si="15"/>
        <v xml:space="preserve"> </v>
      </c>
      <c r="M194" s="45" t="str">
        <f t="shared" si="16"/>
        <v xml:space="preserve"> </v>
      </c>
      <c r="N194" s="14" t="str">
        <f t="shared" si="17"/>
        <v xml:space="preserve"> </v>
      </c>
    </row>
    <row r="195" spans="2:14" ht="20.100000000000001" customHeight="1" x14ac:dyDescent="0.3">
      <c r="B195" s="11">
        <v>185</v>
      </c>
      <c r="C195" s="7"/>
      <c r="D195" s="217"/>
      <c r="E195" s="10"/>
      <c r="F195" s="49"/>
      <c r="G195" s="7"/>
      <c r="H195" s="9"/>
      <c r="I195" s="7"/>
      <c r="J195" s="7"/>
      <c r="K195" s="23"/>
      <c r="L195" s="45" t="str">
        <f t="shared" si="15"/>
        <v xml:space="preserve"> </v>
      </c>
      <c r="M195" s="45" t="str">
        <f t="shared" si="16"/>
        <v xml:space="preserve"> </v>
      </c>
      <c r="N195" s="14" t="str">
        <f t="shared" si="17"/>
        <v xml:space="preserve"> </v>
      </c>
    </row>
    <row r="196" spans="2:14" ht="20.100000000000001" customHeight="1" x14ac:dyDescent="0.3">
      <c r="B196" s="11">
        <v>186</v>
      </c>
      <c r="C196" s="7"/>
      <c r="D196" s="217"/>
      <c r="E196" s="10"/>
      <c r="F196" s="49"/>
      <c r="G196" s="7"/>
      <c r="H196" s="9"/>
      <c r="I196" s="7"/>
      <c r="J196" s="7"/>
      <c r="K196" s="23"/>
      <c r="L196" s="45" t="str">
        <f t="shared" si="15"/>
        <v xml:space="preserve"> </v>
      </c>
      <c r="M196" s="45" t="str">
        <f t="shared" si="16"/>
        <v xml:space="preserve"> </v>
      </c>
      <c r="N196" s="14" t="str">
        <f t="shared" si="17"/>
        <v xml:space="preserve"> </v>
      </c>
    </row>
    <row r="197" spans="2:14" ht="20.100000000000001" customHeight="1" x14ac:dyDescent="0.3">
      <c r="B197" s="11">
        <v>187</v>
      </c>
      <c r="C197" s="7"/>
      <c r="D197" s="217"/>
      <c r="E197" s="10"/>
      <c r="F197" s="49"/>
      <c r="G197" s="7"/>
      <c r="H197" s="9"/>
      <c r="I197" s="7"/>
      <c r="J197" s="7"/>
      <c r="K197" s="23"/>
      <c r="L197" s="45" t="str">
        <f t="shared" si="15"/>
        <v xml:space="preserve"> </v>
      </c>
      <c r="M197" s="45" t="str">
        <f t="shared" si="16"/>
        <v xml:space="preserve"> </v>
      </c>
      <c r="N197" s="14" t="str">
        <f t="shared" si="17"/>
        <v xml:space="preserve"> </v>
      </c>
    </row>
    <row r="198" spans="2:14" ht="20.100000000000001" customHeight="1" x14ac:dyDescent="0.3">
      <c r="B198" s="11">
        <v>188</v>
      </c>
      <c r="C198" s="7"/>
      <c r="D198" s="217"/>
      <c r="E198" s="10"/>
      <c r="F198" s="49"/>
      <c r="G198" s="7"/>
      <c r="H198" s="9"/>
      <c r="I198" s="7"/>
      <c r="J198" s="7"/>
      <c r="K198" s="23"/>
      <c r="L198" s="45" t="str">
        <f t="shared" si="15"/>
        <v xml:space="preserve"> </v>
      </c>
      <c r="M198" s="45" t="str">
        <f t="shared" si="16"/>
        <v xml:space="preserve"> </v>
      </c>
      <c r="N198" s="14" t="str">
        <f t="shared" si="17"/>
        <v xml:space="preserve"> </v>
      </c>
    </row>
    <row r="199" spans="2:14" ht="20.100000000000001" customHeight="1" x14ac:dyDescent="0.3">
      <c r="B199" s="11">
        <v>189</v>
      </c>
      <c r="C199" s="7"/>
      <c r="D199" s="217"/>
      <c r="E199" s="10"/>
      <c r="F199" s="49"/>
      <c r="G199" s="7"/>
      <c r="H199" s="9"/>
      <c r="I199" s="7"/>
      <c r="J199" s="7"/>
      <c r="K199" s="23"/>
      <c r="L199" s="45" t="str">
        <f t="shared" si="15"/>
        <v xml:space="preserve"> </v>
      </c>
      <c r="M199" s="45" t="str">
        <f t="shared" si="16"/>
        <v xml:space="preserve"> </v>
      </c>
      <c r="N199" s="14" t="str">
        <f t="shared" si="17"/>
        <v xml:space="preserve"> </v>
      </c>
    </row>
    <row r="200" spans="2:14" ht="20.100000000000001" customHeight="1" x14ac:dyDescent="0.3">
      <c r="B200" s="11">
        <v>190</v>
      </c>
      <c r="C200" s="7"/>
      <c r="D200" s="217"/>
      <c r="E200" s="10"/>
      <c r="F200" s="49"/>
      <c r="G200" s="7"/>
      <c r="H200" s="9"/>
      <c r="I200" s="7"/>
      <c r="J200" s="7"/>
      <c r="K200" s="23"/>
      <c r="L200" s="45" t="str">
        <f t="shared" si="15"/>
        <v xml:space="preserve"> </v>
      </c>
      <c r="M200" s="45" t="str">
        <f t="shared" si="16"/>
        <v xml:space="preserve"> </v>
      </c>
      <c r="N200" s="14" t="str">
        <f t="shared" si="17"/>
        <v xml:space="preserve"> </v>
      </c>
    </row>
    <row r="201" spans="2:14" ht="20.100000000000001" customHeight="1" x14ac:dyDescent="0.3">
      <c r="B201" s="11">
        <v>191</v>
      </c>
      <c r="C201" s="7"/>
      <c r="D201" s="217"/>
      <c r="E201" s="10"/>
      <c r="F201" s="49"/>
      <c r="G201" s="7"/>
      <c r="H201" s="9"/>
      <c r="I201" s="7"/>
      <c r="J201" s="7"/>
      <c r="K201" s="23"/>
      <c r="L201" s="45" t="str">
        <f t="shared" si="15"/>
        <v xml:space="preserve"> </v>
      </c>
      <c r="M201" s="45" t="str">
        <f t="shared" si="16"/>
        <v xml:space="preserve"> </v>
      </c>
      <c r="N201" s="14" t="str">
        <f t="shared" si="17"/>
        <v xml:space="preserve"> </v>
      </c>
    </row>
    <row r="202" spans="2:14" ht="20.100000000000001" customHeight="1" x14ac:dyDescent="0.3">
      <c r="B202" s="11">
        <v>192</v>
      </c>
      <c r="C202" s="7"/>
      <c r="D202" s="217"/>
      <c r="E202" s="10"/>
      <c r="F202" s="49"/>
      <c r="G202" s="7"/>
      <c r="H202" s="9"/>
      <c r="I202" s="7"/>
      <c r="J202" s="7"/>
      <c r="K202" s="23"/>
      <c r="L202" s="45" t="str">
        <f t="shared" si="15"/>
        <v xml:space="preserve"> </v>
      </c>
      <c r="M202" s="45" t="str">
        <f t="shared" si="16"/>
        <v xml:space="preserve"> </v>
      </c>
      <c r="N202" s="14" t="str">
        <f t="shared" si="17"/>
        <v xml:space="preserve"> </v>
      </c>
    </row>
    <row r="203" spans="2:14" ht="20.100000000000001" customHeight="1" x14ac:dyDescent="0.3">
      <c r="B203" s="11">
        <v>193</v>
      </c>
      <c r="C203" s="7"/>
      <c r="D203" s="217"/>
      <c r="E203" s="10"/>
      <c r="F203" s="49"/>
      <c r="G203" s="7"/>
      <c r="H203" s="9"/>
      <c r="I203" s="7"/>
      <c r="J203" s="7"/>
      <c r="K203" s="23"/>
      <c r="L203" s="45" t="str">
        <f t="shared" si="15"/>
        <v xml:space="preserve"> </v>
      </c>
      <c r="M203" s="45" t="str">
        <f t="shared" si="16"/>
        <v xml:space="preserve"> </v>
      </c>
      <c r="N203" s="14" t="str">
        <f t="shared" si="17"/>
        <v xml:space="preserve"> </v>
      </c>
    </row>
    <row r="204" spans="2:14" ht="20.100000000000001" customHeight="1" x14ac:dyDescent="0.3">
      <c r="B204" s="11">
        <v>194</v>
      </c>
      <c r="C204" s="7"/>
      <c r="D204" s="217"/>
      <c r="E204" s="10"/>
      <c r="F204" s="49"/>
      <c r="G204" s="7"/>
      <c r="H204" s="9"/>
      <c r="I204" s="7"/>
      <c r="J204" s="7"/>
      <c r="K204" s="23"/>
      <c r="L204" s="45" t="str">
        <f t="shared" si="15"/>
        <v xml:space="preserve"> </v>
      </c>
      <c r="M204" s="45" t="str">
        <f t="shared" si="16"/>
        <v xml:space="preserve"> </v>
      </c>
      <c r="N204" s="14" t="str">
        <f t="shared" si="17"/>
        <v xml:space="preserve"> </v>
      </c>
    </row>
    <row r="205" spans="2:14" ht="20.100000000000001" customHeight="1" x14ac:dyDescent="0.3">
      <c r="B205" s="11">
        <v>195</v>
      </c>
      <c r="C205" s="7"/>
      <c r="D205" s="217"/>
      <c r="E205" s="10"/>
      <c r="F205" s="49"/>
      <c r="G205" s="7"/>
      <c r="H205" s="9"/>
      <c r="I205" s="7"/>
      <c r="J205" s="7"/>
      <c r="K205" s="23"/>
      <c r="L205" s="45" t="str">
        <f t="shared" si="15"/>
        <v xml:space="preserve"> </v>
      </c>
      <c r="M205" s="45" t="str">
        <f t="shared" si="16"/>
        <v xml:space="preserve"> </v>
      </c>
      <c r="N205" s="14" t="str">
        <f t="shared" si="17"/>
        <v xml:space="preserve"> </v>
      </c>
    </row>
    <row r="206" spans="2:14" ht="20.100000000000001" customHeight="1" x14ac:dyDescent="0.3">
      <c r="B206" s="11">
        <v>196</v>
      </c>
      <c r="C206" s="7"/>
      <c r="D206" s="217"/>
      <c r="E206" s="10"/>
      <c r="F206" s="49"/>
      <c r="G206" s="7"/>
      <c r="H206" s="9"/>
      <c r="I206" s="7"/>
      <c r="J206" s="7"/>
      <c r="K206" s="23"/>
      <c r="L206" s="45" t="str">
        <f t="shared" si="15"/>
        <v xml:space="preserve"> </v>
      </c>
      <c r="M206" s="45" t="str">
        <f t="shared" si="16"/>
        <v xml:space="preserve"> </v>
      </c>
      <c r="N206" s="14" t="str">
        <f t="shared" si="17"/>
        <v xml:space="preserve"> </v>
      </c>
    </row>
    <row r="207" spans="2:14" ht="20.100000000000001" customHeight="1" x14ac:dyDescent="0.3">
      <c r="B207" s="11">
        <v>197</v>
      </c>
      <c r="C207" s="7"/>
      <c r="D207" s="217"/>
      <c r="E207" s="10"/>
      <c r="F207" s="49"/>
      <c r="G207" s="7"/>
      <c r="H207" s="9"/>
      <c r="I207" s="7"/>
      <c r="J207" s="7"/>
      <c r="K207" s="23"/>
      <c r="L207" s="45" t="str">
        <f t="shared" si="15"/>
        <v xml:space="preserve"> </v>
      </c>
      <c r="M207" s="45" t="str">
        <f t="shared" si="16"/>
        <v xml:space="preserve"> </v>
      </c>
      <c r="N207" s="14" t="str">
        <f t="shared" si="17"/>
        <v xml:space="preserve"> </v>
      </c>
    </row>
    <row r="208" spans="2:14" ht="20.100000000000001" customHeight="1" x14ac:dyDescent="0.3">
      <c r="B208" s="11">
        <v>198</v>
      </c>
      <c r="C208" s="7"/>
      <c r="D208" s="217"/>
      <c r="E208" s="10"/>
      <c r="F208" s="49"/>
      <c r="G208" s="7"/>
      <c r="H208" s="9"/>
      <c r="I208" s="7"/>
      <c r="J208" s="7"/>
      <c r="K208" s="23"/>
      <c r="L208" s="45" t="str">
        <f t="shared" si="15"/>
        <v xml:space="preserve"> </v>
      </c>
      <c r="M208" s="45" t="str">
        <f t="shared" si="16"/>
        <v xml:space="preserve"> </v>
      </c>
      <c r="N208" s="14" t="str">
        <f t="shared" si="17"/>
        <v xml:space="preserve"> </v>
      </c>
    </row>
    <row r="209" spans="2:14" ht="20.100000000000001" customHeight="1" x14ac:dyDescent="0.3">
      <c r="B209" s="11">
        <v>199</v>
      </c>
      <c r="C209" s="7"/>
      <c r="D209" s="217"/>
      <c r="E209" s="10"/>
      <c r="F209" s="49"/>
      <c r="G209" s="7"/>
      <c r="H209" s="9"/>
      <c r="I209" s="7"/>
      <c r="J209" s="7"/>
      <c r="K209" s="23"/>
      <c r="L209" s="45" t="str">
        <f t="shared" si="15"/>
        <v xml:space="preserve"> </v>
      </c>
      <c r="M209" s="45" t="str">
        <f t="shared" si="16"/>
        <v xml:space="preserve"> </v>
      </c>
      <c r="N209" s="14" t="str">
        <f t="shared" si="17"/>
        <v xml:space="preserve"> </v>
      </c>
    </row>
    <row r="210" spans="2:14" ht="20.100000000000001" customHeight="1" x14ac:dyDescent="0.3">
      <c r="B210" s="11">
        <v>200</v>
      </c>
      <c r="C210" s="7"/>
      <c r="D210" s="217"/>
      <c r="E210" s="10"/>
      <c r="F210" s="49"/>
      <c r="G210" s="7"/>
      <c r="H210" s="9"/>
      <c r="I210" s="7"/>
      <c r="J210" s="7"/>
      <c r="K210" s="23"/>
      <c r="L210" s="45" t="str">
        <f t="shared" si="15"/>
        <v xml:space="preserve"> </v>
      </c>
      <c r="M210" s="45" t="str">
        <f t="shared" si="16"/>
        <v xml:space="preserve"> </v>
      </c>
      <c r="N210" s="14" t="str">
        <f t="shared" si="17"/>
        <v xml:space="preserve"> </v>
      </c>
    </row>
    <row r="211" spans="2:14" ht="20.100000000000001" customHeight="1" x14ac:dyDescent="0.3">
      <c r="B211" s="11">
        <v>201</v>
      </c>
      <c r="C211" s="7"/>
      <c r="D211" s="217"/>
      <c r="E211" s="10"/>
      <c r="F211" s="49"/>
      <c r="G211" s="7"/>
      <c r="H211" s="9"/>
      <c r="I211" s="7"/>
      <c r="J211" s="7"/>
      <c r="K211" s="23"/>
      <c r="L211" s="45" t="str">
        <f t="shared" si="15"/>
        <v xml:space="preserve"> </v>
      </c>
      <c r="M211" s="45" t="str">
        <f t="shared" si="16"/>
        <v xml:space="preserve"> </v>
      </c>
      <c r="N211" s="14" t="str">
        <f t="shared" si="17"/>
        <v xml:space="preserve"> </v>
      </c>
    </row>
    <row r="212" spans="2:14" ht="20.100000000000001" customHeight="1" x14ac:dyDescent="0.3">
      <c r="B212" s="11">
        <v>202</v>
      </c>
      <c r="C212" s="7"/>
      <c r="D212" s="217"/>
      <c r="E212" s="10"/>
      <c r="F212" s="49"/>
      <c r="G212" s="7"/>
      <c r="H212" s="9"/>
      <c r="I212" s="7"/>
      <c r="J212" s="7"/>
      <c r="K212" s="23"/>
      <c r="L212" s="45" t="str">
        <f t="shared" si="15"/>
        <v xml:space="preserve"> </v>
      </c>
      <c r="M212" s="45" t="str">
        <f t="shared" si="16"/>
        <v xml:space="preserve"> </v>
      </c>
      <c r="N212" s="14" t="str">
        <f t="shared" si="17"/>
        <v xml:space="preserve"> </v>
      </c>
    </row>
    <row r="213" spans="2:14" ht="20.100000000000001" customHeight="1" x14ac:dyDescent="0.3">
      <c r="B213" s="11">
        <v>203</v>
      </c>
      <c r="C213" s="7"/>
      <c r="D213" s="217"/>
      <c r="E213" s="10"/>
      <c r="F213" s="49"/>
      <c r="G213" s="7"/>
      <c r="H213" s="9"/>
      <c r="I213" s="7"/>
      <c r="J213" s="7"/>
      <c r="K213" s="23"/>
      <c r="L213" s="45" t="str">
        <f t="shared" si="15"/>
        <v xml:space="preserve"> </v>
      </c>
      <c r="M213" s="45" t="str">
        <f t="shared" si="16"/>
        <v xml:space="preserve"> </v>
      </c>
      <c r="N213" s="14" t="str">
        <f t="shared" si="17"/>
        <v xml:space="preserve"> </v>
      </c>
    </row>
    <row r="214" spans="2:14" ht="20.100000000000001" customHeight="1" x14ac:dyDescent="0.3">
      <c r="B214" s="11">
        <v>204</v>
      </c>
      <c r="C214" s="7"/>
      <c r="D214" s="217"/>
      <c r="E214" s="10"/>
      <c r="F214" s="49"/>
      <c r="G214" s="7"/>
      <c r="H214" s="9"/>
      <c r="I214" s="7"/>
      <c r="J214" s="7"/>
      <c r="K214" s="23"/>
      <c r="L214" s="45" t="str">
        <f t="shared" si="15"/>
        <v xml:space="preserve"> </v>
      </c>
      <c r="M214" s="45" t="str">
        <f t="shared" si="16"/>
        <v xml:space="preserve"> </v>
      </c>
      <c r="N214" s="14" t="str">
        <f t="shared" si="17"/>
        <v xml:space="preserve"> </v>
      </c>
    </row>
    <row r="215" spans="2:14" ht="20.100000000000001" customHeight="1" x14ac:dyDescent="0.3">
      <c r="B215" s="11">
        <v>205</v>
      </c>
      <c r="C215" s="7"/>
      <c r="D215" s="217"/>
      <c r="E215" s="10"/>
      <c r="F215" s="49"/>
      <c r="G215" s="7"/>
      <c r="H215" s="9"/>
      <c r="I215" s="7"/>
      <c r="J215" s="7"/>
      <c r="K215" s="23"/>
      <c r="L215" s="45" t="str">
        <f t="shared" si="15"/>
        <v xml:space="preserve"> </v>
      </c>
      <c r="M215" s="45" t="str">
        <f t="shared" si="16"/>
        <v xml:space="preserve"> </v>
      </c>
      <c r="N215" s="14" t="str">
        <f t="shared" si="17"/>
        <v xml:space="preserve"> </v>
      </c>
    </row>
    <row r="216" spans="2:14" ht="20.100000000000001" customHeight="1" x14ac:dyDescent="0.3">
      <c r="B216" s="11">
        <v>206</v>
      </c>
      <c r="C216" s="7"/>
      <c r="D216" s="217"/>
      <c r="E216" s="10"/>
      <c r="F216" s="49"/>
      <c r="G216" s="7"/>
      <c r="H216" s="9"/>
      <c r="I216" s="7"/>
      <c r="J216" s="7"/>
      <c r="K216" s="23"/>
      <c r="L216" s="45" t="str">
        <f t="shared" si="15"/>
        <v xml:space="preserve"> </v>
      </c>
      <c r="M216" s="45" t="str">
        <f t="shared" si="16"/>
        <v xml:space="preserve"> </v>
      </c>
      <c r="N216" s="14" t="str">
        <f t="shared" si="17"/>
        <v xml:space="preserve"> </v>
      </c>
    </row>
    <row r="217" spans="2:14" ht="20.100000000000001" customHeight="1" x14ac:dyDescent="0.3">
      <c r="B217" s="11">
        <v>207</v>
      </c>
      <c r="C217" s="7"/>
      <c r="D217" s="217"/>
      <c r="E217" s="10"/>
      <c r="F217" s="49"/>
      <c r="G217" s="7"/>
      <c r="H217" s="9"/>
      <c r="I217" s="7"/>
      <c r="J217" s="7"/>
      <c r="K217" s="23"/>
      <c r="L217" s="45" t="str">
        <f t="shared" si="15"/>
        <v xml:space="preserve"> </v>
      </c>
      <c r="M217" s="45" t="str">
        <f t="shared" si="16"/>
        <v xml:space="preserve"> </v>
      </c>
      <c r="N217" s="14" t="str">
        <f t="shared" si="17"/>
        <v xml:space="preserve"> </v>
      </c>
    </row>
    <row r="218" spans="2:14" ht="20.100000000000001" customHeight="1" x14ac:dyDescent="0.3">
      <c r="B218" s="11">
        <v>208</v>
      </c>
      <c r="C218" s="7"/>
      <c r="D218" s="217"/>
      <c r="E218" s="10"/>
      <c r="F218" s="49"/>
      <c r="G218" s="7"/>
      <c r="H218" s="9"/>
      <c r="I218" s="7"/>
      <c r="J218" s="7"/>
      <c r="K218" s="23"/>
      <c r="L218" s="45" t="str">
        <f t="shared" si="15"/>
        <v xml:space="preserve"> </v>
      </c>
      <c r="M218" s="45" t="str">
        <f t="shared" si="16"/>
        <v xml:space="preserve"> </v>
      </c>
      <c r="N218" s="14" t="str">
        <f t="shared" si="17"/>
        <v xml:space="preserve"> </v>
      </c>
    </row>
    <row r="219" spans="2:14" ht="20.100000000000001" customHeight="1" x14ac:dyDescent="0.3">
      <c r="B219" s="11">
        <v>209</v>
      </c>
      <c r="C219" s="7"/>
      <c r="D219" s="217"/>
      <c r="E219" s="10"/>
      <c r="F219" s="49"/>
      <c r="G219" s="7"/>
      <c r="H219" s="9"/>
      <c r="I219" s="7"/>
      <c r="J219" s="7"/>
      <c r="K219" s="23"/>
      <c r="L219" s="45" t="str">
        <f t="shared" si="15"/>
        <v xml:space="preserve"> </v>
      </c>
      <c r="M219" s="45" t="str">
        <f t="shared" si="16"/>
        <v xml:space="preserve"> </v>
      </c>
      <c r="N219" s="14" t="str">
        <f t="shared" si="17"/>
        <v xml:space="preserve"> </v>
      </c>
    </row>
    <row r="220" spans="2:14" ht="20.100000000000001" customHeight="1" x14ac:dyDescent="0.3">
      <c r="B220" s="11">
        <v>210</v>
      </c>
      <c r="C220" s="7"/>
      <c r="D220" s="217"/>
      <c r="E220" s="10"/>
      <c r="F220" s="49"/>
      <c r="G220" s="7"/>
      <c r="H220" s="9"/>
      <c r="I220" s="7"/>
      <c r="J220" s="7"/>
      <c r="K220" s="23"/>
      <c r="L220" s="45" t="str">
        <f t="shared" si="15"/>
        <v xml:space="preserve"> </v>
      </c>
      <c r="M220" s="45" t="str">
        <f t="shared" si="16"/>
        <v xml:space="preserve"> </v>
      </c>
      <c r="N220" s="14" t="str">
        <f t="shared" si="17"/>
        <v xml:space="preserve"> </v>
      </c>
    </row>
    <row r="221" spans="2:14" ht="20.100000000000001" customHeight="1" x14ac:dyDescent="0.3">
      <c r="B221" s="11">
        <v>211</v>
      </c>
      <c r="C221" s="7"/>
      <c r="D221" s="217"/>
      <c r="E221" s="10"/>
      <c r="F221" s="49"/>
      <c r="G221" s="7"/>
      <c r="H221" s="9"/>
      <c r="I221" s="7"/>
      <c r="J221" s="7"/>
      <c r="K221" s="23"/>
      <c r="L221" s="45" t="str">
        <f t="shared" si="15"/>
        <v xml:space="preserve"> </v>
      </c>
      <c r="M221" s="45" t="str">
        <f t="shared" si="16"/>
        <v xml:space="preserve"> </v>
      </c>
      <c r="N221" s="14" t="str">
        <f t="shared" si="17"/>
        <v xml:space="preserve"> </v>
      </c>
    </row>
    <row r="222" spans="2:14" ht="20.100000000000001" customHeight="1" x14ac:dyDescent="0.3">
      <c r="B222" s="11">
        <v>212</v>
      </c>
      <c r="C222" s="7"/>
      <c r="D222" s="217"/>
      <c r="E222" s="10"/>
      <c r="F222" s="49"/>
      <c r="G222" s="7"/>
      <c r="H222" s="9"/>
      <c r="I222" s="7"/>
      <c r="J222" s="7"/>
      <c r="K222" s="23"/>
      <c r="L222" s="45" t="str">
        <f t="shared" si="15"/>
        <v xml:space="preserve"> </v>
      </c>
      <c r="M222" s="45" t="str">
        <f t="shared" si="16"/>
        <v xml:space="preserve"> </v>
      </c>
      <c r="N222" s="14" t="str">
        <f t="shared" si="17"/>
        <v xml:space="preserve"> </v>
      </c>
    </row>
    <row r="223" spans="2:14" ht="20.100000000000001" customHeight="1" x14ac:dyDescent="0.3">
      <c r="B223" s="11">
        <v>213</v>
      </c>
      <c r="C223" s="7"/>
      <c r="D223" s="217"/>
      <c r="E223" s="10"/>
      <c r="F223" s="49"/>
      <c r="G223" s="7"/>
      <c r="H223" s="9"/>
      <c r="I223" s="7"/>
      <c r="J223" s="7"/>
      <c r="K223" s="23"/>
      <c r="L223" s="45" t="str">
        <f t="shared" si="15"/>
        <v xml:space="preserve"> </v>
      </c>
      <c r="M223" s="45" t="str">
        <f t="shared" si="16"/>
        <v xml:space="preserve"> </v>
      </c>
      <c r="N223" s="14" t="str">
        <f t="shared" si="17"/>
        <v xml:space="preserve"> </v>
      </c>
    </row>
    <row r="224" spans="2:14" ht="20.100000000000001" customHeight="1" x14ac:dyDescent="0.3">
      <c r="B224" s="11">
        <v>214</v>
      </c>
      <c r="C224" s="7"/>
      <c r="D224" s="217"/>
      <c r="E224" s="10"/>
      <c r="F224" s="49"/>
      <c r="G224" s="7"/>
      <c r="H224" s="9"/>
      <c r="I224" s="7"/>
      <c r="J224" s="7"/>
      <c r="K224" s="23"/>
      <c r="L224" s="45" t="str">
        <f t="shared" si="15"/>
        <v xml:space="preserve"> </v>
      </c>
      <c r="M224" s="45" t="str">
        <f t="shared" si="16"/>
        <v xml:space="preserve"> </v>
      </c>
      <c r="N224" s="14" t="str">
        <f t="shared" si="17"/>
        <v xml:space="preserve"> </v>
      </c>
    </row>
    <row r="225" spans="2:14" ht="20.100000000000001" customHeight="1" x14ac:dyDescent="0.3">
      <c r="B225" s="11">
        <v>215</v>
      </c>
      <c r="C225" s="7"/>
      <c r="D225" s="217"/>
      <c r="E225" s="10"/>
      <c r="F225" s="49"/>
      <c r="G225" s="7"/>
      <c r="H225" s="9"/>
      <c r="I225" s="7"/>
      <c r="J225" s="7"/>
      <c r="K225" s="23"/>
      <c r="L225" s="45" t="str">
        <f t="shared" si="15"/>
        <v xml:space="preserve"> </v>
      </c>
      <c r="M225" s="45" t="str">
        <f t="shared" si="16"/>
        <v xml:space="preserve"> </v>
      </c>
      <c r="N225" s="14" t="str">
        <f t="shared" si="17"/>
        <v xml:space="preserve"> </v>
      </c>
    </row>
    <row r="226" spans="2:14" ht="20.100000000000001" customHeight="1" x14ac:dyDescent="0.3">
      <c r="B226" s="11">
        <v>216</v>
      </c>
      <c r="C226" s="7"/>
      <c r="D226" s="217"/>
      <c r="E226" s="10"/>
      <c r="F226" s="49"/>
      <c r="G226" s="7"/>
      <c r="H226" s="9"/>
      <c r="I226" s="7"/>
      <c r="J226" s="7"/>
      <c r="K226" s="23"/>
      <c r="L226" s="45" t="str">
        <f t="shared" si="15"/>
        <v xml:space="preserve"> </v>
      </c>
      <c r="M226" s="45" t="str">
        <f t="shared" si="16"/>
        <v xml:space="preserve"> </v>
      </c>
      <c r="N226" s="14" t="str">
        <f t="shared" si="17"/>
        <v xml:space="preserve"> </v>
      </c>
    </row>
    <row r="227" spans="2:14" ht="20.100000000000001" customHeight="1" x14ac:dyDescent="0.3">
      <c r="B227" s="11">
        <v>217</v>
      </c>
      <c r="C227" s="7"/>
      <c r="D227" s="217"/>
      <c r="E227" s="10"/>
      <c r="F227" s="49"/>
      <c r="G227" s="7"/>
      <c r="H227" s="9"/>
      <c r="I227" s="7"/>
      <c r="J227" s="7"/>
      <c r="K227" s="23"/>
      <c r="L227" s="45" t="str">
        <f t="shared" si="15"/>
        <v xml:space="preserve"> </v>
      </c>
      <c r="M227" s="45" t="str">
        <f t="shared" si="16"/>
        <v xml:space="preserve"> </v>
      </c>
      <c r="N227" s="14" t="str">
        <f t="shared" si="17"/>
        <v xml:space="preserve"> </v>
      </c>
    </row>
    <row r="228" spans="2:14" ht="20.100000000000001" customHeight="1" x14ac:dyDescent="0.3">
      <c r="B228" s="11">
        <v>218</v>
      </c>
      <c r="C228" s="7"/>
      <c r="D228" s="217"/>
      <c r="E228" s="10"/>
      <c r="F228" s="49"/>
      <c r="G228" s="7"/>
      <c r="H228" s="9"/>
      <c r="I228" s="7"/>
      <c r="J228" s="7"/>
      <c r="K228" s="23"/>
      <c r="L228" s="45" t="str">
        <f t="shared" si="15"/>
        <v xml:space="preserve"> </v>
      </c>
      <c r="M228" s="45" t="str">
        <f t="shared" si="16"/>
        <v xml:space="preserve"> </v>
      </c>
      <c r="N228" s="14" t="str">
        <f t="shared" si="17"/>
        <v xml:space="preserve"> </v>
      </c>
    </row>
    <row r="229" spans="2:14" ht="20.100000000000001" customHeight="1" x14ac:dyDescent="0.3">
      <c r="B229" s="11">
        <v>219</v>
      </c>
      <c r="C229" s="7"/>
      <c r="D229" s="217"/>
      <c r="E229" s="10"/>
      <c r="F229" s="49"/>
      <c r="G229" s="7"/>
      <c r="H229" s="9"/>
      <c r="I229" s="7"/>
      <c r="J229" s="7"/>
      <c r="K229" s="23"/>
      <c r="L229" s="45" t="str">
        <f t="shared" si="15"/>
        <v xml:space="preserve"> </v>
      </c>
      <c r="M229" s="45" t="str">
        <f t="shared" si="16"/>
        <v xml:space="preserve"> </v>
      </c>
      <c r="N229" s="14" t="str">
        <f t="shared" si="17"/>
        <v xml:space="preserve"> </v>
      </c>
    </row>
    <row r="230" spans="2:14" ht="20.100000000000001" customHeight="1" x14ac:dyDescent="0.3">
      <c r="B230" s="11">
        <v>220</v>
      </c>
      <c r="C230" s="7"/>
      <c r="D230" s="217"/>
      <c r="E230" s="10"/>
      <c r="F230" s="49"/>
      <c r="G230" s="7"/>
      <c r="H230" s="9"/>
      <c r="I230" s="7"/>
      <c r="J230" s="7"/>
      <c r="K230" s="23"/>
      <c r="L230" s="45" t="str">
        <f t="shared" si="15"/>
        <v xml:space="preserve"> </v>
      </c>
      <c r="M230" s="45" t="str">
        <f t="shared" si="16"/>
        <v xml:space="preserve"> </v>
      </c>
      <c r="N230" s="14" t="str">
        <f t="shared" si="17"/>
        <v xml:space="preserve"> </v>
      </c>
    </row>
    <row r="231" spans="2:14" ht="20.100000000000001" customHeight="1" x14ac:dyDescent="0.3">
      <c r="B231" s="11">
        <v>221</v>
      </c>
      <c r="C231" s="7"/>
      <c r="D231" s="217"/>
      <c r="E231" s="10"/>
      <c r="F231" s="49"/>
      <c r="G231" s="7"/>
      <c r="H231" s="9"/>
      <c r="I231" s="7"/>
      <c r="J231" s="7"/>
      <c r="K231" s="23"/>
      <c r="L231" s="45" t="str">
        <f t="shared" si="15"/>
        <v xml:space="preserve"> </v>
      </c>
      <c r="M231" s="45" t="str">
        <f t="shared" si="16"/>
        <v xml:space="preserve"> </v>
      </c>
      <c r="N231" s="14" t="str">
        <f t="shared" si="17"/>
        <v xml:space="preserve"> </v>
      </c>
    </row>
    <row r="232" spans="2:14" ht="20.100000000000001" customHeight="1" x14ac:dyDescent="0.3">
      <c r="B232" s="11">
        <v>222</v>
      </c>
      <c r="C232" s="7"/>
      <c r="D232" s="217"/>
      <c r="E232" s="10"/>
      <c r="F232" s="49"/>
      <c r="G232" s="7"/>
      <c r="H232" s="9"/>
      <c r="I232" s="7"/>
      <c r="J232" s="7"/>
      <c r="K232" s="23"/>
      <c r="L232" s="45" t="str">
        <f t="shared" si="15"/>
        <v xml:space="preserve"> </v>
      </c>
      <c r="M232" s="45" t="str">
        <f t="shared" si="16"/>
        <v xml:space="preserve"> </v>
      </c>
      <c r="N232" s="14" t="str">
        <f t="shared" si="17"/>
        <v xml:space="preserve"> </v>
      </c>
    </row>
    <row r="233" spans="2:14" ht="20.100000000000001" customHeight="1" x14ac:dyDescent="0.3">
      <c r="B233" s="11">
        <v>223</v>
      </c>
      <c r="C233" s="7"/>
      <c r="D233" s="217"/>
      <c r="E233" s="10"/>
      <c r="F233" s="49"/>
      <c r="G233" s="7"/>
      <c r="H233" s="9"/>
      <c r="I233" s="7"/>
      <c r="J233" s="7"/>
      <c r="K233" s="23"/>
      <c r="L233" s="45" t="str">
        <f t="shared" si="15"/>
        <v xml:space="preserve"> </v>
      </c>
      <c r="M233" s="45" t="str">
        <f t="shared" si="16"/>
        <v xml:space="preserve"> </v>
      </c>
      <c r="N233" s="14" t="str">
        <f t="shared" si="17"/>
        <v xml:space="preserve"> </v>
      </c>
    </row>
    <row r="234" spans="2:14" ht="20.100000000000001" customHeight="1" x14ac:dyDescent="0.3">
      <c r="B234" s="11">
        <v>224</v>
      </c>
      <c r="C234" s="7"/>
      <c r="D234" s="217"/>
      <c r="E234" s="10"/>
      <c r="F234" s="49"/>
      <c r="G234" s="7"/>
      <c r="H234" s="9"/>
      <c r="I234" s="7"/>
      <c r="J234" s="7"/>
      <c r="K234" s="23"/>
      <c r="L234" s="45" t="str">
        <f t="shared" si="15"/>
        <v xml:space="preserve"> </v>
      </c>
      <c r="M234" s="45" t="str">
        <f t="shared" si="16"/>
        <v xml:space="preserve"> </v>
      </c>
      <c r="N234" s="14" t="str">
        <f t="shared" si="17"/>
        <v xml:space="preserve"> </v>
      </c>
    </row>
    <row r="235" spans="2:14" ht="20.100000000000001" customHeight="1" x14ac:dyDescent="0.3">
      <c r="B235" s="11">
        <v>225</v>
      </c>
      <c r="C235" s="7"/>
      <c r="D235" s="217"/>
      <c r="E235" s="10"/>
      <c r="F235" s="49"/>
      <c r="G235" s="7"/>
      <c r="H235" s="9"/>
      <c r="I235" s="7"/>
      <c r="J235" s="7"/>
      <c r="K235" s="23"/>
      <c r="L235" s="45" t="str">
        <f t="shared" si="15"/>
        <v xml:space="preserve"> </v>
      </c>
      <c r="M235" s="45" t="str">
        <f t="shared" si="16"/>
        <v xml:space="preserve"> </v>
      </c>
      <c r="N235" s="14" t="str">
        <f t="shared" si="17"/>
        <v xml:space="preserve"> </v>
      </c>
    </row>
    <row r="236" spans="2:14" ht="20.100000000000001" customHeight="1" x14ac:dyDescent="0.3">
      <c r="B236" s="11">
        <v>226</v>
      </c>
      <c r="C236" s="7"/>
      <c r="D236" s="217"/>
      <c r="E236" s="10"/>
      <c r="F236" s="49"/>
      <c r="G236" s="7"/>
      <c r="H236" s="9"/>
      <c r="I236" s="7"/>
      <c r="J236" s="7"/>
      <c r="K236" s="23"/>
      <c r="L236" s="45" t="str">
        <f t="shared" si="15"/>
        <v xml:space="preserve"> </v>
      </c>
      <c r="M236" s="45" t="str">
        <f t="shared" si="16"/>
        <v xml:space="preserve"> </v>
      </c>
      <c r="N236" s="14" t="str">
        <f t="shared" si="17"/>
        <v xml:space="preserve"> </v>
      </c>
    </row>
    <row r="237" spans="2:14" ht="20.100000000000001" customHeight="1" x14ac:dyDescent="0.3">
      <c r="B237" s="11">
        <v>227</v>
      </c>
      <c r="C237" s="7"/>
      <c r="D237" s="217"/>
      <c r="E237" s="10"/>
      <c r="F237" s="49"/>
      <c r="G237" s="7"/>
      <c r="H237" s="9"/>
      <c r="I237" s="7"/>
      <c r="J237" s="7"/>
      <c r="K237" s="23"/>
      <c r="L237" s="45" t="str">
        <f t="shared" si="15"/>
        <v xml:space="preserve"> </v>
      </c>
      <c r="M237" s="45" t="str">
        <f t="shared" si="16"/>
        <v xml:space="preserve"> </v>
      </c>
      <c r="N237" s="14" t="str">
        <f t="shared" si="17"/>
        <v xml:space="preserve"> </v>
      </c>
    </row>
    <row r="238" spans="2:14" ht="20.100000000000001" customHeight="1" x14ac:dyDescent="0.3">
      <c r="B238" s="11">
        <v>228</v>
      </c>
      <c r="C238" s="7"/>
      <c r="D238" s="217"/>
      <c r="E238" s="10"/>
      <c r="F238" s="49"/>
      <c r="G238" s="7"/>
      <c r="H238" s="9"/>
      <c r="I238" s="7"/>
      <c r="J238" s="7"/>
      <c r="K238" s="23"/>
      <c r="L238" s="45" t="str">
        <f t="shared" si="15"/>
        <v xml:space="preserve"> </v>
      </c>
      <c r="M238" s="45" t="str">
        <f t="shared" si="16"/>
        <v xml:space="preserve"> </v>
      </c>
      <c r="N238" s="14" t="str">
        <f t="shared" si="17"/>
        <v xml:space="preserve"> </v>
      </c>
    </row>
    <row r="239" spans="2:14" ht="20.100000000000001" customHeight="1" x14ac:dyDescent="0.3">
      <c r="B239" s="11">
        <v>229</v>
      </c>
      <c r="C239" s="7"/>
      <c r="D239" s="217"/>
      <c r="E239" s="10"/>
      <c r="F239" s="49"/>
      <c r="G239" s="7"/>
      <c r="H239" s="9"/>
      <c r="I239" s="7"/>
      <c r="J239" s="7"/>
      <c r="K239" s="23"/>
      <c r="L239" s="45" t="str">
        <f t="shared" si="15"/>
        <v xml:space="preserve"> </v>
      </c>
      <c r="M239" s="45" t="str">
        <f t="shared" si="16"/>
        <v xml:space="preserve"> </v>
      </c>
      <c r="N239" s="14" t="str">
        <f t="shared" si="17"/>
        <v xml:space="preserve"> </v>
      </c>
    </row>
    <row r="240" spans="2:14" ht="20.100000000000001" customHeight="1" x14ac:dyDescent="0.3">
      <c r="B240" s="11">
        <v>230</v>
      </c>
      <c r="C240" s="7"/>
      <c r="D240" s="217"/>
      <c r="E240" s="10"/>
      <c r="F240" s="49"/>
      <c r="G240" s="7"/>
      <c r="H240" s="9"/>
      <c r="I240" s="7"/>
      <c r="J240" s="7"/>
      <c r="K240" s="23"/>
      <c r="L240" s="45" t="str">
        <f t="shared" si="15"/>
        <v xml:space="preserve"> </v>
      </c>
      <c r="M240" s="45" t="str">
        <f t="shared" si="16"/>
        <v xml:space="preserve"> </v>
      </c>
      <c r="N240" s="14" t="str">
        <f t="shared" si="17"/>
        <v xml:space="preserve"> </v>
      </c>
    </row>
    <row r="241" spans="2:14" ht="20.100000000000001" customHeight="1" x14ac:dyDescent="0.3">
      <c r="B241" s="11">
        <v>231</v>
      </c>
      <c r="C241" s="7"/>
      <c r="D241" s="217"/>
      <c r="E241" s="10"/>
      <c r="F241" s="49"/>
      <c r="G241" s="7"/>
      <c r="H241" s="9"/>
      <c r="I241" s="7"/>
      <c r="J241" s="7"/>
      <c r="K241" s="23"/>
      <c r="L241" s="45" t="str">
        <f t="shared" ref="L241:L304" si="18">IF(K241/1024 &gt;1,K241/1024," ")</f>
        <v xml:space="preserve"> </v>
      </c>
      <c r="M241" s="45" t="str">
        <f t="shared" ref="M241:M304" si="19">IF(K241/1048576 &gt;1,K241/1048576," ")</f>
        <v xml:space="preserve"> </v>
      </c>
      <c r="N241" s="14" t="str">
        <f t="shared" ref="N241:N304" si="20">IF(K241&gt;999999999,K241/1073741824," ")</f>
        <v xml:space="preserve"> </v>
      </c>
    </row>
    <row r="242" spans="2:14" ht="20.100000000000001" customHeight="1" x14ac:dyDescent="0.3">
      <c r="B242" s="11">
        <v>232</v>
      </c>
      <c r="C242" s="7"/>
      <c r="D242" s="217"/>
      <c r="E242" s="10"/>
      <c r="F242" s="49"/>
      <c r="G242" s="7"/>
      <c r="H242" s="9"/>
      <c r="I242" s="7"/>
      <c r="J242" s="7"/>
      <c r="K242" s="23"/>
      <c r="L242" s="45" t="str">
        <f t="shared" si="18"/>
        <v xml:space="preserve"> </v>
      </c>
      <c r="M242" s="45" t="str">
        <f t="shared" si="19"/>
        <v xml:space="preserve"> </v>
      </c>
      <c r="N242" s="14" t="str">
        <f t="shared" si="20"/>
        <v xml:space="preserve"> </v>
      </c>
    </row>
    <row r="243" spans="2:14" ht="20.100000000000001" customHeight="1" x14ac:dyDescent="0.3">
      <c r="B243" s="11">
        <v>233</v>
      </c>
      <c r="C243" s="7"/>
      <c r="D243" s="217"/>
      <c r="E243" s="10"/>
      <c r="F243" s="49"/>
      <c r="G243" s="7"/>
      <c r="H243" s="9"/>
      <c r="I243" s="7"/>
      <c r="J243" s="7"/>
      <c r="K243" s="23"/>
      <c r="L243" s="45" t="str">
        <f t="shared" si="18"/>
        <v xml:space="preserve"> </v>
      </c>
      <c r="M243" s="45" t="str">
        <f t="shared" si="19"/>
        <v xml:space="preserve"> </v>
      </c>
      <c r="N243" s="14" t="str">
        <f t="shared" si="20"/>
        <v xml:space="preserve"> </v>
      </c>
    </row>
    <row r="244" spans="2:14" ht="20.100000000000001" customHeight="1" x14ac:dyDescent="0.3">
      <c r="B244" s="11">
        <v>234</v>
      </c>
      <c r="C244" s="7"/>
      <c r="D244" s="217"/>
      <c r="E244" s="10"/>
      <c r="F244" s="49"/>
      <c r="G244" s="7"/>
      <c r="H244" s="9"/>
      <c r="I244" s="7"/>
      <c r="J244" s="7"/>
      <c r="K244" s="23"/>
      <c r="L244" s="45" t="str">
        <f t="shared" si="18"/>
        <v xml:space="preserve"> </v>
      </c>
      <c r="M244" s="45" t="str">
        <f t="shared" si="19"/>
        <v xml:space="preserve"> </v>
      </c>
      <c r="N244" s="14" t="str">
        <f t="shared" si="20"/>
        <v xml:space="preserve"> </v>
      </c>
    </row>
    <row r="245" spans="2:14" ht="20.100000000000001" customHeight="1" x14ac:dyDescent="0.3">
      <c r="B245" s="11">
        <v>235</v>
      </c>
      <c r="C245" s="7"/>
      <c r="D245" s="217"/>
      <c r="E245" s="10"/>
      <c r="F245" s="49"/>
      <c r="G245" s="7"/>
      <c r="H245" s="9"/>
      <c r="I245" s="7"/>
      <c r="J245" s="7"/>
      <c r="K245" s="23"/>
      <c r="L245" s="45" t="str">
        <f t="shared" si="18"/>
        <v xml:space="preserve"> </v>
      </c>
      <c r="M245" s="45" t="str">
        <f t="shared" si="19"/>
        <v xml:space="preserve"> </v>
      </c>
      <c r="N245" s="14" t="str">
        <f t="shared" si="20"/>
        <v xml:space="preserve"> </v>
      </c>
    </row>
    <row r="246" spans="2:14" ht="20.100000000000001" customHeight="1" x14ac:dyDescent="0.3">
      <c r="B246" s="11">
        <v>236</v>
      </c>
      <c r="C246" s="7"/>
      <c r="D246" s="217"/>
      <c r="E246" s="10"/>
      <c r="F246" s="49"/>
      <c r="G246" s="7"/>
      <c r="H246" s="9"/>
      <c r="I246" s="7"/>
      <c r="J246" s="7"/>
      <c r="K246" s="23"/>
      <c r="L246" s="45" t="str">
        <f t="shared" si="18"/>
        <v xml:space="preserve"> </v>
      </c>
      <c r="M246" s="45" t="str">
        <f t="shared" si="19"/>
        <v xml:space="preserve"> </v>
      </c>
      <c r="N246" s="14" t="str">
        <f t="shared" si="20"/>
        <v xml:space="preserve"> </v>
      </c>
    </row>
    <row r="247" spans="2:14" ht="20.100000000000001" customHeight="1" x14ac:dyDescent="0.3">
      <c r="B247" s="11">
        <v>237</v>
      </c>
      <c r="C247" s="7"/>
      <c r="D247" s="217"/>
      <c r="E247" s="10"/>
      <c r="F247" s="49"/>
      <c r="G247" s="7"/>
      <c r="H247" s="9"/>
      <c r="I247" s="7"/>
      <c r="J247" s="7"/>
      <c r="K247" s="23"/>
      <c r="L247" s="45" t="str">
        <f t="shared" si="18"/>
        <v xml:space="preserve"> </v>
      </c>
      <c r="M247" s="45" t="str">
        <f t="shared" si="19"/>
        <v xml:space="preserve"> </v>
      </c>
      <c r="N247" s="14" t="str">
        <f t="shared" si="20"/>
        <v xml:space="preserve"> </v>
      </c>
    </row>
    <row r="248" spans="2:14" ht="20.100000000000001" customHeight="1" x14ac:dyDescent="0.3">
      <c r="B248" s="11">
        <v>238</v>
      </c>
      <c r="C248" s="7"/>
      <c r="D248" s="217"/>
      <c r="E248" s="10"/>
      <c r="F248" s="49"/>
      <c r="G248" s="7"/>
      <c r="H248" s="9"/>
      <c r="I248" s="7"/>
      <c r="J248" s="7"/>
      <c r="K248" s="23"/>
      <c r="L248" s="45" t="str">
        <f t="shared" si="18"/>
        <v xml:space="preserve"> </v>
      </c>
      <c r="M248" s="45" t="str">
        <f t="shared" si="19"/>
        <v xml:space="preserve"> </v>
      </c>
      <c r="N248" s="14" t="str">
        <f t="shared" si="20"/>
        <v xml:space="preserve"> </v>
      </c>
    </row>
    <row r="249" spans="2:14" ht="20.100000000000001" customHeight="1" x14ac:dyDescent="0.3">
      <c r="B249" s="11">
        <v>239</v>
      </c>
      <c r="C249" s="7"/>
      <c r="D249" s="217"/>
      <c r="E249" s="10"/>
      <c r="F249" s="49"/>
      <c r="G249" s="7"/>
      <c r="H249" s="9"/>
      <c r="I249" s="7"/>
      <c r="J249" s="7"/>
      <c r="K249" s="23"/>
      <c r="L249" s="45" t="str">
        <f t="shared" si="18"/>
        <v xml:space="preserve"> </v>
      </c>
      <c r="M249" s="45" t="str">
        <f t="shared" si="19"/>
        <v xml:space="preserve"> </v>
      </c>
      <c r="N249" s="14" t="str">
        <f t="shared" si="20"/>
        <v xml:space="preserve"> </v>
      </c>
    </row>
    <row r="250" spans="2:14" ht="20.100000000000001" customHeight="1" x14ac:dyDescent="0.3">
      <c r="B250" s="11">
        <v>240</v>
      </c>
      <c r="C250" s="7"/>
      <c r="D250" s="217"/>
      <c r="E250" s="10"/>
      <c r="F250" s="49"/>
      <c r="G250" s="7"/>
      <c r="H250" s="9"/>
      <c r="I250" s="7"/>
      <c r="J250" s="7"/>
      <c r="K250" s="23"/>
      <c r="L250" s="45" t="str">
        <f t="shared" si="18"/>
        <v xml:space="preserve"> </v>
      </c>
      <c r="M250" s="45" t="str">
        <f t="shared" si="19"/>
        <v xml:space="preserve"> </v>
      </c>
      <c r="N250" s="14" t="str">
        <f t="shared" si="20"/>
        <v xml:space="preserve"> </v>
      </c>
    </row>
    <row r="251" spans="2:14" ht="20.100000000000001" customHeight="1" x14ac:dyDescent="0.3">
      <c r="B251" s="11">
        <v>241</v>
      </c>
      <c r="C251" s="7"/>
      <c r="D251" s="217"/>
      <c r="E251" s="10"/>
      <c r="F251" s="49"/>
      <c r="G251" s="7"/>
      <c r="H251" s="9"/>
      <c r="I251" s="7"/>
      <c r="J251" s="7"/>
      <c r="K251" s="23"/>
      <c r="L251" s="45" t="str">
        <f t="shared" si="18"/>
        <v xml:space="preserve"> </v>
      </c>
      <c r="M251" s="45" t="str">
        <f t="shared" si="19"/>
        <v xml:space="preserve"> </v>
      </c>
      <c r="N251" s="14" t="str">
        <f t="shared" si="20"/>
        <v xml:space="preserve"> </v>
      </c>
    </row>
    <row r="252" spans="2:14" ht="20.100000000000001" customHeight="1" x14ac:dyDescent="0.3">
      <c r="B252" s="11">
        <v>242</v>
      </c>
      <c r="C252" s="7"/>
      <c r="D252" s="217"/>
      <c r="E252" s="10"/>
      <c r="F252" s="49"/>
      <c r="G252" s="7"/>
      <c r="H252" s="9"/>
      <c r="I252" s="7"/>
      <c r="J252" s="7"/>
      <c r="K252" s="23"/>
      <c r="L252" s="45" t="str">
        <f t="shared" si="18"/>
        <v xml:space="preserve"> </v>
      </c>
      <c r="M252" s="45" t="str">
        <f t="shared" si="19"/>
        <v xml:space="preserve"> </v>
      </c>
      <c r="N252" s="14" t="str">
        <f t="shared" si="20"/>
        <v xml:space="preserve"> </v>
      </c>
    </row>
    <row r="253" spans="2:14" ht="20.100000000000001" customHeight="1" x14ac:dyDescent="0.3">
      <c r="B253" s="11">
        <v>243</v>
      </c>
      <c r="C253" s="7"/>
      <c r="D253" s="217"/>
      <c r="E253" s="10"/>
      <c r="F253" s="49"/>
      <c r="G253" s="7"/>
      <c r="H253" s="9"/>
      <c r="I253" s="7"/>
      <c r="J253" s="7"/>
      <c r="K253" s="23"/>
      <c r="L253" s="45" t="str">
        <f t="shared" si="18"/>
        <v xml:space="preserve"> </v>
      </c>
      <c r="M253" s="45" t="str">
        <f t="shared" si="19"/>
        <v xml:space="preserve"> </v>
      </c>
      <c r="N253" s="14" t="str">
        <f t="shared" si="20"/>
        <v xml:space="preserve"> </v>
      </c>
    </row>
    <row r="254" spans="2:14" ht="20.100000000000001" customHeight="1" x14ac:dyDescent="0.3">
      <c r="B254" s="11">
        <v>244</v>
      </c>
      <c r="C254" s="7"/>
      <c r="D254" s="217"/>
      <c r="E254" s="10"/>
      <c r="F254" s="49"/>
      <c r="G254" s="7"/>
      <c r="H254" s="9"/>
      <c r="I254" s="7"/>
      <c r="J254" s="7"/>
      <c r="K254" s="23"/>
      <c r="L254" s="45" t="str">
        <f t="shared" si="18"/>
        <v xml:space="preserve"> </v>
      </c>
      <c r="M254" s="45" t="str">
        <f t="shared" si="19"/>
        <v xml:space="preserve"> </v>
      </c>
      <c r="N254" s="14" t="str">
        <f t="shared" si="20"/>
        <v xml:space="preserve"> </v>
      </c>
    </row>
    <row r="255" spans="2:14" ht="20.100000000000001" customHeight="1" x14ac:dyDescent="0.3">
      <c r="B255" s="11">
        <v>245</v>
      </c>
      <c r="C255" s="7"/>
      <c r="D255" s="217"/>
      <c r="E255" s="10"/>
      <c r="F255" s="49"/>
      <c r="G255" s="7"/>
      <c r="H255" s="9"/>
      <c r="I255" s="7"/>
      <c r="J255" s="7"/>
      <c r="K255" s="23"/>
      <c r="L255" s="45" t="str">
        <f t="shared" si="18"/>
        <v xml:space="preserve"> </v>
      </c>
      <c r="M255" s="45" t="str">
        <f t="shared" si="19"/>
        <v xml:space="preserve"> </v>
      </c>
      <c r="N255" s="14" t="str">
        <f t="shared" si="20"/>
        <v xml:space="preserve"> </v>
      </c>
    </row>
    <row r="256" spans="2:14" ht="20.100000000000001" customHeight="1" x14ac:dyDescent="0.3">
      <c r="B256" s="11">
        <v>246</v>
      </c>
      <c r="C256" s="7"/>
      <c r="D256" s="217"/>
      <c r="E256" s="10"/>
      <c r="F256" s="49"/>
      <c r="G256" s="7"/>
      <c r="H256" s="9"/>
      <c r="I256" s="7"/>
      <c r="J256" s="7"/>
      <c r="K256" s="23"/>
      <c r="L256" s="45" t="str">
        <f t="shared" si="18"/>
        <v xml:space="preserve"> </v>
      </c>
      <c r="M256" s="45" t="str">
        <f t="shared" si="19"/>
        <v xml:space="preserve"> </v>
      </c>
      <c r="N256" s="14" t="str">
        <f t="shared" si="20"/>
        <v xml:space="preserve"> </v>
      </c>
    </row>
    <row r="257" spans="2:14" ht="20.100000000000001" customHeight="1" x14ac:dyDescent="0.3">
      <c r="B257" s="11">
        <v>247</v>
      </c>
      <c r="C257" s="7"/>
      <c r="D257" s="217"/>
      <c r="E257" s="10"/>
      <c r="F257" s="49"/>
      <c r="G257" s="7"/>
      <c r="H257" s="9"/>
      <c r="I257" s="7"/>
      <c r="J257" s="7"/>
      <c r="K257" s="23"/>
      <c r="L257" s="45" t="str">
        <f t="shared" si="18"/>
        <v xml:space="preserve"> </v>
      </c>
      <c r="M257" s="45" t="str">
        <f t="shared" si="19"/>
        <v xml:space="preserve"> </v>
      </c>
      <c r="N257" s="14" t="str">
        <f t="shared" si="20"/>
        <v xml:space="preserve"> </v>
      </c>
    </row>
    <row r="258" spans="2:14" ht="20.100000000000001" customHeight="1" x14ac:dyDescent="0.3">
      <c r="B258" s="11">
        <v>248</v>
      </c>
      <c r="C258" s="7"/>
      <c r="D258" s="217"/>
      <c r="E258" s="10"/>
      <c r="F258" s="49"/>
      <c r="G258" s="7"/>
      <c r="H258" s="9"/>
      <c r="I258" s="7"/>
      <c r="J258" s="7"/>
      <c r="K258" s="23"/>
      <c r="L258" s="45" t="str">
        <f t="shared" si="18"/>
        <v xml:space="preserve"> </v>
      </c>
      <c r="M258" s="45" t="str">
        <f t="shared" si="19"/>
        <v xml:space="preserve"> </v>
      </c>
      <c r="N258" s="14" t="str">
        <f t="shared" si="20"/>
        <v xml:space="preserve"> </v>
      </c>
    </row>
    <row r="259" spans="2:14" ht="20.100000000000001" customHeight="1" x14ac:dyDescent="0.3">
      <c r="B259" s="11">
        <v>249</v>
      </c>
      <c r="C259" s="7"/>
      <c r="D259" s="217"/>
      <c r="E259" s="10"/>
      <c r="F259" s="49"/>
      <c r="G259" s="7"/>
      <c r="H259" s="9"/>
      <c r="I259" s="7"/>
      <c r="J259" s="7"/>
      <c r="K259" s="23"/>
      <c r="L259" s="45" t="str">
        <f t="shared" si="18"/>
        <v xml:space="preserve"> </v>
      </c>
      <c r="M259" s="45" t="str">
        <f t="shared" si="19"/>
        <v xml:space="preserve"> </v>
      </c>
      <c r="N259" s="14" t="str">
        <f t="shared" si="20"/>
        <v xml:space="preserve"> </v>
      </c>
    </row>
    <row r="260" spans="2:14" ht="20.100000000000001" customHeight="1" x14ac:dyDescent="0.3">
      <c r="B260" s="11">
        <v>250</v>
      </c>
      <c r="C260" s="7"/>
      <c r="D260" s="217"/>
      <c r="E260" s="10"/>
      <c r="F260" s="49"/>
      <c r="G260" s="7"/>
      <c r="H260" s="9"/>
      <c r="I260" s="7"/>
      <c r="J260" s="7"/>
      <c r="K260" s="23"/>
      <c r="L260" s="45" t="str">
        <f t="shared" si="18"/>
        <v xml:space="preserve"> </v>
      </c>
      <c r="M260" s="45" t="str">
        <f t="shared" si="19"/>
        <v xml:space="preserve"> </v>
      </c>
      <c r="N260" s="14" t="str">
        <f t="shared" si="20"/>
        <v xml:space="preserve"> </v>
      </c>
    </row>
    <row r="261" spans="2:14" ht="20.100000000000001" customHeight="1" x14ac:dyDescent="0.3">
      <c r="B261" s="11">
        <v>251</v>
      </c>
      <c r="C261" s="7"/>
      <c r="D261" s="217"/>
      <c r="E261" s="10"/>
      <c r="F261" s="49"/>
      <c r="G261" s="7"/>
      <c r="H261" s="9"/>
      <c r="I261" s="7"/>
      <c r="J261" s="7"/>
      <c r="K261" s="23"/>
      <c r="L261" s="45" t="str">
        <f t="shared" si="18"/>
        <v xml:space="preserve"> </v>
      </c>
      <c r="M261" s="45" t="str">
        <f t="shared" si="19"/>
        <v xml:space="preserve"> </v>
      </c>
      <c r="N261" s="14" t="str">
        <f t="shared" si="20"/>
        <v xml:space="preserve"> </v>
      </c>
    </row>
    <row r="262" spans="2:14" ht="20.100000000000001" customHeight="1" x14ac:dyDescent="0.3">
      <c r="B262" s="11">
        <v>252</v>
      </c>
      <c r="C262" s="7"/>
      <c r="D262" s="217"/>
      <c r="E262" s="10"/>
      <c r="F262" s="49"/>
      <c r="G262" s="7"/>
      <c r="H262" s="9"/>
      <c r="I262" s="7"/>
      <c r="J262" s="7"/>
      <c r="K262" s="23"/>
      <c r="L262" s="45" t="str">
        <f t="shared" si="18"/>
        <v xml:space="preserve"> </v>
      </c>
      <c r="M262" s="45" t="str">
        <f t="shared" si="19"/>
        <v xml:space="preserve"> </v>
      </c>
      <c r="N262" s="14" t="str">
        <f t="shared" si="20"/>
        <v xml:space="preserve"> </v>
      </c>
    </row>
    <row r="263" spans="2:14" ht="20.100000000000001" customHeight="1" x14ac:dyDescent="0.3">
      <c r="B263" s="11">
        <v>253</v>
      </c>
      <c r="C263" s="7"/>
      <c r="D263" s="217"/>
      <c r="E263" s="10"/>
      <c r="F263" s="49"/>
      <c r="G263" s="7"/>
      <c r="H263" s="9"/>
      <c r="I263" s="7"/>
      <c r="J263" s="7"/>
      <c r="K263" s="23"/>
      <c r="L263" s="45" t="str">
        <f t="shared" si="18"/>
        <v xml:space="preserve"> </v>
      </c>
      <c r="M263" s="45" t="str">
        <f t="shared" si="19"/>
        <v xml:space="preserve"> </v>
      </c>
      <c r="N263" s="14" t="str">
        <f t="shared" si="20"/>
        <v xml:space="preserve"> </v>
      </c>
    </row>
    <row r="264" spans="2:14" ht="20.100000000000001" customHeight="1" x14ac:dyDescent="0.3">
      <c r="B264" s="11">
        <v>254</v>
      </c>
      <c r="C264" s="7"/>
      <c r="D264" s="217"/>
      <c r="E264" s="10"/>
      <c r="F264" s="49"/>
      <c r="G264" s="7"/>
      <c r="H264" s="9"/>
      <c r="I264" s="7"/>
      <c r="J264" s="7"/>
      <c r="K264" s="23"/>
      <c r="L264" s="45" t="str">
        <f t="shared" si="18"/>
        <v xml:space="preserve"> </v>
      </c>
      <c r="M264" s="45" t="str">
        <f t="shared" si="19"/>
        <v xml:space="preserve"> </v>
      </c>
      <c r="N264" s="14" t="str">
        <f t="shared" si="20"/>
        <v xml:space="preserve"> </v>
      </c>
    </row>
    <row r="265" spans="2:14" ht="20.100000000000001" customHeight="1" x14ac:dyDescent="0.3">
      <c r="B265" s="11">
        <v>255</v>
      </c>
      <c r="C265" s="7"/>
      <c r="D265" s="217"/>
      <c r="E265" s="10"/>
      <c r="F265" s="49"/>
      <c r="G265" s="7"/>
      <c r="H265" s="9"/>
      <c r="I265" s="7"/>
      <c r="J265" s="7"/>
      <c r="K265" s="23"/>
      <c r="L265" s="45" t="str">
        <f t="shared" si="18"/>
        <v xml:space="preserve"> </v>
      </c>
      <c r="M265" s="45" t="str">
        <f t="shared" si="19"/>
        <v xml:space="preserve"> </v>
      </c>
      <c r="N265" s="14" t="str">
        <f t="shared" si="20"/>
        <v xml:space="preserve"> </v>
      </c>
    </row>
    <row r="266" spans="2:14" ht="20.100000000000001" customHeight="1" x14ac:dyDescent="0.3">
      <c r="B266" s="11">
        <v>256</v>
      </c>
      <c r="C266" s="7"/>
      <c r="D266" s="217"/>
      <c r="E266" s="10"/>
      <c r="F266" s="49"/>
      <c r="G266" s="7"/>
      <c r="H266" s="9"/>
      <c r="I266" s="7"/>
      <c r="J266" s="7"/>
      <c r="K266" s="23"/>
      <c r="L266" s="45" t="str">
        <f t="shared" si="18"/>
        <v xml:space="preserve"> </v>
      </c>
      <c r="M266" s="45" t="str">
        <f t="shared" si="19"/>
        <v xml:space="preserve"> </v>
      </c>
      <c r="N266" s="14" t="str">
        <f t="shared" si="20"/>
        <v xml:space="preserve"> </v>
      </c>
    </row>
    <row r="267" spans="2:14" ht="20.100000000000001" customHeight="1" x14ac:dyDescent="0.3">
      <c r="B267" s="11">
        <v>257</v>
      </c>
      <c r="C267" s="7"/>
      <c r="D267" s="217"/>
      <c r="E267" s="10"/>
      <c r="F267" s="49"/>
      <c r="G267" s="7"/>
      <c r="H267" s="9"/>
      <c r="I267" s="7"/>
      <c r="J267" s="7"/>
      <c r="K267" s="23"/>
      <c r="L267" s="45" t="str">
        <f t="shared" si="18"/>
        <v xml:space="preserve"> </v>
      </c>
      <c r="M267" s="45" t="str">
        <f t="shared" si="19"/>
        <v xml:space="preserve"> </v>
      </c>
      <c r="N267" s="14" t="str">
        <f t="shared" si="20"/>
        <v xml:space="preserve"> </v>
      </c>
    </row>
    <row r="268" spans="2:14" ht="20.100000000000001" customHeight="1" x14ac:dyDescent="0.3">
      <c r="B268" s="11">
        <v>258</v>
      </c>
      <c r="C268" s="7"/>
      <c r="D268" s="217"/>
      <c r="E268" s="10"/>
      <c r="F268" s="49"/>
      <c r="G268" s="7"/>
      <c r="H268" s="9"/>
      <c r="I268" s="7"/>
      <c r="J268" s="7"/>
      <c r="K268" s="23"/>
      <c r="L268" s="45" t="str">
        <f t="shared" si="18"/>
        <v xml:space="preserve"> </v>
      </c>
      <c r="M268" s="45" t="str">
        <f t="shared" si="19"/>
        <v xml:space="preserve"> </v>
      </c>
      <c r="N268" s="14" t="str">
        <f t="shared" si="20"/>
        <v xml:space="preserve"> </v>
      </c>
    </row>
    <row r="269" spans="2:14" ht="20.100000000000001" customHeight="1" x14ac:dyDescent="0.3">
      <c r="B269" s="11">
        <v>259</v>
      </c>
      <c r="C269" s="7"/>
      <c r="D269" s="217"/>
      <c r="E269" s="10"/>
      <c r="F269" s="49"/>
      <c r="G269" s="7"/>
      <c r="H269" s="9"/>
      <c r="I269" s="7"/>
      <c r="J269" s="7"/>
      <c r="K269" s="23"/>
      <c r="L269" s="45" t="str">
        <f t="shared" si="18"/>
        <v xml:space="preserve"> </v>
      </c>
      <c r="M269" s="45" t="str">
        <f t="shared" si="19"/>
        <v xml:space="preserve"> </v>
      </c>
      <c r="N269" s="14" t="str">
        <f t="shared" si="20"/>
        <v xml:space="preserve"> </v>
      </c>
    </row>
    <row r="270" spans="2:14" ht="20.100000000000001" customHeight="1" x14ac:dyDescent="0.3">
      <c r="B270" s="11">
        <v>260</v>
      </c>
      <c r="C270" s="7"/>
      <c r="D270" s="217"/>
      <c r="E270" s="10"/>
      <c r="F270" s="49"/>
      <c r="G270" s="7"/>
      <c r="H270" s="9"/>
      <c r="I270" s="7"/>
      <c r="J270" s="7"/>
      <c r="K270" s="23"/>
      <c r="L270" s="45" t="str">
        <f t="shared" si="18"/>
        <v xml:space="preserve"> </v>
      </c>
      <c r="M270" s="45" t="str">
        <f t="shared" si="19"/>
        <v xml:space="preserve"> </v>
      </c>
      <c r="N270" s="14" t="str">
        <f t="shared" si="20"/>
        <v xml:space="preserve"> </v>
      </c>
    </row>
    <row r="271" spans="2:14" ht="20.100000000000001" customHeight="1" x14ac:dyDescent="0.3">
      <c r="B271" s="11">
        <v>261</v>
      </c>
      <c r="C271" s="7"/>
      <c r="D271" s="217"/>
      <c r="E271" s="10"/>
      <c r="F271" s="49"/>
      <c r="G271" s="7"/>
      <c r="H271" s="9"/>
      <c r="I271" s="7"/>
      <c r="J271" s="7"/>
      <c r="K271" s="23"/>
      <c r="L271" s="45" t="str">
        <f t="shared" si="18"/>
        <v xml:space="preserve"> </v>
      </c>
      <c r="M271" s="45" t="str">
        <f t="shared" si="19"/>
        <v xml:space="preserve"> </v>
      </c>
      <c r="N271" s="14" t="str">
        <f t="shared" si="20"/>
        <v xml:space="preserve"> </v>
      </c>
    </row>
    <row r="272" spans="2:14" ht="20.100000000000001" customHeight="1" x14ac:dyDescent="0.3">
      <c r="B272" s="11">
        <v>262</v>
      </c>
      <c r="C272" s="7"/>
      <c r="D272" s="217"/>
      <c r="E272" s="10"/>
      <c r="F272" s="49"/>
      <c r="G272" s="7"/>
      <c r="H272" s="9"/>
      <c r="I272" s="7"/>
      <c r="J272" s="7"/>
      <c r="K272" s="23"/>
      <c r="L272" s="45" t="str">
        <f t="shared" si="18"/>
        <v xml:space="preserve"> </v>
      </c>
      <c r="M272" s="45" t="str">
        <f t="shared" si="19"/>
        <v xml:space="preserve"> </v>
      </c>
      <c r="N272" s="14" t="str">
        <f t="shared" si="20"/>
        <v xml:space="preserve"> </v>
      </c>
    </row>
    <row r="273" spans="2:14" ht="20.100000000000001" customHeight="1" x14ac:dyDescent="0.3">
      <c r="B273" s="11">
        <v>263</v>
      </c>
      <c r="C273" s="7"/>
      <c r="D273" s="217"/>
      <c r="E273" s="10"/>
      <c r="F273" s="49"/>
      <c r="G273" s="7"/>
      <c r="H273" s="9"/>
      <c r="I273" s="7"/>
      <c r="J273" s="7"/>
      <c r="K273" s="23"/>
      <c r="L273" s="45" t="str">
        <f t="shared" si="18"/>
        <v xml:space="preserve"> </v>
      </c>
      <c r="M273" s="45" t="str">
        <f t="shared" si="19"/>
        <v xml:space="preserve"> </v>
      </c>
      <c r="N273" s="14" t="str">
        <f t="shared" si="20"/>
        <v xml:space="preserve"> </v>
      </c>
    </row>
    <row r="274" spans="2:14" ht="20.100000000000001" customHeight="1" x14ac:dyDescent="0.3">
      <c r="B274" s="11">
        <v>264</v>
      </c>
      <c r="C274" s="7"/>
      <c r="D274" s="217"/>
      <c r="E274" s="10"/>
      <c r="F274" s="49"/>
      <c r="G274" s="7"/>
      <c r="H274" s="9"/>
      <c r="I274" s="7"/>
      <c r="J274" s="7"/>
      <c r="K274" s="23"/>
      <c r="L274" s="45" t="str">
        <f t="shared" si="18"/>
        <v xml:space="preserve"> </v>
      </c>
      <c r="M274" s="45" t="str">
        <f t="shared" si="19"/>
        <v xml:space="preserve"> </v>
      </c>
      <c r="N274" s="14" t="str">
        <f t="shared" si="20"/>
        <v xml:space="preserve"> </v>
      </c>
    </row>
    <row r="275" spans="2:14" ht="20.100000000000001" customHeight="1" x14ac:dyDescent="0.3">
      <c r="B275" s="11">
        <v>265</v>
      </c>
      <c r="C275" s="7"/>
      <c r="D275" s="217"/>
      <c r="E275" s="10"/>
      <c r="F275" s="49"/>
      <c r="G275" s="7"/>
      <c r="H275" s="9"/>
      <c r="I275" s="7"/>
      <c r="J275" s="7"/>
      <c r="K275" s="23"/>
      <c r="L275" s="45" t="str">
        <f t="shared" si="18"/>
        <v xml:space="preserve"> </v>
      </c>
      <c r="M275" s="45" t="str">
        <f t="shared" si="19"/>
        <v xml:space="preserve"> </v>
      </c>
      <c r="N275" s="14" t="str">
        <f t="shared" si="20"/>
        <v xml:space="preserve"> </v>
      </c>
    </row>
    <row r="276" spans="2:14" ht="20.100000000000001" customHeight="1" x14ac:dyDescent="0.3">
      <c r="B276" s="11">
        <v>266</v>
      </c>
      <c r="C276" s="7"/>
      <c r="D276" s="217"/>
      <c r="E276" s="10"/>
      <c r="F276" s="49"/>
      <c r="G276" s="7"/>
      <c r="H276" s="9"/>
      <c r="I276" s="7"/>
      <c r="J276" s="7"/>
      <c r="K276" s="23"/>
      <c r="L276" s="45" t="str">
        <f t="shared" si="18"/>
        <v xml:space="preserve"> </v>
      </c>
      <c r="M276" s="45" t="str">
        <f t="shared" si="19"/>
        <v xml:space="preserve"> </v>
      </c>
      <c r="N276" s="14" t="str">
        <f t="shared" si="20"/>
        <v xml:space="preserve"> </v>
      </c>
    </row>
    <row r="277" spans="2:14" ht="20.100000000000001" customHeight="1" x14ac:dyDescent="0.3">
      <c r="B277" s="11">
        <v>267</v>
      </c>
      <c r="C277" s="7"/>
      <c r="D277" s="217"/>
      <c r="E277" s="10"/>
      <c r="F277" s="49"/>
      <c r="G277" s="7"/>
      <c r="H277" s="9"/>
      <c r="I277" s="7"/>
      <c r="J277" s="7"/>
      <c r="K277" s="23"/>
      <c r="L277" s="45" t="str">
        <f t="shared" si="18"/>
        <v xml:space="preserve"> </v>
      </c>
      <c r="M277" s="45" t="str">
        <f t="shared" si="19"/>
        <v xml:space="preserve"> </v>
      </c>
      <c r="N277" s="14" t="str">
        <f t="shared" si="20"/>
        <v xml:space="preserve"> </v>
      </c>
    </row>
    <row r="278" spans="2:14" ht="20.100000000000001" customHeight="1" x14ac:dyDescent="0.3">
      <c r="B278" s="11">
        <v>268</v>
      </c>
      <c r="C278" s="7"/>
      <c r="D278" s="217"/>
      <c r="E278" s="10"/>
      <c r="F278" s="49"/>
      <c r="G278" s="7"/>
      <c r="H278" s="9"/>
      <c r="I278" s="7"/>
      <c r="J278" s="7"/>
      <c r="K278" s="23"/>
      <c r="L278" s="45" t="str">
        <f t="shared" si="18"/>
        <v xml:space="preserve"> </v>
      </c>
      <c r="M278" s="45" t="str">
        <f t="shared" si="19"/>
        <v xml:space="preserve"> </v>
      </c>
      <c r="N278" s="14" t="str">
        <f t="shared" si="20"/>
        <v xml:space="preserve"> </v>
      </c>
    </row>
    <row r="279" spans="2:14" ht="20.100000000000001" customHeight="1" x14ac:dyDescent="0.3">
      <c r="B279" s="11">
        <v>269</v>
      </c>
      <c r="C279" s="7"/>
      <c r="D279" s="217"/>
      <c r="E279" s="10"/>
      <c r="F279" s="49"/>
      <c r="G279" s="7"/>
      <c r="H279" s="9"/>
      <c r="I279" s="7"/>
      <c r="J279" s="7"/>
      <c r="K279" s="23"/>
      <c r="L279" s="45" t="str">
        <f t="shared" si="18"/>
        <v xml:space="preserve"> </v>
      </c>
      <c r="M279" s="45" t="str">
        <f t="shared" si="19"/>
        <v xml:space="preserve"> </v>
      </c>
      <c r="N279" s="14" t="str">
        <f t="shared" si="20"/>
        <v xml:space="preserve"> </v>
      </c>
    </row>
    <row r="280" spans="2:14" ht="20.100000000000001" customHeight="1" x14ac:dyDescent="0.3">
      <c r="B280" s="11">
        <v>270</v>
      </c>
      <c r="C280" s="7"/>
      <c r="D280" s="217"/>
      <c r="E280" s="10"/>
      <c r="F280" s="49"/>
      <c r="G280" s="7"/>
      <c r="H280" s="9"/>
      <c r="I280" s="7"/>
      <c r="J280" s="7"/>
      <c r="K280" s="23"/>
      <c r="L280" s="45" t="str">
        <f t="shared" si="18"/>
        <v xml:space="preserve"> </v>
      </c>
      <c r="M280" s="45" t="str">
        <f t="shared" si="19"/>
        <v xml:space="preserve"> </v>
      </c>
      <c r="N280" s="14" t="str">
        <f t="shared" si="20"/>
        <v xml:space="preserve"> </v>
      </c>
    </row>
    <row r="281" spans="2:14" ht="20.100000000000001" customHeight="1" x14ac:dyDescent="0.3">
      <c r="B281" s="11">
        <v>271</v>
      </c>
      <c r="C281" s="7"/>
      <c r="D281" s="217"/>
      <c r="E281" s="10"/>
      <c r="F281" s="49"/>
      <c r="G281" s="7"/>
      <c r="H281" s="9"/>
      <c r="I281" s="7"/>
      <c r="J281" s="7"/>
      <c r="K281" s="23"/>
      <c r="L281" s="45" t="str">
        <f t="shared" si="18"/>
        <v xml:space="preserve"> </v>
      </c>
      <c r="M281" s="45" t="str">
        <f t="shared" si="19"/>
        <v xml:space="preserve"> </v>
      </c>
      <c r="N281" s="14" t="str">
        <f t="shared" si="20"/>
        <v xml:space="preserve"> </v>
      </c>
    </row>
    <row r="282" spans="2:14" ht="20.100000000000001" customHeight="1" x14ac:dyDescent="0.3">
      <c r="B282" s="11">
        <v>272</v>
      </c>
      <c r="C282" s="7"/>
      <c r="D282" s="217"/>
      <c r="E282" s="10"/>
      <c r="F282" s="49"/>
      <c r="G282" s="7"/>
      <c r="H282" s="9"/>
      <c r="I282" s="7"/>
      <c r="J282" s="7"/>
      <c r="K282" s="23"/>
      <c r="L282" s="45" t="str">
        <f t="shared" si="18"/>
        <v xml:space="preserve"> </v>
      </c>
      <c r="M282" s="45" t="str">
        <f t="shared" si="19"/>
        <v xml:space="preserve"> </v>
      </c>
      <c r="N282" s="14" t="str">
        <f t="shared" si="20"/>
        <v xml:space="preserve"> </v>
      </c>
    </row>
    <row r="283" spans="2:14" ht="20.100000000000001" customHeight="1" x14ac:dyDescent="0.3">
      <c r="B283" s="11">
        <v>273</v>
      </c>
      <c r="C283" s="7"/>
      <c r="D283" s="217"/>
      <c r="E283" s="10"/>
      <c r="F283" s="49"/>
      <c r="G283" s="7"/>
      <c r="H283" s="9"/>
      <c r="I283" s="7"/>
      <c r="J283" s="7"/>
      <c r="K283" s="23"/>
      <c r="L283" s="45" t="str">
        <f t="shared" si="18"/>
        <v xml:space="preserve"> </v>
      </c>
      <c r="M283" s="45" t="str">
        <f t="shared" si="19"/>
        <v xml:space="preserve"> </v>
      </c>
      <c r="N283" s="14" t="str">
        <f t="shared" si="20"/>
        <v xml:space="preserve"> </v>
      </c>
    </row>
    <row r="284" spans="2:14" ht="20.100000000000001" customHeight="1" x14ac:dyDescent="0.3">
      <c r="B284" s="11">
        <v>274</v>
      </c>
      <c r="C284" s="7"/>
      <c r="D284" s="217"/>
      <c r="E284" s="10"/>
      <c r="F284" s="49"/>
      <c r="G284" s="7"/>
      <c r="H284" s="9"/>
      <c r="I284" s="7"/>
      <c r="J284" s="7"/>
      <c r="K284" s="23"/>
      <c r="L284" s="45" t="str">
        <f t="shared" si="18"/>
        <v xml:space="preserve"> </v>
      </c>
      <c r="M284" s="45" t="str">
        <f t="shared" si="19"/>
        <v xml:space="preserve"> </v>
      </c>
      <c r="N284" s="14" t="str">
        <f t="shared" si="20"/>
        <v xml:space="preserve"> </v>
      </c>
    </row>
    <row r="285" spans="2:14" ht="20.100000000000001" customHeight="1" x14ac:dyDescent="0.3">
      <c r="B285" s="11">
        <v>275</v>
      </c>
      <c r="C285" s="7"/>
      <c r="D285" s="217"/>
      <c r="E285" s="10"/>
      <c r="F285" s="49"/>
      <c r="G285" s="7"/>
      <c r="H285" s="9"/>
      <c r="I285" s="7"/>
      <c r="J285" s="7"/>
      <c r="K285" s="23"/>
      <c r="L285" s="45" t="str">
        <f t="shared" si="18"/>
        <v xml:space="preserve"> </v>
      </c>
      <c r="M285" s="45" t="str">
        <f t="shared" si="19"/>
        <v xml:space="preserve"> </v>
      </c>
      <c r="N285" s="14" t="str">
        <f t="shared" si="20"/>
        <v xml:space="preserve"> </v>
      </c>
    </row>
    <row r="286" spans="2:14" ht="20.100000000000001" customHeight="1" x14ac:dyDescent="0.3">
      <c r="B286" s="11">
        <v>276</v>
      </c>
      <c r="C286" s="7"/>
      <c r="D286" s="217"/>
      <c r="E286" s="10"/>
      <c r="F286" s="49"/>
      <c r="G286" s="7"/>
      <c r="H286" s="9"/>
      <c r="I286" s="7"/>
      <c r="J286" s="7"/>
      <c r="K286" s="23"/>
      <c r="L286" s="45" t="str">
        <f t="shared" si="18"/>
        <v xml:space="preserve"> </v>
      </c>
      <c r="M286" s="45" t="str">
        <f t="shared" si="19"/>
        <v xml:space="preserve"> </v>
      </c>
      <c r="N286" s="14" t="str">
        <f t="shared" si="20"/>
        <v xml:space="preserve"> </v>
      </c>
    </row>
    <row r="287" spans="2:14" ht="20.100000000000001" customHeight="1" x14ac:dyDescent="0.3">
      <c r="B287" s="11">
        <v>277</v>
      </c>
      <c r="C287" s="7"/>
      <c r="D287" s="217"/>
      <c r="E287" s="10"/>
      <c r="F287" s="49"/>
      <c r="G287" s="7"/>
      <c r="H287" s="9"/>
      <c r="I287" s="7"/>
      <c r="J287" s="7"/>
      <c r="K287" s="23"/>
      <c r="L287" s="45" t="str">
        <f t="shared" si="18"/>
        <v xml:space="preserve"> </v>
      </c>
      <c r="M287" s="45" t="str">
        <f t="shared" si="19"/>
        <v xml:space="preserve"> </v>
      </c>
      <c r="N287" s="14" t="str">
        <f t="shared" si="20"/>
        <v xml:space="preserve"> </v>
      </c>
    </row>
    <row r="288" spans="2:14" ht="20.100000000000001" customHeight="1" x14ac:dyDescent="0.3">
      <c r="B288" s="11">
        <v>278</v>
      </c>
      <c r="C288" s="7"/>
      <c r="D288" s="217"/>
      <c r="E288" s="10"/>
      <c r="F288" s="49"/>
      <c r="G288" s="7"/>
      <c r="H288" s="9"/>
      <c r="I288" s="7"/>
      <c r="J288" s="7"/>
      <c r="K288" s="23"/>
      <c r="L288" s="45" t="str">
        <f t="shared" si="18"/>
        <v xml:space="preserve"> </v>
      </c>
      <c r="M288" s="45" t="str">
        <f t="shared" si="19"/>
        <v xml:space="preserve"> </v>
      </c>
      <c r="N288" s="14" t="str">
        <f t="shared" si="20"/>
        <v xml:space="preserve"> </v>
      </c>
    </row>
    <row r="289" spans="2:14" ht="20.100000000000001" customHeight="1" x14ac:dyDescent="0.3">
      <c r="B289" s="11">
        <v>279</v>
      </c>
      <c r="C289" s="7"/>
      <c r="D289" s="217"/>
      <c r="E289" s="10"/>
      <c r="F289" s="49"/>
      <c r="G289" s="7"/>
      <c r="H289" s="9"/>
      <c r="I289" s="7"/>
      <c r="J289" s="7"/>
      <c r="K289" s="23"/>
      <c r="L289" s="45" t="str">
        <f t="shared" si="18"/>
        <v xml:space="preserve"> </v>
      </c>
      <c r="M289" s="45" t="str">
        <f t="shared" si="19"/>
        <v xml:space="preserve"> </v>
      </c>
      <c r="N289" s="14" t="str">
        <f t="shared" si="20"/>
        <v xml:space="preserve"> </v>
      </c>
    </row>
    <row r="290" spans="2:14" ht="20.100000000000001" customHeight="1" x14ac:dyDescent="0.3">
      <c r="B290" s="11">
        <v>280</v>
      </c>
      <c r="C290" s="7"/>
      <c r="D290" s="217"/>
      <c r="E290" s="10"/>
      <c r="F290" s="49"/>
      <c r="G290" s="7"/>
      <c r="H290" s="9"/>
      <c r="I290" s="7"/>
      <c r="J290" s="7"/>
      <c r="K290" s="23"/>
      <c r="L290" s="45" t="str">
        <f t="shared" si="18"/>
        <v xml:space="preserve"> </v>
      </c>
      <c r="M290" s="45" t="str">
        <f t="shared" si="19"/>
        <v xml:space="preserve"> </v>
      </c>
      <c r="N290" s="14" t="str">
        <f t="shared" si="20"/>
        <v xml:space="preserve"> </v>
      </c>
    </row>
    <row r="291" spans="2:14" ht="20.100000000000001" customHeight="1" x14ac:dyDescent="0.3">
      <c r="B291" s="11">
        <v>281</v>
      </c>
      <c r="C291" s="7"/>
      <c r="D291" s="217"/>
      <c r="E291" s="10"/>
      <c r="F291" s="49"/>
      <c r="G291" s="7"/>
      <c r="H291" s="9"/>
      <c r="I291" s="7"/>
      <c r="J291" s="7"/>
      <c r="K291" s="23"/>
      <c r="L291" s="45" t="str">
        <f t="shared" si="18"/>
        <v xml:space="preserve"> </v>
      </c>
      <c r="M291" s="45" t="str">
        <f t="shared" si="19"/>
        <v xml:space="preserve"> </v>
      </c>
      <c r="N291" s="14" t="str">
        <f t="shared" si="20"/>
        <v xml:space="preserve"> </v>
      </c>
    </row>
    <row r="292" spans="2:14" ht="20.100000000000001" customHeight="1" x14ac:dyDescent="0.3">
      <c r="B292" s="11">
        <v>282</v>
      </c>
      <c r="C292" s="7"/>
      <c r="D292" s="217"/>
      <c r="E292" s="10"/>
      <c r="F292" s="49"/>
      <c r="G292" s="7"/>
      <c r="H292" s="9"/>
      <c r="I292" s="7"/>
      <c r="J292" s="7"/>
      <c r="K292" s="23"/>
      <c r="L292" s="45" t="str">
        <f t="shared" si="18"/>
        <v xml:space="preserve"> </v>
      </c>
      <c r="M292" s="45" t="str">
        <f t="shared" si="19"/>
        <v xml:space="preserve"> </v>
      </c>
      <c r="N292" s="14" t="str">
        <f t="shared" si="20"/>
        <v xml:space="preserve"> </v>
      </c>
    </row>
    <row r="293" spans="2:14" ht="20.100000000000001" customHeight="1" x14ac:dyDescent="0.3">
      <c r="B293" s="11">
        <v>283</v>
      </c>
      <c r="C293" s="7"/>
      <c r="D293" s="217"/>
      <c r="E293" s="10"/>
      <c r="F293" s="49"/>
      <c r="G293" s="7"/>
      <c r="H293" s="9"/>
      <c r="I293" s="7"/>
      <c r="J293" s="7"/>
      <c r="K293" s="23"/>
      <c r="L293" s="45" t="str">
        <f t="shared" si="18"/>
        <v xml:space="preserve"> </v>
      </c>
      <c r="M293" s="45" t="str">
        <f t="shared" si="19"/>
        <v xml:space="preserve"> </v>
      </c>
      <c r="N293" s="14" t="str">
        <f t="shared" si="20"/>
        <v xml:space="preserve"> </v>
      </c>
    </row>
    <row r="294" spans="2:14" ht="20.100000000000001" customHeight="1" x14ac:dyDescent="0.3">
      <c r="B294" s="11">
        <v>284</v>
      </c>
      <c r="C294" s="7"/>
      <c r="D294" s="217"/>
      <c r="E294" s="10"/>
      <c r="F294" s="49"/>
      <c r="G294" s="7"/>
      <c r="H294" s="9"/>
      <c r="I294" s="7"/>
      <c r="J294" s="7"/>
      <c r="K294" s="23"/>
      <c r="L294" s="45" t="str">
        <f t="shared" si="18"/>
        <v xml:space="preserve"> </v>
      </c>
      <c r="M294" s="45" t="str">
        <f t="shared" si="19"/>
        <v xml:space="preserve"> </v>
      </c>
      <c r="N294" s="14" t="str">
        <f t="shared" si="20"/>
        <v xml:space="preserve"> </v>
      </c>
    </row>
    <row r="295" spans="2:14" ht="20.100000000000001" customHeight="1" x14ac:dyDescent="0.3">
      <c r="B295" s="11">
        <v>285</v>
      </c>
      <c r="C295" s="7"/>
      <c r="D295" s="217"/>
      <c r="E295" s="10"/>
      <c r="F295" s="49"/>
      <c r="G295" s="7"/>
      <c r="H295" s="9"/>
      <c r="I295" s="7"/>
      <c r="J295" s="7"/>
      <c r="K295" s="23"/>
      <c r="L295" s="45" t="str">
        <f t="shared" si="18"/>
        <v xml:space="preserve"> </v>
      </c>
      <c r="M295" s="45" t="str">
        <f t="shared" si="19"/>
        <v xml:space="preserve"> </v>
      </c>
      <c r="N295" s="14" t="str">
        <f t="shared" si="20"/>
        <v xml:space="preserve"> </v>
      </c>
    </row>
    <row r="296" spans="2:14" ht="20.100000000000001" customHeight="1" x14ac:dyDescent="0.3">
      <c r="B296" s="11">
        <v>286</v>
      </c>
      <c r="C296" s="7"/>
      <c r="D296" s="217"/>
      <c r="E296" s="10"/>
      <c r="F296" s="49"/>
      <c r="G296" s="7"/>
      <c r="H296" s="9"/>
      <c r="I296" s="7"/>
      <c r="J296" s="7"/>
      <c r="K296" s="23"/>
      <c r="L296" s="45" t="str">
        <f t="shared" si="18"/>
        <v xml:space="preserve"> </v>
      </c>
      <c r="M296" s="45" t="str">
        <f t="shared" si="19"/>
        <v xml:space="preserve"> </v>
      </c>
      <c r="N296" s="14" t="str">
        <f t="shared" si="20"/>
        <v xml:space="preserve"> </v>
      </c>
    </row>
    <row r="297" spans="2:14" ht="20.100000000000001" customHeight="1" x14ac:dyDescent="0.3">
      <c r="B297" s="11">
        <v>287</v>
      </c>
      <c r="C297" s="7"/>
      <c r="D297" s="217"/>
      <c r="E297" s="10"/>
      <c r="F297" s="49"/>
      <c r="G297" s="7"/>
      <c r="H297" s="9"/>
      <c r="I297" s="7"/>
      <c r="J297" s="7"/>
      <c r="K297" s="23"/>
      <c r="L297" s="45" t="str">
        <f t="shared" si="18"/>
        <v xml:space="preserve"> </v>
      </c>
      <c r="M297" s="45" t="str">
        <f t="shared" si="19"/>
        <v xml:space="preserve"> </v>
      </c>
      <c r="N297" s="14" t="str">
        <f t="shared" si="20"/>
        <v xml:space="preserve"> </v>
      </c>
    </row>
    <row r="298" spans="2:14" ht="20.100000000000001" customHeight="1" x14ac:dyDescent="0.3">
      <c r="B298" s="11">
        <v>288</v>
      </c>
      <c r="C298" s="7"/>
      <c r="D298" s="217"/>
      <c r="E298" s="10"/>
      <c r="F298" s="49"/>
      <c r="G298" s="7"/>
      <c r="H298" s="9"/>
      <c r="I298" s="7"/>
      <c r="J298" s="7"/>
      <c r="K298" s="23"/>
      <c r="L298" s="45" t="str">
        <f t="shared" si="18"/>
        <v xml:space="preserve"> </v>
      </c>
      <c r="M298" s="45" t="str">
        <f t="shared" si="19"/>
        <v xml:space="preserve"> </v>
      </c>
      <c r="N298" s="14" t="str">
        <f t="shared" si="20"/>
        <v xml:space="preserve"> </v>
      </c>
    </row>
    <row r="299" spans="2:14" ht="20.100000000000001" customHeight="1" x14ac:dyDescent="0.3">
      <c r="B299" s="11">
        <v>289</v>
      </c>
      <c r="C299" s="7"/>
      <c r="D299" s="217"/>
      <c r="E299" s="10"/>
      <c r="F299" s="49"/>
      <c r="G299" s="7"/>
      <c r="H299" s="9"/>
      <c r="I299" s="7"/>
      <c r="J299" s="7"/>
      <c r="K299" s="23"/>
      <c r="L299" s="45" t="str">
        <f t="shared" si="18"/>
        <v xml:space="preserve"> </v>
      </c>
      <c r="M299" s="45" t="str">
        <f t="shared" si="19"/>
        <v xml:space="preserve"> </v>
      </c>
      <c r="N299" s="14" t="str">
        <f t="shared" si="20"/>
        <v xml:space="preserve"> </v>
      </c>
    </row>
    <row r="300" spans="2:14" ht="20.100000000000001" customHeight="1" x14ac:dyDescent="0.3">
      <c r="B300" s="11">
        <v>290</v>
      </c>
      <c r="C300" s="7"/>
      <c r="D300" s="217"/>
      <c r="E300" s="10"/>
      <c r="F300" s="49"/>
      <c r="G300" s="7"/>
      <c r="H300" s="9"/>
      <c r="I300" s="7"/>
      <c r="J300" s="7"/>
      <c r="K300" s="23"/>
      <c r="L300" s="45" t="str">
        <f t="shared" si="18"/>
        <v xml:space="preserve"> </v>
      </c>
      <c r="M300" s="45" t="str">
        <f t="shared" si="19"/>
        <v xml:space="preserve"> </v>
      </c>
      <c r="N300" s="14" t="str">
        <f t="shared" si="20"/>
        <v xml:space="preserve"> </v>
      </c>
    </row>
    <row r="301" spans="2:14" ht="20.100000000000001" customHeight="1" x14ac:dyDescent="0.3">
      <c r="B301" s="11">
        <v>291</v>
      </c>
      <c r="C301" s="7"/>
      <c r="D301" s="217"/>
      <c r="E301" s="10"/>
      <c r="F301" s="49"/>
      <c r="G301" s="7"/>
      <c r="H301" s="9"/>
      <c r="I301" s="7"/>
      <c r="J301" s="7"/>
      <c r="K301" s="23"/>
      <c r="L301" s="45" t="str">
        <f t="shared" si="18"/>
        <v xml:space="preserve"> </v>
      </c>
      <c r="M301" s="45" t="str">
        <f t="shared" si="19"/>
        <v xml:space="preserve"> </v>
      </c>
      <c r="N301" s="14" t="str">
        <f t="shared" si="20"/>
        <v xml:space="preserve"> </v>
      </c>
    </row>
    <row r="302" spans="2:14" ht="20.100000000000001" customHeight="1" x14ac:dyDescent="0.3">
      <c r="B302" s="11">
        <v>292</v>
      </c>
      <c r="C302" s="7"/>
      <c r="D302" s="217"/>
      <c r="E302" s="10"/>
      <c r="F302" s="49"/>
      <c r="G302" s="7"/>
      <c r="H302" s="9"/>
      <c r="I302" s="7"/>
      <c r="J302" s="7"/>
      <c r="K302" s="23"/>
      <c r="L302" s="45" t="str">
        <f t="shared" si="18"/>
        <v xml:space="preserve"> </v>
      </c>
      <c r="M302" s="45" t="str">
        <f t="shared" si="19"/>
        <v xml:space="preserve"> </v>
      </c>
      <c r="N302" s="14" t="str">
        <f t="shared" si="20"/>
        <v xml:space="preserve"> </v>
      </c>
    </row>
    <row r="303" spans="2:14" ht="20.100000000000001" customHeight="1" x14ac:dyDescent="0.3">
      <c r="B303" s="11">
        <v>293</v>
      </c>
      <c r="C303" s="7"/>
      <c r="D303" s="217"/>
      <c r="E303" s="10"/>
      <c r="F303" s="49"/>
      <c r="G303" s="7"/>
      <c r="H303" s="9"/>
      <c r="I303" s="7"/>
      <c r="J303" s="7"/>
      <c r="K303" s="23"/>
      <c r="L303" s="45" t="str">
        <f t="shared" si="18"/>
        <v xml:space="preserve"> </v>
      </c>
      <c r="M303" s="45" t="str">
        <f t="shared" si="19"/>
        <v xml:space="preserve"> </v>
      </c>
      <c r="N303" s="14" t="str">
        <f t="shared" si="20"/>
        <v xml:space="preserve"> </v>
      </c>
    </row>
    <row r="304" spans="2:14" ht="20.100000000000001" customHeight="1" x14ac:dyDescent="0.3">
      <c r="B304" s="11">
        <v>294</v>
      </c>
      <c r="C304" s="7"/>
      <c r="D304" s="217"/>
      <c r="E304" s="10"/>
      <c r="F304" s="49"/>
      <c r="G304" s="7"/>
      <c r="H304" s="9"/>
      <c r="I304" s="7"/>
      <c r="J304" s="7"/>
      <c r="K304" s="23"/>
      <c r="L304" s="45" t="str">
        <f t="shared" si="18"/>
        <v xml:space="preserve"> </v>
      </c>
      <c r="M304" s="45" t="str">
        <f t="shared" si="19"/>
        <v xml:space="preserve"> </v>
      </c>
      <c r="N304" s="14" t="str">
        <f t="shared" si="20"/>
        <v xml:space="preserve"> </v>
      </c>
    </row>
    <row r="305" spans="2:14" ht="20.100000000000001" customHeight="1" x14ac:dyDescent="0.3">
      <c r="B305" s="11">
        <v>295</v>
      </c>
      <c r="C305" s="7"/>
      <c r="D305" s="217"/>
      <c r="E305" s="10"/>
      <c r="F305" s="49"/>
      <c r="G305" s="7"/>
      <c r="H305" s="9"/>
      <c r="I305" s="7"/>
      <c r="J305" s="7"/>
      <c r="K305" s="23"/>
      <c r="L305" s="45" t="str">
        <f t="shared" ref="L305:L336" si="21">IF(K305/1024 &gt;1,K305/1024," ")</f>
        <v xml:space="preserve"> </v>
      </c>
      <c r="M305" s="45" t="str">
        <f t="shared" ref="M305:M336" si="22">IF(K305/1048576 &gt;1,K305/1048576," ")</f>
        <v xml:space="preserve"> </v>
      </c>
      <c r="N305" s="14" t="str">
        <f t="shared" ref="N305:N336" si="23">IF(K305&gt;999999999,K305/1073741824," ")</f>
        <v xml:space="preserve"> </v>
      </c>
    </row>
    <row r="306" spans="2:14" ht="20.100000000000001" customHeight="1" x14ac:dyDescent="0.3">
      <c r="B306" s="11">
        <v>296</v>
      </c>
      <c r="C306" s="7"/>
      <c r="D306" s="217"/>
      <c r="E306" s="10"/>
      <c r="F306" s="49"/>
      <c r="G306" s="7"/>
      <c r="H306" s="9"/>
      <c r="I306" s="7"/>
      <c r="J306" s="7"/>
      <c r="K306" s="23"/>
      <c r="L306" s="45" t="str">
        <f t="shared" si="21"/>
        <v xml:space="preserve"> </v>
      </c>
      <c r="M306" s="45" t="str">
        <f t="shared" si="22"/>
        <v xml:space="preserve"> </v>
      </c>
      <c r="N306" s="14" t="str">
        <f t="shared" si="23"/>
        <v xml:space="preserve"> </v>
      </c>
    </row>
    <row r="307" spans="2:14" ht="20.100000000000001" customHeight="1" x14ac:dyDescent="0.3">
      <c r="B307" s="11">
        <v>297</v>
      </c>
      <c r="C307" s="7"/>
      <c r="D307" s="217"/>
      <c r="E307" s="10"/>
      <c r="F307" s="49"/>
      <c r="G307" s="7"/>
      <c r="H307" s="9"/>
      <c r="I307" s="7"/>
      <c r="J307" s="7"/>
      <c r="K307" s="23"/>
      <c r="L307" s="45" t="str">
        <f t="shared" si="21"/>
        <v xml:space="preserve"> </v>
      </c>
      <c r="M307" s="45" t="str">
        <f t="shared" si="22"/>
        <v xml:space="preserve"> </v>
      </c>
      <c r="N307" s="14" t="str">
        <f t="shared" si="23"/>
        <v xml:space="preserve"> </v>
      </c>
    </row>
    <row r="308" spans="2:14" ht="20.100000000000001" customHeight="1" x14ac:dyDescent="0.3">
      <c r="B308" s="11">
        <v>298</v>
      </c>
      <c r="C308" s="7"/>
      <c r="D308" s="217"/>
      <c r="E308" s="10"/>
      <c r="F308" s="49"/>
      <c r="G308" s="7"/>
      <c r="H308" s="9"/>
      <c r="I308" s="7"/>
      <c r="J308" s="7"/>
      <c r="K308" s="23"/>
      <c r="L308" s="45" t="str">
        <f t="shared" si="21"/>
        <v xml:space="preserve"> </v>
      </c>
      <c r="M308" s="45" t="str">
        <f t="shared" si="22"/>
        <v xml:space="preserve"> </v>
      </c>
      <c r="N308" s="14" t="str">
        <f t="shared" si="23"/>
        <v xml:space="preserve"> </v>
      </c>
    </row>
    <row r="309" spans="2:14" ht="20.100000000000001" customHeight="1" x14ac:dyDescent="0.3">
      <c r="B309" s="11">
        <v>299</v>
      </c>
      <c r="C309" s="7"/>
      <c r="D309" s="217"/>
      <c r="E309" s="10"/>
      <c r="F309" s="49"/>
      <c r="G309" s="7"/>
      <c r="H309" s="9"/>
      <c r="I309" s="7"/>
      <c r="J309" s="7"/>
      <c r="K309" s="23"/>
      <c r="L309" s="45" t="str">
        <f t="shared" si="21"/>
        <v xml:space="preserve"> </v>
      </c>
      <c r="M309" s="45" t="str">
        <f t="shared" si="22"/>
        <v xml:space="preserve"> </v>
      </c>
      <c r="N309" s="14" t="str">
        <f t="shared" si="23"/>
        <v xml:space="preserve"> </v>
      </c>
    </row>
    <row r="310" spans="2:14" ht="20.100000000000001" customHeight="1" x14ac:dyDescent="0.3">
      <c r="B310" s="11">
        <v>300</v>
      </c>
      <c r="C310" s="7"/>
      <c r="D310" s="217"/>
      <c r="E310" s="10"/>
      <c r="F310" s="49"/>
      <c r="G310" s="7"/>
      <c r="H310" s="9"/>
      <c r="I310" s="7"/>
      <c r="J310" s="7"/>
      <c r="K310" s="23"/>
      <c r="L310" s="45" t="str">
        <f t="shared" si="21"/>
        <v xml:space="preserve"> </v>
      </c>
      <c r="M310" s="45" t="str">
        <f t="shared" si="22"/>
        <v xml:space="preserve"> </v>
      </c>
      <c r="N310" s="14" t="str">
        <f t="shared" si="23"/>
        <v xml:space="preserve"> </v>
      </c>
    </row>
    <row r="311" spans="2:14" ht="20.100000000000001" customHeight="1" x14ac:dyDescent="0.3">
      <c r="B311" s="11">
        <v>301</v>
      </c>
      <c r="C311" s="7"/>
      <c r="D311" s="217"/>
      <c r="E311" s="10"/>
      <c r="F311" s="49"/>
      <c r="G311" s="7"/>
      <c r="H311" s="9"/>
      <c r="I311" s="7"/>
      <c r="J311" s="7"/>
      <c r="K311" s="23"/>
      <c r="L311" s="45" t="str">
        <f t="shared" si="21"/>
        <v xml:space="preserve"> </v>
      </c>
      <c r="M311" s="45" t="str">
        <f t="shared" si="22"/>
        <v xml:space="preserve"> </v>
      </c>
      <c r="N311" s="14" t="str">
        <f t="shared" si="23"/>
        <v xml:space="preserve"> </v>
      </c>
    </row>
    <row r="312" spans="2:14" ht="20.100000000000001" customHeight="1" x14ac:dyDescent="0.3">
      <c r="B312" s="11">
        <v>302</v>
      </c>
      <c r="C312" s="7"/>
      <c r="D312" s="217"/>
      <c r="E312" s="10"/>
      <c r="F312" s="49"/>
      <c r="G312" s="7"/>
      <c r="H312" s="9"/>
      <c r="I312" s="7"/>
      <c r="J312" s="7"/>
      <c r="K312" s="23"/>
      <c r="L312" s="45" t="str">
        <f t="shared" si="21"/>
        <v xml:space="preserve"> </v>
      </c>
      <c r="M312" s="45" t="str">
        <f t="shared" si="22"/>
        <v xml:space="preserve"> </v>
      </c>
      <c r="N312" s="14" t="str">
        <f t="shared" si="23"/>
        <v xml:space="preserve"> </v>
      </c>
    </row>
    <row r="313" spans="2:14" ht="20.100000000000001" customHeight="1" x14ac:dyDescent="0.3">
      <c r="B313" s="11">
        <v>303</v>
      </c>
      <c r="C313" s="7"/>
      <c r="D313" s="217"/>
      <c r="E313" s="10"/>
      <c r="F313" s="49"/>
      <c r="G313" s="7"/>
      <c r="H313" s="9"/>
      <c r="I313" s="7"/>
      <c r="J313" s="7"/>
      <c r="K313" s="23"/>
      <c r="L313" s="45" t="str">
        <f t="shared" si="21"/>
        <v xml:space="preserve"> </v>
      </c>
      <c r="M313" s="45" t="str">
        <f t="shared" si="22"/>
        <v xml:space="preserve"> </v>
      </c>
      <c r="N313" s="14" t="str">
        <f t="shared" si="23"/>
        <v xml:space="preserve"> </v>
      </c>
    </row>
    <row r="314" spans="2:14" ht="20.100000000000001" customHeight="1" x14ac:dyDescent="0.3">
      <c r="B314" s="11">
        <v>304</v>
      </c>
      <c r="C314" s="7"/>
      <c r="D314" s="217"/>
      <c r="E314" s="10"/>
      <c r="F314" s="49"/>
      <c r="G314" s="7"/>
      <c r="H314" s="9"/>
      <c r="I314" s="7"/>
      <c r="J314" s="7"/>
      <c r="K314" s="23"/>
      <c r="L314" s="45" t="str">
        <f t="shared" si="21"/>
        <v xml:space="preserve"> </v>
      </c>
      <c r="M314" s="45" t="str">
        <f t="shared" si="22"/>
        <v xml:space="preserve"> </v>
      </c>
      <c r="N314" s="14" t="str">
        <f t="shared" si="23"/>
        <v xml:space="preserve"> </v>
      </c>
    </row>
    <row r="315" spans="2:14" ht="20.100000000000001" customHeight="1" x14ac:dyDescent="0.3">
      <c r="B315" s="11">
        <v>305</v>
      </c>
      <c r="C315" s="7"/>
      <c r="D315" s="217"/>
      <c r="E315" s="10"/>
      <c r="F315" s="49"/>
      <c r="G315" s="7"/>
      <c r="H315" s="9"/>
      <c r="I315" s="7"/>
      <c r="J315" s="7"/>
      <c r="K315" s="23"/>
      <c r="L315" s="45" t="str">
        <f t="shared" si="21"/>
        <v xml:space="preserve"> </v>
      </c>
      <c r="M315" s="45" t="str">
        <f t="shared" si="22"/>
        <v xml:space="preserve"> </v>
      </c>
      <c r="N315" s="14" t="str">
        <f t="shared" si="23"/>
        <v xml:space="preserve"> </v>
      </c>
    </row>
    <row r="316" spans="2:14" ht="20.100000000000001" customHeight="1" x14ac:dyDescent="0.3">
      <c r="B316" s="11">
        <v>306</v>
      </c>
      <c r="C316" s="7"/>
      <c r="D316" s="217"/>
      <c r="E316" s="10"/>
      <c r="F316" s="49"/>
      <c r="G316" s="7"/>
      <c r="H316" s="9"/>
      <c r="I316" s="7"/>
      <c r="J316" s="7"/>
      <c r="K316" s="23"/>
      <c r="L316" s="45" t="str">
        <f t="shared" si="21"/>
        <v xml:space="preserve"> </v>
      </c>
      <c r="M316" s="45" t="str">
        <f t="shared" si="22"/>
        <v xml:space="preserve"> </v>
      </c>
      <c r="N316" s="14" t="str">
        <f t="shared" si="23"/>
        <v xml:space="preserve"> </v>
      </c>
    </row>
    <row r="317" spans="2:14" ht="20.100000000000001" customHeight="1" x14ac:dyDescent="0.3">
      <c r="B317" s="11">
        <v>307</v>
      </c>
      <c r="C317" s="7"/>
      <c r="D317" s="217"/>
      <c r="E317" s="10"/>
      <c r="F317" s="49"/>
      <c r="G317" s="7"/>
      <c r="H317" s="9"/>
      <c r="I317" s="7"/>
      <c r="J317" s="7"/>
      <c r="K317" s="23"/>
      <c r="L317" s="45" t="str">
        <f t="shared" si="21"/>
        <v xml:space="preserve"> </v>
      </c>
      <c r="M317" s="45" t="str">
        <f t="shared" si="22"/>
        <v xml:space="preserve"> </v>
      </c>
      <c r="N317" s="14" t="str">
        <f t="shared" si="23"/>
        <v xml:space="preserve"> </v>
      </c>
    </row>
    <row r="318" spans="2:14" ht="20.100000000000001" customHeight="1" x14ac:dyDescent="0.3">
      <c r="B318" s="11">
        <v>308</v>
      </c>
      <c r="C318" s="7"/>
      <c r="D318" s="217"/>
      <c r="E318" s="10"/>
      <c r="F318" s="49"/>
      <c r="G318" s="7"/>
      <c r="H318" s="9"/>
      <c r="I318" s="7"/>
      <c r="J318" s="7"/>
      <c r="K318" s="23"/>
      <c r="L318" s="45" t="str">
        <f t="shared" si="21"/>
        <v xml:space="preserve"> </v>
      </c>
      <c r="M318" s="45" t="str">
        <f t="shared" si="22"/>
        <v xml:space="preserve"> </v>
      </c>
      <c r="N318" s="14" t="str">
        <f t="shared" si="23"/>
        <v xml:space="preserve"> </v>
      </c>
    </row>
    <row r="319" spans="2:14" ht="20.100000000000001" customHeight="1" x14ac:dyDescent="0.3">
      <c r="B319" s="11">
        <v>309</v>
      </c>
      <c r="C319" s="7"/>
      <c r="D319" s="217"/>
      <c r="E319" s="10"/>
      <c r="F319" s="49"/>
      <c r="G319" s="7"/>
      <c r="H319" s="9"/>
      <c r="I319" s="7"/>
      <c r="J319" s="7"/>
      <c r="K319" s="23"/>
      <c r="L319" s="45" t="str">
        <f t="shared" si="21"/>
        <v xml:space="preserve"> </v>
      </c>
      <c r="M319" s="45" t="str">
        <f t="shared" si="22"/>
        <v xml:space="preserve"> </v>
      </c>
      <c r="N319" s="14" t="str">
        <f t="shared" si="23"/>
        <v xml:space="preserve"> </v>
      </c>
    </row>
    <row r="320" spans="2:14" ht="20.100000000000001" customHeight="1" x14ac:dyDescent="0.3">
      <c r="B320" s="11">
        <v>310</v>
      </c>
      <c r="C320" s="7"/>
      <c r="D320" s="217"/>
      <c r="E320" s="10"/>
      <c r="F320" s="49"/>
      <c r="G320" s="7"/>
      <c r="H320" s="9"/>
      <c r="I320" s="7"/>
      <c r="J320" s="7"/>
      <c r="K320" s="23"/>
      <c r="L320" s="45" t="str">
        <f t="shared" si="21"/>
        <v xml:space="preserve"> </v>
      </c>
      <c r="M320" s="45" t="str">
        <f t="shared" si="22"/>
        <v xml:space="preserve"> </v>
      </c>
      <c r="N320" s="14" t="str">
        <f t="shared" si="23"/>
        <v xml:space="preserve"> </v>
      </c>
    </row>
    <row r="321" spans="2:14" ht="20.100000000000001" customHeight="1" x14ac:dyDescent="0.3">
      <c r="B321" s="11">
        <v>311</v>
      </c>
      <c r="C321" s="7"/>
      <c r="D321" s="217"/>
      <c r="E321" s="10"/>
      <c r="F321" s="49"/>
      <c r="G321" s="7"/>
      <c r="H321" s="9"/>
      <c r="I321" s="7"/>
      <c r="J321" s="7"/>
      <c r="K321" s="23"/>
      <c r="L321" s="45" t="str">
        <f t="shared" si="21"/>
        <v xml:space="preserve"> </v>
      </c>
      <c r="M321" s="45" t="str">
        <f t="shared" si="22"/>
        <v xml:space="preserve"> </v>
      </c>
      <c r="N321" s="14" t="str">
        <f t="shared" si="23"/>
        <v xml:space="preserve"> </v>
      </c>
    </row>
    <row r="322" spans="2:14" ht="20.100000000000001" customHeight="1" x14ac:dyDescent="0.3">
      <c r="B322" s="11">
        <v>312</v>
      </c>
      <c r="C322" s="7"/>
      <c r="D322" s="217"/>
      <c r="E322" s="10"/>
      <c r="F322" s="49"/>
      <c r="G322" s="7"/>
      <c r="H322" s="9"/>
      <c r="I322" s="7"/>
      <c r="J322" s="7"/>
      <c r="K322" s="23"/>
      <c r="L322" s="45" t="str">
        <f t="shared" si="21"/>
        <v xml:space="preserve"> </v>
      </c>
      <c r="M322" s="45" t="str">
        <f t="shared" si="22"/>
        <v xml:space="preserve"> </v>
      </c>
      <c r="N322" s="14" t="str">
        <f t="shared" si="23"/>
        <v xml:space="preserve"> </v>
      </c>
    </row>
    <row r="323" spans="2:14" ht="20.100000000000001" customHeight="1" x14ac:dyDescent="0.3">
      <c r="B323" s="11">
        <v>313</v>
      </c>
      <c r="C323" s="7"/>
      <c r="D323" s="217"/>
      <c r="E323" s="10"/>
      <c r="F323" s="49"/>
      <c r="G323" s="7"/>
      <c r="H323" s="9"/>
      <c r="I323" s="7"/>
      <c r="J323" s="7"/>
      <c r="K323" s="23"/>
      <c r="L323" s="45" t="str">
        <f t="shared" si="21"/>
        <v xml:space="preserve"> </v>
      </c>
      <c r="M323" s="45" t="str">
        <f t="shared" si="22"/>
        <v xml:space="preserve"> </v>
      </c>
      <c r="N323" s="14" t="str">
        <f t="shared" si="23"/>
        <v xml:space="preserve"> </v>
      </c>
    </row>
    <row r="324" spans="2:14" ht="20.100000000000001" customHeight="1" x14ac:dyDescent="0.3">
      <c r="B324" s="11">
        <v>314</v>
      </c>
      <c r="C324" s="7"/>
      <c r="D324" s="217"/>
      <c r="E324" s="10"/>
      <c r="F324" s="49"/>
      <c r="G324" s="7"/>
      <c r="H324" s="9"/>
      <c r="I324" s="7"/>
      <c r="J324" s="7"/>
      <c r="K324" s="23"/>
      <c r="L324" s="45" t="str">
        <f t="shared" si="21"/>
        <v xml:space="preserve"> </v>
      </c>
      <c r="M324" s="45" t="str">
        <f t="shared" si="22"/>
        <v xml:space="preserve"> </v>
      </c>
      <c r="N324" s="14" t="str">
        <f t="shared" si="23"/>
        <v xml:space="preserve"> </v>
      </c>
    </row>
    <row r="325" spans="2:14" ht="20.100000000000001" customHeight="1" x14ac:dyDescent="0.3">
      <c r="B325" s="11">
        <v>315</v>
      </c>
      <c r="C325" s="7"/>
      <c r="D325" s="217"/>
      <c r="E325" s="10"/>
      <c r="F325" s="49"/>
      <c r="G325" s="7"/>
      <c r="H325" s="9"/>
      <c r="I325" s="7"/>
      <c r="J325" s="7"/>
      <c r="K325" s="23"/>
      <c r="L325" s="45" t="str">
        <f t="shared" si="21"/>
        <v xml:space="preserve"> </v>
      </c>
      <c r="M325" s="45" t="str">
        <f t="shared" si="22"/>
        <v xml:space="preserve"> </v>
      </c>
      <c r="N325" s="14" t="str">
        <f t="shared" si="23"/>
        <v xml:space="preserve"> </v>
      </c>
    </row>
    <row r="326" spans="2:14" ht="20.100000000000001" customHeight="1" x14ac:dyDescent="0.3">
      <c r="B326" s="11">
        <v>316</v>
      </c>
      <c r="C326" s="7"/>
      <c r="D326" s="217"/>
      <c r="E326" s="10"/>
      <c r="F326" s="49"/>
      <c r="G326" s="7"/>
      <c r="H326" s="9"/>
      <c r="I326" s="7"/>
      <c r="J326" s="7"/>
      <c r="K326" s="23"/>
      <c r="L326" s="45" t="str">
        <f t="shared" si="21"/>
        <v xml:space="preserve"> </v>
      </c>
      <c r="M326" s="45" t="str">
        <f t="shared" si="22"/>
        <v xml:space="preserve"> </v>
      </c>
      <c r="N326" s="14" t="str">
        <f t="shared" si="23"/>
        <v xml:space="preserve"> </v>
      </c>
    </row>
    <row r="327" spans="2:14" ht="20.100000000000001" customHeight="1" x14ac:dyDescent="0.3">
      <c r="B327" s="11">
        <v>317</v>
      </c>
      <c r="C327" s="7"/>
      <c r="D327" s="217"/>
      <c r="E327" s="10"/>
      <c r="F327" s="49"/>
      <c r="G327" s="7"/>
      <c r="H327" s="9"/>
      <c r="I327" s="7"/>
      <c r="J327" s="7"/>
      <c r="K327" s="23"/>
      <c r="L327" s="45" t="str">
        <f t="shared" si="21"/>
        <v xml:space="preserve"> </v>
      </c>
      <c r="M327" s="45" t="str">
        <f t="shared" si="22"/>
        <v xml:space="preserve"> </v>
      </c>
      <c r="N327" s="14" t="str">
        <f t="shared" si="23"/>
        <v xml:space="preserve"> </v>
      </c>
    </row>
    <row r="328" spans="2:14" ht="20.100000000000001" customHeight="1" x14ac:dyDescent="0.3">
      <c r="B328" s="11">
        <v>318</v>
      </c>
      <c r="C328" s="7"/>
      <c r="D328" s="217"/>
      <c r="E328" s="10"/>
      <c r="F328" s="49"/>
      <c r="G328" s="7"/>
      <c r="H328" s="9"/>
      <c r="I328" s="7"/>
      <c r="J328" s="7"/>
      <c r="K328" s="23"/>
      <c r="L328" s="45" t="str">
        <f t="shared" si="21"/>
        <v xml:space="preserve"> </v>
      </c>
      <c r="M328" s="45" t="str">
        <f t="shared" si="22"/>
        <v xml:space="preserve"> </v>
      </c>
      <c r="N328" s="14" t="str">
        <f t="shared" si="23"/>
        <v xml:space="preserve"> </v>
      </c>
    </row>
    <row r="329" spans="2:14" ht="20.100000000000001" customHeight="1" x14ac:dyDescent="0.3">
      <c r="B329" s="11">
        <v>319</v>
      </c>
      <c r="C329" s="7"/>
      <c r="D329" s="217"/>
      <c r="E329" s="10"/>
      <c r="F329" s="49"/>
      <c r="G329" s="7"/>
      <c r="H329" s="9"/>
      <c r="I329" s="7"/>
      <c r="J329" s="7"/>
      <c r="K329" s="23"/>
      <c r="L329" s="45" t="str">
        <f t="shared" si="21"/>
        <v xml:space="preserve"> </v>
      </c>
      <c r="M329" s="45" t="str">
        <f t="shared" si="22"/>
        <v xml:space="preserve"> </v>
      </c>
      <c r="N329" s="14" t="str">
        <f t="shared" si="23"/>
        <v xml:space="preserve"> </v>
      </c>
    </row>
    <row r="330" spans="2:14" ht="20.100000000000001" customHeight="1" x14ac:dyDescent="0.3">
      <c r="B330" s="11">
        <v>320</v>
      </c>
      <c r="C330" s="7"/>
      <c r="D330" s="217"/>
      <c r="E330" s="10"/>
      <c r="F330" s="49"/>
      <c r="G330" s="7"/>
      <c r="H330" s="9"/>
      <c r="I330" s="7"/>
      <c r="J330" s="7"/>
      <c r="K330" s="23"/>
      <c r="L330" s="45" t="str">
        <f t="shared" si="21"/>
        <v xml:space="preserve"> </v>
      </c>
      <c r="M330" s="45" t="str">
        <f t="shared" si="22"/>
        <v xml:space="preserve"> </v>
      </c>
      <c r="N330" s="14" t="str">
        <f t="shared" si="23"/>
        <v xml:space="preserve"> </v>
      </c>
    </row>
    <row r="331" spans="2:14" ht="20.100000000000001" customHeight="1" x14ac:dyDescent="0.3">
      <c r="B331" s="11">
        <v>321</v>
      </c>
      <c r="C331" s="7"/>
      <c r="D331" s="217"/>
      <c r="E331" s="10"/>
      <c r="F331" s="49"/>
      <c r="G331" s="7"/>
      <c r="H331" s="9"/>
      <c r="I331" s="7"/>
      <c r="J331" s="7"/>
      <c r="K331" s="23"/>
      <c r="L331" s="45" t="str">
        <f t="shared" si="21"/>
        <v xml:space="preserve"> </v>
      </c>
      <c r="M331" s="45" t="str">
        <f t="shared" si="22"/>
        <v xml:space="preserve"> </v>
      </c>
      <c r="N331" s="14" t="str">
        <f t="shared" si="23"/>
        <v xml:space="preserve"> </v>
      </c>
    </row>
    <row r="332" spans="2:14" ht="20.100000000000001" customHeight="1" x14ac:dyDescent="0.3">
      <c r="B332" s="11">
        <v>322</v>
      </c>
      <c r="C332" s="7"/>
      <c r="D332" s="217"/>
      <c r="E332" s="10"/>
      <c r="F332" s="49"/>
      <c r="G332" s="7"/>
      <c r="H332" s="9"/>
      <c r="I332" s="7"/>
      <c r="J332" s="7"/>
      <c r="K332" s="23"/>
      <c r="L332" s="45" t="str">
        <f t="shared" si="21"/>
        <v xml:space="preserve"> </v>
      </c>
      <c r="M332" s="45" t="str">
        <f t="shared" si="22"/>
        <v xml:space="preserve"> </v>
      </c>
      <c r="N332" s="14" t="str">
        <f t="shared" si="23"/>
        <v xml:space="preserve"> </v>
      </c>
    </row>
    <row r="333" spans="2:14" ht="20.100000000000001" customHeight="1" x14ac:dyDescent="0.3">
      <c r="B333" s="11">
        <v>323</v>
      </c>
      <c r="C333" s="7"/>
      <c r="D333" s="217"/>
      <c r="E333" s="10"/>
      <c r="F333" s="49"/>
      <c r="G333" s="7"/>
      <c r="H333" s="9"/>
      <c r="I333" s="7"/>
      <c r="J333" s="7"/>
      <c r="K333" s="23"/>
      <c r="L333" s="45" t="str">
        <f t="shared" si="21"/>
        <v xml:space="preserve"> </v>
      </c>
      <c r="M333" s="45" t="str">
        <f t="shared" si="22"/>
        <v xml:space="preserve"> </v>
      </c>
      <c r="N333" s="14" t="str">
        <f t="shared" si="23"/>
        <v xml:space="preserve"> </v>
      </c>
    </row>
    <row r="334" spans="2:14" ht="20.100000000000001" customHeight="1" x14ac:dyDescent="0.3">
      <c r="B334" s="11">
        <v>324</v>
      </c>
      <c r="C334" s="7"/>
      <c r="D334" s="217"/>
      <c r="E334" s="10"/>
      <c r="F334" s="49"/>
      <c r="G334" s="7"/>
      <c r="H334" s="9"/>
      <c r="I334" s="7"/>
      <c r="J334" s="7"/>
      <c r="K334" s="23"/>
      <c r="L334" s="45" t="str">
        <f t="shared" si="21"/>
        <v xml:space="preserve"> </v>
      </c>
      <c r="M334" s="45" t="str">
        <f t="shared" si="22"/>
        <v xml:space="preserve"> </v>
      </c>
      <c r="N334" s="14" t="str">
        <f t="shared" si="23"/>
        <v xml:space="preserve"> </v>
      </c>
    </row>
    <row r="335" spans="2:14" ht="20.100000000000001" customHeight="1" x14ac:dyDescent="0.3">
      <c r="B335" s="11">
        <v>325</v>
      </c>
      <c r="C335" s="7"/>
      <c r="D335" s="217"/>
      <c r="E335" s="10"/>
      <c r="F335" s="49"/>
      <c r="G335" s="7"/>
      <c r="H335" s="9"/>
      <c r="I335" s="7"/>
      <c r="J335" s="7"/>
      <c r="K335" s="23"/>
      <c r="L335" s="45" t="str">
        <f t="shared" si="21"/>
        <v xml:space="preserve"> </v>
      </c>
      <c r="M335" s="45" t="str">
        <f t="shared" si="22"/>
        <v xml:space="preserve"> </v>
      </c>
      <c r="N335" s="14" t="str">
        <f t="shared" si="23"/>
        <v xml:space="preserve"> </v>
      </c>
    </row>
    <row r="336" spans="2:14" ht="20.100000000000001" customHeight="1" x14ac:dyDescent="0.3">
      <c r="B336" s="11">
        <v>326</v>
      </c>
      <c r="C336" s="7"/>
      <c r="D336" s="217"/>
      <c r="E336" s="10"/>
      <c r="F336" s="49"/>
      <c r="G336" s="7"/>
      <c r="H336" s="9"/>
      <c r="I336" s="7"/>
      <c r="J336" s="7"/>
      <c r="K336" s="23"/>
      <c r="L336" s="45" t="str">
        <f t="shared" si="21"/>
        <v xml:space="preserve"> </v>
      </c>
      <c r="M336" s="45" t="str">
        <f t="shared" si="22"/>
        <v xml:space="preserve"> </v>
      </c>
      <c r="N336" s="14" t="str">
        <f t="shared" si="23"/>
        <v xml:space="preserve"> </v>
      </c>
    </row>
    <row r="337" spans="2:14" ht="20.100000000000001" customHeight="1" x14ac:dyDescent="0.3">
      <c r="B337" s="11">
        <v>327</v>
      </c>
      <c r="C337" s="7"/>
      <c r="D337" s="217"/>
      <c r="E337" s="10"/>
      <c r="F337" s="49"/>
      <c r="G337" s="7"/>
      <c r="H337" s="9"/>
      <c r="I337" s="7"/>
      <c r="J337" s="7"/>
      <c r="K337" s="23"/>
      <c r="L337" s="45" t="str">
        <f t="shared" ref="L337:L345" si="24">IF(K337/1048576 &gt;1,K337/1048576," ")</f>
        <v xml:space="preserve"> </v>
      </c>
      <c r="M337" s="23"/>
      <c r="N337" s="9"/>
    </row>
    <row r="338" spans="2:14" ht="20.100000000000001" customHeight="1" x14ac:dyDescent="0.3">
      <c r="B338" s="11">
        <v>328</v>
      </c>
      <c r="C338" s="7"/>
      <c r="D338" s="217"/>
      <c r="E338" s="10"/>
      <c r="F338" s="49"/>
      <c r="G338" s="7"/>
      <c r="H338" s="9"/>
      <c r="I338" s="7"/>
      <c r="J338" s="7"/>
      <c r="K338" s="23"/>
      <c r="L338" s="45" t="str">
        <f t="shared" si="24"/>
        <v xml:space="preserve"> </v>
      </c>
      <c r="M338" s="23"/>
      <c r="N338" s="9"/>
    </row>
    <row r="339" spans="2:14" ht="20.100000000000001" customHeight="1" x14ac:dyDescent="0.3">
      <c r="B339" s="11">
        <v>329</v>
      </c>
      <c r="C339" s="7"/>
      <c r="D339" s="217"/>
      <c r="E339" s="10"/>
      <c r="F339" s="49"/>
      <c r="G339" s="7"/>
      <c r="H339" s="9"/>
      <c r="I339" s="7"/>
      <c r="J339" s="7"/>
      <c r="K339" s="23"/>
      <c r="L339" s="45" t="str">
        <f t="shared" si="24"/>
        <v xml:space="preserve"> </v>
      </c>
      <c r="M339" s="23"/>
      <c r="N339" s="9"/>
    </row>
    <row r="340" spans="2:14" ht="20.100000000000001" customHeight="1" x14ac:dyDescent="0.3">
      <c r="B340" s="11">
        <v>330</v>
      </c>
      <c r="C340" s="7"/>
      <c r="D340" s="217"/>
      <c r="E340" s="10"/>
      <c r="F340" s="49"/>
      <c r="G340" s="7"/>
      <c r="H340" s="9"/>
      <c r="I340" s="7"/>
      <c r="J340" s="7"/>
      <c r="K340" s="23"/>
      <c r="L340" s="45" t="str">
        <f t="shared" si="24"/>
        <v xml:space="preserve"> </v>
      </c>
      <c r="M340" s="23"/>
      <c r="N340" s="9"/>
    </row>
    <row r="341" spans="2:14" ht="20.100000000000001" customHeight="1" x14ac:dyDescent="0.3">
      <c r="B341" s="11">
        <v>331</v>
      </c>
      <c r="C341" s="7"/>
      <c r="D341" s="217"/>
      <c r="E341" s="10"/>
      <c r="F341" s="49"/>
      <c r="G341" s="7"/>
      <c r="H341" s="9"/>
      <c r="I341" s="7"/>
      <c r="J341" s="7"/>
      <c r="K341" s="23"/>
      <c r="L341" s="45" t="str">
        <f t="shared" si="24"/>
        <v xml:space="preserve"> </v>
      </c>
      <c r="M341" s="23"/>
      <c r="N341" s="9"/>
    </row>
    <row r="342" spans="2:14" ht="20.100000000000001" customHeight="1" x14ac:dyDescent="0.3">
      <c r="B342" s="11">
        <v>332</v>
      </c>
      <c r="C342" s="7"/>
      <c r="D342" s="217"/>
      <c r="E342" s="10"/>
      <c r="F342" s="49"/>
      <c r="G342" s="7"/>
      <c r="H342" s="9"/>
      <c r="I342" s="7"/>
      <c r="J342" s="7"/>
      <c r="K342" s="23"/>
      <c r="L342" s="45" t="str">
        <f t="shared" si="24"/>
        <v xml:space="preserve"> </v>
      </c>
      <c r="M342" s="23"/>
      <c r="N342" s="9"/>
    </row>
    <row r="343" spans="2:14" ht="20.100000000000001" customHeight="1" x14ac:dyDescent="0.3">
      <c r="B343" s="11">
        <v>333</v>
      </c>
      <c r="C343" s="7"/>
      <c r="D343" s="217"/>
      <c r="E343" s="10"/>
      <c r="F343" s="49"/>
      <c r="G343" s="7"/>
      <c r="H343" s="9"/>
      <c r="I343" s="7"/>
      <c r="J343" s="7"/>
      <c r="K343" s="23"/>
      <c r="L343" s="45" t="str">
        <f t="shared" si="24"/>
        <v xml:space="preserve"> </v>
      </c>
      <c r="M343" s="23"/>
      <c r="N343" s="9"/>
    </row>
    <row r="344" spans="2:14" ht="20.100000000000001" customHeight="1" x14ac:dyDescent="0.3">
      <c r="B344" s="11">
        <v>334</v>
      </c>
      <c r="C344" s="7"/>
      <c r="D344" s="217"/>
      <c r="E344" s="10"/>
      <c r="F344" s="49"/>
      <c r="G344" s="7"/>
      <c r="H344" s="9"/>
      <c r="I344" s="7"/>
      <c r="J344" s="7"/>
      <c r="K344" s="23"/>
      <c r="L344" s="45" t="str">
        <f t="shared" si="24"/>
        <v xml:space="preserve"> </v>
      </c>
      <c r="M344" s="23"/>
      <c r="N344" s="9"/>
    </row>
    <row r="345" spans="2:14" ht="20.100000000000001" customHeight="1" x14ac:dyDescent="0.3">
      <c r="B345" s="11">
        <v>335</v>
      </c>
      <c r="C345" s="7"/>
      <c r="D345" s="217"/>
      <c r="E345" s="10"/>
      <c r="F345" s="49"/>
      <c r="G345" s="7"/>
      <c r="H345" s="9"/>
      <c r="I345" s="7"/>
      <c r="J345" s="7"/>
      <c r="K345" s="23"/>
      <c r="L345" s="45" t="str">
        <f t="shared" si="24"/>
        <v xml:space="preserve"> </v>
      </c>
      <c r="M345" s="23"/>
      <c r="N345" s="9"/>
    </row>
    <row r="346" spans="2:14" ht="20.100000000000001" customHeight="1" x14ac:dyDescent="0.3">
      <c r="B346" s="11">
        <v>336</v>
      </c>
      <c r="C346" s="7"/>
      <c r="D346" s="217"/>
      <c r="E346" s="10"/>
      <c r="F346" s="49"/>
      <c r="G346" s="7"/>
      <c r="H346" s="9"/>
      <c r="I346" s="7"/>
      <c r="J346" s="7"/>
      <c r="K346" s="23"/>
      <c r="L346" s="23"/>
      <c r="M346" s="23"/>
      <c r="N346" s="9"/>
    </row>
    <row r="347" spans="2:14" ht="20.100000000000001" customHeight="1" x14ac:dyDescent="0.3">
      <c r="B347" s="11">
        <v>337</v>
      </c>
      <c r="C347" s="7"/>
      <c r="D347" s="217"/>
      <c r="E347" s="10"/>
      <c r="F347" s="49"/>
      <c r="G347" s="7"/>
      <c r="H347" s="9"/>
      <c r="I347" s="7"/>
      <c r="J347" s="7"/>
      <c r="K347" s="23"/>
      <c r="L347" s="23"/>
      <c r="M347" s="23"/>
      <c r="N347" s="9"/>
    </row>
    <row r="348" spans="2:14" ht="20.100000000000001" customHeight="1" x14ac:dyDescent="0.3">
      <c r="B348" s="11">
        <v>338</v>
      </c>
      <c r="C348" s="7"/>
      <c r="D348" s="217"/>
      <c r="E348" s="10"/>
      <c r="F348" s="49"/>
      <c r="G348" s="7"/>
      <c r="H348" s="9"/>
      <c r="I348" s="7"/>
      <c r="J348" s="7"/>
      <c r="K348" s="23"/>
      <c r="L348" s="23"/>
      <c r="M348" s="23"/>
      <c r="N348" s="9"/>
    </row>
    <row r="349" spans="2:14" ht="20.100000000000001" customHeight="1" x14ac:dyDescent="0.3">
      <c r="B349" s="11">
        <v>339</v>
      </c>
      <c r="C349" s="7"/>
      <c r="D349" s="217"/>
      <c r="E349" s="10"/>
      <c r="F349" s="49"/>
      <c r="G349" s="7"/>
      <c r="H349" s="9"/>
      <c r="I349" s="7"/>
      <c r="J349" s="7"/>
      <c r="K349" s="23"/>
      <c r="L349" s="23"/>
      <c r="M349" s="23"/>
      <c r="N349" s="9"/>
    </row>
    <row r="350" spans="2:14" ht="20.100000000000001" customHeight="1" x14ac:dyDescent="0.3">
      <c r="B350" s="11">
        <v>340</v>
      </c>
      <c r="C350" s="7"/>
      <c r="D350" s="217"/>
      <c r="E350" s="10"/>
      <c r="F350" s="49"/>
      <c r="G350" s="7"/>
      <c r="H350" s="9"/>
      <c r="I350" s="7"/>
      <c r="J350" s="7"/>
      <c r="K350" s="23"/>
      <c r="L350" s="23"/>
      <c r="M350" s="23"/>
      <c r="N350" s="9"/>
    </row>
    <row r="351" spans="2:14" ht="20.100000000000001" customHeight="1" x14ac:dyDescent="0.3">
      <c r="B351" s="11">
        <v>341</v>
      </c>
      <c r="C351" s="7"/>
      <c r="D351" s="217"/>
      <c r="E351" s="10"/>
      <c r="F351" s="49"/>
      <c r="G351" s="7"/>
      <c r="H351" s="9"/>
      <c r="I351" s="7"/>
      <c r="J351" s="7"/>
      <c r="K351" s="23"/>
      <c r="L351" s="23"/>
      <c r="M351" s="23"/>
      <c r="N351" s="9"/>
    </row>
    <row r="352" spans="2:14" ht="20.100000000000001" customHeight="1" x14ac:dyDescent="0.3">
      <c r="B352" s="11">
        <v>342</v>
      </c>
      <c r="C352" s="7"/>
      <c r="D352" s="217"/>
      <c r="E352" s="10"/>
      <c r="F352" s="49"/>
      <c r="G352" s="7"/>
      <c r="H352" s="9"/>
      <c r="I352" s="7"/>
      <c r="J352" s="7"/>
      <c r="K352" s="23"/>
      <c r="L352" s="23"/>
      <c r="M352" s="23"/>
      <c r="N352" s="9"/>
    </row>
    <row r="353" spans="2:14" ht="20.100000000000001" customHeight="1" x14ac:dyDescent="0.3">
      <c r="B353" s="11">
        <v>343</v>
      </c>
      <c r="C353" s="7"/>
      <c r="D353" s="217"/>
      <c r="E353" s="10"/>
      <c r="F353" s="49"/>
      <c r="G353" s="7"/>
      <c r="H353" s="9"/>
      <c r="I353" s="7"/>
      <c r="J353" s="7"/>
      <c r="K353" s="23"/>
      <c r="L353" s="23"/>
      <c r="M353" s="23"/>
      <c r="N353" s="9"/>
    </row>
    <row r="354" spans="2:14" ht="20.100000000000001" customHeight="1" x14ac:dyDescent="0.3">
      <c r="B354" s="11">
        <v>344</v>
      </c>
      <c r="C354" s="7"/>
      <c r="D354" s="217"/>
      <c r="E354" s="10"/>
      <c r="F354" s="49"/>
      <c r="G354" s="7"/>
      <c r="H354" s="9"/>
      <c r="I354" s="7"/>
      <c r="J354" s="7"/>
      <c r="K354" s="23"/>
      <c r="L354" s="23"/>
      <c r="M354" s="23"/>
      <c r="N354" s="9"/>
    </row>
    <row r="355" spans="2:14" ht="20.100000000000001" customHeight="1" x14ac:dyDescent="0.3">
      <c r="B355" s="11">
        <v>345</v>
      </c>
      <c r="C355" s="7"/>
      <c r="D355" s="217"/>
      <c r="E355" s="10"/>
      <c r="F355" s="49"/>
      <c r="G355" s="7"/>
      <c r="H355" s="9"/>
      <c r="I355" s="7"/>
      <c r="J355" s="7"/>
      <c r="K355" s="23"/>
      <c r="L355" s="23"/>
      <c r="M355" s="23"/>
      <c r="N355" s="9"/>
    </row>
    <row r="356" spans="2:14" ht="20.100000000000001" customHeight="1" x14ac:dyDescent="0.3">
      <c r="B356" s="11">
        <v>346</v>
      </c>
      <c r="C356" s="7"/>
      <c r="D356" s="217"/>
      <c r="E356" s="10"/>
      <c r="F356" s="49"/>
      <c r="G356" s="7"/>
      <c r="H356" s="9"/>
      <c r="I356" s="7"/>
      <c r="J356" s="7"/>
      <c r="K356" s="23"/>
      <c r="L356" s="23"/>
      <c r="M356" s="23"/>
      <c r="N356" s="9"/>
    </row>
    <row r="357" spans="2:14" ht="20.100000000000001" customHeight="1" x14ac:dyDescent="0.3">
      <c r="B357" s="11">
        <v>347</v>
      </c>
      <c r="C357" s="7"/>
      <c r="D357" s="217"/>
      <c r="E357" s="10"/>
      <c r="F357" s="49"/>
      <c r="G357" s="7"/>
      <c r="H357" s="9"/>
      <c r="I357" s="7"/>
      <c r="J357" s="7"/>
      <c r="K357" s="23"/>
      <c r="L357" s="23"/>
      <c r="M357" s="23"/>
      <c r="N357" s="9"/>
    </row>
    <row r="358" spans="2:14" ht="20.100000000000001" customHeight="1" x14ac:dyDescent="0.3">
      <c r="B358" s="11">
        <v>348</v>
      </c>
      <c r="C358" s="7"/>
      <c r="D358" s="217"/>
      <c r="E358" s="10"/>
      <c r="F358" s="49"/>
      <c r="G358" s="7"/>
      <c r="H358" s="9"/>
      <c r="I358" s="7"/>
      <c r="J358" s="7"/>
      <c r="K358" s="23"/>
      <c r="L358" s="23"/>
      <c r="M358" s="23"/>
      <c r="N358" s="9"/>
    </row>
    <row r="359" spans="2:14" ht="20.100000000000001" customHeight="1" x14ac:dyDescent="0.3">
      <c r="B359" s="11">
        <v>349</v>
      </c>
      <c r="C359" s="7"/>
      <c r="D359" s="217"/>
      <c r="E359" s="10"/>
      <c r="F359" s="49"/>
      <c r="G359" s="7"/>
      <c r="H359" s="9"/>
      <c r="I359" s="7"/>
      <c r="J359" s="7"/>
      <c r="K359" s="23"/>
      <c r="L359" s="23"/>
      <c r="M359" s="23"/>
      <c r="N359" s="9"/>
    </row>
    <row r="360" spans="2:14" ht="20.100000000000001" customHeight="1" x14ac:dyDescent="0.3">
      <c r="B360" s="11">
        <v>350</v>
      </c>
      <c r="C360" s="7"/>
      <c r="D360" s="217"/>
      <c r="E360" s="10"/>
      <c r="F360" s="49"/>
      <c r="G360" s="7"/>
      <c r="H360" s="9"/>
      <c r="I360" s="7"/>
      <c r="J360" s="7"/>
      <c r="K360" s="23"/>
      <c r="L360" s="23"/>
      <c r="M360" s="23"/>
      <c r="N360" s="9"/>
    </row>
    <row r="361" spans="2:14" ht="20.100000000000001" customHeight="1" x14ac:dyDescent="0.3">
      <c r="B361" s="11">
        <v>351</v>
      </c>
      <c r="C361" s="7"/>
      <c r="D361" s="217"/>
      <c r="E361" s="10"/>
      <c r="F361" s="49"/>
      <c r="G361" s="7"/>
      <c r="H361" s="9"/>
      <c r="I361" s="7"/>
      <c r="J361" s="7"/>
      <c r="K361" s="23"/>
      <c r="L361" s="23"/>
      <c r="M361" s="23"/>
      <c r="N361" s="9"/>
    </row>
    <row r="362" spans="2:14" ht="20.100000000000001" customHeight="1" x14ac:dyDescent="0.3">
      <c r="B362" s="11">
        <v>352</v>
      </c>
      <c r="C362" s="7"/>
      <c r="D362" s="217"/>
      <c r="E362" s="10"/>
      <c r="F362" s="49"/>
      <c r="G362" s="7"/>
      <c r="H362" s="9"/>
      <c r="I362" s="7"/>
      <c r="J362" s="7"/>
      <c r="K362" s="23"/>
      <c r="L362" s="23"/>
      <c r="M362" s="23"/>
      <c r="N362" s="9"/>
    </row>
    <row r="363" spans="2:14" ht="20.100000000000001" customHeight="1" x14ac:dyDescent="0.3">
      <c r="B363" s="11">
        <v>353</v>
      </c>
      <c r="C363" s="7"/>
      <c r="D363" s="217"/>
      <c r="E363" s="10"/>
      <c r="F363" s="49"/>
      <c r="G363" s="7"/>
      <c r="H363" s="9"/>
      <c r="I363" s="7"/>
      <c r="J363" s="7"/>
      <c r="K363" s="23"/>
      <c r="L363" s="23"/>
      <c r="M363" s="23"/>
      <c r="N363" s="9"/>
    </row>
    <row r="364" spans="2:14" ht="20.100000000000001" customHeight="1" x14ac:dyDescent="0.3">
      <c r="B364" s="11">
        <v>354</v>
      </c>
      <c r="C364" s="7"/>
      <c r="D364" s="217"/>
      <c r="E364" s="10"/>
      <c r="F364" s="49"/>
      <c r="G364" s="7"/>
      <c r="H364" s="9"/>
      <c r="I364" s="7"/>
      <c r="J364" s="7"/>
      <c r="K364" s="23"/>
      <c r="L364" s="23"/>
      <c r="M364" s="23"/>
      <c r="N364" s="9"/>
    </row>
    <row r="365" spans="2:14" ht="20.100000000000001" customHeight="1" x14ac:dyDescent="0.3">
      <c r="B365" s="11">
        <v>355</v>
      </c>
      <c r="C365" s="7"/>
      <c r="D365" s="217"/>
      <c r="E365" s="10"/>
      <c r="F365" s="49"/>
      <c r="G365" s="7"/>
      <c r="H365" s="9"/>
      <c r="I365" s="7"/>
      <c r="J365" s="7"/>
      <c r="K365" s="23"/>
      <c r="L365" s="23"/>
      <c r="M365" s="23"/>
      <c r="N365" s="9"/>
    </row>
    <row r="366" spans="2:14" ht="20.100000000000001" customHeight="1" x14ac:dyDescent="0.3">
      <c r="B366" s="11">
        <v>356</v>
      </c>
      <c r="C366" s="7"/>
      <c r="D366" s="217"/>
      <c r="E366" s="10"/>
      <c r="F366" s="49"/>
      <c r="G366" s="7"/>
      <c r="H366" s="9"/>
      <c r="I366" s="7"/>
      <c r="J366" s="7"/>
      <c r="K366" s="23"/>
      <c r="L366" s="23"/>
      <c r="M366" s="23"/>
      <c r="N366" s="9"/>
    </row>
    <row r="367" spans="2:14" ht="20.100000000000001" customHeight="1" x14ac:dyDescent="0.3">
      <c r="B367" s="11">
        <v>357</v>
      </c>
      <c r="C367" s="7"/>
      <c r="D367" s="217"/>
      <c r="E367" s="10"/>
      <c r="F367" s="49"/>
      <c r="G367" s="7"/>
      <c r="H367" s="9"/>
      <c r="I367" s="7"/>
      <c r="J367" s="7"/>
      <c r="K367" s="23"/>
      <c r="L367" s="23"/>
      <c r="M367" s="23"/>
      <c r="N367" s="9"/>
    </row>
    <row r="368" spans="2:14" ht="20.100000000000001" customHeight="1" x14ac:dyDescent="0.3">
      <c r="B368" s="11">
        <v>358</v>
      </c>
      <c r="C368" s="7"/>
      <c r="D368" s="217"/>
      <c r="E368" s="10"/>
      <c r="F368" s="49"/>
      <c r="G368" s="7"/>
      <c r="H368" s="9"/>
      <c r="I368" s="7"/>
      <c r="J368" s="7"/>
      <c r="K368" s="23"/>
      <c r="L368" s="23"/>
      <c r="M368" s="23"/>
      <c r="N368" s="9"/>
    </row>
    <row r="369" spans="2:14" ht="20.100000000000001" customHeight="1" x14ac:dyDescent="0.3">
      <c r="B369" s="11">
        <v>359</v>
      </c>
      <c r="C369" s="7"/>
      <c r="D369" s="217"/>
      <c r="E369" s="10"/>
      <c r="F369" s="49"/>
      <c r="G369" s="7"/>
      <c r="H369" s="9"/>
      <c r="I369" s="7"/>
      <c r="J369" s="7"/>
      <c r="K369" s="23"/>
      <c r="L369" s="23"/>
      <c r="M369" s="23"/>
      <c r="N369" s="9"/>
    </row>
    <row r="370" spans="2:14" ht="20.100000000000001" customHeight="1" x14ac:dyDescent="0.3">
      <c r="B370" s="11">
        <v>360</v>
      </c>
      <c r="C370" s="7"/>
      <c r="D370" s="217"/>
      <c r="E370" s="10"/>
      <c r="F370" s="49"/>
      <c r="G370" s="7"/>
      <c r="H370" s="9"/>
      <c r="I370" s="7"/>
      <c r="J370" s="7"/>
      <c r="K370" s="23"/>
      <c r="L370" s="23"/>
      <c r="M370" s="23"/>
      <c r="N370" s="9"/>
    </row>
    <row r="371" spans="2:14" ht="20.100000000000001" customHeight="1" x14ac:dyDescent="0.3">
      <c r="B371" s="11">
        <v>361</v>
      </c>
      <c r="C371" s="7"/>
      <c r="D371" s="217"/>
      <c r="E371" s="10"/>
      <c r="F371" s="49"/>
      <c r="G371" s="7"/>
      <c r="H371" s="9"/>
      <c r="I371" s="7"/>
      <c r="J371" s="7"/>
      <c r="K371" s="23"/>
      <c r="L371" s="23"/>
      <c r="M371" s="23"/>
      <c r="N371" s="9"/>
    </row>
    <row r="372" spans="2:14" ht="20.100000000000001" customHeight="1" x14ac:dyDescent="0.3">
      <c r="B372" s="11">
        <v>362</v>
      </c>
      <c r="C372" s="7"/>
      <c r="D372" s="217"/>
      <c r="E372" s="10"/>
      <c r="F372" s="49"/>
      <c r="G372" s="7"/>
      <c r="H372" s="9"/>
      <c r="I372" s="7"/>
      <c r="J372" s="7"/>
      <c r="K372" s="23"/>
      <c r="L372" s="23"/>
      <c r="M372" s="23"/>
      <c r="N372" s="9"/>
    </row>
    <row r="373" spans="2:14" ht="20.100000000000001" customHeight="1" x14ac:dyDescent="0.3">
      <c r="B373" s="11">
        <v>363</v>
      </c>
      <c r="C373" s="7"/>
      <c r="D373" s="217"/>
      <c r="E373" s="10"/>
      <c r="F373" s="49"/>
      <c r="G373" s="7"/>
      <c r="H373" s="9"/>
      <c r="I373" s="7"/>
      <c r="J373" s="7"/>
      <c r="K373" s="23"/>
      <c r="L373" s="23"/>
      <c r="M373" s="23"/>
      <c r="N373" s="9"/>
    </row>
    <row r="374" spans="2:14" ht="20.100000000000001" customHeight="1" x14ac:dyDescent="0.3">
      <c r="B374" s="11">
        <v>364</v>
      </c>
      <c r="C374" s="7"/>
      <c r="D374" s="217"/>
      <c r="E374" s="10"/>
      <c r="F374" s="49"/>
      <c r="G374" s="7"/>
      <c r="H374" s="9"/>
      <c r="I374" s="7"/>
      <c r="J374" s="7"/>
      <c r="K374" s="23"/>
      <c r="L374" s="23"/>
      <c r="M374" s="23"/>
      <c r="N374" s="9"/>
    </row>
    <row r="375" spans="2:14" ht="20.100000000000001" customHeight="1" x14ac:dyDescent="0.3">
      <c r="B375" s="11">
        <v>365</v>
      </c>
      <c r="C375" s="7"/>
      <c r="D375" s="217"/>
      <c r="E375" s="10"/>
      <c r="F375" s="49"/>
      <c r="G375" s="7"/>
      <c r="H375" s="9"/>
      <c r="I375" s="7"/>
      <c r="J375" s="7"/>
      <c r="K375" s="23"/>
      <c r="L375" s="23"/>
      <c r="M375" s="23"/>
      <c r="N375" s="9"/>
    </row>
    <row r="376" spans="2:14" ht="20.100000000000001" customHeight="1" x14ac:dyDescent="0.3">
      <c r="B376" s="11">
        <v>366</v>
      </c>
      <c r="C376" s="7"/>
      <c r="D376" s="217"/>
      <c r="E376" s="10"/>
      <c r="F376" s="49"/>
      <c r="G376" s="7"/>
      <c r="H376" s="9"/>
      <c r="I376" s="7"/>
      <c r="J376" s="7"/>
      <c r="K376" s="23"/>
      <c r="L376" s="23"/>
      <c r="M376" s="23"/>
      <c r="N376" s="9"/>
    </row>
    <row r="377" spans="2:14" ht="20.100000000000001" customHeight="1" x14ac:dyDescent="0.3">
      <c r="B377" s="11">
        <v>367</v>
      </c>
      <c r="C377" s="7"/>
      <c r="D377" s="217"/>
      <c r="E377" s="10"/>
      <c r="F377" s="49"/>
      <c r="G377" s="7"/>
      <c r="H377" s="9"/>
      <c r="I377" s="7"/>
      <c r="J377" s="7"/>
      <c r="K377" s="23"/>
      <c r="L377" s="23"/>
      <c r="M377" s="23"/>
      <c r="N377" s="9"/>
    </row>
    <row r="378" spans="2:14" ht="20.100000000000001" customHeight="1" x14ac:dyDescent="0.3">
      <c r="B378" s="11">
        <v>368</v>
      </c>
      <c r="C378" s="7"/>
      <c r="D378" s="217"/>
      <c r="E378" s="10"/>
      <c r="F378" s="49"/>
      <c r="G378" s="7"/>
      <c r="H378" s="9"/>
      <c r="I378" s="7"/>
      <c r="J378" s="7"/>
      <c r="K378" s="23"/>
      <c r="L378" s="23"/>
      <c r="M378" s="23"/>
      <c r="N378" s="9"/>
    </row>
    <row r="379" spans="2:14" ht="20.100000000000001" customHeight="1" x14ac:dyDescent="0.3">
      <c r="B379" s="11">
        <v>369</v>
      </c>
      <c r="C379" s="7"/>
      <c r="D379" s="217"/>
      <c r="E379" s="10"/>
      <c r="F379" s="49"/>
      <c r="G379" s="7"/>
      <c r="H379" s="9"/>
      <c r="I379" s="7"/>
      <c r="J379" s="7"/>
      <c r="K379" s="23"/>
      <c r="L379" s="23"/>
      <c r="M379" s="23"/>
      <c r="N379" s="9"/>
    </row>
    <row r="380" spans="2:14" ht="20.100000000000001" customHeight="1" x14ac:dyDescent="0.3">
      <c r="B380" s="11">
        <v>370</v>
      </c>
      <c r="C380" s="7"/>
      <c r="D380" s="217"/>
      <c r="E380" s="10"/>
      <c r="F380" s="49"/>
      <c r="G380" s="7"/>
      <c r="H380" s="9"/>
      <c r="I380" s="7"/>
      <c r="J380" s="7"/>
      <c r="K380" s="23"/>
      <c r="L380" s="23"/>
      <c r="M380" s="23"/>
      <c r="N380" s="9"/>
    </row>
    <row r="381" spans="2:14" ht="20.100000000000001" customHeight="1" x14ac:dyDescent="0.3">
      <c r="B381" s="11">
        <v>371</v>
      </c>
      <c r="C381" s="7"/>
      <c r="D381" s="217"/>
      <c r="E381" s="10"/>
      <c r="F381" s="49"/>
      <c r="G381" s="7"/>
      <c r="H381" s="9"/>
      <c r="I381" s="7"/>
      <c r="J381" s="7"/>
      <c r="K381" s="23"/>
      <c r="L381" s="23"/>
      <c r="M381" s="23"/>
      <c r="N381" s="9"/>
    </row>
    <row r="382" spans="2:14" ht="20.100000000000001" customHeight="1" x14ac:dyDescent="0.3">
      <c r="B382" s="11">
        <v>372</v>
      </c>
      <c r="C382" s="7"/>
      <c r="D382" s="217"/>
      <c r="E382" s="10"/>
      <c r="F382" s="49"/>
      <c r="G382" s="7"/>
      <c r="H382" s="9"/>
      <c r="I382" s="7"/>
      <c r="J382" s="7"/>
      <c r="K382" s="23"/>
      <c r="L382" s="23"/>
      <c r="M382" s="23"/>
      <c r="N382" s="9"/>
    </row>
    <row r="383" spans="2:14" ht="20.100000000000001" customHeight="1" x14ac:dyDescent="0.3">
      <c r="B383" s="11">
        <v>373</v>
      </c>
      <c r="C383" s="7"/>
      <c r="D383" s="217"/>
      <c r="E383" s="10"/>
      <c r="F383" s="49"/>
      <c r="G383" s="7"/>
      <c r="H383" s="9"/>
      <c r="I383" s="7"/>
      <c r="J383" s="7"/>
      <c r="K383" s="23"/>
      <c r="L383" s="23"/>
      <c r="M383" s="23"/>
      <c r="N383" s="9"/>
    </row>
    <row r="384" spans="2:14" ht="20.100000000000001" customHeight="1" x14ac:dyDescent="0.3">
      <c r="B384" s="11">
        <v>374</v>
      </c>
      <c r="C384" s="7"/>
      <c r="D384" s="217"/>
      <c r="E384" s="10"/>
      <c r="F384" s="49"/>
      <c r="G384" s="7"/>
      <c r="H384" s="9"/>
      <c r="I384" s="7"/>
      <c r="J384" s="7"/>
      <c r="K384" s="23"/>
      <c r="L384" s="23"/>
      <c r="M384" s="23"/>
      <c r="N384" s="9"/>
    </row>
    <row r="385" spans="2:14" ht="20.100000000000001" customHeight="1" x14ac:dyDescent="0.3">
      <c r="B385" s="11">
        <v>375</v>
      </c>
      <c r="C385" s="7"/>
      <c r="D385" s="217"/>
      <c r="E385" s="10"/>
      <c r="F385" s="49"/>
      <c r="G385" s="7"/>
      <c r="H385" s="9"/>
      <c r="I385" s="7"/>
      <c r="J385" s="7"/>
      <c r="K385" s="23"/>
      <c r="L385" s="23"/>
      <c r="M385" s="23"/>
      <c r="N385" s="9"/>
    </row>
    <row r="386" spans="2:14" ht="20.100000000000001" customHeight="1" x14ac:dyDescent="0.3">
      <c r="B386" s="11">
        <v>376</v>
      </c>
      <c r="C386" s="7"/>
      <c r="D386" s="217"/>
      <c r="E386" s="10"/>
      <c r="F386" s="49"/>
      <c r="G386" s="7"/>
      <c r="H386" s="9"/>
      <c r="I386" s="7"/>
      <c r="J386" s="7"/>
      <c r="K386" s="23"/>
      <c r="L386" s="23"/>
      <c r="M386" s="23"/>
      <c r="N386" s="9"/>
    </row>
    <row r="387" spans="2:14" ht="20.100000000000001" customHeight="1" x14ac:dyDescent="0.3">
      <c r="B387" s="11">
        <v>377</v>
      </c>
      <c r="C387" s="7"/>
      <c r="D387" s="217"/>
      <c r="E387" s="10"/>
      <c r="F387" s="49"/>
      <c r="G387" s="7"/>
      <c r="H387" s="9"/>
      <c r="I387" s="7"/>
      <c r="J387" s="7"/>
      <c r="K387" s="23"/>
      <c r="L387" s="23"/>
      <c r="M387" s="23"/>
      <c r="N387" s="9"/>
    </row>
    <row r="388" spans="2:14" ht="20.100000000000001" customHeight="1" x14ac:dyDescent="0.3">
      <c r="B388" s="11">
        <v>378</v>
      </c>
      <c r="C388" s="7"/>
      <c r="D388" s="217"/>
      <c r="E388" s="10"/>
      <c r="F388" s="49"/>
      <c r="G388" s="7"/>
      <c r="H388" s="9"/>
      <c r="I388" s="7"/>
      <c r="J388" s="7"/>
      <c r="K388" s="23"/>
      <c r="L388" s="23"/>
      <c r="M388" s="23"/>
      <c r="N388" s="9"/>
    </row>
    <row r="389" spans="2:14" ht="20.100000000000001" customHeight="1" x14ac:dyDescent="0.3">
      <c r="B389" s="11">
        <v>379</v>
      </c>
      <c r="C389" s="7"/>
      <c r="D389" s="217"/>
      <c r="E389" s="10"/>
      <c r="F389" s="49"/>
      <c r="G389" s="7"/>
      <c r="H389" s="9"/>
      <c r="I389" s="7"/>
      <c r="J389" s="7"/>
      <c r="K389" s="23"/>
      <c r="L389" s="23"/>
      <c r="M389" s="23"/>
      <c r="N389" s="9"/>
    </row>
    <row r="390" spans="2:14" ht="20.100000000000001" customHeight="1" x14ac:dyDescent="0.3">
      <c r="B390" s="11">
        <v>380</v>
      </c>
      <c r="C390" s="7"/>
      <c r="D390" s="217"/>
      <c r="E390" s="10"/>
      <c r="F390" s="49"/>
      <c r="G390" s="7"/>
      <c r="H390" s="9"/>
      <c r="I390" s="7"/>
      <c r="J390" s="7"/>
      <c r="K390" s="23"/>
      <c r="L390" s="23"/>
      <c r="M390" s="23"/>
      <c r="N390" s="9"/>
    </row>
    <row r="391" spans="2:14" ht="20.100000000000001" customHeight="1" x14ac:dyDescent="0.3">
      <c r="B391" s="11">
        <v>381</v>
      </c>
      <c r="C391" s="7"/>
      <c r="D391" s="217"/>
      <c r="E391" s="10"/>
      <c r="F391" s="49"/>
      <c r="G391" s="7"/>
      <c r="H391" s="9"/>
      <c r="I391" s="7"/>
      <c r="J391" s="7"/>
      <c r="K391" s="23"/>
      <c r="L391" s="23"/>
      <c r="M391" s="23"/>
      <c r="N391" s="9"/>
    </row>
    <row r="392" spans="2:14" ht="20.100000000000001" customHeight="1" x14ac:dyDescent="0.3">
      <c r="B392" s="11">
        <v>382</v>
      </c>
      <c r="C392" s="7"/>
      <c r="D392" s="217"/>
      <c r="E392" s="10"/>
      <c r="F392" s="49"/>
      <c r="G392" s="7"/>
      <c r="H392" s="9"/>
      <c r="I392" s="7"/>
      <c r="J392" s="7"/>
      <c r="K392" s="23"/>
      <c r="L392" s="23"/>
      <c r="M392" s="23"/>
      <c r="N392" s="9"/>
    </row>
    <row r="393" spans="2:14" ht="20.100000000000001" customHeight="1" x14ac:dyDescent="0.3">
      <c r="B393" s="11">
        <v>383</v>
      </c>
      <c r="C393" s="7"/>
      <c r="D393" s="217"/>
      <c r="E393" s="10"/>
      <c r="F393" s="49"/>
      <c r="G393" s="7"/>
      <c r="H393" s="9"/>
      <c r="I393" s="7"/>
      <c r="J393" s="7"/>
      <c r="K393" s="23"/>
      <c r="L393" s="23"/>
      <c r="M393" s="23"/>
      <c r="N393" s="9"/>
    </row>
    <row r="394" spans="2:14" ht="20.100000000000001" customHeight="1" x14ac:dyDescent="0.3">
      <c r="B394" s="11">
        <v>384</v>
      </c>
      <c r="C394" s="7"/>
      <c r="D394" s="217"/>
      <c r="E394" s="10"/>
      <c r="F394" s="49"/>
      <c r="G394" s="7"/>
      <c r="H394" s="9"/>
      <c r="I394" s="7"/>
      <c r="J394" s="7"/>
      <c r="K394" s="23"/>
      <c r="L394" s="23"/>
      <c r="M394" s="23"/>
      <c r="N394" s="9"/>
    </row>
    <row r="395" spans="2:14" ht="20.100000000000001" customHeight="1" x14ac:dyDescent="0.3">
      <c r="B395" s="11">
        <v>385</v>
      </c>
      <c r="C395" s="7"/>
      <c r="D395" s="217"/>
      <c r="E395" s="10"/>
      <c r="F395" s="49"/>
      <c r="G395" s="7"/>
      <c r="H395" s="9"/>
      <c r="I395" s="7"/>
      <c r="J395" s="7"/>
      <c r="K395" s="23"/>
      <c r="L395" s="23"/>
      <c r="M395" s="23"/>
      <c r="N395" s="9"/>
    </row>
    <row r="396" spans="2:14" ht="20.100000000000001" customHeight="1" x14ac:dyDescent="0.3">
      <c r="B396" s="11">
        <v>386</v>
      </c>
      <c r="C396" s="7"/>
      <c r="D396" s="217"/>
      <c r="E396" s="10"/>
      <c r="F396" s="49"/>
      <c r="G396" s="7"/>
      <c r="H396" s="9"/>
      <c r="I396" s="7"/>
      <c r="J396" s="7"/>
      <c r="K396" s="23"/>
      <c r="L396" s="23"/>
      <c r="M396" s="23"/>
      <c r="N396" s="9"/>
    </row>
    <row r="397" spans="2:14" ht="20.100000000000001" customHeight="1" x14ac:dyDescent="0.3">
      <c r="B397" s="11">
        <v>387</v>
      </c>
      <c r="C397" s="7"/>
      <c r="D397" s="217"/>
      <c r="E397" s="10"/>
      <c r="F397" s="49"/>
      <c r="G397" s="7"/>
      <c r="H397" s="9"/>
      <c r="I397" s="7"/>
      <c r="J397" s="7"/>
      <c r="K397" s="23"/>
      <c r="L397" s="23"/>
      <c r="M397" s="23"/>
      <c r="N397" s="9"/>
    </row>
    <row r="398" spans="2:14" ht="20.100000000000001" customHeight="1" x14ac:dyDescent="0.3">
      <c r="B398" s="11">
        <v>388</v>
      </c>
      <c r="C398" s="7"/>
      <c r="D398" s="217"/>
      <c r="E398" s="10"/>
      <c r="F398" s="49"/>
      <c r="G398" s="7"/>
      <c r="H398" s="9"/>
      <c r="I398" s="7"/>
      <c r="J398" s="7"/>
      <c r="K398" s="23"/>
      <c r="L398" s="23"/>
      <c r="M398" s="23"/>
      <c r="N398" s="9"/>
    </row>
    <row r="399" spans="2:14" ht="20.100000000000001" customHeight="1" x14ac:dyDescent="0.3">
      <c r="B399" s="11">
        <v>389</v>
      </c>
      <c r="C399" s="7"/>
      <c r="D399" s="217"/>
      <c r="E399" s="10"/>
      <c r="F399" s="49"/>
      <c r="G399" s="7"/>
      <c r="H399" s="9"/>
      <c r="I399" s="7"/>
      <c r="J399" s="7"/>
      <c r="K399" s="23"/>
      <c r="L399" s="23"/>
      <c r="M399" s="23"/>
      <c r="N399" s="9"/>
    </row>
    <row r="400" spans="2:14" ht="20.100000000000001" customHeight="1" x14ac:dyDescent="0.3">
      <c r="B400" s="11">
        <v>390</v>
      </c>
      <c r="C400" s="7"/>
      <c r="D400" s="217"/>
      <c r="E400" s="10"/>
      <c r="F400" s="49"/>
      <c r="G400" s="7"/>
      <c r="H400" s="9"/>
      <c r="I400" s="7"/>
      <c r="J400" s="7"/>
      <c r="K400" s="23"/>
      <c r="L400" s="23"/>
      <c r="M400" s="23"/>
      <c r="N400" s="9"/>
    </row>
  </sheetData>
  <sortState xmlns:xlrd2="http://schemas.microsoft.com/office/spreadsheetml/2017/richdata2" ref="C11:P81">
    <sortCondition ref="C11:C81"/>
  </sortState>
  <mergeCells count="1">
    <mergeCell ref="B6:N6"/>
  </mergeCells>
  <conditionalFormatting sqref="C76">
    <cfRule type="duplicateValues" dxfId="186" priority="6"/>
  </conditionalFormatting>
  <conditionalFormatting sqref="C77">
    <cfRule type="duplicateValues" dxfId="185" priority="5"/>
  </conditionalFormatting>
  <conditionalFormatting sqref="C78">
    <cfRule type="duplicateValues" dxfId="184" priority="4"/>
  </conditionalFormatting>
  <conditionalFormatting sqref="C79">
    <cfRule type="duplicateValues" dxfId="183" priority="3"/>
  </conditionalFormatting>
  <hyperlinks>
    <hyperlink ref="E11" r:id="rId1" display="https://www.filmaffinity.com/es/film170458.html" xr:uid="{453EC8F8-0519-4C90-A5FB-3FBA4C6D44C1}"/>
    <hyperlink ref="E12" r:id="rId2" display="https://www.filmaffinity.com/es/film275064.html" xr:uid="{542AB9DB-B3F9-4DDE-A34A-51FDF7634ACE}"/>
    <hyperlink ref="E13" r:id="rId3" display="https://www.filmaffinity.com/es/film144113.html" xr:uid="{706474F9-84BF-44A2-89A2-2765A0F240D8}"/>
    <hyperlink ref="E14" r:id="rId4" display="https://www.filmaffinity.com/es/film768114.html" xr:uid="{8FE987CF-B1F2-4768-A901-1006F197E9C4}"/>
    <hyperlink ref="E15" r:id="rId5" display="https://www.filmaffinity.com/es/film980148.html" xr:uid="{E1B79F2F-4A62-4F45-91C7-B6EE6261A519}"/>
    <hyperlink ref="E17" r:id="rId6" display="https://www.filmaffinity.com/es/film766086.html" xr:uid="{3178D578-E763-40B7-85CD-90B54118DCBA}"/>
    <hyperlink ref="E18" r:id="rId7" display="https://www.filmaffinity.com/es/film189008.html" xr:uid="{508F1B9F-86FB-4BB7-A9E6-D616D0E4760A}"/>
    <hyperlink ref="E19" r:id="rId8" display="https://www.filmaffinity.com/es/film355437.html" xr:uid="{61894A61-222D-45E3-8E76-2CF0F7AA134D}"/>
    <hyperlink ref="E20" r:id="rId9" display="https://www.filmaffinity.com/es/film191626.html" xr:uid="{CD571CA8-9EFF-488C-AE42-B3DF6C48BCF5}"/>
    <hyperlink ref="E21" r:id="rId10" display="https://www.filmaffinity.com/es/film787471.html" xr:uid="{0CAF4B50-BC43-4B6F-845D-ABFD2E7A9A0F}"/>
    <hyperlink ref="E24" r:id="rId11" display="https://www.filmaffinity.com/es/film220999.html" xr:uid="{2F29724F-DB8A-4FE5-A1A4-6F4DD2E5DD58}"/>
    <hyperlink ref="E25" r:id="rId12" display="https://www.filmaffinity.com/es/film920396.html" xr:uid="{50A2C222-0BDA-46B1-8EE1-A98EBA677BBF}"/>
    <hyperlink ref="E26" r:id="rId13" display="https://www.filmaffinity.com/es/film964550.html" xr:uid="{6A808465-0E88-4C51-85D4-6537AFB77CF6}"/>
    <hyperlink ref="E28" r:id="rId14" display="https://www.filmaffinity.com/es/film191978.html" xr:uid="{82C12A35-4B93-4B53-8B8A-EF1B22CE0D4A}"/>
    <hyperlink ref="E29" r:id="rId15" display="https://www.filmaffinity.com/es/film218521.html" xr:uid="{8992F7A0-118C-4868-B880-51E00F6FF737}"/>
    <hyperlink ref="E30" r:id="rId16" display="https://www.filmaffinity.com/es/film849663.html" xr:uid="{DDE739FC-6758-4E7A-BD67-641DB3D93C14}"/>
    <hyperlink ref="E31" r:id="rId17" display="https://www.filmaffinity.com/es/film576456.html" xr:uid="{D27BEF35-EFD1-4948-9B28-9273F7FD279F}"/>
    <hyperlink ref="E32" r:id="rId18" display="https://www.filmaffinity.com/es/film759533.html" xr:uid="{B10D2B72-1279-45C7-81E6-FE3DD68F3967}"/>
    <hyperlink ref="E33" r:id="rId19" display="https://www.filmaffinity.com/es/film481109.html" xr:uid="{6FA9B60B-C100-4287-AE4B-33967489DBC7}"/>
    <hyperlink ref="E34" r:id="rId20" display="https://www.filmaffinity.com/es/film408017.html" xr:uid="{9830467D-6215-4E29-8F11-EEEF2E294685}"/>
    <hyperlink ref="E35" r:id="rId21" display="https://www.filmaffinity.com/es/film565874.html" xr:uid="{DB15ED9F-7F85-4B78-935D-4893322FEA8B}"/>
    <hyperlink ref="E36" r:id="rId22" display="https://www.filmaffinity.com/es/film324913.html" xr:uid="{00387EAE-611C-4CAD-B0EA-CB1D5EC24B9C}"/>
    <hyperlink ref="E37" r:id="rId23" display="https://www.filmaffinity.com/es/film348042.html" xr:uid="{3768398A-A91B-43FD-A5F7-650BEE92BC98}"/>
    <hyperlink ref="E38" r:id="rId24" display="https://www.filmaffinity.com/es/film705856.html" xr:uid="{32F639D8-A51C-4DE0-96C6-9EC9318AFE24}"/>
    <hyperlink ref="E39" r:id="rId25" display="https://www.filmaffinity.com/es/film977165.html" xr:uid="{BEC4F748-8042-40AF-B154-4D79CBCBFCBF}"/>
    <hyperlink ref="E42" r:id="rId26" display="https://www.filmaffinity.com/es/film957886.html" xr:uid="{EF147B8C-FCB8-44FE-B750-494F185C19F9}"/>
    <hyperlink ref="E43" r:id="rId27" display="https://www.filmaffinity.com/es/film179187.html" xr:uid="{FED7C0F1-CF4C-4C91-A306-9DBC437BEBA3}"/>
    <hyperlink ref="E45" r:id="rId28" display="https://www.filmaffinity.com/es/film617259.html" xr:uid="{7149B6A0-9D70-41E3-A64A-45F585BAC79E}"/>
    <hyperlink ref="E46" r:id="rId29" display="https://www.filmaffinity.com/es/film830046.html" xr:uid="{C01966E6-6092-4B3D-A246-9BEA588D7A05}"/>
    <hyperlink ref="E47" r:id="rId30" display="https://www.filmaffinity.com/es/film976745.html" xr:uid="{333D03F5-E3CE-4A18-84C1-5364D9D8E8B7}"/>
    <hyperlink ref="E48" r:id="rId31" display="https://www.filmaffinity.com/es/film831372.html" xr:uid="{1B0D7B27-AE08-45B1-8E96-3FC38E22AB99}"/>
    <hyperlink ref="E49" r:id="rId32" display="https://www.filmaffinity.com/es/film916209.html" xr:uid="{E01157E1-3579-40AD-B063-7750AE7AEC9E}"/>
    <hyperlink ref="E50" r:id="rId33" display="https://www.filmaffinity.com/es/film400213.html" xr:uid="{2F10E538-2C5A-4127-96F7-4E2F21B3FCDC}"/>
    <hyperlink ref="E51" r:id="rId34" display="https://www.filmaffinity.com/es/film924979.html" xr:uid="{A3823548-C912-4A85-87DF-88DDC1468DC2}"/>
    <hyperlink ref="E52" r:id="rId35" display="https://www.filmaffinity.com/es/film523454.html" xr:uid="{30CF426B-6241-4069-9F88-4CB08CCB6C88}"/>
    <hyperlink ref="E53" r:id="rId36" display="https://www.filmaffinity.com/es/film890814.html" xr:uid="{02C048D7-4B91-42D8-8841-2D95EE40B866}"/>
    <hyperlink ref="E54" r:id="rId37" display="https://www.filmaffinity.com/es/film932838.html" xr:uid="{93A0ED1F-63FE-492E-A233-D5BE27B46973}"/>
    <hyperlink ref="E55" r:id="rId38" display="https://www.filmaffinity.com/es/film582716.html" xr:uid="{95397900-BC00-44A3-8D38-D90DBD9F2BE9}"/>
    <hyperlink ref="E57" r:id="rId39" display="https://www.filmaffinity.com/es/film421973.html" xr:uid="{3C549911-0CA5-4E61-AE89-15A73097C1CE}"/>
    <hyperlink ref="E58" r:id="rId40" display="https://www.filmaffinity.com/es/film829010.html" xr:uid="{63F64173-15CA-46EF-B12E-F3628BCCB1E0}"/>
    <hyperlink ref="E60" r:id="rId41" display="https://www.filmaffinity.com/es/film554842.html" xr:uid="{A5CAC77B-1F86-4E73-8067-FCB6FAF500C7}"/>
    <hyperlink ref="E61" r:id="rId42" display="https://www.filmaffinity.com/es/film264417.html" xr:uid="{FEC1EAB0-B57A-4D7A-9345-F24385F2DE7A}"/>
    <hyperlink ref="E63" r:id="rId43" display="https://www.filmaffinity.com/es/film457628.html" xr:uid="{DC655B20-F843-4273-B4DD-A4C54C39B42A}"/>
    <hyperlink ref="E64" r:id="rId44" display="https://www.filmaffinity.com/es/film517114.html" xr:uid="{0F1D2EEE-8A72-42E8-AD3F-D57EFF9C46A3}"/>
    <hyperlink ref="E65" r:id="rId45" display="https://www.filmaffinity.com/es/film137646.html" xr:uid="{ED3F8349-DFD3-431F-9B9A-40110BB80EB2}"/>
    <hyperlink ref="E66" r:id="rId46" display="https://www.filmaffinity.com/es/film366417.html" xr:uid="{A1EC16C6-CE91-44FA-82A4-1F90BB7836BF}"/>
    <hyperlink ref="E67" r:id="rId47" display="https://www.filmaffinity.com/es/film169128.html" xr:uid="{FAF98FEE-723E-430A-A5C4-207EA373F114}"/>
    <hyperlink ref="E68" r:id="rId48" display="https://www.filmaffinity.com/es/film207206.html" xr:uid="{E67F8FD4-DF20-4C34-BCD4-51A3B6D0995F}"/>
    <hyperlink ref="E69" r:id="rId49" display="https://www.filmaffinity.com/es/film171189.html" xr:uid="{32DD18CB-82D9-4AD8-8C5D-2F4F3982C9B8}"/>
    <hyperlink ref="E70" r:id="rId50" display="https://www.filmaffinity.com/es/film153849.html" xr:uid="{B190463E-3D1E-4832-947C-39F5601D23D1}"/>
    <hyperlink ref="E71" r:id="rId51" display="https://www.filmaffinity.com/es/film180912.html" xr:uid="{1E4F57D4-0300-45DE-A0D0-2F32BDD3095D}"/>
    <hyperlink ref="E72" r:id="rId52" display="https://www.filmaffinity.com/es/film512452.html" xr:uid="{974D7E93-D310-45E8-BC02-B276D8C11EBF}"/>
    <hyperlink ref="E74" r:id="rId53" display="https://www.filmaffinity.com/es/film588749.html" xr:uid="{E75F4097-EB27-4AB8-B97C-BECAEBFAC40E}"/>
    <hyperlink ref="E75" r:id="rId54" display="https://www.filmaffinity.com/es/film507630.html" xr:uid="{B876D2DD-FC9D-4E1C-A3CF-3DFDE04F8CE3}"/>
    <hyperlink ref="E76" r:id="rId55" display="https://www.filmaffinity.com/es/film912577.html" xr:uid="{8B504036-72D0-4443-A2E7-BE96A7B2D38B}"/>
    <hyperlink ref="E77" r:id="rId56" display="https://www.filmaffinity.com/es/film744679.html" xr:uid="{EF66C636-E628-4EC3-ABD0-9F9CA4E1DB42}"/>
    <hyperlink ref="E16" r:id="rId57" display="https://www.filmaffinity.com/es/film219675.html" xr:uid="{986EA3FE-D773-406D-9012-E0216F19E68D}"/>
    <hyperlink ref="E22" r:id="rId58" display="https://www.filmaffinity.com/es/film952739.html" xr:uid="{64C66563-F225-4984-B1E8-0DDFCF4FDC66}"/>
    <hyperlink ref="E23" r:id="rId59" display="https://www.filmaffinity.com/es/film960619.html" xr:uid="{BAB3042C-373F-4ECC-9731-00A81E74C7C2}"/>
    <hyperlink ref="E27" r:id="rId60" display="https://www.filmaffinity.com/es/film546209.html" xr:uid="{CC5857FF-2FEC-464D-9A07-2697C63AAF85}"/>
    <hyperlink ref="E40" r:id="rId61" display="https://www.filmaffinity.com/es/film251225.html" xr:uid="{07D8C5C3-60A0-46C1-97BB-FE9763106275}"/>
    <hyperlink ref="E56" r:id="rId62" display="https://www.filmaffinity.com/es/film365539.html" xr:uid="{15B1FF52-C65F-4C63-BA9B-7E9C4AE3EC5C}"/>
    <hyperlink ref="E44" r:id="rId63" display="https://www.filmaffinity.com/es/film736565.html" xr:uid="{4A3CAD1B-4CE7-4857-84D9-C86F0D186AB5}"/>
    <hyperlink ref="E59" r:id="rId64" display="https://www.filmaffinity.com/es/film754849.html" xr:uid="{74F9A94E-53D7-4EFA-AC7D-4DB2B307F5BC}"/>
    <hyperlink ref="E73" r:id="rId65" display="https://www.filmaffinity.com/es/film796110.html" xr:uid="{CC0EB155-408A-4E07-B110-CB09C5F1477A}"/>
    <hyperlink ref="E41" r:id="rId66" display="https://www.filmaffinity.com/es/film164016.html" xr:uid="{9266F785-0667-45CE-8511-94FF6B403BBD}"/>
    <hyperlink ref="E62" r:id="rId67" display="https://www.filmaffinity.com/es/film755933.html" xr:uid="{BF6E319D-57A6-4237-950B-1E84FC3BAAD4}"/>
  </hyperlinks>
  <pageMargins left="0.7" right="0.7" top="0.75" bottom="0.75" header="0.3" footer="0.3"/>
  <pageSetup paperSize="9" orientation="portrait" horizontalDpi="1200" verticalDpi="0" r:id="rId6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F129E-86CC-419C-8FE8-EF56C96C964E}">
  <sheetPr codeName="Hoja1"/>
  <dimension ref="A1:S1001"/>
  <sheetViews>
    <sheetView topLeftCell="A118" zoomScale="106" zoomScaleNormal="106" workbookViewId="0">
      <selection activeCell="C179" sqref="C179"/>
    </sheetView>
  </sheetViews>
  <sheetFormatPr baseColWidth="10" defaultRowHeight="18.75" x14ac:dyDescent="0.3"/>
  <cols>
    <col min="1" max="1" width="1.7109375" customWidth="1"/>
    <col min="2" max="2" width="8.28515625" style="9" customWidth="1"/>
    <col min="3" max="3" width="64.7109375" style="287" customWidth="1"/>
    <col min="4" max="4" width="46.28515625" style="287" customWidth="1"/>
    <col min="5" max="5" width="23.85546875" style="287" customWidth="1"/>
    <col min="6" max="6" width="6.42578125" style="287" customWidth="1"/>
    <col min="7" max="7" width="6.28515625" style="287" customWidth="1"/>
    <col min="8" max="8" width="19.140625" style="287" customWidth="1"/>
    <col min="9" max="9" width="11.42578125" style="287"/>
    <col min="10" max="10" width="4.140625" style="287" customWidth="1"/>
    <col min="11" max="11" width="22.5703125" style="287" customWidth="1"/>
    <col min="12" max="12" width="18.7109375" style="287" customWidth="1"/>
    <col min="13" max="13" width="13.42578125" style="287" customWidth="1"/>
    <col min="14" max="14" width="11.42578125" style="287"/>
    <col min="15" max="15" width="62.85546875" style="287" customWidth="1"/>
    <col min="16" max="16" width="76.7109375" style="287" customWidth="1"/>
  </cols>
  <sheetData>
    <row r="1" spans="1:17" ht="20.100000000000001" customHeight="1" x14ac:dyDescent="0.3">
      <c r="A1" s="218"/>
    </row>
    <row r="2" spans="1:17" ht="20.100000000000001" customHeight="1" x14ac:dyDescent="0.3">
      <c r="A2" s="218"/>
    </row>
    <row r="3" spans="1:17" ht="20.100000000000001" customHeight="1" x14ac:dyDescent="0.3">
      <c r="A3" s="218"/>
    </row>
    <row r="4" spans="1:17" ht="20.100000000000001" customHeight="1" x14ac:dyDescent="0.3">
      <c r="A4" s="218"/>
    </row>
    <row r="5" spans="1:17" ht="20.100000000000001" customHeight="1" x14ac:dyDescent="0.3">
      <c r="A5" s="218"/>
    </row>
    <row r="6" spans="1:17" ht="60" customHeight="1" x14ac:dyDescent="0.3">
      <c r="A6" s="218"/>
    </row>
    <row r="7" spans="1:17" ht="20.100000000000001" customHeight="1" x14ac:dyDescent="0.3">
      <c r="A7" s="218"/>
    </row>
    <row r="8" spans="1:17" ht="20.100000000000001" customHeight="1" x14ac:dyDescent="0.3">
      <c r="A8" s="218"/>
    </row>
    <row r="9" spans="1:17" ht="20.100000000000001" customHeight="1" x14ac:dyDescent="0.3">
      <c r="A9" s="218"/>
      <c r="C9" s="97" t="s">
        <v>1748</v>
      </c>
      <c r="D9" s="289" t="s">
        <v>1749</v>
      </c>
      <c r="E9" s="98" t="s">
        <v>1774</v>
      </c>
      <c r="F9" s="99" t="s">
        <v>5004</v>
      </c>
      <c r="G9" s="94" t="s">
        <v>5003</v>
      </c>
      <c r="H9" s="100" t="s">
        <v>3735</v>
      </c>
      <c r="I9" s="97" t="s">
        <v>875</v>
      </c>
      <c r="J9" s="97"/>
      <c r="K9" s="97" t="s">
        <v>1061</v>
      </c>
      <c r="L9" s="97" t="s">
        <v>1727</v>
      </c>
      <c r="M9" s="97" t="s">
        <v>1725</v>
      </c>
      <c r="N9" s="97" t="s">
        <v>1726</v>
      </c>
      <c r="O9" s="202" t="s">
        <v>17519</v>
      </c>
      <c r="P9" s="203" t="s">
        <v>31735</v>
      </c>
    </row>
    <row r="10" spans="1:17" ht="20.100000000000001" customHeight="1" x14ac:dyDescent="0.3">
      <c r="A10" s="218"/>
    </row>
    <row r="11" spans="1:17" ht="20.100000000000001" customHeight="1" x14ac:dyDescent="0.3">
      <c r="A11" s="218"/>
      <c r="B11" s="9">
        <v>1</v>
      </c>
      <c r="C11" s="20" t="s">
        <v>39012</v>
      </c>
      <c r="D11" s="74" t="s">
        <v>7977</v>
      </c>
      <c r="E11" s="36" t="s">
        <v>9240</v>
      </c>
      <c r="F11" s="81">
        <v>4.5999999999999996</v>
      </c>
      <c r="G11" s="13" t="s">
        <v>704</v>
      </c>
      <c r="H11" s="13" t="s">
        <v>3937</v>
      </c>
      <c r="I11" s="79">
        <v>1996</v>
      </c>
      <c r="J11" s="79"/>
      <c r="K11" s="73">
        <v>4013362133</v>
      </c>
      <c r="L11" s="90">
        <f>IF(K11/1024 &gt;1,K11/1024," ")</f>
        <v>3919298.9580078125</v>
      </c>
      <c r="M11" s="90">
        <f>IF(K11/1048576 &gt;1,K11/1048576," ")</f>
        <v>3827.4403886795044</v>
      </c>
      <c r="N11" s="91">
        <f>IF(K11&gt;999999999,K11/1073741824," ")</f>
        <v>3.7377347545698285</v>
      </c>
      <c r="O11" s="194" t="s">
        <v>17535</v>
      </c>
      <c r="P11" s="197" t="s">
        <v>18487</v>
      </c>
    </row>
    <row r="12" spans="1:17" ht="20.100000000000001" customHeight="1" x14ac:dyDescent="0.3">
      <c r="A12" s="218"/>
      <c r="B12" s="9">
        <v>2</v>
      </c>
      <c r="C12" s="20" t="s">
        <v>39013</v>
      </c>
      <c r="D12" s="74" t="s">
        <v>7978</v>
      </c>
      <c r="E12" s="36" t="s">
        <v>9241</v>
      </c>
      <c r="F12" s="81">
        <v>3.8</v>
      </c>
      <c r="G12" s="13" t="s">
        <v>704</v>
      </c>
      <c r="H12" s="13" t="s">
        <v>5877</v>
      </c>
      <c r="I12" s="79">
        <v>2000</v>
      </c>
      <c r="J12" s="79"/>
      <c r="K12" s="73">
        <v>3949838625</v>
      </c>
      <c r="L12" s="90">
        <f>IF(K12/1024 &gt;1,K12/1024," ")</f>
        <v>3857264.2822265625</v>
      </c>
      <c r="M12" s="90">
        <f>IF(K12/1048576 &gt;1,K12/1048576," ")</f>
        <v>3766.8596506118774</v>
      </c>
      <c r="N12" s="91">
        <f>IF(K12&gt;999999999,K12/1073741824," ")</f>
        <v>3.6785738775506616</v>
      </c>
      <c r="O12" s="194" t="s">
        <v>17536</v>
      </c>
      <c r="P12" s="197" t="s">
        <v>18488</v>
      </c>
      <c r="Q12" s="288"/>
    </row>
    <row r="13" spans="1:17" ht="20.100000000000001" customHeight="1" x14ac:dyDescent="0.3">
      <c r="A13" s="218"/>
      <c r="B13" s="9">
        <v>3</v>
      </c>
      <c r="C13" s="12" t="s">
        <v>34288</v>
      </c>
      <c r="D13" s="103" t="s">
        <v>2787</v>
      </c>
      <c r="E13" s="36" t="s">
        <v>9271</v>
      </c>
      <c r="F13" s="104">
        <v>7.1</v>
      </c>
      <c r="G13" s="101"/>
      <c r="H13" s="101" t="s">
        <v>3740</v>
      </c>
      <c r="I13" s="101">
        <v>1954</v>
      </c>
      <c r="J13" s="101"/>
      <c r="K13" s="90">
        <v>4653866850</v>
      </c>
      <c r="L13" s="90">
        <f>IF(K13/1024 &gt;1,K13/1024," ")</f>
        <v>4544791.845703125</v>
      </c>
      <c r="M13" s="90">
        <f>IF(K13/1048576 &gt;1,K13/1048576," ")</f>
        <v>4438.273286819458</v>
      </c>
      <c r="N13" s="91">
        <f>IF(K13&gt;999999999,K13/1073741824," ")</f>
        <v>4.334251256659627</v>
      </c>
      <c r="O13" s="194" t="s">
        <v>30043</v>
      </c>
      <c r="P13" s="197" t="s">
        <v>18517</v>
      </c>
      <c r="Q13" s="288"/>
    </row>
    <row r="14" spans="1:17" ht="20.100000000000001" customHeight="1" x14ac:dyDescent="0.3">
      <c r="A14" s="218"/>
      <c r="B14" s="9">
        <v>4</v>
      </c>
      <c r="C14" s="20" t="s">
        <v>39014</v>
      </c>
      <c r="D14" s="12" t="s">
        <v>32698</v>
      </c>
      <c r="E14" s="36" t="s">
        <v>32699</v>
      </c>
      <c r="F14" s="49">
        <v>4.4000000000000004</v>
      </c>
      <c r="G14" s="13"/>
      <c r="H14" s="13" t="s">
        <v>3744</v>
      </c>
      <c r="I14" s="9">
        <v>2021</v>
      </c>
      <c r="J14" s="9"/>
      <c r="K14" s="45">
        <v>5537206272</v>
      </c>
      <c r="L14" s="90">
        <f>IF(K14/1024 &gt;1,K14/1024," ")</f>
        <v>5407428</v>
      </c>
      <c r="M14" s="90">
        <f>IF(K14/1048576 &gt;1,K14/1048576," ")</f>
        <v>5280.69140625</v>
      </c>
      <c r="N14" s="91">
        <f>IF(K14&gt;999999999,K14/1073741824," ")</f>
        <v>5.1569252014160156</v>
      </c>
      <c r="O14" s="194" t="s">
        <v>32700</v>
      </c>
      <c r="P14" s="197" t="s">
        <v>32701</v>
      </c>
      <c r="Q14" s="288"/>
    </row>
    <row r="15" spans="1:17" ht="20.100000000000001" customHeight="1" x14ac:dyDescent="0.3">
      <c r="A15" s="218"/>
      <c r="B15" s="9">
        <v>5</v>
      </c>
      <c r="C15" s="109" t="s">
        <v>39015</v>
      </c>
      <c r="D15" s="107" t="s">
        <v>3350</v>
      </c>
      <c r="E15" s="36" t="s">
        <v>9386</v>
      </c>
      <c r="F15" s="104">
        <v>4.5999999999999996</v>
      </c>
      <c r="G15" s="101" t="s">
        <v>704</v>
      </c>
      <c r="H15" s="101" t="s">
        <v>3782</v>
      </c>
      <c r="I15" s="101">
        <v>2012</v>
      </c>
      <c r="J15" s="101"/>
      <c r="K15" s="90">
        <v>5490627657</v>
      </c>
      <c r="L15" s="90">
        <f>IF(K15/1024 &gt;1,K15/1024," ")</f>
        <v>5361941.0712890625</v>
      </c>
      <c r="M15" s="90">
        <f>IF(K15/1048576 &gt;1,K15/1048576," ")</f>
        <v>5236.2705774307251</v>
      </c>
      <c r="N15" s="91">
        <f>IF(K15&gt;999999999,K15/1073741824," ")</f>
        <v>5.1135454857721925</v>
      </c>
      <c r="O15" s="194" t="s">
        <v>17659</v>
      </c>
      <c r="P15" s="197" t="s">
        <v>18625</v>
      </c>
      <c r="Q15" s="288"/>
    </row>
    <row r="16" spans="1:17" ht="20.100000000000001" customHeight="1" x14ac:dyDescent="0.3">
      <c r="A16" s="218"/>
      <c r="B16" s="9">
        <v>6</v>
      </c>
      <c r="C16" s="205" t="s">
        <v>39016</v>
      </c>
      <c r="D16" s="290" t="s">
        <v>8053</v>
      </c>
      <c r="E16" s="36" t="s">
        <v>9387</v>
      </c>
      <c r="F16" s="131">
        <v>4.2</v>
      </c>
      <c r="G16" s="13"/>
      <c r="H16" s="13" t="s">
        <v>3778</v>
      </c>
      <c r="I16" s="133">
        <v>2015</v>
      </c>
      <c r="J16" s="74"/>
      <c r="K16" s="73">
        <v>3514341247</v>
      </c>
      <c r="L16" s="90">
        <f>IF(K16/1024 &gt;1,K16/1024," ")</f>
        <v>3431973.8740234375</v>
      </c>
      <c r="M16" s="90">
        <f>IF(K16/1048576 &gt;1,K16/1048576," ")</f>
        <v>3351.5369863510132</v>
      </c>
      <c r="N16" s="91">
        <f>IF(K16&gt;999999999,K16/1073741824," ")</f>
        <v>3.2729853382334113</v>
      </c>
      <c r="O16" s="194" t="s">
        <v>17660</v>
      </c>
      <c r="P16" s="197" t="s">
        <v>18464</v>
      </c>
    </row>
    <row r="17" spans="1:18" ht="20.100000000000001" customHeight="1" x14ac:dyDescent="0.3">
      <c r="A17" s="218"/>
      <c r="B17" s="9">
        <v>7</v>
      </c>
      <c r="C17" s="7" t="s">
        <v>34440</v>
      </c>
      <c r="D17" s="103" t="s">
        <v>2763</v>
      </c>
      <c r="E17" s="36" t="s">
        <v>9437</v>
      </c>
      <c r="F17" s="104">
        <v>4.9000000000000004</v>
      </c>
      <c r="G17" s="101"/>
      <c r="H17" s="101" t="s">
        <v>3737</v>
      </c>
      <c r="I17" s="101">
        <v>2011</v>
      </c>
      <c r="J17" s="101"/>
      <c r="K17" s="90">
        <v>3470805294</v>
      </c>
      <c r="L17" s="90">
        <f>IF(K17/1024 &gt;1,K17/1024," ")</f>
        <v>3389458.294921875</v>
      </c>
      <c r="M17" s="90">
        <f>IF(K17/1048576 &gt;1,K17/1048576," ")</f>
        <v>3310.0178661346436</v>
      </c>
      <c r="N17" s="91">
        <f>IF(K17&gt;999999999,K17/1073741824," ")</f>
        <v>3.2324393223971128</v>
      </c>
      <c r="O17" s="194" t="s">
        <v>17709</v>
      </c>
      <c r="P17" s="197" t="s">
        <v>18675</v>
      </c>
    </row>
    <row r="18" spans="1:18" ht="20.100000000000001" customHeight="1" x14ac:dyDescent="0.3">
      <c r="A18" s="218"/>
      <c r="B18" s="9">
        <v>8</v>
      </c>
      <c r="C18" s="48" t="s">
        <v>34442</v>
      </c>
      <c r="D18" s="109" t="s">
        <v>6248</v>
      </c>
      <c r="E18" s="36" t="s">
        <v>9439</v>
      </c>
      <c r="F18" s="99">
        <v>5.6</v>
      </c>
      <c r="G18" s="99" t="s">
        <v>704</v>
      </c>
      <c r="H18" s="101" t="s">
        <v>5925</v>
      </c>
      <c r="I18" s="101">
        <v>1968</v>
      </c>
      <c r="J18" s="101"/>
      <c r="K18" s="90">
        <v>2413886341</v>
      </c>
      <c r="L18" s="90">
        <f>IF(K18/1024 &gt;1,K18/1024," ")</f>
        <v>2357310.8798828125</v>
      </c>
      <c r="M18" s="90">
        <f>IF(K18/1048576 &gt;1,K18/1048576," ")</f>
        <v>2302.0614061355591</v>
      </c>
      <c r="N18" s="91">
        <f>IF(K18&gt;999999999,K18/1073741824," ")</f>
        <v>2.2481068419292569</v>
      </c>
      <c r="O18" s="194" t="s">
        <v>17711</v>
      </c>
      <c r="P18" s="197" t="s">
        <v>18677</v>
      </c>
    </row>
    <row r="19" spans="1:18" ht="20.100000000000001" customHeight="1" x14ac:dyDescent="0.3">
      <c r="A19" s="218"/>
      <c r="B19" s="9">
        <v>9</v>
      </c>
      <c r="C19" s="12" t="s">
        <v>34469</v>
      </c>
      <c r="D19" s="107" t="s">
        <v>2760</v>
      </c>
      <c r="E19" s="36" t="s">
        <v>9471</v>
      </c>
      <c r="F19" s="104">
        <v>5.2</v>
      </c>
      <c r="G19" s="101" t="s">
        <v>704</v>
      </c>
      <c r="H19" s="101" t="s">
        <v>3737</v>
      </c>
      <c r="I19" s="94">
        <v>2009</v>
      </c>
      <c r="J19" s="94"/>
      <c r="K19" s="108">
        <v>2395364330</v>
      </c>
      <c r="L19" s="90">
        <f>IF(K19/1024 &gt;1,K19/1024," ")</f>
        <v>2339222.978515625</v>
      </c>
      <c r="M19" s="90">
        <f>IF(K19/1048576 &gt;1,K19/1048576," ")</f>
        <v>2284.397439956665</v>
      </c>
      <c r="N19" s="91">
        <f>IF(K19&gt;999999999,K19/1073741824," ")</f>
        <v>2.2308568749576807</v>
      </c>
      <c r="O19" s="194" t="s">
        <v>17746</v>
      </c>
      <c r="P19" s="197" t="s">
        <v>18708</v>
      </c>
    </row>
    <row r="20" spans="1:18" ht="20.100000000000001" customHeight="1" x14ac:dyDescent="0.3">
      <c r="A20" s="218"/>
      <c r="B20" s="9">
        <v>10</v>
      </c>
      <c r="C20" s="20" t="s">
        <v>34470</v>
      </c>
      <c r="D20" s="74" t="s">
        <v>8737</v>
      </c>
      <c r="E20" s="36" t="s">
        <v>9473</v>
      </c>
      <c r="F20" s="81">
        <v>6.2</v>
      </c>
      <c r="G20" s="13" t="s">
        <v>704</v>
      </c>
      <c r="H20" s="13" t="s">
        <v>3757</v>
      </c>
      <c r="I20" s="79">
        <v>2019</v>
      </c>
      <c r="J20" s="79"/>
      <c r="K20" s="73">
        <v>6638489600</v>
      </c>
      <c r="L20" s="90">
        <f>IF(K20/1024 &gt;1,K20/1024," ")</f>
        <v>6482900</v>
      </c>
      <c r="M20" s="90">
        <f>IF(K20/1048576 &gt;1,K20/1048576," ")</f>
        <v>6330.95703125</v>
      </c>
      <c r="N20" s="91">
        <f>IF(K20&gt;999999999,K20/1073741824," ")</f>
        <v>6.1825752258300781</v>
      </c>
      <c r="O20" s="194" t="s">
        <v>17747</v>
      </c>
      <c r="P20" s="197" t="s">
        <v>18709</v>
      </c>
      <c r="Q20" s="288"/>
    </row>
    <row r="21" spans="1:18" ht="20.100000000000001" customHeight="1" x14ac:dyDescent="0.3">
      <c r="A21" s="218"/>
      <c r="B21" s="9">
        <v>11</v>
      </c>
      <c r="C21" s="12" t="s">
        <v>34483</v>
      </c>
      <c r="D21" s="103" t="s">
        <v>5326</v>
      </c>
      <c r="E21" s="36" t="s">
        <v>9486</v>
      </c>
      <c r="F21" s="104">
        <v>5</v>
      </c>
      <c r="G21" s="101" t="s">
        <v>704</v>
      </c>
      <c r="H21" s="101" t="s">
        <v>3744</v>
      </c>
      <c r="I21" s="101">
        <v>2014</v>
      </c>
      <c r="J21" s="101"/>
      <c r="K21" s="90">
        <v>3325407370</v>
      </c>
      <c r="L21" s="90">
        <f>IF(K21/1024 &gt;1,K21/1024," ")</f>
        <v>3247468.134765625</v>
      </c>
      <c r="M21" s="90">
        <f>IF(K21/1048576 &gt;1,K21/1048576," ")</f>
        <v>3171.3556003570557</v>
      </c>
      <c r="N21" s="91">
        <f>IF(K21&gt;999999999,K21/1073741824," ")</f>
        <v>3.0970269534736872</v>
      </c>
      <c r="O21" s="194" t="s">
        <v>17759</v>
      </c>
      <c r="P21" s="197" t="s">
        <v>18723</v>
      </c>
    </row>
    <row r="22" spans="1:18" ht="20.100000000000001" customHeight="1" x14ac:dyDescent="0.3">
      <c r="A22" s="218"/>
      <c r="B22" s="9">
        <v>12</v>
      </c>
      <c r="C22" s="112" t="s">
        <v>39017</v>
      </c>
      <c r="D22" s="109" t="s">
        <v>6876</v>
      </c>
      <c r="E22" s="36" t="s">
        <v>9508</v>
      </c>
      <c r="F22" s="99">
        <v>5.4</v>
      </c>
      <c r="G22" s="99" t="s">
        <v>704</v>
      </c>
      <c r="H22" s="105" t="s">
        <v>5871</v>
      </c>
      <c r="I22" s="101">
        <v>2016</v>
      </c>
      <c r="J22" s="101"/>
      <c r="K22" s="90">
        <v>5223969941</v>
      </c>
      <c r="L22" s="90">
        <f>IF(K22/1024 &gt;1,K22/1024," ")</f>
        <v>5101533.1455078125</v>
      </c>
      <c r="M22" s="90">
        <f>IF(K22/1048576 &gt;1,K22/1048576," ")</f>
        <v>4981.9659624099731</v>
      </c>
      <c r="N22" s="91">
        <f>IF(K22&gt;999999999,K22/1073741824," ")</f>
        <v>4.8652011351659894</v>
      </c>
      <c r="O22" s="194" t="s">
        <v>17780</v>
      </c>
      <c r="P22" s="197" t="s">
        <v>18747</v>
      </c>
    </row>
    <row r="23" spans="1:18" ht="20.100000000000001" customHeight="1" x14ac:dyDescent="0.3">
      <c r="A23" s="218"/>
      <c r="B23" s="9">
        <v>13</v>
      </c>
      <c r="C23" s="109" t="s">
        <v>39018</v>
      </c>
      <c r="D23" s="103" t="s">
        <v>332</v>
      </c>
      <c r="E23" s="36" t="s">
        <v>9516</v>
      </c>
      <c r="F23" s="104">
        <v>6.1</v>
      </c>
      <c r="G23" s="94" t="s">
        <v>704</v>
      </c>
      <c r="H23" s="94" t="s">
        <v>3740</v>
      </c>
      <c r="I23" s="94">
        <v>2010</v>
      </c>
      <c r="J23" s="94"/>
      <c r="K23" s="108">
        <v>4706930497</v>
      </c>
      <c r="L23" s="90">
        <f>IF(K23/1024 &gt;1,K23/1024," ")</f>
        <v>4596611.8134765625</v>
      </c>
      <c r="M23" s="90">
        <f>IF(K23/1048576 &gt;1,K23/1048576," ")</f>
        <v>4488.8787240982056</v>
      </c>
      <c r="N23" s="91">
        <f>IF(K23&gt;999999999,K23/1073741824," ")</f>
        <v>4.3836706290021539</v>
      </c>
      <c r="O23" s="194" t="s">
        <v>17781</v>
      </c>
      <c r="P23" s="197" t="s">
        <v>18748</v>
      </c>
    </row>
    <row r="24" spans="1:18" ht="20.100000000000001" customHeight="1" x14ac:dyDescent="0.3">
      <c r="A24" s="218"/>
      <c r="B24" s="9">
        <v>14</v>
      </c>
      <c r="C24" s="7" t="s">
        <v>34604</v>
      </c>
      <c r="D24" s="103" t="s">
        <v>5947</v>
      </c>
      <c r="E24" s="36" t="s">
        <v>9606</v>
      </c>
      <c r="F24" s="99">
        <v>5.6</v>
      </c>
      <c r="G24" s="101"/>
      <c r="H24" s="101" t="s">
        <v>5892</v>
      </c>
      <c r="I24" s="101">
        <v>2015</v>
      </c>
      <c r="J24" s="101"/>
      <c r="K24" s="90">
        <v>3388790134</v>
      </c>
      <c r="L24" s="90">
        <f>IF(K24/1024 &gt;1,K24/1024," ")</f>
        <v>3309365.365234375</v>
      </c>
      <c r="M24" s="90">
        <f>IF(K24/1048576 &gt;1,K24/1048576," ")</f>
        <v>3231.8021144866943</v>
      </c>
      <c r="N24" s="91">
        <f>IF(K24&gt;999999999,K24/1073741824," ")</f>
        <v>3.1560567524284124</v>
      </c>
      <c r="O24" s="194" t="s">
        <v>17866</v>
      </c>
      <c r="P24" s="197" t="s">
        <v>18845</v>
      </c>
      <c r="Q24" s="288"/>
    </row>
    <row r="25" spans="1:18" ht="20.100000000000001" customHeight="1" x14ac:dyDescent="0.3">
      <c r="A25" s="218"/>
      <c r="B25" s="9">
        <v>15</v>
      </c>
      <c r="C25" s="7" t="s">
        <v>34621</v>
      </c>
      <c r="D25" s="103" t="s">
        <v>5578</v>
      </c>
      <c r="E25" s="36" t="s">
        <v>9627</v>
      </c>
      <c r="F25" s="104">
        <v>4.3</v>
      </c>
      <c r="G25" s="101" t="s">
        <v>704</v>
      </c>
      <c r="H25" s="101" t="s">
        <v>3757</v>
      </c>
      <c r="I25" s="101">
        <v>2014</v>
      </c>
      <c r="J25" s="101"/>
      <c r="K25" s="90">
        <v>4755776213</v>
      </c>
      <c r="L25" s="90">
        <f>IF(K25/1024 &gt;1,K25/1024," ")</f>
        <v>4644312.7080078125</v>
      </c>
      <c r="M25" s="90">
        <f>IF(K25/1048576 &gt;1,K25/1048576," ")</f>
        <v>4535.4616289138794</v>
      </c>
      <c r="N25" s="91">
        <f>IF(K25&gt;999999999,K25/1073741824," ")</f>
        <v>4.4291617469862103</v>
      </c>
      <c r="O25" s="194" t="s">
        <v>17884</v>
      </c>
      <c r="P25" s="197" t="s">
        <v>18864</v>
      </c>
      <c r="Q25" s="288"/>
    </row>
    <row r="26" spans="1:18" ht="20.100000000000001" customHeight="1" x14ac:dyDescent="0.3">
      <c r="A26" s="218"/>
      <c r="B26" s="9">
        <v>16</v>
      </c>
      <c r="C26" s="102" t="s">
        <v>39019</v>
      </c>
      <c r="D26" s="103" t="s">
        <v>5451</v>
      </c>
      <c r="E26" s="36" t="s">
        <v>9631</v>
      </c>
      <c r="F26" s="104">
        <v>3.9</v>
      </c>
      <c r="G26" s="101"/>
      <c r="H26" s="101" t="s">
        <v>3756</v>
      </c>
      <c r="I26" s="101">
        <v>2013</v>
      </c>
      <c r="J26" s="101"/>
      <c r="K26" s="90">
        <v>4160015406</v>
      </c>
      <c r="L26" s="90">
        <f>IF(K26/1024 &gt;1,K26/1024," ")</f>
        <v>4062515.044921875</v>
      </c>
      <c r="M26" s="90">
        <f>IF(K26/1048576 &gt;1,K26/1048576," ")</f>
        <v>3967.2998485565186</v>
      </c>
      <c r="N26" s="91">
        <f>IF(K26&gt;999999999,K26/1073741824," ")</f>
        <v>3.8743162583559752</v>
      </c>
      <c r="O26" s="194" t="s">
        <v>17889</v>
      </c>
      <c r="P26" s="197" t="s">
        <v>18868</v>
      </c>
      <c r="Q26" s="288"/>
    </row>
    <row r="27" spans="1:18" ht="20.100000000000001" customHeight="1" x14ac:dyDescent="0.3">
      <c r="A27" s="218"/>
      <c r="B27" s="9">
        <v>17</v>
      </c>
      <c r="C27" s="20" t="s">
        <v>34680</v>
      </c>
      <c r="D27" s="74" t="s">
        <v>8942</v>
      </c>
      <c r="E27" s="36" t="s">
        <v>9685</v>
      </c>
      <c r="F27" s="81">
        <v>3.9</v>
      </c>
      <c r="G27" s="13" t="s">
        <v>704</v>
      </c>
      <c r="H27" s="13" t="s">
        <v>3740</v>
      </c>
      <c r="I27" s="79">
        <v>2020</v>
      </c>
      <c r="J27" s="79"/>
      <c r="K27" s="73">
        <v>4575043584</v>
      </c>
      <c r="L27" s="90">
        <f>IF(K27/1024 &gt;1,K27/1024," ")</f>
        <v>4467816</v>
      </c>
      <c r="M27" s="90">
        <f>IF(K27/1048576 &gt;1,K27/1048576," ")</f>
        <v>4363.1015625</v>
      </c>
      <c r="N27" s="91">
        <f>IF(K27&gt;999999999,K27/1073741824," ")</f>
        <v>4.2608413696289063</v>
      </c>
      <c r="O27" s="194" t="s">
        <v>17934</v>
      </c>
      <c r="P27" s="197" t="s">
        <v>18919</v>
      </c>
    </row>
    <row r="28" spans="1:18" ht="20.100000000000001" customHeight="1" x14ac:dyDescent="0.3">
      <c r="A28" s="218"/>
      <c r="B28" s="9">
        <v>18</v>
      </c>
      <c r="C28" s="7" t="s">
        <v>39020</v>
      </c>
      <c r="D28" s="103" t="s">
        <v>5031</v>
      </c>
      <c r="E28" s="36" t="s">
        <v>9851</v>
      </c>
      <c r="F28" s="104">
        <v>3.1</v>
      </c>
      <c r="G28" s="101" t="s">
        <v>704</v>
      </c>
      <c r="H28" s="101" t="s">
        <v>3740</v>
      </c>
      <c r="I28" s="101">
        <v>2014</v>
      </c>
      <c r="J28" s="101"/>
      <c r="K28" s="90">
        <v>4065349276</v>
      </c>
      <c r="L28" s="90">
        <f>IF(K28/1024 &gt;1,K28/1024," ")</f>
        <v>3970067.65234375</v>
      </c>
      <c r="M28" s="90">
        <f>IF(K28/1048576 &gt;1,K28/1048576," ")</f>
        <v>3877.0191917419434</v>
      </c>
      <c r="N28" s="91">
        <f>IF(K28&gt;999999999,K28/1073741824," ")</f>
        <v>3.7861515544354916</v>
      </c>
      <c r="O28" s="194" t="s">
        <v>18081</v>
      </c>
      <c r="P28" s="197" t="s">
        <v>19063</v>
      </c>
    </row>
    <row r="29" spans="1:18" ht="20.100000000000001" customHeight="1" x14ac:dyDescent="0.3">
      <c r="A29" s="218"/>
      <c r="B29" s="9">
        <v>19</v>
      </c>
      <c r="C29" s="107" t="s">
        <v>34844</v>
      </c>
      <c r="D29" s="109" t="s">
        <v>6389</v>
      </c>
      <c r="E29" s="36" t="s">
        <v>9858</v>
      </c>
      <c r="F29" s="99">
        <v>6.2</v>
      </c>
      <c r="G29" s="99" t="s">
        <v>704</v>
      </c>
      <c r="H29" s="101" t="s">
        <v>5878</v>
      </c>
      <c r="I29" s="101">
        <v>2013</v>
      </c>
      <c r="J29" s="101"/>
      <c r="K29" s="90">
        <v>4158587085</v>
      </c>
      <c r="L29" s="90">
        <f>IF(K29/1024 &gt;1,K29/1024," ")</f>
        <v>4061120.2001953125</v>
      </c>
      <c r="M29" s="90">
        <f>IF(K29/1048576 &gt;1,K29/1048576," ")</f>
        <v>3965.9376955032349</v>
      </c>
      <c r="N29" s="91">
        <f>IF(K29&gt;999999999,K29/1073741824," ")</f>
        <v>3.8729860307648778</v>
      </c>
      <c r="O29" s="194" t="s">
        <v>18088</v>
      </c>
      <c r="P29" s="197" t="s">
        <v>19069</v>
      </c>
    </row>
    <row r="30" spans="1:18" ht="20.100000000000001" customHeight="1" x14ac:dyDescent="0.3">
      <c r="A30" s="218"/>
      <c r="B30" s="9">
        <v>20</v>
      </c>
      <c r="C30" s="84" t="s">
        <v>39021</v>
      </c>
      <c r="D30" s="84" t="s">
        <v>7719</v>
      </c>
      <c r="E30" s="36" t="s">
        <v>9865</v>
      </c>
      <c r="F30" s="86">
        <v>3.8</v>
      </c>
      <c r="G30" s="81"/>
      <c r="H30" s="82" t="s">
        <v>5878</v>
      </c>
      <c r="I30" s="87">
        <v>2014</v>
      </c>
      <c r="J30" s="79"/>
      <c r="K30" s="73">
        <v>2803891030</v>
      </c>
      <c r="L30" s="90">
        <f>IF(K30/1024 &gt;1,K30/1024," ")</f>
        <v>2738174.833984375</v>
      </c>
      <c r="M30" s="90">
        <f>IF(K30/1048576 &gt;1,K30/1048576," ")</f>
        <v>2673.9988613128662</v>
      </c>
      <c r="N30" s="91">
        <f>IF(K30&gt;999999999,K30/1073741824," ")</f>
        <v>2.6113270130008459</v>
      </c>
      <c r="O30" s="194" t="s">
        <v>18095</v>
      </c>
      <c r="P30" s="197" t="s">
        <v>19077</v>
      </c>
      <c r="Q30" s="288"/>
      <c r="R30" s="89"/>
    </row>
    <row r="31" spans="1:18" ht="20.100000000000001" customHeight="1" x14ac:dyDescent="0.3">
      <c r="A31" s="218"/>
      <c r="B31" s="9">
        <v>21</v>
      </c>
      <c r="C31" s="7" t="s">
        <v>39022</v>
      </c>
      <c r="D31" s="20" t="s">
        <v>7987</v>
      </c>
      <c r="E31" s="36" t="s">
        <v>9866</v>
      </c>
      <c r="F31" s="81">
        <v>5.2</v>
      </c>
      <c r="G31" s="13" t="s">
        <v>704</v>
      </c>
      <c r="H31" s="13" t="s">
        <v>5892</v>
      </c>
      <c r="I31" s="79">
        <v>2018</v>
      </c>
      <c r="J31" s="79"/>
      <c r="K31" s="73">
        <v>4336730872</v>
      </c>
      <c r="L31" s="90">
        <f>IF(K31/1024 &gt;1,K31/1024," ")</f>
        <v>4235088.7421875</v>
      </c>
      <c r="M31" s="90">
        <f>IF(K31/1048576 &gt;1,K31/1048576," ")</f>
        <v>4135.8288497924805</v>
      </c>
      <c r="N31" s="91">
        <f>IF(K31&gt;999999999,K31/1073741824," ")</f>
        <v>4.0388953611254692</v>
      </c>
      <c r="O31" s="194" t="s">
        <v>18096</v>
      </c>
      <c r="P31" s="197" t="s">
        <v>19078</v>
      </c>
    </row>
    <row r="32" spans="1:18" ht="20.100000000000001" customHeight="1" x14ac:dyDescent="0.3">
      <c r="A32" s="218"/>
      <c r="B32" s="9">
        <v>22</v>
      </c>
      <c r="C32" s="109" t="s">
        <v>34880</v>
      </c>
      <c r="D32" s="103" t="s">
        <v>3701</v>
      </c>
      <c r="E32" s="36" t="s">
        <v>9901</v>
      </c>
      <c r="F32" s="104">
        <v>6.2</v>
      </c>
      <c r="G32" s="101" t="s">
        <v>704</v>
      </c>
      <c r="H32" s="101" t="s">
        <v>3756</v>
      </c>
      <c r="I32" s="101">
        <v>1988</v>
      </c>
      <c r="J32" s="101"/>
      <c r="K32" s="90">
        <v>3509131678</v>
      </c>
      <c r="L32" s="90">
        <f>IF(K32/1024 &gt;1,K32/1024," ")</f>
        <v>3426886.404296875</v>
      </c>
      <c r="M32" s="90">
        <f>IF(K32/1048576 &gt;1,K32/1048576," ")</f>
        <v>3346.568754196167</v>
      </c>
      <c r="N32" s="91">
        <f>IF(K32&gt;999999999,K32/1073741824," ")</f>
        <v>3.2681335490196943</v>
      </c>
      <c r="O32" s="194" t="s">
        <v>18121</v>
      </c>
      <c r="P32" s="197" t="s">
        <v>19106</v>
      </c>
      <c r="Q32" s="288"/>
    </row>
    <row r="33" spans="1:19" ht="20.100000000000001" customHeight="1" x14ac:dyDescent="0.3">
      <c r="A33" s="218"/>
      <c r="B33" s="9">
        <v>23</v>
      </c>
      <c r="C33" s="12" t="s">
        <v>39024</v>
      </c>
      <c r="D33" s="74" t="s">
        <v>8181</v>
      </c>
      <c r="E33" s="36" t="s">
        <v>11136</v>
      </c>
      <c r="F33" s="131">
        <v>3.4</v>
      </c>
      <c r="G33" s="13" t="s">
        <v>704</v>
      </c>
      <c r="H33" s="13" t="s">
        <v>3756</v>
      </c>
      <c r="I33" s="133">
        <v>1992</v>
      </c>
      <c r="J33" s="74"/>
      <c r="K33" s="73">
        <v>2195910656</v>
      </c>
      <c r="L33" s="90">
        <f>IF(K33/1024 &gt;1,K33/1024," ")</f>
        <v>2144444</v>
      </c>
      <c r="M33" s="90">
        <f>IF(K33/1048576 &gt;1,K33/1048576," ")</f>
        <v>2094.18359375</v>
      </c>
      <c r="N33" s="91">
        <f>IF(K33&gt;999999999,K33/1073741824," ")</f>
        <v>2.0451011657714844</v>
      </c>
      <c r="O33" s="194" t="s">
        <v>18299</v>
      </c>
      <c r="P33" s="197" t="s">
        <v>19296</v>
      </c>
    </row>
    <row r="34" spans="1:19" ht="20.100000000000001" customHeight="1" x14ac:dyDescent="0.3">
      <c r="A34" s="218"/>
      <c r="B34" s="9">
        <v>24</v>
      </c>
      <c r="C34" s="109" t="s">
        <v>39025</v>
      </c>
      <c r="D34" s="109" t="s">
        <v>6605</v>
      </c>
      <c r="E34" s="36" t="s">
        <v>11137</v>
      </c>
      <c r="F34" s="99">
        <v>5</v>
      </c>
      <c r="G34" s="13" t="s">
        <v>704</v>
      </c>
      <c r="H34" s="13" t="s">
        <v>3756</v>
      </c>
      <c r="I34" s="101">
        <v>1989</v>
      </c>
      <c r="J34" s="101"/>
      <c r="K34" s="73">
        <v>2297176064</v>
      </c>
      <c r="L34" s="90">
        <f>IF(K34/1024 &gt;1,K34/1024," ")</f>
        <v>2243336</v>
      </c>
      <c r="M34" s="90">
        <f>IF(K34/1048576 &gt;1,K34/1048576," ")</f>
        <v>2190.7578125</v>
      </c>
      <c r="N34" s="91">
        <f>IF(K34&gt;999999999,K34/1073741824," ")</f>
        <v>2.1394119262695313</v>
      </c>
      <c r="O34" s="194" t="s">
        <v>18300</v>
      </c>
      <c r="P34" s="197" t="s">
        <v>19297</v>
      </c>
      <c r="Q34" s="288"/>
      <c r="R34" s="89"/>
      <c r="S34" s="89"/>
    </row>
    <row r="35" spans="1:19" ht="20.100000000000001" customHeight="1" x14ac:dyDescent="0.3">
      <c r="A35" s="218"/>
      <c r="B35" s="9">
        <v>25</v>
      </c>
      <c r="C35" s="28" t="s">
        <v>39023</v>
      </c>
      <c r="D35" s="107" t="s">
        <v>1942</v>
      </c>
      <c r="E35" s="36" t="s">
        <v>11135</v>
      </c>
      <c r="F35" s="104">
        <v>3.3</v>
      </c>
      <c r="G35" s="13" t="s">
        <v>704</v>
      </c>
      <c r="H35" s="13" t="s">
        <v>3740</v>
      </c>
      <c r="I35" s="101">
        <v>1997</v>
      </c>
      <c r="J35" s="89"/>
      <c r="K35" s="73">
        <v>3159678976</v>
      </c>
      <c r="L35" s="90">
        <f>IF(K35/1024 &gt;1,K35/1024," ")</f>
        <v>3085624</v>
      </c>
      <c r="M35" s="90">
        <f>IF(K35/1048576 &gt;1,K35/1048576," ")</f>
        <v>3013.3046875</v>
      </c>
      <c r="N35" s="91">
        <f>IF(K35&gt;999999999,K35/1073741824," ")</f>
        <v>2.9426803588867188</v>
      </c>
      <c r="O35" s="194" t="s">
        <v>18298</v>
      </c>
      <c r="P35" s="197" t="s">
        <v>19295</v>
      </c>
    </row>
    <row r="36" spans="1:19" ht="20.100000000000001" customHeight="1" x14ac:dyDescent="0.3">
      <c r="A36" s="218"/>
      <c r="B36" s="9">
        <v>26</v>
      </c>
      <c r="C36" s="109" t="s">
        <v>39026</v>
      </c>
      <c r="D36" s="103" t="s">
        <v>2918</v>
      </c>
      <c r="E36" s="36" t="s">
        <v>11174</v>
      </c>
      <c r="F36" s="104">
        <v>5.4</v>
      </c>
      <c r="G36" s="101" t="s">
        <v>704</v>
      </c>
      <c r="H36" s="101" t="s">
        <v>3756</v>
      </c>
      <c r="I36" s="94">
        <v>1995</v>
      </c>
      <c r="J36" s="94"/>
      <c r="K36" s="90">
        <v>2047234034</v>
      </c>
      <c r="L36" s="90">
        <f>IF(K36/1024 &gt;1,K36/1024," ")</f>
        <v>1999251.986328125</v>
      </c>
      <c r="M36" s="90">
        <f>IF(K36/1048576 &gt;1,K36/1048576," ")</f>
        <v>1952.3945178985596</v>
      </c>
      <c r="N36" s="91">
        <f>IF(K36&gt;999999999,K36/1073741824," ")</f>
        <v>1.9066352713853121</v>
      </c>
      <c r="O36" s="194" t="s">
        <v>18331</v>
      </c>
      <c r="P36" s="197" t="s">
        <v>19335</v>
      </c>
    </row>
    <row r="37" spans="1:19" ht="20.100000000000001" customHeight="1" x14ac:dyDescent="0.3">
      <c r="A37" s="218"/>
      <c r="B37" s="9">
        <v>27</v>
      </c>
      <c r="C37" s="20" t="s">
        <v>33246</v>
      </c>
      <c r="D37" s="107" t="s">
        <v>1559</v>
      </c>
      <c r="E37" s="36" t="s">
        <v>11263</v>
      </c>
      <c r="F37" s="104">
        <v>5.5</v>
      </c>
      <c r="G37" s="101" t="s">
        <v>704</v>
      </c>
      <c r="H37" s="101" t="s">
        <v>3757</v>
      </c>
      <c r="I37" s="101">
        <v>2015</v>
      </c>
      <c r="J37" s="101"/>
      <c r="K37" s="90">
        <v>4769015008</v>
      </c>
      <c r="L37" s="90">
        <f>IF(K37/1024 &gt;1,K37/1024," ")</f>
        <v>4657241.21875</v>
      </c>
      <c r="M37" s="90">
        <f>IF(K37/1048576 &gt;1,K37/1048576," ")</f>
        <v>4548.0871276855469</v>
      </c>
      <c r="N37" s="91">
        <f>IF(K37&gt;999999999,K37/1073741824," ")</f>
        <v>4.4414913356304169</v>
      </c>
      <c r="O37" s="194" t="s">
        <v>18408</v>
      </c>
      <c r="P37" s="197" t="s">
        <v>19419</v>
      </c>
    </row>
    <row r="38" spans="1:19" ht="20.100000000000001" customHeight="1" x14ac:dyDescent="0.3">
      <c r="A38" s="218"/>
      <c r="B38" s="9">
        <v>28</v>
      </c>
      <c r="C38" s="109" t="s">
        <v>39027</v>
      </c>
      <c r="D38" s="107" t="s">
        <v>1950</v>
      </c>
      <c r="E38" s="36" t="s">
        <v>11227</v>
      </c>
      <c r="F38" s="104">
        <v>6.7</v>
      </c>
      <c r="G38" s="94" t="s">
        <v>704</v>
      </c>
      <c r="H38" s="94" t="s">
        <v>3745</v>
      </c>
      <c r="I38" s="101">
        <v>2005</v>
      </c>
      <c r="J38" s="101"/>
      <c r="K38" s="90">
        <v>3756193869</v>
      </c>
      <c r="L38" s="90">
        <f>IF(K38/1024 &gt;1,K38/1024," ")</f>
        <v>3668158.0751953125</v>
      </c>
      <c r="M38" s="90">
        <f>IF(K38/1048576 &gt;1,K38/1048576," ")</f>
        <v>3582.1856203079224</v>
      </c>
      <c r="N38" s="91">
        <f>IF(K38&gt;999999999,K38/1073741824," ")</f>
        <v>3.4982281448319554</v>
      </c>
      <c r="O38" s="194" t="s">
        <v>18378</v>
      </c>
      <c r="P38" s="197" t="s">
        <v>19383</v>
      </c>
    </row>
    <row r="39" spans="1:19" ht="20.100000000000001" customHeight="1" x14ac:dyDescent="0.3">
      <c r="A39" s="218"/>
      <c r="B39" s="9">
        <v>29</v>
      </c>
      <c r="C39" s="48" t="s">
        <v>35200</v>
      </c>
      <c r="D39" s="112" t="s">
        <v>6269</v>
      </c>
      <c r="E39" s="36" t="s">
        <v>11228</v>
      </c>
      <c r="F39" s="99">
        <v>7</v>
      </c>
      <c r="G39" s="99"/>
      <c r="H39" s="101" t="s">
        <v>6268</v>
      </c>
      <c r="I39" s="101">
        <v>1916</v>
      </c>
      <c r="J39" s="101"/>
      <c r="K39" s="90">
        <v>309845704</v>
      </c>
      <c r="L39" s="90">
        <f>IF(K39/1024 &gt;1,K39/1024," ")</f>
        <v>302583.6953125</v>
      </c>
      <c r="M39" s="90">
        <f>IF(K39/1048576 &gt;1,K39/1048576," ")</f>
        <v>295.49188995361328</v>
      </c>
      <c r="N39" s="91" t="str">
        <f>IF(K39&gt;999999999,K39/1073741824," ")</f>
        <v xml:space="preserve"> </v>
      </c>
      <c r="O39" s="194" t="s">
        <v>18379</v>
      </c>
      <c r="P39" s="197" t="s">
        <v>19384</v>
      </c>
    </row>
    <row r="40" spans="1:19" ht="20.100000000000001" customHeight="1" x14ac:dyDescent="0.3">
      <c r="A40" s="218"/>
      <c r="B40" s="9">
        <v>30</v>
      </c>
      <c r="C40" s="12" t="s">
        <v>35031</v>
      </c>
      <c r="D40" s="107" t="s">
        <v>1951</v>
      </c>
      <c r="E40" s="36" t="s">
        <v>11229</v>
      </c>
      <c r="F40" s="104">
        <v>6.7</v>
      </c>
      <c r="G40" s="94"/>
      <c r="H40" s="94" t="s">
        <v>4192</v>
      </c>
      <c r="I40" s="101">
        <v>1916</v>
      </c>
      <c r="J40" s="101"/>
      <c r="K40" s="90">
        <v>651098812</v>
      </c>
      <c r="L40" s="90">
        <f>IF(K40/1024 &gt;1,K40/1024," ")</f>
        <v>635838.68359375</v>
      </c>
      <c r="M40" s="90">
        <f>IF(K40/1048576 &gt;1,K40/1048576," ")</f>
        <v>620.93621444702148</v>
      </c>
      <c r="N40" s="91" t="str">
        <f>IF(K40&gt;999999999,K40/1073741824," ")</f>
        <v xml:space="preserve"> </v>
      </c>
      <c r="O40" s="194" t="s">
        <v>18380</v>
      </c>
      <c r="P40" s="197" t="s">
        <v>19385</v>
      </c>
    </row>
    <row r="41" spans="1:19" ht="20.100000000000001" customHeight="1" x14ac:dyDescent="0.3">
      <c r="A41" s="218"/>
      <c r="B41" s="9">
        <v>31</v>
      </c>
      <c r="C41" s="102" t="s">
        <v>39028</v>
      </c>
      <c r="D41" s="107" t="s">
        <v>244</v>
      </c>
      <c r="E41" s="36" t="s">
        <v>11244</v>
      </c>
      <c r="F41" s="104">
        <v>6.2</v>
      </c>
      <c r="G41" s="101" t="s">
        <v>704</v>
      </c>
      <c r="H41" s="101" t="s">
        <v>4105</v>
      </c>
      <c r="I41" s="94">
        <v>1968</v>
      </c>
      <c r="J41" s="94"/>
      <c r="K41" s="90">
        <v>4198733593</v>
      </c>
      <c r="L41" s="90">
        <f>IF(K41/1024 &gt;1,K41/1024," ")</f>
        <v>4100325.7744140625</v>
      </c>
      <c r="M41" s="90">
        <f>IF(K41/1048576 &gt;1,K41/1048576," ")</f>
        <v>4004.2243890762329</v>
      </c>
      <c r="N41" s="91">
        <f>IF(K41&gt;999999999,K41/1073741824," ")</f>
        <v>3.9103753799572587</v>
      </c>
      <c r="O41" s="194" t="s">
        <v>18392</v>
      </c>
      <c r="P41" s="197" t="s">
        <v>19400</v>
      </c>
    </row>
    <row r="42" spans="1:19" ht="20.100000000000001" customHeight="1" x14ac:dyDescent="0.3">
      <c r="A42" s="218"/>
      <c r="B42" s="9">
        <v>32</v>
      </c>
      <c r="C42" s="20" t="s">
        <v>39029</v>
      </c>
      <c r="D42" s="74" t="s">
        <v>8417</v>
      </c>
      <c r="E42" s="36" t="s">
        <v>11248</v>
      </c>
      <c r="F42" s="81">
        <v>6.1</v>
      </c>
      <c r="G42" s="13" t="s">
        <v>704</v>
      </c>
      <c r="H42" s="13" t="s">
        <v>5878</v>
      </c>
      <c r="I42" s="79">
        <v>2018</v>
      </c>
      <c r="J42" s="79"/>
      <c r="K42" s="73">
        <v>5871214592</v>
      </c>
      <c r="L42" s="90">
        <f>IF(K42/1024 &gt;1,K42/1024," ")</f>
        <v>5733608</v>
      </c>
      <c r="M42" s="90">
        <f>IF(K42/1048576 &gt;1,K42/1048576," ")</f>
        <v>5599.2265625</v>
      </c>
      <c r="N42" s="91">
        <f>IF(K42&gt;999999999,K42/1073741824," ")</f>
        <v>5.4679946899414063</v>
      </c>
      <c r="O42" s="194" t="s">
        <v>30066</v>
      </c>
      <c r="P42" s="197" t="s">
        <v>19404</v>
      </c>
    </row>
    <row r="43" spans="1:19" ht="20.100000000000001" customHeight="1" x14ac:dyDescent="0.3">
      <c r="A43" s="218"/>
      <c r="B43" s="9">
        <v>33</v>
      </c>
      <c r="C43" s="109" t="s">
        <v>35229</v>
      </c>
      <c r="D43" s="107" t="s">
        <v>5671</v>
      </c>
      <c r="E43" s="36" t="s">
        <v>11267</v>
      </c>
      <c r="F43" s="104">
        <v>5.9</v>
      </c>
      <c r="G43" s="101" t="s">
        <v>704</v>
      </c>
      <c r="H43" s="101" t="s">
        <v>3745</v>
      </c>
      <c r="I43" s="101">
        <v>1958</v>
      </c>
      <c r="J43" s="101"/>
      <c r="K43" s="90">
        <v>3936271639</v>
      </c>
      <c r="L43" s="90">
        <f>IF(K43/1024 &gt;1,K43/1024," ")</f>
        <v>3844015.2724609375</v>
      </c>
      <c r="M43" s="90">
        <f>IF(K43/1048576 &gt;1,K43/1048576," ")</f>
        <v>3753.9211645126343</v>
      </c>
      <c r="N43" s="91">
        <f>IF(K43&gt;999999999,K43/1073741824," ")</f>
        <v>3.6659386372193694</v>
      </c>
      <c r="O43" s="194" t="s">
        <v>18412</v>
      </c>
      <c r="P43" s="197" t="s">
        <v>19423</v>
      </c>
    </row>
    <row r="44" spans="1:19" ht="20.100000000000001" customHeight="1" x14ac:dyDescent="0.3">
      <c r="A44" s="218"/>
      <c r="B44" s="9">
        <v>34</v>
      </c>
      <c r="C44" s="109" t="s">
        <v>39031</v>
      </c>
      <c r="D44" s="107" t="s">
        <v>1972</v>
      </c>
      <c r="E44" s="36" t="s">
        <v>11452</v>
      </c>
      <c r="F44" s="104">
        <v>5.8</v>
      </c>
      <c r="G44" s="94" t="s">
        <v>704</v>
      </c>
      <c r="H44" s="94" t="s">
        <v>3744</v>
      </c>
      <c r="I44" s="101">
        <v>1986</v>
      </c>
      <c r="J44" s="101"/>
      <c r="K44" s="90">
        <v>1615757412</v>
      </c>
      <c r="L44" s="90">
        <f>IF(K44/1024 &gt;1,K44/1024," ")</f>
        <v>1577888.09765625</v>
      </c>
      <c r="M44" s="90">
        <f>IF(K44/1048576 &gt;1,K44/1048576," ")</f>
        <v>1540.9063453674316</v>
      </c>
      <c r="N44" s="91">
        <f>IF(K44&gt;999999999,K44/1073741824," ")</f>
        <v>1.5047913528978825</v>
      </c>
      <c r="O44" s="194" t="s">
        <v>19761</v>
      </c>
      <c r="P44" s="197" t="s">
        <v>19762</v>
      </c>
      <c r="Q44" s="288"/>
    </row>
    <row r="45" spans="1:19" ht="20.100000000000001" customHeight="1" x14ac:dyDescent="0.3">
      <c r="A45" s="218"/>
      <c r="B45" s="9">
        <v>35</v>
      </c>
      <c r="C45" s="109" t="s">
        <v>39030</v>
      </c>
      <c r="D45" s="107" t="s">
        <v>1971</v>
      </c>
      <c r="E45" s="36" t="s">
        <v>11451</v>
      </c>
      <c r="F45" s="104">
        <v>4.9000000000000004</v>
      </c>
      <c r="G45" s="94" t="s">
        <v>704</v>
      </c>
      <c r="H45" s="94" t="s">
        <v>3747</v>
      </c>
      <c r="I45" s="101">
        <v>1988</v>
      </c>
      <c r="J45" s="101"/>
      <c r="K45" s="90">
        <v>2867361940</v>
      </c>
      <c r="L45" s="90">
        <f>IF(K45/1024 &gt;1,K45/1024," ")</f>
        <v>2800158.14453125</v>
      </c>
      <c r="M45" s="90">
        <f>IF(K45/1048576 &gt;1,K45/1048576," ")</f>
        <v>2734.5294380187988</v>
      </c>
      <c r="N45" s="91">
        <f>IF(K45&gt;999999999,K45/1073741824," ")</f>
        <v>2.6704389043152332</v>
      </c>
      <c r="O45" s="194" t="s">
        <v>19759</v>
      </c>
      <c r="P45" s="197" t="s">
        <v>19760</v>
      </c>
      <c r="Q45" s="288"/>
    </row>
    <row r="46" spans="1:19" ht="20.100000000000001" customHeight="1" x14ac:dyDescent="0.3">
      <c r="A46" s="218"/>
      <c r="B46" s="9">
        <v>36</v>
      </c>
      <c r="C46" s="12" t="s">
        <v>39032</v>
      </c>
      <c r="D46" s="107" t="s">
        <v>401</v>
      </c>
      <c r="E46" s="36" t="s">
        <v>11506</v>
      </c>
      <c r="F46" s="104">
        <v>4.0999999999999996</v>
      </c>
      <c r="G46" s="13" t="s">
        <v>704</v>
      </c>
      <c r="H46" s="13" t="s">
        <v>5871</v>
      </c>
      <c r="I46" s="101">
        <v>2005</v>
      </c>
      <c r="J46" s="101"/>
      <c r="K46" s="73">
        <v>4282753024</v>
      </c>
      <c r="L46" s="90">
        <f>IF(K46/1024 &gt;1,K46/1024," ")</f>
        <v>4182376</v>
      </c>
      <c r="M46" s="90">
        <f>IF(K46/1048576 &gt;1,K46/1048576," ")</f>
        <v>4084.3515625</v>
      </c>
      <c r="N46" s="91">
        <f>IF(K46&gt;999999999,K46/1073741824," ")</f>
        <v>3.9886245727539063</v>
      </c>
      <c r="O46" s="194" t="s">
        <v>19853</v>
      </c>
      <c r="P46" s="197" t="s">
        <v>19854</v>
      </c>
    </row>
    <row r="47" spans="1:19" ht="20.100000000000001" customHeight="1" x14ac:dyDescent="0.3">
      <c r="A47" s="218"/>
      <c r="B47" s="9">
        <v>37</v>
      </c>
      <c r="C47" s="7" t="s">
        <v>39033</v>
      </c>
      <c r="D47" s="112" t="s">
        <v>32671</v>
      </c>
      <c r="E47" s="36" t="s">
        <v>32672</v>
      </c>
      <c r="F47" s="81">
        <v>5</v>
      </c>
      <c r="G47" s="13" t="s">
        <v>704</v>
      </c>
      <c r="H47" s="13" t="s">
        <v>3740</v>
      </c>
      <c r="I47" s="79">
        <v>2021</v>
      </c>
      <c r="J47" s="79"/>
      <c r="K47" s="73">
        <v>3172007936</v>
      </c>
      <c r="L47" s="90">
        <f>IF(K47/1024 &gt;1,K47/1024," ")</f>
        <v>3097664</v>
      </c>
      <c r="M47" s="90">
        <f>IF(K47/1048576 &gt;1,K47/1048576," ")</f>
        <v>3025.0625</v>
      </c>
      <c r="N47" s="91">
        <f>IF(K47&gt;999999999,K47/1073741824," ")</f>
        <v>2.95416259765625</v>
      </c>
      <c r="O47" s="223" t="s">
        <v>32673</v>
      </c>
      <c r="P47" s="198" t="s">
        <v>32674</v>
      </c>
      <c r="Q47" s="288"/>
    </row>
    <row r="48" spans="1:19" ht="20.100000000000001" customHeight="1" x14ac:dyDescent="0.3">
      <c r="A48" s="218"/>
      <c r="B48" s="9">
        <v>38</v>
      </c>
      <c r="C48" s="102" t="s">
        <v>35498</v>
      </c>
      <c r="D48" s="107" t="s">
        <v>4379</v>
      </c>
      <c r="E48" s="36" t="s">
        <v>11556</v>
      </c>
      <c r="F48" s="104">
        <v>3.9</v>
      </c>
      <c r="G48" s="101" t="s">
        <v>704</v>
      </c>
      <c r="H48" s="101" t="s">
        <v>4331</v>
      </c>
      <c r="I48" s="101">
        <v>1993</v>
      </c>
      <c r="J48" s="101"/>
      <c r="K48" s="90">
        <v>2788523586</v>
      </c>
      <c r="L48" s="90">
        <f>IF(K48/1024 &gt;1,K48/1024," ")</f>
        <v>2723167.564453125</v>
      </c>
      <c r="M48" s="90">
        <f>IF(K48/1048576 &gt;1,K48/1048576," ")</f>
        <v>2659.3433246612549</v>
      </c>
      <c r="N48" s="91">
        <f>IF(K48&gt;999999999,K48/1073741824," ")</f>
        <v>2.5970149654895067</v>
      </c>
      <c r="O48" s="199" t="s">
        <v>18422</v>
      </c>
      <c r="P48" s="197" t="s">
        <v>19944</v>
      </c>
    </row>
    <row r="49" spans="1:17" ht="20.100000000000001" customHeight="1" x14ac:dyDescent="0.3">
      <c r="A49" s="218"/>
      <c r="B49" s="9">
        <v>39</v>
      </c>
      <c r="C49" s="102" t="s">
        <v>35512</v>
      </c>
      <c r="D49" s="103" t="s">
        <v>742</v>
      </c>
      <c r="E49" s="36" t="s">
        <v>11576</v>
      </c>
      <c r="F49" s="104">
        <v>7</v>
      </c>
      <c r="G49" s="101" t="s">
        <v>704</v>
      </c>
      <c r="H49" s="101" t="s">
        <v>3898</v>
      </c>
      <c r="I49" s="94">
        <v>1935</v>
      </c>
      <c r="J49" s="94"/>
      <c r="K49" s="90">
        <v>4276827137</v>
      </c>
      <c r="L49" s="90">
        <f>IF(K49/1024 &gt;1,K49/1024," ")</f>
        <v>4176589.0009765625</v>
      </c>
      <c r="M49" s="90">
        <f>IF(K49/1048576 &gt;1,K49/1048576," ")</f>
        <v>4078.7001962661743</v>
      </c>
      <c r="N49" s="91">
        <f>IF(K49&gt;999999999,K49/1073741824," ")</f>
        <v>3.9831056604161859</v>
      </c>
      <c r="O49" s="194" t="s">
        <v>19982</v>
      </c>
      <c r="P49" s="197" t="s">
        <v>19983</v>
      </c>
    </row>
    <row r="50" spans="1:17" ht="20.100000000000001" customHeight="1" x14ac:dyDescent="0.3">
      <c r="A50" s="218"/>
      <c r="B50" s="9">
        <v>40</v>
      </c>
      <c r="C50" s="107" t="s">
        <v>35534</v>
      </c>
      <c r="D50" s="107" t="s">
        <v>5363</v>
      </c>
      <c r="E50" s="36" t="s">
        <v>11598</v>
      </c>
      <c r="F50" s="104">
        <v>4.3</v>
      </c>
      <c r="G50" s="101" t="s">
        <v>704</v>
      </c>
      <c r="H50" s="101" t="s">
        <v>4423</v>
      </c>
      <c r="I50" s="101">
        <v>1987</v>
      </c>
      <c r="J50" s="101"/>
      <c r="K50" s="90">
        <v>4001391141</v>
      </c>
      <c r="L50" s="90">
        <f>IF(K50/1024 &gt;1,K50/1024," ")</f>
        <v>3907608.5361328125</v>
      </c>
      <c r="M50" s="90">
        <f>IF(K50/1048576 &gt;1,K50/1048576," ")</f>
        <v>3816.0239610671997</v>
      </c>
      <c r="N50" s="91">
        <f>IF(K50&gt;999999999,K50/1073741824," ")</f>
        <v>3.7265858994796872</v>
      </c>
      <c r="O50" s="194" t="s">
        <v>20019</v>
      </c>
      <c r="P50" s="197" t="s">
        <v>20020</v>
      </c>
    </row>
    <row r="51" spans="1:17" ht="20.100000000000001" customHeight="1" x14ac:dyDescent="0.3">
      <c r="A51" s="218"/>
      <c r="B51" s="9">
        <v>41</v>
      </c>
      <c r="C51" s="7" t="s">
        <v>42918</v>
      </c>
      <c r="D51" s="12" t="s">
        <v>42914</v>
      </c>
      <c r="E51" s="36" t="s">
        <v>42915</v>
      </c>
      <c r="F51" s="49">
        <v>5</v>
      </c>
      <c r="G51" s="13" t="s">
        <v>704</v>
      </c>
      <c r="H51" s="13" t="s">
        <v>3740</v>
      </c>
      <c r="I51" s="9">
        <v>2022</v>
      </c>
      <c r="J51" s="9"/>
      <c r="K51" s="45">
        <v>6810370048</v>
      </c>
      <c r="L51" s="90">
        <f>IF(K51/1024 &gt;1,K51/1024," ")</f>
        <v>6650752</v>
      </c>
      <c r="M51" s="90">
        <f>IF(K51/1048576 &gt;1,K51/1048576," ")</f>
        <v>6494.875</v>
      </c>
      <c r="N51" s="91">
        <f>IF(K51&gt;999999999,K51/1073741824," ")</f>
        <v>6.3426513671875</v>
      </c>
      <c r="O51" s="194" t="s">
        <v>42916</v>
      </c>
      <c r="P51" s="197" t="s">
        <v>42917</v>
      </c>
    </row>
    <row r="52" spans="1:17" ht="20.100000000000001" customHeight="1" x14ac:dyDescent="0.3">
      <c r="A52" s="218"/>
      <c r="B52" s="9">
        <v>42</v>
      </c>
      <c r="C52" s="7" t="s">
        <v>39001</v>
      </c>
      <c r="D52" s="103" t="s">
        <v>2724</v>
      </c>
      <c r="E52" s="36" t="s">
        <v>12155</v>
      </c>
      <c r="F52" s="104">
        <v>5.5</v>
      </c>
      <c r="G52" s="101" t="s">
        <v>704</v>
      </c>
      <c r="H52" s="101" t="s">
        <v>4265</v>
      </c>
      <c r="I52" s="101">
        <v>2011</v>
      </c>
      <c r="J52" s="101"/>
      <c r="K52" s="108">
        <v>2127589376</v>
      </c>
      <c r="L52" s="90">
        <f>IF(K52/1024 &gt;1,K52/1024," ")</f>
        <v>2077724</v>
      </c>
      <c r="M52" s="90">
        <f>IF(K52/1048576 &gt;1,K52/1048576," ")</f>
        <v>2029.02734375</v>
      </c>
      <c r="N52" s="91">
        <f>IF(K52&gt;999999999,K52/1073741824," ")</f>
        <v>1.9814720153808594</v>
      </c>
      <c r="O52" s="194" t="s">
        <v>20989</v>
      </c>
      <c r="P52" s="197" t="s">
        <v>31105</v>
      </c>
      <c r="Q52" s="288"/>
    </row>
    <row r="53" spans="1:17" ht="20.100000000000001" customHeight="1" x14ac:dyDescent="0.3">
      <c r="A53" s="218"/>
      <c r="B53" s="9">
        <v>43</v>
      </c>
      <c r="C53" s="20" t="s">
        <v>39034</v>
      </c>
      <c r="D53" s="74" t="s">
        <v>7691</v>
      </c>
      <c r="E53" s="36" t="s">
        <v>11720</v>
      </c>
      <c r="F53" s="81">
        <v>4.5999999999999996</v>
      </c>
      <c r="G53" s="81" t="s">
        <v>704</v>
      </c>
      <c r="H53" s="82" t="s">
        <v>5878</v>
      </c>
      <c r="I53" s="79">
        <v>2017</v>
      </c>
      <c r="J53" s="79"/>
      <c r="K53" s="73">
        <v>4376735077</v>
      </c>
      <c r="L53" s="90">
        <f>IF(K53/1024 &gt;1,K53/1024," ")</f>
        <v>4274155.3486328125</v>
      </c>
      <c r="M53" s="90">
        <f>IF(K53/1048576 &gt;1,K53/1048576," ")</f>
        <v>4173.979832649231</v>
      </c>
      <c r="N53" s="91">
        <f>IF(K53&gt;999999999,K53/1073741824," ")</f>
        <v>4.0761521803215146</v>
      </c>
      <c r="O53" s="194" t="s">
        <v>20236</v>
      </c>
      <c r="P53" s="197" t="s">
        <v>20237</v>
      </c>
      <c r="Q53" s="288"/>
    </row>
    <row r="54" spans="1:17" ht="20.100000000000001" customHeight="1" x14ac:dyDescent="0.3">
      <c r="A54" s="218"/>
      <c r="B54" s="9">
        <v>44</v>
      </c>
      <c r="C54" s="29" t="s">
        <v>39035</v>
      </c>
      <c r="D54" s="74" t="s">
        <v>8115</v>
      </c>
      <c r="E54" s="36" t="s">
        <v>11773</v>
      </c>
      <c r="F54" s="131">
        <v>4.5999999999999996</v>
      </c>
      <c r="G54" s="13"/>
      <c r="H54" s="13" t="s">
        <v>5981</v>
      </c>
      <c r="I54" s="133">
        <v>2003</v>
      </c>
      <c r="J54" s="74"/>
      <c r="K54" s="73">
        <v>3022604856</v>
      </c>
      <c r="L54" s="90">
        <f>IF(K54/1024 &gt;1,K54/1024," ")</f>
        <v>2951762.5546875</v>
      </c>
      <c r="M54" s="90">
        <f>IF(K54/1048576 &gt;1,K54/1048576," ")</f>
        <v>2882.5806198120117</v>
      </c>
      <c r="N54" s="91">
        <f>IF(K54&gt;999999999,K54/1073741824," ")</f>
        <v>2.8150201365351677</v>
      </c>
      <c r="O54" s="199" t="s">
        <v>33047</v>
      </c>
      <c r="P54" s="197" t="s">
        <v>20335</v>
      </c>
      <c r="Q54" s="288"/>
    </row>
    <row r="55" spans="1:17" ht="20.100000000000001" customHeight="1" x14ac:dyDescent="0.3">
      <c r="A55" s="218"/>
      <c r="B55" s="9">
        <v>45</v>
      </c>
      <c r="C55" s="28" t="s">
        <v>39036</v>
      </c>
      <c r="D55" s="74" t="s">
        <v>8116</v>
      </c>
      <c r="E55" s="36" t="s">
        <v>11774</v>
      </c>
      <c r="F55" s="81">
        <v>4.5</v>
      </c>
      <c r="G55" s="13"/>
      <c r="H55" s="13" t="s">
        <v>3937</v>
      </c>
      <c r="I55" s="79">
        <v>2005</v>
      </c>
      <c r="J55" s="79"/>
      <c r="K55" s="73">
        <v>3717579161</v>
      </c>
      <c r="L55" s="90">
        <f>IF(K55/1024 &gt;1,K55/1024," ")</f>
        <v>3630448.3994140625</v>
      </c>
      <c r="M55" s="90">
        <f>IF(K55/1048576 &gt;1,K55/1048576," ")</f>
        <v>3545.3597650527954</v>
      </c>
      <c r="N55" s="91">
        <f>IF(K55&gt;999999999,K55/1073741824," ")</f>
        <v>3.4622653955593705</v>
      </c>
      <c r="O55" s="194" t="s">
        <v>20336</v>
      </c>
      <c r="P55" s="197" t="s">
        <v>31064</v>
      </c>
    </row>
    <row r="56" spans="1:17" ht="20.100000000000001" customHeight="1" x14ac:dyDescent="0.3">
      <c r="A56" s="218"/>
      <c r="B56" s="9">
        <v>46</v>
      </c>
      <c r="C56" s="12" t="s">
        <v>39000</v>
      </c>
      <c r="D56" s="107" t="s">
        <v>2010</v>
      </c>
      <c r="E56" s="36" t="s">
        <v>11806</v>
      </c>
      <c r="F56" s="104">
        <v>4.3</v>
      </c>
      <c r="G56" s="94"/>
      <c r="H56" s="94" t="s">
        <v>4066</v>
      </c>
      <c r="I56" s="94">
        <v>2009</v>
      </c>
      <c r="J56" s="94"/>
      <c r="K56" s="108">
        <v>1464690688</v>
      </c>
      <c r="L56" s="90">
        <f>IF(K56/1024 &gt;1,K56/1024," ")</f>
        <v>1430362</v>
      </c>
      <c r="M56" s="90">
        <f>IF(K56/1048576 &gt;1,K56/1048576," ")</f>
        <v>1396.837890625</v>
      </c>
      <c r="N56" s="91">
        <f>IF(K56&gt;999999999,K56/1073741824," ")</f>
        <v>1.3640995025634766</v>
      </c>
      <c r="O56" s="194" t="s">
        <v>20393</v>
      </c>
      <c r="P56" s="197" t="s">
        <v>20394</v>
      </c>
    </row>
    <row r="57" spans="1:17" ht="20.100000000000001" customHeight="1" x14ac:dyDescent="0.3">
      <c r="A57" s="218"/>
      <c r="B57" s="9">
        <v>47</v>
      </c>
      <c r="C57" s="28" t="s">
        <v>39037</v>
      </c>
      <c r="D57" s="74" t="s">
        <v>1494</v>
      </c>
      <c r="E57" s="36" t="s">
        <v>11874</v>
      </c>
      <c r="F57" s="81">
        <v>5.8</v>
      </c>
      <c r="G57" s="13" t="s">
        <v>704</v>
      </c>
      <c r="H57" s="13" t="s">
        <v>3782</v>
      </c>
      <c r="I57" s="79">
        <v>2019</v>
      </c>
      <c r="J57" s="79"/>
      <c r="K57" s="73">
        <v>5001601024</v>
      </c>
      <c r="L57" s="90">
        <f>IF(K57/1024 &gt;1,K57/1024," ")</f>
        <v>4884376</v>
      </c>
      <c r="M57" s="90">
        <f>IF(K57/1048576 &gt;1,K57/1048576," ")</f>
        <v>4769.8984375</v>
      </c>
      <c r="N57" s="91">
        <f>IF(K57&gt;999999999,K57/1073741824," ")</f>
        <v>4.6581039428710938</v>
      </c>
      <c r="O57" s="194" t="s">
        <v>20509</v>
      </c>
      <c r="P57" s="197" t="s">
        <v>20510</v>
      </c>
    </row>
    <row r="58" spans="1:17" ht="20.100000000000001" customHeight="1" x14ac:dyDescent="0.3">
      <c r="A58" s="218"/>
      <c r="B58" s="9">
        <v>48</v>
      </c>
      <c r="C58" s="109" t="s">
        <v>39038</v>
      </c>
      <c r="D58" s="107" t="s">
        <v>270</v>
      </c>
      <c r="E58" s="36" t="s">
        <v>11883</v>
      </c>
      <c r="F58" s="104">
        <v>7.5</v>
      </c>
      <c r="G58" s="81" t="s">
        <v>704</v>
      </c>
      <c r="H58" s="82" t="s">
        <v>5871</v>
      </c>
      <c r="I58" s="101">
        <v>1982</v>
      </c>
      <c r="J58" s="101"/>
      <c r="K58" s="73">
        <v>4730536644</v>
      </c>
      <c r="L58" s="90">
        <f>IF(K58/1024 &gt;1,K58/1024," ")</f>
        <v>4619664.69140625</v>
      </c>
      <c r="M58" s="90">
        <f>IF(K58/1048576 &gt;1,K58/1048576," ")</f>
        <v>4511.391300201416</v>
      </c>
      <c r="N58" s="91">
        <f>IF(K58&gt;999999999,K58/1073741824," ")</f>
        <v>4.4056555666029453</v>
      </c>
      <c r="O58" s="194" t="s">
        <v>20524</v>
      </c>
      <c r="P58" s="197" t="s">
        <v>20525</v>
      </c>
    </row>
    <row r="59" spans="1:17" ht="20.100000000000001" customHeight="1" x14ac:dyDescent="0.3">
      <c r="A59" s="218"/>
      <c r="B59" s="9">
        <v>49</v>
      </c>
      <c r="C59" s="48" t="s">
        <v>35841</v>
      </c>
      <c r="D59" s="74" t="s">
        <v>9120</v>
      </c>
      <c r="E59" s="36" t="s">
        <v>9177</v>
      </c>
      <c r="F59" s="81">
        <v>6.5</v>
      </c>
      <c r="G59" s="13"/>
      <c r="H59" s="13" t="s">
        <v>3744</v>
      </c>
      <c r="I59" s="79">
        <v>2019</v>
      </c>
      <c r="J59" s="79"/>
      <c r="K59" s="73">
        <v>4589633536</v>
      </c>
      <c r="L59" s="90">
        <f>IF(K59/1024 &gt;1,K59/1024," ")</f>
        <v>4482064</v>
      </c>
      <c r="M59" s="90">
        <f>IF(K59/1048576 &gt;1,K59/1048576," ")</f>
        <v>4377.015625</v>
      </c>
      <c r="N59" s="91">
        <f>IF(K59&gt;999999999,K59/1073741824," ")</f>
        <v>4.2744293212890625</v>
      </c>
      <c r="O59" s="194" t="s">
        <v>31691</v>
      </c>
      <c r="P59" s="197" t="s">
        <v>31616</v>
      </c>
    </row>
    <row r="60" spans="1:17" ht="20.100000000000001" customHeight="1" x14ac:dyDescent="0.3">
      <c r="A60" s="218"/>
      <c r="B60" s="9">
        <v>50</v>
      </c>
      <c r="C60" s="12" t="s">
        <v>35765</v>
      </c>
      <c r="D60" s="107" t="s">
        <v>855</v>
      </c>
      <c r="E60" s="36" t="s">
        <v>11979</v>
      </c>
      <c r="F60" s="104">
        <v>6.2</v>
      </c>
      <c r="G60" s="94"/>
      <c r="H60" s="94" t="s">
        <v>4186</v>
      </c>
      <c r="I60" s="101">
        <v>1952</v>
      </c>
      <c r="J60" s="101"/>
      <c r="K60" s="90">
        <v>724889600</v>
      </c>
      <c r="L60" s="90">
        <f>IF(K60/1024 &gt;1,K60/1024," ")</f>
        <v>707900</v>
      </c>
      <c r="M60" s="90">
        <f>IF(K60/1048576 &gt;1,K60/1048576," ")</f>
        <v>691.30859375</v>
      </c>
      <c r="N60" s="91" t="str">
        <f>IF(K60&gt;999999999,K60/1073741824," ")</f>
        <v xml:space="preserve"> </v>
      </c>
      <c r="O60" s="194" t="s">
        <v>20687</v>
      </c>
      <c r="P60" s="197" t="s">
        <v>20688</v>
      </c>
    </row>
    <row r="61" spans="1:17" ht="20.100000000000001" customHeight="1" x14ac:dyDescent="0.3">
      <c r="A61" s="218"/>
      <c r="B61" s="9">
        <v>51</v>
      </c>
      <c r="C61" s="20" t="s">
        <v>39039</v>
      </c>
      <c r="D61" s="74" t="s">
        <v>8508</v>
      </c>
      <c r="E61" s="36" t="s">
        <v>12016</v>
      </c>
      <c r="F61" s="81">
        <v>5.0999999999999996</v>
      </c>
      <c r="G61" s="13" t="s">
        <v>704</v>
      </c>
      <c r="H61" s="13" t="s">
        <v>5871</v>
      </c>
      <c r="I61" s="79">
        <v>2018</v>
      </c>
      <c r="J61" s="79"/>
      <c r="K61" s="73">
        <v>5324333056</v>
      </c>
      <c r="L61" s="90">
        <f>IF(K61/1024 &gt;1,K61/1024," ")</f>
        <v>5199544</v>
      </c>
      <c r="M61" s="90">
        <f>IF(K61/1048576 &gt;1,K61/1048576," ")</f>
        <v>5077.6796875</v>
      </c>
      <c r="N61" s="91">
        <f>IF(K61&gt;999999999,K61/1073741824," ")</f>
        <v>4.9586715698242188</v>
      </c>
      <c r="O61" s="194" t="s">
        <v>20750</v>
      </c>
      <c r="P61" s="197" t="s">
        <v>20751</v>
      </c>
    </row>
    <row r="62" spans="1:17" ht="20.100000000000001" customHeight="1" x14ac:dyDescent="0.3">
      <c r="A62" s="218"/>
      <c r="B62" s="9">
        <v>52</v>
      </c>
      <c r="C62" s="109" t="s">
        <v>35945</v>
      </c>
      <c r="D62" s="103" t="s">
        <v>4882</v>
      </c>
      <c r="E62" s="36" t="s">
        <v>12043</v>
      </c>
      <c r="F62" s="104">
        <v>6.2</v>
      </c>
      <c r="G62" s="101" t="s">
        <v>704</v>
      </c>
      <c r="H62" s="101" t="s">
        <v>3740</v>
      </c>
      <c r="I62" s="101">
        <v>1987</v>
      </c>
      <c r="J62" s="101"/>
      <c r="K62" s="90">
        <v>5321934543</v>
      </c>
      <c r="L62" s="90">
        <f>IF(K62/1024 &gt;1,K62/1024," ")</f>
        <v>5197201.7021484375</v>
      </c>
      <c r="M62" s="90">
        <f>IF(K62/1048576 &gt;1,K62/1048576," ")</f>
        <v>5075.3922872543335</v>
      </c>
      <c r="N62" s="91">
        <f>IF(K62&gt;999999999,K62/1073741824," ")</f>
        <v>4.9564377805218101</v>
      </c>
      <c r="O62" s="194" t="s">
        <v>20797</v>
      </c>
      <c r="P62" s="197" t="s">
        <v>20798</v>
      </c>
    </row>
    <row r="63" spans="1:17" ht="20.100000000000001" customHeight="1" x14ac:dyDescent="0.3">
      <c r="A63" s="218"/>
      <c r="B63" s="9">
        <v>53</v>
      </c>
      <c r="C63" s="109" t="s">
        <v>35962</v>
      </c>
      <c r="D63" s="107" t="s">
        <v>189</v>
      </c>
      <c r="E63" s="36" t="s">
        <v>12066</v>
      </c>
      <c r="F63" s="104">
        <v>6.9</v>
      </c>
      <c r="G63" s="94" t="s">
        <v>704</v>
      </c>
      <c r="H63" s="94" t="s">
        <v>3740</v>
      </c>
      <c r="I63" s="101">
        <v>1985</v>
      </c>
      <c r="J63" s="101"/>
      <c r="K63" s="90">
        <v>3301520515</v>
      </c>
      <c r="L63" s="90">
        <f>IF(K63/1024 &gt;1,K63/1024," ")</f>
        <v>3224141.1279296875</v>
      </c>
      <c r="M63" s="90">
        <f>IF(K63/1048576 &gt;1,K63/1048576," ")</f>
        <v>3148.5753202438354</v>
      </c>
      <c r="N63" s="91">
        <f>IF(K63&gt;999999999,K63/1073741824," ")</f>
        <v>3.0747805861756206</v>
      </c>
      <c r="O63" s="194" t="s">
        <v>20835</v>
      </c>
      <c r="P63" s="197" t="s">
        <v>20836</v>
      </c>
      <c r="Q63" s="288"/>
    </row>
    <row r="64" spans="1:17" ht="20.100000000000001" customHeight="1" x14ac:dyDescent="0.3">
      <c r="A64" s="218"/>
      <c r="B64" s="9">
        <v>54</v>
      </c>
      <c r="C64" s="102" t="s">
        <v>39040</v>
      </c>
      <c r="D64" s="103" t="s">
        <v>4198</v>
      </c>
      <c r="E64" s="36" t="s">
        <v>12091</v>
      </c>
      <c r="F64" s="104">
        <v>6.2</v>
      </c>
      <c r="G64" s="101" t="s">
        <v>704</v>
      </c>
      <c r="H64" s="101" t="s">
        <v>3924</v>
      </c>
      <c r="I64" s="101">
        <v>1979</v>
      </c>
      <c r="J64" s="101"/>
      <c r="K64" s="90">
        <v>5747207132</v>
      </c>
      <c r="L64" s="90">
        <f>IF(K64/1024 &gt;1,K64/1024," ")</f>
        <v>5612506.96484375</v>
      </c>
      <c r="M64" s="90">
        <f>IF(K64/1048576 &gt;1,K64/1048576," ")</f>
        <v>5480.9638328552246</v>
      </c>
      <c r="N64" s="91">
        <f>IF(K64&gt;999999999,K64/1073741824," ")</f>
        <v>5.3525037430226803</v>
      </c>
      <c r="O64" s="194" t="s">
        <v>20882</v>
      </c>
      <c r="P64" s="197" t="s">
        <v>20883</v>
      </c>
      <c r="Q64" s="288"/>
    </row>
    <row r="65" spans="1:18" ht="20.100000000000001" customHeight="1" x14ac:dyDescent="0.3">
      <c r="A65" s="218"/>
      <c r="B65" s="9">
        <v>55</v>
      </c>
      <c r="C65" s="102" t="s">
        <v>39041</v>
      </c>
      <c r="D65" s="103" t="s">
        <v>2054</v>
      </c>
      <c r="E65" s="36" t="s">
        <v>12156</v>
      </c>
      <c r="F65" s="104">
        <v>5.4</v>
      </c>
      <c r="G65" s="121" t="s">
        <v>704</v>
      </c>
      <c r="H65" s="121" t="s">
        <v>3747</v>
      </c>
      <c r="I65" s="94">
        <v>2010</v>
      </c>
      <c r="J65" s="94"/>
      <c r="K65" s="90">
        <v>2318485981</v>
      </c>
      <c r="L65" s="90">
        <f>IF(K65/1024 &gt;1,K65/1024," ")</f>
        <v>2264146.4658203125</v>
      </c>
      <c r="M65" s="90">
        <f>IF(K65/1048576 &gt;1,K65/1048576," ")</f>
        <v>2211.0805330276489</v>
      </c>
      <c r="N65" s="91">
        <f>IF(K65&gt;999999999,K65/1073741824," ")</f>
        <v>2.1592583330348134</v>
      </c>
      <c r="O65" s="194" t="s">
        <v>20990</v>
      </c>
      <c r="P65" s="197" t="s">
        <v>20991</v>
      </c>
    </row>
    <row r="66" spans="1:18" ht="20.100000000000001" customHeight="1" x14ac:dyDescent="0.3">
      <c r="A66" s="218"/>
      <c r="B66" s="9">
        <v>56</v>
      </c>
      <c r="C66" s="102" t="s">
        <v>39042</v>
      </c>
      <c r="D66" s="103" t="s">
        <v>2853</v>
      </c>
      <c r="E66" s="36" t="s">
        <v>12289</v>
      </c>
      <c r="F66" s="104">
        <v>4.3</v>
      </c>
      <c r="G66" s="101" t="s">
        <v>704</v>
      </c>
      <c r="H66" s="101" t="s">
        <v>3740</v>
      </c>
      <c r="I66" s="101">
        <v>2000</v>
      </c>
      <c r="J66" s="101"/>
      <c r="K66" s="90">
        <v>4589370672</v>
      </c>
      <c r="L66" s="90">
        <f>IF(K66/1024 &gt;1,K66/1024," ")</f>
        <v>4481807.296875</v>
      </c>
      <c r="M66" s="90">
        <f>IF(K66/1048576 &gt;1,K66/1048576," ")</f>
        <v>4376.7649383544922</v>
      </c>
      <c r="N66" s="91">
        <f>IF(K66&gt;999999999,K66/1073741824," ")</f>
        <v>4.2741845101118088</v>
      </c>
      <c r="O66" s="194" t="s">
        <v>21207</v>
      </c>
      <c r="P66" s="197" t="s">
        <v>21208</v>
      </c>
      <c r="Q66" s="288"/>
    </row>
    <row r="67" spans="1:18" ht="20.100000000000001" customHeight="1" x14ac:dyDescent="0.3">
      <c r="A67" s="218"/>
      <c r="B67" s="9">
        <v>57</v>
      </c>
      <c r="C67" s="208" t="s">
        <v>39002</v>
      </c>
      <c r="D67" s="206" t="s">
        <v>2073</v>
      </c>
      <c r="E67" s="36" t="s">
        <v>12296</v>
      </c>
      <c r="F67" s="104">
        <v>5.7</v>
      </c>
      <c r="G67" s="94"/>
      <c r="H67" s="94" t="s">
        <v>3930</v>
      </c>
      <c r="I67" s="101">
        <v>1994</v>
      </c>
      <c r="J67" s="101"/>
      <c r="K67" s="90">
        <v>735526912</v>
      </c>
      <c r="L67" s="90">
        <f>IF(K67/1024 &gt;1,K67/1024," ")</f>
        <v>718288</v>
      </c>
      <c r="M67" s="90">
        <f>IF(K67/1048576 &gt;1,K67/1048576," ")</f>
        <v>701.453125</v>
      </c>
      <c r="N67" s="91" t="str">
        <f>IF(K67&gt;999999999,K67/1073741824," ")</f>
        <v xml:space="preserve"> </v>
      </c>
      <c r="O67" s="194" t="s">
        <v>21220</v>
      </c>
      <c r="P67" s="197" t="s">
        <v>31736</v>
      </c>
    </row>
    <row r="68" spans="1:18" ht="20.100000000000001" customHeight="1" x14ac:dyDescent="0.3">
      <c r="A68" s="218"/>
      <c r="B68" s="9">
        <v>58</v>
      </c>
      <c r="C68" s="102" t="s">
        <v>36170</v>
      </c>
      <c r="D68" s="109" t="s">
        <v>7153</v>
      </c>
      <c r="E68" s="36" t="s">
        <v>12322</v>
      </c>
      <c r="F68" s="99">
        <v>6.1</v>
      </c>
      <c r="G68" s="99" t="s">
        <v>704</v>
      </c>
      <c r="H68" s="101" t="s">
        <v>5871</v>
      </c>
      <c r="I68" s="101">
        <v>2016</v>
      </c>
      <c r="J68" s="101"/>
      <c r="K68" s="90">
        <v>5598675738</v>
      </c>
      <c r="L68" s="90">
        <f>IF(K68/1024 &gt;1,K68/1024," ")</f>
        <v>5467456.775390625</v>
      </c>
      <c r="M68" s="90">
        <f>IF(K68/1048576 &gt;1,K68/1048576," ")</f>
        <v>5339.3132572174072</v>
      </c>
      <c r="N68" s="91">
        <f>IF(K68&gt;999999999,K68/1073741824," ")</f>
        <v>5.2141731027513742</v>
      </c>
      <c r="O68" s="194" t="s">
        <v>21268</v>
      </c>
      <c r="P68" s="197" t="s">
        <v>21269</v>
      </c>
      <c r="Q68" s="288"/>
    </row>
    <row r="69" spans="1:18" ht="20.100000000000001" customHeight="1" x14ac:dyDescent="0.3">
      <c r="A69" s="218"/>
      <c r="B69" s="9">
        <v>59</v>
      </c>
      <c r="C69" s="20" t="s">
        <v>39043</v>
      </c>
      <c r="D69" s="109" t="s">
        <v>7565</v>
      </c>
      <c r="E69" s="36" t="s">
        <v>12348</v>
      </c>
      <c r="F69" s="99">
        <v>5</v>
      </c>
      <c r="G69" s="99" t="s">
        <v>704</v>
      </c>
      <c r="H69" s="105" t="s">
        <v>6249</v>
      </c>
      <c r="I69" s="101">
        <v>1975</v>
      </c>
      <c r="J69" s="101"/>
      <c r="K69" s="90">
        <v>2129259408</v>
      </c>
      <c r="L69" s="90">
        <f>IF(K69/1024 &gt;1,K69/1024," ")</f>
        <v>2079354.890625</v>
      </c>
      <c r="M69" s="90">
        <f>IF(K69/1048576 &gt;1,K69/1048576," ")</f>
        <v>2030.6200103759766</v>
      </c>
      <c r="N69" s="91">
        <f>IF(K69&gt;999999999,K69/1073741824," ")</f>
        <v>1.9830273538827896</v>
      </c>
      <c r="O69" s="194" t="s">
        <v>21311</v>
      </c>
      <c r="P69" s="197" t="s">
        <v>21312</v>
      </c>
    </row>
    <row r="70" spans="1:18" ht="20.100000000000001" customHeight="1" x14ac:dyDescent="0.3">
      <c r="A70" s="218"/>
      <c r="B70" s="9">
        <v>60</v>
      </c>
      <c r="C70" s="102" t="s">
        <v>36313</v>
      </c>
      <c r="D70" s="109" t="s">
        <v>6803</v>
      </c>
      <c r="E70" s="36" t="s">
        <v>12400</v>
      </c>
      <c r="F70" s="99">
        <v>4.5999999999999996</v>
      </c>
      <c r="G70" s="99" t="s">
        <v>704</v>
      </c>
      <c r="H70" s="101" t="s">
        <v>4766</v>
      </c>
      <c r="I70" s="101">
        <v>2014</v>
      </c>
      <c r="J70" s="101"/>
      <c r="K70" s="90">
        <v>4958419100</v>
      </c>
      <c r="L70" s="90">
        <f>IF(K70/1024 &gt;1,K70/1024," ")</f>
        <v>4842206.15234375</v>
      </c>
      <c r="M70" s="90">
        <f>IF(K70/1048576 &gt;1,K70/1048576," ")</f>
        <v>4728.7169456481934</v>
      </c>
      <c r="N70" s="91">
        <f>IF(K70&gt;999999999,K70/1073741824," ")</f>
        <v>4.6178876422345638</v>
      </c>
      <c r="O70" s="194" t="s">
        <v>21407</v>
      </c>
      <c r="P70" s="197" t="s">
        <v>31134</v>
      </c>
      <c r="Q70" s="288"/>
    </row>
    <row r="71" spans="1:18" ht="20.100000000000001" customHeight="1" x14ac:dyDescent="0.3">
      <c r="A71" s="218"/>
      <c r="B71" s="9">
        <v>61</v>
      </c>
      <c r="C71" s="111" t="s">
        <v>36321</v>
      </c>
      <c r="D71" s="102" t="s">
        <v>6598</v>
      </c>
      <c r="E71" s="36" t="s">
        <v>12409</v>
      </c>
      <c r="F71" s="99">
        <v>6.6</v>
      </c>
      <c r="G71" s="99" t="s">
        <v>704</v>
      </c>
      <c r="H71" s="101" t="s">
        <v>5981</v>
      </c>
      <c r="I71" s="101">
        <v>1993</v>
      </c>
      <c r="J71" s="112"/>
      <c r="K71" s="90">
        <v>2835613240</v>
      </c>
      <c r="L71" s="90">
        <f>IF(K71/1024 &gt;1,K71/1024," ")</f>
        <v>2769153.5546875</v>
      </c>
      <c r="M71" s="90">
        <f>IF(K71/1048576 &gt;1,K71/1048576," ")</f>
        <v>2704.2515182495117</v>
      </c>
      <c r="N71" s="91">
        <f>IF(K71&gt;999999999,K71/1073741824," ")</f>
        <v>2.6408706232905388</v>
      </c>
      <c r="O71" s="194" t="s">
        <v>21420</v>
      </c>
      <c r="P71" s="197" t="s">
        <v>21421</v>
      </c>
      <c r="Q71" s="288"/>
    </row>
    <row r="72" spans="1:18" ht="20.100000000000001" customHeight="1" x14ac:dyDescent="0.3">
      <c r="A72" s="218"/>
      <c r="B72" s="9">
        <v>62</v>
      </c>
      <c r="C72" s="7" t="s">
        <v>36210</v>
      </c>
      <c r="D72" s="103" t="s">
        <v>2810</v>
      </c>
      <c r="E72" s="36" t="s">
        <v>12430</v>
      </c>
      <c r="F72" s="104">
        <v>6.1</v>
      </c>
      <c r="G72" s="101"/>
      <c r="H72" s="101" t="s">
        <v>4274</v>
      </c>
      <c r="I72" s="101">
        <v>2009</v>
      </c>
      <c r="J72" s="101"/>
      <c r="K72" s="90">
        <v>1402597564</v>
      </c>
      <c r="L72" s="90">
        <f>IF(K72/1024 &gt;1,K72/1024," ")</f>
        <v>1369724.18359375</v>
      </c>
      <c r="M72" s="90">
        <f>IF(K72/1048576 &gt;1,K72/1048576," ")</f>
        <v>1337.6212730407715</v>
      </c>
      <c r="N72" s="91">
        <f>IF(K72&gt;999999999,K72/1073741824," ")</f>
        <v>1.3062707744538784</v>
      </c>
      <c r="O72" s="194" t="s">
        <v>21457</v>
      </c>
      <c r="P72" s="197" t="s">
        <v>21458</v>
      </c>
    </row>
    <row r="73" spans="1:18" ht="20.100000000000001" customHeight="1" x14ac:dyDescent="0.3">
      <c r="A73" s="218"/>
      <c r="B73" s="9">
        <v>63</v>
      </c>
      <c r="C73" s="12" t="s">
        <v>42671</v>
      </c>
      <c r="D73" s="281" t="s">
        <v>42667</v>
      </c>
      <c r="E73" s="36" t="s">
        <v>42668</v>
      </c>
      <c r="F73" s="131">
        <v>4.9000000000000004</v>
      </c>
      <c r="G73" s="13" t="s">
        <v>704</v>
      </c>
      <c r="H73" s="13" t="s">
        <v>3756</v>
      </c>
      <c r="I73" s="79">
        <v>2022</v>
      </c>
      <c r="J73" s="74"/>
      <c r="K73" s="73">
        <v>5379776512</v>
      </c>
      <c r="L73" s="90">
        <f>IF(K73/1024 &gt;1,K73/1024," ")</f>
        <v>5253688</v>
      </c>
      <c r="M73" s="90">
        <f>IF(K73/1048576 &gt;1,K73/1048576," ")</f>
        <v>5130.5546875</v>
      </c>
      <c r="N73" s="91">
        <f>IF(K73&gt;999999999,K73/1073741824," ")</f>
        <v>5.0103073120117188</v>
      </c>
      <c r="O73" s="223" t="s">
        <v>42669</v>
      </c>
      <c r="P73" s="198" t="s">
        <v>42670</v>
      </c>
    </row>
    <row r="74" spans="1:18" ht="20.100000000000001" customHeight="1" x14ac:dyDescent="0.3">
      <c r="A74" s="218"/>
      <c r="B74" s="9">
        <v>64</v>
      </c>
      <c r="C74" s="109" t="s">
        <v>39011</v>
      </c>
      <c r="D74" s="103" t="s">
        <v>1507</v>
      </c>
      <c r="E74" s="36" t="s">
        <v>10075</v>
      </c>
      <c r="F74" s="104">
        <v>7.4</v>
      </c>
      <c r="G74" s="13" t="s">
        <v>704</v>
      </c>
      <c r="H74" s="13" t="s">
        <v>5927</v>
      </c>
      <c r="I74" s="94">
        <v>1939</v>
      </c>
      <c r="J74" s="94"/>
      <c r="K74" s="73">
        <v>9022754816</v>
      </c>
      <c r="L74" s="90">
        <f>IF(K74/1024 &gt;1,K74/1024," ")</f>
        <v>8811284</v>
      </c>
      <c r="M74" s="90">
        <f>IF(K74/1048576 &gt;1,K74/1048576," ")</f>
        <v>8604.76953125</v>
      </c>
      <c r="N74" s="91">
        <f>IF(K74&gt;999999999,K74/1073741824," ")</f>
        <v>8.4030952453613281</v>
      </c>
      <c r="O74" s="194" t="s">
        <v>21528</v>
      </c>
      <c r="P74" s="197" t="s">
        <v>21529</v>
      </c>
      <c r="Q74" s="288"/>
      <c r="R74" s="89"/>
    </row>
    <row r="75" spans="1:18" ht="20.100000000000001" customHeight="1" x14ac:dyDescent="0.3">
      <c r="A75" s="218"/>
      <c r="B75" s="9">
        <v>65</v>
      </c>
      <c r="C75" s="48" t="s">
        <v>33281</v>
      </c>
      <c r="D75" s="112" t="s">
        <v>6350</v>
      </c>
      <c r="E75" s="36" t="s">
        <v>12563</v>
      </c>
      <c r="F75" s="99">
        <v>6.8</v>
      </c>
      <c r="G75" s="13" t="s">
        <v>704</v>
      </c>
      <c r="H75" s="13" t="s">
        <v>4007</v>
      </c>
      <c r="I75" s="101">
        <v>1950</v>
      </c>
      <c r="J75" s="101"/>
      <c r="K75" s="73">
        <v>3556810752</v>
      </c>
      <c r="L75" s="90">
        <f>IF(K75/1024 &gt;1,K75/1024," ")</f>
        <v>3473448</v>
      </c>
      <c r="M75" s="90">
        <f>IF(K75/1048576 &gt;1,K75/1048576," ")</f>
        <v>3392.0390625</v>
      </c>
      <c r="N75" s="91">
        <f>IF(K75&gt;999999999,K75/1073741824," ")</f>
        <v>3.3125381469726563</v>
      </c>
      <c r="O75" s="194" t="s">
        <v>21701</v>
      </c>
      <c r="P75" s="197" t="s">
        <v>21702</v>
      </c>
    </row>
    <row r="76" spans="1:18" ht="20.100000000000001" customHeight="1" x14ac:dyDescent="0.3">
      <c r="A76" s="218"/>
      <c r="B76" s="9">
        <v>66</v>
      </c>
      <c r="C76" s="20" t="s">
        <v>43032</v>
      </c>
      <c r="D76" s="12" t="s">
        <v>43028</v>
      </c>
      <c r="E76" s="36" t="s">
        <v>43029</v>
      </c>
      <c r="F76" s="49">
        <v>5.6</v>
      </c>
      <c r="G76" s="13" t="s">
        <v>704</v>
      </c>
      <c r="H76" s="13" t="s">
        <v>4349</v>
      </c>
      <c r="I76" s="9">
        <v>2022</v>
      </c>
      <c r="J76" s="9"/>
      <c r="K76" s="45">
        <v>2955853824</v>
      </c>
      <c r="L76" s="90">
        <f>IF(K76/1024 &gt;1,K76/1024," ")</f>
        <v>2886576</v>
      </c>
      <c r="M76" s="90">
        <f>IF(K76/1048576 &gt;1,K76/1048576," ")</f>
        <v>2818.921875</v>
      </c>
      <c r="N76" s="91">
        <f>IF(K76&gt;999999999,K76/1073741824," ")</f>
        <v>2.7528533935546875</v>
      </c>
      <c r="O76" s="222" t="s">
        <v>43030</v>
      </c>
      <c r="P76" s="197" t="s">
        <v>43031</v>
      </c>
    </row>
    <row r="77" spans="1:18" ht="20.100000000000001" customHeight="1" x14ac:dyDescent="0.3">
      <c r="A77" s="218"/>
      <c r="B77" s="9">
        <v>67</v>
      </c>
      <c r="C77" s="20" t="s">
        <v>41189</v>
      </c>
      <c r="D77" s="107" t="s">
        <v>40709</v>
      </c>
      <c r="E77" s="36" t="s">
        <v>15926</v>
      </c>
      <c r="F77" s="99">
        <v>6.3</v>
      </c>
      <c r="G77" s="99" t="s">
        <v>704</v>
      </c>
      <c r="H77" s="105" t="s">
        <v>5981</v>
      </c>
      <c r="I77" s="101">
        <v>1958</v>
      </c>
      <c r="J77" s="101"/>
      <c r="K77" s="90">
        <v>3142635631</v>
      </c>
      <c r="L77" s="90">
        <f>IF(K77/1024 &gt;1,K77/1024," ")</f>
        <v>3068980.1083984375</v>
      </c>
      <c r="M77" s="90">
        <f>IF(K77/1048576 &gt;1,K77/1048576," ")</f>
        <v>2997.0508871078491</v>
      </c>
      <c r="N77" s="91">
        <f>IF(K77&gt;999999999,K77/1073741824," ")</f>
        <v>2.9268075069412589</v>
      </c>
      <c r="O77" s="194" t="s">
        <v>27317</v>
      </c>
      <c r="P77" s="197" t="s">
        <v>27318</v>
      </c>
    </row>
    <row r="78" spans="1:18" ht="20.100000000000001" customHeight="1" x14ac:dyDescent="0.3">
      <c r="A78" s="218"/>
      <c r="B78" s="9">
        <v>68</v>
      </c>
      <c r="C78" s="12" t="s">
        <v>33247</v>
      </c>
      <c r="D78" s="107" t="s">
        <v>652</v>
      </c>
      <c r="E78" s="36" t="s">
        <v>12619</v>
      </c>
      <c r="F78" s="104">
        <v>6.3</v>
      </c>
      <c r="G78" s="101" t="s">
        <v>704</v>
      </c>
      <c r="H78" s="101" t="s">
        <v>3740</v>
      </c>
      <c r="I78" s="101">
        <v>1963</v>
      </c>
      <c r="J78" s="101"/>
      <c r="K78" s="90">
        <v>2176590005</v>
      </c>
      <c r="L78" s="90">
        <f>IF(K78/1024 &gt;1,K78/1024," ")</f>
        <v>2125576.1767578125</v>
      </c>
      <c r="M78" s="90">
        <f>IF(K78/1048576 &gt;1,K78/1048576," ")</f>
        <v>2075.7579851150513</v>
      </c>
      <c r="N78" s="91">
        <f>IF(K78&gt;999999999,K78/1073741824," ")</f>
        <v>2.0271074073389173</v>
      </c>
      <c r="O78" s="194" t="s">
        <v>21798</v>
      </c>
      <c r="P78" s="197" t="s">
        <v>21799</v>
      </c>
    </row>
    <row r="79" spans="1:18" ht="20.100000000000001" customHeight="1" x14ac:dyDescent="0.3">
      <c r="A79" s="218"/>
      <c r="B79" s="9">
        <v>69</v>
      </c>
      <c r="C79" s="102" t="s">
        <v>3817</v>
      </c>
      <c r="D79" s="103" t="s">
        <v>652</v>
      </c>
      <c r="E79" s="36" t="s">
        <v>12618</v>
      </c>
      <c r="F79" s="104">
        <v>4.0999999999999996</v>
      </c>
      <c r="G79" s="101"/>
      <c r="H79" s="101" t="s">
        <v>3747</v>
      </c>
      <c r="I79" s="101">
        <v>1996</v>
      </c>
      <c r="J79" s="101"/>
      <c r="K79" s="90">
        <v>2620183596</v>
      </c>
      <c r="L79" s="90">
        <f>IF(K79/1024 &gt;1,K79/1024," ")</f>
        <v>2558773.04296875</v>
      </c>
      <c r="M79" s="90">
        <f>IF(K79/1048576 &gt;1,K79/1048576," ")</f>
        <v>2498.8017997741699</v>
      </c>
      <c r="N79" s="91">
        <f>IF(K79&gt;999999999,K79/1073741824," ")</f>
        <v>2.4402361325919628</v>
      </c>
      <c r="O79" s="194" t="s">
        <v>21796</v>
      </c>
      <c r="P79" s="197" t="s">
        <v>21797</v>
      </c>
    </row>
    <row r="80" spans="1:18" ht="20.100000000000001" customHeight="1" x14ac:dyDescent="0.3">
      <c r="A80" s="218"/>
      <c r="B80" s="9">
        <v>70</v>
      </c>
      <c r="C80" s="12" t="s">
        <v>34064</v>
      </c>
      <c r="D80" s="283" t="s">
        <v>33468</v>
      </c>
      <c r="E80" s="36" t="s">
        <v>33469</v>
      </c>
      <c r="F80" s="49">
        <v>5.5</v>
      </c>
      <c r="G80" s="13" t="s">
        <v>704</v>
      </c>
      <c r="H80" s="13" t="s">
        <v>3740</v>
      </c>
      <c r="I80" s="9">
        <v>2022</v>
      </c>
      <c r="J80" s="9"/>
      <c r="K80" s="45">
        <v>3292000256</v>
      </c>
      <c r="L80" s="90">
        <f>IF(K80/1024 &gt;1,K80/1024," ")</f>
        <v>3214844</v>
      </c>
      <c r="M80" s="90">
        <f>IF(K80/1048576 &gt;1,K80/1048576," ")</f>
        <v>3139.49609375</v>
      </c>
      <c r="N80" s="91">
        <f>IF(K80&gt;999999999,K80/1073741824," ")</f>
        <v>3.0659141540527344</v>
      </c>
      <c r="O80" s="194" t="s">
        <v>33470</v>
      </c>
      <c r="P80" s="197" t="s">
        <v>33471</v>
      </c>
      <c r="Q80" s="288"/>
    </row>
    <row r="81" spans="1:17" ht="20.100000000000001" customHeight="1" x14ac:dyDescent="0.3">
      <c r="A81" s="218"/>
      <c r="B81" s="9">
        <v>71</v>
      </c>
      <c r="C81" s="20" t="s">
        <v>39044</v>
      </c>
      <c r="D81" s="74" t="s">
        <v>8568</v>
      </c>
      <c r="E81" s="36" t="s">
        <v>12648</v>
      </c>
      <c r="F81" s="81">
        <v>5.6</v>
      </c>
      <c r="G81" s="13" t="s">
        <v>704</v>
      </c>
      <c r="H81" s="13" t="s">
        <v>5878</v>
      </c>
      <c r="I81" s="79">
        <v>2018</v>
      </c>
      <c r="J81" s="79"/>
      <c r="K81" s="73">
        <v>6709473280</v>
      </c>
      <c r="L81" s="90">
        <f>IF(K81/1024 &gt;1,K81/1024," ")</f>
        <v>6552220</v>
      </c>
      <c r="M81" s="90">
        <f>IF(K81/1048576 &gt;1,K81/1048576," ")</f>
        <v>6398.65234375</v>
      </c>
      <c r="N81" s="91">
        <f>IF(K81&gt;999999999,K81/1073741824," ")</f>
        <v>6.2486839294433594</v>
      </c>
      <c r="O81" s="194" t="s">
        <v>21849</v>
      </c>
      <c r="P81" s="197" t="s">
        <v>21850</v>
      </c>
    </row>
    <row r="82" spans="1:17" ht="20.100000000000001" customHeight="1" x14ac:dyDescent="0.3">
      <c r="A82" s="218"/>
      <c r="B82" s="9">
        <v>72</v>
      </c>
      <c r="C82" s="7" t="s">
        <v>39045</v>
      </c>
      <c r="D82" s="74" t="s">
        <v>7872</v>
      </c>
      <c r="E82" s="36" t="s">
        <v>12662</v>
      </c>
      <c r="F82" s="81">
        <v>5.6</v>
      </c>
      <c r="G82" s="81"/>
      <c r="H82" s="105" t="s">
        <v>5871</v>
      </c>
      <c r="I82" s="79">
        <v>1993</v>
      </c>
      <c r="J82" s="79"/>
      <c r="K82" s="73">
        <v>8357767662</v>
      </c>
      <c r="L82" s="90">
        <f>IF(K82/1024 &gt;1,K82/1024," ")</f>
        <v>8161882.482421875</v>
      </c>
      <c r="M82" s="90">
        <f>IF(K82/1048576 &gt;1,K82/1048576," ")</f>
        <v>7970.5883617401123</v>
      </c>
      <c r="N82" s="91">
        <f>IF(K82&gt;999999999,K82/1073741824," ")</f>
        <v>7.7837776970118284</v>
      </c>
      <c r="O82" s="194" t="s">
        <v>21879</v>
      </c>
      <c r="P82" s="197" t="s">
        <v>21880</v>
      </c>
    </row>
    <row r="83" spans="1:17" ht="20.100000000000001" customHeight="1" x14ac:dyDescent="0.3">
      <c r="A83" s="218"/>
      <c r="B83" s="9">
        <v>73</v>
      </c>
      <c r="C83" s="20" t="s">
        <v>42681</v>
      </c>
      <c r="D83" s="281" t="s">
        <v>42676</v>
      </c>
      <c r="E83" s="36" t="s">
        <v>42677</v>
      </c>
      <c r="F83" s="131">
        <v>5.0999999999999996</v>
      </c>
      <c r="G83" s="13" t="s">
        <v>704</v>
      </c>
      <c r="H83" s="13" t="s">
        <v>42680</v>
      </c>
      <c r="I83" s="79">
        <v>2022</v>
      </c>
      <c r="J83" s="79"/>
      <c r="K83" s="73">
        <v>2403373056</v>
      </c>
      <c r="L83" s="90">
        <f>IF(K83/1024 &gt;1,K83/1024," ")</f>
        <v>2347044</v>
      </c>
      <c r="M83" s="90">
        <f>IF(K83/1048576 &gt;1,K83/1048576," ")</f>
        <v>2292.03515625</v>
      </c>
      <c r="N83" s="91">
        <f>IF(K83&gt;999999999,K83/1073741824," ")</f>
        <v>2.2383155822753906</v>
      </c>
      <c r="O83" s="223" t="s">
        <v>42678</v>
      </c>
      <c r="P83" s="198" t="s">
        <v>42679</v>
      </c>
    </row>
    <row r="84" spans="1:17" ht="20.100000000000001" customHeight="1" x14ac:dyDescent="0.3">
      <c r="A84" s="218"/>
      <c r="B84" s="9">
        <v>74</v>
      </c>
      <c r="C84" s="102" t="s">
        <v>36552</v>
      </c>
      <c r="D84" s="103" t="s">
        <v>1111</v>
      </c>
      <c r="E84" s="36" t="s">
        <v>12706</v>
      </c>
      <c r="F84" s="104">
        <v>6.7</v>
      </c>
      <c r="G84" s="101" t="s">
        <v>704</v>
      </c>
      <c r="H84" s="101" t="s">
        <v>3740</v>
      </c>
      <c r="I84" s="94">
        <v>1985</v>
      </c>
      <c r="J84" s="94"/>
      <c r="K84" s="90">
        <v>4570865297</v>
      </c>
      <c r="L84" s="90">
        <f>IF(K84/1024 &gt;1,K84/1024," ")</f>
        <v>4463735.6416015625</v>
      </c>
      <c r="M84" s="90">
        <f>IF(K84/1048576 &gt;1,K84/1048576," ")</f>
        <v>4359.1168375015259</v>
      </c>
      <c r="N84" s="91">
        <f>IF(K84&gt;999999999,K84/1073741824," ")</f>
        <v>4.2569500366225839</v>
      </c>
      <c r="O84" s="194" t="s">
        <v>21957</v>
      </c>
      <c r="P84" s="197" t="s">
        <v>21958</v>
      </c>
    </row>
    <row r="85" spans="1:17" ht="20.100000000000001" customHeight="1" x14ac:dyDescent="0.3">
      <c r="A85" s="218"/>
      <c r="B85" s="9">
        <v>75</v>
      </c>
      <c r="C85" s="109" t="s">
        <v>36563</v>
      </c>
      <c r="D85" s="107" t="s">
        <v>4745</v>
      </c>
      <c r="E85" s="36" t="s">
        <v>12718</v>
      </c>
      <c r="F85" s="104">
        <v>4.0999999999999996</v>
      </c>
      <c r="G85" s="101"/>
      <c r="H85" s="101" t="s">
        <v>3741</v>
      </c>
      <c r="I85" s="101">
        <v>2013</v>
      </c>
      <c r="J85" s="101"/>
      <c r="K85" s="90">
        <v>4175034310</v>
      </c>
      <c r="L85" s="90">
        <f>IF(K85/1024 &gt;1,K85/1024," ")</f>
        <v>4077181.943359375</v>
      </c>
      <c r="M85" s="90">
        <f>IF(K85/1048576 &gt;1,K85/1048576," ")</f>
        <v>3981.6229915618896</v>
      </c>
      <c r="N85" s="91">
        <f>IF(K85&gt;999999999,K85/1073741824," ")</f>
        <v>3.8883037026971579</v>
      </c>
      <c r="O85" s="194" t="s">
        <v>21978</v>
      </c>
      <c r="P85" s="197" t="s">
        <v>21979</v>
      </c>
      <c r="Q85" s="288"/>
    </row>
    <row r="86" spans="1:17" ht="20.100000000000001" customHeight="1" x14ac:dyDescent="0.3">
      <c r="A86" s="218"/>
      <c r="B86" s="9">
        <v>76</v>
      </c>
      <c r="C86" s="12" t="s">
        <v>39003</v>
      </c>
      <c r="D86" s="103" t="s">
        <v>2139</v>
      </c>
      <c r="E86" s="36" t="s">
        <v>12760</v>
      </c>
      <c r="F86" s="104">
        <v>4.3</v>
      </c>
      <c r="G86" s="101" t="s">
        <v>704</v>
      </c>
      <c r="H86" s="101" t="s">
        <v>3742</v>
      </c>
      <c r="I86" s="94">
        <v>2010</v>
      </c>
      <c r="J86" s="94"/>
      <c r="K86" s="108">
        <v>2101860352</v>
      </c>
      <c r="L86" s="90">
        <f>IF(K86/1024 &gt;1,K86/1024," ")</f>
        <v>2052598</v>
      </c>
      <c r="M86" s="90">
        <f>IF(K86/1048576 &gt;1,K86/1048576," ")</f>
        <v>2004.490234375</v>
      </c>
      <c r="N86" s="91">
        <f>IF(K86&gt;999999999,K86/1073741824," ")</f>
        <v>1.9575099945068359</v>
      </c>
      <c r="O86" s="194" t="s">
        <v>22057</v>
      </c>
      <c r="P86" s="197" t="s">
        <v>22058</v>
      </c>
      <c r="Q86" s="288"/>
    </row>
    <row r="87" spans="1:17" ht="20.100000000000001" customHeight="1" x14ac:dyDescent="0.3">
      <c r="A87" s="218"/>
      <c r="B87" s="9">
        <v>77</v>
      </c>
      <c r="C87" s="109" t="s">
        <v>39046</v>
      </c>
      <c r="D87" s="103" t="s">
        <v>3463</v>
      </c>
      <c r="E87" s="36" t="s">
        <v>12877</v>
      </c>
      <c r="F87" s="104">
        <v>6.3</v>
      </c>
      <c r="G87" s="101" t="s">
        <v>704</v>
      </c>
      <c r="H87" s="101" t="s">
        <v>3740</v>
      </c>
      <c r="I87" s="101">
        <v>1986</v>
      </c>
      <c r="J87" s="101"/>
      <c r="K87" s="90">
        <v>1741277941</v>
      </c>
      <c r="L87" s="90">
        <f>IF(K87/1024 &gt;1,K87/1024," ")</f>
        <v>1700466.7392578125</v>
      </c>
      <c r="M87" s="90">
        <f>IF(K87/1048576 &gt;1,K87/1048576," ")</f>
        <v>1660.6120500564575</v>
      </c>
      <c r="N87" s="91">
        <f>IF(K87&gt;999999999,K87/1073741824," ")</f>
        <v>1.6216914551332593</v>
      </c>
      <c r="O87" s="194" t="s">
        <v>22260</v>
      </c>
      <c r="P87" s="197" t="s">
        <v>22261</v>
      </c>
      <c r="Q87" s="288"/>
    </row>
    <row r="88" spans="1:17" ht="20.100000000000001" customHeight="1" x14ac:dyDescent="0.3">
      <c r="A88" s="218"/>
      <c r="B88" s="9">
        <v>78</v>
      </c>
      <c r="C88" s="109" t="s">
        <v>36724</v>
      </c>
      <c r="D88" s="103" t="s">
        <v>3680</v>
      </c>
      <c r="E88" s="36" t="s">
        <v>12923</v>
      </c>
      <c r="F88" s="104">
        <v>4.5999999999999996</v>
      </c>
      <c r="G88" s="101" t="s">
        <v>704</v>
      </c>
      <c r="H88" s="101" t="s">
        <v>3758</v>
      </c>
      <c r="I88" s="101">
        <v>2012</v>
      </c>
      <c r="J88" s="101"/>
      <c r="K88" s="90">
        <v>2851597935</v>
      </c>
      <c r="L88" s="90">
        <f>IF(K88/1024 &gt;1,K88/1024," ")</f>
        <v>2784763.6083984375</v>
      </c>
      <c r="M88" s="90">
        <f>IF(K88/1048576 &gt;1,K88/1048576," ")</f>
        <v>2719.4957113265991</v>
      </c>
      <c r="N88" s="91">
        <f>IF(K88&gt;999999999,K88/1073741824," ")</f>
        <v>2.655757530592382</v>
      </c>
      <c r="O88" s="194" t="s">
        <v>22343</v>
      </c>
      <c r="P88" s="197" t="s">
        <v>22344</v>
      </c>
      <c r="Q88" s="288"/>
    </row>
    <row r="89" spans="1:17" ht="20.100000000000001" customHeight="1" x14ac:dyDescent="0.3">
      <c r="A89" s="218"/>
      <c r="B89" s="9">
        <v>79</v>
      </c>
      <c r="C89" s="102" t="s">
        <v>36727</v>
      </c>
      <c r="D89" s="103" t="s">
        <v>3819</v>
      </c>
      <c r="E89" s="36" t="s">
        <v>12926</v>
      </c>
      <c r="F89" s="104">
        <v>4.3</v>
      </c>
      <c r="G89" s="101"/>
      <c r="H89" s="101" t="s">
        <v>3769</v>
      </c>
      <c r="I89" s="101">
        <v>2012</v>
      </c>
      <c r="J89" s="101"/>
      <c r="K89" s="90">
        <v>1841945249</v>
      </c>
      <c r="L89" s="90">
        <f>IF(K89/1024 &gt;1,K89/1024," ")</f>
        <v>1798774.6572265625</v>
      </c>
      <c r="M89" s="90">
        <f>IF(K89/1048576 &gt;1,K89/1048576," ")</f>
        <v>1756.6158761978149</v>
      </c>
      <c r="N89" s="91">
        <f>IF(K89&gt;999999999,K89/1073741824," ")</f>
        <v>1.7154451915994287</v>
      </c>
      <c r="O89" s="194" t="s">
        <v>22348</v>
      </c>
      <c r="P89" s="197" t="s">
        <v>22349</v>
      </c>
      <c r="Q89" s="288"/>
    </row>
    <row r="90" spans="1:17" ht="20.100000000000001" customHeight="1" x14ac:dyDescent="0.3">
      <c r="A90" s="218"/>
      <c r="B90" s="9">
        <v>80</v>
      </c>
      <c r="C90" s="17" t="s">
        <v>39047</v>
      </c>
      <c r="D90" s="74" t="s">
        <v>18431</v>
      </c>
      <c r="E90" s="36" t="s">
        <v>18432</v>
      </c>
      <c r="F90" s="81">
        <v>4.5999999999999996</v>
      </c>
      <c r="G90" s="13" t="s">
        <v>704</v>
      </c>
      <c r="H90" s="13" t="s">
        <v>3756</v>
      </c>
      <c r="I90" s="79">
        <v>2020</v>
      </c>
      <c r="J90" s="79"/>
      <c r="K90" s="73">
        <v>4913692672</v>
      </c>
      <c r="L90" s="90">
        <f>IF(K90/1024 &gt;1,K90/1024," ")</f>
        <v>4798528</v>
      </c>
      <c r="M90" s="90">
        <f>IF(K90/1048576 &gt;1,K90/1048576," ")</f>
        <v>4686.0625</v>
      </c>
      <c r="N90" s="91">
        <f>IF(K90&gt;999999999,K90/1073741824," ")</f>
        <v>4.57623291015625</v>
      </c>
      <c r="O90" s="223" t="s">
        <v>18433</v>
      </c>
      <c r="P90" s="197" t="s">
        <v>31675</v>
      </c>
    </row>
    <row r="91" spans="1:17" ht="20.100000000000001" customHeight="1" x14ac:dyDescent="0.3">
      <c r="A91" s="218"/>
      <c r="B91" s="9">
        <v>81</v>
      </c>
      <c r="C91" s="12" t="s">
        <v>39004</v>
      </c>
      <c r="D91" s="107" t="s">
        <v>980</v>
      </c>
      <c r="E91" s="36" t="s">
        <v>12983</v>
      </c>
      <c r="F91" s="104">
        <v>5.7</v>
      </c>
      <c r="G91" s="94"/>
      <c r="H91" s="94" t="s">
        <v>4303</v>
      </c>
      <c r="I91" s="101">
        <v>2007</v>
      </c>
      <c r="J91" s="101"/>
      <c r="K91" s="90">
        <v>1380112384</v>
      </c>
      <c r="L91" s="90">
        <f>IF(K91/1024 &gt;1,K91/1024," ")</f>
        <v>1347766</v>
      </c>
      <c r="M91" s="90">
        <f>IF(K91/1048576 &gt;1,K91/1048576," ")</f>
        <v>1316.177734375</v>
      </c>
      <c r="N91" s="91">
        <f>IF(K91&gt;999999999,K91/1073741824," ")</f>
        <v>1.2853298187255859</v>
      </c>
      <c r="O91" s="194" t="s">
        <v>22448</v>
      </c>
      <c r="P91" s="197" t="s">
        <v>22449</v>
      </c>
    </row>
    <row r="92" spans="1:17" ht="20.100000000000001" customHeight="1" x14ac:dyDescent="0.3">
      <c r="A92" s="218"/>
      <c r="B92" s="9">
        <v>82</v>
      </c>
      <c r="C92" s="48" t="s">
        <v>39048</v>
      </c>
      <c r="D92" s="74" t="s">
        <v>8596</v>
      </c>
      <c r="E92" s="36" t="s">
        <v>13151</v>
      </c>
      <c r="F92" s="81">
        <v>6.2</v>
      </c>
      <c r="G92" s="13" t="s">
        <v>704</v>
      </c>
      <c r="H92" s="13" t="s">
        <v>4081</v>
      </c>
      <c r="I92" s="79">
        <v>2018</v>
      </c>
      <c r="J92" s="79"/>
      <c r="K92" s="73">
        <v>5359706112</v>
      </c>
      <c r="L92" s="90">
        <f>IF(K92/1024 &gt;1,K92/1024," ")</f>
        <v>5234088</v>
      </c>
      <c r="M92" s="90">
        <f>IF(K92/1048576 &gt;1,K92/1048576," ")</f>
        <v>5111.4140625</v>
      </c>
      <c r="N92" s="91">
        <f>IF(K92&gt;999999999,K92/1073741824," ")</f>
        <v>4.9916152954101563</v>
      </c>
      <c r="O92" s="194" t="s">
        <v>22740</v>
      </c>
      <c r="P92" s="197" t="s">
        <v>22741</v>
      </c>
    </row>
    <row r="93" spans="1:17" ht="20.100000000000001" customHeight="1" x14ac:dyDescent="0.3">
      <c r="A93" s="218"/>
      <c r="B93" s="9">
        <v>83</v>
      </c>
      <c r="C93" s="109" t="s">
        <v>39049</v>
      </c>
      <c r="D93" s="103" t="s">
        <v>4047</v>
      </c>
      <c r="E93" s="36" t="s">
        <v>13176</v>
      </c>
      <c r="F93" s="104">
        <v>4.7</v>
      </c>
      <c r="G93" s="101" t="s">
        <v>704</v>
      </c>
      <c r="H93" s="101" t="s">
        <v>3737</v>
      </c>
      <c r="I93" s="101">
        <v>2013</v>
      </c>
      <c r="J93" s="101"/>
      <c r="K93" s="90">
        <v>2992558659</v>
      </c>
      <c r="L93" s="90">
        <f>IF(K93/1024 &gt;1,K93/1024," ")</f>
        <v>2922420.5654296875</v>
      </c>
      <c r="M93" s="90">
        <f>IF(K93/1048576 &gt;1,K93/1048576," ")</f>
        <v>2853.9263334274292</v>
      </c>
      <c r="N93" s="91">
        <f>IF(K93&gt;999999999,K93/1073741824," ")</f>
        <v>2.7870374349877238</v>
      </c>
      <c r="O93" s="194" t="s">
        <v>17759</v>
      </c>
      <c r="P93" s="197" t="s">
        <v>22786</v>
      </c>
    </row>
    <row r="94" spans="1:17" ht="20.100000000000001" customHeight="1" x14ac:dyDescent="0.3">
      <c r="A94" s="218"/>
      <c r="B94" s="9">
        <v>84</v>
      </c>
      <c r="C94" s="7" t="s">
        <v>39005</v>
      </c>
      <c r="D94" s="103" t="s">
        <v>4979</v>
      </c>
      <c r="E94" s="36" t="s">
        <v>13190</v>
      </c>
      <c r="F94" s="104">
        <v>3.7</v>
      </c>
      <c r="G94" s="101" t="s">
        <v>704</v>
      </c>
      <c r="H94" s="101" t="s">
        <v>3765</v>
      </c>
      <c r="I94" s="101">
        <v>1996</v>
      </c>
      <c r="J94" s="101"/>
      <c r="K94" s="90">
        <v>1472903168</v>
      </c>
      <c r="L94" s="90">
        <f>IF(K94/1024 &gt;1,K94/1024," ")</f>
        <v>1438382</v>
      </c>
      <c r="M94" s="90">
        <f>IF(K94/1048576 &gt;1,K94/1048576," ")</f>
        <v>1404.669921875</v>
      </c>
      <c r="N94" s="91">
        <f>IF(K94&gt;999999999,K94/1073741824," ")</f>
        <v>1.3717479705810547</v>
      </c>
      <c r="O94" s="194" t="s">
        <v>22812</v>
      </c>
      <c r="P94" s="197" t="s">
        <v>22813</v>
      </c>
    </row>
    <row r="95" spans="1:17" ht="20.100000000000001" customHeight="1" x14ac:dyDescent="0.3">
      <c r="A95" s="218"/>
      <c r="B95" s="9">
        <v>85</v>
      </c>
      <c r="C95" s="109" t="s">
        <v>39050</v>
      </c>
      <c r="D95" s="103" t="s">
        <v>3690</v>
      </c>
      <c r="E95" s="36" t="s">
        <v>13197</v>
      </c>
      <c r="F95" s="104">
        <v>4.2</v>
      </c>
      <c r="G95" s="101" t="s">
        <v>704</v>
      </c>
      <c r="H95" s="101" t="s">
        <v>3747</v>
      </c>
      <c r="I95" s="101">
        <v>1997</v>
      </c>
      <c r="J95" s="101"/>
      <c r="K95" s="90">
        <v>3449084105</v>
      </c>
      <c r="L95" s="90">
        <f>IF(K95/1024 &gt;1,K95/1024," ")</f>
        <v>3368246.1962890625</v>
      </c>
      <c r="M95" s="90">
        <f>IF(K95/1048576 &gt;1,K95/1048576," ")</f>
        <v>3289.3029260635376</v>
      </c>
      <c r="N95" s="91">
        <f>IF(K95&gt;999999999,K95/1073741824," ")</f>
        <v>3.2122098887339234</v>
      </c>
      <c r="O95" s="194" t="s">
        <v>22824</v>
      </c>
      <c r="P95" s="197" t="s">
        <v>22825</v>
      </c>
    </row>
    <row r="96" spans="1:17" ht="20.100000000000001" customHeight="1" x14ac:dyDescent="0.3">
      <c r="A96" s="218"/>
      <c r="B96" s="9">
        <v>86</v>
      </c>
      <c r="C96" s="20" t="s">
        <v>41741</v>
      </c>
      <c r="D96" s="112" t="s">
        <v>7549</v>
      </c>
      <c r="E96" s="36" t="s">
        <v>16599</v>
      </c>
      <c r="F96" s="99">
        <v>4.8</v>
      </c>
      <c r="G96" s="99" t="s">
        <v>704</v>
      </c>
      <c r="H96" s="105" t="s">
        <v>5878</v>
      </c>
      <c r="I96" s="101">
        <v>2016</v>
      </c>
      <c r="J96" s="101"/>
      <c r="K96" s="90">
        <v>4867389312</v>
      </c>
      <c r="L96" s="90">
        <f>IF(K96/1024 &gt;1,K96/1024," ")</f>
        <v>4753309.875</v>
      </c>
      <c r="M96" s="90">
        <f>IF(K96/1048576 &gt;1,K96/1048576," ")</f>
        <v>4641.9041748046875</v>
      </c>
      <c r="N96" s="91">
        <f>IF(K96&gt;999999999,K96/1073741824," ")</f>
        <v>4.5331095457077026</v>
      </c>
      <c r="O96" s="194" t="s">
        <v>28463</v>
      </c>
      <c r="P96" s="197" t="s">
        <v>28464</v>
      </c>
      <c r="Q96" s="288"/>
    </row>
    <row r="97" spans="1:17" ht="20.100000000000001" customHeight="1" x14ac:dyDescent="0.3">
      <c r="A97" s="218"/>
      <c r="B97" s="9">
        <v>87</v>
      </c>
      <c r="C97" s="103" t="s">
        <v>39051</v>
      </c>
      <c r="D97" s="109" t="s">
        <v>7064</v>
      </c>
      <c r="E97" s="36" t="s">
        <v>13484</v>
      </c>
      <c r="F97" s="99">
        <v>6.3</v>
      </c>
      <c r="G97" s="99"/>
      <c r="H97" s="105" t="s">
        <v>4081</v>
      </c>
      <c r="I97" s="101">
        <v>2015</v>
      </c>
      <c r="J97" s="101"/>
      <c r="K97" s="90">
        <v>5256656399</v>
      </c>
      <c r="L97" s="90">
        <f>IF(K97/1024 &gt;1,K97/1024," ")</f>
        <v>5133453.5146484375</v>
      </c>
      <c r="M97" s="90">
        <f>IF(K97/1048576 &gt;1,K97/1048576," ")</f>
        <v>5013.1381978988647</v>
      </c>
      <c r="N97" s="91">
        <f>IF(K97&gt;999999999,K97/1073741824," ")</f>
        <v>4.8956427713856101</v>
      </c>
      <c r="O97" s="194" t="s">
        <v>23337</v>
      </c>
      <c r="P97" s="197" t="s">
        <v>31182</v>
      </c>
    </row>
    <row r="98" spans="1:17" ht="20.100000000000001" customHeight="1" x14ac:dyDescent="0.3">
      <c r="A98" s="218"/>
      <c r="B98" s="9">
        <v>88</v>
      </c>
      <c r="C98" s="107" t="s">
        <v>39052</v>
      </c>
      <c r="D98" s="112" t="s">
        <v>6250</v>
      </c>
      <c r="E98" s="36" t="s">
        <v>13492</v>
      </c>
      <c r="F98" s="99">
        <v>4.9000000000000004</v>
      </c>
      <c r="G98" s="99" t="s">
        <v>704</v>
      </c>
      <c r="H98" s="101" t="s">
        <v>5925</v>
      </c>
      <c r="I98" s="101">
        <v>1977</v>
      </c>
      <c r="J98" s="101"/>
      <c r="K98" s="90">
        <v>4638888651</v>
      </c>
      <c r="L98" s="90">
        <f>IF(K98/1024 &gt;1,K98/1024," ")</f>
        <v>4530164.6982421875</v>
      </c>
      <c r="M98" s="90">
        <f>IF(K98/1048576 &gt;1,K98/1048576," ")</f>
        <v>4423.9889631271362</v>
      </c>
      <c r="N98" s="91">
        <f>IF(K98&gt;999999999,K98/1073741824," ")</f>
        <v>4.320301721803844</v>
      </c>
      <c r="O98" s="194" t="s">
        <v>23352</v>
      </c>
      <c r="P98" s="197" t="s">
        <v>23353</v>
      </c>
      <c r="Q98" s="288"/>
    </row>
    <row r="99" spans="1:17" ht="20.100000000000001" customHeight="1" x14ac:dyDescent="0.3">
      <c r="A99" s="218"/>
      <c r="B99" s="9">
        <v>89</v>
      </c>
      <c r="C99" s="111" t="s">
        <v>39053</v>
      </c>
      <c r="D99" s="112" t="s">
        <v>6251</v>
      </c>
      <c r="E99" s="36" t="s">
        <v>13493</v>
      </c>
      <c r="F99" s="99">
        <v>5.0999999999999996</v>
      </c>
      <c r="G99" s="99" t="s">
        <v>704</v>
      </c>
      <c r="H99" s="101" t="s">
        <v>5925</v>
      </c>
      <c r="I99" s="101">
        <v>1974</v>
      </c>
      <c r="J99" s="101"/>
      <c r="K99" s="90">
        <v>3910499126</v>
      </c>
      <c r="L99" s="90">
        <f>IF(K99/1024 &gt;1,K99/1024," ")</f>
        <v>3818846.802734375</v>
      </c>
      <c r="M99" s="90">
        <f>IF(K99/1048576 &gt;1,K99/1048576," ")</f>
        <v>3729.3425807952881</v>
      </c>
      <c r="N99" s="91">
        <f>IF(K99&gt;999999999,K99/1073741824," ")</f>
        <v>3.6419361140578985</v>
      </c>
      <c r="O99" s="194" t="s">
        <v>23354</v>
      </c>
      <c r="P99" s="197" t="s">
        <v>23355</v>
      </c>
      <c r="Q99" s="288"/>
    </row>
    <row r="100" spans="1:17" ht="20.100000000000001" customHeight="1" x14ac:dyDescent="0.3">
      <c r="A100" s="218"/>
      <c r="B100" s="9">
        <v>90</v>
      </c>
      <c r="C100" s="109" t="s">
        <v>39054</v>
      </c>
      <c r="D100" s="107" t="s">
        <v>873</v>
      </c>
      <c r="E100" s="36" t="s">
        <v>13565</v>
      </c>
      <c r="F100" s="104">
        <v>6.2</v>
      </c>
      <c r="G100" s="94" t="s">
        <v>704</v>
      </c>
      <c r="H100" s="94" t="s">
        <v>3744</v>
      </c>
      <c r="I100" s="101">
        <v>1991</v>
      </c>
      <c r="J100" s="101"/>
      <c r="K100" s="90">
        <v>4364119957</v>
      </c>
      <c r="L100" s="90">
        <f>IF(K100/1024 &gt;1,K100/1024," ")</f>
        <v>4261835.8955078125</v>
      </c>
      <c r="M100" s="90">
        <f>IF(K100/1048576 &gt;1,K100/1048576," ")</f>
        <v>4161.9491167068481</v>
      </c>
      <c r="N100" s="91">
        <f>IF(K100&gt;999999999,K100/1073741824," ")</f>
        <v>4.0644034342840314</v>
      </c>
      <c r="O100" s="194" t="s">
        <v>23483</v>
      </c>
      <c r="P100" s="197" t="s">
        <v>23484</v>
      </c>
      <c r="Q100" s="288"/>
    </row>
    <row r="101" spans="1:17" ht="20.100000000000001" customHeight="1" x14ac:dyDescent="0.3">
      <c r="A101" s="218"/>
      <c r="B101" s="9">
        <v>91</v>
      </c>
      <c r="C101" s="12" t="s">
        <v>39055</v>
      </c>
      <c r="D101" s="107" t="s">
        <v>1018</v>
      </c>
      <c r="E101" s="36" t="s">
        <v>13661</v>
      </c>
      <c r="F101" s="104">
        <v>3.1</v>
      </c>
      <c r="G101" s="94"/>
      <c r="H101" s="13" t="s">
        <v>5877</v>
      </c>
      <c r="I101" s="101">
        <v>1999</v>
      </c>
      <c r="J101" s="101"/>
      <c r="K101" s="73">
        <v>2444832768</v>
      </c>
      <c r="L101" s="90">
        <f>IF(K101/1024 &gt;1,K101/1024," ")</f>
        <v>2387532</v>
      </c>
      <c r="M101" s="90">
        <f>IF(K101/1048576 &gt;1,K101/1048576," ")</f>
        <v>2331.57421875</v>
      </c>
      <c r="N101" s="91">
        <f>IF(K101&gt;999999999,K101/1073741824," ")</f>
        <v>2.2769279479980469</v>
      </c>
      <c r="O101" s="194" t="s">
        <v>19761</v>
      </c>
      <c r="P101" s="197" t="s">
        <v>23656</v>
      </c>
      <c r="Q101" s="288"/>
    </row>
    <row r="102" spans="1:17" ht="20.100000000000001" customHeight="1" x14ac:dyDescent="0.3">
      <c r="A102" s="218"/>
      <c r="B102" s="9">
        <v>92</v>
      </c>
      <c r="C102" s="109" t="s">
        <v>39058</v>
      </c>
      <c r="D102" s="107" t="s">
        <v>1033</v>
      </c>
      <c r="E102" s="36" t="s">
        <v>13811</v>
      </c>
      <c r="F102" s="104">
        <v>6.3</v>
      </c>
      <c r="G102" s="94" t="s">
        <v>704</v>
      </c>
      <c r="H102" s="94" t="s">
        <v>3772</v>
      </c>
      <c r="I102" s="101">
        <v>1995</v>
      </c>
      <c r="J102" s="101"/>
      <c r="K102" s="90">
        <v>4374592445</v>
      </c>
      <c r="L102" s="90">
        <f>IF(K102/1024 &gt;1,K102/1024," ")</f>
        <v>4272062.9345703125</v>
      </c>
      <c r="M102" s="90">
        <f>IF(K102/1048576 &gt;1,K102/1048576," ")</f>
        <v>4171.9364595413208</v>
      </c>
      <c r="N102" s="91">
        <f>IF(K102&gt;999999999,K102/1073741824," ")</f>
        <v>4.0741566987708211</v>
      </c>
      <c r="O102" s="194" t="s">
        <v>23900</v>
      </c>
      <c r="P102" s="197" t="s">
        <v>23901</v>
      </c>
      <c r="Q102" s="288"/>
    </row>
    <row r="103" spans="1:17" ht="20.100000000000001" customHeight="1" x14ac:dyDescent="0.3">
      <c r="A103" s="218"/>
      <c r="B103" s="9">
        <v>93</v>
      </c>
      <c r="C103" s="48" t="s">
        <v>39056</v>
      </c>
      <c r="D103" s="74" t="s">
        <v>8062</v>
      </c>
      <c r="E103" s="36" t="s">
        <v>13809</v>
      </c>
      <c r="F103" s="131">
        <v>5.4</v>
      </c>
      <c r="G103" s="13" t="s">
        <v>704</v>
      </c>
      <c r="H103" s="13" t="s">
        <v>5878</v>
      </c>
      <c r="I103" s="133">
        <v>2017</v>
      </c>
      <c r="J103" s="74"/>
      <c r="K103" s="73">
        <v>6315821506</v>
      </c>
      <c r="L103" s="90">
        <f>IF(K103/1024 &gt;1,K103/1024," ")</f>
        <v>6167794.439453125</v>
      </c>
      <c r="M103" s="90">
        <f>IF(K103/1048576 &gt;1,K103/1048576," ")</f>
        <v>6023.2367572784424</v>
      </c>
      <c r="N103" s="91">
        <f>IF(K103&gt;999999999,K103/1073741824," ")</f>
        <v>5.8820671457797289</v>
      </c>
      <c r="O103" s="194" t="s">
        <v>23896</v>
      </c>
      <c r="P103" s="197" t="s">
        <v>23897</v>
      </c>
      <c r="Q103" s="288"/>
    </row>
    <row r="104" spans="1:17" ht="20.100000000000001" customHeight="1" x14ac:dyDescent="0.3">
      <c r="A104" s="218"/>
      <c r="B104" s="9">
        <v>94</v>
      </c>
      <c r="C104" s="12" t="s">
        <v>39057</v>
      </c>
      <c r="D104" s="12" t="s">
        <v>8869</v>
      </c>
      <c r="E104" s="36" t="s">
        <v>13810</v>
      </c>
      <c r="F104" s="131">
        <v>5.2</v>
      </c>
      <c r="G104" s="13" t="s">
        <v>704</v>
      </c>
      <c r="H104" s="13" t="s">
        <v>3757</v>
      </c>
      <c r="I104" s="133">
        <v>2019</v>
      </c>
      <c r="J104" s="74"/>
      <c r="K104" s="73">
        <v>5575634944</v>
      </c>
      <c r="L104" s="90">
        <f>IF(K104/1024 &gt;1,K104/1024," ")</f>
        <v>5444956</v>
      </c>
      <c r="M104" s="90">
        <f>IF(K104/1048576 &gt;1,K104/1048576," ")</f>
        <v>5317.33984375</v>
      </c>
      <c r="N104" s="91">
        <f>IF(K104&gt;999999999,K104/1073741824," ")</f>
        <v>5.1927146911621094</v>
      </c>
      <c r="O104" s="194" t="s">
        <v>23898</v>
      </c>
      <c r="P104" s="197" t="s">
        <v>23899</v>
      </c>
      <c r="Q104" s="288"/>
    </row>
    <row r="105" spans="1:17" ht="20.100000000000001" customHeight="1" x14ac:dyDescent="0.3">
      <c r="A105" s="218"/>
      <c r="B105" s="9">
        <v>95</v>
      </c>
      <c r="C105" s="206" t="s">
        <v>39059</v>
      </c>
      <c r="D105" s="206" t="s">
        <v>4827</v>
      </c>
      <c r="E105" s="36" t="s">
        <v>13921</v>
      </c>
      <c r="F105" s="104">
        <v>6.6</v>
      </c>
      <c r="G105" s="101" t="s">
        <v>704</v>
      </c>
      <c r="H105" s="101" t="s">
        <v>4114</v>
      </c>
      <c r="I105" s="101">
        <v>1971</v>
      </c>
      <c r="J105" s="101"/>
      <c r="K105" s="90">
        <v>2679212194</v>
      </c>
      <c r="L105" s="90">
        <f>IF(K105/1024 &gt;1,K105/1024," ")</f>
        <v>2616418.158203125</v>
      </c>
      <c r="M105" s="90">
        <f>IF(K105/1048576 &gt;1,K105/1048576," ")</f>
        <v>2555.0958576202393</v>
      </c>
      <c r="N105" s="91">
        <f>IF(K105&gt;999999999,K105/1073741824," ")</f>
        <v>2.4952107984572649</v>
      </c>
      <c r="O105" s="194" t="s">
        <v>24080</v>
      </c>
      <c r="P105" s="197" t="s">
        <v>24081</v>
      </c>
      <c r="Q105" s="288"/>
    </row>
    <row r="106" spans="1:17" ht="20.100000000000001" customHeight="1" x14ac:dyDescent="0.3">
      <c r="A106" s="218"/>
      <c r="B106" s="9">
        <v>96</v>
      </c>
      <c r="C106" s="109" t="s">
        <v>39060</v>
      </c>
      <c r="D106" s="107" t="s">
        <v>345</v>
      </c>
      <c r="E106" s="36" t="s">
        <v>13925</v>
      </c>
      <c r="F106" s="104">
        <v>5.0999999999999996</v>
      </c>
      <c r="G106" s="94" t="s">
        <v>704</v>
      </c>
      <c r="H106" s="94" t="s">
        <v>3743</v>
      </c>
      <c r="I106" s="101">
        <v>2007</v>
      </c>
      <c r="J106" s="101"/>
      <c r="K106" s="90">
        <v>2736603551</v>
      </c>
      <c r="L106" s="90">
        <f>IF(K106/1024 &gt;1,K106/1024," ")</f>
        <v>2672464.4052734375</v>
      </c>
      <c r="M106" s="90">
        <f>IF(K106/1048576 &gt;1,K106/1048576," ")</f>
        <v>2609.8285207748413</v>
      </c>
      <c r="N106" s="91">
        <f>IF(K106&gt;999999999,K106/1073741824," ")</f>
        <v>2.548660664819181</v>
      </c>
      <c r="O106" s="194" t="s">
        <v>24084</v>
      </c>
      <c r="P106" s="197" t="s">
        <v>24085</v>
      </c>
      <c r="Q106" s="288"/>
    </row>
    <row r="107" spans="1:17" ht="20.100000000000001" customHeight="1" x14ac:dyDescent="0.3">
      <c r="A107" s="218"/>
      <c r="B107" s="9">
        <v>97</v>
      </c>
      <c r="C107" s="109" t="s">
        <v>39061</v>
      </c>
      <c r="D107" s="107" t="s">
        <v>3332</v>
      </c>
      <c r="E107" s="36" t="s">
        <v>14087</v>
      </c>
      <c r="F107" s="104">
        <v>5.5</v>
      </c>
      <c r="G107" s="101" t="s">
        <v>704</v>
      </c>
      <c r="H107" s="101" t="s">
        <v>3756</v>
      </c>
      <c r="I107" s="101">
        <v>2012</v>
      </c>
      <c r="J107" s="101"/>
      <c r="K107" s="90">
        <v>4576102562</v>
      </c>
      <c r="L107" s="90">
        <f>IF(K107/1024 &gt;1,K107/1024," ")</f>
        <v>4468850.158203125</v>
      </c>
      <c r="M107" s="90">
        <f>IF(K107/1048576 &gt;1,K107/1048576," ")</f>
        <v>4364.1114826202393</v>
      </c>
      <c r="N107" s="91">
        <f>IF(K107&gt;999999999,K107/1073741824," ")</f>
        <v>4.2618276197463274</v>
      </c>
      <c r="O107" s="194" t="s">
        <v>24343</v>
      </c>
      <c r="P107" s="197" t="s">
        <v>24344</v>
      </c>
      <c r="Q107" s="288"/>
    </row>
    <row r="108" spans="1:17" ht="20.100000000000001" customHeight="1" x14ac:dyDescent="0.3">
      <c r="A108" s="218"/>
      <c r="B108" s="9">
        <v>98</v>
      </c>
      <c r="C108" s="109" t="s">
        <v>39063</v>
      </c>
      <c r="D108" s="103" t="s">
        <v>3510</v>
      </c>
      <c r="E108" s="36" t="s">
        <v>14089</v>
      </c>
      <c r="F108" s="104">
        <v>5.9</v>
      </c>
      <c r="G108" s="101" t="s">
        <v>704</v>
      </c>
      <c r="H108" s="101" t="s">
        <v>3756</v>
      </c>
      <c r="I108" s="101">
        <v>1991</v>
      </c>
      <c r="J108" s="101"/>
      <c r="K108" s="109">
        <v>4434690613</v>
      </c>
      <c r="L108" s="90">
        <f>IF(K108/1024 &gt;1,K108/1024," ")</f>
        <v>4330752.5517578125</v>
      </c>
      <c r="M108" s="90">
        <f>IF(K108/1048576 &gt;1,K108/1048576," ")</f>
        <v>4229.2505388259888</v>
      </c>
      <c r="N108" s="91">
        <f>IF(K108&gt;999999999,K108/1073741824," ")</f>
        <v>4.1301274793222547</v>
      </c>
      <c r="O108" s="194" t="s">
        <v>24347</v>
      </c>
      <c r="P108" s="197" t="s">
        <v>24348</v>
      </c>
      <c r="Q108" s="288"/>
    </row>
    <row r="109" spans="1:17" ht="20.100000000000001" customHeight="1" x14ac:dyDescent="0.3">
      <c r="A109" s="218"/>
      <c r="B109" s="9">
        <v>99</v>
      </c>
      <c r="C109" s="102" t="s">
        <v>39062</v>
      </c>
      <c r="D109" s="103" t="s">
        <v>4433</v>
      </c>
      <c r="E109" s="36" t="s">
        <v>14088</v>
      </c>
      <c r="F109" s="104">
        <v>5.3</v>
      </c>
      <c r="G109" s="101" t="s">
        <v>704</v>
      </c>
      <c r="H109" s="101" t="s">
        <v>3740</v>
      </c>
      <c r="I109" s="101">
        <v>1993</v>
      </c>
      <c r="J109" s="101"/>
      <c r="K109" s="90">
        <v>3426035003</v>
      </c>
      <c r="L109" s="90">
        <f>IF(K109/1024 &gt;1,K109/1024," ")</f>
        <v>3345737.3076171875</v>
      </c>
      <c r="M109" s="90">
        <f>IF(K109/1048576 &gt;1,K109/1048576," ")</f>
        <v>3267.3215894699097</v>
      </c>
      <c r="N109" s="91">
        <f>IF(K109&gt;999999999,K109/1073741824," ")</f>
        <v>3.1907437397167087</v>
      </c>
      <c r="O109" s="194" t="s">
        <v>24345</v>
      </c>
      <c r="P109" s="197" t="s">
        <v>24346</v>
      </c>
    </row>
    <row r="110" spans="1:17" ht="20.100000000000001" customHeight="1" x14ac:dyDescent="0.3">
      <c r="A110" s="218"/>
      <c r="B110" s="9">
        <v>100</v>
      </c>
      <c r="C110" s="12" t="s">
        <v>39006</v>
      </c>
      <c r="D110" s="107" t="s">
        <v>1292</v>
      </c>
      <c r="E110" s="36" t="s">
        <v>14120</v>
      </c>
      <c r="F110" s="104">
        <v>4.7</v>
      </c>
      <c r="G110" s="94"/>
      <c r="H110" s="94" t="s">
        <v>3930</v>
      </c>
      <c r="I110" s="101">
        <v>2003</v>
      </c>
      <c r="J110" s="101"/>
      <c r="K110" s="90">
        <v>1153957888</v>
      </c>
      <c r="L110" s="90">
        <f>IF(K110/1024 &gt;1,K110/1024," ")</f>
        <v>1126912</v>
      </c>
      <c r="M110" s="90">
        <f>IF(K110/1048576 &gt;1,K110/1048576," ")</f>
        <v>1100.5</v>
      </c>
      <c r="N110" s="91">
        <f>IF(K110&gt;999999999,K110/1073741824," ")</f>
        <v>1.07470703125</v>
      </c>
      <c r="O110" s="194" t="s">
        <v>24398</v>
      </c>
      <c r="P110" s="197" t="s">
        <v>24399</v>
      </c>
    </row>
    <row r="111" spans="1:17" ht="20.100000000000001" customHeight="1" x14ac:dyDescent="0.3">
      <c r="A111" s="218"/>
      <c r="B111" s="9">
        <v>101</v>
      </c>
      <c r="C111" s="109" t="s">
        <v>39064</v>
      </c>
      <c r="D111" s="103" t="s">
        <v>5187</v>
      </c>
      <c r="E111" s="36" t="s">
        <v>14121</v>
      </c>
      <c r="F111" s="104">
        <v>5.0999999999999996</v>
      </c>
      <c r="G111" s="101" t="s">
        <v>704</v>
      </c>
      <c r="H111" s="101" t="s">
        <v>3740</v>
      </c>
      <c r="I111" s="101">
        <v>2014</v>
      </c>
      <c r="J111" s="101"/>
      <c r="K111" s="90">
        <v>4767510533</v>
      </c>
      <c r="L111" s="90">
        <f>IF(K111/1024 &gt;1,K111/1024," ")</f>
        <v>4655772.0048828125</v>
      </c>
      <c r="M111" s="90">
        <f>IF(K111/1048576 &gt;1,K111/1048576," ")</f>
        <v>4546.6523485183716</v>
      </c>
      <c r="N111" s="91">
        <f>IF(K111&gt;999999999,K111/1073741824," ")</f>
        <v>4.4400901840999722</v>
      </c>
      <c r="O111" s="194" t="s">
        <v>24400</v>
      </c>
      <c r="P111" s="197" t="s">
        <v>24401</v>
      </c>
    </row>
    <row r="112" spans="1:17" ht="20.100000000000001" customHeight="1" x14ac:dyDescent="0.3">
      <c r="A112" s="218"/>
      <c r="B112" s="9">
        <v>102</v>
      </c>
      <c r="C112" s="20" t="s">
        <v>39065</v>
      </c>
      <c r="D112" s="74" t="s">
        <v>7837</v>
      </c>
      <c r="E112" s="36" t="s">
        <v>14129</v>
      </c>
      <c r="F112" s="81">
        <v>6.4</v>
      </c>
      <c r="G112" s="81"/>
      <c r="H112" s="13" t="s">
        <v>6268</v>
      </c>
      <c r="I112" s="79">
        <v>1962</v>
      </c>
      <c r="J112" s="79"/>
      <c r="K112" s="73">
        <v>3695106095</v>
      </c>
      <c r="L112" s="90">
        <f>IF(K112/1024 &gt;1,K112/1024," ")</f>
        <v>3608502.0458984375</v>
      </c>
      <c r="M112" s="90">
        <f>IF(K112/1048576 &gt;1,K112/1048576," ")</f>
        <v>3523.9277791976929</v>
      </c>
      <c r="N112" s="91">
        <f>IF(K112&gt;999999999,K112/1073741824," ")</f>
        <v>3.4413357218727469</v>
      </c>
      <c r="O112" s="194" t="s">
        <v>24414</v>
      </c>
      <c r="P112" s="197" t="s">
        <v>24415</v>
      </c>
    </row>
    <row r="113" spans="1:18" ht="20.100000000000001" customHeight="1" x14ac:dyDescent="0.3">
      <c r="A113" s="218"/>
      <c r="B113" s="9">
        <v>103</v>
      </c>
      <c r="C113" s="109" t="s">
        <v>39066</v>
      </c>
      <c r="D113" s="103" t="s">
        <v>2966</v>
      </c>
      <c r="E113" s="36" t="s">
        <v>14192</v>
      </c>
      <c r="F113" s="104">
        <v>6.8</v>
      </c>
      <c r="G113" s="99" t="s">
        <v>704</v>
      </c>
      <c r="H113" s="105" t="s">
        <v>5892</v>
      </c>
      <c r="I113" s="94">
        <v>2011</v>
      </c>
      <c r="J113" s="94"/>
      <c r="K113" s="90">
        <v>9998710622</v>
      </c>
      <c r="L113" s="90">
        <f>IF(K113/1024 &gt;1,K113/1024," ")</f>
        <v>9764365.841796875</v>
      </c>
      <c r="M113" s="90">
        <f>IF(K113/1048576 &gt;1,K113/1048576," ")</f>
        <v>9535.5135173797607</v>
      </c>
      <c r="N113" s="91">
        <f>IF(K113&gt;999999999,K113/1073741824," ")</f>
        <v>9.3120249193161726</v>
      </c>
      <c r="O113" s="194" t="s">
        <v>24518</v>
      </c>
      <c r="P113" s="197" t="s">
        <v>31274</v>
      </c>
    </row>
    <row r="114" spans="1:18" ht="20.100000000000001" customHeight="1" x14ac:dyDescent="0.3">
      <c r="A114" s="218"/>
      <c r="B114" s="9">
        <v>104</v>
      </c>
      <c r="C114" s="12" t="s">
        <v>39067</v>
      </c>
      <c r="D114" s="107" t="s">
        <v>607</v>
      </c>
      <c r="E114" s="36" t="s">
        <v>14199</v>
      </c>
      <c r="F114" s="104">
        <v>5.0999999999999996</v>
      </c>
      <c r="G114" s="13" t="s">
        <v>704</v>
      </c>
      <c r="H114" s="13" t="s">
        <v>3744</v>
      </c>
      <c r="I114" s="101">
        <v>2008</v>
      </c>
      <c r="J114" s="101"/>
      <c r="K114" s="73">
        <v>5613600768</v>
      </c>
      <c r="L114" s="90">
        <f>IF(K114/1024 &gt;1,K114/1024," ")</f>
        <v>5482032</v>
      </c>
      <c r="M114" s="90">
        <f>IF(K114/1048576 &gt;1,K114/1048576," ")</f>
        <v>5353.546875</v>
      </c>
      <c r="N114" s="91">
        <f>IF(K114&gt;999999999,K114/1073741824," ")</f>
        <v>5.2280731201171875</v>
      </c>
      <c r="O114" s="194" t="s">
        <v>20750</v>
      </c>
      <c r="P114" s="197" t="s">
        <v>24529</v>
      </c>
    </row>
    <row r="115" spans="1:18" ht="20.100000000000001" customHeight="1" x14ac:dyDescent="0.3">
      <c r="A115" s="218"/>
      <c r="B115" s="9">
        <v>105</v>
      </c>
      <c r="C115" s="109" t="s">
        <v>39513</v>
      </c>
      <c r="D115" s="103" t="s">
        <v>5154</v>
      </c>
      <c r="E115" s="36" t="s">
        <v>14201</v>
      </c>
      <c r="F115" s="104">
        <v>6.1</v>
      </c>
      <c r="G115" s="104" t="s">
        <v>704</v>
      </c>
      <c r="H115" s="101" t="s">
        <v>3745</v>
      </c>
      <c r="I115" s="101">
        <v>1974</v>
      </c>
      <c r="J115" s="101"/>
      <c r="K115" s="90">
        <v>2621784321</v>
      </c>
      <c r="L115" s="90">
        <f>IF(K115/1024 &gt;1,K115/1024," ")</f>
        <v>2560336.2509765625</v>
      </c>
      <c r="M115" s="90">
        <f>IF(K115/1048576 &gt;1,K115/1048576," ")</f>
        <v>2500.3283700942993</v>
      </c>
      <c r="N115" s="91">
        <f>IF(K115&gt;999999999,K115/1073741824," ")</f>
        <v>2.4417269239202142</v>
      </c>
      <c r="O115" s="194" t="s">
        <v>24531</v>
      </c>
      <c r="P115" s="197" t="s">
        <v>24532</v>
      </c>
    </row>
    <row r="116" spans="1:18" ht="20.100000000000001" customHeight="1" x14ac:dyDescent="0.3">
      <c r="A116" s="218"/>
      <c r="B116" s="9">
        <v>106</v>
      </c>
      <c r="C116" s="12" t="s">
        <v>39195</v>
      </c>
      <c r="D116" s="107" t="s">
        <v>2300</v>
      </c>
      <c r="E116" s="36" t="s">
        <v>14202</v>
      </c>
      <c r="F116" s="104">
        <v>6.1</v>
      </c>
      <c r="G116" s="94" t="s">
        <v>704</v>
      </c>
      <c r="H116" s="94" t="s">
        <v>4316</v>
      </c>
      <c r="I116" s="101">
        <v>1950</v>
      </c>
      <c r="J116" s="101"/>
      <c r="K116" s="108">
        <v>2205636608</v>
      </c>
      <c r="L116" s="90">
        <f>IF(K116/1024 &gt;1,K116/1024," ")</f>
        <v>2153942</v>
      </c>
      <c r="M116" s="90">
        <f>IF(K116/1048576 &gt;1,K116/1048576," ")</f>
        <v>2103.458984375</v>
      </c>
      <c r="N116" s="91">
        <f>IF(K116&gt;999999999,K116/1073741824," ")</f>
        <v>2.0541591644287109</v>
      </c>
      <c r="O116" s="194" t="s">
        <v>24522</v>
      </c>
      <c r="P116" s="197" t="s">
        <v>24533</v>
      </c>
    </row>
    <row r="117" spans="1:18" ht="20.100000000000001" customHeight="1" x14ac:dyDescent="0.3">
      <c r="A117" s="218"/>
      <c r="B117" s="9">
        <v>107</v>
      </c>
      <c r="C117" s="20" t="s">
        <v>39068</v>
      </c>
      <c r="D117" s="84" t="s">
        <v>8923</v>
      </c>
      <c r="E117" s="36" t="s">
        <v>14248</v>
      </c>
      <c r="F117" s="81">
        <v>5.9</v>
      </c>
      <c r="G117" s="13" t="s">
        <v>704</v>
      </c>
      <c r="H117" s="13" t="s">
        <v>3757</v>
      </c>
      <c r="I117" s="79">
        <v>2020</v>
      </c>
      <c r="J117" s="79"/>
      <c r="K117" s="73">
        <v>4743221248</v>
      </c>
      <c r="L117" s="90">
        <f>IF(K117/1024 &gt;1,K117/1024," ")</f>
        <v>4632052</v>
      </c>
      <c r="M117" s="90">
        <f>IF(K117/1048576 &gt;1,K117/1048576," ")</f>
        <v>4523.48828125</v>
      </c>
      <c r="N117" s="91">
        <f>IF(K117&gt;999999999,K117/1073741824," ")</f>
        <v>4.4174690246582031</v>
      </c>
      <c r="O117" s="194" t="s">
        <v>24605</v>
      </c>
      <c r="P117" s="197" t="s">
        <v>31287</v>
      </c>
    </row>
    <row r="118" spans="1:18" ht="20.100000000000001" customHeight="1" x14ac:dyDescent="0.3">
      <c r="A118" s="218"/>
      <c r="B118" s="9">
        <v>108</v>
      </c>
      <c r="C118" s="102" t="s">
        <v>39069</v>
      </c>
      <c r="D118" s="103" t="s">
        <v>2309</v>
      </c>
      <c r="E118" s="36" t="s">
        <v>14276</v>
      </c>
      <c r="F118" s="104">
        <v>4.0999999999999996</v>
      </c>
      <c r="G118" s="101" t="s">
        <v>704</v>
      </c>
      <c r="H118" s="101" t="s">
        <v>4263</v>
      </c>
      <c r="I118" s="101">
        <v>2003</v>
      </c>
      <c r="J118" s="101"/>
      <c r="K118" s="90">
        <v>3456314381</v>
      </c>
      <c r="L118" s="90">
        <f>IF(K118/1024 &gt;1,K118/1024," ")</f>
        <v>3375307.0126953125</v>
      </c>
      <c r="M118" s="90">
        <f>IF(K118/1048576 &gt;1,K118/1048576," ")</f>
        <v>3296.1982545852661</v>
      </c>
      <c r="N118" s="91">
        <f>IF(K118&gt;999999999,K118/1073741824," ")</f>
        <v>3.2189436079934239</v>
      </c>
      <c r="O118" s="194" t="s">
        <v>24653</v>
      </c>
      <c r="P118" s="197" t="s">
        <v>24654</v>
      </c>
      <c r="Q118" s="288"/>
      <c r="R118" s="89"/>
    </row>
    <row r="119" spans="1:18" ht="20.100000000000001" customHeight="1" x14ac:dyDescent="0.3">
      <c r="A119" s="218"/>
      <c r="B119" s="9">
        <v>109</v>
      </c>
      <c r="C119" s="7" t="s">
        <v>39599</v>
      </c>
      <c r="D119" s="103" t="s">
        <v>2316</v>
      </c>
      <c r="E119" s="36" t="s">
        <v>14300</v>
      </c>
      <c r="F119" s="104">
        <v>4.4000000000000004</v>
      </c>
      <c r="G119" s="13" t="s">
        <v>704</v>
      </c>
      <c r="H119" s="13" t="s">
        <v>3937</v>
      </c>
      <c r="I119" s="101">
        <v>2009</v>
      </c>
      <c r="J119" s="101"/>
      <c r="K119" s="73">
        <v>4973207552</v>
      </c>
      <c r="L119" s="90">
        <f>IF(K119/1024 &gt;1,K119/1024," ")</f>
        <v>4856648</v>
      </c>
      <c r="M119" s="90">
        <f>IF(K119/1048576 &gt;1,K119/1048576," ")</f>
        <v>4742.8203125</v>
      </c>
      <c r="N119" s="91">
        <f>IF(K119&gt;999999999,K119/1073741824," ")</f>
        <v>4.6316604614257813</v>
      </c>
      <c r="O119" s="194" t="s">
        <v>24692</v>
      </c>
      <c r="P119" s="197" t="s">
        <v>24693</v>
      </c>
      <c r="Q119" s="288"/>
      <c r="R119" s="89"/>
    </row>
    <row r="120" spans="1:18" ht="20.100000000000001" customHeight="1" x14ac:dyDescent="0.3">
      <c r="A120" s="218"/>
      <c r="B120" s="9">
        <v>110</v>
      </c>
      <c r="C120" s="12" t="s">
        <v>39070</v>
      </c>
      <c r="D120" s="291" t="s">
        <v>4381</v>
      </c>
      <c r="E120" s="36" t="s">
        <v>14356</v>
      </c>
      <c r="F120" s="104">
        <v>4.2</v>
      </c>
      <c r="G120" s="101" t="s">
        <v>704</v>
      </c>
      <c r="H120" s="101" t="s">
        <v>3740</v>
      </c>
      <c r="I120" s="101">
        <v>2014</v>
      </c>
      <c r="J120" s="101"/>
      <c r="K120" s="90">
        <v>3960080327</v>
      </c>
      <c r="L120" s="90">
        <f>IF(K120/1024 &gt;1,K120/1024," ")</f>
        <v>3867265.9443359375</v>
      </c>
      <c r="M120" s="90">
        <f>IF(K120/1048576 &gt;1,K120/1048576," ")</f>
        <v>3776.626898765564</v>
      </c>
      <c r="N120" s="91">
        <f>IF(K120&gt;999999999,K120/1073741824," ")</f>
        <v>3.6881122058257461</v>
      </c>
      <c r="O120" s="194" t="s">
        <v>24783</v>
      </c>
      <c r="P120" s="197" t="s">
        <v>24784</v>
      </c>
    </row>
    <row r="121" spans="1:18" ht="20.100000000000001" customHeight="1" x14ac:dyDescent="0.3">
      <c r="A121" s="218"/>
      <c r="B121" s="9">
        <v>111</v>
      </c>
      <c r="C121" s="102" t="s">
        <v>39071</v>
      </c>
      <c r="D121" s="103" t="s">
        <v>303</v>
      </c>
      <c r="E121" s="36" t="s">
        <v>14361</v>
      </c>
      <c r="F121" s="104">
        <v>4.4000000000000004</v>
      </c>
      <c r="G121" s="101" t="s">
        <v>704</v>
      </c>
      <c r="H121" s="101" t="s">
        <v>3745</v>
      </c>
      <c r="I121" s="94">
        <v>1991</v>
      </c>
      <c r="J121" s="94"/>
      <c r="K121" s="90">
        <v>2240130730</v>
      </c>
      <c r="L121" s="90">
        <f>IF(K121/1024 &gt;1,K121/1024," ")</f>
        <v>2187627.666015625</v>
      </c>
      <c r="M121" s="90">
        <f>IF(K121/1048576 &gt;1,K121/1048576," ")</f>
        <v>2136.3551425933838</v>
      </c>
      <c r="N121" s="91">
        <f>IF(K121&gt;999999999,K121/1073741824," ")</f>
        <v>2.0862843189388514</v>
      </c>
      <c r="O121" s="194" t="s">
        <v>24792</v>
      </c>
      <c r="P121" s="197" t="s">
        <v>24793</v>
      </c>
    </row>
    <row r="122" spans="1:18" ht="20.100000000000001" customHeight="1" x14ac:dyDescent="0.3">
      <c r="A122" s="218"/>
      <c r="B122" s="9">
        <v>112</v>
      </c>
      <c r="C122" s="109" t="s">
        <v>39662</v>
      </c>
      <c r="D122" s="103" t="s">
        <v>2909</v>
      </c>
      <c r="E122" s="36" t="s">
        <v>14376</v>
      </c>
      <c r="F122" s="104">
        <v>7.4</v>
      </c>
      <c r="G122" s="101" t="s">
        <v>704</v>
      </c>
      <c r="H122" s="101" t="s">
        <v>5871</v>
      </c>
      <c r="I122" s="101">
        <v>1987</v>
      </c>
      <c r="J122" s="101"/>
      <c r="K122" s="90">
        <v>7460989289</v>
      </c>
      <c r="L122" s="90">
        <f>IF(K122/1024 &gt;1,K122/1024," ")</f>
        <v>7286122.3525390625</v>
      </c>
      <c r="M122" s="90">
        <f>IF(K122/1048576 &gt;1,K122/1048576," ")</f>
        <v>7115.3538599014282</v>
      </c>
      <c r="N122" s="91">
        <f>IF(K122&gt;999999999,K122/1073741824," ")</f>
        <v>6.9485877538099885</v>
      </c>
      <c r="O122" s="194" t="s">
        <v>24816</v>
      </c>
      <c r="P122" s="197" t="s">
        <v>31307</v>
      </c>
    </row>
    <row r="123" spans="1:18" ht="20.100000000000001" customHeight="1" x14ac:dyDescent="0.3">
      <c r="A123" s="218"/>
      <c r="B123" s="9">
        <v>113</v>
      </c>
      <c r="C123" s="12" t="s">
        <v>39072</v>
      </c>
      <c r="D123" s="74" t="s">
        <v>8755</v>
      </c>
      <c r="E123" s="36" t="s">
        <v>14377</v>
      </c>
      <c r="F123" s="131">
        <v>6.9</v>
      </c>
      <c r="G123" s="13" t="s">
        <v>704</v>
      </c>
      <c r="H123" s="13" t="s">
        <v>3740</v>
      </c>
      <c r="I123" s="133">
        <v>1995</v>
      </c>
      <c r="J123" s="74"/>
      <c r="K123" s="73">
        <v>7914463232</v>
      </c>
      <c r="L123" s="90">
        <f>IF(K123/1024 &gt;1,K123/1024," ")</f>
        <v>7728968</v>
      </c>
      <c r="M123" s="90">
        <f>IF(K123/1048576 &gt;1,K123/1048576," ")</f>
        <v>7547.8203125</v>
      </c>
      <c r="N123" s="91">
        <f>IF(K123&gt;999999999,K123/1073741824," ")</f>
        <v>7.3709182739257813</v>
      </c>
      <c r="O123" s="194" t="s">
        <v>30115</v>
      </c>
      <c r="P123" s="197" t="s">
        <v>24817</v>
      </c>
      <c r="Q123" s="288"/>
    </row>
    <row r="124" spans="1:18" ht="20.100000000000001" customHeight="1" x14ac:dyDescent="0.3">
      <c r="A124" s="218"/>
      <c r="B124" s="9">
        <v>114</v>
      </c>
      <c r="C124" s="112" t="s">
        <v>39676</v>
      </c>
      <c r="D124" s="111" t="s">
        <v>2335</v>
      </c>
      <c r="E124" s="36" t="s">
        <v>14397</v>
      </c>
      <c r="F124" s="104">
        <v>8.5</v>
      </c>
      <c r="G124" s="94" t="s">
        <v>704</v>
      </c>
      <c r="H124" s="94" t="s">
        <v>3809</v>
      </c>
      <c r="I124" s="94">
        <v>1925</v>
      </c>
      <c r="J124" s="94"/>
      <c r="K124" s="108">
        <v>2261092120</v>
      </c>
      <c r="L124" s="90">
        <f>IF(K124/1024 &gt;1,K124/1024," ")</f>
        <v>2208097.7734375</v>
      </c>
      <c r="M124" s="90">
        <f>IF(K124/1048576 &gt;1,K124/1048576," ")</f>
        <v>2156.3454818725586</v>
      </c>
      <c r="N124" s="91">
        <f>IF(K124&gt;999999999,K124/1073741824," ")</f>
        <v>2.1058061346411705</v>
      </c>
      <c r="O124" s="194" t="s">
        <v>24846</v>
      </c>
      <c r="P124" s="197" t="s">
        <v>24847</v>
      </c>
      <c r="Q124" s="288"/>
    </row>
    <row r="125" spans="1:18" ht="20.100000000000001" customHeight="1" x14ac:dyDescent="0.3">
      <c r="A125" s="218"/>
      <c r="B125" s="9">
        <v>115</v>
      </c>
      <c r="C125" s="20" t="s">
        <v>39073</v>
      </c>
      <c r="D125" s="74" t="s">
        <v>8187</v>
      </c>
      <c r="E125" s="36" t="s">
        <v>14465</v>
      </c>
      <c r="F125" s="81">
        <v>5.6</v>
      </c>
      <c r="G125" s="13" t="s">
        <v>704</v>
      </c>
      <c r="H125" s="13" t="s">
        <v>3745</v>
      </c>
      <c r="I125" s="79">
        <v>2006</v>
      </c>
      <c r="J125" s="79"/>
      <c r="K125" s="73">
        <v>4547956736</v>
      </c>
      <c r="L125" s="90">
        <f>IF(K125/1024 &gt;1,K125/1024," ")</f>
        <v>4441364</v>
      </c>
      <c r="M125" s="90">
        <f>IF(K125/1048576 &gt;1,K125/1048576," ")</f>
        <v>4337.26953125</v>
      </c>
      <c r="N125" s="91">
        <f>IF(K125&gt;999999999,K125/1073741824," ")</f>
        <v>4.2356147766113281</v>
      </c>
      <c r="O125" s="194" t="s">
        <v>24953</v>
      </c>
      <c r="P125" s="197" t="s">
        <v>24954</v>
      </c>
    </row>
    <row r="126" spans="1:18" ht="20.100000000000001" customHeight="1" x14ac:dyDescent="0.3">
      <c r="A126" s="218"/>
      <c r="B126" s="9">
        <v>116</v>
      </c>
      <c r="C126" s="48" t="s">
        <v>39774</v>
      </c>
      <c r="D126" s="109" t="s">
        <v>6594</v>
      </c>
      <c r="E126" s="36" t="s">
        <v>14511</v>
      </c>
      <c r="F126" s="99">
        <v>5</v>
      </c>
      <c r="G126" s="99"/>
      <c r="H126" s="101" t="s">
        <v>5878</v>
      </c>
      <c r="I126" s="101">
        <v>2014</v>
      </c>
      <c r="J126" s="101"/>
      <c r="K126" s="90">
        <v>4689601669</v>
      </c>
      <c r="L126" s="90">
        <f>IF(K126/1024 &gt;1,K126/1024," ")</f>
        <v>4579689.1298828125</v>
      </c>
      <c r="M126" s="90">
        <f>IF(K126/1048576 &gt;1,K126/1048576," ")</f>
        <v>4472.3526659011841</v>
      </c>
      <c r="N126" s="91">
        <f>IF(K126&gt;999999999,K126/1073741824," ")</f>
        <v>4.3675319002941251</v>
      </c>
      <c r="O126" s="194" t="s">
        <v>25026</v>
      </c>
      <c r="P126" s="197" t="s">
        <v>25027</v>
      </c>
      <c r="Q126" s="288"/>
      <c r="R126" s="89"/>
    </row>
    <row r="127" spans="1:18" ht="20.100000000000001" customHeight="1" x14ac:dyDescent="0.3">
      <c r="A127" s="218"/>
      <c r="B127" s="9">
        <v>117</v>
      </c>
      <c r="C127" s="107" t="s">
        <v>6115</v>
      </c>
      <c r="D127" s="112" t="s">
        <v>3082</v>
      </c>
      <c r="E127" s="36" t="s">
        <v>14565</v>
      </c>
      <c r="F127" s="99">
        <v>6.5</v>
      </c>
      <c r="G127" s="101" t="s">
        <v>704</v>
      </c>
      <c r="H127" s="101" t="s">
        <v>6008</v>
      </c>
      <c r="I127" s="101">
        <v>1956</v>
      </c>
      <c r="J127" s="101"/>
      <c r="K127" s="90">
        <v>4202397570</v>
      </c>
      <c r="L127" s="90">
        <f>IF(K127/1024 &gt;1,K127/1024," ")</f>
        <v>4103903.876953125</v>
      </c>
      <c r="M127" s="90">
        <f>IF(K127/1048576 &gt;1,K127/1048576," ")</f>
        <v>4007.7186298370361</v>
      </c>
      <c r="N127" s="91">
        <f>IF(K127&gt;999999999,K127/1073741824," ")</f>
        <v>3.9137877244502306</v>
      </c>
      <c r="O127" s="194" t="s">
        <v>25112</v>
      </c>
      <c r="P127" s="197" t="s">
        <v>31343</v>
      </c>
      <c r="Q127" s="288"/>
    </row>
    <row r="128" spans="1:18" ht="20.100000000000001" customHeight="1" x14ac:dyDescent="0.3">
      <c r="A128" s="218"/>
      <c r="B128" s="9">
        <v>118</v>
      </c>
      <c r="C128" s="109" t="s">
        <v>39074</v>
      </c>
      <c r="D128" s="103" t="s">
        <v>3082</v>
      </c>
      <c r="E128" s="36" t="s">
        <v>14566</v>
      </c>
      <c r="F128" s="104">
        <v>4.5</v>
      </c>
      <c r="G128" s="101" t="s">
        <v>704</v>
      </c>
      <c r="H128" s="101" t="s">
        <v>3737</v>
      </c>
      <c r="I128" s="101">
        <v>2004</v>
      </c>
      <c r="J128" s="101"/>
      <c r="K128" s="90">
        <v>2468656555</v>
      </c>
      <c r="L128" s="90">
        <f>IF(K128/1024 &gt;1,K128/1024," ")</f>
        <v>2410797.4169921875</v>
      </c>
      <c r="M128" s="90">
        <f>IF(K128/1048576 &gt;1,K128/1048576," ")</f>
        <v>2354.2943525314331</v>
      </c>
      <c r="N128" s="91">
        <f>IF(K128&gt;999999999,K128/1073741824," ")</f>
        <v>2.2991155786439776</v>
      </c>
      <c r="O128" s="194" t="s">
        <v>25113</v>
      </c>
      <c r="P128" s="197" t="s">
        <v>25114</v>
      </c>
      <c r="Q128" s="288"/>
    </row>
    <row r="129" spans="1:18" ht="20.100000000000001" customHeight="1" x14ac:dyDescent="0.3">
      <c r="A129" s="218"/>
      <c r="B129" s="9">
        <v>119</v>
      </c>
      <c r="C129" s="102" t="s">
        <v>39849</v>
      </c>
      <c r="D129" s="103" t="s">
        <v>2361</v>
      </c>
      <c r="E129" s="36" t="s">
        <v>14605</v>
      </c>
      <c r="F129" s="104">
        <v>6.6</v>
      </c>
      <c r="G129" s="101" t="s">
        <v>704</v>
      </c>
      <c r="H129" s="101" t="s">
        <v>3761</v>
      </c>
      <c r="I129" s="101">
        <v>1988</v>
      </c>
      <c r="J129" s="101"/>
      <c r="K129" s="90">
        <v>4420160461</v>
      </c>
      <c r="L129" s="90">
        <f>IF(K129/1024 &gt;1,K129/1024," ")</f>
        <v>4316562.9501953125</v>
      </c>
      <c r="M129" s="90">
        <f>IF(K129/1048576 &gt;1,K129/1048576," ")</f>
        <v>4215.3935060501099</v>
      </c>
      <c r="N129" s="91">
        <f>IF(K129&gt;999999999,K129/1073741824," ")</f>
        <v>4.1165952207520604</v>
      </c>
      <c r="O129" s="194" t="s">
        <v>25178</v>
      </c>
      <c r="P129" s="197" t="s">
        <v>25179</v>
      </c>
    </row>
    <row r="130" spans="1:18" ht="20.100000000000001" customHeight="1" x14ac:dyDescent="0.3">
      <c r="A130" s="218"/>
      <c r="B130" s="9">
        <v>120</v>
      </c>
      <c r="C130" s="12" t="s">
        <v>39075</v>
      </c>
      <c r="D130" s="74" t="s">
        <v>8924</v>
      </c>
      <c r="E130" s="36" t="s">
        <v>14606</v>
      </c>
      <c r="F130" s="131">
        <v>4.5999999999999996</v>
      </c>
      <c r="G130" s="13" t="s">
        <v>704</v>
      </c>
      <c r="H130" s="13" t="s">
        <v>3924</v>
      </c>
      <c r="I130" s="133">
        <v>2020</v>
      </c>
      <c r="J130" s="74"/>
      <c r="K130" s="73">
        <v>5182427136</v>
      </c>
      <c r="L130" s="90">
        <f>IF(K130/1024 &gt;1,K130/1024," ")</f>
        <v>5060964</v>
      </c>
      <c r="M130" s="90">
        <f>IF(K130/1048576 &gt;1,K130/1048576," ")</f>
        <v>4942.34765625</v>
      </c>
      <c r="N130" s="91">
        <f>IF(K130&gt;999999999,K130/1073741824," ")</f>
        <v>4.8265113830566406</v>
      </c>
      <c r="O130" s="194" t="s">
        <v>25180</v>
      </c>
      <c r="P130" s="197" t="s">
        <v>31351</v>
      </c>
      <c r="Q130" s="288"/>
    </row>
    <row r="131" spans="1:18" ht="20.100000000000001" customHeight="1" x14ac:dyDescent="0.3">
      <c r="A131" s="218"/>
      <c r="B131" s="9">
        <v>121</v>
      </c>
      <c r="C131" s="102" t="s">
        <v>39076</v>
      </c>
      <c r="D131" s="103" t="s">
        <v>5305</v>
      </c>
      <c r="E131" s="36" t="s">
        <v>14607</v>
      </c>
      <c r="F131" s="104">
        <v>3.8</v>
      </c>
      <c r="G131" s="101"/>
      <c r="H131" s="101" t="s">
        <v>3774</v>
      </c>
      <c r="I131" s="101">
        <v>2013</v>
      </c>
      <c r="J131" s="101"/>
      <c r="K131" s="90">
        <v>2340588837</v>
      </c>
      <c r="L131" s="90">
        <f>IF(K131/1024 &gt;1,K131/1024," ")</f>
        <v>2285731.2861328125</v>
      </c>
      <c r="M131" s="90">
        <f>IF(K131/1048576 &gt;1,K131/1048576," ")</f>
        <v>2232.1594591140747</v>
      </c>
      <c r="N131" s="91">
        <f>IF(K131&gt;999999999,K131/1073741824," ")</f>
        <v>2.1798432217910886</v>
      </c>
      <c r="O131" s="194" t="s">
        <v>25181</v>
      </c>
      <c r="P131" s="197" t="s">
        <v>25182</v>
      </c>
      <c r="Q131" s="288"/>
    </row>
    <row r="132" spans="1:18" ht="20.100000000000001" customHeight="1" x14ac:dyDescent="0.3">
      <c r="A132" s="218"/>
      <c r="B132" s="9">
        <v>122</v>
      </c>
      <c r="C132" s="102" t="s">
        <v>39077</v>
      </c>
      <c r="D132" s="103" t="s">
        <v>2370</v>
      </c>
      <c r="E132" s="36" t="s">
        <v>14619</v>
      </c>
      <c r="F132" s="104">
        <v>6</v>
      </c>
      <c r="G132" s="94" t="s">
        <v>704</v>
      </c>
      <c r="H132" s="94" t="s">
        <v>3739</v>
      </c>
      <c r="I132" s="101">
        <v>2008</v>
      </c>
      <c r="J132" s="101"/>
      <c r="K132" s="90">
        <v>4155940212</v>
      </c>
      <c r="L132" s="90">
        <f>IF(K132/1024 &gt;1,K132/1024," ")</f>
        <v>4058535.36328125</v>
      </c>
      <c r="M132" s="90">
        <f>IF(K132/1048576 &gt;1,K132/1048576," ")</f>
        <v>3963.4134407043457</v>
      </c>
      <c r="N132" s="91">
        <f>IF(K132&gt;999999999,K132/1073741824," ")</f>
        <v>3.8705209381878376</v>
      </c>
      <c r="O132" s="194" t="s">
        <v>25200</v>
      </c>
      <c r="P132" s="197" t="s">
        <v>25201</v>
      </c>
      <c r="Q132" s="288"/>
    </row>
    <row r="133" spans="1:18" ht="20.100000000000001" customHeight="1" x14ac:dyDescent="0.3">
      <c r="A133" s="218"/>
      <c r="B133" s="9">
        <v>123</v>
      </c>
      <c r="C133" s="12" t="s">
        <v>39224</v>
      </c>
      <c r="D133" s="103" t="s">
        <v>2371</v>
      </c>
      <c r="E133" s="36" t="s">
        <v>14621</v>
      </c>
      <c r="F133" s="104">
        <v>7.1</v>
      </c>
      <c r="G133" s="94" t="s">
        <v>704</v>
      </c>
      <c r="H133" s="94" t="s">
        <v>3795</v>
      </c>
      <c r="I133" s="94">
        <v>1933</v>
      </c>
      <c r="J133" s="94"/>
      <c r="K133" s="108">
        <v>1783678976</v>
      </c>
      <c r="L133" s="90">
        <f>IF(K133/1024 &gt;1,K133/1024," ")</f>
        <v>1741874</v>
      </c>
      <c r="M133" s="90">
        <f>IF(K133/1048576 &gt;1,K133/1048576," ")</f>
        <v>1701.048828125</v>
      </c>
      <c r="N133" s="91">
        <f>IF(K133&gt;999999999,K133/1073741824," ")</f>
        <v>1.6611804962158203</v>
      </c>
      <c r="O133" s="194" t="s">
        <v>25203</v>
      </c>
      <c r="P133" s="197" t="s">
        <v>25204</v>
      </c>
    </row>
    <row r="134" spans="1:18" ht="20.100000000000001" customHeight="1" x14ac:dyDescent="0.3">
      <c r="A134" s="218"/>
      <c r="B134" s="9">
        <v>124</v>
      </c>
      <c r="C134" s="112" t="s">
        <v>39078</v>
      </c>
      <c r="D134" s="109" t="s">
        <v>6853</v>
      </c>
      <c r="E134" s="36" t="s">
        <v>14643</v>
      </c>
      <c r="F134" s="99">
        <v>5</v>
      </c>
      <c r="G134" s="99" t="s">
        <v>704</v>
      </c>
      <c r="H134" s="101" t="s">
        <v>5981</v>
      </c>
      <c r="I134" s="101">
        <v>1983</v>
      </c>
      <c r="J134" s="101"/>
      <c r="K134" s="90">
        <v>3134133659</v>
      </c>
      <c r="L134" s="90">
        <f>IF(K134/1024 &gt;1,K134/1024," ")</f>
        <v>3060677.4013671875</v>
      </c>
      <c r="M134" s="90">
        <f>IF(K134/1048576 &gt;1,K134/1048576," ")</f>
        <v>2988.942774772644</v>
      </c>
      <c r="N134" s="91">
        <f>IF(K134&gt;999999999,K134/1073741824," ")</f>
        <v>2.9188894284889102</v>
      </c>
      <c r="O134" s="194" t="s">
        <v>17659</v>
      </c>
      <c r="P134" s="197" t="s">
        <v>31361</v>
      </c>
    </row>
    <row r="135" spans="1:18" ht="20.100000000000001" customHeight="1" x14ac:dyDescent="0.3">
      <c r="A135" s="218"/>
      <c r="B135" s="9">
        <v>125</v>
      </c>
      <c r="C135" s="7" t="s">
        <v>39080</v>
      </c>
      <c r="D135" s="103" t="s">
        <v>5566</v>
      </c>
      <c r="E135" s="36" t="s">
        <v>14660</v>
      </c>
      <c r="F135" s="104">
        <v>4.5999999999999996</v>
      </c>
      <c r="G135" s="101" t="s">
        <v>704</v>
      </c>
      <c r="H135" s="101" t="s">
        <v>3756</v>
      </c>
      <c r="I135" s="101">
        <v>1991</v>
      </c>
      <c r="J135" s="101"/>
      <c r="K135" s="90">
        <v>7169439160</v>
      </c>
      <c r="L135" s="90">
        <f>IF(K135/1024 &gt;1,K135/1024," ")</f>
        <v>7001405.4296875</v>
      </c>
      <c r="M135" s="90">
        <f>IF(K135/1048576 &gt;1,K135/1048576," ")</f>
        <v>6837.3099899291992</v>
      </c>
      <c r="N135" s="91">
        <f>IF(K135&gt;999999999,K135/1073741824," ")</f>
        <v>6.6770605370402336</v>
      </c>
      <c r="O135" s="194" t="s">
        <v>25256</v>
      </c>
      <c r="P135" s="197" t="s">
        <v>25257</v>
      </c>
      <c r="Q135" s="288"/>
    </row>
    <row r="136" spans="1:18" ht="20.100000000000001" customHeight="1" x14ac:dyDescent="0.3">
      <c r="A136" s="218"/>
      <c r="B136" s="9">
        <v>126</v>
      </c>
      <c r="C136" s="109" t="s">
        <v>39899</v>
      </c>
      <c r="D136" s="103" t="s">
        <v>2790</v>
      </c>
      <c r="E136" s="36" t="s">
        <v>14692</v>
      </c>
      <c r="F136" s="104">
        <v>6.7</v>
      </c>
      <c r="G136" s="101" t="s">
        <v>704</v>
      </c>
      <c r="H136" s="101" t="s">
        <v>4350</v>
      </c>
      <c r="I136" s="101">
        <v>1937</v>
      </c>
      <c r="J136" s="101"/>
      <c r="K136" s="90">
        <v>1655691585</v>
      </c>
      <c r="L136" s="90">
        <f>IF(K136/1024 &gt;1,K136/1024," ")</f>
        <v>1616886.3134765625</v>
      </c>
      <c r="M136" s="90">
        <f>IF(K136/1048576 &gt;1,K136/1048576," ")</f>
        <v>1578.9905405044556</v>
      </c>
      <c r="N136" s="91">
        <f>IF(K136&gt;999999999,K136/1073741824," ")</f>
        <v>1.5419829497113824</v>
      </c>
      <c r="O136" s="194" t="s">
        <v>17925</v>
      </c>
      <c r="P136" s="197" t="s">
        <v>31369</v>
      </c>
      <c r="Q136" s="288"/>
    </row>
    <row r="137" spans="1:18" ht="20.100000000000001" customHeight="1" x14ac:dyDescent="0.3">
      <c r="A137" s="218"/>
      <c r="B137" s="9">
        <v>127</v>
      </c>
      <c r="C137" s="7" t="s">
        <v>43050</v>
      </c>
      <c r="D137" s="281" t="s">
        <v>43046</v>
      </c>
      <c r="E137" s="36" t="s">
        <v>43047</v>
      </c>
      <c r="F137" s="131">
        <v>5.3</v>
      </c>
      <c r="G137" s="13" t="s">
        <v>704</v>
      </c>
      <c r="H137" s="13" t="s">
        <v>3744</v>
      </c>
      <c r="I137" s="79">
        <v>2022</v>
      </c>
      <c r="J137" s="83"/>
      <c r="K137" s="73">
        <v>2420715520</v>
      </c>
      <c r="L137" s="90">
        <f>IF(K137/1024 &gt;1,K137/1024," ")</f>
        <v>2363980</v>
      </c>
      <c r="M137" s="90">
        <f>IF(K137/1048576 &gt;1,K137/1048576," ")</f>
        <v>2308.57421875</v>
      </c>
      <c r="N137" s="91">
        <f>IF(K137&gt;999999999,K137/1073741824," ")</f>
        <v>2.2544670104980469</v>
      </c>
      <c r="O137" s="223" t="s">
        <v>43048</v>
      </c>
      <c r="P137" s="198" t="s">
        <v>43049</v>
      </c>
      <c r="Q137" s="288"/>
    </row>
    <row r="138" spans="1:18" ht="20.100000000000001" customHeight="1" x14ac:dyDescent="0.3">
      <c r="A138" s="218"/>
      <c r="B138" s="9">
        <v>128</v>
      </c>
      <c r="C138" s="7" t="s">
        <v>39081</v>
      </c>
      <c r="D138" s="103" t="s">
        <v>432</v>
      </c>
      <c r="E138" s="36" t="s">
        <v>14781</v>
      </c>
      <c r="F138" s="104">
        <v>4.2</v>
      </c>
      <c r="G138" s="101" t="s">
        <v>704</v>
      </c>
      <c r="H138" s="101" t="s">
        <v>3946</v>
      </c>
      <c r="I138" s="101">
        <v>2003</v>
      </c>
      <c r="J138" s="101"/>
      <c r="K138" s="90">
        <v>6441772832</v>
      </c>
      <c r="L138" s="90">
        <f>IF(K138/1024 &gt;1,K138/1024," ")</f>
        <v>6290793.78125</v>
      </c>
      <c r="M138" s="90">
        <f>IF(K138/1048576 &gt;1,K138/1048576," ")</f>
        <v>6143.3533020019531</v>
      </c>
      <c r="N138" s="91">
        <f>IF(K138&gt;999999999,K138/1073741824," ")</f>
        <v>5.9993684589862823</v>
      </c>
      <c r="O138" s="194" t="s">
        <v>25453</v>
      </c>
      <c r="P138" s="197" t="s">
        <v>25454</v>
      </c>
      <c r="Q138" s="288"/>
      <c r="R138" s="89"/>
    </row>
    <row r="139" spans="1:18" ht="20.100000000000001" customHeight="1" x14ac:dyDescent="0.3">
      <c r="A139" s="218"/>
      <c r="B139" s="9">
        <v>129</v>
      </c>
      <c r="C139" s="20" t="s">
        <v>39007</v>
      </c>
      <c r="D139" s="12" t="s">
        <v>8782</v>
      </c>
      <c r="E139" s="36" t="s">
        <v>14804</v>
      </c>
      <c r="F139" s="81">
        <v>5.0999999999999996</v>
      </c>
      <c r="G139" s="13"/>
      <c r="H139" s="13" t="s">
        <v>3738</v>
      </c>
      <c r="I139" s="79">
        <v>2018</v>
      </c>
      <c r="J139" s="79"/>
      <c r="K139" s="73">
        <v>1801338880</v>
      </c>
      <c r="L139" s="90">
        <f>IF(K139/1024 &gt;1,K139/1024," ")</f>
        <v>1759120</v>
      </c>
      <c r="M139" s="90">
        <f>IF(K139/1048576 &gt;1,K139/1048576," ")</f>
        <v>1717.890625</v>
      </c>
      <c r="N139" s="91">
        <f>IF(K139&gt;999999999,K139/1073741824," ")</f>
        <v>1.6776275634765625</v>
      </c>
      <c r="O139" s="194" t="s">
        <v>25493</v>
      </c>
      <c r="P139" s="197" t="s">
        <v>25494</v>
      </c>
    </row>
    <row r="140" spans="1:18" ht="20.100000000000001" customHeight="1" x14ac:dyDescent="0.3">
      <c r="A140" s="218"/>
      <c r="B140" s="9">
        <v>130</v>
      </c>
      <c r="C140" s="12" t="s">
        <v>39082</v>
      </c>
      <c r="D140" s="74" t="s">
        <v>7662</v>
      </c>
      <c r="E140" s="36" t="s">
        <v>16701</v>
      </c>
      <c r="F140" s="81">
        <v>4.2</v>
      </c>
      <c r="G140" s="81" t="s">
        <v>704</v>
      </c>
      <c r="H140" s="82" t="s">
        <v>5981</v>
      </c>
      <c r="I140" s="79">
        <v>1997</v>
      </c>
      <c r="J140" s="79"/>
      <c r="K140" s="73">
        <v>2041780546</v>
      </c>
      <c r="L140" s="90">
        <f>IF(K140/1024 &gt;1,K140/1024," ")</f>
        <v>1993926.314453125</v>
      </c>
      <c r="M140" s="90">
        <f>IF(K140/1048576 &gt;1,K140/1048576," ")</f>
        <v>1947.1936664581299</v>
      </c>
      <c r="N140" s="91">
        <f>IF(K140&gt;999999999,K140/1073741824," ")</f>
        <v>1.9015563149005175</v>
      </c>
      <c r="O140" s="194" t="s">
        <v>28633</v>
      </c>
      <c r="P140" s="197" t="s">
        <v>28634</v>
      </c>
      <c r="Q140" s="288"/>
    </row>
    <row r="141" spans="1:18" ht="20.100000000000001" customHeight="1" x14ac:dyDescent="0.3">
      <c r="A141" s="218"/>
      <c r="B141" s="9">
        <v>131</v>
      </c>
      <c r="C141" s="109" t="s">
        <v>39083</v>
      </c>
      <c r="D141" s="107" t="s">
        <v>4548</v>
      </c>
      <c r="E141" s="36" t="s">
        <v>14814</v>
      </c>
      <c r="F141" s="104">
        <v>3.7</v>
      </c>
      <c r="G141" s="101" t="s">
        <v>704</v>
      </c>
      <c r="H141" s="101" t="s">
        <v>3776</v>
      </c>
      <c r="I141" s="101">
        <v>1993</v>
      </c>
      <c r="J141" s="101"/>
      <c r="K141" s="90">
        <v>4956907314</v>
      </c>
      <c r="L141" s="90">
        <f>IF(K141/1024 &gt;1,K141/1024," ")</f>
        <v>4840729.798828125</v>
      </c>
      <c r="M141" s="90">
        <f>IF(K141/1048576 &gt;1,K141/1048576," ")</f>
        <v>4727.2751941680908</v>
      </c>
      <c r="N141" s="91">
        <f>IF(K141&gt;999999999,K141/1073741824," ")</f>
        <v>4.6164796818047762</v>
      </c>
      <c r="O141" s="194" t="s">
        <v>25512</v>
      </c>
      <c r="P141" s="197" t="s">
        <v>25513</v>
      </c>
    </row>
    <row r="142" spans="1:18" ht="20.100000000000001" customHeight="1" x14ac:dyDescent="0.3">
      <c r="A142" s="218"/>
      <c r="B142" s="9">
        <v>132</v>
      </c>
      <c r="C142" s="111" t="s">
        <v>39084</v>
      </c>
      <c r="D142" s="102" t="s">
        <v>6394</v>
      </c>
      <c r="E142" s="36" t="s">
        <v>14823</v>
      </c>
      <c r="F142" s="99">
        <v>4.2</v>
      </c>
      <c r="G142" s="99"/>
      <c r="H142" s="105" t="s">
        <v>4081</v>
      </c>
      <c r="I142" s="101">
        <v>2015</v>
      </c>
      <c r="J142" s="101"/>
      <c r="K142" s="90">
        <v>3634217069</v>
      </c>
      <c r="L142" s="90">
        <f>IF(K142/1024 &gt;1,K142/1024," ")</f>
        <v>3549040.1064453125</v>
      </c>
      <c r="M142" s="90">
        <f>IF(K142/1048576 &gt;1,K142/1048576," ")</f>
        <v>3465.8594789505005</v>
      </c>
      <c r="N142" s="91">
        <f>IF(K142&gt;999999999,K142/1073741824," ")</f>
        <v>3.3846283974125981</v>
      </c>
      <c r="O142" s="194" t="s">
        <v>25526</v>
      </c>
      <c r="P142" s="197" t="s">
        <v>25527</v>
      </c>
      <c r="Q142" s="288"/>
    </row>
    <row r="143" spans="1:18" ht="20.100000000000001" customHeight="1" x14ac:dyDescent="0.3">
      <c r="A143" s="218"/>
      <c r="B143" s="9">
        <v>133</v>
      </c>
      <c r="C143" s="102" t="s">
        <v>40031</v>
      </c>
      <c r="D143" s="103" t="s">
        <v>4760</v>
      </c>
      <c r="E143" s="36" t="s">
        <v>14837</v>
      </c>
      <c r="F143" s="104">
        <v>5.9</v>
      </c>
      <c r="G143" s="101" t="s">
        <v>704</v>
      </c>
      <c r="H143" s="101" t="s">
        <v>3740</v>
      </c>
      <c r="I143" s="101">
        <v>1974</v>
      </c>
      <c r="J143" s="101"/>
      <c r="K143" s="90">
        <v>4449994477</v>
      </c>
      <c r="L143" s="90">
        <f>IF(K143/1024 &gt;1,K143/1024," ")</f>
        <v>4345697.7314453125</v>
      </c>
      <c r="M143" s="90">
        <f>IF(K143/1048576 &gt;1,K143/1048576," ")</f>
        <v>4243.845440864563</v>
      </c>
      <c r="N143" s="91">
        <f>IF(K143&gt;999999999,K143/1073741824," ")</f>
        <v>4.1443803133442998</v>
      </c>
      <c r="O143" s="194" t="s">
        <v>25549</v>
      </c>
      <c r="P143" s="197" t="s">
        <v>25550</v>
      </c>
    </row>
    <row r="144" spans="1:18" ht="20.100000000000001" customHeight="1" x14ac:dyDescent="0.3">
      <c r="A144" s="218"/>
      <c r="B144" s="9">
        <v>134</v>
      </c>
      <c r="C144" s="111" t="s">
        <v>40054</v>
      </c>
      <c r="D144" s="112" t="s">
        <v>6729</v>
      </c>
      <c r="E144" s="36" t="s">
        <v>14861</v>
      </c>
      <c r="F144" s="99">
        <v>4.3</v>
      </c>
      <c r="G144" s="99" t="s">
        <v>704</v>
      </c>
      <c r="H144" s="101" t="s">
        <v>5871</v>
      </c>
      <c r="I144" s="101">
        <v>1988</v>
      </c>
      <c r="J144" s="101"/>
      <c r="K144" s="90">
        <v>1900631724</v>
      </c>
      <c r="L144" s="90">
        <f>IF(K144/1024 &gt;1,K144/1024," ")</f>
        <v>1856085.66796875</v>
      </c>
      <c r="M144" s="90">
        <f>IF(K144/1048576 &gt;1,K144/1048576," ")</f>
        <v>1812.5836601257324</v>
      </c>
      <c r="N144" s="91">
        <f>IF(K144&gt;999999999,K144/1073741824," ")</f>
        <v>1.7701012305915356</v>
      </c>
      <c r="O144" s="194" t="s">
        <v>17759</v>
      </c>
      <c r="P144" s="197" t="s">
        <v>25591</v>
      </c>
    </row>
    <row r="145" spans="1:19" ht="20.100000000000001" customHeight="1" x14ac:dyDescent="0.3">
      <c r="A145" s="218"/>
      <c r="B145" s="9">
        <v>135</v>
      </c>
      <c r="C145" s="112" t="s">
        <v>40056</v>
      </c>
      <c r="D145" s="110" t="s">
        <v>1221</v>
      </c>
      <c r="E145" s="36" t="s">
        <v>14863</v>
      </c>
      <c r="F145" s="104">
        <v>7.2</v>
      </c>
      <c r="G145" s="94" t="s">
        <v>704</v>
      </c>
      <c r="H145" s="94" t="s">
        <v>3763</v>
      </c>
      <c r="I145" s="101">
        <v>1985</v>
      </c>
      <c r="J145" s="101"/>
      <c r="K145" s="90">
        <v>4391242358</v>
      </c>
      <c r="L145" s="90">
        <f>IF(K145/1024 &gt;1,K145/1024," ")</f>
        <v>4288322.615234375</v>
      </c>
      <c r="M145" s="90">
        <f>IF(K145/1048576 &gt;1,K145/1048576," ")</f>
        <v>4187.8150539398193</v>
      </c>
      <c r="N145" s="91">
        <f>IF(K145&gt;999999999,K145/1073741824," ")</f>
        <v>4.0896631386131048</v>
      </c>
      <c r="O145" s="194" t="s">
        <v>25593</v>
      </c>
      <c r="P145" s="197" t="s">
        <v>25594</v>
      </c>
      <c r="Q145" s="288"/>
    </row>
    <row r="146" spans="1:19" ht="20.100000000000001" customHeight="1" x14ac:dyDescent="0.3">
      <c r="A146" s="218"/>
      <c r="B146" s="9">
        <v>136</v>
      </c>
      <c r="C146" s="102" t="s">
        <v>39085</v>
      </c>
      <c r="D146" s="103" t="s">
        <v>5267</v>
      </c>
      <c r="E146" s="254" t="s">
        <v>14883</v>
      </c>
      <c r="F146" s="104">
        <v>4.4000000000000004</v>
      </c>
      <c r="G146" s="101" t="s">
        <v>704</v>
      </c>
      <c r="H146" s="101" t="s">
        <v>3745</v>
      </c>
      <c r="I146" s="101">
        <v>1979</v>
      </c>
      <c r="J146" s="101"/>
      <c r="K146" s="90">
        <v>2532577259</v>
      </c>
      <c r="L146" s="90">
        <f>IF(K146/1024 &gt;1,K146/1024," ")</f>
        <v>2473219.9794921875</v>
      </c>
      <c r="M146" s="90">
        <f>IF(K146/1048576 &gt;1,K146/1048576," ")</f>
        <v>2415.2538862228394</v>
      </c>
      <c r="N146" s="91">
        <f>IF(K146&gt;999999999,K146/1073741824," ")</f>
        <v>2.3586463732644916</v>
      </c>
      <c r="O146" s="194" t="s">
        <v>25626</v>
      </c>
      <c r="P146" s="197" t="s">
        <v>25627</v>
      </c>
      <c r="Q146" s="310"/>
    </row>
    <row r="147" spans="1:19" ht="20.100000000000001" customHeight="1" x14ac:dyDescent="0.3">
      <c r="A147" s="218"/>
      <c r="B147" s="9">
        <v>137</v>
      </c>
      <c r="C147" s="102" t="s">
        <v>39087</v>
      </c>
      <c r="D147" s="103" t="s">
        <v>2418</v>
      </c>
      <c r="E147" s="36" t="s">
        <v>14922</v>
      </c>
      <c r="F147" s="104">
        <v>4.2</v>
      </c>
      <c r="G147" s="94" t="s">
        <v>704</v>
      </c>
      <c r="H147" s="94" t="s">
        <v>3747</v>
      </c>
      <c r="I147" s="101">
        <v>1994</v>
      </c>
      <c r="J147" s="101"/>
      <c r="K147" s="90">
        <v>2128850524</v>
      </c>
      <c r="L147" s="90">
        <f>IF(K147/1024 &gt;1,K147/1024," ")</f>
        <v>2078955.58984375</v>
      </c>
      <c r="M147" s="90">
        <f>IF(K147/1048576 &gt;1,K147/1048576," ")</f>
        <v>2030.2300682067871</v>
      </c>
      <c r="N147" s="91">
        <f>IF(K147&gt;999999999,K147/1073741824," ")</f>
        <v>1.9826465509831905</v>
      </c>
      <c r="O147" s="194" t="s">
        <v>25689</v>
      </c>
      <c r="P147" s="197" t="s">
        <v>25690</v>
      </c>
    </row>
    <row r="148" spans="1:19" ht="20.100000000000001" customHeight="1" x14ac:dyDescent="0.3">
      <c r="A148" s="218"/>
      <c r="B148" s="9">
        <v>138</v>
      </c>
      <c r="C148" s="12" t="s">
        <v>39086</v>
      </c>
      <c r="D148" s="74" t="s">
        <v>8575</v>
      </c>
      <c r="E148" s="36" t="s">
        <v>14921</v>
      </c>
      <c r="F148" s="131">
        <v>3</v>
      </c>
      <c r="G148" s="13" t="s">
        <v>704</v>
      </c>
      <c r="H148" s="13" t="s">
        <v>5871</v>
      </c>
      <c r="I148" s="133">
        <v>2000</v>
      </c>
      <c r="J148" s="74"/>
      <c r="K148" s="73">
        <v>2293514240</v>
      </c>
      <c r="L148" s="90">
        <f>IF(K148/1024 &gt;1,K148/1024," ")</f>
        <v>2239760</v>
      </c>
      <c r="M148" s="90">
        <f>IF(K148/1048576 &gt;1,K148/1048576," ")</f>
        <v>2187.265625</v>
      </c>
      <c r="N148" s="91">
        <f>IF(K148&gt;999999999,K148/1073741824," ")</f>
        <v>2.1360015869140625</v>
      </c>
      <c r="O148" s="194" t="s">
        <v>25687</v>
      </c>
      <c r="P148" s="197" t="s">
        <v>25688</v>
      </c>
    </row>
    <row r="149" spans="1:19" ht="20.100000000000001" customHeight="1" x14ac:dyDescent="0.3">
      <c r="A149" s="218"/>
      <c r="B149" s="9">
        <v>139</v>
      </c>
      <c r="C149" s="112" t="s">
        <v>39088</v>
      </c>
      <c r="D149" s="107" t="s">
        <v>5752</v>
      </c>
      <c r="E149" s="36" t="s">
        <v>14939</v>
      </c>
      <c r="F149" s="104">
        <v>6.2</v>
      </c>
      <c r="G149" s="101" t="s">
        <v>704</v>
      </c>
      <c r="H149" s="101" t="s">
        <v>3744</v>
      </c>
      <c r="I149" s="101">
        <v>1960</v>
      </c>
      <c r="J149" s="101"/>
      <c r="K149" s="90">
        <v>2363465015</v>
      </c>
      <c r="L149" s="90">
        <f>IF(K149/1024 &gt;1,K149/1024," ")</f>
        <v>2308071.3037109375</v>
      </c>
      <c r="M149" s="90">
        <f>IF(K149/1048576 &gt;1,K149/1048576," ")</f>
        <v>2253.9758825302124</v>
      </c>
      <c r="N149" s="91">
        <f>IF(K149&gt;999999999,K149/1073741824," ")</f>
        <v>2.2011483227834105</v>
      </c>
      <c r="O149" s="194" t="s">
        <v>25712</v>
      </c>
      <c r="P149" s="197" t="s">
        <v>25713</v>
      </c>
    </row>
    <row r="150" spans="1:19" ht="20.100000000000001" customHeight="1" x14ac:dyDescent="0.3">
      <c r="A150" s="218"/>
      <c r="B150" s="9">
        <v>140</v>
      </c>
      <c r="C150" s="102" t="s">
        <v>40182</v>
      </c>
      <c r="D150" s="110" t="s">
        <v>2422</v>
      </c>
      <c r="E150" s="36" t="s">
        <v>14957</v>
      </c>
      <c r="F150" s="104">
        <v>7.1</v>
      </c>
      <c r="G150" s="94" t="s">
        <v>704</v>
      </c>
      <c r="H150" s="94" t="s">
        <v>3927</v>
      </c>
      <c r="I150" s="94">
        <v>1948</v>
      </c>
      <c r="J150" s="94"/>
      <c r="K150" s="90">
        <v>2855177362</v>
      </c>
      <c r="L150" s="90">
        <f>IF(K150/1024 &gt;1,K150/1024," ")</f>
        <v>2788259.142578125</v>
      </c>
      <c r="M150" s="90">
        <f>IF(K150/1048576 &gt;1,K150/1048576," ")</f>
        <v>2722.9093189239502</v>
      </c>
      <c r="N150" s="91">
        <f>IF(K150&gt;999999999,K150/1073741824," ")</f>
        <v>2.6590911317616701</v>
      </c>
      <c r="O150" s="194" t="s">
        <v>25739</v>
      </c>
      <c r="P150" s="197" t="s">
        <v>25740</v>
      </c>
      <c r="Q150" s="288"/>
    </row>
    <row r="151" spans="1:19" ht="20.100000000000001" customHeight="1" x14ac:dyDescent="0.3">
      <c r="A151" s="218"/>
      <c r="B151" s="9">
        <v>141</v>
      </c>
      <c r="C151" s="102" t="s">
        <v>42755</v>
      </c>
      <c r="D151" s="110" t="s">
        <v>2422</v>
      </c>
      <c r="E151" s="36" t="s">
        <v>42751</v>
      </c>
      <c r="F151" s="51" t="s">
        <v>42752</v>
      </c>
      <c r="G151" s="101" t="s">
        <v>704</v>
      </c>
      <c r="H151" s="101" t="s">
        <v>3744</v>
      </c>
      <c r="I151" s="94">
        <v>1993</v>
      </c>
      <c r="J151" s="94"/>
      <c r="K151" s="90">
        <v>4235993088</v>
      </c>
      <c r="L151" s="90">
        <f>IF(K151/1024 &gt;1,K151/1024," ")</f>
        <v>4136712</v>
      </c>
      <c r="M151" s="90">
        <f>IF(K151/1048576 &gt;1,K151/1048576," ")</f>
        <v>4039.7578125</v>
      </c>
      <c r="N151" s="91">
        <f>IF(K151&gt;999999999,K151/1073741824," ")</f>
        <v>3.9450759887695313</v>
      </c>
      <c r="O151" s="194" t="s">
        <v>42753</v>
      </c>
      <c r="P151" s="197" t="s">
        <v>42754</v>
      </c>
      <c r="Q151" s="288"/>
    </row>
    <row r="152" spans="1:19" ht="20.100000000000001" customHeight="1" x14ac:dyDescent="0.3">
      <c r="A152" s="218"/>
      <c r="B152" s="9">
        <v>142</v>
      </c>
      <c r="C152" s="109" t="s">
        <v>2812</v>
      </c>
      <c r="D152" s="103" t="s">
        <v>2422</v>
      </c>
      <c r="E152" s="36" t="s">
        <v>14955</v>
      </c>
      <c r="F152" s="104">
        <v>5</v>
      </c>
      <c r="G152" s="101" t="s">
        <v>704</v>
      </c>
      <c r="H152" s="101" t="s">
        <v>3739</v>
      </c>
      <c r="I152" s="101">
        <v>2011</v>
      </c>
      <c r="J152" s="101"/>
      <c r="K152" s="90">
        <v>3396705104</v>
      </c>
      <c r="L152" s="90">
        <f>IF(K152/1024 &gt;1,K152/1024," ")</f>
        <v>3317094.828125</v>
      </c>
      <c r="M152" s="90">
        <f>IF(K152/1048576 &gt;1,K152/1048576," ")</f>
        <v>3239.3504180908203</v>
      </c>
      <c r="N152" s="91">
        <f>IF(K152&gt;999999999,K152/1073741824," ")</f>
        <v>3.1634281426668167</v>
      </c>
      <c r="O152" s="194" t="s">
        <v>25737</v>
      </c>
      <c r="P152" s="197" t="s">
        <v>25738</v>
      </c>
    </row>
    <row r="153" spans="1:19" ht="20.100000000000001" customHeight="1" x14ac:dyDescent="0.3">
      <c r="A153" s="218"/>
      <c r="B153" s="9">
        <v>143</v>
      </c>
      <c r="C153" s="12" t="s">
        <v>40181</v>
      </c>
      <c r="D153" s="103" t="s">
        <v>2422</v>
      </c>
      <c r="E153" s="36" t="s">
        <v>14956</v>
      </c>
      <c r="F153" s="104">
        <v>6</v>
      </c>
      <c r="G153" s="101" t="s">
        <v>704</v>
      </c>
      <c r="H153" s="101" t="s">
        <v>3740</v>
      </c>
      <c r="I153" s="101">
        <v>1973</v>
      </c>
      <c r="J153" s="101"/>
      <c r="K153" s="90">
        <v>4259097344</v>
      </c>
      <c r="L153" s="90">
        <f>IF(K153/1024 &gt;1,K153/1024," ")</f>
        <v>4159274.75</v>
      </c>
      <c r="M153" s="90">
        <f>IF(K153/1048576 &gt;1,K153/1048576," ")</f>
        <v>4061.791748046875</v>
      </c>
      <c r="N153" s="91">
        <f>IF(K153&gt;999999999,K153/1073741824," ")</f>
        <v>3.9665935039520264</v>
      </c>
      <c r="O153" s="194" t="s">
        <v>25549</v>
      </c>
      <c r="P153" s="197" t="s">
        <v>31412</v>
      </c>
    </row>
    <row r="154" spans="1:19" ht="20.100000000000001" customHeight="1" x14ac:dyDescent="0.3">
      <c r="A154" s="218"/>
      <c r="B154" s="9">
        <v>144</v>
      </c>
      <c r="C154" s="109" t="s">
        <v>39089</v>
      </c>
      <c r="D154" s="107" t="s">
        <v>1347</v>
      </c>
      <c r="E154" s="36" t="s">
        <v>14967</v>
      </c>
      <c r="F154" s="104">
        <v>3.9</v>
      </c>
      <c r="G154" s="94" t="s">
        <v>704</v>
      </c>
      <c r="H154" s="94" t="s">
        <v>3740</v>
      </c>
      <c r="I154" s="94">
        <v>2010</v>
      </c>
      <c r="J154" s="94"/>
      <c r="K154" s="90">
        <v>4166099603</v>
      </c>
      <c r="L154" s="90">
        <f>IF(K154/1024 &gt;1,K154/1024," ")</f>
        <v>4068456.6435546875</v>
      </c>
      <c r="M154" s="90">
        <f>IF(K154/1048576 &gt;1,K154/1048576," ")</f>
        <v>3973.1021909713745</v>
      </c>
      <c r="N154" s="91">
        <f>IF(K154&gt;999999999,K154/1073741824," ")</f>
        <v>3.8799826083704829</v>
      </c>
      <c r="O154" s="194" t="s">
        <v>25754</v>
      </c>
      <c r="P154" s="197" t="s">
        <v>25755</v>
      </c>
      <c r="Q154" s="288"/>
    </row>
    <row r="155" spans="1:19" ht="20.100000000000001" customHeight="1" x14ac:dyDescent="0.3">
      <c r="A155" s="218"/>
      <c r="B155" s="9">
        <v>145</v>
      </c>
      <c r="C155" s="103" t="s">
        <v>39091</v>
      </c>
      <c r="D155" s="103" t="s">
        <v>4804</v>
      </c>
      <c r="E155" s="36" t="s">
        <v>15046</v>
      </c>
      <c r="F155" s="104">
        <v>6.1</v>
      </c>
      <c r="G155" s="101" t="s">
        <v>704</v>
      </c>
      <c r="H155" s="101" t="s">
        <v>3739</v>
      </c>
      <c r="I155" s="101">
        <v>2014</v>
      </c>
      <c r="J155" s="101"/>
      <c r="K155" s="90">
        <v>4752022061</v>
      </c>
      <c r="L155" s="90">
        <f>IF(K155/1024 &gt;1,K155/1024," ")</f>
        <v>4640646.5439453125</v>
      </c>
      <c r="M155" s="90">
        <f>IF(K155/1048576 &gt;1,K155/1048576," ")</f>
        <v>4531.8813905715942</v>
      </c>
      <c r="N155" s="91">
        <f>IF(K155&gt;999999999,K155/1073741824," ")</f>
        <v>4.4256654204800725</v>
      </c>
      <c r="O155" s="194" t="s">
        <v>23748</v>
      </c>
      <c r="P155" s="197" t="s">
        <v>31438</v>
      </c>
      <c r="R155" s="89"/>
      <c r="S155" s="89"/>
    </row>
    <row r="156" spans="1:19" ht="20.100000000000001" customHeight="1" x14ac:dyDescent="0.3">
      <c r="A156" s="218"/>
      <c r="B156" s="9">
        <v>146</v>
      </c>
      <c r="C156" s="20" t="s">
        <v>39090</v>
      </c>
      <c r="D156" s="74" t="s">
        <v>8809</v>
      </c>
      <c r="E156" s="36" t="s">
        <v>15045</v>
      </c>
      <c r="F156" s="81">
        <v>5.5</v>
      </c>
      <c r="G156" s="13" t="s">
        <v>704</v>
      </c>
      <c r="H156" s="13" t="s">
        <v>3757</v>
      </c>
      <c r="I156" s="79">
        <v>2019</v>
      </c>
      <c r="J156" s="79"/>
      <c r="K156" s="73">
        <v>5788217344</v>
      </c>
      <c r="L156" s="90">
        <f>IF(K156/1024 &gt;1,K156/1024," ")</f>
        <v>5652556</v>
      </c>
      <c r="M156" s="90">
        <f>IF(K156/1048576 &gt;1,K156/1048576," ")</f>
        <v>5520.07421875</v>
      </c>
      <c r="N156" s="91">
        <f>IF(K156&gt;999999999,K156/1073741824," ")</f>
        <v>5.3906974792480469</v>
      </c>
      <c r="O156" s="194" t="s">
        <v>25880</v>
      </c>
      <c r="P156" s="197" t="s">
        <v>31437</v>
      </c>
      <c r="R156" s="89"/>
      <c r="S156" s="89"/>
    </row>
    <row r="157" spans="1:19" ht="20.100000000000001" customHeight="1" x14ac:dyDescent="0.3">
      <c r="A157" s="218"/>
      <c r="B157" s="9">
        <v>147</v>
      </c>
      <c r="C157" s="102" t="s">
        <v>39092</v>
      </c>
      <c r="D157" s="103" t="s">
        <v>594</v>
      </c>
      <c r="E157" s="36" t="s">
        <v>15103</v>
      </c>
      <c r="F157" s="104">
        <v>7</v>
      </c>
      <c r="G157" s="101" t="s">
        <v>704</v>
      </c>
      <c r="H157" s="101" t="s">
        <v>3740</v>
      </c>
      <c r="I157" s="101">
        <v>1964</v>
      </c>
      <c r="J157" s="101"/>
      <c r="K157" s="90">
        <v>5510052564</v>
      </c>
      <c r="L157" s="90">
        <f>IF(K157/1024 &gt;1,K157/1024," ")</f>
        <v>5380910.70703125</v>
      </c>
      <c r="M157" s="90">
        <f>IF(K157/1048576 &gt;1,K157/1048576," ")</f>
        <v>5254.7956123352051</v>
      </c>
      <c r="N157" s="91">
        <f>IF(K157&gt;999999999,K157/1073741824," ")</f>
        <v>5.1316363401710987</v>
      </c>
      <c r="O157" s="194" t="s">
        <v>25972</v>
      </c>
      <c r="P157" s="197" t="s">
        <v>25973</v>
      </c>
    </row>
    <row r="158" spans="1:19" ht="20.100000000000001" customHeight="1" x14ac:dyDescent="0.3">
      <c r="A158" s="218"/>
      <c r="B158" s="9">
        <v>148</v>
      </c>
      <c r="C158" s="109" t="s">
        <v>39093</v>
      </c>
      <c r="D158" s="107" t="s">
        <v>3488</v>
      </c>
      <c r="E158" s="36" t="s">
        <v>15128</v>
      </c>
      <c r="F158" s="104">
        <v>4.5</v>
      </c>
      <c r="G158" s="101" t="s">
        <v>704</v>
      </c>
      <c r="H158" s="101" t="s">
        <v>3745</v>
      </c>
      <c r="I158" s="101">
        <v>1987</v>
      </c>
      <c r="J158" s="101"/>
      <c r="K158" s="90">
        <v>3643505920</v>
      </c>
      <c r="L158" s="90">
        <f>IF(K158/1024 &gt;1,K158/1024," ")</f>
        <v>3558111.25</v>
      </c>
      <c r="M158" s="90">
        <f>IF(K158/1048576 &gt;1,K158/1048576," ")</f>
        <v>3474.718017578125</v>
      </c>
      <c r="N158" s="91">
        <f>IF(K158&gt;999999999,K158/1073741824," ")</f>
        <v>3.3932793140411377</v>
      </c>
      <c r="O158" s="194" t="s">
        <v>26014</v>
      </c>
      <c r="P158" s="197" t="s">
        <v>26015</v>
      </c>
    </row>
    <row r="159" spans="1:19" ht="20.100000000000001" customHeight="1" x14ac:dyDescent="0.3">
      <c r="A159" s="218"/>
      <c r="B159" s="9">
        <v>149</v>
      </c>
      <c r="C159" s="102" t="s">
        <v>39094</v>
      </c>
      <c r="D159" s="103" t="s">
        <v>4467</v>
      </c>
      <c r="E159" s="36" t="s">
        <v>18470</v>
      </c>
      <c r="F159" s="104">
        <v>5.9</v>
      </c>
      <c r="G159" s="99" t="s">
        <v>704</v>
      </c>
      <c r="H159" s="105" t="s">
        <v>3745</v>
      </c>
      <c r="I159" s="101">
        <v>1996</v>
      </c>
      <c r="J159" s="101"/>
      <c r="K159" s="90">
        <v>2794203780</v>
      </c>
      <c r="L159" s="90">
        <f>IF(K159/1024 &gt;1,K159/1024," ")</f>
        <v>2728714.62890625</v>
      </c>
      <c r="M159" s="90">
        <f>IF(K159/1048576 &gt;1,K159/1048576," ")</f>
        <v>2664.7603797912598</v>
      </c>
      <c r="N159" s="91">
        <f>IF(K159&gt;999999999,K159/1073741824," ")</f>
        <v>2.6023050583899021</v>
      </c>
      <c r="O159" s="194" t="s">
        <v>26027</v>
      </c>
      <c r="P159" s="197" t="s">
        <v>31454</v>
      </c>
      <c r="Q159" s="288"/>
    </row>
    <row r="160" spans="1:19" ht="20.100000000000001" customHeight="1" x14ac:dyDescent="0.3">
      <c r="A160" s="218"/>
      <c r="B160" s="9">
        <v>150</v>
      </c>
      <c r="C160" s="20" t="s">
        <v>43200</v>
      </c>
      <c r="D160" s="281" t="s">
        <v>43196</v>
      </c>
      <c r="E160" s="36" t="s">
        <v>43197</v>
      </c>
      <c r="F160" s="131">
        <v>6</v>
      </c>
      <c r="G160" s="13" t="s">
        <v>704</v>
      </c>
      <c r="H160" s="13" t="s">
        <v>4349</v>
      </c>
      <c r="I160" s="79">
        <v>2022</v>
      </c>
      <c r="J160" s="79"/>
      <c r="K160" s="73">
        <v>4384337920</v>
      </c>
      <c r="L160" s="90">
        <f>IF(K160/1024 &gt;1,K160/1024," ")</f>
        <v>4281580</v>
      </c>
      <c r="M160" s="90">
        <f>IF(K160/1048576 &gt;1,K160/1048576," ")</f>
        <v>4181.23046875</v>
      </c>
      <c r="N160" s="91">
        <f>IF(K160&gt;999999999,K160/1073741824," ")</f>
        <v>4.0832328796386719</v>
      </c>
      <c r="O160" s="223" t="s">
        <v>43198</v>
      </c>
      <c r="P160" s="198" t="s">
        <v>43199</v>
      </c>
      <c r="Q160" s="288"/>
    </row>
    <row r="161" spans="1:17" ht="20.100000000000001" customHeight="1" x14ac:dyDescent="0.3">
      <c r="A161" s="218"/>
      <c r="B161" s="9">
        <v>151</v>
      </c>
      <c r="C161" s="109" t="s">
        <v>39095</v>
      </c>
      <c r="D161" s="103" t="s">
        <v>2791</v>
      </c>
      <c r="E161" s="36" t="s">
        <v>15190</v>
      </c>
      <c r="F161" s="104">
        <v>5.3</v>
      </c>
      <c r="G161" s="101" t="s">
        <v>704</v>
      </c>
      <c r="H161" s="101" t="s">
        <v>3761</v>
      </c>
      <c r="I161" s="101">
        <v>1997</v>
      </c>
      <c r="J161" s="101"/>
      <c r="K161" s="90">
        <v>2573434604</v>
      </c>
      <c r="L161" s="90">
        <f>IF(K161/1024 &gt;1,K161/1024," ")</f>
        <v>2513119.73046875</v>
      </c>
      <c r="M161" s="90">
        <f>IF(K161/1048576 &gt;1,K161/1048576," ")</f>
        <v>2454.2184867858887</v>
      </c>
      <c r="N161" s="91">
        <f>IF(K161&gt;999999999,K161/1073741824," ")</f>
        <v>2.3966977410018444</v>
      </c>
      <c r="O161" s="194" t="s">
        <v>26109</v>
      </c>
      <c r="P161" s="197" t="s">
        <v>26110</v>
      </c>
    </row>
    <row r="162" spans="1:17" ht="20.100000000000001" customHeight="1" x14ac:dyDescent="0.3">
      <c r="A162" s="218"/>
      <c r="B162" s="9">
        <v>152</v>
      </c>
      <c r="C162" s="102" t="s">
        <v>39096</v>
      </c>
      <c r="D162" s="103" t="s">
        <v>5042</v>
      </c>
      <c r="E162" s="36" t="s">
        <v>15199</v>
      </c>
      <c r="F162" s="104">
        <v>4.3</v>
      </c>
      <c r="G162" s="101"/>
      <c r="H162" s="101" t="s">
        <v>3747</v>
      </c>
      <c r="I162" s="101">
        <v>1988</v>
      </c>
      <c r="J162" s="101"/>
      <c r="K162" s="90">
        <v>3765027581</v>
      </c>
      <c r="L162" s="90">
        <f>IF(K162/1024 &gt;1,K162/1024," ")</f>
        <v>3676784.7470703125</v>
      </c>
      <c r="M162" s="90">
        <f>IF(K162/1048576 &gt;1,K162/1048576," ")</f>
        <v>3590.6101045608521</v>
      </c>
      <c r="N162" s="91">
        <f>IF(K162&gt;999999999,K162/1073741824," ")</f>
        <v>3.5064551802352071</v>
      </c>
      <c r="O162" s="194" t="s">
        <v>26121</v>
      </c>
      <c r="P162" s="197" t="s">
        <v>26122</v>
      </c>
    </row>
    <row r="163" spans="1:17" ht="20.100000000000001" customHeight="1" x14ac:dyDescent="0.3">
      <c r="A163" s="218"/>
      <c r="B163" s="9">
        <v>153</v>
      </c>
      <c r="C163" s="20" t="s">
        <v>39097</v>
      </c>
      <c r="D163" s="74" t="s">
        <v>7939</v>
      </c>
      <c r="E163" s="36" t="s">
        <v>15201</v>
      </c>
      <c r="F163" s="81">
        <v>3.7</v>
      </c>
      <c r="G163" s="13"/>
      <c r="H163" s="13" t="s">
        <v>5892</v>
      </c>
      <c r="I163" s="79">
        <v>2015</v>
      </c>
      <c r="J163" s="79"/>
      <c r="K163" s="73">
        <v>5052576841</v>
      </c>
      <c r="L163" s="90">
        <f>IF(K163/1024 &gt;1,K163/1024," ")</f>
        <v>4934157.0712890625</v>
      </c>
      <c r="M163" s="90">
        <f>IF(K163/1048576 &gt;1,K163/1048576," ")</f>
        <v>4818.5127649307251</v>
      </c>
      <c r="N163" s="91">
        <f>IF(K163&gt;999999999,K163/1073741824," ")</f>
        <v>4.7055788720026612</v>
      </c>
      <c r="O163" s="194" t="s">
        <v>26124</v>
      </c>
      <c r="P163" s="197" t="s">
        <v>31472</v>
      </c>
    </row>
    <row r="164" spans="1:17" ht="20.100000000000001" customHeight="1" x14ac:dyDescent="0.3">
      <c r="A164" s="218"/>
      <c r="B164" s="9">
        <v>154</v>
      </c>
      <c r="C164" s="102" t="s">
        <v>39098</v>
      </c>
      <c r="D164" s="103" t="s">
        <v>5307</v>
      </c>
      <c r="E164" s="36" t="s">
        <v>15206</v>
      </c>
      <c r="F164" s="104">
        <v>5.0999999999999996</v>
      </c>
      <c r="G164" s="101" t="s">
        <v>704</v>
      </c>
      <c r="H164" s="101" t="s">
        <v>4114</v>
      </c>
      <c r="I164" s="101">
        <v>1969</v>
      </c>
      <c r="J164" s="101"/>
      <c r="K164" s="90">
        <v>3177819707</v>
      </c>
      <c r="L164" s="90">
        <f>IF(K164/1024 &gt;1,K164/1024," ")</f>
        <v>3103339.5576171875</v>
      </c>
      <c r="M164" s="90">
        <f>IF(K164/1048576 &gt;1,K164/1048576," ")</f>
        <v>3030.6050367355347</v>
      </c>
      <c r="N164" s="91">
        <f>IF(K164&gt;999999999,K164/1073741824," ")</f>
        <v>2.9595752311870456</v>
      </c>
      <c r="O164" s="194" t="s">
        <v>26131</v>
      </c>
      <c r="P164" s="197" t="s">
        <v>26132</v>
      </c>
    </row>
    <row r="165" spans="1:17" ht="20.100000000000001" customHeight="1" x14ac:dyDescent="0.3">
      <c r="A165" s="218"/>
      <c r="B165" s="9">
        <v>155</v>
      </c>
      <c r="C165" s="109" t="s">
        <v>39099</v>
      </c>
      <c r="D165" s="111" t="s">
        <v>5952</v>
      </c>
      <c r="E165" s="36" t="s">
        <v>15207</v>
      </c>
      <c r="F165" s="99">
        <v>6.3</v>
      </c>
      <c r="G165" s="101" t="s">
        <v>704</v>
      </c>
      <c r="H165" s="101" t="s">
        <v>5871</v>
      </c>
      <c r="I165" s="101">
        <v>1991</v>
      </c>
      <c r="J165" s="101"/>
      <c r="K165" s="90">
        <v>5554866244</v>
      </c>
      <c r="L165" s="90">
        <f>IF(K165/1024 &gt;1,K165/1024," ")</f>
        <v>5424674.06640625</v>
      </c>
      <c r="M165" s="90">
        <f>IF(K165/1048576 &gt;1,K165/1048576," ")</f>
        <v>5297.5332679748535</v>
      </c>
      <c r="N165" s="91">
        <f>IF(K165&gt;999999999,K165/1073741824," ")</f>
        <v>5.1733723320066929</v>
      </c>
      <c r="O165" s="194" t="s">
        <v>26133</v>
      </c>
      <c r="P165" s="197" t="s">
        <v>26134</v>
      </c>
    </row>
    <row r="166" spans="1:17" ht="20.100000000000001" customHeight="1" x14ac:dyDescent="0.3">
      <c r="A166" s="218"/>
      <c r="B166" s="9">
        <v>156</v>
      </c>
      <c r="C166" s="109" t="s">
        <v>39100</v>
      </c>
      <c r="D166" s="107" t="s">
        <v>2467</v>
      </c>
      <c r="E166" s="36" t="s">
        <v>15220</v>
      </c>
      <c r="F166" s="104">
        <v>5.6</v>
      </c>
      <c r="G166" s="94"/>
      <c r="H166" s="94" t="s">
        <v>3769</v>
      </c>
      <c r="I166" s="101">
        <v>2007</v>
      </c>
      <c r="J166" s="101"/>
      <c r="K166" s="108">
        <v>4520126968</v>
      </c>
      <c r="L166" s="90">
        <f>IF(K166/1024 &gt;1,K166/1024," ")</f>
        <v>4414186.4921875</v>
      </c>
      <c r="M166" s="90">
        <f>IF(K166/1048576 &gt;1,K166/1048576," ")</f>
        <v>4310.7289962768555</v>
      </c>
      <c r="N166" s="91">
        <f>IF(K166&gt;999999999,K166/1073741824," ")</f>
        <v>4.2096962854266167</v>
      </c>
      <c r="O166" s="194" t="s">
        <v>26151</v>
      </c>
      <c r="P166" s="197" t="s">
        <v>26152</v>
      </c>
    </row>
    <row r="167" spans="1:17" ht="20.100000000000001" customHeight="1" x14ac:dyDescent="0.3">
      <c r="A167" s="218"/>
      <c r="B167" s="9">
        <v>157</v>
      </c>
      <c r="C167" s="48" t="s">
        <v>39101</v>
      </c>
      <c r="D167" s="112" t="s">
        <v>7031</v>
      </c>
      <c r="E167" s="36" t="s">
        <v>15252</v>
      </c>
      <c r="F167" s="99">
        <v>5</v>
      </c>
      <c r="G167" s="99" t="s">
        <v>704</v>
      </c>
      <c r="H167" s="105" t="s">
        <v>5878</v>
      </c>
      <c r="I167" s="101">
        <v>2014</v>
      </c>
      <c r="J167" s="101"/>
      <c r="K167" s="90">
        <v>3894801562</v>
      </c>
      <c r="L167" s="90">
        <f>IF(K167/1024 &gt;1,K167/1024," ")</f>
        <v>3803517.150390625</v>
      </c>
      <c r="M167" s="90">
        <f>IF(K167/1048576 &gt;1,K167/1048576," ")</f>
        <v>3714.3722171783447</v>
      </c>
      <c r="N167" s="91">
        <f>IF(K167&gt;999999999,K167/1073741824," ")</f>
        <v>3.6273166183382273</v>
      </c>
      <c r="O167" s="194" t="s">
        <v>26202</v>
      </c>
      <c r="P167" s="197" t="s">
        <v>26203</v>
      </c>
    </row>
    <row r="168" spans="1:17" ht="20.100000000000001" customHeight="1" x14ac:dyDescent="0.3">
      <c r="A168" s="218"/>
      <c r="B168" s="9">
        <v>158</v>
      </c>
      <c r="C168" s="12" t="s">
        <v>39008</v>
      </c>
      <c r="D168" s="107" t="s">
        <v>18</v>
      </c>
      <c r="E168" s="36" t="s">
        <v>15275</v>
      </c>
      <c r="F168" s="104">
        <v>5.4</v>
      </c>
      <c r="G168" s="94"/>
      <c r="H168" s="94" t="s">
        <v>4359</v>
      </c>
      <c r="I168" s="101">
        <v>2007</v>
      </c>
      <c r="J168" s="101"/>
      <c r="K168" s="90">
        <v>734470144</v>
      </c>
      <c r="L168" s="90">
        <f>IF(K168/1024 &gt;1,K168/1024," ")</f>
        <v>717256</v>
      </c>
      <c r="M168" s="90">
        <f>IF(K168/1048576 &gt;1,K168/1048576," ")</f>
        <v>700.4453125</v>
      </c>
      <c r="N168" s="91" t="str">
        <f>IF(K168&gt;999999999,K168/1073741824," ")</f>
        <v xml:space="preserve"> </v>
      </c>
      <c r="O168" s="194" t="s">
        <v>26238</v>
      </c>
      <c r="P168" s="197" t="s">
        <v>26239</v>
      </c>
    </row>
    <row r="169" spans="1:17" ht="20.100000000000001" customHeight="1" x14ac:dyDescent="0.3">
      <c r="A169" s="218"/>
      <c r="B169" s="9">
        <v>159</v>
      </c>
      <c r="C169" s="12" t="s">
        <v>39009</v>
      </c>
      <c r="D169" s="103" t="s">
        <v>2470</v>
      </c>
      <c r="E169" s="36" t="s">
        <v>15282</v>
      </c>
      <c r="F169" s="104">
        <v>4.5999999999999996</v>
      </c>
      <c r="G169" s="121"/>
      <c r="H169" s="121" t="s">
        <v>3765</v>
      </c>
      <c r="I169" s="94">
        <v>2005</v>
      </c>
      <c r="J169" s="94"/>
      <c r="K169" s="108">
        <v>737329152</v>
      </c>
      <c r="L169" s="90">
        <f>IF(K169/1024 &gt;1,K169/1024," ")</f>
        <v>720048</v>
      </c>
      <c r="M169" s="90">
        <f>IF(K169/1048576 &gt;1,K169/1048576," ")</f>
        <v>703.171875</v>
      </c>
      <c r="N169" s="91" t="str">
        <f>IF(K169&gt;999999999,K169/1073741824," ")</f>
        <v xml:space="preserve"> </v>
      </c>
      <c r="O169" s="194" t="s">
        <v>26249</v>
      </c>
      <c r="P169" s="197" t="s">
        <v>26250</v>
      </c>
    </row>
    <row r="170" spans="1:17" ht="20.100000000000001" customHeight="1" x14ac:dyDescent="0.3">
      <c r="A170" s="218"/>
      <c r="B170" s="9">
        <v>160</v>
      </c>
      <c r="C170" s="112" t="s">
        <v>39104</v>
      </c>
      <c r="D170" s="109" t="s">
        <v>7221</v>
      </c>
      <c r="E170" s="36" t="s">
        <v>15285</v>
      </c>
      <c r="F170" s="99">
        <v>5.0999999999999996</v>
      </c>
      <c r="G170" s="99" t="s">
        <v>704</v>
      </c>
      <c r="H170" s="105" t="s">
        <v>5981</v>
      </c>
      <c r="I170" s="101">
        <v>1989</v>
      </c>
      <c r="J170" s="101"/>
      <c r="K170" s="90">
        <v>3378643144</v>
      </c>
      <c r="L170" s="90">
        <f>IF(K170/1024 &gt;1,K170/1024," ")</f>
        <v>3299456.1953125</v>
      </c>
      <c r="M170" s="90">
        <f>IF(K170/1048576 &gt;1,K170/1048576," ")</f>
        <v>3222.1251907348633</v>
      </c>
      <c r="N170" s="91">
        <f>IF(K170&gt;999999999,K170/1073741824," ")</f>
        <v>3.1466066315770149</v>
      </c>
      <c r="O170" s="194" t="s">
        <v>26253</v>
      </c>
      <c r="P170" s="197" t="s">
        <v>26254</v>
      </c>
    </row>
    <row r="171" spans="1:17" ht="20.100000000000001" customHeight="1" x14ac:dyDescent="0.3">
      <c r="A171" s="218"/>
      <c r="B171" s="9">
        <v>161</v>
      </c>
      <c r="C171" s="112" t="s">
        <v>39102</v>
      </c>
      <c r="D171" s="109" t="s">
        <v>7223</v>
      </c>
      <c r="E171" s="36" t="s">
        <v>15283</v>
      </c>
      <c r="F171" s="99">
        <v>3.6</v>
      </c>
      <c r="G171" s="99" t="s">
        <v>704</v>
      </c>
      <c r="H171" s="105" t="s">
        <v>5981</v>
      </c>
      <c r="I171" s="101">
        <v>1993</v>
      </c>
      <c r="J171" s="101"/>
      <c r="K171" s="90">
        <v>3049593362</v>
      </c>
      <c r="L171" s="90">
        <f>IF(K171/1024 &gt;1,K171/1024," ")</f>
        <v>2978118.517578125</v>
      </c>
      <c r="M171" s="90">
        <f>IF(K171/1048576 &gt;1,K171/1048576," ")</f>
        <v>2908.3188648223877</v>
      </c>
      <c r="N171" s="91">
        <f>IF(K171&gt;999999999,K171/1073741824," ")</f>
        <v>2.840155141428113</v>
      </c>
      <c r="O171" s="194" t="s">
        <v>26251</v>
      </c>
      <c r="P171" s="197" t="s">
        <v>26252</v>
      </c>
    </row>
    <row r="172" spans="1:17" ht="20.100000000000001" customHeight="1" x14ac:dyDescent="0.3">
      <c r="A172" s="218"/>
      <c r="B172" s="9">
        <v>162</v>
      </c>
      <c r="C172" s="112" t="s">
        <v>39103</v>
      </c>
      <c r="D172" s="109" t="s">
        <v>7222</v>
      </c>
      <c r="E172" s="36" t="s">
        <v>15284</v>
      </c>
      <c r="F172" s="99">
        <v>3.8</v>
      </c>
      <c r="G172" s="99" t="s">
        <v>704</v>
      </c>
      <c r="H172" s="105" t="s">
        <v>5981</v>
      </c>
      <c r="I172" s="101">
        <v>1990</v>
      </c>
      <c r="J172" s="101"/>
      <c r="K172" s="90">
        <v>2652811326</v>
      </c>
      <c r="L172" s="90">
        <f>IF(K172/1024 &gt;1,K172/1024," ")</f>
        <v>2590636.060546875</v>
      </c>
      <c r="M172" s="90">
        <f>IF(K172/1048576 &gt;1,K172/1048576," ")</f>
        <v>2529.9180278778076</v>
      </c>
      <c r="N172" s="91">
        <f>IF(K172&gt;999999999,K172/1073741824," ")</f>
        <v>2.4706230740994215</v>
      </c>
      <c r="O172" s="194" t="s">
        <v>17657</v>
      </c>
      <c r="P172" s="197" t="s">
        <v>31484</v>
      </c>
    </row>
    <row r="173" spans="1:17" ht="20.100000000000001" customHeight="1" x14ac:dyDescent="0.3">
      <c r="A173" s="218"/>
      <c r="B173" s="9">
        <v>163</v>
      </c>
      <c r="C173" s="109" t="s">
        <v>40471</v>
      </c>
      <c r="D173" s="112" t="s">
        <v>6860</v>
      </c>
      <c r="E173" s="36" t="s">
        <v>15288</v>
      </c>
      <c r="F173" s="99">
        <v>4.8</v>
      </c>
      <c r="G173" s="99" t="s">
        <v>704</v>
      </c>
      <c r="H173" s="105" t="s">
        <v>5878</v>
      </c>
      <c r="I173" s="101">
        <v>1996</v>
      </c>
      <c r="J173" s="101"/>
      <c r="K173" s="90">
        <v>4378586979</v>
      </c>
      <c r="L173" s="90">
        <f>IF(K173/1024 &gt;1,K173/1024," ")</f>
        <v>4275963.8466796875</v>
      </c>
      <c r="M173" s="90">
        <f>IF(K173/1048576 &gt;1,K173/1048576," ")</f>
        <v>4175.7459440231323</v>
      </c>
      <c r="N173" s="91">
        <f>IF(K173&gt;999999999,K173/1073741824," ")</f>
        <v>4.0778768984600902</v>
      </c>
      <c r="O173" s="194" t="s">
        <v>26258</v>
      </c>
      <c r="P173" s="197" t="s">
        <v>26259</v>
      </c>
    </row>
    <row r="174" spans="1:17" ht="20.100000000000001" customHeight="1" x14ac:dyDescent="0.3">
      <c r="A174" s="218"/>
      <c r="B174" s="9">
        <v>164</v>
      </c>
      <c r="C174" s="20" t="s">
        <v>39106</v>
      </c>
      <c r="D174" s="74" t="s">
        <v>8217</v>
      </c>
      <c r="E174" s="36" t="s">
        <v>15321</v>
      </c>
      <c r="F174" s="81">
        <v>5.3</v>
      </c>
      <c r="G174" s="13"/>
      <c r="H174" s="13" t="s">
        <v>5878</v>
      </c>
      <c r="I174" s="79">
        <v>2015</v>
      </c>
      <c r="J174" s="79"/>
      <c r="K174" s="73">
        <v>4902883328</v>
      </c>
      <c r="L174" s="90">
        <f>IF(K174/1024 &gt;1,K174/1024," ")</f>
        <v>4787972</v>
      </c>
      <c r="M174" s="90">
        <f>IF(K174/1048576 &gt;1,K174/1048576," ")</f>
        <v>4675.75390625</v>
      </c>
      <c r="N174" s="91">
        <f>IF(K174&gt;999999999,K174/1073741824," ")</f>
        <v>4.5661659240722656</v>
      </c>
      <c r="O174" s="194" t="s">
        <v>26309</v>
      </c>
      <c r="P174" s="197" t="s">
        <v>26310</v>
      </c>
    </row>
    <row r="175" spans="1:17" ht="20.100000000000001" customHeight="1" x14ac:dyDescent="0.3">
      <c r="A175" s="218"/>
      <c r="B175" s="9">
        <v>165</v>
      </c>
      <c r="C175" s="12" t="s">
        <v>39105</v>
      </c>
      <c r="D175" s="74" t="s">
        <v>8218</v>
      </c>
      <c r="E175" s="36" t="s">
        <v>15320</v>
      </c>
      <c r="F175" s="131">
        <v>5.2</v>
      </c>
      <c r="G175" s="13"/>
      <c r="H175" s="13" t="s">
        <v>5878</v>
      </c>
      <c r="I175" s="133">
        <v>2018</v>
      </c>
      <c r="J175" s="74"/>
      <c r="K175" s="73">
        <v>4889915392</v>
      </c>
      <c r="L175" s="90">
        <f>IF(K175/1024 &gt;1,K175/1024," ")</f>
        <v>4775308</v>
      </c>
      <c r="M175" s="90">
        <f>IF(K175/1048576 &gt;1,K175/1048576," ")</f>
        <v>4663.38671875</v>
      </c>
      <c r="N175" s="91">
        <f>IF(K175&gt;999999999,K175/1073741824," ")</f>
        <v>4.5540885925292969</v>
      </c>
      <c r="O175" s="194" t="s">
        <v>26307</v>
      </c>
      <c r="P175" s="197" t="s">
        <v>26308</v>
      </c>
    </row>
    <row r="176" spans="1:17" ht="20.100000000000001" customHeight="1" x14ac:dyDescent="0.3">
      <c r="A176" s="218"/>
      <c r="B176" s="9">
        <v>166</v>
      </c>
      <c r="C176" s="12" t="s">
        <v>40103</v>
      </c>
      <c r="D176" s="107" t="s">
        <v>2476</v>
      </c>
      <c r="E176" s="36" t="s">
        <v>15341</v>
      </c>
      <c r="F176" s="104">
        <v>3.4</v>
      </c>
      <c r="G176" s="94"/>
      <c r="H176" s="94" t="s">
        <v>3750</v>
      </c>
      <c r="I176" s="101">
        <v>2008</v>
      </c>
      <c r="J176" s="101"/>
      <c r="K176" s="90">
        <v>1336475648</v>
      </c>
      <c r="L176" s="90">
        <f>IF(K176/1024 &gt;1,K176/1024," ")</f>
        <v>1305152</v>
      </c>
      <c r="M176" s="90">
        <f>IF(K176/1048576 &gt;1,K176/1048576," ")</f>
        <v>1274.5625</v>
      </c>
      <c r="N176" s="91">
        <f>IF(K176&gt;999999999,K176/1073741824," ")</f>
        <v>1.24468994140625</v>
      </c>
      <c r="O176" s="194" t="s">
        <v>26338</v>
      </c>
      <c r="P176" s="197" t="s">
        <v>26339</v>
      </c>
      <c r="Q176" s="288"/>
    </row>
    <row r="177" spans="1:17" ht="20.100000000000001" customHeight="1" x14ac:dyDescent="0.3">
      <c r="A177" s="218"/>
      <c r="B177" s="9">
        <v>167</v>
      </c>
      <c r="C177" s="12" t="s">
        <v>38530</v>
      </c>
      <c r="D177" s="107" t="s">
        <v>772</v>
      </c>
      <c r="E177" s="36" t="s">
        <v>10826</v>
      </c>
      <c r="F177" s="104">
        <v>5.4</v>
      </c>
      <c r="G177" s="94" t="s">
        <v>704</v>
      </c>
      <c r="H177" s="94" t="s">
        <v>4099</v>
      </c>
      <c r="I177" s="101">
        <v>2007</v>
      </c>
      <c r="J177" s="101"/>
      <c r="K177" s="90">
        <v>1469362176</v>
      </c>
      <c r="L177" s="90">
        <f>IF(K177/1024 &gt;1,K177/1024," ")</f>
        <v>1434924</v>
      </c>
      <c r="M177" s="90">
        <f>IF(K177/1048576 &gt;1,K177/1048576," ")</f>
        <v>1401.29296875</v>
      </c>
      <c r="N177" s="91">
        <f>IF(K177&gt;999999999,K177/1073741824," ")</f>
        <v>1.3684501647949219</v>
      </c>
      <c r="O177" s="194" t="s">
        <v>26358</v>
      </c>
      <c r="P177" s="197" t="s">
        <v>31496</v>
      </c>
      <c r="Q177" s="288"/>
    </row>
    <row r="178" spans="1:17" ht="20.100000000000001" customHeight="1" x14ac:dyDescent="0.3">
      <c r="A178" s="218"/>
      <c r="B178" s="9">
        <v>168</v>
      </c>
      <c r="C178" s="12" t="s">
        <v>40110</v>
      </c>
      <c r="D178" s="107" t="s">
        <v>2371</v>
      </c>
      <c r="E178" s="36" t="s">
        <v>15382</v>
      </c>
      <c r="F178" s="104">
        <v>6.9</v>
      </c>
      <c r="G178" s="94" t="s">
        <v>704</v>
      </c>
      <c r="H178" s="94" t="s">
        <v>4159</v>
      </c>
      <c r="I178" s="94">
        <v>1949</v>
      </c>
      <c r="J178" s="94"/>
      <c r="K178" s="108">
        <v>2111488000</v>
      </c>
      <c r="L178" s="90">
        <f>IF(K178/1024 &gt;1,K178/1024," ")</f>
        <v>2062000</v>
      </c>
      <c r="M178" s="90">
        <f>IF(K178/1048576 &gt;1,K178/1048576," ")</f>
        <v>2013.671875</v>
      </c>
      <c r="N178" s="91">
        <f>IF(K178&gt;999999999,K178/1073741824," ")</f>
        <v>1.9664764404296875</v>
      </c>
      <c r="O178" s="199" t="s">
        <v>17525</v>
      </c>
      <c r="P178" s="197" t="s">
        <v>26401</v>
      </c>
      <c r="Q178" s="288"/>
    </row>
    <row r="179" spans="1:17" ht="20.100000000000001" customHeight="1" x14ac:dyDescent="0.3">
      <c r="A179" s="218"/>
      <c r="B179" s="9">
        <v>169</v>
      </c>
      <c r="C179" s="12" t="s">
        <v>8317</v>
      </c>
      <c r="D179" s="74" t="s">
        <v>2371</v>
      </c>
      <c r="E179" s="36" t="s">
        <v>15380</v>
      </c>
      <c r="F179" s="131">
        <v>6.2</v>
      </c>
      <c r="G179" s="13" t="s">
        <v>704</v>
      </c>
      <c r="H179" s="13" t="s">
        <v>5871</v>
      </c>
      <c r="I179" s="133">
        <v>1994</v>
      </c>
      <c r="J179" s="74"/>
      <c r="K179" s="73">
        <v>2659061760</v>
      </c>
      <c r="L179" s="90">
        <f>IF(K179/1024 &gt;1,K179/1024," ")</f>
        <v>2596740</v>
      </c>
      <c r="M179" s="90">
        <f>IF(K179/1048576 &gt;1,K179/1048576," ")</f>
        <v>2535.87890625</v>
      </c>
      <c r="N179" s="91">
        <f>IF(K179&gt;999999999,K179/1073741824," ")</f>
        <v>2.4764442443847656</v>
      </c>
      <c r="O179" s="194" t="s">
        <v>26398</v>
      </c>
      <c r="P179" s="197" t="s">
        <v>26399</v>
      </c>
    </row>
    <row r="180" spans="1:17" ht="20.100000000000001" customHeight="1" x14ac:dyDescent="0.3">
      <c r="A180" s="218"/>
      <c r="B180" s="9">
        <v>170</v>
      </c>
      <c r="C180" s="20" t="s">
        <v>8902</v>
      </c>
      <c r="D180" s="74" t="s">
        <v>2371</v>
      </c>
      <c r="E180" s="36" t="s">
        <v>15381</v>
      </c>
      <c r="F180" s="81">
        <v>7.1</v>
      </c>
      <c r="G180" s="13" t="s">
        <v>704</v>
      </c>
      <c r="H180" s="13" t="s">
        <v>3756</v>
      </c>
      <c r="I180" s="79">
        <v>2019</v>
      </c>
      <c r="J180" s="79"/>
      <c r="K180" s="73">
        <v>6175723520</v>
      </c>
      <c r="L180" s="90">
        <f>IF(K180/1024 &gt;1,K180/1024," ")</f>
        <v>6030980</v>
      </c>
      <c r="M180" s="90">
        <f>IF(K180/1048576 &gt;1,K180/1048576," ")</f>
        <v>5889.62890625</v>
      </c>
      <c r="N180" s="91">
        <f>IF(K180&gt;999999999,K180/1073741824," ")</f>
        <v>5.7515907287597656</v>
      </c>
      <c r="O180" s="194" t="s">
        <v>26400</v>
      </c>
      <c r="P180" s="197" t="s">
        <v>31505</v>
      </c>
    </row>
    <row r="181" spans="1:17" ht="20.100000000000001" customHeight="1" x14ac:dyDescent="0.3">
      <c r="A181" s="218"/>
      <c r="B181" s="9">
        <v>171</v>
      </c>
      <c r="C181" s="20" t="s">
        <v>39107</v>
      </c>
      <c r="D181" s="84" t="s">
        <v>1590</v>
      </c>
      <c r="E181" s="36" t="s">
        <v>15387</v>
      </c>
      <c r="F181" s="81">
        <v>5</v>
      </c>
      <c r="G181" s="13" t="s">
        <v>704</v>
      </c>
      <c r="H181" s="13" t="s">
        <v>3744</v>
      </c>
      <c r="I181" s="79">
        <v>2020</v>
      </c>
      <c r="J181" s="79"/>
      <c r="K181" s="73">
        <v>5102878720</v>
      </c>
      <c r="L181" s="90">
        <f>IF(K181/1024 &gt;1,K181/1024," ")</f>
        <v>4983280</v>
      </c>
      <c r="M181" s="90">
        <f>IF(K181/1048576 &gt;1,K181/1048576," ")</f>
        <v>4866.484375</v>
      </c>
      <c r="N181" s="91">
        <f>IF(K181&gt;999999999,K181/1073741824," ")</f>
        <v>4.7524261474609375</v>
      </c>
      <c r="O181" s="194" t="s">
        <v>26409</v>
      </c>
      <c r="P181" s="197" t="s">
        <v>31507</v>
      </c>
    </row>
    <row r="182" spans="1:17" ht="20.100000000000001" customHeight="1" x14ac:dyDescent="0.3">
      <c r="A182" s="218"/>
      <c r="B182" s="9">
        <v>172</v>
      </c>
      <c r="C182" s="12" t="s">
        <v>39108</v>
      </c>
      <c r="D182" s="74" t="s">
        <v>32878</v>
      </c>
      <c r="E182" s="36" t="s">
        <v>32879</v>
      </c>
      <c r="F182" s="131">
        <v>5.8</v>
      </c>
      <c r="G182" s="13" t="s">
        <v>704</v>
      </c>
      <c r="H182" s="13" t="s">
        <v>3744</v>
      </c>
      <c r="I182" s="133">
        <v>2021</v>
      </c>
      <c r="J182" s="74"/>
      <c r="K182" s="73">
        <v>4097134592</v>
      </c>
      <c r="L182" s="90">
        <f>IF(K182/1024 &gt;1,K182/1024," ")</f>
        <v>4001108</v>
      </c>
      <c r="M182" s="90">
        <f>IF(K182/1048576 &gt;1,K182/1048576," ")</f>
        <v>3907.33203125</v>
      </c>
      <c r="N182" s="91">
        <f>IF(K182&gt;999999999,K182/1073741824," ")</f>
        <v>3.8157539367675781</v>
      </c>
      <c r="O182" s="194" t="s">
        <v>32880</v>
      </c>
      <c r="P182" s="197" t="s">
        <v>32881</v>
      </c>
    </row>
    <row r="183" spans="1:17" ht="20.100000000000001" customHeight="1" x14ac:dyDescent="0.3">
      <c r="A183" s="218"/>
      <c r="B183" s="9">
        <v>173</v>
      </c>
      <c r="C183" s="29" t="s">
        <v>39109</v>
      </c>
      <c r="D183" s="112" t="s">
        <v>6564</v>
      </c>
      <c r="E183" s="36" t="s">
        <v>15431</v>
      </c>
      <c r="F183" s="99">
        <v>4.5</v>
      </c>
      <c r="G183" s="99" t="s">
        <v>704</v>
      </c>
      <c r="H183" s="101" t="s">
        <v>4081</v>
      </c>
      <c r="I183" s="101">
        <v>2015</v>
      </c>
      <c r="J183" s="101"/>
      <c r="K183" s="90">
        <v>4363901189</v>
      </c>
      <c r="L183" s="90">
        <f>IF(K183/1024 &gt;1,K183/1024," ")</f>
        <v>4261622.2548828125</v>
      </c>
      <c r="M183" s="90">
        <f>IF(K183/1048576 &gt;1,K183/1048576," ")</f>
        <v>4161.7404832839966</v>
      </c>
      <c r="N183" s="91">
        <f>IF(K183&gt;999999999,K183/1073741824," ")</f>
        <v>4.0641996907070279</v>
      </c>
      <c r="O183" s="194" t="s">
        <v>26480</v>
      </c>
      <c r="P183" s="197" t="s">
        <v>26481</v>
      </c>
    </row>
    <row r="184" spans="1:17" ht="20.100000000000001" customHeight="1" x14ac:dyDescent="0.3">
      <c r="A184" s="218"/>
      <c r="B184" s="9">
        <v>174</v>
      </c>
      <c r="C184" s="12" t="s">
        <v>39079</v>
      </c>
      <c r="D184" s="103" t="s">
        <v>4600</v>
      </c>
      <c r="E184" s="36" t="s">
        <v>14661</v>
      </c>
      <c r="F184" s="104">
        <v>4.8</v>
      </c>
      <c r="G184" s="101" t="s">
        <v>704</v>
      </c>
      <c r="H184" s="101" t="s">
        <v>3744</v>
      </c>
      <c r="I184" s="101">
        <v>2014</v>
      </c>
      <c r="J184" s="101"/>
      <c r="K184" s="90">
        <v>3895415499</v>
      </c>
      <c r="L184" s="90">
        <f>IF(K184/1024 &gt;1,K184/1024," ")</f>
        <v>3804116.6982421875</v>
      </c>
      <c r="M184" s="90">
        <f>IF(K184/1048576 &gt;1,K184/1048576," ")</f>
        <v>3714.9577131271362</v>
      </c>
      <c r="N184" s="91">
        <f>IF(K184&gt;999999999,K184/1073741824," ")</f>
        <v>3.627888391725719</v>
      </c>
      <c r="O184" s="194" t="s">
        <v>25258</v>
      </c>
      <c r="P184" s="197" t="s">
        <v>25259</v>
      </c>
    </row>
    <row r="185" spans="1:17" ht="20.100000000000001" customHeight="1" x14ac:dyDescent="0.3">
      <c r="A185" s="218"/>
      <c r="B185" s="9">
        <v>175</v>
      </c>
      <c r="C185" s="20" t="s">
        <v>39110</v>
      </c>
      <c r="D185" s="112" t="s">
        <v>6906</v>
      </c>
      <c r="E185" s="36" t="s">
        <v>15465</v>
      </c>
      <c r="F185" s="99">
        <v>5</v>
      </c>
      <c r="G185" s="99" t="s">
        <v>704</v>
      </c>
      <c r="H185" s="105" t="s">
        <v>4081</v>
      </c>
      <c r="I185" s="101">
        <v>2016</v>
      </c>
      <c r="J185" s="101"/>
      <c r="K185" s="90">
        <v>4761463782</v>
      </c>
      <c r="L185" s="90">
        <f>IF(K185/1024 &gt;1,K185/1024," ")</f>
        <v>4649866.974609375</v>
      </c>
      <c r="M185" s="90">
        <f>IF(K185/1048576 &gt;1,K185/1048576," ")</f>
        <v>4540.8857173919678</v>
      </c>
      <c r="N185" s="91">
        <f>IF(K185&gt;999999999,K185/1073741824," ")</f>
        <v>4.4344587083905935</v>
      </c>
      <c r="O185" s="194" t="s">
        <v>26542</v>
      </c>
      <c r="P185" s="197" t="s">
        <v>26543</v>
      </c>
    </row>
    <row r="186" spans="1:17" ht="20.100000000000001" customHeight="1" x14ac:dyDescent="0.3">
      <c r="A186" s="218"/>
      <c r="B186" s="9">
        <v>176</v>
      </c>
      <c r="C186" s="109" t="s">
        <v>39111</v>
      </c>
      <c r="D186" s="107" t="s">
        <v>3104</v>
      </c>
      <c r="E186" s="36" t="s">
        <v>15493</v>
      </c>
      <c r="F186" s="104">
        <v>5.7</v>
      </c>
      <c r="G186" s="101" t="s">
        <v>704</v>
      </c>
      <c r="H186" s="101" t="s">
        <v>3743</v>
      </c>
      <c r="I186" s="94">
        <v>1960</v>
      </c>
      <c r="J186" s="94"/>
      <c r="K186" s="108">
        <v>3089489234</v>
      </c>
      <c r="L186" s="90">
        <f>IF(K186/1024 &gt;1,K186/1024," ")</f>
        <v>3017079.330078125</v>
      </c>
      <c r="M186" s="90">
        <f>IF(K186/1048576 &gt;1,K186/1048576," ")</f>
        <v>2946.3665332794189</v>
      </c>
      <c r="N186" s="91">
        <f>IF(K186&gt;999999999,K186/1073741824," ")</f>
        <v>2.8773110676556826</v>
      </c>
      <c r="O186" s="194" t="s">
        <v>26584</v>
      </c>
      <c r="P186" s="197" t="s">
        <v>26585</v>
      </c>
    </row>
    <row r="187" spans="1:17" ht="20.100000000000001" customHeight="1" x14ac:dyDescent="0.3">
      <c r="A187" s="218"/>
      <c r="B187" s="9">
        <v>177</v>
      </c>
      <c r="C187" s="109" t="s">
        <v>39114</v>
      </c>
      <c r="D187" s="107" t="s">
        <v>2496</v>
      </c>
      <c r="E187" s="36" t="s">
        <v>15516</v>
      </c>
      <c r="F187" s="104">
        <v>5.2</v>
      </c>
      <c r="G187" s="101" t="s">
        <v>704</v>
      </c>
      <c r="H187" s="101" t="s">
        <v>3756</v>
      </c>
      <c r="I187" s="101">
        <v>2006</v>
      </c>
      <c r="J187" s="101"/>
      <c r="K187" s="90">
        <v>7478338706</v>
      </c>
      <c r="L187" s="90">
        <f>IF(K187/1024 &gt;1,K187/1024," ")</f>
        <v>7303065.142578125</v>
      </c>
      <c r="M187" s="90">
        <f>IF(K187/1048576 &gt;1,K187/1048576," ")</f>
        <v>7131.8995532989502</v>
      </c>
      <c r="N187" s="91">
        <f>IF(K187&gt;999999999,K187/1073741824," ")</f>
        <v>6.9647456575185061</v>
      </c>
      <c r="O187" s="194" t="s">
        <v>26626</v>
      </c>
      <c r="P187" s="197" t="s">
        <v>26627</v>
      </c>
    </row>
    <row r="188" spans="1:17" ht="20.100000000000001" customHeight="1" x14ac:dyDescent="0.3">
      <c r="A188" s="218"/>
      <c r="B188" s="9">
        <v>178</v>
      </c>
      <c r="C188" s="102" t="s">
        <v>39112</v>
      </c>
      <c r="D188" s="103" t="s">
        <v>2687</v>
      </c>
      <c r="E188" s="36" t="s">
        <v>15514</v>
      </c>
      <c r="F188" s="104">
        <v>4.9000000000000004</v>
      </c>
      <c r="G188" s="99" t="s">
        <v>704</v>
      </c>
      <c r="H188" s="105" t="s">
        <v>5878</v>
      </c>
      <c r="I188" s="101">
        <v>2009</v>
      </c>
      <c r="J188" s="101"/>
      <c r="K188" s="90">
        <v>4459759754</v>
      </c>
      <c r="L188" s="90">
        <f>IF(K188/1024 &gt;1,K188/1024," ")</f>
        <v>4355234.134765625</v>
      </c>
      <c r="M188" s="90">
        <f>IF(K188/1048576 &gt;1,K188/1048576," ")</f>
        <v>4253.1583347320557</v>
      </c>
      <c r="N188" s="91">
        <f>IF(K188&gt;999999999,K188/1073741824," ")</f>
        <v>4.1534749362617731</v>
      </c>
      <c r="O188" s="194" t="s">
        <v>26622</v>
      </c>
      <c r="P188" s="197" t="s">
        <v>26623</v>
      </c>
    </row>
    <row r="189" spans="1:17" ht="20.100000000000001" customHeight="1" x14ac:dyDescent="0.3">
      <c r="A189" s="218"/>
      <c r="B189" s="9">
        <v>179</v>
      </c>
      <c r="C189" s="12" t="s">
        <v>39113</v>
      </c>
      <c r="D189" s="107" t="s">
        <v>5510</v>
      </c>
      <c r="E189" s="36" t="s">
        <v>15515</v>
      </c>
      <c r="F189" s="104">
        <v>5</v>
      </c>
      <c r="G189" s="101" t="s">
        <v>704</v>
      </c>
      <c r="H189" s="101" t="s">
        <v>3756</v>
      </c>
      <c r="I189" s="101">
        <v>2014</v>
      </c>
      <c r="J189" s="101"/>
      <c r="K189" s="90">
        <v>3910545185</v>
      </c>
      <c r="L189" s="90">
        <f>IF(K189/1024 &gt;1,K189/1024," ")</f>
        <v>3818891.7822265625</v>
      </c>
      <c r="M189" s="90">
        <f>IF(K189/1048576 &gt;1,K189/1048576," ")</f>
        <v>3729.3865060806274</v>
      </c>
      <c r="N189" s="91">
        <f>IF(K189&gt;999999999,K189/1073741824," ")</f>
        <v>3.6419790098443627</v>
      </c>
      <c r="O189" s="194" t="s">
        <v>26624</v>
      </c>
      <c r="P189" s="197" t="s">
        <v>26625</v>
      </c>
    </row>
    <row r="190" spans="1:17" ht="20.100000000000001" customHeight="1" x14ac:dyDescent="0.3">
      <c r="A190" s="218"/>
      <c r="B190" s="9">
        <v>180</v>
      </c>
      <c r="C190" s="109" t="s">
        <v>39115</v>
      </c>
      <c r="D190" s="103" t="s">
        <v>2688</v>
      </c>
      <c r="E190" s="36" t="s">
        <v>15551</v>
      </c>
      <c r="F190" s="104">
        <v>5.9</v>
      </c>
      <c r="G190" s="99" t="s">
        <v>704</v>
      </c>
      <c r="H190" s="105" t="s">
        <v>5871</v>
      </c>
      <c r="I190" s="94">
        <v>1987</v>
      </c>
      <c r="J190" s="94"/>
      <c r="K190" s="73">
        <v>4555529853</v>
      </c>
      <c r="L190" s="90">
        <f>IF(K190/1024 &gt;1,K190/1024," ")</f>
        <v>4448759.6220703125</v>
      </c>
      <c r="M190" s="90">
        <f>IF(K190/1048576 &gt;1,K190/1048576," ")</f>
        <v>4344.4918184280396</v>
      </c>
      <c r="N190" s="91">
        <f>IF(K190&gt;999999999,K190/1073741824," ")</f>
        <v>4.2426677914336324</v>
      </c>
      <c r="O190" s="194" t="s">
        <v>26682</v>
      </c>
      <c r="P190" s="197" t="s">
        <v>26683</v>
      </c>
    </row>
    <row r="191" spans="1:17" ht="20.100000000000001" customHeight="1" x14ac:dyDescent="0.3">
      <c r="A191" s="218"/>
      <c r="B191" s="9">
        <v>181</v>
      </c>
      <c r="C191" s="107" t="s">
        <v>39116</v>
      </c>
      <c r="D191" s="163" t="s">
        <v>6031</v>
      </c>
      <c r="E191" s="254" t="s">
        <v>15622</v>
      </c>
      <c r="F191" s="99">
        <v>4.8</v>
      </c>
      <c r="G191" s="101"/>
      <c r="H191" s="101" t="s">
        <v>5878</v>
      </c>
      <c r="I191" s="101">
        <v>2014</v>
      </c>
      <c r="J191" s="101"/>
      <c r="K191" s="90">
        <v>3948027150</v>
      </c>
      <c r="L191" s="90">
        <f>IF(K191/1024 &gt;1,K191/1024," ")</f>
        <v>3855495.263671875</v>
      </c>
      <c r="M191" s="90">
        <f>IF(K191/1048576 &gt;1,K191/1048576," ")</f>
        <v>3765.1320934295654</v>
      </c>
      <c r="N191" s="91">
        <f>IF(K191&gt;999999999,K191/1073741824," ")</f>
        <v>3.67688680998981</v>
      </c>
      <c r="O191" s="194" t="s">
        <v>26804</v>
      </c>
      <c r="P191" s="197" t="s">
        <v>26805</v>
      </c>
    </row>
    <row r="192" spans="1:17" ht="20.100000000000001" customHeight="1" x14ac:dyDescent="0.3">
      <c r="A192" s="218"/>
      <c r="B192" s="9">
        <v>182</v>
      </c>
      <c r="C192" s="109" t="s">
        <v>39117</v>
      </c>
      <c r="D192" s="159" t="s">
        <v>3366</v>
      </c>
      <c r="E192" s="36" t="s">
        <v>15668</v>
      </c>
      <c r="F192" s="104">
        <v>5.3</v>
      </c>
      <c r="G192" s="101" t="s">
        <v>704</v>
      </c>
      <c r="H192" s="101" t="s">
        <v>3744</v>
      </c>
      <c r="I192" s="101">
        <v>2013</v>
      </c>
      <c r="J192" s="101"/>
      <c r="K192" s="90">
        <v>4227807071</v>
      </c>
      <c r="L192" s="90">
        <f>IF(K192/1024 &gt;1,K192/1024," ")</f>
        <v>4128717.8427734375</v>
      </c>
      <c r="M192" s="90">
        <f>IF(K192/1048576 &gt;1,K192/1048576," ")</f>
        <v>4031.9510183334351</v>
      </c>
      <c r="N192" s="91">
        <f>IF(K192&gt;999999999,K192/1073741824," ")</f>
        <v>3.9374521663412452</v>
      </c>
      <c r="O192" s="194" t="s">
        <v>26882</v>
      </c>
      <c r="P192" s="197" t="s">
        <v>26883</v>
      </c>
    </row>
    <row r="193" spans="1:16" ht="20.100000000000001" customHeight="1" x14ac:dyDescent="0.3">
      <c r="A193" s="218"/>
      <c r="B193" s="9">
        <v>183</v>
      </c>
      <c r="C193" s="109" t="s">
        <v>39118</v>
      </c>
      <c r="D193" s="159" t="s">
        <v>3615</v>
      </c>
      <c r="E193" s="36" t="s">
        <v>15669</v>
      </c>
      <c r="F193" s="104">
        <v>6.6</v>
      </c>
      <c r="G193" s="101" t="s">
        <v>704</v>
      </c>
      <c r="H193" s="101" t="s">
        <v>4365</v>
      </c>
      <c r="I193" s="101">
        <v>1985</v>
      </c>
      <c r="J193" s="101"/>
      <c r="K193" s="90">
        <v>3354967607</v>
      </c>
      <c r="L193" s="90">
        <f>IF(K193/1024 &gt;1,K193/1024," ")</f>
        <v>3276335.5537109375</v>
      </c>
      <c r="M193" s="90">
        <f>IF(K193/1048576 &gt;1,K193/1048576," ")</f>
        <v>3199.5464391708374</v>
      </c>
      <c r="N193" s="91">
        <f>IF(K193&gt;999999999,K193/1073741824," ")</f>
        <v>3.1245570695027709</v>
      </c>
      <c r="O193" s="194" t="s">
        <v>26884</v>
      </c>
      <c r="P193" s="197" t="s">
        <v>26885</v>
      </c>
    </row>
    <row r="194" spans="1:16" ht="20.100000000000001" customHeight="1" x14ac:dyDescent="0.3">
      <c r="A194" s="218"/>
      <c r="B194" s="9">
        <v>184</v>
      </c>
      <c r="C194" s="102" t="s">
        <v>39120</v>
      </c>
      <c r="D194" s="159" t="s">
        <v>5544</v>
      </c>
      <c r="E194" s="36" t="s">
        <v>15679</v>
      </c>
      <c r="F194" s="104">
        <v>6.1</v>
      </c>
      <c r="G194" s="101" t="s">
        <v>704</v>
      </c>
      <c r="H194" s="101" t="s">
        <v>3744</v>
      </c>
      <c r="I194" s="101">
        <v>2014</v>
      </c>
      <c r="J194" s="101"/>
      <c r="K194" s="90">
        <v>4430297557</v>
      </c>
      <c r="L194" s="90">
        <f>IF(K194/1024 &gt;1,K194/1024," ")</f>
        <v>4326462.4580078125</v>
      </c>
      <c r="M194" s="90">
        <f>IF(K194/1048576 &gt;1,K194/1048576," ")</f>
        <v>4225.0609941482544</v>
      </c>
      <c r="N194" s="91">
        <f>IF(K194&gt;999999999,K194/1073741824," ")</f>
        <v>4.1260361270979047</v>
      </c>
      <c r="O194" s="194" t="s">
        <v>26901</v>
      </c>
      <c r="P194" s="197" t="s">
        <v>26902</v>
      </c>
    </row>
    <row r="195" spans="1:16" ht="20.100000000000001" customHeight="1" x14ac:dyDescent="0.3">
      <c r="A195" s="218"/>
      <c r="B195" s="9">
        <v>185</v>
      </c>
      <c r="C195" s="29" t="s">
        <v>39119</v>
      </c>
      <c r="D195" s="157" t="s">
        <v>8071</v>
      </c>
      <c r="E195" s="36" t="s">
        <v>15678</v>
      </c>
      <c r="F195" s="131">
        <v>6.9</v>
      </c>
      <c r="G195" s="13" t="s">
        <v>704</v>
      </c>
      <c r="H195" s="13" t="s">
        <v>5878</v>
      </c>
      <c r="I195" s="133">
        <v>2017</v>
      </c>
      <c r="J195" s="74"/>
      <c r="K195" s="73">
        <v>5135407377</v>
      </c>
      <c r="L195" s="90">
        <f>IF(K195/1024 &gt;1,K195/1024," ")</f>
        <v>5015046.2666015625</v>
      </c>
      <c r="M195" s="90">
        <f>IF(K195/1048576 &gt;1,K195/1048576," ")</f>
        <v>4897.5061197280884</v>
      </c>
      <c r="N195" s="91">
        <f>IF(K195&gt;999999999,K195/1073741824," ")</f>
        <v>4.7827208200469613</v>
      </c>
      <c r="O195" s="194" t="s">
        <v>26899</v>
      </c>
      <c r="P195" s="197" t="s">
        <v>26900</v>
      </c>
    </row>
    <row r="196" spans="1:16" ht="20.100000000000001" customHeight="1" x14ac:dyDescent="0.3">
      <c r="A196" s="218"/>
      <c r="B196" s="9">
        <v>186</v>
      </c>
      <c r="C196" s="20" t="s">
        <v>39122</v>
      </c>
      <c r="D196" s="167" t="s">
        <v>8760</v>
      </c>
      <c r="E196" s="36" t="s">
        <v>15682</v>
      </c>
      <c r="F196" s="81">
        <v>5.4</v>
      </c>
      <c r="G196" s="13"/>
      <c r="H196" s="13" t="s">
        <v>3740</v>
      </c>
      <c r="I196" s="79">
        <v>2019</v>
      </c>
      <c r="J196" s="79"/>
      <c r="K196" s="73">
        <v>5224833024</v>
      </c>
      <c r="L196" s="90">
        <f>IF(K196/1024 &gt;1,K196/1024," ")</f>
        <v>5102376</v>
      </c>
      <c r="M196" s="90">
        <f>IF(K196/1048576 &gt;1,K196/1048576," ")</f>
        <v>4982.7890625</v>
      </c>
      <c r="N196" s="91">
        <f>IF(K196&gt;999999999,K196/1073741824," ")</f>
        <v>4.8660049438476563</v>
      </c>
      <c r="O196" s="194" t="s">
        <v>21647</v>
      </c>
      <c r="P196" s="197" t="s">
        <v>26907</v>
      </c>
    </row>
    <row r="197" spans="1:16" ht="20.100000000000001" customHeight="1" x14ac:dyDescent="0.3">
      <c r="A197" s="218"/>
      <c r="B197" s="9">
        <v>187</v>
      </c>
      <c r="C197" s="20" t="s">
        <v>39121</v>
      </c>
      <c r="D197" s="157" t="s">
        <v>9009</v>
      </c>
      <c r="E197" s="36" t="s">
        <v>15681</v>
      </c>
      <c r="F197" s="81">
        <v>5.0999999999999996</v>
      </c>
      <c r="G197" s="13"/>
      <c r="H197" s="13" t="s">
        <v>3740</v>
      </c>
      <c r="I197" s="79">
        <v>2020</v>
      </c>
      <c r="J197" s="79"/>
      <c r="K197" s="73">
        <v>3489267712</v>
      </c>
      <c r="L197" s="90">
        <f>IF(K197/1024 &gt;1,K197/1024," ")</f>
        <v>3407488</v>
      </c>
      <c r="M197" s="90">
        <f>IF(K197/1048576 &gt;1,K197/1048576," ")</f>
        <v>3327.625</v>
      </c>
      <c r="N197" s="91">
        <f>IF(K197&gt;999999999,K197/1073741824," ")</f>
        <v>3.2496337890625</v>
      </c>
      <c r="O197" s="194" t="s">
        <v>26905</v>
      </c>
      <c r="P197" s="197" t="s">
        <v>26906</v>
      </c>
    </row>
    <row r="198" spans="1:16" ht="20.100000000000001" customHeight="1" x14ac:dyDescent="0.3">
      <c r="A198" s="218"/>
      <c r="B198" s="9">
        <v>188</v>
      </c>
      <c r="C198" s="12" t="s">
        <v>42728</v>
      </c>
      <c r="D198" s="263" t="s">
        <v>42724</v>
      </c>
      <c r="E198" s="36" t="s">
        <v>42725</v>
      </c>
      <c r="F198" s="81">
        <v>4.5</v>
      </c>
      <c r="G198" s="13"/>
      <c r="H198" s="13" t="s">
        <v>3744</v>
      </c>
      <c r="I198" s="79">
        <v>2022</v>
      </c>
      <c r="J198" s="74"/>
      <c r="K198" s="73">
        <v>2709016576</v>
      </c>
      <c r="L198" s="90">
        <f>IF(K198/1024 &gt;1,K198/1024," ")</f>
        <v>2645524</v>
      </c>
      <c r="M198" s="90">
        <f>IF(K198/1048576 &gt;1,K198/1048576," ")</f>
        <v>2583.51953125</v>
      </c>
      <c r="N198" s="91">
        <f>IF(K198&gt;999999999,K198/1073741824," ")</f>
        <v>2.5229682922363281</v>
      </c>
      <c r="O198" s="194" t="s">
        <v>42726</v>
      </c>
      <c r="P198" s="197" t="s">
        <v>42727</v>
      </c>
    </row>
    <row r="199" spans="1:16" ht="20.100000000000001" customHeight="1" x14ac:dyDescent="0.3">
      <c r="A199" s="218"/>
      <c r="B199" s="9">
        <v>189</v>
      </c>
      <c r="C199" s="12" t="s">
        <v>39123</v>
      </c>
      <c r="D199" s="160" t="s">
        <v>783</v>
      </c>
      <c r="E199" s="36" t="s">
        <v>15704</v>
      </c>
      <c r="F199" s="104">
        <v>4.5999999999999996</v>
      </c>
      <c r="G199" s="94"/>
      <c r="H199" s="13" t="s">
        <v>3937</v>
      </c>
      <c r="I199" s="101">
        <v>2007</v>
      </c>
      <c r="J199" s="101"/>
      <c r="K199" s="73">
        <v>3735875584</v>
      </c>
      <c r="L199" s="90">
        <f>IF(K199/1024 &gt;1,K199/1024," ")</f>
        <v>3648316</v>
      </c>
      <c r="M199" s="90">
        <f>IF(K199/1048576 &gt;1,K199/1048576," ")</f>
        <v>3562.80859375</v>
      </c>
      <c r="N199" s="91">
        <f>IF(K199&gt;999999999,K199/1073741824," ")</f>
        <v>3.4793052673339844</v>
      </c>
      <c r="O199" s="194" t="s">
        <v>26943</v>
      </c>
      <c r="P199" s="197" t="s">
        <v>26944</v>
      </c>
    </row>
    <row r="200" spans="1:16" ht="20.100000000000001" customHeight="1" x14ac:dyDescent="0.3">
      <c r="A200" s="218"/>
      <c r="B200" s="9">
        <v>190</v>
      </c>
      <c r="C200" s="102" t="s">
        <v>39124</v>
      </c>
      <c r="D200" s="159" t="s">
        <v>2515</v>
      </c>
      <c r="E200" s="36" t="s">
        <v>15768</v>
      </c>
      <c r="F200" s="104">
        <v>5.6</v>
      </c>
      <c r="G200" s="101" t="s">
        <v>704</v>
      </c>
      <c r="H200" s="101" t="s">
        <v>3739</v>
      </c>
      <c r="I200" s="94">
        <v>1998</v>
      </c>
      <c r="J200" s="94"/>
      <c r="K200" s="90">
        <v>5429922837</v>
      </c>
      <c r="L200" s="90">
        <f>IF(K200/1024 &gt;1,K200/1024," ")</f>
        <v>5302659.0205078125</v>
      </c>
      <c r="M200" s="90">
        <f>IF(K200/1048576 &gt;1,K200/1048576," ")</f>
        <v>5178.3779497146606</v>
      </c>
      <c r="N200" s="91">
        <f>IF(K200&gt;999999999,K200/1073741824," ")</f>
        <v>5.0570097165182233</v>
      </c>
      <c r="O200" s="194" t="s">
        <v>27052</v>
      </c>
      <c r="P200" s="197" t="s">
        <v>27053</v>
      </c>
    </row>
    <row r="201" spans="1:16" ht="20.100000000000001" customHeight="1" x14ac:dyDescent="0.3">
      <c r="A201" s="218"/>
      <c r="B201" s="9">
        <v>191</v>
      </c>
      <c r="C201" s="102" t="s">
        <v>39125</v>
      </c>
      <c r="D201" s="159" t="s">
        <v>2513</v>
      </c>
      <c r="E201" s="36" t="s">
        <v>15769</v>
      </c>
      <c r="F201" s="104">
        <v>4.4000000000000004</v>
      </c>
      <c r="G201" s="101" t="s">
        <v>704</v>
      </c>
      <c r="H201" s="101" t="s">
        <v>3756</v>
      </c>
      <c r="I201" s="94">
        <v>2009</v>
      </c>
      <c r="J201" s="94"/>
      <c r="K201" s="90">
        <v>5819476238</v>
      </c>
      <c r="L201" s="90">
        <f>IF(K201/1024 &gt;1,K201/1024," ")</f>
        <v>5683082.263671875</v>
      </c>
      <c r="M201" s="90">
        <f>IF(K201/1048576 &gt;1,K201/1048576," ")</f>
        <v>5549.8850231170654</v>
      </c>
      <c r="N201" s="91">
        <f>IF(K201&gt;999999999,K201/1073741824," ")</f>
        <v>5.4198095928877592</v>
      </c>
      <c r="O201" s="194" t="s">
        <v>27054</v>
      </c>
      <c r="P201" s="197" t="s">
        <v>27055</v>
      </c>
    </row>
    <row r="202" spans="1:16" ht="20.100000000000001" customHeight="1" x14ac:dyDescent="0.3">
      <c r="A202" s="218"/>
      <c r="B202" s="9">
        <v>192</v>
      </c>
      <c r="C202" s="109" t="s">
        <v>41069</v>
      </c>
      <c r="D202" s="160" t="s">
        <v>151</v>
      </c>
      <c r="E202" s="36" t="s">
        <v>15774</v>
      </c>
      <c r="F202" s="104">
        <v>4.5</v>
      </c>
      <c r="G202" s="101" t="s">
        <v>704</v>
      </c>
      <c r="H202" s="101" t="s">
        <v>3744</v>
      </c>
      <c r="I202" s="101">
        <v>1998</v>
      </c>
      <c r="J202" s="101"/>
      <c r="K202" s="90">
        <v>3193658392</v>
      </c>
      <c r="L202" s="90">
        <f>IF(K202/1024 &gt;1,K202/1024," ")</f>
        <v>3118807.0234375</v>
      </c>
      <c r="M202" s="90">
        <f>IF(K202/1048576 &gt;1,K202/1048576," ")</f>
        <v>3045.7099838256836</v>
      </c>
      <c r="N202" s="91">
        <f>IF(K202&gt;999999999,K202/1073741824," ")</f>
        <v>2.9743261560797691</v>
      </c>
      <c r="O202" s="194" t="s">
        <v>27061</v>
      </c>
      <c r="P202" s="197" t="s">
        <v>31531</v>
      </c>
    </row>
    <row r="203" spans="1:16" ht="20.100000000000001" customHeight="1" x14ac:dyDescent="0.3">
      <c r="A203" s="218"/>
      <c r="B203" s="9">
        <v>193</v>
      </c>
      <c r="C203" s="102" t="s">
        <v>39126</v>
      </c>
      <c r="D203" s="159" t="s">
        <v>1596</v>
      </c>
      <c r="E203" s="36" t="s">
        <v>15799</v>
      </c>
      <c r="F203" s="104">
        <v>6.3</v>
      </c>
      <c r="G203" s="101" t="s">
        <v>704</v>
      </c>
      <c r="H203" s="101" t="s">
        <v>3744</v>
      </c>
      <c r="I203" s="94">
        <v>2003</v>
      </c>
      <c r="J203" s="94"/>
      <c r="K203" s="90">
        <v>4524685087</v>
      </c>
      <c r="L203" s="90">
        <f>IF(K203/1024 &gt;1,K203/1024," ")</f>
        <v>4418637.7802734375</v>
      </c>
      <c r="M203" s="90">
        <f>IF(K203/1048576 &gt;1,K203/1048576," ")</f>
        <v>4315.0759572982788</v>
      </c>
      <c r="N203" s="91">
        <f>IF(K203&gt;999999999,K203/1073741824," ")</f>
        <v>4.2139413645491004</v>
      </c>
      <c r="O203" s="194" t="s">
        <v>27101</v>
      </c>
      <c r="P203" s="197" t="s">
        <v>27102</v>
      </c>
    </row>
    <row r="204" spans="1:16" ht="20.100000000000001" customHeight="1" x14ac:dyDescent="0.3">
      <c r="A204" s="218"/>
      <c r="B204" s="9">
        <v>194</v>
      </c>
      <c r="C204" s="48" t="s">
        <v>39128</v>
      </c>
      <c r="D204" s="157" t="s">
        <v>1438</v>
      </c>
      <c r="E204" s="36" t="s">
        <v>9209</v>
      </c>
      <c r="F204" s="81">
        <v>5.4</v>
      </c>
      <c r="G204" s="13"/>
      <c r="H204" s="13" t="s">
        <v>3740</v>
      </c>
      <c r="I204" s="79">
        <v>2019</v>
      </c>
      <c r="J204" s="79"/>
      <c r="K204" s="73">
        <v>6816907264</v>
      </c>
      <c r="L204" s="90">
        <f>IF(K204/1024 &gt;1,K204/1024," ")</f>
        <v>6657136</v>
      </c>
      <c r="M204" s="90">
        <f>IF(K204/1048576 &gt;1,K204/1048576," ")</f>
        <v>6501.109375</v>
      </c>
      <c r="N204" s="91">
        <f>IF(K204&gt;999999999,K204/1073741824," ")</f>
        <v>6.3487396240234375</v>
      </c>
      <c r="O204" s="194" t="s">
        <v>31720</v>
      </c>
      <c r="P204" s="197" t="s">
        <v>31653</v>
      </c>
    </row>
    <row r="205" spans="1:16" ht="20.100000000000001" customHeight="1" x14ac:dyDescent="0.3">
      <c r="A205" s="218"/>
      <c r="B205" s="9">
        <v>195</v>
      </c>
      <c r="C205" s="12" t="s">
        <v>34200</v>
      </c>
      <c r="D205" s="261" t="s">
        <v>1438</v>
      </c>
      <c r="E205" s="36" t="s">
        <v>34197</v>
      </c>
      <c r="F205" s="131">
        <v>4.8</v>
      </c>
      <c r="G205" s="13" t="s">
        <v>704</v>
      </c>
      <c r="H205" s="13" t="s">
        <v>3756</v>
      </c>
      <c r="I205" s="79">
        <v>2022</v>
      </c>
      <c r="J205" s="74"/>
      <c r="K205" s="73">
        <v>2387218432</v>
      </c>
      <c r="L205" s="90">
        <f>IF(K205/1024 &gt;1,K205/1024," ")</f>
        <v>2331268</v>
      </c>
      <c r="M205" s="90">
        <f>IF(K205/1048576 &gt;1,K205/1048576," ")</f>
        <v>2276.62890625</v>
      </c>
      <c r="N205" s="91">
        <f>IF(K205&gt;999999999,K205/1073741824," ")</f>
        <v>2.2232704162597656</v>
      </c>
      <c r="O205" s="223" t="s">
        <v>34198</v>
      </c>
      <c r="P205" s="198" t="s">
        <v>34199</v>
      </c>
    </row>
    <row r="206" spans="1:16" ht="20.100000000000001" customHeight="1" x14ac:dyDescent="0.3">
      <c r="A206" s="218"/>
      <c r="B206" s="9">
        <v>196</v>
      </c>
      <c r="C206" s="102" t="s">
        <v>39127</v>
      </c>
      <c r="D206" s="159" t="s">
        <v>5346</v>
      </c>
      <c r="E206" s="36" t="s">
        <v>15815</v>
      </c>
      <c r="F206" s="104">
        <v>4.9000000000000004</v>
      </c>
      <c r="G206" s="101" t="s">
        <v>704</v>
      </c>
      <c r="H206" s="101" t="s">
        <v>4263</v>
      </c>
      <c r="I206" s="101">
        <v>1996</v>
      </c>
      <c r="J206" s="101"/>
      <c r="K206" s="90">
        <v>3756446290</v>
      </c>
      <c r="L206" s="90">
        <f>IF(K206/1024 &gt;1,K206/1024," ")</f>
        <v>3668404.580078125</v>
      </c>
      <c r="M206" s="90">
        <f>IF(K206/1048576 &gt;1,K206/1048576," ")</f>
        <v>3582.4263477325439</v>
      </c>
      <c r="N206" s="91">
        <f>IF(K206&gt;999999999,K206/1073741824," ")</f>
        <v>3.4984632302075624</v>
      </c>
      <c r="O206" s="194" t="s">
        <v>27129</v>
      </c>
      <c r="P206" s="197" t="s">
        <v>27130</v>
      </c>
    </row>
    <row r="207" spans="1:16" ht="20.100000000000001" customHeight="1" x14ac:dyDescent="0.3">
      <c r="A207" s="218"/>
      <c r="B207" s="9">
        <v>197</v>
      </c>
      <c r="C207" s="113" t="s">
        <v>39129</v>
      </c>
      <c r="D207" s="159" t="s">
        <v>2782</v>
      </c>
      <c r="E207" s="36" t="s">
        <v>15840</v>
      </c>
      <c r="F207" s="104">
        <v>5.8</v>
      </c>
      <c r="G207" s="101" t="s">
        <v>704</v>
      </c>
      <c r="H207" s="101" t="s">
        <v>3744</v>
      </c>
      <c r="I207" s="94">
        <v>2004</v>
      </c>
      <c r="J207" s="94"/>
      <c r="K207" s="108">
        <v>2999366819</v>
      </c>
      <c r="L207" s="90">
        <f>IF(K207/1024 &gt;1,K207/1024," ")</f>
        <v>2929069.1591796875</v>
      </c>
      <c r="M207" s="90">
        <f>IF(K207/1048576 &gt;1,K207/1048576," ")</f>
        <v>2860.4191007614136</v>
      </c>
      <c r="N207" s="91">
        <f>IF(K207&gt;999999999,K207/1073741824," ")</f>
        <v>2.7933780280873179</v>
      </c>
      <c r="O207" s="194" t="s">
        <v>27169</v>
      </c>
      <c r="P207" s="197" t="s">
        <v>27170</v>
      </c>
    </row>
    <row r="208" spans="1:16" ht="20.100000000000001" customHeight="1" x14ac:dyDescent="0.3">
      <c r="A208" s="218"/>
      <c r="B208" s="9">
        <v>198</v>
      </c>
      <c r="C208" s="109" t="s">
        <v>39130</v>
      </c>
      <c r="D208" s="160" t="s">
        <v>3547</v>
      </c>
      <c r="E208" s="36" t="s">
        <v>15842</v>
      </c>
      <c r="F208" s="104">
        <v>4.5</v>
      </c>
      <c r="G208" s="101" t="s">
        <v>704</v>
      </c>
      <c r="H208" s="101" t="s">
        <v>3789</v>
      </c>
      <c r="I208" s="101">
        <v>1990</v>
      </c>
      <c r="J208" s="101"/>
      <c r="K208" s="90">
        <v>3797501496</v>
      </c>
      <c r="L208" s="90">
        <f>IF(K208/1024 &gt;1,K208/1024," ")</f>
        <v>3708497.5546875</v>
      </c>
      <c r="M208" s="90">
        <f>IF(K208/1048576 &gt;1,K208/1048576," ")</f>
        <v>3621.5796432495117</v>
      </c>
      <c r="N208" s="91">
        <f>IF(K208&gt;999999999,K208/1073741824," ")</f>
        <v>3.5366988703608513</v>
      </c>
      <c r="O208" s="194" t="s">
        <v>27173</v>
      </c>
      <c r="P208" s="197" t="s">
        <v>27174</v>
      </c>
    </row>
    <row r="209" spans="1:16" ht="20.100000000000001" customHeight="1" x14ac:dyDescent="0.3">
      <c r="A209" s="218"/>
      <c r="B209" s="9">
        <v>199</v>
      </c>
      <c r="C209" s="107" t="s">
        <v>39131</v>
      </c>
      <c r="D209" s="160" t="s">
        <v>3723</v>
      </c>
      <c r="E209" s="36" t="s">
        <v>15847</v>
      </c>
      <c r="F209" s="104">
        <v>4.7</v>
      </c>
      <c r="G209" s="101" t="s">
        <v>704</v>
      </c>
      <c r="H209" s="101" t="s">
        <v>3927</v>
      </c>
      <c r="I209" s="101">
        <v>2003</v>
      </c>
      <c r="J209" s="101"/>
      <c r="K209" s="90">
        <v>3528872028</v>
      </c>
      <c r="L209" s="90">
        <f>IF(K209/1024 &gt;1,K209/1024," ")</f>
        <v>3446164.08984375</v>
      </c>
      <c r="M209" s="90">
        <f>IF(K209/1048576 &gt;1,K209/1048576," ")</f>
        <v>3365.3946189880371</v>
      </c>
      <c r="N209" s="91">
        <f>IF(K209&gt;999999999,K209/1073741824," ")</f>
        <v>3.286518182605505</v>
      </c>
      <c r="O209" s="194" t="s">
        <v>27182</v>
      </c>
      <c r="P209" s="197" t="s">
        <v>27183</v>
      </c>
    </row>
    <row r="210" spans="1:16" ht="20.100000000000001" customHeight="1" x14ac:dyDescent="0.3">
      <c r="A210" s="218"/>
      <c r="B210" s="9">
        <v>200</v>
      </c>
      <c r="C210" s="12" t="s">
        <v>41203</v>
      </c>
      <c r="D210" s="159" t="s">
        <v>2532</v>
      </c>
      <c r="E210" s="36" t="s">
        <v>15944</v>
      </c>
      <c r="F210" s="104">
        <v>8.1999999999999993</v>
      </c>
      <c r="G210" s="94" t="s">
        <v>704</v>
      </c>
      <c r="H210" s="94" t="s">
        <v>3927</v>
      </c>
      <c r="I210" s="94">
        <v>1946</v>
      </c>
      <c r="J210" s="94"/>
      <c r="K210" s="90">
        <v>2568921151</v>
      </c>
      <c r="L210" s="90">
        <f>IF(K210/1024 &gt;1,K210/1024," ")</f>
        <v>2508712.0615234375</v>
      </c>
      <c r="M210" s="90">
        <f>IF(K210/1048576 &gt;1,K210/1048576," ")</f>
        <v>2449.9141225814819</v>
      </c>
      <c r="N210" s="91">
        <f>IF(K210&gt;999999999,K210/1073741824," ")</f>
        <v>2.3924942603334785</v>
      </c>
      <c r="O210" s="194"/>
      <c r="P210" s="197"/>
    </row>
    <row r="211" spans="1:16" ht="20.100000000000001" customHeight="1" x14ac:dyDescent="0.3">
      <c r="A211" s="218"/>
      <c r="B211" s="9">
        <v>201</v>
      </c>
      <c r="C211" s="7" t="s">
        <v>40710</v>
      </c>
      <c r="D211" s="169" t="s">
        <v>2532</v>
      </c>
      <c r="E211" s="36" t="s">
        <v>15944</v>
      </c>
      <c r="F211" s="104">
        <v>8.1999999999999993</v>
      </c>
      <c r="G211" s="101" t="s">
        <v>704</v>
      </c>
      <c r="H211" s="101" t="s">
        <v>3927</v>
      </c>
      <c r="I211" s="94">
        <v>1946</v>
      </c>
      <c r="J211" s="94"/>
      <c r="K211" s="108">
        <v>5138328401</v>
      </c>
      <c r="L211" s="90">
        <f>IF(K211/1024 &gt;1,K211/1024," ")</f>
        <v>5017898.8291015625</v>
      </c>
      <c r="M211" s="90">
        <f>IF(K211/1048576 &gt;1,K211/1048576," ")</f>
        <v>4900.2918252944946</v>
      </c>
      <c r="N211" s="91">
        <f>IF(K211&gt;999999999,K211/1073741824," ")</f>
        <v>4.7854412356391549</v>
      </c>
      <c r="O211" s="194" t="s">
        <v>27348</v>
      </c>
      <c r="P211" s="197" t="s">
        <v>27349</v>
      </c>
    </row>
    <row r="212" spans="1:16" ht="20.100000000000001" customHeight="1" x14ac:dyDescent="0.3">
      <c r="A212" s="218"/>
      <c r="B212" s="9">
        <v>202</v>
      </c>
      <c r="C212" s="12" t="s">
        <v>39132</v>
      </c>
      <c r="D212" s="160" t="s">
        <v>2536</v>
      </c>
      <c r="E212" s="36" t="s">
        <v>15974</v>
      </c>
      <c r="F212" s="104">
        <v>6.5</v>
      </c>
      <c r="G212" s="101" t="s">
        <v>704</v>
      </c>
      <c r="H212" s="101" t="s">
        <v>3772</v>
      </c>
      <c r="I212" s="101">
        <v>1988</v>
      </c>
      <c r="J212" s="101"/>
      <c r="K212" s="90">
        <v>4361411940</v>
      </c>
      <c r="L212" s="90">
        <f>IF(K212/1024 &gt;1,K212/1024," ")</f>
        <v>4259191.34765625</v>
      </c>
      <c r="M212" s="90">
        <f>IF(K212/1048576 &gt;1,K212/1048576," ")</f>
        <v>4159.3665504455566</v>
      </c>
      <c r="N212" s="91">
        <f>IF(K212&gt;999999999,K212/1073741824," ")</f>
        <v>4.0618813969194889</v>
      </c>
      <c r="O212" s="194" t="s">
        <v>27398</v>
      </c>
      <c r="P212" s="197" t="s">
        <v>27399</v>
      </c>
    </row>
    <row r="213" spans="1:16" ht="20.100000000000001" customHeight="1" x14ac:dyDescent="0.3">
      <c r="A213" s="218"/>
      <c r="B213" s="9">
        <v>203</v>
      </c>
      <c r="C213" s="112" t="s">
        <v>39133</v>
      </c>
      <c r="D213" s="159" t="s">
        <v>3708</v>
      </c>
      <c r="E213" s="36" t="s">
        <v>16031</v>
      </c>
      <c r="F213" s="104">
        <v>6.2</v>
      </c>
      <c r="G213" s="101" t="s">
        <v>704</v>
      </c>
      <c r="H213" s="101" t="s">
        <v>3739</v>
      </c>
      <c r="I213" s="101">
        <v>2011</v>
      </c>
      <c r="J213" s="101"/>
      <c r="K213" s="90">
        <v>5346695843</v>
      </c>
      <c r="L213" s="90">
        <f>IF(K213/1024 &gt;1,K213/1024," ")</f>
        <v>5221382.6591796875</v>
      </c>
      <c r="M213" s="90">
        <f>IF(K213/1048576 &gt;1,K213/1048576," ")</f>
        <v>5099.0065031051636</v>
      </c>
      <c r="N213" s="91">
        <f>IF(K213&gt;999999999,K213/1073741824," ")</f>
        <v>4.9794985381886363</v>
      </c>
      <c r="O213" s="194" t="s">
        <v>27490</v>
      </c>
      <c r="P213" s="197" t="s">
        <v>31551</v>
      </c>
    </row>
    <row r="214" spans="1:16" ht="20.100000000000001" customHeight="1" x14ac:dyDescent="0.3">
      <c r="A214" s="218"/>
      <c r="B214" s="9">
        <v>204</v>
      </c>
      <c r="C214" s="48" t="s">
        <v>39134</v>
      </c>
      <c r="D214" s="182" t="s">
        <v>32234</v>
      </c>
      <c r="E214" s="36" t="s">
        <v>32235</v>
      </c>
      <c r="F214" s="81">
        <v>5.8</v>
      </c>
      <c r="G214" s="13"/>
      <c r="H214" s="13" t="s">
        <v>3744</v>
      </c>
      <c r="I214" s="79">
        <v>2019</v>
      </c>
      <c r="J214" s="79"/>
      <c r="K214" s="73">
        <v>4054495232</v>
      </c>
      <c r="L214" s="90">
        <f>IF(K214/1024 &gt;1,K214/1024," ")</f>
        <v>3959468</v>
      </c>
      <c r="M214" s="90">
        <f>IF(K214/1048576 &gt;1,K214/1048576," ")</f>
        <v>3866.66796875</v>
      </c>
      <c r="N214" s="91">
        <f>IF(K214&gt;999999999,K214/1073741824," ")</f>
        <v>3.7760429382324219</v>
      </c>
      <c r="O214" s="194" t="s">
        <v>32252</v>
      </c>
      <c r="P214" s="197" t="s">
        <v>32248</v>
      </c>
    </row>
    <row r="215" spans="1:16" ht="20.100000000000001" customHeight="1" x14ac:dyDescent="0.3">
      <c r="A215" s="218"/>
      <c r="B215" s="9">
        <v>205</v>
      </c>
      <c r="C215" s="12" t="s">
        <v>43129</v>
      </c>
      <c r="D215" s="261" t="s">
        <v>43125</v>
      </c>
      <c r="E215" s="36" t="s">
        <v>43126</v>
      </c>
      <c r="F215" s="131">
        <v>4.7</v>
      </c>
      <c r="G215" s="13" t="s">
        <v>704</v>
      </c>
      <c r="H215" s="13" t="s">
        <v>3744</v>
      </c>
      <c r="I215" s="79">
        <v>2022</v>
      </c>
      <c r="J215" s="79"/>
      <c r="K215" s="73">
        <v>2414510080</v>
      </c>
      <c r="L215" s="90">
        <f>IF(K215/1024 &gt;1,K215/1024," ")</f>
        <v>2357920</v>
      </c>
      <c r="M215" s="90">
        <f>IF(K215/1048576 &gt;1,K215/1048576," ")</f>
        <v>2302.65625</v>
      </c>
      <c r="N215" s="91">
        <f>IF(K215&gt;999999999,K215/1073741824," ")</f>
        <v>2.248687744140625</v>
      </c>
      <c r="O215" s="199" t="s">
        <v>43127</v>
      </c>
      <c r="P215" s="198" t="s">
        <v>43128</v>
      </c>
    </row>
    <row r="216" spans="1:16" ht="20.100000000000001" customHeight="1" x14ac:dyDescent="0.3">
      <c r="A216" s="218"/>
      <c r="B216" s="9">
        <v>206</v>
      </c>
      <c r="C216" s="109" t="s">
        <v>39135</v>
      </c>
      <c r="D216" s="159" t="s">
        <v>1718</v>
      </c>
      <c r="E216" s="36" t="s">
        <v>16287</v>
      </c>
      <c r="F216" s="104">
        <v>5.5</v>
      </c>
      <c r="G216" s="99" t="s">
        <v>704</v>
      </c>
      <c r="H216" s="101" t="s">
        <v>5892</v>
      </c>
      <c r="I216" s="94">
        <v>1993</v>
      </c>
      <c r="J216" s="94"/>
      <c r="K216" s="90">
        <v>6242531273</v>
      </c>
      <c r="L216" s="90">
        <f>IF(K216/1024 &gt;1,K216/1024," ")</f>
        <v>6096221.9462890625</v>
      </c>
      <c r="M216" s="90">
        <f>IF(K216/1048576 &gt;1,K216/1048576," ")</f>
        <v>5953.3417444229126</v>
      </c>
      <c r="N216" s="91">
        <f>IF(K216&gt;999999999,K216/1073741824," ")</f>
        <v>5.8138102972880006</v>
      </c>
      <c r="O216" s="194" t="s">
        <v>27925</v>
      </c>
      <c r="P216" s="197" t="s">
        <v>27926</v>
      </c>
    </row>
    <row r="217" spans="1:16" ht="20.100000000000001" customHeight="1" x14ac:dyDescent="0.3">
      <c r="A217" s="218"/>
      <c r="B217" s="9">
        <v>207</v>
      </c>
      <c r="C217" s="102" t="s">
        <v>41529</v>
      </c>
      <c r="D217" s="159" t="s">
        <v>969</v>
      </c>
      <c r="E217" s="36" t="s">
        <v>16348</v>
      </c>
      <c r="F217" s="104">
        <v>7.1</v>
      </c>
      <c r="G217" s="13" t="s">
        <v>704</v>
      </c>
      <c r="H217" s="13" t="s">
        <v>3851</v>
      </c>
      <c r="I217" s="101">
        <v>2009</v>
      </c>
      <c r="J217" s="101"/>
      <c r="K217" s="73">
        <v>5000990720</v>
      </c>
      <c r="L217" s="90">
        <f>IF(K217/1024 &gt;1,K217/1024," ")</f>
        <v>4883780</v>
      </c>
      <c r="M217" s="90">
        <f>IF(K217/1048576 &gt;1,K217/1048576," ")</f>
        <v>4769.31640625</v>
      </c>
      <c r="N217" s="91">
        <f>IF(K217&gt;999999999,K217/1073741824," ")</f>
        <v>4.6575355529785156</v>
      </c>
      <c r="O217" s="194" t="s">
        <v>28035</v>
      </c>
      <c r="P217" s="197" t="s">
        <v>28036</v>
      </c>
    </row>
    <row r="218" spans="1:16" ht="20.100000000000001" customHeight="1" x14ac:dyDescent="0.3">
      <c r="A218" s="218"/>
      <c r="B218" s="9">
        <v>208</v>
      </c>
      <c r="C218" s="103" t="s">
        <v>39136</v>
      </c>
      <c r="D218" s="161" t="s">
        <v>7417</v>
      </c>
      <c r="E218" s="36" t="s">
        <v>16436</v>
      </c>
      <c r="F218" s="99">
        <v>3.7</v>
      </c>
      <c r="G218" s="99"/>
      <c r="H218" s="105" t="s">
        <v>5871</v>
      </c>
      <c r="I218" s="101">
        <v>2015</v>
      </c>
      <c r="J218" s="101"/>
      <c r="K218" s="90">
        <v>3966431129</v>
      </c>
      <c r="L218" s="90">
        <f>IF(K218/1024 &gt;1,K218/1024," ")</f>
        <v>3873467.8994140625</v>
      </c>
      <c r="M218" s="90">
        <f>IF(K218/1048576 &gt;1,K218/1048576," ")</f>
        <v>3782.6834955215454</v>
      </c>
      <c r="N218" s="91">
        <f>IF(K218&gt;999999999,K218/1073741824," ")</f>
        <v>3.6940268510952592</v>
      </c>
      <c r="O218" s="194" t="s">
        <v>26358</v>
      </c>
      <c r="P218" s="197" t="s">
        <v>28184</v>
      </c>
    </row>
    <row r="219" spans="1:16" ht="20.100000000000001" customHeight="1" x14ac:dyDescent="0.3">
      <c r="A219" s="218"/>
      <c r="B219" s="9">
        <v>209</v>
      </c>
      <c r="C219" s="109" t="s">
        <v>39138</v>
      </c>
      <c r="D219" s="159" t="s">
        <v>3077</v>
      </c>
      <c r="E219" s="36" t="s">
        <v>16453</v>
      </c>
      <c r="F219" s="104">
        <v>5.7</v>
      </c>
      <c r="G219" s="101" t="s">
        <v>704</v>
      </c>
      <c r="H219" s="101" t="s">
        <v>3756</v>
      </c>
      <c r="I219" s="101">
        <v>1990</v>
      </c>
      <c r="J219" s="101"/>
      <c r="K219" s="90">
        <v>2945816540</v>
      </c>
      <c r="L219" s="90">
        <f>IF(K219/1024 &gt;1,K219/1024," ")</f>
        <v>2876773.96484375</v>
      </c>
      <c r="M219" s="90">
        <f>IF(K219/1048576 &gt;1,K219/1048576," ")</f>
        <v>2809.3495750427246</v>
      </c>
      <c r="N219" s="91">
        <f>IF(K219&gt;999999999,K219/1073741824," ")</f>
        <v>2.7435054443776608</v>
      </c>
      <c r="O219" s="194" t="s">
        <v>28212</v>
      </c>
      <c r="P219" s="197" t="s">
        <v>28213</v>
      </c>
    </row>
    <row r="220" spans="1:16" ht="20.100000000000001" customHeight="1" x14ac:dyDescent="0.3">
      <c r="A220" s="218"/>
      <c r="B220" s="9">
        <v>210</v>
      </c>
      <c r="C220" s="12" t="s">
        <v>39137</v>
      </c>
      <c r="D220" s="159" t="s">
        <v>3078</v>
      </c>
      <c r="E220" s="36" t="s">
        <v>16452</v>
      </c>
      <c r="F220" s="104">
        <v>5</v>
      </c>
      <c r="G220" s="101" t="s">
        <v>704</v>
      </c>
      <c r="H220" s="101" t="s">
        <v>3756</v>
      </c>
      <c r="I220" s="101">
        <v>1992</v>
      </c>
      <c r="J220" s="101"/>
      <c r="K220" s="108">
        <v>3411815313</v>
      </c>
      <c r="L220" s="90">
        <f>IF(K220/1024 &gt;1,K220/1024," ")</f>
        <v>3331850.8916015625</v>
      </c>
      <c r="M220" s="90">
        <f>IF(K220/1048576 &gt;1,K220/1048576," ")</f>
        <v>3253.7606363296509</v>
      </c>
      <c r="N220" s="91">
        <f>IF(K220&gt;999999999,K220/1073741824," ")</f>
        <v>3.1775006214156747</v>
      </c>
      <c r="O220" s="194" t="s">
        <v>28210</v>
      </c>
      <c r="P220" s="197" t="s">
        <v>28211</v>
      </c>
    </row>
    <row r="221" spans="1:16" ht="20.100000000000001" customHeight="1" x14ac:dyDescent="0.3">
      <c r="A221" s="218"/>
      <c r="B221" s="9">
        <v>211</v>
      </c>
      <c r="C221" s="20" t="s">
        <v>34121</v>
      </c>
      <c r="D221" s="261" t="s">
        <v>33681</v>
      </c>
      <c r="E221" s="36" t="s">
        <v>33682</v>
      </c>
      <c r="F221" s="81">
        <v>5.9</v>
      </c>
      <c r="G221" s="13" t="s">
        <v>704</v>
      </c>
      <c r="H221" s="13" t="s">
        <v>3744</v>
      </c>
      <c r="I221" s="79">
        <v>2022</v>
      </c>
      <c r="J221" s="79"/>
      <c r="K221" s="73">
        <v>4985901056</v>
      </c>
      <c r="L221" s="90">
        <f>IF(K221/1024 &gt;1,K221/1024," ")</f>
        <v>4869044</v>
      </c>
      <c r="M221" s="90">
        <f>IF(K221/1048576 &gt;1,K221/1048576," ")</f>
        <v>4754.92578125</v>
      </c>
      <c r="N221" s="91">
        <f>IF(K221&gt;999999999,K221/1073741824," ")</f>
        <v>4.6434822082519531</v>
      </c>
      <c r="O221" s="194" t="s">
        <v>33683</v>
      </c>
      <c r="P221" s="197" t="s">
        <v>33684</v>
      </c>
    </row>
    <row r="222" spans="1:16" ht="20.100000000000001" customHeight="1" x14ac:dyDescent="0.3">
      <c r="A222" s="218"/>
      <c r="B222" s="9">
        <v>212</v>
      </c>
      <c r="C222" s="7" t="s">
        <v>39139</v>
      </c>
      <c r="D222" s="157" t="s">
        <v>8888</v>
      </c>
      <c r="E222" s="36" t="s">
        <v>16473</v>
      </c>
      <c r="F222" s="81">
        <v>5.5</v>
      </c>
      <c r="G222" s="13" t="s">
        <v>704</v>
      </c>
      <c r="H222" s="13" t="s">
        <v>3744</v>
      </c>
      <c r="I222" s="79">
        <v>2020</v>
      </c>
      <c r="J222" s="79"/>
      <c r="K222" s="73">
        <v>5932941312</v>
      </c>
      <c r="L222" s="90">
        <f>IF(K222/1024 &gt;1,K222/1024," ")</f>
        <v>5793888</v>
      </c>
      <c r="M222" s="90">
        <f>IF(K222/1048576 &gt;1,K222/1048576," ")</f>
        <v>5658.09375</v>
      </c>
      <c r="N222" s="91">
        <f>IF(K222&gt;999999999,K222/1073741824," ")</f>
        <v>5.525482177734375</v>
      </c>
      <c r="O222" s="194" t="s">
        <v>28246</v>
      </c>
      <c r="P222" s="197" t="s">
        <v>28247</v>
      </c>
    </row>
    <row r="223" spans="1:16" ht="20.100000000000001" customHeight="1" x14ac:dyDescent="0.3">
      <c r="A223" s="218"/>
      <c r="B223" s="9">
        <v>213</v>
      </c>
      <c r="C223" s="211" t="s">
        <v>39140</v>
      </c>
      <c r="D223" s="212" t="s">
        <v>3580</v>
      </c>
      <c r="E223" s="36" t="s">
        <v>16496</v>
      </c>
      <c r="F223" s="104">
        <v>5.5</v>
      </c>
      <c r="G223" s="101" t="s">
        <v>704</v>
      </c>
      <c r="H223" s="101" t="s">
        <v>3740</v>
      </c>
      <c r="I223" s="101">
        <v>1996</v>
      </c>
      <c r="J223" s="101"/>
      <c r="K223" s="90">
        <v>8542616248</v>
      </c>
      <c r="L223" s="90">
        <f>IF(K223/1024 &gt;1,K223/1024," ")</f>
        <v>8342398.6796875</v>
      </c>
      <c r="M223" s="90">
        <f>IF(K223/1048576 &gt;1,K223/1048576," ")</f>
        <v>8146.8737106323242</v>
      </c>
      <c r="N223" s="91">
        <f>IF(K223&gt;999999999,K223/1073741824," ")</f>
        <v>7.9559313580393791</v>
      </c>
      <c r="O223" s="194" t="s">
        <v>28289</v>
      </c>
      <c r="P223" s="197" t="s">
        <v>28290</v>
      </c>
    </row>
    <row r="224" spans="1:16" ht="20.100000000000001" customHeight="1" x14ac:dyDescent="0.3">
      <c r="A224" s="218"/>
      <c r="B224" s="9">
        <v>214</v>
      </c>
      <c r="C224" s="12" t="s">
        <v>39141</v>
      </c>
      <c r="D224" s="160" t="s">
        <v>2805</v>
      </c>
      <c r="E224" s="36" t="s">
        <v>16523</v>
      </c>
      <c r="F224" s="104">
        <v>5.7</v>
      </c>
      <c r="G224" s="101" t="s">
        <v>704</v>
      </c>
      <c r="H224" s="101" t="s">
        <v>3739</v>
      </c>
      <c r="I224" s="94">
        <v>1984</v>
      </c>
      <c r="J224" s="94"/>
      <c r="K224" s="108">
        <v>3876865348</v>
      </c>
      <c r="L224" s="90">
        <f>IF(K224/1024 &gt;1,K224/1024," ")</f>
        <v>3786001.31640625</v>
      </c>
      <c r="M224" s="90">
        <f>IF(K224/1048576 &gt;1,K224/1048576," ")</f>
        <v>3697.2669105529785</v>
      </c>
      <c r="N224" s="91">
        <f>IF(K224&gt;999999999,K224/1073741824," ")</f>
        <v>3.6106122173368931</v>
      </c>
      <c r="O224" s="194" t="s">
        <v>28339</v>
      </c>
      <c r="P224" s="197" t="s">
        <v>28340</v>
      </c>
    </row>
    <row r="225" spans="1:17" ht="20.100000000000001" customHeight="1" x14ac:dyDescent="0.3">
      <c r="A225" s="218"/>
      <c r="B225" s="9">
        <v>215</v>
      </c>
      <c r="C225" s="109" t="s">
        <v>39142</v>
      </c>
      <c r="D225" s="159" t="s">
        <v>1658</v>
      </c>
      <c r="E225" s="36" t="s">
        <v>16524</v>
      </c>
      <c r="F225" s="104">
        <v>6.1</v>
      </c>
      <c r="G225" s="99" t="s">
        <v>704</v>
      </c>
      <c r="H225" s="105" t="s">
        <v>4081</v>
      </c>
      <c r="I225" s="101">
        <v>1984</v>
      </c>
      <c r="J225" s="101"/>
      <c r="K225" s="90">
        <v>4312270122</v>
      </c>
      <c r="L225" s="90">
        <f>IF(K225/1024 &gt;1,K225/1024," ")</f>
        <v>4211201.291015625</v>
      </c>
      <c r="M225" s="90">
        <f>IF(K225/1048576 &gt;1,K225/1048576," ")</f>
        <v>4112.5012607574463</v>
      </c>
      <c r="N225" s="91">
        <f>IF(K225&gt;999999999,K225/1073741824," ")</f>
        <v>4.0161145124584436</v>
      </c>
      <c r="O225" s="194" t="s">
        <v>28341</v>
      </c>
      <c r="P225" s="197" t="s">
        <v>28342</v>
      </c>
    </row>
    <row r="226" spans="1:17" ht="20.100000000000001" customHeight="1" x14ac:dyDescent="0.3">
      <c r="A226" s="218"/>
      <c r="B226" s="9">
        <v>216</v>
      </c>
      <c r="C226" s="109" t="s">
        <v>39143</v>
      </c>
      <c r="D226" s="160" t="s">
        <v>3673</v>
      </c>
      <c r="E226" s="36" t="s">
        <v>16575</v>
      </c>
      <c r="F226" s="104">
        <v>3.1</v>
      </c>
      <c r="G226" s="101" t="s">
        <v>704</v>
      </c>
      <c r="H226" s="101" t="s">
        <v>3745</v>
      </c>
      <c r="I226" s="101">
        <v>2013</v>
      </c>
      <c r="J226" s="101"/>
      <c r="K226" s="90">
        <v>2168413731</v>
      </c>
      <c r="L226" s="90">
        <f>IF(K226/1024 &gt;1,K226/1024," ")</f>
        <v>2117591.5341796875</v>
      </c>
      <c r="M226" s="90">
        <f>IF(K226/1048576 &gt;1,K226/1048576," ")</f>
        <v>2067.9604825973511</v>
      </c>
      <c r="N226" s="91">
        <f>IF(K226&gt;999999999,K226/1073741824," ")</f>
        <v>2.0194926587864757</v>
      </c>
      <c r="O226" s="194" t="s">
        <v>28424</v>
      </c>
      <c r="P226" s="197" t="s">
        <v>28425</v>
      </c>
    </row>
    <row r="227" spans="1:17" ht="20.100000000000001" customHeight="1" x14ac:dyDescent="0.3">
      <c r="A227" s="218"/>
      <c r="B227" s="9">
        <v>217</v>
      </c>
      <c r="C227" s="7" t="s">
        <v>39144</v>
      </c>
      <c r="D227" s="159" t="s">
        <v>883</v>
      </c>
      <c r="E227" s="36" t="s">
        <v>16590</v>
      </c>
      <c r="F227" s="104">
        <v>4</v>
      </c>
      <c r="G227" s="9" t="s">
        <v>704</v>
      </c>
      <c r="H227" s="13" t="s">
        <v>5877</v>
      </c>
      <c r="I227" s="101">
        <v>2009</v>
      </c>
      <c r="J227" s="101"/>
      <c r="K227" s="73">
        <v>4985151488</v>
      </c>
      <c r="L227" s="90">
        <f>IF(K227/1024 &gt;1,K227/1024," ")</f>
        <v>4868312</v>
      </c>
      <c r="M227" s="90">
        <f>IF(K227/1048576 &gt;1,K227/1048576," ")</f>
        <v>4754.2109375</v>
      </c>
      <c r="N227" s="91">
        <f>IF(K227&gt;999999999,K227/1073741824," ")</f>
        <v>4.6427841186523438</v>
      </c>
      <c r="O227" s="194" t="s">
        <v>28449</v>
      </c>
      <c r="P227" s="197" t="s">
        <v>28450</v>
      </c>
    </row>
    <row r="228" spans="1:17" ht="20.100000000000001" customHeight="1" x14ac:dyDescent="0.3">
      <c r="A228" s="218"/>
      <c r="B228" s="9">
        <v>218</v>
      </c>
      <c r="C228" s="102" t="s">
        <v>39145</v>
      </c>
      <c r="D228" s="159" t="s">
        <v>5592</v>
      </c>
      <c r="E228" s="36" t="s">
        <v>16642</v>
      </c>
      <c r="F228" s="104">
        <v>5.7</v>
      </c>
      <c r="G228" s="99" t="s">
        <v>704</v>
      </c>
      <c r="H228" s="105" t="s">
        <v>5892</v>
      </c>
      <c r="I228" s="101">
        <v>1972</v>
      </c>
      <c r="J228" s="101"/>
      <c r="K228" s="90">
        <v>3841197625</v>
      </c>
      <c r="L228" s="90">
        <f>IF(K228/1024 &gt;1,K228/1024," ")</f>
        <v>3751169.5556640625</v>
      </c>
      <c r="M228" s="90">
        <f>IF(K228/1048576 &gt;1,K228/1048576," ")</f>
        <v>3663.251519203186</v>
      </c>
      <c r="N228" s="91">
        <f>IF(K228&gt;999999999,K228/1073741824," ")</f>
        <v>3.5773940617218614</v>
      </c>
      <c r="O228" s="194" t="s">
        <v>28535</v>
      </c>
      <c r="P228" s="197" t="s">
        <v>28536</v>
      </c>
    </row>
    <row r="229" spans="1:17" ht="20.100000000000001" customHeight="1" x14ac:dyDescent="0.3">
      <c r="A229" s="218"/>
      <c r="B229" s="9">
        <v>219</v>
      </c>
      <c r="C229" s="109" t="s">
        <v>41975</v>
      </c>
      <c r="D229" s="160" t="s">
        <v>5024</v>
      </c>
      <c r="E229" s="36" t="s">
        <v>16865</v>
      </c>
      <c r="F229" s="104">
        <v>4.9000000000000004</v>
      </c>
      <c r="G229" s="101" t="s">
        <v>704</v>
      </c>
      <c r="H229" s="101" t="s">
        <v>3740</v>
      </c>
      <c r="I229" s="101">
        <v>2014</v>
      </c>
      <c r="J229" s="101"/>
      <c r="K229" s="90">
        <v>3390734302</v>
      </c>
      <c r="L229" s="90">
        <f>IF(K229/1024 &gt;1,K229/1024," ")</f>
        <v>3311263.966796875</v>
      </c>
      <c r="M229" s="90">
        <f>IF(K229/1048576 &gt;1,K229/1048576," ")</f>
        <v>3233.6562175750732</v>
      </c>
      <c r="N229" s="91">
        <f>IF(K229&gt;999999999,K229/1073741824," ")</f>
        <v>3.1578673999756575</v>
      </c>
      <c r="O229" s="194" t="s">
        <v>28924</v>
      </c>
      <c r="P229" s="197" t="s">
        <v>28925</v>
      </c>
    </row>
    <row r="230" spans="1:17" ht="20.100000000000001" customHeight="1" x14ac:dyDescent="0.3">
      <c r="A230" s="218"/>
      <c r="B230" s="9">
        <v>220</v>
      </c>
      <c r="C230" s="109" t="s">
        <v>39146</v>
      </c>
      <c r="D230" s="159" t="s">
        <v>3288</v>
      </c>
      <c r="E230" s="36" t="s">
        <v>16932</v>
      </c>
      <c r="F230" s="104">
        <v>5.0999999999999996</v>
      </c>
      <c r="G230" s="101"/>
      <c r="H230" s="101" t="s">
        <v>3739</v>
      </c>
      <c r="I230" s="101">
        <v>2011</v>
      </c>
      <c r="J230" s="101"/>
      <c r="K230" s="90">
        <v>4642470987</v>
      </c>
      <c r="L230" s="90">
        <f>IF(K230/1024 &gt;1,K230/1024," ")</f>
        <v>4533663.0732421875</v>
      </c>
      <c r="M230" s="90">
        <f>IF(K230/1048576 &gt;1,K230/1048576," ")</f>
        <v>4427.4053449630737</v>
      </c>
      <c r="N230" s="91">
        <f>IF(K230&gt;999999999,K230/1073741824," ")</f>
        <v>4.3236380321905017</v>
      </c>
      <c r="O230" s="194" t="s">
        <v>29039</v>
      </c>
      <c r="P230" s="197" t="s">
        <v>29040</v>
      </c>
    </row>
    <row r="231" spans="1:17" ht="20.100000000000001" customHeight="1" x14ac:dyDescent="0.3">
      <c r="A231" s="218"/>
      <c r="B231" s="9">
        <v>221</v>
      </c>
      <c r="C231" s="12" t="s">
        <v>39147</v>
      </c>
      <c r="D231" s="159" t="s">
        <v>4600</v>
      </c>
      <c r="E231" s="36" t="s">
        <v>16953</v>
      </c>
      <c r="F231" s="104">
        <v>5.2</v>
      </c>
      <c r="G231" s="101" t="s">
        <v>704</v>
      </c>
      <c r="H231" s="101" t="s">
        <v>3740</v>
      </c>
      <c r="I231" s="101">
        <v>1990</v>
      </c>
      <c r="J231" s="101"/>
      <c r="K231" s="90">
        <v>7769837287</v>
      </c>
      <c r="L231" s="90">
        <f>IF(K231/1024 &gt;1,K231/1024," ")</f>
        <v>7587731.7255859375</v>
      </c>
      <c r="M231" s="90">
        <f>IF(K231/1048576 &gt;1,K231/1048576," ")</f>
        <v>7409.8942632675171</v>
      </c>
      <c r="N231" s="91">
        <f>IF(K231&gt;999999999,K231/1073741824," ")</f>
        <v>7.2362248664721847</v>
      </c>
      <c r="O231" s="194" t="s">
        <v>29075</v>
      </c>
      <c r="P231" s="197" t="s">
        <v>29076</v>
      </c>
    </row>
    <row r="232" spans="1:17" ht="20.100000000000001" customHeight="1" x14ac:dyDescent="0.3">
      <c r="A232" s="218"/>
      <c r="B232" s="9">
        <v>222</v>
      </c>
      <c r="C232" s="125" t="s">
        <v>39148</v>
      </c>
      <c r="D232" s="159" t="s">
        <v>4841</v>
      </c>
      <c r="E232" s="36" t="s">
        <v>16955</v>
      </c>
      <c r="F232" s="104">
        <v>4.4000000000000004</v>
      </c>
      <c r="G232" s="101" t="s">
        <v>704</v>
      </c>
      <c r="H232" s="101" t="s">
        <v>3745</v>
      </c>
      <c r="I232" s="101">
        <v>1992</v>
      </c>
      <c r="J232" s="101"/>
      <c r="K232" s="90">
        <v>2750879922</v>
      </c>
      <c r="L232" s="90">
        <f>IF(K232/1024 &gt;1,K232/1024," ")</f>
        <v>2686406.173828125</v>
      </c>
      <c r="M232" s="90">
        <f>IF(K232/1048576 &gt;1,K232/1048576," ")</f>
        <v>2623.4435291290283</v>
      </c>
      <c r="N232" s="91">
        <f>IF(K232&gt;999999999,K232/1073741824," ")</f>
        <v>2.5619565714150667</v>
      </c>
      <c r="O232" s="194" t="s">
        <v>26584</v>
      </c>
      <c r="P232" s="197" t="s">
        <v>29078</v>
      </c>
      <c r="Q232" s="89"/>
    </row>
    <row r="233" spans="1:17" ht="20.100000000000001" customHeight="1" x14ac:dyDescent="0.3">
      <c r="A233" s="218"/>
      <c r="B233" s="9">
        <v>223</v>
      </c>
      <c r="C233" s="102" t="s">
        <v>39149</v>
      </c>
      <c r="D233" s="161" t="s">
        <v>6471</v>
      </c>
      <c r="E233" s="36" t="s">
        <v>17008</v>
      </c>
      <c r="F233" s="99">
        <v>5.4</v>
      </c>
      <c r="G233" s="99"/>
      <c r="H233" s="101" t="s">
        <v>5981</v>
      </c>
      <c r="I233" s="101">
        <v>1961</v>
      </c>
      <c r="J233" s="101"/>
      <c r="K233" s="90">
        <v>2965757959</v>
      </c>
      <c r="L233" s="90">
        <f>IF(K233/1024 &gt;1,K233/1024," ")</f>
        <v>2896248.0068359375</v>
      </c>
      <c r="M233" s="90">
        <f>IF(K233/1048576 &gt;1,K233/1048576," ")</f>
        <v>2828.3671941757202</v>
      </c>
      <c r="N233" s="91">
        <f>IF(K233&gt;999999999,K233/1073741824," ")</f>
        <v>2.7620773380622268</v>
      </c>
      <c r="O233" s="194" t="s">
        <v>26584</v>
      </c>
      <c r="P233" s="197" t="s">
        <v>29166</v>
      </c>
    </row>
    <row r="234" spans="1:17" ht="20.100000000000001" customHeight="1" x14ac:dyDescent="0.3">
      <c r="A234" s="218"/>
      <c r="B234" s="9">
        <v>224</v>
      </c>
      <c r="C234" s="7" t="s">
        <v>39010</v>
      </c>
      <c r="D234" s="159" t="s">
        <v>2636</v>
      </c>
      <c r="E234" s="36" t="s">
        <v>17029</v>
      </c>
      <c r="F234" s="104">
        <v>5.8</v>
      </c>
      <c r="G234" s="94"/>
      <c r="H234" s="94" t="s">
        <v>3742</v>
      </c>
      <c r="I234" s="101">
        <v>1968</v>
      </c>
      <c r="J234" s="101"/>
      <c r="K234" s="90">
        <v>1479567360</v>
      </c>
      <c r="L234" s="90">
        <f>IF(K234/1024 &gt;1,K234/1024," ")</f>
        <v>1444890</v>
      </c>
      <c r="M234" s="90">
        <f>IF(K234/1048576 &gt;1,K234/1048576," ")</f>
        <v>1411.025390625</v>
      </c>
      <c r="N234" s="91">
        <f>IF(K234&gt;999999999,K234/1073741824," ")</f>
        <v>1.3779544830322266</v>
      </c>
      <c r="O234" s="194" t="s">
        <v>26584</v>
      </c>
      <c r="P234" s="197" t="s">
        <v>29203</v>
      </c>
    </row>
    <row r="235" spans="1:17" ht="20.100000000000001" customHeight="1" x14ac:dyDescent="0.3">
      <c r="A235" s="218"/>
      <c r="B235" s="9">
        <v>225</v>
      </c>
      <c r="C235" s="109" t="s">
        <v>39150</v>
      </c>
      <c r="D235" s="159" t="s">
        <v>3682</v>
      </c>
      <c r="E235" s="36" t="s">
        <v>17066</v>
      </c>
      <c r="F235" s="104">
        <v>4.2</v>
      </c>
      <c r="G235" s="101" t="s">
        <v>704</v>
      </c>
      <c r="H235" s="101" t="s">
        <v>3743</v>
      </c>
      <c r="I235" s="101">
        <v>2005</v>
      </c>
      <c r="J235" s="101"/>
      <c r="K235" s="90">
        <v>2140023488</v>
      </c>
      <c r="L235" s="90">
        <f>IF(K235/1024 &gt;1,K235/1024," ")</f>
        <v>2089866.6875</v>
      </c>
      <c r="M235" s="90">
        <f>IF(K235/1048576 &gt;1,K235/1048576," ")</f>
        <v>2040.8854370117188</v>
      </c>
      <c r="N235" s="91">
        <f>IF(K235&gt;999999999,K235/1073741824," ")</f>
        <v>1.9930521845817566</v>
      </c>
      <c r="O235" s="194" t="s">
        <v>26584</v>
      </c>
      <c r="P235" s="197" t="s">
        <v>29268</v>
      </c>
    </row>
    <row r="236" spans="1:17" ht="20.100000000000001" customHeight="1" x14ac:dyDescent="0.3">
      <c r="A236" s="218"/>
      <c r="B236" s="9">
        <v>226</v>
      </c>
      <c r="C236" s="102" t="s">
        <v>42197</v>
      </c>
      <c r="D236" s="159" t="s">
        <v>2897</v>
      </c>
      <c r="E236" s="36" t="s">
        <v>17127</v>
      </c>
      <c r="F236" s="104">
        <v>5.6</v>
      </c>
      <c r="G236" s="101" t="s">
        <v>704</v>
      </c>
      <c r="H236" s="101" t="s">
        <v>3745</v>
      </c>
      <c r="I236" s="101">
        <v>2011</v>
      </c>
      <c r="J236" s="101"/>
      <c r="K236" s="108">
        <v>3203645359</v>
      </c>
      <c r="L236" s="90">
        <f>IF(K236/1024 &gt;1,K236/1024," ")</f>
        <v>3128559.9208984375</v>
      </c>
      <c r="M236" s="90">
        <f>IF(K236/1048576 &gt;1,K236/1048576," ")</f>
        <v>3055.2342977523804</v>
      </c>
      <c r="N236" s="91">
        <f>IF(K236&gt;999999999,K236/1073741824," ")</f>
        <v>2.983627243898809</v>
      </c>
      <c r="O236" s="194" t="s">
        <v>29367</v>
      </c>
      <c r="P236" s="197" t="s">
        <v>29368</v>
      </c>
    </row>
    <row r="237" spans="1:17" ht="20.100000000000001" customHeight="1" x14ac:dyDescent="0.3">
      <c r="A237" s="218"/>
      <c r="B237" s="9">
        <v>227</v>
      </c>
      <c r="C237" s="109" t="s">
        <v>39151</v>
      </c>
      <c r="D237" s="159" t="s">
        <v>3505</v>
      </c>
      <c r="E237" s="36" t="s">
        <v>17138</v>
      </c>
      <c r="F237" s="104">
        <v>6.9</v>
      </c>
      <c r="G237" s="101" t="s">
        <v>704</v>
      </c>
      <c r="H237" s="101" t="s">
        <v>3745</v>
      </c>
      <c r="I237" s="101">
        <v>1971</v>
      </c>
      <c r="J237" s="101"/>
      <c r="K237" s="90">
        <v>2803147112</v>
      </c>
      <c r="L237" s="90">
        <f>IF(K237/1024 &gt;1,K237/1024," ")</f>
        <v>2737448.3515625</v>
      </c>
      <c r="M237" s="90">
        <f>IF(K237/1048576 &gt;1,K237/1048576," ")</f>
        <v>2673.2894058227539</v>
      </c>
      <c r="N237" s="91">
        <f>IF(K237&gt;999999999,K237/1073741824," ")</f>
        <v>2.6106341853737831</v>
      </c>
      <c r="O237" s="194" t="s">
        <v>29386</v>
      </c>
      <c r="P237" s="197" t="s">
        <v>29387</v>
      </c>
    </row>
    <row r="238" spans="1:17" ht="20.100000000000001" customHeight="1" x14ac:dyDescent="0.3">
      <c r="A238" s="218"/>
      <c r="B238" s="9">
        <v>228</v>
      </c>
      <c r="C238" s="7" t="s">
        <v>39152</v>
      </c>
      <c r="D238" s="159" t="s">
        <v>2652</v>
      </c>
      <c r="E238" s="36" t="s">
        <v>17144</v>
      </c>
      <c r="F238" s="104">
        <v>5.9</v>
      </c>
      <c r="G238" s="13" t="s">
        <v>704</v>
      </c>
      <c r="H238" s="13" t="s">
        <v>5878</v>
      </c>
      <c r="I238" s="101">
        <v>1962</v>
      </c>
      <c r="J238" s="101"/>
      <c r="K238" s="73">
        <v>2553958400</v>
      </c>
      <c r="L238" s="90">
        <f>IF(K238/1024 &gt;1,K238/1024," ")</f>
        <v>2494100</v>
      </c>
      <c r="M238" s="90">
        <f>IF(K238/1048576 &gt;1,K238/1048576," ")</f>
        <v>2435.64453125</v>
      </c>
      <c r="N238" s="91">
        <f>IF(K238&gt;999999999,K238/1073741824," ")</f>
        <v>2.3785591125488281</v>
      </c>
      <c r="O238" s="194" t="s">
        <v>17759</v>
      </c>
      <c r="P238" s="197" t="s">
        <v>29397</v>
      </c>
    </row>
    <row r="239" spans="1:17" ht="20.100000000000001" customHeight="1" x14ac:dyDescent="0.3">
      <c r="A239" s="218"/>
      <c r="B239" s="9">
        <v>229</v>
      </c>
      <c r="C239" s="102" t="s">
        <v>39153</v>
      </c>
      <c r="D239" s="159" t="s">
        <v>3697</v>
      </c>
      <c r="E239" s="36" t="s">
        <v>17145</v>
      </c>
      <c r="F239" s="104">
        <v>3.9</v>
      </c>
      <c r="G239" s="104" t="s">
        <v>704</v>
      </c>
      <c r="H239" s="101" t="s">
        <v>3776</v>
      </c>
      <c r="I239" s="101">
        <v>1996</v>
      </c>
      <c r="J239" s="101"/>
      <c r="K239" s="90">
        <v>1906977540</v>
      </c>
      <c r="L239" s="90">
        <f>IF(K239/1024 &gt;1,K239/1024," ")</f>
        <v>1862282.75390625</v>
      </c>
      <c r="M239" s="90">
        <f>IF(K239/1048576 &gt;1,K239/1048576," ")</f>
        <v>1818.6355018615723</v>
      </c>
      <c r="N239" s="91">
        <f>IF(K239&gt;999999999,K239/1073741824," ")</f>
        <v>1.7760112322866917</v>
      </c>
      <c r="O239" s="194" t="s">
        <v>29398</v>
      </c>
      <c r="P239" s="197" t="s">
        <v>29399</v>
      </c>
    </row>
    <row r="240" spans="1:17" ht="20.100000000000001" customHeight="1" x14ac:dyDescent="0.3">
      <c r="A240" s="218"/>
      <c r="B240" s="9">
        <v>230</v>
      </c>
      <c r="C240" s="7" t="s">
        <v>39154</v>
      </c>
      <c r="D240" s="159" t="s">
        <v>1401</v>
      </c>
      <c r="E240" s="36" t="s">
        <v>17168</v>
      </c>
      <c r="F240" s="104">
        <v>5</v>
      </c>
      <c r="G240" s="13" t="s">
        <v>704</v>
      </c>
      <c r="H240" s="13" t="s">
        <v>5981</v>
      </c>
      <c r="I240" s="94">
        <v>1997</v>
      </c>
      <c r="J240" s="94"/>
      <c r="K240" s="73">
        <v>3606847488</v>
      </c>
      <c r="L240" s="90">
        <f>IF(K240/1024 &gt;1,K240/1024," ")</f>
        <v>3522312</v>
      </c>
      <c r="M240" s="90">
        <f>IF(K240/1048576 &gt;1,K240/1048576," ")</f>
        <v>3439.7578125</v>
      </c>
      <c r="N240" s="91">
        <f>IF(K240&gt;999999999,K240/1073741824," ")</f>
        <v>3.3591384887695313</v>
      </c>
      <c r="O240" s="194" t="s">
        <v>29435</v>
      </c>
      <c r="P240" s="197" t="s">
        <v>29436</v>
      </c>
    </row>
    <row r="241" spans="1:16" ht="20.100000000000001" customHeight="1" x14ac:dyDescent="0.3">
      <c r="A241" s="218"/>
      <c r="B241" s="9">
        <v>231</v>
      </c>
      <c r="C241" s="109" t="s">
        <v>39155</v>
      </c>
      <c r="D241" s="159" t="s">
        <v>2969</v>
      </c>
      <c r="E241" s="36" t="s">
        <v>17188</v>
      </c>
      <c r="F241" s="104">
        <v>5.2</v>
      </c>
      <c r="G241" s="101" t="s">
        <v>704</v>
      </c>
      <c r="H241" s="101" t="s">
        <v>3744</v>
      </c>
      <c r="I241" s="101">
        <v>2012</v>
      </c>
      <c r="J241" s="101"/>
      <c r="K241" s="90">
        <v>4288616144</v>
      </c>
      <c r="L241" s="90">
        <f>IF(K241/1024 &gt;1,K241/1024," ")</f>
        <v>4188101.703125</v>
      </c>
      <c r="M241" s="90">
        <f>IF(K241/1048576 &gt;1,K241/1048576," ")</f>
        <v>4089.9430694580078</v>
      </c>
      <c r="N241" s="91">
        <f>IF(K241&gt;999999999,K241/1073741824," ")</f>
        <v>3.9940850287675858</v>
      </c>
      <c r="O241" s="194" t="s">
        <v>29468</v>
      </c>
      <c r="P241" s="197" t="s">
        <v>29469</v>
      </c>
    </row>
    <row r="242" spans="1:16" ht="20.100000000000001" customHeight="1" x14ac:dyDescent="0.3">
      <c r="A242" s="218"/>
      <c r="B242" s="9">
        <v>232</v>
      </c>
      <c r="C242" s="12" t="s">
        <v>39156</v>
      </c>
      <c r="D242" s="159" t="s">
        <v>698</v>
      </c>
      <c r="E242" s="36" t="s">
        <v>17227</v>
      </c>
      <c r="F242" s="104">
        <v>3.8</v>
      </c>
      <c r="G242" s="13" t="s">
        <v>704</v>
      </c>
      <c r="H242" s="13" t="s">
        <v>8298</v>
      </c>
      <c r="I242" s="94">
        <v>2009</v>
      </c>
      <c r="J242" s="94"/>
      <c r="K242" s="73">
        <v>2445971456</v>
      </c>
      <c r="L242" s="90">
        <f>IF(K242/1024 &gt;1,K242/1024," ")</f>
        <v>2388644</v>
      </c>
      <c r="M242" s="90">
        <f>IF(K242/1048576 &gt;1,K242/1048576," ")</f>
        <v>2332.66015625</v>
      </c>
      <c r="N242" s="91">
        <f>IF(K242&gt;999999999,K242/1073741824," ")</f>
        <v>2.2779884338378906</v>
      </c>
      <c r="O242" s="194" t="s">
        <v>29535</v>
      </c>
      <c r="P242" s="197" t="s">
        <v>29536</v>
      </c>
    </row>
    <row r="243" spans="1:16" ht="20.100000000000001" customHeight="1" x14ac:dyDescent="0.3">
      <c r="A243" s="218"/>
      <c r="B243" s="9">
        <v>233</v>
      </c>
      <c r="C243" s="20" t="s">
        <v>39157</v>
      </c>
      <c r="D243" s="157" t="s">
        <v>8363</v>
      </c>
      <c r="E243" s="36" t="s">
        <v>17245</v>
      </c>
      <c r="F243" s="81">
        <v>5.3</v>
      </c>
      <c r="G243" s="13" t="s">
        <v>704</v>
      </c>
      <c r="H243" s="13" t="s">
        <v>5877</v>
      </c>
      <c r="I243" s="79">
        <v>1994</v>
      </c>
      <c r="J243" s="79"/>
      <c r="K243" s="73">
        <v>754200576</v>
      </c>
      <c r="L243" s="90">
        <f>IF(K243/1024 &gt;1,K243/1024," ")</f>
        <v>736524</v>
      </c>
      <c r="M243" s="90">
        <f>IF(K243/1048576 &gt;1,K243/1048576," ")</f>
        <v>719.26171875</v>
      </c>
      <c r="N243" s="91" t="str">
        <f>IF(K243&gt;999999999,K243/1073741824," ")</f>
        <v xml:space="preserve"> </v>
      </c>
      <c r="O243" s="194" t="s">
        <v>29567</v>
      </c>
      <c r="P243" s="197" t="s">
        <v>29568</v>
      </c>
    </row>
    <row r="244" spans="1:16" ht="20.100000000000001" customHeight="1" x14ac:dyDescent="0.3">
      <c r="A244" s="218"/>
      <c r="B244" s="9">
        <v>234</v>
      </c>
      <c r="C244" s="109" t="s">
        <v>39158</v>
      </c>
      <c r="D244" s="159" t="s">
        <v>3994</v>
      </c>
      <c r="E244" s="36" t="s">
        <v>17257</v>
      </c>
      <c r="F244" s="104">
        <v>6.1</v>
      </c>
      <c r="G244" s="101" t="s">
        <v>704</v>
      </c>
      <c r="H244" s="101" t="s">
        <v>3740</v>
      </c>
      <c r="I244" s="101">
        <v>2004</v>
      </c>
      <c r="J244" s="101"/>
      <c r="K244" s="90">
        <v>4681012825</v>
      </c>
      <c r="L244" s="90">
        <f>IF(K244/1024 &gt;1,K244/1024," ")</f>
        <v>4571301.5869140625</v>
      </c>
      <c r="M244" s="90">
        <f>IF(K244/1048576 &gt;1,K244/1048576," ")</f>
        <v>4464.1617059707642</v>
      </c>
      <c r="N244" s="91">
        <f>IF(K244&gt;999999999,K244/1073741824," ")</f>
        <v>4.3595329159870744</v>
      </c>
      <c r="O244" s="194" t="s">
        <v>29586</v>
      </c>
      <c r="P244" s="197" t="s">
        <v>29587</v>
      </c>
    </row>
    <row r="245" spans="1:16" ht="20.100000000000001" customHeight="1" x14ac:dyDescent="0.3">
      <c r="A245" s="218"/>
      <c r="B245" s="9">
        <v>235</v>
      </c>
      <c r="C245" s="102" t="s">
        <v>2755</v>
      </c>
      <c r="D245" s="159" t="s">
        <v>2754</v>
      </c>
      <c r="E245" s="36" t="s">
        <v>17339</v>
      </c>
      <c r="F245" s="104">
        <v>6.7</v>
      </c>
      <c r="G245" s="13" t="s">
        <v>704</v>
      </c>
      <c r="H245" s="13" t="s">
        <v>5878</v>
      </c>
      <c r="I245" s="101">
        <v>1959</v>
      </c>
      <c r="J245" s="101"/>
      <c r="K245" s="73">
        <v>4338607107</v>
      </c>
      <c r="L245" s="90">
        <f>IF(K245/1024 &gt;1,K245/1024," ")</f>
        <v>4236921.0029296875</v>
      </c>
      <c r="M245" s="90">
        <f>IF(K245/1048576 &gt;1,K245/1048576," ")</f>
        <v>4137.6181669235229</v>
      </c>
      <c r="N245" s="91">
        <f>IF(K245&gt;999999999,K245/1073741824," ")</f>
        <v>4.0406427411362529</v>
      </c>
      <c r="O245" s="194" t="s">
        <v>29731</v>
      </c>
      <c r="P245" s="197" t="s">
        <v>29732</v>
      </c>
    </row>
    <row r="246" spans="1:16" ht="20.100000000000001" customHeight="1" x14ac:dyDescent="0.3">
      <c r="A246" s="218"/>
      <c r="B246" s="9">
        <v>236</v>
      </c>
      <c r="C246" s="102" t="s">
        <v>39160</v>
      </c>
      <c r="D246" s="159" t="s">
        <v>2675</v>
      </c>
      <c r="E246" s="36" t="s">
        <v>17341</v>
      </c>
      <c r="F246" s="104">
        <v>4.5</v>
      </c>
      <c r="G246" s="121" t="s">
        <v>704</v>
      </c>
      <c r="H246" s="121" t="s">
        <v>3745</v>
      </c>
      <c r="I246" s="101">
        <v>2008</v>
      </c>
      <c r="J246" s="101"/>
      <c r="K246" s="90">
        <v>2647260476</v>
      </c>
      <c r="L246" s="90">
        <f>IF(K246/1024 &gt;1,K246/1024," ")</f>
        <v>2585215.30859375</v>
      </c>
      <c r="M246" s="90">
        <f>IF(K246/1048576 &gt;1,K246/1048576," ")</f>
        <v>2524.624324798584</v>
      </c>
      <c r="N246" s="91">
        <f>IF(K246&gt;999999999,K246/1073741824," ")</f>
        <v>2.4654534421861172</v>
      </c>
      <c r="O246" s="194" t="s">
        <v>29735</v>
      </c>
      <c r="P246" s="197" t="s">
        <v>29736</v>
      </c>
    </row>
    <row r="247" spans="1:16" ht="20.100000000000001" customHeight="1" x14ac:dyDescent="0.3">
      <c r="A247" s="218"/>
      <c r="B247" s="9">
        <v>237</v>
      </c>
      <c r="C247" s="7" t="s">
        <v>39159</v>
      </c>
      <c r="D247" s="159" t="s">
        <v>2942</v>
      </c>
      <c r="E247" s="36" t="s">
        <v>17340</v>
      </c>
      <c r="F247" s="104">
        <v>4.3</v>
      </c>
      <c r="G247" s="101" t="s">
        <v>704</v>
      </c>
      <c r="H247" s="105" t="s">
        <v>3740</v>
      </c>
      <c r="I247" s="94">
        <v>2012</v>
      </c>
      <c r="J247" s="94"/>
      <c r="K247" s="90">
        <v>4808808932</v>
      </c>
      <c r="L247" s="90">
        <f>IF(K247/1024 &gt;1,K247/1024," ")</f>
        <v>4696102.47265625</v>
      </c>
      <c r="M247" s="90">
        <f>IF(K247/1048576 &gt;1,K247/1048576," ")</f>
        <v>4586.0375709533691</v>
      </c>
      <c r="N247" s="91">
        <f>IF(K247&gt;999999999,K247/1073741824," ")</f>
        <v>4.4785523153841496</v>
      </c>
      <c r="O247" s="194" t="s">
        <v>29733</v>
      </c>
      <c r="P247" s="197" t="s">
        <v>29734</v>
      </c>
    </row>
    <row r="248" spans="1:16" ht="20.100000000000001" customHeight="1" x14ac:dyDescent="0.3">
      <c r="A248" s="218"/>
      <c r="B248" s="9">
        <v>238</v>
      </c>
      <c r="C248" s="112" t="s">
        <v>39162</v>
      </c>
      <c r="D248" s="176" t="s">
        <v>7129</v>
      </c>
      <c r="E248" s="36" t="s">
        <v>17352</v>
      </c>
      <c r="F248" s="99">
        <v>4.5999999999999996</v>
      </c>
      <c r="G248" s="99"/>
      <c r="H248" s="105" t="s">
        <v>3937</v>
      </c>
      <c r="I248" s="101">
        <v>2009</v>
      </c>
      <c r="J248" s="101"/>
      <c r="K248" s="90">
        <v>1763696781</v>
      </c>
      <c r="L248" s="90">
        <f>IF(K248/1024 &gt;1,K248/1024," ")</f>
        <v>1722360.1376953125</v>
      </c>
      <c r="M248" s="90">
        <f>IF(K248/1048576 &gt;1,K248/1048576," ")</f>
        <v>1681.9923219680786</v>
      </c>
      <c r="N248" s="91">
        <f>IF(K248&gt;999999999,K248/1073741824," ")</f>
        <v>1.6425706269219518</v>
      </c>
      <c r="O248" s="194" t="s">
        <v>29753</v>
      </c>
      <c r="P248" s="197" t="s">
        <v>29754</v>
      </c>
    </row>
    <row r="249" spans="1:16" ht="20.100000000000001" customHeight="1" x14ac:dyDescent="0.3">
      <c r="A249" s="218"/>
      <c r="B249" s="9">
        <v>239</v>
      </c>
      <c r="C249" s="107" t="s">
        <v>39161</v>
      </c>
      <c r="D249" s="161" t="s">
        <v>6426</v>
      </c>
      <c r="E249" s="36" t="s">
        <v>17351</v>
      </c>
      <c r="F249" s="99">
        <v>4.5</v>
      </c>
      <c r="G249" s="99"/>
      <c r="H249" s="101" t="s">
        <v>5878</v>
      </c>
      <c r="I249" s="101">
        <v>2011</v>
      </c>
      <c r="J249" s="101"/>
      <c r="K249" s="90">
        <v>2775830918</v>
      </c>
      <c r="L249" s="90">
        <f>IF(K249/1024 &gt;1,K249/1024," ")</f>
        <v>2710772.380859375</v>
      </c>
      <c r="M249" s="90">
        <f>IF(K249/1048576 &gt;1,K249/1048576," ")</f>
        <v>2647.2386531829834</v>
      </c>
      <c r="N249" s="91">
        <f>IF(K249&gt;999999999,K249/1073741824," ")</f>
        <v>2.5851939972490072</v>
      </c>
      <c r="O249" s="194" t="s">
        <v>29751</v>
      </c>
      <c r="P249" s="197" t="s">
        <v>29752</v>
      </c>
    </row>
    <row r="250" spans="1:16" ht="20.100000000000001" customHeight="1" x14ac:dyDescent="0.3">
      <c r="A250" s="218"/>
      <c r="B250" s="9">
        <v>240</v>
      </c>
      <c r="C250" s="20" t="s">
        <v>42424</v>
      </c>
      <c r="D250" s="178" t="s">
        <v>8948</v>
      </c>
      <c r="E250" s="36" t="s">
        <v>17393</v>
      </c>
      <c r="F250" s="81">
        <v>6.4</v>
      </c>
      <c r="G250" s="13"/>
      <c r="H250" s="13" t="s">
        <v>3757</v>
      </c>
      <c r="I250" s="79">
        <v>2019</v>
      </c>
      <c r="J250" s="79"/>
      <c r="K250" s="73">
        <v>5739450368</v>
      </c>
      <c r="L250" s="90">
        <f>IF(K250/1024 &gt;1,K250/1024," ")</f>
        <v>5604932</v>
      </c>
      <c r="M250" s="90">
        <f>IF(K250/1048576 &gt;1,K250/1048576," ")</f>
        <v>5473.56640625</v>
      </c>
      <c r="N250" s="91">
        <f>IF(K250&gt;999999999,K250/1073741824," ")</f>
        <v>5.3452796936035156</v>
      </c>
      <c r="O250" s="194" t="s">
        <v>29826</v>
      </c>
      <c r="P250" s="197" t="s">
        <v>29827</v>
      </c>
    </row>
    <row r="251" spans="1:16" ht="20.100000000000001" customHeight="1" x14ac:dyDescent="0.3">
      <c r="A251" s="218"/>
      <c r="B251" s="9">
        <v>241</v>
      </c>
      <c r="C251" s="109" t="s">
        <v>42425</v>
      </c>
      <c r="D251" s="159" t="s">
        <v>3292</v>
      </c>
      <c r="E251" s="36" t="s">
        <v>17394</v>
      </c>
      <c r="F251" s="104">
        <v>5.2</v>
      </c>
      <c r="G251" s="101" t="s">
        <v>704</v>
      </c>
      <c r="H251" s="101" t="s">
        <v>3924</v>
      </c>
      <c r="I251" s="101">
        <v>1996</v>
      </c>
      <c r="J251" s="101"/>
      <c r="K251" s="90">
        <v>4667703210</v>
      </c>
      <c r="L251" s="90">
        <f>IF(K251/1024 &gt;1,K251/1024," ")</f>
        <v>4558303.916015625</v>
      </c>
      <c r="M251" s="90">
        <f>IF(K251/1048576 &gt;1,K251/1048576," ")</f>
        <v>4451.4686679840088</v>
      </c>
      <c r="N251" s="91">
        <f>IF(K251&gt;999999999,K251/1073741824," ")</f>
        <v>4.3471373710781336</v>
      </c>
      <c r="O251" s="194" t="s">
        <v>29828</v>
      </c>
      <c r="P251" s="197" t="s">
        <v>29829</v>
      </c>
    </row>
    <row r="252" spans="1:16" ht="20.100000000000001" customHeight="1" x14ac:dyDescent="0.3">
      <c r="A252" s="218"/>
      <c r="B252" s="9">
        <v>242</v>
      </c>
      <c r="C252" s="107" t="s">
        <v>39163</v>
      </c>
      <c r="D252" s="160" t="s">
        <v>3838</v>
      </c>
      <c r="E252" s="36" t="s">
        <v>17503</v>
      </c>
      <c r="F252" s="104">
        <v>4.5999999999999996</v>
      </c>
      <c r="G252" s="101" t="s">
        <v>704</v>
      </c>
      <c r="H252" s="101" t="s">
        <v>3813</v>
      </c>
      <c r="I252" s="101">
        <v>2013</v>
      </c>
      <c r="J252" s="101"/>
      <c r="K252" s="90">
        <v>5273179439</v>
      </c>
      <c r="L252" s="90">
        <f>IF(K252/1024 &gt;1,K252/1024," ")</f>
        <v>5149589.2958984375</v>
      </c>
      <c r="M252" s="90">
        <f>IF(K252/1048576 &gt;1,K252/1048576," ")</f>
        <v>5028.8957967758179</v>
      </c>
      <c r="N252" s="91">
        <f>IF(K252&gt;999999999,K252/1073741824," ")</f>
        <v>4.9110310515388846</v>
      </c>
      <c r="O252" s="194" t="s">
        <v>30011</v>
      </c>
      <c r="P252" s="197" t="s">
        <v>30012</v>
      </c>
    </row>
    <row r="253" spans="1:16" ht="20.100000000000001" customHeight="1" x14ac:dyDescent="0.3">
      <c r="A253" s="218"/>
      <c r="B253" s="9">
        <v>243</v>
      </c>
      <c r="C253" s="111" t="s">
        <v>39164</v>
      </c>
      <c r="D253" s="174" t="s">
        <v>7041</v>
      </c>
      <c r="E253" s="36" t="s">
        <v>17504</v>
      </c>
      <c r="F253" s="99">
        <v>4.8</v>
      </c>
      <c r="G253" s="99"/>
      <c r="H253" s="105" t="s">
        <v>5878</v>
      </c>
      <c r="I253" s="101">
        <v>2016</v>
      </c>
      <c r="J253" s="101"/>
      <c r="K253" s="90">
        <v>4324495341</v>
      </c>
      <c r="L253" s="90">
        <f>IF(K253/1024 &gt;1,K253/1024," ")</f>
        <v>4223139.9814453125</v>
      </c>
      <c r="M253" s="90">
        <f>IF(K253/1048576 &gt;1,K253/1048576," ")</f>
        <v>4124.160138130188</v>
      </c>
      <c r="N253" s="91">
        <f>IF(K253&gt;999999999,K253/1073741824," ")</f>
        <v>4.0275001348927617</v>
      </c>
      <c r="O253" s="194" t="s">
        <v>30013</v>
      </c>
      <c r="P253" s="197" t="s">
        <v>30014</v>
      </c>
    </row>
    <row r="254" spans="1:16" ht="20.100000000000001" customHeight="1" x14ac:dyDescent="0.3">
      <c r="A254" s="218"/>
      <c r="B254" s="9">
        <v>244</v>
      </c>
      <c r="C254" s="20" t="s">
        <v>39165</v>
      </c>
      <c r="D254" s="181" t="s">
        <v>8334</v>
      </c>
      <c r="E254" s="36" t="s">
        <v>17514</v>
      </c>
      <c r="F254" s="81">
        <v>5.5</v>
      </c>
      <c r="G254" s="13" t="s">
        <v>704</v>
      </c>
      <c r="H254" s="13" t="s">
        <v>5979</v>
      </c>
      <c r="I254" s="79">
        <v>2017</v>
      </c>
      <c r="J254" s="79"/>
      <c r="K254" s="73">
        <v>4458823680</v>
      </c>
      <c r="L254" s="90">
        <f>IF(K254/1024 &gt;1,K254/1024," ")</f>
        <v>4354320</v>
      </c>
      <c r="M254" s="90">
        <f>IF(K254/1048576 &gt;1,K254/1048576," ")</f>
        <v>4252.265625</v>
      </c>
      <c r="N254" s="91">
        <f>IF(K254&gt;999999999,K254/1073741824," ")</f>
        <v>4.1526031494140625</v>
      </c>
      <c r="O254" s="194" t="s">
        <v>30033</v>
      </c>
      <c r="P254" s="197" t="s">
        <v>30034</v>
      </c>
    </row>
    <row r="255" spans="1:16" ht="20.100000000000001" customHeight="1" x14ac:dyDescent="0.3">
      <c r="A255" s="218"/>
      <c r="B255" s="9">
        <v>245</v>
      </c>
      <c r="L255" s="90" t="str">
        <f t="shared" ref="L255:L314" si="0">IF(K255/1024 &gt;1,K255/1024," ")</f>
        <v xml:space="preserve"> </v>
      </c>
      <c r="M255" s="90" t="str">
        <f t="shared" ref="M255:M314" si="1">IF(K255/1048576 &gt;1,K255/1048576," ")</f>
        <v xml:space="preserve"> </v>
      </c>
      <c r="N255" s="91" t="str">
        <f t="shared" ref="N255:N314" si="2">IF(K255&gt;999999999,K255/1073741824," ")</f>
        <v xml:space="preserve"> </v>
      </c>
    </row>
    <row r="256" spans="1:16" ht="20.100000000000001" customHeight="1" x14ac:dyDescent="0.3">
      <c r="A256" s="218"/>
      <c r="B256" s="9">
        <v>246</v>
      </c>
      <c r="L256" s="90" t="str">
        <f t="shared" si="0"/>
        <v xml:space="preserve"> </v>
      </c>
      <c r="M256" s="90" t="str">
        <f t="shared" si="1"/>
        <v xml:space="preserve"> </v>
      </c>
      <c r="N256" s="91" t="str">
        <f t="shared" si="2"/>
        <v xml:space="preserve"> </v>
      </c>
    </row>
    <row r="257" spans="1:14" ht="20.100000000000001" customHeight="1" x14ac:dyDescent="0.3">
      <c r="A257" s="218"/>
      <c r="B257" s="9">
        <v>247</v>
      </c>
      <c r="L257" s="90" t="str">
        <f t="shared" si="0"/>
        <v xml:space="preserve"> </v>
      </c>
      <c r="M257" s="90" t="str">
        <f t="shared" si="1"/>
        <v xml:space="preserve"> </v>
      </c>
      <c r="N257" s="91" t="str">
        <f t="shared" si="2"/>
        <v xml:space="preserve"> </v>
      </c>
    </row>
    <row r="258" spans="1:14" ht="20.100000000000001" customHeight="1" x14ac:dyDescent="0.3">
      <c r="A258" s="218"/>
      <c r="B258" s="9">
        <v>248</v>
      </c>
      <c r="L258" s="90" t="str">
        <f t="shared" si="0"/>
        <v xml:space="preserve"> </v>
      </c>
      <c r="M258" s="90" t="str">
        <f t="shared" si="1"/>
        <v xml:space="preserve"> </v>
      </c>
      <c r="N258" s="91" t="str">
        <f t="shared" si="2"/>
        <v xml:space="preserve"> </v>
      </c>
    </row>
    <row r="259" spans="1:14" ht="20.100000000000001" customHeight="1" x14ac:dyDescent="0.3">
      <c r="A259" s="218"/>
      <c r="B259" s="9">
        <v>249</v>
      </c>
      <c r="L259" s="90" t="str">
        <f t="shared" si="0"/>
        <v xml:space="preserve"> </v>
      </c>
      <c r="M259" s="90" t="str">
        <f t="shared" si="1"/>
        <v xml:space="preserve"> </v>
      </c>
      <c r="N259" s="91" t="str">
        <f t="shared" si="2"/>
        <v xml:space="preserve"> </v>
      </c>
    </row>
    <row r="260" spans="1:14" ht="20.100000000000001" customHeight="1" x14ac:dyDescent="0.3">
      <c r="A260" s="218"/>
      <c r="B260" s="9">
        <v>250</v>
      </c>
      <c r="L260" s="90" t="str">
        <f t="shared" si="0"/>
        <v xml:space="preserve"> </v>
      </c>
      <c r="M260" s="90" t="str">
        <f t="shared" si="1"/>
        <v xml:space="preserve"> </v>
      </c>
      <c r="N260" s="91" t="str">
        <f t="shared" si="2"/>
        <v xml:space="preserve"> </v>
      </c>
    </row>
    <row r="261" spans="1:14" ht="20.100000000000001" customHeight="1" x14ac:dyDescent="0.3">
      <c r="A261" s="218"/>
      <c r="B261" s="9">
        <v>251</v>
      </c>
      <c r="L261" s="90" t="str">
        <f t="shared" si="0"/>
        <v xml:space="preserve"> </v>
      </c>
      <c r="M261" s="90" t="str">
        <f t="shared" si="1"/>
        <v xml:space="preserve"> </v>
      </c>
      <c r="N261" s="91" t="str">
        <f t="shared" si="2"/>
        <v xml:space="preserve"> </v>
      </c>
    </row>
    <row r="262" spans="1:14" ht="20.100000000000001" customHeight="1" x14ac:dyDescent="0.3">
      <c r="A262" s="218"/>
      <c r="B262" s="9">
        <v>252</v>
      </c>
      <c r="L262" s="90" t="str">
        <f t="shared" si="0"/>
        <v xml:space="preserve"> </v>
      </c>
      <c r="M262" s="90" t="str">
        <f t="shared" si="1"/>
        <v xml:space="preserve"> </v>
      </c>
      <c r="N262" s="91" t="str">
        <f t="shared" si="2"/>
        <v xml:space="preserve"> </v>
      </c>
    </row>
    <row r="263" spans="1:14" ht="20.100000000000001" customHeight="1" x14ac:dyDescent="0.3">
      <c r="A263" s="218"/>
      <c r="B263" s="9">
        <v>253</v>
      </c>
      <c r="L263" s="90" t="str">
        <f t="shared" si="0"/>
        <v xml:space="preserve"> </v>
      </c>
      <c r="M263" s="90" t="str">
        <f t="shared" si="1"/>
        <v xml:space="preserve"> </v>
      </c>
      <c r="N263" s="91" t="str">
        <f t="shared" si="2"/>
        <v xml:space="preserve"> </v>
      </c>
    </row>
    <row r="264" spans="1:14" ht="20.100000000000001" customHeight="1" x14ac:dyDescent="0.3">
      <c r="A264" s="218"/>
      <c r="B264" s="9">
        <v>254</v>
      </c>
      <c r="L264" s="90" t="str">
        <f t="shared" si="0"/>
        <v xml:space="preserve"> </v>
      </c>
      <c r="M264" s="90" t="str">
        <f t="shared" si="1"/>
        <v xml:space="preserve"> </v>
      </c>
      <c r="N264" s="91" t="str">
        <f t="shared" si="2"/>
        <v xml:space="preserve"> </v>
      </c>
    </row>
    <row r="265" spans="1:14" ht="20.100000000000001" customHeight="1" x14ac:dyDescent="0.3">
      <c r="A265" s="218"/>
      <c r="B265" s="9">
        <v>255</v>
      </c>
      <c r="L265" s="90" t="str">
        <f t="shared" si="0"/>
        <v xml:space="preserve"> </v>
      </c>
      <c r="M265" s="90" t="str">
        <f t="shared" si="1"/>
        <v xml:space="preserve"> </v>
      </c>
      <c r="N265" s="91" t="str">
        <f t="shared" si="2"/>
        <v xml:space="preserve"> </v>
      </c>
    </row>
    <row r="266" spans="1:14" ht="20.100000000000001" customHeight="1" x14ac:dyDescent="0.3">
      <c r="A266" s="218"/>
      <c r="B266" s="9">
        <v>256</v>
      </c>
      <c r="L266" s="90" t="str">
        <f t="shared" si="0"/>
        <v xml:space="preserve"> </v>
      </c>
      <c r="M266" s="90" t="str">
        <f t="shared" si="1"/>
        <v xml:space="preserve"> </v>
      </c>
      <c r="N266" s="91" t="str">
        <f t="shared" si="2"/>
        <v xml:space="preserve"> </v>
      </c>
    </row>
    <row r="267" spans="1:14" ht="20.100000000000001" customHeight="1" x14ac:dyDescent="0.3">
      <c r="A267" s="218"/>
      <c r="B267" s="9">
        <v>257</v>
      </c>
      <c r="L267" s="90" t="str">
        <f t="shared" si="0"/>
        <v xml:space="preserve"> </v>
      </c>
      <c r="M267" s="90" t="str">
        <f t="shared" si="1"/>
        <v xml:space="preserve"> </v>
      </c>
      <c r="N267" s="91" t="str">
        <f t="shared" si="2"/>
        <v xml:space="preserve"> </v>
      </c>
    </row>
    <row r="268" spans="1:14" ht="20.100000000000001" customHeight="1" x14ac:dyDescent="0.3">
      <c r="A268" s="218"/>
      <c r="B268" s="9">
        <v>258</v>
      </c>
      <c r="L268" s="90" t="str">
        <f t="shared" si="0"/>
        <v xml:space="preserve"> </v>
      </c>
      <c r="M268" s="90" t="str">
        <f t="shared" si="1"/>
        <v xml:space="preserve"> </v>
      </c>
      <c r="N268" s="91" t="str">
        <f t="shared" si="2"/>
        <v xml:space="preserve"> </v>
      </c>
    </row>
    <row r="269" spans="1:14" ht="20.100000000000001" customHeight="1" x14ac:dyDescent="0.3">
      <c r="A269" s="218"/>
      <c r="B269" s="9">
        <v>259</v>
      </c>
      <c r="L269" s="90" t="str">
        <f t="shared" si="0"/>
        <v xml:space="preserve"> </v>
      </c>
      <c r="M269" s="90" t="str">
        <f t="shared" si="1"/>
        <v xml:space="preserve"> </v>
      </c>
      <c r="N269" s="91" t="str">
        <f t="shared" si="2"/>
        <v xml:space="preserve"> </v>
      </c>
    </row>
    <row r="270" spans="1:14" ht="20.100000000000001" customHeight="1" x14ac:dyDescent="0.3">
      <c r="A270" s="218"/>
      <c r="B270" s="9">
        <v>260</v>
      </c>
      <c r="L270" s="90" t="str">
        <f t="shared" si="0"/>
        <v xml:space="preserve"> </v>
      </c>
      <c r="M270" s="90" t="str">
        <f t="shared" si="1"/>
        <v xml:space="preserve"> </v>
      </c>
      <c r="N270" s="91" t="str">
        <f t="shared" si="2"/>
        <v xml:space="preserve"> </v>
      </c>
    </row>
    <row r="271" spans="1:14" ht="20.100000000000001" customHeight="1" x14ac:dyDescent="0.3">
      <c r="A271" s="218"/>
      <c r="B271" s="9">
        <v>261</v>
      </c>
      <c r="L271" s="90" t="str">
        <f t="shared" si="0"/>
        <v xml:space="preserve"> </v>
      </c>
      <c r="M271" s="90" t="str">
        <f t="shared" si="1"/>
        <v xml:space="preserve"> </v>
      </c>
      <c r="N271" s="91" t="str">
        <f t="shared" si="2"/>
        <v xml:space="preserve"> </v>
      </c>
    </row>
    <row r="272" spans="1:14" ht="20.100000000000001" customHeight="1" x14ac:dyDescent="0.3">
      <c r="A272" s="218"/>
      <c r="B272" s="9">
        <v>262</v>
      </c>
      <c r="L272" s="90" t="str">
        <f t="shared" si="0"/>
        <v xml:space="preserve"> </v>
      </c>
      <c r="M272" s="90" t="str">
        <f t="shared" si="1"/>
        <v xml:space="preserve"> </v>
      </c>
      <c r="N272" s="91" t="str">
        <f t="shared" si="2"/>
        <v xml:space="preserve"> </v>
      </c>
    </row>
    <row r="273" spans="1:14" ht="20.100000000000001" customHeight="1" x14ac:dyDescent="0.3">
      <c r="A273" s="218"/>
      <c r="B273" s="9">
        <v>263</v>
      </c>
      <c r="L273" s="90" t="str">
        <f t="shared" si="0"/>
        <v xml:space="preserve"> </v>
      </c>
      <c r="M273" s="90" t="str">
        <f t="shared" si="1"/>
        <v xml:space="preserve"> </v>
      </c>
      <c r="N273" s="91" t="str">
        <f t="shared" si="2"/>
        <v xml:space="preserve"> </v>
      </c>
    </row>
    <row r="274" spans="1:14" ht="20.100000000000001" customHeight="1" x14ac:dyDescent="0.3">
      <c r="A274" s="218"/>
      <c r="B274" s="9">
        <v>264</v>
      </c>
      <c r="L274" s="90" t="str">
        <f t="shared" si="0"/>
        <v xml:space="preserve"> </v>
      </c>
      <c r="M274" s="90" t="str">
        <f t="shared" si="1"/>
        <v xml:space="preserve"> </v>
      </c>
      <c r="N274" s="91" t="str">
        <f t="shared" si="2"/>
        <v xml:space="preserve"> </v>
      </c>
    </row>
    <row r="275" spans="1:14" ht="20.100000000000001" customHeight="1" x14ac:dyDescent="0.3">
      <c r="A275" s="218"/>
      <c r="B275" s="9">
        <v>265</v>
      </c>
      <c r="L275" s="90" t="str">
        <f t="shared" si="0"/>
        <v xml:space="preserve"> </v>
      </c>
      <c r="M275" s="90" t="str">
        <f t="shared" si="1"/>
        <v xml:space="preserve"> </v>
      </c>
      <c r="N275" s="91" t="str">
        <f t="shared" si="2"/>
        <v xml:space="preserve"> </v>
      </c>
    </row>
    <row r="276" spans="1:14" ht="20.100000000000001" customHeight="1" x14ac:dyDescent="0.3">
      <c r="A276" s="218"/>
      <c r="B276" s="9">
        <v>266</v>
      </c>
      <c r="L276" s="90" t="str">
        <f t="shared" si="0"/>
        <v xml:space="preserve"> </v>
      </c>
      <c r="M276" s="90" t="str">
        <f t="shared" si="1"/>
        <v xml:space="preserve"> </v>
      </c>
      <c r="N276" s="91" t="str">
        <f t="shared" si="2"/>
        <v xml:space="preserve"> </v>
      </c>
    </row>
    <row r="277" spans="1:14" ht="20.100000000000001" customHeight="1" x14ac:dyDescent="0.3">
      <c r="A277" s="218"/>
      <c r="B277" s="9">
        <v>267</v>
      </c>
      <c r="L277" s="90" t="str">
        <f t="shared" si="0"/>
        <v xml:space="preserve"> </v>
      </c>
      <c r="M277" s="90" t="str">
        <f t="shared" si="1"/>
        <v xml:space="preserve"> </v>
      </c>
      <c r="N277" s="91" t="str">
        <f t="shared" si="2"/>
        <v xml:space="preserve"> </v>
      </c>
    </row>
    <row r="278" spans="1:14" ht="20.100000000000001" customHeight="1" x14ac:dyDescent="0.3">
      <c r="A278" s="218"/>
      <c r="B278" s="9">
        <v>268</v>
      </c>
      <c r="L278" s="90" t="str">
        <f t="shared" si="0"/>
        <v xml:space="preserve"> </v>
      </c>
      <c r="M278" s="90" t="str">
        <f t="shared" si="1"/>
        <v xml:space="preserve"> </v>
      </c>
      <c r="N278" s="91" t="str">
        <f t="shared" si="2"/>
        <v xml:space="preserve"> </v>
      </c>
    </row>
    <row r="279" spans="1:14" ht="20.100000000000001" customHeight="1" x14ac:dyDescent="0.3">
      <c r="A279" s="218"/>
      <c r="B279" s="9">
        <v>269</v>
      </c>
      <c r="L279" s="90" t="str">
        <f t="shared" si="0"/>
        <v xml:space="preserve"> </v>
      </c>
      <c r="M279" s="90" t="str">
        <f t="shared" si="1"/>
        <v xml:space="preserve"> </v>
      </c>
      <c r="N279" s="91" t="str">
        <f t="shared" si="2"/>
        <v xml:space="preserve"> </v>
      </c>
    </row>
    <row r="280" spans="1:14" ht="20.100000000000001" customHeight="1" x14ac:dyDescent="0.3">
      <c r="A280" s="218"/>
      <c r="B280" s="9">
        <v>270</v>
      </c>
      <c r="L280" s="90" t="str">
        <f t="shared" si="0"/>
        <v xml:space="preserve"> </v>
      </c>
      <c r="M280" s="90" t="str">
        <f t="shared" si="1"/>
        <v xml:space="preserve"> </v>
      </c>
      <c r="N280" s="91" t="str">
        <f t="shared" si="2"/>
        <v xml:space="preserve"> </v>
      </c>
    </row>
    <row r="281" spans="1:14" ht="20.100000000000001" customHeight="1" x14ac:dyDescent="0.3">
      <c r="A281" s="218"/>
      <c r="B281" s="9">
        <v>271</v>
      </c>
      <c r="L281" s="90" t="str">
        <f t="shared" si="0"/>
        <v xml:space="preserve"> </v>
      </c>
      <c r="M281" s="90" t="str">
        <f t="shared" si="1"/>
        <v xml:space="preserve"> </v>
      </c>
      <c r="N281" s="91" t="str">
        <f t="shared" si="2"/>
        <v xml:space="preserve"> </v>
      </c>
    </row>
    <row r="282" spans="1:14" ht="20.100000000000001" customHeight="1" x14ac:dyDescent="0.3">
      <c r="A282" s="218"/>
      <c r="B282" s="9">
        <v>272</v>
      </c>
      <c r="L282" s="90" t="str">
        <f t="shared" si="0"/>
        <v xml:space="preserve"> </v>
      </c>
      <c r="M282" s="90" t="str">
        <f t="shared" si="1"/>
        <v xml:space="preserve"> </v>
      </c>
      <c r="N282" s="91" t="str">
        <f t="shared" si="2"/>
        <v xml:space="preserve"> </v>
      </c>
    </row>
    <row r="283" spans="1:14" ht="20.100000000000001" customHeight="1" x14ac:dyDescent="0.3">
      <c r="A283" s="218"/>
      <c r="B283" s="9">
        <v>273</v>
      </c>
      <c r="L283" s="90" t="str">
        <f t="shared" si="0"/>
        <v xml:space="preserve"> </v>
      </c>
      <c r="M283" s="90" t="str">
        <f t="shared" si="1"/>
        <v xml:space="preserve"> </v>
      </c>
      <c r="N283" s="91" t="str">
        <f t="shared" si="2"/>
        <v xml:space="preserve"> </v>
      </c>
    </row>
    <row r="284" spans="1:14" ht="20.100000000000001" customHeight="1" x14ac:dyDescent="0.3">
      <c r="A284" s="218"/>
      <c r="B284" s="9">
        <v>274</v>
      </c>
      <c r="L284" s="90" t="str">
        <f t="shared" si="0"/>
        <v xml:space="preserve"> </v>
      </c>
      <c r="M284" s="90" t="str">
        <f t="shared" si="1"/>
        <v xml:space="preserve"> </v>
      </c>
      <c r="N284" s="91" t="str">
        <f t="shared" si="2"/>
        <v xml:space="preserve"> </v>
      </c>
    </row>
    <row r="285" spans="1:14" ht="20.100000000000001" customHeight="1" x14ac:dyDescent="0.3">
      <c r="A285" s="218"/>
      <c r="B285" s="9">
        <v>275</v>
      </c>
      <c r="L285" s="90" t="str">
        <f t="shared" si="0"/>
        <v xml:space="preserve"> </v>
      </c>
      <c r="M285" s="90" t="str">
        <f t="shared" si="1"/>
        <v xml:space="preserve"> </v>
      </c>
      <c r="N285" s="91" t="str">
        <f t="shared" si="2"/>
        <v xml:space="preserve"> </v>
      </c>
    </row>
    <row r="286" spans="1:14" ht="20.100000000000001" customHeight="1" x14ac:dyDescent="0.3">
      <c r="A286" s="218"/>
      <c r="B286" s="9">
        <v>276</v>
      </c>
      <c r="L286" s="90" t="str">
        <f t="shared" si="0"/>
        <v xml:space="preserve"> </v>
      </c>
      <c r="M286" s="90" t="str">
        <f t="shared" si="1"/>
        <v xml:space="preserve"> </v>
      </c>
      <c r="N286" s="91" t="str">
        <f t="shared" si="2"/>
        <v xml:space="preserve"> </v>
      </c>
    </row>
    <row r="287" spans="1:14" ht="20.100000000000001" customHeight="1" x14ac:dyDescent="0.3">
      <c r="A287" s="218"/>
      <c r="B287" s="9">
        <v>277</v>
      </c>
      <c r="L287" s="90" t="str">
        <f t="shared" si="0"/>
        <v xml:space="preserve"> </v>
      </c>
      <c r="M287" s="90" t="str">
        <f t="shared" si="1"/>
        <v xml:space="preserve"> </v>
      </c>
      <c r="N287" s="91" t="str">
        <f t="shared" si="2"/>
        <v xml:space="preserve"> </v>
      </c>
    </row>
    <row r="288" spans="1:14" ht="20.100000000000001" customHeight="1" x14ac:dyDescent="0.3">
      <c r="A288" s="218"/>
      <c r="B288" s="9">
        <v>278</v>
      </c>
      <c r="L288" s="90" t="str">
        <f t="shared" si="0"/>
        <v xml:space="preserve"> </v>
      </c>
      <c r="M288" s="90" t="str">
        <f t="shared" si="1"/>
        <v xml:space="preserve"> </v>
      </c>
      <c r="N288" s="91" t="str">
        <f t="shared" si="2"/>
        <v xml:space="preserve"> </v>
      </c>
    </row>
    <row r="289" spans="1:14" ht="20.100000000000001" customHeight="1" x14ac:dyDescent="0.3">
      <c r="A289" s="218"/>
      <c r="B289" s="9">
        <v>279</v>
      </c>
      <c r="L289" s="90" t="str">
        <f t="shared" si="0"/>
        <v xml:space="preserve"> </v>
      </c>
      <c r="M289" s="90" t="str">
        <f t="shared" si="1"/>
        <v xml:space="preserve"> </v>
      </c>
      <c r="N289" s="91" t="str">
        <f t="shared" si="2"/>
        <v xml:space="preserve"> </v>
      </c>
    </row>
    <row r="290" spans="1:14" ht="20.100000000000001" customHeight="1" x14ac:dyDescent="0.3">
      <c r="A290" s="218"/>
      <c r="B290" s="9">
        <v>280</v>
      </c>
      <c r="L290" s="90" t="str">
        <f t="shared" si="0"/>
        <v xml:space="preserve"> </v>
      </c>
      <c r="M290" s="90" t="str">
        <f t="shared" si="1"/>
        <v xml:space="preserve"> </v>
      </c>
      <c r="N290" s="91" t="str">
        <f t="shared" si="2"/>
        <v xml:space="preserve"> </v>
      </c>
    </row>
    <row r="291" spans="1:14" ht="20.100000000000001" customHeight="1" x14ac:dyDescent="0.3">
      <c r="A291" s="218"/>
      <c r="B291" s="9">
        <v>281</v>
      </c>
      <c r="L291" s="90" t="str">
        <f t="shared" si="0"/>
        <v xml:space="preserve"> </v>
      </c>
      <c r="M291" s="90" t="str">
        <f t="shared" si="1"/>
        <v xml:space="preserve"> </v>
      </c>
      <c r="N291" s="91" t="str">
        <f t="shared" si="2"/>
        <v xml:space="preserve"> </v>
      </c>
    </row>
    <row r="292" spans="1:14" ht="20.100000000000001" customHeight="1" x14ac:dyDescent="0.3">
      <c r="A292" s="218"/>
      <c r="B292" s="9">
        <v>282</v>
      </c>
      <c r="L292" s="90" t="str">
        <f t="shared" si="0"/>
        <v xml:space="preserve"> </v>
      </c>
      <c r="M292" s="90" t="str">
        <f t="shared" si="1"/>
        <v xml:space="preserve"> </v>
      </c>
      <c r="N292" s="91" t="str">
        <f t="shared" si="2"/>
        <v xml:space="preserve"> </v>
      </c>
    </row>
    <row r="293" spans="1:14" ht="20.100000000000001" customHeight="1" x14ac:dyDescent="0.3">
      <c r="A293" s="218"/>
      <c r="B293" s="9">
        <v>283</v>
      </c>
      <c r="L293" s="90" t="str">
        <f t="shared" si="0"/>
        <v xml:space="preserve"> </v>
      </c>
      <c r="M293" s="90" t="str">
        <f t="shared" si="1"/>
        <v xml:space="preserve"> </v>
      </c>
      <c r="N293" s="91" t="str">
        <f t="shared" si="2"/>
        <v xml:space="preserve"> </v>
      </c>
    </row>
    <row r="294" spans="1:14" ht="20.100000000000001" customHeight="1" x14ac:dyDescent="0.3">
      <c r="A294" s="218"/>
      <c r="B294" s="9">
        <v>284</v>
      </c>
      <c r="L294" s="90" t="str">
        <f t="shared" si="0"/>
        <v xml:space="preserve"> </v>
      </c>
      <c r="M294" s="90" t="str">
        <f t="shared" si="1"/>
        <v xml:space="preserve"> </v>
      </c>
      <c r="N294" s="91" t="str">
        <f t="shared" si="2"/>
        <v xml:space="preserve"> </v>
      </c>
    </row>
    <row r="295" spans="1:14" ht="20.100000000000001" customHeight="1" x14ac:dyDescent="0.3">
      <c r="A295" s="218"/>
      <c r="B295" s="9">
        <v>285</v>
      </c>
      <c r="L295" s="90" t="str">
        <f t="shared" si="0"/>
        <v xml:space="preserve"> </v>
      </c>
      <c r="M295" s="90" t="str">
        <f t="shared" si="1"/>
        <v xml:space="preserve"> </v>
      </c>
      <c r="N295" s="91" t="str">
        <f t="shared" si="2"/>
        <v xml:space="preserve"> </v>
      </c>
    </row>
    <row r="296" spans="1:14" ht="20.100000000000001" customHeight="1" x14ac:dyDescent="0.3">
      <c r="A296" s="218"/>
      <c r="B296" s="9">
        <v>286</v>
      </c>
      <c r="L296" s="90" t="str">
        <f t="shared" si="0"/>
        <v xml:space="preserve"> </v>
      </c>
      <c r="M296" s="90" t="str">
        <f t="shared" si="1"/>
        <v xml:space="preserve"> </v>
      </c>
      <c r="N296" s="91" t="str">
        <f t="shared" si="2"/>
        <v xml:space="preserve"> </v>
      </c>
    </row>
    <row r="297" spans="1:14" ht="20.100000000000001" customHeight="1" x14ac:dyDescent="0.3">
      <c r="A297" s="218"/>
      <c r="B297" s="9">
        <v>287</v>
      </c>
      <c r="L297" s="90" t="str">
        <f t="shared" si="0"/>
        <v xml:space="preserve"> </v>
      </c>
      <c r="M297" s="90" t="str">
        <f t="shared" si="1"/>
        <v xml:space="preserve"> </v>
      </c>
      <c r="N297" s="91" t="str">
        <f t="shared" si="2"/>
        <v xml:space="preserve"> </v>
      </c>
    </row>
    <row r="298" spans="1:14" ht="20.100000000000001" customHeight="1" x14ac:dyDescent="0.3">
      <c r="A298" s="218"/>
      <c r="B298" s="9">
        <v>288</v>
      </c>
      <c r="L298" s="90" t="str">
        <f t="shared" si="0"/>
        <v xml:space="preserve"> </v>
      </c>
      <c r="M298" s="90" t="str">
        <f t="shared" si="1"/>
        <v xml:space="preserve"> </v>
      </c>
      <c r="N298" s="91" t="str">
        <f t="shared" si="2"/>
        <v xml:space="preserve"> </v>
      </c>
    </row>
    <row r="299" spans="1:14" ht="20.100000000000001" customHeight="1" x14ac:dyDescent="0.3">
      <c r="A299" s="218"/>
      <c r="B299" s="9">
        <v>289</v>
      </c>
      <c r="L299" s="90" t="str">
        <f t="shared" si="0"/>
        <v xml:space="preserve"> </v>
      </c>
      <c r="M299" s="90" t="str">
        <f t="shared" si="1"/>
        <v xml:space="preserve"> </v>
      </c>
      <c r="N299" s="91" t="str">
        <f t="shared" si="2"/>
        <v xml:space="preserve"> </v>
      </c>
    </row>
    <row r="300" spans="1:14" ht="20.100000000000001" customHeight="1" x14ac:dyDescent="0.3">
      <c r="A300" s="218"/>
      <c r="B300" s="9">
        <v>290</v>
      </c>
      <c r="L300" s="90" t="str">
        <f t="shared" si="0"/>
        <v xml:space="preserve"> </v>
      </c>
      <c r="M300" s="90" t="str">
        <f t="shared" si="1"/>
        <v xml:space="preserve"> </v>
      </c>
      <c r="N300" s="91" t="str">
        <f t="shared" si="2"/>
        <v xml:space="preserve"> </v>
      </c>
    </row>
    <row r="301" spans="1:14" ht="20.100000000000001" customHeight="1" x14ac:dyDescent="0.3">
      <c r="A301" s="218"/>
      <c r="B301" s="9">
        <v>291</v>
      </c>
      <c r="L301" s="90" t="str">
        <f t="shared" si="0"/>
        <v xml:space="preserve"> </v>
      </c>
      <c r="M301" s="90" t="str">
        <f t="shared" si="1"/>
        <v xml:space="preserve"> </v>
      </c>
      <c r="N301" s="91" t="str">
        <f t="shared" si="2"/>
        <v xml:space="preserve"> </v>
      </c>
    </row>
    <row r="302" spans="1:14" ht="20.100000000000001" customHeight="1" x14ac:dyDescent="0.3">
      <c r="A302" s="218"/>
      <c r="B302" s="9">
        <v>292</v>
      </c>
      <c r="L302" s="90" t="str">
        <f t="shared" si="0"/>
        <v xml:space="preserve"> </v>
      </c>
      <c r="M302" s="90" t="str">
        <f t="shared" si="1"/>
        <v xml:space="preserve"> </v>
      </c>
      <c r="N302" s="91" t="str">
        <f t="shared" si="2"/>
        <v xml:space="preserve"> </v>
      </c>
    </row>
    <row r="303" spans="1:14" ht="20.100000000000001" customHeight="1" x14ac:dyDescent="0.3">
      <c r="A303" s="218"/>
      <c r="B303" s="9">
        <v>293</v>
      </c>
      <c r="L303" s="90" t="str">
        <f t="shared" si="0"/>
        <v xml:space="preserve"> </v>
      </c>
      <c r="M303" s="90" t="str">
        <f t="shared" si="1"/>
        <v xml:space="preserve"> </v>
      </c>
      <c r="N303" s="91" t="str">
        <f t="shared" si="2"/>
        <v xml:space="preserve"> </v>
      </c>
    </row>
    <row r="304" spans="1:14" ht="20.100000000000001" customHeight="1" x14ac:dyDescent="0.3">
      <c r="A304" s="218"/>
      <c r="B304" s="9">
        <v>294</v>
      </c>
      <c r="L304" s="90" t="str">
        <f t="shared" si="0"/>
        <v xml:space="preserve"> </v>
      </c>
      <c r="M304" s="90" t="str">
        <f t="shared" si="1"/>
        <v xml:space="preserve"> </v>
      </c>
      <c r="N304" s="91" t="str">
        <f t="shared" si="2"/>
        <v xml:space="preserve"> </v>
      </c>
    </row>
    <row r="305" spans="1:14" ht="20.100000000000001" customHeight="1" x14ac:dyDescent="0.3">
      <c r="A305" s="218"/>
      <c r="B305" s="9">
        <v>295</v>
      </c>
      <c r="L305" s="90" t="str">
        <f t="shared" si="0"/>
        <v xml:space="preserve"> </v>
      </c>
      <c r="M305" s="90" t="str">
        <f t="shared" si="1"/>
        <v xml:space="preserve"> </v>
      </c>
      <c r="N305" s="91" t="str">
        <f t="shared" si="2"/>
        <v xml:space="preserve"> </v>
      </c>
    </row>
    <row r="306" spans="1:14" ht="20.100000000000001" customHeight="1" x14ac:dyDescent="0.3">
      <c r="A306" s="218"/>
      <c r="B306" s="9">
        <v>296</v>
      </c>
      <c r="L306" s="90" t="str">
        <f t="shared" si="0"/>
        <v xml:space="preserve"> </v>
      </c>
      <c r="M306" s="90" t="str">
        <f t="shared" si="1"/>
        <v xml:space="preserve"> </v>
      </c>
      <c r="N306" s="91" t="str">
        <f t="shared" si="2"/>
        <v xml:space="preserve"> </v>
      </c>
    </row>
    <row r="307" spans="1:14" ht="20.100000000000001" customHeight="1" x14ac:dyDescent="0.3">
      <c r="A307" s="218"/>
      <c r="B307" s="9">
        <v>297</v>
      </c>
      <c r="L307" s="90" t="str">
        <f t="shared" si="0"/>
        <v xml:space="preserve"> </v>
      </c>
      <c r="M307" s="90" t="str">
        <f t="shared" si="1"/>
        <v xml:space="preserve"> </v>
      </c>
      <c r="N307" s="91" t="str">
        <f t="shared" si="2"/>
        <v xml:space="preserve"> </v>
      </c>
    </row>
    <row r="308" spans="1:14" ht="20.100000000000001" customHeight="1" x14ac:dyDescent="0.3">
      <c r="A308" s="218"/>
      <c r="B308" s="9">
        <v>298</v>
      </c>
      <c r="L308" s="90" t="str">
        <f t="shared" si="0"/>
        <v xml:space="preserve"> </v>
      </c>
      <c r="M308" s="90" t="str">
        <f t="shared" si="1"/>
        <v xml:space="preserve"> </v>
      </c>
      <c r="N308" s="91" t="str">
        <f t="shared" si="2"/>
        <v xml:space="preserve"> </v>
      </c>
    </row>
    <row r="309" spans="1:14" ht="20.100000000000001" customHeight="1" x14ac:dyDescent="0.3">
      <c r="A309" s="218"/>
      <c r="B309" s="9">
        <v>299</v>
      </c>
      <c r="L309" s="90" t="str">
        <f t="shared" si="0"/>
        <v xml:space="preserve"> </v>
      </c>
      <c r="M309" s="90" t="str">
        <f t="shared" si="1"/>
        <v xml:space="preserve"> </v>
      </c>
      <c r="N309" s="91" t="str">
        <f t="shared" si="2"/>
        <v xml:space="preserve"> </v>
      </c>
    </row>
    <row r="310" spans="1:14" ht="20.100000000000001" customHeight="1" x14ac:dyDescent="0.3">
      <c r="A310" s="218"/>
      <c r="B310" s="9">
        <v>300</v>
      </c>
      <c r="L310" s="90" t="str">
        <f t="shared" si="0"/>
        <v xml:space="preserve"> </v>
      </c>
      <c r="M310" s="90" t="str">
        <f t="shared" si="1"/>
        <v xml:space="preserve"> </v>
      </c>
      <c r="N310" s="91" t="str">
        <f t="shared" si="2"/>
        <v xml:space="preserve"> </v>
      </c>
    </row>
    <row r="311" spans="1:14" ht="20.100000000000001" customHeight="1" x14ac:dyDescent="0.3">
      <c r="A311" s="218"/>
      <c r="B311" s="9">
        <v>301</v>
      </c>
      <c r="L311" s="90" t="str">
        <f t="shared" si="0"/>
        <v xml:space="preserve"> </v>
      </c>
      <c r="M311" s="90" t="str">
        <f t="shared" si="1"/>
        <v xml:space="preserve"> </v>
      </c>
      <c r="N311" s="91" t="str">
        <f t="shared" si="2"/>
        <v xml:space="preserve"> </v>
      </c>
    </row>
    <row r="312" spans="1:14" ht="20.100000000000001" customHeight="1" x14ac:dyDescent="0.3">
      <c r="A312" s="218"/>
      <c r="B312" s="9">
        <v>302</v>
      </c>
      <c r="L312" s="90" t="str">
        <f t="shared" si="0"/>
        <v xml:space="preserve"> </v>
      </c>
      <c r="M312" s="90" t="str">
        <f t="shared" si="1"/>
        <v xml:space="preserve"> </v>
      </c>
      <c r="N312" s="91" t="str">
        <f t="shared" si="2"/>
        <v xml:space="preserve"> </v>
      </c>
    </row>
    <row r="313" spans="1:14" ht="20.100000000000001" customHeight="1" x14ac:dyDescent="0.3">
      <c r="A313" s="218"/>
      <c r="B313" s="9">
        <v>303</v>
      </c>
      <c r="L313" s="90" t="str">
        <f t="shared" si="0"/>
        <v xml:space="preserve"> </v>
      </c>
      <c r="M313" s="90" t="str">
        <f t="shared" si="1"/>
        <v xml:space="preserve"> </v>
      </c>
      <c r="N313" s="91" t="str">
        <f t="shared" si="2"/>
        <v xml:space="preserve"> </v>
      </c>
    </row>
    <row r="314" spans="1:14" ht="20.100000000000001" customHeight="1" x14ac:dyDescent="0.3">
      <c r="A314" s="218"/>
      <c r="B314" s="9">
        <v>304</v>
      </c>
      <c r="L314" s="90" t="str">
        <f t="shared" si="0"/>
        <v xml:space="preserve"> </v>
      </c>
      <c r="M314" s="90" t="str">
        <f t="shared" si="1"/>
        <v xml:space="preserve"> </v>
      </c>
      <c r="N314" s="91" t="str">
        <f t="shared" si="2"/>
        <v xml:space="preserve"> </v>
      </c>
    </row>
    <row r="315" spans="1:14" ht="20.100000000000001" customHeight="1" x14ac:dyDescent="0.3">
      <c r="A315" s="218"/>
      <c r="B315" s="9">
        <v>305</v>
      </c>
      <c r="L315" s="90" t="str">
        <f t="shared" ref="L315:L334" si="3">IF(K315/1024 &gt;1,K315/1024," ")</f>
        <v xml:space="preserve"> </v>
      </c>
      <c r="M315" s="90" t="str">
        <f t="shared" ref="M315:M334" si="4">IF(K315/1048576 &gt;1,K315/1048576," ")</f>
        <v xml:space="preserve"> </v>
      </c>
      <c r="N315" s="91" t="str">
        <f t="shared" ref="N315:N334" si="5">IF(K315&gt;999999999,K315/1073741824," ")</f>
        <v xml:space="preserve"> </v>
      </c>
    </row>
    <row r="316" spans="1:14" ht="20.100000000000001" customHeight="1" x14ac:dyDescent="0.3">
      <c r="A316" s="218"/>
      <c r="B316" s="9">
        <v>306</v>
      </c>
      <c r="L316" s="90" t="str">
        <f t="shared" si="3"/>
        <v xml:space="preserve"> </v>
      </c>
      <c r="M316" s="90" t="str">
        <f t="shared" si="4"/>
        <v xml:space="preserve"> </v>
      </c>
      <c r="N316" s="91" t="str">
        <f t="shared" si="5"/>
        <v xml:space="preserve"> </v>
      </c>
    </row>
    <row r="317" spans="1:14" ht="20.100000000000001" customHeight="1" x14ac:dyDescent="0.3">
      <c r="A317" s="218"/>
      <c r="B317" s="9">
        <v>307</v>
      </c>
      <c r="L317" s="90" t="str">
        <f t="shared" si="3"/>
        <v xml:space="preserve"> </v>
      </c>
      <c r="M317" s="90" t="str">
        <f t="shared" si="4"/>
        <v xml:space="preserve"> </v>
      </c>
      <c r="N317" s="91" t="str">
        <f t="shared" si="5"/>
        <v xml:space="preserve"> </v>
      </c>
    </row>
    <row r="318" spans="1:14" ht="20.100000000000001" customHeight="1" x14ac:dyDescent="0.3">
      <c r="A318" s="218"/>
      <c r="B318" s="9">
        <v>308</v>
      </c>
      <c r="L318" s="90" t="str">
        <f t="shared" si="3"/>
        <v xml:space="preserve"> </v>
      </c>
      <c r="M318" s="90" t="str">
        <f t="shared" si="4"/>
        <v xml:space="preserve"> </v>
      </c>
      <c r="N318" s="91" t="str">
        <f t="shared" si="5"/>
        <v xml:space="preserve"> </v>
      </c>
    </row>
    <row r="319" spans="1:14" ht="20.100000000000001" customHeight="1" x14ac:dyDescent="0.3">
      <c r="A319" s="218"/>
      <c r="B319" s="9">
        <v>309</v>
      </c>
      <c r="L319" s="90" t="str">
        <f t="shared" si="3"/>
        <v xml:space="preserve"> </v>
      </c>
      <c r="M319" s="90" t="str">
        <f t="shared" si="4"/>
        <v xml:space="preserve"> </v>
      </c>
      <c r="N319" s="91" t="str">
        <f t="shared" si="5"/>
        <v xml:space="preserve"> </v>
      </c>
    </row>
    <row r="320" spans="1:14" ht="20.100000000000001" customHeight="1" x14ac:dyDescent="0.3">
      <c r="A320" s="218"/>
      <c r="B320" s="9">
        <v>310</v>
      </c>
      <c r="L320" s="90" t="str">
        <f t="shared" si="3"/>
        <v xml:space="preserve"> </v>
      </c>
      <c r="M320" s="90" t="str">
        <f t="shared" si="4"/>
        <v xml:space="preserve"> </v>
      </c>
      <c r="N320" s="91" t="str">
        <f t="shared" si="5"/>
        <v xml:space="preserve"> </v>
      </c>
    </row>
    <row r="321" spans="1:14" ht="20.100000000000001" customHeight="1" x14ac:dyDescent="0.3">
      <c r="A321" s="218"/>
      <c r="B321" s="9">
        <v>311</v>
      </c>
      <c r="L321" s="90" t="str">
        <f t="shared" si="3"/>
        <v xml:space="preserve"> </v>
      </c>
      <c r="M321" s="90" t="str">
        <f t="shared" si="4"/>
        <v xml:space="preserve"> </v>
      </c>
      <c r="N321" s="91" t="str">
        <f t="shared" si="5"/>
        <v xml:space="preserve"> </v>
      </c>
    </row>
    <row r="322" spans="1:14" ht="20.100000000000001" customHeight="1" x14ac:dyDescent="0.3">
      <c r="A322" s="218"/>
      <c r="B322" s="9">
        <v>312</v>
      </c>
      <c r="L322" s="90" t="str">
        <f t="shared" si="3"/>
        <v xml:space="preserve"> </v>
      </c>
      <c r="M322" s="90" t="str">
        <f t="shared" si="4"/>
        <v xml:space="preserve"> </v>
      </c>
      <c r="N322" s="91" t="str">
        <f t="shared" si="5"/>
        <v xml:space="preserve"> </v>
      </c>
    </row>
    <row r="323" spans="1:14" ht="20.100000000000001" customHeight="1" x14ac:dyDescent="0.3">
      <c r="A323" s="218"/>
      <c r="B323" s="9">
        <v>313</v>
      </c>
      <c r="L323" s="90" t="str">
        <f t="shared" si="3"/>
        <v xml:space="preserve"> </v>
      </c>
      <c r="M323" s="90" t="str">
        <f t="shared" si="4"/>
        <v xml:space="preserve"> </v>
      </c>
      <c r="N323" s="91" t="str">
        <f t="shared" si="5"/>
        <v xml:space="preserve"> </v>
      </c>
    </row>
    <row r="324" spans="1:14" ht="20.100000000000001" customHeight="1" x14ac:dyDescent="0.3">
      <c r="A324" s="218"/>
      <c r="B324" s="9">
        <v>314</v>
      </c>
      <c r="L324" s="90" t="str">
        <f t="shared" si="3"/>
        <v xml:space="preserve"> </v>
      </c>
      <c r="M324" s="90" t="str">
        <f t="shared" si="4"/>
        <v xml:space="preserve"> </v>
      </c>
      <c r="N324" s="91" t="str">
        <f t="shared" si="5"/>
        <v xml:space="preserve"> </v>
      </c>
    </row>
    <row r="325" spans="1:14" ht="20.100000000000001" customHeight="1" x14ac:dyDescent="0.3">
      <c r="A325" s="218"/>
      <c r="B325" s="9">
        <v>315</v>
      </c>
      <c r="L325" s="90" t="str">
        <f t="shared" si="3"/>
        <v xml:space="preserve"> </v>
      </c>
      <c r="M325" s="90" t="str">
        <f t="shared" si="4"/>
        <v xml:space="preserve"> </v>
      </c>
      <c r="N325" s="91" t="str">
        <f t="shared" si="5"/>
        <v xml:space="preserve"> </v>
      </c>
    </row>
    <row r="326" spans="1:14" ht="20.100000000000001" customHeight="1" x14ac:dyDescent="0.3">
      <c r="A326" s="218"/>
      <c r="B326" s="9">
        <v>316</v>
      </c>
      <c r="L326" s="90" t="str">
        <f t="shared" si="3"/>
        <v xml:space="preserve"> </v>
      </c>
      <c r="M326" s="90" t="str">
        <f t="shared" si="4"/>
        <v xml:space="preserve"> </v>
      </c>
      <c r="N326" s="91" t="str">
        <f t="shared" si="5"/>
        <v xml:space="preserve"> </v>
      </c>
    </row>
    <row r="327" spans="1:14" ht="20.100000000000001" customHeight="1" x14ac:dyDescent="0.3">
      <c r="A327" s="218"/>
      <c r="B327" s="9">
        <v>317</v>
      </c>
      <c r="L327" s="90" t="str">
        <f t="shared" si="3"/>
        <v xml:space="preserve"> </v>
      </c>
      <c r="M327" s="90" t="str">
        <f t="shared" si="4"/>
        <v xml:space="preserve"> </v>
      </c>
      <c r="N327" s="91" t="str">
        <f t="shared" si="5"/>
        <v xml:space="preserve"> </v>
      </c>
    </row>
    <row r="328" spans="1:14" ht="20.100000000000001" customHeight="1" x14ac:dyDescent="0.3">
      <c r="A328" s="218"/>
      <c r="B328" s="9">
        <v>318</v>
      </c>
      <c r="L328" s="90" t="str">
        <f t="shared" si="3"/>
        <v xml:space="preserve"> </v>
      </c>
      <c r="M328" s="90" t="str">
        <f t="shared" si="4"/>
        <v xml:space="preserve"> </v>
      </c>
      <c r="N328" s="91" t="str">
        <f t="shared" si="5"/>
        <v xml:space="preserve"> </v>
      </c>
    </row>
    <row r="329" spans="1:14" ht="20.100000000000001" customHeight="1" x14ac:dyDescent="0.3">
      <c r="A329" s="218"/>
      <c r="B329" s="9">
        <v>319</v>
      </c>
      <c r="L329" s="90" t="str">
        <f t="shared" si="3"/>
        <v xml:space="preserve"> </v>
      </c>
      <c r="M329" s="90" t="str">
        <f t="shared" si="4"/>
        <v xml:space="preserve"> </v>
      </c>
      <c r="N329" s="91" t="str">
        <f t="shared" si="5"/>
        <v xml:space="preserve"> </v>
      </c>
    </row>
    <row r="330" spans="1:14" ht="20.100000000000001" customHeight="1" x14ac:dyDescent="0.3">
      <c r="A330" s="218"/>
      <c r="B330" s="9">
        <v>320</v>
      </c>
      <c r="L330" s="90" t="str">
        <f t="shared" si="3"/>
        <v xml:space="preserve"> </v>
      </c>
      <c r="M330" s="90" t="str">
        <f t="shared" si="4"/>
        <v xml:space="preserve"> </v>
      </c>
      <c r="N330" s="91" t="str">
        <f t="shared" si="5"/>
        <v xml:space="preserve"> </v>
      </c>
    </row>
    <row r="331" spans="1:14" ht="20.100000000000001" customHeight="1" x14ac:dyDescent="0.3">
      <c r="A331" s="218"/>
      <c r="B331" s="9">
        <v>321</v>
      </c>
      <c r="L331" s="90" t="str">
        <f t="shared" si="3"/>
        <v xml:space="preserve"> </v>
      </c>
      <c r="M331" s="90" t="str">
        <f t="shared" si="4"/>
        <v xml:space="preserve"> </v>
      </c>
      <c r="N331" s="91" t="str">
        <f t="shared" si="5"/>
        <v xml:space="preserve"> </v>
      </c>
    </row>
    <row r="332" spans="1:14" ht="20.100000000000001" customHeight="1" x14ac:dyDescent="0.3">
      <c r="A332" s="218"/>
      <c r="B332" s="9">
        <v>322</v>
      </c>
      <c r="L332" s="90" t="str">
        <f t="shared" si="3"/>
        <v xml:space="preserve"> </v>
      </c>
      <c r="M332" s="90" t="str">
        <f t="shared" si="4"/>
        <v xml:space="preserve"> </v>
      </c>
      <c r="N332" s="91" t="str">
        <f t="shared" si="5"/>
        <v xml:space="preserve"> </v>
      </c>
    </row>
    <row r="333" spans="1:14" ht="20.100000000000001" customHeight="1" x14ac:dyDescent="0.3">
      <c r="A333" s="218"/>
      <c r="B333" s="9">
        <v>323</v>
      </c>
      <c r="L333" s="90" t="str">
        <f t="shared" si="3"/>
        <v xml:space="preserve"> </v>
      </c>
      <c r="M333" s="90" t="str">
        <f t="shared" si="4"/>
        <v xml:space="preserve"> </v>
      </c>
      <c r="N333" s="91" t="str">
        <f t="shared" si="5"/>
        <v xml:space="preserve"> </v>
      </c>
    </row>
    <row r="334" spans="1:14" ht="20.100000000000001" customHeight="1" x14ac:dyDescent="0.3">
      <c r="A334" s="218"/>
      <c r="B334" s="9">
        <v>324</v>
      </c>
      <c r="L334" s="90" t="str">
        <f t="shared" si="3"/>
        <v xml:space="preserve"> </v>
      </c>
      <c r="M334" s="90" t="str">
        <f t="shared" si="4"/>
        <v xml:space="preserve"> </v>
      </c>
      <c r="N334" s="91" t="str">
        <f t="shared" si="5"/>
        <v xml:space="preserve"> </v>
      </c>
    </row>
    <row r="335" spans="1:14" ht="20.100000000000001" customHeight="1" x14ac:dyDescent="0.3">
      <c r="A335" s="218"/>
      <c r="B335" s="9">
        <v>325</v>
      </c>
    </row>
    <row r="336" spans="1:14" ht="20.100000000000001" customHeight="1" x14ac:dyDescent="0.3">
      <c r="A336" s="218"/>
      <c r="B336" s="9">
        <v>326</v>
      </c>
    </row>
    <row r="337" spans="1:2" ht="20.100000000000001" customHeight="1" x14ac:dyDescent="0.3">
      <c r="A337" s="218"/>
      <c r="B337" s="9">
        <v>327</v>
      </c>
    </row>
    <row r="338" spans="1:2" ht="20.100000000000001" customHeight="1" x14ac:dyDescent="0.3">
      <c r="A338" s="218"/>
      <c r="B338" s="9">
        <v>328</v>
      </c>
    </row>
    <row r="339" spans="1:2" ht="20.100000000000001" customHeight="1" x14ac:dyDescent="0.3">
      <c r="A339" s="218"/>
      <c r="B339" s="9">
        <v>329</v>
      </c>
    </row>
    <row r="340" spans="1:2" ht="20.100000000000001" customHeight="1" x14ac:dyDescent="0.3">
      <c r="A340" s="218"/>
      <c r="B340" s="9">
        <v>330</v>
      </c>
    </row>
    <row r="341" spans="1:2" ht="20.100000000000001" customHeight="1" x14ac:dyDescent="0.3">
      <c r="A341" s="218"/>
      <c r="B341" s="9">
        <v>331</v>
      </c>
    </row>
    <row r="342" spans="1:2" ht="20.100000000000001" customHeight="1" x14ac:dyDescent="0.3">
      <c r="A342" s="218"/>
      <c r="B342" s="9">
        <v>332</v>
      </c>
    </row>
    <row r="343" spans="1:2" ht="20.100000000000001" customHeight="1" x14ac:dyDescent="0.3">
      <c r="A343" s="218"/>
      <c r="B343" s="9">
        <v>333</v>
      </c>
    </row>
    <row r="344" spans="1:2" ht="20.100000000000001" customHeight="1" x14ac:dyDescent="0.3">
      <c r="A344" s="218"/>
      <c r="B344" s="9">
        <v>334</v>
      </c>
    </row>
    <row r="345" spans="1:2" ht="20.100000000000001" customHeight="1" x14ac:dyDescent="0.3">
      <c r="A345" s="218"/>
      <c r="B345" s="9">
        <v>335</v>
      </c>
    </row>
    <row r="346" spans="1:2" ht="20.100000000000001" customHeight="1" x14ac:dyDescent="0.3">
      <c r="A346" s="218"/>
      <c r="B346" s="9">
        <v>336</v>
      </c>
    </row>
    <row r="347" spans="1:2" ht="20.100000000000001" customHeight="1" x14ac:dyDescent="0.3">
      <c r="A347" s="218"/>
      <c r="B347" s="9">
        <v>337</v>
      </c>
    </row>
    <row r="348" spans="1:2" ht="20.100000000000001" customHeight="1" x14ac:dyDescent="0.3">
      <c r="A348" s="218"/>
      <c r="B348" s="9">
        <v>338</v>
      </c>
    </row>
    <row r="349" spans="1:2" ht="20.100000000000001" customHeight="1" x14ac:dyDescent="0.3">
      <c r="A349" s="218"/>
      <c r="B349" s="9">
        <v>339</v>
      </c>
    </row>
    <row r="350" spans="1:2" ht="20.100000000000001" customHeight="1" x14ac:dyDescent="0.3">
      <c r="A350" s="218"/>
      <c r="B350" s="9">
        <v>340</v>
      </c>
    </row>
    <row r="351" spans="1:2" ht="20.100000000000001" customHeight="1" x14ac:dyDescent="0.3">
      <c r="A351" s="218"/>
      <c r="B351" s="9">
        <v>341</v>
      </c>
    </row>
    <row r="352" spans="1:2" ht="20.100000000000001" customHeight="1" x14ac:dyDescent="0.3">
      <c r="A352" s="218"/>
      <c r="B352" s="9">
        <v>342</v>
      </c>
    </row>
    <row r="353" spans="1:2" ht="20.100000000000001" customHeight="1" x14ac:dyDescent="0.3">
      <c r="A353" s="218"/>
      <c r="B353" s="9">
        <v>343</v>
      </c>
    </row>
    <row r="354" spans="1:2" ht="20.100000000000001" customHeight="1" x14ac:dyDescent="0.3">
      <c r="A354" s="218"/>
      <c r="B354" s="9">
        <v>344</v>
      </c>
    </row>
    <row r="355" spans="1:2" ht="20.100000000000001" customHeight="1" x14ac:dyDescent="0.3">
      <c r="A355" s="218"/>
      <c r="B355" s="9">
        <v>345</v>
      </c>
    </row>
    <row r="356" spans="1:2" ht="20.100000000000001" customHeight="1" x14ac:dyDescent="0.3">
      <c r="A356" s="218"/>
      <c r="B356" s="9">
        <v>346</v>
      </c>
    </row>
    <row r="357" spans="1:2" ht="20.100000000000001" customHeight="1" x14ac:dyDescent="0.3">
      <c r="A357" s="218"/>
      <c r="B357" s="9">
        <v>347</v>
      </c>
    </row>
    <row r="358" spans="1:2" ht="20.100000000000001" customHeight="1" x14ac:dyDescent="0.3">
      <c r="A358" s="218"/>
      <c r="B358" s="9">
        <v>348</v>
      </c>
    </row>
    <row r="359" spans="1:2" ht="20.100000000000001" customHeight="1" x14ac:dyDescent="0.3">
      <c r="A359" s="218"/>
      <c r="B359" s="9">
        <v>349</v>
      </c>
    </row>
    <row r="360" spans="1:2" ht="20.100000000000001" customHeight="1" x14ac:dyDescent="0.3">
      <c r="A360" s="218"/>
      <c r="B360" s="9">
        <v>350</v>
      </c>
    </row>
    <row r="361" spans="1:2" ht="20.100000000000001" customHeight="1" x14ac:dyDescent="0.3">
      <c r="A361" s="218"/>
      <c r="B361" s="9">
        <v>351</v>
      </c>
    </row>
    <row r="362" spans="1:2" ht="20.100000000000001" customHeight="1" x14ac:dyDescent="0.3">
      <c r="A362" s="218"/>
      <c r="B362" s="9">
        <v>352</v>
      </c>
    </row>
    <row r="363" spans="1:2" ht="20.100000000000001" customHeight="1" x14ac:dyDescent="0.3">
      <c r="A363" s="218"/>
      <c r="B363" s="9">
        <v>353</v>
      </c>
    </row>
    <row r="364" spans="1:2" ht="20.100000000000001" customHeight="1" x14ac:dyDescent="0.3">
      <c r="A364" s="218"/>
      <c r="B364" s="9">
        <v>354</v>
      </c>
    </row>
    <row r="365" spans="1:2" ht="20.100000000000001" customHeight="1" x14ac:dyDescent="0.3">
      <c r="A365" s="218"/>
      <c r="B365" s="9">
        <v>355</v>
      </c>
    </row>
    <row r="366" spans="1:2" ht="20.100000000000001" customHeight="1" x14ac:dyDescent="0.3">
      <c r="A366" s="218"/>
      <c r="B366" s="9">
        <v>356</v>
      </c>
    </row>
    <row r="367" spans="1:2" ht="20.100000000000001" customHeight="1" x14ac:dyDescent="0.3">
      <c r="A367" s="218"/>
      <c r="B367" s="9">
        <v>357</v>
      </c>
    </row>
    <row r="368" spans="1:2" ht="20.100000000000001" customHeight="1" x14ac:dyDescent="0.3">
      <c r="A368" s="218"/>
      <c r="B368" s="9">
        <v>358</v>
      </c>
    </row>
    <row r="369" spans="1:2" ht="20.100000000000001" customHeight="1" x14ac:dyDescent="0.3">
      <c r="A369" s="218"/>
      <c r="B369" s="9">
        <v>359</v>
      </c>
    </row>
    <row r="370" spans="1:2" ht="20.100000000000001" customHeight="1" x14ac:dyDescent="0.3">
      <c r="A370" s="218"/>
      <c r="B370" s="9">
        <v>360</v>
      </c>
    </row>
    <row r="371" spans="1:2" ht="20.100000000000001" customHeight="1" x14ac:dyDescent="0.3">
      <c r="A371" s="218"/>
      <c r="B371" s="9">
        <v>361</v>
      </c>
    </row>
    <row r="372" spans="1:2" ht="20.100000000000001" customHeight="1" x14ac:dyDescent="0.3">
      <c r="A372" s="218"/>
      <c r="B372" s="9">
        <v>362</v>
      </c>
    </row>
    <row r="373" spans="1:2" ht="20.100000000000001" customHeight="1" x14ac:dyDescent="0.3">
      <c r="A373" s="218"/>
      <c r="B373" s="9">
        <v>363</v>
      </c>
    </row>
    <row r="374" spans="1:2" ht="20.100000000000001" customHeight="1" x14ac:dyDescent="0.3">
      <c r="A374" s="218"/>
      <c r="B374" s="9">
        <v>364</v>
      </c>
    </row>
    <row r="375" spans="1:2" ht="20.100000000000001" customHeight="1" x14ac:dyDescent="0.3">
      <c r="A375" s="218"/>
      <c r="B375" s="9">
        <v>365</v>
      </c>
    </row>
    <row r="376" spans="1:2" ht="20.100000000000001" customHeight="1" x14ac:dyDescent="0.3">
      <c r="A376" s="218"/>
      <c r="B376" s="9">
        <v>366</v>
      </c>
    </row>
    <row r="377" spans="1:2" ht="20.100000000000001" customHeight="1" x14ac:dyDescent="0.3">
      <c r="A377" s="218"/>
      <c r="B377" s="9">
        <v>367</v>
      </c>
    </row>
    <row r="378" spans="1:2" ht="20.100000000000001" customHeight="1" x14ac:dyDescent="0.3">
      <c r="A378" s="218"/>
      <c r="B378" s="9">
        <v>368</v>
      </c>
    </row>
    <row r="379" spans="1:2" ht="20.100000000000001" customHeight="1" x14ac:dyDescent="0.3">
      <c r="A379" s="218"/>
      <c r="B379" s="9">
        <v>369</v>
      </c>
    </row>
    <row r="380" spans="1:2" ht="20.100000000000001" customHeight="1" x14ac:dyDescent="0.3">
      <c r="A380" s="218"/>
      <c r="B380" s="9">
        <v>370</v>
      </c>
    </row>
    <row r="381" spans="1:2" ht="20.100000000000001" customHeight="1" x14ac:dyDescent="0.3">
      <c r="A381" s="218"/>
      <c r="B381" s="9">
        <v>371</v>
      </c>
    </row>
    <row r="382" spans="1:2" ht="20.100000000000001" customHeight="1" x14ac:dyDescent="0.3">
      <c r="A382" s="218"/>
      <c r="B382" s="9">
        <v>372</v>
      </c>
    </row>
    <row r="383" spans="1:2" ht="20.100000000000001" customHeight="1" x14ac:dyDescent="0.3">
      <c r="A383" s="218"/>
      <c r="B383" s="9">
        <v>373</v>
      </c>
    </row>
    <row r="384" spans="1:2" ht="20.100000000000001" customHeight="1" x14ac:dyDescent="0.3">
      <c r="A384" s="218"/>
      <c r="B384" s="9">
        <v>374</v>
      </c>
    </row>
    <row r="385" spans="1:2" ht="20.100000000000001" customHeight="1" x14ac:dyDescent="0.3">
      <c r="A385" s="218"/>
      <c r="B385" s="9">
        <v>375</v>
      </c>
    </row>
    <row r="386" spans="1:2" ht="20.100000000000001" customHeight="1" x14ac:dyDescent="0.3">
      <c r="A386" s="218"/>
      <c r="B386" s="9">
        <v>376</v>
      </c>
    </row>
    <row r="387" spans="1:2" ht="20.100000000000001" customHeight="1" x14ac:dyDescent="0.3">
      <c r="A387" s="218"/>
      <c r="B387" s="9">
        <v>377</v>
      </c>
    </row>
    <row r="388" spans="1:2" ht="20.100000000000001" customHeight="1" x14ac:dyDescent="0.3">
      <c r="A388" s="218"/>
      <c r="B388" s="9">
        <v>378</v>
      </c>
    </row>
    <row r="389" spans="1:2" ht="20.100000000000001" customHeight="1" x14ac:dyDescent="0.3">
      <c r="A389" s="218"/>
      <c r="B389" s="9">
        <v>379</v>
      </c>
    </row>
    <row r="390" spans="1:2" ht="20.100000000000001" customHeight="1" x14ac:dyDescent="0.3">
      <c r="A390" s="218"/>
      <c r="B390" s="9">
        <v>380</v>
      </c>
    </row>
    <row r="391" spans="1:2" ht="20.100000000000001" customHeight="1" x14ac:dyDescent="0.3">
      <c r="A391" s="218"/>
      <c r="B391" s="9">
        <v>381</v>
      </c>
    </row>
    <row r="392" spans="1:2" ht="20.100000000000001" customHeight="1" x14ac:dyDescent="0.3">
      <c r="A392" s="218"/>
      <c r="B392" s="9">
        <v>382</v>
      </c>
    </row>
    <row r="393" spans="1:2" ht="20.100000000000001" customHeight="1" x14ac:dyDescent="0.3">
      <c r="A393" s="218"/>
      <c r="B393" s="9">
        <v>383</v>
      </c>
    </row>
    <row r="394" spans="1:2" ht="20.100000000000001" customHeight="1" x14ac:dyDescent="0.3">
      <c r="A394" s="218"/>
      <c r="B394" s="9">
        <v>384</v>
      </c>
    </row>
    <row r="395" spans="1:2" ht="20.100000000000001" customHeight="1" x14ac:dyDescent="0.3">
      <c r="A395" s="218"/>
      <c r="B395" s="9">
        <v>385</v>
      </c>
    </row>
    <row r="396" spans="1:2" ht="20.100000000000001" customHeight="1" x14ac:dyDescent="0.3">
      <c r="A396" s="218"/>
      <c r="B396" s="9">
        <v>386</v>
      </c>
    </row>
    <row r="397" spans="1:2" ht="20.100000000000001" customHeight="1" x14ac:dyDescent="0.3">
      <c r="A397" s="218"/>
      <c r="B397" s="9">
        <v>387</v>
      </c>
    </row>
    <row r="398" spans="1:2" ht="20.100000000000001" customHeight="1" x14ac:dyDescent="0.3">
      <c r="A398" s="218"/>
      <c r="B398" s="9">
        <v>388</v>
      </c>
    </row>
    <row r="399" spans="1:2" ht="20.100000000000001" customHeight="1" x14ac:dyDescent="0.3">
      <c r="A399" s="218"/>
      <c r="B399" s="9">
        <v>389</v>
      </c>
    </row>
    <row r="400" spans="1:2" ht="20.100000000000001" customHeight="1" x14ac:dyDescent="0.3">
      <c r="A400" s="218"/>
      <c r="B400" s="9">
        <v>390</v>
      </c>
    </row>
    <row r="401" spans="1:2" ht="20.100000000000001" customHeight="1" x14ac:dyDescent="0.3">
      <c r="A401" s="218"/>
      <c r="B401" s="9">
        <v>391</v>
      </c>
    </row>
    <row r="402" spans="1:2" ht="20.100000000000001" customHeight="1" x14ac:dyDescent="0.3">
      <c r="A402" s="218"/>
      <c r="B402" s="9">
        <v>392</v>
      </c>
    </row>
    <row r="403" spans="1:2" ht="20.100000000000001" customHeight="1" x14ac:dyDescent="0.3">
      <c r="A403" s="218"/>
      <c r="B403" s="9">
        <v>393</v>
      </c>
    </row>
    <row r="404" spans="1:2" ht="20.100000000000001" customHeight="1" x14ac:dyDescent="0.3">
      <c r="A404" s="218"/>
      <c r="B404" s="9">
        <v>394</v>
      </c>
    </row>
    <row r="405" spans="1:2" ht="20.100000000000001" customHeight="1" x14ac:dyDescent="0.3">
      <c r="A405" s="218"/>
      <c r="B405" s="9">
        <v>395</v>
      </c>
    </row>
    <row r="406" spans="1:2" ht="20.100000000000001" customHeight="1" x14ac:dyDescent="0.3">
      <c r="A406" s="218"/>
      <c r="B406" s="9">
        <v>396</v>
      </c>
    </row>
    <row r="407" spans="1:2" ht="20.100000000000001" customHeight="1" x14ac:dyDescent="0.3">
      <c r="A407" s="218"/>
      <c r="B407" s="9">
        <v>397</v>
      </c>
    </row>
    <row r="408" spans="1:2" ht="20.100000000000001" customHeight="1" x14ac:dyDescent="0.3">
      <c r="A408" s="218"/>
      <c r="B408" s="9">
        <v>398</v>
      </c>
    </row>
    <row r="409" spans="1:2" ht="20.100000000000001" customHeight="1" x14ac:dyDescent="0.3">
      <c r="A409" s="218"/>
      <c r="B409" s="9">
        <v>399</v>
      </c>
    </row>
    <row r="410" spans="1:2" ht="20.100000000000001" customHeight="1" x14ac:dyDescent="0.3">
      <c r="A410" s="218"/>
      <c r="B410" s="9">
        <v>400</v>
      </c>
    </row>
    <row r="411" spans="1:2" ht="20.100000000000001" customHeight="1" x14ac:dyDescent="0.3">
      <c r="A411" s="218"/>
      <c r="B411" s="9">
        <v>401</v>
      </c>
    </row>
    <row r="412" spans="1:2" ht="20.100000000000001" customHeight="1" x14ac:dyDescent="0.3">
      <c r="A412" s="218"/>
      <c r="B412" s="9">
        <v>402</v>
      </c>
    </row>
    <row r="413" spans="1:2" ht="20.100000000000001" customHeight="1" x14ac:dyDescent="0.3">
      <c r="A413" s="218"/>
      <c r="B413" s="9">
        <v>403</v>
      </c>
    </row>
    <row r="414" spans="1:2" ht="20.100000000000001" customHeight="1" x14ac:dyDescent="0.3">
      <c r="A414" s="218"/>
      <c r="B414" s="9">
        <v>404</v>
      </c>
    </row>
    <row r="415" spans="1:2" ht="20.100000000000001" customHeight="1" x14ac:dyDescent="0.3">
      <c r="A415" s="218"/>
      <c r="B415" s="9">
        <v>405</v>
      </c>
    </row>
    <row r="416" spans="1:2" ht="20.100000000000001" customHeight="1" x14ac:dyDescent="0.3">
      <c r="A416" s="218"/>
      <c r="B416" s="9">
        <v>406</v>
      </c>
    </row>
    <row r="417" spans="1:2" ht="20.100000000000001" customHeight="1" x14ac:dyDescent="0.3">
      <c r="A417" s="218"/>
      <c r="B417" s="9">
        <v>407</v>
      </c>
    </row>
    <row r="418" spans="1:2" ht="20.100000000000001" customHeight="1" x14ac:dyDescent="0.3">
      <c r="A418" s="218"/>
      <c r="B418" s="9">
        <v>408</v>
      </c>
    </row>
    <row r="419" spans="1:2" ht="20.100000000000001" customHeight="1" x14ac:dyDescent="0.3">
      <c r="A419" s="218"/>
      <c r="B419" s="9">
        <v>409</v>
      </c>
    </row>
    <row r="420" spans="1:2" ht="20.100000000000001" customHeight="1" x14ac:dyDescent="0.3">
      <c r="A420" s="218"/>
      <c r="B420" s="9">
        <v>410</v>
      </c>
    </row>
    <row r="421" spans="1:2" ht="20.100000000000001" customHeight="1" x14ac:dyDescent="0.3">
      <c r="A421" s="218"/>
      <c r="B421" s="9">
        <v>411</v>
      </c>
    </row>
    <row r="422" spans="1:2" ht="20.100000000000001" customHeight="1" x14ac:dyDescent="0.3">
      <c r="A422" s="218"/>
      <c r="B422" s="9">
        <v>412</v>
      </c>
    </row>
    <row r="423" spans="1:2" ht="20.100000000000001" customHeight="1" x14ac:dyDescent="0.3">
      <c r="A423" s="218"/>
      <c r="B423" s="9">
        <v>413</v>
      </c>
    </row>
    <row r="424" spans="1:2" ht="20.100000000000001" customHeight="1" x14ac:dyDescent="0.3">
      <c r="A424" s="218"/>
      <c r="B424" s="9">
        <v>414</v>
      </c>
    </row>
    <row r="425" spans="1:2" ht="20.100000000000001" customHeight="1" x14ac:dyDescent="0.3">
      <c r="A425" s="218"/>
      <c r="B425" s="9">
        <v>415</v>
      </c>
    </row>
    <row r="426" spans="1:2" ht="20.100000000000001" customHeight="1" x14ac:dyDescent="0.3">
      <c r="A426" s="218"/>
      <c r="B426" s="9">
        <v>416</v>
      </c>
    </row>
    <row r="427" spans="1:2" ht="20.100000000000001" customHeight="1" x14ac:dyDescent="0.3">
      <c r="A427" s="218"/>
      <c r="B427" s="9">
        <v>417</v>
      </c>
    </row>
    <row r="428" spans="1:2" ht="20.100000000000001" customHeight="1" x14ac:dyDescent="0.3">
      <c r="A428" s="218"/>
      <c r="B428" s="9">
        <v>418</v>
      </c>
    </row>
    <row r="429" spans="1:2" ht="20.100000000000001" customHeight="1" x14ac:dyDescent="0.3">
      <c r="A429" s="218"/>
      <c r="B429" s="9">
        <v>419</v>
      </c>
    </row>
    <row r="430" spans="1:2" ht="20.100000000000001" customHeight="1" x14ac:dyDescent="0.3">
      <c r="A430" s="218"/>
      <c r="B430" s="9">
        <v>420</v>
      </c>
    </row>
    <row r="431" spans="1:2" ht="20.100000000000001" customHeight="1" x14ac:dyDescent="0.3">
      <c r="A431" s="218"/>
      <c r="B431" s="9">
        <v>421</v>
      </c>
    </row>
    <row r="432" spans="1:2" ht="20.100000000000001" customHeight="1" x14ac:dyDescent="0.3">
      <c r="A432" s="218"/>
      <c r="B432" s="9">
        <v>422</v>
      </c>
    </row>
    <row r="433" spans="1:2" ht="20.100000000000001" customHeight="1" x14ac:dyDescent="0.3">
      <c r="A433" s="218"/>
      <c r="B433" s="9">
        <v>423</v>
      </c>
    </row>
    <row r="434" spans="1:2" ht="20.100000000000001" customHeight="1" x14ac:dyDescent="0.3">
      <c r="A434" s="218"/>
      <c r="B434" s="9">
        <v>424</v>
      </c>
    </row>
    <row r="435" spans="1:2" ht="20.100000000000001" customHeight="1" x14ac:dyDescent="0.3">
      <c r="A435" s="218"/>
      <c r="B435" s="9">
        <v>425</v>
      </c>
    </row>
    <row r="436" spans="1:2" ht="20.100000000000001" customHeight="1" x14ac:dyDescent="0.3">
      <c r="A436" s="218"/>
      <c r="B436" s="9">
        <v>426</v>
      </c>
    </row>
    <row r="437" spans="1:2" ht="20.100000000000001" customHeight="1" x14ac:dyDescent="0.3">
      <c r="A437" s="218"/>
      <c r="B437" s="9">
        <v>427</v>
      </c>
    </row>
    <row r="438" spans="1:2" ht="20.100000000000001" customHeight="1" x14ac:dyDescent="0.3">
      <c r="A438" s="218"/>
      <c r="B438" s="9">
        <v>428</v>
      </c>
    </row>
    <row r="439" spans="1:2" ht="20.100000000000001" customHeight="1" x14ac:dyDescent="0.3">
      <c r="A439" s="218"/>
      <c r="B439" s="9">
        <v>429</v>
      </c>
    </row>
    <row r="440" spans="1:2" ht="20.100000000000001" customHeight="1" x14ac:dyDescent="0.3">
      <c r="A440" s="218"/>
      <c r="B440" s="9">
        <v>430</v>
      </c>
    </row>
    <row r="441" spans="1:2" ht="20.100000000000001" customHeight="1" x14ac:dyDescent="0.3">
      <c r="A441" s="218"/>
      <c r="B441" s="9">
        <v>431</v>
      </c>
    </row>
    <row r="442" spans="1:2" ht="20.100000000000001" customHeight="1" x14ac:dyDescent="0.3">
      <c r="A442" s="218"/>
      <c r="B442" s="9">
        <v>432</v>
      </c>
    </row>
    <row r="443" spans="1:2" ht="20.100000000000001" customHeight="1" x14ac:dyDescent="0.3">
      <c r="A443" s="218"/>
      <c r="B443" s="9">
        <v>433</v>
      </c>
    </row>
    <row r="444" spans="1:2" ht="20.100000000000001" customHeight="1" x14ac:dyDescent="0.3">
      <c r="A444" s="218"/>
      <c r="B444" s="9">
        <v>434</v>
      </c>
    </row>
    <row r="445" spans="1:2" ht="20.100000000000001" customHeight="1" x14ac:dyDescent="0.3">
      <c r="A445" s="218"/>
      <c r="B445" s="9">
        <v>435</v>
      </c>
    </row>
    <row r="446" spans="1:2" ht="20.100000000000001" customHeight="1" x14ac:dyDescent="0.3">
      <c r="A446" s="218"/>
      <c r="B446" s="9">
        <v>436</v>
      </c>
    </row>
    <row r="447" spans="1:2" ht="20.100000000000001" customHeight="1" x14ac:dyDescent="0.3">
      <c r="A447" s="218"/>
      <c r="B447" s="9">
        <v>437</v>
      </c>
    </row>
    <row r="448" spans="1:2" ht="20.100000000000001" customHeight="1" x14ac:dyDescent="0.3">
      <c r="A448" s="218"/>
      <c r="B448" s="9">
        <v>438</v>
      </c>
    </row>
    <row r="449" spans="1:2" ht="20.100000000000001" customHeight="1" x14ac:dyDescent="0.3">
      <c r="A449" s="218"/>
      <c r="B449" s="9">
        <v>439</v>
      </c>
    </row>
    <row r="450" spans="1:2" ht="20.100000000000001" customHeight="1" x14ac:dyDescent="0.3">
      <c r="A450" s="218"/>
      <c r="B450" s="9">
        <v>440</v>
      </c>
    </row>
    <row r="451" spans="1:2" ht="20.100000000000001" customHeight="1" x14ac:dyDescent="0.3">
      <c r="A451" s="218"/>
      <c r="B451" s="9">
        <v>441</v>
      </c>
    </row>
    <row r="452" spans="1:2" ht="20.100000000000001" customHeight="1" x14ac:dyDescent="0.3">
      <c r="A452" s="218"/>
      <c r="B452" s="9">
        <v>442</v>
      </c>
    </row>
    <row r="453" spans="1:2" ht="20.100000000000001" customHeight="1" x14ac:dyDescent="0.3">
      <c r="A453" s="218"/>
      <c r="B453" s="9">
        <v>443</v>
      </c>
    </row>
    <row r="454" spans="1:2" ht="20.100000000000001" customHeight="1" x14ac:dyDescent="0.3">
      <c r="A454" s="218"/>
      <c r="B454" s="9">
        <v>444</v>
      </c>
    </row>
    <row r="455" spans="1:2" ht="20.100000000000001" customHeight="1" x14ac:dyDescent="0.3">
      <c r="A455" s="218"/>
      <c r="B455" s="9">
        <v>445</v>
      </c>
    </row>
    <row r="456" spans="1:2" ht="20.100000000000001" customHeight="1" x14ac:dyDescent="0.3">
      <c r="A456" s="218"/>
      <c r="B456" s="9">
        <v>446</v>
      </c>
    </row>
    <row r="457" spans="1:2" ht="20.100000000000001" customHeight="1" x14ac:dyDescent="0.3">
      <c r="A457" s="218"/>
      <c r="B457" s="9">
        <v>447</v>
      </c>
    </row>
    <row r="458" spans="1:2" ht="20.100000000000001" customHeight="1" x14ac:dyDescent="0.3">
      <c r="A458" s="218"/>
      <c r="B458" s="9">
        <v>448</v>
      </c>
    </row>
    <row r="459" spans="1:2" ht="20.100000000000001" customHeight="1" x14ac:dyDescent="0.3">
      <c r="A459" s="218"/>
      <c r="B459" s="9">
        <v>449</v>
      </c>
    </row>
    <row r="460" spans="1:2" ht="20.100000000000001" customHeight="1" x14ac:dyDescent="0.3">
      <c r="A460" s="218"/>
      <c r="B460" s="9">
        <v>450</v>
      </c>
    </row>
    <row r="461" spans="1:2" ht="20.100000000000001" customHeight="1" x14ac:dyDescent="0.3">
      <c r="A461" s="218"/>
      <c r="B461" s="9">
        <v>451</v>
      </c>
    </row>
    <row r="462" spans="1:2" ht="20.100000000000001" customHeight="1" x14ac:dyDescent="0.3">
      <c r="A462" s="218"/>
      <c r="B462" s="9">
        <v>452</v>
      </c>
    </row>
    <row r="463" spans="1:2" ht="20.100000000000001" customHeight="1" x14ac:dyDescent="0.3">
      <c r="A463" s="218"/>
      <c r="B463" s="9">
        <v>453</v>
      </c>
    </row>
    <row r="464" spans="1:2" ht="20.100000000000001" customHeight="1" x14ac:dyDescent="0.3">
      <c r="A464" s="218"/>
      <c r="B464" s="9">
        <v>454</v>
      </c>
    </row>
    <row r="465" spans="1:2" ht="20.100000000000001" customHeight="1" x14ac:dyDescent="0.3">
      <c r="A465" s="218"/>
      <c r="B465" s="9">
        <v>455</v>
      </c>
    </row>
    <row r="466" spans="1:2" ht="20.100000000000001" customHeight="1" x14ac:dyDescent="0.3">
      <c r="A466" s="218"/>
      <c r="B466" s="9">
        <v>456</v>
      </c>
    </row>
    <row r="467" spans="1:2" ht="20.100000000000001" customHeight="1" x14ac:dyDescent="0.3">
      <c r="A467" s="218"/>
      <c r="B467" s="9">
        <v>457</v>
      </c>
    </row>
    <row r="468" spans="1:2" ht="20.100000000000001" customHeight="1" x14ac:dyDescent="0.3">
      <c r="A468" s="218"/>
      <c r="B468" s="9">
        <v>458</v>
      </c>
    </row>
    <row r="469" spans="1:2" ht="20.100000000000001" customHeight="1" x14ac:dyDescent="0.3">
      <c r="A469" s="218"/>
      <c r="B469" s="9">
        <v>459</v>
      </c>
    </row>
    <row r="470" spans="1:2" ht="20.100000000000001" customHeight="1" x14ac:dyDescent="0.3">
      <c r="A470" s="218"/>
      <c r="B470" s="9">
        <v>460</v>
      </c>
    </row>
    <row r="471" spans="1:2" ht="20.100000000000001" customHeight="1" x14ac:dyDescent="0.3">
      <c r="A471" s="218"/>
      <c r="B471" s="9">
        <v>461</v>
      </c>
    </row>
    <row r="472" spans="1:2" ht="20.100000000000001" customHeight="1" x14ac:dyDescent="0.3">
      <c r="A472" s="218"/>
      <c r="B472" s="9">
        <v>462</v>
      </c>
    </row>
    <row r="473" spans="1:2" ht="20.100000000000001" customHeight="1" x14ac:dyDescent="0.3">
      <c r="A473" s="218"/>
      <c r="B473" s="9">
        <v>463</v>
      </c>
    </row>
    <row r="474" spans="1:2" ht="20.100000000000001" customHeight="1" x14ac:dyDescent="0.3">
      <c r="A474" s="218"/>
      <c r="B474" s="9">
        <v>464</v>
      </c>
    </row>
    <row r="475" spans="1:2" ht="20.100000000000001" customHeight="1" x14ac:dyDescent="0.3">
      <c r="A475" s="218"/>
      <c r="B475" s="9">
        <v>465</v>
      </c>
    </row>
    <row r="476" spans="1:2" ht="20.100000000000001" customHeight="1" x14ac:dyDescent="0.3">
      <c r="A476" s="218"/>
      <c r="B476" s="9">
        <v>466</v>
      </c>
    </row>
    <row r="477" spans="1:2" ht="20.100000000000001" customHeight="1" x14ac:dyDescent="0.3">
      <c r="A477" s="218"/>
      <c r="B477" s="9">
        <v>467</v>
      </c>
    </row>
    <row r="478" spans="1:2" ht="20.100000000000001" customHeight="1" x14ac:dyDescent="0.3">
      <c r="A478" s="218"/>
      <c r="B478" s="9">
        <v>468</v>
      </c>
    </row>
    <row r="479" spans="1:2" ht="20.100000000000001" customHeight="1" x14ac:dyDescent="0.3">
      <c r="A479" s="218"/>
      <c r="B479" s="9">
        <v>469</v>
      </c>
    </row>
    <row r="480" spans="1:2" ht="20.100000000000001" customHeight="1" x14ac:dyDescent="0.3">
      <c r="A480" s="218"/>
      <c r="B480" s="9">
        <v>470</v>
      </c>
    </row>
    <row r="481" spans="1:2" ht="20.100000000000001" customHeight="1" x14ac:dyDescent="0.3">
      <c r="A481" s="218"/>
      <c r="B481" s="9">
        <v>471</v>
      </c>
    </row>
    <row r="482" spans="1:2" ht="20.100000000000001" customHeight="1" x14ac:dyDescent="0.3">
      <c r="A482" s="218"/>
      <c r="B482" s="9">
        <v>472</v>
      </c>
    </row>
    <row r="483" spans="1:2" ht="20.100000000000001" customHeight="1" x14ac:dyDescent="0.3">
      <c r="A483" s="218"/>
      <c r="B483" s="9">
        <v>473</v>
      </c>
    </row>
    <row r="484" spans="1:2" ht="20.100000000000001" customHeight="1" x14ac:dyDescent="0.3">
      <c r="A484" s="218"/>
      <c r="B484" s="9">
        <v>474</v>
      </c>
    </row>
    <row r="485" spans="1:2" ht="20.100000000000001" customHeight="1" x14ac:dyDescent="0.3">
      <c r="A485" s="218"/>
      <c r="B485" s="9">
        <v>475</v>
      </c>
    </row>
    <row r="486" spans="1:2" ht="20.100000000000001" customHeight="1" x14ac:dyDescent="0.3">
      <c r="A486" s="218"/>
      <c r="B486" s="9">
        <v>476</v>
      </c>
    </row>
    <row r="487" spans="1:2" ht="20.100000000000001" customHeight="1" x14ac:dyDescent="0.3">
      <c r="A487" s="218"/>
      <c r="B487" s="9">
        <v>477</v>
      </c>
    </row>
    <row r="488" spans="1:2" ht="20.100000000000001" customHeight="1" x14ac:dyDescent="0.3">
      <c r="A488" s="218"/>
      <c r="B488" s="9">
        <v>478</v>
      </c>
    </row>
    <row r="489" spans="1:2" ht="20.100000000000001" customHeight="1" x14ac:dyDescent="0.3">
      <c r="A489" s="218"/>
      <c r="B489" s="9">
        <v>479</v>
      </c>
    </row>
    <row r="490" spans="1:2" ht="20.100000000000001" customHeight="1" x14ac:dyDescent="0.3">
      <c r="A490" s="218"/>
      <c r="B490" s="9">
        <v>480</v>
      </c>
    </row>
    <row r="491" spans="1:2" ht="20.100000000000001" customHeight="1" x14ac:dyDescent="0.3">
      <c r="A491" s="218"/>
      <c r="B491" s="9">
        <v>481</v>
      </c>
    </row>
    <row r="492" spans="1:2" ht="20.100000000000001" customHeight="1" x14ac:dyDescent="0.3">
      <c r="A492" s="218"/>
      <c r="B492" s="9">
        <v>482</v>
      </c>
    </row>
    <row r="493" spans="1:2" ht="20.100000000000001" customHeight="1" x14ac:dyDescent="0.3">
      <c r="A493" s="218"/>
      <c r="B493" s="9">
        <v>483</v>
      </c>
    </row>
    <row r="494" spans="1:2" ht="20.100000000000001" customHeight="1" x14ac:dyDescent="0.3">
      <c r="A494" s="218"/>
      <c r="B494" s="9">
        <v>484</v>
      </c>
    </row>
    <row r="495" spans="1:2" ht="20.100000000000001" customHeight="1" x14ac:dyDescent="0.3">
      <c r="A495" s="218"/>
      <c r="B495" s="9">
        <v>485</v>
      </c>
    </row>
    <row r="496" spans="1:2" ht="20.100000000000001" customHeight="1" x14ac:dyDescent="0.3">
      <c r="A496" s="218"/>
      <c r="B496" s="9">
        <v>486</v>
      </c>
    </row>
    <row r="497" spans="1:2" ht="20.100000000000001" customHeight="1" x14ac:dyDescent="0.3">
      <c r="A497" s="218"/>
      <c r="B497" s="9">
        <v>487</v>
      </c>
    </row>
    <row r="498" spans="1:2" ht="20.100000000000001" customHeight="1" x14ac:dyDescent="0.3">
      <c r="A498" s="218"/>
      <c r="B498" s="9">
        <v>488</v>
      </c>
    </row>
    <row r="499" spans="1:2" ht="20.100000000000001" customHeight="1" x14ac:dyDescent="0.3">
      <c r="A499" s="218"/>
      <c r="B499" s="9">
        <v>489</v>
      </c>
    </row>
    <row r="500" spans="1:2" ht="20.100000000000001" customHeight="1" x14ac:dyDescent="0.3">
      <c r="A500" s="218"/>
      <c r="B500" s="9">
        <v>490</v>
      </c>
    </row>
    <row r="501" spans="1:2" ht="20.100000000000001" customHeight="1" x14ac:dyDescent="0.3">
      <c r="A501" s="218"/>
      <c r="B501" s="9">
        <v>491</v>
      </c>
    </row>
    <row r="502" spans="1:2" ht="20.100000000000001" customHeight="1" x14ac:dyDescent="0.3">
      <c r="A502" s="218"/>
      <c r="B502" s="9">
        <v>492</v>
      </c>
    </row>
    <row r="503" spans="1:2" ht="20.100000000000001" customHeight="1" x14ac:dyDescent="0.3">
      <c r="A503" s="218"/>
      <c r="B503" s="9">
        <v>493</v>
      </c>
    </row>
    <row r="504" spans="1:2" ht="20.100000000000001" customHeight="1" x14ac:dyDescent="0.3">
      <c r="A504" s="218"/>
      <c r="B504" s="9">
        <v>494</v>
      </c>
    </row>
    <row r="505" spans="1:2" ht="20.100000000000001" customHeight="1" x14ac:dyDescent="0.3">
      <c r="A505" s="218"/>
      <c r="B505" s="9">
        <v>495</v>
      </c>
    </row>
    <row r="506" spans="1:2" ht="20.100000000000001" customHeight="1" x14ac:dyDescent="0.3">
      <c r="A506" s="218"/>
      <c r="B506" s="9">
        <v>496</v>
      </c>
    </row>
    <row r="507" spans="1:2" ht="20.100000000000001" customHeight="1" x14ac:dyDescent="0.3">
      <c r="A507" s="218"/>
      <c r="B507" s="9">
        <v>497</v>
      </c>
    </row>
    <row r="508" spans="1:2" ht="20.100000000000001" customHeight="1" x14ac:dyDescent="0.3">
      <c r="A508" s="218"/>
      <c r="B508" s="9">
        <v>498</v>
      </c>
    </row>
    <row r="509" spans="1:2" ht="20.100000000000001" customHeight="1" x14ac:dyDescent="0.3">
      <c r="A509" s="218"/>
      <c r="B509" s="9">
        <v>499</v>
      </c>
    </row>
    <row r="510" spans="1:2" ht="20.100000000000001" customHeight="1" x14ac:dyDescent="0.3">
      <c r="A510" s="218"/>
      <c r="B510" s="9">
        <v>500</v>
      </c>
    </row>
    <row r="511" spans="1:2" ht="20.100000000000001" customHeight="1" x14ac:dyDescent="0.3">
      <c r="A511" s="218"/>
      <c r="B511" s="9">
        <v>501</v>
      </c>
    </row>
    <row r="512" spans="1:2" ht="20.100000000000001" customHeight="1" x14ac:dyDescent="0.3">
      <c r="A512" s="218"/>
      <c r="B512" s="9">
        <v>502</v>
      </c>
    </row>
    <row r="513" spans="1:2" ht="20.100000000000001" customHeight="1" x14ac:dyDescent="0.3">
      <c r="A513" s="218"/>
      <c r="B513" s="9">
        <v>503</v>
      </c>
    </row>
    <row r="514" spans="1:2" ht="20.100000000000001" customHeight="1" x14ac:dyDescent="0.3">
      <c r="A514" s="218"/>
      <c r="B514" s="9">
        <v>504</v>
      </c>
    </row>
    <row r="515" spans="1:2" ht="20.100000000000001" customHeight="1" x14ac:dyDescent="0.3">
      <c r="A515" s="218"/>
      <c r="B515" s="9">
        <v>505</v>
      </c>
    </row>
    <row r="516" spans="1:2" ht="20.100000000000001" customHeight="1" x14ac:dyDescent="0.3">
      <c r="B516" s="9">
        <v>506</v>
      </c>
    </row>
    <row r="517" spans="1:2" ht="20.100000000000001" customHeight="1" x14ac:dyDescent="0.3">
      <c r="B517" s="9">
        <v>507</v>
      </c>
    </row>
    <row r="518" spans="1:2" ht="20.100000000000001" customHeight="1" x14ac:dyDescent="0.3">
      <c r="B518" s="9">
        <v>508</v>
      </c>
    </row>
    <row r="519" spans="1:2" ht="20.100000000000001" customHeight="1" x14ac:dyDescent="0.3">
      <c r="B519" s="9">
        <v>509</v>
      </c>
    </row>
    <row r="520" spans="1:2" ht="20.100000000000001" customHeight="1" x14ac:dyDescent="0.3">
      <c r="B520" s="9">
        <v>510</v>
      </c>
    </row>
    <row r="521" spans="1:2" ht="20.100000000000001" customHeight="1" x14ac:dyDescent="0.3">
      <c r="B521" s="9">
        <v>511</v>
      </c>
    </row>
    <row r="522" spans="1:2" ht="20.100000000000001" customHeight="1" x14ac:dyDescent="0.3">
      <c r="B522" s="9">
        <v>512</v>
      </c>
    </row>
    <row r="523" spans="1:2" ht="20.100000000000001" customHeight="1" x14ac:dyDescent="0.3">
      <c r="B523" s="9">
        <v>513</v>
      </c>
    </row>
    <row r="524" spans="1:2" ht="20.100000000000001" customHeight="1" x14ac:dyDescent="0.3">
      <c r="B524" s="9">
        <v>514</v>
      </c>
    </row>
    <row r="525" spans="1:2" ht="20.100000000000001" customHeight="1" x14ac:dyDescent="0.3">
      <c r="B525" s="9">
        <v>515</v>
      </c>
    </row>
    <row r="526" spans="1:2" ht="20.100000000000001" customHeight="1" x14ac:dyDescent="0.3">
      <c r="B526" s="9">
        <v>516</v>
      </c>
    </row>
    <row r="527" spans="1:2" ht="20.100000000000001" customHeight="1" x14ac:dyDescent="0.3">
      <c r="B527" s="9">
        <v>517</v>
      </c>
    </row>
    <row r="528" spans="1:2" ht="20.100000000000001" customHeight="1" x14ac:dyDescent="0.3">
      <c r="B528" s="9">
        <v>518</v>
      </c>
    </row>
    <row r="529" spans="2:2" ht="20.100000000000001" customHeight="1" x14ac:dyDescent="0.3">
      <c r="B529" s="9">
        <v>519</v>
      </c>
    </row>
    <row r="530" spans="2:2" ht="20.100000000000001" customHeight="1" x14ac:dyDescent="0.3">
      <c r="B530" s="9">
        <v>520</v>
      </c>
    </row>
    <row r="531" spans="2:2" ht="20.100000000000001" customHeight="1" x14ac:dyDescent="0.3">
      <c r="B531" s="9">
        <v>521</v>
      </c>
    </row>
    <row r="532" spans="2:2" ht="20.100000000000001" customHeight="1" x14ac:dyDescent="0.3">
      <c r="B532" s="9">
        <v>522</v>
      </c>
    </row>
    <row r="533" spans="2:2" ht="20.100000000000001" customHeight="1" x14ac:dyDescent="0.3">
      <c r="B533" s="9">
        <v>523</v>
      </c>
    </row>
    <row r="534" spans="2:2" ht="20.100000000000001" customHeight="1" x14ac:dyDescent="0.3">
      <c r="B534" s="9">
        <v>524</v>
      </c>
    </row>
    <row r="535" spans="2:2" ht="20.100000000000001" customHeight="1" x14ac:dyDescent="0.3">
      <c r="B535" s="9">
        <v>525</v>
      </c>
    </row>
    <row r="536" spans="2:2" ht="20.100000000000001" customHeight="1" x14ac:dyDescent="0.3">
      <c r="B536" s="9">
        <v>526</v>
      </c>
    </row>
    <row r="537" spans="2:2" ht="20.100000000000001" customHeight="1" x14ac:dyDescent="0.3">
      <c r="B537" s="9">
        <v>527</v>
      </c>
    </row>
    <row r="538" spans="2:2" ht="20.100000000000001" customHeight="1" x14ac:dyDescent="0.3">
      <c r="B538" s="9">
        <v>528</v>
      </c>
    </row>
    <row r="539" spans="2:2" ht="20.100000000000001" customHeight="1" x14ac:dyDescent="0.3">
      <c r="B539" s="9">
        <v>529</v>
      </c>
    </row>
    <row r="540" spans="2:2" ht="20.100000000000001" customHeight="1" x14ac:dyDescent="0.3">
      <c r="B540" s="9">
        <v>530</v>
      </c>
    </row>
    <row r="541" spans="2:2" ht="20.100000000000001" customHeight="1" x14ac:dyDescent="0.3">
      <c r="B541" s="9">
        <v>531</v>
      </c>
    </row>
    <row r="542" spans="2:2" ht="20.100000000000001" customHeight="1" x14ac:dyDescent="0.3">
      <c r="B542" s="9">
        <v>532</v>
      </c>
    </row>
    <row r="543" spans="2:2" ht="20.100000000000001" customHeight="1" x14ac:dyDescent="0.3">
      <c r="B543" s="9">
        <v>533</v>
      </c>
    </row>
    <row r="544" spans="2:2" ht="20.100000000000001" customHeight="1" x14ac:dyDescent="0.3">
      <c r="B544" s="9">
        <v>534</v>
      </c>
    </row>
    <row r="545" spans="2:2" ht="20.100000000000001" customHeight="1" x14ac:dyDescent="0.3">
      <c r="B545" s="9">
        <v>535</v>
      </c>
    </row>
    <row r="546" spans="2:2" ht="20.100000000000001" customHeight="1" x14ac:dyDescent="0.3">
      <c r="B546" s="9">
        <v>536</v>
      </c>
    </row>
    <row r="547" spans="2:2" ht="20.100000000000001" customHeight="1" x14ac:dyDescent="0.3">
      <c r="B547" s="9">
        <v>537</v>
      </c>
    </row>
    <row r="548" spans="2:2" ht="20.100000000000001" customHeight="1" x14ac:dyDescent="0.3">
      <c r="B548" s="9">
        <v>538</v>
      </c>
    </row>
    <row r="549" spans="2:2" ht="20.100000000000001" customHeight="1" x14ac:dyDescent="0.3">
      <c r="B549" s="9">
        <v>539</v>
      </c>
    </row>
    <row r="550" spans="2:2" ht="20.100000000000001" customHeight="1" x14ac:dyDescent="0.3">
      <c r="B550" s="9">
        <v>540</v>
      </c>
    </row>
    <row r="551" spans="2:2" ht="20.100000000000001" customHeight="1" x14ac:dyDescent="0.3">
      <c r="B551" s="9">
        <v>541</v>
      </c>
    </row>
    <row r="552" spans="2:2" ht="20.100000000000001" customHeight="1" x14ac:dyDescent="0.3">
      <c r="B552" s="9">
        <v>542</v>
      </c>
    </row>
    <row r="553" spans="2:2" ht="20.100000000000001" customHeight="1" x14ac:dyDescent="0.3">
      <c r="B553" s="9">
        <v>543</v>
      </c>
    </row>
    <row r="554" spans="2:2" ht="20.100000000000001" customHeight="1" x14ac:dyDescent="0.3">
      <c r="B554" s="9">
        <v>544</v>
      </c>
    </row>
    <row r="555" spans="2:2" ht="20.100000000000001" customHeight="1" x14ac:dyDescent="0.3">
      <c r="B555" s="9">
        <v>545</v>
      </c>
    </row>
    <row r="556" spans="2:2" ht="20.100000000000001" customHeight="1" x14ac:dyDescent="0.3">
      <c r="B556" s="9">
        <v>546</v>
      </c>
    </row>
    <row r="557" spans="2:2" x14ac:dyDescent="0.3">
      <c r="B557" s="9">
        <v>547</v>
      </c>
    </row>
    <row r="558" spans="2:2" x14ac:dyDescent="0.3">
      <c r="B558" s="9">
        <v>548</v>
      </c>
    </row>
    <row r="559" spans="2:2" x14ac:dyDescent="0.3">
      <c r="B559" s="9">
        <v>549</v>
      </c>
    </row>
    <row r="560" spans="2:2" x14ac:dyDescent="0.3">
      <c r="B560" s="9">
        <v>550</v>
      </c>
    </row>
    <row r="561" spans="2:2" x14ac:dyDescent="0.3">
      <c r="B561" s="9">
        <v>551</v>
      </c>
    </row>
    <row r="562" spans="2:2" x14ac:dyDescent="0.3">
      <c r="B562" s="9">
        <v>552</v>
      </c>
    </row>
    <row r="563" spans="2:2" x14ac:dyDescent="0.3">
      <c r="B563" s="9">
        <v>553</v>
      </c>
    </row>
    <row r="564" spans="2:2" x14ac:dyDescent="0.3">
      <c r="B564" s="9">
        <v>554</v>
      </c>
    </row>
    <row r="565" spans="2:2" x14ac:dyDescent="0.3">
      <c r="B565" s="9">
        <v>555</v>
      </c>
    </row>
    <row r="566" spans="2:2" x14ac:dyDescent="0.3">
      <c r="B566" s="9">
        <v>556</v>
      </c>
    </row>
    <row r="567" spans="2:2" x14ac:dyDescent="0.3">
      <c r="B567" s="9">
        <v>557</v>
      </c>
    </row>
    <row r="568" spans="2:2" x14ac:dyDescent="0.3">
      <c r="B568" s="9">
        <v>558</v>
      </c>
    </row>
    <row r="569" spans="2:2" x14ac:dyDescent="0.3">
      <c r="B569" s="9">
        <v>559</v>
      </c>
    </row>
    <row r="570" spans="2:2" x14ac:dyDescent="0.3">
      <c r="B570" s="9">
        <v>560</v>
      </c>
    </row>
    <row r="571" spans="2:2" x14ac:dyDescent="0.3">
      <c r="B571" s="9">
        <v>561</v>
      </c>
    </row>
    <row r="572" spans="2:2" x14ac:dyDescent="0.3">
      <c r="B572" s="9">
        <v>562</v>
      </c>
    </row>
    <row r="573" spans="2:2" x14ac:dyDescent="0.3">
      <c r="B573" s="9">
        <v>563</v>
      </c>
    </row>
    <row r="574" spans="2:2" x14ac:dyDescent="0.3">
      <c r="B574" s="9">
        <v>564</v>
      </c>
    </row>
    <row r="575" spans="2:2" x14ac:dyDescent="0.3">
      <c r="B575" s="9">
        <v>565</v>
      </c>
    </row>
    <row r="576" spans="2:2" x14ac:dyDescent="0.3">
      <c r="B576" s="9">
        <v>566</v>
      </c>
    </row>
    <row r="577" spans="2:2" x14ac:dyDescent="0.3">
      <c r="B577" s="9">
        <v>567</v>
      </c>
    </row>
    <row r="578" spans="2:2" x14ac:dyDescent="0.3">
      <c r="B578" s="9">
        <v>568</v>
      </c>
    </row>
    <row r="579" spans="2:2" x14ac:dyDescent="0.3">
      <c r="B579" s="9">
        <v>569</v>
      </c>
    </row>
    <row r="580" spans="2:2" x14ac:dyDescent="0.3">
      <c r="B580" s="9">
        <v>570</v>
      </c>
    </row>
    <row r="581" spans="2:2" x14ac:dyDescent="0.3">
      <c r="B581" s="9">
        <v>571</v>
      </c>
    </row>
    <row r="582" spans="2:2" x14ac:dyDescent="0.3">
      <c r="B582" s="9">
        <v>572</v>
      </c>
    </row>
    <row r="583" spans="2:2" x14ac:dyDescent="0.3">
      <c r="B583" s="9">
        <v>573</v>
      </c>
    </row>
    <row r="584" spans="2:2" x14ac:dyDescent="0.3">
      <c r="B584" s="9">
        <v>574</v>
      </c>
    </row>
    <row r="585" spans="2:2" x14ac:dyDescent="0.3">
      <c r="B585" s="9">
        <v>575</v>
      </c>
    </row>
    <row r="586" spans="2:2" x14ac:dyDescent="0.3">
      <c r="B586" s="9">
        <v>576</v>
      </c>
    </row>
    <row r="587" spans="2:2" x14ac:dyDescent="0.3">
      <c r="B587" s="9">
        <v>577</v>
      </c>
    </row>
    <row r="588" spans="2:2" x14ac:dyDescent="0.3">
      <c r="B588" s="9">
        <v>578</v>
      </c>
    </row>
    <row r="589" spans="2:2" x14ac:dyDescent="0.3">
      <c r="B589" s="9">
        <v>579</v>
      </c>
    </row>
    <row r="590" spans="2:2" x14ac:dyDescent="0.3">
      <c r="B590" s="9">
        <v>580</v>
      </c>
    </row>
    <row r="591" spans="2:2" x14ac:dyDescent="0.3">
      <c r="B591" s="9">
        <v>581</v>
      </c>
    </row>
    <row r="592" spans="2:2" x14ac:dyDescent="0.3">
      <c r="B592" s="9">
        <v>582</v>
      </c>
    </row>
    <row r="593" spans="2:2" x14ac:dyDescent="0.3">
      <c r="B593" s="9">
        <v>583</v>
      </c>
    </row>
    <row r="594" spans="2:2" x14ac:dyDescent="0.3">
      <c r="B594" s="9">
        <v>584</v>
      </c>
    </row>
    <row r="595" spans="2:2" x14ac:dyDescent="0.3">
      <c r="B595" s="9">
        <v>585</v>
      </c>
    </row>
    <row r="596" spans="2:2" x14ac:dyDescent="0.3">
      <c r="B596" s="9">
        <v>586</v>
      </c>
    </row>
    <row r="597" spans="2:2" x14ac:dyDescent="0.3">
      <c r="B597" s="9">
        <v>587</v>
      </c>
    </row>
    <row r="598" spans="2:2" x14ac:dyDescent="0.3">
      <c r="B598" s="9">
        <v>588</v>
      </c>
    </row>
    <row r="599" spans="2:2" x14ac:dyDescent="0.3">
      <c r="B599" s="9">
        <v>589</v>
      </c>
    </row>
    <row r="600" spans="2:2" x14ac:dyDescent="0.3">
      <c r="B600" s="9">
        <v>590</v>
      </c>
    </row>
    <row r="601" spans="2:2" x14ac:dyDescent="0.3">
      <c r="B601" s="9">
        <v>591</v>
      </c>
    </row>
    <row r="602" spans="2:2" x14ac:dyDescent="0.3">
      <c r="B602" s="9">
        <v>592</v>
      </c>
    </row>
    <row r="603" spans="2:2" x14ac:dyDescent="0.3">
      <c r="B603" s="9">
        <v>593</v>
      </c>
    </row>
    <row r="604" spans="2:2" x14ac:dyDescent="0.3">
      <c r="B604" s="9">
        <v>594</v>
      </c>
    </row>
    <row r="605" spans="2:2" x14ac:dyDescent="0.3">
      <c r="B605" s="9">
        <v>595</v>
      </c>
    </row>
    <row r="606" spans="2:2" x14ac:dyDescent="0.3">
      <c r="B606" s="9">
        <v>596</v>
      </c>
    </row>
    <row r="607" spans="2:2" x14ac:dyDescent="0.3">
      <c r="B607" s="9">
        <v>597</v>
      </c>
    </row>
    <row r="608" spans="2:2" x14ac:dyDescent="0.3">
      <c r="B608" s="9">
        <v>598</v>
      </c>
    </row>
    <row r="609" spans="2:2" x14ac:dyDescent="0.3">
      <c r="B609" s="9">
        <v>599</v>
      </c>
    </row>
    <row r="610" spans="2:2" x14ac:dyDescent="0.3">
      <c r="B610" s="9">
        <v>600</v>
      </c>
    </row>
    <row r="611" spans="2:2" x14ac:dyDescent="0.3">
      <c r="B611" s="9">
        <v>601</v>
      </c>
    </row>
    <row r="612" spans="2:2" x14ac:dyDescent="0.3">
      <c r="B612" s="9">
        <v>602</v>
      </c>
    </row>
    <row r="613" spans="2:2" x14ac:dyDescent="0.3">
      <c r="B613" s="9">
        <v>603</v>
      </c>
    </row>
    <row r="614" spans="2:2" x14ac:dyDescent="0.3">
      <c r="B614" s="9">
        <v>604</v>
      </c>
    </row>
    <row r="615" spans="2:2" x14ac:dyDescent="0.3">
      <c r="B615" s="9">
        <v>605</v>
      </c>
    </row>
    <row r="616" spans="2:2" x14ac:dyDescent="0.3">
      <c r="B616" s="9">
        <v>606</v>
      </c>
    </row>
    <row r="617" spans="2:2" x14ac:dyDescent="0.3">
      <c r="B617" s="9">
        <v>607</v>
      </c>
    </row>
    <row r="618" spans="2:2" x14ac:dyDescent="0.3">
      <c r="B618" s="9">
        <v>608</v>
      </c>
    </row>
    <row r="619" spans="2:2" x14ac:dyDescent="0.3">
      <c r="B619" s="9">
        <v>609</v>
      </c>
    </row>
    <row r="620" spans="2:2" x14ac:dyDescent="0.3">
      <c r="B620" s="9">
        <v>610</v>
      </c>
    </row>
    <row r="621" spans="2:2" x14ac:dyDescent="0.3">
      <c r="B621" s="9">
        <v>611</v>
      </c>
    </row>
    <row r="622" spans="2:2" x14ac:dyDescent="0.3">
      <c r="B622" s="9">
        <v>612</v>
      </c>
    </row>
    <row r="623" spans="2:2" x14ac:dyDescent="0.3">
      <c r="B623" s="9">
        <v>613</v>
      </c>
    </row>
    <row r="624" spans="2:2" x14ac:dyDescent="0.3">
      <c r="B624" s="9">
        <v>614</v>
      </c>
    </row>
    <row r="625" spans="2:2" x14ac:dyDescent="0.3">
      <c r="B625" s="9">
        <v>615</v>
      </c>
    </row>
    <row r="626" spans="2:2" x14ac:dyDescent="0.3">
      <c r="B626" s="9">
        <v>616</v>
      </c>
    </row>
    <row r="627" spans="2:2" x14ac:dyDescent="0.3">
      <c r="B627" s="9">
        <v>617</v>
      </c>
    </row>
    <row r="628" spans="2:2" x14ac:dyDescent="0.3">
      <c r="B628" s="9">
        <v>618</v>
      </c>
    </row>
    <row r="629" spans="2:2" x14ac:dyDescent="0.3">
      <c r="B629" s="9">
        <v>619</v>
      </c>
    </row>
    <row r="630" spans="2:2" x14ac:dyDescent="0.3">
      <c r="B630" s="9">
        <v>620</v>
      </c>
    </row>
    <row r="631" spans="2:2" x14ac:dyDescent="0.3">
      <c r="B631" s="9">
        <v>621</v>
      </c>
    </row>
    <row r="632" spans="2:2" x14ac:dyDescent="0.3">
      <c r="B632" s="9">
        <v>622</v>
      </c>
    </row>
    <row r="633" spans="2:2" x14ac:dyDescent="0.3">
      <c r="B633" s="9">
        <v>623</v>
      </c>
    </row>
    <row r="634" spans="2:2" x14ac:dyDescent="0.3">
      <c r="B634" s="9">
        <v>624</v>
      </c>
    </row>
    <row r="635" spans="2:2" x14ac:dyDescent="0.3">
      <c r="B635" s="9">
        <v>625</v>
      </c>
    </row>
    <row r="636" spans="2:2" x14ac:dyDescent="0.3">
      <c r="B636" s="9">
        <v>626</v>
      </c>
    </row>
    <row r="637" spans="2:2" x14ac:dyDescent="0.3">
      <c r="B637" s="9">
        <v>627</v>
      </c>
    </row>
    <row r="638" spans="2:2" x14ac:dyDescent="0.3">
      <c r="B638" s="9">
        <v>628</v>
      </c>
    </row>
    <row r="639" spans="2:2" x14ac:dyDescent="0.3">
      <c r="B639" s="9">
        <v>629</v>
      </c>
    </row>
    <row r="640" spans="2:2" x14ac:dyDescent="0.3">
      <c r="B640" s="9">
        <v>630</v>
      </c>
    </row>
    <row r="641" spans="2:2" x14ac:dyDescent="0.3">
      <c r="B641" s="9">
        <v>631</v>
      </c>
    </row>
    <row r="642" spans="2:2" x14ac:dyDescent="0.3">
      <c r="B642" s="9">
        <v>632</v>
      </c>
    </row>
    <row r="643" spans="2:2" x14ac:dyDescent="0.3">
      <c r="B643" s="9">
        <v>633</v>
      </c>
    </row>
    <row r="644" spans="2:2" x14ac:dyDescent="0.3">
      <c r="B644" s="9">
        <v>634</v>
      </c>
    </row>
    <row r="645" spans="2:2" x14ac:dyDescent="0.3">
      <c r="B645" s="9">
        <v>635</v>
      </c>
    </row>
    <row r="646" spans="2:2" x14ac:dyDescent="0.3">
      <c r="B646" s="9">
        <v>636</v>
      </c>
    </row>
    <row r="647" spans="2:2" x14ac:dyDescent="0.3">
      <c r="B647" s="9">
        <v>637</v>
      </c>
    </row>
    <row r="648" spans="2:2" x14ac:dyDescent="0.3">
      <c r="B648" s="9">
        <v>638</v>
      </c>
    </row>
    <row r="649" spans="2:2" x14ac:dyDescent="0.3">
      <c r="B649" s="9">
        <v>639</v>
      </c>
    </row>
    <row r="650" spans="2:2" x14ac:dyDescent="0.3">
      <c r="B650" s="9">
        <v>640</v>
      </c>
    </row>
    <row r="651" spans="2:2" x14ac:dyDescent="0.3">
      <c r="B651" s="9">
        <v>641</v>
      </c>
    </row>
    <row r="652" spans="2:2" x14ac:dyDescent="0.3">
      <c r="B652" s="9">
        <v>642</v>
      </c>
    </row>
    <row r="653" spans="2:2" x14ac:dyDescent="0.3">
      <c r="B653" s="9">
        <v>643</v>
      </c>
    </row>
    <row r="654" spans="2:2" x14ac:dyDescent="0.3">
      <c r="B654" s="9">
        <v>644</v>
      </c>
    </row>
    <row r="655" spans="2:2" x14ac:dyDescent="0.3">
      <c r="B655" s="9">
        <v>645</v>
      </c>
    </row>
    <row r="656" spans="2:2" x14ac:dyDescent="0.3">
      <c r="B656" s="9">
        <v>646</v>
      </c>
    </row>
    <row r="657" spans="2:2" x14ac:dyDescent="0.3">
      <c r="B657" s="9">
        <v>647</v>
      </c>
    </row>
    <row r="658" spans="2:2" x14ac:dyDescent="0.3">
      <c r="B658" s="9">
        <v>648</v>
      </c>
    </row>
    <row r="659" spans="2:2" x14ac:dyDescent="0.3">
      <c r="B659" s="9">
        <v>649</v>
      </c>
    </row>
    <row r="660" spans="2:2" x14ac:dyDescent="0.3">
      <c r="B660" s="9">
        <v>650</v>
      </c>
    </row>
    <row r="661" spans="2:2" x14ac:dyDescent="0.3">
      <c r="B661" s="9">
        <v>651</v>
      </c>
    </row>
    <row r="662" spans="2:2" x14ac:dyDescent="0.3">
      <c r="B662" s="9">
        <v>652</v>
      </c>
    </row>
    <row r="663" spans="2:2" x14ac:dyDescent="0.3">
      <c r="B663" s="9">
        <v>653</v>
      </c>
    </row>
    <row r="664" spans="2:2" x14ac:dyDescent="0.3">
      <c r="B664" s="9">
        <v>654</v>
      </c>
    </row>
    <row r="665" spans="2:2" x14ac:dyDescent="0.3">
      <c r="B665" s="9">
        <v>655</v>
      </c>
    </row>
    <row r="666" spans="2:2" x14ac:dyDescent="0.3">
      <c r="B666" s="9">
        <v>656</v>
      </c>
    </row>
    <row r="667" spans="2:2" x14ac:dyDescent="0.3">
      <c r="B667" s="9">
        <v>657</v>
      </c>
    </row>
    <row r="668" spans="2:2" x14ac:dyDescent="0.3">
      <c r="B668" s="9">
        <v>658</v>
      </c>
    </row>
    <row r="669" spans="2:2" x14ac:dyDescent="0.3">
      <c r="B669" s="9">
        <v>659</v>
      </c>
    </row>
    <row r="670" spans="2:2" x14ac:dyDescent="0.3">
      <c r="B670" s="9">
        <v>660</v>
      </c>
    </row>
    <row r="671" spans="2:2" x14ac:dyDescent="0.3">
      <c r="B671" s="9">
        <v>661</v>
      </c>
    </row>
    <row r="672" spans="2:2" x14ac:dyDescent="0.3">
      <c r="B672" s="9">
        <v>662</v>
      </c>
    </row>
    <row r="673" spans="2:2" x14ac:dyDescent="0.3">
      <c r="B673" s="9">
        <v>663</v>
      </c>
    </row>
    <row r="674" spans="2:2" x14ac:dyDescent="0.3">
      <c r="B674" s="9">
        <v>664</v>
      </c>
    </row>
    <row r="675" spans="2:2" x14ac:dyDescent="0.3">
      <c r="B675" s="9">
        <v>665</v>
      </c>
    </row>
    <row r="676" spans="2:2" x14ac:dyDescent="0.3">
      <c r="B676" s="9">
        <v>666</v>
      </c>
    </row>
    <row r="677" spans="2:2" x14ac:dyDescent="0.3">
      <c r="B677" s="9">
        <v>667</v>
      </c>
    </row>
    <row r="678" spans="2:2" x14ac:dyDescent="0.3">
      <c r="B678" s="9">
        <v>668</v>
      </c>
    </row>
    <row r="679" spans="2:2" x14ac:dyDescent="0.3">
      <c r="B679" s="9">
        <v>669</v>
      </c>
    </row>
    <row r="680" spans="2:2" x14ac:dyDescent="0.3">
      <c r="B680" s="9">
        <v>670</v>
      </c>
    </row>
    <row r="681" spans="2:2" x14ac:dyDescent="0.3">
      <c r="B681" s="9">
        <v>671</v>
      </c>
    </row>
    <row r="682" spans="2:2" x14ac:dyDescent="0.3">
      <c r="B682" s="9">
        <v>672</v>
      </c>
    </row>
    <row r="683" spans="2:2" x14ac:dyDescent="0.3">
      <c r="B683" s="9">
        <v>673</v>
      </c>
    </row>
    <row r="684" spans="2:2" x14ac:dyDescent="0.3">
      <c r="B684" s="9">
        <v>674</v>
      </c>
    </row>
    <row r="685" spans="2:2" x14ac:dyDescent="0.3">
      <c r="B685" s="9">
        <v>675</v>
      </c>
    </row>
    <row r="686" spans="2:2" x14ac:dyDescent="0.3">
      <c r="B686" s="9">
        <v>676</v>
      </c>
    </row>
    <row r="687" spans="2:2" x14ac:dyDescent="0.3">
      <c r="B687" s="9">
        <v>677</v>
      </c>
    </row>
    <row r="688" spans="2:2" x14ac:dyDescent="0.3">
      <c r="B688" s="9">
        <v>678</v>
      </c>
    </row>
    <row r="689" spans="2:2" x14ac:dyDescent="0.3">
      <c r="B689" s="9">
        <v>679</v>
      </c>
    </row>
    <row r="690" spans="2:2" x14ac:dyDescent="0.3">
      <c r="B690" s="9">
        <v>680</v>
      </c>
    </row>
    <row r="691" spans="2:2" x14ac:dyDescent="0.3">
      <c r="B691" s="9">
        <v>681</v>
      </c>
    </row>
    <row r="692" spans="2:2" x14ac:dyDescent="0.3">
      <c r="B692" s="9">
        <v>682</v>
      </c>
    </row>
    <row r="693" spans="2:2" x14ac:dyDescent="0.3">
      <c r="B693" s="9">
        <v>683</v>
      </c>
    </row>
    <row r="694" spans="2:2" x14ac:dyDescent="0.3">
      <c r="B694" s="9">
        <v>684</v>
      </c>
    </row>
    <row r="695" spans="2:2" x14ac:dyDescent="0.3">
      <c r="B695" s="9">
        <v>685</v>
      </c>
    </row>
    <row r="696" spans="2:2" x14ac:dyDescent="0.3">
      <c r="B696" s="9">
        <v>686</v>
      </c>
    </row>
    <row r="697" spans="2:2" x14ac:dyDescent="0.3">
      <c r="B697" s="9">
        <v>687</v>
      </c>
    </row>
    <row r="698" spans="2:2" x14ac:dyDescent="0.3">
      <c r="B698" s="9">
        <v>688</v>
      </c>
    </row>
    <row r="699" spans="2:2" x14ac:dyDescent="0.3">
      <c r="B699" s="9">
        <v>689</v>
      </c>
    </row>
    <row r="700" spans="2:2" x14ac:dyDescent="0.3">
      <c r="B700" s="9">
        <v>690</v>
      </c>
    </row>
    <row r="701" spans="2:2" x14ac:dyDescent="0.3">
      <c r="B701" s="9">
        <v>691</v>
      </c>
    </row>
    <row r="702" spans="2:2" x14ac:dyDescent="0.3">
      <c r="B702" s="9">
        <v>692</v>
      </c>
    </row>
    <row r="703" spans="2:2" x14ac:dyDescent="0.3">
      <c r="B703" s="9">
        <v>693</v>
      </c>
    </row>
    <row r="704" spans="2:2" x14ac:dyDescent="0.3">
      <c r="B704" s="9">
        <v>694</v>
      </c>
    </row>
    <row r="705" spans="2:2" x14ac:dyDescent="0.3">
      <c r="B705" s="9">
        <v>695</v>
      </c>
    </row>
    <row r="706" spans="2:2" x14ac:dyDescent="0.3">
      <c r="B706" s="9">
        <v>696</v>
      </c>
    </row>
    <row r="707" spans="2:2" x14ac:dyDescent="0.3">
      <c r="B707" s="9">
        <v>697</v>
      </c>
    </row>
    <row r="708" spans="2:2" x14ac:dyDescent="0.3">
      <c r="B708" s="9">
        <v>698</v>
      </c>
    </row>
    <row r="709" spans="2:2" x14ac:dyDescent="0.3">
      <c r="B709" s="9">
        <v>699</v>
      </c>
    </row>
    <row r="710" spans="2:2" x14ac:dyDescent="0.3">
      <c r="B710" s="9">
        <v>700</v>
      </c>
    </row>
    <row r="711" spans="2:2" x14ac:dyDescent="0.3">
      <c r="B711" s="9">
        <v>701</v>
      </c>
    </row>
    <row r="712" spans="2:2" x14ac:dyDescent="0.3">
      <c r="B712" s="9">
        <v>702</v>
      </c>
    </row>
    <row r="713" spans="2:2" x14ac:dyDescent="0.3">
      <c r="B713" s="9">
        <v>703</v>
      </c>
    </row>
    <row r="714" spans="2:2" x14ac:dyDescent="0.3">
      <c r="B714" s="9">
        <v>704</v>
      </c>
    </row>
    <row r="715" spans="2:2" x14ac:dyDescent="0.3">
      <c r="B715" s="9">
        <v>705</v>
      </c>
    </row>
    <row r="716" spans="2:2" x14ac:dyDescent="0.3">
      <c r="B716" s="9">
        <v>706</v>
      </c>
    </row>
    <row r="717" spans="2:2" x14ac:dyDescent="0.3">
      <c r="B717" s="9">
        <v>707</v>
      </c>
    </row>
    <row r="718" spans="2:2" x14ac:dyDescent="0.3">
      <c r="B718" s="9">
        <v>708</v>
      </c>
    </row>
    <row r="719" spans="2:2" x14ac:dyDescent="0.3">
      <c r="B719" s="9">
        <v>709</v>
      </c>
    </row>
    <row r="720" spans="2:2" x14ac:dyDescent="0.3">
      <c r="B720" s="9">
        <v>710</v>
      </c>
    </row>
    <row r="721" spans="2:2" x14ac:dyDescent="0.3">
      <c r="B721" s="9">
        <v>711</v>
      </c>
    </row>
    <row r="722" spans="2:2" x14ac:dyDescent="0.3">
      <c r="B722" s="9">
        <v>712</v>
      </c>
    </row>
    <row r="723" spans="2:2" x14ac:dyDescent="0.3">
      <c r="B723" s="9">
        <v>713</v>
      </c>
    </row>
    <row r="724" spans="2:2" x14ac:dyDescent="0.3">
      <c r="B724" s="9">
        <v>714</v>
      </c>
    </row>
    <row r="725" spans="2:2" x14ac:dyDescent="0.3">
      <c r="B725" s="9">
        <v>715</v>
      </c>
    </row>
    <row r="726" spans="2:2" x14ac:dyDescent="0.3">
      <c r="B726" s="9">
        <v>716</v>
      </c>
    </row>
    <row r="727" spans="2:2" x14ac:dyDescent="0.3">
      <c r="B727" s="9">
        <v>717</v>
      </c>
    </row>
    <row r="728" spans="2:2" x14ac:dyDescent="0.3">
      <c r="B728" s="9">
        <v>718</v>
      </c>
    </row>
    <row r="729" spans="2:2" x14ac:dyDescent="0.3">
      <c r="B729" s="9">
        <v>719</v>
      </c>
    </row>
    <row r="730" spans="2:2" x14ac:dyDescent="0.3">
      <c r="B730" s="9">
        <v>720</v>
      </c>
    </row>
    <row r="731" spans="2:2" x14ac:dyDescent="0.3">
      <c r="B731" s="9">
        <v>721</v>
      </c>
    </row>
    <row r="732" spans="2:2" x14ac:dyDescent="0.3">
      <c r="B732" s="9">
        <v>722</v>
      </c>
    </row>
    <row r="733" spans="2:2" x14ac:dyDescent="0.3">
      <c r="B733" s="9">
        <v>723</v>
      </c>
    </row>
    <row r="734" spans="2:2" x14ac:dyDescent="0.3">
      <c r="B734" s="9">
        <v>724</v>
      </c>
    </row>
    <row r="735" spans="2:2" x14ac:dyDescent="0.3">
      <c r="B735" s="9">
        <v>725</v>
      </c>
    </row>
    <row r="736" spans="2:2" x14ac:dyDescent="0.3">
      <c r="B736" s="9">
        <v>726</v>
      </c>
    </row>
    <row r="737" spans="2:2" x14ac:dyDescent="0.3">
      <c r="B737" s="9">
        <v>727</v>
      </c>
    </row>
    <row r="738" spans="2:2" x14ac:dyDescent="0.3">
      <c r="B738" s="9">
        <v>728</v>
      </c>
    </row>
    <row r="739" spans="2:2" x14ac:dyDescent="0.3">
      <c r="B739" s="9">
        <v>729</v>
      </c>
    </row>
    <row r="740" spans="2:2" x14ac:dyDescent="0.3">
      <c r="B740" s="9">
        <v>730</v>
      </c>
    </row>
    <row r="741" spans="2:2" x14ac:dyDescent="0.3">
      <c r="B741" s="9">
        <v>731</v>
      </c>
    </row>
    <row r="742" spans="2:2" x14ac:dyDescent="0.3">
      <c r="B742" s="9">
        <v>732</v>
      </c>
    </row>
    <row r="743" spans="2:2" x14ac:dyDescent="0.3">
      <c r="B743" s="9">
        <v>733</v>
      </c>
    </row>
    <row r="744" spans="2:2" x14ac:dyDescent="0.3">
      <c r="B744" s="9">
        <v>734</v>
      </c>
    </row>
    <row r="745" spans="2:2" x14ac:dyDescent="0.3">
      <c r="B745" s="9">
        <v>735</v>
      </c>
    </row>
    <row r="746" spans="2:2" x14ac:dyDescent="0.3">
      <c r="B746" s="9">
        <v>736</v>
      </c>
    </row>
    <row r="747" spans="2:2" x14ac:dyDescent="0.3">
      <c r="B747" s="9">
        <v>737</v>
      </c>
    </row>
    <row r="748" spans="2:2" x14ac:dyDescent="0.3">
      <c r="B748" s="9">
        <v>738</v>
      </c>
    </row>
    <row r="749" spans="2:2" x14ac:dyDescent="0.3">
      <c r="B749" s="9">
        <v>739</v>
      </c>
    </row>
    <row r="750" spans="2:2" x14ac:dyDescent="0.3">
      <c r="B750" s="9">
        <v>740</v>
      </c>
    </row>
    <row r="751" spans="2:2" x14ac:dyDescent="0.3">
      <c r="B751" s="9">
        <v>741</v>
      </c>
    </row>
    <row r="752" spans="2:2" x14ac:dyDescent="0.3">
      <c r="B752" s="9">
        <v>742</v>
      </c>
    </row>
    <row r="753" spans="2:2" x14ac:dyDescent="0.3">
      <c r="B753" s="9">
        <v>743</v>
      </c>
    </row>
    <row r="754" spans="2:2" x14ac:dyDescent="0.3">
      <c r="B754" s="9">
        <v>744</v>
      </c>
    </row>
    <row r="755" spans="2:2" x14ac:dyDescent="0.3">
      <c r="B755" s="9">
        <v>745</v>
      </c>
    </row>
    <row r="756" spans="2:2" x14ac:dyDescent="0.3">
      <c r="B756" s="9">
        <v>746</v>
      </c>
    </row>
    <row r="757" spans="2:2" x14ac:dyDescent="0.3">
      <c r="B757" s="9">
        <v>747</v>
      </c>
    </row>
    <row r="758" spans="2:2" x14ac:dyDescent="0.3">
      <c r="B758" s="9">
        <v>748</v>
      </c>
    </row>
    <row r="759" spans="2:2" x14ac:dyDescent="0.3">
      <c r="B759" s="9">
        <v>749</v>
      </c>
    </row>
    <row r="760" spans="2:2" x14ac:dyDescent="0.3">
      <c r="B760" s="9">
        <v>750</v>
      </c>
    </row>
    <row r="761" spans="2:2" x14ac:dyDescent="0.3">
      <c r="B761" s="9">
        <v>751</v>
      </c>
    </row>
    <row r="762" spans="2:2" x14ac:dyDescent="0.3">
      <c r="B762" s="9">
        <v>752</v>
      </c>
    </row>
    <row r="763" spans="2:2" x14ac:dyDescent="0.3">
      <c r="B763" s="9">
        <v>753</v>
      </c>
    </row>
    <row r="764" spans="2:2" x14ac:dyDescent="0.3">
      <c r="B764" s="9">
        <v>754</v>
      </c>
    </row>
    <row r="765" spans="2:2" x14ac:dyDescent="0.3">
      <c r="B765" s="9">
        <v>755</v>
      </c>
    </row>
    <row r="766" spans="2:2" x14ac:dyDescent="0.3">
      <c r="B766" s="9">
        <v>756</v>
      </c>
    </row>
    <row r="767" spans="2:2" x14ac:dyDescent="0.3">
      <c r="B767" s="9">
        <v>757</v>
      </c>
    </row>
    <row r="768" spans="2:2" x14ac:dyDescent="0.3">
      <c r="B768" s="9">
        <v>758</v>
      </c>
    </row>
    <row r="769" spans="2:2" x14ac:dyDescent="0.3">
      <c r="B769" s="9">
        <v>759</v>
      </c>
    </row>
    <row r="770" spans="2:2" x14ac:dyDescent="0.3">
      <c r="B770" s="9">
        <v>760</v>
      </c>
    </row>
    <row r="771" spans="2:2" x14ac:dyDescent="0.3">
      <c r="B771" s="9">
        <v>761</v>
      </c>
    </row>
    <row r="772" spans="2:2" x14ac:dyDescent="0.3">
      <c r="B772" s="9">
        <v>762</v>
      </c>
    </row>
    <row r="773" spans="2:2" x14ac:dyDescent="0.3">
      <c r="B773" s="9">
        <v>763</v>
      </c>
    </row>
    <row r="774" spans="2:2" x14ac:dyDescent="0.3">
      <c r="B774" s="9">
        <v>764</v>
      </c>
    </row>
    <row r="775" spans="2:2" x14ac:dyDescent="0.3">
      <c r="B775" s="9">
        <v>765</v>
      </c>
    </row>
    <row r="776" spans="2:2" x14ac:dyDescent="0.3">
      <c r="B776" s="9">
        <v>766</v>
      </c>
    </row>
    <row r="777" spans="2:2" x14ac:dyDescent="0.3">
      <c r="B777" s="9">
        <v>767</v>
      </c>
    </row>
    <row r="778" spans="2:2" x14ac:dyDescent="0.3">
      <c r="B778" s="9">
        <v>768</v>
      </c>
    </row>
    <row r="779" spans="2:2" x14ac:dyDescent="0.3">
      <c r="B779" s="9">
        <v>769</v>
      </c>
    </row>
    <row r="780" spans="2:2" x14ac:dyDescent="0.3">
      <c r="B780" s="9">
        <v>770</v>
      </c>
    </row>
    <row r="781" spans="2:2" x14ac:dyDescent="0.3">
      <c r="B781" s="9">
        <v>771</v>
      </c>
    </row>
    <row r="782" spans="2:2" x14ac:dyDescent="0.3">
      <c r="B782" s="9">
        <v>772</v>
      </c>
    </row>
    <row r="783" spans="2:2" x14ac:dyDescent="0.3">
      <c r="B783" s="9">
        <v>773</v>
      </c>
    </row>
    <row r="784" spans="2:2" x14ac:dyDescent="0.3">
      <c r="B784" s="9">
        <v>774</v>
      </c>
    </row>
    <row r="785" spans="2:2" x14ac:dyDescent="0.3">
      <c r="B785" s="9">
        <v>775</v>
      </c>
    </row>
    <row r="786" spans="2:2" x14ac:dyDescent="0.3">
      <c r="B786" s="9">
        <v>776</v>
      </c>
    </row>
    <row r="787" spans="2:2" x14ac:dyDescent="0.3">
      <c r="B787" s="9">
        <v>777</v>
      </c>
    </row>
    <row r="788" spans="2:2" x14ac:dyDescent="0.3">
      <c r="B788" s="9">
        <v>778</v>
      </c>
    </row>
    <row r="789" spans="2:2" x14ac:dyDescent="0.3">
      <c r="B789" s="9">
        <v>779</v>
      </c>
    </row>
    <row r="790" spans="2:2" x14ac:dyDescent="0.3">
      <c r="B790" s="9">
        <v>780</v>
      </c>
    </row>
    <row r="791" spans="2:2" x14ac:dyDescent="0.3">
      <c r="B791" s="9">
        <v>781</v>
      </c>
    </row>
    <row r="792" spans="2:2" x14ac:dyDescent="0.3">
      <c r="B792" s="9">
        <v>782</v>
      </c>
    </row>
    <row r="793" spans="2:2" x14ac:dyDescent="0.3">
      <c r="B793" s="9">
        <v>783</v>
      </c>
    </row>
    <row r="794" spans="2:2" x14ac:dyDescent="0.3">
      <c r="B794" s="9">
        <v>784</v>
      </c>
    </row>
    <row r="795" spans="2:2" x14ac:dyDescent="0.3">
      <c r="B795" s="9">
        <v>785</v>
      </c>
    </row>
    <row r="796" spans="2:2" x14ac:dyDescent="0.3">
      <c r="B796" s="9">
        <v>786</v>
      </c>
    </row>
    <row r="797" spans="2:2" x14ac:dyDescent="0.3">
      <c r="B797" s="9">
        <v>787</v>
      </c>
    </row>
    <row r="798" spans="2:2" x14ac:dyDescent="0.3">
      <c r="B798" s="9">
        <v>788</v>
      </c>
    </row>
    <row r="1001" spans="4:14" x14ac:dyDescent="0.3">
      <c r="D1001" s="45">
        <f>COUNT(K11:K1000)</f>
        <v>244</v>
      </c>
      <c r="H1001" s="13">
        <f>K1001/D1001</f>
        <v>3859259150.2213116</v>
      </c>
      <c r="K1001" s="45">
        <f>SUM(K11:K1000)</f>
        <v>941659232654</v>
      </c>
      <c r="L1001" s="45">
        <f t="shared" ref="L1001" si="6">IF(K1001/1024 &gt;1,K1001/1024," ")</f>
        <v>919589094.38867188</v>
      </c>
      <c r="M1001" s="45">
        <f t="shared" ref="M1001" si="7">IF(K1001/1048576 &gt;1,K1001/1048576," ")</f>
        <v>898036.22498893738</v>
      </c>
      <c r="N1001" s="14">
        <f t="shared" ref="N1001" si="8">IF(K1001&gt;999999999,K1001/1073741824," ")</f>
        <v>876.98850096575916</v>
      </c>
    </row>
  </sheetData>
  <sortState xmlns:xlrd2="http://schemas.microsoft.com/office/spreadsheetml/2017/richdata2" ref="C11:P254">
    <sortCondition ref="C11:C254"/>
  </sortState>
  <conditionalFormatting sqref="C11">
    <cfRule type="duplicateValues" dxfId="182" priority="186"/>
  </conditionalFormatting>
  <conditionalFormatting sqref="C9">
    <cfRule type="duplicateValues" dxfId="181" priority="185"/>
  </conditionalFormatting>
  <conditionalFormatting sqref="C12">
    <cfRule type="duplicateValues" dxfId="180" priority="184"/>
  </conditionalFormatting>
  <conditionalFormatting sqref="C13">
    <cfRule type="duplicateValues" dxfId="179" priority="183"/>
  </conditionalFormatting>
  <conditionalFormatting sqref="C14">
    <cfRule type="duplicateValues" dxfId="178" priority="181"/>
  </conditionalFormatting>
  <conditionalFormatting sqref="C15">
    <cfRule type="duplicateValues" dxfId="177" priority="180"/>
  </conditionalFormatting>
  <conditionalFormatting sqref="C18">
    <cfRule type="duplicateValues" dxfId="176" priority="179"/>
  </conditionalFormatting>
  <conditionalFormatting sqref="C19">
    <cfRule type="duplicateValues" dxfId="175" priority="178"/>
  </conditionalFormatting>
  <conditionalFormatting sqref="C20">
    <cfRule type="duplicateValues" dxfId="174" priority="177"/>
  </conditionalFormatting>
  <conditionalFormatting sqref="C21">
    <cfRule type="duplicateValues" dxfId="173" priority="176"/>
  </conditionalFormatting>
  <conditionalFormatting sqref="C25">
    <cfRule type="duplicateValues" dxfId="172" priority="175"/>
  </conditionalFormatting>
  <conditionalFormatting sqref="C26">
    <cfRule type="duplicateValues" dxfId="171" priority="174"/>
  </conditionalFormatting>
  <conditionalFormatting sqref="C27">
    <cfRule type="duplicateValues" dxfId="170" priority="173"/>
  </conditionalFormatting>
  <conditionalFormatting sqref="C28">
    <cfRule type="duplicateValues" dxfId="169" priority="172"/>
  </conditionalFormatting>
  <conditionalFormatting sqref="C29">
    <cfRule type="duplicateValues" dxfId="168" priority="171"/>
  </conditionalFormatting>
  <conditionalFormatting sqref="C32">
    <cfRule type="duplicateValues" dxfId="167" priority="170"/>
  </conditionalFormatting>
  <conditionalFormatting sqref="C33">
    <cfRule type="duplicateValues" dxfId="166" priority="168"/>
  </conditionalFormatting>
  <conditionalFormatting sqref="C35:C36">
    <cfRule type="duplicateValues" dxfId="165" priority="167"/>
  </conditionalFormatting>
  <conditionalFormatting sqref="C37">
    <cfRule type="duplicateValues" dxfId="164" priority="166"/>
  </conditionalFormatting>
  <conditionalFormatting sqref="C38">
    <cfRule type="duplicateValues" dxfId="163" priority="165"/>
  </conditionalFormatting>
  <conditionalFormatting sqref="C39">
    <cfRule type="duplicateValues" dxfId="162" priority="164"/>
  </conditionalFormatting>
  <conditionalFormatting sqref="C40">
    <cfRule type="duplicateValues" dxfId="161" priority="163"/>
  </conditionalFormatting>
  <conditionalFormatting sqref="C41">
    <cfRule type="duplicateValues" dxfId="160" priority="162"/>
  </conditionalFormatting>
  <conditionalFormatting sqref="C44">
    <cfRule type="duplicateValues" dxfId="159" priority="161"/>
  </conditionalFormatting>
  <conditionalFormatting sqref="C45">
    <cfRule type="duplicateValues" dxfId="158" priority="160"/>
  </conditionalFormatting>
  <conditionalFormatting sqref="C46">
    <cfRule type="duplicateValues" dxfId="157" priority="159"/>
  </conditionalFormatting>
  <conditionalFormatting sqref="C47">
    <cfRule type="duplicateValues" dxfId="156" priority="158"/>
  </conditionalFormatting>
  <conditionalFormatting sqref="C48:C49">
    <cfRule type="duplicateValues" dxfId="155" priority="157"/>
  </conditionalFormatting>
  <conditionalFormatting sqref="C50">
    <cfRule type="duplicateValues" dxfId="154" priority="156"/>
  </conditionalFormatting>
  <conditionalFormatting sqref="C51">
    <cfRule type="duplicateValues" dxfId="153" priority="155"/>
  </conditionalFormatting>
  <conditionalFormatting sqref="C52">
    <cfRule type="duplicateValues" dxfId="152" priority="154"/>
  </conditionalFormatting>
  <conditionalFormatting sqref="C53">
    <cfRule type="duplicateValues" dxfId="151" priority="153"/>
  </conditionalFormatting>
  <conditionalFormatting sqref="C54">
    <cfRule type="duplicateValues" dxfId="150" priority="152"/>
  </conditionalFormatting>
  <conditionalFormatting sqref="C55">
    <cfRule type="duplicateValues" dxfId="149" priority="151"/>
  </conditionalFormatting>
  <conditionalFormatting sqref="C56">
    <cfRule type="duplicateValues" dxfId="148" priority="150"/>
  </conditionalFormatting>
  <conditionalFormatting sqref="C57">
    <cfRule type="duplicateValues" dxfId="147" priority="149"/>
  </conditionalFormatting>
  <conditionalFormatting sqref="C58">
    <cfRule type="duplicateValues" dxfId="146" priority="148"/>
  </conditionalFormatting>
  <conditionalFormatting sqref="C59">
    <cfRule type="duplicateValues" dxfId="145" priority="147"/>
  </conditionalFormatting>
  <conditionalFormatting sqref="C60">
    <cfRule type="duplicateValues" dxfId="144" priority="146"/>
  </conditionalFormatting>
  <conditionalFormatting sqref="C61:C62">
    <cfRule type="duplicateValues" dxfId="143" priority="145"/>
  </conditionalFormatting>
  <conditionalFormatting sqref="C63">
    <cfRule type="duplicateValues" dxfId="142" priority="144"/>
  </conditionalFormatting>
  <conditionalFormatting sqref="C64">
    <cfRule type="duplicateValues" dxfId="141" priority="143"/>
  </conditionalFormatting>
  <conditionalFormatting sqref="C68">
    <cfRule type="duplicateValues" dxfId="140" priority="142"/>
  </conditionalFormatting>
  <conditionalFormatting sqref="C69">
    <cfRule type="duplicateValues" dxfId="139" priority="141"/>
  </conditionalFormatting>
  <conditionalFormatting sqref="C70">
    <cfRule type="duplicateValues" dxfId="138" priority="140"/>
  </conditionalFormatting>
  <conditionalFormatting sqref="C73:C74">
    <cfRule type="duplicateValues" dxfId="137" priority="139"/>
  </conditionalFormatting>
  <conditionalFormatting sqref="C75">
    <cfRule type="duplicateValues" dxfId="136" priority="138"/>
  </conditionalFormatting>
  <conditionalFormatting sqref="C76">
    <cfRule type="duplicateValues" dxfId="135" priority="137"/>
  </conditionalFormatting>
  <conditionalFormatting sqref="C77">
    <cfRule type="duplicateValues" dxfId="134" priority="136"/>
  </conditionalFormatting>
  <conditionalFormatting sqref="C78">
    <cfRule type="duplicateValues" dxfId="133" priority="135"/>
  </conditionalFormatting>
  <conditionalFormatting sqref="C79">
    <cfRule type="duplicateValues" dxfId="132" priority="134"/>
  </conditionalFormatting>
  <conditionalFormatting sqref="C80">
    <cfRule type="duplicateValues" dxfId="131" priority="133"/>
  </conditionalFormatting>
  <conditionalFormatting sqref="C81">
    <cfRule type="duplicateValues" dxfId="130" priority="132"/>
  </conditionalFormatting>
  <conditionalFormatting sqref="C82">
    <cfRule type="duplicateValues" dxfId="129" priority="131"/>
  </conditionalFormatting>
  <conditionalFormatting sqref="C83">
    <cfRule type="duplicateValues" dxfId="128" priority="130"/>
  </conditionalFormatting>
  <conditionalFormatting sqref="C84:C85">
    <cfRule type="duplicateValues" dxfId="127" priority="129"/>
  </conditionalFormatting>
  <conditionalFormatting sqref="C86:C87">
    <cfRule type="duplicateValues" dxfId="126" priority="128"/>
  </conditionalFormatting>
  <conditionalFormatting sqref="C88">
    <cfRule type="duplicateValues" dxfId="125" priority="127"/>
  </conditionalFormatting>
  <conditionalFormatting sqref="C92">
    <cfRule type="duplicateValues" dxfId="124" priority="126"/>
  </conditionalFormatting>
  <conditionalFormatting sqref="C93">
    <cfRule type="duplicateValues" dxfId="123" priority="125"/>
  </conditionalFormatting>
  <conditionalFormatting sqref="C94">
    <cfRule type="duplicateValues" dxfId="122" priority="124"/>
  </conditionalFormatting>
  <conditionalFormatting sqref="C95">
    <cfRule type="duplicateValues" dxfId="121" priority="123"/>
  </conditionalFormatting>
  <conditionalFormatting sqref="C96">
    <cfRule type="duplicateValues" dxfId="120" priority="122"/>
  </conditionalFormatting>
  <conditionalFormatting sqref="C97:C98">
    <cfRule type="duplicateValues" dxfId="119" priority="121"/>
  </conditionalFormatting>
  <conditionalFormatting sqref="C99">
    <cfRule type="duplicateValues" dxfId="118" priority="120"/>
  </conditionalFormatting>
  <conditionalFormatting sqref="C100">
    <cfRule type="duplicateValues" dxfId="117" priority="119"/>
  </conditionalFormatting>
  <conditionalFormatting sqref="C101:C102">
    <cfRule type="duplicateValues" dxfId="116" priority="118"/>
  </conditionalFormatting>
  <conditionalFormatting sqref="C103">
    <cfRule type="duplicateValues" dxfId="115" priority="117"/>
  </conditionalFormatting>
  <conditionalFormatting sqref="C104">
    <cfRule type="duplicateValues" dxfId="114" priority="116"/>
  </conditionalFormatting>
  <conditionalFormatting sqref="C105">
    <cfRule type="duplicateValues" dxfId="113" priority="115"/>
  </conditionalFormatting>
  <conditionalFormatting sqref="C106">
    <cfRule type="duplicateValues" dxfId="112" priority="114"/>
  </conditionalFormatting>
  <conditionalFormatting sqref="C107">
    <cfRule type="duplicateValues" dxfId="111" priority="113"/>
  </conditionalFormatting>
  <conditionalFormatting sqref="C108">
    <cfRule type="duplicateValues" dxfId="110" priority="112"/>
  </conditionalFormatting>
  <conditionalFormatting sqref="C109:C110">
    <cfRule type="duplicateValues" dxfId="109" priority="111"/>
  </conditionalFormatting>
  <conditionalFormatting sqref="C111">
    <cfRule type="duplicateValues" dxfId="108" priority="110"/>
  </conditionalFormatting>
  <conditionalFormatting sqref="C112">
    <cfRule type="duplicateValues" dxfId="107" priority="109"/>
  </conditionalFormatting>
  <conditionalFormatting sqref="C113">
    <cfRule type="duplicateValues" dxfId="106" priority="108"/>
  </conditionalFormatting>
  <conditionalFormatting sqref="C114">
    <cfRule type="duplicateValues" dxfId="105" priority="107"/>
  </conditionalFormatting>
  <conditionalFormatting sqref="C115:C117">
    <cfRule type="duplicateValues" dxfId="104" priority="106"/>
  </conditionalFormatting>
  <conditionalFormatting sqref="C118:C119">
    <cfRule type="duplicateValues" dxfId="103" priority="104"/>
  </conditionalFormatting>
  <conditionalFormatting sqref="C120">
    <cfRule type="duplicateValues" dxfId="102" priority="103"/>
  </conditionalFormatting>
  <conditionalFormatting sqref="C121">
    <cfRule type="duplicateValues" dxfId="101" priority="102"/>
  </conditionalFormatting>
  <conditionalFormatting sqref="C122">
    <cfRule type="duplicateValues" dxfId="100" priority="101"/>
  </conditionalFormatting>
  <conditionalFormatting sqref="C123">
    <cfRule type="duplicateValues" dxfId="99" priority="100"/>
  </conditionalFormatting>
  <conditionalFormatting sqref="C125">
    <cfRule type="duplicateValues" dxfId="98" priority="99"/>
  </conditionalFormatting>
  <conditionalFormatting sqref="C129">
    <cfRule type="duplicateValues" dxfId="97" priority="98"/>
  </conditionalFormatting>
  <conditionalFormatting sqref="C130">
    <cfRule type="duplicateValues" dxfId="96" priority="97"/>
  </conditionalFormatting>
  <conditionalFormatting sqref="C131:C132">
    <cfRule type="duplicateValues" dxfId="95" priority="96"/>
  </conditionalFormatting>
  <conditionalFormatting sqref="C133:C134">
    <cfRule type="duplicateValues" dxfId="94" priority="95"/>
  </conditionalFormatting>
  <conditionalFormatting sqref="C135:C136">
    <cfRule type="duplicateValues" dxfId="93" priority="94"/>
  </conditionalFormatting>
  <conditionalFormatting sqref="C137">
    <cfRule type="duplicateValues" dxfId="92" priority="93"/>
  </conditionalFormatting>
  <conditionalFormatting sqref="C138:C139">
    <cfRule type="duplicateValues" dxfId="91" priority="92"/>
  </conditionalFormatting>
  <conditionalFormatting sqref="C140">
    <cfRule type="duplicateValues" dxfId="90" priority="91"/>
  </conditionalFormatting>
  <conditionalFormatting sqref="C141">
    <cfRule type="duplicateValues" dxfId="89" priority="90"/>
  </conditionalFormatting>
  <conditionalFormatting sqref="C142">
    <cfRule type="duplicateValues" dxfId="88" priority="89"/>
  </conditionalFormatting>
  <conditionalFormatting sqref="C143">
    <cfRule type="duplicateValues" dxfId="87" priority="88"/>
  </conditionalFormatting>
  <conditionalFormatting sqref="C144">
    <cfRule type="duplicateValues" dxfId="86" priority="87"/>
  </conditionalFormatting>
  <conditionalFormatting sqref="C145:C146">
    <cfRule type="duplicateValues" dxfId="85" priority="86"/>
  </conditionalFormatting>
  <conditionalFormatting sqref="C147">
    <cfRule type="duplicateValues" dxfId="84" priority="85"/>
  </conditionalFormatting>
  <conditionalFormatting sqref="C148">
    <cfRule type="duplicateValues" dxfId="83" priority="84"/>
  </conditionalFormatting>
  <conditionalFormatting sqref="C149">
    <cfRule type="duplicateValues" dxfId="82" priority="83"/>
  </conditionalFormatting>
  <conditionalFormatting sqref="C150">
    <cfRule type="duplicateValues" dxfId="81" priority="82"/>
  </conditionalFormatting>
  <conditionalFormatting sqref="C151">
    <cfRule type="duplicateValues" dxfId="80" priority="81"/>
  </conditionalFormatting>
  <conditionalFormatting sqref="C154">
    <cfRule type="duplicateValues" dxfId="79" priority="80"/>
  </conditionalFormatting>
  <conditionalFormatting sqref="C155">
    <cfRule type="duplicateValues" dxfId="78" priority="79"/>
  </conditionalFormatting>
  <conditionalFormatting sqref="C156">
    <cfRule type="duplicateValues" dxfId="77" priority="78"/>
  </conditionalFormatting>
  <conditionalFormatting sqref="C157">
    <cfRule type="duplicateValues" dxfId="76" priority="77"/>
  </conditionalFormatting>
  <conditionalFormatting sqref="C158">
    <cfRule type="duplicateValues" dxfId="75" priority="76"/>
  </conditionalFormatting>
  <conditionalFormatting sqref="C159">
    <cfRule type="duplicateValues" dxfId="74" priority="75"/>
  </conditionalFormatting>
  <conditionalFormatting sqref="C160">
    <cfRule type="duplicateValues" dxfId="73" priority="74"/>
  </conditionalFormatting>
  <conditionalFormatting sqref="C161">
    <cfRule type="duplicateValues" dxfId="72" priority="73"/>
  </conditionalFormatting>
  <conditionalFormatting sqref="C162">
    <cfRule type="duplicateValues" dxfId="71" priority="72"/>
  </conditionalFormatting>
  <conditionalFormatting sqref="C164">
    <cfRule type="duplicateValues" dxfId="70" priority="71"/>
  </conditionalFormatting>
  <conditionalFormatting sqref="C165">
    <cfRule type="duplicateValues" dxfId="69" priority="70"/>
  </conditionalFormatting>
  <conditionalFormatting sqref="C166">
    <cfRule type="duplicateValues" dxfId="68" priority="69"/>
  </conditionalFormatting>
  <conditionalFormatting sqref="C167">
    <cfRule type="duplicateValues" dxfId="67" priority="68"/>
  </conditionalFormatting>
  <conditionalFormatting sqref="C168">
    <cfRule type="duplicateValues" dxfId="66" priority="67"/>
  </conditionalFormatting>
  <conditionalFormatting sqref="C169">
    <cfRule type="duplicateValues" dxfId="65" priority="66"/>
  </conditionalFormatting>
  <conditionalFormatting sqref="C170">
    <cfRule type="duplicateValues" dxfId="64" priority="65"/>
  </conditionalFormatting>
  <conditionalFormatting sqref="C171">
    <cfRule type="duplicateValues" dxfId="63" priority="64"/>
  </conditionalFormatting>
  <conditionalFormatting sqref="C16:C17">
    <cfRule type="duplicateValues" dxfId="62" priority="63"/>
  </conditionalFormatting>
  <conditionalFormatting sqref="C22:C24">
    <cfRule type="duplicateValues" dxfId="61" priority="62"/>
  </conditionalFormatting>
  <conditionalFormatting sqref="C30:C31">
    <cfRule type="duplicateValues" dxfId="60" priority="61"/>
  </conditionalFormatting>
  <conditionalFormatting sqref="C34">
    <cfRule type="duplicateValues" dxfId="59" priority="60"/>
  </conditionalFormatting>
  <conditionalFormatting sqref="C42:C43">
    <cfRule type="duplicateValues" dxfId="58" priority="59"/>
  </conditionalFormatting>
  <conditionalFormatting sqref="C65:C67">
    <cfRule type="duplicateValues" dxfId="57" priority="58"/>
  </conditionalFormatting>
  <conditionalFormatting sqref="C71:C72">
    <cfRule type="duplicateValues" dxfId="56" priority="57"/>
  </conditionalFormatting>
  <conditionalFormatting sqref="C90:C91">
    <cfRule type="duplicateValues" dxfId="55" priority="56"/>
  </conditionalFormatting>
  <conditionalFormatting sqref="C124">
    <cfRule type="duplicateValues" dxfId="54" priority="55"/>
  </conditionalFormatting>
  <conditionalFormatting sqref="C126:C128">
    <cfRule type="duplicateValues" dxfId="53" priority="54"/>
  </conditionalFormatting>
  <conditionalFormatting sqref="C152:C153">
    <cfRule type="duplicateValues" dxfId="52" priority="53"/>
  </conditionalFormatting>
  <conditionalFormatting sqref="C163">
    <cfRule type="duplicateValues" dxfId="51" priority="52"/>
  </conditionalFormatting>
  <conditionalFormatting sqref="C191">
    <cfRule type="duplicateValues" dxfId="50" priority="51"/>
  </conditionalFormatting>
  <conditionalFormatting sqref="C192">
    <cfRule type="duplicateValues" dxfId="49" priority="50"/>
  </conditionalFormatting>
  <conditionalFormatting sqref="C194:C195">
    <cfRule type="duplicateValues" dxfId="48" priority="49"/>
  </conditionalFormatting>
  <conditionalFormatting sqref="C196">
    <cfRule type="duplicateValues" dxfId="47" priority="48"/>
  </conditionalFormatting>
  <conditionalFormatting sqref="C197">
    <cfRule type="duplicateValues" dxfId="46" priority="47"/>
  </conditionalFormatting>
  <conditionalFormatting sqref="C198">
    <cfRule type="duplicateValues" dxfId="45" priority="46"/>
  </conditionalFormatting>
  <conditionalFormatting sqref="C199">
    <cfRule type="duplicateValues" dxfId="44" priority="45"/>
  </conditionalFormatting>
  <conditionalFormatting sqref="C200">
    <cfRule type="duplicateValues" dxfId="43" priority="44"/>
  </conditionalFormatting>
  <conditionalFormatting sqref="C201">
    <cfRule type="duplicateValues" dxfId="42" priority="43"/>
  </conditionalFormatting>
  <conditionalFormatting sqref="C202">
    <cfRule type="duplicateValues" dxfId="41" priority="42"/>
  </conditionalFormatting>
  <conditionalFormatting sqref="C203">
    <cfRule type="duplicateValues" dxfId="40" priority="41"/>
  </conditionalFormatting>
  <conditionalFormatting sqref="C204">
    <cfRule type="duplicateValues" dxfId="39" priority="40"/>
  </conditionalFormatting>
  <conditionalFormatting sqref="C205">
    <cfRule type="duplicateValues" dxfId="38" priority="39"/>
  </conditionalFormatting>
  <conditionalFormatting sqref="C206">
    <cfRule type="duplicateValues" dxfId="37" priority="38"/>
  </conditionalFormatting>
  <conditionalFormatting sqref="C207">
    <cfRule type="duplicateValues" dxfId="36" priority="37"/>
  </conditionalFormatting>
  <conditionalFormatting sqref="C208">
    <cfRule type="duplicateValues" dxfId="35" priority="36"/>
  </conditionalFormatting>
  <conditionalFormatting sqref="C209">
    <cfRule type="duplicateValues" dxfId="34" priority="35"/>
  </conditionalFormatting>
  <conditionalFormatting sqref="C210">
    <cfRule type="duplicateValues" dxfId="33" priority="34"/>
  </conditionalFormatting>
  <conditionalFormatting sqref="C211">
    <cfRule type="duplicateValues" dxfId="32" priority="33"/>
  </conditionalFormatting>
  <conditionalFormatting sqref="C212">
    <cfRule type="duplicateValues" dxfId="31" priority="32"/>
  </conditionalFormatting>
  <conditionalFormatting sqref="C213">
    <cfRule type="duplicateValues" dxfId="30" priority="31"/>
  </conditionalFormatting>
  <conditionalFormatting sqref="C214">
    <cfRule type="duplicateValues" dxfId="29" priority="30"/>
  </conditionalFormatting>
  <conditionalFormatting sqref="C215">
    <cfRule type="duplicateValues" dxfId="28" priority="29"/>
  </conditionalFormatting>
  <conditionalFormatting sqref="C216">
    <cfRule type="duplicateValues" dxfId="27" priority="28"/>
  </conditionalFormatting>
  <conditionalFormatting sqref="C217:C219">
    <cfRule type="duplicateValues" dxfId="26" priority="27"/>
  </conditionalFormatting>
  <conditionalFormatting sqref="C220">
    <cfRule type="duplicateValues" dxfId="25" priority="26"/>
  </conditionalFormatting>
  <conditionalFormatting sqref="C221:C222">
    <cfRule type="duplicateValues" dxfId="24" priority="25"/>
  </conditionalFormatting>
  <conditionalFormatting sqref="C223">
    <cfRule type="duplicateValues" dxfId="23" priority="24"/>
  </conditionalFormatting>
  <conditionalFormatting sqref="C224">
    <cfRule type="duplicateValues" dxfId="22" priority="23"/>
  </conditionalFormatting>
  <conditionalFormatting sqref="C225">
    <cfRule type="duplicateValues" dxfId="21" priority="22"/>
  </conditionalFormatting>
  <conditionalFormatting sqref="C226">
    <cfRule type="duplicateValues" dxfId="20" priority="21"/>
  </conditionalFormatting>
  <conditionalFormatting sqref="C227">
    <cfRule type="duplicateValues" dxfId="19" priority="20"/>
  </conditionalFormatting>
  <conditionalFormatting sqref="C228">
    <cfRule type="duplicateValues" dxfId="18" priority="19"/>
  </conditionalFormatting>
  <conditionalFormatting sqref="C229">
    <cfRule type="duplicateValues" dxfId="17" priority="18"/>
  </conditionalFormatting>
  <conditionalFormatting sqref="C230">
    <cfRule type="duplicateValues" dxfId="16" priority="17"/>
  </conditionalFormatting>
  <conditionalFormatting sqref="C231">
    <cfRule type="duplicateValues" dxfId="15" priority="16"/>
  </conditionalFormatting>
  <conditionalFormatting sqref="C232">
    <cfRule type="duplicateValues" dxfId="14" priority="15"/>
  </conditionalFormatting>
  <conditionalFormatting sqref="C233">
    <cfRule type="duplicateValues" dxfId="13" priority="14"/>
  </conditionalFormatting>
  <conditionalFormatting sqref="C234">
    <cfRule type="duplicateValues" dxfId="12" priority="13"/>
  </conditionalFormatting>
  <conditionalFormatting sqref="C235">
    <cfRule type="duplicateValues" dxfId="11" priority="12"/>
  </conditionalFormatting>
  <conditionalFormatting sqref="C236">
    <cfRule type="duplicateValues" dxfId="10" priority="11"/>
  </conditionalFormatting>
  <conditionalFormatting sqref="C237">
    <cfRule type="duplicateValues" dxfId="9" priority="10"/>
  </conditionalFormatting>
  <conditionalFormatting sqref="C238">
    <cfRule type="duplicateValues" dxfId="8" priority="9"/>
  </conditionalFormatting>
  <conditionalFormatting sqref="C240">
    <cfRule type="duplicateValues" dxfId="7" priority="8"/>
  </conditionalFormatting>
  <conditionalFormatting sqref="C241">
    <cfRule type="duplicateValues" dxfId="6" priority="7"/>
  </conditionalFormatting>
  <conditionalFormatting sqref="C242:C244">
    <cfRule type="duplicateValues" dxfId="5" priority="6"/>
  </conditionalFormatting>
  <conditionalFormatting sqref="C245">
    <cfRule type="duplicateValues" dxfId="4" priority="5"/>
  </conditionalFormatting>
  <conditionalFormatting sqref="C246">
    <cfRule type="duplicateValues" dxfId="3" priority="4"/>
  </conditionalFormatting>
  <hyperlinks>
    <hyperlink ref="E11" r:id="rId1" display="https://www.filmaffinity.com/es/film775611.html" xr:uid="{62C5D923-9709-47ED-A8E1-BEB65DE21234}"/>
    <hyperlink ref="E12" r:id="rId2" display="https://www.filmaffinity.com/es/film644755.html" xr:uid="{081A5EE8-9C04-4858-A052-E7741ACD03EC}"/>
    <hyperlink ref="E14" r:id="rId3" display="https://www.filmaffinity.com/es/film136620.html" xr:uid="{653A81E8-0660-4829-9819-4165B74E9C0B}"/>
    <hyperlink ref="E15" r:id="rId4" display="https://www.filmaffinity.com/es/film443752.html" xr:uid="{EF5A394C-EBDE-47E8-9945-FC37D3A6BD26}"/>
    <hyperlink ref="E16" r:id="rId5" display="https://www.filmaffinity.com/es/film484949.html" xr:uid="{79EB480D-03A9-4137-9F6C-29516AE01E20}"/>
    <hyperlink ref="E26" r:id="rId6" display="https://www.filmaffinity.com/es/film787286.html" xr:uid="{81209CF7-E2B1-4A58-9C17-5256B116C46D}"/>
    <hyperlink ref="E28" r:id="rId7" display="https://www.filmaffinity.com/es/film569850.html" xr:uid="{F2967D00-2B77-49E2-A4E9-64E77248B5A0}"/>
    <hyperlink ref="E30" r:id="rId8" display="https://www.filmaffinity.com/es/film702560.html" xr:uid="{01CE9AD5-49CD-4BF6-861F-E0F23A1FD7EB}"/>
    <hyperlink ref="E31" r:id="rId9" display="https://www.filmaffinity.com/es/film753738.html" xr:uid="{8F5EB36B-7F01-4037-8058-A2B74BA1F0B8}"/>
    <hyperlink ref="E36" r:id="rId10" display="https://www.filmaffinity.com/es/film345638.html" xr:uid="{E5078042-E035-41D0-8241-EFF275DEF29D}"/>
    <hyperlink ref="E38" r:id="rId11" display="https://www.filmaffinity.com/es/film679957.html" xr:uid="{A3AD8213-6BD5-4DD6-ACE0-C47288798716}"/>
    <hyperlink ref="E41" r:id="rId12" display="https://www.filmaffinity.com/es/film809620.html" xr:uid="{890E44F6-8E75-42F5-AAD5-08D7C7677943}"/>
    <hyperlink ref="E42" r:id="rId13" display="https://www.filmaffinity.com/es/film759500.html" xr:uid="{00277C8A-AC96-4194-A7D6-5BC7EC9B903B}"/>
    <hyperlink ref="E37" r:id="rId14" display="https://www.filmaffinity.com/es/film613169.html" xr:uid="{BEC781A0-A212-490E-98A3-467B8D16317E}"/>
    <hyperlink ref="E46" r:id="rId15" display="https://www.filmaffinity.com/es/film143389.html" xr:uid="{7F4E40E2-6556-4400-BAA2-A0F05540443C}"/>
    <hyperlink ref="E47" r:id="rId16" display="https://www.filmaffinity.com/es/film221813.html" xr:uid="{543FFF26-EB55-446C-BACD-50B8A3BBD532}"/>
    <hyperlink ref="E54" r:id="rId17" display="https://www.filmaffinity.com/es/film447035.html" xr:uid="{40F602CF-4949-4A8E-A24B-6D6A6037ADDB}"/>
    <hyperlink ref="E55" r:id="rId18" display="https://www.filmaffinity.com/es/film662001.html" xr:uid="{EED309B6-BE06-4351-9858-AC6C43E4A4FF}"/>
    <hyperlink ref="E56" r:id="rId19" display="https://www.filmaffinity.com/es/film306295.html" xr:uid="{55FA5DE1-0269-439A-ACC7-68C8DB7455AE}"/>
    <hyperlink ref="E57" r:id="rId20" display="https://www.filmaffinity.com/es/film740441.html" xr:uid="{6D5D713E-342F-4459-A7D1-63179D62AEC6}"/>
    <hyperlink ref="E58" r:id="rId21" display="https://www.filmaffinity.com/es/film627362.html" xr:uid="{A24F7285-97DB-4DDE-BC56-33341B9084CB}"/>
    <hyperlink ref="E61" r:id="rId22" display="https://www.filmaffinity.com/es/film356095.html" xr:uid="{CAC2673D-ADDC-4D54-B19F-7C101F865A8E}"/>
    <hyperlink ref="E64" r:id="rId23" display="https://www.filmaffinity.com/es/film400158.html" xr:uid="{E078BA1B-CC2B-48AE-8D66-B6EA7A49FEAD}"/>
    <hyperlink ref="E66" r:id="rId24" display="https://www.filmaffinity.com/es/film360629.html" xr:uid="{4506CF50-24E1-4015-B001-A55C9F94C612}"/>
    <hyperlink ref="E67" r:id="rId25" display="https://www.filmaffinity.com/es/film544632.html" xr:uid="{462F6012-BC3F-421C-AF1C-057869EDBE57}"/>
    <hyperlink ref="E69" r:id="rId26" display="https://www.filmaffinity.com/es/film767718.html" xr:uid="{0C1DE222-E925-43DF-84CE-F108081EFD4E}"/>
    <hyperlink ref="E74" r:id="rId27" display="https://www.filmaffinity.com/es/film615537.html" xr:uid="{9C7CA321-F818-44FB-8374-3D726EBCB087}"/>
    <hyperlink ref="E79" r:id="rId28" display="https://www.filmaffinity.com/es/film890641.html" xr:uid="{6A161ABB-8DB7-4530-92A3-83089A0D1BD2}"/>
    <hyperlink ref="E78" r:id="rId29" display="https://www.filmaffinity.com/es/film183345.html" xr:uid="{346B7B6C-35DA-4913-97EF-F5B7C3FDEE65}"/>
    <hyperlink ref="E81" r:id="rId30" display="https://www.filmaffinity.com/es/film554759.html" xr:uid="{97DFA7DE-BD7F-4556-91F8-2FBA465E884C}"/>
    <hyperlink ref="E82" r:id="rId31" display="https://www.filmaffinity.com/es/film812522.html" xr:uid="{B3E681AE-F119-47DC-8F23-3D30C1710F74}"/>
    <hyperlink ref="E86" r:id="rId32" display="https://www.filmaffinity.com/es/film585484.html" xr:uid="{0DA0C030-FCC7-43C5-945F-1334FA59A476}"/>
    <hyperlink ref="E87" r:id="rId33" display="https://www.filmaffinity.com/es/film954416.html" xr:uid="{14C32283-256E-4173-87ED-FB2D6964B597}"/>
    <hyperlink ref="E90" r:id="rId34" display="https://www.filmaffinity.com/es/film547054.html" xr:uid="{7582EA8A-334F-41B9-B116-2B263A6FCFE7}"/>
    <hyperlink ref="E91" r:id="rId35" display="https://www.filmaffinity.com/es/film247723.html" xr:uid="{E7F2351B-2FC7-4CAE-9144-44F6CC6E56E6}"/>
    <hyperlink ref="E92" r:id="rId36" display="https://www.filmaffinity.com/es/film629883.html" xr:uid="{98908702-988E-4BB2-BCF9-D852002061F2}"/>
    <hyperlink ref="E93" r:id="rId37" display="https://www.filmaffinity.com/es/film903440.html" xr:uid="{5EECFFBC-5649-488A-A02F-10F425F62DB7}"/>
    <hyperlink ref="E94" r:id="rId38" display="https://www.filmaffinity.com/es/film567556.html" xr:uid="{5AF0C7E9-A5EC-463B-99CF-21EE29EAED65}"/>
    <hyperlink ref="E95" r:id="rId39" display="https://www.filmaffinity.com/es/film588293.html" xr:uid="{CCBC3538-6D57-437B-AC99-C41A871F2DE1}"/>
    <hyperlink ref="E97" r:id="rId40" display="https://www.filmaffinity.com/es/film716195.html" xr:uid="{5E0EDF94-FAC5-405D-8133-873C42536A86}"/>
    <hyperlink ref="E98" r:id="rId41" display="https://www.filmaffinity.com/es/film573771.html" xr:uid="{B7F23C0A-53D6-496D-9451-2A98F8A68E26}"/>
    <hyperlink ref="E99" r:id="rId42" display="https://www.filmaffinity.com/es/film821262.html" xr:uid="{192D6E37-AB68-486F-A520-16F0707989D7}"/>
    <hyperlink ref="E100" r:id="rId43" display="https://www.filmaffinity.com/es/film397537.html" xr:uid="{58403625-8E88-4230-B9CE-A76E66B6ACDF}"/>
    <hyperlink ref="E101" r:id="rId44" display="https://www.filmaffinity.com/es/film418546.html" xr:uid="{D071F99D-3C6D-4923-AB5D-4202A687D6B0}"/>
    <hyperlink ref="E105" r:id="rId45" display="https://www.filmaffinity.com/es/film440565.html" xr:uid="{A2395F37-EA89-4884-A24E-A39F53C97F3F}"/>
    <hyperlink ref="E106" r:id="rId46" display="https://www.filmaffinity.com/es/film567194.html" xr:uid="{C740A018-D663-4106-97BC-5680A9527819}"/>
    <hyperlink ref="E107" r:id="rId47" display="https://www.filmaffinity.com/es/film866068.html" xr:uid="{16B7E582-D438-4BAF-8818-D8491BEC0C4B}"/>
    <hyperlink ref="E110" r:id="rId48" display="https://www.filmaffinity.com/es/film719992.html" xr:uid="{25E3F401-0685-479C-B054-555095CF330A}"/>
    <hyperlink ref="E111" r:id="rId49" display="https://www.filmaffinity.com/es/film194734.html" xr:uid="{13E85F16-016E-49CB-8570-0493F019B1F4}"/>
    <hyperlink ref="E112" r:id="rId50" display="https://www.filmaffinity.com/es/film408750.html" xr:uid="{9B4217FB-9843-4AFF-A337-EE09EA3185AA}"/>
    <hyperlink ref="E113" r:id="rId51" display="https://www.filmaffinity.com/es/film504011.html" xr:uid="{ECE9881E-61C7-4DBA-A722-EA82CA246009}"/>
    <hyperlink ref="E114" r:id="rId52" display="https://www.filmaffinity.com/es/film663795.html" xr:uid="{EB04476A-3D33-4C5D-90A2-4C973E54C525}"/>
    <hyperlink ref="E117" r:id="rId53" display="https://www.filmaffinity.com/es/film726840.html" xr:uid="{30C5BE8C-729B-4444-9230-A495A279EDC1}"/>
    <hyperlink ref="E118" r:id="rId54" display="https://www.filmaffinity.com/es/film508465.html" xr:uid="{D477F20A-C7E9-43DB-86CA-BB858C88390D}"/>
    <hyperlink ref="E120" r:id="rId55" display="https://www.filmaffinity.com/es/film229888.html" xr:uid="{A9F74929-3308-498A-9C3D-C66F3D395FC6}"/>
    <hyperlink ref="E121" r:id="rId56" display="https://www.filmaffinity.com/es/film798694.html" xr:uid="{A9E1CCDB-340A-4A16-BD07-E4DFAB3E38CD}"/>
    <hyperlink ref="E123" r:id="rId57" display="https://www.filmaffinity.com/es/film395257.html" xr:uid="{7E7C0467-5AC5-4D59-919A-003DFD22E8C4}"/>
    <hyperlink ref="E125" r:id="rId58" display="https://www.filmaffinity.com/es/film439464.html" xr:uid="{F7EF3FDE-973B-4DEB-BD80-2456669BFEC2}"/>
    <hyperlink ref="E127" r:id="rId59" display="https://www.filmaffinity.com/es/film684212.html" xr:uid="{778028CE-2E2C-49D8-8E35-83C7FFE51A71}"/>
    <hyperlink ref="E128" r:id="rId60" display="https://www.filmaffinity.com/es/film885187.html" xr:uid="{ED3D85F1-0EE9-4A79-A4A8-3F82F3600815}"/>
    <hyperlink ref="E130" r:id="rId61" display="https://www.filmaffinity.com/es/film468664.html" xr:uid="{EDC88540-0B47-4024-B021-3C4C4F7A5CF1}"/>
    <hyperlink ref="E131" r:id="rId62" display="https://www.filmaffinity.com/es/film964347.html" xr:uid="{D344B478-57F7-4B33-926E-BC34D32A755B}"/>
    <hyperlink ref="E132" r:id="rId63" display="https://www.filmaffinity.com/es/film131283.html" xr:uid="{DE51F373-10A6-49B0-B610-B6B4601D479A}"/>
    <hyperlink ref="E134" r:id="rId64" display="https://www.filmaffinity.com/es/film173016.html" xr:uid="{38677A53-9C88-4BA8-9125-42AF07985BD1}"/>
    <hyperlink ref="E138" r:id="rId65" display="https://www.filmaffinity.com/es/film460958.html" xr:uid="{288EF0FA-FAF9-4F5F-906C-C76B0A7519DD}"/>
    <hyperlink ref="E139" r:id="rId66" display="https://www.filmaffinity.com/es/film587388.html" xr:uid="{1963A0CF-0E5E-4CBB-ABBB-5ED774BDF25D}"/>
    <hyperlink ref="E141" r:id="rId67" display="https://www.filmaffinity.com/es/film246129.html" xr:uid="{EC402AE0-0E4E-464B-AB26-5FE88B7752E9}"/>
    <hyperlink ref="E142" r:id="rId68" display="https://www.filmaffinity.com/es/film104149.html" xr:uid="{7990D5D4-1DD9-4B64-B225-2B01AA1B4A0D}"/>
    <hyperlink ref="E146" r:id="rId69" display="https://www.filmaffinity.com/es/film347867.html" xr:uid="{95819CA1-F8DF-456C-B6F1-E738FAA0E60D}"/>
    <hyperlink ref="E148" r:id="rId70" display="https://www.filmaffinity.com/es/film523107.html" xr:uid="{13CB565F-8D80-45D3-AD60-22DA48F8FB52}"/>
    <hyperlink ref="E147" r:id="rId71" display="https://www.filmaffinity.com/es/film129619.html" xr:uid="{79A78B26-48B6-4DF7-B729-978DE19E74D2}"/>
    <hyperlink ref="E149" r:id="rId72" display="https://www.filmaffinity.com/es/film837316.html" xr:uid="{09753E6D-ACE3-4162-B66C-DE71D2D9953B}"/>
    <hyperlink ref="E154" r:id="rId73" display="https://www.filmaffinity.com/es/film402691.html" xr:uid="{01B67920-25CB-4D3B-95E9-C9652B3D15E9}"/>
    <hyperlink ref="E156" r:id="rId74" display="https://www.filmaffinity.com/es/film393030.html" xr:uid="{AB63E127-56BC-4E6D-BB94-119F3FEC0465}"/>
    <hyperlink ref="E155" r:id="rId75" display="https://www.filmaffinity.com/es/film986989.html" xr:uid="{8EB429DF-A904-427D-88C2-7F050CE61FAB}"/>
    <hyperlink ref="E157" r:id="rId76" display="https://www.filmaffinity.com/es/film213137.html" xr:uid="{6669C5F2-5428-4774-89B6-70DB107DE92A}"/>
    <hyperlink ref="E158" r:id="rId77" display="https://www.filmaffinity.com/es/film726194.html" xr:uid="{11C8CB95-D440-4F20-BC21-364D5622F0C6}"/>
    <hyperlink ref="E159" r:id="rId78" display="https://www.filmaffinity.com/es/film212627.html" xr:uid="{394E2856-DF3C-4AD1-AB62-175A0D9DF1BB}"/>
    <hyperlink ref="E161" r:id="rId79" display="https://www.filmaffinity.com/es/film486831.html" xr:uid="{971404D3-8665-48EA-AC19-DA43E8021B90}"/>
    <hyperlink ref="E162" r:id="rId80" display="https://www.filmaffinity.com/es/film119056.html" xr:uid="{CA02522A-7955-490C-9831-20422BE2CCDF}"/>
    <hyperlink ref="E163" r:id="rId81" display="https://www.filmaffinity.com/es/film615179.html" xr:uid="{07ED2A5C-D135-4138-8586-45EB4336BD2F}"/>
    <hyperlink ref="E164" r:id="rId82" display="https://www.filmaffinity.com/es/film346364.html" xr:uid="{8BE2434E-871A-4CEE-A55A-0565104AAB84}"/>
    <hyperlink ref="E165" r:id="rId83" display="https://www.filmaffinity.com/es/film779741.html" xr:uid="{BDE0C56B-2537-4326-9D9E-F44697A7F36D}"/>
    <hyperlink ref="E166" r:id="rId84" display="https://www.filmaffinity.com/es/film918198.html" xr:uid="{EA8D0544-2AE0-45CD-B21D-DE0A9EB61FC6}"/>
    <hyperlink ref="E167" r:id="rId85" display="https://www.filmaffinity.com/es/film460593.html" xr:uid="{FD3271E1-1F28-4118-B1BB-2BA02435774E}"/>
    <hyperlink ref="E168" r:id="rId86" display="https://www.filmaffinity.com/es/film298215.html" xr:uid="{4D074810-F4C2-4E16-B7A9-35E2CC050339}"/>
    <hyperlink ref="E169" r:id="rId87" display="https://www.filmaffinity.com/es/film622105.html" xr:uid="{401889CF-2982-4F95-8EE2-037226E75520}"/>
    <hyperlink ref="E171" r:id="rId88" display="https://www.filmaffinity.com/es/film766088.html" xr:uid="{C3B24E03-9A39-4374-A070-2C775601E3AB}"/>
    <hyperlink ref="E172" r:id="rId89" display="https://www.filmaffinity.com/es/film383986.html" xr:uid="{E85D274E-F265-45C0-A900-A7C100CEDCB0}"/>
    <hyperlink ref="E170" r:id="rId90" display="https://www.filmaffinity.com/es/film964679.html" xr:uid="{9DA14734-D117-4743-B316-3B92DC95F16D}"/>
    <hyperlink ref="E175" r:id="rId91" display="https://www.filmaffinity.com/es/film182851.html" xr:uid="{E5B32041-7541-41FD-8C85-FE3338311CD1}"/>
    <hyperlink ref="E174" r:id="rId92" display="https://www.filmaffinity.com/es/film456826.html" xr:uid="{3E16F1B8-9619-41B1-B0D1-8DD1BF886AE5}"/>
    <hyperlink ref="E177" r:id="rId93" display="https://www.filmaffinity.com/es/film383938.html" xr:uid="{742DA746-63B5-4E6D-B8AB-1535924D1C42}"/>
    <hyperlink ref="E181" r:id="rId94" display="https://www.filmaffinity.com/es/film362569.html" xr:uid="{AF9F4784-5029-49DA-A997-54246B3F4A6E}"/>
    <hyperlink ref="E182" r:id="rId95" display="https://www.filmaffinity.com/es/film316637.html" xr:uid="{CB6A202C-9DAF-4BA2-A0D0-2D94960F394E}"/>
    <hyperlink ref="E183" r:id="rId96" display="https://www.filmaffinity.com/es/film896010.html" xr:uid="{1063D129-2C37-4A64-9D99-7D333E478431}"/>
    <hyperlink ref="E186" r:id="rId97" display="https://www.filmaffinity.com/es/film128540.html" xr:uid="{3FFB33F7-F918-4229-B5C6-F2EAD6C4DC4C}"/>
    <hyperlink ref="E190" r:id="rId98" display="https://www.filmaffinity.com/es/film989269.html" xr:uid="{2AA2680E-B4BB-4350-88C9-93BAB6EF250E}"/>
    <hyperlink ref="E191" r:id="rId99" display="https://www.filmaffinity.com/es/film816619.html" xr:uid="{D77E1247-82ED-4B7E-85C9-7A14394CE741}"/>
    <hyperlink ref="E192" r:id="rId100" display="https://www.filmaffinity.com/es/film781670.html" xr:uid="{6AABE006-C381-4177-B40A-D868B46A7EDF}"/>
    <hyperlink ref="E193" r:id="rId101" display="https://www.filmaffinity.com/es/film608944.html" xr:uid="{C843ED62-688B-403D-9DDA-8EFBA26D0FFC}"/>
    <hyperlink ref="E195" r:id="rId102" display="https://www.filmaffinity.com/es/film962122.html" xr:uid="{85B9E1D5-40ED-4590-A6BE-418B2FBE0CEC}"/>
    <hyperlink ref="E194" r:id="rId103" display="https://www.filmaffinity.com/es/film179417.html" xr:uid="{91C61763-4286-4D64-B30A-0B3DD375CB67}"/>
    <hyperlink ref="E197" r:id="rId104" display="https://www.filmaffinity.com/es/film262550.html" xr:uid="{7D6ABC31-F507-4087-9A2B-8F395FC0E9E9}"/>
    <hyperlink ref="E196" r:id="rId105" display="https://www.filmaffinity.com/es/film917170.html" xr:uid="{4255A891-6AC6-4C26-9F69-4CA5BC023A11}"/>
    <hyperlink ref="E199" r:id="rId106" display="https://www.filmaffinity.com/es/film763946.html" xr:uid="{8A23D7A7-3125-491E-BAFD-DF2040981EC9}"/>
    <hyperlink ref="E200" r:id="rId107" display="https://www.filmaffinity.com/es/film211757.html" xr:uid="{30D28759-0733-4B64-8DB6-DE075430E419}"/>
    <hyperlink ref="E201" r:id="rId108" display="https://www.filmaffinity.com/es/film357638.html" xr:uid="{7AFD659B-A5A3-483D-9BE8-9F6020417A23}"/>
    <hyperlink ref="E203" r:id="rId109" display="https://www.filmaffinity.com/es/film196440.html" xr:uid="{04317CE2-46A3-4C21-BF9A-379835867035}"/>
    <hyperlink ref="E206" r:id="rId110" display="https://www.filmaffinity.com/es/film826227.html" xr:uid="{C8001748-572F-4F9E-A7BE-E916F4144C50}"/>
    <hyperlink ref="E204" r:id="rId111" display="https://www.filmaffinity.com/es/film955709.html" xr:uid="{4DF8EE95-2143-4D39-892D-598BA6E171B8}"/>
    <hyperlink ref="E207" r:id="rId112" display="https://www.filmaffinity.com/es/film689118.html" xr:uid="{0ADF184E-0E46-4100-8E6C-663E9693228F}"/>
    <hyperlink ref="E208" r:id="rId113" display="https://www.filmaffinity.com/es/film529489.html" xr:uid="{452182A0-D3A6-4873-95B3-E533D0696FD2}"/>
    <hyperlink ref="E209" r:id="rId114" display="https://www.filmaffinity.com/es/film730403.html" xr:uid="{F8A66169-70D7-476D-8591-318A35C5EE7F}"/>
    <hyperlink ref="E212" r:id="rId115" display="https://www.filmaffinity.com/es/film416057.html" xr:uid="{1BFDE543-7363-4118-9AB1-0C00A8348648}"/>
    <hyperlink ref="E213" r:id="rId116" display="https://www.filmaffinity.com/es/film791453.html" xr:uid="{699543DD-B666-4AF2-8E1A-BC274BCC2709}"/>
    <hyperlink ref="E214" r:id="rId117" display="https://www.filmaffinity.com/es/film903635.html" xr:uid="{2CA28BFA-3FB1-4766-926C-6B763FA1E824}"/>
    <hyperlink ref="E216" r:id="rId118" display="https://www.filmaffinity.com/es/film475209.html" xr:uid="{7FDDA83D-7C9C-4FE8-BD11-3042B78CFD23}"/>
    <hyperlink ref="E218" r:id="rId119" display="https://www.filmaffinity.com/es/film121301.html" xr:uid="{10427527-BE90-4792-88C9-C429EAC8DA71}"/>
    <hyperlink ref="E222" r:id="rId120" display="https://www.filmaffinity.com/es/film274997.html" xr:uid="{DD14C8A9-1709-4FC8-8A4F-3D8C01251FA4}"/>
    <hyperlink ref="E223" r:id="rId121" display="https://www.filmaffinity.com/es/film164087.html" xr:uid="{CC4A2946-0BCF-4E47-816D-6A9937498B18}"/>
    <hyperlink ref="E224" r:id="rId122" display="https://www.filmaffinity.com/es/film849164.html" xr:uid="{04A715C7-8F56-4946-AE39-6998CEDE166F}"/>
    <hyperlink ref="E225" r:id="rId123" display="https://www.filmaffinity.com/es/film387625.html" xr:uid="{8A5365FD-0EBB-42F3-8A03-F196C909AC67}"/>
    <hyperlink ref="E226" r:id="rId124" display="https://www.filmaffinity.com/es/film719328.html" xr:uid="{BE291671-295F-47F2-BE03-A5407BE67713}"/>
    <hyperlink ref="E227" r:id="rId125" display="https://www.filmaffinity.com/es/film984916.html" xr:uid="{EE231A01-F8D7-49DA-AECA-A171B6CD7140}"/>
    <hyperlink ref="E228" r:id="rId126" display="https://www.filmaffinity.com/es/film124693.html" xr:uid="{B9BFE5EE-7776-47B4-A2B8-4CAFAB6A52AB}"/>
    <hyperlink ref="E140" r:id="rId127" display="https://www.filmaffinity.com/es/film297101.html" xr:uid="{338F53CE-6CD5-4B6C-B8A5-71BF256C7B01}"/>
    <hyperlink ref="E230" r:id="rId128" display="https://www.filmaffinity.com/es/film323748.html" xr:uid="{8B83E7FC-B33F-4FCC-829B-6B918F0856C0}"/>
    <hyperlink ref="E232" r:id="rId129" display="https://www.filmaffinity.com/es/film633468.html" xr:uid="{341CEC75-EC55-4D91-B9E1-69F5AA304816}"/>
    <hyperlink ref="E233" r:id="rId130" display="https://www.filmaffinity.com/es/film104626.html" xr:uid="{E330C4CC-D4E4-420C-A0E8-54E1FD87A2DB}"/>
    <hyperlink ref="E234" r:id="rId131" display="https://www.filmaffinity.com/es/film670050.html" xr:uid="{808EA7B9-B126-4C6E-AAC2-F7936EED6BCD}"/>
    <hyperlink ref="E235" r:id="rId132" display="https://www.filmaffinity.com/es/film607131.html" xr:uid="{23BDA9B8-9F99-40CD-9722-7B066C5EDDD4}"/>
    <hyperlink ref="E237" r:id="rId133" display="https://www.filmaffinity.com/es/film594833.html" xr:uid="{42467697-81E1-4BC2-89CA-C81BACC17BD2}"/>
    <hyperlink ref="E238" r:id="rId134" display="https://www.filmaffinity.com/es/film550791.html" xr:uid="{41C3827D-A98A-43A0-99E6-07B42C434381}"/>
    <hyperlink ref="E239" r:id="rId135" display="https://www.filmaffinity.com/es/film593845.html" xr:uid="{4F2CBB29-68E0-4038-AF74-461B07E8348C}"/>
    <hyperlink ref="E240" r:id="rId136" display="https://www.filmaffinity.com/es/film834028.html" xr:uid="{3984A0AC-2E56-44DB-83BB-BFDE064F68A7}"/>
    <hyperlink ref="E241" r:id="rId137" display="https://www.filmaffinity.com/es/film982516.html" xr:uid="{F21A3481-18F1-46C1-A4DA-3292460559CC}"/>
    <hyperlink ref="E242" r:id="rId138" display="https://www.filmaffinity.com/es/film954229.html" xr:uid="{6CCBD015-8915-4A16-9D76-5998E0BC125B}"/>
    <hyperlink ref="E243" r:id="rId139" display="https://www.filmaffinity.com/es/film343548.html" xr:uid="{34F88327-DF7C-4AA7-B621-1B3D8F38F981}"/>
    <hyperlink ref="E244" r:id="rId140" display="https://www.filmaffinity.com/es/film931362.html" xr:uid="{780BD82B-93A4-45C4-A38C-7E155B65457D}"/>
    <hyperlink ref="E249" r:id="rId141" display="https://www.filmaffinity.com/es/film644019.html" xr:uid="{9CC5CBDB-8BA3-4A5E-9EA7-93780286FA3E}"/>
    <hyperlink ref="E248" r:id="rId142" display="https://www.filmaffinity.com/es/film163177.html" xr:uid="{C10A3343-467C-45F2-921A-4A65B32E9A46}"/>
    <hyperlink ref="E252" r:id="rId143" display="https://www.filmaffinity.com/es/film566316.html" xr:uid="{B24E8498-143A-4F65-A55F-F3C0CE08DBF4}"/>
    <hyperlink ref="E253" r:id="rId144" display="https://www.filmaffinity.com/es/film775224.html" xr:uid="{D3CA2262-208E-4737-B722-D6C6D1321D67}"/>
    <hyperlink ref="E254" r:id="rId145" display="https://www.filmaffinity.com/es/film726817.html" xr:uid="{9212F7A7-1642-4987-B4FD-FD61CB4710C9}"/>
    <hyperlink ref="E22" r:id="rId146" display="https://www.filmaffinity.com/es/film891414.html" xr:uid="{D6F8BB4D-7A04-4232-961C-87D0F2573A11}"/>
    <hyperlink ref="E23" r:id="rId147" display="https://www.filmaffinity.com/es/film362992.html" xr:uid="{C4B7F883-899E-47C8-925F-FD2578D97365}"/>
    <hyperlink ref="E35" r:id="rId148" display="https://www.filmaffinity.com/es/film884954.html" xr:uid="{A3040EC6-8149-4399-B3AC-AFD75681CAB5}"/>
    <hyperlink ref="E33" r:id="rId149" display="https://www.filmaffinity.com/es/film611346.html" xr:uid="{FD4E1548-DC0F-42E2-86F2-C52EA968A1A5}"/>
    <hyperlink ref="E34" r:id="rId150" display="https://www.filmaffinity.com/es/film341416.html" xr:uid="{73C8E946-0333-4087-ABF0-B84B7077714C}"/>
    <hyperlink ref="E45" r:id="rId151" display="https://www.filmaffinity.com/es/film223972.html" xr:uid="{D13A3DD3-0E59-4BF1-B4B1-BE15FE5B95B4}"/>
    <hyperlink ref="E44" r:id="rId152" display="https://www.filmaffinity.com/es/film823778.html" xr:uid="{026B1E55-23A9-4AEC-9C61-BB8EFAA10638}"/>
    <hyperlink ref="E53" r:id="rId153" display="https://www.filmaffinity.com/es/film365844.html" xr:uid="{D2F4C1E8-7884-407E-B51D-506D5987A485}"/>
    <hyperlink ref="E52" r:id="rId154" display="https://www.filmaffinity.com/es/film751666.html" xr:uid="{68164E60-307B-4C4E-A641-72774707F79B}"/>
    <hyperlink ref="E65" r:id="rId155" display="https://www.filmaffinity.com/es/film133790.html" xr:uid="{47824DF6-08D9-4591-8794-FDBD97ACEDE3}"/>
    <hyperlink ref="E103" r:id="rId156" display="https://www.filmaffinity.com/es/film740753.html" xr:uid="{B35710C2-905F-47C0-8D4A-DE122842460E}"/>
    <hyperlink ref="E104" r:id="rId157" display="https://www.filmaffinity.com/es/film926682.html" xr:uid="{856151EA-0C59-4616-A1D4-7F755A745F36}"/>
    <hyperlink ref="E102" r:id="rId158" display="https://www.filmaffinity.com/es/film434111.html" xr:uid="{E78763C6-852E-4819-84D9-44A33CEED943}"/>
    <hyperlink ref="E109" r:id="rId159" display="https://www.filmaffinity.com/es/film880712.html" xr:uid="{1ACBAFB7-FA93-404D-8355-3D2B102E908B}"/>
    <hyperlink ref="E108" r:id="rId160" display="https://www.filmaffinity.com/es/film506951.html" xr:uid="{5660FCED-D561-49EA-8503-38B53516129A}"/>
    <hyperlink ref="E135" r:id="rId161" display="https://www.filmaffinity.com/es/film696473.html" xr:uid="{76D4E029-C057-4629-8C4A-F23275516D55}"/>
    <hyperlink ref="E184" r:id="rId162" display="https://www.filmaffinity.com/es/film855935.html" xr:uid="{DE0D293F-1B96-4C2C-9825-8322C0346FB0}"/>
    <hyperlink ref="E185" r:id="rId163" display="https://www.filmaffinity.com/es/film621747.html" xr:uid="{549AD5E3-437A-4B9D-8A1D-69A26C83F6A2}"/>
    <hyperlink ref="E188" r:id="rId164" display="https://www.filmaffinity.com/es/film466560.html" xr:uid="{FAED85B7-037D-4D02-B1F6-0C843AC72B05}"/>
    <hyperlink ref="E189" r:id="rId165" display="https://www.filmaffinity.com/es/film646746.html" xr:uid="{1ED953CA-8261-494A-B506-D1AABBDAABA8}"/>
    <hyperlink ref="E187" r:id="rId166" display="https://www.filmaffinity.com/es/film945310.html" xr:uid="{B8F87E76-D17C-4CB7-913A-C5E1E5681784}"/>
    <hyperlink ref="E220" r:id="rId167" display="https://www.filmaffinity.com/es/film114770.html" xr:uid="{E426723B-20EB-40D4-BEA2-77D10B713E9E}"/>
    <hyperlink ref="E219" r:id="rId168" display="https://www.filmaffinity.com/es/film783311.html" xr:uid="{118247FE-1185-4B0F-8F5F-16D62D24B334}"/>
    <hyperlink ref="E231" r:id="rId169" display="https://www.filmaffinity.com/es/film412197.html" xr:uid="{4BDC3F8C-10F4-4088-8418-51E2253DC357}"/>
    <hyperlink ref="E245" r:id="rId170" display="https://www.filmaffinity.com/es/film505460.html" xr:uid="{8E400FFE-A44B-45A4-AA79-A0D1951C5A33}"/>
    <hyperlink ref="E247" r:id="rId171" display="https://www.filmaffinity.com/es/film858301.html" xr:uid="{F8CDD327-EF1F-46AA-94C0-54C96CCB0792}"/>
    <hyperlink ref="E246" r:id="rId172" display="https://www.filmaffinity.com/es/film890243.html" xr:uid="{FC1B390B-1D0C-4539-B9DF-DF845BC6D667}"/>
    <hyperlink ref="E80" r:id="rId173" display="https://www.filmaffinity.com/es/film284638.html" xr:uid="{669042AD-B9AA-460D-BDF3-1B3D6600C017}"/>
    <hyperlink ref="E221" r:id="rId174" display="https://www.filmaffinity.com/es/film837094.html" xr:uid="{FA86F83F-92CA-4004-B734-C0817EC6AA9D}"/>
    <hyperlink ref="E205" r:id="rId175" display="https://www.filmaffinity.com/es/film173607.html" xr:uid="{97B5FC2B-90AC-436F-94CD-69DBF08CDBEF}"/>
    <hyperlink ref="E17" r:id="rId176" display="https://www.filmaffinity.com/es/film442163.html" xr:uid="{F2947BDC-A917-4297-99F3-50D78C71E748}"/>
    <hyperlink ref="E18" r:id="rId177" display="https://www.filmaffinity.com/es/film396520.html" xr:uid="{D100BA6F-04B5-434D-84CF-DFB674B62709}"/>
    <hyperlink ref="E19" r:id="rId178" display="https://www.filmaffinity.com/es/film630565.html" xr:uid="{9022DC0A-75AE-4D98-A97A-80602B54EAB7}"/>
    <hyperlink ref="E20" r:id="rId179" display="https://www.filmaffinity.com/es/film505341.html" xr:uid="{6C48BE9E-2A52-469E-8C8B-F65B44E2ABAC}"/>
    <hyperlink ref="E21" r:id="rId180" display="https://www.filmaffinity.com/es/film455451.html" xr:uid="{2EAE9D0F-8E02-49BE-934D-724939CED444}"/>
    <hyperlink ref="E24" r:id="rId181" display="https://www.filmaffinity.com/es/film961632.html" xr:uid="{26A04947-7ADB-4573-82E4-CF30D3F9426F}"/>
    <hyperlink ref="E25" r:id="rId182" display="https://www.filmaffinity.com/es/film527329.html" xr:uid="{FAEC31E7-B6F2-4F12-B160-8A836D45E494}"/>
    <hyperlink ref="E27" r:id="rId183" display="https://www.filmaffinity.com/es/film993613.html" xr:uid="{54A2AAB6-7B85-4E94-8617-5EB17619DA00}"/>
    <hyperlink ref="E29" r:id="rId184" display="https://www.filmaffinity.com/es/film172191.html" xr:uid="{6B9486C9-485B-43EF-AEB1-2DDD058BCBF2}"/>
    <hyperlink ref="E32" r:id="rId185" display="https://www.filmaffinity.com/es/film776707.html" xr:uid="{98680EF1-4DE8-46BD-B815-7BFC8525AF04}"/>
    <hyperlink ref="E43" r:id="rId186" display="https://www.filmaffinity.com/es/film963781.html" xr:uid="{7C6F58A0-8938-408E-8D17-F9F85CDD2D95}"/>
    <hyperlink ref="E50" r:id="rId187" display="https://www.filmaffinity.com/es/film584291.html" xr:uid="{997DF434-E776-468E-BD42-25CCE11170E8}"/>
    <hyperlink ref="E59" r:id="rId188" display="https://www.filmaffinity.com/es/film739432.html" xr:uid="{42BE3D49-3FCC-4556-8606-72D2BA38ECA2}"/>
    <hyperlink ref="E70" r:id="rId189" display="https://www.filmaffinity.com/es/film806117.html" xr:uid="{06AF07BF-CE26-43B1-81FC-6457FFEE7120}"/>
    <hyperlink ref="E71" r:id="rId190" display="https://www.filmaffinity.com/es/film178322.html" xr:uid="{6D4CBC3D-27F8-4858-A891-1986976A5A3C}"/>
    <hyperlink ref="E72" r:id="rId191" display="https://www.filmaffinity.com/es/film599631.html" xr:uid="{D1BB078E-A1F6-4C8A-8EC1-FBC85FAAED38}"/>
    <hyperlink ref="E75" r:id="rId192" display="https://www.filmaffinity.com/es/film108273.html" xr:uid="{AE898344-0E0F-4529-A28D-0A186DFB4DFD}"/>
    <hyperlink ref="E84" r:id="rId193" display="https://www.filmaffinity.com/es/film662675.html" xr:uid="{835910A8-B51C-452A-9988-729485B904BE}"/>
    <hyperlink ref="E85" r:id="rId194" display="https://www.filmaffinity.com/es/film278183.html" xr:uid="{5C2CDF03-CD04-421A-AC74-F692DE76BF08}"/>
    <hyperlink ref="E88" r:id="rId195" display="https://www.filmaffinity.com/es/film428425.html" xr:uid="{C016CA12-D164-455A-8CAE-460D00A98D92}"/>
    <hyperlink ref="E89" r:id="rId196" display="https://www.filmaffinity.com/es/film792655.html" xr:uid="{3085620F-293D-49F0-BB66-D3EFD211A57C}"/>
    <hyperlink ref="E115" r:id="rId197" display="https://www.filmaffinity.com/es/film302323.html" xr:uid="{D28F1AF8-0C2B-4347-8517-B0549FD977B4}"/>
    <hyperlink ref="E119" r:id="rId198" display="https://www.filmaffinity.com/es/film326692.html" xr:uid="{A87E7611-02E0-4810-9BDB-784AEFA7BE99}"/>
    <hyperlink ref="E144" r:id="rId199" display="https://www.filmaffinity.com/es/film287260.html" xr:uid="{D09C1B12-2868-48CF-8995-8652D4605C3D}"/>
    <hyperlink ref="E173" r:id="rId200" display="https://www.filmaffinity.com/es/film334611.html" xr:uid="{3FBEDE5A-8AC1-4E87-B57D-9380EA8EF790}"/>
    <hyperlink ref="E179" r:id="rId201" display="https://www.filmaffinity.com/es/film227102.html" xr:uid="{541C70BB-F8AF-47B9-9845-88D55B72E5CB}"/>
    <hyperlink ref="E180" r:id="rId202" display="https://www.filmaffinity.com/es/film792587.html" xr:uid="{FF55BFED-419D-4A04-BB99-93367DDAD209}"/>
    <hyperlink ref="E178" r:id="rId203" display="https://www.filmaffinity.com/es/film635699.html" xr:uid="{CF3F785A-9E73-4B6A-8112-78E7E07F11F7}"/>
    <hyperlink ref="O178" r:id="rId204" display="https://www.filmaffinity.com/es/moviegenre.php?genre=DR&amp;attr=rat_count&amp;nodoc" xr:uid="{13DF7444-0386-4F6B-9C77-5AFBC3D3404C}"/>
    <hyperlink ref="E202" r:id="rId205" display="https://www.filmaffinity.com/es/film669592.html" xr:uid="{1107104B-C55E-409D-99B7-84130A848937}"/>
    <hyperlink ref="E211" r:id="rId206" display="https://www.filmaffinity.com/es/film682814.html" xr:uid="{27C98C04-8156-4D46-ACB8-1CB138CC2409}"/>
    <hyperlink ref="E210" r:id="rId207" display="https://www.filmaffinity.com/es/film682814.html" xr:uid="{2D5014C3-34A4-4504-8F99-23874AC74443}"/>
    <hyperlink ref="E217" r:id="rId208" display="https://www.filmaffinity.com/es/film994598.html" xr:uid="{346FA0AB-D047-4A15-8C94-D3B9BE84EC85}"/>
    <hyperlink ref="E96" r:id="rId209" display="https://www.filmaffinity.com/es/film728287.html" xr:uid="{7BA3B359-268C-47D3-B6AD-42A17FD52A50}"/>
    <hyperlink ref="E229" r:id="rId210" display="https://www.filmaffinity.com/es/film768267.html" xr:uid="{D2B7079C-9969-4D77-A441-705FD757D4CD}"/>
    <hyperlink ref="E236" r:id="rId211" display="https://www.filmaffinity.com/es/film681269.html" xr:uid="{C8138551-F37B-417A-9518-8F4C52132A29}"/>
    <hyperlink ref="E49" r:id="rId212" display="https://www.filmaffinity.com/es/film368920.html" xr:uid="{C6DA035E-19B9-4C0B-A35D-EFE1C7CD26B3}"/>
    <hyperlink ref="E60" r:id="rId213" display="https://www.filmaffinity.com/es/film465066.html" xr:uid="{E3246374-CCA9-4D78-948F-2B163653B853}"/>
    <hyperlink ref="E62" r:id="rId214" display="https://www.filmaffinity.com/es/film685992.html" xr:uid="{A4A436FA-5B27-4440-90D8-7706302A956E}"/>
    <hyperlink ref="E48" r:id="rId215" display="https://www.filmaffinity.com/es/film882899.html" xr:uid="{0B2FBE5C-EE78-46B6-BD23-EB6623376732}"/>
    <hyperlink ref="O48" r:id="rId216" tooltip="Daniel el travieso" display="https://www.filmaffinity.com/es/movie-group.php?group-id=381" xr:uid="{E791A731-12E0-4E8D-B45A-04DC8BCA52DC}"/>
    <hyperlink ref="E63" r:id="rId217" display="https://www.filmaffinity.com/es/film345630.html" xr:uid="{90F9451D-C2C5-44DB-9A5E-A561C96A1D8F}"/>
    <hyperlink ref="E68" r:id="rId218" display="https://www.filmaffinity.com/es/film529484.html" xr:uid="{3391EB19-4179-4EF2-8C14-CABD84F0965A}"/>
    <hyperlink ref="E77" r:id="rId219" display="https://www.filmaffinity.com/es/film392788.html" xr:uid="{BD2D0E58-D9F8-486D-81C2-18691EDE76BA}"/>
    <hyperlink ref="E116" r:id="rId220" display="https://www.filmaffinity.com/es/film909923.html" xr:uid="{5AD2FE80-3192-4531-9A80-C38D20A9075C}"/>
    <hyperlink ref="E122" r:id="rId221" display="https://www.filmaffinity.com/es/film579602.html" xr:uid="{5A277535-F83D-44D3-802A-9AF1BF10B57E}"/>
    <hyperlink ref="E126" r:id="rId222" display="https://www.filmaffinity.com/es/film439016.html" xr:uid="{69CCCEAB-95AC-4755-93FF-C485E54EE218}"/>
    <hyperlink ref="E129" r:id="rId223" display="https://www.filmaffinity.com/es/film464522.html" xr:uid="{F97D0BCC-FD0B-4280-8289-5687AD222394}"/>
    <hyperlink ref="E133" r:id="rId224" display="https://www.filmaffinity.com/es/film247201.html" xr:uid="{9F1909BC-3C80-4EBB-9714-E26E7AF36035}"/>
    <hyperlink ref="E136" r:id="rId225" display="https://www.filmaffinity.com/es/film532965.html" xr:uid="{69DC7A09-9FA1-45B0-9D83-4F9EFA05AA3E}"/>
    <hyperlink ref="E143" r:id="rId226" display="https://www.filmaffinity.com/es/film198051.html" xr:uid="{D475BFF0-8B8E-4F8D-89B9-A3CB84559B01}"/>
    <hyperlink ref="E150" r:id="rId227" display="https://www.filmaffinity.com/es/film564320.html" xr:uid="{8DBDE30F-8DE5-47AD-A4D6-89F2B91E0802}"/>
    <hyperlink ref="E153" r:id="rId228" display="https://www.filmaffinity.com/es/film948770.html" xr:uid="{1B66E67B-1058-4FA1-844F-4E9EE9D69E13}"/>
    <hyperlink ref="E152" r:id="rId229" display="https://www.filmaffinity.com/es/film965999.html" xr:uid="{CF4912CF-15E2-4C04-BF53-F26C37E4F48D}"/>
    <hyperlink ref="E145" r:id="rId230" display="https://www.filmaffinity.com/es/film128090.html" xr:uid="{3840E5DB-CD1D-49DB-8E8A-67563CD00555}"/>
    <hyperlink ref="E39" r:id="rId231" display="https://www.filmaffinity.com/es/film918798.html" xr:uid="{293457EB-7881-4304-AEE9-6FFD57603C49}"/>
    <hyperlink ref="E40" r:id="rId232" display="https://www.filmaffinity.com/es/film235202.html" xr:uid="{4405A97B-0177-4C4E-B027-722593AE48DB}"/>
    <hyperlink ref="E124" r:id="rId233" display="https://www.filmaffinity.com/es/film811454.html" xr:uid="{4882FAEF-773D-43D2-AEA1-650E9B609C11}"/>
    <hyperlink ref="E176" r:id="rId234" display="https://www.filmaffinity.com/es/film549191.html" xr:uid="{D22BA7B6-C979-4116-AEA8-36ACDBDC4E51}"/>
    <hyperlink ref="E250" r:id="rId235" display="https://www.filmaffinity.com/es/film218012.html" xr:uid="{8A61F11E-3628-4212-B03C-4546BC5DA14F}"/>
    <hyperlink ref="E251" r:id="rId236" display="https://www.filmaffinity.com/es/film734985.html" xr:uid="{6540F948-2785-41DB-BFDC-09E0DE1592BE}"/>
    <hyperlink ref="E13" r:id="rId237" display="https://www.filmaffinity.com/es/film936256.html" xr:uid="{2FD103BF-9788-4F27-B8E4-9AF347AE566E}"/>
    <hyperlink ref="E151" r:id="rId238" display="https://www.filmaffinity.com/es/film492208.html" xr:uid="{3F1C82A8-5B2A-4D39-B09C-C2FA11ED58E0}"/>
    <hyperlink ref="E73" r:id="rId239" display="https://www.filmaffinity.com/es/film601683.html" xr:uid="{DDA0340C-26FA-4CC6-9DC1-18351ADF4BDD}"/>
    <hyperlink ref="E83" r:id="rId240" display="https://www.filmaffinity.com/es/film815902.html" xr:uid="{9F23ACBD-33A5-445D-AD2D-961FB8CE6DDF}"/>
    <hyperlink ref="E198" r:id="rId241" display="https://www.filmaffinity.com/es/film223214.html" xr:uid="{87C2A716-F090-40F0-A057-D31BD22AD0BF}"/>
    <hyperlink ref="E51" r:id="rId242" display="https://www.filmaffinity.com/es/film133131.html" xr:uid="{ACA0A59D-70B0-42D7-98CC-3C1B5862DC54}"/>
    <hyperlink ref="E76" r:id="rId243" display="https://www.filmaffinity.com/es/film110365.html" xr:uid="{65C91263-DDE1-47E4-AB08-06362D986075}"/>
    <hyperlink ref="E137" r:id="rId244" display="https://www.filmaffinity.com/es/film830524.html" xr:uid="{46031290-7E57-4681-813F-CBEC47054789}"/>
    <hyperlink ref="E215" r:id="rId245" display="https://www.filmaffinity.com/es/film353885.html" xr:uid="{395545E4-4BED-4C70-8436-F94D192D9CE1}"/>
    <hyperlink ref="E160" r:id="rId246" display="https://www.filmaffinity.com/es/film143661.html" xr:uid="{E6182CCE-DC69-4FD0-B9EC-5E7570A88323}"/>
  </hyperlinks>
  <pageMargins left="0.7" right="0.7" top="0.75" bottom="0.75" header="0.3" footer="0.3"/>
  <pageSetup paperSize="9" orientation="portrait" r:id="rId24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dimension ref="A1:AL1030"/>
  <sheetViews>
    <sheetView zoomScaleNormal="100" workbookViewId="0">
      <selection activeCell="B11" sqref="B11:O147"/>
    </sheetView>
  </sheetViews>
  <sheetFormatPr baseColWidth="10" defaultRowHeight="20.100000000000001" customHeight="1" x14ac:dyDescent="0.25"/>
  <cols>
    <col min="1" max="1" width="6.140625" style="277" customWidth="1"/>
    <col min="2" max="2" width="65.42578125" style="44" customWidth="1"/>
    <col min="3" max="3" width="60.7109375" style="259" customWidth="1"/>
    <col min="4" max="4" width="26.28515625" style="72" customWidth="1"/>
    <col min="5" max="5" width="8.28515625" style="72" customWidth="1"/>
    <col min="6" max="6" width="9.140625" style="72" customWidth="1"/>
    <col min="7" max="7" width="15.42578125" style="72" customWidth="1"/>
    <col min="8" max="8" width="9.5703125" style="72" customWidth="1"/>
    <col min="9" max="9" width="4" style="72" customWidth="1"/>
    <col min="10" max="10" width="21.28515625" style="72" customWidth="1"/>
    <col min="11" max="11" width="3.5703125" style="72" customWidth="1"/>
    <col min="12" max="12" width="3.7109375" style="72" customWidth="1"/>
    <col min="13" max="13" width="3.5703125" style="72" customWidth="1"/>
    <col min="14" max="14" width="60.5703125" style="194" customWidth="1"/>
    <col min="15" max="15" width="98.42578125" style="197" customWidth="1"/>
    <col min="16" max="16384" width="11.42578125" style="72"/>
  </cols>
  <sheetData>
    <row r="1" spans="1:38" ht="20.100000000000001" customHeight="1" x14ac:dyDescent="0.3">
      <c r="A1" s="79"/>
      <c r="B1" s="129" t="s">
        <v>43902</v>
      </c>
      <c r="C1" s="326" t="s">
        <v>43903</v>
      </c>
      <c r="P1" s="71"/>
      <c r="Q1" s="71"/>
      <c r="R1" s="71"/>
      <c r="S1" s="71"/>
      <c r="T1" s="71"/>
      <c r="U1" s="71"/>
      <c r="V1" s="71"/>
      <c r="W1" s="71"/>
      <c r="X1" s="71"/>
      <c r="Y1" s="71"/>
      <c r="Z1" s="71"/>
      <c r="AA1" s="71"/>
      <c r="AB1" s="71"/>
      <c r="AC1" s="71"/>
      <c r="AD1" s="71"/>
      <c r="AE1" s="71"/>
      <c r="AF1" s="71"/>
      <c r="AG1" s="71"/>
      <c r="AH1" s="71"/>
      <c r="AI1" s="71"/>
      <c r="AJ1" s="71"/>
      <c r="AK1" s="71"/>
      <c r="AL1" s="71"/>
    </row>
    <row r="2" spans="1:38" ht="20.100000000000001" customHeight="1" x14ac:dyDescent="0.3">
      <c r="A2" s="79"/>
      <c r="B2" s="130" t="s">
        <v>43896</v>
      </c>
      <c r="C2" s="323" t="s">
        <v>43897</v>
      </c>
      <c r="J2" s="73"/>
      <c r="K2" s="73"/>
      <c r="L2" s="73"/>
      <c r="M2" s="73"/>
      <c r="P2" s="71"/>
      <c r="Q2" s="71"/>
      <c r="R2" s="71"/>
      <c r="S2" s="71"/>
      <c r="T2" s="71"/>
      <c r="U2" s="71"/>
      <c r="V2" s="71"/>
      <c r="W2" s="71"/>
      <c r="X2" s="71"/>
      <c r="Y2" s="71"/>
      <c r="Z2" s="71"/>
      <c r="AA2" s="71"/>
      <c r="AB2" s="71"/>
      <c r="AC2" s="71"/>
      <c r="AD2" s="71"/>
      <c r="AE2" s="71"/>
      <c r="AF2" s="71"/>
      <c r="AG2" s="71"/>
      <c r="AH2" s="71"/>
      <c r="AI2" s="71"/>
      <c r="AJ2" s="71"/>
      <c r="AK2" s="71"/>
      <c r="AL2" s="71"/>
    </row>
    <row r="3" spans="1:38" ht="20.100000000000001" customHeight="1" x14ac:dyDescent="0.3">
      <c r="A3" s="79"/>
      <c r="B3" s="307" t="s">
        <v>43898</v>
      </c>
      <c r="C3" s="324" t="s">
        <v>43899</v>
      </c>
      <c r="J3" s="73"/>
      <c r="K3" s="73"/>
      <c r="L3" s="73"/>
      <c r="M3" s="73"/>
      <c r="P3" s="71"/>
      <c r="Q3" s="71"/>
      <c r="R3" s="71"/>
      <c r="S3" s="71"/>
      <c r="T3" s="71"/>
      <c r="U3" s="71"/>
      <c r="V3" s="71"/>
      <c r="W3" s="71"/>
      <c r="X3" s="71"/>
      <c r="Y3" s="71"/>
      <c r="Z3" s="71"/>
      <c r="AA3" s="71"/>
      <c r="AB3" s="71"/>
      <c r="AC3" s="71"/>
      <c r="AD3" s="71"/>
      <c r="AE3" s="71"/>
      <c r="AF3" s="71"/>
      <c r="AG3" s="71"/>
      <c r="AH3" s="71"/>
      <c r="AI3" s="71"/>
      <c r="AJ3" s="71"/>
      <c r="AK3" s="71"/>
      <c r="AL3" s="71"/>
    </row>
    <row r="4" spans="1:38" ht="20.100000000000001" customHeight="1" x14ac:dyDescent="0.3">
      <c r="A4" s="79"/>
      <c r="B4" s="67" t="s">
        <v>43900</v>
      </c>
      <c r="C4" s="325" t="s">
        <v>43901</v>
      </c>
      <c r="D4" s="75"/>
      <c r="J4" s="73"/>
      <c r="K4" s="73"/>
      <c r="L4" s="73"/>
      <c r="M4" s="73"/>
      <c r="P4" s="71"/>
      <c r="Q4" s="71"/>
      <c r="R4" s="71"/>
      <c r="S4" s="71"/>
      <c r="T4" s="71"/>
      <c r="U4" s="71"/>
      <c r="V4" s="71"/>
      <c r="W4" s="71"/>
      <c r="X4" s="71"/>
      <c r="Y4" s="71"/>
      <c r="Z4" s="71"/>
      <c r="AA4" s="71"/>
      <c r="AB4" s="71"/>
      <c r="AC4" s="71"/>
      <c r="AD4" s="71"/>
      <c r="AE4" s="71"/>
      <c r="AF4" s="71"/>
      <c r="AG4" s="71"/>
      <c r="AH4" s="71"/>
      <c r="AI4" s="71"/>
      <c r="AJ4" s="71"/>
      <c r="AK4" s="71"/>
      <c r="AL4" s="71"/>
    </row>
    <row r="5" spans="1:38" ht="20.100000000000001" customHeight="1" x14ac:dyDescent="0.3">
      <c r="A5" s="79"/>
      <c r="B5" s="327" t="s">
        <v>43904</v>
      </c>
      <c r="C5" s="328" t="s">
        <v>43905</v>
      </c>
      <c r="J5" s="73"/>
      <c r="K5" s="73"/>
      <c r="L5" s="73"/>
      <c r="M5" s="73"/>
      <c r="P5" s="71"/>
      <c r="Q5" s="71"/>
      <c r="R5" s="71"/>
      <c r="S5" s="71"/>
      <c r="T5" s="71"/>
      <c r="U5" s="71"/>
      <c r="V5" s="71"/>
      <c r="W5" s="71"/>
      <c r="X5" s="71"/>
      <c r="Y5" s="71"/>
      <c r="Z5" s="71"/>
      <c r="AA5" s="71"/>
      <c r="AB5" s="71"/>
      <c r="AC5" s="71"/>
      <c r="AD5" s="71"/>
      <c r="AE5" s="71"/>
      <c r="AF5" s="71"/>
      <c r="AG5" s="71"/>
      <c r="AH5" s="71"/>
      <c r="AI5" s="71"/>
      <c r="AJ5" s="71"/>
      <c r="AK5" s="71"/>
      <c r="AL5" s="71"/>
    </row>
    <row r="6" spans="1:38" ht="20.100000000000001" customHeight="1" x14ac:dyDescent="0.3">
      <c r="A6" s="79"/>
      <c r="B6" s="12"/>
      <c r="C6" s="261"/>
      <c r="D6" s="74"/>
      <c r="J6" s="73"/>
      <c r="K6" s="73"/>
      <c r="L6" s="73"/>
      <c r="M6" s="73"/>
      <c r="N6" s="222"/>
      <c r="P6" s="71"/>
      <c r="Q6" s="71"/>
      <c r="R6" s="71"/>
      <c r="S6" s="71"/>
      <c r="T6" s="71"/>
      <c r="U6" s="71"/>
      <c r="V6" s="71"/>
      <c r="W6" s="71"/>
      <c r="X6" s="71"/>
      <c r="Y6" s="71"/>
      <c r="Z6" s="71"/>
      <c r="AA6" s="71"/>
      <c r="AB6" s="71"/>
      <c r="AC6" s="71"/>
      <c r="AD6" s="71"/>
      <c r="AE6" s="71"/>
      <c r="AF6" s="71"/>
      <c r="AG6" s="71"/>
      <c r="AH6" s="71"/>
      <c r="AI6" s="71"/>
      <c r="AJ6" s="71"/>
      <c r="AK6" s="71"/>
      <c r="AL6" s="71"/>
    </row>
    <row r="7" spans="1:38" ht="20.100000000000001" customHeight="1" x14ac:dyDescent="0.3">
      <c r="A7" s="79"/>
      <c r="J7" s="73"/>
      <c r="K7" s="73"/>
      <c r="L7" s="73"/>
      <c r="M7" s="73"/>
      <c r="N7" s="222"/>
      <c r="P7" s="71"/>
      <c r="Q7" s="71"/>
      <c r="R7" s="71"/>
      <c r="S7" s="74"/>
      <c r="T7" s="71"/>
      <c r="U7" s="71"/>
      <c r="V7" s="71"/>
      <c r="W7" s="71"/>
      <c r="X7" s="71"/>
      <c r="Y7" s="71"/>
      <c r="Z7" s="71"/>
      <c r="AA7" s="71"/>
      <c r="AB7" s="71"/>
      <c r="AC7" s="71"/>
      <c r="AD7" s="71"/>
      <c r="AE7" s="71"/>
      <c r="AF7" s="71"/>
      <c r="AG7" s="71"/>
      <c r="AH7" s="71"/>
      <c r="AI7" s="71"/>
      <c r="AJ7" s="71"/>
      <c r="AK7" s="71"/>
      <c r="AL7" s="71"/>
    </row>
    <row r="8" spans="1:38" ht="20.100000000000001" customHeight="1" x14ac:dyDescent="0.3">
      <c r="A8" s="79"/>
      <c r="N8" s="222"/>
      <c r="P8" s="71"/>
      <c r="Q8" s="71"/>
      <c r="R8" s="71"/>
      <c r="S8" s="74"/>
      <c r="T8" s="71"/>
      <c r="U8" s="71"/>
      <c r="V8" s="71"/>
      <c r="W8" s="71"/>
      <c r="X8" s="71"/>
      <c r="Y8" s="71"/>
      <c r="Z8" s="71"/>
      <c r="AA8" s="71"/>
      <c r="AB8" s="71"/>
      <c r="AC8" s="71"/>
      <c r="AD8" s="71"/>
      <c r="AE8" s="71"/>
      <c r="AF8" s="71"/>
      <c r="AG8" s="71"/>
      <c r="AH8" s="71"/>
      <c r="AI8" s="71"/>
      <c r="AJ8" s="71"/>
      <c r="AK8" s="71"/>
      <c r="AL8" s="71"/>
    </row>
    <row r="9" spans="1:38" ht="20.100000000000001" customHeight="1" x14ac:dyDescent="0.3">
      <c r="A9" s="79"/>
      <c r="B9" s="31" t="s">
        <v>1748</v>
      </c>
      <c r="C9" s="224" t="s">
        <v>1749</v>
      </c>
      <c r="D9" s="77" t="s">
        <v>1774</v>
      </c>
      <c r="E9" s="77" t="s">
        <v>5004</v>
      </c>
      <c r="F9" s="76" t="s">
        <v>330</v>
      </c>
      <c r="G9" s="78" t="s">
        <v>3735</v>
      </c>
      <c r="H9" s="76" t="s">
        <v>875</v>
      </c>
      <c r="I9" s="76"/>
      <c r="J9" s="76" t="s">
        <v>1061</v>
      </c>
      <c r="K9" s="76"/>
      <c r="L9" s="76"/>
      <c r="M9" s="76"/>
      <c r="N9" s="202" t="s">
        <v>17519</v>
      </c>
      <c r="O9" s="203" t="s">
        <v>31735</v>
      </c>
      <c r="P9" s="71"/>
      <c r="Q9" s="71"/>
      <c r="R9" s="71"/>
      <c r="S9" s="74"/>
      <c r="T9" s="71"/>
      <c r="U9" s="74"/>
      <c r="V9" s="71"/>
      <c r="W9" s="71"/>
      <c r="X9" s="71"/>
      <c r="Y9" s="71"/>
      <c r="Z9" s="71"/>
      <c r="AA9" s="71"/>
      <c r="AB9" s="71"/>
      <c r="AC9" s="71"/>
      <c r="AD9" s="71"/>
      <c r="AE9" s="71"/>
      <c r="AF9" s="71"/>
      <c r="AG9" s="71"/>
      <c r="AH9" s="71"/>
      <c r="AI9" s="71"/>
      <c r="AJ9" s="71"/>
      <c r="AK9" s="71"/>
      <c r="AL9" s="71"/>
    </row>
    <row r="10" spans="1:38" ht="20.100000000000001" customHeight="1" x14ac:dyDescent="0.3">
      <c r="A10" s="79"/>
      <c r="P10" s="71"/>
      <c r="Q10" s="71"/>
      <c r="R10" s="71"/>
      <c r="S10" s="74"/>
      <c r="T10" s="71"/>
      <c r="U10" s="74"/>
      <c r="V10" s="71"/>
      <c r="W10" s="71"/>
      <c r="X10" s="71"/>
      <c r="Y10" s="71"/>
      <c r="Z10" s="71"/>
      <c r="AA10" s="71"/>
      <c r="AB10" s="71"/>
      <c r="AC10" s="71"/>
      <c r="AD10" s="71"/>
      <c r="AE10" s="71"/>
      <c r="AF10" s="71"/>
      <c r="AG10" s="71"/>
      <c r="AH10" s="71"/>
      <c r="AI10" s="71"/>
      <c r="AJ10" s="71"/>
      <c r="AK10" s="71"/>
      <c r="AL10" s="71"/>
    </row>
    <row r="11" spans="1:38" ht="20.100000000000001" customHeight="1" x14ac:dyDescent="0.3">
      <c r="A11" s="79"/>
      <c r="P11" s="71"/>
      <c r="Q11" s="71"/>
      <c r="R11" s="71"/>
      <c r="S11" s="74"/>
      <c r="T11" s="71"/>
      <c r="U11" s="74"/>
      <c r="V11" s="71"/>
      <c r="W11" s="71"/>
      <c r="X11" s="71"/>
      <c r="Y11" s="71"/>
      <c r="Z11" s="71"/>
      <c r="AA11" s="71"/>
      <c r="AB11" s="71"/>
      <c r="AC11" s="71"/>
      <c r="AD11" s="71"/>
      <c r="AE11" s="71"/>
      <c r="AF11" s="71"/>
      <c r="AG11" s="71"/>
      <c r="AH11" s="71"/>
      <c r="AI11" s="71"/>
      <c r="AJ11" s="71"/>
      <c r="AK11" s="71"/>
      <c r="AL11" s="71"/>
    </row>
    <row r="12" spans="1:38" ht="20.100000000000001" customHeight="1" x14ac:dyDescent="0.3">
      <c r="A12" s="79"/>
      <c r="P12" s="71"/>
      <c r="Q12" s="71"/>
      <c r="R12" s="71"/>
      <c r="S12" s="74"/>
      <c r="T12" s="71"/>
      <c r="U12" s="74"/>
      <c r="V12" s="71"/>
      <c r="W12" s="71"/>
      <c r="X12" s="71"/>
      <c r="Y12" s="71"/>
      <c r="Z12" s="71"/>
      <c r="AA12" s="71"/>
      <c r="AB12" s="71"/>
      <c r="AC12" s="71"/>
      <c r="AD12" s="71"/>
      <c r="AE12" s="71"/>
      <c r="AF12" s="71"/>
      <c r="AG12" s="71"/>
      <c r="AH12" s="71"/>
      <c r="AI12" s="71"/>
      <c r="AJ12" s="71"/>
      <c r="AK12" s="71"/>
      <c r="AL12" s="71"/>
    </row>
    <row r="13" spans="1:38" ht="20.100000000000001" customHeight="1" x14ac:dyDescent="0.3">
      <c r="A13" s="9"/>
      <c r="P13" s="71"/>
      <c r="Q13" s="71"/>
      <c r="R13" s="71"/>
      <c r="S13" s="74"/>
      <c r="T13" s="71"/>
      <c r="U13" s="74"/>
      <c r="V13" s="71"/>
      <c r="W13" s="71"/>
      <c r="X13" s="71"/>
      <c r="Y13" s="71"/>
      <c r="Z13" s="71"/>
      <c r="AA13" s="71"/>
      <c r="AB13" s="71"/>
      <c r="AC13" s="71"/>
      <c r="AD13" s="71"/>
      <c r="AE13" s="71"/>
      <c r="AF13" s="71"/>
      <c r="AG13" s="71"/>
      <c r="AH13" s="71"/>
      <c r="AI13" s="71"/>
      <c r="AJ13" s="71"/>
      <c r="AK13" s="71"/>
      <c r="AL13" s="71"/>
    </row>
    <row r="14" spans="1:38" ht="20.100000000000001" customHeight="1" x14ac:dyDescent="0.3">
      <c r="A14" s="79"/>
      <c r="P14" s="71"/>
      <c r="Q14" s="71"/>
      <c r="R14" s="71"/>
      <c r="S14" s="74"/>
      <c r="T14" s="71"/>
      <c r="U14" s="74"/>
      <c r="V14" s="71"/>
      <c r="W14" s="71"/>
      <c r="X14" s="71"/>
      <c r="Y14" s="71"/>
      <c r="Z14" s="71"/>
      <c r="AA14" s="71"/>
      <c r="AB14" s="71"/>
      <c r="AC14" s="71"/>
      <c r="AD14" s="71"/>
      <c r="AE14" s="71"/>
      <c r="AF14" s="71"/>
      <c r="AG14" s="71"/>
      <c r="AH14" s="71"/>
      <c r="AI14" s="71"/>
      <c r="AJ14" s="71"/>
      <c r="AK14" s="71"/>
      <c r="AL14" s="71"/>
    </row>
    <row r="15" spans="1:38" ht="20.100000000000001" customHeight="1" x14ac:dyDescent="0.3">
      <c r="P15" s="71"/>
      <c r="Q15" s="71"/>
      <c r="R15" s="71"/>
      <c r="S15" s="74"/>
      <c r="T15" s="71"/>
      <c r="U15" s="74"/>
      <c r="V15" s="71"/>
      <c r="W15" s="71"/>
      <c r="X15" s="71"/>
      <c r="Y15" s="71"/>
      <c r="Z15" s="71"/>
      <c r="AA15" s="71"/>
      <c r="AB15" s="71"/>
      <c r="AC15" s="71"/>
      <c r="AD15" s="71"/>
      <c r="AE15" s="71"/>
      <c r="AF15" s="71"/>
      <c r="AG15" s="71"/>
      <c r="AH15" s="71"/>
      <c r="AI15" s="71"/>
      <c r="AJ15" s="71"/>
      <c r="AK15" s="71"/>
      <c r="AL15" s="71"/>
    </row>
    <row r="16" spans="1:38" ht="20.100000000000001" customHeight="1" x14ac:dyDescent="0.3">
      <c r="P16" s="71"/>
      <c r="Q16" s="71"/>
      <c r="R16" s="71"/>
      <c r="S16" s="74"/>
      <c r="T16" s="71"/>
      <c r="U16" s="74"/>
      <c r="V16" s="71"/>
      <c r="W16" s="71"/>
      <c r="X16" s="71"/>
      <c r="Y16" s="71"/>
      <c r="Z16" s="71"/>
      <c r="AA16" s="71"/>
      <c r="AB16" s="71"/>
      <c r="AC16" s="71"/>
      <c r="AD16" s="71"/>
      <c r="AE16" s="71"/>
      <c r="AF16" s="71"/>
      <c r="AG16" s="71"/>
      <c r="AH16" s="71"/>
      <c r="AI16" s="71"/>
      <c r="AJ16" s="71"/>
      <c r="AK16" s="71"/>
      <c r="AL16" s="71"/>
    </row>
    <row r="17" spans="1:38" ht="20.100000000000001" customHeight="1" x14ac:dyDescent="0.3">
      <c r="A17" s="79"/>
      <c r="P17" s="71"/>
      <c r="Q17" s="71"/>
      <c r="R17" s="71"/>
      <c r="S17" s="74"/>
      <c r="T17" s="71"/>
      <c r="U17" s="74"/>
      <c r="V17" s="71"/>
      <c r="W17" s="71"/>
      <c r="X17" s="71"/>
      <c r="Y17" s="71"/>
      <c r="Z17" s="71"/>
      <c r="AA17" s="71"/>
      <c r="AB17" s="71"/>
      <c r="AC17" s="71"/>
      <c r="AD17" s="71"/>
      <c r="AE17" s="71"/>
      <c r="AF17" s="71"/>
      <c r="AG17" s="71"/>
      <c r="AH17" s="71"/>
      <c r="AI17" s="71"/>
      <c r="AJ17" s="71"/>
      <c r="AK17" s="71"/>
      <c r="AL17" s="71"/>
    </row>
    <row r="18" spans="1:38" ht="20.100000000000001" customHeight="1" x14ac:dyDescent="0.3">
      <c r="A18" s="79"/>
      <c r="P18" s="71"/>
      <c r="Q18" s="71"/>
      <c r="R18" s="71"/>
      <c r="S18" s="74"/>
      <c r="T18" s="71"/>
      <c r="U18" s="74"/>
      <c r="V18" s="71"/>
      <c r="W18" s="71"/>
      <c r="X18" s="71"/>
      <c r="Y18" s="71"/>
      <c r="Z18" s="71"/>
      <c r="AA18" s="71"/>
      <c r="AB18" s="71"/>
      <c r="AC18" s="71"/>
      <c r="AD18" s="71"/>
      <c r="AE18" s="71"/>
      <c r="AF18" s="71"/>
      <c r="AG18" s="71"/>
      <c r="AH18" s="71"/>
      <c r="AI18" s="71"/>
      <c r="AJ18" s="71"/>
      <c r="AK18" s="71"/>
      <c r="AL18" s="71"/>
    </row>
    <row r="19" spans="1:38" ht="20.100000000000001" customHeight="1" x14ac:dyDescent="0.3">
      <c r="A19" s="79"/>
      <c r="P19" s="71"/>
      <c r="Q19" s="71"/>
      <c r="R19" s="71"/>
      <c r="S19" s="74"/>
      <c r="T19" s="71"/>
      <c r="U19" s="74"/>
      <c r="V19" s="71"/>
      <c r="W19" s="71"/>
      <c r="X19" s="71"/>
      <c r="Y19" s="71"/>
      <c r="Z19" s="71"/>
      <c r="AA19" s="71"/>
      <c r="AB19" s="71"/>
      <c r="AC19" s="71"/>
      <c r="AD19" s="71"/>
      <c r="AE19" s="71"/>
      <c r="AF19" s="71"/>
      <c r="AG19" s="71"/>
      <c r="AH19" s="71"/>
      <c r="AI19" s="71"/>
      <c r="AJ19" s="71"/>
      <c r="AK19" s="71"/>
      <c r="AL19" s="71"/>
    </row>
    <row r="20" spans="1:38" ht="20.100000000000001" customHeight="1" x14ac:dyDescent="0.3">
      <c r="A20" s="79"/>
      <c r="P20" s="71"/>
      <c r="Q20" s="71"/>
      <c r="R20" s="71"/>
      <c r="S20" s="74"/>
      <c r="T20" s="71"/>
      <c r="U20" s="74"/>
      <c r="V20" s="71"/>
      <c r="W20" s="71"/>
      <c r="X20" s="71"/>
      <c r="Y20" s="71"/>
      <c r="Z20" s="71"/>
      <c r="AA20" s="71"/>
      <c r="AB20" s="71"/>
      <c r="AC20" s="71"/>
      <c r="AD20" s="71"/>
      <c r="AE20" s="71"/>
      <c r="AF20" s="71"/>
      <c r="AG20" s="71"/>
      <c r="AH20" s="71"/>
      <c r="AI20" s="71"/>
      <c r="AJ20" s="71"/>
      <c r="AK20" s="71"/>
      <c r="AL20" s="71"/>
    </row>
    <row r="21" spans="1:38" ht="20.100000000000001" customHeight="1" x14ac:dyDescent="0.3">
      <c r="A21" s="79"/>
      <c r="P21" s="71"/>
      <c r="Q21" s="71"/>
      <c r="R21" s="71"/>
      <c r="S21" s="74"/>
      <c r="T21" s="71"/>
      <c r="U21" s="74"/>
      <c r="V21" s="71"/>
      <c r="W21" s="71"/>
      <c r="X21" s="71"/>
      <c r="Y21" s="71"/>
      <c r="Z21" s="71"/>
      <c r="AA21" s="71"/>
      <c r="AB21" s="71"/>
      <c r="AC21" s="71"/>
      <c r="AD21" s="71"/>
      <c r="AE21" s="71"/>
      <c r="AF21" s="71"/>
      <c r="AG21" s="71"/>
      <c r="AH21" s="71"/>
      <c r="AI21" s="71"/>
      <c r="AJ21" s="71"/>
      <c r="AK21" s="71"/>
      <c r="AL21" s="71"/>
    </row>
    <row r="22" spans="1:38" ht="20.100000000000001" customHeight="1" x14ac:dyDescent="0.3">
      <c r="A22" s="79"/>
      <c r="P22" s="71"/>
      <c r="Q22" s="71"/>
      <c r="R22" s="71"/>
      <c r="S22" s="74"/>
      <c r="T22" s="71"/>
      <c r="U22" s="74"/>
      <c r="V22" s="71"/>
      <c r="W22" s="71"/>
      <c r="X22" s="71"/>
      <c r="Y22" s="71"/>
      <c r="Z22" s="71"/>
      <c r="AA22" s="71"/>
      <c r="AB22" s="71"/>
      <c r="AC22" s="71"/>
      <c r="AD22" s="71"/>
      <c r="AE22" s="71"/>
      <c r="AF22" s="71"/>
      <c r="AG22" s="71"/>
      <c r="AH22" s="71"/>
      <c r="AI22" s="71"/>
      <c r="AJ22" s="71"/>
      <c r="AK22" s="71"/>
      <c r="AL22" s="71"/>
    </row>
    <row r="23" spans="1:38" ht="20.100000000000001" customHeight="1" x14ac:dyDescent="0.3">
      <c r="A23" s="79"/>
      <c r="P23" s="71"/>
      <c r="Q23" s="71"/>
      <c r="R23" s="71"/>
      <c r="S23" s="74"/>
      <c r="T23" s="71"/>
      <c r="U23" s="74"/>
      <c r="V23" s="71"/>
      <c r="W23" s="71"/>
      <c r="X23" s="71"/>
      <c r="Y23" s="71"/>
      <c r="Z23" s="71"/>
      <c r="AA23" s="71"/>
      <c r="AB23" s="71"/>
      <c r="AC23" s="71"/>
      <c r="AD23" s="71"/>
      <c r="AE23" s="71"/>
      <c r="AF23" s="71"/>
      <c r="AG23" s="71"/>
      <c r="AH23" s="71"/>
      <c r="AI23" s="71"/>
      <c r="AJ23" s="71"/>
      <c r="AK23" s="71"/>
      <c r="AL23" s="71"/>
    </row>
    <row r="24" spans="1:38" ht="20.100000000000001" customHeight="1" x14ac:dyDescent="0.3">
      <c r="A24" s="79"/>
      <c r="P24" s="71"/>
      <c r="Q24" s="71"/>
      <c r="R24" s="71"/>
      <c r="S24" s="74"/>
      <c r="T24" s="71"/>
      <c r="U24" s="74"/>
      <c r="V24" s="71"/>
      <c r="W24" s="71"/>
      <c r="X24" s="71"/>
      <c r="Y24" s="71"/>
      <c r="Z24" s="71"/>
      <c r="AA24" s="71"/>
      <c r="AB24" s="71"/>
      <c r="AC24" s="71"/>
      <c r="AD24" s="71"/>
      <c r="AE24" s="71"/>
      <c r="AF24" s="71"/>
      <c r="AG24" s="71"/>
      <c r="AH24" s="71"/>
      <c r="AI24" s="71"/>
      <c r="AJ24" s="71"/>
      <c r="AK24" s="71"/>
      <c r="AL24" s="71"/>
    </row>
    <row r="25" spans="1:38" ht="20.100000000000001" customHeight="1" x14ac:dyDescent="0.3">
      <c r="A25" s="9"/>
      <c r="P25" s="71"/>
      <c r="Q25" s="71"/>
      <c r="R25" s="71"/>
      <c r="S25" s="74"/>
      <c r="T25" s="71"/>
      <c r="U25" s="74"/>
      <c r="V25" s="71"/>
      <c r="W25" s="71"/>
      <c r="X25" s="71"/>
      <c r="Y25" s="71"/>
      <c r="Z25" s="71"/>
      <c r="AA25" s="71"/>
      <c r="AB25" s="71"/>
      <c r="AC25" s="71"/>
      <c r="AD25" s="71"/>
      <c r="AE25" s="71"/>
      <c r="AF25" s="71"/>
      <c r="AG25" s="71"/>
      <c r="AH25" s="71"/>
      <c r="AI25" s="71"/>
      <c r="AJ25" s="71"/>
      <c r="AK25" s="71"/>
      <c r="AL25" s="71"/>
    </row>
    <row r="26" spans="1:38" ht="20.100000000000001" customHeight="1" x14ac:dyDescent="0.3">
      <c r="A26" s="79"/>
      <c r="P26" s="71"/>
      <c r="Q26" s="71"/>
      <c r="R26" s="71"/>
      <c r="S26" s="74"/>
      <c r="T26" s="71"/>
      <c r="U26" s="74"/>
      <c r="V26" s="71"/>
      <c r="W26" s="71"/>
      <c r="X26" s="71"/>
      <c r="Y26" s="71"/>
      <c r="Z26" s="71"/>
      <c r="AA26" s="71"/>
      <c r="AB26" s="71"/>
      <c r="AC26" s="71"/>
      <c r="AD26" s="71"/>
      <c r="AE26" s="71"/>
      <c r="AF26" s="71"/>
      <c r="AG26" s="71"/>
      <c r="AH26" s="71"/>
      <c r="AI26" s="71"/>
      <c r="AJ26" s="71"/>
      <c r="AK26" s="71"/>
      <c r="AL26" s="71"/>
    </row>
    <row r="27" spans="1:38" ht="20.100000000000001" customHeight="1" x14ac:dyDescent="0.3">
      <c r="A27" s="79"/>
      <c r="P27" s="71"/>
      <c r="Q27" s="71"/>
      <c r="R27" s="71"/>
      <c r="S27" s="74"/>
      <c r="T27" s="71"/>
      <c r="U27" s="74"/>
      <c r="V27" s="71"/>
      <c r="W27" s="71"/>
      <c r="X27" s="71"/>
      <c r="Y27" s="71"/>
      <c r="Z27" s="71"/>
      <c r="AA27" s="71"/>
      <c r="AB27" s="71"/>
      <c r="AC27" s="71"/>
      <c r="AD27" s="71"/>
      <c r="AE27" s="71"/>
      <c r="AF27" s="71"/>
      <c r="AG27" s="71"/>
      <c r="AH27" s="71"/>
      <c r="AI27" s="71"/>
      <c r="AJ27" s="71"/>
      <c r="AK27" s="71"/>
      <c r="AL27" s="71"/>
    </row>
    <row r="28" spans="1:38" ht="20.100000000000001" customHeight="1" x14ac:dyDescent="0.3">
      <c r="A28" s="79"/>
      <c r="P28" s="71"/>
      <c r="Q28" s="71"/>
      <c r="R28" s="71"/>
      <c r="S28" s="74"/>
      <c r="T28" s="71"/>
      <c r="U28" s="74"/>
      <c r="V28" s="71"/>
      <c r="W28" s="71"/>
      <c r="X28" s="71"/>
      <c r="Y28" s="71"/>
      <c r="Z28" s="71"/>
      <c r="AA28" s="71"/>
      <c r="AB28" s="71"/>
      <c r="AC28" s="71"/>
      <c r="AD28" s="71"/>
      <c r="AE28" s="71"/>
      <c r="AF28" s="71"/>
      <c r="AG28" s="71"/>
      <c r="AH28" s="71"/>
      <c r="AI28" s="71"/>
      <c r="AJ28" s="71"/>
      <c r="AK28" s="71"/>
      <c r="AL28" s="71"/>
    </row>
    <row r="29" spans="1:38" ht="20.100000000000001" customHeight="1" x14ac:dyDescent="0.3">
      <c r="A29" s="79"/>
      <c r="P29" s="71"/>
      <c r="Q29" s="71"/>
      <c r="R29" s="71"/>
      <c r="S29" s="74"/>
      <c r="T29" s="71"/>
      <c r="U29" s="74"/>
      <c r="V29" s="71"/>
      <c r="W29" s="71"/>
      <c r="X29" s="71"/>
      <c r="Y29" s="71"/>
      <c r="Z29" s="71"/>
      <c r="AA29" s="71"/>
      <c r="AB29" s="71"/>
      <c r="AC29" s="71"/>
      <c r="AD29" s="71"/>
      <c r="AE29" s="71"/>
      <c r="AF29" s="71"/>
      <c r="AG29" s="71"/>
      <c r="AH29" s="71"/>
      <c r="AI29" s="71"/>
      <c r="AJ29" s="71"/>
      <c r="AK29" s="71"/>
      <c r="AL29" s="71"/>
    </row>
    <row r="30" spans="1:38" ht="20.100000000000001" customHeight="1" x14ac:dyDescent="0.3">
      <c r="A30" s="79"/>
      <c r="P30" s="71"/>
      <c r="Q30" s="71"/>
      <c r="R30" s="71"/>
      <c r="S30" s="74"/>
      <c r="T30" s="71"/>
      <c r="U30" s="74"/>
      <c r="V30" s="71"/>
      <c r="W30" s="71"/>
      <c r="X30" s="71"/>
      <c r="Y30" s="71"/>
      <c r="Z30" s="71"/>
      <c r="AA30" s="71"/>
      <c r="AB30" s="71"/>
      <c r="AC30" s="71"/>
      <c r="AD30" s="71"/>
      <c r="AE30" s="71"/>
      <c r="AF30" s="71"/>
      <c r="AG30" s="71"/>
      <c r="AH30" s="71"/>
      <c r="AI30" s="71"/>
      <c r="AJ30" s="71"/>
      <c r="AK30" s="71"/>
      <c r="AL30" s="71"/>
    </row>
    <row r="31" spans="1:38" ht="20.100000000000001" customHeight="1" x14ac:dyDescent="0.3">
      <c r="A31" s="79"/>
      <c r="P31" s="71"/>
      <c r="Q31" s="71"/>
      <c r="R31" s="71"/>
      <c r="S31" s="74"/>
      <c r="T31" s="71"/>
      <c r="U31" s="74"/>
      <c r="V31" s="71"/>
      <c r="W31" s="71"/>
      <c r="X31" s="71"/>
      <c r="Y31" s="71"/>
      <c r="Z31" s="71"/>
      <c r="AA31" s="71"/>
      <c r="AB31" s="71"/>
      <c r="AC31" s="71"/>
      <c r="AD31" s="71"/>
      <c r="AE31" s="71"/>
      <c r="AF31" s="71"/>
      <c r="AG31" s="71"/>
      <c r="AH31" s="71"/>
      <c r="AI31" s="71"/>
      <c r="AJ31" s="71"/>
      <c r="AK31" s="71"/>
      <c r="AL31" s="71"/>
    </row>
    <row r="32" spans="1:38" ht="20.100000000000001" customHeight="1" x14ac:dyDescent="0.3">
      <c r="A32" s="79"/>
      <c r="P32" s="71"/>
      <c r="Q32" s="71"/>
      <c r="R32" s="71"/>
      <c r="S32" s="74"/>
      <c r="T32" s="71"/>
      <c r="U32" s="74"/>
      <c r="V32" s="71"/>
      <c r="W32" s="71"/>
      <c r="X32" s="71"/>
      <c r="Y32" s="71"/>
      <c r="Z32" s="71"/>
      <c r="AA32" s="71"/>
      <c r="AB32" s="71"/>
      <c r="AC32" s="71"/>
      <c r="AD32" s="71"/>
      <c r="AE32" s="71"/>
      <c r="AF32" s="71"/>
      <c r="AG32" s="71"/>
      <c r="AH32" s="71"/>
      <c r="AI32" s="71"/>
      <c r="AJ32" s="71"/>
      <c r="AK32" s="71"/>
      <c r="AL32" s="71"/>
    </row>
    <row r="33" spans="1:38" ht="20.100000000000001" customHeight="1" x14ac:dyDescent="0.3">
      <c r="A33" s="79"/>
      <c r="P33" s="71"/>
      <c r="Q33" s="71"/>
      <c r="R33" s="71"/>
      <c r="S33" s="74"/>
      <c r="T33" s="71"/>
      <c r="U33" s="74"/>
      <c r="V33" s="71"/>
      <c r="W33" s="71"/>
      <c r="X33" s="71"/>
      <c r="Y33" s="71"/>
      <c r="Z33" s="71"/>
      <c r="AA33" s="71"/>
      <c r="AB33" s="71"/>
      <c r="AC33" s="71"/>
      <c r="AD33" s="71"/>
      <c r="AE33" s="71"/>
      <c r="AF33" s="71"/>
      <c r="AG33" s="71"/>
      <c r="AH33" s="71"/>
      <c r="AI33" s="71"/>
      <c r="AJ33" s="71"/>
      <c r="AK33" s="71"/>
      <c r="AL33" s="71"/>
    </row>
    <row r="34" spans="1:38" ht="20.100000000000001" customHeight="1" x14ac:dyDescent="0.3">
      <c r="A34" s="79"/>
      <c r="P34" s="71"/>
      <c r="Q34" s="71"/>
      <c r="R34" s="71"/>
      <c r="S34" s="74"/>
      <c r="T34" s="71"/>
      <c r="U34" s="74"/>
      <c r="V34" s="71"/>
      <c r="W34" s="71"/>
      <c r="X34" s="71"/>
      <c r="Y34" s="71"/>
      <c r="Z34" s="71"/>
      <c r="AA34" s="71"/>
      <c r="AB34" s="71"/>
      <c r="AC34" s="71"/>
      <c r="AD34" s="71"/>
      <c r="AE34" s="71"/>
      <c r="AF34" s="71"/>
      <c r="AG34" s="71"/>
      <c r="AH34" s="71"/>
      <c r="AI34" s="71"/>
      <c r="AJ34" s="71"/>
      <c r="AK34" s="71"/>
      <c r="AL34" s="71"/>
    </row>
    <row r="35" spans="1:38" ht="20.100000000000001" customHeight="1" x14ac:dyDescent="0.3">
      <c r="A35" s="79"/>
      <c r="P35" s="71"/>
      <c r="Q35" s="71"/>
      <c r="R35" s="71"/>
      <c r="S35" s="74"/>
      <c r="T35" s="71"/>
      <c r="U35" s="74"/>
      <c r="V35" s="71"/>
      <c r="W35" s="71"/>
      <c r="X35" s="71"/>
      <c r="Y35" s="71"/>
      <c r="Z35" s="71"/>
      <c r="AA35" s="71"/>
      <c r="AB35" s="71"/>
      <c r="AC35" s="71"/>
      <c r="AD35" s="71"/>
      <c r="AE35" s="71"/>
      <c r="AF35" s="71"/>
      <c r="AG35" s="71"/>
      <c r="AH35" s="71"/>
      <c r="AI35" s="71"/>
      <c r="AJ35" s="71"/>
      <c r="AK35" s="71"/>
      <c r="AL35" s="71"/>
    </row>
    <row r="36" spans="1:38" ht="20.100000000000001" customHeight="1" x14ac:dyDescent="0.3">
      <c r="A36" s="79"/>
      <c r="P36" s="71"/>
      <c r="Q36" s="71"/>
      <c r="R36" s="71"/>
      <c r="S36" s="74"/>
      <c r="T36" s="71"/>
      <c r="U36" s="74"/>
      <c r="V36" s="71"/>
      <c r="W36" s="71"/>
      <c r="X36" s="71"/>
      <c r="Y36" s="71"/>
      <c r="Z36" s="71"/>
      <c r="AA36" s="71"/>
      <c r="AB36" s="71"/>
      <c r="AC36" s="71"/>
      <c r="AD36" s="71"/>
      <c r="AE36" s="71"/>
      <c r="AF36" s="71"/>
      <c r="AG36" s="71"/>
      <c r="AH36" s="71"/>
      <c r="AI36" s="71"/>
      <c r="AJ36" s="71"/>
      <c r="AK36" s="71"/>
      <c r="AL36" s="71"/>
    </row>
    <row r="37" spans="1:38" ht="20.100000000000001" customHeight="1" x14ac:dyDescent="0.3">
      <c r="A37" s="79"/>
      <c r="P37" s="71"/>
      <c r="Q37" s="71"/>
      <c r="R37" s="71"/>
      <c r="S37" s="74"/>
      <c r="T37" s="71"/>
      <c r="U37" s="74"/>
      <c r="V37" s="71"/>
      <c r="W37" s="71"/>
      <c r="X37" s="71"/>
      <c r="Y37" s="71"/>
      <c r="Z37" s="71"/>
      <c r="AA37" s="71"/>
      <c r="AB37" s="71"/>
      <c r="AC37" s="71"/>
      <c r="AD37" s="71"/>
      <c r="AE37" s="71"/>
      <c r="AF37" s="71"/>
      <c r="AG37" s="71"/>
      <c r="AH37" s="71"/>
      <c r="AI37" s="71"/>
      <c r="AJ37" s="71"/>
      <c r="AK37" s="71"/>
      <c r="AL37" s="71"/>
    </row>
    <row r="38" spans="1:38" ht="20.100000000000001" customHeight="1" x14ac:dyDescent="0.3">
      <c r="A38" s="79"/>
      <c r="P38" s="71"/>
      <c r="Q38" s="71"/>
      <c r="R38" s="71"/>
      <c r="S38" s="74"/>
      <c r="T38" s="71"/>
      <c r="U38" s="74"/>
      <c r="V38" s="71"/>
      <c r="W38" s="71"/>
      <c r="X38" s="71"/>
      <c r="Y38" s="71"/>
      <c r="Z38" s="71"/>
      <c r="AA38" s="71"/>
      <c r="AB38" s="71"/>
      <c r="AC38" s="71"/>
      <c r="AD38" s="71"/>
      <c r="AE38" s="71"/>
      <c r="AF38" s="71"/>
      <c r="AG38" s="71"/>
      <c r="AH38" s="71"/>
      <c r="AI38" s="71"/>
      <c r="AJ38" s="71"/>
      <c r="AK38" s="71"/>
      <c r="AL38" s="71"/>
    </row>
    <row r="39" spans="1:38" ht="20.100000000000001" customHeight="1" x14ac:dyDescent="0.3">
      <c r="A39" s="9"/>
      <c r="P39" s="71"/>
      <c r="Q39" s="71"/>
      <c r="R39" s="71"/>
      <c r="S39" s="74"/>
      <c r="T39" s="71"/>
      <c r="U39" s="74"/>
      <c r="V39" s="71"/>
      <c r="W39" s="71"/>
      <c r="X39" s="71"/>
      <c r="Y39" s="71"/>
      <c r="Z39" s="71"/>
      <c r="AA39" s="71"/>
      <c r="AB39" s="71"/>
      <c r="AC39" s="71"/>
      <c r="AD39" s="71"/>
      <c r="AE39" s="71"/>
      <c r="AF39" s="71"/>
      <c r="AG39" s="71"/>
      <c r="AH39" s="71"/>
      <c r="AI39" s="71"/>
      <c r="AJ39" s="71"/>
      <c r="AK39" s="71"/>
      <c r="AL39" s="71"/>
    </row>
    <row r="40" spans="1:38" ht="20.100000000000001" customHeight="1" x14ac:dyDescent="0.3">
      <c r="A40" s="79"/>
      <c r="P40" s="71"/>
      <c r="Q40" s="71"/>
      <c r="R40" s="71"/>
      <c r="S40" s="74"/>
      <c r="T40" s="71"/>
      <c r="U40" s="74"/>
      <c r="V40" s="71"/>
      <c r="W40" s="71"/>
      <c r="X40" s="71"/>
      <c r="Y40" s="71"/>
      <c r="Z40" s="71"/>
      <c r="AA40" s="71"/>
      <c r="AB40" s="71"/>
      <c r="AC40" s="71"/>
      <c r="AD40" s="71"/>
      <c r="AE40" s="71"/>
      <c r="AF40" s="71"/>
      <c r="AG40" s="71"/>
      <c r="AH40" s="71"/>
      <c r="AI40" s="71"/>
      <c r="AJ40" s="71"/>
      <c r="AK40" s="71"/>
      <c r="AL40" s="71"/>
    </row>
    <row r="41" spans="1:38" ht="20.100000000000001" customHeight="1" x14ac:dyDescent="0.3">
      <c r="A41" s="79"/>
      <c r="P41" s="71"/>
      <c r="Q41" s="71"/>
      <c r="R41" s="71"/>
      <c r="S41" s="74"/>
      <c r="T41" s="71"/>
      <c r="U41" s="74"/>
      <c r="V41" s="71"/>
      <c r="W41" s="71"/>
      <c r="X41" s="71"/>
      <c r="Y41" s="71"/>
      <c r="Z41" s="71"/>
      <c r="AA41" s="71"/>
      <c r="AB41" s="71"/>
      <c r="AC41" s="71"/>
      <c r="AD41" s="71"/>
      <c r="AE41" s="71"/>
      <c r="AF41" s="71"/>
      <c r="AG41" s="71"/>
      <c r="AH41" s="71"/>
      <c r="AI41" s="71"/>
      <c r="AJ41" s="71"/>
      <c r="AK41" s="71"/>
      <c r="AL41" s="71"/>
    </row>
    <row r="42" spans="1:38" ht="20.100000000000001" customHeight="1" x14ac:dyDescent="0.3">
      <c r="A42" s="79"/>
      <c r="P42" s="71"/>
      <c r="Q42" s="71"/>
      <c r="R42" s="71"/>
      <c r="S42" s="74"/>
      <c r="T42" s="71"/>
      <c r="U42" s="74"/>
      <c r="V42" s="71"/>
      <c r="W42" s="71"/>
      <c r="X42" s="71"/>
      <c r="Y42" s="71"/>
      <c r="Z42" s="71"/>
      <c r="AA42" s="71"/>
      <c r="AB42" s="71"/>
      <c r="AC42" s="71"/>
      <c r="AD42" s="71"/>
      <c r="AE42" s="71"/>
      <c r="AF42" s="71"/>
      <c r="AG42" s="71"/>
      <c r="AH42" s="71"/>
      <c r="AI42" s="71"/>
      <c r="AJ42" s="71"/>
      <c r="AK42" s="71"/>
      <c r="AL42" s="71"/>
    </row>
    <row r="43" spans="1:38" ht="20.100000000000001" customHeight="1" x14ac:dyDescent="0.3">
      <c r="A43" s="79"/>
      <c r="P43" s="71"/>
      <c r="Q43" s="71"/>
      <c r="R43" s="71"/>
      <c r="S43" s="74"/>
      <c r="T43" s="71"/>
      <c r="U43" s="74"/>
      <c r="V43" s="71"/>
      <c r="W43" s="71"/>
      <c r="X43" s="71"/>
      <c r="Y43" s="71"/>
      <c r="Z43" s="71"/>
      <c r="AA43" s="71"/>
      <c r="AB43" s="71"/>
      <c r="AC43" s="71"/>
      <c r="AD43" s="71"/>
      <c r="AE43" s="71"/>
      <c r="AF43" s="71"/>
      <c r="AG43" s="71"/>
      <c r="AH43" s="71"/>
      <c r="AI43" s="71"/>
      <c r="AJ43" s="71"/>
      <c r="AK43" s="71"/>
      <c r="AL43" s="71"/>
    </row>
    <row r="44" spans="1:38" ht="20.100000000000001" customHeight="1" x14ac:dyDescent="0.3">
      <c r="A44" s="79"/>
      <c r="P44" s="71"/>
      <c r="Q44" s="71"/>
      <c r="R44" s="71"/>
      <c r="S44" s="74"/>
      <c r="T44" s="71"/>
      <c r="U44" s="74"/>
      <c r="V44" s="71"/>
      <c r="W44" s="71"/>
      <c r="X44" s="71"/>
      <c r="Y44" s="71"/>
      <c r="Z44" s="71"/>
      <c r="AA44" s="71"/>
      <c r="AB44" s="71"/>
      <c r="AC44" s="71"/>
      <c r="AD44" s="71"/>
      <c r="AE44" s="71"/>
      <c r="AF44" s="71"/>
      <c r="AG44" s="71"/>
      <c r="AH44" s="71"/>
      <c r="AI44" s="71"/>
      <c r="AJ44" s="71"/>
      <c r="AK44" s="71"/>
      <c r="AL44" s="71"/>
    </row>
    <row r="45" spans="1:38" ht="20.100000000000001" customHeight="1" x14ac:dyDescent="0.3">
      <c r="A45" s="79"/>
      <c r="P45" s="71"/>
      <c r="Q45" s="71"/>
      <c r="R45" s="71"/>
      <c r="S45" s="74"/>
      <c r="T45" s="71"/>
      <c r="U45" s="74"/>
      <c r="V45" s="71"/>
      <c r="W45" s="71"/>
      <c r="X45" s="71"/>
      <c r="Y45" s="71"/>
      <c r="Z45" s="71"/>
      <c r="AA45" s="71"/>
      <c r="AB45" s="71"/>
      <c r="AC45" s="71"/>
      <c r="AD45" s="71"/>
      <c r="AE45" s="71"/>
      <c r="AF45" s="71"/>
      <c r="AG45" s="71"/>
      <c r="AH45" s="71"/>
      <c r="AI45" s="71"/>
      <c r="AJ45" s="71"/>
      <c r="AK45" s="71"/>
      <c r="AL45" s="71"/>
    </row>
    <row r="46" spans="1:38" ht="20.100000000000001" customHeight="1" x14ac:dyDescent="0.3">
      <c r="A46" s="79"/>
      <c r="P46" s="71"/>
      <c r="Q46" s="71"/>
      <c r="R46" s="71"/>
      <c r="S46" s="74"/>
      <c r="T46" s="71"/>
      <c r="U46" s="74"/>
      <c r="V46" s="71"/>
      <c r="W46" s="71"/>
      <c r="X46" s="71"/>
      <c r="Y46" s="71"/>
      <c r="Z46" s="71"/>
      <c r="AA46" s="71"/>
      <c r="AB46" s="71"/>
      <c r="AC46" s="71"/>
      <c r="AD46" s="71"/>
      <c r="AE46" s="71"/>
      <c r="AF46" s="71"/>
      <c r="AG46" s="71"/>
      <c r="AH46" s="71"/>
      <c r="AI46" s="71"/>
      <c r="AJ46" s="71"/>
      <c r="AK46" s="71"/>
      <c r="AL46" s="71"/>
    </row>
    <row r="47" spans="1:38" ht="20.100000000000001" customHeight="1" x14ac:dyDescent="0.3">
      <c r="A47" s="9"/>
      <c r="P47" s="71"/>
      <c r="Q47" s="71"/>
      <c r="R47" s="71"/>
      <c r="S47" s="74"/>
      <c r="T47" s="71"/>
      <c r="U47" s="74"/>
      <c r="V47" s="71"/>
      <c r="W47" s="71"/>
      <c r="X47" s="71"/>
      <c r="Y47" s="71"/>
      <c r="Z47" s="71"/>
      <c r="AA47" s="71"/>
      <c r="AB47" s="71"/>
      <c r="AC47" s="71"/>
      <c r="AD47" s="71"/>
      <c r="AE47" s="71"/>
      <c r="AF47" s="71"/>
      <c r="AG47" s="71"/>
      <c r="AH47" s="71"/>
      <c r="AI47" s="71"/>
      <c r="AJ47" s="71"/>
      <c r="AK47" s="71"/>
      <c r="AL47" s="71"/>
    </row>
    <row r="48" spans="1:38" ht="20.100000000000001" customHeight="1" x14ac:dyDescent="0.3">
      <c r="A48" s="79"/>
      <c r="P48" s="71"/>
      <c r="Q48" s="71"/>
      <c r="R48" s="71"/>
      <c r="S48" s="74"/>
      <c r="T48" s="71"/>
      <c r="U48" s="74"/>
      <c r="V48" s="71"/>
      <c r="W48" s="71"/>
      <c r="X48" s="71"/>
      <c r="Y48" s="71"/>
      <c r="Z48" s="71"/>
      <c r="AA48" s="71"/>
      <c r="AB48" s="71"/>
      <c r="AC48" s="71"/>
      <c r="AD48" s="71"/>
      <c r="AE48" s="71"/>
      <c r="AF48" s="71"/>
      <c r="AG48" s="71"/>
      <c r="AH48" s="71"/>
      <c r="AI48" s="71"/>
      <c r="AJ48" s="71"/>
      <c r="AK48" s="71"/>
      <c r="AL48" s="71"/>
    </row>
    <row r="49" spans="1:38" ht="20.100000000000001" customHeight="1" x14ac:dyDescent="0.3">
      <c r="A49" s="79"/>
      <c r="P49" s="71"/>
      <c r="Q49" s="71"/>
      <c r="R49" s="71"/>
      <c r="S49" s="74"/>
      <c r="T49" s="71"/>
      <c r="U49" s="74"/>
      <c r="V49" s="71"/>
      <c r="W49" s="71"/>
      <c r="X49" s="71"/>
      <c r="Y49" s="71"/>
      <c r="Z49" s="71"/>
      <c r="AA49" s="71"/>
      <c r="AB49" s="71"/>
      <c r="AC49" s="71"/>
      <c r="AD49" s="71"/>
      <c r="AE49" s="71"/>
      <c r="AF49" s="71"/>
      <c r="AG49" s="71"/>
      <c r="AH49" s="71"/>
      <c r="AI49" s="71"/>
      <c r="AJ49" s="71"/>
      <c r="AK49" s="71"/>
      <c r="AL49" s="71"/>
    </row>
    <row r="50" spans="1:38" ht="20.100000000000001" customHeight="1" x14ac:dyDescent="0.3">
      <c r="A50" s="79"/>
      <c r="P50" s="71"/>
      <c r="Q50" s="71"/>
      <c r="R50" s="71"/>
      <c r="S50" s="74"/>
      <c r="T50" s="71"/>
      <c r="U50" s="74"/>
      <c r="V50" s="71"/>
      <c r="W50" s="71"/>
      <c r="X50" s="71"/>
      <c r="Y50" s="71"/>
      <c r="Z50" s="71"/>
      <c r="AA50" s="71"/>
      <c r="AB50" s="71"/>
      <c r="AC50" s="71"/>
      <c r="AD50" s="71"/>
      <c r="AE50" s="71"/>
      <c r="AF50" s="71"/>
      <c r="AG50" s="71"/>
      <c r="AH50" s="71"/>
      <c r="AI50" s="71"/>
      <c r="AJ50" s="71"/>
      <c r="AK50" s="71"/>
      <c r="AL50" s="71"/>
    </row>
    <row r="51" spans="1:38" ht="20.100000000000001" customHeight="1" x14ac:dyDescent="0.3">
      <c r="A51" s="79"/>
      <c r="P51" s="71"/>
      <c r="Q51" s="71"/>
      <c r="R51" s="71"/>
      <c r="S51" s="74"/>
      <c r="T51" s="71"/>
      <c r="U51" s="74"/>
      <c r="V51" s="71"/>
      <c r="W51" s="71"/>
      <c r="X51" s="71"/>
      <c r="Y51" s="71"/>
      <c r="Z51" s="71"/>
      <c r="AA51" s="71"/>
      <c r="AB51" s="71"/>
      <c r="AC51" s="71"/>
      <c r="AD51" s="71"/>
      <c r="AE51" s="71"/>
      <c r="AF51" s="71"/>
      <c r="AG51" s="71"/>
      <c r="AH51" s="71"/>
      <c r="AI51" s="71"/>
      <c r="AJ51" s="71"/>
      <c r="AK51" s="71"/>
      <c r="AL51" s="71"/>
    </row>
    <row r="52" spans="1:38" ht="20.100000000000001" customHeight="1" x14ac:dyDescent="0.3">
      <c r="A52" s="79"/>
      <c r="P52" s="71"/>
      <c r="Q52" s="71"/>
      <c r="R52" s="71"/>
      <c r="S52" s="74"/>
      <c r="T52" s="71"/>
      <c r="U52" s="74"/>
      <c r="V52" s="71"/>
      <c r="W52" s="71"/>
      <c r="X52" s="71"/>
      <c r="Y52" s="71"/>
      <c r="Z52" s="71"/>
      <c r="AA52" s="71"/>
      <c r="AB52" s="71"/>
      <c r="AC52" s="71"/>
      <c r="AD52" s="71"/>
      <c r="AE52" s="71"/>
      <c r="AF52" s="71"/>
      <c r="AG52" s="71"/>
      <c r="AH52" s="71"/>
      <c r="AI52" s="71"/>
      <c r="AJ52" s="71"/>
      <c r="AK52" s="71"/>
      <c r="AL52" s="71"/>
    </row>
    <row r="53" spans="1:38" ht="20.100000000000001" customHeight="1" x14ac:dyDescent="0.3">
      <c r="A53" s="79"/>
      <c r="P53" s="71"/>
      <c r="Q53" s="71"/>
      <c r="R53" s="71"/>
      <c r="S53" s="74"/>
      <c r="T53" s="71"/>
      <c r="U53" s="74"/>
      <c r="V53" s="71"/>
      <c r="W53" s="71"/>
      <c r="X53" s="71"/>
      <c r="Y53" s="71"/>
      <c r="Z53" s="71"/>
      <c r="AA53" s="71"/>
      <c r="AB53" s="71"/>
      <c r="AC53" s="71"/>
      <c r="AD53" s="71"/>
      <c r="AE53" s="71"/>
      <c r="AF53" s="71"/>
      <c r="AG53" s="71"/>
      <c r="AH53" s="71"/>
      <c r="AI53" s="71"/>
      <c r="AJ53" s="71"/>
      <c r="AK53" s="71"/>
      <c r="AL53" s="71"/>
    </row>
    <row r="54" spans="1:38" ht="20.100000000000001" customHeight="1" x14ac:dyDescent="0.3">
      <c r="A54" s="79"/>
      <c r="P54" s="71"/>
      <c r="Q54" s="71"/>
      <c r="R54" s="71"/>
      <c r="S54" s="74"/>
      <c r="T54" s="71"/>
      <c r="U54" s="74"/>
      <c r="V54" s="71"/>
      <c r="W54" s="71"/>
      <c r="X54" s="71"/>
      <c r="Y54" s="71"/>
      <c r="Z54" s="71"/>
      <c r="AA54" s="71"/>
      <c r="AB54" s="71"/>
      <c r="AC54" s="71"/>
      <c r="AD54" s="71"/>
      <c r="AE54" s="71"/>
      <c r="AF54" s="71"/>
      <c r="AG54" s="71"/>
      <c r="AH54" s="71"/>
      <c r="AI54" s="71"/>
      <c r="AJ54" s="71"/>
      <c r="AK54" s="71"/>
      <c r="AL54" s="71"/>
    </row>
    <row r="55" spans="1:38" ht="20.100000000000001" customHeight="1" x14ac:dyDescent="0.3">
      <c r="P55" s="71"/>
      <c r="Q55" s="71"/>
      <c r="R55" s="71"/>
      <c r="S55" s="74"/>
      <c r="T55" s="71"/>
      <c r="U55" s="74"/>
      <c r="V55" s="71"/>
      <c r="W55" s="71"/>
      <c r="X55" s="71"/>
      <c r="Y55" s="71"/>
      <c r="Z55" s="71"/>
      <c r="AA55" s="71"/>
      <c r="AB55" s="71"/>
      <c r="AC55" s="71"/>
      <c r="AD55" s="71"/>
      <c r="AE55" s="71"/>
      <c r="AF55" s="71"/>
      <c r="AG55" s="71"/>
      <c r="AH55" s="71"/>
      <c r="AI55" s="71"/>
      <c r="AJ55" s="71"/>
      <c r="AK55" s="71"/>
      <c r="AL55" s="71"/>
    </row>
    <row r="56" spans="1:38" ht="20.100000000000001" customHeight="1" x14ac:dyDescent="0.3">
      <c r="A56" s="79"/>
      <c r="P56" s="71"/>
      <c r="Q56" s="71"/>
      <c r="R56" s="71"/>
      <c r="S56" s="74"/>
      <c r="T56" s="71"/>
      <c r="U56" s="74"/>
      <c r="V56" s="71"/>
      <c r="W56" s="71"/>
      <c r="X56" s="71"/>
      <c r="Y56" s="71"/>
      <c r="Z56" s="71"/>
      <c r="AA56" s="71"/>
      <c r="AB56" s="71"/>
      <c r="AC56" s="71"/>
      <c r="AD56" s="71"/>
      <c r="AE56" s="71"/>
      <c r="AF56" s="71"/>
      <c r="AG56" s="71"/>
      <c r="AH56" s="71"/>
      <c r="AI56" s="71"/>
      <c r="AJ56" s="71"/>
      <c r="AK56" s="71"/>
      <c r="AL56" s="71"/>
    </row>
    <row r="57" spans="1:38" ht="20.100000000000001" customHeight="1" x14ac:dyDescent="0.3">
      <c r="A57" s="79"/>
      <c r="P57" s="71"/>
      <c r="Q57" s="71"/>
      <c r="R57" s="71"/>
      <c r="S57" s="74"/>
      <c r="T57" s="71"/>
      <c r="U57" s="74"/>
      <c r="V57" s="71"/>
      <c r="W57" s="71"/>
      <c r="X57" s="71"/>
      <c r="Y57" s="71"/>
      <c r="Z57" s="71"/>
      <c r="AA57" s="71"/>
      <c r="AB57" s="71"/>
      <c r="AC57" s="71"/>
      <c r="AD57" s="71"/>
      <c r="AE57" s="71"/>
      <c r="AF57" s="71"/>
      <c r="AG57" s="71"/>
      <c r="AH57" s="71"/>
      <c r="AI57" s="71"/>
      <c r="AJ57" s="71"/>
      <c r="AK57" s="71"/>
      <c r="AL57" s="71"/>
    </row>
    <row r="58" spans="1:38" ht="20.100000000000001" customHeight="1" x14ac:dyDescent="0.3">
      <c r="P58" s="71"/>
      <c r="Q58" s="71"/>
      <c r="R58" s="71"/>
      <c r="S58" s="74"/>
      <c r="T58" s="71"/>
      <c r="U58" s="74"/>
      <c r="V58" s="71"/>
      <c r="W58" s="71"/>
      <c r="X58" s="71"/>
      <c r="Y58" s="71"/>
      <c r="Z58" s="71"/>
      <c r="AA58" s="71"/>
      <c r="AB58" s="71"/>
      <c r="AC58" s="71"/>
      <c r="AD58" s="71"/>
      <c r="AE58" s="71"/>
      <c r="AF58" s="71"/>
      <c r="AG58" s="71"/>
      <c r="AH58" s="71"/>
      <c r="AI58" s="71"/>
      <c r="AJ58" s="71"/>
      <c r="AK58" s="71"/>
      <c r="AL58" s="71"/>
    </row>
    <row r="59" spans="1:38" ht="20.100000000000001" customHeight="1" x14ac:dyDescent="0.3">
      <c r="A59" s="79"/>
      <c r="P59" s="71"/>
      <c r="Q59" s="71"/>
      <c r="R59" s="71"/>
      <c r="S59" s="74"/>
      <c r="T59" s="71"/>
      <c r="U59" s="74"/>
      <c r="V59" s="71"/>
      <c r="W59" s="71"/>
      <c r="X59" s="71"/>
      <c r="Y59" s="71"/>
      <c r="Z59" s="71"/>
      <c r="AA59" s="71"/>
      <c r="AB59" s="71"/>
      <c r="AC59" s="71"/>
      <c r="AD59" s="71"/>
      <c r="AE59" s="71"/>
      <c r="AF59" s="71"/>
      <c r="AG59" s="71"/>
      <c r="AH59" s="71"/>
      <c r="AI59" s="71"/>
      <c r="AJ59" s="71"/>
      <c r="AK59" s="71"/>
      <c r="AL59" s="71"/>
    </row>
    <row r="60" spans="1:38" ht="20.100000000000001" customHeight="1" x14ac:dyDescent="0.3">
      <c r="A60" s="79"/>
      <c r="P60" s="71"/>
      <c r="Q60" s="71"/>
      <c r="R60" s="71"/>
      <c r="S60" s="74"/>
      <c r="T60" s="71"/>
      <c r="U60" s="74"/>
      <c r="V60" s="71"/>
      <c r="W60" s="71"/>
      <c r="X60" s="71"/>
      <c r="Y60" s="71"/>
      <c r="Z60" s="71"/>
      <c r="AA60" s="71"/>
      <c r="AB60" s="71"/>
      <c r="AC60" s="71"/>
      <c r="AD60" s="71"/>
      <c r="AE60" s="71"/>
      <c r="AF60" s="71"/>
      <c r="AG60" s="71"/>
      <c r="AH60" s="71"/>
      <c r="AI60" s="71"/>
      <c r="AJ60" s="71"/>
      <c r="AK60" s="71"/>
      <c r="AL60" s="71"/>
    </row>
    <row r="61" spans="1:38" ht="20.100000000000001" customHeight="1" x14ac:dyDescent="0.3">
      <c r="A61" s="79"/>
      <c r="P61" s="71"/>
      <c r="Q61" s="71"/>
      <c r="R61" s="71"/>
      <c r="S61" s="74"/>
      <c r="T61" s="71"/>
      <c r="U61" s="74"/>
      <c r="V61" s="71"/>
      <c r="W61" s="71"/>
      <c r="X61" s="71"/>
      <c r="Y61" s="71"/>
      <c r="Z61" s="71"/>
      <c r="AA61" s="71"/>
      <c r="AB61" s="71"/>
      <c r="AC61" s="71"/>
      <c r="AD61" s="71"/>
      <c r="AE61" s="71"/>
      <c r="AF61" s="71"/>
      <c r="AG61" s="71"/>
      <c r="AH61" s="71"/>
      <c r="AI61" s="71"/>
      <c r="AJ61" s="71"/>
      <c r="AK61" s="71"/>
      <c r="AL61" s="71"/>
    </row>
    <row r="62" spans="1:38" ht="20.100000000000001" customHeight="1" x14ac:dyDescent="0.3">
      <c r="A62" s="79"/>
      <c r="P62" s="71"/>
      <c r="Q62" s="71"/>
      <c r="R62" s="71"/>
      <c r="S62" s="74"/>
      <c r="T62" s="71"/>
      <c r="U62" s="74"/>
      <c r="V62" s="71"/>
      <c r="W62" s="71"/>
      <c r="X62" s="71"/>
      <c r="Y62" s="71"/>
      <c r="Z62" s="71"/>
      <c r="AA62" s="71"/>
      <c r="AB62" s="71"/>
      <c r="AC62" s="71"/>
      <c r="AD62" s="71"/>
      <c r="AE62" s="71"/>
      <c r="AF62" s="71"/>
      <c r="AG62" s="71"/>
      <c r="AH62" s="71"/>
      <c r="AI62" s="71"/>
      <c r="AJ62" s="71"/>
      <c r="AK62" s="71"/>
      <c r="AL62" s="71"/>
    </row>
    <row r="63" spans="1:38" ht="20.100000000000001" customHeight="1" x14ac:dyDescent="0.3">
      <c r="A63" s="79"/>
      <c r="P63" s="71"/>
      <c r="Q63" s="71"/>
      <c r="R63" s="71"/>
      <c r="S63" s="74"/>
      <c r="T63" s="71"/>
      <c r="U63" s="74"/>
      <c r="V63" s="71"/>
      <c r="W63" s="71"/>
      <c r="X63" s="71"/>
      <c r="Y63" s="71"/>
      <c r="Z63" s="71"/>
      <c r="AA63" s="71"/>
      <c r="AB63" s="71"/>
      <c r="AC63" s="71"/>
      <c r="AD63" s="71"/>
      <c r="AE63" s="71"/>
      <c r="AF63" s="71"/>
      <c r="AG63" s="71"/>
      <c r="AH63" s="71"/>
      <c r="AI63" s="71"/>
      <c r="AJ63" s="71"/>
      <c r="AK63" s="71"/>
      <c r="AL63" s="71"/>
    </row>
    <row r="64" spans="1:38" ht="20.100000000000001" customHeight="1" x14ac:dyDescent="0.3">
      <c r="A64" s="79"/>
      <c r="P64" s="71"/>
      <c r="Q64" s="71"/>
      <c r="R64" s="71"/>
      <c r="S64" s="74"/>
      <c r="T64" s="71"/>
      <c r="U64" s="74"/>
      <c r="V64" s="71"/>
      <c r="W64" s="71"/>
      <c r="X64" s="71"/>
      <c r="Y64" s="71"/>
      <c r="Z64" s="71"/>
      <c r="AA64" s="71"/>
      <c r="AB64" s="71"/>
      <c r="AC64" s="71"/>
      <c r="AD64" s="71"/>
      <c r="AE64" s="71"/>
      <c r="AF64" s="71"/>
      <c r="AG64" s="71"/>
      <c r="AH64" s="71"/>
      <c r="AI64" s="71"/>
      <c r="AJ64" s="71"/>
      <c r="AK64" s="71"/>
      <c r="AL64" s="71"/>
    </row>
    <row r="65" spans="1:38" ht="20.100000000000001" customHeight="1" x14ac:dyDescent="0.3">
      <c r="A65" s="79"/>
      <c r="P65" s="71"/>
      <c r="Q65" s="71"/>
      <c r="R65" s="71"/>
      <c r="S65" s="74"/>
      <c r="T65" s="71"/>
      <c r="U65" s="74"/>
      <c r="V65" s="71"/>
      <c r="W65" s="71"/>
      <c r="X65" s="71"/>
      <c r="Y65" s="71"/>
      <c r="Z65" s="71"/>
      <c r="AA65" s="71"/>
      <c r="AB65" s="71"/>
      <c r="AC65" s="71"/>
      <c r="AD65" s="71"/>
      <c r="AE65" s="71"/>
      <c r="AF65" s="71"/>
      <c r="AG65" s="71"/>
      <c r="AH65" s="71"/>
      <c r="AI65" s="71"/>
      <c r="AJ65" s="71"/>
      <c r="AK65" s="71"/>
      <c r="AL65" s="71"/>
    </row>
    <row r="66" spans="1:38" ht="20.100000000000001" customHeight="1" x14ac:dyDescent="0.3">
      <c r="A66" s="79"/>
      <c r="P66" s="71"/>
      <c r="Q66" s="71"/>
      <c r="R66" s="71"/>
      <c r="S66" s="74"/>
      <c r="T66" s="71"/>
      <c r="U66" s="74"/>
      <c r="V66" s="71"/>
      <c r="W66" s="71"/>
      <c r="X66" s="71"/>
      <c r="Y66" s="71"/>
      <c r="Z66" s="71"/>
      <c r="AA66" s="71"/>
      <c r="AB66" s="71"/>
      <c r="AC66" s="71"/>
      <c r="AD66" s="71"/>
      <c r="AE66" s="71"/>
      <c r="AF66" s="71"/>
      <c r="AG66" s="71"/>
      <c r="AH66" s="71"/>
      <c r="AI66" s="71"/>
      <c r="AJ66" s="71"/>
      <c r="AK66" s="71"/>
      <c r="AL66" s="71"/>
    </row>
    <row r="67" spans="1:38" ht="20.100000000000001" customHeight="1" x14ac:dyDescent="0.3">
      <c r="A67" s="79"/>
      <c r="P67" s="71"/>
      <c r="Q67" s="71"/>
      <c r="R67" s="71"/>
      <c r="S67" s="74"/>
      <c r="T67" s="71"/>
      <c r="U67" s="74"/>
      <c r="V67" s="71"/>
      <c r="W67" s="71"/>
      <c r="X67" s="71"/>
      <c r="Y67" s="71"/>
      <c r="Z67" s="71"/>
      <c r="AA67" s="71"/>
      <c r="AB67" s="71"/>
      <c r="AC67" s="71"/>
      <c r="AD67" s="71"/>
      <c r="AE67" s="71"/>
      <c r="AF67" s="71"/>
      <c r="AG67" s="71"/>
      <c r="AH67" s="71"/>
      <c r="AI67" s="71"/>
      <c r="AJ67" s="71"/>
      <c r="AK67" s="71"/>
      <c r="AL67" s="71"/>
    </row>
    <row r="68" spans="1:38" ht="20.100000000000001" customHeight="1" x14ac:dyDescent="0.3">
      <c r="A68" s="79"/>
      <c r="P68" s="71"/>
      <c r="Q68" s="71"/>
      <c r="R68" s="71"/>
      <c r="S68" s="74"/>
      <c r="T68" s="71"/>
      <c r="U68" s="74"/>
      <c r="V68" s="71"/>
      <c r="W68" s="71"/>
      <c r="X68" s="71"/>
      <c r="Y68" s="71"/>
      <c r="Z68" s="71"/>
      <c r="AA68" s="71"/>
      <c r="AB68" s="71"/>
      <c r="AC68" s="71"/>
      <c r="AD68" s="71"/>
      <c r="AE68" s="71"/>
      <c r="AF68" s="71"/>
      <c r="AG68" s="71"/>
      <c r="AH68" s="71"/>
      <c r="AI68" s="71"/>
      <c r="AJ68" s="71"/>
      <c r="AK68" s="71"/>
      <c r="AL68" s="71"/>
    </row>
    <row r="69" spans="1:38" ht="20.100000000000001" customHeight="1" x14ac:dyDescent="0.3">
      <c r="A69" s="79"/>
      <c r="P69" s="71"/>
      <c r="Q69" s="71"/>
      <c r="R69" s="71"/>
      <c r="S69" s="74"/>
      <c r="T69" s="71"/>
      <c r="U69" s="74"/>
      <c r="V69" s="71"/>
      <c r="W69" s="71"/>
      <c r="X69" s="71"/>
      <c r="Y69" s="71"/>
      <c r="Z69" s="71"/>
      <c r="AA69" s="71"/>
      <c r="AB69" s="71"/>
      <c r="AC69" s="71"/>
      <c r="AD69" s="71"/>
      <c r="AE69" s="71"/>
      <c r="AF69" s="71"/>
      <c r="AG69" s="71"/>
      <c r="AH69" s="71"/>
      <c r="AI69" s="71"/>
      <c r="AJ69" s="71"/>
      <c r="AK69" s="71"/>
      <c r="AL69" s="71"/>
    </row>
    <row r="70" spans="1:38" ht="20.100000000000001" customHeight="1" x14ac:dyDescent="0.3">
      <c r="A70" s="79"/>
      <c r="P70" s="71"/>
      <c r="Q70" s="71"/>
      <c r="R70" s="71"/>
      <c r="S70" s="74"/>
      <c r="T70" s="71"/>
      <c r="U70" s="74"/>
      <c r="V70" s="71"/>
      <c r="W70" s="71"/>
      <c r="X70" s="71"/>
      <c r="Y70" s="71"/>
      <c r="Z70" s="71"/>
      <c r="AA70" s="71"/>
      <c r="AB70" s="71"/>
      <c r="AC70" s="71"/>
      <c r="AD70" s="71"/>
      <c r="AE70" s="71"/>
      <c r="AF70" s="71"/>
      <c r="AG70" s="71"/>
      <c r="AH70" s="71"/>
      <c r="AI70" s="71"/>
      <c r="AJ70" s="71"/>
      <c r="AK70" s="71"/>
      <c r="AL70" s="71"/>
    </row>
    <row r="71" spans="1:38" ht="20.100000000000001" customHeight="1" x14ac:dyDescent="0.3">
      <c r="A71" s="79"/>
      <c r="P71" s="71"/>
      <c r="Q71" s="71"/>
      <c r="R71" s="71"/>
      <c r="S71" s="74"/>
      <c r="T71" s="71"/>
      <c r="U71" s="74"/>
      <c r="V71" s="71"/>
      <c r="W71" s="71"/>
      <c r="X71" s="71"/>
      <c r="Y71" s="71"/>
      <c r="Z71" s="71"/>
      <c r="AA71" s="71"/>
      <c r="AB71" s="71"/>
      <c r="AC71" s="71"/>
      <c r="AD71" s="71"/>
      <c r="AE71" s="71"/>
      <c r="AF71" s="71"/>
      <c r="AG71" s="71"/>
      <c r="AH71" s="71"/>
      <c r="AI71" s="71"/>
      <c r="AJ71" s="71"/>
      <c r="AK71" s="71"/>
      <c r="AL71" s="71"/>
    </row>
    <row r="72" spans="1:38" ht="20.100000000000001" customHeight="1" x14ac:dyDescent="0.3">
      <c r="A72" s="79"/>
      <c r="P72" s="71"/>
      <c r="Q72" s="71"/>
      <c r="R72" s="71"/>
      <c r="S72" s="74"/>
      <c r="T72" s="71"/>
      <c r="U72" s="74"/>
      <c r="V72" s="71"/>
      <c r="W72" s="71"/>
      <c r="X72" s="71"/>
      <c r="Y72" s="71"/>
      <c r="Z72" s="71"/>
      <c r="AA72" s="71"/>
      <c r="AB72" s="71"/>
      <c r="AC72" s="71"/>
      <c r="AD72" s="71"/>
      <c r="AE72" s="71"/>
      <c r="AF72" s="71"/>
      <c r="AG72" s="71"/>
      <c r="AH72" s="71"/>
      <c r="AI72" s="71"/>
      <c r="AJ72" s="71"/>
      <c r="AK72" s="71"/>
      <c r="AL72" s="71"/>
    </row>
    <row r="73" spans="1:38" ht="20.100000000000001" customHeight="1" x14ac:dyDescent="0.3">
      <c r="A73" s="79"/>
      <c r="P73" s="71"/>
      <c r="Q73" s="71"/>
      <c r="R73" s="71"/>
      <c r="S73" s="74"/>
      <c r="T73" s="71"/>
      <c r="U73" s="74"/>
      <c r="V73" s="71"/>
      <c r="W73" s="71"/>
      <c r="X73" s="71"/>
      <c r="Y73" s="71"/>
      <c r="Z73" s="71"/>
      <c r="AA73" s="71"/>
      <c r="AB73" s="71"/>
      <c r="AC73" s="71"/>
      <c r="AD73" s="71"/>
      <c r="AE73" s="71"/>
      <c r="AF73" s="71"/>
      <c r="AG73" s="71"/>
      <c r="AH73" s="71"/>
      <c r="AI73" s="71"/>
      <c r="AJ73" s="71"/>
      <c r="AK73" s="71"/>
      <c r="AL73" s="71"/>
    </row>
    <row r="74" spans="1:38" ht="20.100000000000001" customHeight="1" x14ac:dyDescent="0.3">
      <c r="A74" s="79"/>
      <c r="P74" s="71"/>
      <c r="Q74" s="71"/>
      <c r="R74" s="71"/>
      <c r="S74" s="74"/>
      <c r="T74" s="71"/>
      <c r="U74" s="74"/>
      <c r="V74" s="71"/>
      <c r="W74" s="71"/>
      <c r="X74" s="71"/>
      <c r="Y74" s="71"/>
      <c r="Z74" s="71"/>
      <c r="AA74" s="71"/>
      <c r="AB74" s="71"/>
      <c r="AC74" s="71"/>
      <c r="AD74" s="71"/>
      <c r="AE74" s="71"/>
      <c r="AF74" s="71"/>
      <c r="AG74" s="71"/>
      <c r="AH74" s="71"/>
      <c r="AI74" s="71"/>
      <c r="AJ74" s="71"/>
      <c r="AK74" s="71"/>
      <c r="AL74" s="71"/>
    </row>
    <row r="75" spans="1:38" ht="20.100000000000001" customHeight="1" x14ac:dyDescent="0.3">
      <c r="A75" s="79"/>
      <c r="P75" s="71"/>
      <c r="Q75" s="71"/>
      <c r="R75" s="71"/>
      <c r="S75" s="74"/>
      <c r="T75" s="71"/>
      <c r="U75" s="74"/>
      <c r="V75" s="71"/>
      <c r="W75" s="71"/>
      <c r="X75" s="71"/>
      <c r="Y75" s="71"/>
      <c r="Z75" s="71"/>
      <c r="AA75" s="71"/>
      <c r="AB75" s="71"/>
      <c r="AC75" s="71"/>
      <c r="AD75" s="71"/>
      <c r="AE75" s="71"/>
      <c r="AF75" s="71"/>
      <c r="AG75" s="71"/>
      <c r="AH75" s="71"/>
      <c r="AI75" s="71"/>
      <c r="AJ75" s="71"/>
      <c r="AK75" s="71"/>
      <c r="AL75" s="71"/>
    </row>
    <row r="76" spans="1:38" s="84" customFormat="1" ht="20.100000000000001" customHeight="1" x14ac:dyDescent="0.3">
      <c r="A76" s="82"/>
    </row>
    <row r="77" spans="1:38" s="84" customFormat="1" ht="20.100000000000001" customHeight="1" x14ac:dyDescent="0.3">
      <c r="A77" s="82"/>
    </row>
    <row r="78" spans="1:38" s="84" customFormat="1" ht="20.100000000000001" customHeight="1" x14ac:dyDescent="0.3">
      <c r="A78" s="13"/>
    </row>
    <row r="79" spans="1:38" s="84" customFormat="1" ht="20.100000000000001" customHeight="1" x14ac:dyDescent="0.3">
      <c r="A79" s="82"/>
    </row>
    <row r="80" spans="1:38" s="84" customFormat="1" ht="20.100000000000001" customHeight="1" x14ac:dyDescent="0.3">
      <c r="A80" s="82"/>
    </row>
    <row r="81" spans="1:1" s="84" customFormat="1" ht="20.100000000000001" customHeight="1" x14ac:dyDescent="0.3">
      <c r="A81" s="82"/>
    </row>
    <row r="82" spans="1:1" s="84" customFormat="1" ht="20.100000000000001" customHeight="1" x14ac:dyDescent="0.3">
      <c r="A82" s="82"/>
    </row>
    <row r="83" spans="1:1" s="84" customFormat="1" ht="20.100000000000001" customHeight="1" x14ac:dyDescent="0.3">
      <c r="A83" s="82"/>
    </row>
    <row r="84" spans="1:1" s="84" customFormat="1" ht="20.100000000000001" customHeight="1" x14ac:dyDescent="0.3">
      <c r="A84" s="82"/>
    </row>
    <row r="85" spans="1:1" s="84" customFormat="1" ht="20.100000000000001" customHeight="1" x14ac:dyDescent="0.3">
      <c r="A85" s="82"/>
    </row>
    <row r="86" spans="1:1" s="84" customFormat="1" ht="20.100000000000001" customHeight="1" x14ac:dyDescent="0.3">
      <c r="A86" s="82"/>
    </row>
    <row r="87" spans="1:1" s="84" customFormat="1" ht="20.100000000000001" customHeight="1" x14ac:dyDescent="0.3">
      <c r="A87" s="82"/>
    </row>
    <row r="88" spans="1:1" s="84" customFormat="1" ht="20.100000000000001" customHeight="1" x14ac:dyDescent="0.3">
      <c r="A88" s="82"/>
    </row>
    <row r="89" spans="1:1" s="84" customFormat="1" ht="20.100000000000001" customHeight="1" x14ac:dyDescent="0.3">
      <c r="A89" s="82"/>
    </row>
    <row r="90" spans="1:1" s="84" customFormat="1" ht="20.100000000000001" customHeight="1" x14ac:dyDescent="0.3">
      <c r="A90" s="82"/>
    </row>
    <row r="91" spans="1:1" s="84" customFormat="1" ht="20.100000000000001" customHeight="1" x14ac:dyDescent="0.3">
      <c r="A91" s="82"/>
    </row>
    <row r="92" spans="1:1" s="84" customFormat="1" ht="20.100000000000001" customHeight="1" x14ac:dyDescent="0.3">
      <c r="A92" s="82"/>
    </row>
    <row r="93" spans="1:1" s="84" customFormat="1" ht="20.100000000000001" customHeight="1" x14ac:dyDescent="0.3">
      <c r="A93" s="82"/>
    </row>
    <row r="94" spans="1:1" s="84" customFormat="1" ht="20.100000000000001" customHeight="1" x14ac:dyDescent="0.3">
      <c r="A94" s="82"/>
    </row>
    <row r="95" spans="1:1" s="84" customFormat="1" ht="20.100000000000001" customHeight="1" x14ac:dyDescent="0.3">
      <c r="A95" s="82"/>
    </row>
    <row r="96" spans="1:1" s="84" customFormat="1" ht="20.100000000000001" customHeight="1" x14ac:dyDescent="0.3">
      <c r="A96" s="82"/>
    </row>
    <row r="97" spans="1:1" s="84" customFormat="1" ht="20.100000000000001" customHeight="1" x14ac:dyDescent="0.3">
      <c r="A97" s="82"/>
    </row>
    <row r="98" spans="1:1" s="84" customFormat="1" ht="20.100000000000001" customHeight="1" x14ac:dyDescent="0.3">
      <c r="A98" s="82"/>
    </row>
    <row r="99" spans="1:1" s="84" customFormat="1" ht="20.100000000000001" customHeight="1" x14ac:dyDescent="0.3">
      <c r="A99" s="82"/>
    </row>
    <row r="100" spans="1:1" s="84" customFormat="1" ht="20.100000000000001" customHeight="1" x14ac:dyDescent="0.3">
      <c r="A100" s="82"/>
    </row>
    <row r="101" spans="1:1" s="84" customFormat="1" ht="20.100000000000001" customHeight="1" x14ac:dyDescent="0.3">
      <c r="A101" s="82"/>
    </row>
    <row r="102" spans="1:1" s="84" customFormat="1" ht="20.100000000000001" customHeight="1" x14ac:dyDescent="0.3">
      <c r="A102" s="82"/>
    </row>
    <row r="103" spans="1:1" s="84" customFormat="1" ht="20.100000000000001" customHeight="1" x14ac:dyDescent="0.3"/>
    <row r="104" spans="1:1" s="84" customFormat="1" ht="20.100000000000001" customHeight="1" x14ac:dyDescent="0.3">
      <c r="A104" s="82"/>
    </row>
    <row r="105" spans="1:1" s="84" customFormat="1" ht="20.100000000000001" customHeight="1" x14ac:dyDescent="0.3"/>
    <row r="106" spans="1:1" s="84" customFormat="1" ht="20.100000000000001" customHeight="1" x14ac:dyDescent="0.3">
      <c r="A106" s="82"/>
    </row>
    <row r="107" spans="1:1" s="84" customFormat="1" ht="20.100000000000001" customHeight="1" x14ac:dyDescent="0.3">
      <c r="A107" s="82"/>
    </row>
    <row r="108" spans="1:1" s="84" customFormat="1" ht="20.100000000000001" customHeight="1" x14ac:dyDescent="0.3">
      <c r="A108" s="82"/>
    </row>
    <row r="109" spans="1:1" s="84" customFormat="1" ht="20.100000000000001" customHeight="1" x14ac:dyDescent="0.3">
      <c r="A109" s="82"/>
    </row>
    <row r="110" spans="1:1" s="84" customFormat="1" ht="20.100000000000001" customHeight="1" x14ac:dyDescent="0.3">
      <c r="A110" s="82"/>
    </row>
    <row r="111" spans="1:1" s="84" customFormat="1" ht="20.100000000000001" customHeight="1" x14ac:dyDescent="0.3">
      <c r="A111" s="82"/>
    </row>
    <row r="112" spans="1:1" s="84" customFormat="1" ht="20.100000000000001" customHeight="1" x14ac:dyDescent="0.3">
      <c r="A112" s="82"/>
    </row>
    <row r="113" spans="1:1" s="84" customFormat="1" ht="20.100000000000001" customHeight="1" x14ac:dyDescent="0.3">
      <c r="A113" s="82"/>
    </row>
    <row r="114" spans="1:1" s="84" customFormat="1" ht="20.100000000000001" customHeight="1" x14ac:dyDescent="0.3"/>
    <row r="115" spans="1:1" s="84" customFormat="1" ht="20.100000000000001" customHeight="1" x14ac:dyDescent="0.3">
      <c r="A115" s="82"/>
    </row>
    <row r="116" spans="1:1" s="84" customFormat="1" ht="20.100000000000001" customHeight="1" x14ac:dyDescent="0.3">
      <c r="A116" s="82"/>
    </row>
    <row r="117" spans="1:1" s="84" customFormat="1" ht="20.100000000000001" customHeight="1" x14ac:dyDescent="0.3">
      <c r="A117" s="82"/>
    </row>
    <row r="118" spans="1:1" s="84" customFormat="1" ht="20.100000000000001" customHeight="1" x14ac:dyDescent="0.3">
      <c r="A118" s="82"/>
    </row>
    <row r="119" spans="1:1" s="84" customFormat="1" ht="20.100000000000001" customHeight="1" x14ac:dyDescent="0.3"/>
    <row r="120" spans="1:1" s="84" customFormat="1" ht="20.100000000000001" customHeight="1" x14ac:dyDescent="0.3">
      <c r="A120" s="82"/>
    </row>
    <row r="121" spans="1:1" s="84" customFormat="1" ht="20.100000000000001" customHeight="1" x14ac:dyDescent="0.3">
      <c r="A121" s="82"/>
    </row>
    <row r="122" spans="1:1" s="84" customFormat="1" ht="20.100000000000001" customHeight="1" x14ac:dyDescent="0.3">
      <c r="A122" s="82"/>
    </row>
    <row r="123" spans="1:1" s="84" customFormat="1" ht="20.100000000000001" customHeight="1" x14ac:dyDescent="0.3">
      <c r="A123" s="82"/>
    </row>
    <row r="124" spans="1:1" s="84" customFormat="1" ht="20.100000000000001" customHeight="1" x14ac:dyDescent="0.3">
      <c r="A124" s="82"/>
    </row>
    <row r="125" spans="1:1" s="84" customFormat="1" ht="20.100000000000001" customHeight="1" x14ac:dyDescent="0.3">
      <c r="A125" s="82"/>
    </row>
    <row r="126" spans="1:1" s="84" customFormat="1" ht="20.100000000000001" customHeight="1" x14ac:dyDescent="0.3">
      <c r="A126" s="82"/>
    </row>
    <row r="127" spans="1:1" s="84" customFormat="1" ht="20.100000000000001" customHeight="1" x14ac:dyDescent="0.3">
      <c r="A127" s="82"/>
    </row>
    <row r="128" spans="1:1" s="84" customFormat="1" ht="20.100000000000001" customHeight="1" x14ac:dyDescent="0.3">
      <c r="A128" s="82"/>
    </row>
    <row r="129" spans="1:1" s="84" customFormat="1" ht="20.100000000000001" customHeight="1" x14ac:dyDescent="0.3">
      <c r="A129" s="82"/>
    </row>
    <row r="130" spans="1:1" s="84" customFormat="1" ht="20.100000000000001" customHeight="1" x14ac:dyDescent="0.3">
      <c r="A130" s="82"/>
    </row>
    <row r="131" spans="1:1" s="84" customFormat="1" ht="20.100000000000001" customHeight="1" x14ac:dyDescent="0.3">
      <c r="A131" s="82"/>
    </row>
    <row r="132" spans="1:1" s="84" customFormat="1" ht="20.100000000000001" customHeight="1" x14ac:dyDescent="0.3">
      <c r="A132" s="82"/>
    </row>
    <row r="133" spans="1:1" s="84" customFormat="1" ht="20.100000000000001" customHeight="1" x14ac:dyDescent="0.3"/>
    <row r="134" spans="1:1" s="84" customFormat="1" ht="20.100000000000001" customHeight="1" x14ac:dyDescent="0.3">
      <c r="A134" s="82"/>
    </row>
    <row r="135" spans="1:1" s="84" customFormat="1" ht="20.100000000000001" customHeight="1" x14ac:dyDescent="0.3">
      <c r="A135" s="82"/>
    </row>
    <row r="136" spans="1:1" s="84" customFormat="1" ht="20.100000000000001" customHeight="1" x14ac:dyDescent="0.3">
      <c r="A136" s="82"/>
    </row>
    <row r="137" spans="1:1" s="84" customFormat="1" ht="20.100000000000001" customHeight="1" x14ac:dyDescent="0.3">
      <c r="A137" s="82"/>
    </row>
    <row r="138" spans="1:1" s="84" customFormat="1" ht="20.100000000000001" customHeight="1" x14ac:dyDescent="0.3">
      <c r="A138" s="82"/>
    </row>
    <row r="139" spans="1:1" s="84" customFormat="1" ht="20.100000000000001" customHeight="1" x14ac:dyDescent="0.3">
      <c r="A139" s="82"/>
    </row>
    <row r="140" spans="1:1" s="84" customFormat="1" ht="20.100000000000001" customHeight="1" x14ac:dyDescent="0.3">
      <c r="A140" s="82"/>
    </row>
    <row r="141" spans="1:1" s="84" customFormat="1" ht="20.100000000000001" customHeight="1" x14ac:dyDescent="0.3">
      <c r="A141" s="82"/>
    </row>
    <row r="142" spans="1:1" s="84" customFormat="1" ht="20.100000000000001" customHeight="1" x14ac:dyDescent="0.3">
      <c r="A142" s="82"/>
    </row>
    <row r="143" spans="1:1" s="84" customFormat="1" ht="20.100000000000001" customHeight="1" x14ac:dyDescent="0.3">
      <c r="A143" s="82"/>
    </row>
    <row r="144" spans="1:1" s="84" customFormat="1" ht="20.100000000000001" customHeight="1" x14ac:dyDescent="0.3">
      <c r="A144" s="13"/>
    </row>
    <row r="145" spans="1:15" s="84" customFormat="1" ht="20.100000000000001" customHeight="1" x14ac:dyDescent="0.3">
      <c r="A145" s="82"/>
    </row>
    <row r="146" spans="1:15" s="84" customFormat="1" ht="20.100000000000001" customHeight="1" x14ac:dyDescent="0.3">
      <c r="A146" s="82"/>
    </row>
    <row r="147" spans="1:15" s="84" customFormat="1" ht="20.100000000000001" customHeight="1" x14ac:dyDescent="0.3">
      <c r="A147" s="13"/>
    </row>
    <row r="148" spans="1:15" s="84" customFormat="1" ht="20.100000000000001" customHeight="1" x14ac:dyDescent="0.3">
      <c r="A148" s="82"/>
      <c r="B148" s="20"/>
      <c r="C148" s="261"/>
      <c r="D148" s="36"/>
      <c r="E148" s="81"/>
      <c r="F148" s="13"/>
      <c r="G148" s="13"/>
      <c r="H148" s="79"/>
      <c r="I148" s="79"/>
      <c r="J148" s="73"/>
      <c r="K148" s="90"/>
      <c r="L148" s="90"/>
      <c r="M148" s="91"/>
      <c r="N148" s="223"/>
      <c r="O148" s="198"/>
    </row>
    <row r="149" spans="1:15" s="84" customFormat="1" ht="20.100000000000001" customHeight="1" x14ac:dyDescent="0.3">
      <c r="A149" s="82"/>
      <c r="B149" s="44"/>
      <c r="C149" s="259"/>
      <c r="D149" s="72"/>
      <c r="E149" s="72"/>
      <c r="F149" s="72"/>
      <c r="G149" s="72"/>
      <c r="H149" s="72"/>
      <c r="I149" s="72"/>
      <c r="J149" s="72"/>
      <c r="K149" s="72"/>
      <c r="L149" s="72"/>
      <c r="M149" s="72"/>
      <c r="N149" s="194"/>
      <c r="O149" s="197"/>
    </row>
    <row r="150" spans="1:15" s="84" customFormat="1" ht="20.100000000000001" customHeight="1" x14ac:dyDescent="0.3">
      <c r="A150" s="82"/>
      <c r="B150" s="44"/>
      <c r="C150" s="259"/>
      <c r="D150" s="72"/>
      <c r="E150" s="72"/>
      <c r="F150" s="72"/>
      <c r="G150" s="72"/>
      <c r="H150" s="72"/>
      <c r="I150" s="72"/>
      <c r="J150" s="72"/>
      <c r="K150" s="72"/>
      <c r="L150" s="72"/>
      <c r="M150" s="72"/>
      <c r="N150" s="194"/>
      <c r="O150" s="197"/>
    </row>
    <row r="151" spans="1:15" s="84" customFormat="1" ht="20.100000000000001" customHeight="1" x14ac:dyDescent="0.3">
      <c r="B151" s="44"/>
      <c r="C151" s="259"/>
      <c r="D151" s="72"/>
      <c r="E151" s="72"/>
      <c r="F151" s="72"/>
      <c r="G151" s="72"/>
      <c r="H151" s="72"/>
      <c r="I151" s="72"/>
      <c r="J151" s="72"/>
      <c r="K151" s="72"/>
      <c r="L151" s="72"/>
      <c r="M151" s="72"/>
      <c r="N151" s="194"/>
      <c r="O151" s="197"/>
    </row>
    <row r="152" spans="1:15" s="84" customFormat="1" ht="20.100000000000001" customHeight="1" x14ac:dyDescent="0.3">
      <c r="A152" s="82"/>
      <c r="B152" s="44"/>
      <c r="C152" s="259"/>
      <c r="D152" s="72"/>
      <c r="E152" s="72"/>
      <c r="F152" s="72"/>
      <c r="G152" s="72"/>
      <c r="H152" s="72"/>
      <c r="I152" s="72"/>
      <c r="J152" s="72"/>
      <c r="K152" s="72"/>
      <c r="L152" s="72"/>
      <c r="M152" s="72"/>
      <c r="N152" s="194"/>
      <c r="O152" s="197"/>
    </row>
    <row r="153" spans="1:15" s="84" customFormat="1" ht="20.100000000000001" customHeight="1" x14ac:dyDescent="0.3">
      <c r="A153" s="82"/>
      <c r="B153" s="44"/>
      <c r="C153" s="259"/>
      <c r="D153" s="72"/>
      <c r="E153" s="72"/>
      <c r="F153" s="72"/>
      <c r="G153" s="72"/>
      <c r="H153" s="72"/>
      <c r="I153" s="72"/>
      <c r="J153" s="72"/>
      <c r="K153" s="72"/>
      <c r="L153" s="72"/>
      <c r="M153" s="72"/>
      <c r="N153" s="194"/>
      <c r="O153" s="197"/>
    </row>
    <row r="154" spans="1:15" s="84" customFormat="1" ht="20.100000000000001" customHeight="1" x14ac:dyDescent="0.3">
      <c r="A154" s="82"/>
      <c r="B154" s="44"/>
      <c r="C154" s="259"/>
      <c r="D154" s="72"/>
      <c r="E154" s="72"/>
      <c r="F154" s="72"/>
      <c r="G154" s="72"/>
      <c r="H154" s="72"/>
      <c r="I154" s="72"/>
      <c r="J154" s="72"/>
      <c r="K154" s="72"/>
      <c r="L154" s="72"/>
      <c r="M154" s="72"/>
      <c r="N154" s="194"/>
      <c r="O154" s="197"/>
    </row>
    <row r="155" spans="1:15" s="84" customFormat="1" ht="20.100000000000001" customHeight="1" x14ac:dyDescent="0.3">
      <c r="A155" s="82"/>
      <c r="B155" s="44"/>
      <c r="C155" s="259"/>
      <c r="D155" s="72"/>
      <c r="E155" s="72"/>
      <c r="F155" s="72"/>
      <c r="G155" s="72"/>
      <c r="H155" s="72"/>
      <c r="I155" s="72"/>
      <c r="J155" s="72"/>
      <c r="K155" s="72"/>
      <c r="L155" s="72"/>
      <c r="M155" s="72"/>
      <c r="N155" s="194"/>
      <c r="O155" s="197"/>
    </row>
    <row r="156" spans="1:15" s="84" customFormat="1" ht="20.100000000000001" customHeight="1" x14ac:dyDescent="0.3">
      <c r="A156" s="82"/>
      <c r="B156" s="44"/>
      <c r="C156" s="259"/>
      <c r="D156" s="72"/>
      <c r="E156" s="72"/>
      <c r="F156" s="72"/>
      <c r="G156" s="72"/>
      <c r="H156" s="72"/>
      <c r="I156" s="72"/>
      <c r="J156" s="72"/>
      <c r="K156" s="72"/>
      <c r="L156" s="72"/>
      <c r="M156" s="72"/>
      <c r="N156" s="194"/>
      <c r="O156" s="197"/>
    </row>
    <row r="157" spans="1:15" s="84" customFormat="1" ht="20.100000000000001" customHeight="1" x14ac:dyDescent="0.3">
      <c r="A157" s="13"/>
      <c r="B157" s="44"/>
      <c r="C157" s="259"/>
      <c r="D157" s="72"/>
      <c r="E157" s="72"/>
      <c r="F157" s="72"/>
      <c r="G157" s="72"/>
      <c r="H157" s="72"/>
      <c r="I157" s="72"/>
      <c r="J157" s="72"/>
      <c r="K157" s="72"/>
      <c r="L157" s="72"/>
      <c r="M157" s="72"/>
      <c r="N157" s="194"/>
      <c r="O157" s="197"/>
    </row>
    <row r="158" spans="1:15" s="84" customFormat="1" ht="20.100000000000001" customHeight="1" x14ac:dyDescent="0.3">
      <c r="A158" s="82"/>
      <c r="B158" s="44"/>
      <c r="C158" s="259"/>
      <c r="D158" s="72"/>
      <c r="E158" s="72"/>
      <c r="F158" s="72"/>
      <c r="G158" s="72"/>
      <c r="H158" s="72"/>
      <c r="I158" s="72"/>
      <c r="J158" s="72"/>
      <c r="K158" s="72"/>
      <c r="L158" s="72"/>
      <c r="M158" s="72"/>
      <c r="N158" s="194"/>
      <c r="O158" s="197"/>
    </row>
    <row r="159" spans="1:15" s="84" customFormat="1" ht="20.100000000000001" customHeight="1" x14ac:dyDescent="0.3">
      <c r="A159" s="82"/>
      <c r="B159" s="44"/>
      <c r="C159" s="259"/>
      <c r="D159" s="72"/>
      <c r="E159" s="72"/>
      <c r="F159" s="72"/>
      <c r="G159" s="72"/>
      <c r="H159" s="72"/>
      <c r="I159" s="72"/>
      <c r="J159" s="72"/>
      <c r="K159" s="72"/>
      <c r="L159" s="72"/>
      <c r="M159" s="72"/>
      <c r="N159" s="194"/>
      <c r="O159" s="197"/>
    </row>
    <row r="160" spans="1:15" s="84" customFormat="1" ht="20.100000000000001" customHeight="1" x14ac:dyDescent="0.3">
      <c r="A160" s="82"/>
      <c r="B160" s="44"/>
      <c r="C160" s="259"/>
      <c r="D160" s="72"/>
      <c r="E160" s="72"/>
      <c r="F160" s="72"/>
      <c r="G160" s="72"/>
      <c r="H160" s="72"/>
      <c r="I160" s="72"/>
      <c r="J160" s="72"/>
      <c r="K160" s="72"/>
      <c r="L160" s="72"/>
      <c r="M160" s="72"/>
      <c r="N160" s="194"/>
      <c r="O160" s="197"/>
    </row>
    <row r="161" spans="1:15" s="84" customFormat="1" ht="20.100000000000001" customHeight="1" x14ac:dyDescent="0.3">
      <c r="A161" s="82"/>
      <c r="B161" s="44"/>
      <c r="C161" s="259"/>
      <c r="D161" s="72"/>
      <c r="E161" s="72"/>
      <c r="F161" s="72"/>
      <c r="G161" s="72"/>
      <c r="H161" s="72"/>
      <c r="I161" s="72"/>
      <c r="J161" s="72"/>
      <c r="K161" s="72"/>
      <c r="L161" s="72"/>
      <c r="M161" s="72"/>
      <c r="N161" s="194"/>
      <c r="O161" s="197"/>
    </row>
    <row r="162" spans="1:15" s="84" customFormat="1" ht="20.100000000000001" customHeight="1" x14ac:dyDescent="0.3">
      <c r="A162" s="82"/>
      <c r="B162" s="44"/>
      <c r="C162" s="259"/>
      <c r="D162" s="72"/>
      <c r="E162" s="72"/>
      <c r="F162" s="72"/>
      <c r="G162" s="72"/>
      <c r="H162" s="72"/>
      <c r="I162" s="72"/>
      <c r="J162" s="72"/>
      <c r="K162" s="72"/>
      <c r="L162" s="72"/>
      <c r="M162" s="72"/>
      <c r="N162" s="194"/>
      <c r="O162" s="197"/>
    </row>
    <row r="163" spans="1:15" s="84" customFormat="1" ht="20.100000000000001" customHeight="1" x14ac:dyDescent="0.3">
      <c r="A163" s="82"/>
      <c r="B163" s="44"/>
      <c r="C163" s="259"/>
      <c r="D163" s="72"/>
      <c r="E163" s="72"/>
      <c r="F163" s="72"/>
      <c r="G163" s="72"/>
      <c r="H163" s="72"/>
      <c r="I163" s="72"/>
      <c r="J163" s="72"/>
      <c r="K163" s="72"/>
      <c r="L163" s="72"/>
      <c r="M163" s="72"/>
      <c r="N163" s="194"/>
      <c r="O163" s="197"/>
    </row>
    <row r="164" spans="1:15" s="84" customFormat="1" ht="20.100000000000001" customHeight="1" x14ac:dyDescent="0.3">
      <c r="A164" s="82"/>
      <c r="B164" s="44"/>
      <c r="C164" s="259"/>
      <c r="D164" s="72"/>
      <c r="E164" s="72"/>
      <c r="F164" s="72"/>
      <c r="G164" s="72"/>
      <c r="H164" s="72"/>
      <c r="I164" s="72"/>
      <c r="J164" s="72"/>
      <c r="K164" s="72"/>
      <c r="L164" s="72"/>
      <c r="M164" s="72"/>
      <c r="N164" s="194"/>
      <c r="O164" s="197"/>
    </row>
    <row r="165" spans="1:15" s="84" customFormat="1" ht="20.100000000000001" customHeight="1" x14ac:dyDescent="0.3">
      <c r="A165" s="13"/>
      <c r="B165" s="44"/>
      <c r="C165" s="259"/>
      <c r="D165" s="72"/>
      <c r="E165" s="72"/>
      <c r="F165" s="72"/>
      <c r="G165" s="72"/>
      <c r="H165" s="72"/>
      <c r="I165" s="72"/>
      <c r="J165" s="72"/>
      <c r="K165" s="72"/>
      <c r="L165" s="72"/>
      <c r="M165" s="72"/>
      <c r="N165" s="194"/>
      <c r="O165" s="197"/>
    </row>
    <row r="166" spans="1:15" s="84" customFormat="1" ht="20.100000000000001" customHeight="1" x14ac:dyDescent="0.3">
      <c r="A166" s="13"/>
      <c r="B166" s="44"/>
      <c r="C166" s="259"/>
      <c r="D166" s="72"/>
      <c r="E166" s="72"/>
      <c r="F166" s="72"/>
      <c r="G166" s="72"/>
      <c r="H166" s="72"/>
      <c r="I166" s="72"/>
      <c r="J166" s="72"/>
      <c r="K166" s="72"/>
      <c r="L166" s="72"/>
      <c r="M166" s="72"/>
      <c r="N166" s="194"/>
      <c r="O166" s="197"/>
    </row>
    <row r="167" spans="1:15" s="84" customFormat="1" ht="20.100000000000001" customHeight="1" x14ac:dyDescent="0.3">
      <c r="A167" s="82"/>
      <c r="B167" s="44"/>
      <c r="C167" s="259"/>
      <c r="D167" s="72"/>
      <c r="E167" s="72"/>
      <c r="F167" s="72"/>
      <c r="G167" s="72"/>
      <c r="H167" s="72"/>
      <c r="I167" s="72"/>
      <c r="J167" s="72"/>
      <c r="K167" s="72"/>
      <c r="L167" s="72"/>
      <c r="M167" s="72"/>
      <c r="N167" s="194"/>
      <c r="O167" s="197"/>
    </row>
    <row r="168" spans="1:15" s="84" customFormat="1" ht="20.100000000000001" customHeight="1" x14ac:dyDescent="0.3">
      <c r="A168" s="13"/>
      <c r="B168" s="44"/>
      <c r="C168" s="259"/>
      <c r="D168" s="72"/>
      <c r="E168" s="72"/>
      <c r="F168" s="72"/>
      <c r="G168" s="72"/>
      <c r="H168" s="72"/>
      <c r="I168" s="72"/>
      <c r="J168" s="72"/>
      <c r="K168" s="72"/>
      <c r="L168" s="72"/>
      <c r="M168" s="72"/>
      <c r="N168" s="194"/>
      <c r="O168" s="197"/>
    </row>
    <row r="169" spans="1:15" s="84" customFormat="1" ht="20.100000000000001" customHeight="1" x14ac:dyDescent="0.3">
      <c r="A169" s="82"/>
      <c r="B169" s="44"/>
      <c r="C169" s="259"/>
      <c r="D169" s="72"/>
      <c r="E169" s="72"/>
      <c r="F169" s="72"/>
      <c r="G169" s="72"/>
      <c r="H169" s="72"/>
      <c r="I169" s="72"/>
      <c r="J169" s="72"/>
      <c r="K169" s="72"/>
      <c r="L169" s="72"/>
      <c r="M169" s="72"/>
      <c r="N169" s="194"/>
      <c r="O169" s="197"/>
    </row>
    <row r="170" spans="1:15" s="84" customFormat="1" ht="20.100000000000001" customHeight="1" x14ac:dyDescent="0.3">
      <c r="A170" s="82"/>
      <c r="B170" s="44"/>
      <c r="C170" s="259"/>
      <c r="D170" s="72"/>
      <c r="E170" s="72"/>
      <c r="F170" s="72"/>
      <c r="G170" s="72"/>
      <c r="H170" s="72"/>
      <c r="I170" s="72"/>
      <c r="J170" s="72"/>
      <c r="K170" s="72"/>
      <c r="L170" s="72"/>
      <c r="M170" s="72"/>
      <c r="N170" s="194"/>
      <c r="O170" s="197"/>
    </row>
    <row r="171" spans="1:15" s="84" customFormat="1" ht="20.100000000000001" customHeight="1" x14ac:dyDescent="0.3">
      <c r="A171" s="13"/>
      <c r="B171" s="44"/>
      <c r="C171" s="259"/>
      <c r="D171" s="72"/>
      <c r="E171" s="72"/>
      <c r="F171" s="72"/>
      <c r="G171" s="72"/>
      <c r="H171" s="72"/>
      <c r="I171" s="72"/>
      <c r="J171" s="72"/>
      <c r="K171" s="72"/>
      <c r="L171" s="72"/>
      <c r="M171" s="72"/>
      <c r="N171" s="194"/>
      <c r="O171" s="197"/>
    </row>
    <row r="172" spans="1:15" s="84" customFormat="1" ht="20.100000000000001" customHeight="1" x14ac:dyDescent="0.3">
      <c r="A172" s="82"/>
      <c r="B172" s="44"/>
      <c r="C172" s="259"/>
      <c r="D172" s="72"/>
      <c r="E172" s="72"/>
      <c r="F172" s="72"/>
      <c r="G172" s="72"/>
      <c r="H172" s="72"/>
      <c r="I172" s="72"/>
      <c r="J172" s="72"/>
      <c r="K172" s="72"/>
      <c r="L172" s="72"/>
      <c r="M172" s="72"/>
      <c r="N172" s="194"/>
      <c r="O172" s="197"/>
    </row>
    <row r="173" spans="1:15" s="84" customFormat="1" ht="20.100000000000001" customHeight="1" x14ac:dyDescent="0.3">
      <c r="B173" s="44"/>
      <c r="C173" s="259"/>
      <c r="D173" s="72"/>
      <c r="E173" s="72"/>
      <c r="F173" s="72"/>
      <c r="G173" s="72"/>
      <c r="H173" s="72"/>
      <c r="I173" s="72"/>
      <c r="J173" s="72"/>
      <c r="K173" s="72"/>
      <c r="L173" s="72"/>
      <c r="M173" s="72"/>
      <c r="N173" s="194"/>
      <c r="O173" s="197"/>
    </row>
    <row r="174" spans="1:15" s="84" customFormat="1" ht="20.100000000000001" customHeight="1" x14ac:dyDescent="0.3">
      <c r="A174" s="82"/>
      <c r="B174" s="44"/>
      <c r="C174" s="259"/>
      <c r="D174" s="72"/>
      <c r="E174" s="72"/>
      <c r="F174" s="72"/>
      <c r="G174" s="72"/>
      <c r="H174" s="72"/>
      <c r="I174" s="72"/>
      <c r="J174" s="72"/>
      <c r="K174" s="72"/>
      <c r="L174" s="72"/>
      <c r="M174" s="72"/>
      <c r="N174" s="194"/>
      <c r="O174" s="197"/>
    </row>
    <row r="175" spans="1:15" s="84" customFormat="1" ht="20.100000000000001" customHeight="1" x14ac:dyDescent="0.3">
      <c r="A175" s="82"/>
      <c r="B175" s="44"/>
      <c r="C175" s="259"/>
      <c r="D175" s="72"/>
      <c r="E175" s="72"/>
      <c r="F175" s="72"/>
      <c r="G175" s="72"/>
      <c r="H175" s="72"/>
      <c r="I175" s="72"/>
      <c r="J175" s="72"/>
      <c r="K175" s="72"/>
      <c r="L175" s="72"/>
      <c r="M175" s="72"/>
      <c r="N175" s="194"/>
      <c r="O175" s="197"/>
    </row>
    <row r="176" spans="1:15" s="84" customFormat="1" ht="20.100000000000001" customHeight="1" x14ac:dyDescent="0.3">
      <c r="A176" s="82"/>
      <c r="B176" s="44"/>
      <c r="C176" s="259"/>
      <c r="D176" s="72"/>
      <c r="E176" s="72"/>
      <c r="F176" s="72"/>
      <c r="G176" s="72"/>
      <c r="H176" s="72"/>
      <c r="I176" s="72"/>
      <c r="J176" s="72"/>
      <c r="K176" s="72"/>
      <c r="L176" s="72"/>
      <c r="M176" s="72"/>
      <c r="N176" s="194"/>
      <c r="O176" s="197"/>
    </row>
    <row r="177" spans="1:15" s="84" customFormat="1" ht="20.100000000000001" customHeight="1" x14ac:dyDescent="0.3">
      <c r="A177" s="82"/>
      <c r="B177" s="44"/>
      <c r="C177" s="259"/>
      <c r="D177" s="72"/>
      <c r="E177" s="72"/>
      <c r="F177" s="72"/>
      <c r="G177" s="72"/>
      <c r="H177" s="72"/>
      <c r="I177" s="72"/>
      <c r="J177" s="72"/>
      <c r="K177" s="72"/>
      <c r="L177" s="72"/>
      <c r="M177" s="72"/>
      <c r="N177" s="194"/>
      <c r="O177" s="197"/>
    </row>
    <row r="178" spans="1:15" s="84" customFormat="1" ht="20.100000000000001" customHeight="1" x14ac:dyDescent="0.3">
      <c r="A178" s="13"/>
      <c r="B178" s="44"/>
      <c r="C178" s="259"/>
      <c r="D178" s="72"/>
      <c r="E178" s="72"/>
      <c r="F178" s="72"/>
      <c r="G178" s="72"/>
      <c r="H178" s="72"/>
      <c r="I178" s="72"/>
      <c r="J178" s="72"/>
      <c r="K178" s="72"/>
      <c r="L178" s="72"/>
      <c r="M178" s="72"/>
      <c r="N178" s="194"/>
      <c r="O178" s="197"/>
    </row>
    <row r="179" spans="1:15" s="84" customFormat="1" ht="20.100000000000001" customHeight="1" x14ac:dyDescent="0.3">
      <c r="A179" s="82"/>
      <c r="B179" s="44"/>
      <c r="C179" s="259"/>
      <c r="D179" s="72"/>
      <c r="E179" s="72"/>
      <c r="F179" s="72"/>
      <c r="G179" s="72"/>
      <c r="H179" s="72"/>
      <c r="I179" s="72"/>
      <c r="J179" s="72"/>
      <c r="K179" s="72"/>
      <c r="L179" s="72"/>
      <c r="M179" s="72"/>
      <c r="N179" s="194"/>
      <c r="O179" s="197"/>
    </row>
    <row r="180" spans="1:15" s="84" customFormat="1" ht="20.100000000000001" customHeight="1" x14ac:dyDescent="0.3">
      <c r="A180" s="82"/>
      <c r="B180" s="44"/>
      <c r="C180" s="259"/>
      <c r="D180" s="72"/>
      <c r="E180" s="72"/>
      <c r="F180" s="72"/>
      <c r="G180" s="72"/>
      <c r="H180" s="72"/>
      <c r="I180" s="72"/>
      <c r="J180" s="72"/>
      <c r="K180" s="72"/>
      <c r="L180" s="72"/>
      <c r="M180" s="72"/>
      <c r="N180" s="194"/>
      <c r="O180" s="197"/>
    </row>
    <row r="181" spans="1:15" s="84" customFormat="1" ht="20.100000000000001" customHeight="1" x14ac:dyDescent="0.3">
      <c r="A181" s="82"/>
      <c r="C181" s="167"/>
    </row>
    <row r="182" spans="1:15" s="84" customFormat="1" ht="20.100000000000001" customHeight="1" x14ac:dyDescent="0.3">
      <c r="A182" s="82"/>
      <c r="C182" s="167"/>
    </row>
    <row r="183" spans="1:15" s="84" customFormat="1" ht="20.100000000000001" customHeight="1" x14ac:dyDescent="0.3">
      <c r="A183" s="82"/>
      <c r="C183" s="167"/>
    </row>
    <row r="184" spans="1:15" s="84" customFormat="1" ht="20.100000000000001" customHeight="1" x14ac:dyDescent="0.3">
      <c r="A184" s="82"/>
      <c r="C184" s="167"/>
    </row>
    <row r="185" spans="1:15" s="84" customFormat="1" ht="20.100000000000001" customHeight="1" x14ac:dyDescent="0.3">
      <c r="A185" s="82"/>
      <c r="C185" s="167"/>
    </row>
    <row r="186" spans="1:15" s="84" customFormat="1" ht="20.100000000000001" customHeight="1" x14ac:dyDescent="0.3">
      <c r="A186" s="82"/>
      <c r="C186" s="167"/>
    </row>
    <row r="187" spans="1:15" s="84" customFormat="1" ht="20.100000000000001" customHeight="1" x14ac:dyDescent="0.3">
      <c r="A187" s="82"/>
      <c r="C187" s="167"/>
    </row>
    <row r="188" spans="1:15" s="84" customFormat="1" ht="20.100000000000001" customHeight="1" x14ac:dyDescent="0.3">
      <c r="A188" s="82"/>
      <c r="C188" s="167"/>
    </row>
    <row r="189" spans="1:15" s="84" customFormat="1" ht="20.100000000000001" customHeight="1" x14ac:dyDescent="0.3">
      <c r="A189" s="82"/>
      <c r="C189" s="167"/>
    </row>
    <row r="190" spans="1:15" s="84" customFormat="1" ht="20.100000000000001" customHeight="1" x14ac:dyDescent="0.3">
      <c r="A190" s="82"/>
      <c r="C190" s="167"/>
    </row>
    <row r="191" spans="1:15" s="84" customFormat="1" ht="20.100000000000001" customHeight="1" x14ac:dyDescent="0.3">
      <c r="A191" s="82"/>
      <c r="C191" s="167"/>
    </row>
    <row r="192" spans="1:15" s="84" customFormat="1" ht="20.100000000000001" customHeight="1" x14ac:dyDescent="0.3">
      <c r="A192" s="82"/>
      <c r="C192" s="167"/>
    </row>
    <row r="193" spans="1:3" s="84" customFormat="1" ht="20.100000000000001" customHeight="1" x14ac:dyDescent="0.3">
      <c r="A193" s="82"/>
      <c r="C193" s="167"/>
    </row>
    <row r="194" spans="1:3" s="84" customFormat="1" ht="20.100000000000001" customHeight="1" x14ac:dyDescent="0.3">
      <c r="A194" s="82"/>
      <c r="C194" s="167"/>
    </row>
    <row r="195" spans="1:3" s="84" customFormat="1" ht="20.100000000000001" customHeight="1" x14ac:dyDescent="0.3">
      <c r="A195" s="82"/>
      <c r="C195" s="167"/>
    </row>
    <row r="196" spans="1:3" s="84" customFormat="1" ht="20.100000000000001" customHeight="1" x14ac:dyDescent="0.3">
      <c r="A196" s="82"/>
      <c r="C196" s="167"/>
    </row>
    <row r="197" spans="1:3" s="84" customFormat="1" ht="20.100000000000001" customHeight="1" x14ac:dyDescent="0.3">
      <c r="A197" s="82"/>
      <c r="C197" s="167"/>
    </row>
    <row r="198" spans="1:3" s="84" customFormat="1" ht="20.100000000000001" customHeight="1" x14ac:dyDescent="0.3">
      <c r="A198" s="82"/>
      <c r="C198" s="167"/>
    </row>
    <row r="199" spans="1:3" s="84" customFormat="1" ht="20.100000000000001" customHeight="1" x14ac:dyDescent="0.3">
      <c r="A199" s="82"/>
      <c r="C199" s="167"/>
    </row>
    <row r="200" spans="1:3" s="84" customFormat="1" ht="20.100000000000001" customHeight="1" x14ac:dyDescent="0.3">
      <c r="C200" s="167"/>
    </row>
    <row r="201" spans="1:3" s="84" customFormat="1" ht="20.100000000000001" customHeight="1" x14ac:dyDescent="0.3">
      <c r="A201" s="82"/>
      <c r="C201" s="167"/>
    </row>
    <row r="202" spans="1:3" s="84" customFormat="1" ht="20.100000000000001" customHeight="1" x14ac:dyDescent="0.3">
      <c r="C202" s="167"/>
    </row>
    <row r="203" spans="1:3" s="84" customFormat="1" ht="20.100000000000001" customHeight="1" x14ac:dyDescent="0.3">
      <c r="A203" s="82"/>
      <c r="C203" s="167"/>
    </row>
    <row r="204" spans="1:3" s="84" customFormat="1" ht="20.100000000000001" customHeight="1" x14ac:dyDescent="0.3">
      <c r="A204" s="82"/>
      <c r="C204" s="167"/>
    </row>
    <row r="205" spans="1:3" s="84" customFormat="1" ht="20.100000000000001" customHeight="1" x14ac:dyDescent="0.3">
      <c r="A205" s="82"/>
      <c r="C205" s="167"/>
    </row>
    <row r="206" spans="1:3" s="84" customFormat="1" ht="20.100000000000001" customHeight="1" x14ac:dyDescent="0.3">
      <c r="A206" s="82"/>
      <c r="C206" s="167"/>
    </row>
    <row r="207" spans="1:3" s="84" customFormat="1" ht="20.100000000000001" customHeight="1" x14ac:dyDescent="0.3">
      <c r="A207" s="82"/>
      <c r="C207" s="167"/>
    </row>
    <row r="208" spans="1:3" s="84" customFormat="1" ht="20.100000000000001" customHeight="1" x14ac:dyDescent="0.3">
      <c r="A208" s="82"/>
      <c r="C208" s="167"/>
    </row>
    <row r="209" spans="1:3" s="84" customFormat="1" ht="20.100000000000001" customHeight="1" x14ac:dyDescent="0.3">
      <c r="A209" s="82"/>
      <c r="C209" s="167"/>
    </row>
    <row r="210" spans="1:3" s="84" customFormat="1" ht="20.100000000000001" customHeight="1" x14ac:dyDescent="0.3">
      <c r="A210" s="13"/>
      <c r="C210" s="167"/>
    </row>
    <row r="211" spans="1:3" s="84" customFormat="1" ht="20.100000000000001" customHeight="1" x14ac:dyDescent="0.3">
      <c r="A211" s="82"/>
      <c r="C211" s="167"/>
    </row>
    <row r="212" spans="1:3" s="84" customFormat="1" ht="20.100000000000001" customHeight="1" x14ac:dyDescent="0.3">
      <c r="A212" s="82"/>
      <c r="C212" s="167"/>
    </row>
    <row r="213" spans="1:3" s="84" customFormat="1" ht="20.100000000000001" customHeight="1" x14ac:dyDescent="0.3">
      <c r="A213" s="13"/>
      <c r="C213" s="167"/>
    </row>
    <row r="214" spans="1:3" s="84" customFormat="1" ht="20.100000000000001" customHeight="1" x14ac:dyDescent="0.3">
      <c r="A214" s="13"/>
      <c r="C214" s="167"/>
    </row>
    <row r="215" spans="1:3" s="84" customFormat="1" ht="20.100000000000001" customHeight="1" x14ac:dyDescent="0.3">
      <c r="A215" s="82"/>
      <c r="C215" s="167"/>
    </row>
    <row r="216" spans="1:3" s="84" customFormat="1" ht="20.100000000000001" customHeight="1" x14ac:dyDescent="0.3">
      <c r="A216" s="82"/>
      <c r="C216" s="167"/>
    </row>
    <row r="217" spans="1:3" s="84" customFormat="1" ht="20.100000000000001" customHeight="1" x14ac:dyDescent="0.3">
      <c r="A217" s="82"/>
      <c r="C217" s="167"/>
    </row>
    <row r="218" spans="1:3" s="84" customFormat="1" ht="20.100000000000001" customHeight="1" x14ac:dyDescent="0.3">
      <c r="A218" s="82"/>
      <c r="C218" s="167"/>
    </row>
    <row r="219" spans="1:3" s="84" customFormat="1" ht="20.100000000000001" customHeight="1" x14ac:dyDescent="0.3">
      <c r="A219" s="82"/>
      <c r="C219" s="167"/>
    </row>
    <row r="220" spans="1:3" s="84" customFormat="1" ht="20.100000000000001" customHeight="1" x14ac:dyDescent="0.3">
      <c r="A220" s="82"/>
      <c r="C220" s="167"/>
    </row>
    <row r="221" spans="1:3" s="84" customFormat="1" ht="20.100000000000001" customHeight="1" x14ac:dyDescent="0.3">
      <c r="A221" s="82"/>
      <c r="C221" s="167"/>
    </row>
    <row r="222" spans="1:3" s="84" customFormat="1" ht="20.100000000000001" customHeight="1" x14ac:dyDescent="0.3">
      <c r="A222" s="82"/>
      <c r="C222" s="167"/>
    </row>
    <row r="223" spans="1:3" s="84" customFormat="1" ht="20.100000000000001" customHeight="1" x14ac:dyDescent="0.3">
      <c r="A223" s="82"/>
      <c r="C223" s="167"/>
    </row>
    <row r="224" spans="1:3" s="84" customFormat="1" ht="20.100000000000001" customHeight="1" x14ac:dyDescent="0.3">
      <c r="A224" s="82"/>
      <c r="C224" s="167"/>
    </row>
    <row r="225" spans="1:3" s="84" customFormat="1" ht="20.100000000000001" customHeight="1" x14ac:dyDescent="0.3">
      <c r="A225" s="82"/>
      <c r="C225" s="167"/>
    </row>
    <row r="226" spans="1:3" s="84" customFormat="1" ht="20.100000000000001" customHeight="1" x14ac:dyDescent="0.3">
      <c r="A226" s="82"/>
      <c r="C226" s="167"/>
    </row>
    <row r="227" spans="1:3" s="84" customFormat="1" ht="20.100000000000001" customHeight="1" x14ac:dyDescent="0.3">
      <c r="A227" s="82"/>
      <c r="C227" s="167"/>
    </row>
    <row r="228" spans="1:3" s="84" customFormat="1" ht="20.100000000000001" customHeight="1" x14ac:dyDescent="0.3">
      <c r="A228" s="82"/>
      <c r="C228" s="167"/>
    </row>
    <row r="229" spans="1:3" s="84" customFormat="1" ht="20.100000000000001" customHeight="1" x14ac:dyDescent="0.3">
      <c r="A229" s="82"/>
      <c r="C229" s="167"/>
    </row>
    <row r="230" spans="1:3" s="84" customFormat="1" ht="20.100000000000001" customHeight="1" x14ac:dyDescent="0.3">
      <c r="A230" s="82"/>
      <c r="C230" s="167"/>
    </row>
    <row r="231" spans="1:3" s="84" customFormat="1" ht="20.100000000000001" customHeight="1" x14ac:dyDescent="0.3">
      <c r="A231" s="82"/>
      <c r="C231" s="167"/>
    </row>
    <row r="232" spans="1:3" s="84" customFormat="1" ht="20.100000000000001" customHeight="1" x14ac:dyDescent="0.3">
      <c r="A232" s="82"/>
      <c r="C232" s="167"/>
    </row>
    <row r="233" spans="1:3" s="84" customFormat="1" ht="20.100000000000001" customHeight="1" x14ac:dyDescent="0.3">
      <c r="A233" s="82"/>
      <c r="C233" s="167"/>
    </row>
    <row r="234" spans="1:3" s="84" customFormat="1" ht="20.100000000000001" customHeight="1" x14ac:dyDescent="0.3">
      <c r="A234" s="82"/>
      <c r="C234" s="167"/>
    </row>
    <row r="235" spans="1:3" s="84" customFormat="1" ht="20.100000000000001" customHeight="1" x14ac:dyDescent="0.3">
      <c r="A235" s="82"/>
      <c r="C235" s="167"/>
    </row>
    <row r="236" spans="1:3" s="84" customFormat="1" ht="20.100000000000001" customHeight="1" x14ac:dyDescent="0.3">
      <c r="A236" s="82"/>
      <c r="C236" s="167"/>
    </row>
    <row r="237" spans="1:3" s="84" customFormat="1" ht="20.100000000000001" customHeight="1" x14ac:dyDescent="0.3">
      <c r="A237" s="82"/>
      <c r="C237" s="167"/>
    </row>
    <row r="238" spans="1:3" s="84" customFormat="1" ht="20.100000000000001" customHeight="1" x14ac:dyDescent="0.3">
      <c r="A238" s="82"/>
      <c r="C238" s="167"/>
    </row>
    <row r="239" spans="1:3" s="84" customFormat="1" ht="20.100000000000001" customHeight="1" x14ac:dyDescent="0.3">
      <c r="A239" s="82"/>
      <c r="C239" s="167"/>
    </row>
    <row r="240" spans="1:3" s="84" customFormat="1" ht="20.100000000000001" customHeight="1" x14ac:dyDescent="0.3">
      <c r="A240" s="82"/>
      <c r="C240" s="167"/>
    </row>
    <row r="241" spans="1:3" s="84" customFormat="1" ht="20.100000000000001" customHeight="1" x14ac:dyDescent="0.3">
      <c r="A241" s="82"/>
      <c r="C241" s="167"/>
    </row>
    <row r="242" spans="1:3" s="84" customFormat="1" ht="20.100000000000001" customHeight="1" x14ac:dyDescent="0.3">
      <c r="A242" s="82"/>
      <c r="C242" s="167"/>
    </row>
    <row r="243" spans="1:3" s="84" customFormat="1" ht="20.100000000000001" customHeight="1" x14ac:dyDescent="0.3">
      <c r="A243" s="82"/>
      <c r="C243" s="167"/>
    </row>
    <row r="244" spans="1:3" s="84" customFormat="1" ht="20.100000000000001" customHeight="1" x14ac:dyDescent="0.3">
      <c r="A244" s="82"/>
      <c r="C244" s="167"/>
    </row>
    <row r="245" spans="1:3" s="84" customFormat="1" ht="20.100000000000001" customHeight="1" x14ac:dyDescent="0.3">
      <c r="A245" s="82"/>
      <c r="C245" s="167"/>
    </row>
    <row r="246" spans="1:3" s="84" customFormat="1" ht="20.100000000000001" customHeight="1" x14ac:dyDescent="0.3">
      <c r="A246" s="82"/>
      <c r="C246" s="167"/>
    </row>
    <row r="247" spans="1:3" s="84" customFormat="1" ht="20.100000000000001" customHeight="1" x14ac:dyDescent="0.3">
      <c r="A247" s="82"/>
      <c r="C247" s="167"/>
    </row>
    <row r="248" spans="1:3" s="84" customFormat="1" ht="20.100000000000001" customHeight="1" x14ac:dyDescent="0.3">
      <c r="A248" s="82"/>
      <c r="C248" s="167"/>
    </row>
    <row r="249" spans="1:3" s="84" customFormat="1" ht="20.100000000000001" customHeight="1" x14ac:dyDescent="0.3">
      <c r="A249" s="82"/>
      <c r="C249" s="167"/>
    </row>
    <row r="250" spans="1:3" s="84" customFormat="1" ht="20.100000000000001" customHeight="1" x14ac:dyDescent="0.3">
      <c r="A250" s="82"/>
      <c r="C250" s="167"/>
    </row>
    <row r="251" spans="1:3" s="84" customFormat="1" ht="20.100000000000001" customHeight="1" x14ac:dyDescent="0.3">
      <c r="A251" s="82"/>
      <c r="C251" s="167"/>
    </row>
    <row r="252" spans="1:3" s="84" customFormat="1" ht="20.100000000000001" customHeight="1" x14ac:dyDescent="0.3">
      <c r="A252" s="82"/>
      <c r="C252" s="167"/>
    </row>
    <row r="253" spans="1:3" s="84" customFormat="1" ht="20.100000000000001" customHeight="1" x14ac:dyDescent="0.3">
      <c r="A253" s="82"/>
      <c r="C253" s="167"/>
    </row>
    <row r="254" spans="1:3" s="84" customFormat="1" ht="20.100000000000001" customHeight="1" x14ac:dyDescent="0.3">
      <c r="A254" s="82"/>
      <c r="C254" s="167"/>
    </row>
    <row r="255" spans="1:3" s="84" customFormat="1" ht="20.100000000000001" customHeight="1" x14ac:dyDescent="0.3">
      <c r="A255" s="82"/>
      <c r="C255" s="167"/>
    </row>
    <row r="256" spans="1:3" s="84" customFormat="1" ht="20.100000000000001" customHeight="1" x14ac:dyDescent="0.3">
      <c r="A256" s="82"/>
      <c r="C256" s="167"/>
    </row>
    <row r="257" spans="1:3" s="84" customFormat="1" ht="20.100000000000001" customHeight="1" x14ac:dyDescent="0.3">
      <c r="A257" s="82"/>
      <c r="C257" s="167"/>
    </row>
    <row r="258" spans="1:3" s="84" customFormat="1" ht="20.100000000000001" customHeight="1" x14ac:dyDescent="0.3">
      <c r="A258" s="82"/>
      <c r="C258" s="167"/>
    </row>
    <row r="259" spans="1:3" s="84" customFormat="1" ht="20.100000000000001" customHeight="1" x14ac:dyDescent="0.3">
      <c r="A259" s="82"/>
      <c r="C259" s="167"/>
    </row>
    <row r="260" spans="1:3" s="84" customFormat="1" ht="20.100000000000001" customHeight="1" x14ac:dyDescent="0.3">
      <c r="A260" s="82"/>
      <c r="C260" s="167"/>
    </row>
    <row r="261" spans="1:3" s="84" customFormat="1" ht="20.100000000000001" customHeight="1" x14ac:dyDescent="0.3">
      <c r="A261" s="82"/>
      <c r="C261" s="167"/>
    </row>
    <row r="262" spans="1:3" s="84" customFormat="1" ht="20.100000000000001" customHeight="1" x14ac:dyDescent="0.3">
      <c r="A262" s="82"/>
      <c r="C262" s="167"/>
    </row>
    <row r="263" spans="1:3" s="84" customFormat="1" ht="20.100000000000001" customHeight="1" x14ac:dyDescent="0.3">
      <c r="A263" s="82"/>
      <c r="C263" s="167"/>
    </row>
    <row r="264" spans="1:3" s="84" customFormat="1" ht="20.100000000000001" customHeight="1" x14ac:dyDescent="0.3">
      <c r="A264" s="82"/>
      <c r="C264" s="167"/>
    </row>
    <row r="265" spans="1:3" s="84" customFormat="1" ht="20.100000000000001" customHeight="1" x14ac:dyDescent="0.3">
      <c r="A265" s="82"/>
      <c r="C265" s="167"/>
    </row>
    <row r="266" spans="1:3" s="84" customFormat="1" ht="20.100000000000001" customHeight="1" x14ac:dyDescent="0.3">
      <c r="A266" s="82"/>
      <c r="C266" s="167"/>
    </row>
    <row r="267" spans="1:3" s="84" customFormat="1" ht="20.100000000000001" customHeight="1" x14ac:dyDescent="0.3">
      <c r="A267" s="82"/>
      <c r="C267" s="167"/>
    </row>
    <row r="268" spans="1:3" s="84" customFormat="1" ht="20.100000000000001" customHeight="1" x14ac:dyDescent="0.3">
      <c r="A268" s="82"/>
      <c r="C268" s="167"/>
    </row>
    <row r="269" spans="1:3" s="84" customFormat="1" ht="20.100000000000001" customHeight="1" x14ac:dyDescent="0.3">
      <c r="A269" s="82"/>
      <c r="C269" s="167"/>
    </row>
    <row r="270" spans="1:3" s="84" customFormat="1" ht="20.100000000000001" customHeight="1" x14ac:dyDescent="0.3">
      <c r="A270" s="82"/>
      <c r="C270" s="167"/>
    </row>
    <row r="271" spans="1:3" s="84" customFormat="1" ht="20.100000000000001" customHeight="1" x14ac:dyDescent="0.3">
      <c r="A271" s="82"/>
      <c r="C271" s="167"/>
    </row>
    <row r="272" spans="1:3" s="84" customFormat="1" ht="20.100000000000001" customHeight="1" x14ac:dyDescent="0.3">
      <c r="A272" s="82"/>
      <c r="C272" s="167"/>
    </row>
    <row r="273" spans="1:3" s="84" customFormat="1" ht="20.100000000000001" customHeight="1" x14ac:dyDescent="0.3">
      <c r="A273" s="82"/>
      <c r="C273" s="167"/>
    </row>
    <row r="274" spans="1:3" s="84" customFormat="1" ht="20.100000000000001" customHeight="1" x14ac:dyDescent="0.3">
      <c r="A274" s="82"/>
      <c r="C274" s="167"/>
    </row>
    <row r="275" spans="1:3" s="84" customFormat="1" ht="20.100000000000001" customHeight="1" x14ac:dyDescent="0.3">
      <c r="A275" s="82"/>
      <c r="C275" s="167"/>
    </row>
    <row r="276" spans="1:3" s="84" customFormat="1" ht="20.100000000000001" customHeight="1" x14ac:dyDescent="0.3">
      <c r="A276" s="82"/>
      <c r="C276" s="167"/>
    </row>
    <row r="277" spans="1:3" s="84" customFormat="1" ht="20.100000000000001" customHeight="1" x14ac:dyDescent="0.3">
      <c r="A277" s="82"/>
      <c r="C277" s="167"/>
    </row>
    <row r="278" spans="1:3" s="84" customFormat="1" ht="20.100000000000001" customHeight="1" x14ac:dyDescent="0.3">
      <c r="A278" s="82"/>
      <c r="C278" s="167"/>
    </row>
    <row r="279" spans="1:3" s="84" customFormat="1" ht="20.100000000000001" customHeight="1" x14ac:dyDescent="0.3">
      <c r="A279" s="82"/>
      <c r="C279" s="167"/>
    </row>
    <row r="280" spans="1:3" s="84" customFormat="1" ht="20.100000000000001" customHeight="1" x14ac:dyDescent="0.3">
      <c r="A280" s="82"/>
      <c r="C280" s="167"/>
    </row>
    <row r="281" spans="1:3" s="84" customFormat="1" ht="20.100000000000001" customHeight="1" x14ac:dyDescent="0.3">
      <c r="A281" s="82"/>
      <c r="C281" s="167"/>
    </row>
    <row r="282" spans="1:3" s="84" customFormat="1" ht="20.100000000000001" customHeight="1" x14ac:dyDescent="0.3">
      <c r="A282" s="82"/>
      <c r="C282" s="167"/>
    </row>
    <row r="283" spans="1:3" s="84" customFormat="1" ht="20.100000000000001" customHeight="1" x14ac:dyDescent="0.3">
      <c r="A283" s="82"/>
      <c r="C283" s="167"/>
    </row>
    <row r="284" spans="1:3" s="84" customFormat="1" ht="20.100000000000001" customHeight="1" x14ac:dyDescent="0.3">
      <c r="A284" s="82"/>
      <c r="C284" s="167"/>
    </row>
    <row r="285" spans="1:3" s="84" customFormat="1" ht="20.100000000000001" customHeight="1" x14ac:dyDescent="0.3">
      <c r="A285" s="82"/>
      <c r="C285" s="167"/>
    </row>
    <row r="286" spans="1:3" s="84" customFormat="1" ht="20.100000000000001" customHeight="1" x14ac:dyDescent="0.3">
      <c r="A286" s="82"/>
      <c r="C286" s="167"/>
    </row>
    <row r="287" spans="1:3" s="84" customFormat="1" ht="20.100000000000001" customHeight="1" x14ac:dyDescent="0.3">
      <c r="A287" s="82"/>
      <c r="C287" s="167"/>
    </row>
    <row r="288" spans="1:3" s="84" customFormat="1" ht="20.100000000000001" customHeight="1" x14ac:dyDescent="0.3">
      <c r="A288" s="82"/>
      <c r="C288" s="167"/>
    </row>
    <row r="289" spans="1:15" s="84" customFormat="1" ht="20.100000000000001" customHeight="1" x14ac:dyDescent="0.3">
      <c r="A289" s="82"/>
      <c r="C289" s="167"/>
    </row>
    <row r="290" spans="1:15" s="84" customFormat="1" ht="20.100000000000001" customHeight="1" x14ac:dyDescent="0.3">
      <c r="A290" s="82"/>
      <c r="C290" s="167"/>
    </row>
    <row r="291" spans="1:15" s="84" customFormat="1" ht="20.100000000000001" customHeight="1" x14ac:dyDescent="0.3">
      <c r="A291" s="82"/>
      <c r="C291" s="167"/>
    </row>
    <row r="292" spans="1:15" s="84" customFormat="1" ht="20.100000000000001" customHeight="1" x14ac:dyDescent="0.3">
      <c r="A292" s="82"/>
      <c r="C292" s="167"/>
    </row>
    <row r="293" spans="1:15" s="84" customFormat="1" ht="20.100000000000001" customHeight="1" x14ac:dyDescent="0.3">
      <c r="A293" s="82"/>
      <c r="C293" s="167"/>
    </row>
    <row r="294" spans="1:15" s="84" customFormat="1" ht="20.100000000000001" customHeight="1" x14ac:dyDescent="0.3">
      <c r="A294" s="82"/>
      <c r="C294" s="167"/>
    </row>
    <row r="295" spans="1:15" s="84" customFormat="1" ht="20.100000000000001" customHeight="1" x14ac:dyDescent="0.3">
      <c r="A295" s="82"/>
      <c r="C295" s="167"/>
    </row>
    <row r="296" spans="1:15" s="84" customFormat="1" ht="20.100000000000001" customHeight="1" x14ac:dyDescent="0.3">
      <c r="A296" s="82"/>
      <c r="C296" s="167"/>
    </row>
    <row r="297" spans="1:15" s="84" customFormat="1" ht="20.100000000000001" customHeight="1" x14ac:dyDescent="0.3">
      <c r="A297" s="82"/>
      <c r="C297" s="167"/>
    </row>
    <row r="298" spans="1:15" s="84" customFormat="1" ht="20.100000000000001" customHeight="1" x14ac:dyDescent="0.3">
      <c r="A298" s="82"/>
      <c r="C298" s="167"/>
    </row>
    <row r="299" spans="1:15" s="84" customFormat="1" ht="20.100000000000001" customHeight="1" x14ac:dyDescent="0.3">
      <c r="A299" s="82"/>
      <c r="C299" s="167"/>
    </row>
    <row r="300" spans="1:15" s="84" customFormat="1" ht="20.100000000000001" customHeight="1" x14ac:dyDescent="0.3">
      <c r="A300" s="82"/>
      <c r="B300" s="7"/>
      <c r="C300" s="177"/>
      <c r="D300" s="36"/>
      <c r="E300" s="49"/>
      <c r="F300" s="13"/>
      <c r="G300" s="13"/>
      <c r="H300" s="9"/>
      <c r="I300" s="9"/>
      <c r="J300" s="45"/>
      <c r="K300" s="90"/>
      <c r="L300" s="90"/>
      <c r="M300" s="91"/>
      <c r="N300" s="223"/>
      <c r="O300" s="198"/>
    </row>
    <row r="301" spans="1:15" s="84" customFormat="1" ht="20.100000000000001" customHeight="1" x14ac:dyDescent="0.3">
      <c r="A301" s="82"/>
      <c r="B301" s="20"/>
      <c r="C301" s="266"/>
      <c r="D301" s="36"/>
      <c r="E301" s="81"/>
      <c r="F301" s="13"/>
      <c r="G301" s="13"/>
      <c r="H301" s="79"/>
      <c r="I301" s="79"/>
      <c r="J301" s="73"/>
      <c r="K301" s="90" t="str">
        <f t="shared" ref="K301:K334" si="0">IF(J301/1024 &gt;1,J301/1024," ")</f>
        <v xml:space="preserve"> </v>
      </c>
      <c r="L301" s="90" t="str">
        <f t="shared" ref="L301:L334" si="1">IF(J301/1048576 &gt;1,J301/1048576," ")</f>
        <v xml:space="preserve"> </v>
      </c>
      <c r="M301" s="91" t="str">
        <f t="shared" ref="M301:M334" si="2">IF(J301&gt;999999999,J301/1073741824," ")</f>
        <v xml:space="preserve"> </v>
      </c>
      <c r="N301" s="223"/>
      <c r="O301" s="198"/>
    </row>
    <row r="302" spans="1:15" s="84" customFormat="1" ht="20.100000000000001" customHeight="1" x14ac:dyDescent="0.3">
      <c r="A302" s="82"/>
      <c r="B302" s="20"/>
      <c r="C302" s="177"/>
      <c r="D302" s="36"/>
      <c r="E302" s="49"/>
      <c r="F302" s="13"/>
      <c r="G302" s="13"/>
      <c r="H302" s="9"/>
      <c r="I302" s="9"/>
      <c r="J302" s="45"/>
      <c r="K302" s="90" t="str">
        <f t="shared" si="0"/>
        <v xml:space="preserve"> </v>
      </c>
      <c r="L302" s="90" t="str">
        <f t="shared" si="1"/>
        <v xml:space="preserve"> </v>
      </c>
      <c r="M302" s="91" t="str">
        <f t="shared" si="2"/>
        <v xml:space="preserve"> </v>
      </c>
      <c r="N302" s="194"/>
      <c r="O302" s="197"/>
    </row>
    <row r="303" spans="1:15" s="84" customFormat="1" ht="20.100000000000001" customHeight="1" x14ac:dyDescent="0.3">
      <c r="A303" s="82"/>
      <c r="B303" s="7"/>
      <c r="C303" s="261"/>
      <c r="D303" s="36"/>
      <c r="E303" s="99"/>
      <c r="F303" s="13"/>
      <c r="G303" s="13"/>
      <c r="H303" s="101"/>
      <c r="I303" s="101"/>
      <c r="J303" s="90"/>
      <c r="K303" s="90" t="str">
        <f t="shared" si="0"/>
        <v xml:space="preserve"> </v>
      </c>
      <c r="L303" s="90" t="str">
        <f t="shared" si="1"/>
        <v xml:space="preserve"> </v>
      </c>
      <c r="M303" s="91" t="str">
        <f t="shared" si="2"/>
        <v xml:space="preserve"> </v>
      </c>
      <c r="N303" s="194"/>
      <c r="O303" s="197"/>
    </row>
    <row r="304" spans="1:15" s="84" customFormat="1" ht="20.100000000000001" customHeight="1" x14ac:dyDescent="0.3">
      <c r="A304" s="82"/>
      <c r="B304" s="12"/>
      <c r="C304" s="280"/>
      <c r="D304" s="36"/>
      <c r="E304" s="131"/>
      <c r="F304" s="13"/>
      <c r="G304" s="13"/>
      <c r="H304" s="79"/>
      <c r="I304" s="74"/>
      <c r="J304" s="73"/>
      <c r="K304" s="90" t="str">
        <f t="shared" si="0"/>
        <v xml:space="preserve"> </v>
      </c>
      <c r="L304" s="90" t="str">
        <f t="shared" si="1"/>
        <v xml:space="preserve"> </v>
      </c>
      <c r="M304" s="91" t="str">
        <f t="shared" si="2"/>
        <v xml:space="preserve"> </v>
      </c>
      <c r="N304" s="223"/>
      <c r="O304" s="198"/>
    </row>
    <row r="305" spans="1:15" s="84" customFormat="1" ht="20.100000000000001" customHeight="1" x14ac:dyDescent="0.3">
      <c r="A305" s="82"/>
      <c r="B305" s="7"/>
      <c r="C305" s="177"/>
      <c r="D305" s="36"/>
      <c r="E305" s="152"/>
      <c r="F305" s="13"/>
      <c r="G305" s="13"/>
      <c r="H305" s="145"/>
      <c r="I305" s="12"/>
      <c r="J305" s="45"/>
      <c r="K305" s="90" t="str">
        <f t="shared" si="0"/>
        <v xml:space="preserve"> </v>
      </c>
      <c r="L305" s="90" t="str">
        <f t="shared" si="1"/>
        <v xml:space="preserve"> </v>
      </c>
      <c r="M305" s="91" t="str">
        <f t="shared" si="2"/>
        <v xml:space="preserve"> </v>
      </c>
      <c r="N305" s="194"/>
      <c r="O305" s="197"/>
    </row>
    <row r="306" spans="1:15" s="84" customFormat="1" ht="20.100000000000001" customHeight="1" x14ac:dyDescent="0.3">
      <c r="A306" s="82"/>
      <c r="B306" s="20"/>
      <c r="C306" s="261"/>
      <c r="D306" s="36"/>
      <c r="E306" s="81"/>
      <c r="F306" s="13"/>
      <c r="G306" s="13"/>
      <c r="H306" s="79"/>
      <c r="I306" s="79"/>
      <c r="J306" s="73"/>
      <c r="K306" s="90" t="str">
        <f t="shared" si="0"/>
        <v xml:space="preserve"> </v>
      </c>
      <c r="L306" s="90" t="str">
        <f t="shared" si="1"/>
        <v xml:space="preserve"> </v>
      </c>
      <c r="M306" s="91" t="str">
        <f t="shared" si="2"/>
        <v xml:space="preserve"> </v>
      </c>
      <c r="N306" s="194"/>
      <c r="O306" s="198"/>
    </row>
    <row r="307" spans="1:15" s="84" customFormat="1" ht="20.100000000000001" customHeight="1" x14ac:dyDescent="0.3">
      <c r="A307" s="82"/>
      <c r="B307" s="20"/>
      <c r="C307" s="263"/>
      <c r="D307" s="36"/>
      <c r="E307" s="131"/>
      <c r="F307" s="13"/>
      <c r="G307" s="13"/>
      <c r="H307" s="79"/>
      <c r="I307" s="79"/>
      <c r="J307" s="73"/>
      <c r="K307" s="90" t="str">
        <f t="shared" si="0"/>
        <v xml:space="preserve"> </v>
      </c>
      <c r="L307" s="90" t="str">
        <f t="shared" si="1"/>
        <v xml:space="preserve"> </v>
      </c>
      <c r="M307" s="91" t="str">
        <f t="shared" si="2"/>
        <v xml:space="preserve"> </v>
      </c>
      <c r="N307" s="223"/>
      <c r="O307" s="198"/>
    </row>
    <row r="308" spans="1:15" s="84" customFormat="1" ht="20.100000000000001" customHeight="1" x14ac:dyDescent="0.3">
      <c r="A308" s="82"/>
      <c r="B308" s="20"/>
      <c r="C308" s="177"/>
      <c r="D308" s="36"/>
      <c r="E308" s="49"/>
      <c r="F308" s="13"/>
      <c r="G308" s="13"/>
      <c r="H308" s="145"/>
      <c r="I308" s="20"/>
      <c r="J308" s="45"/>
      <c r="K308" s="90" t="str">
        <f t="shared" si="0"/>
        <v xml:space="preserve"> </v>
      </c>
      <c r="L308" s="90" t="str">
        <f t="shared" si="1"/>
        <v xml:space="preserve"> </v>
      </c>
      <c r="M308" s="91" t="str">
        <f t="shared" si="2"/>
        <v xml:space="preserve"> </v>
      </c>
      <c r="N308" s="223"/>
      <c r="O308" s="198"/>
    </row>
    <row r="309" spans="1:15" s="84" customFormat="1" ht="20.100000000000001" customHeight="1" x14ac:dyDescent="0.3">
      <c r="A309" s="82"/>
      <c r="B309" s="20"/>
      <c r="C309" s="261"/>
      <c r="D309" s="36"/>
      <c r="E309" s="81"/>
      <c r="F309" s="13"/>
      <c r="G309" s="13"/>
      <c r="H309" s="79"/>
      <c r="I309" s="79"/>
      <c r="J309" s="73"/>
      <c r="K309" s="90" t="str">
        <f t="shared" si="0"/>
        <v xml:space="preserve"> </v>
      </c>
      <c r="L309" s="90" t="str">
        <f t="shared" si="1"/>
        <v xml:space="preserve"> </v>
      </c>
      <c r="M309" s="91" t="str">
        <f t="shared" si="2"/>
        <v xml:space="preserve"> </v>
      </c>
      <c r="N309" s="223"/>
      <c r="O309" s="198"/>
    </row>
    <row r="310" spans="1:15" s="84" customFormat="1" ht="20.100000000000001" customHeight="1" x14ac:dyDescent="0.3">
      <c r="A310" s="82"/>
      <c r="B310" s="20"/>
      <c r="C310" s="261"/>
      <c r="D310" s="36"/>
      <c r="E310" s="81"/>
      <c r="F310" s="13"/>
      <c r="G310" s="13"/>
      <c r="H310" s="79"/>
      <c r="I310" s="79"/>
      <c r="J310" s="73"/>
      <c r="K310" s="90" t="str">
        <f t="shared" si="0"/>
        <v xml:space="preserve"> </v>
      </c>
      <c r="L310" s="90" t="str">
        <f t="shared" si="1"/>
        <v xml:space="preserve"> </v>
      </c>
      <c r="M310" s="91" t="str">
        <f t="shared" si="2"/>
        <v xml:space="preserve"> </v>
      </c>
      <c r="N310" s="222"/>
      <c r="O310" s="197"/>
    </row>
    <row r="311" spans="1:15" s="84" customFormat="1" ht="20.100000000000001" customHeight="1" x14ac:dyDescent="0.3">
      <c r="A311" s="82"/>
      <c r="B311" s="12"/>
      <c r="C311" s="261"/>
      <c r="D311" s="36"/>
      <c r="E311" s="131"/>
      <c r="F311" s="13"/>
      <c r="G311" s="13"/>
      <c r="H311" s="79"/>
      <c r="I311" s="74"/>
      <c r="J311" s="73"/>
      <c r="K311" s="90" t="str">
        <f t="shared" si="0"/>
        <v xml:space="preserve"> </v>
      </c>
      <c r="L311" s="90" t="str">
        <f t="shared" si="1"/>
        <v xml:space="preserve"> </v>
      </c>
      <c r="M311" s="91" t="str">
        <f t="shared" si="2"/>
        <v xml:space="preserve"> </v>
      </c>
      <c r="N311" s="223"/>
      <c r="O311" s="198"/>
    </row>
    <row r="312" spans="1:15" s="84" customFormat="1" ht="20.100000000000001" customHeight="1" x14ac:dyDescent="0.3">
      <c r="A312" s="82"/>
      <c r="B312" s="7"/>
      <c r="C312" s="263"/>
      <c r="D312" s="36"/>
      <c r="E312" s="131"/>
      <c r="F312" s="13"/>
      <c r="G312" s="13"/>
      <c r="H312" s="133"/>
      <c r="I312" s="74"/>
      <c r="J312" s="73"/>
      <c r="K312" s="90" t="str">
        <f t="shared" si="0"/>
        <v xml:space="preserve"> </v>
      </c>
      <c r="L312" s="90" t="str">
        <f t="shared" si="1"/>
        <v xml:space="preserve"> </v>
      </c>
      <c r="M312" s="91" t="str">
        <f t="shared" si="2"/>
        <v xml:space="preserve"> </v>
      </c>
      <c r="N312" s="199"/>
      <c r="O312" s="197"/>
    </row>
    <row r="313" spans="1:15" s="84" customFormat="1" ht="20.100000000000001" customHeight="1" x14ac:dyDescent="0.3">
      <c r="A313" s="82"/>
      <c r="B313" s="20"/>
      <c r="C313" s="261"/>
      <c r="D313" s="80"/>
      <c r="E313" s="81"/>
      <c r="F313" s="79"/>
      <c r="G313" s="79"/>
      <c r="H313" s="79"/>
      <c r="I313" s="79"/>
      <c r="J313" s="73"/>
      <c r="K313" s="90" t="str">
        <f t="shared" si="0"/>
        <v xml:space="preserve"> </v>
      </c>
      <c r="L313" s="90" t="str">
        <f t="shared" si="1"/>
        <v xml:space="preserve"> </v>
      </c>
      <c r="M313" s="91" t="str">
        <f t="shared" si="2"/>
        <v xml:space="preserve"> </v>
      </c>
      <c r="N313" s="223"/>
      <c r="O313" s="198"/>
    </row>
    <row r="314" spans="1:15" s="84" customFormat="1" ht="20.100000000000001" customHeight="1" x14ac:dyDescent="0.3">
      <c r="A314" s="82"/>
      <c r="B314" s="20"/>
      <c r="C314" s="261"/>
      <c r="D314" s="80"/>
      <c r="E314" s="81"/>
      <c r="F314" s="79"/>
      <c r="G314" s="79"/>
      <c r="H314" s="79"/>
      <c r="I314" s="79"/>
      <c r="J314" s="73"/>
      <c r="K314" s="90" t="str">
        <f t="shared" si="0"/>
        <v xml:space="preserve"> </v>
      </c>
      <c r="L314" s="90" t="str">
        <f t="shared" si="1"/>
        <v xml:space="preserve"> </v>
      </c>
      <c r="M314" s="91" t="str">
        <f t="shared" si="2"/>
        <v xml:space="preserve"> </v>
      </c>
      <c r="N314" s="223"/>
      <c r="O314" s="198"/>
    </row>
    <row r="315" spans="1:15" s="84" customFormat="1" ht="20.100000000000001" customHeight="1" x14ac:dyDescent="0.3">
      <c r="A315" s="82"/>
      <c r="B315" s="20"/>
      <c r="C315" s="261"/>
      <c r="D315" s="80"/>
      <c r="E315" s="81"/>
      <c r="F315" s="79"/>
      <c r="G315" s="79"/>
      <c r="H315" s="79"/>
      <c r="I315" s="79"/>
      <c r="J315" s="73"/>
      <c r="K315" s="90" t="str">
        <f t="shared" si="0"/>
        <v xml:space="preserve"> </v>
      </c>
      <c r="L315" s="90" t="str">
        <f t="shared" si="1"/>
        <v xml:space="preserve"> </v>
      </c>
      <c r="M315" s="91" t="str">
        <f t="shared" si="2"/>
        <v xml:space="preserve"> </v>
      </c>
      <c r="N315" s="223"/>
      <c r="O315" s="198"/>
    </row>
    <row r="316" spans="1:15" s="84" customFormat="1" ht="20.100000000000001" customHeight="1" x14ac:dyDescent="0.3">
      <c r="A316" s="82"/>
      <c r="B316" s="20"/>
      <c r="C316" s="261"/>
      <c r="D316" s="80"/>
      <c r="E316" s="81"/>
      <c r="F316" s="79"/>
      <c r="G316" s="79"/>
      <c r="H316" s="79"/>
      <c r="I316" s="79"/>
      <c r="J316" s="73"/>
      <c r="K316" s="90" t="str">
        <f t="shared" si="0"/>
        <v xml:space="preserve"> </v>
      </c>
      <c r="L316" s="90" t="str">
        <f t="shared" si="1"/>
        <v xml:space="preserve"> </v>
      </c>
      <c r="M316" s="91" t="str">
        <f t="shared" si="2"/>
        <v xml:space="preserve"> </v>
      </c>
      <c r="N316" s="223"/>
      <c r="O316" s="198"/>
    </row>
    <row r="317" spans="1:15" s="84" customFormat="1" ht="20.100000000000001" customHeight="1" x14ac:dyDescent="0.3">
      <c r="A317" s="82"/>
      <c r="B317" s="20"/>
      <c r="C317" s="261"/>
      <c r="D317" s="80"/>
      <c r="E317" s="81"/>
      <c r="F317" s="79"/>
      <c r="G317" s="79"/>
      <c r="H317" s="79"/>
      <c r="I317" s="79"/>
      <c r="J317" s="73"/>
      <c r="K317" s="90" t="str">
        <f t="shared" si="0"/>
        <v xml:space="preserve"> </v>
      </c>
      <c r="L317" s="90" t="str">
        <f t="shared" si="1"/>
        <v xml:space="preserve"> </v>
      </c>
      <c r="M317" s="91" t="str">
        <f t="shared" si="2"/>
        <v xml:space="preserve"> </v>
      </c>
      <c r="N317" s="223"/>
      <c r="O317" s="198"/>
    </row>
    <row r="318" spans="1:15" s="84" customFormat="1" ht="20.100000000000001" customHeight="1" x14ac:dyDescent="0.3">
      <c r="A318" s="82"/>
      <c r="B318" s="20"/>
      <c r="C318" s="261"/>
      <c r="D318" s="80"/>
      <c r="E318" s="81"/>
      <c r="F318" s="79"/>
      <c r="G318" s="79"/>
      <c r="H318" s="79"/>
      <c r="I318" s="79"/>
      <c r="J318" s="73"/>
      <c r="K318" s="90" t="str">
        <f t="shared" si="0"/>
        <v xml:space="preserve"> </v>
      </c>
      <c r="L318" s="90" t="str">
        <f t="shared" si="1"/>
        <v xml:space="preserve"> </v>
      </c>
      <c r="M318" s="91" t="str">
        <f t="shared" si="2"/>
        <v xml:space="preserve"> </v>
      </c>
      <c r="N318" s="223"/>
      <c r="O318" s="198"/>
    </row>
    <row r="319" spans="1:15" s="84" customFormat="1" ht="20.100000000000001" customHeight="1" x14ac:dyDescent="0.3">
      <c r="A319" s="82"/>
      <c r="B319" s="20"/>
      <c r="C319" s="261"/>
      <c r="D319" s="80"/>
      <c r="E319" s="81"/>
      <c r="F319" s="79"/>
      <c r="G319" s="79"/>
      <c r="H319" s="79"/>
      <c r="I319" s="79"/>
      <c r="J319" s="73"/>
      <c r="K319" s="90" t="str">
        <f t="shared" si="0"/>
        <v xml:space="preserve"> </v>
      </c>
      <c r="L319" s="90" t="str">
        <f t="shared" si="1"/>
        <v xml:space="preserve"> </v>
      </c>
      <c r="M319" s="91" t="str">
        <f t="shared" si="2"/>
        <v xml:space="preserve"> </v>
      </c>
      <c r="N319" s="223"/>
      <c r="O319" s="198"/>
    </row>
    <row r="320" spans="1:15" s="84" customFormat="1" ht="20.100000000000001" customHeight="1" x14ac:dyDescent="0.3">
      <c r="A320" s="9"/>
      <c r="B320" s="20"/>
      <c r="C320" s="167"/>
      <c r="K320" s="90" t="str">
        <f t="shared" si="0"/>
        <v xml:space="preserve"> </v>
      </c>
      <c r="L320" s="90" t="str">
        <f t="shared" si="1"/>
        <v xml:space="preserve"> </v>
      </c>
      <c r="M320" s="91" t="str">
        <f t="shared" si="2"/>
        <v xml:space="preserve"> </v>
      </c>
    </row>
    <row r="321" spans="1:15" s="84" customFormat="1" ht="20.100000000000001" customHeight="1" x14ac:dyDescent="0.3">
      <c r="A321" s="9"/>
      <c r="B321" s="20"/>
      <c r="C321" s="167"/>
      <c r="K321" s="90" t="str">
        <f t="shared" si="0"/>
        <v xml:space="preserve"> </v>
      </c>
      <c r="L321" s="90" t="str">
        <f t="shared" si="1"/>
        <v xml:space="preserve"> </v>
      </c>
      <c r="M321" s="91" t="str">
        <f t="shared" si="2"/>
        <v xml:space="preserve"> </v>
      </c>
    </row>
    <row r="322" spans="1:15" s="84" customFormat="1" ht="20.100000000000001" customHeight="1" x14ac:dyDescent="0.3">
      <c r="A322" s="9"/>
      <c r="B322" s="20"/>
      <c r="C322" s="167"/>
      <c r="K322" s="90" t="str">
        <f t="shared" si="0"/>
        <v xml:space="preserve"> </v>
      </c>
      <c r="L322" s="90" t="str">
        <f t="shared" si="1"/>
        <v xml:space="preserve"> </v>
      </c>
      <c r="M322" s="91" t="str">
        <f t="shared" si="2"/>
        <v xml:space="preserve"> </v>
      </c>
    </row>
    <row r="323" spans="1:15" s="84" customFormat="1" ht="20.100000000000001" customHeight="1" x14ac:dyDescent="0.3">
      <c r="A323" s="9"/>
      <c r="B323" s="20"/>
      <c r="C323" s="167"/>
      <c r="K323" s="90" t="str">
        <f t="shared" si="0"/>
        <v xml:space="preserve"> </v>
      </c>
      <c r="L323" s="90" t="str">
        <f t="shared" si="1"/>
        <v xml:space="preserve"> </v>
      </c>
      <c r="M323" s="91" t="str">
        <f t="shared" si="2"/>
        <v xml:space="preserve"> </v>
      </c>
    </row>
    <row r="324" spans="1:15" s="84" customFormat="1" ht="20.100000000000001" customHeight="1" x14ac:dyDescent="0.3">
      <c r="A324" s="9"/>
      <c r="B324" s="20"/>
      <c r="C324" s="167"/>
      <c r="K324" s="90" t="str">
        <f t="shared" si="0"/>
        <v xml:space="preserve"> </v>
      </c>
      <c r="L324" s="90" t="str">
        <f t="shared" si="1"/>
        <v xml:space="preserve"> </v>
      </c>
      <c r="M324" s="91" t="str">
        <f t="shared" si="2"/>
        <v xml:space="preserve"> </v>
      </c>
    </row>
    <row r="325" spans="1:15" s="84" customFormat="1" ht="20.100000000000001" customHeight="1" x14ac:dyDescent="0.3">
      <c r="A325" s="13"/>
      <c r="B325" s="20"/>
      <c r="C325" s="167"/>
      <c r="K325" s="90" t="str">
        <f t="shared" si="0"/>
        <v xml:space="preserve"> </v>
      </c>
      <c r="L325" s="90" t="str">
        <f t="shared" si="1"/>
        <v xml:space="preserve"> </v>
      </c>
      <c r="M325" s="91" t="str">
        <f t="shared" si="2"/>
        <v xml:space="preserve"> </v>
      </c>
    </row>
    <row r="326" spans="1:15" s="84" customFormat="1" ht="20.100000000000001" customHeight="1" x14ac:dyDescent="0.3">
      <c r="A326" s="13"/>
      <c r="B326" s="20"/>
      <c r="C326" s="167"/>
      <c r="K326" s="90" t="str">
        <f t="shared" si="0"/>
        <v xml:space="preserve"> </v>
      </c>
      <c r="L326" s="90" t="str">
        <f t="shared" si="1"/>
        <v xml:space="preserve"> </v>
      </c>
      <c r="M326" s="91" t="str">
        <f t="shared" si="2"/>
        <v xml:space="preserve"> </v>
      </c>
    </row>
    <row r="327" spans="1:15" s="84" customFormat="1" ht="20.100000000000001" customHeight="1" x14ac:dyDescent="0.3">
      <c r="A327" s="13"/>
      <c r="B327" s="20"/>
      <c r="C327" s="167"/>
      <c r="K327" s="90" t="str">
        <f t="shared" si="0"/>
        <v xml:space="preserve"> </v>
      </c>
      <c r="L327" s="90" t="str">
        <f t="shared" si="1"/>
        <v xml:space="preserve"> </v>
      </c>
      <c r="M327" s="91" t="str">
        <f t="shared" si="2"/>
        <v xml:space="preserve"> </v>
      </c>
    </row>
    <row r="328" spans="1:15" s="84" customFormat="1" ht="20.100000000000001" customHeight="1" x14ac:dyDescent="0.3">
      <c r="A328" s="13"/>
      <c r="B328" s="20"/>
      <c r="C328" s="167"/>
      <c r="K328" s="90" t="str">
        <f t="shared" si="0"/>
        <v xml:space="preserve"> </v>
      </c>
      <c r="L328" s="90" t="str">
        <f t="shared" si="1"/>
        <v xml:space="preserve"> </v>
      </c>
      <c r="M328" s="91" t="str">
        <f t="shared" si="2"/>
        <v xml:space="preserve"> </v>
      </c>
    </row>
    <row r="329" spans="1:15" s="84" customFormat="1" ht="20.100000000000001" customHeight="1" x14ac:dyDescent="0.3">
      <c r="A329" s="13"/>
      <c r="B329" s="20"/>
      <c r="C329" s="167"/>
      <c r="K329" s="90" t="str">
        <f t="shared" si="0"/>
        <v xml:space="preserve"> </v>
      </c>
      <c r="L329" s="90" t="str">
        <f t="shared" si="1"/>
        <v xml:space="preserve"> </v>
      </c>
      <c r="M329" s="91" t="str">
        <f t="shared" si="2"/>
        <v xml:space="preserve"> </v>
      </c>
    </row>
    <row r="330" spans="1:15" s="84" customFormat="1" ht="20.100000000000001" customHeight="1" x14ac:dyDescent="0.3">
      <c r="A330" s="13"/>
      <c r="B330" s="20"/>
      <c r="C330" s="167"/>
      <c r="K330" s="90" t="str">
        <f t="shared" si="0"/>
        <v xml:space="preserve"> </v>
      </c>
      <c r="L330" s="90" t="str">
        <f t="shared" si="1"/>
        <v xml:space="preserve"> </v>
      </c>
      <c r="M330" s="91" t="str">
        <f t="shared" si="2"/>
        <v xml:space="preserve"> </v>
      </c>
    </row>
    <row r="331" spans="1:15" s="84" customFormat="1" ht="20.100000000000001" customHeight="1" x14ac:dyDescent="0.3">
      <c r="A331" s="13"/>
      <c r="B331" s="20"/>
      <c r="C331" s="167"/>
      <c r="K331" s="90" t="str">
        <f t="shared" si="0"/>
        <v xml:space="preserve"> </v>
      </c>
      <c r="L331" s="90" t="str">
        <f t="shared" si="1"/>
        <v xml:space="preserve"> </v>
      </c>
      <c r="M331" s="91" t="str">
        <f t="shared" si="2"/>
        <v xml:space="preserve"> </v>
      </c>
    </row>
    <row r="332" spans="1:15" s="84" customFormat="1" ht="20.100000000000001" customHeight="1" x14ac:dyDescent="0.3">
      <c r="A332" s="13"/>
      <c r="B332" s="20"/>
      <c r="C332" s="167"/>
      <c r="K332" s="90" t="str">
        <f t="shared" si="0"/>
        <v xml:space="preserve"> </v>
      </c>
      <c r="L332" s="90" t="str">
        <f t="shared" si="1"/>
        <v xml:space="preserve"> </v>
      </c>
      <c r="M332" s="91" t="str">
        <f t="shared" si="2"/>
        <v xml:space="preserve"> </v>
      </c>
    </row>
    <row r="333" spans="1:15" s="84" customFormat="1" ht="20.100000000000001" customHeight="1" x14ac:dyDescent="0.3">
      <c r="A333" s="13"/>
      <c r="B333" s="20"/>
      <c r="C333" s="167"/>
      <c r="K333" s="90" t="str">
        <f t="shared" si="0"/>
        <v xml:space="preserve"> </v>
      </c>
      <c r="L333" s="90" t="str">
        <f t="shared" si="1"/>
        <v xml:space="preserve"> </v>
      </c>
      <c r="M333" s="91" t="str">
        <f t="shared" si="2"/>
        <v xml:space="preserve"> </v>
      </c>
    </row>
    <row r="334" spans="1:15" s="84" customFormat="1" ht="20.100000000000001" customHeight="1" x14ac:dyDescent="0.3">
      <c r="A334" s="82"/>
      <c r="B334" s="20"/>
      <c r="C334" s="261"/>
      <c r="D334" s="80"/>
      <c r="E334" s="81"/>
      <c r="F334" s="79"/>
      <c r="G334" s="79"/>
      <c r="H334" s="79"/>
      <c r="I334" s="79"/>
      <c r="J334" s="73"/>
      <c r="K334" s="90" t="str">
        <f t="shared" si="0"/>
        <v xml:space="preserve"> </v>
      </c>
      <c r="L334" s="90" t="str">
        <f t="shared" si="1"/>
        <v xml:space="preserve"> </v>
      </c>
      <c r="M334" s="91" t="str">
        <f t="shared" si="2"/>
        <v xml:space="preserve"> </v>
      </c>
      <c r="N334" s="223"/>
      <c r="O334" s="198"/>
    </row>
    <row r="335" spans="1:15" s="84" customFormat="1" ht="20.100000000000001" customHeight="1" x14ac:dyDescent="0.3">
      <c r="A335" s="82"/>
      <c r="B335" s="20"/>
      <c r="C335" s="261"/>
      <c r="D335" s="80"/>
      <c r="E335" s="81"/>
      <c r="F335" s="79"/>
      <c r="G335" s="79"/>
      <c r="H335" s="79"/>
      <c r="I335" s="79"/>
      <c r="J335" s="73"/>
      <c r="K335" s="90" t="str">
        <f t="shared" ref="K335:K398" si="3">IF(J335/1024 &gt;1,J335/1024," ")</f>
        <v xml:space="preserve"> </v>
      </c>
      <c r="L335" s="90" t="str">
        <f t="shared" ref="L335:L398" si="4">IF(J335/1048576 &gt;1,J335/1048576," ")</f>
        <v xml:space="preserve"> </v>
      </c>
      <c r="M335" s="91" t="str">
        <f t="shared" ref="M335:M398" si="5">IF(J335&gt;999999999,J335/1073741824," ")</f>
        <v xml:space="preserve"> </v>
      </c>
      <c r="N335" s="223"/>
      <c r="O335" s="198"/>
    </row>
    <row r="336" spans="1:15" s="84" customFormat="1" ht="20.100000000000001" customHeight="1" x14ac:dyDescent="0.3">
      <c r="A336" s="82"/>
      <c r="B336" s="20"/>
      <c r="C336" s="261"/>
      <c r="D336" s="80"/>
      <c r="E336" s="81"/>
      <c r="F336" s="79"/>
      <c r="G336" s="79"/>
      <c r="H336" s="79"/>
      <c r="I336" s="79"/>
      <c r="J336" s="73"/>
      <c r="K336" s="90" t="str">
        <f t="shared" si="3"/>
        <v xml:space="preserve"> </v>
      </c>
      <c r="L336" s="90" t="str">
        <f t="shared" si="4"/>
        <v xml:space="preserve"> </v>
      </c>
      <c r="M336" s="91" t="str">
        <f t="shared" si="5"/>
        <v xml:space="preserve"> </v>
      </c>
      <c r="N336" s="223"/>
      <c r="O336" s="198"/>
    </row>
    <row r="337" spans="1:15" s="84" customFormat="1" ht="20.100000000000001" customHeight="1" x14ac:dyDescent="0.3">
      <c r="A337" s="82"/>
      <c r="B337" s="20"/>
      <c r="C337" s="261"/>
      <c r="D337" s="80"/>
      <c r="E337" s="81"/>
      <c r="F337" s="79"/>
      <c r="G337" s="79"/>
      <c r="H337" s="79"/>
      <c r="I337" s="79"/>
      <c r="J337" s="73"/>
      <c r="K337" s="90" t="str">
        <f t="shared" si="3"/>
        <v xml:space="preserve"> </v>
      </c>
      <c r="L337" s="90" t="str">
        <f t="shared" si="4"/>
        <v xml:space="preserve"> </v>
      </c>
      <c r="M337" s="91" t="str">
        <f t="shared" si="5"/>
        <v xml:space="preserve"> </v>
      </c>
      <c r="N337" s="223"/>
      <c r="O337" s="198"/>
    </row>
    <row r="338" spans="1:15" s="84" customFormat="1" ht="20.100000000000001" customHeight="1" x14ac:dyDescent="0.3">
      <c r="A338" s="82"/>
      <c r="B338" s="20"/>
      <c r="C338" s="261"/>
      <c r="D338" s="80"/>
      <c r="E338" s="81"/>
      <c r="F338" s="79"/>
      <c r="G338" s="79"/>
      <c r="H338" s="79"/>
      <c r="I338" s="79"/>
      <c r="J338" s="73"/>
      <c r="K338" s="90" t="str">
        <f t="shared" si="3"/>
        <v xml:space="preserve"> </v>
      </c>
      <c r="L338" s="90" t="str">
        <f t="shared" si="4"/>
        <v xml:space="preserve"> </v>
      </c>
      <c r="M338" s="91" t="str">
        <f t="shared" si="5"/>
        <v xml:space="preserve"> </v>
      </c>
      <c r="N338" s="223"/>
      <c r="O338" s="198"/>
    </row>
    <row r="339" spans="1:15" s="84" customFormat="1" ht="20.100000000000001" customHeight="1" x14ac:dyDescent="0.3">
      <c r="A339" s="82"/>
      <c r="B339" s="20"/>
      <c r="C339" s="261"/>
      <c r="D339" s="80"/>
      <c r="E339" s="81"/>
      <c r="F339" s="79"/>
      <c r="G339" s="79"/>
      <c r="H339" s="79"/>
      <c r="I339" s="79"/>
      <c r="J339" s="73"/>
      <c r="K339" s="90" t="str">
        <f t="shared" si="3"/>
        <v xml:space="preserve"> </v>
      </c>
      <c r="L339" s="90" t="str">
        <f t="shared" si="4"/>
        <v xml:space="preserve"> </v>
      </c>
      <c r="M339" s="91" t="str">
        <f t="shared" si="5"/>
        <v xml:space="preserve"> </v>
      </c>
      <c r="N339" s="223"/>
      <c r="O339" s="198"/>
    </row>
    <row r="340" spans="1:15" s="84" customFormat="1" ht="20.100000000000001" customHeight="1" x14ac:dyDescent="0.3">
      <c r="A340" s="82"/>
      <c r="B340" s="20"/>
      <c r="C340" s="261"/>
      <c r="D340" s="80"/>
      <c r="E340" s="81"/>
      <c r="F340" s="79"/>
      <c r="G340" s="79"/>
      <c r="H340" s="79"/>
      <c r="I340" s="79"/>
      <c r="J340" s="73"/>
      <c r="K340" s="90" t="str">
        <f t="shared" si="3"/>
        <v xml:space="preserve"> </v>
      </c>
      <c r="L340" s="90" t="str">
        <f t="shared" si="4"/>
        <v xml:space="preserve"> </v>
      </c>
      <c r="M340" s="91" t="str">
        <f t="shared" si="5"/>
        <v xml:space="preserve"> </v>
      </c>
      <c r="N340" s="223"/>
      <c r="O340" s="198"/>
    </row>
    <row r="341" spans="1:15" s="84" customFormat="1" ht="20.100000000000001" customHeight="1" x14ac:dyDescent="0.3">
      <c r="A341" s="82"/>
      <c r="B341" s="20"/>
      <c r="C341" s="261"/>
      <c r="D341" s="80"/>
      <c r="E341" s="81"/>
      <c r="F341" s="79"/>
      <c r="G341" s="79"/>
      <c r="H341" s="79"/>
      <c r="I341" s="79"/>
      <c r="J341" s="73"/>
      <c r="K341" s="90" t="str">
        <f t="shared" si="3"/>
        <v xml:space="preserve"> </v>
      </c>
      <c r="L341" s="90" t="str">
        <f t="shared" si="4"/>
        <v xml:space="preserve"> </v>
      </c>
      <c r="M341" s="91" t="str">
        <f t="shared" si="5"/>
        <v xml:space="preserve"> </v>
      </c>
      <c r="N341" s="223"/>
      <c r="O341" s="198"/>
    </row>
    <row r="342" spans="1:15" s="84" customFormat="1" ht="20.100000000000001" customHeight="1" x14ac:dyDescent="0.3">
      <c r="A342" s="82"/>
      <c r="B342" s="20"/>
      <c r="C342" s="261"/>
      <c r="D342" s="80"/>
      <c r="E342" s="81"/>
      <c r="F342" s="79"/>
      <c r="G342" s="79"/>
      <c r="H342" s="79"/>
      <c r="I342" s="79"/>
      <c r="J342" s="73"/>
      <c r="K342" s="90" t="str">
        <f t="shared" si="3"/>
        <v xml:space="preserve"> </v>
      </c>
      <c r="L342" s="90" t="str">
        <f t="shared" si="4"/>
        <v xml:space="preserve"> </v>
      </c>
      <c r="M342" s="91" t="str">
        <f t="shared" si="5"/>
        <v xml:space="preserve"> </v>
      </c>
      <c r="N342" s="223"/>
      <c r="O342" s="198"/>
    </row>
    <row r="343" spans="1:15" s="84" customFormat="1" ht="20.100000000000001" customHeight="1" x14ac:dyDescent="0.3">
      <c r="A343" s="82"/>
      <c r="B343" s="20"/>
      <c r="C343" s="261"/>
      <c r="D343" s="80"/>
      <c r="E343" s="81"/>
      <c r="F343" s="79"/>
      <c r="G343" s="79"/>
      <c r="H343" s="79"/>
      <c r="I343" s="79"/>
      <c r="J343" s="73"/>
      <c r="K343" s="90" t="str">
        <f t="shared" si="3"/>
        <v xml:space="preserve"> </v>
      </c>
      <c r="L343" s="90" t="str">
        <f t="shared" si="4"/>
        <v xml:space="preserve"> </v>
      </c>
      <c r="M343" s="91" t="str">
        <f t="shared" si="5"/>
        <v xml:space="preserve"> </v>
      </c>
      <c r="N343" s="223"/>
      <c r="O343" s="198"/>
    </row>
    <row r="344" spans="1:15" s="84" customFormat="1" ht="20.100000000000001" customHeight="1" x14ac:dyDescent="0.3">
      <c r="A344" s="82"/>
      <c r="B344" s="20"/>
      <c r="C344" s="261"/>
      <c r="D344" s="80"/>
      <c r="E344" s="81"/>
      <c r="F344" s="79"/>
      <c r="G344" s="79"/>
      <c r="H344" s="79"/>
      <c r="I344" s="79"/>
      <c r="J344" s="73"/>
      <c r="K344" s="90" t="str">
        <f t="shared" si="3"/>
        <v xml:space="preserve"> </v>
      </c>
      <c r="L344" s="90" t="str">
        <f t="shared" si="4"/>
        <v xml:space="preserve"> </v>
      </c>
      <c r="M344" s="91" t="str">
        <f t="shared" si="5"/>
        <v xml:space="preserve"> </v>
      </c>
      <c r="N344" s="223"/>
      <c r="O344" s="198"/>
    </row>
    <row r="345" spans="1:15" s="84" customFormat="1" ht="20.100000000000001" customHeight="1" x14ac:dyDescent="0.3">
      <c r="A345" s="82"/>
      <c r="B345" s="20"/>
      <c r="C345" s="261"/>
      <c r="D345" s="80"/>
      <c r="E345" s="81"/>
      <c r="F345" s="79"/>
      <c r="G345" s="79"/>
      <c r="H345" s="79"/>
      <c r="I345" s="79"/>
      <c r="J345" s="73"/>
      <c r="K345" s="90" t="str">
        <f t="shared" si="3"/>
        <v xml:space="preserve"> </v>
      </c>
      <c r="L345" s="90" t="str">
        <f t="shared" si="4"/>
        <v xml:space="preserve"> </v>
      </c>
      <c r="M345" s="91" t="str">
        <f t="shared" si="5"/>
        <v xml:space="preserve"> </v>
      </c>
      <c r="N345" s="223"/>
      <c r="O345" s="198"/>
    </row>
    <row r="346" spans="1:15" s="84" customFormat="1" ht="20.100000000000001" customHeight="1" x14ac:dyDescent="0.3">
      <c r="A346" s="82"/>
      <c r="B346" s="20"/>
      <c r="C346" s="261"/>
      <c r="D346" s="80"/>
      <c r="E346" s="81"/>
      <c r="F346" s="79"/>
      <c r="G346" s="79"/>
      <c r="H346" s="79"/>
      <c r="I346" s="79"/>
      <c r="J346" s="73"/>
      <c r="K346" s="90" t="str">
        <f t="shared" si="3"/>
        <v xml:space="preserve"> </v>
      </c>
      <c r="L346" s="90" t="str">
        <f t="shared" si="4"/>
        <v xml:space="preserve"> </v>
      </c>
      <c r="M346" s="91" t="str">
        <f t="shared" si="5"/>
        <v xml:space="preserve"> </v>
      </c>
      <c r="N346" s="223"/>
      <c r="O346" s="198"/>
    </row>
    <row r="347" spans="1:15" s="84" customFormat="1" ht="20.100000000000001" customHeight="1" x14ac:dyDescent="0.3">
      <c r="A347" s="82"/>
      <c r="B347" s="20"/>
      <c r="C347" s="261"/>
      <c r="D347" s="80"/>
      <c r="E347" s="81"/>
      <c r="F347" s="79"/>
      <c r="G347" s="79"/>
      <c r="H347" s="79"/>
      <c r="I347" s="79"/>
      <c r="J347" s="73"/>
      <c r="K347" s="90" t="str">
        <f t="shared" si="3"/>
        <v xml:space="preserve"> </v>
      </c>
      <c r="L347" s="90" t="str">
        <f t="shared" si="4"/>
        <v xml:space="preserve"> </v>
      </c>
      <c r="M347" s="91" t="str">
        <f t="shared" si="5"/>
        <v xml:space="preserve"> </v>
      </c>
      <c r="N347" s="223"/>
      <c r="O347" s="198"/>
    </row>
    <row r="348" spans="1:15" s="84" customFormat="1" ht="20.100000000000001" customHeight="1" x14ac:dyDescent="0.3">
      <c r="A348" s="82"/>
      <c r="B348" s="20"/>
      <c r="C348" s="261"/>
      <c r="D348" s="80"/>
      <c r="E348" s="81"/>
      <c r="F348" s="79"/>
      <c r="G348" s="79"/>
      <c r="H348" s="79"/>
      <c r="I348" s="79"/>
      <c r="J348" s="73"/>
      <c r="K348" s="90" t="str">
        <f t="shared" si="3"/>
        <v xml:space="preserve"> </v>
      </c>
      <c r="L348" s="90" t="str">
        <f t="shared" si="4"/>
        <v xml:space="preserve"> </v>
      </c>
      <c r="M348" s="91" t="str">
        <f t="shared" si="5"/>
        <v xml:space="preserve"> </v>
      </c>
      <c r="N348" s="223"/>
      <c r="O348" s="198"/>
    </row>
    <row r="349" spans="1:15" s="84" customFormat="1" ht="20.100000000000001" customHeight="1" x14ac:dyDescent="0.3">
      <c r="A349" s="82"/>
      <c r="B349" s="20"/>
      <c r="C349" s="261"/>
      <c r="D349" s="80"/>
      <c r="E349" s="81"/>
      <c r="F349" s="79"/>
      <c r="G349" s="79"/>
      <c r="H349" s="79"/>
      <c r="I349" s="79"/>
      <c r="J349" s="73"/>
      <c r="K349" s="90" t="str">
        <f t="shared" si="3"/>
        <v xml:space="preserve"> </v>
      </c>
      <c r="L349" s="90" t="str">
        <f t="shared" si="4"/>
        <v xml:space="preserve"> </v>
      </c>
      <c r="M349" s="91" t="str">
        <f t="shared" si="5"/>
        <v xml:space="preserve"> </v>
      </c>
      <c r="N349" s="223"/>
      <c r="O349" s="198"/>
    </row>
    <row r="350" spans="1:15" s="84" customFormat="1" ht="20.100000000000001" customHeight="1" x14ac:dyDescent="0.3">
      <c r="A350" s="82"/>
      <c r="B350" s="20"/>
      <c r="C350" s="261"/>
      <c r="D350" s="80"/>
      <c r="E350" s="81"/>
      <c r="F350" s="79"/>
      <c r="G350" s="79"/>
      <c r="H350" s="79"/>
      <c r="I350" s="79"/>
      <c r="J350" s="73"/>
      <c r="K350" s="90" t="str">
        <f t="shared" si="3"/>
        <v xml:space="preserve"> </v>
      </c>
      <c r="L350" s="90" t="str">
        <f t="shared" si="4"/>
        <v xml:space="preserve"> </v>
      </c>
      <c r="M350" s="91" t="str">
        <f t="shared" si="5"/>
        <v xml:space="preserve"> </v>
      </c>
      <c r="N350" s="223"/>
      <c r="O350" s="198"/>
    </row>
    <row r="351" spans="1:15" s="84" customFormat="1" ht="20.100000000000001" customHeight="1" x14ac:dyDescent="0.3">
      <c r="A351" s="82"/>
      <c r="B351" s="20"/>
      <c r="C351" s="261"/>
      <c r="D351" s="80"/>
      <c r="E351" s="81"/>
      <c r="F351" s="79"/>
      <c r="G351" s="79"/>
      <c r="H351" s="79"/>
      <c r="I351" s="79"/>
      <c r="J351" s="73"/>
      <c r="K351" s="90" t="str">
        <f t="shared" si="3"/>
        <v xml:space="preserve"> </v>
      </c>
      <c r="L351" s="90" t="str">
        <f t="shared" si="4"/>
        <v xml:space="preserve"> </v>
      </c>
      <c r="M351" s="91" t="str">
        <f t="shared" si="5"/>
        <v xml:space="preserve"> </v>
      </c>
      <c r="N351" s="223"/>
      <c r="O351" s="198"/>
    </row>
    <row r="352" spans="1:15" s="84" customFormat="1" ht="20.100000000000001" customHeight="1" x14ac:dyDescent="0.3">
      <c r="A352" s="82"/>
      <c r="B352" s="20"/>
      <c r="C352" s="261"/>
      <c r="D352" s="80"/>
      <c r="E352" s="81"/>
      <c r="F352" s="79"/>
      <c r="G352" s="79"/>
      <c r="H352" s="79"/>
      <c r="I352" s="79"/>
      <c r="J352" s="73"/>
      <c r="K352" s="90" t="str">
        <f t="shared" si="3"/>
        <v xml:space="preserve"> </v>
      </c>
      <c r="L352" s="90" t="str">
        <f t="shared" si="4"/>
        <v xml:space="preserve"> </v>
      </c>
      <c r="M352" s="91" t="str">
        <f t="shared" si="5"/>
        <v xml:space="preserve"> </v>
      </c>
      <c r="N352" s="223"/>
      <c r="O352" s="198"/>
    </row>
    <row r="353" spans="1:15" s="84" customFormat="1" ht="20.100000000000001" customHeight="1" x14ac:dyDescent="0.3">
      <c r="A353" s="82"/>
      <c r="B353" s="20"/>
      <c r="C353" s="261"/>
      <c r="D353" s="80"/>
      <c r="E353" s="81"/>
      <c r="F353" s="79"/>
      <c r="G353" s="79"/>
      <c r="H353" s="79"/>
      <c r="I353" s="79"/>
      <c r="J353" s="73"/>
      <c r="K353" s="90" t="str">
        <f t="shared" si="3"/>
        <v xml:space="preserve"> </v>
      </c>
      <c r="L353" s="90" t="str">
        <f t="shared" si="4"/>
        <v xml:space="preserve"> </v>
      </c>
      <c r="M353" s="91" t="str">
        <f t="shared" si="5"/>
        <v xml:space="preserve"> </v>
      </c>
      <c r="N353" s="223"/>
      <c r="O353" s="198"/>
    </row>
    <row r="354" spans="1:15" s="84" customFormat="1" ht="20.100000000000001" customHeight="1" x14ac:dyDescent="0.3">
      <c r="A354" s="82"/>
      <c r="B354" s="20"/>
      <c r="C354" s="261"/>
      <c r="D354" s="80"/>
      <c r="E354" s="81"/>
      <c r="F354" s="79"/>
      <c r="G354" s="79"/>
      <c r="H354" s="79"/>
      <c r="I354" s="79"/>
      <c r="J354" s="73"/>
      <c r="K354" s="90" t="str">
        <f t="shared" si="3"/>
        <v xml:space="preserve"> </v>
      </c>
      <c r="L354" s="90" t="str">
        <f t="shared" si="4"/>
        <v xml:space="preserve"> </v>
      </c>
      <c r="M354" s="91" t="str">
        <f t="shared" si="5"/>
        <v xml:space="preserve"> </v>
      </c>
      <c r="N354" s="223"/>
      <c r="O354" s="198"/>
    </row>
    <row r="355" spans="1:15" s="84" customFormat="1" ht="20.100000000000001" customHeight="1" x14ac:dyDescent="0.3">
      <c r="A355" s="82"/>
      <c r="B355" s="20"/>
      <c r="C355" s="261"/>
      <c r="D355" s="80"/>
      <c r="E355" s="81"/>
      <c r="F355" s="79"/>
      <c r="G355" s="79"/>
      <c r="H355" s="79"/>
      <c r="I355" s="79"/>
      <c r="J355" s="73"/>
      <c r="K355" s="90" t="str">
        <f t="shared" si="3"/>
        <v xml:space="preserve"> </v>
      </c>
      <c r="L355" s="90" t="str">
        <f t="shared" si="4"/>
        <v xml:space="preserve"> </v>
      </c>
      <c r="M355" s="91" t="str">
        <f t="shared" si="5"/>
        <v xml:space="preserve"> </v>
      </c>
      <c r="N355" s="223"/>
      <c r="O355" s="198"/>
    </row>
    <row r="356" spans="1:15" s="84" customFormat="1" ht="20.100000000000001" customHeight="1" x14ac:dyDescent="0.3">
      <c r="A356" s="82"/>
      <c r="B356" s="20"/>
      <c r="C356" s="261"/>
      <c r="D356" s="80"/>
      <c r="E356" s="81"/>
      <c r="F356" s="79"/>
      <c r="G356" s="79"/>
      <c r="H356" s="79"/>
      <c r="I356" s="79"/>
      <c r="J356" s="73"/>
      <c r="K356" s="90" t="str">
        <f t="shared" si="3"/>
        <v xml:space="preserve"> </v>
      </c>
      <c r="L356" s="90" t="str">
        <f t="shared" si="4"/>
        <v xml:space="preserve"> </v>
      </c>
      <c r="M356" s="91" t="str">
        <f t="shared" si="5"/>
        <v xml:space="preserve"> </v>
      </c>
      <c r="N356" s="223"/>
      <c r="O356" s="198"/>
    </row>
    <row r="357" spans="1:15" s="84" customFormat="1" ht="20.100000000000001" customHeight="1" x14ac:dyDescent="0.3">
      <c r="A357" s="82"/>
      <c r="B357" s="20"/>
      <c r="C357" s="261"/>
      <c r="D357" s="80"/>
      <c r="E357" s="81"/>
      <c r="F357" s="79"/>
      <c r="G357" s="79"/>
      <c r="H357" s="79"/>
      <c r="I357" s="79"/>
      <c r="J357" s="73"/>
      <c r="K357" s="90" t="str">
        <f t="shared" si="3"/>
        <v xml:space="preserve"> </v>
      </c>
      <c r="L357" s="90" t="str">
        <f t="shared" si="4"/>
        <v xml:space="preserve"> </v>
      </c>
      <c r="M357" s="91" t="str">
        <f t="shared" si="5"/>
        <v xml:space="preserve"> </v>
      </c>
      <c r="N357" s="223"/>
      <c r="O357" s="198"/>
    </row>
    <row r="358" spans="1:15" s="84" customFormat="1" ht="20.100000000000001" customHeight="1" x14ac:dyDescent="0.3">
      <c r="A358" s="82"/>
      <c r="B358" s="20"/>
      <c r="C358" s="261"/>
      <c r="D358" s="80"/>
      <c r="E358" s="81"/>
      <c r="F358" s="79"/>
      <c r="G358" s="79"/>
      <c r="H358" s="79"/>
      <c r="I358" s="79"/>
      <c r="J358" s="73"/>
      <c r="K358" s="90" t="str">
        <f t="shared" si="3"/>
        <v xml:space="preserve"> </v>
      </c>
      <c r="L358" s="90" t="str">
        <f t="shared" si="4"/>
        <v xml:space="preserve"> </v>
      </c>
      <c r="M358" s="91" t="str">
        <f t="shared" si="5"/>
        <v xml:space="preserve"> </v>
      </c>
      <c r="N358" s="223"/>
      <c r="O358" s="198"/>
    </row>
    <row r="359" spans="1:15" s="84" customFormat="1" ht="20.100000000000001" customHeight="1" x14ac:dyDescent="0.3">
      <c r="A359" s="82"/>
      <c r="B359" s="20"/>
      <c r="C359" s="261"/>
      <c r="D359" s="80"/>
      <c r="E359" s="81"/>
      <c r="F359" s="79"/>
      <c r="G359" s="79"/>
      <c r="H359" s="79"/>
      <c r="I359" s="79"/>
      <c r="J359" s="73"/>
      <c r="K359" s="90" t="str">
        <f t="shared" si="3"/>
        <v xml:space="preserve"> </v>
      </c>
      <c r="L359" s="90" t="str">
        <f t="shared" si="4"/>
        <v xml:space="preserve"> </v>
      </c>
      <c r="M359" s="91" t="str">
        <f t="shared" si="5"/>
        <v xml:space="preserve"> </v>
      </c>
      <c r="N359" s="223"/>
      <c r="O359" s="198"/>
    </row>
    <row r="360" spans="1:15" s="84" customFormat="1" ht="20.100000000000001" customHeight="1" x14ac:dyDescent="0.3">
      <c r="A360" s="82"/>
      <c r="B360" s="20"/>
      <c r="C360" s="261"/>
      <c r="D360" s="80"/>
      <c r="E360" s="81"/>
      <c r="F360" s="79"/>
      <c r="G360" s="79"/>
      <c r="H360" s="79"/>
      <c r="I360" s="79"/>
      <c r="J360" s="73"/>
      <c r="K360" s="90" t="str">
        <f t="shared" si="3"/>
        <v xml:space="preserve"> </v>
      </c>
      <c r="L360" s="90" t="str">
        <f t="shared" si="4"/>
        <v xml:space="preserve"> </v>
      </c>
      <c r="M360" s="91" t="str">
        <f t="shared" si="5"/>
        <v xml:space="preserve"> </v>
      </c>
      <c r="N360" s="223"/>
      <c r="O360" s="198"/>
    </row>
    <row r="361" spans="1:15" s="84" customFormat="1" ht="20.100000000000001" customHeight="1" x14ac:dyDescent="0.3">
      <c r="A361" s="82"/>
      <c r="B361" s="20"/>
      <c r="C361" s="261"/>
      <c r="D361" s="80"/>
      <c r="E361" s="81"/>
      <c r="F361" s="79"/>
      <c r="G361" s="79"/>
      <c r="H361" s="79"/>
      <c r="I361" s="79"/>
      <c r="J361" s="73"/>
      <c r="K361" s="90" t="str">
        <f t="shared" si="3"/>
        <v xml:space="preserve"> </v>
      </c>
      <c r="L361" s="90" t="str">
        <f t="shared" si="4"/>
        <v xml:space="preserve"> </v>
      </c>
      <c r="M361" s="91" t="str">
        <f t="shared" si="5"/>
        <v xml:space="preserve"> </v>
      </c>
      <c r="N361" s="223"/>
      <c r="O361" s="198"/>
    </row>
    <row r="362" spans="1:15" s="84" customFormat="1" ht="20.100000000000001" customHeight="1" x14ac:dyDescent="0.3">
      <c r="A362" s="82"/>
      <c r="B362" s="20"/>
      <c r="C362" s="261"/>
      <c r="D362" s="80"/>
      <c r="E362" s="81"/>
      <c r="F362" s="79"/>
      <c r="G362" s="79"/>
      <c r="H362" s="79"/>
      <c r="I362" s="79"/>
      <c r="J362" s="73"/>
      <c r="K362" s="90" t="str">
        <f t="shared" si="3"/>
        <v xml:space="preserve"> </v>
      </c>
      <c r="L362" s="90" t="str">
        <f t="shared" si="4"/>
        <v xml:space="preserve"> </v>
      </c>
      <c r="M362" s="91" t="str">
        <f t="shared" si="5"/>
        <v xml:space="preserve"> </v>
      </c>
      <c r="N362" s="223"/>
      <c r="O362" s="198"/>
    </row>
    <row r="363" spans="1:15" s="84" customFormat="1" ht="20.100000000000001" customHeight="1" x14ac:dyDescent="0.3">
      <c r="A363" s="82"/>
      <c r="B363" s="20"/>
      <c r="C363" s="261"/>
      <c r="D363" s="80"/>
      <c r="E363" s="81"/>
      <c r="F363" s="79"/>
      <c r="G363" s="79"/>
      <c r="H363" s="79"/>
      <c r="I363" s="79"/>
      <c r="J363" s="73"/>
      <c r="K363" s="90" t="str">
        <f t="shared" si="3"/>
        <v xml:space="preserve"> </v>
      </c>
      <c r="L363" s="90" t="str">
        <f t="shared" si="4"/>
        <v xml:space="preserve"> </v>
      </c>
      <c r="M363" s="91" t="str">
        <f t="shared" si="5"/>
        <v xml:space="preserve"> </v>
      </c>
      <c r="N363" s="223"/>
      <c r="O363" s="198"/>
    </row>
    <row r="364" spans="1:15" s="84" customFormat="1" ht="20.100000000000001" customHeight="1" x14ac:dyDescent="0.3">
      <c r="A364" s="82"/>
      <c r="B364" s="20"/>
      <c r="C364" s="261"/>
      <c r="D364" s="80"/>
      <c r="E364" s="81"/>
      <c r="F364" s="79"/>
      <c r="G364" s="79"/>
      <c r="H364" s="79"/>
      <c r="I364" s="79"/>
      <c r="J364" s="73"/>
      <c r="K364" s="90" t="str">
        <f t="shared" si="3"/>
        <v xml:space="preserve"> </v>
      </c>
      <c r="L364" s="90" t="str">
        <f t="shared" si="4"/>
        <v xml:space="preserve"> </v>
      </c>
      <c r="M364" s="91" t="str">
        <f t="shared" si="5"/>
        <v xml:space="preserve"> </v>
      </c>
      <c r="N364" s="223"/>
      <c r="O364" s="198"/>
    </row>
    <row r="365" spans="1:15" s="84" customFormat="1" ht="20.100000000000001" customHeight="1" x14ac:dyDescent="0.3">
      <c r="A365" s="82"/>
      <c r="B365" s="20"/>
      <c r="C365" s="261"/>
      <c r="D365" s="80"/>
      <c r="E365" s="81"/>
      <c r="F365" s="79"/>
      <c r="G365" s="79"/>
      <c r="H365" s="79"/>
      <c r="I365" s="79"/>
      <c r="J365" s="73"/>
      <c r="K365" s="90" t="str">
        <f t="shared" si="3"/>
        <v xml:space="preserve"> </v>
      </c>
      <c r="L365" s="90" t="str">
        <f t="shared" si="4"/>
        <v xml:space="preserve"> </v>
      </c>
      <c r="M365" s="91" t="str">
        <f t="shared" si="5"/>
        <v xml:space="preserve"> </v>
      </c>
      <c r="N365" s="223"/>
      <c r="O365" s="198"/>
    </row>
    <row r="366" spans="1:15" s="84" customFormat="1" ht="20.100000000000001" customHeight="1" x14ac:dyDescent="0.3">
      <c r="A366" s="82"/>
      <c r="B366" s="20"/>
      <c r="C366" s="261"/>
      <c r="D366" s="80"/>
      <c r="E366" s="81"/>
      <c r="F366" s="79"/>
      <c r="G366" s="79"/>
      <c r="H366" s="79"/>
      <c r="I366" s="79"/>
      <c r="J366" s="73"/>
      <c r="K366" s="90" t="str">
        <f t="shared" si="3"/>
        <v xml:space="preserve"> </v>
      </c>
      <c r="L366" s="90" t="str">
        <f t="shared" si="4"/>
        <v xml:space="preserve"> </v>
      </c>
      <c r="M366" s="91" t="str">
        <f t="shared" si="5"/>
        <v xml:space="preserve"> </v>
      </c>
      <c r="N366" s="223"/>
      <c r="O366" s="198"/>
    </row>
    <row r="367" spans="1:15" s="84" customFormat="1" ht="20.100000000000001" customHeight="1" x14ac:dyDescent="0.3">
      <c r="A367" s="82"/>
      <c r="B367" s="20"/>
      <c r="C367" s="261"/>
      <c r="D367" s="80"/>
      <c r="E367" s="81"/>
      <c r="F367" s="79"/>
      <c r="G367" s="79"/>
      <c r="H367" s="79"/>
      <c r="I367" s="79"/>
      <c r="J367" s="73"/>
      <c r="K367" s="90" t="str">
        <f t="shared" si="3"/>
        <v xml:space="preserve"> </v>
      </c>
      <c r="L367" s="90" t="str">
        <f t="shared" si="4"/>
        <v xml:space="preserve"> </v>
      </c>
      <c r="M367" s="91" t="str">
        <f t="shared" si="5"/>
        <v xml:space="preserve"> </v>
      </c>
      <c r="N367" s="223"/>
      <c r="O367" s="198"/>
    </row>
    <row r="368" spans="1:15" s="84" customFormat="1" ht="20.100000000000001" customHeight="1" x14ac:dyDescent="0.3">
      <c r="A368" s="82"/>
      <c r="B368" s="20"/>
      <c r="C368" s="261"/>
      <c r="D368" s="80"/>
      <c r="E368" s="81"/>
      <c r="F368" s="79"/>
      <c r="G368" s="79"/>
      <c r="H368" s="79"/>
      <c r="I368" s="79"/>
      <c r="J368" s="73"/>
      <c r="K368" s="90" t="str">
        <f t="shared" si="3"/>
        <v xml:space="preserve"> </v>
      </c>
      <c r="L368" s="90" t="str">
        <f t="shared" si="4"/>
        <v xml:space="preserve"> </v>
      </c>
      <c r="M368" s="91" t="str">
        <f t="shared" si="5"/>
        <v xml:space="preserve"> </v>
      </c>
      <c r="N368" s="223"/>
      <c r="O368" s="198"/>
    </row>
    <row r="369" spans="1:15" s="84" customFormat="1" ht="20.100000000000001" customHeight="1" x14ac:dyDescent="0.3">
      <c r="A369" s="82"/>
      <c r="B369" s="20"/>
      <c r="C369" s="261"/>
      <c r="D369" s="80"/>
      <c r="E369" s="81"/>
      <c r="F369" s="79"/>
      <c r="G369" s="79"/>
      <c r="H369" s="79"/>
      <c r="I369" s="79"/>
      <c r="J369" s="73"/>
      <c r="K369" s="90" t="str">
        <f t="shared" si="3"/>
        <v xml:space="preserve"> </v>
      </c>
      <c r="L369" s="90" t="str">
        <f t="shared" si="4"/>
        <v xml:space="preserve"> </v>
      </c>
      <c r="M369" s="91" t="str">
        <f t="shared" si="5"/>
        <v xml:space="preserve"> </v>
      </c>
      <c r="N369" s="223"/>
      <c r="O369" s="198"/>
    </row>
    <row r="370" spans="1:15" s="84" customFormat="1" ht="20.100000000000001" customHeight="1" x14ac:dyDescent="0.3">
      <c r="A370" s="82"/>
      <c r="B370" s="20"/>
      <c r="C370" s="261"/>
      <c r="D370" s="80"/>
      <c r="E370" s="81"/>
      <c r="F370" s="79"/>
      <c r="G370" s="79"/>
      <c r="H370" s="79"/>
      <c r="I370" s="79"/>
      <c r="J370" s="73"/>
      <c r="K370" s="90" t="str">
        <f t="shared" si="3"/>
        <v xml:space="preserve"> </v>
      </c>
      <c r="L370" s="90" t="str">
        <f t="shared" si="4"/>
        <v xml:space="preserve"> </v>
      </c>
      <c r="M370" s="91" t="str">
        <f t="shared" si="5"/>
        <v xml:space="preserve"> </v>
      </c>
      <c r="N370" s="223"/>
      <c r="O370" s="198"/>
    </row>
    <row r="371" spans="1:15" s="84" customFormat="1" ht="20.100000000000001" customHeight="1" x14ac:dyDescent="0.3">
      <c r="A371" s="82"/>
      <c r="B371" s="20"/>
      <c r="C371" s="261"/>
      <c r="D371" s="80"/>
      <c r="E371" s="81"/>
      <c r="F371" s="79"/>
      <c r="G371" s="79"/>
      <c r="H371" s="79"/>
      <c r="I371" s="79"/>
      <c r="J371" s="73"/>
      <c r="K371" s="90" t="str">
        <f t="shared" si="3"/>
        <v xml:space="preserve"> </v>
      </c>
      <c r="L371" s="90" t="str">
        <f t="shared" si="4"/>
        <v xml:space="preserve"> </v>
      </c>
      <c r="M371" s="91" t="str">
        <f t="shared" si="5"/>
        <v xml:space="preserve"> </v>
      </c>
      <c r="N371" s="223"/>
      <c r="O371" s="198"/>
    </row>
    <row r="372" spans="1:15" s="84" customFormat="1" ht="20.100000000000001" customHeight="1" x14ac:dyDescent="0.3">
      <c r="A372" s="82"/>
      <c r="B372" s="20"/>
      <c r="C372" s="261"/>
      <c r="D372" s="80"/>
      <c r="E372" s="81"/>
      <c r="F372" s="79"/>
      <c r="G372" s="79"/>
      <c r="H372" s="79"/>
      <c r="I372" s="79"/>
      <c r="J372" s="73"/>
      <c r="K372" s="90" t="str">
        <f t="shared" si="3"/>
        <v xml:space="preserve"> </v>
      </c>
      <c r="L372" s="90" t="str">
        <f t="shared" si="4"/>
        <v xml:space="preserve"> </v>
      </c>
      <c r="M372" s="91" t="str">
        <f t="shared" si="5"/>
        <v xml:space="preserve"> </v>
      </c>
      <c r="N372" s="223"/>
      <c r="O372" s="198"/>
    </row>
    <row r="373" spans="1:15" s="84" customFormat="1" ht="20.100000000000001" customHeight="1" x14ac:dyDescent="0.3">
      <c r="A373" s="82"/>
      <c r="B373" s="20"/>
      <c r="C373" s="261"/>
      <c r="D373" s="80"/>
      <c r="E373" s="81"/>
      <c r="F373" s="79"/>
      <c r="G373" s="79"/>
      <c r="H373" s="79"/>
      <c r="I373" s="79"/>
      <c r="J373" s="73"/>
      <c r="K373" s="90" t="str">
        <f t="shared" si="3"/>
        <v xml:space="preserve"> </v>
      </c>
      <c r="L373" s="90" t="str">
        <f t="shared" si="4"/>
        <v xml:space="preserve"> </v>
      </c>
      <c r="M373" s="91" t="str">
        <f t="shared" si="5"/>
        <v xml:space="preserve"> </v>
      </c>
      <c r="N373" s="223"/>
      <c r="O373" s="198"/>
    </row>
    <row r="374" spans="1:15" s="84" customFormat="1" ht="20.100000000000001" customHeight="1" x14ac:dyDescent="0.3">
      <c r="A374" s="82"/>
      <c r="B374" s="20"/>
      <c r="C374" s="261"/>
      <c r="D374" s="80"/>
      <c r="E374" s="81"/>
      <c r="F374" s="79"/>
      <c r="G374" s="79"/>
      <c r="H374" s="79"/>
      <c r="I374" s="79"/>
      <c r="J374" s="73"/>
      <c r="K374" s="90" t="str">
        <f t="shared" si="3"/>
        <v xml:space="preserve"> </v>
      </c>
      <c r="L374" s="90" t="str">
        <f t="shared" si="4"/>
        <v xml:space="preserve"> </v>
      </c>
      <c r="M374" s="91" t="str">
        <f t="shared" si="5"/>
        <v xml:space="preserve"> </v>
      </c>
      <c r="N374" s="223"/>
      <c r="O374" s="198"/>
    </row>
    <row r="375" spans="1:15" s="84" customFormat="1" ht="20.100000000000001" customHeight="1" x14ac:dyDescent="0.3">
      <c r="A375" s="82"/>
      <c r="B375" s="20"/>
      <c r="C375" s="261"/>
      <c r="D375" s="80"/>
      <c r="E375" s="81"/>
      <c r="F375" s="79"/>
      <c r="G375" s="79"/>
      <c r="H375" s="79"/>
      <c r="I375" s="79"/>
      <c r="J375" s="73"/>
      <c r="K375" s="90" t="str">
        <f t="shared" si="3"/>
        <v xml:space="preserve"> </v>
      </c>
      <c r="L375" s="90" t="str">
        <f t="shared" si="4"/>
        <v xml:space="preserve"> </v>
      </c>
      <c r="M375" s="91" t="str">
        <f t="shared" si="5"/>
        <v xml:space="preserve"> </v>
      </c>
      <c r="N375" s="223"/>
      <c r="O375" s="198"/>
    </row>
    <row r="376" spans="1:15" s="84" customFormat="1" ht="20.100000000000001" customHeight="1" x14ac:dyDescent="0.3">
      <c r="A376" s="82"/>
      <c r="B376" s="20"/>
      <c r="C376" s="261"/>
      <c r="D376" s="80"/>
      <c r="E376" s="81"/>
      <c r="F376" s="79"/>
      <c r="G376" s="79"/>
      <c r="H376" s="79"/>
      <c r="I376" s="79"/>
      <c r="J376" s="73"/>
      <c r="K376" s="90" t="str">
        <f t="shared" si="3"/>
        <v xml:space="preserve"> </v>
      </c>
      <c r="L376" s="90" t="str">
        <f t="shared" si="4"/>
        <v xml:space="preserve"> </v>
      </c>
      <c r="M376" s="91" t="str">
        <f t="shared" si="5"/>
        <v xml:space="preserve"> </v>
      </c>
      <c r="N376" s="223"/>
      <c r="O376" s="198"/>
    </row>
    <row r="377" spans="1:15" s="84" customFormat="1" ht="20.100000000000001" customHeight="1" x14ac:dyDescent="0.3">
      <c r="A377" s="82"/>
      <c r="B377" s="20"/>
      <c r="C377" s="261"/>
      <c r="D377" s="80"/>
      <c r="E377" s="81"/>
      <c r="F377" s="79"/>
      <c r="G377" s="79"/>
      <c r="H377" s="79"/>
      <c r="I377" s="79"/>
      <c r="J377" s="73"/>
      <c r="K377" s="90" t="str">
        <f t="shared" si="3"/>
        <v xml:space="preserve"> </v>
      </c>
      <c r="L377" s="90" t="str">
        <f t="shared" si="4"/>
        <v xml:space="preserve"> </v>
      </c>
      <c r="M377" s="91" t="str">
        <f t="shared" si="5"/>
        <v xml:space="preserve"> </v>
      </c>
      <c r="N377" s="223"/>
      <c r="O377" s="198"/>
    </row>
    <row r="378" spans="1:15" s="84" customFormat="1" ht="20.100000000000001" customHeight="1" x14ac:dyDescent="0.3">
      <c r="A378" s="82"/>
      <c r="B378" s="20"/>
      <c r="C378" s="261"/>
      <c r="D378" s="80"/>
      <c r="E378" s="81"/>
      <c r="F378" s="79"/>
      <c r="G378" s="79"/>
      <c r="H378" s="79"/>
      <c r="I378" s="79"/>
      <c r="J378" s="73"/>
      <c r="K378" s="90" t="str">
        <f t="shared" si="3"/>
        <v xml:space="preserve"> </v>
      </c>
      <c r="L378" s="90" t="str">
        <f t="shared" si="4"/>
        <v xml:space="preserve"> </v>
      </c>
      <c r="M378" s="91" t="str">
        <f t="shared" si="5"/>
        <v xml:space="preserve"> </v>
      </c>
      <c r="N378" s="223"/>
      <c r="O378" s="198"/>
    </row>
    <row r="379" spans="1:15" s="84" customFormat="1" ht="20.100000000000001" customHeight="1" x14ac:dyDescent="0.3">
      <c r="A379" s="82"/>
      <c r="B379" s="20"/>
      <c r="C379" s="261"/>
      <c r="D379" s="80"/>
      <c r="E379" s="81"/>
      <c r="F379" s="79"/>
      <c r="G379" s="79"/>
      <c r="H379" s="79"/>
      <c r="I379" s="79"/>
      <c r="J379" s="73"/>
      <c r="K379" s="90" t="str">
        <f t="shared" si="3"/>
        <v xml:space="preserve"> </v>
      </c>
      <c r="L379" s="90" t="str">
        <f t="shared" si="4"/>
        <v xml:space="preserve"> </v>
      </c>
      <c r="M379" s="91" t="str">
        <f t="shared" si="5"/>
        <v xml:space="preserve"> </v>
      </c>
      <c r="N379" s="223"/>
      <c r="O379" s="198"/>
    </row>
    <row r="380" spans="1:15" s="84" customFormat="1" ht="20.100000000000001" customHeight="1" x14ac:dyDescent="0.3">
      <c r="A380" s="82"/>
      <c r="B380" s="20"/>
      <c r="C380" s="261"/>
      <c r="D380" s="80"/>
      <c r="E380" s="81"/>
      <c r="F380" s="79"/>
      <c r="G380" s="79"/>
      <c r="H380" s="79"/>
      <c r="I380" s="79"/>
      <c r="J380" s="73"/>
      <c r="K380" s="90" t="str">
        <f t="shared" si="3"/>
        <v xml:space="preserve"> </v>
      </c>
      <c r="L380" s="90" t="str">
        <f t="shared" si="4"/>
        <v xml:space="preserve"> </v>
      </c>
      <c r="M380" s="91" t="str">
        <f t="shared" si="5"/>
        <v xml:space="preserve"> </v>
      </c>
      <c r="N380" s="223"/>
      <c r="O380" s="198"/>
    </row>
    <row r="381" spans="1:15" s="84" customFormat="1" ht="20.100000000000001" customHeight="1" x14ac:dyDescent="0.3">
      <c r="A381" s="82"/>
      <c r="B381" s="20"/>
      <c r="C381" s="261"/>
      <c r="D381" s="80"/>
      <c r="E381" s="81"/>
      <c r="F381" s="79"/>
      <c r="G381" s="79"/>
      <c r="H381" s="79"/>
      <c r="I381" s="79"/>
      <c r="J381" s="73"/>
      <c r="K381" s="90" t="str">
        <f t="shared" si="3"/>
        <v xml:space="preserve"> </v>
      </c>
      <c r="L381" s="90" t="str">
        <f t="shared" si="4"/>
        <v xml:space="preserve"> </v>
      </c>
      <c r="M381" s="91" t="str">
        <f t="shared" si="5"/>
        <v xml:space="preserve"> </v>
      </c>
      <c r="N381" s="223"/>
      <c r="O381" s="198"/>
    </row>
    <row r="382" spans="1:15" s="84" customFormat="1" ht="20.100000000000001" customHeight="1" x14ac:dyDescent="0.3">
      <c r="A382" s="82"/>
      <c r="B382" s="20"/>
      <c r="C382" s="261"/>
      <c r="D382" s="80"/>
      <c r="E382" s="81"/>
      <c r="F382" s="79"/>
      <c r="G382" s="79"/>
      <c r="H382" s="79"/>
      <c r="I382" s="79"/>
      <c r="J382" s="73"/>
      <c r="K382" s="90" t="str">
        <f t="shared" si="3"/>
        <v xml:space="preserve"> </v>
      </c>
      <c r="L382" s="90" t="str">
        <f t="shared" si="4"/>
        <v xml:space="preserve"> </v>
      </c>
      <c r="M382" s="91" t="str">
        <f t="shared" si="5"/>
        <v xml:space="preserve"> </v>
      </c>
      <c r="N382" s="223"/>
      <c r="O382" s="198"/>
    </row>
    <row r="383" spans="1:15" s="84" customFormat="1" ht="20.100000000000001" customHeight="1" x14ac:dyDescent="0.3">
      <c r="A383" s="82"/>
      <c r="B383" s="20"/>
      <c r="C383" s="261"/>
      <c r="D383" s="80"/>
      <c r="E383" s="81"/>
      <c r="F383" s="79"/>
      <c r="G383" s="79"/>
      <c r="H383" s="79"/>
      <c r="I383" s="79"/>
      <c r="J383" s="73"/>
      <c r="K383" s="90" t="str">
        <f t="shared" si="3"/>
        <v xml:space="preserve"> </v>
      </c>
      <c r="L383" s="90" t="str">
        <f t="shared" si="4"/>
        <v xml:space="preserve"> </v>
      </c>
      <c r="M383" s="91" t="str">
        <f t="shared" si="5"/>
        <v xml:space="preserve"> </v>
      </c>
      <c r="N383" s="223"/>
      <c r="O383" s="198"/>
    </row>
    <row r="384" spans="1:15" s="84" customFormat="1" ht="20.100000000000001" customHeight="1" x14ac:dyDescent="0.3">
      <c r="A384" s="82"/>
      <c r="B384" s="20"/>
      <c r="C384" s="261"/>
      <c r="D384" s="80"/>
      <c r="E384" s="81"/>
      <c r="F384" s="79"/>
      <c r="G384" s="79"/>
      <c r="H384" s="79"/>
      <c r="I384" s="79"/>
      <c r="J384" s="73"/>
      <c r="K384" s="90" t="str">
        <f t="shared" si="3"/>
        <v xml:space="preserve"> </v>
      </c>
      <c r="L384" s="90" t="str">
        <f t="shared" si="4"/>
        <v xml:space="preserve"> </v>
      </c>
      <c r="M384" s="91" t="str">
        <f t="shared" si="5"/>
        <v xml:space="preserve"> </v>
      </c>
      <c r="N384" s="223"/>
      <c r="O384" s="198"/>
    </row>
    <row r="385" spans="1:15" s="84" customFormat="1" ht="20.100000000000001" customHeight="1" x14ac:dyDescent="0.3">
      <c r="A385" s="82"/>
      <c r="B385" s="20"/>
      <c r="C385" s="261"/>
      <c r="D385" s="80"/>
      <c r="E385" s="81"/>
      <c r="F385" s="79"/>
      <c r="G385" s="79"/>
      <c r="H385" s="79"/>
      <c r="I385" s="79"/>
      <c r="J385" s="73"/>
      <c r="K385" s="90" t="str">
        <f t="shared" si="3"/>
        <v xml:space="preserve"> </v>
      </c>
      <c r="L385" s="90" t="str">
        <f t="shared" si="4"/>
        <v xml:space="preserve"> </v>
      </c>
      <c r="M385" s="91" t="str">
        <f t="shared" si="5"/>
        <v xml:space="preserve"> </v>
      </c>
      <c r="N385" s="223"/>
      <c r="O385" s="198"/>
    </row>
    <row r="386" spans="1:15" s="84" customFormat="1" ht="20.100000000000001" customHeight="1" x14ac:dyDescent="0.3">
      <c r="A386" s="82"/>
      <c r="B386" s="20"/>
      <c r="C386" s="261"/>
      <c r="D386" s="80"/>
      <c r="E386" s="81"/>
      <c r="F386" s="79"/>
      <c r="G386" s="79"/>
      <c r="H386" s="79"/>
      <c r="I386" s="79"/>
      <c r="J386" s="73"/>
      <c r="K386" s="90" t="str">
        <f t="shared" si="3"/>
        <v xml:space="preserve"> </v>
      </c>
      <c r="L386" s="90" t="str">
        <f t="shared" si="4"/>
        <v xml:space="preserve"> </v>
      </c>
      <c r="M386" s="91" t="str">
        <f t="shared" si="5"/>
        <v xml:space="preserve"> </v>
      </c>
      <c r="N386" s="223"/>
      <c r="O386" s="198"/>
    </row>
    <row r="387" spans="1:15" s="84" customFormat="1" ht="20.100000000000001" customHeight="1" x14ac:dyDescent="0.3">
      <c r="A387" s="82"/>
      <c r="B387" s="20"/>
      <c r="C387" s="261"/>
      <c r="D387" s="80"/>
      <c r="E387" s="81"/>
      <c r="F387" s="79"/>
      <c r="G387" s="79"/>
      <c r="H387" s="79"/>
      <c r="I387" s="79"/>
      <c r="J387" s="73"/>
      <c r="K387" s="90" t="str">
        <f t="shared" si="3"/>
        <v xml:space="preserve"> </v>
      </c>
      <c r="L387" s="90" t="str">
        <f t="shared" si="4"/>
        <v xml:space="preserve"> </v>
      </c>
      <c r="M387" s="91" t="str">
        <f t="shared" si="5"/>
        <v xml:space="preserve"> </v>
      </c>
      <c r="N387" s="223"/>
      <c r="O387" s="198"/>
    </row>
    <row r="388" spans="1:15" s="84" customFormat="1" ht="20.100000000000001" customHeight="1" x14ac:dyDescent="0.3">
      <c r="A388" s="82"/>
      <c r="B388" s="20"/>
      <c r="C388" s="261"/>
      <c r="D388" s="80"/>
      <c r="E388" s="81"/>
      <c r="F388" s="79"/>
      <c r="G388" s="79"/>
      <c r="H388" s="79"/>
      <c r="I388" s="79"/>
      <c r="J388" s="73"/>
      <c r="K388" s="90" t="str">
        <f t="shared" si="3"/>
        <v xml:space="preserve"> </v>
      </c>
      <c r="L388" s="90" t="str">
        <f t="shared" si="4"/>
        <v xml:space="preserve"> </v>
      </c>
      <c r="M388" s="91" t="str">
        <f t="shared" si="5"/>
        <v xml:space="preserve"> </v>
      </c>
      <c r="N388" s="223"/>
      <c r="O388" s="198"/>
    </row>
    <row r="389" spans="1:15" s="84" customFormat="1" ht="20.100000000000001" customHeight="1" x14ac:dyDescent="0.3">
      <c r="A389" s="82"/>
      <c r="B389" s="20"/>
      <c r="C389" s="261"/>
      <c r="D389" s="80"/>
      <c r="E389" s="81"/>
      <c r="F389" s="79"/>
      <c r="G389" s="79"/>
      <c r="H389" s="79"/>
      <c r="I389" s="79"/>
      <c r="J389" s="73"/>
      <c r="K389" s="90" t="str">
        <f t="shared" si="3"/>
        <v xml:space="preserve"> </v>
      </c>
      <c r="L389" s="90" t="str">
        <f t="shared" si="4"/>
        <v xml:space="preserve"> </v>
      </c>
      <c r="M389" s="91" t="str">
        <f t="shared" si="5"/>
        <v xml:space="preserve"> </v>
      </c>
      <c r="N389" s="223"/>
      <c r="O389" s="198"/>
    </row>
    <row r="390" spans="1:15" s="84" customFormat="1" ht="20.100000000000001" customHeight="1" x14ac:dyDescent="0.3">
      <c r="A390" s="82"/>
      <c r="B390" s="20"/>
      <c r="C390" s="261"/>
      <c r="D390" s="80"/>
      <c r="E390" s="81"/>
      <c r="F390" s="79"/>
      <c r="G390" s="79"/>
      <c r="H390" s="79"/>
      <c r="I390" s="79"/>
      <c r="J390" s="73"/>
      <c r="K390" s="90" t="str">
        <f t="shared" si="3"/>
        <v xml:space="preserve"> </v>
      </c>
      <c r="L390" s="90" t="str">
        <f t="shared" si="4"/>
        <v xml:space="preserve"> </v>
      </c>
      <c r="M390" s="91" t="str">
        <f t="shared" si="5"/>
        <v xml:space="preserve"> </v>
      </c>
      <c r="N390" s="223"/>
      <c r="O390" s="198"/>
    </row>
    <row r="391" spans="1:15" s="84" customFormat="1" ht="20.100000000000001" customHeight="1" x14ac:dyDescent="0.3">
      <c r="A391" s="82"/>
      <c r="B391" s="20"/>
      <c r="C391" s="261"/>
      <c r="D391" s="80"/>
      <c r="E391" s="81"/>
      <c r="F391" s="79"/>
      <c r="G391" s="79"/>
      <c r="H391" s="79"/>
      <c r="I391" s="79"/>
      <c r="J391" s="73"/>
      <c r="K391" s="90" t="str">
        <f t="shared" si="3"/>
        <v xml:space="preserve"> </v>
      </c>
      <c r="L391" s="90" t="str">
        <f t="shared" si="4"/>
        <v xml:space="preserve"> </v>
      </c>
      <c r="M391" s="91" t="str">
        <f t="shared" si="5"/>
        <v xml:space="preserve"> </v>
      </c>
      <c r="N391" s="223"/>
      <c r="O391" s="198"/>
    </row>
    <row r="392" spans="1:15" s="84" customFormat="1" ht="20.100000000000001" customHeight="1" x14ac:dyDescent="0.3">
      <c r="A392" s="82"/>
      <c r="B392" s="20"/>
      <c r="C392" s="261"/>
      <c r="D392" s="80"/>
      <c r="E392" s="81"/>
      <c r="F392" s="79"/>
      <c r="G392" s="79"/>
      <c r="H392" s="79"/>
      <c r="I392" s="79"/>
      <c r="J392" s="73"/>
      <c r="K392" s="90" t="str">
        <f t="shared" si="3"/>
        <v xml:space="preserve"> </v>
      </c>
      <c r="L392" s="90" t="str">
        <f t="shared" si="4"/>
        <v xml:space="preserve"> </v>
      </c>
      <c r="M392" s="91" t="str">
        <f t="shared" si="5"/>
        <v xml:space="preserve"> </v>
      </c>
      <c r="N392" s="223"/>
      <c r="O392" s="198"/>
    </row>
    <row r="393" spans="1:15" s="84" customFormat="1" ht="20.100000000000001" customHeight="1" x14ac:dyDescent="0.3">
      <c r="A393" s="82"/>
      <c r="B393" s="20"/>
      <c r="C393" s="261"/>
      <c r="D393" s="80"/>
      <c r="E393" s="81"/>
      <c r="F393" s="79"/>
      <c r="G393" s="79"/>
      <c r="H393" s="79"/>
      <c r="I393" s="79"/>
      <c r="J393" s="73"/>
      <c r="K393" s="90" t="str">
        <f t="shared" si="3"/>
        <v xml:space="preserve"> </v>
      </c>
      <c r="L393" s="90" t="str">
        <f t="shared" si="4"/>
        <v xml:space="preserve"> </v>
      </c>
      <c r="M393" s="91" t="str">
        <f t="shared" si="5"/>
        <v xml:space="preserve"> </v>
      </c>
      <c r="N393" s="223"/>
      <c r="O393" s="198"/>
    </row>
    <row r="394" spans="1:15" s="84" customFormat="1" ht="20.100000000000001" customHeight="1" x14ac:dyDescent="0.3">
      <c r="A394" s="82"/>
      <c r="B394" s="20"/>
      <c r="C394" s="261"/>
      <c r="D394" s="80"/>
      <c r="E394" s="81"/>
      <c r="F394" s="79"/>
      <c r="G394" s="79"/>
      <c r="H394" s="79"/>
      <c r="I394" s="79"/>
      <c r="J394" s="73"/>
      <c r="K394" s="90" t="str">
        <f t="shared" si="3"/>
        <v xml:space="preserve"> </v>
      </c>
      <c r="L394" s="90" t="str">
        <f t="shared" si="4"/>
        <v xml:space="preserve"> </v>
      </c>
      <c r="M394" s="91" t="str">
        <f t="shared" si="5"/>
        <v xml:space="preserve"> </v>
      </c>
      <c r="N394" s="223"/>
      <c r="O394" s="198"/>
    </row>
    <row r="395" spans="1:15" s="84" customFormat="1" ht="20.100000000000001" customHeight="1" x14ac:dyDescent="0.3">
      <c r="A395" s="82"/>
      <c r="B395" s="20"/>
      <c r="C395" s="261"/>
      <c r="D395" s="80"/>
      <c r="E395" s="81"/>
      <c r="F395" s="79"/>
      <c r="G395" s="79"/>
      <c r="H395" s="79"/>
      <c r="I395" s="79"/>
      <c r="J395" s="73"/>
      <c r="K395" s="90" t="str">
        <f t="shared" si="3"/>
        <v xml:space="preserve"> </v>
      </c>
      <c r="L395" s="90" t="str">
        <f t="shared" si="4"/>
        <v xml:space="preserve"> </v>
      </c>
      <c r="M395" s="91" t="str">
        <f t="shared" si="5"/>
        <v xml:space="preserve"> </v>
      </c>
      <c r="N395" s="223"/>
      <c r="O395" s="198"/>
    </row>
    <row r="396" spans="1:15" s="84" customFormat="1" ht="20.100000000000001" customHeight="1" x14ac:dyDescent="0.3">
      <c r="A396" s="82"/>
      <c r="B396" s="20"/>
      <c r="C396" s="261"/>
      <c r="D396" s="80"/>
      <c r="E396" s="81"/>
      <c r="F396" s="79"/>
      <c r="G396" s="79"/>
      <c r="H396" s="79"/>
      <c r="I396" s="79"/>
      <c r="J396" s="73"/>
      <c r="K396" s="90" t="str">
        <f t="shared" si="3"/>
        <v xml:space="preserve"> </v>
      </c>
      <c r="L396" s="90" t="str">
        <f t="shared" si="4"/>
        <v xml:space="preserve"> </v>
      </c>
      <c r="M396" s="91" t="str">
        <f t="shared" si="5"/>
        <v xml:space="preserve"> </v>
      </c>
      <c r="N396" s="223"/>
      <c r="O396" s="198"/>
    </row>
    <row r="397" spans="1:15" s="84" customFormat="1" ht="20.100000000000001" customHeight="1" x14ac:dyDescent="0.3">
      <c r="A397" s="82"/>
      <c r="B397" s="20"/>
      <c r="C397" s="261"/>
      <c r="D397" s="80"/>
      <c r="E397" s="81"/>
      <c r="F397" s="79"/>
      <c r="G397" s="79"/>
      <c r="H397" s="79"/>
      <c r="I397" s="79"/>
      <c r="J397" s="73"/>
      <c r="K397" s="90" t="str">
        <f t="shared" si="3"/>
        <v xml:space="preserve"> </v>
      </c>
      <c r="L397" s="90" t="str">
        <f t="shared" si="4"/>
        <v xml:space="preserve"> </v>
      </c>
      <c r="M397" s="91" t="str">
        <f t="shared" si="5"/>
        <v xml:space="preserve"> </v>
      </c>
      <c r="N397" s="223"/>
      <c r="O397" s="198"/>
    </row>
    <row r="398" spans="1:15" s="84" customFormat="1" ht="20.100000000000001" customHeight="1" x14ac:dyDescent="0.3">
      <c r="A398" s="82"/>
      <c r="B398" s="20"/>
      <c r="C398" s="261"/>
      <c r="D398" s="80"/>
      <c r="E398" s="81"/>
      <c r="F398" s="79"/>
      <c r="G398" s="79"/>
      <c r="H398" s="79"/>
      <c r="I398" s="79"/>
      <c r="J398" s="73"/>
      <c r="K398" s="90" t="str">
        <f t="shared" si="3"/>
        <v xml:space="preserve"> </v>
      </c>
      <c r="L398" s="90" t="str">
        <f t="shared" si="4"/>
        <v xml:space="preserve"> </v>
      </c>
      <c r="M398" s="91" t="str">
        <f t="shared" si="5"/>
        <v xml:space="preserve"> </v>
      </c>
      <c r="N398" s="223"/>
      <c r="O398" s="198"/>
    </row>
    <row r="399" spans="1:15" s="84" customFormat="1" ht="20.100000000000001" customHeight="1" x14ac:dyDescent="0.3">
      <c r="A399" s="82"/>
      <c r="B399" s="20"/>
      <c r="C399" s="313"/>
      <c r="D399" s="80"/>
      <c r="E399" s="81"/>
      <c r="F399" s="79"/>
      <c r="G399" s="79"/>
      <c r="H399" s="79"/>
      <c r="I399" s="79"/>
      <c r="J399" s="73"/>
      <c r="K399" s="90" t="str">
        <f t="shared" ref="K399:K400" si="6">IF(J399/1024 &gt;1,J399/1024," ")</f>
        <v xml:space="preserve"> </v>
      </c>
      <c r="L399" s="90" t="str">
        <f t="shared" ref="L399:L400" si="7">IF(J399/1048576 &gt;1,J399/1048576," ")</f>
        <v xml:space="preserve"> </v>
      </c>
      <c r="M399" s="91" t="str">
        <f t="shared" ref="M399:M400" si="8">IF(J399&gt;999999999,J399/1073741824," ")</f>
        <v xml:space="preserve"> </v>
      </c>
      <c r="N399" s="223"/>
      <c r="O399" s="198"/>
    </row>
    <row r="400" spans="1:15" s="84" customFormat="1" ht="20.100000000000001" customHeight="1" x14ac:dyDescent="0.3">
      <c r="A400" s="82"/>
      <c r="B400" s="20"/>
      <c r="C400" s="167"/>
      <c r="D400" s="80"/>
      <c r="E400" s="81"/>
      <c r="F400" s="79"/>
      <c r="G400" s="79"/>
      <c r="H400" s="79"/>
      <c r="I400" s="79"/>
      <c r="J400" s="73"/>
      <c r="K400" s="90" t="str">
        <f t="shared" si="6"/>
        <v xml:space="preserve"> </v>
      </c>
      <c r="L400" s="90" t="str">
        <f t="shared" si="7"/>
        <v xml:space="preserve"> </v>
      </c>
      <c r="M400" s="91" t="str">
        <f t="shared" si="8"/>
        <v xml:space="preserve"> </v>
      </c>
      <c r="N400" s="223"/>
      <c r="O400" s="198"/>
    </row>
    <row r="401" spans="1:15" s="84" customFormat="1" ht="20.100000000000001" customHeight="1" x14ac:dyDescent="0.3">
      <c r="A401" s="82"/>
      <c r="B401" s="7"/>
      <c r="C401" s="261"/>
      <c r="D401" s="36"/>
      <c r="E401" s="131"/>
      <c r="F401" s="13"/>
      <c r="G401" s="13"/>
      <c r="H401" s="79"/>
      <c r="I401" s="79"/>
      <c r="J401" s="73"/>
      <c r="K401" s="90"/>
      <c r="L401" s="90"/>
      <c r="M401" s="91"/>
      <c r="N401" s="223"/>
      <c r="O401" s="198"/>
    </row>
    <row r="402" spans="1:15" s="84" customFormat="1" ht="20.100000000000001" customHeight="1" x14ac:dyDescent="0.3">
      <c r="A402" s="82"/>
      <c r="B402" s="20"/>
      <c r="C402" s="177"/>
      <c r="D402" s="36"/>
      <c r="E402" s="49"/>
      <c r="F402" s="13"/>
      <c r="G402" s="13"/>
      <c r="H402" s="9"/>
      <c r="I402" s="9"/>
      <c r="J402" s="45"/>
      <c r="K402" s="90"/>
      <c r="L402" s="90"/>
      <c r="M402" s="91"/>
      <c r="N402" s="194"/>
      <c r="O402" s="197"/>
    </row>
    <row r="403" spans="1:15" s="84" customFormat="1" ht="20.100000000000001" customHeight="1" x14ac:dyDescent="0.3">
      <c r="A403" s="82"/>
      <c r="B403" s="20"/>
      <c r="C403" s="177"/>
      <c r="D403" s="36"/>
      <c r="E403" s="49"/>
      <c r="F403" s="13"/>
      <c r="G403" s="13"/>
      <c r="H403" s="9"/>
      <c r="I403" s="9"/>
      <c r="J403" s="45"/>
      <c r="K403" s="90"/>
      <c r="L403" s="90"/>
      <c r="M403" s="91"/>
      <c r="N403" s="223"/>
      <c r="O403" s="197"/>
    </row>
    <row r="404" spans="1:15" s="84" customFormat="1" ht="20.100000000000001" customHeight="1" x14ac:dyDescent="0.3">
      <c r="A404" s="82"/>
      <c r="B404" s="7"/>
      <c r="C404" s="261"/>
      <c r="D404" s="36"/>
      <c r="E404" s="81"/>
      <c r="F404" s="13"/>
      <c r="G404" s="13"/>
      <c r="H404" s="79"/>
      <c r="I404" s="79"/>
      <c r="J404" s="73"/>
      <c r="K404" s="90"/>
      <c r="L404" s="90"/>
      <c r="M404" s="91"/>
      <c r="N404" s="223"/>
      <c r="O404" s="198"/>
    </row>
    <row r="405" spans="1:15" s="84" customFormat="1" ht="20.100000000000001" customHeight="1" x14ac:dyDescent="0.3">
      <c r="A405" s="82"/>
      <c r="B405" s="12"/>
      <c r="C405" s="261"/>
      <c r="D405" s="36"/>
      <c r="E405" s="81"/>
      <c r="F405" s="13"/>
      <c r="G405" s="13"/>
      <c r="H405" s="79"/>
      <c r="I405" s="79"/>
      <c r="J405" s="73"/>
      <c r="K405" s="90"/>
      <c r="L405" s="90"/>
      <c r="M405" s="91"/>
      <c r="N405" s="223"/>
      <c r="O405" s="198"/>
    </row>
    <row r="406" spans="1:15" s="84" customFormat="1" ht="20.100000000000001" customHeight="1" x14ac:dyDescent="0.3">
      <c r="A406" s="82"/>
      <c r="B406" s="153"/>
      <c r="C406" s="177"/>
      <c r="D406" s="36"/>
      <c r="E406" s="49"/>
      <c r="F406" s="13"/>
      <c r="G406" s="13"/>
      <c r="H406" s="9"/>
      <c r="I406" s="9"/>
      <c r="J406" s="45"/>
      <c r="K406" s="90"/>
      <c r="L406" s="90"/>
      <c r="M406" s="91"/>
      <c r="N406" s="194"/>
      <c r="O406" s="197"/>
    </row>
    <row r="407" spans="1:15" s="84" customFormat="1" ht="20.100000000000001" customHeight="1" x14ac:dyDescent="0.3">
      <c r="A407" s="82"/>
      <c r="B407" s="153"/>
      <c r="C407" s="263"/>
      <c r="D407" s="36"/>
      <c r="E407" s="49"/>
      <c r="F407" s="13"/>
      <c r="G407" s="13"/>
      <c r="H407" s="9"/>
      <c r="I407" s="9"/>
      <c r="J407" s="45"/>
      <c r="K407" s="90"/>
      <c r="L407" s="90"/>
      <c r="M407" s="91"/>
      <c r="N407" s="194"/>
      <c r="O407" s="197"/>
    </row>
    <row r="408" spans="1:15" s="84" customFormat="1" ht="20.100000000000001" customHeight="1" x14ac:dyDescent="0.3">
      <c r="A408" s="82"/>
      <c r="B408" s="20"/>
      <c r="C408" s="261"/>
      <c r="D408" s="36"/>
      <c r="E408" s="81"/>
      <c r="F408" s="13"/>
      <c r="G408" s="13"/>
      <c r="H408" s="79"/>
      <c r="I408" s="79"/>
      <c r="J408" s="73"/>
      <c r="K408" s="90"/>
      <c r="L408" s="90"/>
      <c r="M408" s="91"/>
      <c r="N408" s="223"/>
      <c r="O408" s="198"/>
    </row>
    <row r="409" spans="1:15" s="84" customFormat="1" ht="20.100000000000001" customHeight="1" x14ac:dyDescent="0.3">
      <c r="A409" s="82"/>
      <c r="B409" s="12"/>
      <c r="C409" s="177"/>
      <c r="D409" s="36"/>
      <c r="E409" s="152"/>
      <c r="F409" s="13"/>
      <c r="G409" s="13"/>
      <c r="H409" s="145"/>
      <c r="I409" s="12"/>
      <c r="J409" s="45"/>
      <c r="K409" s="90"/>
      <c r="L409" s="90"/>
      <c r="M409" s="91"/>
      <c r="N409" s="223"/>
      <c r="O409" s="198"/>
    </row>
    <row r="410" spans="1:15" s="84" customFormat="1" ht="20.100000000000001" customHeight="1" x14ac:dyDescent="0.3">
      <c r="A410" s="82"/>
      <c r="B410" s="20"/>
      <c r="C410" s="261"/>
      <c r="D410" s="36"/>
      <c r="E410" s="81"/>
      <c r="F410" s="13"/>
      <c r="G410" s="13"/>
      <c r="H410" s="79"/>
      <c r="I410" s="79"/>
      <c r="J410" s="73"/>
      <c r="K410" s="90"/>
      <c r="L410" s="90"/>
      <c r="M410" s="91"/>
      <c r="N410" s="223"/>
      <c r="O410" s="198"/>
    </row>
    <row r="411" spans="1:15" s="84" customFormat="1" ht="20.100000000000001" customHeight="1" x14ac:dyDescent="0.3">
      <c r="A411" s="82"/>
      <c r="B411" s="20"/>
      <c r="C411" s="177"/>
      <c r="D411" s="36"/>
      <c r="E411" s="49"/>
      <c r="F411" s="13"/>
      <c r="G411" s="13"/>
      <c r="H411" s="9"/>
      <c r="I411" s="9"/>
      <c r="J411" s="45"/>
      <c r="K411" s="90"/>
      <c r="L411" s="90"/>
      <c r="M411" s="91"/>
      <c r="N411" s="223"/>
      <c r="O411" s="198"/>
    </row>
    <row r="412" spans="1:15" s="84" customFormat="1" ht="20.100000000000001" customHeight="1" x14ac:dyDescent="0.3">
      <c r="A412" s="82"/>
      <c r="B412" s="20"/>
      <c r="C412" s="261"/>
      <c r="D412" s="36"/>
      <c r="E412" s="81"/>
      <c r="F412" s="13"/>
      <c r="G412" s="13"/>
      <c r="H412" s="79"/>
      <c r="I412" s="79"/>
      <c r="J412" s="73"/>
      <c r="K412" s="90"/>
      <c r="L412" s="90"/>
      <c r="M412" s="91"/>
      <c r="N412" s="194"/>
      <c r="O412" s="197"/>
    </row>
    <row r="413" spans="1:15" s="84" customFormat="1" ht="20.100000000000001" customHeight="1" x14ac:dyDescent="0.3">
      <c r="A413" s="82"/>
      <c r="B413" s="20"/>
      <c r="C413" s="261"/>
      <c r="D413" s="36"/>
      <c r="E413" s="81"/>
      <c r="F413" s="13"/>
      <c r="G413" s="13"/>
      <c r="H413" s="79"/>
      <c r="I413" s="79"/>
      <c r="J413" s="73"/>
      <c r="K413" s="90"/>
      <c r="L413" s="90"/>
      <c r="M413" s="91"/>
      <c r="N413" s="194"/>
      <c r="O413" s="197"/>
    </row>
    <row r="414" spans="1:15" s="84" customFormat="1" ht="20.100000000000001" customHeight="1" x14ac:dyDescent="0.3">
      <c r="A414" s="82"/>
      <c r="B414" s="20"/>
      <c r="C414" s="263"/>
      <c r="D414" s="36"/>
      <c r="E414" s="81"/>
      <c r="F414" s="13"/>
      <c r="G414" s="13"/>
      <c r="H414" s="79"/>
      <c r="I414" s="79"/>
      <c r="J414" s="73"/>
      <c r="K414" s="90"/>
      <c r="L414" s="90"/>
      <c r="M414" s="91"/>
      <c r="N414" s="194"/>
      <c r="O414" s="197"/>
    </row>
    <row r="415" spans="1:15" s="84" customFormat="1" ht="20.100000000000001" customHeight="1" x14ac:dyDescent="0.3">
      <c r="A415" s="82"/>
      <c r="B415" s="12"/>
      <c r="C415" s="261"/>
      <c r="D415" s="36"/>
      <c r="E415" s="81"/>
      <c r="F415" s="13"/>
      <c r="G415" s="13"/>
      <c r="H415" s="79"/>
      <c r="I415" s="79"/>
      <c r="J415" s="73"/>
      <c r="K415" s="90"/>
      <c r="L415" s="90"/>
      <c r="M415" s="91"/>
      <c r="N415" s="223"/>
      <c r="O415" s="198"/>
    </row>
    <row r="416" spans="1:15" s="84" customFormat="1" ht="20.100000000000001" customHeight="1" x14ac:dyDescent="0.3">
      <c r="A416" s="82"/>
      <c r="B416" s="20"/>
      <c r="C416" s="261"/>
      <c r="D416" s="36"/>
      <c r="E416" s="81"/>
      <c r="F416" s="13"/>
      <c r="G416" s="13"/>
      <c r="H416" s="79"/>
      <c r="I416" s="79"/>
      <c r="J416" s="73"/>
      <c r="K416" s="90"/>
      <c r="L416" s="90"/>
      <c r="M416" s="91"/>
      <c r="N416" s="223"/>
      <c r="O416" s="198"/>
    </row>
    <row r="417" spans="1:15" s="84" customFormat="1" ht="20.100000000000001" customHeight="1" x14ac:dyDescent="0.3">
      <c r="A417" s="82"/>
      <c r="B417" s="12"/>
      <c r="C417" s="261"/>
      <c r="D417" s="36"/>
      <c r="E417" s="131"/>
      <c r="F417" s="13"/>
      <c r="G417" s="13"/>
      <c r="H417" s="133"/>
      <c r="I417" s="74"/>
      <c r="J417" s="73"/>
      <c r="K417" s="90"/>
      <c r="L417" s="90"/>
      <c r="M417" s="91"/>
      <c r="N417" s="223"/>
      <c r="O417" s="198"/>
    </row>
    <row r="418" spans="1:15" s="84" customFormat="1" ht="20.100000000000001" customHeight="1" x14ac:dyDescent="0.3">
      <c r="A418" s="82"/>
      <c r="B418" s="20"/>
      <c r="C418" s="261"/>
      <c r="D418" s="36"/>
      <c r="E418" s="131"/>
      <c r="F418" s="13"/>
      <c r="G418" s="13"/>
      <c r="H418" s="79"/>
      <c r="I418" s="79"/>
      <c r="J418" s="73"/>
      <c r="K418" s="90"/>
      <c r="L418" s="90"/>
      <c r="M418" s="91"/>
      <c r="N418" s="223"/>
      <c r="O418" s="198"/>
    </row>
    <row r="419" spans="1:15" s="84" customFormat="1" ht="20.100000000000001" customHeight="1" x14ac:dyDescent="0.3">
      <c r="A419" s="82"/>
      <c r="B419" s="20"/>
      <c r="C419" s="263"/>
      <c r="D419" s="36"/>
      <c r="E419" s="49"/>
      <c r="F419" s="13"/>
      <c r="G419" s="13"/>
      <c r="H419" s="9"/>
      <c r="I419" s="9"/>
      <c r="J419" s="45"/>
      <c r="K419" s="90"/>
      <c r="L419" s="90"/>
      <c r="M419" s="91"/>
      <c r="N419" s="194"/>
      <c r="O419" s="197"/>
    </row>
    <row r="420" spans="1:15" s="84" customFormat="1" ht="20.100000000000001" customHeight="1" x14ac:dyDescent="0.3">
      <c r="A420" s="82"/>
      <c r="B420" s="20"/>
      <c r="C420" s="263"/>
      <c r="D420" s="36"/>
      <c r="E420" s="49"/>
      <c r="F420" s="13"/>
      <c r="G420" s="13"/>
      <c r="H420" s="9"/>
      <c r="I420" s="9"/>
      <c r="J420" s="45"/>
      <c r="K420" s="90"/>
      <c r="L420" s="90"/>
      <c r="M420" s="91"/>
      <c r="N420" s="194"/>
      <c r="O420" s="197"/>
    </row>
    <row r="421" spans="1:15" s="84" customFormat="1" ht="20.100000000000001" customHeight="1" x14ac:dyDescent="0.3">
      <c r="A421" s="82"/>
      <c r="B421" s="20"/>
      <c r="C421" s="261"/>
      <c r="D421" s="36"/>
      <c r="E421" s="81"/>
      <c r="F421" s="13"/>
      <c r="G421" s="13"/>
      <c r="H421" s="79"/>
      <c r="I421" s="79"/>
      <c r="J421" s="73"/>
      <c r="K421" s="90"/>
      <c r="L421" s="90"/>
      <c r="M421" s="91"/>
      <c r="N421" s="223"/>
      <c r="O421" s="198"/>
    </row>
    <row r="422" spans="1:15" s="84" customFormat="1" ht="20.100000000000001" customHeight="1" x14ac:dyDescent="0.3">
      <c r="A422" s="82"/>
      <c r="B422" s="7"/>
      <c r="C422" s="263"/>
      <c r="D422" s="36"/>
      <c r="E422" s="49"/>
      <c r="F422" s="13"/>
      <c r="G422" s="13"/>
      <c r="H422" s="9"/>
      <c r="I422" s="9"/>
      <c r="J422" s="45"/>
      <c r="K422" s="90"/>
      <c r="L422" s="90"/>
      <c r="M422" s="91"/>
      <c r="N422" s="194"/>
      <c r="O422" s="198"/>
    </row>
    <row r="423" spans="1:15" s="84" customFormat="1" ht="20.100000000000001" customHeight="1" x14ac:dyDescent="0.3">
      <c r="A423" s="82"/>
      <c r="B423" s="7"/>
      <c r="C423" s="263"/>
      <c r="D423" s="36"/>
      <c r="E423" s="49"/>
      <c r="F423" s="13"/>
      <c r="G423" s="13"/>
      <c r="H423" s="9"/>
      <c r="I423" s="9"/>
      <c r="J423" s="45"/>
      <c r="K423" s="90"/>
      <c r="L423" s="90"/>
      <c r="M423" s="91"/>
      <c r="N423" s="194"/>
      <c r="O423" s="197"/>
    </row>
    <row r="424" spans="1:15" s="84" customFormat="1" ht="20.100000000000001" customHeight="1" x14ac:dyDescent="0.3">
      <c r="A424" s="82"/>
      <c r="B424" s="314"/>
      <c r="C424" s="177"/>
      <c r="D424" s="36"/>
      <c r="E424" s="49"/>
      <c r="F424" s="13"/>
      <c r="G424" s="13"/>
      <c r="H424" s="9"/>
      <c r="I424" s="9"/>
      <c r="J424" s="45"/>
      <c r="K424" s="90"/>
      <c r="L424" s="90"/>
      <c r="M424" s="91"/>
      <c r="N424" s="194"/>
      <c r="O424" s="197"/>
    </row>
    <row r="425" spans="1:15" s="84" customFormat="1" ht="20.100000000000001" customHeight="1" x14ac:dyDescent="0.3">
      <c r="A425" s="82"/>
      <c r="B425" s="20"/>
      <c r="C425" s="260"/>
      <c r="D425" s="36"/>
      <c r="E425" s="81"/>
      <c r="F425" s="13"/>
      <c r="G425" s="13"/>
      <c r="H425" s="79"/>
      <c r="I425" s="79"/>
      <c r="J425" s="73"/>
      <c r="K425" s="90"/>
      <c r="L425" s="90"/>
      <c r="M425" s="91"/>
      <c r="N425" s="223"/>
      <c r="O425" s="198"/>
    </row>
    <row r="426" spans="1:15" s="84" customFormat="1" ht="20.100000000000001" customHeight="1" x14ac:dyDescent="0.3">
      <c r="A426" s="82"/>
      <c r="B426" s="12"/>
      <c r="C426" s="261"/>
      <c r="D426" s="36"/>
      <c r="E426" s="131"/>
      <c r="F426" s="13"/>
      <c r="G426" s="13"/>
      <c r="H426" s="133"/>
      <c r="I426" s="74"/>
      <c r="J426" s="73"/>
      <c r="K426" s="90"/>
      <c r="L426" s="90"/>
      <c r="M426" s="91"/>
      <c r="N426" s="194"/>
      <c r="O426" s="197"/>
    </row>
    <row r="427" spans="1:15" s="84" customFormat="1" ht="20.100000000000001" customHeight="1" x14ac:dyDescent="0.3">
      <c r="A427" s="82"/>
      <c r="B427" s="20"/>
      <c r="C427" s="261"/>
      <c r="D427" s="36"/>
      <c r="E427" s="81"/>
      <c r="F427" s="13"/>
      <c r="G427" s="13"/>
      <c r="H427" s="79"/>
      <c r="I427" s="79"/>
      <c r="J427" s="73"/>
      <c r="K427" s="90"/>
      <c r="L427" s="90"/>
      <c r="M427" s="91"/>
      <c r="N427" s="223"/>
      <c r="O427" s="197"/>
    </row>
    <row r="428" spans="1:15" s="84" customFormat="1" ht="20.100000000000001" customHeight="1" x14ac:dyDescent="0.3">
      <c r="A428" s="82"/>
      <c r="B428" s="20"/>
      <c r="C428" s="263"/>
      <c r="D428" s="36"/>
      <c r="E428" s="49"/>
      <c r="F428" s="13"/>
      <c r="G428" s="13"/>
      <c r="H428" s="9"/>
      <c r="I428" s="317"/>
      <c r="J428" s="45"/>
      <c r="K428" s="90"/>
      <c r="L428" s="90"/>
      <c r="M428" s="91"/>
      <c r="N428" s="194"/>
      <c r="O428" s="197"/>
    </row>
    <row r="429" spans="1:15" s="84" customFormat="1" ht="20.100000000000001" customHeight="1" x14ac:dyDescent="0.3">
      <c r="A429" s="82"/>
      <c r="B429" s="12"/>
      <c r="C429" s="261"/>
      <c r="D429" s="36"/>
      <c r="E429" s="131"/>
      <c r="F429" s="13"/>
      <c r="G429" s="13"/>
      <c r="H429" s="79"/>
      <c r="I429" s="74"/>
      <c r="J429" s="73"/>
      <c r="K429" s="90"/>
      <c r="L429" s="90"/>
      <c r="M429" s="91"/>
      <c r="N429" s="223"/>
      <c r="O429" s="197"/>
    </row>
    <row r="430" spans="1:15" s="84" customFormat="1" ht="20.100000000000001" customHeight="1" x14ac:dyDescent="0.3">
      <c r="A430" s="82"/>
      <c r="B430" s="12"/>
      <c r="C430" s="263"/>
      <c r="D430" s="36"/>
      <c r="E430" s="152"/>
      <c r="F430" s="13"/>
      <c r="G430" s="13"/>
      <c r="H430" s="145"/>
      <c r="I430" s="12"/>
      <c r="J430" s="45"/>
      <c r="K430" s="90"/>
      <c r="L430" s="90"/>
      <c r="M430" s="91"/>
      <c r="N430" s="194"/>
      <c r="O430" s="197"/>
    </row>
    <row r="431" spans="1:15" s="84" customFormat="1" ht="20.100000000000001" customHeight="1" x14ac:dyDescent="0.3">
      <c r="A431" s="82"/>
      <c r="B431" s="12"/>
      <c r="C431" s="266"/>
      <c r="D431" s="36"/>
      <c r="E431" s="131"/>
      <c r="F431" s="13"/>
      <c r="G431" s="13"/>
      <c r="H431" s="133"/>
      <c r="I431" s="74"/>
      <c r="J431" s="73"/>
      <c r="K431" s="90"/>
      <c r="L431" s="90"/>
      <c r="M431" s="91"/>
      <c r="N431" s="223"/>
      <c r="O431" s="198"/>
    </row>
    <row r="432" spans="1:15" s="84" customFormat="1" ht="20.100000000000001" customHeight="1" x14ac:dyDescent="0.3">
      <c r="A432" s="82"/>
      <c r="B432" s="12"/>
      <c r="C432" s="177"/>
      <c r="D432" s="36"/>
      <c r="E432" s="152"/>
      <c r="F432" s="13"/>
      <c r="G432" s="13"/>
      <c r="H432" s="145"/>
      <c r="I432" s="12"/>
      <c r="J432" s="45"/>
      <c r="K432" s="90"/>
      <c r="L432" s="90"/>
      <c r="M432" s="91"/>
      <c r="N432" s="194"/>
      <c r="O432" s="197"/>
    </row>
    <row r="433" spans="1:15" s="84" customFormat="1" ht="20.100000000000001" customHeight="1" x14ac:dyDescent="0.3">
      <c r="A433" s="82"/>
      <c r="B433" s="20"/>
      <c r="C433" s="265"/>
      <c r="D433" s="36"/>
      <c r="E433" s="81"/>
      <c r="F433" s="13"/>
      <c r="G433" s="13"/>
      <c r="H433" s="79"/>
      <c r="I433" s="79"/>
      <c r="J433" s="73"/>
      <c r="K433" s="90"/>
      <c r="L433" s="90"/>
      <c r="M433" s="91"/>
      <c r="N433" s="194"/>
      <c r="O433" s="197"/>
    </row>
    <row r="434" spans="1:15" s="84" customFormat="1" ht="20.100000000000001" customHeight="1" x14ac:dyDescent="0.3">
      <c r="A434" s="82"/>
      <c r="B434" s="315"/>
      <c r="C434" s="263"/>
      <c r="D434" s="36"/>
      <c r="E434" s="81"/>
      <c r="F434" s="13"/>
      <c r="G434" s="13"/>
      <c r="H434" s="79"/>
      <c r="I434" s="79"/>
      <c r="J434" s="73"/>
      <c r="K434" s="90"/>
      <c r="L434" s="90"/>
      <c r="M434" s="91"/>
      <c r="N434" s="194"/>
      <c r="O434" s="198"/>
    </row>
    <row r="435" spans="1:15" s="84" customFormat="1" ht="20.100000000000001" customHeight="1" x14ac:dyDescent="0.3">
      <c r="A435" s="82"/>
      <c r="B435" s="12"/>
      <c r="C435" s="263"/>
      <c r="D435" s="36"/>
      <c r="E435" s="131"/>
      <c r="F435" s="13"/>
      <c r="G435" s="13"/>
      <c r="H435" s="133"/>
      <c r="I435" s="140"/>
      <c r="J435" s="73"/>
      <c r="K435" s="90"/>
      <c r="L435" s="90"/>
      <c r="M435" s="91"/>
      <c r="N435" s="223"/>
      <c r="O435" s="197"/>
    </row>
    <row r="436" spans="1:15" s="84" customFormat="1" ht="20.100000000000001" customHeight="1" x14ac:dyDescent="0.3">
      <c r="A436" s="82"/>
      <c r="B436" s="20"/>
      <c r="C436" s="261"/>
      <c r="D436" s="36"/>
      <c r="E436" s="81"/>
      <c r="F436" s="13"/>
      <c r="G436" s="13"/>
      <c r="H436" s="79"/>
      <c r="I436" s="79"/>
      <c r="J436" s="73"/>
      <c r="K436" s="90"/>
      <c r="L436" s="90"/>
      <c r="M436" s="91"/>
      <c r="N436" s="194"/>
      <c r="O436" s="198"/>
    </row>
    <row r="437" spans="1:15" s="84" customFormat="1" ht="20.100000000000001" customHeight="1" x14ac:dyDescent="0.3">
      <c r="A437" s="82"/>
      <c r="B437" s="20"/>
      <c r="C437" s="261"/>
      <c r="D437" s="36"/>
      <c r="E437" s="131"/>
      <c r="F437" s="13"/>
      <c r="G437" s="13"/>
      <c r="H437" s="79"/>
      <c r="I437" s="79"/>
      <c r="J437" s="73"/>
      <c r="K437" s="90"/>
      <c r="L437" s="90"/>
      <c r="M437" s="91"/>
      <c r="N437" s="223"/>
      <c r="O437" s="198"/>
    </row>
    <row r="438" spans="1:15" s="84" customFormat="1" ht="20.100000000000001" customHeight="1" x14ac:dyDescent="0.3">
      <c r="A438" s="82"/>
      <c r="B438" s="12"/>
      <c r="C438" s="177"/>
      <c r="D438" s="36"/>
      <c r="E438" s="152"/>
      <c r="F438" s="13"/>
      <c r="G438" s="13"/>
      <c r="H438" s="145"/>
      <c r="I438" s="12"/>
      <c r="J438" s="45"/>
      <c r="K438" s="90"/>
      <c r="L438" s="90"/>
      <c r="M438" s="91"/>
      <c r="N438" s="223"/>
      <c r="O438" s="198"/>
    </row>
    <row r="439" spans="1:15" s="84" customFormat="1" ht="20.100000000000001" customHeight="1" x14ac:dyDescent="0.3">
      <c r="A439" s="82"/>
      <c r="B439" s="20"/>
      <c r="C439" s="177"/>
      <c r="D439" s="36"/>
      <c r="E439" s="49"/>
      <c r="F439" s="13"/>
      <c r="G439" s="13"/>
      <c r="H439" s="9"/>
      <c r="I439" s="9"/>
      <c r="J439" s="45"/>
      <c r="K439" s="90"/>
      <c r="L439" s="90"/>
      <c r="M439" s="91"/>
      <c r="N439" s="223"/>
      <c r="O439" s="197"/>
    </row>
    <row r="440" spans="1:15" s="84" customFormat="1" ht="20.100000000000001" customHeight="1" x14ac:dyDescent="0.3">
      <c r="A440" s="82"/>
      <c r="B440" s="20"/>
      <c r="C440" s="261"/>
      <c r="D440" s="36"/>
      <c r="E440" s="81"/>
      <c r="F440" s="13"/>
      <c r="G440" s="13"/>
      <c r="H440" s="79"/>
      <c r="I440" s="79"/>
      <c r="J440" s="73"/>
      <c r="K440" s="90"/>
      <c r="L440" s="90"/>
      <c r="M440" s="91"/>
      <c r="N440" s="223"/>
      <c r="O440" s="198"/>
    </row>
    <row r="441" spans="1:15" s="84" customFormat="1" ht="20.100000000000001" customHeight="1" x14ac:dyDescent="0.3">
      <c r="A441" s="82"/>
      <c r="B441" s="20"/>
      <c r="C441" s="177"/>
      <c r="D441" s="36"/>
      <c r="E441" s="49"/>
      <c r="F441" s="13"/>
      <c r="G441" s="13"/>
      <c r="H441" s="9"/>
      <c r="I441" s="9"/>
      <c r="J441" s="45"/>
      <c r="K441" s="90"/>
      <c r="L441" s="90"/>
      <c r="M441" s="91"/>
      <c r="N441" s="223"/>
      <c r="O441" s="198"/>
    </row>
    <row r="442" spans="1:15" s="84" customFormat="1" ht="20.100000000000001" customHeight="1" x14ac:dyDescent="0.3">
      <c r="A442" s="82"/>
      <c r="B442" s="307"/>
      <c r="C442" s="261"/>
      <c r="D442" s="36"/>
      <c r="E442" s="131"/>
      <c r="F442" s="13"/>
      <c r="G442" s="13"/>
      <c r="H442" s="79"/>
      <c r="I442" s="74"/>
      <c r="J442" s="73"/>
      <c r="K442" s="90"/>
      <c r="L442" s="90"/>
      <c r="M442" s="91"/>
      <c r="N442" s="223"/>
      <c r="O442" s="198"/>
    </row>
    <row r="443" spans="1:15" s="84" customFormat="1" ht="20.100000000000001" customHeight="1" x14ac:dyDescent="0.3">
      <c r="A443" s="82"/>
      <c r="B443" s="20"/>
      <c r="C443" s="261"/>
      <c r="D443" s="36"/>
      <c r="E443" s="81"/>
      <c r="F443" s="13"/>
      <c r="G443" s="13"/>
      <c r="H443" s="79"/>
      <c r="I443" s="79"/>
      <c r="J443" s="73"/>
      <c r="K443" s="90"/>
      <c r="L443" s="90"/>
      <c r="M443" s="91"/>
      <c r="N443" s="223"/>
      <c r="O443" s="197"/>
    </row>
    <row r="444" spans="1:15" s="84" customFormat="1" ht="20.100000000000001" customHeight="1" x14ac:dyDescent="0.3">
      <c r="A444" s="82"/>
      <c r="B444" s="308"/>
      <c r="C444" s="177"/>
      <c r="D444" s="36"/>
      <c r="E444" s="49"/>
      <c r="F444" s="13"/>
      <c r="G444" s="13"/>
      <c r="H444" s="9"/>
      <c r="I444" s="9"/>
      <c r="J444" s="45"/>
      <c r="K444" s="90"/>
      <c r="L444" s="90"/>
      <c r="M444" s="91"/>
      <c r="N444" s="222"/>
      <c r="O444" s="197"/>
    </row>
    <row r="445" spans="1:15" s="84" customFormat="1" ht="20.100000000000001" customHeight="1" x14ac:dyDescent="0.3">
      <c r="A445" s="82"/>
      <c r="B445" s="7"/>
      <c r="C445" s="261"/>
      <c r="D445" s="36"/>
      <c r="E445" s="81"/>
      <c r="F445" s="13"/>
      <c r="G445" s="13"/>
      <c r="H445" s="79"/>
      <c r="I445" s="79"/>
      <c r="J445" s="73"/>
      <c r="K445" s="90"/>
      <c r="L445" s="90"/>
      <c r="M445" s="91"/>
      <c r="N445" s="223"/>
      <c r="O445" s="198"/>
    </row>
    <row r="446" spans="1:15" s="84" customFormat="1" ht="20.100000000000001" customHeight="1" x14ac:dyDescent="0.3">
      <c r="A446" s="82"/>
      <c r="B446" s="20"/>
      <c r="C446" s="261"/>
      <c r="D446" s="36"/>
      <c r="E446" s="131"/>
      <c r="F446" s="13"/>
      <c r="G446" s="13"/>
      <c r="H446" s="79"/>
      <c r="I446" s="79"/>
      <c r="J446" s="73"/>
      <c r="K446" s="90"/>
      <c r="L446" s="90"/>
      <c r="M446" s="91"/>
      <c r="N446" s="223"/>
      <c r="O446" s="198"/>
    </row>
    <row r="447" spans="1:15" s="84" customFormat="1" ht="20.100000000000001" customHeight="1" x14ac:dyDescent="0.3">
      <c r="A447" s="82"/>
      <c r="B447" s="308"/>
      <c r="C447" s="261"/>
      <c r="D447" s="36"/>
      <c r="E447" s="131"/>
      <c r="F447" s="13"/>
      <c r="G447" s="13"/>
      <c r="H447" s="79"/>
      <c r="I447" s="79"/>
      <c r="J447" s="73"/>
      <c r="K447" s="90"/>
      <c r="L447" s="90"/>
      <c r="M447" s="91"/>
      <c r="N447" s="223"/>
      <c r="O447" s="198"/>
    </row>
    <row r="448" spans="1:15" s="84" customFormat="1" ht="20.100000000000001" customHeight="1" x14ac:dyDescent="0.3">
      <c r="A448" s="82"/>
      <c r="B448" s="20"/>
      <c r="C448" s="264"/>
      <c r="D448" s="36"/>
      <c r="E448" s="81"/>
      <c r="F448" s="13"/>
      <c r="G448" s="13"/>
      <c r="H448" s="79"/>
      <c r="I448" s="79"/>
      <c r="J448" s="73"/>
      <c r="K448" s="90"/>
      <c r="L448" s="90"/>
      <c r="M448" s="91"/>
      <c r="N448" s="223"/>
      <c r="O448" s="198"/>
    </row>
    <row r="449" spans="1:15" s="84" customFormat="1" ht="20.100000000000001" customHeight="1" x14ac:dyDescent="0.3">
      <c r="A449" s="82"/>
      <c r="B449" s="47"/>
      <c r="C449" s="261"/>
      <c r="D449" s="36"/>
      <c r="E449" s="81"/>
      <c r="F449" s="13"/>
      <c r="G449" s="13"/>
      <c r="H449" s="79"/>
      <c r="I449" s="79"/>
      <c r="J449" s="73"/>
      <c r="K449" s="90"/>
      <c r="L449" s="90"/>
      <c r="M449" s="91"/>
      <c r="N449" s="194"/>
      <c r="O449" s="197"/>
    </row>
    <row r="450" spans="1:15" s="84" customFormat="1" ht="20.100000000000001" customHeight="1" x14ac:dyDescent="0.3">
      <c r="A450" s="82"/>
      <c r="B450" s="7"/>
      <c r="C450" s="263"/>
      <c r="D450" s="36"/>
      <c r="E450" s="131"/>
      <c r="F450" s="13"/>
      <c r="G450" s="13"/>
      <c r="H450" s="133"/>
      <c r="I450" s="74"/>
      <c r="J450" s="73"/>
      <c r="K450" s="90"/>
      <c r="L450" s="90"/>
      <c r="M450" s="91"/>
      <c r="N450" s="223"/>
      <c r="O450" s="197"/>
    </row>
    <row r="451" spans="1:15" s="84" customFormat="1" ht="20.100000000000001" customHeight="1" x14ac:dyDescent="0.3">
      <c r="A451" s="82"/>
      <c r="B451" s="7"/>
      <c r="C451" s="261"/>
      <c r="D451" s="36"/>
      <c r="E451" s="81"/>
      <c r="F451" s="13"/>
      <c r="G451" s="13"/>
      <c r="H451" s="79"/>
      <c r="I451" s="79"/>
      <c r="J451" s="73"/>
      <c r="K451" s="90"/>
      <c r="L451" s="90"/>
      <c r="M451" s="91"/>
      <c r="N451" s="223"/>
      <c r="O451" s="197"/>
    </row>
    <row r="452" spans="1:15" s="84" customFormat="1" ht="20.100000000000001" customHeight="1" x14ac:dyDescent="0.3">
      <c r="A452" s="82"/>
      <c r="B452" s="67"/>
      <c r="C452" s="263"/>
      <c r="D452" s="36"/>
      <c r="E452" s="81"/>
      <c r="F452" s="13"/>
      <c r="G452" s="13"/>
      <c r="H452" s="79"/>
      <c r="I452" s="79"/>
      <c r="J452" s="73"/>
      <c r="K452" s="90"/>
      <c r="L452" s="90"/>
      <c r="M452" s="91"/>
      <c r="N452" s="194"/>
      <c r="O452" s="197"/>
    </row>
    <row r="453" spans="1:15" s="84" customFormat="1" ht="20.100000000000001" customHeight="1" x14ac:dyDescent="0.3">
      <c r="A453" s="82"/>
      <c r="B453" s="12"/>
      <c r="C453" s="261"/>
      <c r="D453" s="36"/>
      <c r="E453" s="81"/>
      <c r="F453" s="13"/>
      <c r="G453" s="13"/>
      <c r="H453" s="79"/>
      <c r="I453" s="79"/>
      <c r="J453" s="73"/>
      <c r="K453" s="90"/>
      <c r="L453" s="90"/>
      <c r="M453" s="91"/>
      <c r="N453" s="223"/>
      <c r="O453" s="198"/>
    </row>
    <row r="454" spans="1:15" s="84" customFormat="1" ht="20.100000000000001" customHeight="1" x14ac:dyDescent="0.3">
      <c r="A454" s="82"/>
      <c r="B454" s="12"/>
      <c r="C454" s="177"/>
      <c r="D454" s="36"/>
      <c r="E454" s="152"/>
      <c r="F454" s="13"/>
      <c r="G454" s="13"/>
      <c r="H454" s="145"/>
      <c r="I454" s="12"/>
      <c r="J454" s="45"/>
      <c r="K454" s="90"/>
      <c r="L454" s="90"/>
      <c r="M454" s="91"/>
      <c r="N454" s="223"/>
      <c r="O454" s="197"/>
    </row>
    <row r="455" spans="1:15" s="84" customFormat="1" ht="20.100000000000001" customHeight="1" x14ac:dyDescent="0.3">
      <c r="A455" s="82"/>
      <c r="B455" s="20"/>
      <c r="C455" s="263"/>
      <c r="D455" s="36"/>
      <c r="E455" s="131"/>
      <c r="F455" s="13"/>
      <c r="G455" s="13"/>
      <c r="H455" s="79"/>
      <c r="I455" s="79"/>
      <c r="J455" s="73"/>
      <c r="K455" s="90"/>
      <c r="L455" s="90"/>
      <c r="M455" s="91"/>
      <c r="N455" s="223"/>
      <c r="O455" s="198"/>
    </row>
    <row r="456" spans="1:15" s="84" customFormat="1" ht="20.100000000000001" customHeight="1" x14ac:dyDescent="0.3">
      <c r="A456" s="82"/>
      <c r="B456" s="20"/>
      <c r="C456" s="263"/>
      <c r="D456" s="36"/>
      <c r="E456" s="49"/>
      <c r="F456" s="13"/>
      <c r="G456" s="13"/>
      <c r="H456" s="9"/>
      <c r="I456" s="9"/>
      <c r="J456" s="45"/>
      <c r="K456" s="90"/>
      <c r="L456" s="90"/>
      <c r="M456" s="91"/>
      <c r="N456" s="194"/>
      <c r="O456" s="197"/>
    </row>
    <row r="457" spans="1:15" s="84" customFormat="1" ht="20.100000000000001" customHeight="1" x14ac:dyDescent="0.3">
      <c r="A457" s="82"/>
      <c r="B457" s="12"/>
      <c r="C457" s="177"/>
      <c r="D457" s="36"/>
      <c r="E457" s="152"/>
      <c r="F457" s="13"/>
      <c r="G457" s="13"/>
      <c r="H457" s="145"/>
      <c r="I457" s="12"/>
      <c r="J457" s="45"/>
      <c r="K457" s="90"/>
      <c r="L457" s="90"/>
      <c r="M457" s="91"/>
      <c r="N457" s="223"/>
      <c r="O457" s="198"/>
    </row>
    <row r="458" spans="1:15" s="84" customFormat="1" ht="20.100000000000001" customHeight="1" x14ac:dyDescent="0.3">
      <c r="A458" s="82"/>
      <c r="B458" s="12"/>
      <c r="C458" s="261"/>
      <c r="D458" s="36"/>
      <c r="E458" s="131"/>
      <c r="F458" s="13"/>
      <c r="G458" s="13"/>
      <c r="H458" s="133"/>
      <c r="I458" s="74"/>
      <c r="J458" s="73"/>
      <c r="K458" s="90"/>
      <c r="L458" s="90"/>
      <c r="M458" s="91"/>
      <c r="N458" s="223"/>
      <c r="O458" s="198"/>
    </row>
    <row r="459" spans="1:15" s="84" customFormat="1" ht="20.100000000000001" customHeight="1" x14ac:dyDescent="0.3">
      <c r="A459" s="82"/>
      <c r="B459" s="20"/>
      <c r="C459" s="261"/>
      <c r="D459" s="36"/>
      <c r="E459" s="131"/>
      <c r="F459" s="13"/>
      <c r="G459" s="13"/>
      <c r="H459" s="79"/>
      <c r="I459" s="79"/>
      <c r="J459" s="73"/>
      <c r="K459" s="90"/>
      <c r="L459" s="90"/>
      <c r="M459" s="91"/>
      <c r="N459" s="223"/>
      <c r="O459" s="198"/>
    </row>
    <row r="460" spans="1:15" s="84" customFormat="1" ht="20.100000000000001" customHeight="1" x14ac:dyDescent="0.3">
      <c r="A460" s="82"/>
      <c r="B460" s="20"/>
      <c r="C460" s="177"/>
      <c r="D460" s="36"/>
      <c r="E460" s="49"/>
      <c r="F460" s="13"/>
      <c r="G460" s="13"/>
      <c r="H460" s="9"/>
      <c r="I460" s="20"/>
      <c r="J460" s="45"/>
      <c r="K460" s="90"/>
      <c r="L460" s="90"/>
      <c r="M460" s="91"/>
      <c r="N460" s="194"/>
      <c r="O460" s="197"/>
    </row>
    <row r="461" spans="1:15" s="84" customFormat="1" ht="20.100000000000001" customHeight="1" x14ac:dyDescent="0.3">
      <c r="A461" s="82"/>
      <c r="B461" s="20"/>
      <c r="C461" s="261"/>
      <c r="D461" s="36"/>
      <c r="E461" s="81"/>
      <c r="F461" s="13"/>
      <c r="G461" s="13"/>
      <c r="H461" s="79"/>
      <c r="I461" s="79"/>
      <c r="J461" s="73"/>
      <c r="K461" s="90"/>
      <c r="L461" s="90"/>
      <c r="M461" s="91"/>
      <c r="N461" s="194"/>
      <c r="O461" s="197"/>
    </row>
    <row r="462" spans="1:15" s="84" customFormat="1" ht="20.100000000000001" customHeight="1" x14ac:dyDescent="0.3">
      <c r="A462" s="82"/>
      <c r="B462" s="20"/>
      <c r="C462" s="261"/>
      <c r="D462" s="36"/>
      <c r="E462" s="81"/>
      <c r="F462" s="13"/>
      <c r="G462" s="13"/>
      <c r="H462" s="79"/>
      <c r="I462" s="79"/>
      <c r="J462" s="73"/>
      <c r="K462" s="90"/>
      <c r="L462" s="90"/>
      <c r="M462" s="91"/>
      <c r="N462" s="223"/>
      <c r="O462" s="198"/>
    </row>
    <row r="463" spans="1:15" s="84" customFormat="1" ht="20.100000000000001" customHeight="1" x14ac:dyDescent="0.3">
      <c r="A463" s="82"/>
      <c r="B463" s="12"/>
      <c r="C463" s="263"/>
      <c r="D463" s="36"/>
      <c r="E463" s="131"/>
      <c r="F463" s="13"/>
      <c r="G463" s="13"/>
      <c r="H463" s="133"/>
      <c r="I463" s="74"/>
      <c r="J463" s="73"/>
      <c r="K463" s="90"/>
      <c r="L463" s="90"/>
      <c r="M463" s="91"/>
      <c r="N463" s="194"/>
      <c r="O463" s="197"/>
    </row>
    <row r="464" spans="1:15" s="84" customFormat="1" ht="20.100000000000001" customHeight="1" x14ac:dyDescent="0.3">
      <c r="A464" s="82"/>
      <c r="B464" s="20"/>
      <c r="C464" s="263"/>
      <c r="D464" s="36"/>
      <c r="E464" s="81"/>
      <c r="F464" s="13"/>
      <c r="G464" s="13"/>
      <c r="H464" s="79"/>
      <c r="I464" s="79"/>
      <c r="J464" s="73"/>
      <c r="K464" s="90"/>
      <c r="L464" s="90"/>
      <c r="M464" s="91"/>
      <c r="N464" s="194"/>
      <c r="O464" s="197"/>
    </row>
    <row r="465" spans="1:15" s="84" customFormat="1" ht="20.100000000000001" customHeight="1" x14ac:dyDescent="0.3">
      <c r="A465" s="82"/>
      <c r="B465" s="20"/>
      <c r="C465" s="261"/>
      <c r="D465" s="36"/>
      <c r="E465" s="81"/>
      <c r="F465" s="13"/>
      <c r="G465" s="13"/>
      <c r="H465" s="79"/>
      <c r="I465" s="79"/>
      <c r="J465" s="73"/>
      <c r="K465" s="90"/>
      <c r="L465" s="90"/>
      <c r="M465" s="91"/>
      <c r="N465" s="223"/>
      <c r="O465" s="198"/>
    </row>
    <row r="466" spans="1:15" s="84" customFormat="1" ht="20.100000000000001" customHeight="1" x14ac:dyDescent="0.3">
      <c r="A466" s="82"/>
      <c r="B466" s="153"/>
      <c r="C466" s="177"/>
      <c r="D466" s="36"/>
      <c r="E466" s="49"/>
      <c r="F466" s="13"/>
      <c r="G466" s="13"/>
      <c r="H466" s="9"/>
      <c r="I466" s="9"/>
      <c r="J466" s="45"/>
      <c r="K466" s="90"/>
      <c r="L466" s="90"/>
      <c r="M466" s="91"/>
      <c r="N466" s="194"/>
      <c r="O466" s="197"/>
    </row>
    <row r="467" spans="1:15" s="84" customFormat="1" ht="20.100000000000001" customHeight="1" x14ac:dyDescent="0.3">
      <c r="A467" s="82"/>
      <c r="B467" s="7"/>
      <c r="C467" s="261"/>
      <c r="D467" s="36"/>
      <c r="E467" s="81"/>
      <c r="F467" s="13"/>
      <c r="G467" s="13"/>
      <c r="H467" s="79"/>
      <c r="I467" s="79"/>
      <c r="J467" s="73"/>
      <c r="K467" s="90"/>
      <c r="L467" s="90"/>
      <c r="M467" s="91"/>
      <c r="N467" s="194"/>
      <c r="O467" s="197"/>
    </row>
    <row r="468" spans="1:15" s="84" customFormat="1" ht="20.100000000000001" customHeight="1" x14ac:dyDescent="0.3">
      <c r="A468" s="82"/>
      <c r="B468" s="20"/>
      <c r="C468" s="261"/>
      <c r="D468" s="36"/>
      <c r="E468" s="81"/>
      <c r="F468" s="13"/>
      <c r="G468" s="13"/>
      <c r="H468" s="9"/>
      <c r="I468" s="79"/>
      <c r="J468" s="73"/>
      <c r="K468" s="90"/>
      <c r="L468" s="90"/>
      <c r="M468" s="91"/>
      <c r="N468" s="194"/>
      <c r="O468" s="197"/>
    </row>
    <row r="469" spans="1:15" s="84" customFormat="1" ht="20.100000000000001" customHeight="1" x14ac:dyDescent="0.3">
      <c r="A469" s="82"/>
      <c r="B469" s="12"/>
      <c r="C469" s="261"/>
      <c r="D469" s="36"/>
      <c r="E469" s="131"/>
      <c r="F469" s="13"/>
      <c r="G469" s="13"/>
      <c r="H469" s="133"/>
      <c r="I469" s="74"/>
      <c r="J469" s="73"/>
      <c r="K469" s="90"/>
      <c r="L469" s="90"/>
      <c r="M469" s="91"/>
      <c r="N469" s="223"/>
      <c r="O469" s="197"/>
    </row>
    <row r="470" spans="1:15" s="84" customFormat="1" ht="20.100000000000001" customHeight="1" x14ac:dyDescent="0.3">
      <c r="A470" s="82"/>
      <c r="B470" s="12"/>
      <c r="C470" s="177"/>
      <c r="D470" s="36"/>
      <c r="E470" s="152"/>
      <c r="F470" s="13"/>
      <c r="G470" s="13"/>
      <c r="H470" s="145"/>
      <c r="I470" s="12"/>
      <c r="J470" s="45"/>
      <c r="K470" s="90"/>
      <c r="L470" s="90"/>
      <c r="M470" s="91"/>
      <c r="N470" s="194"/>
      <c r="O470" s="197"/>
    </row>
    <row r="471" spans="1:15" s="84" customFormat="1" ht="20.100000000000001" customHeight="1" x14ac:dyDescent="0.3">
      <c r="A471" s="82"/>
      <c r="B471" s="20"/>
      <c r="C471" s="177"/>
      <c r="D471" s="36"/>
      <c r="E471" s="49"/>
      <c r="F471" s="13"/>
      <c r="G471" s="13"/>
      <c r="H471" s="9"/>
      <c r="I471" s="9"/>
      <c r="J471" s="45"/>
      <c r="K471" s="90"/>
      <c r="L471" s="90"/>
      <c r="M471" s="91"/>
      <c r="N471" s="194"/>
      <c r="O471" s="197"/>
    </row>
    <row r="472" spans="1:15" s="84" customFormat="1" ht="20.100000000000001" customHeight="1" x14ac:dyDescent="0.3">
      <c r="A472" s="82"/>
      <c r="B472" s="12"/>
      <c r="C472" s="261"/>
      <c r="D472" s="36"/>
      <c r="E472" s="131"/>
      <c r="F472" s="13"/>
      <c r="G472" s="13"/>
      <c r="H472" s="79"/>
      <c r="I472" s="74"/>
      <c r="J472" s="73"/>
      <c r="K472" s="90"/>
      <c r="L472" s="90"/>
      <c r="M472" s="91"/>
      <c r="N472" s="223"/>
      <c r="O472" s="198"/>
    </row>
    <row r="473" spans="1:15" s="84" customFormat="1" ht="20.100000000000001" customHeight="1" x14ac:dyDescent="0.3">
      <c r="A473" s="82"/>
      <c r="B473" s="7"/>
      <c r="C473" s="177"/>
      <c r="D473" s="36"/>
      <c r="E473" s="49"/>
      <c r="F473" s="13"/>
      <c r="G473" s="13"/>
      <c r="H473" s="9"/>
      <c r="I473" s="9"/>
      <c r="J473" s="45"/>
      <c r="K473" s="90"/>
      <c r="L473" s="90"/>
      <c r="M473" s="91"/>
      <c r="N473" s="223"/>
      <c r="O473" s="198"/>
    </row>
    <row r="474" spans="1:15" s="84" customFormat="1" ht="20.100000000000001" customHeight="1" x14ac:dyDescent="0.3">
      <c r="A474" s="82"/>
      <c r="B474" s="20"/>
      <c r="C474" s="263"/>
      <c r="D474" s="36"/>
      <c r="E474" s="49"/>
      <c r="F474" s="13"/>
      <c r="G474" s="13"/>
      <c r="H474" s="9"/>
      <c r="I474" s="9"/>
      <c r="J474" s="45"/>
      <c r="K474" s="90"/>
      <c r="L474" s="90"/>
      <c r="M474" s="91"/>
      <c r="N474" s="199"/>
      <c r="O474" s="197"/>
    </row>
    <row r="475" spans="1:15" s="84" customFormat="1" ht="20.100000000000001" customHeight="1" x14ac:dyDescent="0.3">
      <c r="A475" s="82"/>
      <c r="B475" s="20"/>
      <c r="C475" s="261"/>
      <c r="D475" s="36"/>
      <c r="E475" s="81"/>
      <c r="F475" s="13"/>
      <c r="G475" s="13"/>
      <c r="H475" s="79"/>
      <c r="I475" s="79"/>
      <c r="J475" s="73"/>
      <c r="K475" s="90"/>
      <c r="L475" s="90"/>
      <c r="M475" s="91"/>
      <c r="N475" s="223"/>
      <c r="O475" s="198"/>
    </row>
    <row r="476" spans="1:15" s="84" customFormat="1" ht="20.100000000000001" customHeight="1" x14ac:dyDescent="0.3">
      <c r="A476" s="82"/>
      <c r="B476" s="20"/>
      <c r="C476" s="261"/>
      <c r="D476" s="36"/>
      <c r="E476" s="81"/>
      <c r="F476" s="13"/>
      <c r="G476" s="13"/>
      <c r="H476" s="79"/>
      <c r="I476" s="79"/>
      <c r="J476" s="73"/>
      <c r="K476" s="90"/>
      <c r="L476" s="90"/>
      <c r="M476" s="91"/>
      <c r="N476" s="194"/>
      <c r="O476" s="197"/>
    </row>
    <row r="477" spans="1:15" s="84" customFormat="1" ht="20.100000000000001" customHeight="1" x14ac:dyDescent="0.3">
      <c r="A477" s="82"/>
      <c r="B477" s="20"/>
      <c r="C477" s="261"/>
      <c r="D477" s="36"/>
      <c r="E477" s="81"/>
      <c r="F477" s="13"/>
      <c r="G477" s="13"/>
      <c r="H477" s="79"/>
      <c r="I477" s="79"/>
      <c r="J477" s="73"/>
      <c r="K477" s="90"/>
      <c r="L477" s="90"/>
      <c r="M477" s="91"/>
      <c r="N477" s="223"/>
      <c r="O477" s="198"/>
    </row>
    <row r="478" spans="1:15" s="84" customFormat="1" ht="20.100000000000001" customHeight="1" x14ac:dyDescent="0.3">
      <c r="A478" s="82"/>
      <c r="B478" s="312"/>
      <c r="C478" s="263"/>
      <c r="D478" s="36"/>
      <c r="E478" s="81"/>
      <c r="F478" s="13"/>
      <c r="G478" s="13"/>
      <c r="H478" s="79"/>
      <c r="I478" s="83"/>
      <c r="J478" s="73"/>
      <c r="K478" s="90"/>
      <c r="L478" s="90"/>
      <c r="M478" s="91"/>
      <c r="N478" s="194"/>
      <c r="O478" s="198"/>
    </row>
    <row r="479" spans="1:15" s="84" customFormat="1" ht="20.100000000000001" customHeight="1" x14ac:dyDescent="0.3">
      <c r="A479" s="82"/>
      <c r="B479" s="20"/>
      <c r="C479" s="261"/>
      <c r="D479" s="36"/>
      <c r="E479" s="81"/>
      <c r="F479" s="13"/>
      <c r="G479" s="13"/>
      <c r="H479" s="79"/>
      <c r="I479" s="79"/>
      <c r="J479" s="73"/>
      <c r="K479" s="90"/>
      <c r="L479" s="90"/>
      <c r="M479" s="91"/>
      <c r="N479" s="194"/>
      <c r="O479" s="197"/>
    </row>
    <row r="480" spans="1:15" s="84" customFormat="1" ht="20.100000000000001" customHeight="1" x14ac:dyDescent="0.3">
      <c r="A480" s="82"/>
      <c r="B480" s="20"/>
      <c r="C480" s="261"/>
      <c r="D480" s="36"/>
      <c r="E480" s="81"/>
      <c r="F480" s="13"/>
      <c r="G480" s="13"/>
      <c r="H480" s="79"/>
      <c r="I480" s="79"/>
      <c r="J480" s="73"/>
      <c r="K480" s="90"/>
      <c r="L480" s="90"/>
      <c r="M480" s="91"/>
      <c r="N480" s="223"/>
      <c r="O480" s="198"/>
    </row>
    <row r="481" spans="1:15" s="84" customFormat="1" ht="20.100000000000001" customHeight="1" x14ac:dyDescent="0.3">
      <c r="A481" s="82"/>
      <c r="B481" s="12"/>
      <c r="C481" s="261"/>
      <c r="D481" s="36"/>
      <c r="E481" s="131"/>
      <c r="F481" s="13"/>
      <c r="G481" s="13"/>
      <c r="H481" s="133"/>
      <c r="I481" s="74"/>
      <c r="J481" s="73"/>
      <c r="K481" s="90"/>
      <c r="L481" s="90"/>
      <c r="M481" s="91"/>
      <c r="N481" s="194"/>
      <c r="O481" s="197"/>
    </row>
    <row r="482" spans="1:15" s="84" customFormat="1" ht="20.100000000000001" customHeight="1" x14ac:dyDescent="0.3">
      <c r="A482" s="82"/>
      <c r="B482" s="20"/>
      <c r="C482" s="263"/>
      <c r="D482" s="36"/>
      <c r="E482" s="81"/>
      <c r="F482" s="13"/>
      <c r="G482" s="13"/>
      <c r="H482" s="79"/>
      <c r="I482" s="79"/>
      <c r="J482" s="73"/>
      <c r="K482" s="90"/>
      <c r="L482" s="90"/>
      <c r="M482" s="91"/>
      <c r="N482" s="223"/>
      <c r="O482" s="198"/>
    </row>
    <row r="483" spans="1:15" s="84" customFormat="1" ht="20.100000000000001" customHeight="1" x14ac:dyDescent="0.3">
      <c r="A483" s="82"/>
      <c r="B483" s="20"/>
      <c r="C483" s="261"/>
      <c r="D483" s="36"/>
      <c r="E483" s="81"/>
      <c r="F483" s="13"/>
      <c r="G483" s="13"/>
      <c r="H483" s="79"/>
      <c r="I483" s="79"/>
      <c r="J483" s="73"/>
      <c r="K483" s="90"/>
      <c r="L483" s="90"/>
      <c r="M483" s="91"/>
      <c r="N483" s="194"/>
      <c r="O483" s="197"/>
    </row>
    <row r="484" spans="1:15" s="84" customFormat="1" ht="20.100000000000001" customHeight="1" x14ac:dyDescent="0.3">
      <c r="A484" s="82"/>
      <c r="B484" s="20"/>
      <c r="C484" s="177"/>
      <c r="D484" s="36"/>
      <c r="E484" s="49"/>
      <c r="F484" s="13"/>
      <c r="G484" s="13"/>
      <c r="H484" s="9"/>
      <c r="I484" s="9"/>
      <c r="J484" s="45"/>
      <c r="K484" s="90"/>
      <c r="L484" s="90"/>
      <c r="M484" s="91"/>
      <c r="N484" s="194"/>
      <c r="O484" s="197"/>
    </row>
    <row r="485" spans="1:15" s="84" customFormat="1" ht="20.100000000000001" customHeight="1" x14ac:dyDescent="0.3">
      <c r="A485" s="82"/>
      <c r="B485" s="20"/>
      <c r="C485" s="261"/>
      <c r="D485" s="36"/>
      <c r="E485" s="131"/>
      <c r="F485" s="13"/>
      <c r="G485" s="13"/>
      <c r="H485" s="79"/>
      <c r="I485" s="79"/>
      <c r="J485" s="73"/>
      <c r="K485" s="90"/>
      <c r="L485" s="90"/>
      <c r="M485" s="91"/>
      <c r="N485" s="223"/>
      <c r="O485" s="198"/>
    </row>
    <row r="486" spans="1:15" s="84" customFormat="1" ht="20.100000000000001" customHeight="1" x14ac:dyDescent="0.3">
      <c r="A486" s="82"/>
      <c r="B486" s="12"/>
      <c r="C486" s="261"/>
      <c r="D486" s="36"/>
      <c r="E486" s="131"/>
      <c r="F486" s="13"/>
      <c r="G486" s="13"/>
      <c r="H486" s="133"/>
      <c r="I486" s="74"/>
      <c r="J486" s="73"/>
      <c r="K486" s="90"/>
      <c r="L486" s="90"/>
      <c r="M486" s="91"/>
      <c r="N486" s="223"/>
      <c r="O486" s="197"/>
    </row>
    <row r="487" spans="1:15" s="84" customFormat="1" ht="20.100000000000001" customHeight="1" x14ac:dyDescent="0.3">
      <c r="A487" s="82"/>
      <c r="B487" s="20"/>
      <c r="C487" s="261"/>
      <c r="D487" s="36"/>
      <c r="E487" s="131"/>
      <c r="F487" s="13"/>
      <c r="G487" s="13"/>
      <c r="H487" s="79"/>
      <c r="I487" s="79"/>
      <c r="J487" s="73"/>
      <c r="K487" s="90"/>
      <c r="L487" s="90"/>
      <c r="M487" s="91"/>
      <c r="N487" s="223"/>
      <c r="O487" s="198"/>
    </row>
    <row r="488" spans="1:15" s="84" customFormat="1" ht="20.100000000000001" customHeight="1" x14ac:dyDescent="0.3">
      <c r="A488" s="82"/>
      <c r="B488" s="7"/>
      <c r="C488" s="177"/>
      <c r="D488" s="36"/>
      <c r="E488" s="49"/>
      <c r="F488" s="13"/>
      <c r="G488" s="13"/>
      <c r="H488" s="9"/>
      <c r="I488" s="9"/>
      <c r="J488" s="45"/>
      <c r="K488" s="90"/>
      <c r="L488" s="90"/>
      <c r="M488" s="91"/>
      <c r="N488" s="199"/>
      <c r="O488" s="198"/>
    </row>
    <row r="489" spans="1:15" s="84" customFormat="1" ht="20.100000000000001" customHeight="1" x14ac:dyDescent="0.3">
      <c r="A489" s="82"/>
      <c r="B489" s="314"/>
      <c r="C489" s="261"/>
      <c r="D489" s="36"/>
      <c r="E489" s="131"/>
      <c r="F489" s="13"/>
      <c r="G489" s="13"/>
      <c r="H489" s="79"/>
      <c r="I489" s="83"/>
      <c r="J489" s="73"/>
      <c r="K489" s="90"/>
      <c r="L489" s="90"/>
      <c r="M489" s="91"/>
      <c r="N489" s="223"/>
      <c r="O489" s="198"/>
    </row>
    <row r="490" spans="1:15" s="84" customFormat="1" ht="20.100000000000001" customHeight="1" x14ac:dyDescent="0.3">
      <c r="A490" s="82"/>
      <c r="B490" s="20"/>
      <c r="C490" s="260"/>
      <c r="D490" s="36"/>
      <c r="E490" s="81"/>
      <c r="F490" s="72"/>
      <c r="G490" s="13"/>
      <c r="H490" s="79"/>
      <c r="I490" s="72"/>
      <c r="J490" s="73"/>
      <c r="K490" s="90"/>
      <c r="L490" s="90"/>
      <c r="M490" s="91"/>
      <c r="N490" s="223"/>
      <c r="O490" s="198"/>
    </row>
    <row r="491" spans="1:15" s="84" customFormat="1" ht="20.100000000000001" customHeight="1" x14ac:dyDescent="0.3">
      <c r="A491" s="82"/>
      <c r="B491" s="12"/>
      <c r="C491" s="261"/>
      <c r="D491" s="36"/>
      <c r="E491" s="81"/>
      <c r="F491" s="13"/>
      <c r="G491" s="13"/>
      <c r="H491" s="79"/>
      <c r="I491" s="74"/>
      <c r="J491" s="73"/>
      <c r="K491" s="90"/>
      <c r="L491" s="90"/>
      <c r="M491" s="91"/>
      <c r="N491" s="194"/>
      <c r="O491" s="197"/>
    </row>
    <row r="492" spans="1:15" s="84" customFormat="1" ht="20.100000000000001" customHeight="1" x14ac:dyDescent="0.3">
      <c r="A492" s="82"/>
      <c r="B492" s="20"/>
      <c r="C492" s="261"/>
      <c r="D492" s="36"/>
      <c r="E492" s="131"/>
      <c r="F492" s="13"/>
      <c r="G492" s="13"/>
      <c r="H492" s="79"/>
      <c r="I492" s="79"/>
      <c r="J492" s="73"/>
      <c r="K492" s="90"/>
      <c r="L492" s="90"/>
      <c r="M492" s="91"/>
      <c r="N492" s="223"/>
      <c r="O492" s="198"/>
    </row>
    <row r="493" spans="1:15" s="84" customFormat="1" ht="20.100000000000001" customHeight="1" x14ac:dyDescent="0.3">
      <c r="A493" s="82"/>
      <c r="B493" s="20"/>
      <c r="C493" s="177"/>
      <c r="D493" s="36"/>
      <c r="E493" s="49"/>
      <c r="F493" s="13"/>
      <c r="G493" s="13"/>
      <c r="H493" s="9"/>
      <c r="I493" s="9"/>
      <c r="J493" s="45"/>
      <c r="K493" s="90"/>
      <c r="L493" s="90"/>
      <c r="M493" s="91"/>
      <c r="N493" s="223"/>
      <c r="O493" s="198"/>
    </row>
    <row r="494" spans="1:15" s="84" customFormat="1" ht="20.100000000000001" customHeight="1" x14ac:dyDescent="0.3">
      <c r="A494" s="82"/>
      <c r="B494" s="20"/>
      <c r="C494" s="261"/>
      <c r="D494" s="36"/>
      <c r="E494" s="131"/>
      <c r="F494" s="13"/>
      <c r="G494" s="13"/>
      <c r="H494" s="79"/>
      <c r="I494" s="79"/>
      <c r="J494" s="73"/>
      <c r="K494" s="90"/>
      <c r="L494" s="90"/>
      <c r="M494" s="91"/>
      <c r="N494" s="223"/>
      <c r="O494" s="198"/>
    </row>
    <row r="495" spans="1:15" s="84" customFormat="1" ht="20.100000000000001" customHeight="1" x14ac:dyDescent="0.3">
      <c r="A495" s="82"/>
      <c r="B495" s="12"/>
      <c r="C495" s="261"/>
      <c r="D495" s="36"/>
      <c r="E495" s="131"/>
      <c r="F495" s="13"/>
      <c r="G495" s="13"/>
      <c r="H495" s="133"/>
      <c r="I495" s="74"/>
      <c r="J495" s="73"/>
      <c r="K495" s="90"/>
      <c r="L495" s="90"/>
      <c r="M495" s="91"/>
      <c r="N495" s="194"/>
      <c r="O495" s="197"/>
    </row>
    <row r="496" spans="1:15" s="84" customFormat="1" ht="20.100000000000001" customHeight="1" x14ac:dyDescent="0.3">
      <c r="A496" s="82"/>
      <c r="B496" s="7"/>
      <c r="C496" s="177"/>
      <c r="D496" s="36"/>
      <c r="E496" s="49"/>
      <c r="F496" s="13"/>
      <c r="G496" s="13"/>
      <c r="H496" s="9"/>
      <c r="I496" s="275"/>
      <c r="J496" s="45"/>
      <c r="K496" s="90"/>
      <c r="L496" s="90"/>
      <c r="M496" s="91"/>
      <c r="N496" s="223"/>
      <c r="O496" s="198"/>
    </row>
    <row r="497" spans="1:15" s="84" customFormat="1" ht="20.100000000000001" customHeight="1" x14ac:dyDescent="0.3">
      <c r="A497" s="82"/>
      <c r="B497" s="20"/>
      <c r="C497" s="263"/>
      <c r="D497" s="36"/>
      <c r="E497" s="131"/>
      <c r="F497" s="13"/>
      <c r="G497" s="13"/>
      <c r="H497" s="79"/>
      <c r="I497" s="79"/>
      <c r="J497" s="73"/>
      <c r="K497" s="90"/>
      <c r="L497" s="90"/>
      <c r="M497" s="91"/>
      <c r="N497" s="194"/>
      <c r="O497" s="197"/>
    </row>
    <row r="498" spans="1:15" s="84" customFormat="1" ht="20.100000000000001" customHeight="1" x14ac:dyDescent="0.3">
      <c r="A498" s="82"/>
      <c r="B498" s="316"/>
      <c r="C498" s="261"/>
      <c r="D498" s="36"/>
      <c r="E498" s="131"/>
      <c r="F498" s="13"/>
      <c r="G498" s="13"/>
      <c r="H498" s="79"/>
      <c r="I498" s="79"/>
      <c r="J498" s="73"/>
      <c r="K498" s="90"/>
      <c r="L498" s="90"/>
      <c r="M498" s="91"/>
      <c r="N498" s="223"/>
      <c r="O498" s="198"/>
    </row>
    <row r="499" spans="1:15" s="84" customFormat="1" ht="20.100000000000001" customHeight="1" x14ac:dyDescent="0.3">
      <c r="A499" s="82"/>
      <c r="B499" s="20"/>
      <c r="C499" s="263"/>
      <c r="D499" s="36"/>
      <c r="E499" s="81"/>
      <c r="F499" s="13"/>
      <c r="G499" s="13"/>
      <c r="H499" s="79"/>
      <c r="I499" s="79"/>
      <c r="J499" s="73"/>
      <c r="K499" s="90"/>
      <c r="L499" s="90"/>
      <c r="M499" s="91"/>
      <c r="N499" s="223"/>
      <c r="O499" s="198"/>
    </row>
    <row r="500" spans="1:15" s="84" customFormat="1" ht="20.100000000000001" customHeight="1" x14ac:dyDescent="0.3">
      <c r="A500" s="82"/>
      <c r="B500" s="234"/>
      <c r="C500" s="261"/>
      <c r="D500" s="36"/>
      <c r="E500" s="81"/>
      <c r="F500" s="13"/>
      <c r="G500" s="13"/>
      <c r="H500" s="79"/>
      <c r="I500" s="79"/>
      <c r="J500" s="73"/>
      <c r="K500" s="90"/>
      <c r="L500" s="90"/>
      <c r="M500" s="91"/>
      <c r="N500" s="223"/>
      <c r="O500" s="198"/>
    </row>
    <row r="501" spans="1:15" s="84" customFormat="1" ht="20.100000000000001" customHeight="1" x14ac:dyDescent="0.3">
      <c r="A501" s="82"/>
      <c r="B501" s="20"/>
      <c r="C501" s="261"/>
      <c r="D501" s="36"/>
      <c r="E501" s="131"/>
      <c r="F501" s="13"/>
      <c r="G501" s="13"/>
      <c r="H501" s="79"/>
      <c r="I501" s="79"/>
      <c r="J501" s="73"/>
      <c r="K501" s="90"/>
      <c r="L501" s="90"/>
      <c r="M501" s="91"/>
      <c r="N501" s="223"/>
      <c r="O501" s="198"/>
    </row>
    <row r="502" spans="1:15" s="84" customFormat="1" ht="20.100000000000001" customHeight="1" x14ac:dyDescent="0.3">
      <c r="A502" s="82"/>
      <c r="B502" s="12"/>
      <c r="C502" s="261"/>
      <c r="D502" s="36"/>
      <c r="E502" s="131"/>
      <c r="F502" s="13"/>
      <c r="G502" s="13"/>
      <c r="H502" s="79"/>
      <c r="I502" s="74"/>
      <c r="J502" s="73"/>
      <c r="K502" s="90"/>
      <c r="L502" s="90"/>
      <c r="M502" s="91"/>
      <c r="N502" s="223"/>
      <c r="O502" s="198"/>
    </row>
    <row r="503" spans="1:15" s="84" customFormat="1" ht="20.100000000000001" customHeight="1" x14ac:dyDescent="0.3">
      <c r="A503" s="82"/>
      <c r="B503" s="20"/>
      <c r="C503" s="261"/>
      <c r="D503" s="36"/>
      <c r="E503" s="81"/>
      <c r="F503" s="13"/>
      <c r="G503" s="13"/>
      <c r="H503" s="79"/>
      <c r="I503" s="79"/>
      <c r="J503" s="73"/>
      <c r="K503" s="90"/>
      <c r="L503" s="90"/>
      <c r="M503" s="91"/>
      <c r="N503" s="194"/>
      <c r="O503" s="197"/>
    </row>
    <row r="504" spans="1:15" s="84" customFormat="1" ht="20.100000000000001" customHeight="1" x14ac:dyDescent="0.3">
      <c r="A504" s="82"/>
      <c r="B504" s="20"/>
      <c r="C504" s="261"/>
      <c r="D504" s="36"/>
      <c r="E504" s="131"/>
      <c r="F504" s="13"/>
      <c r="G504" s="13"/>
      <c r="H504" s="133"/>
      <c r="I504" s="74"/>
      <c r="J504" s="73"/>
      <c r="K504" s="90"/>
      <c r="L504" s="90"/>
      <c r="M504" s="91"/>
      <c r="N504" s="223"/>
      <c r="O504" s="198"/>
    </row>
    <row r="505" spans="1:15" s="84" customFormat="1" ht="20.100000000000001" customHeight="1" x14ac:dyDescent="0.3">
      <c r="A505" s="82"/>
      <c r="B505" s="7"/>
      <c r="C505" s="261"/>
      <c r="D505" s="36"/>
      <c r="E505" s="131"/>
      <c r="F505" s="13"/>
      <c r="G505" s="13"/>
      <c r="H505" s="133"/>
      <c r="I505" s="79"/>
      <c r="J505" s="73"/>
      <c r="K505" s="90"/>
      <c r="L505" s="90"/>
      <c r="M505" s="91"/>
      <c r="N505" s="194"/>
      <c r="O505" s="198"/>
    </row>
    <row r="506" spans="1:15" s="84" customFormat="1" ht="20.100000000000001" customHeight="1" x14ac:dyDescent="0.3">
      <c r="A506" s="82"/>
      <c r="B506" s="20"/>
      <c r="C506" s="263"/>
      <c r="D506" s="36"/>
      <c r="E506" s="49"/>
      <c r="F506" s="13"/>
      <c r="G506" s="13"/>
      <c r="H506" s="9"/>
      <c r="I506" s="9"/>
      <c r="J506" s="45"/>
      <c r="K506" s="90"/>
      <c r="L506" s="90"/>
      <c r="M506" s="91"/>
      <c r="N506" s="194"/>
      <c r="O506" s="197"/>
    </row>
    <row r="507" spans="1:15" s="84" customFormat="1" ht="20.100000000000001" customHeight="1" x14ac:dyDescent="0.3">
      <c r="A507" s="82"/>
      <c r="B507" s="20"/>
      <c r="C507" s="261"/>
      <c r="D507" s="36"/>
      <c r="E507" s="81"/>
      <c r="F507" s="13"/>
      <c r="G507" s="13"/>
      <c r="H507" s="79"/>
      <c r="I507" s="79"/>
      <c r="J507" s="73"/>
      <c r="K507" s="90"/>
      <c r="L507" s="90"/>
      <c r="M507" s="91"/>
      <c r="N507" s="194"/>
      <c r="O507" s="197"/>
    </row>
    <row r="508" spans="1:15" s="84" customFormat="1" ht="20.100000000000001" customHeight="1" x14ac:dyDescent="0.3">
      <c r="A508" s="82"/>
      <c r="B508" s="20"/>
      <c r="C508" s="261"/>
      <c r="D508" s="36"/>
      <c r="E508" s="131"/>
      <c r="F508" s="13"/>
      <c r="G508" s="13"/>
      <c r="H508" s="79"/>
      <c r="I508" s="79"/>
      <c r="J508" s="73"/>
      <c r="K508" s="90"/>
      <c r="L508" s="90"/>
      <c r="M508" s="91"/>
      <c r="N508" s="223"/>
      <c r="O508" s="198"/>
    </row>
    <row r="509" spans="1:15" s="84" customFormat="1" ht="20.100000000000001" customHeight="1" x14ac:dyDescent="0.3">
      <c r="A509" s="82"/>
      <c r="B509" s="12"/>
      <c r="C509" s="264"/>
      <c r="D509" s="36"/>
      <c r="E509" s="131"/>
      <c r="F509" s="13"/>
      <c r="G509" s="13"/>
      <c r="H509" s="133"/>
      <c r="I509" s="74"/>
      <c r="J509" s="73"/>
      <c r="K509" s="90"/>
      <c r="L509" s="90"/>
      <c r="M509" s="91"/>
      <c r="N509" s="194"/>
      <c r="O509" s="197"/>
    </row>
    <row r="510" spans="1:15" s="84" customFormat="1" ht="20.100000000000001" customHeight="1" x14ac:dyDescent="0.3">
      <c r="A510" s="82"/>
      <c r="B510" s="20"/>
      <c r="C510" s="261"/>
      <c r="D510" s="36"/>
      <c r="E510" s="81"/>
      <c r="F510" s="13"/>
      <c r="G510" s="13"/>
      <c r="H510" s="79"/>
      <c r="I510" s="79"/>
      <c r="J510" s="73"/>
      <c r="K510" s="90"/>
      <c r="L510" s="90"/>
      <c r="M510" s="91"/>
      <c r="N510" s="194"/>
      <c r="O510" s="197"/>
    </row>
    <row r="511" spans="1:15" s="84" customFormat="1" ht="20.100000000000001" customHeight="1" x14ac:dyDescent="0.3">
      <c r="A511" s="82"/>
      <c r="B511" s="20"/>
      <c r="C511" s="263"/>
      <c r="D511" s="36"/>
      <c r="E511" s="81"/>
      <c r="F511" s="13"/>
      <c r="G511" s="13"/>
      <c r="H511" s="79"/>
      <c r="I511" s="79"/>
      <c r="J511" s="73"/>
      <c r="K511" s="90"/>
      <c r="L511" s="90"/>
      <c r="M511" s="91"/>
      <c r="N511" s="199"/>
      <c r="O511" s="197"/>
    </row>
    <row r="512" spans="1:15" s="84" customFormat="1" ht="20.100000000000001" customHeight="1" x14ac:dyDescent="0.3">
      <c r="A512" s="82"/>
      <c r="B512" s="307"/>
      <c r="C512" s="263"/>
      <c r="D512" s="36"/>
      <c r="E512" s="81"/>
      <c r="F512" s="13"/>
      <c r="G512" s="13"/>
      <c r="H512" s="79"/>
      <c r="I512" s="74"/>
      <c r="J512" s="73"/>
      <c r="K512" s="90"/>
      <c r="L512" s="90"/>
      <c r="M512" s="91"/>
      <c r="N512" s="194"/>
      <c r="O512" s="197"/>
    </row>
    <row r="513" spans="1:15" s="84" customFormat="1" ht="20.100000000000001" customHeight="1" x14ac:dyDescent="0.3">
      <c r="A513" s="82"/>
      <c r="B513" s="20"/>
      <c r="C513" s="261"/>
      <c r="D513" s="36"/>
      <c r="E513" s="131"/>
      <c r="F513" s="13"/>
      <c r="G513" s="13"/>
      <c r="H513" s="133"/>
      <c r="I513" s="74"/>
      <c r="J513" s="73"/>
      <c r="K513" s="90"/>
      <c r="L513" s="90"/>
      <c r="M513" s="91"/>
      <c r="N513" s="223"/>
      <c r="O513" s="198"/>
    </row>
    <row r="514" spans="1:15" s="84" customFormat="1" ht="20.100000000000001" customHeight="1" x14ac:dyDescent="0.3">
      <c r="A514" s="82"/>
      <c r="B514" s="316"/>
      <c r="C514" s="261"/>
      <c r="D514" s="36"/>
      <c r="E514" s="81"/>
      <c r="F514" s="13"/>
      <c r="G514" s="13"/>
      <c r="H514" s="79"/>
      <c r="I514" s="79"/>
      <c r="J514" s="73"/>
      <c r="K514" s="90"/>
      <c r="L514" s="90"/>
      <c r="M514" s="91"/>
      <c r="N514" s="194"/>
      <c r="O514" s="197"/>
    </row>
    <row r="515" spans="1:15" s="84" customFormat="1" ht="20.100000000000001" customHeight="1" x14ac:dyDescent="0.3">
      <c r="A515" s="82"/>
      <c r="B515" s="20"/>
      <c r="C515" s="261"/>
      <c r="D515" s="36"/>
      <c r="E515" s="81"/>
      <c r="F515" s="13"/>
      <c r="G515" s="13"/>
      <c r="H515" s="79"/>
      <c r="I515" s="79"/>
      <c r="J515" s="73"/>
      <c r="K515" s="90"/>
      <c r="L515" s="90"/>
      <c r="M515" s="91"/>
      <c r="N515" s="223"/>
      <c r="O515" s="198"/>
    </row>
    <row r="516" spans="1:15" s="84" customFormat="1" ht="20.100000000000001" customHeight="1" x14ac:dyDescent="0.3">
      <c r="A516" s="82"/>
      <c r="B516" s="20"/>
      <c r="C516" s="261"/>
      <c r="D516" s="36"/>
      <c r="E516" s="81"/>
      <c r="F516" s="13"/>
      <c r="G516" s="13"/>
      <c r="H516" s="79"/>
      <c r="I516" s="79"/>
      <c r="J516" s="73"/>
      <c r="K516" s="90"/>
      <c r="L516" s="90"/>
      <c r="M516" s="91"/>
      <c r="N516" s="194"/>
      <c r="O516" s="198"/>
    </row>
    <row r="517" spans="1:15" s="84" customFormat="1" ht="20.100000000000001" customHeight="1" x14ac:dyDescent="0.3">
      <c r="A517" s="82"/>
      <c r="B517" s="7"/>
      <c r="C517" s="261"/>
      <c r="D517" s="36"/>
      <c r="E517" s="131"/>
      <c r="F517" s="13"/>
      <c r="G517" s="13"/>
      <c r="H517" s="133"/>
      <c r="I517" s="74"/>
      <c r="J517" s="73"/>
      <c r="K517" s="90"/>
      <c r="L517" s="90"/>
      <c r="M517" s="91"/>
      <c r="N517" s="194"/>
      <c r="O517" s="197"/>
    </row>
    <row r="518" spans="1:15" s="84" customFormat="1" ht="20.100000000000001" customHeight="1" x14ac:dyDescent="0.3">
      <c r="A518" s="82"/>
      <c r="B518" s="12"/>
      <c r="C518" s="261"/>
      <c r="D518" s="36"/>
      <c r="E518" s="131"/>
      <c r="F518" s="13"/>
      <c r="G518" s="13"/>
      <c r="H518" s="133"/>
      <c r="I518" s="74"/>
      <c r="J518" s="73"/>
      <c r="K518" s="90"/>
      <c r="L518" s="90"/>
      <c r="M518" s="91"/>
      <c r="N518" s="223"/>
      <c r="O518" s="198"/>
    </row>
    <row r="519" spans="1:15" s="84" customFormat="1" ht="20.100000000000001" customHeight="1" x14ac:dyDescent="0.3">
      <c r="A519" s="82"/>
      <c r="B519" s="7"/>
      <c r="C519" s="261"/>
      <c r="D519" s="36"/>
      <c r="E519" s="81"/>
      <c r="F519" s="13"/>
      <c r="G519" s="13"/>
      <c r="H519" s="79"/>
      <c r="I519" s="79"/>
      <c r="J519" s="73"/>
      <c r="K519" s="90"/>
      <c r="L519" s="90"/>
      <c r="M519" s="91"/>
      <c r="N519" s="194"/>
      <c r="O519" s="197"/>
    </row>
    <row r="520" spans="1:15" s="84" customFormat="1" ht="20.100000000000001" customHeight="1" x14ac:dyDescent="0.3">
      <c r="A520" s="82"/>
      <c r="B520" s="12"/>
      <c r="C520" s="246"/>
      <c r="D520" s="36"/>
      <c r="E520" s="51"/>
      <c r="F520" s="13"/>
      <c r="G520" s="13"/>
      <c r="H520" s="9"/>
      <c r="I520" s="9"/>
      <c r="J520" s="45"/>
      <c r="K520" s="90"/>
      <c r="L520" s="90"/>
      <c r="M520" s="91"/>
      <c r="N520" s="223"/>
      <c r="O520" s="198"/>
    </row>
    <row r="521" spans="1:15" s="84" customFormat="1" ht="20.100000000000001" customHeight="1" x14ac:dyDescent="0.3">
      <c r="A521" s="82"/>
      <c r="B521" s="318"/>
      <c r="C521" s="261"/>
      <c r="D521" s="36"/>
      <c r="E521" s="81"/>
      <c r="F521" s="13"/>
      <c r="G521" s="13"/>
      <c r="H521" s="79"/>
      <c r="I521" s="79"/>
      <c r="J521" s="73"/>
      <c r="K521" s="90"/>
      <c r="L521" s="90"/>
      <c r="M521" s="91"/>
    </row>
    <row r="522" spans="1:15" s="84" customFormat="1" ht="20.100000000000001" customHeight="1" x14ac:dyDescent="0.3">
      <c r="A522" s="82"/>
      <c r="B522" s="12"/>
      <c r="C522" s="177"/>
      <c r="D522" s="36"/>
      <c r="E522" s="152"/>
      <c r="F522" s="13"/>
      <c r="G522" s="13"/>
      <c r="H522" s="145"/>
      <c r="I522" s="12"/>
      <c r="J522" s="45"/>
      <c r="K522" s="90"/>
      <c r="L522" s="90"/>
      <c r="M522" s="91"/>
      <c r="N522" s="194"/>
      <c r="O522" s="197"/>
    </row>
    <row r="523" spans="1:15" s="84" customFormat="1" ht="20.100000000000001" customHeight="1" x14ac:dyDescent="0.3">
      <c r="A523" s="82"/>
      <c r="B523" s="20"/>
      <c r="C523" s="261"/>
      <c r="D523" s="36"/>
      <c r="E523" s="81"/>
      <c r="F523" s="13"/>
      <c r="G523" s="13"/>
      <c r="H523" s="79"/>
      <c r="I523" s="79"/>
      <c r="J523" s="73"/>
      <c r="K523" s="90"/>
      <c r="L523" s="90"/>
      <c r="M523" s="91"/>
      <c r="N523" s="223"/>
      <c r="O523" s="197"/>
    </row>
    <row r="524" spans="1:15" s="84" customFormat="1" ht="20.100000000000001" customHeight="1" x14ac:dyDescent="0.3">
      <c r="A524" s="82"/>
      <c r="B524" s="307"/>
      <c r="C524" s="261"/>
      <c r="D524" s="36"/>
      <c r="E524" s="131"/>
      <c r="F524" s="13"/>
      <c r="G524" s="13"/>
      <c r="H524" s="79"/>
      <c r="I524" s="79"/>
      <c r="J524" s="73"/>
      <c r="K524" s="90"/>
      <c r="L524" s="90"/>
      <c r="M524" s="91"/>
      <c r="N524" s="199"/>
      <c r="O524" s="198"/>
    </row>
    <row r="525" spans="1:15" s="84" customFormat="1" ht="20.100000000000001" customHeight="1" x14ac:dyDescent="0.3">
      <c r="A525" s="82"/>
      <c r="B525" s="12"/>
      <c r="C525" s="261"/>
      <c r="D525" s="36"/>
      <c r="E525" s="131"/>
      <c r="F525" s="13"/>
      <c r="G525" s="13"/>
      <c r="H525" s="79"/>
      <c r="I525" s="79"/>
      <c r="J525" s="73"/>
      <c r="K525" s="90"/>
      <c r="L525" s="90"/>
      <c r="M525" s="91"/>
      <c r="N525" s="223"/>
      <c r="O525" s="198"/>
    </row>
    <row r="526" spans="1:15" s="84" customFormat="1" ht="20.100000000000001" customHeight="1" x14ac:dyDescent="0.3">
      <c r="A526" s="82"/>
      <c r="B526" s="20"/>
      <c r="C526" s="261"/>
      <c r="D526" s="36"/>
      <c r="E526" s="131"/>
      <c r="F526" s="13"/>
      <c r="G526" s="13"/>
      <c r="H526" s="79"/>
      <c r="I526" s="79"/>
      <c r="J526" s="73"/>
      <c r="K526" s="90"/>
      <c r="L526" s="90"/>
      <c r="M526" s="91"/>
      <c r="N526" s="223"/>
      <c r="O526" s="198"/>
    </row>
    <row r="527" spans="1:15" s="84" customFormat="1" ht="20.100000000000001" customHeight="1" x14ac:dyDescent="0.3">
      <c r="A527" s="82"/>
      <c r="B527" s="7"/>
      <c r="C527" s="261"/>
      <c r="D527" s="36"/>
      <c r="E527" s="81"/>
      <c r="F527" s="13"/>
      <c r="G527" s="13"/>
      <c r="H527" s="79"/>
      <c r="I527" s="79"/>
      <c r="J527" s="73"/>
      <c r="K527" s="90"/>
      <c r="L527" s="90"/>
      <c r="M527" s="91"/>
      <c r="N527" s="223"/>
      <c r="O527" s="197"/>
    </row>
    <row r="528" spans="1:15" s="84" customFormat="1" ht="20.100000000000001" customHeight="1" x14ac:dyDescent="0.3">
      <c r="A528" s="82"/>
      <c r="B528" s="7"/>
      <c r="C528" s="264"/>
      <c r="D528" s="36"/>
      <c r="E528" s="131"/>
      <c r="F528" s="13"/>
      <c r="G528" s="13"/>
      <c r="H528" s="133"/>
      <c r="I528" s="140"/>
      <c r="J528" s="73"/>
      <c r="K528" s="90"/>
      <c r="L528" s="90"/>
      <c r="M528" s="91"/>
      <c r="N528" s="223"/>
      <c r="O528" s="197"/>
    </row>
    <row r="529" spans="1:15" s="84" customFormat="1" ht="20.100000000000001" customHeight="1" x14ac:dyDescent="0.3">
      <c r="A529" s="82"/>
      <c r="B529" s="319"/>
      <c r="C529" s="261"/>
      <c r="D529" s="36"/>
      <c r="E529" s="81"/>
      <c r="F529" s="13"/>
      <c r="G529" s="13"/>
      <c r="H529" s="79"/>
      <c r="I529" s="79"/>
      <c r="J529" s="73"/>
      <c r="K529" s="90"/>
      <c r="L529" s="90"/>
      <c r="M529" s="91"/>
      <c r="N529" s="223"/>
      <c r="O529" s="198"/>
    </row>
    <row r="530" spans="1:15" s="84" customFormat="1" ht="20.100000000000001" customHeight="1" x14ac:dyDescent="0.3">
      <c r="A530" s="82"/>
      <c r="B530" s="234"/>
      <c r="C530" s="177"/>
      <c r="D530" s="36"/>
      <c r="E530" s="49"/>
      <c r="F530" s="13"/>
      <c r="G530" s="13"/>
      <c r="H530" s="9"/>
      <c r="I530" s="9"/>
      <c r="J530" s="45"/>
      <c r="K530" s="90"/>
      <c r="L530" s="90"/>
      <c r="M530" s="91"/>
      <c r="N530" s="223"/>
      <c r="O530" s="198"/>
    </row>
    <row r="531" spans="1:15" s="84" customFormat="1" ht="20.100000000000001" customHeight="1" x14ac:dyDescent="0.3">
      <c r="A531" s="82"/>
      <c r="B531" s="7"/>
      <c r="C531" s="261"/>
      <c r="D531" s="36"/>
      <c r="E531" s="81"/>
      <c r="F531" s="13"/>
      <c r="G531" s="13"/>
      <c r="H531" s="79"/>
      <c r="I531" s="79"/>
      <c r="J531" s="73"/>
      <c r="K531" s="90"/>
      <c r="L531" s="90"/>
      <c r="M531" s="91"/>
      <c r="N531" s="223"/>
      <c r="O531" s="198"/>
    </row>
    <row r="532" spans="1:15" s="84" customFormat="1" ht="20.100000000000001" customHeight="1" x14ac:dyDescent="0.3">
      <c r="A532" s="82"/>
      <c r="B532" s="20"/>
      <c r="C532" s="261"/>
      <c r="D532" s="36"/>
      <c r="E532" s="81"/>
      <c r="F532" s="13"/>
      <c r="G532" s="13"/>
      <c r="H532" s="79"/>
      <c r="I532" s="83"/>
      <c r="J532" s="73"/>
      <c r="K532" s="90"/>
      <c r="L532" s="90"/>
      <c r="M532" s="91"/>
      <c r="N532" s="194"/>
      <c r="O532" s="197"/>
    </row>
    <row r="533" spans="1:15" s="84" customFormat="1" ht="20.100000000000001" customHeight="1" x14ac:dyDescent="0.3">
      <c r="A533" s="82"/>
      <c r="B533" s="20"/>
      <c r="C533" s="261"/>
      <c r="D533" s="36"/>
      <c r="E533" s="81"/>
      <c r="F533" s="13"/>
      <c r="G533" s="13"/>
      <c r="H533" s="79"/>
      <c r="I533" s="79"/>
      <c r="J533" s="73"/>
      <c r="K533" s="90"/>
      <c r="L533" s="90"/>
      <c r="M533" s="91"/>
      <c r="N533" s="223"/>
      <c r="O533" s="197"/>
    </row>
    <row r="534" spans="1:15" s="84" customFormat="1" ht="20.100000000000001" customHeight="1" x14ac:dyDescent="0.3">
      <c r="A534" s="82"/>
      <c r="B534" s="12"/>
      <c r="C534" s="263"/>
      <c r="D534" s="36"/>
      <c r="E534" s="131"/>
      <c r="F534" s="13"/>
      <c r="G534" s="13"/>
      <c r="H534" s="79"/>
      <c r="I534" s="74"/>
      <c r="J534" s="73"/>
      <c r="K534" s="90"/>
      <c r="L534" s="90"/>
      <c r="M534" s="91"/>
      <c r="N534" s="223"/>
      <c r="O534" s="198"/>
    </row>
    <row r="535" spans="1:15" s="84" customFormat="1" ht="20.100000000000001" customHeight="1" x14ac:dyDescent="0.3">
      <c r="A535" s="82"/>
      <c r="B535" s="20"/>
      <c r="C535" s="177"/>
      <c r="D535" s="36"/>
      <c r="E535" s="49"/>
      <c r="F535" s="13"/>
      <c r="G535" s="13"/>
      <c r="H535" s="9"/>
      <c r="I535" s="9"/>
      <c r="J535" s="45"/>
      <c r="K535" s="90"/>
      <c r="L535" s="90"/>
      <c r="M535" s="91"/>
      <c r="N535" s="194"/>
      <c r="O535" s="197"/>
    </row>
    <row r="536" spans="1:15" s="84" customFormat="1" ht="20.100000000000001" customHeight="1" x14ac:dyDescent="0.3">
      <c r="A536" s="82"/>
      <c r="B536" s="12"/>
      <c r="C536" s="261"/>
      <c r="D536" s="36"/>
      <c r="E536" s="131"/>
      <c r="F536" s="13"/>
      <c r="G536" s="13"/>
      <c r="H536" s="133"/>
      <c r="I536" s="74"/>
      <c r="J536" s="73"/>
      <c r="K536" s="90"/>
      <c r="L536" s="90"/>
      <c r="M536" s="91"/>
      <c r="N536" s="194"/>
      <c r="O536" s="197"/>
    </row>
    <row r="537" spans="1:15" s="84" customFormat="1" ht="20.100000000000001" customHeight="1" x14ac:dyDescent="0.3">
      <c r="A537" s="82"/>
      <c r="B537" s="7"/>
      <c r="C537" s="261"/>
      <c r="D537" s="36"/>
      <c r="E537" s="81"/>
      <c r="F537" s="13"/>
      <c r="G537" s="13"/>
      <c r="H537" s="79"/>
      <c r="I537" s="83"/>
      <c r="J537" s="73"/>
      <c r="K537" s="90"/>
      <c r="L537" s="90"/>
      <c r="M537" s="91"/>
      <c r="N537" s="223"/>
      <c r="O537" s="197"/>
    </row>
    <row r="538" spans="1:15" s="84" customFormat="1" ht="20.100000000000001" customHeight="1" x14ac:dyDescent="0.3">
      <c r="A538" s="82"/>
      <c r="B538" s="12"/>
      <c r="C538" s="263"/>
      <c r="D538" s="36"/>
      <c r="E538" s="152"/>
      <c r="F538" s="13"/>
      <c r="G538" s="13"/>
      <c r="H538" s="145"/>
      <c r="I538" s="12"/>
      <c r="J538" s="45"/>
      <c r="K538" s="90"/>
      <c r="L538" s="90"/>
      <c r="M538" s="91"/>
      <c r="N538" s="194"/>
      <c r="O538" s="197"/>
    </row>
    <row r="539" spans="1:15" s="84" customFormat="1" ht="20.100000000000001" customHeight="1" x14ac:dyDescent="0.3">
      <c r="A539" s="82"/>
      <c r="B539" s="20"/>
      <c r="C539" s="261"/>
      <c r="D539" s="36"/>
      <c r="E539" s="131"/>
      <c r="F539" s="13"/>
      <c r="G539" s="13"/>
      <c r="H539" s="79"/>
      <c r="I539" s="79"/>
      <c r="J539" s="73"/>
      <c r="K539" s="90"/>
      <c r="L539" s="90"/>
      <c r="M539" s="91"/>
      <c r="N539" s="223"/>
      <c r="O539" s="198"/>
    </row>
    <row r="540" spans="1:15" s="84" customFormat="1" ht="20.100000000000001" customHeight="1" x14ac:dyDescent="0.3">
      <c r="A540" s="82"/>
      <c r="B540" s="7"/>
      <c r="C540" s="261"/>
      <c r="D540" s="36"/>
      <c r="E540" s="131"/>
      <c r="F540" s="13"/>
      <c r="G540" s="13"/>
      <c r="H540" s="79"/>
      <c r="I540" s="148"/>
      <c r="J540" s="73"/>
      <c r="K540" s="90"/>
      <c r="L540" s="90"/>
      <c r="M540" s="91"/>
      <c r="N540" s="223"/>
      <c r="O540" s="198"/>
    </row>
    <row r="541" spans="1:15" s="84" customFormat="1" ht="20.100000000000001" customHeight="1" x14ac:dyDescent="0.3">
      <c r="A541" s="82"/>
      <c r="B541" s="12"/>
      <c r="C541" s="261"/>
      <c r="D541" s="36"/>
      <c r="E541" s="131"/>
      <c r="F541" s="13"/>
      <c r="G541" s="13"/>
      <c r="H541" s="133"/>
      <c r="I541" s="74"/>
      <c r="J541" s="73"/>
      <c r="K541" s="90"/>
      <c r="L541" s="90"/>
      <c r="M541" s="91"/>
      <c r="N541" s="223"/>
      <c r="O541" s="198"/>
    </row>
    <row r="542" spans="1:15" s="84" customFormat="1" ht="20.100000000000001" customHeight="1" x14ac:dyDescent="0.3">
      <c r="A542" s="82"/>
      <c r="B542" s="20"/>
      <c r="C542" s="263"/>
      <c r="D542" s="36"/>
      <c r="E542" s="81"/>
      <c r="F542" s="13"/>
      <c r="G542" s="13"/>
      <c r="H542" s="79"/>
      <c r="I542" s="79"/>
      <c r="J542" s="73"/>
      <c r="K542" s="90"/>
      <c r="L542" s="90"/>
      <c r="M542" s="91"/>
      <c r="N542" s="223"/>
      <c r="O542" s="198"/>
    </row>
    <row r="543" spans="1:15" s="84" customFormat="1" ht="20.100000000000001" customHeight="1" x14ac:dyDescent="0.3">
      <c r="A543" s="82"/>
      <c r="B543" s="20"/>
      <c r="C543" s="182"/>
      <c r="D543" s="36"/>
      <c r="E543" s="81"/>
      <c r="F543" s="13"/>
      <c r="G543" s="13"/>
      <c r="H543" s="79"/>
      <c r="I543" s="79"/>
      <c r="J543" s="73"/>
      <c r="K543" s="90"/>
      <c r="L543" s="90"/>
      <c r="M543" s="91"/>
      <c r="N543" s="194"/>
      <c r="O543" s="197"/>
    </row>
    <row r="544" spans="1:15" s="84" customFormat="1" ht="20.100000000000001" customHeight="1" x14ac:dyDescent="0.3">
      <c r="A544" s="82"/>
      <c r="B544" s="7"/>
      <c r="C544" s="263"/>
      <c r="D544" s="36"/>
      <c r="E544" s="131"/>
      <c r="F544" s="13"/>
      <c r="G544" s="13"/>
      <c r="H544" s="79"/>
      <c r="I544" s="79"/>
      <c r="J544" s="73"/>
      <c r="K544" s="90"/>
      <c r="L544" s="90"/>
      <c r="M544" s="91"/>
      <c r="N544" s="223"/>
      <c r="O544" s="198"/>
    </row>
    <row r="545" spans="1:15" s="84" customFormat="1" ht="20.100000000000001" customHeight="1" x14ac:dyDescent="0.3">
      <c r="A545" s="82"/>
      <c r="B545" s="20"/>
      <c r="C545" s="261"/>
      <c r="D545" s="36"/>
      <c r="E545" s="81"/>
      <c r="F545" s="13"/>
      <c r="G545" s="13"/>
      <c r="H545" s="79"/>
      <c r="I545" s="79"/>
      <c r="J545" s="73"/>
      <c r="K545" s="90"/>
      <c r="L545" s="90"/>
      <c r="M545" s="91"/>
      <c r="N545" s="194"/>
      <c r="O545" s="197"/>
    </row>
    <row r="546" spans="1:15" s="84" customFormat="1" ht="20.100000000000001" customHeight="1" x14ac:dyDescent="0.3">
      <c r="A546" s="82"/>
      <c r="B546" s="20"/>
      <c r="C546" s="261"/>
      <c r="D546" s="36"/>
      <c r="E546" s="81"/>
      <c r="F546" s="13"/>
      <c r="G546" s="13"/>
      <c r="H546" s="79"/>
      <c r="I546" s="79"/>
      <c r="J546" s="73"/>
      <c r="K546" s="90"/>
      <c r="L546" s="90"/>
      <c r="M546" s="91"/>
      <c r="N546" s="194"/>
      <c r="O546" s="197"/>
    </row>
    <row r="547" spans="1:15" s="84" customFormat="1" ht="20.100000000000001" customHeight="1" x14ac:dyDescent="0.3">
      <c r="A547" s="82"/>
      <c r="B547" s="7"/>
      <c r="C547" s="177"/>
      <c r="D547" s="36"/>
      <c r="E547" s="49"/>
      <c r="F547" s="13"/>
      <c r="G547" s="13"/>
      <c r="H547" s="9"/>
      <c r="I547" s="9"/>
      <c r="J547" s="45"/>
      <c r="K547" s="90"/>
      <c r="L547" s="90"/>
      <c r="M547" s="91"/>
      <c r="N547" s="223"/>
      <c r="O547" s="198"/>
    </row>
    <row r="548" spans="1:15" s="84" customFormat="1" ht="20.100000000000001" customHeight="1" x14ac:dyDescent="0.3">
      <c r="A548" s="82"/>
      <c r="B548" s="20"/>
      <c r="C548" s="261"/>
      <c r="D548" s="36"/>
      <c r="E548" s="81"/>
      <c r="F548" s="13"/>
      <c r="G548" s="13"/>
      <c r="H548" s="79"/>
      <c r="I548" s="79"/>
      <c r="J548" s="73"/>
      <c r="K548" s="90"/>
      <c r="L548" s="90"/>
      <c r="M548" s="91"/>
      <c r="N548" s="194"/>
      <c r="O548" s="197"/>
    </row>
    <row r="549" spans="1:15" s="84" customFormat="1" ht="20.100000000000001" customHeight="1" x14ac:dyDescent="0.3">
      <c r="A549" s="82"/>
      <c r="B549" s="12"/>
      <c r="C549" s="261"/>
      <c r="D549" s="36"/>
      <c r="E549" s="131"/>
      <c r="F549" s="13"/>
      <c r="G549" s="13"/>
      <c r="H549" s="133"/>
      <c r="I549" s="74"/>
      <c r="J549" s="73"/>
      <c r="K549" s="90"/>
      <c r="L549" s="90"/>
      <c r="M549" s="91"/>
      <c r="N549" s="194"/>
      <c r="O549" s="197"/>
    </row>
    <row r="550" spans="1:15" s="84" customFormat="1" ht="20.100000000000001" customHeight="1" x14ac:dyDescent="0.3">
      <c r="A550" s="82"/>
      <c r="B550" s="20"/>
      <c r="C550" s="263"/>
      <c r="D550" s="36"/>
      <c r="E550" s="81"/>
      <c r="F550" s="13"/>
      <c r="G550" s="13"/>
      <c r="H550" s="79"/>
      <c r="I550" s="83"/>
      <c r="J550" s="73"/>
      <c r="K550" s="90"/>
      <c r="L550" s="90"/>
      <c r="M550" s="91"/>
      <c r="N550" s="223"/>
      <c r="O550" s="197"/>
    </row>
    <row r="551" spans="1:15" s="84" customFormat="1" ht="20.100000000000001" customHeight="1" x14ac:dyDescent="0.3">
      <c r="A551" s="82"/>
      <c r="B551" s="20"/>
      <c r="C551" s="261"/>
      <c r="D551" s="36"/>
      <c r="E551" s="131"/>
      <c r="F551" s="13"/>
      <c r="G551" s="13"/>
      <c r="H551" s="79"/>
      <c r="I551" s="79"/>
      <c r="J551" s="73"/>
      <c r="K551" s="90"/>
      <c r="L551" s="90"/>
      <c r="M551" s="91"/>
      <c r="N551" s="223"/>
      <c r="O551" s="198"/>
    </row>
    <row r="552" spans="1:15" s="84" customFormat="1" ht="20.100000000000001" customHeight="1" x14ac:dyDescent="0.3">
      <c r="A552" s="82"/>
      <c r="B552" s="20"/>
      <c r="C552" s="261"/>
      <c r="H552" s="79"/>
      <c r="I552" s="79"/>
      <c r="N552" s="223"/>
      <c r="O552" s="198"/>
    </row>
    <row r="553" spans="1:15" s="84" customFormat="1" ht="20.100000000000001" customHeight="1" x14ac:dyDescent="0.3">
      <c r="A553" s="82"/>
      <c r="B553" s="20"/>
      <c r="C553" s="261"/>
      <c r="H553" s="79"/>
      <c r="I553" s="79"/>
      <c r="N553" s="223"/>
      <c r="O553" s="198"/>
    </row>
    <row r="554" spans="1:15" s="84" customFormat="1" ht="20.100000000000001" customHeight="1" x14ac:dyDescent="0.3">
      <c r="A554" s="82"/>
      <c r="B554" s="20"/>
      <c r="C554" s="261"/>
      <c r="H554" s="79"/>
      <c r="I554" s="79"/>
      <c r="N554" s="223"/>
      <c r="O554" s="198"/>
    </row>
    <row r="555" spans="1:15" s="84" customFormat="1" ht="20.100000000000001" customHeight="1" x14ac:dyDescent="0.3">
      <c r="A555" s="82"/>
      <c r="B555" s="20"/>
      <c r="C555" s="261"/>
      <c r="H555" s="79"/>
      <c r="I555" s="79"/>
      <c r="N555" s="223"/>
      <c r="O555" s="198"/>
    </row>
    <row r="556" spans="1:15" s="84" customFormat="1" ht="20.100000000000001" customHeight="1" x14ac:dyDescent="0.3">
      <c r="A556" s="82"/>
      <c r="B556" s="20"/>
      <c r="C556" s="261"/>
      <c r="H556" s="79"/>
      <c r="I556" s="79"/>
      <c r="N556" s="223"/>
      <c r="O556" s="198"/>
    </row>
    <row r="557" spans="1:15" s="84" customFormat="1" ht="20.100000000000001" customHeight="1" x14ac:dyDescent="0.3">
      <c r="A557" s="82"/>
      <c r="B557" s="20"/>
      <c r="C557" s="261"/>
      <c r="H557" s="79"/>
      <c r="I557" s="79"/>
      <c r="N557" s="223"/>
      <c r="O557" s="198"/>
    </row>
    <row r="558" spans="1:15" s="84" customFormat="1" ht="20.100000000000001" customHeight="1" x14ac:dyDescent="0.3">
      <c r="A558" s="82"/>
      <c r="B558" s="20"/>
      <c r="C558" s="261"/>
      <c r="H558" s="79"/>
      <c r="I558" s="79"/>
      <c r="N558" s="223"/>
      <c r="O558" s="198"/>
    </row>
    <row r="559" spans="1:15" s="84" customFormat="1" ht="20.100000000000001" customHeight="1" x14ac:dyDescent="0.3">
      <c r="A559" s="82"/>
      <c r="B559" s="20"/>
      <c r="C559" s="261"/>
      <c r="H559" s="79"/>
      <c r="I559" s="79"/>
      <c r="N559" s="223"/>
      <c r="O559" s="198"/>
    </row>
    <row r="560" spans="1:15" s="84" customFormat="1" ht="20.100000000000001" customHeight="1" x14ac:dyDescent="0.3">
      <c r="A560" s="82"/>
      <c r="B560" s="20"/>
      <c r="C560" s="261"/>
      <c r="H560" s="79"/>
      <c r="I560" s="79"/>
      <c r="N560" s="223"/>
      <c r="O560" s="198"/>
    </row>
    <row r="561" spans="1:15" s="84" customFormat="1" ht="20.100000000000001" customHeight="1" x14ac:dyDescent="0.3">
      <c r="A561" s="82"/>
      <c r="B561" s="20"/>
      <c r="C561" s="261"/>
      <c r="H561" s="79"/>
      <c r="I561" s="79"/>
      <c r="N561" s="223"/>
      <c r="O561" s="198"/>
    </row>
    <row r="562" spans="1:15" s="84" customFormat="1" ht="20.100000000000001" customHeight="1" x14ac:dyDescent="0.3">
      <c r="A562" s="82"/>
      <c r="B562" s="20"/>
      <c r="C562" s="261"/>
      <c r="H562" s="79"/>
      <c r="I562" s="79"/>
      <c r="N562" s="223"/>
      <c r="O562" s="198"/>
    </row>
    <row r="563" spans="1:15" s="84" customFormat="1" ht="20.100000000000001" customHeight="1" x14ac:dyDescent="0.3">
      <c r="A563" s="82"/>
      <c r="B563" s="20"/>
      <c r="C563" s="261"/>
      <c r="H563" s="79"/>
      <c r="I563" s="79"/>
      <c r="N563" s="223"/>
      <c r="O563" s="198"/>
    </row>
    <row r="564" spans="1:15" s="84" customFormat="1" ht="20.100000000000001" customHeight="1" x14ac:dyDescent="0.3">
      <c r="A564" s="82"/>
      <c r="B564" s="20"/>
      <c r="C564" s="261"/>
      <c r="H564" s="79"/>
      <c r="I564" s="79"/>
      <c r="N564" s="223"/>
      <c r="O564" s="198"/>
    </row>
    <row r="565" spans="1:15" s="84" customFormat="1" ht="20.100000000000001" customHeight="1" x14ac:dyDescent="0.3">
      <c r="A565" s="82"/>
      <c r="B565" s="20"/>
      <c r="C565" s="261"/>
      <c r="H565" s="79"/>
      <c r="I565" s="79"/>
      <c r="N565" s="223"/>
      <c r="O565" s="198"/>
    </row>
    <row r="566" spans="1:15" s="84" customFormat="1" ht="20.100000000000001" customHeight="1" x14ac:dyDescent="0.3">
      <c r="A566" s="82"/>
      <c r="B566" s="20"/>
      <c r="C566" s="261"/>
      <c r="H566" s="79"/>
      <c r="I566" s="79"/>
      <c r="N566" s="223"/>
      <c r="O566" s="198"/>
    </row>
    <row r="567" spans="1:15" s="84" customFormat="1" ht="20.100000000000001" customHeight="1" x14ac:dyDescent="0.3">
      <c r="A567" s="82"/>
      <c r="B567" s="20"/>
      <c r="C567" s="261"/>
      <c r="H567" s="79"/>
      <c r="I567" s="79"/>
      <c r="N567" s="223"/>
      <c r="O567" s="198"/>
    </row>
    <row r="568" spans="1:15" s="84" customFormat="1" ht="20.100000000000001" customHeight="1" x14ac:dyDescent="0.3">
      <c r="A568" s="82"/>
      <c r="B568" s="20"/>
      <c r="C568" s="261"/>
      <c r="H568" s="79"/>
      <c r="I568" s="79"/>
      <c r="N568" s="223"/>
      <c r="O568" s="198"/>
    </row>
    <row r="569" spans="1:15" s="84" customFormat="1" ht="20.100000000000001" customHeight="1" x14ac:dyDescent="0.3">
      <c r="A569" s="82"/>
      <c r="B569" s="20"/>
      <c r="C569" s="261"/>
      <c r="H569" s="79"/>
      <c r="I569" s="79"/>
      <c r="N569" s="223"/>
      <c r="O569" s="198"/>
    </row>
    <row r="570" spans="1:15" s="84" customFormat="1" ht="20.100000000000001" customHeight="1" x14ac:dyDescent="0.3">
      <c r="A570" s="82"/>
      <c r="B570" s="20"/>
      <c r="C570" s="261"/>
      <c r="H570" s="79"/>
      <c r="I570" s="79"/>
      <c r="N570" s="223"/>
      <c r="O570" s="198"/>
    </row>
    <row r="571" spans="1:15" s="84" customFormat="1" ht="20.100000000000001" customHeight="1" x14ac:dyDescent="0.3">
      <c r="A571" s="82"/>
      <c r="B571" s="20"/>
      <c r="C571" s="261"/>
      <c r="H571" s="79"/>
      <c r="I571" s="79"/>
      <c r="N571" s="223"/>
      <c r="O571" s="198"/>
    </row>
    <row r="572" spans="1:15" s="84" customFormat="1" ht="20.100000000000001" customHeight="1" x14ac:dyDescent="0.3">
      <c r="A572" s="82"/>
      <c r="B572" s="20"/>
      <c r="C572" s="261"/>
      <c r="H572" s="79"/>
      <c r="I572" s="79"/>
      <c r="N572" s="223"/>
      <c r="O572" s="198"/>
    </row>
    <row r="573" spans="1:15" s="84" customFormat="1" ht="20.100000000000001" customHeight="1" x14ac:dyDescent="0.3">
      <c r="A573" s="82"/>
      <c r="B573" s="20"/>
      <c r="C573" s="261"/>
      <c r="H573" s="79"/>
      <c r="I573" s="79"/>
      <c r="N573" s="223"/>
      <c r="O573" s="198"/>
    </row>
    <row r="574" spans="1:15" s="84" customFormat="1" ht="20.100000000000001" customHeight="1" x14ac:dyDescent="0.3">
      <c r="A574" s="82"/>
      <c r="B574" s="20"/>
      <c r="C574" s="261"/>
      <c r="H574" s="79"/>
      <c r="I574" s="79"/>
      <c r="N574" s="223"/>
      <c r="O574" s="198"/>
    </row>
    <row r="575" spans="1:15" s="84" customFormat="1" ht="20.100000000000001" customHeight="1" x14ac:dyDescent="0.3">
      <c r="A575" s="82"/>
      <c r="B575" s="20"/>
      <c r="C575" s="261"/>
      <c r="H575" s="79"/>
      <c r="I575" s="79"/>
      <c r="N575" s="223"/>
      <c r="O575" s="198"/>
    </row>
    <row r="576" spans="1:15" s="84" customFormat="1" ht="20.100000000000001" customHeight="1" x14ac:dyDescent="0.3">
      <c r="A576" s="82"/>
      <c r="B576" s="20"/>
      <c r="C576" s="261"/>
      <c r="H576" s="79"/>
      <c r="I576" s="79"/>
      <c r="N576" s="223"/>
      <c r="O576" s="198"/>
    </row>
    <row r="577" spans="1:15" s="84" customFormat="1" ht="20.100000000000001" customHeight="1" x14ac:dyDescent="0.3">
      <c r="A577" s="82"/>
      <c r="B577" s="20"/>
      <c r="C577" s="261"/>
      <c r="H577" s="79"/>
      <c r="I577" s="79"/>
      <c r="N577" s="223"/>
      <c r="O577" s="198"/>
    </row>
    <row r="578" spans="1:15" s="84" customFormat="1" ht="20.100000000000001" customHeight="1" x14ac:dyDescent="0.3">
      <c r="A578" s="82"/>
      <c r="B578" s="20"/>
      <c r="C578" s="261"/>
      <c r="H578" s="79"/>
      <c r="I578" s="79"/>
      <c r="N578" s="223"/>
      <c r="O578" s="198"/>
    </row>
    <row r="579" spans="1:15" s="84" customFormat="1" ht="20.100000000000001" customHeight="1" x14ac:dyDescent="0.3">
      <c r="A579" s="82"/>
      <c r="B579" s="20"/>
      <c r="C579" s="261"/>
      <c r="H579" s="79"/>
      <c r="I579" s="79"/>
      <c r="N579" s="223"/>
      <c r="O579" s="198"/>
    </row>
    <row r="580" spans="1:15" s="84" customFormat="1" ht="20.100000000000001" customHeight="1" x14ac:dyDescent="0.3">
      <c r="A580" s="82"/>
      <c r="B580" s="20"/>
      <c r="C580" s="261"/>
      <c r="H580" s="79"/>
      <c r="I580" s="79"/>
      <c r="N580" s="223"/>
      <c r="O580" s="198"/>
    </row>
    <row r="581" spans="1:15" s="84" customFormat="1" ht="20.100000000000001" customHeight="1" x14ac:dyDescent="0.3">
      <c r="A581" s="82"/>
      <c r="B581" s="20"/>
      <c r="C581" s="261"/>
      <c r="H581" s="79"/>
      <c r="I581" s="79"/>
      <c r="N581" s="223"/>
      <c r="O581" s="198"/>
    </row>
    <row r="582" spans="1:15" s="84" customFormat="1" ht="20.100000000000001" customHeight="1" x14ac:dyDescent="0.3">
      <c r="A582" s="82"/>
      <c r="B582" s="20"/>
      <c r="C582" s="261"/>
      <c r="H582" s="79"/>
      <c r="I582" s="79"/>
      <c r="N582" s="223"/>
      <c r="O582" s="198"/>
    </row>
    <row r="583" spans="1:15" s="84" customFormat="1" ht="20.100000000000001" customHeight="1" x14ac:dyDescent="0.3">
      <c r="A583" s="82"/>
      <c r="B583" s="20"/>
      <c r="C583" s="261"/>
      <c r="H583" s="79"/>
      <c r="I583" s="79"/>
      <c r="N583" s="223"/>
      <c r="O583" s="198"/>
    </row>
    <row r="584" spans="1:15" s="84" customFormat="1" ht="20.100000000000001" customHeight="1" x14ac:dyDescent="0.3">
      <c r="A584" s="82"/>
      <c r="B584" s="20"/>
      <c r="C584" s="261"/>
      <c r="H584" s="79"/>
      <c r="I584" s="79"/>
      <c r="N584" s="223"/>
      <c r="O584" s="198"/>
    </row>
    <row r="585" spans="1:15" s="84" customFormat="1" ht="20.100000000000001" customHeight="1" x14ac:dyDescent="0.3">
      <c r="A585" s="82"/>
      <c r="B585" s="20"/>
      <c r="C585" s="261"/>
      <c r="H585" s="79"/>
      <c r="I585" s="79"/>
      <c r="N585" s="223"/>
      <c r="O585" s="198"/>
    </row>
    <row r="586" spans="1:15" s="84" customFormat="1" ht="20.100000000000001" customHeight="1" x14ac:dyDescent="0.3">
      <c r="A586" s="82"/>
      <c r="B586" s="20"/>
      <c r="C586" s="261"/>
      <c r="H586" s="79"/>
      <c r="I586" s="79"/>
      <c r="N586" s="223"/>
      <c r="O586" s="198"/>
    </row>
    <row r="587" spans="1:15" s="84" customFormat="1" ht="20.100000000000001" customHeight="1" x14ac:dyDescent="0.3">
      <c r="A587" s="82"/>
      <c r="B587" s="20"/>
      <c r="C587" s="261"/>
      <c r="H587" s="79"/>
      <c r="I587" s="79"/>
      <c r="N587" s="223"/>
      <c r="O587" s="198"/>
    </row>
    <row r="588" spans="1:15" s="84" customFormat="1" ht="20.100000000000001" customHeight="1" x14ac:dyDescent="0.3">
      <c r="A588" s="82"/>
      <c r="B588" s="20"/>
      <c r="C588" s="261"/>
      <c r="H588" s="79"/>
      <c r="I588" s="79"/>
      <c r="N588" s="223"/>
      <c r="O588" s="198"/>
    </row>
    <row r="589" spans="1:15" s="84" customFormat="1" ht="20.100000000000001" customHeight="1" x14ac:dyDescent="0.3">
      <c r="A589" s="82"/>
      <c r="B589" s="20"/>
      <c r="C589" s="261"/>
      <c r="H589" s="79"/>
      <c r="I589" s="79"/>
      <c r="N589" s="223"/>
      <c r="O589" s="198"/>
    </row>
    <row r="590" spans="1:15" s="84" customFormat="1" ht="20.100000000000001" customHeight="1" x14ac:dyDescent="0.3">
      <c r="A590" s="82"/>
      <c r="B590" s="20"/>
      <c r="C590" s="261"/>
      <c r="H590" s="79"/>
      <c r="I590" s="79"/>
      <c r="N590" s="223"/>
      <c r="O590" s="198"/>
    </row>
    <row r="591" spans="1:15" s="84" customFormat="1" ht="20.100000000000001" customHeight="1" x14ac:dyDescent="0.3">
      <c r="A591" s="82"/>
      <c r="B591" s="20"/>
      <c r="C591" s="261"/>
      <c r="H591" s="79"/>
      <c r="I591" s="79"/>
      <c r="N591" s="223"/>
      <c r="O591" s="198"/>
    </row>
    <row r="592" spans="1:15" s="84" customFormat="1" ht="20.100000000000001" customHeight="1" x14ac:dyDescent="0.3">
      <c r="A592" s="82"/>
      <c r="B592" s="20"/>
      <c r="C592" s="261"/>
      <c r="H592" s="79"/>
      <c r="I592" s="79"/>
      <c r="N592" s="223"/>
      <c r="O592" s="198"/>
    </row>
    <row r="593" spans="1:38" s="84" customFormat="1" ht="20.100000000000001" customHeight="1" x14ac:dyDescent="0.3">
      <c r="A593" s="82"/>
      <c r="B593" s="20"/>
      <c r="C593" s="261"/>
      <c r="H593" s="79"/>
      <c r="I593" s="79"/>
      <c r="N593" s="223"/>
      <c r="O593" s="198"/>
    </row>
    <row r="594" spans="1:38" s="84" customFormat="1" ht="20.100000000000001" customHeight="1" x14ac:dyDescent="0.3">
      <c r="A594" s="82"/>
      <c r="B594" s="20"/>
      <c r="C594" s="261"/>
      <c r="H594" s="79"/>
      <c r="I594" s="79"/>
      <c r="N594" s="223"/>
      <c r="O594" s="198"/>
    </row>
    <row r="595" spans="1:38" s="84" customFormat="1" ht="20.100000000000001" customHeight="1" x14ac:dyDescent="0.3">
      <c r="A595" s="82"/>
      <c r="B595" s="20"/>
      <c r="C595" s="261"/>
      <c r="H595" s="79"/>
      <c r="I595" s="79"/>
      <c r="N595" s="223"/>
      <c r="O595" s="198"/>
    </row>
    <row r="596" spans="1:38" ht="20.100000000000001" customHeight="1" x14ac:dyDescent="0.3">
      <c r="A596" s="79"/>
      <c r="B596" s="20"/>
      <c r="C596" s="261"/>
      <c r="H596" s="79"/>
      <c r="I596" s="79"/>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row>
    <row r="597" spans="1:38" ht="20.100000000000001" customHeight="1" x14ac:dyDescent="0.3">
      <c r="A597" s="79"/>
      <c r="B597" s="20"/>
      <c r="C597" s="261"/>
      <c r="H597" s="79"/>
      <c r="I597" s="79"/>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row>
    <row r="598" spans="1:38" ht="20.100000000000001" customHeight="1" x14ac:dyDescent="0.3">
      <c r="A598" s="79"/>
      <c r="B598" s="20"/>
      <c r="C598" s="261"/>
      <c r="H598" s="79"/>
      <c r="I598" s="79"/>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row>
    <row r="599" spans="1:38" ht="20.100000000000001" customHeight="1" x14ac:dyDescent="0.3">
      <c r="A599" s="79"/>
      <c r="B599" s="20"/>
      <c r="C599" s="261"/>
      <c r="H599" s="79"/>
      <c r="I599" s="79"/>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row>
    <row r="600" spans="1:38" ht="20.100000000000001" customHeight="1" x14ac:dyDescent="0.3">
      <c r="A600" s="79"/>
      <c r="B600" s="20"/>
      <c r="C600" s="261"/>
      <c r="H600" s="79"/>
      <c r="I600" s="79"/>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row>
    <row r="601" spans="1:38" ht="20.100000000000001" customHeight="1" x14ac:dyDescent="0.3">
      <c r="A601" s="79"/>
      <c r="B601" s="20"/>
      <c r="C601" s="261"/>
      <c r="H601" s="79"/>
      <c r="I601" s="79"/>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row>
    <row r="602" spans="1:38" ht="20.100000000000001" customHeight="1" x14ac:dyDescent="0.3">
      <c r="A602" s="79"/>
      <c r="B602" s="20"/>
      <c r="C602" s="261"/>
      <c r="H602" s="79"/>
      <c r="I602" s="79"/>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row>
    <row r="603" spans="1:38" ht="20.100000000000001" customHeight="1" x14ac:dyDescent="0.3">
      <c r="A603" s="79"/>
      <c r="B603" s="20"/>
      <c r="C603" s="261"/>
      <c r="H603" s="79"/>
      <c r="I603" s="79"/>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row>
    <row r="604" spans="1:38" ht="20.100000000000001" customHeight="1" x14ac:dyDescent="0.3">
      <c r="A604" s="79"/>
      <c r="B604" s="20"/>
      <c r="C604" s="261"/>
      <c r="H604" s="79"/>
      <c r="I604" s="79"/>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row>
    <row r="605" spans="1:38" ht="20.100000000000001" customHeight="1" x14ac:dyDescent="0.3">
      <c r="A605" s="79"/>
      <c r="B605" s="20"/>
      <c r="C605" s="261"/>
      <c r="H605" s="79"/>
      <c r="I605" s="79"/>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row>
    <row r="606" spans="1:38" ht="20.100000000000001" customHeight="1" x14ac:dyDescent="0.3">
      <c r="A606" s="79"/>
      <c r="B606" s="20"/>
      <c r="C606" s="261"/>
      <c r="H606" s="79"/>
      <c r="I606" s="79"/>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row>
    <row r="607" spans="1:38" ht="20.100000000000001" customHeight="1" x14ac:dyDescent="0.3">
      <c r="A607" s="79"/>
      <c r="B607" s="20"/>
      <c r="C607" s="261"/>
      <c r="H607" s="79"/>
      <c r="I607" s="79"/>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row>
    <row r="608" spans="1:38" ht="20.100000000000001" customHeight="1" x14ac:dyDescent="0.3">
      <c r="A608" s="79"/>
      <c r="B608" s="20"/>
      <c r="C608" s="261"/>
      <c r="H608" s="79"/>
      <c r="I608" s="79"/>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row>
    <row r="609" spans="1:38" ht="20.100000000000001" customHeight="1" x14ac:dyDescent="0.3">
      <c r="A609" s="79"/>
      <c r="B609" s="20"/>
      <c r="C609" s="261"/>
      <c r="H609" s="79"/>
      <c r="I609" s="79"/>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row>
    <row r="610" spans="1:38" ht="20.100000000000001" customHeight="1" x14ac:dyDescent="0.3">
      <c r="A610" s="79"/>
      <c r="B610" s="20"/>
      <c r="C610" s="261"/>
      <c r="H610" s="79"/>
      <c r="I610" s="79"/>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row>
    <row r="611" spans="1:38" ht="20.100000000000001" customHeight="1" x14ac:dyDescent="0.3">
      <c r="A611" s="79"/>
      <c r="B611" s="20"/>
      <c r="C611" s="261"/>
      <c r="H611" s="79"/>
      <c r="I611" s="79"/>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row>
    <row r="612" spans="1:38" ht="20.100000000000001" customHeight="1" x14ac:dyDescent="0.3">
      <c r="A612" s="79"/>
      <c r="B612" s="20"/>
      <c r="C612" s="261"/>
      <c r="H612" s="79"/>
      <c r="I612" s="79"/>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row>
    <row r="613" spans="1:38" ht="20.100000000000001" customHeight="1" x14ac:dyDescent="0.3">
      <c r="A613" s="79"/>
      <c r="B613" s="20"/>
      <c r="C613" s="261"/>
      <c r="H613" s="79"/>
      <c r="I613" s="79"/>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row>
    <row r="614" spans="1:38" ht="20.100000000000001" customHeight="1" x14ac:dyDescent="0.3">
      <c r="A614" s="79"/>
      <c r="B614" s="20"/>
      <c r="C614" s="261"/>
      <c r="H614" s="79"/>
      <c r="I614" s="79"/>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row>
    <row r="615" spans="1:38" ht="20.100000000000001" customHeight="1" x14ac:dyDescent="0.3">
      <c r="A615" s="79"/>
      <c r="B615" s="20"/>
      <c r="C615" s="261"/>
      <c r="H615" s="79"/>
      <c r="I615" s="79"/>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row>
    <row r="616" spans="1:38" ht="20.100000000000001" customHeight="1" x14ac:dyDescent="0.3">
      <c r="A616" s="79"/>
      <c r="B616" s="20"/>
      <c r="C616" s="261"/>
      <c r="H616" s="79"/>
      <c r="I616" s="79"/>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row>
    <row r="617" spans="1:38" ht="20.100000000000001" customHeight="1" x14ac:dyDescent="0.3">
      <c r="A617" s="79"/>
      <c r="B617" s="20"/>
      <c r="C617" s="261"/>
      <c r="H617" s="79"/>
      <c r="I617" s="79"/>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row>
    <row r="618" spans="1:38" ht="20.100000000000001" customHeight="1" x14ac:dyDescent="0.3">
      <c r="A618" s="79"/>
      <c r="C618" s="26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row>
    <row r="619" spans="1:38" ht="20.100000000000001" customHeight="1" x14ac:dyDescent="0.3">
      <c r="A619" s="79"/>
      <c r="C619" s="26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row>
    <row r="620" spans="1:38" ht="20.100000000000001" customHeight="1" x14ac:dyDescent="0.3">
      <c r="A620" s="79"/>
      <c r="C620" s="26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row>
    <row r="621" spans="1:38" ht="20.100000000000001" customHeight="1" x14ac:dyDescent="0.3">
      <c r="A621" s="79"/>
      <c r="C621" s="26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row>
    <row r="622" spans="1:38" ht="20.100000000000001" customHeight="1" x14ac:dyDescent="0.3">
      <c r="A622" s="79"/>
      <c r="C622" s="26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row>
    <row r="623" spans="1:38" ht="20.100000000000001" customHeight="1" x14ac:dyDescent="0.3">
      <c r="A623" s="79"/>
      <c r="C623" s="26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row>
    <row r="624" spans="1:38" ht="20.100000000000001" customHeight="1" x14ac:dyDescent="0.3">
      <c r="A624" s="79"/>
      <c r="C624" s="26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row>
    <row r="625" spans="1:38" ht="20.100000000000001" customHeight="1" x14ac:dyDescent="0.3">
      <c r="A625" s="79"/>
      <c r="C625" s="26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row>
    <row r="626" spans="1:38" ht="20.100000000000001" customHeight="1" x14ac:dyDescent="0.3">
      <c r="A626" s="79"/>
      <c r="C626" s="26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row>
    <row r="627" spans="1:38" ht="20.100000000000001" customHeight="1" x14ac:dyDescent="0.3">
      <c r="A627" s="79"/>
      <c r="C627" s="26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row>
    <row r="628" spans="1:38" ht="20.100000000000001" customHeight="1" x14ac:dyDescent="0.3">
      <c r="A628" s="79"/>
      <c r="C628" s="26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row>
    <row r="629" spans="1:38" ht="20.100000000000001" customHeight="1" x14ac:dyDescent="0.3">
      <c r="A629" s="79"/>
      <c r="C629" s="26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row>
    <row r="630" spans="1:38" ht="20.100000000000001" customHeight="1" x14ac:dyDescent="0.3">
      <c r="A630" s="79"/>
      <c r="C630" s="26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row>
    <row r="631" spans="1:38" ht="20.100000000000001" customHeight="1" x14ac:dyDescent="0.3">
      <c r="A631" s="79"/>
      <c r="C631" s="26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row>
    <row r="632" spans="1:38" ht="20.100000000000001" customHeight="1" x14ac:dyDescent="0.3">
      <c r="A632" s="79"/>
      <c r="C632" s="26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row>
    <row r="633" spans="1:38" ht="20.100000000000001" customHeight="1" x14ac:dyDescent="0.3">
      <c r="A633" s="79"/>
      <c r="C633" s="26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row>
    <row r="634" spans="1:38" ht="20.100000000000001" customHeight="1" x14ac:dyDescent="0.3">
      <c r="A634" s="79"/>
      <c r="C634" s="26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row>
    <row r="635" spans="1:38" ht="20.100000000000001" customHeight="1" x14ac:dyDescent="0.3">
      <c r="A635" s="79"/>
      <c r="C635" s="26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row>
    <row r="636" spans="1:38" ht="20.100000000000001" customHeight="1" x14ac:dyDescent="0.3">
      <c r="A636" s="79"/>
      <c r="C636" s="26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row>
    <row r="637" spans="1:38" ht="20.100000000000001" customHeight="1" x14ac:dyDescent="0.3">
      <c r="A637" s="79"/>
      <c r="C637" s="26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row>
    <row r="638" spans="1:38" ht="20.100000000000001" customHeight="1" x14ac:dyDescent="0.3">
      <c r="A638" s="79"/>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row>
    <row r="639" spans="1:38" ht="20.100000000000001" customHeight="1" x14ac:dyDescent="0.3">
      <c r="A639" s="79"/>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row>
    <row r="640" spans="1:38" ht="20.100000000000001" customHeight="1" x14ac:dyDescent="0.3">
      <c r="A640" s="79"/>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row>
    <row r="641" spans="1:38" ht="20.100000000000001" customHeight="1" x14ac:dyDescent="0.3">
      <c r="A641" s="79"/>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row>
    <row r="642" spans="1:38" ht="20.100000000000001" customHeight="1" x14ac:dyDescent="0.3">
      <c r="A642" s="79"/>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row>
    <row r="643" spans="1:38" ht="20.100000000000001" customHeight="1" x14ac:dyDescent="0.3">
      <c r="A643" s="79"/>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row>
    <row r="644" spans="1:38" ht="20.100000000000001" customHeight="1" x14ac:dyDescent="0.3">
      <c r="A644" s="79"/>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row>
    <row r="645" spans="1:38" ht="20.100000000000001" customHeight="1" x14ac:dyDescent="0.3">
      <c r="A645" s="79"/>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row>
    <row r="646" spans="1:38" ht="20.100000000000001" customHeight="1" x14ac:dyDescent="0.3">
      <c r="A646" s="79"/>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row>
    <row r="647" spans="1:38" ht="20.100000000000001" customHeight="1" x14ac:dyDescent="0.3">
      <c r="A647" s="79"/>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row>
    <row r="648" spans="1:38" ht="20.100000000000001" customHeight="1" x14ac:dyDescent="0.3">
      <c r="A648" s="79"/>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row>
    <row r="649" spans="1:38" ht="20.100000000000001" customHeight="1" x14ac:dyDescent="0.3">
      <c r="A649" s="79"/>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row>
    <row r="650" spans="1:38" ht="20.100000000000001" customHeight="1" x14ac:dyDescent="0.3">
      <c r="A650" s="79"/>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row>
    <row r="651" spans="1:38" ht="20.100000000000001" customHeight="1" x14ac:dyDescent="0.3">
      <c r="A651" s="79"/>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row>
    <row r="652" spans="1:38" ht="20.100000000000001" customHeight="1" x14ac:dyDescent="0.3">
      <c r="A652" s="79"/>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row>
    <row r="653" spans="1:38" ht="20.100000000000001" customHeight="1" x14ac:dyDescent="0.3">
      <c r="A653" s="79"/>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row>
    <row r="654" spans="1:38" ht="20.100000000000001" customHeight="1" x14ac:dyDescent="0.3">
      <c r="A654" s="79"/>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row>
    <row r="655" spans="1:38" ht="20.100000000000001" customHeight="1" x14ac:dyDescent="0.3">
      <c r="A655" s="79"/>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row>
    <row r="656" spans="1:38" ht="20.100000000000001" customHeight="1" x14ac:dyDescent="0.3">
      <c r="A656" s="79"/>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row>
    <row r="657" spans="1:38" ht="20.100000000000001" customHeight="1" x14ac:dyDescent="0.3">
      <c r="A657" s="79"/>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row>
    <row r="658" spans="1:38" ht="20.100000000000001" customHeight="1" x14ac:dyDescent="0.3">
      <c r="A658" s="79"/>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row>
    <row r="659" spans="1:38" ht="20.100000000000001" customHeight="1" x14ac:dyDescent="0.3">
      <c r="A659" s="79"/>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row>
    <row r="660" spans="1:38" ht="20.100000000000001" customHeight="1" x14ac:dyDescent="0.3">
      <c r="A660" s="79"/>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row>
    <row r="661" spans="1:38" ht="20.100000000000001" customHeight="1" x14ac:dyDescent="0.3">
      <c r="A661" s="79"/>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row>
    <row r="662" spans="1:38" ht="20.100000000000001" customHeight="1" x14ac:dyDescent="0.3">
      <c r="A662" s="79"/>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row>
    <row r="663" spans="1:38" ht="20.100000000000001" customHeight="1" x14ac:dyDescent="0.3">
      <c r="A663" s="79"/>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row>
    <row r="664" spans="1:38" ht="20.100000000000001" customHeight="1" x14ac:dyDescent="0.3">
      <c r="A664" s="79"/>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row>
    <row r="665" spans="1:38" ht="20.100000000000001" customHeight="1" x14ac:dyDescent="0.3">
      <c r="A665" s="79"/>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row>
    <row r="666" spans="1:38" ht="20.100000000000001" customHeight="1" x14ac:dyDescent="0.3">
      <c r="A666" s="79"/>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row>
    <row r="667" spans="1:38" ht="20.100000000000001" customHeight="1" x14ac:dyDescent="0.3">
      <c r="A667" s="79"/>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row>
    <row r="668" spans="1:38" ht="20.100000000000001" customHeight="1" x14ac:dyDescent="0.3">
      <c r="A668" s="79"/>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row>
    <row r="669" spans="1:38" ht="20.100000000000001" customHeight="1" x14ac:dyDescent="0.3">
      <c r="A669" s="79"/>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row>
    <row r="670" spans="1:38" ht="20.100000000000001" customHeight="1" x14ac:dyDescent="0.3">
      <c r="A670" s="79"/>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row>
    <row r="671" spans="1:38" ht="20.100000000000001" customHeight="1" x14ac:dyDescent="0.3">
      <c r="A671" s="79"/>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row>
    <row r="672" spans="1:38" ht="20.100000000000001" customHeight="1" x14ac:dyDescent="0.3">
      <c r="A672" s="79"/>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row>
    <row r="673" spans="1:38" ht="20.100000000000001" customHeight="1" x14ac:dyDescent="0.3">
      <c r="A673" s="79"/>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row>
    <row r="674" spans="1:38" ht="20.100000000000001" customHeight="1" x14ac:dyDescent="0.3">
      <c r="A674" s="79"/>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row>
    <row r="675" spans="1:38" ht="20.100000000000001" customHeight="1" x14ac:dyDescent="0.3">
      <c r="A675" s="79"/>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row>
    <row r="676" spans="1:38" ht="20.100000000000001" customHeight="1" x14ac:dyDescent="0.3">
      <c r="A676" s="79"/>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row>
    <row r="677" spans="1:38" ht="20.100000000000001" customHeight="1" x14ac:dyDescent="0.3">
      <c r="A677" s="79"/>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row>
    <row r="678" spans="1:38" ht="20.100000000000001" customHeight="1" x14ac:dyDescent="0.3">
      <c r="A678" s="79"/>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row>
    <row r="679" spans="1:38" ht="20.100000000000001" customHeight="1" x14ac:dyDescent="0.3">
      <c r="A679" s="79"/>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row>
    <row r="680" spans="1:38" ht="20.100000000000001" customHeight="1" x14ac:dyDescent="0.3">
      <c r="A680" s="79"/>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row>
    <row r="681" spans="1:38" ht="20.100000000000001" customHeight="1" x14ac:dyDescent="0.3">
      <c r="A681" s="79"/>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row>
    <row r="682" spans="1:38" ht="20.100000000000001" customHeight="1" x14ac:dyDescent="0.3">
      <c r="A682" s="79"/>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row>
    <row r="683" spans="1:38" ht="20.100000000000001" customHeight="1" x14ac:dyDescent="0.3">
      <c r="A683" s="79"/>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row>
    <row r="684" spans="1:38" ht="20.100000000000001" customHeight="1" x14ac:dyDescent="0.3">
      <c r="A684" s="79"/>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row>
    <row r="685" spans="1:38" ht="20.100000000000001" customHeight="1" x14ac:dyDescent="0.3">
      <c r="A685" s="79"/>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row>
    <row r="686" spans="1:38" ht="20.100000000000001" customHeight="1" x14ac:dyDescent="0.3">
      <c r="A686" s="79"/>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row>
    <row r="687" spans="1:38" ht="20.100000000000001" customHeight="1" x14ac:dyDescent="0.3">
      <c r="A687" s="79"/>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row>
    <row r="688" spans="1:38" ht="20.100000000000001" customHeight="1" x14ac:dyDescent="0.3">
      <c r="A688" s="79"/>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row>
    <row r="689" spans="1:38" ht="20.100000000000001" customHeight="1" x14ac:dyDescent="0.3">
      <c r="A689" s="79"/>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row>
    <row r="690" spans="1:38" ht="20.100000000000001" customHeight="1" x14ac:dyDescent="0.3">
      <c r="A690" s="79"/>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row>
    <row r="691" spans="1:38" ht="20.100000000000001" customHeight="1" x14ac:dyDescent="0.3">
      <c r="A691" s="79"/>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row>
    <row r="692" spans="1:38" ht="20.100000000000001" customHeight="1" x14ac:dyDescent="0.3">
      <c r="A692" s="79"/>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row>
    <row r="693" spans="1:38" ht="20.100000000000001" customHeight="1" x14ac:dyDescent="0.3">
      <c r="A693" s="79"/>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row>
    <row r="694" spans="1:38" ht="20.100000000000001" customHeight="1" x14ac:dyDescent="0.3">
      <c r="A694" s="79"/>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row>
    <row r="695" spans="1:38" ht="20.100000000000001" customHeight="1" x14ac:dyDescent="0.3">
      <c r="A695" s="79"/>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row>
    <row r="696" spans="1:38" ht="20.100000000000001" customHeight="1" x14ac:dyDescent="0.3">
      <c r="A696" s="79"/>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row>
    <row r="697" spans="1:38" ht="20.100000000000001" customHeight="1" x14ac:dyDescent="0.3">
      <c r="A697" s="79"/>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row>
    <row r="698" spans="1:38" ht="20.100000000000001" customHeight="1" x14ac:dyDescent="0.3">
      <c r="A698" s="79"/>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row>
    <row r="699" spans="1:38" ht="20.100000000000001" customHeight="1" x14ac:dyDescent="0.3">
      <c r="A699" s="79"/>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row>
    <row r="700" spans="1:38" ht="20.100000000000001" customHeight="1" x14ac:dyDescent="0.3">
      <c r="A700" s="79"/>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row>
    <row r="701" spans="1:38" ht="20.100000000000001" customHeight="1" x14ac:dyDescent="0.3">
      <c r="A701" s="79"/>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row>
    <row r="702" spans="1:38" ht="20.100000000000001" customHeight="1" x14ac:dyDescent="0.3">
      <c r="A702" s="79"/>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row>
    <row r="703" spans="1:38" ht="20.100000000000001" customHeight="1" x14ac:dyDescent="0.3">
      <c r="A703" s="79"/>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row>
    <row r="704" spans="1:38" ht="20.100000000000001" customHeight="1" x14ac:dyDescent="0.3">
      <c r="A704" s="79"/>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row>
    <row r="705" spans="1:38" ht="20.100000000000001" customHeight="1" x14ac:dyDescent="0.3">
      <c r="A705" s="79"/>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row>
    <row r="706" spans="1:38" ht="20.100000000000001" customHeight="1" x14ac:dyDescent="0.3">
      <c r="A706" s="79"/>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row>
    <row r="707" spans="1:38" ht="20.100000000000001" customHeight="1" x14ac:dyDescent="0.3">
      <c r="A707" s="79"/>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row>
    <row r="708" spans="1:38" ht="20.100000000000001" customHeight="1" x14ac:dyDescent="0.3">
      <c r="A708" s="79"/>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row>
    <row r="709" spans="1:38" ht="20.100000000000001" customHeight="1" x14ac:dyDescent="0.3">
      <c r="A709" s="79"/>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row>
    <row r="710" spans="1:38" ht="20.100000000000001" customHeight="1" x14ac:dyDescent="0.3">
      <c r="A710" s="79"/>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row>
    <row r="711" spans="1:38" ht="20.100000000000001" customHeight="1" x14ac:dyDescent="0.3">
      <c r="A711" s="79"/>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row>
    <row r="712" spans="1:38" ht="20.100000000000001" customHeight="1" x14ac:dyDescent="0.3">
      <c r="A712" s="79"/>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row>
    <row r="713" spans="1:38" ht="20.100000000000001" customHeight="1" x14ac:dyDescent="0.3">
      <c r="A713" s="79"/>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row>
    <row r="714" spans="1:38" ht="20.100000000000001" customHeight="1" x14ac:dyDescent="0.3">
      <c r="A714" s="79"/>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row>
    <row r="715" spans="1:38" ht="20.100000000000001" customHeight="1" x14ac:dyDescent="0.3">
      <c r="A715" s="79"/>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row>
    <row r="716" spans="1:38" ht="20.100000000000001" customHeight="1" x14ac:dyDescent="0.3">
      <c r="A716" s="79"/>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row>
    <row r="717" spans="1:38" ht="20.100000000000001" customHeight="1" x14ac:dyDescent="0.3">
      <c r="A717" s="79"/>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row>
    <row r="718" spans="1:38" ht="20.100000000000001" customHeight="1" x14ac:dyDescent="0.3">
      <c r="A718" s="79"/>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row>
    <row r="719" spans="1:38" ht="20.100000000000001" customHeight="1" x14ac:dyDescent="0.3">
      <c r="A719" s="79"/>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row>
    <row r="720" spans="1:38" ht="20.100000000000001" customHeight="1" x14ac:dyDescent="0.3">
      <c r="A720" s="79"/>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row>
    <row r="721" spans="1:38" ht="20.100000000000001" customHeight="1" x14ac:dyDescent="0.3">
      <c r="A721" s="79"/>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row>
    <row r="722" spans="1:38" ht="20.100000000000001" customHeight="1" x14ac:dyDescent="0.3">
      <c r="A722" s="79"/>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row>
    <row r="723" spans="1:38" ht="20.100000000000001" customHeight="1" x14ac:dyDescent="0.3">
      <c r="A723" s="79"/>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row>
    <row r="724" spans="1:38" ht="20.100000000000001" customHeight="1" x14ac:dyDescent="0.3">
      <c r="A724" s="79"/>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row>
    <row r="725" spans="1:38" ht="20.100000000000001" customHeight="1" x14ac:dyDescent="0.3">
      <c r="A725" s="79"/>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row>
    <row r="726" spans="1:38" ht="20.100000000000001" customHeight="1" x14ac:dyDescent="0.3">
      <c r="A726" s="79"/>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row>
    <row r="727" spans="1:38" ht="20.100000000000001" customHeight="1" x14ac:dyDescent="0.3">
      <c r="A727" s="79"/>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row>
    <row r="728" spans="1:38" ht="20.100000000000001" customHeight="1" x14ac:dyDescent="0.3">
      <c r="A728" s="79"/>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row>
    <row r="729" spans="1:38" ht="20.100000000000001" customHeight="1" x14ac:dyDescent="0.3">
      <c r="A729" s="79"/>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row>
    <row r="730" spans="1:38" ht="20.100000000000001" customHeight="1" x14ac:dyDescent="0.3">
      <c r="A730" s="79"/>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row>
    <row r="731" spans="1:38" ht="20.100000000000001" customHeight="1" x14ac:dyDescent="0.3">
      <c r="A731" s="79"/>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row>
    <row r="732" spans="1:38" ht="20.100000000000001" customHeight="1" x14ac:dyDescent="0.3">
      <c r="A732" s="79"/>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row>
    <row r="733" spans="1:38" ht="20.100000000000001" customHeight="1" x14ac:dyDescent="0.3">
      <c r="A733" s="79"/>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row>
    <row r="734" spans="1:38" ht="20.100000000000001" customHeight="1" x14ac:dyDescent="0.3">
      <c r="A734" s="79"/>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row>
    <row r="735" spans="1:38" ht="20.100000000000001" customHeight="1" x14ac:dyDescent="0.3">
      <c r="A735" s="79"/>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row>
    <row r="736" spans="1:38" ht="20.100000000000001" customHeight="1" x14ac:dyDescent="0.3">
      <c r="A736" s="79"/>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row>
    <row r="737" spans="1:38" ht="20.100000000000001" customHeight="1" x14ac:dyDescent="0.3">
      <c r="A737" s="79"/>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row>
    <row r="738" spans="1:38" ht="20.100000000000001" customHeight="1" x14ac:dyDescent="0.3">
      <c r="A738" s="79"/>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row>
    <row r="739" spans="1:38" ht="20.100000000000001" customHeight="1" x14ac:dyDescent="0.3">
      <c r="A739" s="79"/>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row>
    <row r="740" spans="1:38" ht="20.100000000000001" customHeight="1" x14ac:dyDescent="0.3">
      <c r="A740" s="79"/>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row>
    <row r="741" spans="1:38" ht="20.100000000000001" customHeight="1" x14ac:dyDescent="0.3">
      <c r="A741" s="79"/>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row>
    <row r="742" spans="1:38" ht="20.100000000000001" customHeight="1" x14ac:dyDescent="0.3">
      <c r="A742" s="79"/>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row>
    <row r="743" spans="1:38" ht="20.100000000000001" customHeight="1" x14ac:dyDescent="0.3">
      <c r="A743" s="79"/>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row>
    <row r="744" spans="1:38" ht="20.100000000000001" customHeight="1" x14ac:dyDescent="0.3">
      <c r="A744" s="79"/>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row>
    <row r="745" spans="1:38" ht="20.100000000000001" customHeight="1" x14ac:dyDescent="0.3">
      <c r="A745" s="79"/>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row>
    <row r="746" spans="1:38" ht="20.100000000000001" customHeight="1" x14ac:dyDescent="0.3">
      <c r="A746" s="79"/>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row>
    <row r="747" spans="1:38" ht="20.100000000000001" customHeight="1" x14ac:dyDescent="0.3">
      <c r="A747" s="79"/>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row>
    <row r="748" spans="1:38" ht="20.100000000000001" customHeight="1" x14ac:dyDescent="0.3">
      <c r="A748" s="79"/>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row>
    <row r="749" spans="1:38" ht="20.100000000000001" customHeight="1" x14ac:dyDescent="0.3">
      <c r="A749" s="79"/>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row>
    <row r="750" spans="1:38" ht="20.100000000000001" customHeight="1" x14ac:dyDescent="0.3">
      <c r="A750" s="79"/>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row>
    <row r="751" spans="1:38" ht="20.100000000000001" customHeight="1" x14ac:dyDescent="0.3">
      <c r="A751" s="79"/>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row>
    <row r="752" spans="1:38" ht="20.100000000000001" customHeight="1" x14ac:dyDescent="0.3">
      <c r="A752" s="79"/>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row>
    <row r="753" spans="1:38" ht="20.100000000000001" customHeight="1" x14ac:dyDescent="0.3">
      <c r="A753" s="79"/>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row>
    <row r="754" spans="1:38" ht="20.100000000000001" customHeight="1" x14ac:dyDescent="0.3">
      <c r="A754" s="79"/>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row>
    <row r="755" spans="1:38" ht="20.100000000000001" customHeight="1" x14ac:dyDescent="0.3">
      <c r="A755" s="79"/>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row>
    <row r="756" spans="1:38" ht="20.100000000000001" customHeight="1" x14ac:dyDescent="0.3">
      <c r="A756" s="79"/>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row>
    <row r="757" spans="1:38" ht="20.100000000000001" customHeight="1" x14ac:dyDescent="0.3">
      <c r="A757" s="79"/>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row>
    <row r="758" spans="1:38" ht="20.100000000000001" customHeight="1" x14ac:dyDescent="0.3">
      <c r="A758" s="79"/>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row>
    <row r="759" spans="1:38" ht="20.100000000000001" customHeight="1" x14ac:dyDescent="0.3">
      <c r="A759" s="79"/>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row>
    <row r="760" spans="1:38" ht="20.100000000000001" customHeight="1" x14ac:dyDescent="0.3">
      <c r="A760" s="79"/>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row>
    <row r="761" spans="1:38" ht="20.100000000000001" customHeight="1" x14ac:dyDescent="0.3">
      <c r="A761" s="79"/>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row>
    <row r="762" spans="1:38" ht="20.100000000000001" customHeight="1" x14ac:dyDescent="0.3">
      <c r="A762" s="79"/>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row>
    <row r="763" spans="1:38" ht="20.100000000000001" customHeight="1" x14ac:dyDescent="0.3">
      <c r="A763" s="79"/>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row>
    <row r="764" spans="1:38" ht="20.100000000000001" customHeight="1" x14ac:dyDescent="0.3">
      <c r="A764" s="79"/>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row>
    <row r="765" spans="1:38" ht="20.100000000000001" customHeight="1" x14ac:dyDescent="0.3">
      <c r="A765" s="79"/>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row>
    <row r="766" spans="1:38" ht="20.100000000000001" customHeight="1" x14ac:dyDescent="0.3">
      <c r="A766" s="79"/>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row>
    <row r="767" spans="1:38" ht="20.100000000000001" customHeight="1" x14ac:dyDescent="0.3">
      <c r="A767" s="79"/>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row>
    <row r="768" spans="1:38" ht="20.100000000000001" customHeight="1" x14ac:dyDescent="0.3">
      <c r="A768" s="79"/>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row>
    <row r="769" spans="1:38" ht="20.100000000000001" customHeight="1" x14ac:dyDescent="0.3">
      <c r="A769" s="79"/>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row>
    <row r="770" spans="1:38" ht="20.100000000000001" customHeight="1" x14ac:dyDescent="0.3">
      <c r="A770" s="79"/>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row>
    <row r="771" spans="1:38" ht="20.100000000000001" customHeight="1" x14ac:dyDescent="0.3">
      <c r="A771" s="79"/>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row>
    <row r="772" spans="1:38" ht="20.100000000000001" customHeight="1" x14ac:dyDescent="0.3">
      <c r="A772" s="79"/>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row>
    <row r="773" spans="1:38" ht="20.100000000000001" customHeight="1" x14ac:dyDescent="0.3">
      <c r="A773" s="79"/>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row>
    <row r="774" spans="1:38" ht="20.100000000000001" customHeight="1" x14ac:dyDescent="0.3">
      <c r="A774" s="79"/>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row>
    <row r="775" spans="1:38" ht="20.100000000000001" customHeight="1" x14ac:dyDescent="0.3">
      <c r="A775" s="79"/>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row>
    <row r="776" spans="1:38" ht="20.100000000000001" customHeight="1" x14ac:dyDescent="0.3">
      <c r="A776" s="79"/>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row>
    <row r="777" spans="1:38" ht="20.100000000000001" customHeight="1" x14ac:dyDescent="0.3">
      <c r="A777" s="79"/>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row>
    <row r="778" spans="1:38" ht="20.100000000000001" customHeight="1" x14ac:dyDescent="0.3">
      <c r="A778" s="79"/>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row>
    <row r="779" spans="1:38" ht="20.100000000000001" customHeight="1" x14ac:dyDescent="0.3">
      <c r="A779" s="79"/>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row>
    <row r="780" spans="1:38" ht="20.100000000000001" customHeight="1" x14ac:dyDescent="0.3">
      <c r="A780" s="79"/>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row>
    <row r="781" spans="1:38" ht="20.100000000000001" customHeight="1" x14ac:dyDescent="0.3">
      <c r="A781" s="79"/>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row>
    <row r="782" spans="1:38" ht="20.100000000000001" customHeight="1" x14ac:dyDescent="0.3">
      <c r="A782" s="79"/>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row>
    <row r="783" spans="1:38" ht="20.100000000000001" customHeight="1" x14ac:dyDescent="0.3">
      <c r="A783" s="79"/>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row>
    <row r="784" spans="1:38" ht="20.100000000000001" customHeight="1" x14ac:dyDescent="0.3">
      <c r="A784" s="79"/>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row>
    <row r="785" spans="1:38" ht="20.100000000000001" customHeight="1" x14ac:dyDescent="0.3">
      <c r="A785" s="79"/>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row>
    <row r="786" spans="1:38" ht="20.100000000000001" customHeight="1" x14ac:dyDescent="0.3">
      <c r="A786" s="79"/>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row>
    <row r="787" spans="1:38" ht="20.100000000000001" customHeight="1" x14ac:dyDescent="0.3">
      <c r="A787" s="79"/>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row>
    <row r="788" spans="1:38" ht="20.100000000000001" customHeight="1" x14ac:dyDescent="0.3">
      <c r="A788" s="79"/>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row>
    <row r="789" spans="1:38" ht="20.100000000000001" customHeight="1" x14ac:dyDescent="0.3">
      <c r="A789" s="79"/>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row>
    <row r="790" spans="1:38" ht="20.100000000000001" customHeight="1" x14ac:dyDescent="0.3">
      <c r="A790" s="79"/>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row>
    <row r="791" spans="1:38" ht="20.100000000000001" customHeight="1" x14ac:dyDescent="0.3">
      <c r="A791" s="79"/>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row>
    <row r="792" spans="1:38" ht="20.100000000000001" customHeight="1" x14ac:dyDescent="0.3">
      <c r="A792" s="79"/>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row>
    <row r="793" spans="1:38" ht="20.100000000000001" customHeight="1" x14ac:dyDescent="0.3">
      <c r="A793" s="79"/>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row>
    <row r="794" spans="1:38" ht="20.100000000000001" customHeight="1" x14ac:dyDescent="0.3">
      <c r="A794" s="79"/>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row>
    <row r="795" spans="1:38" ht="20.100000000000001" customHeight="1" x14ac:dyDescent="0.3">
      <c r="A795" s="79"/>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row>
    <row r="796" spans="1:38" ht="20.100000000000001" customHeight="1" x14ac:dyDescent="0.3">
      <c r="A796" s="79"/>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row>
    <row r="797" spans="1:38" ht="20.100000000000001" customHeight="1" x14ac:dyDescent="0.3">
      <c r="A797" s="79"/>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row>
    <row r="798" spans="1:38" ht="20.100000000000001" customHeight="1" x14ac:dyDescent="0.3">
      <c r="A798" s="79"/>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row>
    <row r="799" spans="1:38" ht="20.100000000000001" customHeight="1" x14ac:dyDescent="0.3">
      <c r="A799" s="79"/>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row>
    <row r="800" spans="1:38" ht="20.100000000000001" customHeight="1" x14ac:dyDescent="0.3">
      <c r="A800" s="79"/>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row>
    <row r="801" spans="1:38" ht="20.100000000000001" customHeight="1" x14ac:dyDescent="0.3">
      <c r="A801" s="79"/>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row>
    <row r="802" spans="1:38" ht="20.100000000000001" customHeight="1" x14ac:dyDescent="0.3">
      <c r="A802" s="79"/>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row>
    <row r="803" spans="1:38" ht="20.100000000000001" customHeight="1" x14ac:dyDescent="0.3">
      <c r="A803" s="79"/>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row>
    <row r="804" spans="1:38" ht="20.100000000000001" customHeight="1" x14ac:dyDescent="0.3">
      <c r="A804" s="79"/>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row>
    <row r="805" spans="1:38" ht="20.100000000000001" customHeight="1" x14ac:dyDescent="0.3">
      <c r="A805" s="79"/>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row>
    <row r="806" spans="1:38" ht="20.100000000000001" customHeight="1" x14ac:dyDescent="0.3">
      <c r="A806" s="79"/>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row>
    <row r="807" spans="1:38" ht="20.100000000000001" customHeight="1" x14ac:dyDescent="0.3">
      <c r="A807" s="79"/>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row>
    <row r="808" spans="1:38" ht="20.100000000000001" customHeight="1" x14ac:dyDescent="0.3">
      <c r="A808" s="79"/>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row>
    <row r="809" spans="1:38" ht="20.100000000000001" customHeight="1" x14ac:dyDescent="0.3">
      <c r="A809" s="79"/>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row>
    <row r="810" spans="1:38" ht="20.100000000000001" customHeight="1" x14ac:dyDescent="0.3">
      <c r="A810" s="79"/>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row>
    <row r="811" spans="1:38" ht="20.100000000000001" customHeight="1" x14ac:dyDescent="0.3">
      <c r="A811" s="79"/>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row>
    <row r="812" spans="1:38" ht="20.100000000000001" customHeight="1" x14ac:dyDescent="0.3">
      <c r="A812" s="79"/>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row>
    <row r="813" spans="1:38" ht="20.100000000000001" customHeight="1" x14ac:dyDescent="0.3">
      <c r="A813" s="79"/>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row>
    <row r="814" spans="1:38" ht="20.100000000000001" customHeight="1" x14ac:dyDescent="0.3">
      <c r="A814" s="79"/>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row>
    <row r="815" spans="1:38" ht="20.100000000000001" customHeight="1" x14ac:dyDescent="0.3">
      <c r="A815" s="79"/>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row>
    <row r="816" spans="1:38" ht="20.100000000000001" customHeight="1" x14ac:dyDescent="0.3">
      <c r="A816" s="79"/>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row>
    <row r="817" spans="1:38" ht="20.100000000000001" customHeight="1" x14ac:dyDescent="0.3">
      <c r="A817" s="79"/>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row>
    <row r="818" spans="1:38" ht="20.100000000000001" customHeight="1" x14ac:dyDescent="0.3">
      <c r="A818" s="79"/>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row>
    <row r="819" spans="1:38" ht="20.100000000000001" customHeight="1" x14ac:dyDescent="0.3">
      <c r="A819" s="79"/>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row>
    <row r="820" spans="1:38" ht="20.100000000000001" customHeight="1" x14ac:dyDescent="0.3">
      <c r="A820" s="79"/>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row>
    <row r="821" spans="1:38" ht="20.100000000000001" customHeight="1" x14ac:dyDescent="0.3">
      <c r="A821" s="79"/>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row>
    <row r="822" spans="1:38" ht="20.100000000000001" customHeight="1" x14ac:dyDescent="0.3">
      <c r="A822" s="79"/>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row>
    <row r="823" spans="1:38" ht="20.100000000000001" customHeight="1" x14ac:dyDescent="0.3">
      <c r="A823" s="79"/>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row>
    <row r="824" spans="1:38" ht="20.100000000000001" customHeight="1" x14ac:dyDescent="0.3">
      <c r="A824" s="79"/>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row>
    <row r="825" spans="1:38" ht="20.100000000000001" customHeight="1" x14ac:dyDescent="0.3">
      <c r="A825" s="79"/>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row>
    <row r="826" spans="1:38" ht="20.100000000000001" customHeight="1" x14ac:dyDescent="0.3">
      <c r="A826" s="79"/>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row>
    <row r="827" spans="1:38" ht="20.100000000000001" customHeight="1" x14ac:dyDescent="0.3">
      <c r="A827" s="79"/>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row>
    <row r="828" spans="1:38" ht="20.100000000000001" customHeight="1" x14ac:dyDescent="0.3">
      <c r="A828" s="79"/>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row>
    <row r="829" spans="1:38" ht="20.100000000000001" customHeight="1" x14ac:dyDescent="0.3">
      <c r="A829" s="79"/>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row>
    <row r="830" spans="1:38" ht="20.100000000000001" customHeight="1" x14ac:dyDescent="0.3">
      <c r="A830" s="79"/>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row>
    <row r="831" spans="1:38" ht="20.100000000000001" customHeight="1" x14ac:dyDescent="0.3">
      <c r="A831" s="79"/>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row>
    <row r="832" spans="1:38" ht="20.100000000000001" customHeight="1" x14ac:dyDescent="0.3">
      <c r="A832" s="79"/>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row>
    <row r="833" spans="1:38" ht="20.100000000000001" customHeight="1" x14ac:dyDescent="0.3">
      <c r="A833" s="79"/>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row>
    <row r="834" spans="1:38" ht="20.100000000000001" customHeight="1" x14ac:dyDescent="0.3">
      <c r="A834" s="79"/>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row>
    <row r="835" spans="1:38" ht="20.100000000000001" customHeight="1" x14ac:dyDescent="0.3">
      <c r="A835" s="79"/>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row>
    <row r="836" spans="1:38" ht="20.100000000000001" customHeight="1" x14ac:dyDescent="0.3">
      <c r="A836" s="79"/>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row>
    <row r="837" spans="1:38" ht="20.100000000000001" customHeight="1" x14ac:dyDescent="0.3">
      <c r="A837" s="79"/>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row>
    <row r="838" spans="1:38" ht="20.100000000000001" customHeight="1" x14ac:dyDescent="0.3">
      <c r="A838" s="79"/>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row>
    <row r="839" spans="1:38" ht="20.100000000000001" customHeight="1" x14ac:dyDescent="0.3">
      <c r="A839" s="79"/>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row>
    <row r="840" spans="1:38" ht="20.100000000000001" customHeight="1" x14ac:dyDescent="0.3">
      <c r="A840" s="79"/>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row>
    <row r="841" spans="1:38" ht="20.100000000000001" customHeight="1" x14ac:dyDescent="0.3">
      <c r="A841" s="79"/>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row>
    <row r="842" spans="1:38" ht="20.100000000000001" customHeight="1" x14ac:dyDescent="0.3">
      <c r="A842" s="79"/>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row>
    <row r="843" spans="1:38" ht="20.100000000000001" customHeight="1" x14ac:dyDescent="0.3">
      <c r="A843" s="79"/>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row>
    <row r="844" spans="1:38" ht="20.100000000000001" customHeight="1" x14ac:dyDescent="0.3">
      <c r="A844" s="79"/>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row>
    <row r="845" spans="1:38" ht="20.100000000000001" customHeight="1" x14ac:dyDescent="0.3">
      <c r="A845" s="79"/>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row>
    <row r="846" spans="1:38" ht="20.100000000000001" customHeight="1" x14ac:dyDescent="0.3">
      <c r="A846" s="79"/>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row>
    <row r="847" spans="1:38" ht="20.100000000000001" customHeight="1" x14ac:dyDescent="0.3">
      <c r="A847" s="79"/>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row>
    <row r="848" spans="1:38" ht="20.100000000000001" customHeight="1" x14ac:dyDescent="0.3">
      <c r="A848" s="79"/>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row>
    <row r="849" spans="1:38" ht="20.100000000000001" customHeight="1" x14ac:dyDescent="0.3">
      <c r="A849" s="79"/>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row>
    <row r="850" spans="1:38" ht="20.100000000000001" customHeight="1" x14ac:dyDescent="0.3">
      <c r="A850" s="79"/>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row>
    <row r="851" spans="1:38" ht="20.100000000000001" customHeight="1" x14ac:dyDescent="0.3">
      <c r="A851" s="79"/>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row>
    <row r="852" spans="1:38" ht="20.100000000000001" customHeight="1" x14ac:dyDescent="0.3">
      <c r="A852" s="79"/>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row>
    <row r="853" spans="1:38" ht="20.100000000000001" customHeight="1" x14ac:dyDescent="0.3">
      <c r="A853" s="79"/>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row>
    <row r="854" spans="1:38" ht="20.100000000000001" customHeight="1" x14ac:dyDescent="0.3">
      <c r="A854" s="79"/>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row>
    <row r="855" spans="1:38" ht="20.100000000000001" customHeight="1" x14ac:dyDescent="0.3">
      <c r="A855" s="79"/>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row>
    <row r="856" spans="1:38" ht="20.100000000000001" customHeight="1" x14ac:dyDescent="0.3">
      <c r="A856" s="79"/>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row>
    <row r="857" spans="1:38" ht="20.100000000000001" customHeight="1" x14ac:dyDescent="0.3">
      <c r="A857" s="79"/>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row>
    <row r="858" spans="1:38" ht="20.100000000000001" customHeight="1" x14ac:dyDescent="0.3">
      <c r="A858" s="79"/>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row>
    <row r="859" spans="1:38" ht="20.100000000000001" customHeight="1" x14ac:dyDescent="0.3">
      <c r="A859" s="79"/>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row>
    <row r="860" spans="1:38" ht="20.100000000000001" customHeight="1" x14ac:dyDescent="0.3">
      <c r="A860" s="79"/>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row>
    <row r="861" spans="1:38" ht="20.100000000000001" customHeight="1" x14ac:dyDescent="0.3">
      <c r="A861" s="79"/>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row>
    <row r="862" spans="1:38" ht="20.100000000000001" customHeight="1" x14ac:dyDescent="0.3">
      <c r="A862" s="79"/>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row>
    <row r="863" spans="1:38" ht="20.100000000000001" customHeight="1" x14ac:dyDescent="0.3">
      <c r="A863" s="79"/>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row>
    <row r="864" spans="1:38" ht="20.100000000000001" customHeight="1" x14ac:dyDescent="0.3">
      <c r="A864" s="79"/>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row>
    <row r="865" spans="1:38" ht="20.100000000000001" customHeight="1" x14ac:dyDescent="0.3">
      <c r="A865" s="79"/>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row>
    <row r="866" spans="1:38" ht="20.100000000000001" customHeight="1" x14ac:dyDescent="0.3">
      <c r="A866" s="79"/>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row>
    <row r="867" spans="1:38" ht="20.100000000000001" customHeight="1" x14ac:dyDescent="0.3">
      <c r="A867" s="79"/>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row>
    <row r="868" spans="1:38" ht="20.100000000000001" customHeight="1" x14ac:dyDescent="0.3">
      <c r="A868" s="79"/>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row>
    <row r="869" spans="1:38" ht="20.100000000000001" customHeight="1" x14ac:dyDescent="0.3">
      <c r="A869" s="79"/>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row>
    <row r="870" spans="1:38" ht="20.100000000000001" customHeight="1" x14ac:dyDescent="0.3">
      <c r="A870" s="79"/>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row>
    <row r="871" spans="1:38" ht="20.100000000000001" customHeight="1" x14ac:dyDescent="0.3">
      <c r="A871" s="79"/>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row>
    <row r="872" spans="1:38" ht="20.100000000000001" customHeight="1" x14ac:dyDescent="0.3">
      <c r="A872" s="79"/>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row>
    <row r="873" spans="1:38" ht="20.100000000000001" customHeight="1" x14ac:dyDescent="0.3">
      <c r="A873" s="79"/>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row>
    <row r="874" spans="1:38" ht="20.100000000000001" customHeight="1" x14ac:dyDescent="0.3">
      <c r="A874" s="79"/>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row>
    <row r="875" spans="1:38" ht="20.100000000000001" customHeight="1" x14ac:dyDescent="0.3">
      <c r="A875" s="79"/>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row>
    <row r="876" spans="1:38" ht="20.100000000000001" customHeight="1" x14ac:dyDescent="0.3">
      <c r="A876" s="79"/>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row>
    <row r="877" spans="1:38" ht="20.100000000000001" customHeight="1" x14ac:dyDescent="0.3">
      <c r="A877" s="79"/>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row>
    <row r="878" spans="1:38" ht="20.100000000000001" customHeight="1" x14ac:dyDescent="0.3">
      <c r="A878" s="79"/>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row>
    <row r="879" spans="1:38" ht="20.100000000000001" customHeight="1" x14ac:dyDescent="0.3">
      <c r="A879" s="79"/>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row>
    <row r="880" spans="1:38" ht="20.100000000000001" customHeight="1" x14ac:dyDescent="0.3">
      <c r="A880" s="79"/>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row>
    <row r="881" spans="1:38" ht="20.100000000000001" customHeight="1" x14ac:dyDescent="0.3">
      <c r="A881" s="79"/>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row>
    <row r="882" spans="1:38" ht="20.100000000000001" customHeight="1" x14ac:dyDescent="0.3">
      <c r="A882" s="79"/>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row>
    <row r="883" spans="1:38" ht="20.100000000000001" customHeight="1" x14ac:dyDescent="0.3">
      <c r="A883" s="79"/>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row>
    <row r="884" spans="1:38" ht="20.100000000000001" customHeight="1" x14ac:dyDescent="0.3">
      <c r="A884" s="79"/>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row>
    <row r="885" spans="1:38" ht="20.100000000000001" customHeight="1" x14ac:dyDescent="0.3">
      <c r="A885" s="79"/>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row>
    <row r="886" spans="1:38" ht="20.100000000000001" customHeight="1" x14ac:dyDescent="0.3">
      <c r="A886" s="79"/>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row>
    <row r="887" spans="1:38" ht="20.100000000000001" customHeight="1" x14ac:dyDescent="0.3">
      <c r="A887" s="79"/>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row>
    <row r="888" spans="1:38" ht="20.100000000000001" customHeight="1" x14ac:dyDescent="0.3">
      <c r="A888" s="79"/>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row>
    <row r="889" spans="1:38" ht="20.100000000000001" customHeight="1" x14ac:dyDescent="0.3">
      <c r="A889" s="79"/>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row>
    <row r="890" spans="1:38" ht="20.100000000000001" customHeight="1" x14ac:dyDescent="0.3">
      <c r="A890" s="79"/>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row>
    <row r="891" spans="1:38" ht="20.100000000000001" customHeight="1" x14ac:dyDescent="0.3">
      <c r="A891" s="79"/>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row>
    <row r="892" spans="1:38" ht="20.100000000000001" customHeight="1" x14ac:dyDescent="0.3">
      <c r="A892" s="79"/>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row>
    <row r="893" spans="1:38" ht="20.100000000000001" customHeight="1" x14ac:dyDescent="0.3">
      <c r="A893" s="79"/>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row>
    <row r="894" spans="1:38" ht="20.100000000000001" customHeight="1" x14ac:dyDescent="0.3">
      <c r="A894" s="79"/>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row>
    <row r="895" spans="1:38" ht="20.100000000000001" customHeight="1" x14ac:dyDescent="0.3">
      <c r="A895" s="79"/>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row>
    <row r="896" spans="1:38" ht="20.100000000000001" customHeight="1" x14ac:dyDescent="0.3">
      <c r="A896" s="79"/>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row>
    <row r="897" spans="1:38" ht="20.100000000000001" customHeight="1" x14ac:dyDescent="0.3">
      <c r="A897" s="79"/>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row>
    <row r="898" spans="1:38" ht="20.100000000000001" customHeight="1" x14ac:dyDescent="0.3">
      <c r="A898" s="79"/>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row>
    <row r="899" spans="1:38" ht="20.100000000000001" customHeight="1" x14ac:dyDescent="0.3">
      <c r="A899" s="79"/>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row>
    <row r="900" spans="1:38" ht="20.100000000000001" customHeight="1" x14ac:dyDescent="0.3">
      <c r="A900" s="79"/>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row>
    <row r="901" spans="1:38" ht="20.100000000000001" customHeight="1" x14ac:dyDescent="0.3">
      <c r="A901" s="79"/>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row>
    <row r="902" spans="1:38" ht="20.100000000000001" customHeight="1" x14ac:dyDescent="0.3">
      <c r="A902" s="79"/>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row>
    <row r="903" spans="1:38" ht="20.100000000000001" customHeight="1" x14ac:dyDescent="0.3">
      <c r="A903" s="79"/>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row>
    <row r="904" spans="1:38" ht="20.100000000000001" customHeight="1" x14ac:dyDescent="0.3">
      <c r="A904" s="79"/>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row>
    <row r="905" spans="1:38" ht="20.100000000000001" customHeight="1" x14ac:dyDescent="0.3">
      <c r="A905" s="79"/>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row>
    <row r="906" spans="1:38" ht="20.100000000000001" customHeight="1" x14ac:dyDescent="0.3">
      <c r="A906" s="79"/>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row>
    <row r="907" spans="1:38" ht="20.100000000000001" customHeight="1" x14ac:dyDescent="0.3">
      <c r="A907" s="79"/>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row>
    <row r="908" spans="1:38" ht="20.100000000000001" customHeight="1" x14ac:dyDescent="0.3">
      <c r="A908" s="79"/>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row>
    <row r="909" spans="1:38" ht="20.100000000000001" customHeight="1" x14ac:dyDescent="0.3">
      <c r="A909" s="79"/>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row>
    <row r="910" spans="1:38" ht="20.100000000000001" customHeight="1" x14ac:dyDescent="0.3">
      <c r="A910" s="79"/>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row>
    <row r="911" spans="1:38" ht="20.100000000000001" customHeight="1" x14ac:dyDescent="0.3">
      <c r="A911" s="79"/>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row>
    <row r="912" spans="1:38" ht="20.100000000000001" customHeight="1" x14ac:dyDescent="0.3">
      <c r="A912" s="79"/>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row>
    <row r="913" spans="1:38" ht="20.100000000000001" customHeight="1" x14ac:dyDescent="0.3">
      <c r="A913" s="79"/>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row>
    <row r="914" spans="1:38" ht="20.100000000000001" customHeight="1" x14ac:dyDescent="0.3">
      <c r="A914" s="79"/>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row>
    <row r="915" spans="1:38" ht="20.100000000000001" customHeight="1" x14ac:dyDescent="0.3">
      <c r="A915" s="79"/>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row>
    <row r="916" spans="1:38" ht="20.100000000000001" customHeight="1" x14ac:dyDescent="0.3">
      <c r="A916" s="79"/>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row>
    <row r="917" spans="1:38" ht="20.100000000000001" customHeight="1" x14ac:dyDescent="0.3">
      <c r="A917" s="79"/>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row>
    <row r="918" spans="1:38" ht="20.100000000000001" customHeight="1" x14ac:dyDescent="0.3">
      <c r="A918" s="79"/>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row>
    <row r="919" spans="1:38" ht="20.100000000000001" customHeight="1" x14ac:dyDescent="0.3">
      <c r="A919" s="79"/>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row>
    <row r="920" spans="1:38" ht="20.100000000000001" customHeight="1" x14ac:dyDescent="0.3">
      <c r="A920" s="79"/>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row>
    <row r="921" spans="1:38" ht="20.100000000000001" customHeight="1" x14ac:dyDescent="0.3">
      <c r="A921" s="79"/>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row>
    <row r="922" spans="1:38" ht="20.100000000000001" customHeight="1" x14ac:dyDescent="0.3">
      <c r="A922" s="79"/>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row>
    <row r="923" spans="1:38" ht="20.100000000000001" customHeight="1" x14ac:dyDescent="0.3">
      <c r="A923" s="79"/>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row>
    <row r="924" spans="1:38" ht="20.100000000000001" customHeight="1" x14ac:dyDescent="0.3">
      <c r="A924" s="79"/>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row>
    <row r="925" spans="1:38" ht="20.100000000000001" customHeight="1" x14ac:dyDescent="0.3">
      <c r="A925" s="79"/>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row>
    <row r="926" spans="1:38" ht="20.100000000000001" customHeight="1" x14ac:dyDescent="0.3">
      <c r="A926" s="79"/>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row>
    <row r="927" spans="1:38" ht="20.100000000000001" customHeight="1" x14ac:dyDescent="0.3">
      <c r="A927" s="79"/>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row>
    <row r="928" spans="1:38" ht="20.100000000000001" customHeight="1" x14ac:dyDescent="0.3">
      <c r="A928" s="79"/>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row>
    <row r="929" spans="1:38" ht="20.100000000000001" customHeight="1" x14ac:dyDescent="0.3">
      <c r="A929" s="79"/>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row>
    <row r="930" spans="1:38" ht="20.100000000000001" customHeight="1" x14ac:dyDescent="0.3">
      <c r="A930" s="79"/>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row>
    <row r="931" spans="1:38" ht="20.100000000000001" customHeight="1" x14ac:dyDescent="0.3">
      <c r="A931" s="79"/>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row>
    <row r="932" spans="1:38" ht="20.100000000000001" customHeight="1" x14ac:dyDescent="0.3">
      <c r="A932" s="79"/>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row>
    <row r="933" spans="1:38" ht="20.100000000000001" customHeight="1" x14ac:dyDescent="0.3">
      <c r="A933" s="79"/>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row>
    <row r="934" spans="1:38" ht="20.100000000000001" customHeight="1" x14ac:dyDescent="0.3">
      <c r="A934" s="79"/>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row>
    <row r="935" spans="1:38" ht="20.100000000000001" customHeight="1" x14ac:dyDescent="0.3">
      <c r="A935" s="79"/>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row>
    <row r="936" spans="1:38" ht="20.100000000000001" customHeight="1" x14ac:dyDescent="0.3">
      <c r="A936" s="79"/>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row>
    <row r="937" spans="1:38" ht="20.100000000000001" customHeight="1" x14ac:dyDescent="0.3">
      <c r="A937" s="79"/>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row>
    <row r="938" spans="1:38" ht="20.100000000000001" customHeight="1" x14ac:dyDescent="0.3">
      <c r="A938" s="79"/>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row>
    <row r="939" spans="1:38" ht="20.100000000000001" customHeight="1" x14ac:dyDescent="0.3">
      <c r="A939" s="79"/>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row>
    <row r="940" spans="1:38" ht="20.100000000000001" customHeight="1" x14ac:dyDescent="0.3">
      <c r="A940" s="79"/>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row>
    <row r="941" spans="1:38" ht="20.100000000000001" customHeight="1" x14ac:dyDescent="0.3">
      <c r="A941" s="79"/>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row>
    <row r="942" spans="1:38" ht="20.100000000000001" customHeight="1" x14ac:dyDescent="0.3">
      <c r="A942" s="79"/>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row>
    <row r="943" spans="1:38" ht="20.100000000000001" customHeight="1" x14ac:dyDescent="0.3">
      <c r="A943" s="79"/>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row>
    <row r="944" spans="1:38" ht="20.100000000000001" customHeight="1" x14ac:dyDescent="0.3">
      <c r="A944" s="79"/>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row>
    <row r="945" spans="1:38" ht="20.100000000000001" customHeight="1" x14ac:dyDescent="0.3">
      <c r="A945" s="79"/>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row>
    <row r="946" spans="1:38" ht="20.100000000000001" customHeight="1" x14ac:dyDescent="0.3">
      <c r="A946" s="79"/>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row>
    <row r="947" spans="1:38" ht="20.100000000000001" customHeight="1" x14ac:dyDescent="0.3">
      <c r="A947" s="79"/>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row>
    <row r="948" spans="1:38" ht="20.100000000000001" customHeight="1" x14ac:dyDescent="0.3">
      <c r="A948" s="79"/>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row>
    <row r="949" spans="1:38" ht="20.100000000000001" customHeight="1" x14ac:dyDescent="0.3">
      <c r="A949" s="79"/>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row>
    <row r="950" spans="1:38" ht="20.100000000000001" customHeight="1" x14ac:dyDescent="0.3">
      <c r="A950" s="79"/>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row>
    <row r="951" spans="1:38" ht="20.100000000000001" customHeight="1" x14ac:dyDescent="0.3">
      <c r="A951" s="79"/>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row>
    <row r="952" spans="1:38" ht="20.100000000000001" customHeight="1" x14ac:dyDescent="0.3">
      <c r="A952" s="79"/>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row>
    <row r="953" spans="1:38" ht="20.100000000000001" customHeight="1" x14ac:dyDescent="0.3">
      <c r="A953" s="79"/>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row>
    <row r="954" spans="1:38" ht="20.100000000000001" customHeight="1" x14ac:dyDescent="0.3">
      <c r="A954" s="79"/>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row>
    <row r="955" spans="1:38" ht="20.100000000000001" customHeight="1" x14ac:dyDescent="0.3">
      <c r="A955" s="79"/>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row>
    <row r="956" spans="1:38" ht="20.100000000000001" customHeight="1" x14ac:dyDescent="0.3">
      <c r="A956" s="79"/>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row>
    <row r="957" spans="1:38" ht="20.100000000000001" customHeight="1" x14ac:dyDescent="0.3">
      <c r="A957" s="79"/>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row>
    <row r="958" spans="1:38" ht="20.100000000000001" customHeight="1" x14ac:dyDescent="0.3">
      <c r="A958" s="79"/>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row>
    <row r="959" spans="1:38" ht="20.100000000000001" customHeight="1" x14ac:dyDescent="0.3">
      <c r="A959" s="79"/>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row>
    <row r="960" spans="1:38" ht="20.100000000000001" customHeight="1" x14ac:dyDescent="0.3">
      <c r="A960" s="79"/>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row>
    <row r="961" spans="1:38" ht="20.100000000000001" customHeight="1" x14ac:dyDescent="0.3">
      <c r="A961" s="79"/>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row>
    <row r="962" spans="1:38" ht="20.100000000000001" customHeight="1" x14ac:dyDescent="0.3">
      <c r="A962" s="79"/>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row>
    <row r="963" spans="1:38" ht="20.100000000000001" customHeight="1" x14ac:dyDescent="0.3">
      <c r="A963" s="79"/>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row>
    <row r="964" spans="1:38" ht="20.100000000000001" customHeight="1" x14ac:dyDescent="0.3">
      <c r="A964" s="79"/>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row>
    <row r="965" spans="1:38" ht="20.100000000000001" customHeight="1" x14ac:dyDescent="0.3">
      <c r="A965" s="79"/>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row>
    <row r="966" spans="1:38" ht="20.100000000000001" customHeight="1" x14ac:dyDescent="0.3">
      <c r="A966" s="79"/>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row>
    <row r="967" spans="1:38" ht="20.100000000000001" customHeight="1" x14ac:dyDescent="0.3">
      <c r="A967" s="79"/>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row>
    <row r="968" spans="1:38" ht="20.100000000000001" customHeight="1" x14ac:dyDescent="0.3">
      <c r="A968" s="79"/>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row>
    <row r="969" spans="1:38" ht="20.100000000000001" customHeight="1" x14ac:dyDescent="0.3">
      <c r="A969" s="79"/>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row>
    <row r="970" spans="1:38" ht="20.100000000000001" customHeight="1" x14ac:dyDescent="0.3">
      <c r="A970" s="79"/>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row>
    <row r="971" spans="1:38" ht="20.100000000000001" customHeight="1" x14ac:dyDescent="0.3">
      <c r="A971" s="79"/>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row>
    <row r="972" spans="1:38" ht="20.100000000000001" customHeight="1" x14ac:dyDescent="0.3">
      <c r="A972" s="79"/>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row>
    <row r="973" spans="1:38" ht="20.100000000000001" customHeight="1" x14ac:dyDescent="0.3">
      <c r="A973" s="79"/>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row>
    <row r="974" spans="1:38" ht="20.100000000000001" customHeight="1" x14ac:dyDescent="0.3">
      <c r="A974" s="79"/>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row>
    <row r="975" spans="1:38" ht="20.100000000000001" customHeight="1" x14ac:dyDescent="0.3">
      <c r="A975" s="79"/>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row>
    <row r="976" spans="1:38" ht="20.100000000000001" customHeight="1" x14ac:dyDescent="0.3">
      <c r="A976" s="79"/>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row>
    <row r="977" spans="1:38" ht="20.100000000000001" customHeight="1" x14ac:dyDescent="0.3">
      <c r="A977" s="79"/>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row>
    <row r="978" spans="1:38" ht="20.100000000000001" customHeight="1" x14ac:dyDescent="0.3">
      <c r="A978" s="79"/>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row>
    <row r="979" spans="1:38" ht="20.100000000000001" customHeight="1" x14ac:dyDescent="0.3">
      <c r="A979" s="79"/>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row>
    <row r="980" spans="1:38" ht="20.100000000000001" customHeight="1" x14ac:dyDescent="0.3">
      <c r="A980" s="79"/>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row>
    <row r="981" spans="1:38" ht="20.100000000000001" customHeight="1" x14ac:dyDescent="0.3">
      <c r="A981" s="79"/>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row>
    <row r="982" spans="1:38" ht="20.100000000000001" customHeight="1" x14ac:dyDescent="0.3">
      <c r="A982" s="79"/>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row>
    <row r="983" spans="1:38" ht="20.100000000000001" customHeight="1" x14ac:dyDescent="0.3">
      <c r="A983" s="79"/>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row>
    <row r="984" spans="1:38" ht="20.100000000000001" customHeight="1" x14ac:dyDescent="0.3">
      <c r="A984" s="79"/>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row>
    <row r="985" spans="1:38" ht="20.100000000000001" customHeight="1" x14ac:dyDescent="0.3">
      <c r="A985" s="79"/>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row>
    <row r="986" spans="1:38" ht="20.100000000000001" customHeight="1" x14ac:dyDescent="0.3">
      <c r="A986" s="79"/>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row>
    <row r="987" spans="1:38" ht="20.100000000000001" customHeight="1" x14ac:dyDescent="0.3">
      <c r="A987" s="79"/>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row>
    <row r="988" spans="1:38" ht="20.100000000000001" customHeight="1" x14ac:dyDescent="0.3">
      <c r="A988" s="79"/>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row>
    <row r="989" spans="1:38" ht="20.100000000000001" customHeight="1" x14ac:dyDescent="0.3">
      <c r="A989" s="79"/>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row>
    <row r="990" spans="1:38" ht="20.100000000000001" customHeight="1" x14ac:dyDescent="0.3">
      <c r="A990" s="79"/>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row>
    <row r="991" spans="1:38" ht="20.100000000000001" customHeight="1" x14ac:dyDescent="0.3">
      <c r="A991" s="79"/>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row>
    <row r="992" spans="1:38" ht="20.100000000000001" customHeight="1" x14ac:dyDescent="0.3">
      <c r="A992" s="79"/>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row>
    <row r="993" spans="1:38" ht="20.100000000000001" customHeight="1" x14ac:dyDescent="0.3">
      <c r="A993" s="79"/>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row>
    <row r="994" spans="1:38" ht="20.100000000000001" customHeight="1" x14ac:dyDescent="0.3">
      <c r="A994" s="79"/>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row>
    <row r="995" spans="1:38" ht="20.100000000000001" customHeight="1" x14ac:dyDescent="0.3">
      <c r="A995" s="79"/>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row>
    <row r="996" spans="1:38" ht="20.100000000000001" customHeight="1" x14ac:dyDescent="0.3">
      <c r="A996" s="79"/>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row>
    <row r="997" spans="1:38" ht="20.100000000000001" customHeight="1" x14ac:dyDescent="0.3">
      <c r="A997" s="79"/>
      <c r="P997" s="71"/>
      <c r="Q997" s="71"/>
      <c r="R997" s="71"/>
      <c r="S997" s="71"/>
      <c r="T997" s="71"/>
      <c r="U997" s="71"/>
      <c r="V997" s="71"/>
      <c r="W997" s="71"/>
      <c r="X997" s="71"/>
      <c r="Y997" s="71"/>
      <c r="Z997" s="71"/>
      <c r="AA997" s="71"/>
      <c r="AB997" s="71"/>
      <c r="AC997" s="71"/>
      <c r="AD997" s="71"/>
      <c r="AE997" s="71"/>
      <c r="AF997" s="71"/>
      <c r="AG997" s="71"/>
      <c r="AH997" s="71"/>
      <c r="AI997" s="71"/>
      <c r="AJ997" s="71"/>
      <c r="AK997" s="71"/>
      <c r="AL997" s="71"/>
    </row>
    <row r="998" spans="1:38" ht="20.100000000000001" customHeight="1" x14ac:dyDescent="0.3">
      <c r="A998" s="79"/>
      <c r="P998" s="71"/>
      <c r="Q998" s="71"/>
      <c r="R998" s="71"/>
      <c r="S998" s="71"/>
      <c r="T998" s="71"/>
      <c r="U998" s="71"/>
      <c r="V998" s="71"/>
      <c r="W998" s="71"/>
      <c r="X998" s="71"/>
      <c r="Y998" s="71"/>
      <c r="Z998" s="71"/>
      <c r="AA998" s="71"/>
      <c r="AB998" s="71"/>
      <c r="AC998" s="71"/>
      <c r="AD998" s="71"/>
      <c r="AE998" s="71"/>
      <c r="AF998" s="71"/>
      <c r="AG998" s="71"/>
      <c r="AH998" s="71"/>
      <c r="AI998" s="71"/>
      <c r="AJ998" s="71"/>
      <c r="AK998" s="71"/>
      <c r="AL998" s="71"/>
    </row>
    <row r="999" spans="1:38" ht="20.100000000000001" customHeight="1" x14ac:dyDescent="0.3">
      <c r="A999" s="79"/>
      <c r="P999" s="71"/>
      <c r="Q999" s="71"/>
      <c r="R999" s="71"/>
      <c r="S999" s="71"/>
      <c r="T999" s="71"/>
      <c r="U999" s="71"/>
      <c r="V999" s="71"/>
      <c r="W999" s="71"/>
      <c r="X999" s="71"/>
      <c r="Y999" s="71"/>
      <c r="Z999" s="71"/>
      <c r="AA999" s="71"/>
      <c r="AB999" s="71"/>
      <c r="AC999" s="71"/>
      <c r="AD999" s="71"/>
      <c r="AE999" s="71"/>
      <c r="AF999" s="71"/>
      <c r="AG999" s="71"/>
      <c r="AH999" s="71"/>
      <c r="AI999" s="71"/>
      <c r="AJ999" s="71"/>
      <c r="AK999" s="71"/>
      <c r="AL999" s="71"/>
    </row>
    <row r="1000" spans="1:38" ht="20.100000000000001" customHeight="1" x14ac:dyDescent="0.3">
      <c r="A1000" s="79"/>
      <c r="P1000" s="71"/>
      <c r="Q1000" s="71"/>
      <c r="R1000" s="71"/>
      <c r="S1000" s="71"/>
      <c r="T1000" s="71"/>
      <c r="U1000" s="71"/>
      <c r="V1000" s="71"/>
      <c r="W1000" s="71"/>
      <c r="X1000" s="71"/>
      <c r="Y1000" s="71"/>
      <c r="Z1000" s="71"/>
      <c r="AA1000" s="71"/>
      <c r="AB1000" s="71"/>
      <c r="AC1000" s="71"/>
      <c r="AD1000" s="71"/>
      <c r="AE1000" s="71"/>
      <c r="AF1000" s="71"/>
      <c r="AG1000" s="71"/>
      <c r="AH1000" s="71"/>
      <c r="AI1000" s="71"/>
      <c r="AJ1000" s="71"/>
      <c r="AK1000" s="71"/>
      <c r="AL1000" s="71"/>
    </row>
    <row r="1001" spans="1:38" ht="20.100000000000001" customHeight="1" x14ac:dyDescent="0.3">
      <c r="A1001" s="79"/>
      <c r="P1001" s="71"/>
      <c r="Q1001" s="71"/>
      <c r="R1001" s="71"/>
      <c r="S1001" s="71"/>
      <c r="T1001" s="71"/>
      <c r="U1001" s="71"/>
      <c r="V1001" s="71"/>
      <c r="W1001" s="71"/>
      <c r="X1001" s="71"/>
      <c r="Y1001" s="71"/>
      <c r="Z1001" s="71"/>
      <c r="AA1001" s="71"/>
      <c r="AB1001" s="71"/>
      <c r="AC1001" s="71"/>
      <c r="AD1001" s="71"/>
      <c r="AE1001" s="71"/>
      <c r="AF1001" s="71"/>
      <c r="AG1001" s="71"/>
      <c r="AH1001" s="71"/>
      <c r="AI1001" s="71"/>
      <c r="AJ1001" s="71"/>
      <c r="AK1001" s="71"/>
      <c r="AL1001" s="71"/>
    </row>
    <row r="1002" spans="1:38" ht="20.100000000000001" customHeight="1" x14ac:dyDescent="0.3">
      <c r="A1002" s="79"/>
      <c r="P1002" s="71"/>
      <c r="Q1002" s="71"/>
      <c r="R1002" s="71"/>
      <c r="S1002" s="71"/>
      <c r="T1002" s="71"/>
      <c r="U1002" s="71"/>
      <c r="V1002" s="71"/>
      <c r="W1002" s="71"/>
      <c r="X1002" s="71"/>
      <c r="Y1002" s="71"/>
      <c r="Z1002" s="71"/>
      <c r="AA1002" s="71"/>
      <c r="AB1002" s="71"/>
      <c r="AC1002" s="71"/>
      <c r="AD1002" s="71"/>
      <c r="AE1002" s="71"/>
      <c r="AF1002" s="71"/>
      <c r="AG1002" s="71"/>
      <c r="AH1002" s="71"/>
      <c r="AI1002" s="71"/>
      <c r="AJ1002" s="71"/>
      <c r="AK1002" s="71"/>
      <c r="AL1002" s="71"/>
    </row>
    <row r="1003" spans="1:38" ht="20.100000000000001" customHeight="1" x14ac:dyDescent="0.3">
      <c r="A1003" s="79"/>
      <c r="P1003" s="71"/>
      <c r="Q1003" s="71"/>
      <c r="R1003" s="71"/>
      <c r="S1003" s="71"/>
      <c r="T1003" s="71"/>
      <c r="U1003" s="71"/>
      <c r="V1003" s="71"/>
      <c r="W1003" s="71"/>
      <c r="X1003" s="71"/>
      <c r="Y1003" s="71"/>
      <c r="Z1003" s="71"/>
      <c r="AA1003" s="71"/>
      <c r="AB1003" s="71"/>
      <c r="AC1003" s="71"/>
      <c r="AD1003" s="71"/>
      <c r="AE1003" s="71"/>
      <c r="AF1003" s="71"/>
      <c r="AG1003" s="71"/>
      <c r="AH1003" s="71"/>
      <c r="AI1003" s="71"/>
      <c r="AJ1003" s="71"/>
      <c r="AK1003" s="71"/>
      <c r="AL1003" s="71"/>
    </row>
    <row r="1004" spans="1:38" ht="20.100000000000001" customHeight="1" x14ac:dyDescent="0.3">
      <c r="A1004" s="79"/>
      <c r="P1004" s="71"/>
      <c r="Q1004" s="71"/>
      <c r="R1004" s="71"/>
      <c r="S1004" s="71"/>
      <c r="T1004" s="71"/>
      <c r="U1004" s="71"/>
      <c r="V1004" s="71"/>
      <c r="W1004" s="71"/>
      <c r="X1004" s="71"/>
      <c r="Y1004" s="71"/>
      <c r="Z1004" s="71"/>
      <c r="AA1004" s="71"/>
      <c r="AB1004" s="71"/>
      <c r="AC1004" s="71"/>
      <c r="AD1004" s="71"/>
      <c r="AE1004" s="71"/>
      <c r="AF1004" s="71"/>
      <c r="AG1004" s="71"/>
      <c r="AH1004" s="71"/>
      <c r="AI1004" s="71"/>
      <c r="AJ1004" s="71"/>
      <c r="AK1004" s="71"/>
      <c r="AL1004" s="71"/>
    </row>
    <row r="1005" spans="1:38" ht="20.100000000000001" customHeight="1" x14ac:dyDescent="0.3">
      <c r="A1005" s="79"/>
      <c r="P1005" s="71"/>
      <c r="Q1005" s="71"/>
      <c r="R1005" s="71"/>
      <c r="S1005" s="71"/>
      <c r="T1005" s="71"/>
      <c r="U1005" s="71"/>
      <c r="V1005" s="71"/>
      <c r="W1005" s="71"/>
      <c r="X1005" s="71"/>
      <c r="Y1005" s="71"/>
      <c r="Z1005" s="71"/>
      <c r="AA1005" s="71"/>
      <c r="AB1005" s="71"/>
      <c r="AC1005" s="71"/>
      <c r="AD1005" s="71"/>
      <c r="AE1005" s="71"/>
      <c r="AF1005" s="71"/>
      <c r="AG1005" s="71"/>
      <c r="AH1005" s="71"/>
      <c r="AI1005" s="71"/>
      <c r="AJ1005" s="71"/>
      <c r="AK1005" s="71"/>
      <c r="AL1005" s="71"/>
    </row>
    <row r="1006" spans="1:38" ht="20.100000000000001" customHeight="1" x14ac:dyDescent="0.3">
      <c r="A1006" s="79"/>
      <c r="P1006" s="71"/>
      <c r="Q1006" s="71"/>
      <c r="R1006" s="71"/>
      <c r="S1006" s="71"/>
      <c r="T1006" s="71"/>
      <c r="U1006" s="71"/>
      <c r="V1006" s="71"/>
      <c r="W1006" s="71"/>
      <c r="X1006" s="71"/>
      <c r="Y1006" s="71"/>
      <c r="Z1006" s="71"/>
      <c r="AA1006" s="71"/>
      <c r="AB1006" s="71"/>
      <c r="AC1006" s="71"/>
      <c r="AD1006" s="71"/>
      <c r="AE1006" s="71"/>
      <c r="AF1006" s="71"/>
      <c r="AG1006" s="71"/>
      <c r="AH1006" s="71"/>
      <c r="AI1006" s="71"/>
      <c r="AJ1006" s="71"/>
      <c r="AK1006" s="71"/>
      <c r="AL1006" s="71"/>
    </row>
    <row r="1007" spans="1:38" ht="20.100000000000001" customHeight="1" x14ac:dyDescent="0.3">
      <c r="A1007" s="79"/>
      <c r="P1007" s="71"/>
      <c r="Q1007" s="71"/>
      <c r="R1007" s="71"/>
      <c r="S1007" s="71"/>
      <c r="T1007" s="71"/>
      <c r="U1007" s="71"/>
      <c r="V1007" s="71"/>
      <c r="W1007" s="71"/>
      <c r="X1007" s="71"/>
      <c r="Y1007" s="71"/>
      <c r="Z1007" s="71"/>
      <c r="AA1007" s="71"/>
      <c r="AB1007" s="71"/>
      <c r="AC1007" s="71"/>
      <c r="AD1007" s="71"/>
      <c r="AE1007" s="71"/>
      <c r="AF1007" s="71"/>
      <c r="AG1007" s="71"/>
      <c r="AH1007" s="71"/>
      <c r="AI1007" s="71"/>
      <c r="AJ1007" s="71"/>
      <c r="AK1007" s="71"/>
      <c r="AL1007" s="71"/>
    </row>
    <row r="1008" spans="1:38" ht="20.100000000000001" customHeight="1" x14ac:dyDescent="0.3">
      <c r="A1008" s="79"/>
      <c r="P1008" s="71"/>
      <c r="Q1008" s="71"/>
      <c r="R1008" s="71"/>
      <c r="S1008" s="71"/>
      <c r="T1008" s="71"/>
      <c r="U1008" s="71"/>
      <c r="V1008" s="71"/>
      <c r="W1008" s="71"/>
      <c r="X1008" s="71"/>
      <c r="Y1008" s="71"/>
      <c r="Z1008" s="71"/>
      <c r="AA1008" s="71"/>
      <c r="AB1008" s="71"/>
      <c r="AC1008" s="71"/>
      <c r="AD1008" s="71"/>
      <c r="AE1008" s="71"/>
      <c r="AF1008" s="71"/>
      <c r="AG1008" s="71"/>
      <c r="AH1008" s="71"/>
      <c r="AI1008" s="71"/>
      <c r="AJ1008" s="71"/>
      <c r="AK1008" s="71"/>
      <c r="AL1008" s="71"/>
    </row>
    <row r="1009" spans="1:38" ht="20.100000000000001" customHeight="1" x14ac:dyDescent="0.3">
      <c r="A1009" s="79"/>
      <c r="P1009" s="71"/>
      <c r="Q1009" s="71"/>
      <c r="R1009" s="71"/>
      <c r="S1009" s="71"/>
      <c r="T1009" s="71"/>
      <c r="U1009" s="71"/>
      <c r="V1009" s="71"/>
      <c r="W1009" s="71"/>
      <c r="X1009" s="71"/>
      <c r="Y1009" s="71"/>
      <c r="Z1009" s="71"/>
      <c r="AA1009" s="71"/>
      <c r="AB1009" s="71"/>
      <c r="AC1009" s="71"/>
      <c r="AD1009" s="71"/>
      <c r="AE1009" s="71"/>
      <c r="AF1009" s="71"/>
      <c r="AG1009" s="71"/>
      <c r="AH1009" s="71"/>
      <c r="AI1009" s="71"/>
      <c r="AJ1009" s="71"/>
      <c r="AK1009" s="71"/>
      <c r="AL1009" s="71"/>
    </row>
    <row r="1010" spans="1:38" ht="20.100000000000001" customHeight="1" x14ac:dyDescent="0.3">
      <c r="A1010" s="79"/>
      <c r="P1010" s="71"/>
      <c r="Q1010" s="71"/>
      <c r="R1010" s="71"/>
      <c r="S1010" s="71"/>
      <c r="T1010" s="71"/>
      <c r="U1010" s="71"/>
      <c r="V1010" s="71"/>
      <c r="W1010" s="71"/>
      <c r="X1010" s="71"/>
      <c r="Y1010" s="71"/>
      <c r="Z1010" s="71"/>
      <c r="AA1010" s="71"/>
      <c r="AB1010" s="71"/>
      <c r="AC1010" s="71"/>
      <c r="AD1010" s="71"/>
      <c r="AE1010" s="71"/>
      <c r="AF1010" s="71"/>
      <c r="AG1010" s="71"/>
      <c r="AH1010" s="71"/>
      <c r="AI1010" s="71"/>
      <c r="AJ1010" s="71"/>
      <c r="AK1010" s="71"/>
      <c r="AL1010" s="71"/>
    </row>
    <row r="1011" spans="1:38" ht="20.100000000000001" customHeight="1" x14ac:dyDescent="0.3">
      <c r="A1011" s="79"/>
      <c r="P1011" s="71"/>
      <c r="Q1011" s="71"/>
      <c r="R1011" s="71"/>
      <c r="S1011" s="71"/>
      <c r="T1011" s="71"/>
      <c r="U1011" s="71"/>
      <c r="V1011" s="71"/>
      <c r="W1011" s="71"/>
      <c r="X1011" s="71"/>
      <c r="Y1011" s="71"/>
      <c r="Z1011" s="71"/>
      <c r="AA1011" s="71"/>
      <c r="AB1011" s="71"/>
      <c r="AC1011" s="71"/>
      <c r="AD1011" s="71"/>
      <c r="AE1011" s="71"/>
      <c r="AF1011" s="71"/>
      <c r="AG1011" s="71"/>
      <c r="AH1011" s="71"/>
      <c r="AI1011" s="71"/>
      <c r="AJ1011" s="71"/>
      <c r="AK1011" s="71"/>
      <c r="AL1011" s="71"/>
    </row>
    <row r="1012" spans="1:38" ht="20.100000000000001" customHeight="1" x14ac:dyDescent="0.3">
      <c r="A1012" s="79"/>
      <c r="P1012" s="71"/>
      <c r="Q1012" s="71"/>
      <c r="R1012" s="71"/>
      <c r="S1012" s="71"/>
      <c r="T1012" s="71"/>
      <c r="U1012" s="71"/>
      <c r="V1012" s="71"/>
      <c r="W1012" s="71"/>
      <c r="X1012" s="71"/>
      <c r="Y1012" s="71"/>
      <c r="Z1012" s="71"/>
      <c r="AA1012" s="71"/>
      <c r="AB1012" s="71"/>
      <c r="AC1012" s="71"/>
      <c r="AD1012" s="71"/>
      <c r="AE1012" s="71"/>
      <c r="AF1012" s="71"/>
      <c r="AG1012" s="71"/>
      <c r="AH1012" s="71"/>
      <c r="AI1012" s="71"/>
      <c r="AJ1012" s="71"/>
      <c r="AK1012" s="71"/>
      <c r="AL1012" s="71"/>
    </row>
    <row r="1013" spans="1:38" ht="20.100000000000001" customHeight="1" x14ac:dyDescent="0.3">
      <c r="A1013" s="79"/>
      <c r="P1013" s="71"/>
      <c r="Q1013" s="71"/>
      <c r="R1013" s="71"/>
      <c r="S1013" s="71"/>
      <c r="T1013" s="71"/>
      <c r="U1013" s="71"/>
      <c r="V1013" s="71"/>
      <c r="W1013" s="71"/>
      <c r="X1013" s="71"/>
      <c r="Y1013" s="71"/>
      <c r="Z1013" s="71"/>
      <c r="AA1013" s="71"/>
      <c r="AB1013" s="71"/>
      <c r="AC1013" s="71"/>
      <c r="AD1013" s="71"/>
      <c r="AE1013" s="71"/>
      <c r="AF1013" s="71"/>
      <c r="AG1013" s="71"/>
      <c r="AH1013" s="71"/>
      <c r="AI1013" s="71"/>
      <c r="AJ1013" s="71"/>
      <c r="AK1013" s="71"/>
      <c r="AL1013" s="71"/>
    </row>
    <row r="1014" spans="1:38" ht="20.100000000000001" customHeight="1" x14ac:dyDescent="0.3">
      <c r="A1014" s="79"/>
      <c r="P1014" s="71"/>
      <c r="Q1014" s="71"/>
      <c r="R1014" s="71"/>
      <c r="S1014" s="71"/>
      <c r="T1014" s="71"/>
      <c r="U1014" s="71"/>
      <c r="V1014" s="71"/>
      <c r="W1014" s="71"/>
      <c r="X1014" s="71"/>
      <c r="Y1014" s="71"/>
      <c r="Z1014" s="71"/>
      <c r="AA1014" s="71"/>
      <c r="AB1014" s="71"/>
      <c r="AC1014" s="71"/>
      <c r="AD1014" s="71"/>
      <c r="AE1014" s="71"/>
      <c r="AF1014" s="71"/>
      <c r="AG1014" s="71"/>
      <c r="AH1014" s="71"/>
      <c r="AI1014" s="71"/>
      <c r="AJ1014" s="71"/>
      <c r="AK1014" s="71"/>
      <c r="AL1014" s="71"/>
    </row>
    <row r="1015" spans="1:38" ht="20.100000000000001" customHeight="1" x14ac:dyDescent="0.3">
      <c r="A1015" s="79"/>
      <c r="P1015" s="71"/>
      <c r="Q1015" s="71"/>
      <c r="R1015" s="71"/>
      <c r="S1015" s="71"/>
      <c r="T1015" s="71"/>
      <c r="U1015" s="71"/>
      <c r="V1015" s="71"/>
      <c r="W1015" s="71"/>
      <c r="X1015" s="71"/>
      <c r="Y1015" s="71"/>
      <c r="Z1015" s="71"/>
      <c r="AA1015" s="71"/>
      <c r="AB1015" s="71"/>
      <c r="AC1015" s="71"/>
      <c r="AD1015" s="71"/>
      <c r="AE1015" s="71"/>
      <c r="AF1015" s="71"/>
      <c r="AG1015" s="71"/>
      <c r="AH1015" s="71"/>
      <c r="AI1015" s="71"/>
      <c r="AJ1015" s="71"/>
      <c r="AK1015" s="71"/>
      <c r="AL1015" s="71"/>
    </row>
    <row r="1016" spans="1:38" ht="20.100000000000001" customHeight="1" x14ac:dyDescent="0.3">
      <c r="A1016" s="79"/>
      <c r="P1016" s="71"/>
      <c r="Q1016" s="71"/>
      <c r="R1016" s="71"/>
      <c r="S1016" s="71"/>
      <c r="T1016" s="71"/>
      <c r="U1016" s="71"/>
      <c r="V1016" s="71"/>
      <c r="W1016" s="71"/>
      <c r="X1016" s="71"/>
      <c r="Y1016" s="71"/>
      <c r="Z1016" s="71"/>
      <c r="AA1016" s="71"/>
      <c r="AB1016" s="71"/>
      <c r="AC1016" s="71"/>
      <c r="AD1016" s="71"/>
      <c r="AE1016" s="71"/>
      <c r="AF1016" s="71"/>
      <c r="AG1016" s="71"/>
      <c r="AH1016" s="71"/>
      <c r="AI1016" s="71"/>
      <c r="AJ1016" s="71"/>
      <c r="AK1016" s="71"/>
      <c r="AL1016" s="71"/>
    </row>
    <row r="1017" spans="1:38" ht="20.100000000000001" customHeight="1" x14ac:dyDescent="0.3">
      <c r="A1017" s="79"/>
      <c r="P1017" s="71"/>
      <c r="Q1017" s="71"/>
      <c r="R1017" s="71"/>
      <c r="S1017" s="71"/>
      <c r="T1017" s="71"/>
      <c r="U1017" s="71"/>
      <c r="V1017" s="71"/>
      <c r="W1017" s="71"/>
      <c r="X1017" s="71"/>
      <c r="Y1017" s="71"/>
      <c r="Z1017" s="71"/>
      <c r="AA1017" s="71"/>
      <c r="AB1017" s="71"/>
      <c r="AC1017" s="71"/>
      <c r="AD1017" s="71"/>
      <c r="AE1017" s="71"/>
      <c r="AF1017" s="71"/>
      <c r="AG1017" s="71"/>
      <c r="AH1017" s="71"/>
      <c r="AI1017" s="71"/>
      <c r="AJ1017" s="71"/>
      <c r="AK1017" s="71"/>
      <c r="AL1017" s="71"/>
    </row>
    <row r="1018" spans="1:38" ht="20.100000000000001" customHeight="1" x14ac:dyDescent="0.3">
      <c r="A1018" s="79"/>
      <c r="P1018" s="71"/>
      <c r="Q1018" s="71"/>
      <c r="R1018" s="71"/>
      <c r="S1018" s="71"/>
      <c r="T1018" s="71"/>
      <c r="U1018" s="71"/>
      <c r="V1018" s="71"/>
      <c r="W1018" s="71"/>
      <c r="X1018" s="71"/>
      <c r="Y1018" s="71"/>
      <c r="Z1018" s="71"/>
      <c r="AA1018" s="71"/>
      <c r="AB1018" s="71"/>
      <c r="AC1018" s="71"/>
      <c r="AD1018" s="71"/>
      <c r="AE1018" s="71"/>
      <c r="AF1018" s="71"/>
      <c r="AG1018" s="71"/>
      <c r="AH1018" s="71"/>
      <c r="AI1018" s="71"/>
      <c r="AJ1018" s="71"/>
      <c r="AK1018" s="71"/>
      <c r="AL1018" s="71"/>
    </row>
    <row r="1019" spans="1:38" ht="20.100000000000001" customHeight="1" x14ac:dyDescent="0.3">
      <c r="A1019" s="79"/>
      <c r="P1019" s="71"/>
      <c r="Q1019" s="71"/>
      <c r="R1019" s="71"/>
      <c r="S1019" s="71"/>
      <c r="T1019" s="71"/>
      <c r="U1019" s="71"/>
      <c r="V1019" s="71"/>
      <c r="W1019" s="71"/>
      <c r="X1019" s="71"/>
      <c r="Y1019" s="71"/>
      <c r="Z1019" s="71"/>
      <c r="AA1019" s="71"/>
      <c r="AB1019" s="71"/>
      <c r="AC1019" s="71"/>
      <c r="AD1019" s="71"/>
      <c r="AE1019" s="71"/>
      <c r="AF1019" s="71"/>
      <c r="AG1019" s="71"/>
      <c r="AH1019" s="71"/>
      <c r="AI1019" s="71"/>
      <c r="AJ1019" s="71"/>
      <c r="AK1019" s="71"/>
      <c r="AL1019" s="71"/>
    </row>
    <row r="1020" spans="1:38" ht="20.100000000000001" customHeight="1" x14ac:dyDescent="0.3">
      <c r="A1020" s="79"/>
      <c r="P1020" s="71"/>
      <c r="Q1020" s="71"/>
      <c r="R1020" s="71"/>
      <c r="S1020" s="71"/>
      <c r="T1020" s="71"/>
      <c r="U1020" s="71"/>
      <c r="V1020" s="71"/>
      <c r="W1020" s="71"/>
      <c r="X1020" s="71"/>
      <c r="Y1020" s="71"/>
      <c r="Z1020" s="71"/>
      <c r="AA1020" s="71"/>
      <c r="AB1020" s="71"/>
      <c r="AC1020" s="71"/>
      <c r="AD1020" s="71"/>
      <c r="AE1020" s="71"/>
      <c r="AF1020" s="71"/>
      <c r="AG1020" s="71"/>
      <c r="AH1020" s="71"/>
      <c r="AI1020" s="71"/>
      <c r="AJ1020" s="71"/>
      <c r="AK1020" s="71"/>
      <c r="AL1020" s="71"/>
    </row>
    <row r="1021" spans="1:38" ht="20.100000000000001" customHeight="1" x14ac:dyDescent="0.3">
      <c r="A1021" s="79"/>
      <c r="P1021" s="71"/>
      <c r="Q1021" s="71"/>
      <c r="R1021" s="71"/>
      <c r="S1021" s="71"/>
      <c r="T1021" s="71"/>
      <c r="U1021" s="71"/>
      <c r="V1021" s="71"/>
      <c r="W1021" s="71"/>
      <c r="X1021" s="71"/>
      <c r="Y1021" s="71"/>
      <c r="Z1021" s="71"/>
      <c r="AA1021" s="71"/>
      <c r="AB1021" s="71"/>
      <c r="AC1021" s="71"/>
      <c r="AD1021" s="71"/>
      <c r="AE1021" s="71"/>
      <c r="AF1021" s="71"/>
      <c r="AG1021" s="71"/>
      <c r="AH1021" s="71"/>
      <c r="AI1021" s="71"/>
      <c r="AJ1021" s="71"/>
      <c r="AK1021" s="71"/>
      <c r="AL1021" s="71"/>
    </row>
    <row r="1022" spans="1:38" ht="20.100000000000001" customHeight="1" x14ac:dyDescent="0.3">
      <c r="A1022" s="79"/>
      <c r="P1022" s="71"/>
      <c r="Q1022" s="71"/>
      <c r="R1022" s="71"/>
      <c r="S1022" s="71"/>
      <c r="T1022" s="71"/>
      <c r="U1022" s="71"/>
      <c r="V1022" s="71"/>
      <c r="W1022" s="71"/>
      <c r="X1022" s="71"/>
      <c r="Y1022" s="71"/>
      <c r="Z1022" s="71"/>
      <c r="AA1022" s="71"/>
      <c r="AB1022" s="71"/>
      <c r="AC1022" s="71"/>
      <c r="AD1022" s="71"/>
      <c r="AE1022" s="71"/>
      <c r="AF1022" s="71"/>
      <c r="AG1022" s="71"/>
      <c r="AH1022" s="71"/>
      <c r="AI1022" s="71"/>
      <c r="AJ1022" s="71"/>
      <c r="AK1022" s="71"/>
      <c r="AL1022" s="71"/>
    </row>
    <row r="1023" spans="1:38" ht="20.100000000000001" customHeight="1" x14ac:dyDescent="0.3">
      <c r="A1023" s="79"/>
      <c r="P1023" s="71"/>
      <c r="Q1023" s="71"/>
      <c r="R1023" s="71"/>
      <c r="S1023" s="71"/>
      <c r="T1023" s="71"/>
      <c r="U1023" s="71"/>
      <c r="V1023" s="71"/>
      <c r="W1023" s="71"/>
      <c r="X1023" s="71"/>
      <c r="Y1023" s="71"/>
      <c r="Z1023" s="71"/>
      <c r="AA1023" s="71"/>
      <c r="AB1023" s="71"/>
      <c r="AC1023" s="71"/>
      <c r="AD1023" s="71"/>
      <c r="AE1023" s="71"/>
      <c r="AF1023" s="71"/>
      <c r="AG1023" s="71"/>
      <c r="AH1023" s="71"/>
      <c r="AI1023" s="71"/>
      <c r="AJ1023" s="71"/>
      <c r="AK1023" s="71"/>
      <c r="AL1023" s="71"/>
    </row>
    <row r="1024" spans="1:38" ht="20.100000000000001" customHeight="1" x14ac:dyDescent="0.3">
      <c r="A1024" s="79"/>
      <c r="P1024" s="71"/>
      <c r="Q1024" s="71"/>
      <c r="R1024" s="71"/>
      <c r="S1024" s="71"/>
      <c r="T1024" s="71"/>
      <c r="U1024" s="71"/>
      <c r="V1024" s="71"/>
      <c r="W1024" s="71"/>
      <c r="X1024" s="71"/>
      <c r="Y1024" s="71"/>
      <c r="Z1024" s="71"/>
      <c r="AA1024" s="71"/>
      <c r="AB1024" s="71"/>
      <c r="AC1024" s="71"/>
      <c r="AD1024" s="71"/>
      <c r="AE1024" s="71"/>
      <c r="AF1024" s="71"/>
      <c r="AG1024" s="71"/>
      <c r="AH1024" s="71"/>
      <c r="AI1024" s="71"/>
      <c r="AJ1024" s="71"/>
      <c r="AK1024" s="71"/>
      <c r="AL1024" s="71"/>
    </row>
    <row r="1025" spans="1:38" ht="20.100000000000001" customHeight="1" x14ac:dyDescent="0.3">
      <c r="A1025" s="79"/>
      <c r="P1025" s="71"/>
      <c r="Q1025" s="71"/>
      <c r="R1025" s="71"/>
      <c r="S1025" s="71"/>
      <c r="T1025" s="71"/>
      <c r="U1025" s="71"/>
      <c r="V1025" s="71"/>
      <c r="W1025" s="71"/>
      <c r="X1025" s="71"/>
      <c r="Y1025" s="71"/>
      <c r="Z1025" s="71"/>
      <c r="AA1025" s="71"/>
      <c r="AB1025" s="71"/>
      <c r="AC1025" s="71"/>
      <c r="AD1025" s="71"/>
      <c r="AE1025" s="71"/>
      <c r="AF1025" s="71"/>
      <c r="AG1025" s="71"/>
      <c r="AH1025" s="71"/>
      <c r="AI1025" s="71"/>
      <c r="AJ1025" s="71"/>
      <c r="AK1025" s="71"/>
      <c r="AL1025" s="71"/>
    </row>
    <row r="1026" spans="1:38" ht="20.100000000000001" customHeight="1" x14ac:dyDescent="0.3">
      <c r="A1026" s="79"/>
      <c r="P1026" s="71"/>
      <c r="Q1026" s="71"/>
      <c r="R1026" s="71"/>
      <c r="S1026" s="71"/>
      <c r="T1026" s="71"/>
      <c r="U1026" s="71"/>
      <c r="V1026" s="71"/>
      <c r="W1026" s="71"/>
      <c r="X1026" s="71"/>
      <c r="Y1026" s="71"/>
      <c r="Z1026" s="71"/>
      <c r="AA1026" s="71"/>
      <c r="AB1026" s="71"/>
      <c r="AC1026" s="71"/>
      <c r="AD1026" s="71"/>
      <c r="AE1026" s="71"/>
      <c r="AF1026" s="71"/>
      <c r="AG1026" s="71"/>
      <c r="AH1026" s="71"/>
      <c r="AI1026" s="71"/>
      <c r="AJ1026" s="71"/>
      <c r="AK1026" s="71"/>
      <c r="AL1026" s="71"/>
    </row>
    <row r="1027" spans="1:38" ht="20.100000000000001" customHeight="1" x14ac:dyDescent="0.3">
      <c r="A1027" s="79"/>
      <c r="P1027" s="71"/>
      <c r="Q1027" s="71"/>
      <c r="R1027" s="71"/>
      <c r="S1027" s="71"/>
      <c r="T1027" s="71"/>
      <c r="U1027" s="71"/>
      <c r="V1027" s="71"/>
      <c r="W1027" s="71"/>
      <c r="X1027" s="71"/>
      <c r="Y1027" s="71"/>
      <c r="Z1027" s="71"/>
      <c r="AA1027" s="71"/>
      <c r="AB1027" s="71"/>
      <c r="AC1027" s="71"/>
      <c r="AD1027" s="71"/>
      <c r="AE1027" s="71"/>
      <c r="AF1027" s="71"/>
      <c r="AG1027" s="71"/>
      <c r="AH1027" s="71"/>
      <c r="AI1027" s="71"/>
      <c r="AJ1027" s="71"/>
      <c r="AK1027" s="71"/>
      <c r="AL1027" s="71"/>
    </row>
    <row r="1028" spans="1:38" ht="20.100000000000001" customHeight="1" x14ac:dyDescent="0.3">
      <c r="A1028" s="79"/>
      <c r="P1028" s="71"/>
      <c r="Q1028" s="71"/>
      <c r="R1028" s="71"/>
      <c r="S1028" s="71"/>
      <c r="T1028" s="71"/>
      <c r="U1028" s="71"/>
      <c r="V1028" s="71"/>
      <c r="W1028" s="71"/>
      <c r="X1028" s="71"/>
      <c r="Y1028" s="71"/>
      <c r="Z1028" s="71"/>
      <c r="AA1028" s="71"/>
      <c r="AB1028" s="71"/>
      <c r="AC1028" s="71"/>
      <c r="AD1028" s="71"/>
      <c r="AE1028" s="71"/>
      <c r="AF1028" s="71"/>
      <c r="AG1028" s="71"/>
      <c r="AH1028" s="71"/>
      <c r="AI1028" s="71"/>
      <c r="AJ1028" s="71"/>
      <c r="AK1028" s="71"/>
      <c r="AL1028" s="71"/>
    </row>
    <row r="1029" spans="1:38" ht="20.100000000000001" customHeight="1" x14ac:dyDescent="0.3">
      <c r="A1029" s="79"/>
      <c r="P1029" s="71"/>
      <c r="Q1029" s="71"/>
      <c r="R1029" s="71"/>
      <c r="S1029" s="71"/>
      <c r="T1029" s="71"/>
      <c r="U1029" s="71"/>
      <c r="V1029" s="71"/>
      <c r="W1029" s="71"/>
      <c r="X1029" s="71"/>
      <c r="Y1029" s="71"/>
      <c r="Z1029" s="71"/>
      <c r="AA1029" s="71"/>
      <c r="AB1029" s="71"/>
      <c r="AC1029" s="71"/>
      <c r="AD1029" s="71"/>
      <c r="AE1029" s="71"/>
      <c r="AF1029" s="71"/>
      <c r="AG1029" s="71"/>
      <c r="AH1029" s="71"/>
      <c r="AI1029" s="71"/>
      <c r="AJ1029" s="71"/>
      <c r="AK1029" s="71"/>
      <c r="AL1029" s="71"/>
    </row>
    <row r="1030" spans="1:38" ht="20.100000000000001" customHeight="1" x14ac:dyDescent="0.3">
      <c r="A1030" s="79"/>
      <c r="P1030" s="71"/>
      <c r="Q1030" s="71"/>
      <c r="R1030" s="71"/>
      <c r="S1030" s="71"/>
      <c r="T1030" s="71"/>
      <c r="U1030" s="71"/>
      <c r="V1030" s="71"/>
      <c r="W1030" s="71"/>
      <c r="X1030" s="71"/>
      <c r="Y1030" s="71"/>
      <c r="Z1030" s="71"/>
      <c r="AA1030" s="71"/>
      <c r="AB1030" s="71"/>
      <c r="AC1030" s="71"/>
      <c r="AD1030" s="71"/>
      <c r="AE1030" s="71"/>
      <c r="AF1030" s="71"/>
      <c r="AG1030" s="71"/>
      <c r="AH1030" s="71"/>
      <c r="AI1030" s="71"/>
      <c r="AJ1030" s="71"/>
      <c r="AK1030" s="71"/>
      <c r="AL1030" s="71"/>
    </row>
  </sheetData>
  <sortState xmlns:xlrd2="http://schemas.microsoft.com/office/spreadsheetml/2017/richdata2" ref="B11:O148">
    <sortCondition ref="B11:B148"/>
  </sortState>
  <conditionalFormatting sqref="B463">
    <cfRule type="duplicateValues" dxfId="2" priority="2"/>
  </conditionalFormatting>
  <conditionalFormatting sqref="B153">
    <cfRule type="duplicateValues" dxfId="1" priority="1"/>
  </conditionalFormatting>
  <pageMargins left="0.7" right="0.7" top="0.75" bottom="0.75" header="0.3" footer="0.3"/>
  <pageSetup paperSize="9" orientation="portrait" horizont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O958"/>
  <sheetViews>
    <sheetView tabSelected="1" workbookViewId="0">
      <selection activeCell="B11" sqref="B11"/>
    </sheetView>
  </sheetViews>
  <sheetFormatPr baseColWidth="10" defaultRowHeight="12.75" x14ac:dyDescent="0.2"/>
  <cols>
    <col min="1" max="1" width="4.85546875" style="1" customWidth="1"/>
    <col min="2" max="2" width="66" style="1" customWidth="1"/>
    <col min="3" max="3" width="61.42578125" style="218" customWidth="1"/>
    <col min="4" max="4" width="26.28515625" style="320" customWidth="1"/>
    <col min="5" max="5" width="9.42578125" style="132" customWidth="1"/>
    <col min="6" max="6" width="8.7109375" style="16" customWidth="1"/>
    <col min="7" max="7" width="16.42578125" style="16" customWidth="1"/>
    <col min="8" max="8" width="9.42578125" style="134" customWidth="1"/>
    <col min="9" max="9" width="4.5703125" style="1" customWidth="1"/>
    <col min="10" max="10" width="21.28515625" style="135" customWidth="1"/>
    <col min="11" max="11" width="3.42578125" style="1" customWidth="1"/>
    <col min="12" max="12" width="3.7109375" style="1" customWidth="1"/>
    <col min="13" max="13" width="4" style="1" customWidth="1"/>
    <col min="14" max="14" width="63.42578125" style="1" customWidth="1"/>
    <col min="15" max="15" width="92.5703125" style="1" customWidth="1"/>
    <col min="16" max="16384" width="11.42578125" style="1"/>
  </cols>
  <sheetData>
    <row r="1" spans="1:15" ht="20.100000000000001" customHeight="1" x14ac:dyDescent="0.3">
      <c r="A1" s="74"/>
      <c r="B1" s="129" t="s">
        <v>43902</v>
      </c>
      <c r="C1" s="326" t="s">
        <v>43903</v>
      </c>
      <c r="D1" s="74"/>
      <c r="E1" s="131"/>
      <c r="F1" s="82"/>
      <c r="G1" s="82"/>
      <c r="H1" s="133"/>
      <c r="I1" s="74"/>
      <c r="J1" s="73"/>
    </row>
    <row r="2" spans="1:15" ht="20.100000000000001" customHeight="1" x14ac:dyDescent="0.3">
      <c r="A2" s="74"/>
      <c r="B2" s="130" t="s">
        <v>43896</v>
      </c>
      <c r="C2" s="323" t="s">
        <v>43897</v>
      </c>
      <c r="D2" s="74"/>
      <c r="E2" s="131"/>
      <c r="F2" s="82"/>
      <c r="G2" s="82"/>
      <c r="H2" s="133"/>
      <c r="I2" s="74"/>
      <c r="J2" s="73"/>
    </row>
    <row r="3" spans="1:15" ht="20.100000000000001" customHeight="1" x14ac:dyDescent="0.3">
      <c r="A3" s="74"/>
      <c r="B3" s="307" t="s">
        <v>43898</v>
      </c>
      <c r="C3" s="324" t="s">
        <v>43899</v>
      </c>
      <c r="D3" s="74"/>
      <c r="E3" s="131"/>
      <c r="F3" s="82"/>
      <c r="G3" s="82"/>
      <c r="H3" s="133"/>
      <c r="I3" s="74"/>
      <c r="J3" s="73"/>
    </row>
    <row r="4" spans="1:15" ht="20.100000000000001" customHeight="1" x14ac:dyDescent="0.3">
      <c r="A4" s="74"/>
      <c r="B4" s="67" t="s">
        <v>43900</v>
      </c>
      <c r="C4" s="325" t="s">
        <v>43901</v>
      </c>
      <c r="D4" s="74"/>
      <c r="E4" s="131"/>
      <c r="F4" s="82"/>
      <c r="G4" s="82"/>
      <c r="H4" s="133"/>
      <c r="I4" s="74"/>
      <c r="J4" s="73"/>
    </row>
    <row r="5" spans="1:15" ht="20.100000000000001" customHeight="1" x14ac:dyDescent="0.3">
      <c r="A5" s="74"/>
      <c r="B5" s="327" t="s">
        <v>43904</v>
      </c>
      <c r="C5" s="328" t="s">
        <v>43905</v>
      </c>
      <c r="D5" s="74"/>
      <c r="E5" s="131"/>
      <c r="F5" s="82"/>
      <c r="G5" s="82"/>
      <c r="H5" s="133"/>
      <c r="I5" s="74"/>
      <c r="J5" s="73"/>
    </row>
    <row r="6" spans="1:15" ht="20.100000000000001" customHeight="1" x14ac:dyDescent="0.3">
      <c r="A6" s="74"/>
      <c r="B6" s="74"/>
      <c r="C6" s="157"/>
      <c r="D6" s="74"/>
      <c r="E6" s="131"/>
      <c r="F6" s="82"/>
      <c r="G6" s="82"/>
      <c r="H6" s="133"/>
      <c r="I6" s="74"/>
      <c r="J6" s="73"/>
    </row>
    <row r="7" spans="1:15" ht="20.100000000000001" customHeight="1" x14ac:dyDescent="0.3">
      <c r="A7" s="74"/>
      <c r="B7" s="74"/>
      <c r="C7" s="157"/>
      <c r="D7" s="74"/>
      <c r="E7" s="131"/>
      <c r="F7" s="82"/>
      <c r="G7" s="82"/>
      <c r="H7" s="133"/>
      <c r="I7" s="74"/>
      <c r="J7" s="73"/>
    </row>
    <row r="8" spans="1:15" ht="20.100000000000001" customHeight="1" x14ac:dyDescent="0.3">
      <c r="A8" s="74"/>
      <c r="B8" s="74"/>
      <c r="C8" s="157"/>
      <c r="D8" s="74"/>
      <c r="E8" s="131"/>
      <c r="F8" s="82"/>
      <c r="G8" s="82"/>
      <c r="H8" s="133"/>
      <c r="I8" s="74"/>
      <c r="J8" s="73"/>
    </row>
    <row r="9" spans="1:15" ht="20.100000000000001" customHeight="1" x14ac:dyDescent="0.3">
      <c r="A9" s="74"/>
      <c r="B9" s="31" t="s">
        <v>1748</v>
      </c>
      <c r="C9" s="224" t="s">
        <v>1749</v>
      </c>
      <c r="D9" s="77" t="s">
        <v>1774</v>
      </c>
      <c r="E9" s="77" t="s">
        <v>5004</v>
      </c>
      <c r="F9" s="76" t="s">
        <v>330</v>
      </c>
      <c r="G9" s="78" t="s">
        <v>3735</v>
      </c>
      <c r="H9" s="76" t="s">
        <v>875</v>
      </c>
      <c r="I9" s="76"/>
      <c r="J9" s="76" t="s">
        <v>1061</v>
      </c>
      <c r="K9" s="76"/>
      <c r="L9" s="76"/>
      <c r="M9" s="76"/>
      <c r="N9" s="202" t="s">
        <v>17519</v>
      </c>
      <c r="O9" s="203" t="s">
        <v>31735</v>
      </c>
    </row>
    <row r="10" spans="1:15" ht="20.100000000000001" customHeight="1" x14ac:dyDescent="0.3">
      <c r="A10" s="79"/>
    </row>
    <row r="11" spans="1:15" ht="20.100000000000001" customHeight="1" x14ac:dyDescent="0.3">
      <c r="A11" s="74"/>
      <c r="B11" s="20" t="s">
        <v>43664</v>
      </c>
      <c r="C11" s="261" t="s">
        <v>43661</v>
      </c>
      <c r="D11" s="36" t="s">
        <v>43662</v>
      </c>
      <c r="E11" s="81">
        <v>4.8</v>
      </c>
      <c r="F11" s="13" t="s">
        <v>704</v>
      </c>
      <c r="G11" s="13" t="s">
        <v>3744</v>
      </c>
      <c r="H11" s="79">
        <v>2021</v>
      </c>
      <c r="I11" s="79"/>
      <c r="J11" s="73">
        <v>4087177216</v>
      </c>
      <c r="K11" s="90">
        <f>IF(J11/1024 &gt;1,J11/1024," ")</f>
        <v>3991384</v>
      </c>
      <c r="L11" s="90">
        <f>IF(J11/1048576 &gt;1,J11/1048576," ")</f>
        <v>3897.8359375</v>
      </c>
      <c r="M11" s="91">
        <f>IF(J11&gt;999999999,J11/1073741824," ")</f>
        <v>3.8064804077148438</v>
      </c>
      <c r="N11" s="223" t="s">
        <v>43663</v>
      </c>
      <c r="O11" s="198"/>
    </row>
    <row r="12" spans="1:15" ht="20.100000000000001" customHeight="1" x14ac:dyDescent="0.3">
      <c r="A12" s="74"/>
      <c r="B12" s="20" t="s">
        <v>43382</v>
      </c>
      <c r="C12" s="261" t="s">
        <v>43379</v>
      </c>
      <c r="D12" s="36" t="s">
        <v>43380</v>
      </c>
      <c r="E12" s="81">
        <v>6.1</v>
      </c>
      <c r="F12" s="13" t="s">
        <v>704</v>
      </c>
      <c r="G12" s="13" t="s">
        <v>4349</v>
      </c>
      <c r="H12" s="9">
        <v>2021</v>
      </c>
      <c r="I12" s="79"/>
      <c r="J12" s="73">
        <v>3143241728</v>
      </c>
      <c r="K12" s="90">
        <f>IF(J12/1024 &gt;1,J12/1024," ")</f>
        <v>3069572</v>
      </c>
      <c r="L12" s="90">
        <f>IF(J12/1048576 &gt;1,J12/1048576," ")</f>
        <v>2997.62890625</v>
      </c>
      <c r="M12" s="91">
        <f>IF(J12&gt;999999999,J12/1073741824," ")</f>
        <v>2.9273719787597656</v>
      </c>
      <c r="N12" s="223" t="s">
        <v>22152</v>
      </c>
      <c r="O12" s="198" t="s">
        <v>43381</v>
      </c>
    </row>
    <row r="13" spans="1:15" ht="20.100000000000001" customHeight="1" x14ac:dyDescent="0.3">
      <c r="A13" s="74"/>
      <c r="B13" s="20" t="s">
        <v>43525</v>
      </c>
      <c r="C13" s="261" t="s">
        <v>43522</v>
      </c>
      <c r="D13" s="36" t="s">
        <v>43523</v>
      </c>
      <c r="E13" s="81">
        <v>5.8</v>
      </c>
      <c r="F13" s="13" t="s">
        <v>704</v>
      </c>
      <c r="G13" s="13" t="s">
        <v>3744</v>
      </c>
      <c r="H13" s="79">
        <v>2022</v>
      </c>
      <c r="I13" s="79"/>
      <c r="J13" s="73">
        <v>2798481408</v>
      </c>
      <c r="K13" s="90">
        <f>IF(J13/1024 &gt;1,J13/1024," ")</f>
        <v>2732892</v>
      </c>
      <c r="L13" s="90">
        <f>IF(J13/1048576 &gt;1,J13/1048576," ")</f>
        <v>2668.83984375</v>
      </c>
      <c r="M13" s="91">
        <f>IF(J13&gt;999999999,J13/1073741824," ")</f>
        <v>2.6062889099121094</v>
      </c>
      <c r="N13" s="223" t="s">
        <v>17524</v>
      </c>
      <c r="O13" s="198" t="s">
        <v>43524</v>
      </c>
    </row>
    <row r="14" spans="1:15" ht="20.100000000000001" customHeight="1" x14ac:dyDescent="0.3">
      <c r="A14" s="74"/>
      <c r="B14" s="20" t="s">
        <v>43637</v>
      </c>
      <c r="C14" s="261" t="s">
        <v>43633</v>
      </c>
      <c r="D14" s="36" t="s">
        <v>43634</v>
      </c>
      <c r="E14" s="81">
        <v>6.9</v>
      </c>
      <c r="F14" s="13" t="s">
        <v>704</v>
      </c>
      <c r="G14" s="13" t="s">
        <v>3756</v>
      </c>
      <c r="H14" s="79">
        <v>2023</v>
      </c>
      <c r="I14" s="79"/>
      <c r="J14" s="73">
        <v>2840670208</v>
      </c>
      <c r="K14" s="90">
        <f>IF(J14/1024 &gt;1,J14/1024," ")</f>
        <v>2774092</v>
      </c>
      <c r="L14" s="90">
        <f>IF(J14/1048576 &gt;1,J14/1048576," ")</f>
        <v>2709.07421875</v>
      </c>
      <c r="M14" s="91">
        <f>IF(J14&gt;999999999,J14/1073741824," ")</f>
        <v>2.6455802917480469</v>
      </c>
      <c r="N14" s="223" t="s">
        <v>43635</v>
      </c>
      <c r="O14" s="198" t="s">
        <v>43636</v>
      </c>
    </row>
    <row r="15" spans="1:15" ht="20.100000000000001" customHeight="1" x14ac:dyDescent="0.3">
      <c r="A15" s="74"/>
      <c r="B15" s="20" t="s">
        <v>43535</v>
      </c>
      <c r="C15" s="261" t="s">
        <v>43531</v>
      </c>
      <c r="D15" s="36" t="s">
        <v>43532</v>
      </c>
      <c r="E15" s="81">
        <v>6.6</v>
      </c>
      <c r="F15" s="13" t="s">
        <v>704</v>
      </c>
      <c r="G15" s="13" t="s">
        <v>3756</v>
      </c>
      <c r="H15" s="79">
        <v>2022</v>
      </c>
      <c r="I15" s="79"/>
      <c r="J15" s="73">
        <v>3638468608</v>
      </c>
      <c r="K15" s="90">
        <f>IF(J15/1024 &gt;1,J15/1024," ")</f>
        <v>3553192</v>
      </c>
      <c r="L15" s="90">
        <f>IF(J15/1048576 &gt;1,J15/1048576," ")</f>
        <v>3469.9140625</v>
      </c>
      <c r="M15" s="91">
        <f>IF(J15&gt;999999999,J15/1073741824," ")</f>
        <v>3.3885879516601563</v>
      </c>
      <c r="N15" s="223" t="s">
        <v>43533</v>
      </c>
      <c r="O15" s="198" t="s">
        <v>43534</v>
      </c>
    </row>
    <row r="16" spans="1:15" ht="20.100000000000001" customHeight="1" x14ac:dyDescent="0.3">
      <c r="A16" s="74"/>
      <c r="B16" s="20" t="s">
        <v>43769</v>
      </c>
      <c r="C16" s="261" t="s">
        <v>43767</v>
      </c>
      <c r="D16" s="36" t="s">
        <v>43768</v>
      </c>
      <c r="E16" s="81">
        <v>6</v>
      </c>
      <c r="F16" s="13"/>
      <c r="G16" s="13" t="s">
        <v>3740</v>
      </c>
      <c r="H16" s="79">
        <v>2023</v>
      </c>
      <c r="I16" s="79"/>
      <c r="J16" s="73">
        <v>7563051008</v>
      </c>
      <c r="K16" s="90">
        <f>IF(J16/1024 &gt;1,J16/1024," ")</f>
        <v>7385792</v>
      </c>
      <c r="L16" s="90">
        <f>IF(J16/1048576 &gt;1,J16/1048576," ")</f>
        <v>7212.6875</v>
      </c>
      <c r="M16" s="91">
        <f>IF(J16&gt;999999999,J16/1073741824," ")</f>
        <v>7.04364013671875</v>
      </c>
      <c r="N16" s="223" t="s">
        <v>19539</v>
      </c>
      <c r="O16" s="198"/>
    </row>
    <row r="17" spans="1:15" ht="20.100000000000001" customHeight="1" x14ac:dyDescent="0.3">
      <c r="A17" s="74"/>
      <c r="B17" s="20" t="s">
        <v>43849</v>
      </c>
      <c r="C17" s="261" t="s">
        <v>43847</v>
      </c>
      <c r="D17" s="36" t="s">
        <v>43848</v>
      </c>
      <c r="E17" s="81">
        <v>5.4</v>
      </c>
      <c r="F17" s="13" t="s">
        <v>704</v>
      </c>
      <c r="G17" s="13" t="s">
        <v>3744</v>
      </c>
      <c r="H17" s="79">
        <v>2022</v>
      </c>
      <c r="I17" s="79"/>
      <c r="J17" s="73">
        <v>1954373632</v>
      </c>
      <c r="K17" s="90">
        <f>IF(J17/1024 &gt;1,J17/1024," ")</f>
        <v>1908568</v>
      </c>
      <c r="L17" s="90">
        <f>IF(J17/1048576 &gt;1,J17/1048576," ")</f>
        <v>1863.8359375</v>
      </c>
      <c r="M17" s="91">
        <f>IF(J17&gt;999999999,J17/1073741824," ")</f>
        <v>1.8201522827148438</v>
      </c>
      <c r="N17" s="223" t="s">
        <v>18225</v>
      </c>
      <c r="O17" s="198"/>
    </row>
    <row r="18" spans="1:15" ht="20.100000000000001" customHeight="1" x14ac:dyDescent="0.3">
      <c r="A18" s="74"/>
      <c r="B18" s="12" t="s">
        <v>43096</v>
      </c>
      <c r="C18" s="261" t="s">
        <v>43092</v>
      </c>
      <c r="D18" s="36" t="s">
        <v>43093</v>
      </c>
      <c r="E18" s="81">
        <v>7.4</v>
      </c>
      <c r="F18" s="13"/>
      <c r="G18" s="13" t="s">
        <v>3744</v>
      </c>
      <c r="H18" s="79">
        <v>2022</v>
      </c>
      <c r="I18" s="79"/>
      <c r="J18" s="73">
        <v>2634354688</v>
      </c>
      <c r="K18" s="90">
        <f>IF(J18/1024 &gt;1,J18/1024," ")</f>
        <v>2572612</v>
      </c>
      <c r="L18" s="90">
        <f>IF(J18/1048576 &gt;1,J18/1048576," ")</f>
        <v>2512.31640625</v>
      </c>
      <c r="M18" s="91">
        <f>IF(J18&gt;999999999,J18/1073741824," ")</f>
        <v>2.4534339904785156</v>
      </c>
      <c r="N18" s="194" t="s">
        <v>43094</v>
      </c>
      <c r="O18" s="197" t="s">
        <v>43095</v>
      </c>
    </row>
    <row r="19" spans="1:15" ht="20.100000000000001" customHeight="1" x14ac:dyDescent="0.3">
      <c r="A19" s="74"/>
      <c r="B19" s="153" t="s">
        <v>43540</v>
      </c>
      <c r="C19" s="261" t="s">
        <v>43536</v>
      </c>
      <c r="D19" s="36" t="s">
        <v>43537</v>
      </c>
      <c r="E19" s="81">
        <v>5.5</v>
      </c>
      <c r="F19" s="13" t="s">
        <v>704</v>
      </c>
      <c r="G19" s="13" t="s">
        <v>3744</v>
      </c>
      <c r="H19" s="79">
        <v>2023</v>
      </c>
      <c r="I19" s="79"/>
      <c r="J19" s="73">
        <v>3404918784</v>
      </c>
      <c r="K19" s="90">
        <f>IF(J19/1024 &gt;1,J19/1024," ")</f>
        <v>3325116</v>
      </c>
      <c r="L19" s="90">
        <f>IF(J19/1048576 &gt;1,J19/1048576," ")</f>
        <v>3247.18359375</v>
      </c>
      <c r="M19" s="91">
        <f>IF(J19&gt;999999999,J19/1073741824," ")</f>
        <v>3.1710777282714844</v>
      </c>
      <c r="N19" s="223" t="s">
        <v>43538</v>
      </c>
      <c r="O19" s="198" t="s">
        <v>43539</v>
      </c>
    </row>
    <row r="20" spans="1:15" ht="20.100000000000001" customHeight="1" x14ac:dyDescent="0.3">
      <c r="A20" s="74"/>
      <c r="B20" s="20" t="s">
        <v>43387</v>
      </c>
      <c r="C20" s="261" t="s">
        <v>43383</v>
      </c>
      <c r="D20" s="36" t="s">
        <v>43384</v>
      </c>
      <c r="E20" s="81">
        <v>6.5</v>
      </c>
      <c r="F20" s="13" t="s">
        <v>704</v>
      </c>
      <c r="G20" s="13" t="s">
        <v>3744</v>
      </c>
      <c r="H20" s="79">
        <v>2022</v>
      </c>
      <c r="I20" s="79"/>
      <c r="J20" s="73">
        <v>2659360768</v>
      </c>
      <c r="K20" s="90">
        <f>IF(J20/1024 &gt;1,J20/1024," ")</f>
        <v>2597032</v>
      </c>
      <c r="L20" s="90">
        <f>IF(J20/1048576 &gt;1,J20/1048576," ")</f>
        <v>2536.1640625</v>
      </c>
      <c r="M20" s="91">
        <f>IF(J20&gt;999999999,J20/1073741824," ")</f>
        <v>2.4767227172851563</v>
      </c>
      <c r="N20" s="223" t="s">
        <v>43385</v>
      </c>
      <c r="O20" s="198" t="s">
        <v>43386</v>
      </c>
    </row>
    <row r="21" spans="1:15" ht="20.100000000000001" customHeight="1" x14ac:dyDescent="0.3">
      <c r="A21" s="74"/>
      <c r="B21" s="12" t="s">
        <v>42971</v>
      </c>
      <c r="C21" s="177" t="s">
        <v>42966</v>
      </c>
      <c r="D21" s="36" t="s">
        <v>42968</v>
      </c>
      <c r="E21" s="152">
        <v>7.8</v>
      </c>
      <c r="F21" s="13"/>
      <c r="G21" s="13" t="s">
        <v>3744</v>
      </c>
      <c r="H21" s="145">
        <v>2022</v>
      </c>
      <c r="I21" s="12"/>
      <c r="J21" s="45">
        <v>2810155008</v>
      </c>
      <c r="K21" s="90">
        <f>IF(J21/1024 &gt;1,J21/1024," ")</f>
        <v>2744292</v>
      </c>
      <c r="L21" s="90">
        <f>IF(J21/1048576 &gt;1,J21/1048576," ")</f>
        <v>2679.97265625</v>
      </c>
      <c r="M21" s="91">
        <f>IF(J21&gt;999999999,J21/1073741824," ")</f>
        <v>2.6171607971191406</v>
      </c>
      <c r="N21" s="194" t="s">
        <v>42969</v>
      </c>
      <c r="O21" s="197" t="s">
        <v>42970</v>
      </c>
    </row>
    <row r="22" spans="1:15" ht="20.100000000000001" customHeight="1" x14ac:dyDescent="0.3">
      <c r="A22" s="74"/>
      <c r="B22" s="308" t="s">
        <v>43714</v>
      </c>
      <c r="C22" s="261" t="s">
        <v>43711</v>
      </c>
      <c r="D22" s="36" t="s">
        <v>43712</v>
      </c>
      <c r="E22" s="81">
        <v>5.0999999999999996</v>
      </c>
      <c r="F22" s="13"/>
      <c r="G22" s="13" t="s">
        <v>3744</v>
      </c>
      <c r="H22" s="79">
        <v>2023</v>
      </c>
      <c r="I22" s="79"/>
      <c r="J22" s="73">
        <v>4376039424</v>
      </c>
      <c r="K22" s="90">
        <f>IF(J22/1024 &gt;1,J22/1024," ")</f>
        <v>4273476</v>
      </c>
      <c r="L22" s="90">
        <f>IF(J22/1048576 &gt;1,J22/1048576," ")</f>
        <v>4173.31640625</v>
      </c>
      <c r="M22" s="91">
        <f>IF(J22&gt;999999999,J22/1073741824," ")</f>
        <v>4.0755043029785156</v>
      </c>
      <c r="N22" s="223" t="s">
        <v>43713</v>
      </c>
      <c r="O22" s="198"/>
    </row>
    <row r="23" spans="1:15" ht="20.100000000000001" customHeight="1" x14ac:dyDescent="0.3">
      <c r="A23" s="12"/>
      <c r="B23" s="20" t="s">
        <v>43482</v>
      </c>
      <c r="C23" s="261" t="s">
        <v>43479</v>
      </c>
      <c r="D23" s="36" t="s">
        <v>43480</v>
      </c>
      <c r="E23" s="81">
        <v>6.7</v>
      </c>
      <c r="F23" s="13" t="s">
        <v>704</v>
      </c>
      <c r="G23" s="13" t="s">
        <v>3756</v>
      </c>
      <c r="H23" s="79">
        <v>2022</v>
      </c>
      <c r="I23" s="79"/>
      <c r="J23" s="73">
        <v>4389236736</v>
      </c>
      <c r="K23" s="90">
        <f>IF(J23/1024 &gt;1,J23/1024," ")</f>
        <v>4286364</v>
      </c>
      <c r="L23" s="90">
        <f>IF(J23/1048576 &gt;1,J23/1048576," ")</f>
        <v>4185.90234375</v>
      </c>
      <c r="M23" s="91">
        <f>IF(J23&gt;999999999,J23/1073741824," ")</f>
        <v>4.0877952575683594</v>
      </c>
      <c r="N23" s="223" t="s">
        <v>43481</v>
      </c>
      <c r="O23" s="198"/>
    </row>
    <row r="24" spans="1:15" ht="20.100000000000001" customHeight="1" x14ac:dyDescent="0.3">
      <c r="A24" s="74"/>
      <c r="B24" s="20" t="s">
        <v>43445</v>
      </c>
      <c r="C24" s="261" t="s">
        <v>43441</v>
      </c>
      <c r="D24" s="36" t="s">
        <v>43442</v>
      </c>
      <c r="E24" s="81">
        <v>7.2</v>
      </c>
      <c r="F24" s="13" t="s">
        <v>704</v>
      </c>
      <c r="G24" s="13" t="s">
        <v>3744</v>
      </c>
      <c r="H24" s="79">
        <v>2022</v>
      </c>
      <c r="I24" s="79"/>
      <c r="J24" s="73">
        <v>3703369728</v>
      </c>
      <c r="K24" s="90">
        <f>IF(J24/1024 &gt;1,J24/1024," ")</f>
        <v>3616572</v>
      </c>
      <c r="L24" s="90">
        <f>IF(J24/1048576 &gt;1,J24/1048576," ")</f>
        <v>3531.80859375</v>
      </c>
      <c r="M24" s="91">
        <f>IF(J24&gt;999999999,J24/1073741824," ")</f>
        <v>3.4490318298339844</v>
      </c>
      <c r="N24" s="223" t="s">
        <v>43443</v>
      </c>
      <c r="O24" s="198" t="s">
        <v>43444</v>
      </c>
    </row>
    <row r="25" spans="1:15" ht="20.100000000000001" customHeight="1" x14ac:dyDescent="0.3">
      <c r="A25" s="74"/>
      <c r="B25" s="20" t="s">
        <v>43773</v>
      </c>
      <c r="C25" s="261" t="s">
        <v>43770</v>
      </c>
      <c r="D25" s="36" t="s">
        <v>43771</v>
      </c>
      <c r="E25" s="81">
        <v>6.7</v>
      </c>
      <c r="F25" s="13" t="s">
        <v>704</v>
      </c>
      <c r="G25" s="13" t="s">
        <v>4104</v>
      </c>
      <c r="H25" s="79">
        <v>2022</v>
      </c>
      <c r="I25" s="79"/>
      <c r="J25" s="73">
        <v>2252472320</v>
      </c>
      <c r="K25" s="90">
        <f>IF(J25/1024 &gt;1,J25/1024," ")</f>
        <v>2199680</v>
      </c>
      <c r="L25" s="90">
        <f>IF(J25/1048576 &gt;1,J25/1048576," ")</f>
        <v>2148.125</v>
      </c>
      <c r="M25" s="91">
        <f>IF(J25&gt;999999999,J25/1073741824," ")</f>
        <v>2.0977783203125</v>
      </c>
      <c r="N25" s="223" t="s">
        <v>43772</v>
      </c>
      <c r="O25" s="198"/>
    </row>
    <row r="26" spans="1:15" ht="20.100000000000001" customHeight="1" x14ac:dyDescent="0.3">
      <c r="A26" s="74"/>
      <c r="B26" s="20" t="s">
        <v>43486</v>
      </c>
      <c r="C26" s="261" t="s">
        <v>43483</v>
      </c>
      <c r="D26" s="36" t="s">
        <v>43484</v>
      </c>
      <c r="E26" s="81">
        <v>6.1</v>
      </c>
      <c r="F26" s="13"/>
      <c r="G26" s="13" t="s">
        <v>3740</v>
      </c>
      <c r="H26" s="79">
        <v>2023</v>
      </c>
      <c r="I26" s="79"/>
      <c r="J26" s="73">
        <v>3375128576</v>
      </c>
      <c r="K26" s="90">
        <f>IF(J26/1024 &gt;1,J26/1024," ")</f>
        <v>3296024</v>
      </c>
      <c r="L26" s="90">
        <f>IF(J26/1048576 &gt;1,J26/1048576," ")</f>
        <v>3218.7734375</v>
      </c>
      <c r="M26" s="91">
        <f>IF(J26&gt;999999999,J26/1073741824," ")</f>
        <v>3.1433334350585938</v>
      </c>
      <c r="N26" s="223" t="s">
        <v>23960</v>
      </c>
      <c r="O26" s="198" t="s">
        <v>43485</v>
      </c>
    </row>
    <row r="27" spans="1:15" ht="20.100000000000001" customHeight="1" x14ac:dyDescent="0.3">
      <c r="A27" s="74"/>
      <c r="B27" s="20" t="s">
        <v>43599</v>
      </c>
      <c r="C27" s="261" t="s">
        <v>43595</v>
      </c>
      <c r="D27" s="36" t="s">
        <v>43596</v>
      </c>
      <c r="E27" s="81">
        <v>5.8</v>
      </c>
      <c r="F27" s="13" t="s">
        <v>704</v>
      </c>
      <c r="G27" s="13" t="s">
        <v>3744</v>
      </c>
      <c r="H27" s="79">
        <v>2022</v>
      </c>
      <c r="I27" s="79"/>
      <c r="J27" s="73">
        <v>4626427904</v>
      </c>
      <c r="K27" s="90">
        <f>IF(J27/1024 &gt;1,J27/1024," ")</f>
        <v>4517996</v>
      </c>
      <c r="L27" s="90">
        <f>IF(J27/1048576 &gt;1,J27/1048576," ")</f>
        <v>4412.10546875</v>
      </c>
      <c r="M27" s="91">
        <f>IF(J27&gt;999999999,J27/1073741824," ")</f>
        <v>4.3086967468261719</v>
      </c>
      <c r="N27" s="223" t="s">
        <v>43597</v>
      </c>
      <c r="O27" s="198" t="s">
        <v>43598</v>
      </c>
    </row>
    <row r="28" spans="1:15" ht="20.100000000000001" customHeight="1" x14ac:dyDescent="0.3">
      <c r="A28" s="74"/>
      <c r="B28" s="20" t="s">
        <v>43490</v>
      </c>
      <c r="C28" s="261" t="s">
        <v>43487</v>
      </c>
      <c r="D28" s="36" t="s">
        <v>43488</v>
      </c>
      <c r="E28" s="81">
        <v>6.6</v>
      </c>
      <c r="F28" s="13"/>
      <c r="G28" s="13" t="s">
        <v>3756</v>
      </c>
      <c r="H28" s="79">
        <v>2022</v>
      </c>
      <c r="I28" s="79"/>
      <c r="J28" s="73">
        <v>2838630400</v>
      </c>
      <c r="K28" s="90">
        <f>IF(J28/1024 &gt;1,J28/1024," ")</f>
        <v>2772100</v>
      </c>
      <c r="L28" s="90">
        <f>IF(J28/1048576 &gt;1,J28/1048576," ")</f>
        <v>2707.12890625</v>
      </c>
      <c r="M28" s="91">
        <f>IF(J28&gt;999999999,J28/1073741824," ")</f>
        <v>2.6436805725097656</v>
      </c>
      <c r="N28" s="223" t="s">
        <v>17525</v>
      </c>
      <c r="O28" s="198" t="s">
        <v>43489</v>
      </c>
    </row>
    <row r="29" spans="1:15" ht="20.100000000000001" customHeight="1" x14ac:dyDescent="0.3">
      <c r="A29" s="74"/>
      <c r="B29" s="20" t="s">
        <v>43815</v>
      </c>
      <c r="C29" s="261" t="s">
        <v>43813</v>
      </c>
      <c r="D29" s="36" t="s">
        <v>43814</v>
      </c>
      <c r="E29" s="81">
        <v>6.4</v>
      </c>
      <c r="F29" s="13"/>
      <c r="G29" s="13" t="s">
        <v>3740</v>
      </c>
      <c r="H29" s="79">
        <v>2022</v>
      </c>
      <c r="I29" s="79"/>
      <c r="J29" s="73">
        <v>5481783296</v>
      </c>
      <c r="K29" s="90">
        <f>IF(J29/1024 &gt;1,J29/1024," ")</f>
        <v>5353304</v>
      </c>
      <c r="L29" s="90">
        <f>IF(J29/1048576 &gt;1,J29/1048576," ")</f>
        <v>5227.8359375</v>
      </c>
      <c r="M29" s="91">
        <f>IF(J29&gt;999999999,J29/1073741824," ")</f>
        <v>5.1053085327148438</v>
      </c>
      <c r="N29" s="223" t="s">
        <v>17525</v>
      </c>
      <c r="O29" s="198"/>
    </row>
    <row r="30" spans="1:15" ht="20.100000000000001" customHeight="1" x14ac:dyDescent="0.3">
      <c r="A30" s="74"/>
      <c r="B30" s="20" t="s">
        <v>43718</v>
      </c>
      <c r="C30" s="261" t="s">
        <v>43715</v>
      </c>
      <c r="D30" s="36" t="s">
        <v>43716</v>
      </c>
      <c r="E30" s="81">
        <v>6.4</v>
      </c>
      <c r="F30" s="13"/>
      <c r="G30" s="13" t="s">
        <v>3740</v>
      </c>
      <c r="H30" s="79">
        <v>2021</v>
      </c>
      <c r="I30" s="79"/>
      <c r="J30" s="73">
        <v>3571101696</v>
      </c>
      <c r="K30" s="90">
        <f>IF(J30/1024 &gt;1,J30/1024," ")</f>
        <v>3487404</v>
      </c>
      <c r="L30" s="90">
        <f>IF(J30/1048576 &gt;1,J30/1048576," ")</f>
        <v>3405.66796875</v>
      </c>
      <c r="M30" s="91">
        <f>IF(J30&gt;999999999,J30/1073741824," ")</f>
        <v>3.3258476257324219</v>
      </c>
      <c r="N30" s="223" t="s">
        <v>43717</v>
      </c>
      <c r="O30" s="198"/>
    </row>
    <row r="31" spans="1:15" ht="20.100000000000001" customHeight="1" x14ac:dyDescent="0.3">
      <c r="A31" s="74"/>
      <c r="B31" s="20" t="s">
        <v>43775</v>
      </c>
      <c r="C31" s="261" t="s">
        <v>3098</v>
      </c>
      <c r="D31" s="36" t="s">
        <v>43774</v>
      </c>
      <c r="E31" s="81">
        <v>5.6</v>
      </c>
      <c r="F31" s="13"/>
      <c r="G31" s="13" t="s">
        <v>3740</v>
      </c>
      <c r="H31" s="79">
        <v>2023</v>
      </c>
      <c r="I31" s="79"/>
      <c r="J31" s="73">
        <v>4373131264</v>
      </c>
      <c r="K31" s="90">
        <f>IF(J31/1024 &gt;1,J31/1024," ")</f>
        <v>4270636</v>
      </c>
      <c r="L31" s="90">
        <f>IF(J31/1048576 &gt;1,J31/1048576," ")</f>
        <v>4170.54296875</v>
      </c>
      <c r="M31" s="91">
        <f>IF(J31&gt;999999999,J31/1073741824," ")</f>
        <v>4.0727958679199219</v>
      </c>
      <c r="N31" s="223" t="s">
        <v>17521</v>
      </c>
      <c r="O31" s="198"/>
    </row>
    <row r="32" spans="1:15" ht="20.100000000000001" customHeight="1" x14ac:dyDescent="0.3">
      <c r="A32" s="74"/>
      <c r="B32" s="20" t="s">
        <v>43722</v>
      </c>
      <c r="C32" s="261" t="s">
        <v>43719</v>
      </c>
      <c r="D32" s="36" t="s">
        <v>43720</v>
      </c>
      <c r="E32" s="81">
        <v>6.1</v>
      </c>
      <c r="F32" s="13" t="s">
        <v>704</v>
      </c>
      <c r="G32" s="13" t="s">
        <v>3740</v>
      </c>
      <c r="H32" s="79">
        <v>2022</v>
      </c>
      <c r="I32" s="79"/>
      <c r="J32" s="73">
        <v>3220643840</v>
      </c>
      <c r="K32" s="90">
        <f>IF(J32/1024 &gt;1,J32/1024," ")</f>
        <v>3145160</v>
      </c>
      <c r="L32" s="90">
        <f>IF(J32/1048576 &gt;1,J32/1048576," ")</f>
        <v>3071.4453125</v>
      </c>
      <c r="M32" s="91">
        <f>IF(J32&gt;999999999,J32/1073741824," ")</f>
        <v>2.9994583129882813</v>
      </c>
      <c r="N32" s="223" t="s">
        <v>43721</v>
      </c>
      <c r="O32" s="198"/>
    </row>
    <row r="33" spans="1:15" ht="20.100000000000001" customHeight="1" x14ac:dyDescent="0.3">
      <c r="A33" s="74"/>
      <c r="B33" s="20" t="s">
        <v>43392</v>
      </c>
      <c r="C33" s="261" t="s">
        <v>43388</v>
      </c>
      <c r="D33" s="36" t="s">
        <v>43389</v>
      </c>
      <c r="E33" s="81">
        <v>5.9</v>
      </c>
      <c r="F33" s="13"/>
      <c r="G33" s="13" t="s">
        <v>3744</v>
      </c>
      <c r="H33" s="79">
        <v>2021</v>
      </c>
      <c r="I33" s="79"/>
      <c r="J33" s="73">
        <v>3572142080</v>
      </c>
      <c r="K33" s="90">
        <f>IF(J33/1024 &gt;1,J33/1024," ")</f>
        <v>3488420</v>
      </c>
      <c r="L33" s="90">
        <f>IF(J33/1048576 &gt;1,J33/1048576," ")</f>
        <v>3406.66015625</v>
      </c>
      <c r="M33" s="91">
        <f>IF(J33&gt;999999999,J33/1073741824," ")</f>
        <v>3.3268165588378906</v>
      </c>
      <c r="N33" s="194" t="s">
        <v>43390</v>
      </c>
      <c r="O33" s="197" t="s">
        <v>43391</v>
      </c>
    </row>
    <row r="34" spans="1:15" ht="20.100000000000001" customHeight="1" x14ac:dyDescent="0.3">
      <c r="A34" s="74"/>
      <c r="B34" s="7" t="s">
        <v>43397</v>
      </c>
      <c r="C34" s="177" t="s">
        <v>43393</v>
      </c>
      <c r="D34" s="36" t="s">
        <v>43394</v>
      </c>
      <c r="E34" s="49">
        <v>7.6</v>
      </c>
      <c r="F34" s="13"/>
      <c r="G34" s="13" t="s">
        <v>4104</v>
      </c>
      <c r="H34" s="9">
        <v>2022</v>
      </c>
      <c r="I34" s="9"/>
      <c r="J34" s="45">
        <v>5392371712</v>
      </c>
      <c r="K34" s="90">
        <f>IF(J34/1024 &gt;1,J34/1024," ")</f>
        <v>5265988</v>
      </c>
      <c r="L34" s="90">
        <f>IF(J34/1048576 &gt;1,J34/1048576," ")</f>
        <v>5142.56640625</v>
      </c>
      <c r="M34" s="91">
        <f>IF(J34&gt;999999999,J34/1073741824," ")</f>
        <v>5.0220375061035156</v>
      </c>
      <c r="N34" s="194" t="s">
        <v>43395</v>
      </c>
      <c r="O34" s="198" t="s">
        <v>43396</v>
      </c>
    </row>
    <row r="35" spans="1:15" ht="20.100000000000001" customHeight="1" x14ac:dyDescent="0.3">
      <c r="A35" s="74"/>
      <c r="B35" s="20" t="s">
        <v>43853</v>
      </c>
      <c r="C35" s="261" t="s">
        <v>43850</v>
      </c>
      <c r="D35" s="36" t="s">
        <v>43851</v>
      </c>
      <c r="E35" s="81">
        <v>6.5</v>
      </c>
      <c r="F35" s="13"/>
      <c r="G35" s="13" t="s">
        <v>3744</v>
      </c>
      <c r="H35" s="79">
        <v>2022</v>
      </c>
      <c r="I35" s="79"/>
      <c r="J35" s="73">
        <v>4388642816</v>
      </c>
      <c r="K35" s="90">
        <f>IF(J35/1024 &gt;1,J35/1024," ")</f>
        <v>4285784</v>
      </c>
      <c r="L35" s="90">
        <f>IF(J35/1048576 &gt;1,J35/1048576," ")</f>
        <v>4185.3359375</v>
      </c>
      <c r="M35" s="91">
        <f>IF(J35&gt;999999999,J35/1073741824," ")</f>
        <v>4.0872421264648438</v>
      </c>
      <c r="N35" s="223" t="s">
        <v>43852</v>
      </c>
      <c r="O35" s="198"/>
    </row>
    <row r="36" spans="1:15" ht="20.100000000000001" customHeight="1" x14ac:dyDescent="0.3">
      <c r="A36" s="74"/>
      <c r="B36" s="308" t="s">
        <v>43642</v>
      </c>
      <c r="C36" s="261" t="s">
        <v>43638</v>
      </c>
      <c r="D36" s="36" t="s">
        <v>43639</v>
      </c>
      <c r="E36" s="81">
        <v>4.9000000000000004</v>
      </c>
      <c r="F36" s="13" t="s">
        <v>704</v>
      </c>
      <c r="G36" s="13" t="s">
        <v>3740</v>
      </c>
      <c r="H36" s="79">
        <v>2023</v>
      </c>
      <c r="I36" s="79"/>
      <c r="J36" s="73">
        <v>5558812672</v>
      </c>
      <c r="K36" s="90">
        <f>IF(J36/1024 &gt;1,J36/1024," ")</f>
        <v>5428528</v>
      </c>
      <c r="L36" s="90">
        <f>IF(J36/1048576 &gt;1,J36/1048576," ")</f>
        <v>5301.296875</v>
      </c>
      <c r="M36" s="91">
        <f>IF(J36&gt;999999999,J36/1073741824," ")</f>
        <v>5.1770477294921875</v>
      </c>
      <c r="N36" s="223" t="s">
        <v>43640</v>
      </c>
      <c r="O36" s="198" t="s">
        <v>43641</v>
      </c>
    </row>
    <row r="37" spans="1:15" ht="20.100000000000001" customHeight="1" x14ac:dyDescent="0.3">
      <c r="A37" s="74"/>
      <c r="B37" s="20" t="s">
        <v>43725</v>
      </c>
      <c r="C37" s="261" t="s">
        <v>43723</v>
      </c>
      <c r="D37" s="36" t="s">
        <v>43724</v>
      </c>
      <c r="E37" s="81">
        <v>5.6</v>
      </c>
      <c r="F37" s="13" t="s">
        <v>704</v>
      </c>
      <c r="G37" s="13" t="s">
        <v>3744</v>
      </c>
      <c r="H37" s="79">
        <v>2022</v>
      </c>
      <c r="I37" s="79"/>
      <c r="J37" s="73">
        <v>5831766016</v>
      </c>
      <c r="K37" s="90">
        <f>IF(J37/1024 &gt;1,J37/1024," ")</f>
        <v>5695084</v>
      </c>
      <c r="L37" s="90">
        <f>IF(J37/1048576 &gt;1,J37/1048576," ")</f>
        <v>5561.60546875</v>
      </c>
      <c r="M37" s="91">
        <f>IF(J37&gt;999999999,J37/1073741824," ")</f>
        <v>5.4312553405761719</v>
      </c>
      <c r="N37" s="223" t="s">
        <v>20097</v>
      </c>
      <c r="O37" s="198"/>
    </row>
    <row r="38" spans="1:15" ht="20.100000000000001" customHeight="1" x14ac:dyDescent="0.3">
      <c r="A38" s="74"/>
      <c r="B38" s="20" t="s">
        <v>43819</v>
      </c>
      <c r="C38" s="261" t="s">
        <v>43816</v>
      </c>
      <c r="D38" s="36" t="s">
        <v>43817</v>
      </c>
      <c r="E38" s="81">
        <v>5.4</v>
      </c>
      <c r="F38" s="13" t="s">
        <v>704</v>
      </c>
      <c r="G38" s="13" t="s">
        <v>3756</v>
      </c>
      <c r="H38" s="79">
        <v>2022</v>
      </c>
      <c r="I38" s="79"/>
      <c r="J38" s="73">
        <v>2832187392</v>
      </c>
      <c r="K38" s="90">
        <f>IF(J38/1024 &gt;1,J38/1024," ")</f>
        <v>2765808</v>
      </c>
      <c r="L38" s="90">
        <f>IF(J38/1048576 &gt;1,J38/1048576," ")</f>
        <v>2700.984375</v>
      </c>
      <c r="M38" s="91">
        <f>IF(J38&gt;999999999,J38/1073741824," ")</f>
        <v>2.6376800537109375</v>
      </c>
      <c r="N38" s="223" t="s">
        <v>43818</v>
      </c>
      <c r="O38" s="198"/>
    </row>
    <row r="39" spans="1:15" ht="20.100000000000001" customHeight="1" x14ac:dyDescent="0.3">
      <c r="A39" s="74"/>
      <c r="B39" s="20" t="s">
        <v>43545</v>
      </c>
      <c r="C39" s="261" t="s">
        <v>43541</v>
      </c>
      <c r="D39" s="36" t="s">
        <v>43542</v>
      </c>
      <c r="E39" s="81">
        <v>7</v>
      </c>
      <c r="F39" s="13"/>
      <c r="G39" s="13" t="s">
        <v>3744</v>
      </c>
      <c r="H39" s="79">
        <v>2022</v>
      </c>
      <c r="I39" s="79"/>
      <c r="J39" s="73">
        <v>6279368704</v>
      </c>
      <c r="K39" s="90">
        <f>IF(J39/1024 &gt;1,J39/1024," ")</f>
        <v>6132196</v>
      </c>
      <c r="L39" s="90">
        <f>IF(J39/1048576 &gt;1,J39/1048576," ")</f>
        <v>5988.47265625</v>
      </c>
      <c r="M39" s="91">
        <f>IF(J39&gt;999999999,J39/1073741824," ")</f>
        <v>5.8481178283691406</v>
      </c>
      <c r="N39" s="223" t="s">
        <v>43543</v>
      </c>
      <c r="O39" s="198" t="s">
        <v>43544</v>
      </c>
    </row>
    <row r="40" spans="1:15" ht="20.100000000000001" customHeight="1" x14ac:dyDescent="0.3">
      <c r="A40" s="74"/>
      <c r="B40" s="20" t="s">
        <v>43696</v>
      </c>
      <c r="C40" s="261" t="s">
        <v>43693</v>
      </c>
      <c r="D40" s="36" t="s">
        <v>43694</v>
      </c>
      <c r="E40" s="81">
        <v>6</v>
      </c>
      <c r="F40" s="13"/>
      <c r="G40" s="13" t="s">
        <v>3744</v>
      </c>
      <c r="H40" s="79">
        <v>2021</v>
      </c>
      <c r="I40" s="79"/>
      <c r="J40" s="73">
        <v>2787749888</v>
      </c>
      <c r="K40" s="90">
        <f>IF(J40/1024 &gt;1,J40/1024," ")</f>
        <v>2722412</v>
      </c>
      <c r="L40" s="90">
        <f>IF(J40/1048576 &gt;1,J40/1048576," ")</f>
        <v>2658.60546875</v>
      </c>
      <c r="M40" s="91">
        <f>IF(J40&gt;999999999,J40/1073741824," ")</f>
        <v>2.5962944030761719</v>
      </c>
      <c r="N40" s="223" t="s">
        <v>43695</v>
      </c>
      <c r="O40" s="198"/>
    </row>
    <row r="41" spans="1:15" ht="20.100000000000001" customHeight="1" x14ac:dyDescent="0.3">
      <c r="A41" s="74"/>
      <c r="B41" s="20" t="s">
        <v>43579</v>
      </c>
      <c r="C41" s="261" t="s">
        <v>43575</v>
      </c>
      <c r="D41" s="36" t="s">
        <v>43576</v>
      </c>
      <c r="E41" s="81">
        <v>5.6</v>
      </c>
      <c r="F41" s="13" t="s">
        <v>704</v>
      </c>
      <c r="G41" s="13" t="s">
        <v>4327</v>
      </c>
      <c r="H41" s="79">
        <v>2022</v>
      </c>
      <c r="I41" s="79"/>
      <c r="J41" s="73">
        <v>3222908928</v>
      </c>
      <c r="K41" s="90">
        <f>IF(J41/1024 &gt;1,J41/1024," ")</f>
        <v>3147372</v>
      </c>
      <c r="L41" s="90">
        <f>IF(J41/1048576 &gt;1,J41/1048576," ")</f>
        <v>3073.60546875</v>
      </c>
      <c r="M41" s="91">
        <f>IF(J41&gt;999999999,J41/1073741824," ")</f>
        <v>3.0015678405761719</v>
      </c>
      <c r="N41" s="223" t="s">
        <v>43577</v>
      </c>
      <c r="O41" s="198" t="s">
        <v>43578</v>
      </c>
    </row>
    <row r="42" spans="1:15" ht="20.100000000000001" customHeight="1" x14ac:dyDescent="0.3">
      <c r="A42" s="74"/>
      <c r="B42" s="20" t="s">
        <v>43604</v>
      </c>
      <c r="C42" s="261" t="s">
        <v>43600</v>
      </c>
      <c r="D42" s="36" t="s">
        <v>43601</v>
      </c>
      <c r="E42" s="81">
        <v>6.8</v>
      </c>
      <c r="F42" s="13" t="s">
        <v>704</v>
      </c>
      <c r="G42" s="13" t="s">
        <v>3744</v>
      </c>
      <c r="H42" s="79">
        <v>2023</v>
      </c>
      <c r="I42" s="79"/>
      <c r="J42" s="73">
        <v>4280475648</v>
      </c>
      <c r="K42" s="90">
        <f>IF(J42/1024 &gt;1,J42/1024," ")</f>
        <v>4180152</v>
      </c>
      <c r="L42" s="90">
        <f>IF(J42/1048576 &gt;1,J42/1048576," ")</f>
        <v>4082.1796875</v>
      </c>
      <c r="M42" s="91">
        <f>IF(J42&gt;999999999,J42/1073741824," ")</f>
        <v>3.9865036010742188</v>
      </c>
      <c r="N42" s="223" t="s">
        <v>43602</v>
      </c>
      <c r="O42" s="198" t="s">
        <v>43603</v>
      </c>
    </row>
    <row r="43" spans="1:15" ht="20.100000000000001" customHeight="1" x14ac:dyDescent="0.3">
      <c r="A43" s="74"/>
      <c r="B43" s="20" t="s">
        <v>43790</v>
      </c>
      <c r="C43" s="263" t="s">
        <v>43788</v>
      </c>
      <c r="D43" s="36" t="s">
        <v>43789</v>
      </c>
      <c r="E43" s="81">
        <v>4.5999999999999996</v>
      </c>
      <c r="F43" s="13"/>
      <c r="G43" s="13" t="s">
        <v>3744</v>
      </c>
      <c r="H43" s="79">
        <v>2022</v>
      </c>
      <c r="I43" s="79"/>
      <c r="J43" s="73">
        <v>3169275904</v>
      </c>
      <c r="K43" s="90">
        <f>IF(J43/1024 &gt;1,J43/1024," ")</f>
        <v>3094996</v>
      </c>
      <c r="L43" s="90">
        <f>IF(J43/1048576 &gt;1,J43/1048576," ")</f>
        <v>3022.45703125</v>
      </c>
      <c r="M43" s="91">
        <f>IF(J43&gt;999999999,J43/1073741824," ")</f>
        <v>2.9516181945800781</v>
      </c>
      <c r="N43" s="223" t="s">
        <v>17965</v>
      </c>
      <c r="O43" s="198"/>
    </row>
    <row r="44" spans="1:15" ht="20.100000000000001" customHeight="1" x14ac:dyDescent="0.3">
      <c r="A44" s="74"/>
      <c r="B44" s="20" t="s">
        <v>43794</v>
      </c>
      <c r="C44" s="261" t="s">
        <v>43791</v>
      </c>
      <c r="D44" s="36" t="s">
        <v>43792</v>
      </c>
      <c r="E44" s="81">
        <v>5.4</v>
      </c>
      <c r="F44" s="13" t="s">
        <v>704</v>
      </c>
      <c r="G44" s="13" t="s">
        <v>3740</v>
      </c>
      <c r="H44" s="79">
        <v>2023</v>
      </c>
      <c r="I44" s="79"/>
      <c r="J44" s="73">
        <v>5977763840</v>
      </c>
      <c r="K44" s="90">
        <f>IF(J44/1024 &gt;1,J44/1024," ")</f>
        <v>5837660</v>
      </c>
      <c r="L44" s="90">
        <f>IF(J44/1048576 &gt;1,J44/1048576," ")</f>
        <v>5700.83984375</v>
      </c>
      <c r="M44" s="91">
        <f>IF(J44&gt;999999999,J44/1073741824," ")</f>
        <v>5.5672264099121094</v>
      </c>
      <c r="N44" s="223" t="s">
        <v>43793</v>
      </c>
      <c r="O44" s="198"/>
    </row>
    <row r="45" spans="1:15" ht="20.100000000000001" customHeight="1" x14ac:dyDescent="0.3">
      <c r="A45" s="74"/>
      <c r="B45" s="20" t="s">
        <v>43609</v>
      </c>
      <c r="C45" s="261" t="s">
        <v>43605</v>
      </c>
      <c r="D45" s="36" t="s">
        <v>43606</v>
      </c>
      <c r="E45" s="81">
        <v>6.1</v>
      </c>
      <c r="F45" s="13" t="s">
        <v>704</v>
      </c>
      <c r="G45" s="13" t="s">
        <v>3740</v>
      </c>
      <c r="H45" s="79">
        <v>2022</v>
      </c>
      <c r="I45" s="79"/>
      <c r="J45" s="73">
        <v>2114953216</v>
      </c>
      <c r="K45" s="90">
        <f>IF(J45/1024 &gt;1,J45/1024," ")</f>
        <v>2065384</v>
      </c>
      <c r="L45" s="90">
        <f>IF(J45/1048576 &gt;1,J45/1048576," ")</f>
        <v>2016.9765625</v>
      </c>
      <c r="M45" s="91">
        <f>IF(J45&gt;999999999,J45/1073741824," ")</f>
        <v>1.9697036743164063</v>
      </c>
      <c r="N45" s="223" t="s">
        <v>43607</v>
      </c>
      <c r="O45" s="198" t="s">
        <v>43608</v>
      </c>
    </row>
    <row r="46" spans="1:15" ht="20.100000000000001" customHeight="1" x14ac:dyDescent="0.3">
      <c r="A46" s="74"/>
      <c r="B46" s="20" t="s">
        <v>43401</v>
      </c>
      <c r="C46" s="263" t="s">
        <v>43398</v>
      </c>
      <c r="D46" s="36" t="s">
        <v>43399</v>
      </c>
      <c r="E46" s="81">
        <v>6</v>
      </c>
      <c r="F46" s="13"/>
      <c r="G46" s="13" t="s">
        <v>3740</v>
      </c>
      <c r="H46" s="79">
        <v>2022</v>
      </c>
      <c r="I46" s="79"/>
      <c r="J46" s="73">
        <v>3860127744</v>
      </c>
      <c r="K46" s="90">
        <f>IF(J46/1024 &gt;1,J46/1024," ")</f>
        <v>3769656</v>
      </c>
      <c r="L46" s="90">
        <f>IF(J46/1048576 &gt;1,J46/1048576," ")</f>
        <v>3681.3046875</v>
      </c>
      <c r="M46" s="91">
        <f>IF(J46&gt;999999999,J46/1073741824," ")</f>
        <v>3.5950241088867188</v>
      </c>
      <c r="N46" s="194" t="s">
        <v>17582</v>
      </c>
      <c r="O46" s="197" t="s">
        <v>43400</v>
      </c>
    </row>
    <row r="47" spans="1:15" ht="20.100000000000001" customHeight="1" x14ac:dyDescent="0.3">
      <c r="A47" s="74"/>
      <c r="B47" s="20" t="s">
        <v>43743</v>
      </c>
      <c r="C47" s="261" t="s">
        <v>43741</v>
      </c>
      <c r="D47" s="36" t="s">
        <v>43742</v>
      </c>
      <c r="E47" s="81">
        <v>6.2</v>
      </c>
      <c r="F47" s="13"/>
      <c r="G47" s="13" t="s">
        <v>3744</v>
      </c>
      <c r="H47" s="79">
        <v>2022</v>
      </c>
      <c r="I47" s="79"/>
      <c r="J47" s="73">
        <v>1910513664</v>
      </c>
      <c r="K47" s="90">
        <f>IF(J47/1024 &gt;1,J47/1024," ")</f>
        <v>1865736</v>
      </c>
      <c r="L47" s="90">
        <f>IF(J47/1048576 &gt;1,J47/1048576," ")</f>
        <v>1822.0078125</v>
      </c>
      <c r="M47" s="91">
        <f>IF(J47&gt;999999999,J47/1073741824," ")</f>
        <v>1.7793045043945313</v>
      </c>
      <c r="N47" s="223" t="s">
        <v>17564</v>
      </c>
      <c r="O47" s="198"/>
    </row>
    <row r="48" spans="1:15" ht="20.100000000000001" customHeight="1" x14ac:dyDescent="0.3">
      <c r="A48" s="74"/>
      <c r="B48" s="20" t="s">
        <v>43680</v>
      </c>
      <c r="C48" s="261" t="s">
        <v>43677</v>
      </c>
      <c r="D48" s="36" t="s">
        <v>43678</v>
      </c>
      <c r="E48" s="81">
        <v>5.8</v>
      </c>
      <c r="F48" s="13"/>
      <c r="G48" s="13" t="s">
        <v>3744</v>
      </c>
      <c r="H48" s="79">
        <v>2021</v>
      </c>
      <c r="I48" s="79"/>
      <c r="J48" s="73">
        <v>3417755648</v>
      </c>
      <c r="K48" s="90">
        <f>IF(J48/1024 &gt;1,J48/1024," ")</f>
        <v>3337652</v>
      </c>
      <c r="L48" s="90">
        <f>IF(J48/1048576 &gt;1,J48/1048576," ")</f>
        <v>3259.42578125</v>
      </c>
      <c r="M48" s="91">
        <f>IF(J48&gt;999999999,J48/1073741824," ")</f>
        <v>3.1830329895019531</v>
      </c>
      <c r="N48" s="223" t="s">
        <v>43679</v>
      </c>
      <c r="O48" s="198"/>
    </row>
    <row r="49" spans="1:15" ht="20.100000000000001" customHeight="1" x14ac:dyDescent="0.3">
      <c r="A49" s="74"/>
      <c r="B49" s="20" t="s">
        <v>43406</v>
      </c>
      <c r="C49" s="261" t="s">
        <v>43402</v>
      </c>
      <c r="D49" s="36" t="s">
        <v>43403</v>
      </c>
      <c r="E49" s="81">
        <v>5.9</v>
      </c>
      <c r="F49" s="13" t="s">
        <v>704</v>
      </c>
      <c r="G49" s="13" t="s">
        <v>3740</v>
      </c>
      <c r="H49" s="79">
        <v>2023</v>
      </c>
      <c r="I49" s="136"/>
      <c r="J49" s="73">
        <v>3801636864</v>
      </c>
      <c r="K49" s="90">
        <f>IF(J49/1024 &gt;1,J49/1024," ")</f>
        <v>3712536</v>
      </c>
      <c r="L49" s="90">
        <f>IF(J49/1048576 &gt;1,J49/1048576," ")</f>
        <v>3625.5234375</v>
      </c>
      <c r="M49" s="91">
        <f>IF(J49&gt;999999999,J49/1073741824," ")</f>
        <v>3.5405502319335938</v>
      </c>
      <c r="N49" s="194" t="s">
        <v>43404</v>
      </c>
      <c r="O49" s="197" t="s">
        <v>43405</v>
      </c>
    </row>
    <row r="50" spans="1:15" ht="20.100000000000001" customHeight="1" x14ac:dyDescent="0.3">
      <c r="A50" s="74"/>
      <c r="B50" s="20" t="s">
        <v>43668</v>
      </c>
      <c r="C50" s="261" t="s">
        <v>43665</v>
      </c>
      <c r="D50" s="36" t="s">
        <v>43666</v>
      </c>
      <c r="E50" s="81">
        <v>5.4</v>
      </c>
      <c r="F50" s="13" t="s">
        <v>704</v>
      </c>
      <c r="G50" s="13" t="s">
        <v>3744</v>
      </c>
      <c r="H50" s="79">
        <v>2023</v>
      </c>
      <c r="I50" s="79"/>
      <c r="J50" s="73">
        <v>2399072256</v>
      </c>
      <c r="K50" s="90">
        <f>IF(J50/1024 &gt;1,J50/1024," ")</f>
        <v>2342844</v>
      </c>
      <c r="L50" s="90">
        <f>IF(J50/1048576 &gt;1,J50/1048576," ")</f>
        <v>2287.93359375</v>
      </c>
      <c r="M50" s="91">
        <f>IF(J50&gt;999999999,J50/1073741824," ")</f>
        <v>2.2343101501464844</v>
      </c>
      <c r="N50" s="223" t="s">
        <v>43667</v>
      </c>
      <c r="O50" s="198"/>
    </row>
    <row r="51" spans="1:15" ht="20.100000000000001" customHeight="1" x14ac:dyDescent="0.3">
      <c r="A51" s="74"/>
      <c r="B51" s="20" t="s">
        <v>43613</v>
      </c>
      <c r="C51" s="261" t="s">
        <v>43610</v>
      </c>
      <c r="D51" s="36" t="s">
        <v>43611</v>
      </c>
      <c r="E51" s="81">
        <v>5.5</v>
      </c>
      <c r="F51" s="13"/>
      <c r="G51" s="13" t="s">
        <v>3744</v>
      </c>
      <c r="H51" s="79">
        <v>2022</v>
      </c>
      <c r="I51" s="79"/>
      <c r="J51" s="73">
        <v>1869979648</v>
      </c>
      <c r="K51" s="90">
        <f>IF(J51/1024 &gt;1,J51/1024," ")</f>
        <v>1826152</v>
      </c>
      <c r="L51" s="90">
        <f>IF(J51/1048576 &gt;1,J51/1048576," ")</f>
        <v>1783.3515625</v>
      </c>
      <c r="M51" s="91">
        <f>IF(J51&gt;999999999,J51/1073741824," ")</f>
        <v>1.7415542602539063</v>
      </c>
      <c r="N51" s="223" t="s">
        <v>25955</v>
      </c>
      <c r="O51" s="198" t="s">
        <v>43612</v>
      </c>
    </row>
    <row r="52" spans="1:15" ht="20.100000000000001" customHeight="1" x14ac:dyDescent="0.3">
      <c r="A52" s="74"/>
      <c r="B52" s="234" t="s">
        <v>43494</v>
      </c>
      <c r="C52" s="261" t="s">
        <v>43491</v>
      </c>
      <c r="D52" s="36" t="s">
        <v>43492</v>
      </c>
      <c r="E52" s="81">
        <v>7.2</v>
      </c>
      <c r="F52" s="13" t="s">
        <v>704</v>
      </c>
      <c r="G52" s="13" t="s">
        <v>3744</v>
      </c>
      <c r="H52" s="79">
        <v>2022</v>
      </c>
      <c r="I52" s="79"/>
      <c r="J52" s="73">
        <v>2372521984</v>
      </c>
      <c r="K52" s="90">
        <f>IF(J52/1024 &gt;1,J52/1024," ")</f>
        <v>2316916</v>
      </c>
      <c r="L52" s="90">
        <f>IF(J52/1048576 &gt;1,J52/1048576," ")</f>
        <v>2262.61328125</v>
      </c>
      <c r="M52" s="91">
        <f>IF(J52&gt;999999999,J52/1073741824," ")</f>
        <v>2.2095832824707031</v>
      </c>
      <c r="N52" s="223" t="s">
        <v>43493</v>
      </c>
      <c r="O52" s="198" t="s">
        <v>18464</v>
      </c>
    </row>
    <row r="53" spans="1:15" ht="20.100000000000001" customHeight="1" x14ac:dyDescent="0.3">
      <c r="A53" s="74"/>
      <c r="B53" s="20" t="s">
        <v>43411</v>
      </c>
      <c r="C53" s="261" t="s">
        <v>43407</v>
      </c>
      <c r="D53" s="36" t="s">
        <v>43408</v>
      </c>
      <c r="E53" s="81">
        <v>6.4</v>
      </c>
      <c r="F53" s="13" t="s">
        <v>704</v>
      </c>
      <c r="G53" s="13" t="s">
        <v>3744</v>
      </c>
      <c r="H53" s="79">
        <v>2021</v>
      </c>
      <c r="I53" s="84"/>
      <c r="J53" s="73">
        <v>5246820352</v>
      </c>
      <c r="K53" s="90">
        <f>IF(J53/1024 &gt;1,J53/1024," ")</f>
        <v>5123848</v>
      </c>
      <c r="L53" s="90">
        <f>IF(J53/1048576 &gt;1,J53/1048576," ")</f>
        <v>5003.7578125</v>
      </c>
      <c r="M53" s="91">
        <f>IF(J53&gt;999999999,J53/1073741824," ")</f>
        <v>4.8864822387695313</v>
      </c>
      <c r="N53" s="194" t="s">
        <v>43409</v>
      </c>
      <c r="O53" s="197" t="s">
        <v>43410</v>
      </c>
    </row>
    <row r="54" spans="1:15" ht="20.100000000000001" customHeight="1" x14ac:dyDescent="0.3">
      <c r="A54" s="74"/>
      <c r="B54" s="20" t="s">
        <v>43822</v>
      </c>
      <c r="C54" s="261" t="s">
        <v>43820</v>
      </c>
      <c r="D54" s="36" t="s">
        <v>43821</v>
      </c>
      <c r="E54" s="81">
        <v>6.2</v>
      </c>
      <c r="F54" s="13"/>
      <c r="G54" s="13" t="s">
        <v>3744</v>
      </c>
      <c r="H54" s="79">
        <v>2022</v>
      </c>
      <c r="I54" s="79"/>
      <c r="J54" s="73">
        <v>3716558848</v>
      </c>
      <c r="K54" s="90">
        <f>IF(J54/1024 &gt;1,J54/1024," ")</f>
        <v>3629452</v>
      </c>
      <c r="L54" s="90">
        <f>IF(J54/1048576 &gt;1,J54/1048576," ")</f>
        <v>3544.38671875</v>
      </c>
      <c r="M54" s="91">
        <f>IF(J54&gt;999999999,J54/1073741824," ")</f>
        <v>3.4613151550292969</v>
      </c>
      <c r="N54" s="223" t="s">
        <v>17766</v>
      </c>
      <c r="O54" s="198"/>
    </row>
    <row r="55" spans="1:15" ht="20.100000000000001" customHeight="1" x14ac:dyDescent="0.3">
      <c r="A55" s="74"/>
      <c r="B55" s="12" t="s">
        <v>43368</v>
      </c>
      <c r="C55" s="261" t="s">
        <v>43364</v>
      </c>
      <c r="D55" s="36" t="s">
        <v>43365</v>
      </c>
      <c r="E55" s="131">
        <v>5.8</v>
      </c>
      <c r="F55" s="13"/>
      <c r="G55" s="13" t="s">
        <v>3756</v>
      </c>
      <c r="H55" s="79">
        <v>2022</v>
      </c>
      <c r="I55" s="74"/>
      <c r="J55" s="73">
        <v>3320963072</v>
      </c>
      <c r="K55" s="90">
        <f>IF(J55/1024 &gt;1,J55/1024," ")</f>
        <v>3243128</v>
      </c>
      <c r="L55" s="90">
        <f>IF(J55/1048576 &gt;1,J55/1048576," ")</f>
        <v>3167.1171875</v>
      </c>
      <c r="M55" s="91">
        <f>IF(J55&gt;999999999,J55/1073741824," ")</f>
        <v>3.0928878784179688</v>
      </c>
      <c r="N55" s="223" t="s">
        <v>43366</v>
      </c>
      <c r="O55" s="198" t="s">
        <v>43367</v>
      </c>
    </row>
    <row r="56" spans="1:15" ht="20.100000000000001" customHeight="1" x14ac:dyDescent="0.3">
      <c r="A56" s="74"/>
      <c r="B56" s="12" t="s">
        <v>43373</v>
      </c>
      <c r="C56" s="177" t="s">
        <v>43369</v>
      </c>
      <c r="D56" s="36" t="s">
        <v>43370</v>
      </c>
      <c r="E56" s="152">
        <v>6.6</v>
      </c>
      <c r="F56" s="13" t="s">
        <v>704</v>
      </c>
      <c r="G56" s="13" t="s">
        <v>3756</v>
      </c>
      <c r="H56" s="145">
        <v>2022</v>
      </c>
      <c r="I56" s="12"/>
      <c r="J56" s="45">
        <v>3107758080</v>
      </c>
      <c r="K56" s="90">
        <f>IF(J56/1024 &gt;1,J56/1024," ")</f>
        <v>3034920</v>
      </c>
      <c r="L56" s="90">
        <f>IF(J56/1048576 &gt;1,J56/1048576," ")</f>
        <v>2963.7890625</v>
      </c>
      <c r="M56" s="91">
        <f>IF(J56&gt;999999999,J56/1073741824," ")</f>
        <v>2.8943252563476563</v>
      </c>
      <c r="N56" s="223" t="s">
        <v>43371</v>
      </c>
      <c r="O56" s="198" t="s">
        <v>43372</v>
      </c>
    </row>
    <row r="57" spans="1:15" ht="20.100000000000001" customHeight="1" x14ac:dyDescent="0.3">
      <c r="A57" s="74"/>
      <c r="B57" s="20" t="s">
        <v>43747</v>
      </c>
      <c r="C57" s="261" t="s">
        <v>43744</v>
      </c>
      <c r="D57" s="36" t="s">
        <v>43745</v>
      </c>
      <c r="E57" s="81">
        <v>6.5</v>
      </c>
      <c r="F57" s="13"/>
      <c r="G57" s="13" t="s">
        <v>3740</v>
      </c>
      <c r="H57" s="79">
        <v>2022</v>
      </c>
      <c r="I57" s="79"/>
      <c r="J57" s="73">
        <v>2245087232</v>
      </c>
      <c r="K57" s="90">
        <f>IF(J57/1024 &gt;1,J57/1024," ")</f>
        <v>2192468</v>
      </c>
      <c r="L57" s="90">
        <f>IF(J57/1048576 &gt;1,J57/1048576," ")</f>
        <v>2141.08203125</v>
      </c>
      <c r="M57" s="91">
        <f>IF(J57&gt;999999999,J57/1073741824," ")</f>
        <v>2.0909004211425781</v>
      </c>
      <c r="N57" s="223" t="s">
        <v>43746</v>
      </c>
      <c r="O57" s="198"/>
    </row>
    <row r="58" spans="1:15" ht="20.100000000000001" customHeight="1" x14ac:dyDescent="0.3">
      <c r="A58" s="74"/>
      <c r="B58" s="308" t="s">
        <v>43450</v>
      </c>
      <c r="C58" s="261" t="s">
        <v>43446</v>
      </c>
      <c r="D58" s="36" t="s">
        <v>43447</v>
      </c>
      <c r="E58" s="81">
        <v>4.9000000000000004</v>
      </c>
      <c r="F58" s="13" t="s">
        <v>704</v>
      </c>
      <c r="G58" s="13" t="s">
        <v>3744</v>
      </c>
      <c r="H58" s="79">
        <v>2022</v>
      </c>
      <c r="I58" s="79"/>
      <c r="J58" s="73">
        <v>5005033472</v>
      </c>
      <c r="K58" s="90">
        <f>IF(J58/1024 &gt;1,J58/1024," ")</f>
        <v>4887728</v>
      </c>
      <c r="L58" s="90">
        <f>IF(J58/1048576 &gt;1,J58/1048576," ")</f>
        <v>4773.171875</v>
      </c>
      <c r="M58" s="91">
        <f>IF(J58&gt;999999999,J58/1073741824," ")</f>
        <v>4.6613006591796875</v>
      </c>
      <c r="N58" s="223" t="s">
        <v>43448</v>
      </c>
      <c r="O58" s="198" t="s">
        <v>43449</v>
      </c>
    </row>
    <row r="59" spans="1:15" ht="20.100000000000001" customHeight="1" x14ac:dyDescent="0.3">
      <c r="A59" s="74"/>
      <c r="B59" s="20" t="s">
        <v>43167</v>
      </c>
      <c r="C59" s="261" t="s">
        <v>43164</v>
      </c>
      <c r="D59" s="36" t="s">
        <v>43165</v>
      </c>
      <c r="E59" s="81">
        <v>7.1</v>
      </c>
      <c r="F59" s="13" t="s">
        <v>704</v>
      </c>
      <c r="G59" s="13" t="s">
        <v>3744</v>
      </c>
      <c r="H59" s="79">
        <v>2022</v>
      </c>
      <c r="I59" s="79"/>
      <c r="J59" s="73">
        <v>6158802944</v>
      </c>
      <c r="K59" s="90">
        <f>IF(J59/1024 &gt;1,J59/1024," ")</f>
        <v>6014456</v>
      </c>
      <c r="L59" s="90">
        <f>IF(J59/1048576 &gt;1,J59/1048576," ")</f>
        <v>5873.4921875</v>
      </c>
      <c r="M59" s="91">
        <f>IF(J59&gt;999999999,J59/1073741824," ")</f>
        <v>5.7358322143554688</v>
      </c>
      <c r="N59" s="223" t="s">
        <v>43166</v>
      </c>
      <c r="O59" s="198"/>
    </row>
    <row r="60" spans="1:15" ht="20.100000000000001" customHeight="1" x14ac:dyDescent="0.3">
      <c r="A60" s="74"/>
      <c r="B60" s="20" t="s">
        <v>43499</v>
      </c>
      <c r="C60" s="261" t="s">
        <v>43495</v>
      </c>
      <c r="D60" s="36" t="s">
        <v>43496</v>
      </c>
      <c r="E60" s="81">
        <v>6</v>
      </c>
      <c r="F60" s="13" t="s">
        <v>704</v>
      </c>
      <c r="G60" s="13" t="s">
        <v>3744</v>
      </c>
      <c r="H60" s="79">
        <v>2022</v>
      </c>
      <c r="I60" s="79"/>
      <c r="J60" s="73">
        <v>4114616320</v>
      </c>
      <c r="K60" s="90">
        <f>IF(J60/1024 &gt;1,J60/1024," ")</f>
        <v>4018180</v>
      </c>
      <c r="L60" s="90">
        <f>IF(J60/1048576 &gt;1,J60/1048576," ")</f>
        <v>3924.00390625</v>
      </c>
      <c r="M60" s="91">
        <f>IF(J60&gt;999999999,J60/1073741824," ")</f>
        <v>3.8320350646972656</v>
      </c>
      <c r="N60" s="223" t="s">
        <v>43497</v>
      </c>
      <c r="O60" s="198" t="s">
        <v>43498</v>
      </c>
    </row>
    <row r="61" spans="1:15" ht="20.100000000000001" customHeight="1" x14ac:dyDescent="0.3">
      <c r="A61" s="74"/>
      <c r="B61" s="20" t="s">
        <v>43672</v>
      </c>
      <c r="C61" s="261" t="s">
        <v>43669</v>
      </c>
      <c r="D61" s="36" t="s">
        <v>43670</v>
      </c>
      <c r="E61" s="81">
        <v>6.4</v>
      </c>
      <c r="F61" s="13" t="s">
        <v>704</v>
      </c>
      <c r="G61" s="13" t="s">
        <v>6629</v>
      </c>
      <c r="H61" s="79">
        <v>2022</v>
      </c>
      <c r="I61" s="79"/>
      <c r="J61" s="73">
        <v>3093471232</v>
      </c>
      <c r="K61" s="90">
        <f>IF(J61/1024 &gt;1,J61/1024," ")</f>
        <v>3020968</v>
      </c>
      <c r="L61" s="90">
        <f>IF(J61/1048576 &gt;1,J61/1048576," ")</f>
        <v>2950.1640625</v>
      </c>
      <c r="M61" s="91">
        <f>IF(J61&gt;999999999,J61/1073741824," ")</f>
        <v>2.8810195922851563</v>
      </c>
      <c r="N61" s="223" t="s">
        <v>43671</v>
      </c>
      <c r="O61" s="198"/>
    </row>
    <row r="62" spans="1:15" ht="20.100000000000001" customHeight="1" x14ac:dyDescent="0.3">
      <c r="A62" s="74"/>
      <c r="B62" s="12" t="s">
        <v>43312</v>
      </c>
      <c r="C62" s="177" t="s">
        <v>43308</v>
      </c>
      <c r="D62" s="36" t="s">
        <v>43309</v>
      </c>
      <c r="E62" s="49">
        <v>6</v>
      </c>
      <c r="F62" s="13" t="s">
        <v>704</v>
      </c>
      <c r="G62" s="13" t="s">
        <v>3744</v>
      </c>
      <c r="H62" s="9">
        <v>2023</v>
      </c>
      <c r="I62" s="9"/>
      <c r="J62" s="45">
        <v>2695524352</v>
      </c>
      <c r="K62" s="90">
        <f>IF(J62/1024 &gt;1,J62/1024," ")</f>
        <v>2632348</v>
      </c>
      <c r="L62" s="90">
        <f>IF(J62/1048576 &gt;1,J62/1048576," ")</f>
        <v>2570.65234375</v>
      </c>
      <c r="M62" s="91">
        <f>IF(J62&gt;999999999,J62/1073741824," ")</f>
        <v>2.5104026794433594</v>
      </c>
      <c r="N62" s="223" t="s">
        <v>43310</v>
      </c>
      <c r="O62" s="197" t="s">
        <v>43311</v>
      </c>
    </row>
    <row r="63" spans="1:15" ht="20.100000000000001" customHeight="1" x14ac:dyDescent="0.3">
      <c r="A63" s="74"/>
      <c r="B63" s="20" t="s">
        <v>43617</v>
      </c>
      <c r="C63" s="261" t="s">
        <v>43614</v>
      </c>
      <c r="D63" s="36" t="s">
        <v>43615</v>
      </c>
      <c r="E63" s="81">
        <v>6.3</v>
      </c>
      <c r="F63" s="13" t="s">
        <v>704</v>
      </c>
      <c r="G63" s="13" t="s">
        <v>3744</v>
      </c>
      <c r="H63" s="79">
        <v>2022</v>
      </c>
      <c r="I63" s="79"/>
      <c r="J63" s="73">
        <v>2733256704</v>
      </c>
      <c r="K63" s="90">
        <f>IF(J63/1024 &gt;1,J63/1024," ")</f>
        <v>2669196</v>
      </c>
      <c r="L63" s="90">
        <f>IF(J63/1048576 &gt;1,J63/1048576," ")</f>
        <v>2606.63671875</v>
      </c>
      <c r="M63" s="91">
        <f>IF(J63&gt;999999999,J63/1073741824," ")</f>
        <v>2.5455436706542969</v>
      </c>
      <c r="N63" s="223" t="s">
        <v>19684</v>
      </c>
      <c r="O63" s="198" t="s">
        <v>43616</v>
      </c>
    </row>
    <row r="64" spans="1:15" ht="20.100000000000001" customHeight="1" x14ac:dyDescent="0.3">
      <c r="A64" s="74"/>
      <c r="B64" s="20" t="s">
        <v>43856</v>
      </c>
      <c r="C64" s="261" t="s">
        <v>43854</v>
      </c>
      <c r="D64" s="36" t="s">
        <v>43855</v>
      </c>
      <c r="E64" s="81">
        <v>5.4</v>
      </c>
      <c r="F64" s="13"/>
      <c r="G64" s="13" t="s">
        <v>3744</v>
      </c>
      <c r="H64" s="79">
        <v>2022</v>
      </c>
      <c r="I64" s="79"/>
      <c r="J64" s="73">
        <v>5642280960</v>
      </c>
      <c r="K64" s="90">
        <f>IF(J64/1024 &gt;1,J64/1024," ")</f>
        <v>5510040</v>
      </c>
      <c r="L64" s="90">
        <f>IF(J64/1048576 &gt;1,J64/1048576," ")</f>
        <v>5380.8984375</v>
      </c>
      <c r="M64" s="91">
        <f>IF(J64&gt;999999999,J64/1073741824," ")</f>
        <v>5.2547836303710938</v>
      </c>
      <c r="N64" s="223" t="s">
        <v>17521</v>
      </c>
      <c r="O64" s="198"/>
    </row>
    <row r="65" spans="1:15" ht="20.100000000000001" customHeight="1" x14ac:dyDescent="0.3">
      <c r="A65" s="74"/>
      <c r="B65" s="7" t="s">
        <v>43317</v>
      </c>
      <c r="C65" s="261" t="s">
        <v>43313</v>
      </c>
      <c r="D65" s="36" t="s">
        <v>43314</v>
      </c>
      <c r="E65" s="81">
        <v>5.9</v>
      </c>
      <c r="F65" s="13"/>
      <c r="G65" s="13" t="s">
        <v>3740</v>
      </c>
      <c r="H65" s="79">
        <v>2021</v>
      </c>
      <c r="I65" s="79"/>
      <c r="J65" s="73">
        <v>4511711232</v>
      </c>
      <c r="K65" s="90">
        <f>IF(J65/1024 &gt;1,J65/1024," ")</f>
        <v>4405968</v>
      </c>
      <c r="L65" s="90">
        <f>IF(J65/1048576 &gt;1,J65/1048576," ")</f>
        <v>4302.703125</v>
      </c>
      <c r="M65" s="91">
        <f>IF(J65&gt;999999999,J65/1073741824," ")</f>
        <v>4.2018585205078125</v>
      </c>
      <c r="N65" s="223" t="s">
        <v>43315</v>
      </c>
      <c r="O65" s="197" t="s">
        <v>43316</v>
      </c>
    </row>
    <row r="66" spans="1:15" ht="20.100000000000001" customHeight="1" x14ac:dyDescent="0.3">
      <c r="A66" s="74"/>
      <c r="B66" s="20" t="s">
        <v>43551</v>
      </c>
      <c r="C66" s="261" t="s">
        <v>43546</v>
      </c>
      <c r="D66" s="36" t="s">
        <v>43547</v>
      </c>
      <c r="E66" s="81">
        <v>6.2</v>
      </c>
      <c r="F66" s="13"/>
      <c r="G66" s="13" t="s">
        <v>43550</v>
      </c>
      <c r="H66" s="79">
        <v>2022</v>
      </c>
      <c r="I66" s="79"/>
      <c r="J66" s="73">
        <v>2960486400</v>
      </c>
      <c r="K66" s="90">
        <f>IF(J66/1024 &gt;1,J66/1024," ")</f>
        <v>2891100</v>
      </c>
      <c r="L66" s="90">
        <f>IF(J66/1048576 &gt;1,J66/1048576," ")</f>
        <v>2823.33984375</v>
      </c>
      <c r="M66" s="91">
        <f>IF(J66&gt;999999999,J66/1073741824," ")</f>
        <v>2.7571678161621094</v>
      </c>
      <c r="N66" s="223" t="s">
        <v>43548</v>
      </c>
      <c r="O66" s="198" t="s">
        <v>43549</v>
      </c>
    </row>
    <row r="67" spans="1:15" ht="20.100000000000001" customHeight="1" x14ac:dyDescent="0.3">
      <c r="A67" s="74"/>
      <c r="B67" s="20" t="s">
        <v>43503</v>
      </c>
      <c r="C67" s="261" t="s">
        <v>43500</v>
      </c>
      <c r="D67" s="36" t="s">
        <v>43501</v>
      </c>
      <c r="E67" s="81">
        <v>7.1</v>
      </c>
      <c r="F67" s="13"/>
      <c r="G67" s="13" t="s">
        <v>3744</v>
      </c>
      <c r="H67" s="79">
        <v>2021</v>
      </c>
      <c r="I67" s="79"/>
      <c r="J67" s="73">
        <v>2473930752</v>
      </c>
      <c r="K67" s="90">
        <f>IF(J67/1024 &gt;1,J67/1024," ")</f>
        <v>2415948</v>
      </c>
      <c r="L67" s="90">
        <f>IF(J67/1048576 &gt;1,J67/1048576," ")</f>
        <v>2359.32421875</v>
      </c>
      <c r="M67" s="91">
        <f>IF(J67&gt;999999999,J67/1073741824," ")</f>
        <v>2.3040275573730469</v>
      </c>
      <c r="N67" s="223" t="s">
        <v>33628</v>
      </c>
      <c r="O67" s="198" t="s">
        <v>43502</v>
      </c>
    </row>
    <row r="68" spans="1:15" ht="20.100000000000001" customHeight="1" x14ac:dyDescent="0.3">
      <c r="A68" s="74"/>
      <c r="B68" s="20" t="s">
        <v>43558</v>
      </c>
      <c r="C68" s="261" t="s">
        <v>43552</v>
      </c>
      <c r="D68" s="36" t="s">
        <v>43553</v>
      </c>
      <c r="E68" s="81">
        <v>6.1</v>
      </c>
      <c r="F68" s="13"/>
      <c r="G68" s="13" t="s">
        <v>4104</v>
      </c>
      <c r="H68" s="79">
        <v>2021</v>
      </c>
      <c r="I68" s="79"/>
      <c r="J68" s="73">
        <v>3190697984</v>
      </c>
      <c r="K68" s="90">
        <f>IF(J68/1024 &gt;1,J68/1024," ")</f>
        <v>3115916</v>
      </c>
      <c r="L68" s="90">
        <f>IF(J68/1048576 &gt;1,J68/1048576," ")</f>
        <v>3042.88671875</v>
      </c>
      <c r="M68" s="91">
        <f>IF(J68&gt;999999999,J68/1073741824," ")</f>
        <v>2.9715690612792969</v>
      </c>
      <c r="N68" s="223" t="s">
        <v>21414</v>
      </c>
      <c r="O68" s="198" t="s">
        <v>43554</v>
      </c>
    </row>
    <row r="69" spans="1:15" ht="20.100000000000001" customHeight="1" x14ac:dyDescent="0.3">
      <c r="A69" s="74"/>
      <c r="B69" s="20" t="s">
        <v>43825</v>
      </c>
      <c r="C69" s="261" t="s">
        <v>43823</v>
      </c>
      <c r="D69" s="36" t="s">
        <v>43824</v>
      </c>
      <c r="E69" s="81">
        <v>5.9</v>
      </c>
      <c r="F69" s="13"/>
      <c r="G69" s="13" t="s">
        <v>3740</v>
      </c>
      <c r="H69" s="79">
        <v>2023</v>
      </c>
      <c r="I69" s="79"/>
      <c r="J69" s="73">
        <v>3659300864</v>
      </c>
      <c r="K69" s="90">
        <f>IF(J69/1024 &gt;1,J69/1024," ")</f>
        <v>3573536</v>
      </c>
      <c r="L69" s="90">
        <f>IF(J69/1048576 &gt;1,J69/1048576," ")</f>
        <v>3489.78125</v>
      </c>
      <c r="M69" s="91">
        <f>IF(J69&gt;999999999,J69/1073741824," ")</f>
        <v>3.407989501953125</v>
      </c>
      <c r="N69" s="223" t="s">
        <v>17614</v>
      </c>
      <c r="O69" s="198"/>
    </row>
    <row r="70" spans="1:15" ht="20.100000000000001" customHeight="1" x14ac:dyDescent="0.3">
      <c r="A70" s="74"/>
      <c r="B70" s="20" t="s">
        <v>43700</v>
      </c>
      <c r="C70" s="261" t="s">
        <v>43697</v>
      </c>
      <c r="D70" s="36" t="s">
        <v>43698</v>
      </c>
      <c r="E70" s="81">
        <v>6.1</v>
      </c>
      <c r="F70" s="13" t="s">
        <v>704</v>
      </c>
      <c r="G70" s="13" t="s">
        <v>3740</v>
      </c>
      <c r="H70" s="79">
        <v>2023</v>
      </c>
      <c r="I70" s="79"/>
      <c r="J70" s="73">
        <v>4434206720</v>
      </c>
      <c r="K70" s="90">
        <f>IF(J70/1024 &gt;1,J70/1024," ")</f>
        <v>4330280</v>
      </c>
      <c r="L70" s="90">
        <f>IF(J70/1048576 &gt;1,J70/1048576," ")</f>
        <v>4228.7890625</v>
      </c>
      <c r="M70" s="91">
        <f>IF(J70&gt;999999999,J70/1073741824," ")</f>
        <v>4.1296768188476563</v>
      </c>
      <c r="N70" s="223" t="s">
        <v>43699</v>
      </c>
      <c r="O70" s="198"/>
    </row>
    <row r="71" spans="1:15" ht="20.100000000000001" customHeight="1" x14ac:dyDescent="0.3">
      <c r="A71" s="74"/>
      <c r="B71" s="20" t="s">
        <v>43798</v>
      </c>
      <c r="C71" s="261" t="s">
        <v>43795</v>
      </c>
      <c r="D71" s="36" t="s">
        <v>43796</v>
      </c>
      <c r="E71" s="81">
        <v>6.4</v>
      </c>
      <c r="F71" s="13" t="s">
        <v>704</v>
      </c>
      <c r="G71" s="13" t="s">
        <v>3756</v>
      </c>
      <c r="H71" s="79">
        <v>2023</v>
      </c>
      <c r="I71" s="79"/>
      <c r="J71" s="73">
        <v>7387627520</v>
      </c>
      <c r="K71" s="90">
        <f>IF(J71/1024 &gt;1,J71/1024," ")</f>
        <v>7214480</v>
      </c>
      <c r="L71" s="90">
        <f>IF(J71/1048576 &gt;1,J71/1048576," ")</f>
        <v>7045.390625</v>
      </c>
      <c r="M71" s="91">
        <f>IF(J71&gt;999999999,J71/1073741824," ")</f>
        <v>6.8802642822265625</v>
      </c>
      <c r="N71" s="223" t="s">
        <v>43797</v>
      </c>
      <c r="O71" s="198"/>
    </row>
    <row r="72" spans="1:15" ht="20.100000000000001" customHeight="1" x14ac:dyDescent="0.3">
      <c r="A72" s="74"/>
      <c r="B72" s="20" t="s">
        <v>43828</v>
      </c>
      <c r="C72" s="261" t="s">
        <v>43826</v>
      </c>
      <c r="D72" s="36" t="s">
        <v>43827</v>
      </c>
      <c r="E72" s="81">
        <v>4.4000000000000004</v>
      </c>
      <c r="F72" s="13"/>
      <c r="G72" s="13" t="s">
        <v>3740</v>
      </c>
      <c r="H72" s="79">
        <v>2023</v>
      </c>
      <c r="I72" s="79"/>
      <c r="J72" s="73">
        <v>4289843200</v>
      </c>
      <c r="K72" s="90">
        <f>IF(J72/1024 &gt;1,J72/1024," ")</f>
        <v>4189300</v>
      </c>
      <c r="L72" s="90">
        <f>IF(J72/1048576 &gt;1,J72/1048576," ")</f>
        <v>4091.11328125</v>
      </c>
      <c r="M72" s="91">
        <f>IF(J72&gt;999999999,J72/1073741824," ")</f>
        <v>3.9952278137207031</v>
      </c>
      <c r="N72" s="223" t="s">
        <v>20628</v>
      </c>
      <c r="O72" s="198"/>
    </row>
    <row r="73" spans="1:15" ht="20.100000000000001" customHeight="1" x14ac:dyDescent="0.3">
      <c r="A73" s="74"/>
      <c r="B73" s="20" t="s">
        <v>43455</v>
      </c>
      <c r="C73" s="261" t="s">
        <v>43451</v>
      </c>
      <c r="D73" s="36" t="s">
        <v>43452</v>
      </c>
      <c r="E73" s="81">
        <v>6</v>
      </c>
      <c r="F73" s="13"/>
      <c r="G73" s="13" t="s">
        <v>3740</v>
      </c>
      <c r="H73" s="79">
        <v>2022</v>
      </c>
      <c r="I73" s="79"/>
      <c r="J73" s="73">
        <v>2369085440</v>
      </c>
      <c r="K73" s="90">
        <f>IF(J73/1024 &gt;1,J73/1024," ")</f>
        <v>2313560</v>
      </c>
      <c r="L73" s="90">
        <f>IF(J73/1048576 &gt;1,J73/1048576," ")</f>
        <v>2259.3359375</v>
      </c>
      <c r="M73" s="91">
        <f>IF(J73&gt;999999999,J73/1073741824," ")</f>
        <v>2.2063827514648438</v>
      </c>
      <c r="N73" s="223" t="s">
        <v>43453</v>
      </c>
      <c r="O73" s="198" t="s">
        <v>43454</v>
      </c>
    </row>
    <row r="74" spans="1:15" ht="20.100000000000001" customHeight="1" x14ac:dyDescent="0.3">
      <c r="A74" s="74"/>
      <c r="B74" s="20" t="s">
        <v>43559</v>
      </c>
      <c r="C74" s="261" t="s">
        <v>43555</v>
      </c>
      <c r="D74" s="36" t="s">
        <v>43556</v>
      </c>
      <c r="E74" s="81">
        <v>6.3</v>
      </c>
      <c r="F74" s="13"/>
      <c r="G74" s="13" t="s">
        <v>3744</v>
      </c>
      <c r="H74" s="79">
        <v>2022</v>
      </c>
      <c r="I74" s="79"/>
      <c r="J74" s="73">
        <v>4817977344</v>
      </c>
      <c r="K74" s="90">
        <f>IF(J74/1024 &gt;1,J74/1024," ")</f>
        <v>4705056</v>
      </c>
      <c r="L74" s="90">
        <f>IF(J74/1048576 &gt;1,J74/1048576," ")</f>
        <v>4594.78125</v>
      </c>
      <c r="M74" s="91">
        <f>IF(J74&gt;999999999,J74/1073741824," ")</f>
        <v>4.487091064453125</v>
      </c>
      <c r="N74" s="223" t="s">
        <v>18225</v>
      </c>
      <c r="O74" s="198" t="s">
        <v>43557</v>
      </c>
    </row>
    <row r="75" spans="1:15" ht="20.100000000000001" customHeight="1" x14ac:dyDescent="0.3">
      <c r="A75" s="74"/>
      <c r="B75" s="153" t="s">
        <v>43780</v>
      </c>
      <c r="C75" s="261" t="s">
        <v>43776</v>
      </c>
      <c r="D75" s="36" t="s">
        <v>43777</v>
      </c>
      <c r="E75" s="81">
        <v>7.3</v>
      </c>
      <c r="F75" s="13" t="s">
        <v>704</v>
      </c>
      <c r="G75" s="13" t="s">
        <v>43779</v>
      </c>
      <c r="H75" s="79">
        <v>2023</v>
      </c>
      <c r="I75" s="79"/>
      <c r="J75" s="73">
        <v>5848342528</v>
      </c>
      <c r="K75" s="90">
        <f>IF(J75/1024 &gt;1,J75/1024," ")</f>
        <v>5711272</v>
      </c>
      <c r="L75" s="90">
        <f>IF(J75/1048576 &gt;1,J75/1048576," ")</f>
        <v>5577.4140625</v>
      </c>
      <c r="M75" s="91">
        <f>IF(J75&gt;999999999,J75/1073741824," ")</f>
        <v>5.4466934204101563</v>
      </c>
      <c r="N75" s="223" t="s">
        <v>43778</v>
      </c>
      <c r="O75" s="198"/>
    </row>
    <row r="76" spans="1:15" ht="20.100000000000001" customHeight="1" x14ac:dyDescent="0.3">
      <c r="A76" s="74"/>
      <c r="B76" s="20" t="s">
        <v>43859</v>
      </c>
      <c r="C76" s="261" t="s">
        <v>43857</v>
      </c>
      <c r="D76" s="36" t="s">
        <v>43858</v>
      </c>
      <c r="E76" s="81">
        <v>5.2</v>
      </c>
      <c r="F76" s="13"/>
      <c r="G76" s="13" t="s">
        <v>3744</v>
      </c>
      <c r="H76" s="79">
        <v>2022</v>
      </c>
      <c r="I76" s="79"/>
      <c r="J76" s="73">
        <v>1862656000</v>
      </c>
      <c r="K76" s="90">
        <f>IF(J76/1024 &gt;1,J76/1024," ")</f>
        <v>1819000</v>
      </c>
      <c r="L76" s="90">
        <f>IF(J76/1048576 &gt;1,J76/1048576," ")</f>
        <v>1776.3671875</v>
      </c>
      <c r="M76" s="91">
        <f>IF(J76&gt;999999999,J76/1073741824," ")</f>
        <v>1.7347335815429688</v>
      </c>
      <c r="N76" s="223" t="s">
        <v>17619</v>
      </c>
      <c r="O76" s="198"/>
    </row>
    <row r="77" spans="1:15" ht="20.100000000000001" customHeight="1" x14ac:dyDescent="0.3">
      <c r="A77" s="74"/>
      <c r="B77" s="20" t="s">
        <v>43626</v>
      </c>
      <c r="C77" s="261" t="s">
        <v>43622</v>
      </c>
      <c r="D77" s="36" t="s">
        <v>43623</v>
      </c>
      <c r="E77" s="81">
        <v>7</v>
      </c>
      <c r="F77" s="13"/>
      <c r="G77" s="13" t="s">
        <v>3744</v>
      </c>
      <c r="H77" s="79">
        <v>2022</v>
      </c>
      <c r="I77" s="79"/>
      <c r="J77" s="73">
        <v>2731147264</v>
      </c>
      <c r="K77" s="90">
        <f>IF(J77/1024 &gt;1,J77/1024," ")</f>
        <v>2667136</v>
      </c>
      <c r="L77" s="90">
        <f>IF(J77/1048576 &gt;1,J77/1048576," ")</f>
        <v>2604.625</v>
      </c>
      <c r="M77" s="91">
        <f>IF(J77&gt;999999999,J77/1073741824," ")</f>
        <v>2.5435791015625</v>
      </c>
      <c r="N77" s="223" t="s">
        <v>43624</v>
      </c>
      <c r="O77" s="198" t="s">
        <v>43625</v>
      </c>
    </row>
    <row r="78" spans="1:15" ht="20.100000000000001" customHeight="1" x14ac:dyDescent="0.3">
      <c r="A78" s="74"/>
      <c r="B78" s="20" t="s">
        <v>43584</v>
      </c>
      <c r="C78" s="261" t="s">
        <v>43580</v>
      </c>
      <c r="D78" s="36" t="s">
        <v>43581</v>
      </c>
      <c r="E78" s="81">
        <v>6.3</v>
      </c>
      <c r="F78" s="13"/>
      <c r="G78" s="13" t="s">
        <v>3744</v>
      </c>
      <c r="H78" s="79">
        <v>2022</v>
      </c>
      <c r="I78" s="79"/>
      <c r="J78" s="73">
        <v>3427749888</v>
      </c>
      <c r="K78" s="90">
        <f>IF(J78/1024 &gt;1,J78/1024," ")</f>
        <v>3347412</v>
      </c>
      <c r="L78" s="90">
        <f>IF(J78/1048576 &gt;1,J78/1048576," ")</f>
        <v>3268.95703125</v>
      </c>
      <c r="M78" s="91">
        <f>IF(J78&gt;999999999,J78/1073741824," ")</f>
        <v>3.1923408508300781</v>
      </c>
      <c r="N78" s="223" t="s">
        <v>43582</v>
      </c>
      <c r="O78" s="198" t="s">
        <v>43583</v>
      </c>
    </row>
    <row r="79" spans="1:15" ht="20.100000000000001" customHeight="1" x14ac:dyDescent="0.3">
      <c r="A79" s="12"/>
      <c r="B79" s="234" t="s">
        <v>43326</v>
      </c>
      <c r="C79" s="177" t="s">
        <v>43323</v>
      </c>
      <c r="D79" s="36" t="s">
        <v>43324</v>
      </c>
      <c r="E79" s="49">
        <v>6.2</v>
      </c>
      <c r="F79" s="13"/>
      <c r="G79" s="13" t="s">
        <v>3740</v>
      </c>
      <c r="H79" s="9">
        <v>2022</v>
      </c>
      <c r="I79" s="9"/>
      <c r="J79" s="45">
        <v>1687216128</v>
      </c>
      <c r="K79" s="90">
        <f>IF(J79/1024 &gt;1,J79/1024," ")</f>
        <v>1647672</v>
      </c>
      <c r="L79" s="90">
        <f>IF(J79/1048576 &gt;1,J79/1048576," ")</f>
        <v>1609.0546875</v>
      </c>
      <c r="M79" s="91">
        <f>IF(J79&gt;999999999,J79/1073741824," ")</f>
        <v>1.5713424682617188</v>
      </c>
      <c r="N79" s="194" t="s">
        <v>43325</v>
      </c>
      <c r="O79" s="198" t="s">
        <v>18464</v>
      </c>
    </row>
    <row r="80" spans="1:15" ht="20.100000000000001" customHeight="1" x14ac:dyDescent="0.3">
      <c r="A80" s="74"/>
      <c r="B80" s="20" t="s">
        <v>43832</v>
      </c>
      <c r="C80" s="261" t="s">
        <v>43829</v>
      </c>
      <c r="D80" s="36" t="s">
        <v>43830</v>
      </c>
      <c r="E80" s="81">
        <v>6.2</v>
      </c>
      <c r="F80" s="13"/>
      <c r="G80" s="13" t="s">
        <v>3740</v>
      </c>
      <c r="H80" s="79">
        <v>2022</v>
      </c>
      <c r="I80" s="79"/>
      <c r="J80" s="73">
        <v>3107483648</v>
      </c>
      <c r="K80" s="90">
        <f>IF(J80/1024 &gt;1,J80/1024," ")</f>
        <v>3034652</v>
      </c>
      <c r="L80" s="90">
        <f>IF(J80/1048576 &gt;1,J80/1048576," ")</f>
        <v>2963.52734375</v>
      </c>
      <c r="M80" s="91">
        <f>IF(J80&gt;999999999,J80/1073741824," ")</f>
        <v>2.8940696716308594</v>
      </c>
      <c r="N80" s="223" t="s">
        <v>43831</v>
      </c>
      <c r="O80" s="198"/>
    </row>
    <row r="81" spans="1:15" ht="20.100000000000001" customHeight="1" x14ac:dyDescent="0.3">
      <c r="A81" s="74"/>
      <c r="B81" s="153" t="s">
        <v>43863</v>
      </c>
      <c r="C81" s="261" t="s">
        <v>43860</v>
      </c>
      <c r="D81" s="36" t="s">
        <v>43861</v>
      </c>
      <c r="E81" s="81">
        <v>5</v>
      </c>
      <c r="F81" s="13" t="s">
        <v>704</v>
      </c>
      <c r="G81" s="13" t="s">
        <v>3744</v>
      </c>
      <c r="H81" s="79">
        <v>2023</v>
      </c>
      <c r="I81" s="79"/>
      <c r="J81" s="73">
        <v>2482266112</v>
      </c>
      <c r="K81" s="90">
        <f>IF(J81/1024 &gt;1,J81/1024," ")</f>
        <v>2424088</v>
      </c>
      <c r="L81" s="90">
        <f>IF(J81/1048576 &gt;1,J81/1048576," ")</f>
        <v>2367.2734375</v>
      </c>
      <c r="M81" s="91">
        <f>IF(J81&gt;999999999,J81/1073741824," ")</f>
        <v>2.3117904663085938</v>
      </c>
      <c r="N81" s="223" t="s">
        <v>43862</v>
      </c>
      <c r="O81" s="198"/>
    </row>
    <row r="82" spans="1:15" ht="20.100000000000001" customHeight="1" x14ac:dyDescent="0.3">
      <c r="A82" s="74"/>
      <c r="B82" s="20" t="s">
        <v>43684</v>
      </c>
      <c r="C82" s="261" t="s">
        <v>43681</v>
      </c>
      <c r="D82" s="36" t="s">
        <v>43682</v>
      </c>
      <c r="E82" s="81">
        <v>4.3</v>
      </c>
      <c r="F82" s="13" t="s">
        <v>704</v>
      </c>
      <c r="G82" s="13" t="s">
        <v>3744</v>
      </c>
      <c r="H82" s="79">
        <v>2023</v>
      </c>
      <c r="I82" s="79"/>
      <c r="J82" s="73">
        <v>2143854592</v>
      </c>
      <c r="K82" s="90">
        <f>IF(J82/1024 &gt;1,J82/1024," ")</f>
        <v>2093608</v>
      </c>
      <c r="L82" s="90">
        <f>IF(J82/1048576 &gt;1,J82/1048576," ")</f>
        <v>2044.5390625</v>
      </c>
      <c r="M82" s="91">
        <f>IF(J82&gt;999999999,J82/1073741824," ")</f>
        <v>1.9966201782226563</v>
      </c>
      <c r="N82" s="223" t="s">
        <v>43683</v>
      </c>
      <c r="O82" s="198"/>
    </row>
    <row r="83" spans="1:15" ht="20.100000000000001" customHeight="1" x14ac:dyDescent="0.3">
      <c r="A83" s="74"/>
      <c r="B83" s="84" t="s">
        <v>43632</v>
      </c>
      <c r="C83" s="261" t="s">
        <v>43627</v>
      </c>
      <c r="D83" s="36" t="s">
        <v>43628</v>
      </c>
      <c r="E83" s="81">
        <v>6.5</v>
      </c>
      <c r="F83" s="13"/>
      <c r="G83" s="13" t="s">
        <v>3744</v>
      </c>
      <c r="H83" s="79">
        <v>2022</v>
      </c>
      <c r="I83" s="79"/>
      <c r="J83" s="73">
        <v>4505849856</v>
      </c>
      <c r="K83" s="90">
        <f>IF(J83/1024 &gt;1,J83/1024," ")</f>
        <v>4400244</v>
      </c>
      <c r="L83" s="90">
        <f>IF(J83/1048576 &gt;1,J83/1048576," ")</f>
        <v>4297.11328125</v>
      </c>
      <c r="M83" s="91">
        <f>IF(J83&gt;999999999,J83/1073741824," ")</f>
        <v>4.1963996887207031</v>
      </c>
      <c r="N83" s="223" t="s">
        <v>43629</v>
      </c>
      <c r="O83" s="198" t="s">
        <v>43630</v>
      </c>
    </row>
    <row r="84" spans="1:15" ht="20.100000000000001" customHeight="1" x14ac:dyDescent="0.3">
      <c r="A84" s="74"/>
      <c r="B84" s="153" t="s">
        <v>43729</v>
      </c>
      <c r="C84" s="261" t="s">
        <v>43726</v>
      </c>
      <c r="D84" s="36" t="s">
        <v>43727</v>
      </c>
      <c r="E84" s="81">
        <v>7.1</v>
      </c>
      <c r="F84" s="13" t="s">
        <v>704</v>
      </c>
      <c r="G84" s="13" t="s">
        <v>3744</v>
      </c>
      <c r="H84" s="79">
        <v>2023</v>
      </c>
      <c r="I84" s="79"/>
      <c r="J84" s="73">
        <v>5863809024</v>
      </c>
      <c r="K84" s="90">
        <f>IF(J84/1024 &gt;1,J84/1024," ")</f>
        <v>5726376</v>
      </c>
      <c r="L84" s="90">
        <f>IF(J84/1048576 &gt;1,J84/1048576," ")</f>
        <v>5592.1640625</v>
      </c>
      <c r="M84" s="91">
        <f>IF(J84&gt;999999999,J84/1073741824," ")</f>
        <v>5.4610977172851563</v>
      </c>
      <c r="N84" s="223" t="s">
        <v>43728</v>
      </c>
      <c r="O84" s="198"/>
    </row>
    <row r="85" spans="1:15" ht="20.100000000000001" customHeight="1" x14ac:dyDescent="0.3">
      <c r="A85" s="74"/>
      <c r="B85" s="20" t="s">
        <v>43459</v>
      </c>
      <c r="C85" s="261" t="s">
        <v>43456</v>
      </c>
      <c r="D85" s="36" t="s">
        <v>43457</v>
      </c>
      <c r="E85" s="81">
        <v>6.3</v>
      </c>
      <c r="F85" s="13"/>
      <c r="G85" s="13" t="s">
        <v>3740</v>
      </c>
      <c r="H85" s="79">
        <v>2022</v>
      </c>
      <c r="I85" s="79"/>
      <c r="J85" s="73">
        <v>2683895808</v>
      </c>
      <c r="K85" s="90">
        <f>IF(J85/1024 &gt;1,J85/1024," ")</f>
        <v>2620992</v>
      </c>
      <c r="L85" s="90">
        <f>IF(J85/1048576 &gt;1,J85/1048576," ")</f>
        <v>2559.5625</v>
      </c>
      <c r="M85" s="91">
        <f>IF(J85&gt;999999999,J85/1073741824," ")</f>
        <v>2.49957275390625</v>
      </c>
      <c r="N85" s="223" t="s">
        <v>20182</v>
      </c>
      <c r="O85" s="198" t="s">
        <v>43458</v>
      </c>
    </row>
    <row r="86" spans="1:15" ht="20.100000000000001" customHeight="1" x14ac:dyDescent="0.3">
      <c r="A86" s="74"/>
      <c r="B86" s="12" t="s">
        <v>43416</v>
      </c>
      <c r="C86" s="261" t="s">
        <v>43412</v>
      </c>
      <c r="D86" s="36" t="s">
        <v>43413</v>
      </c>
      <c r="E86" s="131">
        <v>6.1</v>
      </c>
      <c r="F86" s="13"/>
      <c r="G86" s="13" t="s">
        <v>3744</v>
      </c>
      <c r="H86" s="133">
        <v>2022</v>
      </c>
      <c r="I86" s="74"/>
      <c r="J86" s="73">
        <v>3532255232</v>
      </c>
      <c r="K86" s="90">
        <f>IF(J86/1024 &gt;1,J86/1024," ")</f>
        <v>3449468</v>
      </c>
      <c r="L86" s="90">
        <f>IF(J86/1048576 &gt;1,J86/1048576," ")</f>
        <v>3368.62109375</v>
      </c>
      <c r="M86" s="91">
        <f>IF(J86&gt;999999999,J86/1073741824," ")</f>
        <v>3.2896690368652344</v>
      </c>
      <c r="N86" s="194" t="s">
        <v>43414</v>
      </c>
      <c r="O86" s="197" t="s">
        <v>43415</v>
      </c>
    </row>
    <row r="87" spans="1:15" ht="20.100000000000001" customHeight="1" x14ac:dyDescent="0.3">
      <c r="A87" s="74"/>
      <c r="B87" s="20" t="s">
        <v>43676</v>
      </c>
      <c r="C87" s="261" t="s">
        <v>43673</v>
      </c>
      <c r="D87" s="36" t="s">
        <v>43674</v>
      </c>
      <c r="E87" s="81">
        <v>7.2</v>
      </c>
      <c r="F87" s="13" t="s">
        <v>704</v>
      </c>
      <c r="G87" s="13" t="s">
        <v>3809</v>
      </c>
      <c r="H87" s="79">
        <v>2022</v>
      </c>
      <c r="I87" s="79"/>
      <c r="J87" s="73">
        <v>3576897536</v>
      </c>
      <c r="K87" s="90">
        <f>IF(J87/1024 &gt;1,J87/1024," ")</f>
        <v>3493064</v>
      </c>
      <c r="L87" s="90">
        <f>IF(J87/1048576 &gt;1,J87/1048576," ")</f>
        <v>3411.1953125</v>
      </c>
      <c r="M87" s="91">
        <f>IF(J87&gt;999999999,J87/1073741824," ")</f>
        <v>3.3312454223632813</v>
      </c>
      <c r="N87" s="223" t="s">
        <v>43675</v>
      </c>
      <c r="O87" s="198"/>
    </row>
    <row r="88" spans="1:15" ht="20.100000000000001" customHeight="1" x14ac:dyDescent="0.3">
      <c r="A88" s="74"/>
      <c r="B88" s="20" t="s">
        <v>43463</v>
      </c>
      <c r="C88" s="261" t="s">
        <v>43460</v>
      </c>
      <c r="D88" s="36" t="s">
        <v>43461</v>
      </c>
      <c r="E88" s="81">
        <v>6.3</v>
      </c>
      <c r="F88" s="13"/>
      <c r="G88" s="13" t="s">
        <v>3744</v>
      </c>
      <c r="H88" s="79">
        <v>2022</v>
      </c>
      <c r="I88" s="79"/>
      <c r="J88" s="73">
        <v>5256630272</v>
      </c>
      <c r="K88" s="90">
        <f>IF(J88/1024 &gt;1,J88/1024," ")</f>
        <v>5133428</v>
      </c>
      <c r="L88" s="90">
        <f>IF(J88/1048576 &gt;1,J88/1048576," ")</f>
        <v>5013.11328125</v>
      </c>
      <c r="M88" s="91">
        <f>IF(J88&gt;999999999,J88/1073741824," ")</f>
        <v>4.8956184387207031</v>
      </c>
      <c r="N88" s="223" t="s">
        <v>25810</v>
      </c>
      <c r="O88" s="198" t="s">
        <v>43462</v>
      </c>
    </row>
    <row r="89" spans="1:15" ht="20.100000000000001" customHeight="1" x14ac:dyDescent="0.3">
      <c r="A89" s="74"/>
      <c r="B89" s="308" t="s">
        <v>43468</v>
      </c>
      <c r="C89" s="261" t="s">
        <v>43464</v>
      </c>
      <c r="D89" s="36" t="s">
        <v>43465</v>
      </c>
      <c r="E89" s="81">
        <v>4.3</v>
      </c>
      <c r="F89" s="13" t="s">
        <v>704</v>
      </c>
      <c r="G89" s="13" t="s">
        <v>3740</v>
      </c>
      <c r="H89" s="79">
        <v>2022</v>
      </c>
      <c r="I89" s="79"/>
      <c r="J89" s="73">
        <v>2564620288</v>
      </c>
      <c r="K89" s="90">
        <f>IF(J89/1024 &gt;1,J89/1024," ")</f>
        <v>2504512</v>
      </c>
      <c r="L89" s="90">
        <f>IF(J89/1048576 &gt;1,J89/1048576," ")</f>
        <v>2445.8125</v>
      </c>
      <c r="M89" s="91">
        <f>IF(J89&gt;999999999,J89/1073741824," ")</f>
        <v>2.38848876953125</v>
      </c>
      <c r="N89" s="223" t="s">
        <v>43466</v>
      </c>
      <c r="O89" s="198" t="s">
        <v>43467</v>
      </c>
    </row>
    <row r="90" spans="1:15" ht="20.100000000000001" customHeight="1" x14ac:dyDescent="0.3">
      <c r="A90" s="74"/>
      <c r="B90" s="20" t="s">
        <v>43867</v>
      </c>
      <c r="C90" s="261" t="s">
        <v>43864</v>
      </c>
      <c r="D90" s="36" t="s">
        <v>43865</v>
      </c>
      <c r="E90" s="81">
        <v>5.9</v>
      </c>
      <c r="F90" s="13"/>
      <c r="G90" s="13" t="s">
        <v>3744</v>
      </c>
      <c r="H90" s="79">
        <v>2022</v>
      </c>
      <c r="I90" s="79"/>
      <c r="J90" s="73">
        <v>3276419072</v>
      </c>
      <c r="K90" s="90">
        <f>IF(J90/1024 &gt;1,J90/1024," ")</f>
        <v>3199628</v>
      </c>
      <c r="L90" s="90">
        <f>IF(J90/1048576 &gt;1,J90/1048576," ")</f>
        <v>3124.63671875</v>
      </c>
      <c r="M90" s="91">
        <f>IF(J90&gt;999999999,J90/1073741824," ")</f>
        <v>3.0514030456542969</v>
      </c>
      <c r="N90" s="223" t="s">
        <v>43866</v>
      </c>
      <c r="O90" s="198"/>
    </row>
    <row r="91" spans="1:15" ht="20.100000000000001" customHeight="1" x14ac:dyDescent="0.3">
      <c r="A91" s="74"/>
      <c r="B91" s="20" t="s">
        <v>43420</v>
      </c>
      <c r="C91" s="263" t="s">
        <v>43417</v>
      </c>
      <c r="D91" s="36" t="s">
        <v>43418</v>
      </c>
      <c r="E91" s="81">
        <v>5.8</v>
      </c>
      <c r="F91" s="13" t="s">
        <v>704</v>
      </c>
      <c r="G91" s="13" t="s">
        <v>4104</v>
      </c>
      <c r="H91" s="79">
        <v>2022</v>
      </c>
      <c r="I91" s="79"/>
      <c r="J91" s="73">
        <v>2116726784</v>
      </c>
      <c r="K91" s="90">
        <f>IF(J91/1024 &gt;1,J91/1024," ")</f>
        <v>2067116</v>
      </c>
      <c r="L91" s="90">
        <f>IF(J91/1048576 &gt;1,J91/1048576," ")</f>
        <v>2018.66796875</v>
      </c>
      <c r="M91" s="91">
        <f>IF(J91&gt;999999999,J91/1073741824," ")</f>
        <v>1.9713554382324219</v>
      </c>
      <c r="N91" s="194" t="s">
        <v>26680</v>
      </c>
      <c r="O91" s="197" t="s">
        <v>43419</v>
      </c>
    </row>
    <row r="92" spans="1:15" ht="20.100000000000001" customHeight="1" x14ac:dyDescent="0.3">
      <c r="A92" s="74"/>
      <c r="B92" s="20" t="s">
        <v>43751</v>
      </c>
      <c r="C92" s="261" t="s">
        <v>43748</v>
      </c>
      <c r="D92" s="36" t="s">
        <v>43749</v>
      </c>
      <c r="E92" s="81">
        <v>5.6</v>
      </c>
      <c r="F92" s="13" t="s">
        <v>704</v>
      </c>
      <c r="G92" s="13" t="s">
        <v>3744</v>
      </c>
      <c r="H92" s="79">
        <v>2022</v>
      </c>
      <c r="I92" s="79"/>
      <c r="J92" s="73">
        <v>3199655936</v>
      </c>
      <c r="K92" s="90">
        <f>IF(J92/1024 &gt;1,J92/1024," ")</f>
        <v>3124664</v>
      </c>
      <c r="L92" s="90">
        <f>IF(J92/1048576 &gt;1,J92/1048576," ")</f>
        <v>3051.4296875</v>
      </c>
      <c r="M92" s="91">
        <f>IF(J92&gt;999999999,J92/1073741824," ")</f>
        <v>2.9799118041992188</v>
      </c>
      <c r="N92" s="223" t="s">
        <v>43750</v>
      </c>
      <c r="O92" s="198"/>
    </row>
    <row r="93" spans="1:15" ht="20.100000000000001" customHeight="1" x14ac:dyDescent="0.3">
      <c r="A93" s="74"/>
      <c r="B93" s="12" t="s">
        <v>43335</v>
      </c>
      <c r="C93" s="177" t="s">
        <v>43331</v>
      </c>
      <c r="D93" s="36" t="s">
        <v>43332</v>
      </c>
      <c r="E93" s="152">
        <v>6</v>
      </c>
      <c r="F93" s="13" t="s">
        <v>704</v>
      </c>
      <c r="G93" s="13" t="s">
        <v>3740</v>
      </c>
      <c r="H93" s="145">
        <v>2023</v>
      </c>
      <c r="I93" s="12"/>
      <c r="J93" s="45">
        <v>2676731904</v>
      </c>
      <c r="K93" s="90">
        <f>IF(J93/1024 &gt;1,J93/1024," ")</f>
        <v>2613996</v>
      </c>
      <c r="L93" s="90">
        <f>IF(J93/1048576 &gt;1,J93/1048576," ")</f>
        <v>2552.73046875</v>
      </c>
      <c r="M93" s="91">
        <f>IF(J93&gt;999999999,J93/1073741824," ")</f>
        <v>2.4929008483886719</v>
      </c>
      <c r="N93" s="194" t="s">
        <v>43333</v>
      </c>
      <c r="O93" s="197" t="s">
        <v>43334</v>
      </c>
    </row>
    <row r="94" spans="1:15" ht="20.100000000000001" customHeight="1" x14ac:dyDescent="0.3">
      <c r="A94" s="74"/>
      <c r="B94" s="20" t="s">
        <v>43473</v>
      </c>
      <c r="C94" s="261" t="s">
        <v>43469</v>
      </c>
      <c r="D94" s="36" t="s">
        <v>43470</v>
      </c>
      <c r="E94" s="81">
        <v>7.2</v>
      </c>
      <c r="F94" s="13" t="s">
        <v>704</v>
      </c>
      <c r="G94" s="13" t="s">
        <v>3756</v>
      </c>
      <c r="H94" s="79">
        <v>2022</v>
      </c>
      <c r="I94" s="79"/>
      <c r="J94" s="73">
        <v>6382034944</v>
      </c>
      <c r="K94" s="90">
        <f>IF(J94/1024 &gt;1,J94/1024," ")</f>
        <v>6232456</v>
      </c>
      <c r="L94" s="90">
        <f>IF(J94/1048576 &gt;1,J94/1048576," ")</f>
        <v>6086.3828125</v>
      </c>
      <c r="M94" s="91">
        <f>IF(J94&gt;999999999,J94/1073741824," ")</f>
        <v>5.9437332153320313</v>
      </c>
      <c r="N94" s="223" t="s">
        <v>43471</v>
      </c>
      <c r="O94" s="198" t="s">
        <v>43472</v>
      </c>
    </row>
    <row r="95" spans="1:15" ht="20.100000000000001" customHeight="1" x14ac:dyDescent="0.3">
      <c r="A95" s="74"/>
      <c r="B95" s="20" t="s">
        <v>43688</v>
      </c>
      <c r="C95" s="261" t="s">
        <v>43685</v>
      </c>
      <c r="D95" s="36" t="s">
        <v>43686</v>
      </c>
      <c r="E95" s="81">
        <v>6.4</v>
      </c>
      <c r="F95" s="13"/>
      <c r="G95" s="13" t="s">
        <v>3744</v>
      </c>
      <c r="H95" s="79">
        <v>2022</v>
      </c>
      <c r="I95" s="79"/>
      <c r="J95" s="73">
        <v>2914787328</v>
      </c>
      <c r="K95" s="90">
        <f>IF(J95/1024 &gt;1,J95/1024," ")</f>
        <v>2846472</v>
      </c>
      <c r="L95" s="90">
        <f>IF(J95/1048576 &gt;1,J95/1048576," ")</f>
        <v>2779.7578125</v>
      </c>
      <c r="M95" s="91">
        <f>IF(J95&gt;999999999,J95/1073741824," ")</f>
        <v>2.7146072387695313</v>
      </c>
      <c r="N95" s="223" t="s">
        <v>43687</v>
      </c>
      <c r="O95" s="198"/>
    </row>
    <row r="96" spans="1:15" ht="20.100000000000001" customHeight="1" x14ac:dyDescent="0.3">
      <c r="A96" s="74"/>
      <c r="B96" s="20" t="s">
        <v>43784</v>
      </c>
      <c r="C96" s="261" t="s">
        <v>43781</v>
      </c>
      <c r="D96" s="36" t="s">
        <v>43782</v>
      </c>
      <c r="E96" s="81">
        <v>6.4</v>
      </c>
      <c r="F96" s="13"/>
      <c r="G96" s="13" t="s">
        <v>3744</v>
      </c>
      <c r="H96" s="79">
        <v>2023</v>
      </c>
      <c r="I96" s="79"/>
      <c r="J96" s="73">
        <v>3331301376</v>
      </c>
      <c r="K96" s="90">
        <f>IF(J96/1024 &gt;1,J96/1024," ")</f>
        <v>3253224</v>
      </c>
      <c r="L96" s="90">
        <f>IF(J96/1048576 &gt;1,J96/1048576," ")</f>
        <v>3176.9765625</v>
      </c>
      <c r="M96" s="91">
        <f>IF(J96&gt;999999999,J96/1073741824," ")</f>
        <v>3.1025161743164063</v>
      </c>
      <c r="N96" s="223" t="s">
        <v>43783</v>
      </c>
      <c r="O96" s="198"/>
    </row>
    <row r="97" spans="1:15" ht="20.100000000000001" customHeight="1" x14ac:dyDescent="0.3">
      <c r="A97" s="74"/>
      <c r="B97" s="20" t="s">
        <v>43426</v>
      </c>
      <c r="C97" s="261" t="s">
        <v>43421</v>
      </c>
      <c r="D97" s="36" t="s">
        <v>43422</v>
      </c>
      <c r="E97" s="131">
        <v>5.3</v>
      </c>
      <c r="F97" s="13" t="s">
        <v>704</v>
      </c>
      <c r="G97" s="13" t="s">
        <v>3740</v>
      </c>
      <c r="H97" s="133">
        <v>2023</v>
      </c>
      <c r="I97" s="74"/>
      <c r="J97" s="73">
        <v>3151613952</v>
      </c>
      <c r="K97" s="90">
        <f>IF(J97/1024 &gt;1,J97/1024," ")</f>
        <v>3077748</v>
      </c>
      <c r="L97" s="90">
        <f>IF(J97/1048576 &gt;1,J97/1048576," ")</f>
        <v>3005.61328125</v>
      </c>
      <c r="M97" s="91">
        <f>IF(J97&gt;999999999,J97/1073741824," ")</f>
        <v>2.9351692199707031</v>
      </c>
      <c r="N97" s="194" t="s">
        <v>43423</v>
      </c>
      <c r="O97" s="197" t="s">
        <v>43424</v>
      </c>
    </row>
    <row r="98" spans="1:15" ht="20.100000000000001" customHeight="1" x14ac:dyDescent="0.3">
      <c r="A98" s="74"/>
      <c r="B98" s="20" t="s">
        <v>43589</v>
      </c>
      <c r="C98" s="261" t="s">
        <v>43585</v>
      </c>
      <c r="D98" s="36" t="s">
        <v>43586</v>
      </c>
      <c r="E98" s="81">
        <v>5.7</v>
      </c>
      <c r="F98" s="13" t="s">
        <v>704</v>
      </c>
      <c r="G98" s="13" t="s">
        <v>3744</v>
      </c>
      <c r="H98" s="79">
        <v>2022</v>
      </c>
      <c r="I98" s="79"/>
      <c r="J98" s="73">
        <v>3037597696</v>
      </c>
      <c r="K98" s="90">
        <f>IF(J98/1024 &gt;1,J98/1024," ")</f>
        <v>2966404</v>
      </c>
      <c r="L98" s="90">
        <f>IF(J98/1048576 &gt;1,J98/1048576," ")</f>
        <v>2896.87890625</v>
      </c>
      <c r="M98" s="91">
        <f>IF(J98&gt;999999999,J98/1073741824," ")</f>
        <v>2.8289833068847656</v>
      </c>
      <c r="N98" s="223" t="s">
        <v>43587</v>
      </c>
      <c r="O98" s="198" t="s">
        <v>43588</v>
      </c>
    </row>
    <row r="99" spans="1:15" ht="20.100000000000001" customHeight="1" x14ac:dyDescent="0.3">
      <c r="A99" s="74"/>
      <c r="B99" s="20" t="s">
        <v>43871</v>
      </c>
      <c r="C99" s="263" t="s">
        <v>43868</v>
      </c>
      <c r="D99" s="36" t="s">
        <v>43869</v>
      </c>
      <c r="E99" s="81">
        <v>5</v>
      </c>
      <c r="F99" s="13" t="s">
        <v>704</v>
      </c>
      <c r="G99" s="13" t="s">
        <v>3744</v>
      </c>
      <c r="H99" s="79">
        <v>2022</v>
      </c>
      <c r="I99" s="79"/>
      <c r="J99" s="73">
        <v>2557616128</v>
      </c>
      <c r="K99" s="90">
        <f>IF(J99/1024 &gt;1,J99/1024," ")</f>
        <v>2497672</v>
      </c>
      <c r="L99" s="90">
        <f>IF(J99/1048576 &gt;1,J99/1048576," ")</f>
        <v>2439.1328125</v>
      </c>
      <c r="M99" s="91">
        <f>IF(J99&gt;999999999,J99/1073741824," ")</f>
        <v>2.3819656372070313</v>
      </c>
      <c r="N99" s="223" t="s">
        <v>43870</v>
      </c>
      <c r="O99" s="198"/>
    </row>
    <row r="100" spans="1:15" ht="20.100000000000001" customHeight="1" x14ac:dyDescent="0.3">
      <c r="A100" s="74"/>
      <c r="B100" s="20" t="s">
        <v>43339</v>
      </c>
      <c r="C100" s="261" t="s">
        <v>43336</v>
      </c>
      <c r="D100" s="36" t="s">
        <v>43337</v>
      </c>
      <c r="E100" s="131">
        <v>5</v>
      </c>
      <c r="F100" s="13"/>
      <c r="G100" s="13" t="s">
        <v>3809</v>
      </c>
      <c r="H100" s="79">
        <v>2022</v>
      </c>
      <c r="I100" s="79"/>
      <c r="J100" s="73">
        <v>2222866432</v>
      </c>
      <c r="K100" s="90">
        <f>IF(J100/1024 &gt;1,J100/1024," ")</f>
        <v>2170768</v>
      </c>
      <c r="L100" s="90">
        <f>IF(J100/1048576 &gt;1,J100/1048576," ")</f>
        <v>2119.890625</v>
      </c>
      <c r="M100" s="91">
        <f>IF(J100&gt;999999999,J100/1073741824," ")</f>
        <v>2.0702056884765625</v>
      </c>
      <c r="N100" s="223" t="s">
        <v>17625</v>
      </c>
      <c r="O100" s="198" t="s">
        <v>43338</v>
      </c>
    </row>
    <row r="101" spans="1:15" ht="20.100000000000001" customHeight="1" x14ac:dyDescent="0.3">
      <c r="A101" s="74"/>
      <c r="B101" s="20" t="s">
        <v>43835</v>
      </c>
      <c r="C101" s="261" t="s">
        <v>43833</v>
      </c>
      <c r="D101" s="36" t="s">
        <v>43834</v>
      </c>
      <c r="E101" s="81">
        <v>6.6</v>
      </c>
      <c r="F101" s="13"/>
      <c r="G101" s="13" t="s">
        <v>3740</v>
      </c>
      <c r="H101" s="79">
        <v>2023</v>
      </c>
      <c r="I101" s="79"/>
      <c r="J101" s="73">
        <v>3411046400</v>
      </c>
      <c r="K101" s="90">
        <f>IF(J101/1024 &gt;1,J101/1024," ")</f>
        <v>3331100</v>
      </c>
      <c r="L101" s="90">
        <f>IF(J101/1048576 &gt;1,J101/1048576," ")</f>
        <v>3253.02734375</v>
      </c>
      <c r="M101" s="91">
        <f>IF(J101&gt;999999999,J101/1073741824," ")</f>
        <v>3.1767845153808594</v>
      </c>
      <c r="N101" s="223" t="s">
        <v>17525</v>
      </c>
      <c r="O101" s="198"/>
    </row>
    <row r="102" spans="1:15" ht="20.100000000000001" customHeight="1" x14ac:dyDescent="0.3">
      <c r="A102" s="74"/>
      <c r="B102" s="20" t="s">
        <v>43875</v>
      </c>
      <c r="C102" s="261" t="s">
        <v>43872</v>
      </c>
      <c r="D102" s="36" t="s">
        <v>43873</v>
      </c>
      <c r="E102" s="81">
        <v>6.2</v>
      </c>
      <c r="F102" s="13"/>
      <c r="G102" s="13" t="s">
        <v>3744</v>
      </c>
      <c r="H102" s="79">
        <v>2023</v>
      </c>
      <c r="I102" s="79"/>
      <c r="J102" s="73">
        <v>4696092672</v>
      </c>
      <c r="K102" s="90">
        <f>IF(J102/1024 &gt;1,J102/1024," ")</f>
        <v>4586028</v>
      </c>
      <c r="L102" s="90">
        <f>IF(J102/1048576 &gt;1,J102/1048576," ")</f>
        <v>4478.54296875</v>
      </c>
      <c r="M102" s="91">
        <f>IF(J102&gt;999999999,J102/1073741824," ")</f>
        <v>4.3735771179199219</v>
      </c>
      <c r="N102" s="223" t="s">
        <v>43874</v>
      </c>
      <c r="O102" s="198"/>
    </row>
    <row r="103" spans="1:15" ht="20.100000000000001" customHeight="1" x14ac:dyDescent="0.3">
      <c r="A103" s="74"/>
      <c r="B103" s="20" t="s">
        <v>43646</v>
      </c>
      <c r="C103" s="261" t="s">
        <v>3520</v>
      </c>
      <c r="D103" s="36" t="s">
        <v>43643</v>
      </c>
      <c r="E103" s="81">
        <v>6.4</v>
      </c>
      <c r="F103" s="13" t="s">
        <v>704</v>
      </c>
      <c r="G103" s="13" t="s">
        <v>3740</v>
      </c>
      <c r="H103" s="79">
        <v>2023</v>
      </c>
      <c r="I103" s="79"/>
      <c r="J103" s="73">
        <v>4617125888</v>
      </c>
      <c r="K103" s="90">
        <f>IF(J103/1024 &gt;1,J103/1024," ")</f>
        <v>4508912</v>
      </c>
      <c r="L103" s="90">
        <f>IF(J103/1048576 &gt;1,J103/1048576," ")</f>
        <v>4403.234375</v>
      </c>
      <c r="M103" s="91">
        <f>IF(J103&gt;999999999,J103/1073741824," ")</f>
        <v>4.3000335693359375</v>
      </c>
      <c r="N103" s="223" t="s">
        <v>43644</v>
      </c>
      <c r="O103" s="198" t="s">
        <v>43645</v>
      </c>
    </row>
    <row r="104" spans="1:15" ht="20.100000000000001" customHeight="1" x14ac:dyDescent="0.3">
      <c r="A104" s="74"/>
      <c r="B104" s="20" t="s">
        <v>43704</v>
      </c>
      <c r="C104" s="261" t="s">
        <v>43701</v>
      </c>
      <c r="D104" s="36" t="s">
        <v>43702</v>
      </c>
      <c r="E104" s="81">
        <v>6.3</v>
      </c>
      <c r="F104" s="13"/>
      <c r="G104" s="13" t="s">
        <v>3740</v>
      </c>
      <c r="H104" s="79">
        <v>2023</v>
      </c>
      <c r="I104" s="79"/>
      <c r="J104" s="73">
        <v>5201604608</v>
      </c>
      <c r="K104" s="90">
        <f>IF(J104/1024 &gt;1,J104/1024," ")</f>
        <v>5079692</v>
      </c>
      <c r="L104" s="90">
        <f>IF(J104/1048576 &gt;1,J104/1048576," ")</f>
        <v>4960.63671875</v>
      </c>
      <c r="M104" s="91">
        <f>IF(J104&gt;999999999,J104/1073741824," ")</f>
        <v>4.8443717956542969</v>
      </c>
      <c r="N104" s="223" t="s">
        <v>43703</v>
      </c>
      <c r="O104" s="198"/>
    </row>
    <row r="105" spans="1:15" ht="20.100000000000001" customHeight="1" x14ac:dyDescent="0.3">
      <c r="A105" s="74"/>
      <c r="B105" s="20" t="s">
        <v>43879</v>
      </c>
      <c r="C105" s="261" t="s">
        <v>43876</v>
      </c>
      <c r="D105" s="36" t="s">
        <v>43877</v>
      </c>
      <c r="E105" s="81">
        <v>5.7</v>
      </c>
      <c r="F105" s="13" t="s">
        <v>704</v>
      </c>
      <c r="G105" s="13" t="s">
        <v>3756</v>
      </c>
      <c r="H105" s="79">
        <v>2021</v>
      </c>
      <c r="I105" s="79"/>
      <c r="J105" s="73">
        <v>2882953216</v>
      </c>
      <c r="K105" s="90">
        <f>IF(J105/1024 &gt;1,J105/1024," ")</f>
        <v>2815384</v>
      </c>
      <c r="L105" s="90">
        <f>IF(J105/1048576 &gt;1,J105/1048576," ")</f>
        <v>2749.3984375</v>
      </c>
      <c r="M105" s="91">
        <f>IF(J105&gt;999999999,J105/1073741824," ")</f>
        <v>2.6849594116210938</v>
      </c>
      <c r="N105" s="223" t="s">
        <v>43878</v>
      </c>
      <c r="O105" s="198"/>
    </row>
    <row r="106" spans="1:15" ht="20.100000000000001" customHeight="1" x14ac:dyDescent="0.3">
      <c r="A106" s="74"/>
      <c r="B106" s="20" t="s">
        <v>43754</v>
      </c>
      <c r="C106" s="261" t="s">
        <v>43752</v>
      </c>
      <c r="D106" s="36" t="s">
        <v>43753</v>
      </c>
      <c r="E106" s="81">
        <v>4.5</v>
      </c>
      <c r="F106" s="13" t="s">
        <v>704</v>
      </c>
      <c r="G106" s="13" t="s">
        <v>3744</v>
      </c>
      <c r="H106" s="79">
        <v>2022</v>
      </c>
      <c r="I106" s="79"/>
      <c r="J106" s="73">
        <v>2501742592</v>
      </c>
      <c r="K106" s="90">
        <f>IF(J106/1024 &gt;1,J106/1024," ")</f>
        <v>2443108</v>
      </c>
      <c r="L106" s="90">
        <f>IF(J106/1048576 &gt;1,J106/1048576," ")</f>
        <v>2385.84765625</v>
      </c>
      <c r="M106" s="91">
        <f>IF(J106&gt;999999999,J106/1073741824," ")</f>
        <v>2.3299293518066406</v>
      </c>
      <c r="N106" s="223" t="s">
        <v>17597</v>
      </c>
      <c r="O106" s="198"/>
    </row>
    <row r="107" spans="1:15" ht="20.100000000000001" customHeight="1" x14ac:dyDescent="0.3">
      <c r="A107" s="74"/>
      <c r="B107" s="20" t="s">
        <v>43343</v>
      </c>
      <c r="C107" s="261" t="s">
        <v>43340</v>
      </c>
      <c r="D107" s="36" t="s">
        <v>43341</v>
      </c>
      <c r="E107" s="81">
        <v>5.7</v>
      </c>
      <c r="F107" s="13"/>
      <c r="G107" s="13" t="s">
        <v>3740</v>
      </c>
      <c r="H107" s="79">
        <v>2022</v>
      </c>
      <c r="I107" s="79"/>
      <c r="J107" s="73">
        <v>1900855296</v>
      </c>
      <c r="K107" s="90">
        <f>IF(J107/1024 &gt;1,J107/1024," ")</f>
        <v>1856304</v>
      </c>
      <c r="L107" s="90">
        <f>IF(J107/1048576 &gt;1,J107/1048576," ")</f>
        <v>1812.796875</v>
      </c>
      <c r="M107" s="91">
        <f>IF(J107&gt;999999999,J107/1073741824," ")</f>
        <v>1.7703094482421875</v>
      </c>
      <c r="N107" s="194" t="s">
        <v>22399</v>
      </c>
      <c r="O107" s="197" t="s">
        <v>43342</v>
      </c>
    </row>
    <row r="108" spans="1:15" ht="20.100000000000001" customHeight="1" x14ac:dyDescent="0.3">
      <c r="A108" s="12"/>
      <c r="B108" s="20" t="s">
        <v>43883</v>
      </c>
      <c r="C108" s="261" t="s">
        <v>43880</v>
      </c>
      <c r="D108" s="36" t="s">
        <v>43881</v>
      </c>
      <c r="E108" s="81">
        <v>5</v>
      </c>
      <c r="F108" s="13" t="s">
        <v>704</v>
      </c>
      <c r="G108" s="13" t="s">
        <v>4349</v>
      </c>
      <c r="H108" s="79">
        <v>2022</v>
      </c>
      <c r="I108" s="79"/>
      <c r="J108" s="73">
        <v>5836324864</v>
      </c>
      <c r="K108" s="90">
        <f>IF(J108/1024 &gt;1,J108/1024," ")</f>
        <v>5699536</v>
      </c>
      <c r="L108" s="90">
        <f>IF(J108/1048576 &gt;1,J108/1048576," ")</f>
        <v>5565.953125</v>
      </c>
      <c r="M108" s="91">
        <f>IF(J108&gt;999999999,J108/1073741824," ")</f>
        <v>5.4355010986328125</v>
      </c>
      <c r="N108" s="223" t="s">
        <v>43882</v>
      </c>
      <c r="O108" s="198"/>
    </row>
    <row r="109" spans="1:15" ht="20.100000000000001" customHeight="1" x14ac:dyDescent="0.3">
      <c r="A109" s="74"/>
      <c r="B109" s="20" t="s">
        <v>43507</v>
      </c>
      <c r="C109" s="261" t="s">
        <v>43504</v>
      </c>
      <c r="D109" s="36" t="s">
        <v>43505</v>
      </c>
      <c r="E109" s="81">
        <v>6</v>
      </c>
      <c r="F109" s="13"/>
      <c r="G109" s="13" t="s">
        <v>4349</v>
      </c>
      <c r="H109" s="79">
        <v>2022</v>
      </c>
      <c r="I109" s="79"/>
      <c r="J109" s="73">
        <v>1649078272</v>
      </c>
      <c r="K109" s="90">
        <f>IF(J109/1024 &gt;1,J109/1024," ")</f>
        <v>1610428</v>
      </c>
      <c r="L109" s="90">
        <f>IF(J109/1048576 &gt;1,J109/1048576," ")</f>
        <v>1572.68359375</v>
      </c>
      <c r="M109" s="91">
        <f>IF(J109&gt;999999999,J109/1073741824," ")</f>
        <v>1.5358238220214844</v>
      </c>
      <c r="N109" s="223" t="s">
        <v>17525</v>
      </c>
      <c r="O109" s="198" t="s">
        <v>43506</v>
      </c>
    </row>
    <row r="110" spans="1:15" ht="20.100000000000001" customHeight="1" x14ac:dyDescent="0.3">
      <c r="A110" s="74"/>
      <c r="B110" s="7" t="s">
        <v>43431</v>
      </c>
      <c r="C110" s="261" t="s">
        <v>43425</v>
      </c>
      <c r="D110" s="36" t="s">
        <v>43427</v>
      </c>
      <c r="E110" s="81">
        <v>5.7</v>
      </c>
      <c r="F110" s="13"/>
      <c r="G110" s="13" t="s">
        <v>43430</v>
      </c>
      <c r="H110" s="9">
        <v>2022</v>
      </c>
      <c r="I110" s="72"/>
      <c r="J110" s="73">
        <v>4212690944</v>
      </c>
      <c r="K110" s="90">
        <f>IF(J110/1024 &gt;1,J110/1024," ")</f>
        <v>4113956</v>
      </c>
      <c r="L110" s="90">
        <f>IF(J110/1048576 &gt;1,J110/1048576," ")</f>
        <v>4017.53515625</v>
      </c>
      <c r="M110" s="91">
        <f>IF(J110&gt;999999999,J110/1073741824," ")</f>
        <v>3.9233741760253906</v>
      </c>
      <c r="N110" s="194" t="s">
        <v>43428</v>
      </c>
      <c r="O110" s="197" t="s">
        <v>43429</v>
      </c>
    </row>
    <row r="111" spans="1:15" ht="20.100000000000001" customHeight="1" x14ac:dyDescent="0.3">
      <c r="A111" s="74"/>
      <c r="B111" s="47" t="s">
        <v>43436</v>
      </c>
      <c r="C111" s="262" t="s">
        <v>43432</v>
      </c>
      <c r="D111" s="36" t="s">
        <v>43433</v>
      </c>
      <c r="E111" s="104">
        <v>5.8</v>
      </c>
      <c r="F111" s="13" t="s">
        <v>704</v>
      </c>
      <c r="G111" s="13" t="s">
        <v>3744</v>
      </c>
      <c r="H111" s="101">
        <v>2022</v>
      </c>
      <c r="I111" s="72"/>
      <c r="J111" s="73">
        <v>3312521216</v>
      </c>
      <c r="K111" s="90">
        <f>IF(J111/1024 &gt;1,J111/1024," ")</f>
        <v>3234884</v>
      </c>
      <c r="L111" s="90">
        <f>IF(J111/1048576 &gt;1,J111/1048576," ")</f>
        <v>3159.06640625</v>
      </c>
      <c r="M111" s="91">
        <f>IF(J111&gt;999999999,J111/1073741824," ")</f>
        <v>3.0850257873535156</v>
      </c>
      <c r="N111" s="222" t="s">
        <v>43434</v>
      </c>
      <c r="O111" s="197" t="s">
        <v>43435</v>
      </c>
    </row>
    <row r="112" spans="1:15" ht="20.100000000000001" customHeight="1" x14ac:dyDescent="0.3">
      <c r="A112" s="74"/>
      <c r="B112" s="20" t="s">
        <v>43839</v>
      </c>
      <c r="C112" s="261" t="s">
        <v>43836</v>
      </c>
      <c r="D112" s="36" t="s">
        <v>43837</v>
      </c>
      <c r="E112" s="81">
        <v>6.4</v>
      </c>
      <c r="F112" s="13"/>
      <c r="G112" s="13" t="s">
        <v>3744</v>
      </c>
      <c r="H112" s="79">
        <v>2022</v>
      </c>
      <c r="I112" s="79"/>
      <c r="J112" s="73">
        <v>3082981376</v>
      </c>
      <c r="K112" s="90">
        <f>IF(J112/1024 &gt;1,J112/1024," ")</f>
        <v>3010724</v>
      </c>
      <c r="L112" s="90">
        <f>IF(J112/1048576 &gt;1,J112/1048576," ")</f>
        <v>2940.16015625</v>
      </c>
      <c r="M112" s="91">
        <f>IF(J112&gt;999999999,J112/1073741824," ")</f>
        <v>2.8712501525878906</v>
      </c>
      <c r="N112" s="223" t="s">
        <v>43838</v>
      </c>
      <c r="O112" s="198"/>
    </row>
    <row r="113" spans="1:15" ht="20.100000000000001" customHeight="1" x14ac:dyDescent="0.3">
      <c r="A113" s="74"/>
      <c r="B113" s="20" t="s">
        <v>43707</v>
      </c>
      <c r="C113" s="261" t="s">
        <v>43705</v>
      </c>
      <c r="D113" s="36" t="s">
        <v>43706</v>
      </c>
      <c r="E113" s="81">
        <v>6.5</v>
      </c>
      <c r="F113" s="13" t="s">
        <v>704</v>
      </c>
      <c r="G113" s="13" t="s">
        <v>3744</v>
      </c>
      <c r="H113" s="79">
        <v>2022</v>
      </c>
      <c r="I113" s="79"/>
      <c r="J113" s="73">
        <v>5274497024</v>
      </c>
      <c r="K113" s="90">
        <f>IF(J113/1024 &gt;1,J113/1024," ")</f>
        <v>5150876</v>
      </c>
      <c r="L113" s="90">
        <f>IF(J113/1048576 &gt;1,J113/1048576," ")</f>
        <v>5030.15234375</v>
      </c>
      <c r="M113" s="91">
        <f>IF(J113&gt;999999999,J113/1073741824," ")</f>
        <v>4.9122581481933594</v>
      </c>
      <c r="N113" s="223" t="s">
        <v>17625</v>
      </c>
      <c r="O113" s="198"/>
    </row>
    <row r="114" spans="1:15" ht="20.100000000000001" customHeight="1" x14ac:dyDescent="0.3">
      <c r="A114" s="74"/>
      <c r="B114" s="20" t="s">
        <v>43530</v>
      </c>
      <c r="C114" s="261" t="s">
        <v>43526</v>
      </c>
      <c r="D114" s="36" t="s">
        <v>43527</v>
      </c>
      <c r="E114" s="81">
        <v>5.9</v>
      </c>
      <c r="F114" s="13" t="s">
        <v>704</v>
      </c>
      <c r="G114" s="13" t="s">
        <v>3744</v>
      </c>
      <c r="H114" s="79">
        <v>2023</v>
      </c>
      <c r="I114" s="79"/>
      <c r="J114" s="73">
        <v>4256780288</v>
      </c>
      <c r="K114" s="90">
        <f>IF(J114/1024 &gt;1,J114/1024," ")</f>
        <v>4157012</v>
      </c>
      <c r="L114" s="90">
        <f>IF(J114/1048576 &gt;1,J114/1048576," ")</f>
        <v>4059.58203125</v>
      </c>
      <c r="M114" s="91">
        <f>IF(J114&gt;999999999,J114/1073741824," ")</f>
        <v>3.9644355773925781</v>
      </c>
      <c r="N114" s="223" t="s">
        <v>43528</v>
      </c>
      <c r="O114" s="198" t="s">
        <v>43529</v>
      </c>
    </row>
    <row r="115" spans="1:15" ht="20.100000000000001" customHeight="1" x14ac:dyDescent="0.3">
      <c r="A115" s="74"/>
      <c r="B115" s="20" t="s">
        <v>43692</v>
      </c>
      <c r="C115" s="261" t="s">
        <v>43689</v>
      </c>
      <c r="D115" s="36" t="s">
        <v>43690</v>
      </c>
      <c r="E115" s="81">
        <v>6.8</v>
      </c>
      <c r="F115" s="13"/>
      <c r="G115" s="13" t="s">
        <v>3756</v>
      </c>
      <c r="H115" s="79">
        <v>2022</v>
      </c>
      <c r="I115" s="79"/>
      <c r="J115" s="73">
        <v>3206397952</v>
      </c>
      <c r="K115" s="90">
        <f>IF(J115/1024 &gt;1,J115/1024," ")</f>
        <v>3131248</v>
      </c>
      <c r="L115" s="90">
        <f>IF(J115/1048576 &gt;1,J115/1048576," ")</f>
        <v>3057.859375</v>
      </c>
      <c r="M115" s="91">
        <f>IF(J115&gt;999999999,J115/1073741824," ")</f>
        <v>2.9861907958984375</v>
      </c>
      <c r="N115" s="223" t="s">
        <v>43691</v>
      </c>
      <c r="O115" s="198"/>
    </row>
    <row r="116" spans="1:15" ht="20.100000000000001" customHeight="1" x14ac:dyDescent="0.3">
      <c r="A116" s="74"/>
      <c r="B116" s="20" t="s">
        <v>43842</v>
      </c>
      <c r="C116" s="261" t="s">
        <v>43840</v>
      </c>
      <c r="D116" s="36" t="s">
        <v>43841</v>
      </c>
      <c r="E116" s="81">
        <v>5.6</v>
      </c>
      <c r="F116" s="13"/>
      <c r="G116" s="13" t="s">
        <v>3740</v>
      </c>
      <c r="H116" s="79">
        <v>2023</v>
      </c>
      <c r="I116" s="79"/>
      <c r="J116" s="73">
        <v>5750669312</v>
      </c>
      <c r="K116" s="90">
        <f>IF(J116/1024 &gt;1,J116/1024," ")</f>
        <v>5615888</v>
      </c>
      <c r="L116" s="90">
        <f>IF(J116/1048576 &gt;1,J116/1048576," ")</f>
        <v>5484.265625</v>
      </c>
      <c r="M116" s="91">
        <f>IF(J116&gt;999999999,J116/1073741824," ")</f>
        <v>5.3557281494140625</v>
      </c>
      <c r="N116" s="223" t="s">
        <v>26516</v>
      </c>
      <c r="O116" s="198"/>
    </row>
    <row r="117" spans="1:15" ht="20.100000000000001" customHeight="1" x14ac:dyDescent="0.3">
      <c r="A117" s="74"/>
      <c r="B117" s="20" t="s">
        <v>43758</v>
      </c>
      <c r="C117" s="261" t="s">
        <v>43755</v>
      </c>
      <c r="D117" s="36" t="s">
        <v>43756</v>
      </c>
      <c r="E117" s="81">
        <v>6.7</v>
      </c>
      <c r="F117" s="13" t="s">
        <v>704</v>
      </c>
      <c r="G117" s="13" t="s">
        <v>3744</v>
      </c>
      <c r="H117" s="79">
        <v>2022</v>
      </c>
      <c r="I117" s="79"/>
      <c r="J117" s="73">
        <v>4760600576</v>
      </c>
      <c r="K117" s="90">
        <f>IF(J117/1024 &gt;1,J117/1024," ")</f>
        <v>4649024</v>
      </c>
      <c r="L117" s="90">
        <f>IF(J117/1048576 &gt;1,J117/1048576," ")</f>
        <v>4540.0625</v>
      </c>
      <c r="M117" s="91">
        <f>IF(J117&gt;999999999,J117/1073741824," ")</f>
        <v>4.43365478515625</v>
      </c>
      <c r="N117" s="223" t="s">
        <v>43757</v>
      </c>
      <c r="O117" s="198"/>
    </row>
    <row r="118" spans="1:15" ht="20.100000000000001" customHeight="1" x14ac:dyDescent="0.3">
      <c r="A118" s="74"/>
      <c r="B118" s="20" t="s">
        <v>43887</v>
      </c>
      <c r="C118" s="261" t="s">
        <v>43884</v>
      </c>
      <c r="D118" s="36" t="s">
        <v>43885</v>
      </c>
      <c r="E118" s="81">
        <v>6.3</v>
      </c>
      <c r="F118" s="13"/>
      <c r="G118" s="13" t="s">
        <v>3740</v>
      </c>
      <c r="H118" s="79">
        <v>2022</v>
      </c>
      <c r="I118" s="79"/>
      <c r="J118" s="73">
        <v>2267418624</v>
      </c>
      <c r="K118" s="90">
        <f>IF(J118/1024 &gt;1,J118/1024," ")</f>
        <v>2214276</v>
      </c>
      <c r="L118" s="90">
        <f>IF(J118/1048576 &gt;1,J118/1048576," ")</f>
        <v>2162.37890625</v>
      </c>
      <c r="M118" s="91">
        <f>IF(J118&gt;999999999,J118/1073741824," ")</f>
        <v>2.1116981506347656</v>
      </c>
      <c r="N118" s="223" t="s">
        <v>43886</v>
      </c>
      <c r="O118" s="198"/>
    </row>
    <row r="119" spans="1:15" ht="20.100000000000001" customHeight="1" x14ac:dyDescent="0.3">
      <c r="A119" s="74"/>
      <c r="B119" s="153" t="s">
        <v>43651</v>
      </c>
      <c r="C119" s="261" t="s">
        <v>43647</v>
      </c>
      <c r="D119" s="36" t="s">
        <v>43648</v>
      </c>
      <c r="E119" s="81">
        <v>6.3</v>
      </c>
      <c r="F119" s="13" t="s">
        <v>704</v>
      </c>
      <c r="G119" s="13" t="s">
        <v>3744</v>
      </c>
      <c r="H119" s="79">
        <v>2023</v>
      </c>
      <c r="I119" s="79"/>
      <c r="J119" s="73">
        <v>2214756352</v>
      </c>
      <c r="K119" s="90">
        <f>IF(J119/1024 &gt;1,J119/1024," ")</f>
        <v>2162848</v>
      </c>
      <c r="L119" s="90">
        <f>IF(J119/1048576 &gt;1,J119/1048576," ")</f>
        <v>2112.15625</v>
      </c>
      <c r="M119" s="91">
        <f>IF(J119&gt;999999999,J119/1073741824," ")</f>
        <v>2.062652587890625</v>
      </c>
      <c r="N119" s="223" t="s">
        <v>43649</v>
      </c>
      <c r="O119" s="198" t="s">
        <v>43650</v>
      </c>
    </row>
    <row r="120" spans="1:15" ht="20.100000000000001" customHeight="1" x14ac:dyDescent="0.3">
      <c r="A120" s="74"/>
      <c r="B120" s="20" t="s">
        <v>43563</v>
      </c>
      <c r="C120" s="261" t="s">
        <v>43560</v>
      </c>
      <c r="D120" s="36" t="s">
        <v>43561</v>
      </c>
      <c r="E120" s="81">
        <v>6.7</v>
      </c>
      <c r="F120" s="13"/>
      <c r="G120" s="13" t="s">
        <v>3744</v>
      </c>
      <c r="H120" s="79">
        <v>2022</v>
      </c>
      <c r="I120" s="79"/>
      <c r="J120" s="73">
        <v>3436023808</v>
      </c>
      <c r="K120" s="90">
        <f>IF(J120/1024 &gt;1,J120/1024," ")</f>
        <v>3355492</v>
      </c>
      <c r="L120" s="90">
        <f>IF(J120/1048576 &gt;1,J120/1048576," ")</f>
        <v>3276.84765625</v>
      </c>
      <c r="M120" s="91">
        <f>IF(J120&gt;999999999,J120/1073741824," ")</f>
        <v>3.2000465393066406</v>
      </c>
      <c r="N120" s="223" t="s">
        <v>17525</v>
      </c>
      <c r="O120" s="198" t="s">
        <v>43562</v>
      </c>
    </row>
    <row r="121" spans="1:15" ht="20.100000000000001" customHeight="1" x14ac:dyDescent="0.3">
      <c r="A121" s="74"/>
      <c r="B121" s="47" t="s">
        <v>43440</v>
      </c>
      <c r="C121" s="262" t="s">
        <v>43437</v>
      </c>
      <c r="D121" s="36" t="s">
        <v>43438</v>
      </c>
      <c r="E121" s="104">
        <v>6.1</v>
      </c>
      <c r="F121" s="13" t="s">
        <v>704</v>
      </c>
      <c r="G121" s="13" t="s">
        <v>3740</v>
      </c>
      <c r="H121" s="101">
        <v>2022</v>
      </c>
      <c r="I121" s="72"/>
      <c r="J121" s="73">
        <v>3901030400</v>
      </c>
      <c r="K121" s="90">
        <f>IF(J121/1024 &gt;1,J121/1024," ")</f>
        <v>3809600</v>
      </c>
      <c r="L121" s="90">
        <f>IF(J121/1048576 &gt;1,J121/1048576," ")</f>
        <v>3720.3125</v>
      </c>
      <c r="M121" s="91">
        <f>IF(J121&gt;999999999,J121/1073741824," ")</f>
        <v>3.63311767578125</v>
      </c>
      <c r="N121" s="222" t="s">
        <v>22334</v>
      </c>
      <c r="O121" s="197" t="s">
        <v>43439</v>
      </c>
    </row>
    <row r="122" spans="1:15" ht="20.100000000000001" customHeight="1" x14ac:dyDescent="0.3">
      <c r="A122" s="74"/>
      <c r="B122" s="20" t="s">
        <v>43801</v>
      </c>
      <c r="C122" s="263" t="s">
        <v>43799</v>
      </c>
      <c r="D122" s="36" t="s">
        <v>43800</v>
      </c>
      <c r="E122" s="81">
        <v>5.8</v>
      </c>
      <c r="F122" s="13" t="s">
        <v>704</v>
      </c>
      <c r="G122" s="13" t="s">
        <v>3744</v>
      </c>
      <c r="H122" s="79">
        <v>2023</v>
      </c>
      <c r="I122" s="79"/>
      <c r="J122" s="73">
        <v>6447452160</v>
      </c>
      <c r="K122" s="90">
        <f>IF(J122/1024 &gt;1,J122/1024," ")</f>
        <v>6296340</v>
      </c>
      <c r="L122" s="90">
        <f>IF(J122/1048576 &gt;1,J122/1048576," ")</f>
        <v>6148.76953125</v>
      </c>
      <c r="M122" s="91">
        <f>IF(J122&gt;999999999,J122/1073741824," ")</f>
        <v>6.0046577453613281</v>
      </c>
      <c r="N122" s="223" t="s">
        <v>20453</v>
      </c>
      <c r="O122" s="198"/>
    </row>
    <row r="123" spans="1:15" ht="20.100000000000001" customHeight="1" x14ac:dyDescent="0.3">
      <c r="A123" s="74"/>
      <c r="B123" s="20" t="s">
        <v>43787</v>
      </c>
      <c r="C123" s="261" t="s">
        <v>43785</v>
      </c>
      <c r="D123" s="36" t="s">
        <v>43786</v>
      </c>
      <c r="E123" s="81">
        <v>6.4</v>
      </c>
      <c r="F123" s="13"/>
      <c r="G123" s="13" t="s">
        <v>3756</v>
      </c>
      <c r="H123" s="79">
        <v>2022</v>
      </c>
      <c r="I123" s="79"/>
      <c r="J123" s="73">
        <v>3865473024</v>
      </c>
      <c r="K123" s="90">
        <f>IF(J123/1024 &gt;1,J123/1024," ")</f>
        <v>3774876</v>
      </c>
      <c r="L123" s="90">
        <f>IF(J123/1048576 &gt;1,J123/1048576," ")</f>
        <v>3686.40234375</v>
      </c>
      <c r="M123" s="91">
        <f>IF(J123&gt;999999999,J123/1073741824," ")</f>
        <v>3.6000022888183594</v>
      </c>
      <c r="N123" s="223" t="s">
        <v>17525</v>
      </c>
      <c r="O123" s="198"/>
    </row>
    <row r="124" spans="1:15" ht="20.100000000000001" customHeight="1" x14ac:dyDescent="0.3">
      <c r="A124" s="74"/>
      <c r="B124" s="20" t="s">
        <v>43762</v>
      </c>
      <c r="C124" s="261" t="s">
        <v>43759</v>
      </c>
      <c r="D124" s="36" t="s">
        <v>43760</v>
      </c>
      <c r="E124" s="81">
        <v>6.2</v>
      </c>
      <c r="F124" s="13"/>
      <c r="G124" s="13" t="s">
        <v>3756</v>
      </c>
      <c r="H124" s="79">
        <v>2022</v>
      </c>
      <c r="I124" s="79"/>
      <c r="J124" s="73">
        <v>2634539008</v>
      </c>
      <c r="K124" s="90">
        <f>IF(J124/1024 &gt;1,J124/1024," ")</f>
        <v>2572792</v>
      </c>
      <c r="L124" s="90">
        <f>IF(J124/1048576 &gt;1,J124/1048576," ")</f>
        <v>2512.4921875</v>
      </c>
      <c r="M124" s="91">
        <f>IF(J124&gt;999999999,J124/1073741824," ")</f>
        <v>2.4536056518554688</v>
      </c>
      <c r="N124" s="223" t="s">
        <v>43761</v>
      </c>
      <c r="O124" s="198"/>
    </row>
    <row r="125" spans="1:15" ht="20.100000000000001" customHeight="1" x14ac:dyDescent="0.3">
      <c r="A125" s="74"/>
      <c r="B125" s="153" t="s">
        <v>43594</v>
      </c>
      <c r="C125" s="261" t="s">
        <v>43590</v>
      </c>
      <c r="D125" s="36" t="s">
        <v>43591</v>
      </c>
      <c r="E125" s="81">
        <v>6.2</v>
      </c>
      <c r="F125" s="13" t="s">
        <v>704</v>
      </c>
      <c r="G125" s="13" t="s">
        <v>3744</v>
      </c>
      <c r="H125" s="79">
        <v>2023</v>
      </c>
      <c r="I125" s="79"/>
      <c r="J125" s="73">
        <v>3669581824</v>
      </c>
      <c r="K125" s="90">
        <f>IF(J125/1024 &gt;1,J125/1024," ")</f>
        <v>3583576</v>
      </c>
      <c r="L125" s="90">
        <f>IF(J125/1048576 &gt;1,J125/1048576," ")</f>
        <v>3499.5859375</v>
      </c>
      <c r="M125" s="91">
        <f>IF(J125&gt;999999999,J125/1073741824," ")</f>
        <v>3.4175643920898438</v>
      </c>
      <c r="N125" s="223" t="s">
        <v>43592</v>
      </c>
      <c r="O125" s="198" t="s">
        <v>43593</v>
      </c>
    </row>
    <row r="126" spans="1:15" ht="20.100000000000001" customHeight="1" x14ac:dyDescent="0.3">
      <c r="A126" s="74"/>
      <c r="B126" s="153" t="s">
        <v>43574</v>
      </c>
      <c r="C126" s="261" t="s">
        <v>43518</v>
      </c>
      <c r="D126" s="36" t="s">
        <v>43519</v>
      </c>
      <c r="E126" s="81">
        <v>5.5</v>
      </c>
      <c r="F126" s="13" t="s">
        <v>704</v>
      </c>
      <c r="G126" s="13" t="s">
        <v>3740</v>
      </c>
      <c r="H126" s="79">
        <v>2023</v>
      </c>
      <c r="I126" s="79"/>
      <c r="J126" s="73">
        <v>4973633536</v>
      </c>
      <c r="K126" s="90">
        <f>IF(J126/1024 &gt;1,J126/1024," ")</f>
        <v>4857064</v>
      </c>
      <c r="L126" s="90">
        <f>IF(J126/1048576 &gt;1,J126/1048576," ")</f>
        <v>4743.2265625</v>
      </c>
      <c r="M126" s="91">
        <f>IF(J126&gt;999999999,J126/1073741824," ")</f>
        <v>4.6320571899414063</v>
      </c>
      <c r="N126" s="223" t="s">
        <v>43520</v>
      </c>
      <c r="O126" s="198" t="s">
        <v>43521</v>
      </c>
    </row>
    <row r="127" spans="1:15" ht="20.100000000000001" customHeight="1" x14ac:dyDescent="0.3">
      <c r="A127" s="74"/>
      <c r="B127" s="20" t="s">
        <v>43568</v>
      </c>
      <c r="C127" s="261" t="s">
        <v>43564</v>
      </c>
      <c r="D127" s="36" t="s">
        <v>43565</v>
      </c>
      <c r="E127" s="81">
        <v>6.1</v>
      </c>
      <c r="F127" s="13" t="s">
        <v>704</v>
      </c>
      <c r="G127" s="13" t="s">
        <v>3740</v>
      </c>
      <c r="H127" s="79">
        <v>2023</v>
      </c>
      <c r="I127" s="79"/>
      <c r="J127" s="73">
        <v>2461806592</v>
      </c>
      <c r="K127" s="90">
        <f>IF(J127/1024 &gt;1,J127/1024," ")</f>
        <v>2404108</v>
      </c>
      <c r="L127" s="90">
        <f>IF(J127/1048576 &gt;1,J127/1048576," ")</f>
        <v>2347.76171875</v>
      </c>
      <c r="M127" s="91">
        <f>IF(J127&gt;999999999,J127/1073741824," ")</f>
        <v>2.2927360534667969</v>
      </c>
      <c r="N127" s="223" t="s">
        <v>43566</v>
      </c>
      <c r="O127" s="198" t="s">
        <v>43567</v>
      </c>
    </row>
    <row r="128" spans="1:15" ht="20.100000000000001" customHeight="1" x14ac:dyDescent="0.3">
      <c r="A128" s="74"/>
      <c r="B128" s="20" t="s">
        <v>43891</v>
      </c>
      <c r="C128" s="261" t="s">
        <v>43888</v>
      </c>
      <c r="D128" s="36" t="s">
        <v>43889</v>
      </c>
      <c r="E128" s="81">
        <v>5.6</v>
      </c>
      <c r="F128" s="13" t="s">
        <v>704</v>
      </c>
      <c r="G128" s="13" t="s">
        <v>3756</v>
      </c>
      <c r="H128" s="79">
        <v>2023</v>
      </c>
      <c r="I128" s="79"/>
      <c r="J128" s="73">
        <v>5110624256</v>
      </c>
      <c r="K128" s="90">
        <f>IF(J128/1024 &gt;1,J128/1024," ")</f>
        <v>4990844</v>
      </c>
      <c r="L128" s="90">
        <f>IF(J128/1048576 &gt;1,J128/1048576," ")</f>
        <v>4873.87109375</v>
      </c>
      <c r="M128" s="91">
        <f>IF(J128&gt;999999999,J128/1073741824," ")</f>
        <v>4.7596397399902344</v>
      </c>
      <c r="N128" s="223" t="s">
        <v>43890</v>
      </c>
      <c r="O128" s="198"/>
    </row>
    <row r="129" spans="1:15" ht="20.100000000000001" customHeight="1" x14ac:dyDescent="0.3">
      <c r="A129" s="74"/>
      <c r="B129" s="12" t="s">
        <v>42898</v>
      </c>
      <c r="C129" s="263" t="s">
        <v>42894</v>
      </c>
      <c r="D129" s="36" t="s">
        <v>42895</v>
      </c>
      <c r="E129" s="81">
        <v>7.3</v>
      </c>
      <c r="F129" s="13"/>
      <c r="G129" s="13" t="s">
        <v>3740</v>
      </c>
      <c r="H129" s="79">
        <v>2022</v>
      </c>
      <c r="I129" s="79"/>
      <c r="J129" s="73">
        <v>5247148032</v>
      </c>
      <c r="K129" s="90">
        <f>IF(J129/1024 &gt;1,J129/1024," ")</f>
        <v>5124168</v>
      </c>
      <c r="L129" s="90">
        <f>IF(J129/1048576 &gt;1,J129/1048576," ")</f>
        <v>5004.0703125</v>
      </c>
      <c r="M129" s="91">
        <f>IF(J129&gt;999999999,J129/1073741824," ")</f>
        <v>4.8867874145507813</v>
      </c>
      <c r="N129" s="223" t="s">
        <v>42896</v>
      </c>
      <c r="O129" s="198" t="s">
        <v>42897</v>
      </c>
    </row>
    <row r="130" spans="1:15" ht="20.100000000000001" customHeight="1" x14ac:dyDescent="0.3">
      <c r="A130" s="74"/>
      <c r="B130" s="20" t="s">
        <v>43733</v>
      </c>
      <c r="C130" s="261" t="s">
        <v>43730</v>
      </c>
      <c r="D130" s="36" t="s">
        <v>43731</v>
      </c>
      <c r="E130" s="81">
        <v>6.4</v>
      </c>
      <c r="F130" s="13" t="s">
        <v>704</v>
      </c>
      <c r="G130" s="13" t="s">
        <v>3744</v>
      </c>
      <c r="H130" s="79">
        <v>2022</v>
      </c>
      <c r="I130" s="79"/>
      <c r="J130" s="73">
        <v>3949473792</v>
      </c>
      <c r="K130" s="90">
        <f>IF(J130/1024 &gt;1,J130/1024," ")</f>
        <v>3856908</v>
      </c>
      <c r="L130" s="90">
        <f>IF(J130/1048576 &gt;1,J130/1048576," ")</f>
        <v>3766.51171875</v>
      </c>
      <c r="M130" s="91">
        <f>IF(J130&gt;999999999,J130/1073741824," ")</f>
        <v>3.6782341003417969</v>
      </c>
      <c r="N130" s="223" t="s">
        <v>43732</v>
      </c>
      <c r="O130" s="198"/>
    </row>
    <row r="131" spans="1:15" ht="20.100000000000001" customHeight="1" x14ac:dyDescent="0.3">
      <c r="A131" s="74"/>
      <c r="B131" s="20" t="s">
        <v>43573</v>
      </c>
      <c r="C131" s="261" t="s">
        <v>43569</v>
      </c>
      <c r="D131" s="36" t="s">
        <v>43570</v>
      </c>
      <c r="E131" s="81">
        <v>6.9</v>
      </c>
      <c r="F131" s="13" t="s">
        <v>704</v>
      </c>
      <c r="G131" s="13" t="s">
        <v>3744</v>
      </c>
      <c r="H131" s="79">
        <v>2022</v>
      </c>
      <c r="I131" s="79"/>
      <c r="J131" s="73">
        <v>5655003136</v>
      </c>
      <c r="K131" s="90">
        <f>IF(J131/1024 &gt;1,J131/1024," ")</f>
        <v>5522464</v>
      </c>
      <c r="L131" s="90">
        <f>IF(J131/1048576 &gt;1,J131/1048576," ")</f>
        <v>5393.03125</v>
      </c>
      <c r="M131" s="91">
        <f>IF(J131&gt;999999999,J131/1073741824," ")</f>
        <v>5.266632080078125</v>
      </c>
      <c r="N131" s="223" t="s">
        <v>43571</v>
      </c>
      <c r="O131" s="198" t="s">
        <v>43572</v>
      </c>
    </row>
    <row r="132" spans="1:15" ht="20.100000000000001" customHeight="1" x14ac:dyDescent="0.3">
      <c r="A132" s="74"/>
      <c r="B132" s="20" t="s">
        <v>43512</v>
      </c>
      <c r="C132" s="261" t="s">
        <v>43508</v>
      </c>
      <c r="D132" s="36" t="s">
        <v>43509</v>
      </c>
      <c r="E132" s="81">
        <v>6.7</v>
      </c>
      <c r="F132" s="13" t="s">
        <v>704</v>
      </c>
      <c r="G132" s="13" t="s">
        <v>3744</v>
      </c>
      <c r="H132" s="79">
        <v>2023</v>
      </c>
      <c r="I132" s="79"/>
      <c r="J132" s="73">
        <v>5930323968</v>
      </c>
      <c r="K132" s="90">
        <f>IF(J132/1024 &gt;1,J132/1024," ")</f>
        <v>5791332</v>
      </c>
      <c r="L132" s="90">
        <f>IF(J132/1048576 &gt;1,J132/1048576," ")</f>
        <v>5655.59765625</v>
      </c>
      <c r="M132" s="91">
        <f>IF(J132&gt;999999999,J132/1073741824," ")</f>
        <v>5.5230445861816406</v>
      </c>
      <c r="N132" s="223" t="s">
        <v>43510</v>
      </c>
      <c r="O132" s="198" t="s">
        <v>43511</v>
      </c>
    </row>
    <row r="133" spans="1:15" ht="20.100000000000001" customHeight="1" x14ac:dyDescent="0.3">
      <c r="A133" s="74"/>
      <c r="B133" s="20" t="s">
        <v>43656</v>
      </c>
      <c r="C133" s="261" t="s">
        <v>43652</v>
      </c>
      <c r="D133" s="36" t="s">
        <v>43653</v>
      </c>
      <c r="E133" s="81">
        <v>5.6</v>
      </c>
      <c r="F133" s="13" t="s">
        <v>704</v>
      </c>
      <c r="G133" s="13" t="s">
        <v>3744</v>
      </c>
      <c r="H133" s="79">
        <v>2021</v>
      </c>
      <c r="I133" s="79"/>
      <c r="J133" s="73">
        <v>2670723072</v>
      </c>
      <c r="K133" s="90">
        <f>IF(J133/1024 &gt;1,J133/1024," ")</f>
        <v>2608128</v>
      </c>
      <c r="L133" s="90">
        <f>IF(J133/1048576 &gt;1,J133/1048576," ")</f>
        <v>2547</v>
      </c>
      <c r="M133" s="91">
        <f>IF(J133&gt;999999999,J133/1073741824," ")</f>
        <v>2.4873046875</v>
      </c>
      <c r="N133" s="223" t="s">
        <v>43654</v>
      </c>
      <c r="O133" s="198" t="s">
        <v>43655</v>
      </c>
    </row>
    <row r="134" spans="1:15" ht="20.100000000000001" customHeight="1" x14ac:dyDescent="0.3">
      <c r="A134" s="74"/>
      <c r="B134" s="20" t="s">
        <v>43894</v>
      </c>
      <c r="C134" s="261" t="s">
        <v>43892</v>
      </c>
      <c r="D134" s="36" t="s">
        <v>43893</v>
      </c>
      <c r="E134" s="81">
        <v>6.2</v>
      </c>
      <c r="F134" s="13" t="s">
        <v>704</v>
      </c>
      <c r="G134" s="13" t="s">
        <v>3740</v>
      </c>
      <c r="H134" s="79">
        <v>2022</v>
      </c>
      <c r="I134" s="79"/>
      <c r="J134" s="73">
        <v>4382359552</v>
      </c>
      <c r="K134" s="90">
        <f>IF(J134/1024 &gt;1,J134/1024," ")</f>
        <v>4279648</v>
      </c>
      <c r="L134" s="90">
        <f>IF(J134/1048576 &gt;1,J134/1048576," ")</f>
        <v>4179.34375</v>
      </c>
      <c r="M134" s="91">
        <f>IF(J134&gt;999999999,J134/1073741824," ")</f>
        <v>4.081390380859375</v>
      </c>
      <c r="N134" s="223" t="s">
        <v>17525</v>
      </c>
      <c r="O134" s="198"/>
    </row>
    <row r="135" spans="1:15" ht="20.100000000000001" customHeight="1" x14ac:dyDescent="0.3">
      <c r="A135" s="74"/>
      <c r="B135" s="20" t="s">
        <v>43766</v>
      </c>
      <c r="C135" s="261" t="s">
        <v>43763</v>
      </c>
      <c r="D135" s="36" t="s">
        <v>43764</v>
      </c>
      <c r="E135" s="81">
        <v>7.4</v>
      </c>
      <c r="F135" s="13"/>
      <c r="G135" s="13" t="s">
        <v>3809</v>
      </c>
      <c r="H135" s="79">
        <v>2022</v>
      </c>
      <c r="I135" s="79"/>
      <c r="J135" s="73">
        <v>4756316160</v>
      </c>
      <c r="K135" s="90">
        <f>IF(J135/1024 &gt;1,J135/1024," ")</f>
        <v>4644840</v>
      </c>
      <c r="L135" s="90">
        <f>IF(J135/1048576 &gt;1,J135/1048576," ")</f>
        <v>4535.9765625</v>
      </c>
      <c r="M135" s="91">
        <f>IF(J135&gt;999999999,J135/1073741824," ")</f>
        <v>4.4296646118164063</v>
      </c>
      <c r="N135" s="223" t="s">
        <v>43765</v>
      </c>
      <c r="O135" s="198"/>
    </row>
    <row r="136" spans="1:15" ht="20.100000000000001" customHeight="1" x14ac:dyDescent="0.3">
      <c r="A136" s="74"/>
      <c r="B136" s="20" t="s">
        <v>43660</v>
      </c>
      <c r="C136" s="261" t="s">
        <v>43657</v>
      </c>
      <c r="D136" s="36" t="s">
        <v>43658</v>
      </c>
      <c r="E136" s="81">
        <v>5.3</v>
      </c>
      <c r="F136" s="13" t="s">
        <v>704</v>
      </c>
      <c r="G136" s="13" t="s">
        <v>3756</v>
      </c>
      <c r="H136" s="79">
        <v>2022</v>
      </c>
      <c r="I136" s="79"/>
      <c r="J136" s="73">
        <v>2428878848</v>
      </c>
      <c r="K136" s="90">
        <f>IF(J136/1024 &gt;1,J136/1024," ")</f>
        <v>2371952</v>
      </c>
      <c r="L136" s="90">
        <f>IF(J136/1048576 &gt;1,J136/1048576," ")</f>
        <v>2316.359375</v>
      </c>
      <c r="M136" s="91">
        <f>IF(J136&gt;999999999,J136/1073741824," ")</f>
        <v>2.2620697021484375</v>
      </c>
      <c r="N136" s="223" t="s">
        <v>17524</v>
      </c>
      <c r="O136" s="198" t="s">
        <v>43659</v>
      </c>
    </row>
    <row r="137" spans="1:15" ht="20.100000000000001" customHeight="1" x14ac:dyDescent="0.3">
      <c r="A137" s="74"/>
      <c r="B137" s="20" t="s">
        <v>43517</v>
      </c>
      <c r="C137" s="261" t="s">
        <v>43513</v>
      </c>
      <c r="D137" s="36" t="s">
        <v>43514</v>
      </c>
      <c r="E137" s="81">
        <v>6.2</v>
      </c>
      <c r="F137" s="13" t="s">
        <v>704</v>
      </c>
      <c r="G137" s="13" t="s">
        <v>3744</v>
      </c>
      <c r="H137" s="79">
        <v>2022</v>
      </c>
      <c r="I137" s="79"/>
      <c r="J137" s="73">
        <v>4820402176</v>
      </c>
      <c r="K137" s="90">
        <f>IF(J137/1024 &gt;1,J137/1024," ")</f>
        <v>4707424</v>
      </c>
      <c r="L137" s="90">
        <f>IF(J137/1048576 &gt;1,J137/1048576," ")</f>
        <v>4597.09375</v>
      </c>
      <c r="M137" s="91">
        <f>IF(J137&gt;999999999,J137/1073741824," ")</f>
        <v>4.489349365234375</v>
      </c>
      <c r="N137" s="223" t="s">
        <v>43515</v>
      </c>
      <c r="O137" s="198" t="s">
        <v>43516</v>
      </c>
    </row>
    <row r="138" spans="1:15" ht="20.100000000000001" customHeight="1" x14ac:dyDescent="0.3">
      <c r="A138" s="74"/>
      <c r="B138" s="20" t="s">
        <v>43740</v>
      </c>
      <c r="C138" s="261" t="s">
        <v>43737</v>
      </c>
      <c r="D138" s="36" t="s">
        <v>43738</v>
      </c>
      <c r="E138" s="81">
        <v>6.7</v>
      </c>
      <c r="F138" s="13" t="s">
        <v>704</v>
      </c>
      <c r="G138" s="13" t="s">
        <v>3744</v>
      </c>
      <c r="H138" s="79">
        <v>2022</v>
      </c>
      <c r="I138" s="79"/>
      <c r="J138" s="73">
        <v>5072052224</v>
      </c>
      <c r="K138" s="90">
        <f>IF(J138/1024 &gt;1,J138/1024," ")</f>
        <v>4953176</v>
      </c>
      <c r="L138" s="90">
        <f>IF(J138/1048576 &gt;1,J138/1048576," ")</f>
        <v>4837.0859375</v>
      </c>
      <c r="M138" s="91">
        <f>IF(J138&gt;999999999,J138/1073741824," ")</f>
        <v>4.7237167358398438</v>
      </c>
      <c r="N138" s="223" t="s">
        <v>43739</v>
      </c>
      <c r="O138" s="198"/>
    </row>
    <row r="139" spans="1:15" ht="20.100000000000001" customHeight="1" x14ac:dyDescent="0.3">
      <c r="A139" s="74"/>
      <c r="B139" s="153" t="s">
        <v>43805</v>
      </c>
      <c r="C139" s="261" t="s">
        <v>43802</v>
      </c>
      <c r="D139" s="36" t="s">
        <v>43803</v>
      </c>
      <c r="E139" s="81">
        <v>5.5</v>
      </c>
      <c r="F139" s="13" t="s">
        <v>704</v>
      </c>
      <c r="G139" s="13" t="s">
        <v>3744</v>
      </c>
      <c r="H139" s="79">
        <v>2023</v>
      </c>
      <c r="I139" s="79"/>
      <c r="J139" s="73">
        <v>4740255744</v>
      </c>
      <c r="K139" s="90">
        <f>IF(J139/1024 &gt;1,J139/1024," ")</f>
        <v>4629156</v>
      </c>
      <c r="L139" s="90">
        <f>IF(J139/1048576 &gt;1,J139/1048576," ")</f>
        <v>4520.66015625</v>
      </c>
      <c r="M139" s="91">
        <f>IF(J139&gt;999999999,J139/1073741824," ")</f>
        <v>4.4147071838378906</v>
      </c>
      <c r="N139" s="223" t="s">
        <v>43804</v>
      </c>
      <c r="O139" s="198"/>
    </row>
    <row r="140" spans="1:15" ht="20.100000000000001" customHeight="1" x14ac:dyDescent="0.3">
      <c r="A140" s="74"/>
      <c r="B140" s="20" t="s">
        <v>43736</v>
      </c>
      <c r="C140" s="261" t="s">
        <v>43734</v>
      </c>
      <c r="D140" s="36" t="s">
        <v>43735</v>
      </c>
      <c r="E140" s="81">
        <v>6.3</v>
      </c>
      <c r="F140" s="13" t="s">
        <v>704</v>
      </c>
      <c r="G140" s="13" t="s">
        <v>3740</v>
      </c>
      <c r="H140" s="79">
        <v>2023</v>
      </c>
      <c r="I140" s="79"/>
      <c r="J140" s="73">
        <v>2722107392</v>
      </c>
      <c r="K140" s="90">
        <f>IF(J140/1024 &gt;1,J140/1024," ")</f>
        <v>2658308</v>
      </c>
      <c r="L140" s="90">
        <f>IF(J140/1048576 &gt;1,J140/1048576," ")</f>
        <v>2596.00390625</v>
      </c>
      <c r="M140" s="91">
        <f>IF(J140&gt;999999999,J140/1073741824," ")</f>
        <v>2.5351600646972656</v>
      </c>
      <c r="N140" s="223" t="s">
        <v>17540</v>
      </c>
      <c r="O140" s="198"/>
    </row>
    <row r="141" spans="1:15" ht="20.100000000000001" customHeight="1" x14ac:dyDescent="0.3">
      <c r="A141" s="74"/>
      <c r="B141" s="20" t="s">
        <v>43808</v>
      </c>
      <c r="C141" s="261" t="s">
        <v>43806</v>
      </c>
      <c r="D141" s="36" t="s">
        <v>43807</v>
      </c>
      <c r="E141" s="81">
        <v>5.2</v>
      </c>
      <c r="F141" s="13"/>
      <c r="G141" s="13" t="s">
        <v>3756</v>
      </c>
      <c r="H141" s="79">
        <v>2022</v>
      </c>
      <c r="I141" s="79"/>
      <c r="J141" s="73">
        <v>3904253952</v>
      </c>
      <c r="K141" s="90">
        <f>IF(J141/1024 &gt;1,J141/1024," ")</f>
        <v>3812748</v>
      </c>
      <c r="L141" s="90">
        <f>IF(J141/1048576 &gt;1,J141/1048576," ")</f>
        <v>3723.38671875</v>
      </c>
      <c r="M141" s="91">
        <f>IF(J141&gt;999999999,J141/1073741824," ")</f>
        <v>3.6361198425292969</v>
      </c>
      <c r="N141" s="223" t="s">
        <v>28158</v>
      </c>
      <c r="O141" s="198"/>
    </row>
    <row r="142" spans="1:15" ht="20.100000000000001" customHeight="1" x14ac:dyDescent="0.3">
      <c r="A142" s="74"/>
      <c r="B142" s="20" t="s">
        <v>43812</v>
      </c>
      <c r="C142" s="261" t="s">
        <v>43809</v>
      </c>
      <c r="D142" s="36" t="s">
        <v>43810</v>
      </c>
      <c r="E142" s="81">
        <v>6.5</v>
      </c>
      <c r="F142" s="13"/>
      <c r="G142" s="13" t="s">
        <v>3744</v>
      </c>
      <c r="H142" s="79">
        <v>2022</v>
      </c>
      <c r="I142" s="79"/>
      <c r="J142" s="73">
        <v>2160201728</v>
      </c>
      <c r="K142" s="90">
        <f>IF(J142/1024 &gt;1,J142/1024," ")</f>
        <v>2109572</v>
      </c>
      <c r="L142" s="90">
        <f>IF(J142/1048576 &gt;1,J142/1048576," ")</f>
        <v>2060.12890625</v>
      </c>
      <c r="M142" s="91">
        <f>IF(J142&gt;999999999,J142/1073741824," ")</f>
        <v>2.0118446350097656</v>
      </c>
      <c r="N142" s="223" t="s">
        <v>43811</v>
      </c>
      <c r="O142" s="198"/>
    </row>
    <row r="143" spans="1:15" ht="20.100000000000001" customHeight="1" x14ac:dyDescent="0.3">
      <c r="A143" s="74"/>
      <c r="B143" s="20" t="s">
        <v>43363</v>
      </c>
      <c r="C143" s="261" t="s">
        <v>43360</v>
      </c>
      <c r="D143" s="36" t="s">
        <v>43361</v>
      </c>
      <c r="E143" s="81">
        <v>4.8</v>
      </c>
      <c r="F143" s="13" t="s">
        <v>704</v>
      </c>
      <c r="G143" s="13" t="s">
        <v>3744</v>
      </c>
      <c r="H143" s="79">
        <v>2021</v>
      </c>
      <c r="I143" s="79"/>
      <c r="J143" s="73">
        <v>3193618432</v>
      </c>
      <c r="K143" s="90">
        <f>IF(J143/1024 &gt;1,J143/1024," ")</f>
        <v>3118768</v>
      </c>
      <c r="L143" s="90">
        <f>IF(J143/1048576 &gt;1,J143/1048576," ")</f>
        <v>3045.671875</v>
      </c>
      <c r="M143" s="91">
        <f>IF(J143&gt;999999999,J143/1073741824," ")</f>
        <v>2.9742889404296875</v>
      </c>
      <c r="N143" s="194" t="s">
        <v>17521</v>
      </c>
      <c r="O143" s="197" t="s">
        <v>43362</v>
      </c>
    </row>
    <row r="144" spans="1:15" ht="20.100000000000001" customHeight="1" x14ac:dyDescent="0.3">
      <c r="A144" s="74"/>
      <c r="B144" s="20" t="s">
        <v>43710</v>
      </c>
      <c r="C144" s="261" t="s">
        <v>43708</v>
      </c>
      <c r="D144" s="36" t="s">
        <v>43709</v>
      </c>
      <c r="E144" s="81">
        <v>5.7</v>
      </c>
      <c r="F144" s="13" t="s">
        <v>704</v>
      </c>
      <c r="G144" s="13" t="s">
        <v>3740</v>
      </c>
      <c r="H144" s="79">
        <v>2023</v>
      </c>
      <c r="I144" s="79"/>
      <c r="J144" s="73">
        <v>3073441792</v>
      </c>
      <c r="K144" s="90">
        <f>IF(J144/1024 &gt;1,J144/1024," ")</f>
        <v>3001408</v>
      </c>
      <c r="L144" s="90">
        <f>IF(J144/1048576 &gt;1,J144/1048576," ")</f>
        <v>2931.0625</v>
      </c>
      <c r="M144" s="91">
        <f>IF(J144&gt;999999999,J144/1073741824," ")</f>
        <v>2.86236572265625</v>
      </c>
      <c r="N144" s="223" t="s">
        <v>18082</v>
      </c>
      <c r="O144" s="198"/>
    </row>
    <row r="145" spans="1:15" ht="20.100000000000001" customHeight="1" x14ac:dyDescent="0.3">
      <c r="A145" s="74"/>
      <c r="B145" s="20" t="s">
        <v>43378</v>
      </c>
      <c r="C145" s="261" t="s">
        <v>43374</v>
      </c>
      <c r="D145" s="36" t="s">
        <v>43375</v>
      </c>
      <c r="E145" s="81">
        <v>6.3</v>
      </c>
      <c r="F145" s="13"/>
      <c r="G145" s="13" t="s">
        <v>3756</v>
      </c>
      <c r="H145" s="79">
        <v>2022</v>
      </c>
      <c r="I145" s="79"/>
      <c r="J145" s="73">
        <v>2481082368</v>
      </c>
      <c r="K145" s="90">
        <f>IF(J145/1024 &gt;1,J145/1024," ")</f>
        <v>2422932</v>
      </c>
      <c r="L145" s="90">
        <f>IF(J145/1048576 &gt;1,J145/1048576," ")</f>
        <v>2366.14453125</v>
      </c>
      <c r="M145" s="91">
        <f>IF(J145&gt;999999999,J145/1073741824," ")</f>
        <v>2.3106880187988281</v>
      </c>
      <c r="N145" s="194" t="s">
        <v>43376</v>
      </c>
      <c r="O145" s="197" t="s">
        <v>43377</v>
      </c>
    </row>
    <row r="146" spans="1:15" ht="20.100000000000001" customHeight="1" x14ac:dyDescent="0.3">
      <c r="A146" s="74"/>
      <c r="B146" s="20" t="s">
        <v>43478</v>
      </c>
      <c r="C146" s="261" t="s">
        <v>43474</v>
      </c>
      <c r="D146" s="36" t="s">
        <v>43475</v>
      </c>
      <c r="E146" s="81">
        <v>5.6</v>
      </c>
      <c r="F146" s="13"/>
      <c r="G146" s="13" t="s">
        <v>3740</v>
      </c>
      <c r="H146" s="79">
        <v>2023</v>
      </c>
      <c r="I146" s="79"/>
      <c r="J146" s="73">
        <v>2482524160</v>
      </c>
      <c r="K146" s="90">
        <f>IF(J146/1024 &gt;1,J146/1024," ")</f>
        <v>2424340</v>
      </c>
      <c r="L146" s="90">
        <f>IF(J146/1048576 &gt;1,J146/1048576," ")</f>
        <v>2367.51953125</v>
      </c>
      <c r="M146" s="91">
        <f>IF(J146&gt;999999999,J146/1073741824," ")</f>
        <v>2.3120307922363281</v>
      </c>
      <c r="N146" s="223" t="s">
        <v>43476</v>
      </c>
      <c r="O146" s="198" t="s">
        <v>43477</v>
      </c>
    </row>
    <row r="147" spans="1:15" ht="20.100000000000001" customHeight="1" x14ac:dyDescent="0.3">
      <c r="A147" s="74"/>
      <c r="B147" s="20" t="s">
        <v>43846</v>
      </c>
      <c r="C147" s="261" t="s">
        <v>43843</v>
      </c>
      <c r="D147" s="36" t="s">
        <v>43844</v>
      </c>
      <c r="E147" s="81">
        <v>4.7</v>
      </c>
      <c r="F147" s="13"/>
      <c r="G147" s="13" t="s">
        <v>3740</v>
      </c>
      <c r="H147" s="79">
        <v>2023</v>
      </c>
      <c r="I147" s="79"/>
      <c r="J147" s="73">
        <v>5859225600</v>
      </c>
      <c r="K147" s="90">
        <f>IF(J147/1024 &gt;1,J147/1024," ")</f>
        <v>5721900</v>
      </c>
      <c r="L147" s="90">
        <f>IF(J147/1048576 &gt;1,J147/1048576," ")</f>
        <v>5587.79296875</v>
      </c>
      <c r="M147" s="91">
        <f>IF(J147&gt;999999999,J147/1073741824," ")</f>
        <v>5.4568290710449219</v>
      </c>
      <c r="N147" s="223" t="s">
        <v>43845</v>
      </c>
      <c r="O147" s="198"/>
    </row>
    <row r="148" spans="1:15" ht="20.100000000000001" customHeight="1" x14ac:dyDescent="0.3">
      <c r="A148" s="74"/>
      <c r="B148" s="322"/>
      <c r="D148" s="322"/>
      <c r="F148" s="321"/>
      <c r="G148" s="321"/>
      <c r="I148" s="322"/>
      <c r="K148" s="322"/>
      <c r="L148" s="322"/>
      <c r="M148" s="322"/>
      <c r="N148" s="322"/>
      <c r="O148" s="322"/>
    </row>
    <row r="149" spans="1:15" ht="20.100000000000001" customHeight="1" x14ac:dyDescent="0.3">
      <c r="A149" s="74"/>
      <c r="B149" s="322"/>
      <c r="D149" s="322"/>
      <c r="F149" s="321"/>
      <c r="G149" s="321"/>
      <c r="I149" s="322"/>
      <c r="K149" s="322"/>
      <c r="L149" s="322"/>
      <c r="M149" s="322"/>
      <c r="N149" s="322"/>
      <c r="O149" s="322"/>
    </row>
    <row r="150" spans="1:15" ht="20.100000000000001" customHeight="1" x14ac:dyDescent="0.3">
      <c r="A150" s="74"/>
      <c r="B150" s="322"/>
      <c r="D150" s="322"/>
      <c r="F150" s="321"/>
      <c r="G150" s="321"/>
      <c r="I150" s="322"/>
      <c r="K150" s="322"/>
      <c r="L150" s="322"/>
      <c r="M150" s="322"/>
      <c r="N150" s="322"/>
      <c r="O150" s="322"/>
    </row>
    <row r="151" spans="1:15" ht="20.100000000000001" customHeight="1" x14ac:dyDescent="0.3">
      <c r="A151" s="74"/>
      <c r="B151" s="322"/>
      <c r="D151" s="322"/>
      <c r="F151" s="321"/>
      <c r="G151" s="321"/>
      <c r="I151" s="322"/>
      <c r="K151" s="322"/>
      <c r="L151" s="322"/>
      <c r="M151" s="322"/>
      <c r="N151" s="322"/>
      <c r="O151" s="322"/>
    </row>
    <row r="152" spans="1:15" ht="20.100000000000001" customHeight="1" x14ac:dyDescent="0.3">
      <c r="A152" s="74"/>
      <c r="B152" s="322"/>
      <c r="D152" s="322"/>
      <c r="F152" s="321"/>
      <c r="G152" s="321"/>
      <c r="I152" s="322"/>
      <c r="K152" s="322"/>
      <c r="L152" s="322"/>
      <c r="M152" s="322"/>
      <c r="N152" s="322"/>
      <c r="O152" s="322"/>
    </row>
    <row r="153" spans="1:15" ht="20.100000000000001" customHeight="1" x14ac:dyDescent="0.3">
      <c r="A153" s="74"/>
      <c r="B153" s="322"/>
      <c r="D153" s="322"/>
      <c r="F153" s="321"/>
      <c r="G153" s="321"/>
      <c r="I153" s="322"/>
      <c r="K153" s="322"/>
      <c r="L153" s="322"/>
      <c r="M153" s="322"/>
      <c r="N153" s="322"/>
      <c r="O153" s="322"/>
    </row>
    <row r="154" spans="1:15" ht="20.100000000000001" customHeight="1" x14ac:dyDescent="0.3">
      <c r="A154" s="74"/>
      <c r="B154" s="322"/>
      <c r="D154" s="322"/>
      <c r="F154" s="321"/>
      <c r="G154" s="321"/>
      <c r="I154" s="322"/>
      <c r="K154" s="322"/>
      <c r="L154" s="322"/>
      <c r="M154" s="322"/>
      <c r="N154" s="322"/>
      <c r="O154" s="322"/>
    </row>
    <row r="155" spans="1:15" ht="20.100000000000001" customHeight="1" x14ac:dyDescent="0.3">
      <c r="A155" s="74"/>
      <c r="B155" s="322"/>
      <c r="D155" s="322"/>
      <c r="F155" s="321"/>
      <c r="G155" s="321"/>
      <c r="I155" s="322"/>
      <c r="K155" s="322"/>
      <c r="L155" s="322"/>
      <c r="M155" s="322"/>
      <c r="N155" s="322"/>
      <c r="O155" s="322"/>
    </row>
    <row r="156" spans="1:15" ht="20.100000000000001" customHeight="1" x14ac:dyDescent="0.3">
      <c r="A156" s="74"/>
      <c r="B156" s="322"/>
      <c r="D156" s="322"/>
      <c r="F156" s="321"/>
      <c r="G156" s="321"/>
      <c r="I156" s="322"/>
      <c r="K156" s="322"/>
      <c r="L156" s="322"/>
      <c r="M156" s="322"/>
      <c r="N156" s="322"/>
      <c r="O156" s="322"/>
    </row>
    <row r="157" spans="1:15" ht="20.100000000000001" customHeight="1" x14ac:dyDescent="0.3">
      <c r="A157" s="74"/>
      <c r="B157" s="322"/>
      <c r="D157" s="322"/>
      <c r="F157" s="321"/>
      <c r="G157" s="321"/>
      <c r="I157" s="322"/>
      <c r="K157" s="322"/>
      <c r="L157" s="322"/>
      <c r="M157" s="322"/>
      <c r="N157" s="322"/>
      <c r="O157" s="322"/>
    </row>
    <row r="158" spans="1:15" ht="20.100000000000001" customHeight="1" x14ac:dyDescent="0.3">
      <c r="A158" s="74"/>
      <c r="B158" s="322"/>
      <c r="D158" s="322"/>
      <c r="F158" s="321"/>
      <c r="G158" s="321"/>
      <c r="I158" s="322"/>
      <c r="K158" s="322"/>
      <c r="L158" s="322"/>
      <c r="M158" s="322"/>
      <c r="N158" s="322"/>
      <c r="O158" s="322"/>
    </row>
    <row r="159" spans="1:15" ht="20.100000000000001" customHeight="1" x14ac:dyDescent="0.3">
      <c r="A159" s="74"/>
      <c r="B159" s="322"/>
      <c r="D159" s="322"/>
      <c r="F159" s="321"/>
      <c r="G159" s="321"/>
      <c r="I159" s="322"/>
      <c r="K159" s="322"/>
      <c r="L159" s="322"/>
      <c r="M159" s="322"/>
      <c r="N159" s="322"/>
      <c r="O159" s="322"/>
    </row>
    <row r="160" spans="1:15" ht="20.100000000000001" customHeight="1" x14ac:dyDescent="0.3">
      <c r="A160" s="74"/>
      <c r="B160" s="322"/>
      <c r="D160" s="322"/>
      <c r="F160" s="321"/>
      <c r="G160" s="321"/>
      <c r="I160" s="322"/>
      <c r="K160" s="322"/>
      <c r="L160" s="322"/>
      <c r="M160" s="322"/>
      <c r="N160" s="322"/>
      <c r="O160" s="322"/>
    </row>
    <row r="161" spans="1:15" ht="20.100000000000001" customHeight="1" x14ac:dyDescent="0.3">
      <c r="A161" s="74"/>
      <c r="B161" s="322"/>
      <c r="D161" s="322"/>
      <c r="F161" s="321"/>
      <c r="G161" s="321"/>
      <c r="I161" s="322"/>
      <c r="K161" s="322"/>
      <c r="L161" s="322"/>
      <c r="M161" s="322"/>
      <c r="N161" s="322"/>
      <c r="O161" s="322"/>
    </row>
    <row r="162" spans="1:15" ht="20.100000000000001" customHeight="1" x14ac:dyDescent="0.3">
      <c r="A162" s="74"/>
      <c r="B162" s="74"/>
      <c r="C162" s="157"/>
      <c r="D162" s="74"/>
      <c r="E162" s="131"/>
      <c r="F162" s="82"/>
      <c r="G162" s="82"/>
      <c r="H162" s="133"/>
      <c r="I162" s="74"/>
      <c r="J162" s="73"/>
    </row>
    <row r="163" spans="1:15" ht="20.100000000000001" customHeight="1" x14ac:dyDescent="0.3">
      <c r="A163" s="74"/>
      <c r="B163" s="74"/>
      <c r="C163" s="157"/>
      <c r="D163" s="74"/>
      <c r="E163" s="131"/>
      <c r="F163" s="82"/>
      <c r="G163" s="82"/>
      <c r="H163" s="133"/>
      <c r="I163" s="74"/>
      <c r="J163" s="73"/>
    </row>
    <row r="164" spans="1:15" ht="20.100000000000001" customHeight="1" x14ac:dyDescent="0.3">
      <c r="A164" s="74"/>
      <c r="B164" s="153"/>
      <c r="C164" s="177"/>
      <c r="D164" s="36"/>
      <c r="E164" s="49"/>
      <c r="F164" s="13"/>
      <c r="G164" s="13"/>
      <c r="H164" s="9"/>
      <c r="I164" s="9"/>
      <c r="J164" s="45"/>
      <c r="K164" s="90"/>
      <c r="L164" s="90"/>
      <c r="M164" s="91"/>
      <c r="N164" s="194"/>
      <c r="O164" s="197"/>
    </row>
    <row r="165" spans="1:15" ht="20.100000000000001" customHeight="1" x14ac:dyDescent="0.3">
      <c r="A165" s="74"/>
      <c r="B165" s="153"/>
      <c r="C165" s="263"/>
      <c r="D165" s="36"/>
      <c r="E165" s="49"/>
      <c r="F165" s="13"/>
      <c r="G165" s="13"/>
      <c r="H165" s="9"/>
      <c r="I165" s="9"/>
      <c r="J165" s="45"/>
      <c r="K165" s="90"/>
      <c r="L165" s="90"/>
      <c r="M165" s="91"/>
      <c r="N165" s="194"/>
      <c r="O165" s="197"/>
    </row>
    <row r="166" spans="1:15" ht="20.100000000000001" customHeight="1" x14ac:dyDescent="0.3">
      <c r="A166" s="74"/>
      <c r="B166" s="153"/>
      <c r="C166" s="261"/>
      <c r="D166" s="36"/>
      <c r="E166" s="81"/>
      <c r="F166" s="13"/>
      <c r="G166" s="13"/>
      <c r="H166" s="79"/>
      <c r="I166" s="79"/>
      <c r="J166" s="73"/>
      <c r="K166" s="90"/>
      <c r="L166" s="90"/>
      <c r="M166" s="91"/>
      <c r="N166" s="223"/>
      <c r="O166" s="198"/>
    </row>
    <row r="167" spans="1:15" ht="20.100000000000001" customHeight="1" x14ac:dyDescent="0.3">
      <c r="A167" s="74"/>
      <c r="B167" s="130"/>
      <c r="C167" s="261"/>
      <c r="D167" s="36"/>
      <c r="E167" s="81"/>
      <c r="F167" s="13"/>
      <c r="G167" s="13"/>
      <c r="H167" s="79"/>
      <c r="I167" s="79"/>
      <c r="J167" s="73"/>
      <c r="K167" s="90"/>
      <c r="L167" s="90"/>
      <c r="M167" s="91"/>
      <c r="N167" s="223"/>
      <c r="O167" s="198"/>
    </row>
    <row r="168" spans="1:15" ht="20.100000000000001" customHeight="1" x14ac:dyDescent="0.3">
      <c r="A168" s="74"/>
      <c r="B168" s="153"/>
      <c r="C168" s="177"/>
      <c r="D168" s="36"/>
      <c r="E168" s="49"/>
      <c r="F168" s="13"/>
      <c r="G168" s="13"/>
      <c r="H168" s="9"/>
      <c r="I168" s="9"/>
      <c r="J168" s="45"/>
      <c r="K168" s="90"/>
      <c r="L168" s="90"/>
      <c r="M168" s="91"/>
      <c r="N168" s="194"/>
      <c r="O168" s="197"/>
    </row>
    <row r="169" spans="1:15" ht="20.100000000000001" customHeight="1" x14ac:dyDescent="0.3">
      <c r="A169" s="74"/>
      <c r="B169" s="74"/>
      <c r="C169" s="157"/>
      <c r="D169" s="74"/>
      <c r="E169" s="131"/>
      <c r="F169" s="82"/>
      <c r="G169" s="82"/>
      <c r="H169" s="133"/>
      <c r="I169" s="74"/>
      <c r="J169" s="73"/>
    </row>
    <row r="170" spans="1:15" ht="20.100000000000001" customHeight="1" x14ac:dyDescent="0.3">
      <c r="A170" s="74"/>
      <c r="B170" s="74"/>
      <c r="C170" s="157"/>
      <c r="D170" s="74"/>
      <c r="E170" s="131"/>
      <c r="F170" s="82"/>
      <c r="G170" s="82"/>
      <c r="H170" s="133"/>
      <c r="I170" s="74"/>
      <c r="J170" s="73"/>
    </row>
    <row r="171" spans="1:15" ht="20.100000000000001" customHeight="1" x14ac:dyDescent="0.3">
      <c r="A171" s="74"/>
      <c r="B171" s="74"/>
      <c r="C171" s="157"/>
      <c r="D171" s="74"/>
      <c r="E171" s="131"/>
      <c r="F171" s="82"/>
      <c r="G171" s="82"/>
      <c r="H171" s="133"/>
      <c r="I171" s="74"/>
      <c r="J171" s="73"/>
    </row>
    <row r="172" spans="1:15" ht="20.100000000000001" customHeight="1" x14ac:dyDescent="0.3">
      <c r="A172" s="74"/>
      <c r="B172" s="314"/>
      <c r="C172" s="177"/>
      <c r="D172" s="36"/>
      <c r="E172" s="49"/>
      <c r="F172" s="13"/>
      <c r="G172" s="13"/>
      <c r="H172" s="9"/>
      <c r="I172" s="9"/>
      <c r="J172" s="45"/>
      <c r="K172" s="90"/>
      <c r="L172" s="90"/>
      <c r="M172" s="91"/>
      <c r="N172" s="194"/>
      <c r="O172" s="197"/>
    </row>
    <row r="173" spans="1:15" ht="20.100000000000001" customHeight="1" x14ac:dyDescent="0.3">
      <c r="A173" s="74"/>
      <c r="B173" s="307"/>
      <c r="C173" s="261"/>
      <c r="D173" s="36"/>
      <c r="E173" s="131"/>
      <c r="F173" s="13"/>
      <c r="G173" s="13"/>
      <c r="H173" s="79"/>
      <c r="I173" s="74"/>
      <c r="J173" s="73"/>
      <c r="K173" s="90"/>
      <c r="L173" s="90"/>
      <c r="M173" s="91"/>
      <c r="N173" s="223"/>
      <c r="O173" s="198"/>
    </row>
    <row r="174" spans="1:15" ht="20.100000000000001" customHeight="1" x14ac:dyDescent="0.3">
      <c r="A174" s="74"/>
      <c r="B174" s="308"/>
      <c r="C174" s="177"/>
      <c r="D174" s="36"/>
      <c r="E174" s="49"/>
      <c r="F174" s="13"/>
      <c r="G174" s="13"/>
      <c r="H174" s="9"/>
      <c r="I174" s="9"/>
      <c r="J174" s="45"/>
      <c r="K174" s="90"/>
      <c r="L174" s="90"/>
      <c r="M174" s="91"/>
      <c r="N174" s="222"/>
      <c r="O174" s="197"/>
    </row>
    <row r="175" spans="1:15" ht="20.100000000000001" customHeight="1" x14ac:dyDescent="0.3">
      <c r="A175" s="74"/>
      <c r="B175" s="308"/>
      <c r="C175" s="261"/>
      <c r="D175" s="36"/>
      <c r="E175" s="131"/>
      <c r="F175" s="13"/>
      <c r="G175" s="13"/>
      <c r="H175" s="79"/>
      <c r="I175" s="79"/>
      <c r="J175" s="73"/>
      <c r="K175" s="90"/>
      <c r="L175" s="90"/>
      <c r="M175" s="91"/>
      <c r="N175" s="223"/>
      <c r="O175" s="198"/>
    </row>
    <row r="176" spans="1:15" ht="20.100000000000001" customHeight="1" x14ac:dyDescent="0.3">
      <c r="A176" s="74"/>
      <c r="B176" s="314"/>
      <c r="C176" s="261"/>
      <c r="D176" s="36"/>
      <c r="E176" s="131"/>
      <c r="F176" s="13"/>
      <c r="G176" s="13"/>
      <c r="H176" s="79"/>
      <c r="I176" s="83"/>
      <c r="J176" s="73"/>
      <c r="K176" s="90"/>
      <c r="L176" s="90"/>
      <c r="M176" s="91"/>
      <c r="N176" s="223"/>
      <c r="O176" s="198"/>
    </row>
    <row r="177" spans="1:15" ht="20.100000000000001" customHeight="1" x14ac:dyDescent="0.3">
      <c r="A177" s="74"/>
      <c r="B177" s="308"/>
      <c r="C177" s="261"/>
      <c r="D177" s="36"/>
      <c r="E177" s="131"/>
      <c r="F177" s="13"/>
      <c r="G177" s="13"/>
      <c r="H177" s="79"/>
      <c r="I177" s="79"/>
      <c r="J177" s="73"/>
      <c r="K177" s="90"/>
      <c r="L177" s="90"/>
      <c r="M177" s="91"/>
      <c r="N177" s="223"/>
      <c r="O177" s="198"/>
    </row>
    <row r="178" spans="1:15" ht="20.100000000000001" customHeight="1" x14ac:dyDescent="0.3">
      <c r="A178" s="74"/>
      <c r="B178" s="307"/>
      <c r="C178" s="263"/>
      <c r="D178" s="36"/>
      <c r="E178" s="81"/>
      <c r="F178" s="13"/>
      <c r="G178" s="13"/>
      <c r="H178" s="79"/>
      <c r="I178" s="74"/>
      <c r="J178" s="73"/>
      <c r="K178" s="90"/>
      <c r="L178" s="90"/>
      <c r="M178" s="91"/>
      <c r="N178" s="194"/>
      <c r="O178" s="197"/>
    </row>
    <row r="179" spans="1:15" ht="20.100000000000001" customHeight="1" x14ac:dyDescent="0.3">
      <c r="A179" s="74"/>
      <c r="B179" s="307"/>
      <c r="C179" s="261"/>
      <c r="D179" s="36"/>
      <c r="E179" s="131"/>
      <c r="F179" s="13"/>
      <c r="G179" s="13"/>
      <c r="H179" s="79"/>
      <c r="I179" s="79"/>
      <c r="J179" s="73"/>
      <c r="K179" s="90"/>
      <c r="L179" s="90"/>
      <c r="M179" s="91"/>
      <c r="N179" s="199"/>
      <c r="O179" s="198"/>
    </row>
    <row r="180" spans="1:15" ht="20.100000000000001" customHeight="1" x14ac:dyDescent="0.3">
      <c r="A180" s="74"/>
      <c r="B180" s="74"/>
      <c r="C180" s="157"/>
      <c r="D180" s="74"/>
      <c r="E180" s="131"/>
      <c r="F180" s="82"/>
      <c r="G180" s="82"/>
      <c r="H180" s="133"/>
      <c r="I180" s="74"/>
      <c r="J180" s="73"/>
    </row>
    <row r="181" spans="1:15" ht="20.100000000000001" customHeight="1" x14ac:dyDescent="0.3">
      <c r="A181" s="74"/>
      <c r="B181" s="74"/>
      <c r="C181" s="157"/>
      <c r="D181" s="74"/>
      <c r="E181" s="131"/>
      <c r="F181" s="82"/>
      <c r="G181" s="82"/>
      <c r="H181" s="133"/>
      <c r="I181" s="74"/>
      <c r="J181" s="73"/>
    </row>
    <row r="182" spans="1:15" ht="20.100000000000001" customHeight="1" x14ac:dyDescent="0.3">
      <c r="A182" s="74"/>
      <c r="B182" s="315"/>
      <c r="C182" s="263"/>
      <c r="D182" s="36"/>
      <c r="E182" s="81"/>
      <c r="F182" s="13"/>
      <c r="G182" s="13"/>
      <c r="H182" s="79"/>
      <c r="I182" s="79"/>
      <c r="J182" s="73"/>
      <c r="K182" s="90"/>
      <c r="L182" s="90"/>
      <c r="M182" s="91"/>
      <c r="N182" s="194"/>
      <c r="O182" s="198"/>
    </row>
    <row r="183" spans="1:15" ht="20.100000000000001" customHeight="1" x14ac:dyDescent="0.3">
      <c r="A183" s="74"/>
      <c r="B183" s="67"/>
      <c r="C183" s="263"/>
      <c r="D183" s="36"/>
      <c r="E183" s="81"/>
      <c r="F183" s="13"/>
      <c r="G183" s="13"/>
      <c r="H183" s="79"/>
      <c r="I183" s="79"/>
      <c r="J183" s="73"/>
      <c r="K183" s="90"/>
      <c r="L183" s="90"/>
      <c r="M183" s="91"/>
      <c r="N183" s="194"/>
      <c r="O183" s="197"/>
    </row>
    <row r="184" spans="1:15" ht="20.100000000000001" customHeight="1" x14ac:dyDescent="0.3">
      <c r="A184" s="74"/>
      <c r="B184" s="234"/>
      <c r="C184" s="261"/>
      <c r="D184" s="36"/>
      <c r="E184" s="81"/>
      <c r="F184" s="13"/>
      <c r="G184" s="13"/>
      <c r="H184" s="79"/>
      <c r="I184" s="79"/>
      <c r="J184" s="73"/>
      <c r="K184" s="90"/>
      <c r="L184" s="90"/>
      <c r="M184" s="91"/>
      <c r="N184" s="223"/>
      <c r="O184" s="198"/>
    </row>
    <row r="185" spans="1:15" ht="20.100000000000001" customHeight="1" x14ac:dyDescent="0.3">
      <c r="A185" s="74"/>
      <c r="B185" s="234"/>
      <c r="C185" s="261"/>
      <c r="D185" s="36"/>
      <c r="E185" s="81"/>
      <c r="F185" s="13"/>
      <c r="G185" s="13"/>
      <c r="H185" s="79"/>
      <c r="I185" s="79"/>
      <c r="J185" s="73"/>
      <c r="K185" s="90"/>
      <c r="L185" s="90"/>
      <c r="M185" s="91"/>
      <c r="N185" s="194"/>
      <c r="O185" s="197"/>
    </row>
    <row r="186" spans="1:15" ht="20.100000000000001" customHeight="1" x14ac:dyDescent="0.3">
      <c r="A186" s="74"/>
      <c r="B186" s="234"/>
      <c r="C186" s="177"/>
      <c r="D186" s="36"/>
      <c r="E186" s="49"/>
      <c r="F186" s="13"/>
      <c r="G186" s="13"/>
      <c r="H186" s="9"/>
      <c r="I186" s="9"/>
      <c r="J186" s="45"/>
      <c r="K186" s="90"/>
      <c r="L186" s="90"/>
      <c r="M186" s="91"/>
      <c r="N186" s="223"/>
      <c r="O186" s="198"/>
    </row>
    <row r="187" spans="1:15" ht="20.100000000000001" customHeight="1" x14ac:dyDescent="0.3">
      <c r="A187" s="74"/>
      <c r="B187" s="74"/>
      <c r="C187" s="157"/>
      <c r="D187" s="74"/>
      <c r="E187" s="131"/>
      <c r="F187" s="82"/>
      <c r="G187" s="82"/>
      <c r="H187" s="133"/>
      <c r="I187" s="74"/>
      <c r="J187" s="73"/>
    </row>
    <row r="188" spans="1:15" ht="20.100000000000001" customHeight="1" x14ac:dyDescent="0.3">
      <c r="A188" s="74"/>
      <c r="B188" s="74"/>
      <c r="C188" s="157"/>
      <c r="D188" s="74"/>
      <c r="E188" s="131"/>
      <c r="F188" s="82"/>
      <c r="G188" s="82"/>
      <c r="H188" s="133"/>
      <c r="I188" s="74"/>
      <c r="J188" s="73"/>
    </row>
    <row r="189" spans="1:15" ht="20.100000000000001" customHeight="1" x14ac:dyDescent="0.3">
      <c r="A189" s="74"/>
      <c r="B189" s="74"/>
      <c r="C189" s="157"/>
      <c r="D189" s="74"/>
      <c r="E189" s="131"/>
      <c r="F189" s="82"/>
      <c r="G189" s="82"/>
      <c r="H189" s="133"/>
      <c r="I189" s="74"/>
      <c r="J189" s="73"/>
    </row>
    <row r="190" spans="1:15" ht="20.100000000000001" customHeight="1" x14ac:dyDescent="0.3">
      <c r="A190" s="74"/>
      <c r="B190" s="74"/>
      <c r="C190" s="157"/>
      <c r="D190" s="74"/>
      <c r="E190" s="131"/>
      <c r="F190" s="82"/>
      <c r="G190" s="82"/>
      <c r="H190" s="133"/>
      <c r="I190" s="74"/>
      <c r="J190" s="73"/>
    </row>
    <row r="191" spans="1:15" ht="20.100000000000001" customHeight="1" x14ac:dyDescent="0.3">
      <c r="A191" s="74"/>
      <c r="B191" s="330"/>
      <c r="C191" s="263"/>
      <c r="D191" s="36"/>
      <c r="E191" s="81"/>
      <c r="F191" s="13"/>
      <c r="G191" s="13"/>
      <c r="H191" s="79"/>
      <c r="I191" s="83"/>
      <c r="J191" s="73"/>
      <c r="K191" s="90"/>
      <c r="L191" s="90"/>
      <c r="M191" s="91"/>
      <c r="N191" s="194"/>
      <c r="O191" s="198"/>
    </row>
    <row r="192" spans="1:15" ht="20.100000000000001" customHeight="1" x14ac:dyDescent="0.3">
      <c r="A192" s="74"/>
      <c r="B192" s="129"/>
      <c r="C192" s="261"/>
      <c r="D192" s="36"/>
      <c r="E192" s="81"/>
      <c r="F192" s="13"/>
      <c r="G192" s="13"/>
      <c r="H192" s="79"/>
      <c r="I192" s="79"/>
      <c r="J192" s="73"/>
      <c r="K192" s="90"/>
      <c r="L192" s="90"/>
      <c r="M192" s="91"/>
      <c r="N192" s="84"/>
      <c r="O192" s="84"/>
    </row>
    <row r="193" spans="1:15" ht="20.100000000000001" customHeight="1" x14ac:dyDescent="0.3">
      <c r="A193" s="74"/>
      <c r="B193" s="316"/>
      <c r="C193" s="261"/>
      <c r="D193" s="36"/>
      <c r="E193" s="81"/>
      <c r="F193" s="13"/>
      <c r="G193" s="13"/>
      <c r="H193" s="79"/>
      <c r="I193" s="79"/>
      <c r="J193" s="73"/>
      <c r="K193" s="90"/>
      <c r="L193" s="90"/>
      <c r="M193" s="91"/>
      <c r="N193" s="223"/>
      <c r="O193" s="198"/>
    </row>
    <row r="194" spans="1:15" ht="20.100000000000001" customHeight="1" x14ac:dyDescent="0.3">
      <c r="A194" s="74"/>
      <c r="B194" s="74"/>
      <c r="C194" s="157"/>
      <c r="D194" s="74"/>
      <c r="E194" s="131"/>
      <c r="F194" s="82"/>
      <c r="G194" s="82"/>
      <c r="H194" s="133"/>
      <c r="I194" s="74"/>
      <c r="J194" s="73"/>
    </row>
    <row r="195" spans="1:15" ht="20.100000000000001" customHeight="1" x14ac:dyDescent="0.3">
      <c r="A195" s="74"/>
      <c r="B195" s="74"/>
      <c r="C195" s="157"/>
      <c r="D195" s="74"/>
      <c r="E195" s="131"/>
      <c r="F195" s="82"/>
      <c r="G195" s="82"/>
      <c r="H195" s="133"/>
      <c r="I195" s="74"/>
      <c r="J195" s="73"/>
    </row>
    <row r="196" spans="1:15" ht="20.100000000000001" customHeight="1" x14ac:dyDescent="0.3">
      <c r="A196" s="74"/>
      <c r="B196" s="74"/>
      <c r="C196" s="157"/>
      <c r="D196" s="74"/>
      <c r="E196" s="131"/>
      <c r="F196" s="82"/>
      <c r="G196" s="82"/>
      <c r="H196" s="133"/>
      <c r="I196" s="74"/>
      <c r="J196" s="73"/>
    </row>
    <row r="197" spans="1:15" ht="20.100000000000001" customHeight="1" x14ac:dyDescent="0.3">
      <c r="A197" s="74"/>
      <c r="B197" s="74"/>
      <c r="C197" s="157"/>
      <c r="D197" s="74"/>
      <c r="E197" s="131"/>
      <c r="F197" s="82"/>
      <c r="G197" s="82"/>
      <c r="H197" s="133"/>
      <c r="I197" s="74"/>
      <c r="J197" s="73"/>
    </row>
    <row r="198" spans="1:15" ht="20.100000000000001" customHeight="1" x14ac:dyDescent="0.3">
      <c r="A198" s="74"/>
      <c r="B198" s="74"/>
      <c r="C198" s="157"/>
      <c r="D198" s="74"/>
      <c r="E198" s="131"/>
      <c r="F198" s="82"/>
      <c r="G198" s="82"/>
      <c r="H198" s="133"/>
      <c r="I198" s="74"/>
      <c r="J198" s="73"/>
    </row>
    <row r="199" spans="1:15" ht="20.100000000000001" customHeight="1" x14ac:dyDescent="0.3">
      <c r="A199" s="74"/>
      <c r="B199" s="74"/>
      <c r="C199" s="157"/>
      <c r="D199" s="74"/>
      <c r="E199" s="131"/>
      <c r="F199" s="82"/>
      <c r="G199" s="82"/>
      <c r="H199" s="133"/>
      <c r="I199" s="74"/>
      <c r="J199" s="73"/>
    </row>
    <row r="200" spans="1:15" ht="20.100000000000001" customHeight="1" x14ac:dyDescent="0.3">
      <c r="A200" s="74"/>
      <c r="B200" s="74"/>
      <c r="C200" s="157"/>
      <c r="D200" s="74"/>
      <c r="E200" s="131"/>
      <c r="F200" s="82"/>
      <c r="G200" s="82"/>
      <c r="H200" s="133"/>
      <c r="I200" s="74"/>
      <c r="J200" s="73"/>
    </row>
    <row r="201" spans="1:15" ht="20.100000000000001" customHeight="1" x14ac:dyDescent="0.3">
      <c r="A201" s="74"/>
      <c r="B201" s="74"/>
      <c r="C201" s="157"/>
      <c r="D201" s="74"/>
      <c r="E201" s="131"/>
      <c r="F201" s="82"/>
      <c r="G201" s="82"/>
      <c r="H201" s="133"/>
      <c r="I201" s="74"/>
      <c r="J201" s="73"/>
    </row>
    <row r="202" spans="1:15" ht="20.100000000000001" customHeight="1" x14ac:dyDescent="0.3">
      <c r="A202" s="74"/>
      <c r="B202" s="74"/>
      <c r="C202" s="157"/>
      <c r="D202" s="74"/>
      <c r="E202" s="131"/>
      <c r="F202" s="82"/>
      <c r="G202" s="82"/>
      <c r="H202" s="133"/>
      <c r="I202" s="74"/>
      <c r="J202" s="73"/>
    </row>
    <row r="203" spans="1:15" ht="20.100000000000001" customHeight="1" x14ac:dyDescent="0.3">
      <c r="A203" s="74"/>
      <c r="B203" s="74"/>
      <c r="C203" s="157"/>
      <c r="D203" s="74"/>
      <c r="E203" s="131"/>
      <c r="F203" s="82"/>
      <c r="G203" s="82"/>
      <c r="H203" s="133"/>
      <c r="I203" s="74"/>
      <c r="J203" s="73"/>
    </row>
    <row r="204" spans="1:15" ht="20.100000000000001" customHeight="1" x14ac:dyDescent="0.3">
      <c r="A204" s="74"/>
      <c r="B204" s="74"/>
      <c r="C204" s="157"/>
      <c r="D204" s="74"/>
      <c r="E204" s="131"/>
      <c r="F204" s="82"/>
      <c r="G204" s="82"/>
      <c r="H204" s="133"/>
      <c r="I204" s="74"/>
      <c r="J204" s="73"/>
    </row>
    <row r="205" spans="1:15" ht="20.100000000000001" customHeight="1" x14ac:dyDescent="0.3">
      <c r="A205" s="74"/>
      <c r="B205" s="74"/>
      <c r="C205" s="157"/>
      <c r="D205" s="74"/>
      <c r="E205" s="131"/>
      <c r="F205" s="82"/>
      <c r="G205" s="82"/>
      <c r="H205" s="133"/>
      <c r="I205" s="74"/>
      <c r="J205" s="73"/>
    </row>
    <row r="206" spans="1:15" ht="20.100000000000001" customHeight="1" x14ac:dyDescent="0.3">
      <c r="A206" s="74"/>
      <c r="B206" s="74"/>
      <c r="C206" s="157"/>
      <c r="D206" s="74"/>
      <c r="E206" s="131"/>
      <c r="F206" s="82"/>
      <c r="G206" s="82"/>
      <c r="H206" s="133"/>
      <c r="I206" s="74"/>
      <c r="J206" s="73"/>
    </row>
    <row r="207" spans="1:15" ht="20.100000000000001" customHeight="1" x14ac:dyDescent="0.3">
      <c r="A207" s="74"/>
      <c r="B207" s="74"/>
      <c r="C207" s="157"/>
      <c r="D207" s="74"/>
      <c r="E207" s="131"/>
      <c r="F207" s="82"/>
      <c r="G207" s="82"/>
      <c r="H207" s="133"/>
      <c r="I207" s="74"/>
      <c r="J207" s="73"/>
    </row>
    <row r="208" spans="1:15" ht="20.100000000000001" customHeight="1" x14ac:dyDescent="0.3">
      <c r="A208" s="74"/>
      <c r="B208" s="74"/>
      <c r="C208" s="157"/>
      <c r="D208" s="74"/>
      <c r="E208" s="131"/>
      <c r="F208" s="82"/>
      <c r="G208" s="82"/>
      <c r="H208" s="133"/>
      <c r="I208" s="74"/>
      <c r="J208" s="73"/>
    </row>
    <row r="209" spans="1:10" ht="20.100000000000001" customHeight="1" x14ac:dyDescent="0.3">
      <c r="A209" s="74"/>
      <c r="B209" s="74"/>
      <c r="C209" s="157"/>
      <c r="D209" s="74"/>
      <c r="E209" s="131"/>
      <c r="F209" s="82"/>
      <c r="G209" s="82"/>
      <c r="H209" s="133"/>
      <c r="I209" s="74"/>
      <c r="J209" s="73"/>
    </row>
    <row r="210" spans="1:10" ht="20.100000000000001" customHeight="1" x14ac:dyDescent="0.3">
      <c r="A210" s="74"/>
      <c r="B210" s="74"/>
      <c r="C210" s="157"/>
      <c r="D210" s="74"/>
      <c r="E210" s="131"/>
      <c r="F210" s="82"/>
      <c r="G210" s="82"/>
      <c r="H210" s="133"/>
      <c r="I210" s="74"/>
      <c r="J210" s="73"/>
    </row>
    <row r="211" spans="1:10" ht="20.100000000000001" customHeight="1" x14ac:dyDescent="0.3">
      <c r="A211" s="74"/>
      <c r="B211" s="74"/>
      <c r="C211" s="157"/>
      <c r="D211" s="74"/>
      <c r="E211" s="131"/>
      <c r="F211" s="82"/>
      <c r="G211" s="82"/>
      <c r="H211" s="133"/>
      <c r="I211" s="74"/>
      <c r="J211" s="73"/>
    </row>
    <row r="212" spans="1:10" ht="20.100000000000001" customHeight="1" x14ac:dyDescent="0.3">
      <c r="A212" s="74"/>
      <c r="B212" s="74"/>
      <c r="C212" s="157"/>
      <c r="D212" s="74"/>
      <c r="E212" s="131"/>
      <c r="F212" s="82"/>
      <c r="G212" s="82"/>
      <c r="H212" s="133"/>
      <c r="I212" s="74"/>
      <c r="J212" s="73"/>
    </row>
    <row r="213" spans="1:10" ht="20.100000000000001" customHeight="1" x14ac:dyDescent="0.3">
      <c r="A213" s="74"/>
      <c r="B213" s="74"/>
      <c r="C213" s="157"/>
      <c r="D213" s="74"/>
      <c r="E213" s="131"/>
      <c r="F213" s="82"/>
      <c r="G213" s="82"/>
      <c r="H213" s="133"/>
      <c r="I213" s="74"/>
      <c r="J213" s="73"/>
    </row>
    <row r="214" spans="1:10" ht="20.100000000000001" customHeight="1" x14ac:dyDescent="0.3">
      <c r="A214" s="74"/>
      <c r="B214" s="74"/>
      <c r="C214" s="157"/>
      <c r="D214" s="74"/>
      <c r="E214" s="131"/>
      <c r="F214" s="82"/>
      <c r="G214" s="82"/>
      <c r="H214" s="133"/>
      <c r="I214" s="74"/>
      <c r="J214" s="73"/>
    </row>
    <row r="215" spans="1:10" ht="20.100000000000001" customHeight="1" x14ac:dyDescent="0.3">
      <c r="A215" s="74"/>
      <c r="B215" s="74"/>
      <c r="C215" s="157"/>
      <c r="D215" s="74"/>
      <c r="E215" s="131"/>
      <c r="F215" s="82"/>
      <c r="G215" s="82"/>
      <c r="H215" s="133"/>
      <c r="I215" s="74"/>
      <c r="J215" s="73"/>
    </row>
    <row r="216" spans="1:10" ht="20.100000000000001" customHeight="1" x14ac:dyDescent="0.3">
      <c r="A216" s="74"/>
      <c r="B216" s="74"/>
      <c r="C216" s="157"/>
      <c r="D216" s="74"/>
      <c r="E216" s="131"/>
      <c r="F216" s="82"/>
      <c r="G216" s="82"/>
      <c r="H216" s="133"/>
      <c r="I216" s="74"/>
      <c r="J216" s="73"/>
    </row>
    <row r="217" spans="1:10" ht="20.100000000000001" customHeight="1" x14ac:dyDescent="0.3">
      <c r="A217" s="74"/>
      <c r="B217" s="74"/>
      <c r="C217" s="157"/>
      <c r="D217" s="74"/>
      <c r="E217" s="131"/>
      <c r="F217" s="82"/>
      <c r="G217" s="82"/>
      <c r="H217" s="133"/>
      <c r="I217" s="74"/>
      <c r="J217" s="73"/>
    </row>
    <row r="218" spans="1:10" ht="20.100000000000001" customHeight="1" x14ac:dyDescent="0.3">
      <c r="A218" s="74"/>
      <c r="B218" s="74"/>
      <c r="C218" s="157"/>
      <c r="D218" s="74"/>
      <c r="E218" s="131"/>
      <c r="F218" s="82"/>
      <c r="G218" s="82"/>
      <c r="H218" s="133"/>
      <c r="I218" s="74"/>
      <c r="J218" s="73"/>
    </row>
    <row r="219" spans="1:10" ht="20.100000000000001" customHeight="1" x14ac:dyDescent="0.3">
      <c r="A219" s="74"/>
      <c r="B219" s="74"/>
      <c r="C219" s="157"/>
      <c r="D219" s="74"/>
      <c r="E219" s="131"/>
      <c r="F219" s="82"/>
      <c r="G219" s="82"/>
      <c r="H219" s="133"/>
      <c r="I219" s="74"/>
      <c r="J219" s="73"/>
    </row>
    <row r="220" spans="1:10" ht="20.100000000000001" customHeight="1" x14ac:dyDescent="0.3">
      <c r="A220" s="74"/>
      <c r="B220" s="74"/>
      <c r="C220" s="157"/>
      <c r="D220" s="74"/>
      <c r="E220" s="131"/>
      <c r="F220" s="82"/>
      <c r="G220" s="82"/>
      <c r="H220" s="133"/>
      <c r="I220" s="74"/>
      <c r="J220" s="73"/>
    </row>
    <row r="221" spans="1:10" ht="20.100000000000001" customHeight="1" x14ac:dyDescent="0.3">
      <c r="A221" s="74"/>
      <c r="B221" s="74"/>
      <c r="C221" s="157"/>
      <c r="D221" s="74"/>
      <c r="E221" s="131"/>
      <c r="F221" s="82"/>
      <c r="G221" s="82"/>
      <c r="H221" s="133"/>
      <c r="I221" s="74"/>
      <c r="J221" s="73"/>
    </row>
    <row r="222" spans="1:10" ht="20.100000000000001" customHeight="1" x14ac:dyDescent="0.3">
      <c r="A222" s="74"/>
      <c r="B222" s="74"/>
      <c r="C222" s="157"/>
      <c r="D222" s="74"/>
      <c r="E222" s="131"/>
      <c r="F222" s="82"/>
      <c r="G222" s="82"/>
      <c r="H222" s="133"/>
      <c r="I222" s="74"/>
      <c r="J222" s="73"/>
    </row>
    <row r="223" spans="1:10" ht="20.100000000000001" customHeight="1" x14ac:dyDescent="0.3">
      <c r="A223" s="74"/>
      <c r="B223" s="74"/>
      <c r="C223" s="157"/>
      <c r="D223" s="74"/>
      <c r="E223" s="131"/>
      <c r="F223" s="82"/>
      <c r="G223" s="82"/>
      <c r="H223" s="133"/>
      <c r="I223" s="74"/>
      <c r="J223" s="73"/>
    </row>
    <row r="224" spans="1:10" ht="20.100000000000001" customHeight="1" x14ac:dyDescent="0.3">
      <c r="A224" s="74"/>
      <c r="B224" s="74"/>
      <c r="C224" s="157"/>
      <c r="D224" s="74"/>
      <c r="E224" s="131"/>
      <c r="F224" s="82"/>
      <c r="G224" s="82"/>
      <c r="H224" s="133"/>
      <c r="I224" s="74"/>
      <c r="J224" s="73"/>
    </row>
    <row r="225" spans="1:10" ht="20.100000000000001" customHeight="1" x14ac:dyDescent="0.3">
      <c r="A225" s="74"/>
      <c r="B225" s="74"/>
      <c r="C225" s="157"/>
      <c r="D225" s="74"/>
      <c r="E225" s="131"/>
      <c r="F225" s="82"/>
      <c r="G225" s="82"/>
      <c r="H225" s="133"/>
      <c r="I225" s="74"/>
      <c r="J225" s="73"/>
    </row>
    <row r="226" spans="1:10" ht="20.100000000000001" customHeight="1" x14ac:dyDescent="0.3">
      <c r="A226" s="74"/>
      <c r="B226" s="74"/>
      <c r="C226" s="157"/>
      <c r="D226" s="74"/>
      <c r="E226" s="131"/>
      <c r="F226" s="82"/>
      <c r="G226" s="82"/>
      <c r="H226" s="133"/>
      <c r="I226" s="74"/>
      <c r="J226" s="73"/>
    </row>
    <row r="227" spans="1:10" ht="20.100000000000001" customHeight="1" x14ac:dyDescent="0.3">
      <c r="A227" s="74"/>
      <c r="B227" s="74"/>
      <c r="C227" s="157"/>
      <c r="D227" s="74"/>
      <c r="E227" s="131"/>
      <c r="F227" s="82"/>
      <c r="G227" s="82"/>
      <c r="H227" s="133"/>
      <c r="I227" s="74"/>
      <c r="J227" s="73"/>
    </row>
    <row r="228" spans="1:10" ht="20.100000000000001" customHeight="1" x14ac:dyDescent="0.3">
      <c r="A228" s="74"/>
      <c r="B228" s="74"/>
      <c r="C228" s="157"/>
      <c r="D228" s="74"/>
      <c r="E228" s="131"/>
      <c r="F228" s="82"/>
      <c r="G228" s="82"/>
      <c r="H228" s="133"/>
      <c r="I228" s="74"/>
      <c r="J228" s="73"/>
    </row>
    <row r="229" spans="1:10" ht="20.100000000000001" customHeight="1" x14ac:dyDescent="0.3">
      <c r="A229" s="74"/>
      <c r="B229" s="74"/>
      <c r="C229" s="157"/>
      <c r="D229" s="74"/>
      <c r="E229" s="131"/>
      <c r="F229" s="82"/>
      <c r="G229" s="82"/>
      <c r="H229" s="133"/>
      <c r="I229" s="74"/>
      <c r="J229" s="73"/>
    </row>
    <row r="230" spans="1:10" ht="20.100000000000001" customHeight="1" x14ac:dyDescent="0.3">
      <c r="A230" s="74"/>
      <c r="B230" s="74"/>
      <c r="C230" s="157"/>
      <c r="D230" s="74"/>
      <c r="E230" s="131"/>
      <c r="F230" s="82"/>
      <c r="G230" s="82"/>
      <c r="H230" s="133"/>
      <c r="I230" s="74"/>
      <c r="J230" s="73"/>
    </row>
    <row r="231" spans="1:10" ht="20.100000000000001" customHeight="1" x14ac:dyDescent="0.3">
      <c r="A231" s="74"/>
      <c r="B231" s="74"/>
      <c r="C231" s="157"/>
      <c r="D231" s="74"/>
      <c r="E231" s="131"/>
      <c r="F231" s="82"/>
      <c r="G231" s="82"/>
      <c r="H231" s="133"/>
      <c r="I231" s="74"/>
      <c r="J231" s="73"/>
    </row>
    <row r="232" spans="1:10" ht="20.100000000000001" customHeight="1" x14ac:dyDescent="0.3">
      <c r="A232" s="74"/>
      <c r="B232" s="74"/>
      <c r="C232" s="157"/>
      <c r="D232" s="74"/>
      <c r="E232" s="131"/>
      <c r="F232" s="82"/>
      <c r="G232" s="82"/>
      <c r="H232" s="133"/>
      <c r="I232" s="74"/>
      <c r="J232" s="73"/>
    </row>
    <row r="233" spans="1:10" ht="20.100000000000001" customHeight="1" x14ac:dyDescent="0.3">
      <c r="A233" s="74"/>
      <c r="B233" s="74"/>
      <c r="C233" s="157"/>
      <c r="D233" s="74"/>
      <c r="E233" s="131"/>
      <c r="F233" s="82"/>
      <c r="G233" s="82"/>
      <c r="H233" s="133"/>
      <c r="I233" s="74"/>
      <c r="J233" s="73"/>
    </row>
    <row r="234" spans="1:10" ht="20.100000000000001" customHeight="1" x14ac:dyDescent="0.3">
      <c r="A234" s="74"/>
      <c r="B234" s="74"/>
      <c r="C234" s="157"/>
      <c r="D234" s="74"/>
      <c r="E234" s="131"/>
      <c r="F234" s="82"/>
      <c r="G234" s="82"/>
      <c r="H234" s="133"/>
      <c r="I234" s="74"/>
      <c r="J234" s="73"/>
    </row>
    <row r="235" spans="1:10" ht="20.100000000000001" customHeight="1" x14ac:dyDescent="0.3">
      <c r="A235" s="74"/>
      <c r="B235" s="74"/>
      <c r="C235" s="157"/>
      <c r="D235" s="74"/>
      <c r="E235" s="131"/>
      <c r="F235" s="82"/>
      <c r="G235" s="82"/>
      <c r="H235" s="133"/>
      <c r="I235" s="74"/>
      <c r="J235" s="73"/>
    </row>
    <row r="236" spans="1:10" ht="20.100000000000001" customHeight="1" x14ac:dyDescent="0.3">
      <c r="A236" s="74"/>
      <c r="B236" s="74"/>
      <c r="C236" s="157"/>
      <c r="D236" s="74"/>
      <c r="E236" s="131"/>
      <c r="F236" s="82"/>
      <c r="G236" s="82"/>
      <c r="H236" s="133"/>
      <c r="I236" s="74"/>
      <c r="J236" s="73"/>
    </row>
    <row r="237" spans="1:10" ht="20.100000000000001" customHeight="1" x14ac:dyDescent="0.3">
      <c r="A237" s="74"/>
      <c r="B237" s="74"/>
      <c r="C237" s="157"/>
      <c r="D237" s="74"/>
      <c r="E237" s="131"/>
      <c r="F237" s="82"/>
      <c r="G237" s="82"/>
      <c r="H237" s="133"/>
      <c r="I237" s="74"/>
      <c r="J237" s="73"/>
    </row>
    <row r="238" spans="1:10" ht="20.100000000000001" customHeight="1" x14ac:dyDescent="0.3">
      <c r="A238" s="74"/>
      <c r="B238" s="74"/>
      <c r="C238" s="157"/>
      <c r="D238" s="74"/>
      <c r="E238" s="131"/>
      <c r="F238" s="82"/>
      <c r="G238" s="82"/>
      <c r="H238" s="133"/>
      <c r="I238" s="74"/>
      <c r="J238" s="73"/>
    </row>
    <row r="239" spans="1:10" ht="20.100000000000001" customHeight="1" x14ac:dyDescent="0.3">
      <c r="A239" s="74"/>
      <c r="B239" s="74"/>
      <c r="C239" s="157"/>
      <c r="D239" s="74"/>
      <c r="E239" s="131"/>
      <c r="F239" s="82"/>
      <c r="G239" s="82"/>
      <c r="H239" s="133"/>
      <c r="I239" s="74"/>
      <c r="J239" s="73"/>
    </row>
    <row r="240" spans="1:10" ht="20.100000000000001" customHeight="1" x14ac:dyDescent="0.3">
      <c r="A240" s="74"/>
      <c r="B240" s="74"/>
      <c r="C240" s="157"/>
      <c r="D240" s="74"/>
      <c r="E240" s="131"/>
      <c r="F240" s="82"/>
      <c r="G240" s="82"/>
      <c r="H240" s="133"/>
      <c r="I240" s="74"/>
      <c r="J240" s="73"/>
    </row>
    <row r="241" spans="1:10" ht="20.100000000000001" customHeight="1" x14ac:dyDescent="0.3">
      <c r="A241" s="74"/>
      <c r="B241" s="74"/>
      <c r="C241" s="157"/>
      <c r="D241" s="74"/>
      <c r="E241" s="131"/>
      <c r="F241" s="82"/>
      <c r="G241" s="82"/>
      <c r="H241" s="133"/>
      <c r="I241" s="74"/>
      <c r="J241" s="73"/>
    </row>
    <row r="242" spans="1:10" ht="20.100000000000001" customHeight="1" x14ac:dyDescent="0.3">
      <c r="A242" s="74"/>
      <c r="B242" s="74"/>
      <c r="C242" s="157"/>
      <c r="D242" s="74"/>
      <c r="E242" s="131"/>
      <c r="F242" s="82"/>
      <c r="G242" s="82"/>
      <c r="H242" s="133"/>
      <c r="I242" s="74"/>
      <c r="J242" s="73"/>
    </row>
    <row r="243" spans="1:10" ht="20.100000000000001" customHeight="1" x14ac:dyDescent="0.3">
      <c r="A243" s="74"/>
      <c r="B243" s="74"/>
      <c r="C243" s="157"/>
      <c r="D243" s="74"/>
      <c r="E243" s="131"/>
      <c r="F243" s="82"/>
      <c r="G243" s="82"/>
      <c r="H243" s="133"/>
      <c r="I243" s="74"/>
      <c r="J243" s="73"/>
    </row>
    <row r="244" spans="1:10" ht="20.100000000000001" customHeight="1" x14ac:dyDescent="0.3">
      <c r="A244" s="74"/>
      <c r="B244" s="74"/>
      <c r="C244" s="157"/>
      <c r="D244" s="74"/>
      <c r="E244" s="131"/>
      <c r="F244" s="82"/>
      <c r="G244" s="82"/>
      <c r="H244" s="133"/>
      <c r="I244" s="74"/>
      <c r="J244" s="73"/>
    </row>
    <row r="245" spans="1:10" ht="20.100000000000001" customHeight="1" x14ac:dyDescent="0.3">
      <c r="A245" s="74"/>
      <c r="B245" s="74"/>
      <c r="C245" s="157"/>
      <c r="D245" s="74"/>
      <c r="E245" s="131"/>
      <c r="F245" s="82"/>
      <c r="G245" s="82"/>
      <c r="H245" s="133"/>
      <c r="I245" s="74"/>
      <c r="J245" s="73"/>
    </row>
    <row r="246" spans="1:10" ht="20.100000000000001" customHeight="1" x14ac:dyDescent="0.3">
      <c r="A246" s="74"/>
      <c r="B246" s="74"/>
      <c r="C246" s="157"/>
      <c r="D246" s="74"/>
      <c r="E246" s="131"/>
      <c r="F246" s="82"/>
      <c r="G246" s="82"/>
      <c r="H246" s="133"/>
      <c r="I246" s="74"/>
      <c r="J246" s="73"/>
    </row>
    <row r="247" spans="1:10" ht="20.100000000000001" customHeight="1" x14ac:dyDescent="0.3">
      <c r="A247" s="74"/>
      <c r="B247" s="74"/>
      <c r="C247" s="157"/>
      <c r="D247" s="74"/>
      <c r="E247" s="131"/>
      <c r="F247" s="82"/>
      <c r="G247" s="82"/>
      <c r="H247" s="133"/>
      <c r="I247" s="74"/>
      <c r="J247" s="73"/>
    </row>
    <row r="248" spans="1:10" ht="20.100000000000001" customHeight="1" x14ac:dyDescent="0.3">
      <c r="A248" s="74"/>
      <c r="B248" s="74"/>
      <c r="C248" s="157"/>
      <c r="D248" s="74"/>
      <c r="E248" s="131"/>
      <c r="F248" s="82"/>
      <c r="G248" s="82"/>
      <c r="H248" s="133"/>
      <c r="I248" s="74"/>
      <c r="J248" s="73"/>
    </row>
    <row r="249" spans="1:10" ht="20.100000000000001" customHeight="1" x14ac:dyDescent="0.3">
      <c r="A249" s="74"/>
      <c r="B249" s="74"/>
      <c r="C249" s="157"/>
      <c r="D249" s="74"/>
      <c r="E249" s="131"/>
      <c r="F249" s="82"/>
      <c r="G249" s="82"/>
      <c r="H249" s="133"/>
      <c r="I249" s="74"/>
      <c r="J249" s="73"/>
    </row>
    <row r="250" spans="1:10" ht="20.100000000000001" customHeight="1" x14ac:dyDescent="0.3">
      <c r="A250" s="74"/>
      <c r="B250" s="74"/>
      <c r="C250" s="157"/>
      <c r="D250" s="74"/>
      <c r="E250" s="131"/>
      <c r="F250" s="82"/>
      <c r="G250" s="82"/>
      <c r="H250" s="133"/>
      <c r="I250" s="74"/>
      <c r="J250" s="73"/>
    </row>
    <row r="251" spans="1:10" ht="20.100000000000001" customHeight="1" x14ac:dyDescent="0.3">
      <c r="A251" s="74"/>
      <c r="B251" s="74"/>
      <c r="C251" s="157"/>
      <c r="D251" s="74"/>
      <c r="E251" s="131"/>
      <c r="F251" s="82"/>
      <c r="G251" s="82"/>
      <c r="H251" s="133"/>
      <c r="I251" s="74"/>
      <c r="J251" s="73"/>
    </row>
    <row r="252" spans="1:10" ht="20.100000000000001" customHeight="1" x14ac:dyDescent="0.3">
      <c r="A252" s="74"/>
      <c r="B252" s="74"/>
      <c r="C252" s="157"/>
      <c r="D252" s="74"/>
      <c r="E252" s="131"/>
      <c r="F252" s="82"/>
      <c r="G252" s="82"/>
      <c r="H252" s="133"/>
      <c r="I252" s="74"/>
      <c r="J252" s="73"/>
    </row>
    <row r="253" spans="1:10" ht="20.100000000000001" customHeight="1" x14ac:dyDescent="0.3">
      <c r="A253" s="74"/>
      <c r="B253" s="74"/>
      <c r="C253" s="157"/>
      <c r="D253" s="74"/>
      <c r="E253" s="131"/>
      <c r="F253" s="82"/>
      <c r="G253" s="82"/>
      <c r="H253" s="133"/>
      <c r="I253" s="74"/>
      <c r="J253" s="73"/>
    </row>
    <row r="254" spans="1:10" ht="20.100000000000001" customHeight="1" x14ac:dyDescent="0.3">
      <c r="A254" s="74"/>
      <c r="B254" s="74"/>
      <c r="C254" s="157"/>
      <c r="D254" s="74"/>
      <c r="E254" s="131"/>
      <c r="F254" s="82"/>
      <c r="G254" s="82"/>
      <c r="H254" s="133"/>
      <c r="I254" s="74"/>
      <c r="J254" s="73"/>
    </row>
    <row r="255" spans="1:10" ht="20.100000000000001" customHeight="1" x14ac:dyDescent="0.3">
      <c r="A255" s="74"/>
      <c r="B255" s="74"/>
      <c r="C255" s="157"/>
      <c r="D255" s="74"/>
      <c r="E255" s="131"/>
      <c r="F255" s="82"/>
      <c r="G255" s="82"/>
      <c r="H255" s="133"/>
      <c r="I255" s="74"/>
      <c r="J255" s="73"/>
    </row>
    <row r="256" spans="1:10" ht="20.100000000000001" customHeight="1" x14ac:dyDescent="0.3">
      <c r="A256" s="74"/>
      <c r="B256" s="74"/>
      <c r="C256" s="157"/>
      <c r="D256" s="74"/>
      <c r="E256" s="131"/>
      <c r="F256" s="82"/>
      <c r="G256" s="82"/>
      <c r="H256" s="133"/>
      <c r="I256" s="74"/>
      <c r="J256" s="73"/>
    </row>
    <row r="257" spans="1:10" ht="20.100000000000001" customHeight="1" x14ac:dyDescent="0.3">
      <c r="A257" s="74"/>
      <c r="B257" s="74"/>
      <c r="C257" s="157"/>
      <c r="D257" s="74"/>
      <c r="E257" s="131"/>
      <c r="F257" s="82"/>
      <c r="G257" s="82"/>
      <c r="H257" s="133"/>
      <c r="I257" s="74"/>
      <c r="J257" s="73"/>
    </row>
    <row r="258" spans="1:10" ht="20.100000000000001" customHeight="1" x14ac:dyDescent="0.3">
      <c r="A258" s="74"/>
      <c r="B258" s="74"/>
      <c r="C258" s="157"/>
      <c r="D258" s="74"/>
      <c r="E258" s="131"/>
      <c r="F258" s="82"/>
      <c r="G258" s="82"/>
      <c r="H258" s="133"/>
      <c r="I258" s="74"/>
      <c r="J258" s="73"/>
    </row>
    <row r="259" spans="1:10" ht="20.100000000000001" customHeight="1" x14ac:dyDescent="0.3">
      <c r="A259" s="74"/>
      <c r="B259" s="74"/>
      <c r="C259" s="157"/>
      <c r="D259" s="74"/>
      <c r="E259" s="131"/>
      <c r="F259" s="82"/>
      <c r="G259" s="82"/>
      <c r="H259" s="133"/>
      <c r="I259" s="74"/>
      <c r="J259" s="73"/>
    </row>
    <row r="260" spans="1:10" ht="20.100000000000001" customHeight="1" x14ac:dyDescent="0.3">
      <c r="A260" s="74"/>
      <c r="B260" s="74"/>
      <c r="C260" s="157"/>
      <c r="D260" s="74"/>
      <c r="E260" s="131"/>
      <c r="F260" s="82"/>
      <c r="G260" s="82"/>
      <c r="H260" s="133"/>
      <c r="I260" s="74"/>
      <c r="J260" s="73"/>
    </row>
    <row r="261" spans="1:10" ht="20.100000000000001" customHeight="1" x14ac:dyDescent="0.3">
      <c r="A261" s="74"/>
      <c r="B261" s="74"/>
      <c r="C261" s="157"/>
      <c r="D261" s="74"/>
      <c r="E261" s="131"/>
      <c r="F261" s="82"/>
      <c r="G261" s="82"/>
      <c r="H261" s="133"/>
      <c r="I261" s="74"/>
      <c r="J261" s="73"/>
    </row>
    <row r="262" spans="1:10" ht="20.100000000000001" customHeight="1" x14ac:dyDescent="0.3">
      <c r="A262" s="74"/>
      <c r="B262" s="74"/>
      <c r="C262" s="157"/>
      <c r="D262" s="74"/>
      <c r="E262" s="131"/>
      <c r="F262" s="82"/>
      <c r="G262" s="82"/>
      <c r="H262" s="133"/>
      <c r="I262" s="74"/>
      <c r="J262" s="73"/>
    </row>
    <row r="263" spans="1:10" ht="20.100000000000001" customHeight="1" x14ac:dyDescent="0.3">
      <c r="A263" s="74"/>
      <c r="B263" s="74"/>
      <c r="C263" s="157"/>
      <c r="D263" s="74"/>
      <c r="E263" s="131"/>
      <c r="F263" s="82"/>
      <c r="G263" s="82"/>
      <c r="H263" s="133"/>
      <c r="I263" s="74"/>
      <c r="J263" s="73"/>
    </row>
    <row r="264" spans="1:10" ht="20.100000000000001" customHeight="1" x14ac:dyDescent="0.3">
      <c r="A264" s="74"/>
      <c r="B264" s="74"/>
      <c r="C264" s="157"/>
      <c r="D264" s="74"/>
      <c r="E264" s="131"/>
      <c r="F264" s="82"/>
      <c r="G264" s="82"/>
      <c r="H264" s="133"/>
      <c r="I264" s="74"/>
      <c r="J264" s="73"/>
    </row>
    <row r="265" spans="1:10" ht="20.100000000000001" customHeight="1" x14ac:dyDescent="0.3">
      <c r="A265" s="74"/>
      <c r="B265" s="74"/>
      <c r="C265" s="157"/>
      <c r="D265" s="74"/>
      <c r="E265" s="131"/>
      <c r="F265" s="82"/>
      <c r="G265" s="82"/>
      <c r="H265" s="133"/>
      <c r="I265" s="74"/>
      <c r="J265" s="73"/>
    </row>
    <row r="266" spans="1:10" ht="20.100000000000001" customHeight="1" x14ac:dyDescent="0.3">
      <c r="A266" s="74"/>
      <c r="B266" s="74"/>
      <c r="C266" s="157"/>
      <c r="D266" s="74"/>
      <c r="E266" s="131"/>
      <c r="F266" s="82"/>
      <c r="G266" s="82"/>
      <c r="H266" s="133"/>
      <c r="I266" s="74"/>
      <c r="J266" s="73"/>
    </row>
    <row r="267" spans="1:10" ht="20.100000000000001" customHeight="1" x14ac:dyDescent="0.3">
      <c r="A267" s="74"/>
      <c r="B267" s="74"/>
      <c r="C267" s="157"/>
      <c r="D267" s="74"/>
      <c r="E267" s="131"/>
      <c r="F267" s="82"/>
      <c r="G267" s="82"/>
      <c r="H267" s="133"/>
      <c r="I267" s="74"/>
      <c r="J267" s="73"/>
    </row>
    <row r="268" spans="1:10" ht="20.100000000000001" customHeight="1" x14ac:dyDescent="0.3">
      <c r="A268" s="74"/>
      <c r="B268" s="74"/>
      <c r="C268" s="157"/>
      <c r="D268" s="74"/>
      <c r="E268" s="131"/>
      <c r="F268" s="82"/>
      <c r="G268" s="82"/>
      <c r="H268" s="133"/>
      <c r="I268" s="74"/>
      <c r="J268" s="73"/>
    </row>
    <row r="269" spans="1:10" ht="20.100000000000001" customHeight="1" x14ac:dyDescent="0.3">
      <c r="A269" s="74"/>
      <c r="B269" s="74"/>
      <c r="C269" s="157"/>
      <c r="D269" s="74"/>
      <c r="E269" s="131"/>
      <c r="F269" s="82"/>
      <c r="G269" s="82"/>
      <c r="H269" s="133"/>
      <c r="I269" s="74"/>
      <c r="J269" s="73"/>
    </row>
    <row r="270" spans="1:10" ht="20.100000000000001" customHeight="1" x14ac:dyDescent="0.3">
      <c r="A270" s="74"/>
      <c r="B270" s="74"/>
      <c r="C270" s="157"/>
      <c r="D270" s="74"/>
      <c r="E270" s="131"/>
      <c r="F270" s="82"/>
      <c r="G270" s="82"/>
      <c r="H270" s="133"/>
      <c r="I270" s="74"/>
      <c r="J270" s="73"/>
    </row>
    <row r="271" spans="1:10" ht="20.100000000000001" customHeight="1" x14ac:dyDescent="0.3">
      <c r="A271" s="74"/>
      <c r="B271" s="74"/>
      <c r="C271" s="157"/>
      <c r="D271" s="74"/>
      <c r="E271" s="131"/>
      <c r="F271" s="82"/>
      <c r="G271" s="82"/>
      <c r="H271" s="133"/>
      <c r="I271" s="74"/>
      <c r="J271" s="73"/>
    </row>
    <row r="272" spans="1:10" ht="20.100000000000001" customHeight="1" x14ac:dyDescent="0.3">
      <c r="A272" s="74"/>
      <c r="B272" s="74"/>
      <c r="C272" s="157"/>
      <c r="D272" s="74"/>
      <c r="E272" s="131"/>
      <c r="F272" s="82"/>
      <c r="G272" s="82"/>
      <c r="H272" s="133"/>
      <c r="I272" s="74"/>
      <c r="J272" s="73"/>
    </row>
    <row r="273" spans="1:10" ht="20.100000000000001" customHeight="1" x14ac:dyDescent="0.3">
      <c r="A273" s="74"/>
      <c r="B273" s="74"/>
      <c r="C273" s="157"/>
      <c r="D273" s="74"/>
      <c r="E273" s="131"/>
      <c r="F273" s="82"/>
      <c r="G273" s="82"/>
      <c r="H273" s="133"/>
      <c r="I273" s="74"/>
      <c r="J273" s="73"/>
    </row>
    <row r="274" spans="1:10" ht="20.100000000000001" customHeight="1" x14ac:dyDescent="0.3">
      <c r="A274" s="74"/>
      <c r="B274" s="74"/>
      <c r="C274" s="157"/>
      <c r="D274" s="74"/>
      <c r="E274" s="131"/>
      <c r="F274" s="82"/>
      <c r="G274" s="82"/>
      <c r="H274" s="133"/>
      <c r="I274" s="74"/>
      <c r="J274" s="73"/>
    </row>
    <row r="275" spans="1:10" ht="20.100000000000001" customHeight="1" x14ac:dyDescent="0.3">
      <c r="A275" s="74"/>
      <c r="B275" s="74"/>
      <c r="C275" s="157"/>
      <c r="D275" s="74"/>
      <c r="E275" s="131"/>
      <c r="F275" s="82"/>
      <c r="G275" s="82"/>
      <c r="H275" s="133"/>
      <c r="I275" s="74"/>
      <c r="J275" s="73"/>
    </row>
    <row r="276" spans="1:10" ht="20.100000000000001" customHeight="1" x14ac:dyDescent="0.3">
      <c r="A276" s="74"/>
      <c r="B276" s="74"/>
      <c r="C276" s="157"/>
      <c r="D276" s="74"/>
      <c r="E276" s="131"/>
      <c r="F276" s="82"/>
      <c r="G276" s="82"/>
      <c r="H276" s="133"/>
      <c r="I276" s="74"/>
      <c r="J276" s="73"/>
    </row>
    <row r="277" spans="1:10" ht="20.100000000000001" customHeight="1" x14ac:dyDescent="0.3">
      <c r="A277" s="74"/>
      <c r="B277" s="74"/>
      <c r="C277" s="157"/>
      <c r="D277" s="74"/>
      <c r="E277" s="131"/>
      <c r="F277" s="82"/>
      <c r="G277" s="82"/>
      <c r="H277" s="133"/>
      <c r="I277" s="74"/>
      <c r="J277" s="73"/>
    </row>
    <row r="278" spans="1:10" ht="20.100000000000001" customHeight="1" x14ac:dyDescent="0.3">
      <c r="A278" s="74"/>
      <c r="B278" s="74"/>
      <c r="C278" s="157"/>
      <c r="D278" s="74"/>
      <c r="E278" s="131"/>
      <c r="F278" s="82"/>
      <c r="G278" s="82"/>
      <c r="H278" s="133"/>
      <c r="I278" s="74"/>
      <c r="J278" s="73"/>
    </row>
    <row r="279" spans="1:10" ht="20.100000000000001" customHeight="1" x14ac:dyDescent="0.3">
      <c r="A279" s="74"/>
      <c r="B279" s="74"/>
      <c r="C279" s="157"/>
      <c r="D279" s="74"/>
      <c r="E279" s="131"/>
      <c r="F279" s="82"/>
      <c r="G279" s="82"/>
      <c r="H279" s="133"/>
      <c r="I279" s="74"/>
      <c r="J279" s="73"/>
    </row>
    <row r="280" spans="1:10" ht="20.100000000000001" customHeight="1" x14ac:dyDescent="0.3">
      <c r="A280" s="74"/>
      <c r="B280" s="74"/>
      <c r="C280" s="157"/>
      <c r="D280" s="74"/>
      <c r="E280" s="131"/>
      <c r="F280" s="82"/>
      <c r="G280" s="82"/>
      <c r="H280" s="133"/>
      <c r="I280" s="74"/>
      <c r="J280" s="73"/>
    </row>
    <row r="281" spans="1:10" ht="20.100000000000001" customHeight="1" x14ac:dyDescent="0.3">
      <c r="A281" s="74"/>
      <c r="B281" s="74"/>
      <c r="C281" s="157"/>
      <c r="D281" s="74"/>
      <c r="E281" s="131"/>
      <c r="F281" s="82"/>
      <c r="G281" s="82"/>
      <c r="H281" s="133"/>
      <c r="I281" s="74"/>
      <c r="J281" s="73"/>
    </row>
    <row r="282" spans="1:10" ht="20.100000000000001" customHeight="1" x14ac:dyDescent="0.3">
      <c r="A282" s="74"/>
      <c r="B282" s="74"/>
      <c r="C282" s="157"/>
      <c r="D282" s="74"/>
      <c r="E282" s="131"/>
      <c r="F282" s="82"/>
      <c r="G282" s="82"/>
      <c r="H282" s="133"/>
      <c r="I282" s="74"/>
      <c r="J282" s="73"/>
    </row>
    <row r="283" spans="1:10" ht="20.100000000000001" customHeight="1" x14ac:dyDescent="0.3">
      <c r="A283" s="74"/>
      <c r="B283" s="74"/>
      <c r="C283" s="157"/>
      <c r="D283" s="74"/>
      <c r="E283" s="131"/>
      <c r="F283" s="82"/>
      <c r="G283" s="82"/>
      <c r="H283" s="133"/>
      <c r="I283" s="74"/>
      <c r="J283" s="73"/>
    </row>
    <row r="284" spans="1:10" ht="20.100000000000001" customHeight="1" x14ac:dyDescent="0.3">
      <c r="A284" s="74"/>
      <c r="B284" s="74"/>
      <c r="C284" s="157"/>
      <c r="D284" s="74"/>
      <c r="E284" s="131"/>
      <c r="F284" s="82"/>
      <c r="G284" s="82"/>
      <c r="H284" s="133"/>
      <c r="I284" s="74"/>
      <c r="J284" s="73"/>
    </row>
    <row r="285" spans="1:10" ht="20.100000000000001" customHeight="1" x14ac:dyDescent="0.3">
      <c r="A285" s="74"/>
      <c r="B285" s="74"/>
      <c r="C285" s="157"/>
      <c r="D285" s="74"/>
      <c r="E285" s="131"/>
      <c r="F285" s="82"/>
      <c r="G285" s="82"/>
      <c r="H285" s="133"/>
      <c r="I285" s="74"/>
      <c r="J285" s="73"/>
    </row>
    <row r="286" spans="1:10" ht="20.100000000000001" customHeight="1" x14ac:dyDescent="0.3">
      <c r="A286" s="74"/>
      <c r="B286" s="74"/>
      <c r="C286" s="157"/>
      <c r="D286" s="74"/>
      <c r="E286" s="131"/>
      <c r="F286" s="82"/>
      <c r="G286" s="82"/>
      <c r="H286" s="133"/>
      <c r="I286" s="74"/>
      <c r="J286" s="73"/>
    </row>
    <row r="287" spans="1:10" ht="20.100000000000001" customHeight="1" x14ac:dyDescent="0.3">
      <c r="A287" s="74"/>
      <c r="B287" s="74"/>
      <c r="C287" s="157"/>
      <c r="D287" s="74"/>
      <c r="E287" s="131"/>
      <c r="F287" s="82"/>
      <c r="G287" s="82"/>
      <c r="H287" s="133"/>
      <c r="I287" s="74"/>
      <c r="J287" s="73"/>
    </row>
    <row r="288" spans="1:10" ht="20.100000000000001" customHeight="1" x14ac:dyDescent="0.3">
      <c r="A288" s="74"/>
      <c r="B288" s="74"/>
      <c r="C288" s="157"/>
      <c r="D288" s="74"/>
      <c r="E288" s="131"/>
      <c r="F288" s="82"/>
      <c r="G288" s="82"/>
      <c r="H288" s="133"/>
      <c r="I288" s="74"/>
      <c r="J288" s="73"/>
    </row>
    <row r="289" spans="1:10" ht="20.100000000000001" customHeight="1" x14ac:dyDescent="0.3">
      <c r="A289" s="74"/>
      <c r="B289" s="74"/>
      <c r="C289" s="157"/>
      <c r="D289" s="74"/>
      <c r="E289" s="131"/>
      <c r="F289" s="82"/>
      <c r="G289" s="82"/>
      <c r="H289" s="133"/>
      <c r="I289" s="74"/>
      <c r="J289" s="73"/>
    </row>
    <row r="290" spans="1:10" ht="20.100000000000001" customHeight="1" x14ac:dyDescent="0.3">
      <c r="A290" s="74"/>
      <c r="B290" s="74"/>
      <c r="C290" s="157"/>
      <c r="D290" s="74"/>
      <c r="E290" s="131"/>
      <c r="F290" s="82"/>
      <c r="G290" s="82"/>
      <c r="H290" s="133"/>
      <c r="I290" s="74"/>
      <c r="J290" s="73"/>
    </row>
    <row r="291" spans="1:10" ht="20.100000000000001" customHeight="1" x14ac:dyDescent="0.3">
      <c r="A291" s="74"/>
      <c r="B291" s="74"/>
      <c r="C291" s="157"/>
      <c r="D291" s="74"/>
      <c r="E291" s="131"/>
      <c r="F291" s="82"/>
      <c r="G291" s="82"/>
      <c r="H291" s="133"/>
      <c r="I291" s="74"/>
      <c r="J291" s="73"/>
    </row>
    <row r="292" spans="1:10" ht="20.100000000000001" customHeight="1" x14ac:dyDescent="0.3">
      <c r="A292" s="74"/>
      <c r="B292" s="74"/>
      <c r="C292" s="157"/>
      <c r="D292" s="74"/>
      <c r="E292" s="131"/>
      <c r="F292" s="82"/>
      <c r="G292" s="82"/>
      <c r="H292" s="133"/>
      <c r="I292" s="74"/>
      <c r="J292" s="73"/>
    </row>
    <row r="293" spans="1:10" ht="20.100000000000001" customHeight="1" x14ac:dyDescent="0.3">
      <c r="A293" s="74"/>
      <c r="B293" s="74"/>
      <c r="C293" s="157"/>
      <c r="D293" s="74"/>
      <c r="E293" s="131"/>
      <c r="F293" s="82"/>
      <c r="G293" s="82"/>
      <c r="H293" s="133"/>
      <c r="I293" s="74"/>
      <c r="J293" s="73"/>
    </row>
    <row r="294" spans="1:10" ht="20.100000000000001" customHeight="1" x14ac:dyDescent="0.3">
      <c r="A294" s="74"/>
      <c r="B294" s="74"/>
      <c r="C294" s="157"/>
      <c r="D294" s="74"/>
      <c r="E294" s="131"/>
      <c r="F294" s="82"/>
      <c r="G294" s="82"/>
      <c r="H294" s="133"/>
      <c r="I294" s="74"/>
      <c r="J294" s="73"/>
    </row>
    <row r="295" spans="1:10" ht="20.100000000000001" customHeight="1" x14ac:dyDescent="0.3">
      <c r="A295" s="74"/>
      <c r="B295" s="74"/>
      <c r="C295" s="157"/>
      <c r="D295" s="74"/>
      <c r="E295" s="131"/>
      <c r="F295" s="82"/>
      <c r="G295" s="82"/>
      <c r="H295" s="133"/>
      <c r="I295" s="74"/>
      <c r="J295" s="73"/>
    </row>
    <row r="296" spans="1:10" ht="20.100000000000001" customHeight="1" x14ac:dyDescent="0.3">
      <c r="A296" s="74"/>
      <c r="B296" s="74"/>
      <c r="C296" s="157"/>
      <c r="D296" s="74"/>
      <c r="E296" s="131"/>
      <c r="F296" s="82"/>
      <c r="G296" s="82"/>
      <c r="H296" s="133"/>
      <c r="I296" s="74"/>
      <c r="J296" s="73"/>
    </row>
    <row r="297" spans="1:10" ht="20.100000000000001" customHeight="1" x14ac:dyDescent="0.3">
      <c r="A297" s="74"/>
      <c r="B297" s="74"/>
      <c r="C297" s="157"/>
      <c r="D297" s="74"/>
      <c r="E297" s="131"/>
      <c r="F297" s="82"/>
      <c r="G297" s="82"/>
      <c r="H297" s="133"/>
      <c r="I297" s="74"/>
      <c r="J297" s="73"/>
    </row>
    <row r="298" spans="1:10" ht="20.100000000000001" customHeight="1" x14ac:dyDescent="0.3">
      <c r="A298" s="74"/>
      <c r="B298" s="74"/>
      <c r="C298" s="157"/>
      <c r="D298" s="74"/>
      <c r="E298" s="131"/>
      <c r="F298" s="82"/>
      <c r="G298" s="82"/>
      <c r="H298" s="133"/>
      <c r="I298" s="74"/>
      <c r="J298" s="73"/>
    </row>
    <row r="299" spans="1:10" ht="20.100000000000001" customHeight="1" x14ac:dyDescent="0.3">
      <c r="A299" s="74"/>
      <c r="B299" s="74"/>
      <c r="C299" s="157"/>
      <c r="D299" s="74"/>
      <c r="E299" s="131"/>
      <c r="F299" s="82"/>
      <c r="G299" s="82"/>
      <c r="H299" s="133"/>
      <c r="I299" s="74"/>
      <c r="J299" s="73"/>
    </row>
    <row r="300" spans="1:10" ht="20.100000000000001" customHeight="1" x14ac:dyDescent="0.3">
      <c r="A300" s="74"/>
      <c r="B300" s="74"/>
      <c r="C300" s="157"/>
      <c r="D300" s="74"/>
      <c r="E300" s="131"/>
      <c r="F300" s="82"/>
      <c r="G300" s="82"/>
      <c r="H300" s="133"/>
      <c r="I300" s="74"/>
      <c r="J300" s="73"/>
    </row>
    <row r="301" spans="1:10" ht="20.100000000000001" customHeight="1" x14ac:dyDescent="0.3">
      <c r="A301" s="74"/>
      <c r="B301" s="74"/>
      <c r="C301" s="157"/>
      <c r="D301" s="74"/>
      <c r="E301" s="131"/>
      <c r="F301" s="82"/>
      <c r="G301" s="82"/>
      <c r="H301" s="133"/>
      <c r="I301" s="74"/>
      <c r="J301" s="73"/>
    </row>
    <row r="302" spans="1:10" ht="20.100000000000001" customHeight="1" x14ac:dyDescent="0.3">
      <c r="A302" s="74"/>
      <c r="B302" s="74"/>
      <c r="C302" s="157"/>
      <c r="D302" s="74"/>
      <c r="E302" s="131"/>
      <c r="F302" s="82"/>
      <c r="G302" s="82"/>
      <c r="H302" s="133"/>
      <c r="I302" s="74"/>
      <c r="J302" s="73"/>
    </row>
    <row r="303" spans="1:10" ht="20.100000000000001" customHeight="1" x14ac:dyDescent="0.3">
      <c r="A303" s="74"/>
      <c r="B303" s="74"/>
      <c r="C303" s="157"/>
      <c r="D303" s="74"/>
      <c r="E303" s="131"/>
      <c r="F303" s="82"/>
      <c r="G303" s="82"/>
      <c r="H303" s="133"/>
      <c r="I303" s="74"/>
      <c r="J303" s="73"/>
    </row>
    <row r="304" spans="1:10" ht="20.100000000000001" customHeight="1" x14ac:dyDescent="0.3">
      <c r="A304" s="74"/>
      <c r="B304" s="74"/>
      <c r="C304" s="157"/>
      <c r="D304" s="74"/>
      <c r="E304" s="131"/>
      <c r="F304" s="82"/>
      <c r="G304" s="82"/>
      <c r="H304" s="133"/>
      <c r="I304" s="74"/>
      <c r="J304" s="73"/>
    </row>
    <row r="305" spans="1:10" ht="20.100000000000001" customHeight="1" x14ac:dyDescent="0.3">
      <c r="A305" s="74"/>
      <c r="B305" s="74"/>
      <c r="C305" s="157"/>
      <c r="D305" s="74"/>
      <c r="E305" s="131"/>
      <c r="F305" s="82"/>
      <c r="G305" s="82"/>
      <c r="H305" s="133"/>
      <c r="I305" s="74"/>
      <c r="J305" s="73"/>
    </row>
    <row r="306" spans="1:10" ht="20.100000000000001" customHeight="1" x14ac:dyDescent="0.3">
      <c r="A306" s="74"/>
      <c r="B306" s="74"/>
      <c r="C306" s="157"/>
      <c r="D306" s="74"/>
      <c r="E306" s="131"/>
      <c r="F306" s="82"/>
      <c r="G306" s="82"/>
      <c r="H306" s="133"/>
      <c r="I306" s="74"/>
      <c r="J306" s="73"/>
    </row>
    <row r="307" spans="1:10" ht="20.100000000000001" customHeight="1" x14ac:dyDescent="0.3">
      <c r="A307" s="74"/>
      <c r="B307" s="74"/>
      <c r="C307" s="157"/>
      <c r="D307" s="74"/>
      <c r="E307" s="131"/>
      <c r="F307" s="82"/>
      <c r="G307" s="82"/>
      <c r="H307" s="133"/>
      <c r="I307" s="74"/>
      <c r="J307" s="73"/>
    </row>
    <row r="308" spans="1:10" ht="20.100000000000001" customHeight="1" x14ac:dyDescent="0.3">
      <c r="A308" s="74"/>
      <c r="B308" s="74"/>
      <c r="C308" s="157"/>
      <c r="D308" s="74"/>
      <c r="E308" s="131"/>
      <c r="F308" s="82"/>
      <c r="G308" s="82"/>
      <c r="H308" s="133"/>
      <c r="I308" s="74"/>
      <c r="J308" s="73"/>
    </row>
    <row r="309" spans="1:10" ht="20.100000000000001" customHeight="1" x14ac:dyDescent="0.3">
      <c r="A309" s="74"/>
      <c r="B309" s="74"/>
      <c r="C309" s="157"/>
      <c r="D309" s="74"/>
      <c r="E309" s="131"/>
      <c r="F309" s="82"/>
      <c r="G309" s="82"/>
      <c r="H309" s="133"/>
      <c r="I309" s="74"/>
      <c r="J309" s="73"/>
    </row>
    <row r="310" spans="1:10" ht="20.100000000000001" customHeight="1" x14ac:dyDescent="0.3">
      <c r="A310" s="74"/>
      <c r="B310" s="74"/>
      <c r="C310" s="157"/>
      <c r="D310" s="74"/>
      <c r="E310" s="131"/>
      <c r="F310" s="82"/>
      <c r="G310" s="82"/>
      <c r="H310" s="133"/>
      <c r="I310" s="74"/>
      <c r="J310" s="73"/>
    </row>
    <row r="311" spans="1:10" ht="20.100000000000001" customHeight="1" x14ac:dyDescent="0.3">
      <c r="A311" s="74"/>
      <c r="B311" s="74"/>
      <c r="C311" s="157"/>
      <c r="D311" s="74"/>
      <c r="E311" s="131"/>
      <c r="F311" s="82"/>
      <c r="G311" s="82"/>
      <c r="H311" s="133"/>
      <c r="I311" s="74"/>
      <c r="J311" s="73"/>
    </row>
    <row r="312" spans="1:10" ht="20.100000000000001" customHeight="1" x14ac:dyDescent="0.3">
      <c r="A312" s="74"/>
      <c r="B312" s="74"/>
      <c r="C312" s="157"/>
      <c r="D312" s="74"/>
      <c r="E312" s="131"/>
      <c r="F312" s="82"/>
      <c r="G312" s="82"/>
      <c r="H312" s="133"/>
      <c r="I312" s="74"/>
      <c r="J312" s="73"/>
    </row>
    <row r="313" spans="1:10" ht="20.100000000000001" customHeight="1" x14ac:dyDescent="0.3">
      <c r="A313" s="74"/>
      <c r="B313" s="74"/>
      <c r="C313" s="157"/>
      <c r="D313" s="74"/>
      <c r="E313" s="131"/>
      <c r="F313" s="82"/>
      <c r="G313" s="82"/>
      <c r="H313" s="133"/>
      <c r="I313" s="74"/>
      <c r="J313" s="73"/>
    </row>
    <row r="314" spans="1:10" ht="20.100000000000001" customHeight="1" x14ac:dyDescent="0.3">
      <c r="A314" s="74"/>
      <c r="B314" s="74"/>
      <c r="C314" s="157"/>
      <c r="D314" s="74"/>
      <c r="E314" s="131"/>
      <c r="F314" s="82"/>
      <c r="G314" s="82"/>
      <c r="H314" s="133"/>
      <c r="I314" s="74"/>
      <c r="J314" s="73"/>
    </row>
    <row r="315" spans="1:10" ht="20.100000000000001" customHeight="1" x14ac:dyDescent="0.3">
      <c r="A315" s="74"/>
      <c r="B315" s="74"/>
      <c r="C315" s="157"/>
      <c r="D315" s="74"/>
      <c r="E315" s="131"/>
      <c r="F315" s="82"/>
      <c r="G315" s="82"/>
      <c r="H315" s="133"/>
      <c r="I315" s="74"/>
      <c r="J315" s="73"/>
    </row>
    <row r="316" spans="1:10" ht="20.100000000000001" customHeight="1" x14ac:dyDescent="0.3">
      <c r="A316" s="74"/>
      <c r="B316" s="74"/>
      <c r="C316" s="157"/>
      <c r="D316" s="74"/>
      <c r="E316" s="131"/>
      <c r="F316" s="82"/>
      <c r="G316" s="82"/>
      <c r="H316" s="133"/>
      <c r="I316" s="74"/>
      <c r="J316" s="73"/>
    </row>
    <row r="317" spans="1:10" ht="20.100000000000001" customHeight="1" x14ac:dyDescent="0.3">
      <c r="A317" s="74"/>
      <c r="B317" s="74"/>
      <c r="C317" s="157"/>
      <c r="D317" s="74"/>
      <c r="E317" s="131"/>
      <c r="F317" s="82"/>
      <c r="G317" s="82"/>
      <c r="H317" s="133"/>
      <c r="I317" s="74"/>
      <c r="J317" s="73"/>
    </row>
    <row r="318" spans="1:10" ht="20.100000000000001" customHeight="1" x14ac:dyDescent="0.3">
      <c r="A318" s="74"/>
      <c r="B318" s="74"/>
      <c r="C318" s="157"/>
      <c r="D318" s="74"/>
      <c r="E318" s="131"/>
      <c r="F318" s="82"/>
      <c r="G318" s="82"/>
      <c r="H318" s="133"/>
      <c r="I318" s="74"/>
      <c r="J318" s="73"/>
    </row>
    <row r="319" spans="1:10" ht="20.100000000000001" customHeight="1" x14ac:dyDescent="0.3">
      <c r="A319" s="74"/>
      <c r="B319" s="74"/>
      <c r="C319" s="157"/>
      <c r="D319" s="74"/>
      <c r="E319" s="131"/>
      <c r="F319" s="82"/>
      <c r="G319" s="82"/>
      <c r="H319" s="133"/>
      <c r="I319" s="74"/>
      <c r="J319" s="73"/>
    </row>
    <row r="320" spans="1:10" ht="20.100000000000001" customHeight="1" x14ac:dyDescent="0.3">
      <c r="A320" s="74"/>
      <c r="B320" s="74"/>
      <c r="C320" s="157"/>
      <c r="D320" s="74"/>
      <c r="E320" s="131"/>
      <c r="F320" s="82"/>
      <c r="G320" s="82"/>
      <c r="H320" s="133"/>
      <c r="I320" s="74"/>
      <c r="J320" s="73"/>
    </row>
    <row r="321" spans="1:10" ht="20.100000000000001" customHeight="1" x14ac:dyDescent="0.3">
      <c r="A321" s="74"/>
      <c r="B321" s="74"/>
      <c r="C321" s="157"/>
      <c r="D321" s="74"/>
      <c r="E321" s="131"/>
      <c r="F321" s="82"/>
      <c r="G321" s="82"/>
      <c r="H321" s="133"/>
      <c r="I321" s="74"/>
      <c r="J321" s="73"/>
    </row>
    <row r="322" spans="1:10" ht="20.100000000000001" customHeight="1" x14ac:dyDescent="0.3">
      <c r="A322" s="74"/>
      <c r="B322" s="74"/>
      <c r="C322" s="157"/>
      <c r="D322" s="74"/>
      <c r="E322" s="131"/>
      <c r="F322" s="82"/>
      <c r="G322" s="82"/>
      <c r="H322" s="133"/>
      <c r="I322" s="74"/>
      <c r="J322" s="73"/>
    </row>
    <row r="323" spans="1:10" ht="20.100000000000001" customHeight="1" x14ac:dyDescent="0.3">
      <c r="A323" s="74"/>
      <c r="B323" s="74"/>
      <c r="C323" s="157"/>
      <c r="D323" s="74"/>
      <c r="E323" s="131"/>
      <c r="F323" s="82"/>
      <c r="G323" s="82"/>
      <c r="H323" s="133"/>
      <c r="I323" s="74"/>
      <c r="J323" s="73"/>
    </row>
    <row r="324" spans="1:10" ht="20.100000000000001" customHeight="1" x14ac:dyDescent="0.3">
      <c r="A324" s="74"/>
      <c r="B324" s="74"/>
      <c r="C324" s="157"/>
      <c r="D324" s="74"/>
      <c r="E324" s="131"/>
      <c r="F324" s="82"/>
      <c r="G324" s="82"/>
      <c r="H324" s="133"/>
      <c r="I324" s="74"/>
      <c r="J324" s="73"/>
    </row>
    <row r="325" spans="1:10" ht="20.100000000000001" customHeight="1" x14ac:dyDescent="0.3">
      <c r="A325" s="74"/>
      <c r="B325" s="74"/>
      <c r="C325" s="157"/>
      <c r="D325" s="74"/>
      <c r="E325" s="131"/>
      <c r="F325" s="82"/>
      <c r="G325" s="82"/>
      <c r="H325" s="133"/>
      <c r="I325" s="74"/>
      <c r="J325" s="73"/>
    </row>
    <row r="326" spans="1:10" ht="20.100000000000001" customHeight="1" x14ac:dyDescent="0.3">
      <c r="A326" s="74"/>
      <c r="B326" s="74"/>
      <c r="C326" s="157"/>
      <c r="D326" s="74"/>
      <c r="E326" s="131"/>
      <c r="F326" s="82"/>
      <c r="G326" s="82"/>
      <c r="H326" s="133"/>
      <c r="I326" s="74"/>
      <c r="J326" s="73"/>
    </row>
    <row r="327" spans="1:10" ht="20.100000000000001" customHeight="1" x14ac:dyDescent="0.3">
      <c r="A327" s="74"/>
      <c r="B327" s="74"/>
      <c r="C327" s="157"/>
      <c r="D327" s="74"/>
      <c r="E327" s="131"/>
      <c r="F327" s="82"/>
      <c r="G327" s="82"/>
      <c r="H327" s="133"/>
      <c r="I327" s="74"/>
      <c r="J327" s="73"/>
    </row>
    <row r="328" spans="1:10" ht="20.100000000000001" customHeight="1" x14ac:dyDescent="0.3">
      <c r="A328" s="74"/>
      <c r="B328" s="74"/>
      <c r="C328" s="157"/>
      <c r="D328" s="74"/>
      <c r="E328" s="131"/>
      <c r="F328" s="82"/>
      <c r="G328" s="82"/>
      <c r="H328" s="133"/>
      <c r="I328" s="74"/>
      <c r="J328" s="73"/>
    </row>
    <row r="329" spans="1:10" ht="20.100000000000001" customHeight="1" x14ac:dyDescent="0.3">
      <c r="A329" s="74"/>
      <c r="B329" s="74"/>
      <c r="C329" s="157"/>
      <c r="D329" s="74"/>
      <c r="E329" s="131"/>
      <c r="F329" s="82"/>
      <c r="G329" s="82"/>
      <c r="H329" s="133"/>
      <c r="I329" s="74"/>
      <c r="J329" s="73"/>
    </row>
    <row r="330" spans="1:10" ht="20.100000000000001" customHeight="1" x14ac:dyDescent="0.3">
      <c r="A330" s="74"/>
      <c r="B330" s="74"/>
      <c r="C330" s="157"/>
      <c r="D330" s="74"/>
      <c r="E330" s="131"/>
      <c r="F330" s="82"/>
      <c r="G330" s="82"/>
      <c r="H330" s="133"/>
      <c r="I330" s="74"/>
      <c r="J330" s="73"/>
    </row>
    <row r="331" spans="1:10" ht="20.100000000000001" customHeight="1" x14ac:dyDescent="0.3">
      <c r="A331" s="74"/>
      <c r="B331" s="74"/>
      <c r="C331" s="157"/>
      <c r="D331" s="74"/>
      <c r="E331" s="131"/>
      <c r="F331" s="82"/>
      <c r="G331" s="82"/>
      <c r="H331" s="133"/>
      <c r="I331" s="74"/>
      <c r="J331" s="73"/>
    </row>
    <row r="332" spans="1:10" ht="20.100000000000001" customHeight="1" x14ac:dyDescent="0.3">
      <c r="A332" s="74"/>
      <c r="B332" s="74"/>
      <c r="C332" s="157"/>
      <c r="D332" s="74"/>
      <c r="E332" s="131"/>
      <c r="F332" s="82"/>
      <c r="G332" s="82"/>
      <c r="H332" s="133"/>
      <c r="I332" s="74"/>
      <c r="J332" s="73"/>
    </row>
    <row r="333" spans="1:10" ht="20.100000000000001" customHeight="1" x14ac:dyDescent="0.3">
      <c r="A333" s="74"/>
      <c r="B333" s="74"/>
      <c r="C333" s="157"/>
      <c r="D333" s="74"/>
      <c r="E333" s="131"/>
      <c r="F333" s="82"/>
      <c r="G333" s="82"/>
      <c r="H333" s="133"/>
      <c r="I333" s="74"/>
      <c r="J333" s="73"/>
    </row>
    <row r="334" spans="1:10" ht="20.100000000000001" customHeight="1" x14ac:dyDescent="0.3">
      <c r="A334" s="74"/>
      <c r="B334" s="74"/>
      <c r="C334" s="157"/>
      <c r="D334" s="74"/>
      <c r="E334" s="131"/>
      <c r="F334" s="82"/>
      <c r="G334" s="82"/>
      <c r="H334" s="133"/>
      <c r="I334" s="74"/>
      <c r="J334" s="73"/>
    </row>
    <row r="335" spans="1:10" ht="20.100000000000001" customHeight="1" x14ac:dyDescent="0.3">
      <c r="A335" s="74"/>
      <c r="B335" s="74"/>
      <c r="C335" s="157"/>
      <c r="D335" s="74"/>
      <c r="E335" s="131"/>
      <c r="F335" s="82"/>
      <c r="G335" s="82"/>
      <c r="H335" s="133"/>
      <c r="I335" s="74"/>
      <c r="J335" s="73"/>
    </row>
    <row r="336" spans="1:10" ht="20.100000000000001" customHeight="1" x14ac:dyDescent="0.3">
      <c r="A336" s="74"/>
      <c r="B336" s="74"/>
      <c r="C336" s="157"/>
      <c r="D336" s="74"/>
      <c r="E336" s="131"/>
      <c r="F336" s="82"/>
      <c r="G336" s="82"/>
      <c r="H336" s="133"/>
      <c r="I336" s="74"/>
      <c r="J336" s="73"/>
    </row>
    <row r="337" spans="1:10" ht="20.100000000000001" customHeight="1" x14ac:dyDescent="0.3">
      <c r="A337" s="74"/>
      <c r="B337" s="74"/>
      <c r="C337" s="157"/>
      <c r="D337" s="74"/>
      <c r="E337" s="131"/>
      <c r="F337" s="82"/>
      <c r="G337" s="82"/>
      <c r="H337" s="133"/>
      <c r="I337" s="74"/>
      <c r="J337" s="73"/>
    </row>
    <row r="338" spans="1:10" ht="20.100000000000001" customHeight="1" x14ac:dyDescent="0.3">
      <c r="A338" s="74"/>
      <c r="B338" s="74"/>
      <c r="C338" s="157"/>
      <c r="D338" s="74"/>
      <c r="E338" s="131"/>
      <c r="F338" s="82"/>
      <c r="G338" s="82"/>
      <c r="H338" s="133"/>
      <c r="I338" s="74"/>
      <c r="J338" s="73"/>
    </row>
    <row r="339" spans="1:10" ht="20.100000000000001" customHeight="1" x14ac:dyDescent="0.3">
      <c r="A339" s="74"/>
      <c r="B339" s="74"/>
      <c r="C339" s="157"/>
      <c r="D339" s="74"/>
      <c r="E339" s="131"/>
      <c r="F339" s="82"/>
      <c r="G339" s="82"/>
      <c r="H339" s="133"/>
      <c r="I339" s="74"/>
      <c r="J339" s="73"/>
    </row>
    <row r="340" spans="1:10" ht="20.100000000000001" customHeight="1" x14ac:dyDescent="0.3">
      <c r="A340" s="74"/>
      <c r="B340" s="74"/>
      <c r="C340" s="157"/>
      <c r="D340" s="74"/>
      <c r="E340" s="131"/>
      <c r="F340" s="82"/>
      <c r="G340" s="82"/>
      <c r="H340" s="133"/>
      <c r="I340" s="74"/>
      <c r="J340" s="73"/>
    </row>
    <row r="341" spans="1:10" ht="20.100000000000001" customHeight="1" x14ac:dyDescent="0.3">
      <c r="A341" s="74"/>
      <c r="B341" s="74"/>
      <c r="C341" s="157"/>
      <c r="D341" s="74"/>
      <c r="E341" s="131"/>
      <c r="F341" s="82"/>
      <c r="G341" s="82"/>
      <c r="H341" s="133"/>
      <c r="I341" s="74"/>
      <c r="J341" s="73"/>
    </row>
    <row r="342" spans="1:10" ht="20.100000000000001" customHeight="1" x14ac:dyDescent="0.3">
      <c r="A342" s="74"/>
      <c r="B342" s="74"/>
      <c r="C342" s="157"/>
      <c r="D342" s="74"/>
      <c r="E342" s="131"/>
      <c r="F342" s="82"/>
      <c r="G342" s="82"/>
      <c r="H342" s="133"/>
      <c r="I342" s="74"/>
      <c r="J342" s="73"/>
    </row>
    <row r="343" spans="1:10" ht="20.100000000000001" customHeight="1" x14ac:dyDescent="0.3">
      <c r="A343" s="74"/>
      <c r="B343" s="74"/>
      <c r="C343" s="157"/>
      <c r="D343" s="74"/>
      <c r="E343" s="131"/>
      <c r="F343" s="82"/>
      <c r="G343" s="82"/>
      <c r="H343" s="133"/>
      <c r="I343" s="74"/>
      <c r="J343" s="73"/>
    </row>
    <row r="344" spans="1:10" ht="20.100000000000001" customHeight="1" x14ac:dyDescent="0.3">
      <c r="A344" s="74"/>
      <c r="B344" s="74"/>
      <c r="C344" s="157"/>
      <c r="D344" s="74"/>
      <c r="E344" s="131"/>
      <c r="F344" s="82"/>
      <c r="G344" s="82"/>
      <c r="H344" s="133"/>
      <c r="I344" s="74"/>
      <c r="J344" s="73"/>
    </row>
    <row r="345" spans="1:10" ht="20.100000000000001" customHeight="1" x14ac:dyDescent="0.3">
      <c r="A345" s="74"/>
      <c r="B345" s="74"/>
      <c r="C345" s="157"/>
      <c r="D345" s="74"/>
      <c r="E345" s="131"/>
      <c r="F345" s="82"/>
      <c r="G345" s="82"/>
      <c r="H345" s="133"/>
      <c r="I345" s="74"/>
      <c r="J345" s="73"/>
    </row>
    <row r="346" spans="1:10" ht="20.100000000000001" customHeight="1" x14ac:dyDescent="0.3">
      <c r="A346" s="74"/>
      <c r="B346" s="74"/>
      <c r="C346" s="157"/>
      <c r="D346" s="74"/>
      <c r="E346" s="131"/>
      <c r="F346" s="82"/>
      <c r="G346" s="82"/>
      <c r="H346" s="133"/>
      <c r="I346" s="74"/>
      <c r="J346" s="73"/>
    </row>
    <row r="347" spans="1:10" ht="20.100000000000001" customHeight="1" x14ac:dyDescent="0.3">
      <c r="A347" s="74"/>
      <c r="B347" s="74"/>
      <c r="C347" s="157"/>
      <c r="D347" s="74"/>
      <c r="E347" s="131"/>
      <c r="F347" s="82"/>
      <c r="G347" s="82"/>
      <c r="H347" s="133"/>
      <c r="I347" s="74"/>
      <c r="J347" s="73"/>
    </row>
    <row r="348" spans="1:10" ht="20.100000000000001" customHeight="1" x14ac:dyDescent="0.3">
      <c r="A348" s="74"/>
      <c r="B348" s="74"/>
      <c r="C348" s="157"/>
      <c r="D348" s="74"/>
      <c r="E348" s="131"/>
      <c r="F348" s="82"/>
      <c r="G348" s="82"/>
      <c r="H348" s="133"/>
      <c r="I348" s="74"/>
      <c r="J348" s="73"/>
    </row>
    <row r="349" spans="1:10" ht="20.100000000000001" customHeight="1" x14ac:dyDescent="0.3">
      <c r="A349" s="74"/>
      <c r="B349" s="74"/>
      <c r="C349" s="157"/>
      <c r="D349" s="74"/>
      <c r="E349" s="131"/>
      <c r="F349" s="82"/>
      <c r="G349" s="82"/>
      <c r="H349" s="133"/>
      <c r="I349" s="74"/>
      <c r="J349" s="73"/>
    </row>
    <row r="350" spans="1:10" ht="20.100000000000001" customHeight="1" x14ac:dyDescent="0.3">
      <c r="A350" s="74"/>
      <c r="B350" s="74"/>
      <c r="C350" s="157"/>
      <c r="D350" s="74"/>
      <c r="E350" s="131"/>
      <c r="F350" s="82"/>
      <c r="G350" s="82"/>
      <c r="H350" s="133"/>
      <c r="I350" s="74"/>
      <c r="J350" s="73"/>
    </row>
    <row r="351" spans="1:10" ht="20.100000000000001" customHeight="1" x14ac:dyDescent="0.3">
      <c r="A351" s="74"/>
      <c r="B351" s="74"/>
      <c r="C351" s="157"/>
      <c r="D351" s="74"/>
      <c r="E351" s="131"/>
      <c r="F351" s="82"/>
      <c r="G351" s="82"/>
      <c r="H351" s="133"/>
      <c r="I351" s="74"/>
      <c r="J351" s="73"/>
    </row>
    <row r="352" spans="1:10" ht="20.100000000000001" customHeight="1" x14ac:dyDescent="0.3">
      <c r="A352" s="74"/>
      <c r="B352" s="74"/>
      <c r="C352" s="157"/>
      <c r="D352" s="74"/>
      <c r="E352" s="131"/>
      <c r="F352" s="82"/>
      <c r="G352" s="82"/>
      <c r="H352" s="133"/>
      <c r="I352" s="74"/>
      <c r="J352" s="73"/>
    </row>
    <row r="353" spans="1:10" ht="20.100000000000001" customHeight="1" x14ac:dyDescent="0.3">
      <c r="A353" s="74"/>
      <c r="B353" s="74"/>
      <c r="C353" s="157"/>
      <c r="D353" s="74"/>
      <c r="E353" s="131"/>
      <c r="F353" s="82"/>
      <c r="G353" s="82"/>
      <c r="H353" s="133"/>
      <c r="I353" s="74"/>
      <c r="J353" s="73"/>
    </row>
    <row r="354" spans="1:10" ht="20.100000000000001" customHeight="1" x14ac:dyDescent="0.3">
      <c r="A354" s="74"/>
      <c r="B354" s="74"/>
      <c r="C354" s="157"/>
      <c r="D354" s="74"/>
      <c r="E354" s="131"/>
      <c r="F354" s="82"/>
      <c r="G354" s="82"/>
      <c r="H354" s="133"/>
      <c r="I354" s="74"/>
      <c r="J354" s="73"/>
    </row>
    <row r="355" spans="1:10" ht="20.100000000000001" customHeight="1" x14ac:dyDescent="0.3">
      <c r="A355" s="74"/>
      <c r="B355" s="74"/>
      <c r="C355" s="157"/>
      <c r="D355" s="74"/>
      <c r="E355" s="131"/>
      <c r="F355" s="82"/>
      <c r="G355" s="82"/>
      <c r="H355" s="133"/>
      <c r="I355" s="74"/>
      <c r="J355" s="73"/>
    </row>
    <row r="356" spans="1:10" ht="20.100000000000001" customHeight="1" x14ac:dyDescent="0.3">
      <c r="A356" s="74"/>
      <c r="B356" s="74"/>
      <c r="C356" s="157"/>
      <c r="D356" s="74"/>
      <c r="E356" s="131"/>
      <c r="F356" s="82"/>
      <c r="G356" s="82"/>
      <c r="H356" s="133"/>
      <c r="I356" s="74"/>
      <c r="J356" s="73"/>
    </row>
    <row r="357" spans="1:10" ht="20.100000000000001" customHeight="1" x14ac:dyDescent="0.3">
      <c r="A357" s="74"/>
      <c r="B357" s="74"/>
      <c r="C357" s="157"/>
      <c r="D357" s="74"/>
      <c r="E357" s="131"/>
      <c r="F357" s="82"/>
      <c r="G357" s="82"/>
      <c r="H357" s="133"/>
      <c r="I357" s="74"/>
      <c r="J357" s="73"/>
    </row>
    <row r="358" spans="1:10" ht="20.100000000000001" customHeight="1" x14ac:dyDescent="0.3">
      <c r="A358" s="74"/>
      <c r="B358" s="74"/>
      <c r="C358" s="157"/>
      <c r="D358" s="74"/>
      <c r="E358" s="131"/>
      <c r="F358" s="82"/>
      <c r="G358" s="82"/>
      <c r="H358" s="133"/>
      <c r="I358" s="74"/>
      <c r="J358" s="73"/>
    </row>
    <row r="359" spans="1:10" ht="20.100000000000001" customHeight="1" x14ac:dyDescent="0.3">
      <c r="A359" s="74"/>
      <c r="B359" s="74"/>
      <c r="C359" s="157"/>
      <c r="D359" s="74"/>
      <c r="E359" s="131"/>
      <c r="F359" s="82"/>
      <c r="G359" s="82"/>
      <c r="H359" s="133"/>
      <c r="I359" s="74"/>
      <c r="J359" s="73"/>
    </row>
    <row r="360" spans="1:10" ht="20.100000000000001" customHeight="1" x14ac:dyDescent="0.3">
      <c r="A360" s="74"/>
      <c r="B360" s="74"/>
      <c r="C360" s="157"/>
      <c r="D360" s="74"/>
      <c r="E360" s="131"/>
      <c r="F360" s="82"/>
      <c r="G360" s="82"/>
      <c r="H360" s="133"/>
      <c r="I360" s="74"/>
      <c r="J360" s="73"/>
    </row>
    <row r="361" spans="1:10" ht="20.100000000000001" customHeight="1" x14ac:dyDescent="0.3">
      <c r="A361" s="74"/>
      <c r="B361" s="74"/>
      <c r="C361" s="157"/>
      <c r="D361" s="74"/>
      <c r="E361" s="131"/>
      <c r="F361" s="82"/>
      <c r="G361" s="82"/>
      <c r="H361" s="133"/>
      <c r="I361" s="74"/>
      <c r="J361" s="73"/>
    </row>
    <row r="362" spans="1:10" ht="20.100000000000001" customHeight="1" x14ac:dyDescent="0.3">
      <c r="A362" s="74"/>
      <c r="B362" s="74"/>
      <c r="C362" s="157"/>
      <c r="D362" s="74"/>
      <c r="E362" s="131"/>
      <c r="F362" s="82"/>
      <c r="G362" s="82"/>
      <c r="H362" s="133"/>
      <c r="I362" s="74"/>
      <c r="J362" s="73"/>
    </row>
    <row r="363" spans="1:10" ht="20.100000000000001" customHeight="1" x14ac:dyDescent="0.3">
      <c r="A363" s="74"/>
      <c r="B363" s="74"/>
      <c r="C363" s="157"/>
      <c r="D363" s="74"/>
      <c r="E363" s="131"/>
      <c r="F363" s="82"/>
      <c r="G363" s="82"/>
      <c r="H363" s="133"/>
      <c r="I363" s="74"/>
      <c r="J363" s="73"/>
    </row>
    <row r="364" spans="1:10" ht="20.100000000000001" customHeight="1" x14ac:dyDescent="0.3">
      <c r="A364" s="74"/>
      <c r="B364" s="74"/>
      <c r="C364" s="157"/>
      <c r="D364" s="74"/>
      <c r="E364" s="131"/>
      <c r="F364" s="82"/>
      <c r="G364" s="82"/>
      <c r="H364" s="133"/>
      <c r="I364" s="74"/>
      <c r="J364" s="73"/>
    </row>
    <row r="365" spans="1:10" ht="20.100000000000001" customHeight="1" x14ac:dyDescent="0.3">
      <c r="A365" s="74"/>
      <c r="B365" s="74"/>
      <c r="C365" s="157"/>
      <c r="D365" s="74"/>
      <c r="E365" s="131"/>
      <c r="F365" s="82"/>
      <c r="G365" s="82"/>
      <c r="H365" s="133"/>
      <c r="I365" s="74"/>
      <c r="J365" s="73"/>
    </row>
    <row r="366" spans="1:10" ht="20.100000000000001" customHeight="1" x14ac:dyDescent="0.3">
      <c r="A366" s="74"/>
      <c r="B366" s="74"/>
      <c r="C366" s="157"/>
      <c r="D366" s="74"/>
      <c r="E366" s="131"/>
      <c r="F366" s="82"/>
      <c r="G366" s="82"/>
      <c r="H366" s="133"/>
      <c r="I366" s="74"/>
      <c r="J366" s="73"/>
    </row>
    <row r="367" spans="1:10" ht="20.100000000000001" customHeight="1" x14ac:dyDescent="0.3">
      <c r="A367" s="74"/>
      <c r="B367" s="74"/>
      <c r="C367" s="157"/>
      <c r="D367" s="74"/>
      <c r="E367" s="131"/>
      <c r="F367" s="82"/>
      <c r="G367" s="82"/>
      <c r="H367" s="133"/>
      <c r="I367" s="74"/>
      <c r="J367" s="73"/>
    </row>
    <row r="368" spans="1:10" ht="20.100000000000001" customHeight="1" x14ac:dyDescent="0.3">
      <c r="A368" s="74"/>
      <c r="B368" s="74"/>
      <c r="C368" s="157"/>
      <c r="D368" s="74"/>
      <c r="E368" s="131"/>
      <c r="F368" s="82"/>
      <c r="G368" s="82"/>
      <c r="H368" s="133"/>
      <c r="I368" s="74"/>
      <c r="J368" s="73"/>
    </row>
    <row r="369" spans="1:10" ht="20.100000000000001" customHeight="1" x14ac:dyDescent="0.3">
      <c r="A369" s="74"/>
      <c r="B369" s="74"/>
      <c r="C369" s="157"/>
      <c r="D369" s="74"/>
      <c r="E369" s="131"/>
      <c r="F369" s="82"/>
      <c r="G369" s="82"/>
      <c r="H369" s="133"/>
      <c r="I369" s="74"/>
      <c r="J369" s="73"/>
    </row>
    <row r="370" spans="1:10" ht="20.100000000000001" customHeight="1" x14ac:dyDescent="0.3">
      <c r="A370" s="74"/>
      <c r="B370" s="74"/>
      <c r="C370" s="157"/>
      <c r="D370" s="74"/>
      <c r="E370" s="131"/>
      <c r="F370" s="82"/>
      <c r="G370" s="82"/>
      <c r="H370" s="133"/>
      <c r="I370" s="74"/>
      <c r="J370" s="73"/>
    </row>
    <row r="371" spans="1:10" ht="20.100000000000001" customHeight="1" x14ac:dyDescent="0.3">
      <c r="A371" s="74"/>
      <c r="B371" s="74"/>
      <c r="C371" s="157"/>
      <c r="D371" s="74"/>
      <c r="E371" s="131"/>
      <c r="F371" s="82"/>
      <c r="G371" s="82"/>
      <c r="H371" s="133"/>
      <c r="I371" s="74"/>
      <c r="J371" s="73"/>
    </row>
    <row r="372" spans="1:10" ht="20.100000000000001" customHeight="1" x14ac:dyDescent="0.3">
      <c r="A372" s="74"/>
      <c r="B372" s="74"/>
      <c r="C372" s="157"/>
      <c r="D372" s="74"/>
      <c r="E372" s="131"/>
      <c r="F372" s="82"/>
      <c r="G372" s="82"/>
      <c r="H372" s="133"/>
      <c r="I372" s="74"/>
      <c r="J372" s="73"/>
    </row>
    <row r="373" spans="1:10" ht="20.100000000000001" customHeight="1" x14ac:dyDescent="0.3">
      <c r="A373" s="74"/>
      <c r="B373" s="74"/>
      <c r="C373" s="157"/>
      <c r="D373" s="74"/>
      <c r="E373" s="131"/>
      <c r="F373" s="82"/>
      <c r="G373" s="82"/>
      <c r="H373" s="133"/>
      <c r="I373" s="74"/>
      <c r="J373" s="73"/>
    </row>
    <row r="374" spans="1:10" ht="20.100000000000001" customHeight="1" x14ac:dyDescent="0.3">
      <c r="A374" s="74"/>
      <c r="B374" s="74"/>
      <c r="C374" s="157"/>
      <c r="D374" s="74"/>
      <c r="E374" s="131"/>
      <c r="F374" s="82"/>
      <c r="G374" s="82"/>
      <c r="H374" s="133"/>
      <c r="I374" s="74"/>
      <c r="J374" s="73"/>
    </row>
    <row r="375" spans="1:10" ht="20.100000000000001" customHeight="1" x14ac:dyDescent="0.3">
      <c r="A375" s="74"/>
      <c r="B375" s="74"/>
      <c r="C375" s="157"/>
      <c r="D375" s="74"/>
      <c r="E375" s="131"/>
      <c r="F375" s="82"/>
      <c r="G375" s="82"/>
      <c r="H375" s="133"/>
      <c r="I375" s="74"/>
      <c r="J375" s="73"/>
    </row>
    <row r="376" spans="1:10" ht="20.100000000000001" customHeight="1" x14ac:dyDescent="0.3">
      <c r="A376" s="74"/>
      <c r="B376" s="74"/>
      <c r="C376" s="157"/>
      <c r="D376" s="74"/>
      <c r="E376" s="131"/>
      <c r="F376" s="82"/>
      <c r="G376" s="82"/>
      <c r="H376" s="133"/>
      <c r="I376" s="74"/>
      <c r="J376" s="73"/>
    </row>
    <row r="377" spans="1:10" ht="20.100000000000001" customHeight="1" x14ac:dyDescent="0.3">
      <c r="A377" s="74"/>
      <c r="B377" s="74"/>
      <c r="C377" s="157"/>
      <c r="D377" s="74"/>
      <c r="E377" s="131"/>
      <c r="F377" s="82"/>
      <c r="G377" s="82"/>
      <c r="H377" s="133"/>
      <c r="I377" s="74"/>
      <c r="J377" s="73"/>
    </row>
    <row r="378" spans="1:10" ht="20.100000000000001" customHeight="1" x14ac:dyDescent="0.3">
      <c r="A378" s="74"/>
      <c r="B378" s="74"/>
      <c r="C378" s="157"/>
      <c r="D378" s="74"/>
      <c r="E378" s="131"/>
      <c r="F378" s="82"/>
      <c r="G378" s="82"/>
      <c r="H378" s="133"/>
      <c r="I378" s="74"/>
      <c r="J378" s="73"/>
    </row>
    <row r="379" spans="1:10" ht="20.100000000000001" customHeight="1" x14ac:dyDescent="0.3">
      <c r="A379" s="74"/>
      <c r="B379" s="74"/>
      <c r="C379" s="157"/>
      <c r="D379" s="74"/>
      <c r="E379" s="131"/>
      <c r="F379" s="82"/>
      <c r="G379" s="82"/>
      <c r="H379" s="133"/>
      <c r="I379" s="74"/>
      <c r="J379" s="73"/>
    </row>
    <row r="380" spans="1:10" ht="20.100000000000001" customHeight="1" x14ac:dyDescent="0.3">
      <c r="A380" s="74"/>
      <c r="B380" s="74"/>
      <c r="C380" s="157"/>
      <c r="D380" s="74"/>
      <c r="E380" s="131"/>
      <c r="F380" s="82"/>
      <c r="G380" s="82"/>
      <c r="H380" s="133"/>
      <c r="I380" s="74"/>
      <c r="J380" s="73"/>
    </row>
    <row r="381" spans="1:10" ht="20.100000000000001" customHeight="1" x14ac:dyDescent="0.3">
      <c r="A381" s="74"/>
      <c r="B381" s="74"/>
      <c r="C381" s="157"/>
      <c r="D381" s="74"/>
      <c r="E381" s="131"/>
      <c r="F381" s="82"/>
      <c r="G381" s="82"/>
      <c r="H381" s="133"/>
      <c r="I381" s="74"/>
      <c r="J381" s="73"/>
    </row>
    <row r="382" spans="1:10" ht="20.100000000000001" customHeight="1" x14ac:dyDescent="0.3">
      <c r="A382" s="74"/>
      <c r="B382" s="74"/>
      <c r="C382" s="157"/>
      <c r="D382" s="74"/>
      <c r="E382" s="131"/>
      <c r="F382" s="82"/>
      <c r="G382" s="82"/>
      <c r="H382" s="133"/>
      <c r="I382" s="74"/>
      <c r="J382" s="73"/>
    </row>
    <row r="383" spans="1:10" ht="20.100000000000001" customHeight="1" x14ac:dyDescent="0.3">
      <c r="A383" s="74"/>
      <c r="B383" s="74"/>
      <c r="C383" s="157"/>
      <c r="D383" s="74"/>
      <c r="E383" s="131"/>
      <c r="F383" s="82"/>
      <c r="G383" s="82"/>
      <c r="H383" s="133"/>
      <c r="I383" s="74"/>
      <c r="J383" s="73"/>
    </row>
    <row r="384" spans="1:10" ht="20.100000000000001" customHeight="1" x14ac:dyDescent="0.3">
      <c r="A384" s="74"/>
      <c r="B384" s="74"/>
      <c r="C384" s="157"/>
      <c r="D384" s="74"/>
      <c r="E384" s="131"/>
      <c r="F384" s="82"/>
      <c r="G384" s="82"/>
      <c r="H384" s="133"/>
      <c r="I384" s="74"/>
      <c r="J384" s="73"/>
    </row>
    <row r="385" spans="1:10" ht="20.100000000000001" customHeight="1" x14ac:dyDescent="0.3">
      <c r="A385" s="74"/>
      <c r="B385" s="74"/>
      <c r="C385" s="157"/>
      <c r="D385" s="74"/>
      <c r="E385" s="131"/>
      <c r="F385" s="82"/>
      <c r="G385" s="82"/>
      <c r="H385" s="133"/>
      <c r="I385" s="74"/>
      <c r="J385" s="73"/>
    </row>
    <row r="386" spans="1:10" ht="20.100000000000001" customHeight="1" x14ac:dyDescent="0.3">
      <c r="A386" s="74"/>
      <c r="B386" s="74"/>
      <c r="C386" s="157"/>
      <c r="D386" s="74"/>
      <c r="E386" s="131"/>
      <c r="F386" s="82"/>
      <c r="G386" s="82"/>
      <c r="H386" s="133"/>
      <c r="I386" s="74"/>
      <c r="J386" s="73"/>
    </row>
    <row r="387" spans="1:10" ht="20.100000000000001" customHeight="1" x14ac:dyDescent="0.3">
      <c r="A387" s="74"/>
      <c r="B387" s="74"/>
      <c r="C387" s="157"/>
      <c r="D387" s="74"/>
      <c r="E387" s="131"/>
      <c r="F387" s="82"/>
      <c r="G387" s="82"/>
      <c r="H387" s="133"/>
      <c r="I387" s="74"/>
      <c r="J387" s="73"/>
    </row>
    <row r="388" spans="1:10" ht="20.100000000000001" customHeight="1" x14ac:dyDescent="0.3">
      <c r="A388" s="74"/>
      <c r="B388" s="74"/>
      <c r="C388" s="157"/>
      <c r="D388" s="74"/>
      <c r="E388" s="131"/>
      <c r="F388" s="82"/>
      <c r="G388" s="82"/>
      <c r="H388" s="133"/>
      <c r="I388" s="74"/>
      <c r="J388" s="73"/>
    </row>
    <row r="389" spans="1:10" ht="20.100000000000001" customHeight="1" x14ac:dyDescent="0.3">
      <c r="A389" s="74"/>
      <c r="B389" s="74"/>
      <c r="C389" s="157"/>
      <c r="D389" s="74"/>
      <c r="E389" s="131"/>
      <c r="F389" s="82"/>
      <c r="G389" s="82"/>
      <c r="H389" s="133"/>
      <c r="I389" s="74"/>
      <c r="J389" s="73"/>
    </row>
    <row r="390" spans="1:10" ht="20.100000000000001" customHeight="1" x14ac:dyDescent="0.3">
      <c r="A390" s="74"/>
      <c r="B390" s="74"/>
      <c r="C390" s="157"/>
      <c r="D390" s="74"/>
      <c r="E390" s="131"/>
      <c r="F390" s="82"/>
      <c r="G390" s="82"/>
      <c r="H390" s="133"/>
      <c r="I390" s="74"/>
      <c r="J390" s="73"/>
    </row>
    <row r="391" spans="1:10" ht="20.100000000000001" customHeight="1" x14ac:dyDescent="0.3">
      <c r="A391" s="74"/>
      <c r="B391" s="74"/>
      <c r="C391" s="157"/>
      <c r="D391" s="74"/>
      <c r="E391" s="131"/>
      <c r="F391" s="82"/>
      <c r="G391" s="82"/>
      <c r="H391" s="133"/>
      <c r="I391" s="74"/>
      <c r="J391" s="73"/>
    </row>
    <row r="392" spans="1:10" ht="20.100000000000001" customHeight="1" x14ac:dyDescent="0.3">
      <c r="A392" s="74"/>
      <c r="B392" s="74"/>
      <c r="C392" s="157"/>
      <c r="D392" s="74"/>
      <c r="E392" s="131"/>
      <c r="F392" s="82"/>
      <c r="G392" s="82"/>
      <c r="H392" s="133"/>
      <c r="I392" s="74"/>
      <c r="J392" s="73"/>
    </row>
    <row r="393" spans="1:10" ht="20.100000000000001" customHeight="1" x14ac:dyDescent="0.3">
      <c r="A393" s="74"/>
      <c r="B393" s="74"/>
      <c r="C393" s="157"/>
      <c r="D393" s="74"/>
      <c r="E393" s="131"/>
      <c r="F393" s="82"/>
      <c r="G393" s="82"/>
      <c r="H393" s="133"/>
      <c r="I393" s="74"/>
      <c r="J393" s="73"/>
    </row>
    <row r="394" spans="1:10" ht="20.100000000000001" customHeight="1" x14ac:dyDescent="0.3">
      <c r="A394" s="74"/>
      <c r="B394" s="74"/>
      <c r="C394" s="157"/>
      <c r="D394" s="74"/>
      <c r="E394" s="131"/>
      <c r="F394" s="82"/>
      <c r="G394" s="82"/>
      <c r="H394" s="133"/>
      <c r="I394" s="74"/>
      <c r="J394" s="73"/>
    </row>
    <row r="395" spans="1:10" ht="20.100000000000001" customHeight="1" x14ac:dyDescent="0.3">
      <c r="A395" s="74"/>
      <c r="B395" s="74"/>
      <c r="C395" s="157"/>
      <c r="D395" s="74"/>
      <c r="E395" s="131"/>
      <c r="F395" s="82"/>
      <c r="G395" s="82"/>
      <c r="H395" s="133"/>
      <c r="I395" s="74"/>
      <c r="J395" s="73"/>
    </row>
    <row r="396" spans="1:10" ht="20.100000000000001" customHeight="1" x14ac:dyDescent="0.3">
      <c r="A396" s="74"/>
      <c r="B396" s="74"/>
      <c r="C396" s="157"/>
      <c r="D396" s="74"/>
      <c r="E396" s="131"/>
      <c r="F396" s="82"/>
      <c r="G396" s="82"/>
      <c r="H396" s="133"/>
      <c r="I396" s="74"/>
      <c r="J396" s="73"/>
    </row>
    <row r="397" spans="1:10" ht="20.100000000000001" customHeight="1" x14ac:dyDescent="0.3">
      <c r="A397" s="74"/>
      <c r="B397" s="74"/>
      <c r="C397" s="157"/>
      <c r="D397" s="74"/>
      <c r="E397" s="131"/>
      <c r="F397" s="82"/>
      <c r="G397" s="82"/>
      <c r="H397" s="133"/>
      <c r="I397" s="74"/>
      <c r="J397" s="73"/>
    </row>
    <row r="398" spans="1:10" ht="20.100000000000001" customHeight="1" x14ac:dyDescent="0.3">
      <c r="A398" s="74"/>
      <c r="B398" s="74"/>
      <c r="C398" s="157"/>
      <c r="D398" s="74"/>
      <c r="E398" s="131"/>
      <c r="F398" s="82"/>
      <c r="G398" s="82"/>
      <c r="H398" s="133"/>
      <c r="I398" s="74"/>
      <c r="J398" s="73"/>
    </row>
    <row r="399" spans="1:10" ht="20.100000000000001" customHeight="1" x14ac:dyDescent="0.3">
      <c r="A399" s="74"/>
      <c r="B399" s="74"/>
      <c r="C399" s="157"/>
      <c r="D399" s="74"/>
      <c r="E399" s="131"/>
      <c r="F399" s="82"/>
      <c r="G399" s="82"/>
      <c r="H399" s="133"/>
      <c r="I399" s="74"/>
      <c r="J399" s="73"/>
    </row>
    <row r="400" spans="1:10" ht="20.100000000000001" customHeight="1" x14ac:dyDescent="0.3">
      <c r="A400" s="74"/>
      <c r="B400" s="74"/>
      <c r="C400" s="157"/>
      <c r="D400" s="74"/>
      <c r="E400" s="131"/>
      <c r="F400" s="82"/>
      <c r="G400" s="82"/>
      <c r="H400" s="133"/>
      <c r="I400" s="74"/>
      <c r="J400" s="73"/>
    </row>
    <row r="401" spans="1:10" ht="20.100000000000001" customHeight="1" x14ac:dyDescent="0.3">
      <c r="A401" s="74"/>
      <c r="B401" s="74"/>
      <c r="C401" s="157"/>
      <c r="D401" s="74"/>
      <c r="E401" s="131"/>
      <c r="F401" s="82"/>
      <c r="G401" s="82"/>
      <c r="H401" s="133"/>
      <c r="I401" s="74"/>
      <c r="J401" s="73"/>
    </row>
    <row r="402" spans="1:10" ht="20.100000000000001" customHeight="1" x14ac:dyDescent="0.3">
      <c r="A402" s="74"/>
      <c r="B402" s="74"/>
      <c r="C402" s="157"/>
      <c r="D402" s="74"/>
      <c r="E402" s="131"/>
      <c r="F402" s="82"/>
      <c r="G402" s="82"/>
      <c r="H402" s="133"/>
      <c r="I402" s="74"/>
      <c r="J402" s="73"/>
    </row>
    <row r="403" spans="1:10" ht="20.100000000000001" customHeight="1" x14ac:dyDescent="0.3">
      <c r="A403" s="74"/>
      <c r="B403" s="74"/>
      <c r="C403" s="157"/>
      <c r="D403" s="74"/>
      <c r="E403" s="131"/>
      <c r="F403" s="82"/>
      <c r="G403" s="82"/>
      <c r="H403" s="133"/>
      <c r="I403" s="74"/>
      <c r="J403" s="73"/>
    </row>
    <row r="404" spans="1:10" ht="20.100000000000001" customHeight="1" x14ac:dyDescent="0.3">
      <c r="A404" s="74"/>
      <c r="B404" s="74"/>
      <c r="C404" s="157"/>
      <c r="D404" s="74"/>
      <c r="E404" s="131"/>
      <c r="F404" s="82"/>
      <c r="G404" s="82"/>
      <c r="H404" s="133"/>
      <c r="I404" s="74"/>
      <c r="J404" s="73"/>
    </row>
    <row r="405" spans="1:10" ht="20.100000000000001" customHeight="1" x14ac:dyDescent="0.3">
      <c r="A405" s="74"/>
      <c r="B405" s="74"/>
      <c r="C405" s="157"/>
      <c r="D405" s="74"/>
      <c r="E405" s="131"/>
      <c r="F405" s="82"/>
      <c r="G405" s="82"/>
      <c r="H405" s="133"/>
      <c r="I405" s="74"/>
      <c r="J405" s="73"/>
    </row>
    <row r="406" spans="1:10" ht="20.100000000000001" customHeight="1" x14ac:dyDescent="0.3">
      <c r="A406" s="74"/>
      <c r="B406" s="74"/>
      <c r="C406" s="157"/>
      <c r="D406" s="74"/>
      <c r="E406" s="131"/>
      <c r="F406" s="82"/>
      <c r="G406" s="82"/>
      <c r="H406" s="133"/>
      <c r="I406" s="74"/>
      <c r="J406" s="73"/>
    </row>
    <row r="407" spans="1:10" ht="20.100000000000001" customHeight="1" x14ac:dyDescent="0.3">
      <c r="A407" s="74"/>
      <c r="B407" s="74"/>
      <c r="C407" s="157"/>
      <c r="D407" s="74"/>
      <c r="E407" s="131"/>
      <c r="F407" s="82"/>
      <c r="G407" s="82"/>
      <c r="H407" s="133"/>
      <c r="I407" s="74"/>
      <c r="J407" s="73"/>
    </row>
    <row r="408" spans="1:10" ht="20.100000000000001" customHeight="1" x14ac:dyDescent="0.3">
      <c r="A408" s="74"/>
      <c r="B408" s="74"/>
      <c r="C408" s="157"/>
      <c r="D408" s="74"/>
      <c r="E408" s="131"/>
      <c r="F408" s="82"/>
      <c r="G408" s="82"/>
      <c r="H408" s="133"/>
      <c r="I408" s="74"/>
      <c r="J408" s="73"/>
    </row>
    <row r="409" spans="1:10" ht="20.100000000000001" customHeight="1" x14ac:dyDescent="0.3">
      <c r="A409" s="74"/>
      <c r="B409" s="74"/>
      <c r="C409" s="157"/>
      <c r="D409" s="74"/>
      <c r="E409" s="131"/>
      <c r="F409" s="82"/>
      <c r="G409" s="82"/>
      <c r="H409" s="133"/>
      <c r="I409" s="74"/>
      <c r="J409" s="73"/>
    </row>
    <row r="410" spans="1:10" ht="20.100000000000001" customHeight="1" x14ac:dyDescent="0.3">
      <c r="A410" s="74"/>
      <c r="B410" s="74"/>
      <c r="C410" s="157"/>
      <c r="D410" s="74"/>
      <c r="E410" s="131"/>
      <c r="F410" s="82"/>
      <c r="G410" s="82"/>
      <c r="H410" s="133"/>
      <c r="I410" s="74"/>
      <c r="J410" s="73"/>
    </row>
    <row r="411" spans="1:10" ht="20.100000000000001" customHeight="1" x14ac:dyDescent="0.3">
      <c r="A411" s="74"/>
      <c r="B411" s="74"/>
      <c r="C411" s="157"/>
      <c r="D411" s="74"/>
      <c r="E411" s="131"/>
      <c r="F411" s="82"/>
      <c r="G411" s="82"/>
      <c r="H411" s="133"/>
      <c r="I411" s="74"/>
      <c r="J411" s="73"/>
    </row>
    <row r="412" spans="1:10" ht="20.100000000000001" customHeight="1" x14ac:dyDescent="0.3">
      <c r="A412" s="74"/>
      <c r="B412" s="74"/>
      <c r="C412" s="157"/>
      <c r="D412" s="74"/>
      <c r="E412" s="131"/>
      <c r="F412" s="82"/>
      <c r="G412" s="82"/>
      <c r="H412" s="133"/>
      <c r="I412" s="74"/>
      <c r="J412" s="73"/>
    </row>
    <row r="413" spans="1:10" ht="20.100000000000001" customHeight="1" x14ac:dyDescent="0.3">
      <c r="A413" s="74"/>
      <c r="B413" s="74"/>
      <c r="C413" s="157"/>
      <c r="D413" s="74"/>
      <c r="E413" s="131"/>
      <c r="F413" s="82"/>
      <c r="G413" s="82"/>
      <c r="H413" s="133"/>
      <c r="I413" s="74"/>
      <c r="J413" s="73"/>
    </row>
    <row r="414" spans="1:10" ht="20.100000000000001" customHeight="1" x14ac:dyDescent="0.3">
      <c r="A414" s="74"/>
      <c r="B414" s="74"/>
      <c r="C414" s="157"/>
      <c r="D414" s="74"/>
      <c r="E414" s="131"/>
      <c r="F414" s="82"/>
      <c r="G414" s="82"/>
      <c r="H414" s="133"/>
      <c r="I414" s="74"/>
      <c r="J414" s="73"/>
    </row>
    <row r="415" spans="1:10" ht="20.100000000000001" customHeight="1" x14ac:dyDescent="0.3">
      <c r="A415" s="74"/>
      <c r="B415" s="74"/>
      <c r="C415" s="157"/>
      <c r="D415" s="74"/>
      <c r="E415" s="131"/>
      <c r="F415" s="82"/>
      <c r="G415" s="82"/>
      <c r="H415" s="133"/>
      <c r="I415" s="74"/>
      <c r="J415" s="73"/>
    </row>
    <row r="416" spans="1:10" ht="20.100000000000001" customHeight="1" x14ac:dyDescent="0.3">
      <c r="A416" s="74"/>
      <c r="B416" s="74"/>
      <c r="C416" s="157"/>
      <c r="D416" s="74"/>
      <c r="E416" s="131"/>
      <c r="F416" s="82"/>
      <c r="G416" s="82"/>
      <c r="H416" s="133"/>
      <c r="I416" s="74"/>
      <c r="J416" s="73"/>
    </row>
    <row r="417" spans="1:10" ht="20.100000000000001" customHeight="1" x14ac:dyDescent="0.3">
      <c r="A417" s="74"/>
      <c r="B417" s="74"/>
      <c r="C417" s="157"/>
      <c r="D417" s="74"/>
      <c r="E417" s="131"/>
      <c r="F417" s="82"/>
      <c r="G417" s="82"/>
      <c r="H417" s="133"/>
      <c r="I417" s="74"/>
      <c r="J417" s="73"/>
    </row>
    <row r="418" spans="1:10" ht="20.100000000000001" customHeight="1" x14ac:dyDescent="0.3">
      <c r="A418" s="74"/>
      <c r="B418" s="74"/>
      <c r="C418" s="157"/>
      <c r="D418" s="74"/>
      <c r="E418" s="131"/>
      <c r="F418" s="82"/>
      <c r="G418" s="82"/>
      <c r="H418" s="133"/>
      <c r="I418" s="74"/>
      <c r="J418" s="73"/>
    </row>
    <row r="419" spans="1:10" ht="20.100000000000001" customHeight="1" x14ac:dyDescent="0.3">
      <c r="A419" s="74"/>
      <c r="B419" s="74"/>
      <c r="C419" s="157"/>
      <c r="D419" s="74"/>
      <c r="E419" s="131"/>
      <c r="F419" s="82"/>
      <c r="G419" s="82"/>
      <c r="H419" s="133"/>
      <c r="I419" s="74"/>
      <c r="J419" s="73"/>
    </row>
    <row r="420" spans="1:10" ht="20.100000000000001" customHeight="1" x14ac:dyDescent="0.3">
      <c r="A420" s="74"/>
      <c r="B420" s="74"/>
      <c r="C420" s="157"/>
      <c r="D420" s="74"/>
      <c r="E420" s="131"/>
      <c r="F420" s="82"/>
      <c r="G420" s="82"/>
      <c r="H420" s="133"/>
      <c r="I420" s="74"/>
      <c r="J420" s="73"/>
    </row>
    <row r="421" spans="1:10" ht="20.100000000000001" customHeight="1" x14ac:dyDescent="0.3">
      <c r="A421" s="74"/>
      <c r="B421" s="74"/>
      <c r="C421" s="157"/>
      <c r="D421" s="74"/>
      <c r="E421" s="131"/>
      <c r="F421" s="82"/>
      <c r="G421" s="82"/>
      <c r="H421" s="133"/>
      <c r="I421" s="74"/>
      <c r="J421" s="73"/>
    </row>
    <row r="422" spans="1:10" ht="20.100000000000001" customHeight="1" x14ac:dyDescent="0.3">
      <c r="A422" s="74"/>
      <c r="B422" s="74"/>
      <c r="C422" s="157"/>
      <c r="D422" s="74"/>
      <c r="E422" s="131"/>
      <c r="F422" s="82"/>
      <c r="G422" s="82"/>
      <c r="H422" s="133"/>
      <c r="I422" s="74"/>
      <c r="J422" s="73"/>
    </row>
    <row r="423" spans="1:10" ht="20.100000000000001" customHeight="1" x14ac:dyDescent="0.3">
      <c r="A423" s="74"/>
      <c r="B423" s="74"/>
      <c r="C423" s="157"/>
      <c r="D423" s="74"/>
      <c r="E423" s="131"/>
      <c r="F423" s="82"/>
      <c r="G423" s="82"/>
      <c r="H423" s="133"/>
      <c r="I423" s="74"/>
      <c r="J423" s="73"/>
    </row>
    <row r="424" spans="1:10" ht="20.100000000000001" customHeight="1" x14ac:dyDescent="0.3">
      <c r="A424" s="74"/>
      <c r="B424" s="74"/>
      <c r="C424" s="157"/>
      <c r="D424" s="74"/>
      <c r="E424" s="131"/>
      <c r="F424" s="82"/>
      <c r="G424" s="82"/>
      <c r="H424" s="133"/>
      <c r="I424" s="74"/>
      <c r="J424" s="73"/>
    </row>
    <row r="425" spans="1:10" ht="20.100000000000001" customHeight="1" x14ac:dyDescent="0.3">
      <c r="A425" s="74"/>
      <c r="B425" s="74"/>
      <c r="C425" s="157"/>
      <c r="D425" s="74"/>
      <c r="E425" s="131"/>
      <c r="F425" s="82"/>
      <c r="G425" s="82"/>
      <c r="H425" s="133"/>
      <c r="I425" s="74"/>
      <c r="J425" s="73"/>
    </row>
    <row r="426" spans="1:10" ht="20.100000000000001" customHeight="1" x14ac:dyDescent="0.3">
      <c r="A426" s="74"/>
      <c r="B426" s="74"/>
      <c r="C426" s="157"/>
      <c r="D426" s="74"/>
      <c r="E426" s="131"/>
      <c r="F426" s="82"/>
      <c r="G426" s="82"/>
      <c r="H426" s="133"/>
      <c r="I426" s="74"/>
      <c r="J426" s="73"/>
    </row>
    <row r="427" spans="1:10" ht="20.100000000000001" customHeight="1" x14ac:dyDescent="0.3">
      <c r="A427" s="74"/>
      <c r="B427" s="74"/>
      <c r="C427" s="157"/>
      <c r="D427" s="74"/>
      <c r="E427" s="131"/>
      <c r="F427" s="82"/>
      <c r="G427" s="82"/>
      <c r="H427" s="133"/>
      <c r="I427" s="74"/>
      <c r="J427" s="73"/>
    </row>
    <row r="428" spans="1:10" ht="20.100000000000001" customHeight="1" x14ac:dyDescent="0.3">
      <c r="A428" s="74"/>
      <c r="B428" s="74"/>
      <c r="C428" s="157"/>
      <c r="D428" s="74"/>
      <c r="E428" s="131"/>
      <c r="F428" s="82"/>
      <c r="G428" s="82"/>
      <c r="H428" s="133"/>
      <c r="I428" s="74"/>
      <c r="J428" s="73"/>
    </row>
    <row r="429" spans="1:10" ht="20.100000000000001" customHeight="1" x14ac:dyDescent="0.3">
      <c r="A429" s="74"/>
      <c r="B429" s="74"/>
      <c r="C429" s="157"/>
      <c r="D429" s="74"/>
      <c r="E429" s="131"/>
      <c r="F429" s="82"/>
      <c r="G429" s="82"/>
      <c r="H429" s="133"/>
      <c r="I429" s="74"/>
      <c r="J429" s="73"/>
    </row>
    <row r="430" spans="1:10" ht="20.100000000000001" customHeight="1" x14ac:dyDescent="0.3">
      <c r="A430" s="74"/>
      <c r="B430" s="74"/>
      <c r="C430" s="157"/>
      <c r="D430" s="74"/>
      <c r="E430" s="131"/>
      <c r="F430" s="82"/>
      <c r="G430" s="82"/>
      <c r="H430" s="133"/>
      <c r="I430" s="74"/>
      <c r="J430" s="73"/>
    </row>
    <row r="431" spans="1:10" ht="20.100000000000001" customHeight="1" x14ac:dyDescent="0.3">
      <c r="A431" s="74"/>
      <c r="B431" s="74"/>
      <c r="C431" s="157"/>
      <c r="D431" s="74"/>
      <c r="E431" s="131"/>
      <c r="F431" s="82"/>
      <c r="G431" s="82"/>
      <c r="H431" s="133"/>
      <c r="I431" s="74"/>
      <c r="J431" s="73"/>
    </row>
    <row r="432" spans="1:10" ht="20.100000000000001" customHeight="1" x14ac:dyDescent="0.3">
      <c r="A432" s="74"/>
      <c r="B432" s="74"/>
      <c r="C432" s="157"/>
      <c r="D432" s="74"/>
      <c r="E432" s="131"/>
      <c r="F432" s="82"/>
      <c r="G432" s="82"/>
      <c r="H432" s="133"/>
      <c r="I432" s="74"/>
      <c r="J432" s="73"/>
    </row>
    <row r="433" spans="1:10" ht="20.100000000000001" customHeight="1" x14ac:dyDescent="0.3">
      <c r="A433" s="74"/>
      <c r="B433" s="74"/>
      <c r="C433" s="157"/>
      <c r="D433" s="74"/>
      <c r="E433" s="131"/>
      <c r="F433" s="82"/>
      <c r="G433" s="82"/>
      <c r="H433" s="133"/>
      <c r="I433" s="74"/>
      <c r="J433" s="73"/>
    </row>
    <row r="434" spans="1:10" ht="20.100000000000001" customHeight="1" x14ac:dyDescent="0.3">
      <c r="A434" s="74"/>
      <c r="B434" s="74"/>
      <c r="C434" s="157"/>
      <c r="D434" s="74"/>
      <c r="E434" s="131"/>
      <c r="F434" s="82"/>
      <c r="G434" s="82"/>
      <c r="H434" s="133"/>
      <c r="I434" s="74"/>
      <c r="J434" s="73"/>
    </row>
    <row r="435" spans="1:10" ht="20.100000000000001" customHeight="1" x14ac:dyDescent="0.3">
      <c r="A435" s="74"/>
      <c r="B435" s="74"/>
      <c r="C435" s="157"/>
      <c r="D435" s="74"/>
      <c r="E435" s="131"/>
      <c r="F435" s="82"/>
      <c r="G435" s="82"/>
      <c r="H435" s="133"/>
      <c r="I435" s="74"/>
      <c r="J435" s="73"/>
    </row>
    <row r="436" spans="1:10" ht="20.100000000000001" customHeight="1" x14ac:dyDescent="0.3">
      <c r="A436" s="74"/>
      <c r="B436" s="74"/>
      <c r="C436" s="157"/>
      <c r="D436" s="74"/>
      <c r="E436" s="131"/>
      <c r="F436" s="82"/>
      <c r="G436" s="82"/>
      <c r="H436" s="133"/>
      <c r="I436" s="74"/>
      <c r="J436" s="73"/>
    </row>
    <row r="437" spans="1:10" ht="20.100000000000001" customHeight="1" x14ac:dyDescent="0.3">
      <c r="A437" s="74"/>
      <c r="B437" s="74"/>
      <c r="C437" s="157"/>
      <c r="D437" s="74"/>
      <c r="E437" s="131"/>
      <c r="F437" s="82"/>
      <c r="G437" s="82"/>
      <c r="H437" s="133"/>
      <c r="I437" s="74"/>
      <c r="J437" s="73"/>
    </row>
    <row r="438" spans="1:10" ht="20.100000000000001" customHeight="1" x14ac:dyDescent="0.3">
      <c r="A438" s="74"/>
      <c r="B438" s="74"/>
      <c r="C438" s="157"/>
      <c r="D438" s="74"/>
      <c r="E438" s="131"/>
      <c r="F438" s="82"/>
      <c r="G438" s="82"/>
      <c r="H438" s="133"/>
      <c r="I438" s="74"/>
      <c r="J438" s="73"/>
    </row>
    <row r="439" spans="1:10" ht="20.100000000000001" customHeight="1" x14ac:dyDescent="0.3">
      <c r="A439" s="74"/>
      <c r="B439" s="74"/>
      <c r="C439" s="157"/>
      <c r="D439" s="74"/>
      <c r="E439" s="131"/>
      <c r="F439" s="82"/>
      <c r="G439" s="82"/>
      <c r="H439" s="133"/>
      <c r="I439" s="74"/>
      <c r="J439" s="73"/>
    </row>
    <row r="440" spans="1:10" ht="20.100000000000001" customHeight="1" x14ac:dyDescent="0.3">
      <c r="A440" s="74"/>
      <c r="B440" s="74"/>
      <c r="C440" s="157"/>
      <c r="D440" s="74"/>
      <c r="E440" s="131"/>
      <c r="F440" s="82"/>
      <c r="G440" s="82"/>
      <c r="H440" s="133"/>
      <c r="I440" s="74"/>
      <c r="J440" s="73"/>
    </row>
    <row r="441" spans="1:10" ht="20.100000000000001" customHeight="1" x14ac:dyDescent="0.3">
      <c r="A441" s="74"/>
      <c r="B441" s="74"/>
      <c r="C441" s="157"/>
      <c r="D441" s="74"/>
      <c r="E441" s="131"/>
      <c r="F441" s="82"/>
      <c r="G441" s="82"/>
      <c r="H441" s="133"/>
      <c r="I441" s="74"/>
      <c r="J441" s="73"/>
    </row>
    <row r="442" spans="1:10" ht="20.100000000000001" customHeight="1" x14ac:dyDescent="0.3">
      <c r="A442" s="74"/>
      <c r="B442" s="74"/>
      <c r="C442" s="157"/>
      <c r="D442" s="74"/>
      <c r="E442" s="131"/>
      <c r="F442" s="82"/>
      <c r="G442" s="82"/>
      <c r="H442" s="133"/>
      <c r="I442" s="74"/>
      <c r="J442" s="73"/>
    </row>
    <row r="443" spans="1:10" ht="20.100000000000001" customHeight="1" x14ac:dyDescent="0.3">
      <c r="A443" s="74"/>
      <c r="B443" s="74"/>
      <c r="C443" s="157"/>
      <c r="D443" s="74"/>
      <c r="E443" s="131"/>
      <c r="F443" s="82"/>
      <c r="G443" s="82"/>
      <c r="H443" s="133"/>
      <c r="I443" s="74"/>
      <c r="J443" s="73"/>
    </row>
    <row r="444" spans="1:10" ht="20.100000000000001" customHeight="1" x14ac:dyDescent="0.3">
      <c r="A444" s="74"/>
      <c r="B444" s="74"/>
      <c r="C444" s="157"/>
      <c r="D444" s="74"/>
      <c r="E444" s="131"/>
      <c r="F444" s="82"/>
      <c r="G444" s="82"/>
      <c r="H444" s="133"/>
      <c r="I444" s="74"/>
      <c r="J444" s="73"/>
    </row>
    <row r="445" spans="1:10" ht="20.100000000000001" customHeight="1" x14ac:dyDescent="0.3">
      <c r="A445" s="74"/>
      <c r="B445" s="74"/>
      <c r="C445" s="157"/>
      <c r="D445" s="74"/>
      <c r="E445" s="131"/>
      <c r="F445" s="82"/>
      <c r="G445" s="82"/>
      <c r="H445" s="133"/>
      <c r="I445" s="74"/>
      <c r="J445" s="73"/>
    </row>
    <row r="446" spans="1:10" ht="20.100000000000001" customHeight="1" x14ac:dyDescent="0.3">
      <c r="A446" s="74"/>
      <c r="B446" s="74"/>
      <c r="C446" s="157"/>
      <c r="D446" s="74"/>
      <c r="E446" s="131"/>
      <c r="F446" s="82"/>
      <c r="G446" s="82"/>
      <c r="H446" s="133"/>
      <c r="I446" s="74"/>
      <c r="J446" s="73"/>
    </row>
    <row r="447" spans="1:10" ht="20.100000000000001" customHeight="1" x14ac:dyDescent="0.3">
      <c r="A447" s="74"/>
      <c r="B447" s="74"/>
      <c r="C447" s="157"/>
      <c r="D447" s="74"/>
      <c r="E447" s="131"/>
      <c r="F447" s="82"/>
      <c r="G447" s="82"/>
      <c r="H447" s="133"/>
      <c r="I447" s="74"/>
      <c r="J447" s="73"/>
    </row>
    <row r="448" spans="1:10" ht="20.100000000000001" customHeight="1" x14ac:dyDescent="0.3">
      <c r="A448" s="74"/>
      <c r="B448" s="74"/>
      <c r="C448" s="157"/>
      <c r="D448" s="74"/>
      <c r="E448" s="131"/>
      <c r="F448" s="82"/>
      <c r="G448" s="82"/>
      <c r="H448" s="133"/>
      <c r="I448" s="74"/>
      <c r="J448" s="73"/>
    </row>
    <row r="449" spans="1:10" ht="20.100000000000001" customHeight="1" x14ac:dyDescent="0.3">
      <c r="A449" s="74"/>
      <c r="B449" s="74"/>
      <c r="C449" s="157"/>
      <c r="D449" s="74"/>
      <c r="E449" s="131"/>
      <c r="F449" s="82"/>
      <c r="G449" s="82"/>
      <c r="H449" s="133"/>
      <c r="I449" s="74"/>
      <c r="J449" s="73"/>
    </row>
    <row r="450" spans="1:10" ht="20.100000000000001" customHeight="1" x14ac:dyDescent="0.3">
      <c r="A450" s="74"/>
      <c r="B450" s="74"/>
      <c r="C450" s="157"/>
      <c r="D450" s="74"/>
      <c r="E450" s="131"/>
      <c r="F450" s="82"/>
      <c r="G450" s="82"/>
      <c r="H450" s="133"/>
      <c r="I450" s="74"/>
      <c r="J450" s="73"/>
    </row>
    <row r="451" spans="1:10" ht="20.100000000000001" customHeight="1" x14ac:dyDescent="0.3">
      <c r="A451" s="74"/>
      <c r="B451" s="74"/>
      <c r="C451" s="157"/>
      <c r="D451" s="74"/>
      <c r="E451" s="131"/>
      <c r="F451" s="82"/>
      <c r="G451" s="82"/>
      <c r="H451" s="133"/>
      <c r="I451" s="74"/>
      <c r="J451" s="73"/>
    </row>
    <row r="452" spans="1:10" ht="20.100000000000001" customHeight="1" x14ac:dyDescent="0.3">
      <c r="A452" s="74"/>
      <c r="B452" s="74"/>
      <c r="C452" s="157"/>
      <c r="D452" s="74"/>
      <c r="E452" s="131"/>
      <c r="F452" s="82"/>
      <c r="G452" s="82"/>
      <c r="H452" s="133"/>
      <c r="I452" s="74"/>
      <c r="J452" s="73"/>
    </row>
    <row r="453" spans="1:10" ht="18.75" x14ac:dyDescent="0.3">
      <c r="A453" s="74"/>
      <c r="B453" s="74"/>
      <c r="C453" s="157"/>
      <c r="D453" s="74"/>
      <c r="E453" s="131"/>
      <c r="F453" s="82"/>
      <c r="G453" s="82"/>
      <c r="H453" s="133"/>
      <c r="I453" s="74"/>
      <c r="J453" s="73"/>
    </row>
    <row r="454" spans="1:10" ht="18.75" x14ac:dyDescent="0.3">
      <c r="A454" s="74"/>
      <c r="B454" s="74"/>
      <c r="C454" s="157"/>
      <c r="D454" s="74"/>
      <c r="E454" s="131"/>
      <c r="F454" s="82"/>
      <c r="G454" s="82"/>
      <c r="H454" s="133"/>
      <c r="I454" s="74"/>
      <c r="J454" s="73"/>
    </row>
    <row r="455" spans="1:10" ht="18.75" x14ac:dyDescent="0.3">
      <c r="A455" s="74"/>
      <c r="B455" s="74"/>
      <c r="C455" s="157"/>
      <c r="D455" s="74"/>
      <c r="E455" s="131"/>
      <c r="F455" s="82"/>
      <c r="G455" s="82"/>
      <c r="H455" s="133"/>
      <c r="I455" s="74"/>
      <c r="J455" s="73"/>
    </row>
    <row r="456" spans="1:10" ht="18.75" x14ac:dyDescent="0.3">
      <c r="A456" s="74"/>
      <c r="B456" s="74"/>
      <c r="C456" s="157"/>
      <c r="D456" s="74"/>
      <c r="E456" s="131"/>
      <c r="F456" s="82"/>
      <c r="G456" s="82"/>
      <c r="H456" s="133"/>
      <c r="I456" s="74"/>
      <c r="J456" s="73"/>
    </row>
    <row r="457" spans="1:10" ht="18.75" x14ac:dyDescent="0.3">
      <c r="A457" s="74"/>
      <c r="B457" s="74"/>
      <c r="C457" s="157"/>
      <c r="D457" s="74"/>
      <c r="E457" s="131"/>
      <c r="F457" s="82"/>
      <c r="G457" s="82"/>
      <c r="H457" s="133"/>
      <c r="I457" s="74"/>
      <c r="J457" s="73"/>
    </row>
    <row r="458" spans="1:10" ht="18.75" x14ac:dyDescent="0.3">
      <c r="A458" s="74"/>
      <c r="B458" s="74"/>
      <c r="C458" s="157"/>
      <c r="D458" s="74"/>
      <c r="E458" s="131"/>
      <c r="F458" s="82"/>
      <c r="G458" s="82"/>
      <c r="H458" s="133"/>
      <c r="I458" s="74"/>
      <c r="J458" s="73"/>
    </row>
    <row r="459" spans="1:10" ht="18.75" x14ac:dyDescent="0.3">
      <c r="A459" s="74"/>
      <c r="B459" s="74"/>
      <c r="C459" s="157"/>
      <c r="D459" s="74"/>
      <c r="E459" s="131"/>
      <c r="F459" s="82"/>
      <c r="G459" s="82"/>
      <c r="H459" s="133"/>
      <c r="I459" s="74"/>
      <c r="J459" s="73"/>
    </row>
    <row r="460" spans="1:10" ht="18.75" x14ac:dyDescent="0.3">
      <c r="A460" s="74"/>
      <c r="B460" s="74"/>
      <c r="C460" s="157"/>
      <c r="D460" s="74"/>
      <c r="E460" s="131"/>
      <c r="F460" s="82"/>
      <c r="G460" s="82"/>
      <c r="H460" s="133"/>
      <c r="I460" s="74"/>
      <c r="J460" s="73"/>
    </row>
    <row r="461" spans="1:10" ht="18.75" x14ac:dyDescent="0.3">
      <c r="A461" s="74"/>
      <c r="B461" s="74"/>
      <c r="C461" s="157"/>
      <c r="D461" s="74"/>
      <c r="E461" s="131"/>
      <c r="F461" s="82"/>
      <c r="G461" s="82"/>
      <c r="H461" s="133"/>
      <c r="I461" s="74"/>
      <c r="J461" s="73"/>
    </row>
    <row r="462" spans="1:10" ht="18.75" x14ac:dyDescent="0.3">
      <c r="A462" s="74"/>
      <c r="B462" s="74"/>
      <c r="C462" s="157"/>
      <c r="D462" s="74"/>
      <c r="E462" s="131"/>
      <c r="F462" s="82"/>
      <c r="G462" s="82"/>
      <c r="H462" s="133"/>
      <c r="I462" s="74"/>
      <c r="J462" s="73"/>
    </row>
    <row r="463" spans="1:10" ht="18.75" x14ac:dyDescent="0.3">
      <c r="A463" s="74"/>
      <c r="B463" s="74"/>
      <c r="C463" s="157"/>
      <c r="D463" s="74"/>
      <c r="E463" s="131"/>
      <c r="F463" s="82"/>
      <c r="G463" s="82"/>
      <c r="H463" s="133"/>
      <c r="I463" s="74"/>
      <c r="J463" s="73"/>
    </row>
    <row r="464" spans="1:10" ht="18.75" x14ac:dyDescent="0.3">
      <c r="A464" s="74"/>
      <c r="B464" s="74"/>
      <c r="C464" s="157"/>
      <c r="D464" s="74"/>
      <c r="E464" s="131"/>
      <c r="F464" s="82"/>
      <c r="G464" s="82"/>
      <c r="H464" s="133"/>
      <c r="I464" s="74"/>
      <c r="J464" s="73"/>
    </row>
    <row r="465" spans="1:10" ht="18.75" x14ac:dyDescent="0.3">
      <c r="A465" s="74"/>
      <c r="B465" s="74"/>
      <c r="C465" s="157"/>
      <c r="D465" s="74"/>
      <c r="E465" s="131"/>
      <c r="F465" s="82"/>
      <c r="G465" s="82"/>
      <c r="H465" s="133"/>
      <c r="I465" s="74"/>
      <c r="J465" s="73"/>
    </row>
    <row r="466" spans="1:10" ht="18.75" x14ac:dyDescent="0.3">
      <c r="A466" s="74"/>
      <c r="B466" s="74"/>
      <c r="C466" s="157"/>
      <c r="D466" s="74"/>
      <c r="E466" s="131"/>
      <c r="F466" s="82"/>
      <c r="G466" s="82"/>
      <c r="H466" s="133"/>
      <c r="I466" s="74"/>
      <c r="J466" s="73"/>
    </row>
    <row r="467" spans="1:10" ht="18.75" x14ac:dyDescent="0.3">
      <c r="A467" s="74"/>
      <c r="B467" s="74"/>
      <c r="C467" s="157"/>
      <c r="D467" s="74"/>
      <c r="E467" s="131"/>
      <c r="F467" s="82"/>
      <c r="G467" s="82"/>
      <c r="H467" s="133"/>
      <c r="I467" s="74"/>
      <c r="J467" s="73"/>
    </row>
    <row r="468" spans="1:10" ht="18.75" x14ac:dyDescent="0.3">
      <c r="A468" s="74"/>
      <c r="B468" s="74"/>
      <c r="C468" s="157"/>
      <c r="D468" s="74"/>
      <c r="E468" s="131"/>
      <c r="F468" s="82"/>
      <c r="G468" s="82"/>
      <c r="H468" s="133"/>
      <c r="I468" s="74"/>
      <c r="J468" s="73"/>
    </row>
    <row r="469" spans="1:10" ht="18.75" x14ac:dyDescent="0.3">
      <c r="A469" s="74"/>
      <c r="B469" s="74"/>
      <c r="C469" s="157"/>
      <c r="D469" s="74"/>
      <c r="E469" s="131"/>
      <c r="F469" s="82"/>
      <c r="G469" s="82"/>
      <c r="H469" s="133"/>
      <c r="I469" s="74"/>
      <c r="J469" s="73"/>
    </row>
    <row r="470" spans="1:10" ht="18.75" x14ac:dyDescent="0.3">
      <c r="A470" s="74"/>
      <c r="B470" s="74"/>
      <c r="C470" s="157"/>
      <c r="D470" s="74"/>
      <c r="E470" s="131"/>
      <c r="F470" s="82"/>
      <c r="G470" s="82"/>
      <c r="H470" s="133"/>
      <c r="I470" s="74"/>
      <c r="J470" s="73"/>
    </row>
    <row r="471" spans="1:10" ht="18.75" x14ac:dyDescent="0.3">
      <c r="A471" s="74"/>
      <c r="B471" s="74"/>
      <c r="C471" s="157"/>
      <c r="D471" s="74"/>
      <c r="E471" s="131"/>
      <c r="F471" s="82"/>
      <c r="G471" s="82"/>
      <c r="H471" s="133"/>
      <c r="I471" s="74"/>
      <c r="J471" s="73"/>
    </row>
    <row r="472" spans="1:10" ht="18.75" x14ac:dyDescent="0.3">
      <c r="A472" s="74"/>
      <c r="B472" s="74"/>
      <c r="C472" s="157"/>
      <c r="D472" s="74"/>
      <c r="E472" s="131"/>
      <c r="F472" s="82"/>
      <c r="G472" s="82"/>
      <c r="H472" s="133"/>
      <c r="I472" s="74"/>
      <c r="J472" s="73"/>
    </row>
    <row r="473" spans="1:10" ht="18.75" x14ac:dyDescent="0.3">
      <c r="A473" s="74"/>
      <c r="B473" s="74"/>
      <c r="C473" s="157"/>
      <c r="D473" s="74"/>
      <c r="E473" s="131"/>
      <c r="F473" s="82"/>
      <c r="G473" s="82"/>
      <c r="H473" s="133"/>
      <c r="I473" s="74"/>
      <c r="J473" s="73"/>
    </row>
    <row r="474" spans="1:10" ht="18.75" x14ac:dyDescent="0.3">
      <c r="A474" s="74"/>
      <c r="B474" s="74"/>
      <c r="C474" s="157"/>
      <c r="D474" s="74"/>
      <c r="E474" s="131"/>
      <c r="F474" s="82"/>
      <c r="G474" s="82"/>
      <c r="H474" s="133"/>
      <c r="I474" s="74"/>
      <c r="J474" s="73"/>
    </row>
    <row r="475" spans="1:10" ht="18.75" x14ac:dyDescent="0.3">
      <c r="A475" s="74"/>
      <c r="B475" s="74"/>
      <c r="C475" s="157"/>
      <c r="D475" s="74"/>
      <c r="E475" s="131"/>
      <c r="F475" s="82"/>
      <c r="G475" s="82"/>
      <c r="H475" s="133"/>
      <c r="I475" s="74"/>
      <c r="J475" s="73"/>
    </row>
    <row r="476" spans="1:10" ht="18.75" x14ac:dyDescent="0.3">
      <c r="A476" s="74"/>
      <c r="B476" s="74"/>
      <c r="C476" s="157"/>
      <c r="D476" s="74"/>
      <c r="E476" s="131"/>
      <c r="F476" s="82"/>
      <c r="G476" s="82"/>
      <c r="H476" s="133"/>
      <c r="I476" s="74"/>
      <c r="J476" s="73"/>
    </row>
    <row r="477" spans="1:10" ht="18.75" x14ac:dyDescent="0.3">
      <c r="A477" s="74"/>
      <c r="B477" s="74"/>
      <c r="C477" s="157"/>
      <c r="D477" s="74"/>
      <c r="E477" s="131"/>
      <c r="F477" s="82"/>
      <c r="G477" s="82"/>
      <c r="H477" s="133"/>
      <c r="I477" s="74"/>
      <c r="J477" s="73"/>
    </row>
    <row r="478" spans="1:10" ht="18.75" x14ac:dyDescent="0.3">
      <c r="A478" s="74"/>
      <c r="B478" s="74"/>
      <c r="C478" s="157"/>
      <c r="D478" s="74"/>
      <c r="E478" s="131"/>
      <c r="F478" s="82"/>
      <c r="G478" s="82"/>
      <c r="H478" s="133"/>
      <c r="I478" s="74"/>
      <c r="J478" s="73"/>
    </row>
    <row r="479" spans="1:10" ht="18.75" x14ac:dyDescent="0.3">
      <c r="A479" s="74"/>
      <c r="B479" s="74"/>
      <c r="C479" s="157"/>
      <c r="D479" s="74"/>
      <c r="E479" s="131"/>
      <c r="F479" s="82"/>
      <c r="G479" s="82"/>
      <c r="H479" s="133"/>
      <c r="I479" s="74"/>
      <c r="J479" s="73"/>
    </row>
    <row r="480" spans="1:10" ht="18.75" x14ac:dyDescent="0.3">
      <c r="A480" s="74"/>
      <c r="B480" s="74"/>
      <c r="C480" s="157"/>
      <c r="D480" s="74"/>
      <c r="E480" s="131"/>
      <c r="F480" s="82"/>
      <c r="G480" s="82"/>
      <c r="H480" s="133"/>
      <c r="I480" s="74"/>
      <c r="J480" s="73"/>
    </row>
    <row r="481" spans="1:10" ht="18.75" x14ac:dyDescent="0.3">
      <c r="A481" s="74"/>
      <c r="B481" s="74"/>
      <c r="C481" s="157"/>
      <c r="D481" s="74"/>
      <c r="E481" s="131"/>
      <c r="F481" s="82"/>
      <c r="G481" s="82"/>
      <c r="H481" s="133"/>
      <c r="I481" s="74"/>
      <c r="J481" s="73"/>
    </row>
    <row r="482" spans="1:10" ht="18.75" x14ac:dyDescent="0.3">
      <c r="A482" s="74"/>
      <c r="B482" s="74"/>
      <c r="C482" s="157"/>
      <c r="D482" s="74"/>
      <c r="E482" s="131"/>
      <c r="F482" s="82"/>
      <c r="G482" s="82"/>
      <c r="H482" s="133"/>
      <c r="I482" s="74"/>
      <c r="J482" s="73"/>
    </row>
    <row r="483" spans="1:10" ht="18.75" x14ac:dyDescent="0.3">
      <c r="A483" s="74"/>
      <c r="B483" s="74"/>
      <c r="C483" s="157"/>
      <c r="D483" s="74"/>
      <c r="E483" s="131"/>
      <c r="F483" s="82"/>
      <c r="G483" s="82"/>
      <c r="H483" s="133"/>
      <c r="I483" s="74"/>
      <c r="J483" s="73"/>
    </row>
    <row r="484" spans="1:10" ht="18.75" x14ac:dyDescent="0.3">
      <c r="A484" s="74"/>
      <c r="B484" s="74"/>
      <c r="C484" s="157"/>
      <c r="D484" s="74"/>
      <c r="E484" s="131"/>
      <c r="F484" s="82"/>
      <c r="G484" s="82"/>
      <c r="H484" s="133"/>
      <c r="I484" s="74"/>
      <c r="J484" s="73"/>
    </row>
    <row r="485" spans="1:10" ht="18.75" x14ac:dyDescent="0.3">
      <c r="A485" s="74"/>
      <c r="B485" s="74"/>
      <c r="C485" s="157"/>
      <c r="D485" s="74"/>
      <c r="E485" s="131"/>
      <c r="F485" s="82"/>
      <c r="G485" s="82"/>
      <c r="H485" s="133"/>
      <c r="I485" s="74"/>
      <c r="J485" s="73"/>
    </row>
    <row r="486" spans="1:10" ht="18.75" x14ac:dyDescent="0.3">
      <c r="A486" s="74"/>
      <c r="B486" s="74"/>
      <c r="C486" s="157"/>
      <c r="D486" s="74"/>
      <c r="E486" s="131"/>
      <c r="F486" s="82"/>
      <c r="G486" s="82"/>
      <c r="H486" s="133"/>
      <c r="I486" s="74"/>
      <c r="J486" s="73"/>
    </row>
    <row r="487" spans="1:10" ht="18.75" x14ac:dyDescent="0.3">
      <c r="A487" s="74"/>
      <c r="B487" s="74"/>
      <c r="C487" s="157"/>
      <c r="D487" s="74"/>
      <c r="E487" s="131"/>
      <c r="F487" s="82"/>
      <c r="G487" s="82"/>
      <c r="H487" s="133"/>
      <c r="I487" s="74"/>
      <c r="J487" s="73"/>
    </row>
    <row r="488" spans="1:10" ht="18.75" x14ac:dyDescent="0.3">
      <c r="A488" s="74"/>
      <c r="B488" s="74"/>
      <c r="C488" s="157"/>
      <c r="D488" s="74"/>
      <c r="E488" s="131"/>
      <c r="F488" s="82"/>
      <c r="G488" s="82"/>
      <c r="H488" s="133"/>
      <c r="I488" s="74"/>
      <c r="J488" s="73"/>
    </row>
    <row r="489" spans="1:10" ht="18.75" x14ac:dyDescent="0.3">
      <c r="A489" s="74"/>
      <c r="B489" s="74"/>
      <c r="C489" s="157"/>
      <c r="D489" s="74"/>
      <c r="E489" s="131"/>
      <c r="F489" s="82"/>
      <c r="G489" s="82"/>
      <c r="H489" s="133"/>
      <c r="I489" s="74"/>
      <c r="J489" s="73"/>
    </row>
    <row r="490" spans="1:10" ht="18.75" x14ac:dyDescent="0.3">
      <c r="A490" s="74"/>
      <c r="B490" s="74"/>
      <c r="C490" s="157"/>
      <c r="D490" s="74"/>
      <c r="E490" s="131"/>
      <c r="F490" s="82"/>
      <c r="G490" s="82"/>
      <c r="H490" s="133"/>
      <c r="I490" s="74"/>
      <c r="J490" s="73"/>
    </row>
    <row r="491" spans="1:10" ht="18.75" x14ac:dyDescent="0.3">
      <c r="A491" s="74"/>
      <c r="B491" s="74"/>
      <c r="C491" s="157"/>
      <c r="D491" s="74"/>
      <c r="E491" s="131"/>
      <c r="F491" s="82"/>
      <c r="G491" s="82"/>
      <c r="H491" s="133"/>
      <c r="I491" s="74"/>
      <c r="J491" s="73"/>
    </row>
    <row r="492" spans="1:10" ht="18.75" x14ac:dyDescent="0.3">
      <c r="A492" s="74"/>
      <c r="B492" s="74"/>
      <c r="C492" s="157"/>
      <c r="D492" s="74"/>
      <c r="E492" s="131"/>
      <c r="F492" s="82"/>
      <c r="G492" s="82"/>
      <c r="H492" s="133"/>
      <c r="I492" s="74"/>
      <c r="J492" s="73"/>
    </row>
    <row r="493" spans="1:10" ht="18.75" x14ac:dyDescent="0.3">
      <c r="A493" s="74"/>
      <c r="B493" s="74"/>
      <c r="C493" s="157"/>
      <c r="D493" s="74"/>
      <c r="E493" s="131"/>
      <c r="F493" s="82"/>
      <c r="G493" s="82"/>
      <c r="H493" s="133"/>
      <c r="I493" s="74"/>
      <c r="J493" s="73"/>
    </row>
    <row r="494" spans="1:10" ht="18.75" x14ac:dyDescent="0.3">
      <c r="A494" s="74"/>
      <c r="B494" s="74"/>
      <c r="C494" s="157"/>
      <c r="D494" s="74"/>
      <c r="E494" s="131"/>
      <c r="F494" s="82"/>
      <c r="G494" s="82"/>
      <c r="H494" s="133"/>
      <c r="I494" s="74"/>
      <c r="J494" s="73"/>
    </row>
    <row r="495" spans="1:10" ht="18.75" x14ac:dyDescent="0.3">
      <c r="A495" s="74"/>
      <c r="B495" s="74"/>
      <c r="C495" s="157"/>
      <c r="D495" s="74"/>
      <c r="E495" s="131"/>
      <c r="F495" s="82"/>
      <c r="G495" s="82"/>
      <c r="H495" s="133"/>
      <c r="I495" s="74"/>
      <c r="J495" s="73"/>
    </row>
    <row r="496" spans="1:10" ht="18.75" x14ac:dyDescent="0.3">
      <c r="A496" s="74"/>
      <c r="B496" s="74"/>
      <c r="C496" s="157"/>
      <c r="D496" s="74"/>
      <c r="E496" s="131"/>
      <c r="F496" s="82"/>
      <c r="G496" s="82"/>
      <c r="H496" s="133"/>
      <c r="I496" s="74"/>
      <c r="J496" s="73"/>
    </row>
    <row r="497" spans="1:10" ht="18.75" x14ac:dyDescent="0.3">
      <c r="A497" s="74"/>
      <c r="B497" s="74"/>
      <c r="C497" s="157"/>
      <c r="D497" s="74"/>
      <c r="E497" s="131"/>
      <c r="F497" s="82"/>
      <c r="G497" s="82"/>
      <c r="H497" s="133"/>
      <c r="I497" s="74"/>
      <c r="J497" s="73"/>
    </row>
    <row r="498" spans="1:10" ht="18.75" x14ac:dyDescent="0.3">
      <c r="A498" s="74"/>
      <c r="B498" s="74"/>
      <c r="C498" s="157"/>
      <c r="D498" s="74"/>
      <c r="E498" s="131"/>
      <c r="F498" s="82"/>
      <c r="G498" s="82"/>
      <c r="H498" s="133"/>
      <c r="I498" s="74"/>
      <c r="J498" s="73"/>
    </row>
    <row r="499" spans="1:10" ht="18.75" x14ac:dyDescent="0.3">
      <c r="A499" s="74"/>
      <c r="B499" s="74"/>
      <c r="C499" s="157"/>
      <c r="D499" s="74"/>
      <c r="E499" s="131"/>
      <c r="F499" s="82"/>
      <c r="G499" s="82"/>
      <c r="H499" s="133"/>
      <c r="I499" s="74"/>
      <c r="J499" s="73"/>
    </row>
    <row r="500" spans="1:10" ht="18.75" x14ac:dyDescent="0.3">
      <c r="A500" s="74"/>
      <c r="B500" s="74"/>
      <c r="C500" s="157"/>
      <c r="D500" s="74"/>
      <c r="E500" s="131"/>
      <c r="F500" s="82"/>
      <c r="G500" s="82"/>
      <c r="H500" s="133"/>
      <c r="I500" s="74"/>
      <c r="J500" s="73"/>
    </row>
    <row r="501" spans="1:10" ht="18.75" x14ac:dyDescent="0.3">
      <c r="A501" s="74"/>
      <c r="B501" s="74"/>
      <c r="C501" s="157"/>
      <c r="D501" s="74"/>
      <c r="E501" s="131"/>
      <c r="F501" s="82"/>
      <c r="G501" s="82"/>
      <c r="H501" s="133"/>
      <c r="I501" s="74"/>
      <c r="J501" s="73"/>
    </row>
    <row r="502" spans="1:10" ht="18.75" x14ac:dyDescent="0.3">
      <c r="A502" s="74"/>
      <c r="B502" s="74"/>
      <c r="C502" s="157"/>
      <c r="D502" s="74"/>
      <c r="E502" s="131"/>
      <c r="F502" s="82"/>
      <c r="G502" s="82"/>
      <c r="H502" s="133"/>
      <c r="I502" s="74"/>
      <c r="J502" s="73"/>
    </row>
    <row r="503" spans="1:10" ht="18.75" x14ac:dyDescent="0.3">
      <c r="A503" s="74"/>
      <c r="B503" s="74"/>
      <c r="C503" s="157"/>
      <c r="D503" s="74"/>
      <c r="E503" s="131"/>
      <c r="F503" s="82"/>
      <c r="G503" s="82"/>
      <c r="H503" s="133"/>
      <c r="I503" s="74"/>
      <c r="J503" s="73"/>
    </row>
    <row r="504" spans="1:10" ht="18.75" x14ac:dyDescent="0.3">
      <c r="A504" s="74"/>
      <c r="B504" s="74"/>
      <c r="C504" s="157"/>
      <c r="D504" s="74"/>
      <c r="E504" s="131"/>
      <c r="F504" s="82"/>
      <c r="G504" s="82"/>
      <c r="H504" s="133"/>
      <c r="I504" s="74"/>
      <c r="J504" s="73"/>
    </row>
    <row r="505" spans="1:10" ht="18.75" x14ac:dyDescent="0.3">
      <c r="A505" s="74"/>
      <c r="B505" s="74"/>
      <c r="C505" s="157"/>
      <c r="D505" s="74"/>
      <c r="E505" s="131"/>
      <c r="F505" s="82"/>
      <c r="G505" s="82"/>
      <c r="H505" s="133"/>
      <c r="I505" s="74"/>
      <c r="J505" s="73"/>
    </row>
    <row r="506" spans="1:10" ht="18.75" x14ac:dyDescent="0.3">
      <c r="A506" s="74"/>
      <c r="B506" s="74"/>
      <c r="C506" s="157"/>
      <c r="D506" s="74"/>
      <c r="E506" s="131"/>
      <c r="F506" s="82"/>
      <c r="G506" s="82"/>
      <c r="H506" s="133"/>
      <c r="I506" s="74"/>
      <c r="J506" s="73"/>
    </row>
    <row r="507" spans="1:10" ht="18.75" x14ac:dyDescent="0.3">
      <c r="A507" s="74"/>
      <c r="B507" s="74"/>
      <c r="C507" s="157"/>
      <c r="D507" s="74"/>
      <c r="E507" s="131"/>
      <c r="F507" s="82"/>
      <c r="G507" s="82"/>
      <c r="H507" s="133"/>
      <c r="I507" s="74"/>
      <c r="J507" s="73"/>
    </row>
    <row r="508" spans="1:10" ht="18.75" x14ac:dyDescent="0.3">
      <c r="A508" s="74"/>
      <c r="B508" s="74"/>
      <c r="C508" s="157"/>
      <c r="D508" s="74"/>
      <c r="E508" s="131"/>
      <c r="F508" s="82"/>
      <c r="G508" s="82"/>
      <c r="H508" s="133"/>
      <c r="I508" s="74"/>
      <c r="J508" s="73"/>
    </row>
    <row r="509" spans="1:10" ht="18.75" x14ac:dyDescent="0.3">
      <c r="A509" s="74"/>
      <c r="B509" s="74"/>
      <c r="C509" s="157"/>
      <c r="D509" s="74"/>
      <c r="E509" s="131"/>
      <c r="F509" s="82"/>
      <c r="G509" s="82"/>
      <c r="H509" s="133"/>
      <c r="I509" s="74"/>
      <c r="J509" s="73"/>
    </row>
    <row r="510" spans="1:10" ht="18.75" x14ac:dyDescent="0.3">
      <c r="A510" s="74"/>
      <c r="B510" s="74"/>
      <c r="C510" s="157"/>
      <c r="D510" s="74"/>
      <c r="E510" s="131"/>
      <c r="F510" s="82"/>
      <c r="G510" s="82"/>
      <c r="H510" s="133"/>
      <c r="I510" s="74"/>
      <c r="J510" s="73"/>
    </row>
    <row r="511" spans="1:10" ht="18.75" x14ac:dyDescent="0.3">
      <c r="A511" s="74"/>
      <c r="B511" s="74"/>
      <c r="C511" s="157"/>
      <c r="D511" s="74"/>
      <c r="E511" s="131"/>
      <c r="F511" s="82"/>
      <c r="G511" s="82"/>
      <c r="H511" s="133"/>
      <c r="I511" s="74"/>
      <c r="J511" s="73"/>
    </row>
    <row r="512" spans="1:10" ht="18.75" x14ac:dyDescent="0.3">
      <c r="A512" s="74"/>
      <c r="B512" s="74"/>
      <c r="C512" s="157"/>
      <c r="D512" s="74"/>
      <c r="E512" s="131"/>
      <c r="F512" s="82"/>
      <c r="G512" s="82"/>
      <c r="H512" s="133"/>
      <c r="I512" s="74"/>
      <c r="J512" s="73"/>
    </row>
    <row r="513" spans="1:10" ht="18.75" x14ac:dyDescent="0.3">
      <c r="A513" s="74"/>
      <c r="B513" s="74"/>
      <c r="C513" s="157"/>
      <c r="D513" s="74"/>
      <c r="E513" s="131"/>
      <c r="F513" s="82"/>
      <c r="G513" s="82"/>
      <c r="H513" s="133"/>
      <c r="I513" s="74"/>
      <c r="J513" s="73"/>
    </row>
    <row r="514" spans="1:10" ht="18.75" x14ac:dyDescent="0.3">
      <c r="A514" s="74"/>
      <c r="B514" s="74"/>
      <c r="C514" s="157"/>
      <c r="D514" s="74"/>
      <c r="E514" s="131"/>
      <c r="F514" s="82"/>
      <c r="G514" s="82"/>
      <c r="H514" s="133"/>
      <c r="I514" s="74"/>
      <c r="J514" s="73"/>
    </row>
    <row r="515" spans="1:10" ht="18.75" x14ac:dyDescent="0.3">
      <c r="A515" s="74"/>
      <c r="B515" s="74"/>
      <c r="C515" s="157"/>
      <c r="D515" s="74"/>
      <c r="E515" s="131"/>
      <c r="F515" s="82"/>
      <c r="G515" s="82"/>
      <c r="H515" s="133"/>
      <c r="I515" s="74"/>
      <c r="J515" s="73"/>
    </row>
    <row r="516" spans="1:10" ht="18.75" x14ac:dyDescent="0.3">
      <c r="A516" s="74"/>
      <c r="B516" s="74"/>
      <c r="C516" s="157"/>
      <c r="D516" s="74"/>
      <c r="E516" s="131"/>
      <c r="F516" s="82"/>
      <c r="G516" s="82"/>
      <c r="H516" s="133"/>
      <c r="I516" s="74"/>
      <c r="J516" s="73"/>
    </row>
    <row r="517" spans="1:10" ht="18.75" x14ac:dyDescent="0.3">
      <c r="A517" s="74"/>
      <c r="B517" s="74"/>
      <c r="C517" s="157"/>
      <c r="D517" s="74"/>
      <c r="E517" s="131"/>
      <c r="F517" s="82"/>
      <c r="G517" s="82"/>
      <c r="H517" s="133"/>
      <c r="I517" s="74"/>
      <c r="J517" s="73"/>
    </row>
    <row r="518" spans="1:10" ht="18.75" x14ac:dyDescent="0.3">
      <c r="A518" s="74"/>
      <c r="B518" s="74"/>
      <c r="C518" s="157"/>
      <c r="D518" s="74"/>
      <c r="E518" s="131"/>
      <c r="F518" s="82"/>
      <c r="G518" s="82"/>
      <c r="H518" s="133"/>
      <c r="I518" s="74"/>
      <c r="J518" s="73"/>
    </row>
    <row r="519" spans="1:10" ht="18.75" x14ac:dyDescent="0.3">
      <c r="A519" s="74"/>
      <c r="B519" s="74"/>
      <c r="C519" s="157"/>
      <c r="D519" s="74"/>
      <c r="E519" s="131"/>
      <c r="F519" s="82"/>
      <c r="G519" s="82"/>
      <c r="H519" s="133"/>
      <c r="I519" s="74"/>
      <c r="J519" s="73"/>
    </row>
    <row r="520" spans="1:10" ht="18.75" x14ac:dyDescent="0.3">
      <c r="A520" s="74"/>
      <c r="B520" s="74"/>
      <c r="C520" s="157"/>
      <c r="D520" s="74"/>
      <c r="E520" s="131"/>
      <c r="F520" s="82"/>
      <c r="G520" s="82"/>
      <c r="H520" s="133"/>
      <c r="I520" s="74"/>
      <c r="J520" s="73"/>
    </row>
    <row r="521" spans="1:10" ht="18.75" x14ac:dyDescent="0.3">
      <c r="A521" s="74"/>
      <c r="B521" s="74"/>
      <c r="C521" s="157"/>
      <c r="D521" s="74"/>
      <c r="E521" s="131"/>
      <c r="F521" s="82"/>
      <c r="G521" s="82"/>
      <c r="H521" s="133"/>
      <c r="I521" s="74"/>
      <c r="J521" s="73"/>
    </row>
    <row r="522" spans="1:10" ht="18.75" x14ac:dyDescent="0.3">
      <c r="A522" s="74"/>
      <c r="B522" s="74"/>
      <c r="C522" s="157"/>
      <c r="D522" s="74"/>
      <c r="E522" s="131"/>
      <c r="F522" s="82"/>
      <c r="G522" s="82"/>
      <c r="H522" s="133"/>
      <c r="I522" s="74"/>
      <c r="J522" s="73"/>
    </row>
    <row r="523" spans="1:10" ht="18.75" x14ac:dyDescent="0.3">
      <c r="A523" s="74"/>
      <c r="B523" s="74"/>
      <c r="C523" s="157"/>
      <c r="D523" s="74"/>
      <c r="E523" s="131"/>
      <c r="F523" s="82"/>
      <c r="G523" s="82"/>
      <c r="H523" s="133"/>
      <c r="I523" s="74"/>
      <c r="J523" s="73"/>
    </row>
    <row r="524" spans="1:10" ht="18.75" x14ac:dyDescent="0.3">
      <c r="A524" s="74"/>
      <c r="B524" s="74"/>
      <c r="C524" s="157"/>
      <c r="D524" s="74"/>
      <c r="E524" s="131"/>
      <c r="F524" s="82"/>
      <c r="G524" s="82"/>
      <c r="H524" s="133"/>
      <c r="I524" s="74"/>
      <c r="J524" s="73"/>
    </row>
    <row r="525" spans="1:10" ht="18.75" x14ac:dyDescent="0.3">
      <c r="A525" s="74"/>
      <c r="B525" s="74"/>
      <c r="C525" s="157"/>
      <c r="D525" s="74"/>
      <c r="E525" s="131"/>
      <c r="F525" s="82"/>
      <c r="G525" s="82"/>
      <c r="H525" s="133"/>
      <c r="I525" s="74"/>
      <c r="J525" s="73"/>
    </row>
    <row r="526" spans="1:10" ht="18.75" x14ac:dyDescent="0.3">
      <c r="A526" s="74"/>
      <c r="B526" s="74"/>
      <c r="C526" s="157"/>
      <c r="D526" s="74"/>
      <c r="E526" s="131"/>
      <c r="F526" s="82"/>
      <c r="G526" s="82"/>
      <c r="H526" s="133"/>
      <c r="I526" s="74"/>
      <c r="J526" s="73"/>
    </row>
    <row r="527" spans="1:10" ht="18.75" x14ac:dyDescent="0.3">
      <c r="A527" s="74"/>
      <c r="B527" s="74"/>
      <c r="C527" s="157"/>
      <c r="D527" s="74"/>
      <c r="E527" s="131"/>
      <c r="F527" s="82"/>
      <c r="G527" s="82"/>
      <c r="H527" s="133"/>
      <c r="I527" s="74"/>
      <c r="J527" s="73"/>
    </row>
    <row r="528" spans="1:10" ht="18.75" x14ac:dyDescent="0.3">
      <c r="A528" s="74"/>
      <c r="B528" s="74"/>
      <c r="C528" s="157"/>
      <c r="D528" s="74"/>
      <c r="E528" s="131"/>
      <c r="F528" s="82"/>
      <c r="G528" s="82"/>
      <c r="H528" s="133"/>
      <c r="I528" s="74"/>
      <c r="J528" s="73"/>
    </row>
    <row r="529" spans="1:10" ht="18.75" x14ac:dyDescent="0.3">
      <c r="A529" s="74"/>
      <c r="B529" s="74"/>
      <c r="C529" s="157"/>
      <c r="D529" s="74"/>
      <c r="E529" s="131"/>
      <c r="F529" s="82"/>
      <c r="G529" s="82"/>
      <c r="H529" s="133"/>
      <c r="I529" s="74"/>
      <c r="J529" s="73"/>
    </row>
    <row r="530" spans="1:10" ht="18.75" x14ac:dyDescent="0.3">
      <c r="A530" s="74"/>
      <c r="B530" s="74"/>
      <c r="C530" s="157"/>
      <c r="D530" s="74"/>
      <c r="E530" s="131"/>
      <c r="F530" s="82"/>
      <c r="G530" s="82"/>
      <c r="H530" s="133"/>
      <c r="I530" s="74"/>
      <c r="J530" s="73"/>
    </row>
    <row r="531" spans="1:10" ht="18.75" x14ac:dyDescent="0.3">
      <c r="A531" s="74"/>
      <c r="B531" s="74"/>
      <c r="C531" s="157"/>
      <c r="D531" s="74"/>
      <c r="E531" s="131"/>
      <c r="F531" s="82"/>
      <c r="G531" s="82"/>
      <c r="H531" s="133"/>
      <c r="I531" s="74"/>
      <c r="J531" s="73"/>
    </row>
    <row r="532" spans="1:10" ht="18.75" x14ac:dyDescent="0.3">
      <c r="A532" s="74"/>
      <c r="B532" s="74"/>
      <c r="C532" s="157"/>
      <c r="D532" s="74"/>
      <c r="E532" s="131"/>
      <c r="F532" s="82"/>
      <c r="G532" s="82"/>
      <c r="H532" s="133"/>
      <c r="I532" s="74"/>
      <c r="J532" s="73"/>
    </row>
    <row r="533" spans="1:10" ht="18.75" x14ac:dyDescent="0.3">
      <c r="A533" s="74"/>
      <c r="B533" s="74"/>
      <c r="C533" s="157"/>
      <c r="D533" s="74"/>
      <c r="E533" s="131"/>
      <c r="F533" s="82"/>
      <c r="G533" s="82"/>
      <c r="H533" s="133"/>
      <c r="I533" s="74"/>
      <c r="J533" s="73"/>
    </row>
    <row r="534" spans="1:10" ht="18.75" x14ac:dyDescent="0.3">
      <c r="A534" s="74"/>
      <c r="B534" s="74"/>
      <c r="C534" s="157"/>
      <c r="D534" s="74"/>
      <c r="E534" s="131"/>
      <c r="F534" s="82"/>
      <c r="G534" s="82"/>
      <c r="H534" s="133"/>
      <c r="I534" s="74"/>
      <c r="J534" s="73"/>
    </row>
    <row r="535" spans="1:10" ht="18.75" x14ac:dyDescent="0.3">
      <c r="A535" s="74"/>
      <c r="B535" s="74"/>
      <c r="C535" s="157"/>
      <c r="D535" s="74"/>
      <c r="E535" s="131"/>
      <c r="F535" s="82"/>
      <c r="G535" s="82"/>
      <c r="H535" s="133"/>
      <c r="I535" s="74"/>
      <c r="J535" s="73"/>
    </row>
    <row r="536" spans="1:10" ht="18.75" x14ac:dyDescent="0.3">
      <c r="A536" s="74"/>
      <c r="B536" s="74"/>
      <c r="C536" s="157"/>
      <c r="D536" s="74"/>
      <c r="E536" s="131"/>
      <c r="F536" s="82"/>
      <c r="G536" s="82"/>
      <c r="H536" s="133"/>
      <c r="I536" s="74"/>
      <c r="J536" s="73"/>
    </row>
    <row r="537" spans="1:10" ht="18.75" x14ac:dyDescent="0.3">
      <c r="A537" s="74"/>
      <c r="B537" s="74"/>
      <c r="C537" s="157"/>
      <c r="D537" s="74"/>
      <c r="E537" s="131"/>
      <c r="F537" s="82"/>
      <c r="G537" s="82"/>
      <c r="H537" s="133"/>
      <c r="I537" s="74"/>
      <c r="J537" s="73"/>
    </row>
    <row r="538" spans="1:10" ht="18.75" x14ac:dyDescent="0.3">
      <c r="A538" s="74"/>
      <c r="B538" s="74"/>
      <c r="C538" s="157"/>
      <c r="D538" s="74"/>
      <c r="E538" s="131"/>
      <c r="F538" s="82"/>
      <c r="G538" s="82"/>
      <c r="H538" s="133"/>
      <c r="I538" s="74"/>
      <c r="J538" s="73"/>
    </row>
    <row r="539" spans="1:10" ht="18.75" x14ac:dyDescent="0.3">
      <c r="A539" s="74"/>
      <c r="B539" s="74"/>
      <c r="C539" s="157"/>
      <c r="D539" s="74"/>
      <c r="E539" s="131"/>
      <c r="F539" s="82"/>
      <c r="G539" s="82"/>
      <c r="H539" s="133"/>
      <c r="I539" s="74"/>
      <c r="J539" s="73"/>
    </row>
    <row r="540" spans="1:10" ht="18.75" x14ac:dyDescent="0.3">
      <c r="A540" s="74"/>
      <c r="B540" s="74"/>
      <c r="C540" s="157"/>
      <c r="D540" s="74"/>
      <c r="E540" s="131"/>
      <c r="F540" s="82"/>
      <c r="G540" s="82"/>
      <c r="H540" s="133"/>
      <c r="I540" s="74"/>
      <c r="J540" s="73"/>
    </row>
    <row r="541" spans="1:10" ht="18.75" x14ac:dyDescent="0.3">
      <c r="A541" s="74"/>
      <c r="B541" s="74"/>
      <c r="C541" s="157"/>
      <c r="D541" s="74"/>
      <c r="E541" s="131"/>
      <c r="F541" s="82"/>
      <c r="G541" s="82"/>
      <c r="H541" s="133"/>
      <c r="I541" s="74"/>
      <c r="J541" s="73"/>
    </row>
    <row r="542" spans="1:10" ht="18.75" x14ac:dyDescent="0.3">
      <c r="A542" s="74"/>
      <c r="B542" s="74"/>
      <c r="C542" s="157"/>
      <c r="D542" s="74"/>
      <c r="E542" s="131"/>
      <c r="F542" s="82"/>
      <c r="G542" s="82"/>
      <c r="H542" s="133"/>
      <c r="I542" s="74"/>
      <c r="J542" s="73"/>
    </row>
    <row r="543" spans="1:10" ht="18.75" x14ac:dyDescent="0.3">
      <c r="A543" s="74"/>
      <c r="B543" s="74"/>
      <c r="C543" s="157"/>
      <c r="D543" s="74"/>
      <c r="E543" s="131"/>
      <c r="F543" s="82"/>
      <c r="G543" s="82"/>
      <c r="H543" s="133"/>
      <c r="I543" s="74"/>
      <c r="J543" s="73"/>
    </row>
    <row r="544" spans="1:10" ht="18.75" x14ac:dyDescent="0.3">
      <c r="A544" s="74"/>
      <c r="B544" s="74"/>
      <c r="C544" s="157"/>
      <c r="D544" s="74"/>
      <c r="E544" s="131"/>
      <c r="F544" s="82"/>
      <c r="G544" s="82"/>
      <c r="H544" s="133"/>
      <c r="I544" s="74"/>
      <c r="J544" s="73"/>
    </row>
    <row r="545" spans="1:10" ht="18.75" x14ac:dyDescent="0.3">
      <c r="A545" s="74"/>
      <c r="B545" s="74"/>
      <c r="C545" s="157"/>
      <c r="D545" s="74"/>
      <c r="E545" s="131"/>
      <c r="F545" s="82"/>
      <c r="G545" s="82"/>
      <c r="H545" s="133"/>
      <c r="I545" s="74"/>
      <c r="J545" s="73"/>
    </row>
    <row r="546" spans="1:10" ht="18.75" x14ac:dyDescent="0.3">
      <c r="A546" s="74"/>
      <c r="B546" s="74"/>
      <c r="C546" s="157"/>
      <c r="D546" s="74"/>
      <c r="E546" s="131"/>
      <c r="F546" s="82"/>
      <c r="G546" s="82"/>
      <c r="H546" s="133"/>
      <c r="I546" s="74"/>
      <c r="J546" s="73"/>
    </row>
    <row r="547" spans="1:10" ht="18.75" x14ac:dyDescent="0.3">
      <c r="A547" s="74"/>
      <c r="B547" s="74"/>
      <c r="C547" s="157"/>
      <c r="D547" s="74"/>
      <c r="E547" s="131"/>
      <c r="F547" s="82"/>
      <c r="G547" s="82"/>
      <c r="H547" s="133"/>
      <c r="I547" s="74"/>
      <c r="J547" s="73"/>
    </row>
    <row r="548" spans="1:10" ht="18.75" x14ac:dyDescent="0.3">
      <c r="A548" s="74"/>
      <c r="B548" s="74"/>
      <c r="C548" s="157"/>
      <c r="D548" s="74"/>
      <c r="E548" s="131"/>
      <c r="F548" s="82"/>
      <c r="G548" s="82"/>
      <c r="H548" s="133"/>
      <c r="I548" s="74"/>
      <c r="J548" s="73"/>
    </row>
    <row r="549" spans="1:10" ht="18.75" x14ac:dyDescent="0.3">
      <c r="A549" s="74"/>
      <c r="B549" s="74"/>
      <c r="C549" s="157"/>
      <c r="D549" s="74"/>
      <c r="E549" s="131"/>
      <c r="F549" s="82"/>
      <c r="G549" s="82"/>
      <c r="H549" s="133"/>
      <c r="I549" s="74"/>
      <c r="J549" s="73"/>
    </row>
    <row r="550" spans="1:10" ht="18.75" x14ac:dyDescent="0.3">
      <c r="A550" s="74"/>
      <c r="B550" s="74"/>
      <c r="C550" s="157"/>
      <c r="D550" s="74"/>
      <c r="E550" s="131"/>
      <c r="F550" s="82"/>
      <c r="G550" s="82"/>
      <c r="H550" s="133"/>
      <c r="I550" s="74"/>
      <c r="J550" s="73"/>
    </row>
    <row r="551" spans="1:10" ht="18.75" x14ac:dyDescent="0.3">
      <c r="A551" s="74"/>
      <c r="B551" s="74"/>
      <c r="C551" s="157"/>
      <c r="D551" s="74"/>
      <c r="E551" s="131"/>
      <c r="F551" s="82"/>
      <c r="G551" s="82"/>
      <c r="H551" s="133"/>
      <c r="I551" s="74"/>
      <c r="J551" s="73"/>
    </row>
    <row r="552" spans="1:10" ht="18.75" x14ac:dyDescent="0.3">
      <c r="A552" s="74"/>
      <c r="B552" s="74"/>
      <c r="C552" s="157"/>
      <c r="D552" s="74"/>
      <c r="E552" s="131"/>
      <c r="F552" s="82"/>
      <c r="G552" s="82"/>
      <c r="H552" s="133"/>
      <c r="I552" s="74"/>
      <c r="J552" s="73"/>
    </row>
    <row r="553" spans="1:10" ht="18.75" x14ac:dyDescent="0.3">
      <c r="A553" s="74"/>
      <c r="B553" s="74"/>
      <c r="C553" s="157"/>
      <c r="D553" s="74"/>
      <c r="E553" s="131"/>
      <c r="F553" s="82"/>
      <c r="G553" s="82"/>
      <c r="H553" s="133"/>
      <c r="I553" s="74"/>
      <c r="J553" s="73"/>
    </row>
    <row r="554" spans="1:10" ht="18.75" x14ac:dyDescent="0.3">
      <c r="A554" s="74"/>
      <c r="B554" s="74"/>
      <c r="C554" s="157"/>
      <c r="D554" s="74"/>
      <c r="E554" s="131"/>
      <c r="F554" s="82"/>
      <c r="G554" s="82"/>
      <c r="H554" s="133"/>
      <c r="I554" s="74"/>
      <c r="J554" s="73"/>
    </row>
    <row r="555" spans="1:10" ht="18.75" x14ac:dyDescent="0.3">
      <c r="A555" s="74"/>
      <c r="B555" s="74"/>
      <c r="C555" s="157"/>
      <c r="D555" s="74"/>
      <c r="E555" s="131"/>
      <c r="F555" s="82"/>
      <c r="G555" s="82"/>
      <c r="H555" s="133"/>
      <c r="I555" s="74"/>
      <c r="J555" s="73"/>
    </row>
    <row r="556" spans="1:10" ht="18.75" x14ac:dyDescent="0.3">
      <c r="A556" s="74"/>
      <c r="B556" s="74"/>
      <c r="C556" s="157"/>
      <c r="D556" s="74"/>
      <c r="E556" s="131"/>
      <c r="F556" s="82"/>
      <c r="G556" s="82"/>
      <c r="H556" s="133"/>
      <c r="I556" s="74"/>
      <c r="J556" s="73"/>
    </row>
    <row r="557" spans="1:10" ht="18.75" x14ac:dyDescent="0.3">
      <c r="A557" s="74"/>
      <c r="B557" s="74"/>
      <c r="C557" s="157"/>
      <c r="D557" s="74"/>
      <c r="E557" s="131"/>
      <c r="F557" s="82"/>
      <c r="G557" s="82"/>
      <c r="H557" s="133"/>
      <c r="I557" s="74"/>
      <c r="J557" s="73"/>
    </row>
    <row r="558" spans="1:10" ht="18.75" x14ac:dyDescent="0.3">
      <c r="A558" s="74"/>
      <c r="B558" s="74"/>
      <c r="C558" s="157"/>
      <c r="D558" s="74"/>
      <c r="E558" s="131"/>
      <c r="F558" s="82"/>
      <c r="G558" s="82"/>
      <c r="H558" s="133"/>
      <c r="I558" s="74"/>
      <c r="J558" s="73"/>
    </row>
    <row r="559" spans="1:10" ht="18.75" x14ac:dyDescent="0.3">
      <c r="A559" s="74"/>
      <c r="B559" s="74"/>
      <c r="C559" s="157"/>
      <c r="D559" s="74"/>
      <c r="E559" s="131"/>
      <c r="F559" s="82"/>
      <c r="G559" s="82"/>
      <c r="H559" s="133"/>
      <c r="I559" s="74"/>
      <c r="J559" s="73"/>
    </row>
    <row r="560" spans="1:10" ht="18.75" x14ac:dyDescent="0.3">
      <c r="A560" s="74"/>
      <c r="B560" s="74"/>
      <c r="C560" s="157"/>
      <c r="D560" s="74"/>
      <c r="E560" s="131"/>
      <c r="F560" s="82"/>
      <c r="G560" s="82"/>
      <c r="H560" s="133"/>
      <c r="I560" s="74"/>
      <c r="J560" s="73"/>
    </row>
    <row r="561" spans="1:10" ht="18.75" x14ac:dyDescent="0.3">
      <c r="A561" s="74"/>
      <c r="B561" s="74"/>
      <c r="C561" s="157"/>
      <c r="D561" s="74"/>
      <c r="E561" s="131"/>
      <c r="F561" s="82"/>
      <c r="G561" s="82"/>
      <c r="H561" s="133"/>
      <c r="I561" s="74"/>
      <c r="J561" s="73"/>
    </row>
    <row r="562" spans="1:10" ht="18.75" x14ac:dyDescent="0.3">
      <c r="A562" s="74"/>
      <c r="B562" s="74"/>
      <c r="C562" s="157"/>
      <c r="D562" s="74"/>
      <c r="E562" s="131"/>
      <c r="F562" s="82"/>
      <c r="G562" s="82"/>
      <c r="H562" s="133"/>
      <c r="I562" s="74"/>
      <c r="J562" s="73"/>
    </row>
    <row r="563" spans="1:10" ht="18.75" x14ac:dyDescent="0.3">
      <c r="A563" s="74"/>
      <c r="B563" s="74"/>
      <c r="C563" s="157"/>
      <c r="D563" s="74"/>
      <c r="E563" s="131"/>
      <c r="F563" s="82"/>
      <c r="G563" s="82"/>
      <c r="H563" s="133"/>
      <c r="I563" s="74"/>
      <c r="J563" s="73"/>
    </row>
    <row r="564" spans="1:10" ht="18.75" x14ac:dyDescent="0.3">
      <c r="A564" s="74"/>
      <c r="B564" s="74"/>
      <c r="C564" s="157"/>
      <c r="D564" s="74"/>
      <c r="E564" s="131"/>
      <c r="F564" s="82"/>
      <c r="G564" s="82"/>
      <c r="H564" s="133"/>
      <c r="I564" s="74"/>
      <c r="J564" s="73"/>
    </row>
    <row r="565" spans="1:10" ht="18.75" x14ac:dyDescent="0.3">
      <c r="A565" s="74"/>
      <c r="B565" s="74"/>
      <c r="C565" s="157"/>
      <c r="D565" s="74"/>
      <c r="E565" s="131"/>
      <c r="F565" s="82"/>
      <c r="G565" s="82"/>
      <c r="H565" s="133"/>
      <c r="I565" s="74"/>
      <c r="J565" s="73"/>
    </row>
    <row r="566" spans="1:10" ht="18.75" x14ac:dyDescent="0.3">
      <c r="A566" s="74"/>
      <c r="B566" s="74"/>
      <c r="C566" s="157"/>
      <c r="D566" s="74"/>
      <c r="E566" s="131"/>
      <c r="F566" s="82"/>
      <c r="G566" s="82"/>
      <c r="H566" s="133"/>
      <c r="I566" s="74"/>
      <c r="J566" s="73"/>
    </row>
    <row r="567" spans="1:10" ht="18.75" x14ac:dyDescent="0.3">
      <c r="A567" s="74"/>
      <c r="B567" s="74"/>
      <c r="C567" s="157"/>
      <c r="D567" s="74"/>
      <c r="E567" s="131"/>
      <c r="F567" s="82"/>
      <c r="G567" s="82"/>
      <c r="H567" s="133"/>
      <c r="I567" s="74"/>
      <c r="J567" s="73"/>
    </row>
    <row r="568" spans="1:10" ht="18.75" x14ac:dyDescent="0.3">
      <c r="A568" s="74"/>
      <c r="B568" s="74"/>
      <c r="C568" s="157"/>
      <c r="D568" s="74"/>
      <c r="E568" s="131"/>
      <c r="F568" s="82"/>
      <c r="G568" s="82"/>
      <c r="H568" s="133"/>
      <c r="I568" s="74"/>
      <c r="J568" s="73"/>
    </row>
    <row r="569" spans="1:10" ht="18.75" x14ac:dyDescent="0.3">
      <c r="A569" s="74"/>
      <c r="B569" s="74"/>
      <c r="C569" s="157"/>
      <c r="D569" s="74"/>
      <c r="E569" s="131"/>
      <c r="F569" s="82"/>
      <c r="G569" s="82"/>
      <c r="H569" s="133"/>
      <c r="I569" s="74"/>
      <c r="J569" s="73"/>
    </row>
    <row r="570" spans="1:10" ht="18.75" x14ac:dyDescent="0.3">
      <c r="A570" s="74"/>
      <c r="B570" s="74"/>
      <c r="C570" s="157"/>
      <c r="D570" s="74"/>
      <c r="E570" s="131"/>
      <c r="F570" s="82"/>
      <c r="G570" s="82"/>
      <c r="H570" s="133"/>
      <c r="I570" s="74"/>
      <c r="J570" s="73"/>
    </row>
    <row r="571" spans="1:10" ht="18.75" x14ac:dyDescent="0.3">
      <c r="A571" s="74"/>
      <c r="B571" s="74"/>
      <c r="C571" s="157"/>
      <c r="D571" s="74"/>
      <c r="E571" s="131"/>
      <c r="F571" s="82"/>
      <c r="G571" s="82"/>
      <c r="H571" s="133"/>
      <c r="I571" s="74"/>
      <c r="J571" s="73"/>
    </row>
    <row r="572" spans="1:10" ht="18.75" x14ac:dyDescent="0.3">
      <c r="A572" s="74"/>
      <c r="B572" s="74"/>
      <c r="C572" s="157"/>
      <c r="D572" s="74"/>
      <c r="E572" s="131"/>
      <c r="F572" s="82"/>
      <c r="G572" s="82"/>
      <c r="H572" s="133"/>
      <c r="I572" s="74"/>
      <c r="J572" s="73"/>
    </row>
    <row r="573" spans="1:10" ht="18.75" x14ac:dyDescent="0.3">
      <c r="A573" s="74"/>
      <c r="B573" s="74"/>
      <c r="C573" s="157"/>
      <c r="D573" s="74"/>
      <c r="E573" s="131"/>
      <c r="F573" s="82"/>
      <c r="G573" s="82"/>
      <c r="H573" s="133"/>
      <c r="I573" s="74"/>
      <c r="J573" s="73"/>
    </row>
    <row r="574" spans="1:10" ht="18.75" x14ac:dyDescent="0.3">
      <c r="A574" s="74"/>
      <c r="B574" s="74"/>
      <c r="C574" s="157"/>
      <c r="D574" s="74"/>
      <c r="E574" s="131"/>
      <c r="F574" s="82"/>
      <c r="G574" s="82"/>
      <c r="H574" s="133"/>
      <c r="I574" s="74"/>
      <c r="J574" s="73"/>
    </row>
    <row r="575" spans="1:10" ht="18.75" x14ac:dyDescent="0.3">
      <c r="A575" s="74"/>
      <c r="B575" s="74"/>
      <c r="C575" s="157"/>
      <c r="D575" s="74"/>
      <c r="E575" s="131"/>
      <c r="F575" s="82"/>
      <c r="G575" s="82"/>
      <c r="H575" s="133"/>
      <c r="I575" s="74"/>
      <c r="J575" s="73"/>
    </row>
    <row r="576" spans="1:10" ht="18.75" x14ac:dyDescent="0.3">
      <c r="A576" s="74"/>
      <c r="B576" s="74"/>
      <c r="C576" s="157"/>
      <c r="D576" s="74"/>
      <c r="E576" s="131"/>
      <c r="F576" s="82"/>
      <c r="G576" s="82"/>
      <c r="H576" s="133"/>
      <c r="I576" s="74"/>
      <c r="J576" s="73"/>
    </row>
    <row r="577" spans="1:10" ht="18.75" x14ac:dyDescent="0.3">
      <c r="A577" s="74"/>
      <c r="B577" s="74"/>
      <c r="C577" s="157"/>
      <c r="D577" s="74"/>
      <c r="E577" s="131"/>
      <c r="F577" s="82"/>
      <c r="G577" s="82"/>
      <c r="H577" s="133"/>
      <c r="I577" s="74"/>
      <c r="J577" s="73"/>
    </row>
    <row r="578" spans="1:10" ht="18.75" x14ac:dyDescent="0.3">
      <c r="A578" s="74"/>
      <c r="B578" s="74"/>
      <c r="C578" s="157"/>
      <c r="D578" s="74"/>
      <c r="E578" s="131"/>
      <c r="F578" s="82"/>
      <c r="G578" s="82"/>
      <c r="H578" s="133"/>
      <c r="I578" s="74"/>
      <c r="J578" s="73"/>
    </row>
    <row r="579" spans="1:10" ht="18.75" x14ac:dyDescent="0.3">
      <c r="A579" s="74"/>
      <c r="B579" s="74"/>
      <c r="C579" s="157"/>
      <c r="D579" s="74"/>
      <c r="E579" s="131"/>
      <c r="F579" s="82"/>
      <c r="G579" s="82"/>
      <c r="H579" s="133"/>
      <c r="I579" s="74"/>
      <c r="J579" s="73"/>
    </row>
    <row r="580" spans="1:10" ht="18.75" x14ac:dyDescent="0.3">
      <c r="A580" s="74"/>
      <c r="B580" s="74"/>
      <c r="C580" s="157"/>
      <c r="D580" s="74"/>
      <c r="E580" s="131"/>
      <c r="F580" s="82"/>
      <c r="G580" s="82"/>
      <c r="H580" s="133"/>
      <c r="I580" s="74"/>
      <c r="J580" s="73"/>
    </row>
    <row r="581" spans="1:10" ht="18.75" x14ac:dyDescent="0.3">
      <c r="A581" s="74"/>
      <c r="B581" s="74"/>
      <c r="C581" s="157"/>
      <c r="D581" s="74"/>
      <c r="E581" s="131"/>
      <c r="F581" s="82"/>
      <c r="G581" s="82"/>
      <c r="H581" s="133"/>
      <c r="I581" s="74"/>
      <c r="J581" s="73"/>
    </row>
    <row r="582" spans="1:10" ht="18.75" x14ac:dyDescent="0.3">
      <c r="A582" s="74"/>
      <c r="B582" s="74"/>
      <c r="C582" s="157"/>
      <c r="D582" s="74"/>
      <c r="E582" s="131"/>
      <c r="F582" s="82"/>
      <c r="G582" s="82"/>
      <c r="H582" s="133"/>
      <c r="I582" s="74"/>
      <c r="J582" s="73"/>
    </row>
    <row r="583" spans="1:10" ht="18.75" x14ac:dyDescent="0.3">
      <c r="A583" s="74"/>
      <c r="B583" s="74"/>
      <c r="C583" s="157"/>
      <c r="D583" s="74"/>
      <c r="E583" s="131"/>
      <c r="F583" s="82"/>
      <c r="G583" s="82"/>
      <c r="H583" s="133"/>
      <c r="I583" s="74"/>
      <c r="J583" s="73"/>
    </row>
    <row r="584" spans="1:10" ht="18.75" x14ac:dyDescent="0.3">
      <c r="A584" s="74"/>
      <c r="B584" s="74"/>
      <c r="C584" s="157"/>
      <c r="D584" s="74"/>
      <c r="E584" s="131"/>
      <c r="F584" s="82"/>
      <c r="G584" s="82"/>
      <c r="H584" s="133"/>
      <c r="I584" s="74"/>
      <c r="J584" s="73"/>
    </row>
    <row r="585" spans="1:10" ht="18.75" x14ac:dyDescent="0.3">
      <c r="A585" s="74"/>
      <c r="B585" s="74"/>
      <c r="C585" s="157"/>
      <c r="D585" s="74"/>
      <c r="E585" s="131"/>
      <c r="F585" s="82"/>
      <c r="G585" s="82"/>
      <c r="H585" s="133"/>
      <c r="I585" s="74"/>
      <c r="J585" s="73"/>
    </row>
    <row r="586" spans="1:10" ht="18.75" x14ac:dyDescent="0.3">
      <c r="A586" s="74"/>
      <c r="B586" s="74"/>
      <c r="C586" s="157"/>
      <c r="D586" s="74"/>
      <c r="E586" s="131"/>
      <c r="F586" s="82"/>
      <c r="G586" s="82"/>
      <c r="H586" s="133"/>
      <c r="I586" s="74"/>
      <c r="J586" s="73"/>
    </row>
    <row r="587" spans="1:10" ht="18.75" x14ac:dyDescent="0.3">
      <c r="A587" s="74"/>
      <c r="B587" s="74"/>
      <c r="C587" s="157"/>
      <c r="D587" s="74"/>
      <c r="E587" s="131"/>
      <c r="F587" s="82"/>
      <c r="G587" s="82"/>
      <c r="H587" s="133"/>
      <c r="I587" s="74"/>
      <c r="J587" s="73"/>
    </row>
    <row r="588" spans="1:10" ht="18.75" x14ac:dyDescent="0.3">
      <c r="A588" s="74"/>
      <c r="B588" s="74"/>
      <c r="C588" s="157"/>
      <c r="D588" s="74"/>
      <c r="E588" s="131"/>
      <c r="F588" s="82"/>
      <c r="G588" s="82"/>
      <c r="H588" s="133"/>
      <c r="I588" s="74"/>
      <c r="J588" s="73"/>
    </row>
    <row r="589" spans="1:10" ht="18.75" x14ac:dyDescent="0.3">
      <c r="A589" s="74"/>
      <c r="B589" s="74"/>
      <c r="C589" s="157"/>
      <c r="D589" s="74"/>
      <c r="E589" s="131"/>
      <c r="F589" s="82"/>
      <c r="G589" s="82"/>
      <c r="H589" s="133"/>
      <c r="I589" s="74"/>
      <c r="J589" s="73"/>
    </row>
    <row r="590" spans="1:10" ht="18.75" x14ac:dyDescent="0.3">
      <c r="A590" s="74"/>
      <c r="B590" s="74"/>
      <c r="C590" s="157"/>
      <c r="D590" s="74"/>
      <c r="E590" s="131"/>
      <c r="F590" s="82"/>
      <c r="G590" s="82"/>
      <c r="H590" s="133"/>
      <c r="I590" s="74"/>
      <c r="J590" s="73"/>
    </row>
    <row r="591" spans="1:10" ht="18.75" x14ac:dyDescent="0.3">
      <c r="A591" s="74"/>
      <c r="B591" s="74"/>
      <c r="C591" s="157"/>
      <c r="D591" s="74"/>
      <c r="E591" s="131"/>
      <c r="F591" s="82"/>
      <c r="G591" s="82"/>
      <c r="H591" s="133"/>
      <c r="I591" s="74"/>
      <c r="J591" s="73"/>
    </row>
    <row r="592" spans="1:10" ht="18.75" x14ac:dyDescent="0.3">
      <c r="A592" s="74"/>
      <c r="B592" s="74"/>
      <c r="C592" s="157"/>
      <c r="D592" s="74"/>
      <c r="E592" s="131"/>
      <c r="F592" s="82"/>
      <c r="G592" s="82"/>
      <c r="H592" s="133"/>
      <c r="I592" s="74"/>
      <c r="J592" s="73"/>
    </row>
    <row r="593" spans="1:10" ht="18.75" x14ac:dyDescent="0.3">
      <c r="A593" s="74"/>
      <c r="B593" s="74"/>
      <c r="C593" s="157"/>
      <c r="D593" s="74"/>
      <c r="E593" s="131"/>
      <c r="F593" s="82"/>
      <c r="G593" s="82"/>
      <c r="H593" s="133"/>
      <c r="I593" s="74"/>
      <c r="J593" s="73"/>
    </row>
    <row r="594" spans="1:10" ht="18.75" x14ac:dyDescent="0.3">
      <c r="A594" s="74"/>
      <c r="B594" s="74"/>
      <c r="C594" s="157"/>
      <c r="D594" s="74"/>
      <c r="E594" s="131"/>
      <c r="F594" s="82"/>
      <c r="G594" s="82"/>
      <c r="H594" s="133"/>
      <c r="I594" s="74"/>
      <c r="J594" s="73"/>
    </row>
    <row r="595" spans="1:10" ht="18.75" x14ac:dyDescent="0.3">
      <c r="A595" s="74"/>
      <c r="B595" s="74"/>
      <c r="C595" s="157"/>
      <c r="D595" s="74"/>
      <c r="E595" s="131"/>
      <c r="F595" s="82"/>
      <c r="G595" s="82"/>
      <c r="H595" s="133"/>
      <c r="I595" s="74"/>
      <c r="J595" s="73"/>
    </row>
    <row r="596" spans="1:10" ht="18.75" x14ac:dyDescent="0.3">
      <c r="A596" s="74"/>
      <c r="B596" s="74"/>
      <c r="C596" s="157"/>
      <c r="D596" s="74"/>
      <c r="E596" s="131"/>
      <c r="F596" s="82"/>
      <c r="G596" s="82"/>
      <c r="H596" s="133"/>
      <c r="I596" s="74"/>
      <c r="J596" s="73"/>
    </row>
    <row r="597" spans="1:10" ht="18.75" x14ac:dyDescent="0.3">
      <c r="A597" s="74"/>
      <c r="B597" s="74"/>
      <c r="C597" s="157"/>
      <c r="D597" s="74"/>
      <c r="E597" s="131"/>
      <c r="F597" s="82"/>
      <c r="G597" s="82"/>
      <c r="H597" s="133"/>
      <c r="I597" s="74"/>
      <c r="J597" s="73"/>
    </row>
    <row r="598" spans="1:10" ht="18.75" x14ac:dyDescent="0.3">
      <c r="A598" s="74"/>
      <c r="B598" s="74"/>
      <c r="C598" s="157"/>
      <c r="D598" s="74"/>
      <c r="E598" s="131"/>
      <c r="F598" s="82"/>
      <c r="G598" s="82"/>
      <c r="H598" s="133"/>
      <c r="I598" s="74"/>
      <c r="J598" s="73"/>
    </row>
    <row r="599" spans="1:10" ht="18.75" x14ac:dyDescent="0.3">
      <c r="A599" s="74"/>
      <c r="B599" s="74"/>
      <c r="C599" s="157"/>
      <c r="D599" s="74"/>
      <c r="E599" s="131"/>
      <c r="F599" s="82"/>
      <c r="G599" s="82"/>
      <c r="H599" s="133"/>
      <c r="I599" s="74"/>
      <c r="J599" s="73"/>
    </row>
    <row r="600" spans="1:10" ht="18.75" x14ac:dyDescent="0.3">
      <c r="A600" s="74"/>
      <c r="B600" s="74"/>
      <c r="C600" s="157"/>
      <c r="D600" s="74"/>
      <c r="E600" s="131"/>
      <c r="F600" s="82"/>
      <c r="G600" s="82"/>
      <c r="H600" s="133"/>
      <c r="I600" s="74"/>
      <c r="J600" s="73"/>
    </row>
    <row r="601" spans="1:10" ht="18.75" x14ac:dyDescent="0.3">
      <c r="A601" s="74"/>
      <c r="B601" s="74"/>
      <c r="C601" s="157"/>
      <c r="D601" s="74"/>
      <c r="E601" s="131"/>
      <c r="F601" s="82"/>
      <c r="G601" s="82"/>
      <c r="H601" s="133"/>
      <c r="I601" s="74"/>
      <c r="J601" s="73"/>
    </row>
    <row r="602" spans="1:10" ht="18.75" x14ac:dyDescent="0.3">
      <c r="A602" s="74"/>
      <c r="B602" s="74"/>
      <c r="C602" s="157"/>
      <c r="D602" s="74"/>
      <c r="E602" s="131"/>
      <c r="F602" s="82"/>
      <c r="G602" s="82"/>
      <c r="H602" s="133"/>
      <c r="I602" s="74"/>
      <c r="J602" s="73"/>
    </row>
    <row r="603" spans="1:10" ht="18.75" x14ac:dyDescent="0.3">
      <c r="A603" s="74"/>
      <c r="B603" s="74"/>
      <c r="C603" s="157"/>
      <c r="D603" s="74"/>
      <c r="E603" s="131"/>
      <c r="F603" s="82"/>
      <c r="G603" s="82"/>
      <c r="H603" s="133"/>
      <c r="I603" s="74"/>
      <c r="J603" s="73"/>
    </row>
    <row r="604" spans="1:10" ht="18.75" x14ac:dyDescent="0.3">
      <c r="A604" s="74"/>
      <c r="B604" s="74"/>
      <c r="C604" s="157"/>
      <c r="D604" s="74"/>
      <c r="E604" s="131"/>
      <c r="F604" s="82"/>
      <c r="G604" s="82"/>
      <c r="H604" s="133"/>
      <c r="I604" s="74"/>
      <c r="J604" s="73"/>
    </row>
    <row r="605" spans="1:10" ht="18.75" x14ac:dyDescent="0.3">
      <c r="A605" s="74"/>
      <c r="B605" s="74"/>
      <c r="C605" s="157"/>
      <c r="D605" s="74"/>
      <c r="E605" s="131"/>
      <c r="F605" s="82"/>
      <c r="G605" s="82"/>
      <c r="H605" s="133"/>
      <c r="I605" s="74"/>
      <c r="J605" s="73"/>
    </row>
    <row r="606" spans="1:10" ht="18.75" x14ac:dyDescent="0.3">
      <c r="A606" s="74"/>
      <c r="B606" s="74"/>
      <c r="C606" s="157"/>
      <c r="D606" s="74"/>
      <c r="E606" s="131"/>
      <c r="F606" s="82"/>
      <c r="G606" s="82"/>
      <c r="H606" s="133"/>
      <c r="I606" s="74"/>
      <c r="J606" s="73"/>
    </row>
    <row r="607" spans="1:10" ht="18.75" x14ac:dyDescent="0.3">
      <c r="A607" s="74"/>
      <c r="B607" s="74"/>
      <c r="C607" s="157"/>
      <c r="D607" s="74"/>
      <c r="E607" s="131"/>
      <c r="F607" s="82"/>
      <c r="G607" s="82"/>
      <c r="H607" s="133"/>
      <c r="I607" s="74"/>
      <c r="J607" s="73"/>
    </row>
    <row r="608" spans="1:10" ht="18.75" x14ac:dyDescent="0.3">
      <c r="A608" s="74"/>
      <c r="B608" s="74"/>
      <c r="C608" s="157"/>
      <c r="D608" s="74"/>
      <c r="E608" s="131"/>
      <c r="F608" s="82"/>
      <c r="G608" s="82"/>
      <c r="H608" s="133"/>
      <c r="I608" s="74"/>
      <c r="J608" s="73"/>
    </row>
    <row r="609" spans="1:10" ht="18.75" x14ac:dyDescent="0.3">
      <c r="A609" s="74"/>
      <c r="B609" s="74"/>
      <c r="C609" s="157"/>
      <c r="D609" s="74"/>
      <c r="E609" s="131"/>
      <c r="F609" s="82"/>
      <c r="G609" s="82"/>
      <c r="H609" s="133"/>
      <c r="I609" s="74"/>
      <c r="J609" s="73"/>
    </row>
    <row r="610" spans="1:10" ht="18.75" x14ac:dyDescent="0.3">
      <c r="A610" s="74"/>
      <c r="B610" s="74"/>
      <c r="C610" s="157"/>
      <c r="D610" s="74"/>
      <c r="E610" s="131"/>
      <c r="F610" s="82"/>
      <c r="G610" s="82"/>
      <c r="H610" s="133"/>
      <c r="I610" s="74"/>
      <c r="J610" s="73"/>
    </row>
    <row r="611" spans="1:10" ht="18.75" x14ac:dyDescent="0.3">
      <c r="A611" s="74"/>
      <c r="B611" s="74"/>
      <c r="C611" s="157"/>
      <c r="D611" s="74"/>
      <c r="E611" s="131"/>
      <c r="F611" s="82"/>
      <c r="G611" s="82"/>
      <c r="H611" s="133"/>
      <c r="I611" s="74"/>
      <c r="J611" s="73"/>
    </row>
    <row r="612" spans="1:10" ht="18.75" x14ac:dyDescent="0.3">
      <c r="A612" s="74"/>
      <c r="B612" s="74"/>
      <c r="C612" s="157"/>
      <c r="D612" s="74"/>
      <c r="E612" s="131"/>
      <c r="F612" s="82"/>
      <c r="G612" s="82"/>
      <c r="H612" s="133"/>
      <c r="I612" s="74"/>
      <c r="J612" s="73"/>
    </row>
    <row r="613" spans="1:10" ht="18.75" x14ac:dyDescent="0.3">
      <c r="A613" s="74"/>
      <c r="B613" s="74"/>
      <c r="C613" s="157"/>
      <c r="D613" s="74"/>
      <c r="E613" s="131"/>
      <c r="F613" s="82"/>
      <c r="G613" s="82"/>
      <c r="H613" s="133"/>
      <c r="I613" s="74"/>
      <c r="J613" s="73"/>
    </row>
    <row r="614" spans="1:10" ht="18.75" x14ac:dyDescent="0.3">
      <c r="A614" s="74"/>
      <c r="B614" s="74"/>
      <c r="C614" s="157"/>
      <c r="D614" s="74"/>
      <c r="E614" s="131"/>
      <c r="F614" s="82"/>
      <c r="G614" s="82"/>
      <c r="H614" s="133"/>
      <c r="I614" s="74"/>
      <c r="J614" s="73"/>
    </row>
    <row r="615" spans="1:10" ht="18.75" x14ac:dyDescent="0.3">
      <c r="A615" s="74"/>
      <c r="B615" s="74"/>
      <c r="C615" s="157"/>
      <c r="D615" s="74"/>
      <c r="E615" s="131"/>
      <c r="F615" s="82"/>
      <c r="G615" s="82"/>
      <c r="H615" s="133"/>
      <c r="I615" s="74"/>
      <c r="J615" s="73"/>
    </row>
    <row r="616" spans="1:10" ht="18.75" x14ac:dyDescent="0.3">
      <c r="A616" s="74"/>
      <c r="B616" s="74"/>
      <c r="C616" s="157"/>
      <c r="D616" s="74"/>
      <c r="E616" s="131"/>
      <c r="F616" s="82"/>
      <c r="G616" s="82"/>
      <c r="H616" s="133"/>
      <c r="I616" s="74"/>
      <c r="J616" s="73"/>
    </row>
    <row r="617" spans="1:10" ht="18.75" x14ac:dyDescent="0.3">
      <c r="A617" s="74"/>
      <c r="B617" s="74"/>
      <c r="C617" s="157"/>
      <c r="D617" s="74"/>
      <c r="E617" s="131"/>
      <c r="F617" s="82"/>
      <c r="G617" s="82"/>
      <c r="H617" s="133"/>
      <c r="I617" s="74"/>
      <c r="J617" s="73"/>
    </row>
    <row r="618" spans="1:10" ht="18.75" x14ac:dyDescent="0.3">
      <c r="A618" s="74"/>
      <c r="B618" s="74"/>
      <c r="C618" s="157"/>
      <c r="D618" s="74"/>
      <c r="E618" s="131"/>
      <c r="F618" s="82"/>
      <c r="G618" s="82"/>
      <c r="H618" s="133"/>
      <c r="I618" s="74"/>
      <c r="J618" s="73"/>
    </row>
    <row r="619" spans="1:10" ht="18.75" x14ac:dyDescent="0.3">
      <c r="A619" s="74"/>
      <c r="B619" s="74"/>
      <c r="C619" s="157"/>
      <c r="D619" s="74"/>
      <c r="E619" s="131"/>
      <c r="F619" s="82"/>
      <c r="G619" s="82"/>
      <c r="H619" s="133"/>
      <c r="I619" s="74"/>
      <c r="J619" s="73"/>
    </row>
    <row r="620" spans="1:10" ht="18.75" x14ac:dyDescent="0.3">
      <c r="A620" s="74"/>
      <c r="B620" s="74"/>
      <c r="C620" s="157"/>
      <c r="D620" s="74"/>
      <c r="E620" s="131"/>
      <c r="F620" s="82"/>
      <c r="G620" s="82"/>
      <c r="H620" s="133"/>
      <c r="I620" s="74"/>
      <c r="J620" s="73"/>
    </row>
    <row r="621" spans="1:10" ht="18.75" x14ac:dyDescent="0.3">
      <c r="A621" s="74"/>
      <c r="B621" s="74"/>
      <c r="C621" s="157"/>
      <c r="D621" s="74"/>
      <c r="E621" s="131"/>
      <c r="F621" s="82"/>
      <c r="G621" s="82"/>
      <c r="H621" s="133"/>
      <c r="I621" s="74"/>
      <c r="J621" s="73"/>
    </row>
    <row r="622" spans="1:10" ht="18.75" x14ac:dyDescent="0.3">
      <c r="A622" s="74"/>
      <c r="B622" s="74"/>
      <c r="C622" s="157"/>
      <c r="D622" s="74"/>
      <c r="E622" s="131"/>
      <c r="F622" s="82"/>
      <c r="G622" s="82"/>
      <c r="H622" s="133"/>
      <c r="I622" s="74"/>
      <c r="J622" s="73"/>
    </row>
    <row r="623" spans="1:10" ht="18.75" x14ac:dyDescent="0.3">
      <c r="A623" s="74"/>
      <c r="B623" s="74"/>
      <c r="C623" s="157"/>
      <c r="D623" s="74"/>
      <c r="E623" s="131"/>
      <c r="F623" s="82"/>
      <c r="G623" s="82"/>
      <c r="H623" s="133"/>
      <c r="I623" s="74"/>
      <c r="J623" s="73"/>
    </row>
    <row r="624" spans="1:10" ht="18.75" x14ac:dyDescent="0.3">
      <c r="A624" s="74"/>
      <c r="B624" s="74"/>
      <c r="C624" s="157"/>
      <c r="D624" s="74"/>
      <c r="E624" s="131"/>
      <c r="F624" s="82"/>
      <c r="G624" s="82"/>
      <c r="H624" s="133"/>
      <c r="I624" s="74"/>
      <c r="J624" s="73"/>
    </row>
    <row r="625" spans="1:10" ht="18.75" x14ac:dyDescent="0.3">
      <c r="A625" s="74"/>
      <c r="B625" s="74"/>
      <c r="C625" s="157"/>
      <c r="D625" s="74"/>
      <c r="E625" s="131"/>
      <c r="F625" s="82"/>
      <c r="G625" s="82"/>
      <c r="H625" s="133"/>
      <c r="I625" s="74"/>
      <c r="J625" s="73"/>
    </row>
    <row r="626" spans="1:10" ht="18.75" x14ac:dyDescent="0.3">
      <c r="A626" s="74"/>
      <c r="B626" s="74"/>
      <c r="C626" s="157"/>
      <c r="D626" s="74"/>
      <c r="E626" s="131"/>
      <c r="F626" s="82"/>
      <c r="G626" s="82"/>
      <c r="H626" s="133"/>
      <c r="I626" s="74"/>
      <c r="J626" s="73"/>
    </row>
    <row r="627" spans="1:10" ht="18.75" x14ac:dyDescent="0.3">
      <c r="A627" s="74"/>
      <c r="B627" s="74"/>
      <c r="C627" s="157"/>
      <c r="D627" s="74"/>
      <c r="E627" s="131"/>
      <c r="F627" s="82"/>
      <c r="G627" s="82"/>
      <c r="H627" s="133"/>
      <c r="I627" s="74"/>
      <c r="J627" s="73"/>
    </row>
    <row r="628" spans="1:10" ht="18.75" x14ac:dyDescent="0.3">
      <c r="A628" s="74"/>
      <c r="B628" s="74"/>
      <c r="C628" s="157"/>
      <c r="D628" s="74"/>
      <c r="E628" s="131"/>
      <c r="F628" s="82"/>
      <c r="G628" s="82"/>
      <c r="H628" s="133"/>
      <c r="I628" s="74"/>
      <c r="J628" s="73"/>
    </row>
    <row r="629" spans="1:10" ht="18.75" x14ac:dyDescent="0.3">
      <c r="A629" s="74"/>
      <c r="B629" s="74"/>
      <c r="C629" s="157"/>
      <c r="D629" s="74"/>
      <c r="E629" s="131"/>
      <c r="F629" s="82"/>
      <c r="G629" s="82"/>
      <c r="H629" s="133"/>
      <c r="I629" s="74"/>
      <c r="J629" s="73"/>
    </row>
    <row r="630" spans="1:10" ht="18.75" x14ac:dyDescent="0.3">
      <c r="A630" s="74"/>
      <c r="B630" s="74"/>
      <c r="C630" s="157"/>
      <c r="D630" s="74"/>
      <c r="E630" s="131"/>
      <c r="F630" s="82"/>
      <c r="G630" s="82"/>
      <c r="H630" s="133"/>
      <c r="I630" s="74"/>
      <c r="J630" s="73"/>
    </row>
    <row r="631" spans="1:10" ht="18.75" x14ac:dyDescent="0.3">
      <c r="A631" s="74"/>
      <c r="B631" s="74"/>
      <c r="C631" s="157"/>
      <c r="D631" s="74"/>
      <c r="E631" s="131"/>
      <c r="F631" s="82"/>
      <c r="G631" s="82"/>
      <c r="H631" s="133"/>
      <c r="I631" s="74"/>
      <c r="J631" s="73"/>
    </row>
    <row r="632" spans="1:10" ht="18.75" x14ac:dyDescent="0.3">
      <c r="A632" s="74"/>
      <c r="B632" s="74"/>
      <c r="C632" s="157"/>
      <c r="D632" s="74"/>
      <c r="E632" s="131"/>
      <c r="F632" s="82"/>
      <c r="G632" s="82"/>
      <c r="H632" s="133"/>
      <c r="I632" s="74"/>
      <c r="J632" s="73"/>
    </row>
    <row r="633" spans="1:10" ht="18.75" x14ac:dyDescent="0.3">
      <c r="A633" s="74"/>
      <c r="B633" s="74"/>
      <c r="C633" s="157"/>
      <c r="D633" s="74"/>
      <c r="E633" s="131"/>
      <c r="F633" s="82"/>
      <c r="G633" s="82"/>
      <c r="H633" s="133"/>
      <c r="I633" s="74"/>
      <c r="J633" s="73"/>
    </row>
    <row r="634" spans="1:10" ht="18.75" x14ac:dyDescent="0.3">
      <c r="A634" s="74"/>
      <c r="B634" s="74"/>
      <c r="C634" s="157"/>
      <c r="D634" s="74"/>
      <c r="E634" s="131"/>
      <c r="F634" s="82"/>
      <c r="G634" s="82"/>
      <c r="H634" s="133"/>
      <c r="I634" s="74"/>
      <c r="J634" s="73"/>
    </row>
    <row r="635" spans="1:10" ht="18.75" x14ac:dyDescent="0.3">
      <c r="A635" s="74"/>
      <c r="B635" s="74"/>
      <c r="C635" s="157"/>
      <c r="D635" s="74"/>
      <c r="E635" s="131"/>
      <c r="F635" s="82"/>
      <c r="G635" s="82"/>
      <c r="H635" s="133"/>
      <c r="I635" s="74"/>
      <c r="J635" s="73"/>
    </row>
    <row r="636" spans="1:10" ht="18.75" x14ac:dyDescent="0.3">
      <c r="A636" s="74"/>
      <c r="B636" s="74"/>
      <c r="C636" s="157"/>
      <c r="D636" s="74"/>
      <c r="E636" s="131"/>
      <c r="F636" s="82"/>
      <c r="G636" s="82"/>
      <c r="H636" s="133"/>
      <c r="I636" s="74"/>
      <c r="J636" s="73"/>
    </row>
    <row r="637" spans="1:10" ht="18.75" x14ac:dyDescent="0.3">
      <c r="A637" s="74"/>
      <c r="B637" s="74"/>
      <c r="C637" s="157"/>
      <c r="D637" s="74"/>
      <c r="E637" s="131"/>
      <c r="F637" s="82"/>
      <c r="G637" s="82"/>
      <c r="H637" s="133"/>
      <c r="I637" s="74"/>
      <c r="J637" s="73"/>
    </row>
    <row r="638" spans="1:10" ht="18.75" x14ac:dyDescent="0.3">
      <c r="A638" s="74"/>
      <c r="B638" s="74"/>
      <c r="C638" s="157"/>
      <c r="D638" s="74"/>
      <c r="E638" s="131"/>
      <c r="F638" s="82"/>
      <c r="G638" s="82"/>
      <c r="H638" s="133"/>
      <c r="I638" s="74"/>
      <c r="J638" s="73"/>
    </row>
    <row r="639" spans="1:10" ht="18.75" x14ac:dyDescent="0.3">
      <c r="A639" s="74"/>
      <c r="B639" s="74"/>
      <c r="C639" s="157"/>
      <c r="D639" s="74"/>
      <c r="E639" s="131"/>
      <c r="F639" s="82"/>
      <c r="G639" s="82"/>
      <c r="H639" s="133"/>
      <c r="I639" s="74"/>
      <c r="J639" s="73"/>
    </row>
    <row r="640" spans="1:10" ht="18.75" x14ac:dyDescent="0.3">
      <c r="A640" s="74"/>
      <c r="B640" s="74"/>
      <c r="C640" s="157"/>
      <c r="D640" s="74"/>
      <c r="E640" s="131"/>
      <c r="F640" s="82"/>
      <c r="G640" s="82"/>
      <c r="H640" s="133"/>
      <c r="I640" s="74"/>
      <c r="J640" s="73"/>
    </row>
    <row r="641" spans="1:10" ht="18.75" x14ac:dyDescent="0.3">
      <c r="A641" s="74"/>
      <c r="B641" s="74"/>
      <c r="C641" s="157"/>
      <c r="D641" s="74"/>
      <c r="E641" s="131"/>
      <c r="F641" s="82"/>
      <c r="G641" s="82"/>
      <c r="H641" s="133"/>
      <c r="I641" s="74"/>
      <c r="J641" s="73"/>
    </row>
    <row r="642" spans="1:10" ht="18.75" x14ac:dyDescent="0.3">
      <c r="A642" s="74"/>
      <c r="B642" s="74"/>
      <c r="C642" s="157"/>
      <c r="D642" s="74"/>
      <c r="E642" s="131"/>
      <c r="F642" s="82"/>
      <c r="G642" s="82"/>
      <c r="H642" s="133"/>
      <c r="I642" s="74"/>
      <c r="J642" s="73"/>
    </row>
    <row r="643" spans="1:10" ht="18.75" x14ac:dyDescent="0.3">
      <c r="A643" s="74"/>
      <c r="B643" s="74"/>
      <c r="C643" s="157"/>
      <c r="D643" s="74"/>
      <c r="E643" s="131"/>
      <c r="F643" s="82"/>
      <c r="G643" s="82"/>
      <c r="H643" s="133"/>
      <c r="I643" s="74"/>
      <c r="J643" s="73"/>
    </row>
    <row r="644" spans="1:10" ht="18.75" x14ac:dyDescent="0.3">
      <c r="A644" s="74"/>
      <c r="B644" s="74"/>
      <c r="C644" s="157"/>
      <c r="D644" s="74"/>
      <c r="E644" s="131"/>
      <c r="F644" s="82"/>
      <c r="G644" s="82"/>
      <c r="H644" s="133"/>
      <c r="I644" s="74"/>
      <c r="J644" s="73"/>
    </row>
    <row r="645" spans="1:10" ht="18.75" x14ac:dyDescent="0.3">
      <c r="A645" s="74"/>
      <c r="B645" s="74"/>
      <c r="C645" s="157"/>
      <c r="D645" s="74"/>
      <c r="E645" s="131"/>
      <c r="F645" s="82"/>
      <c r="G645" s="82"/>
      <c r="H645" s="133"/>
      <c r="I645" s="74"/>
      <c r="J645" s="73"/>
    </row>
    <row r="646" spans="1:10" ht="18.75" x14ac:dyDescent="0.3">
      <c r="A646" s="74"/>
      <c r="B646" s="74"/>
      <c r="C646" s="157"/>
      <c r="D646" s="74"/>
      <c r="E646" s="131"/>
      <c r="F646" s="82"/>
      <c r="G646" s="82"/>
      <c r="H646" s="133"/>
      <c r="I646" s="74"/>
      <c r="J646" s="73"/>
    </row>
    <row r="647" spans="1:10" ht="18.75" x14ac:dyDescent="0.3">
      <c r="A647" s="74"/>
      <c r="B647" s="74"/>
      <c r="C647" s="157"/>
      <c r="D647" s="74"/>
      <c r="E647" s="131"/>
      <c r="F647" s="82"/>
      <c r="G647" s="82"/>
      <c r="H647" s="133"/>
      <c r="I647" s="74"/>
      <c r="J647" s="73"/>
    </row>
    <row r="648" spans="1:10" ht="18.75" x14ac:dyDescent="0.3">
      <c r="A648" s="74"/>
      <c r="B648" s="74"/>
      <c r="C648" s="157"/>
      <c r="D648" s="74"/>
      <c r="E648" s="131"/>
      <c r="F648" s="82"/>
      <c r="G648" s="82"/>
      <c r="H648" s="133"/>
      <c r="I648" s="74"/>
      <c r="J648" s="73"/>
    </row>
    <row r="649" spans="1:10" ht="18.75" x14ac:dyDescent="0.3">
      <c r="A649" s="74"/>
      <c r="B649" s="74"/>
      <c r="C649" s="157"/>
      <c r="D649" s="74"/>
      <c r="E649" s="131"/>
      <c r="F649" s="82"/>
      <c r="G649" s="82"/>
      <c r="H649" s="133"/>
      <c r="I649" s="74"/>
      <c r="J649" s="73"/>
    </row>
    <row r="650" spans="1:10" ht="18.75" x14ac:dyDescent="0.3">
      <c r="A650" s="74"/>
      <c r="B650" s="74"/>
      <c r="C650" s="157"/>
      <c r="D650" s="74"/>
      <c r="E650" s="131"/>
      <c r="F650" s="82"/>
      <c r="G650" s="82"/>
      <c r="H650" s="133"/>
      <c r="I650" s="74"/>
      <c r="J650" s="73"/>
    </row>
    <row r="651" spans="1:10" ht="18.75" x14ac:dyDescent="0.3">
      <c r="A651" s="74"/>
      <c r="B651" s="74"/>
      <c r="C651" s="157"/>
      <c r="D651" s="74"/>
      <c r="E651" s="131"/>
      <c r="F651" s="82"/>
      <c r="G651" s="82"/>
      <c r="H651" s="133"/>
      <c r="I651" s="74"/>
      <c r="J651" s="73"/>
    </row>
    <row r="652" spans="1:10" ht="18.75" x14ac:dyDescent="0.3">
      <c r="A652" s="74"/>
      <c r="B652" s="74"/>
      <c r="C652" s="157"/>
      <c r="D652" s="74"/>
      <c r="E652" s="131"/>
      <c r="F652" s="82"/>
      <c r="G652" s="82"/>
      <c r="H652" s="133"/>
      <c r="I652" s="74"/>
      <c r="J652" s="73"/>
    </row>
    <row r="653" spans="1:10" ht="18.75" x14ac:dyDescent="0.3">
      <c r="A653" s="74"/>
      <c r="B653" s="74"/>
      <c r="C653" s="157"/>
      <c r="D653" s="74"/>
      <c r="E653" s="131"/>
      <c r="F653" s="82"/>
      <c r="G653" s="82"/>
      <c r="H653" s="133"/>
      <c r="I653" s="74"/>
      <c r="J653" s="73"/>
    </row>
    <row r="654" spans="1:10" ht="18.75" x14ac:dyDescent="0.3">
      <c r="A654" s="74"/>
      <c r="B654" s="74"/>
      <c r="C654" s="157"/>
      <c r="D654" s="74"/>
      <c r="E654" s="131"/>
      <c r="F654" s="82"/>
      <c r="G654" s="82"/>
      <c r="H654" s="133"/>
      <c r="I654" s="74"/>
      <c r="J654" s="73"/>
    </row>
    <row r="655" spans="1:10" ht="18.75" x14ac:dyDescent="0.3">
      <c r="A655" s="74"/>
      <c r="B655" s="74"/>
      <c r="C655" s="157"/>
      <c r="D655" s="74"/>
      <c r="E655" s="131"/>
      <c r="F655" s="82"/>
      <c r="G655" s="82"/>
      <c r="H655" s="133"/>
      <c r="I655" s="74"/>
      <c r="J655" s="73"/>
    </row>
    <row r="656" spans="1:10" ht="18.75" x14ac:dyDescent="0.3">
      <c r="A656" s="74"/>
      <c r="B656" s="74"/>
      <c r="C656" s="157"/>
      <c r="D656" s="74"/>
      <c r="E656" s="131"/>
      <c r="F656" s="82"/>
      <c r="G656" s="82"/>
      <c r="H656" s="133"/>
      <c r="I656" s="74"/>
      <c r="J656" s="73"/>
    </row>
    <row r="657" spans="1:10" ht="18.75" x14ac:dyDescent="0.3">
      <c r="A657" s="74"/>
      <c r="B657" s="74"/>
      <c r="C657" s="157"/>
      <c r="D657" s="74"/>
      <c r="E657" s="131"/>
      <c r="F657" s="82"/>
      <c r="G657" s="82"/>
      <c r="H657" s="133"/>
      <c r="I657" s="74"/>
      <c r="J657" s="73"/>
    </row>
    <row r="658" spans="1:10" ht="18.75" x14ac:dyDescent="0.3">
      <c r="A658" s="74"/>
      <c r="B658" s="74"/>
      <c r="C658" s="157"/>
      <c r="D658" s="74"/>
      <c r="E658" s="131"/>
      <c r="F658" s="82"/>
      <c r="G658" s="82"/>
      <c r="H658" s="133"/>
      <c r="I658" s="74"/>
      <c r="J658" s="73"/>
    </row>
    <row r="659" spans="1:10" ht="18.75" x14ac:dyDescent="0.3">
      <c r="A659" s="74"/>
      <c r="B659" s="74"/>
      <c r="C659" s="157"/>
      <c r="D659" s="74"/>
      <c r="E659" s="131"/>
      <c r="F659" s="82"/>
      <c r="G659" s="82"/>
      <c r="H659" s="133"/>
      <c r="I659" s="74"/>
      <c r="J659" s="73"/>
    </row>
    <row r="660" spans="1:10" ht="18.75" x14ac:dyDescent="0.3">
      <c r="A660" s="74"/>
      <c r="B660" s="74"/>
      <c r="C660" s="157"/>
      <c r="D660" s="74"/>
      <c r="E660" s="131"/>
      <c r="F660" s="82"/>
      <c r="G660" s="82"/>
      <c r="H660" s="133"/>
      <c r="I660" s="74"/>
      <c r="J660" s="73"/>
    </row>
    <row r="661" spans="1:10" ht="18.75" x14ac:dyDescent="0.3">
      <c r="A661" s="74"/>
      <c r="B661" s="74"/>
      <c r="C661" s="157"/>
      <c r="D661" s="74"/>
      <c r="E661" s="131"/>
      <c r="F661" s="82"/>
      <c r="G661" s="82"/>
      <c r="H661" s="133"/>
      <c r="I661" s="74"/>
      <c r="J661" s="73"/>
    </row>
    <row r="662" spans="1:10" ht="18.75" x14ac:dyDescent="0.3">
      <c r="A662" s="74"/>
      <c r="B662" s="74"/>
      <c r="C662" s="157"/>
      <c r="D662" s="74"/>
      <c r="E662" s="131"/>
      <c r="F662" s="82"/>
      <c r="G662" s="82"/>
      <c r="H662" s="133"/>
      <c r="I662" s="74"/>
      <c r="J662" s="73"/>
    </row>
    <row r="663" spans="1:10" ht="18.75" x14ac:dyDescent="0.3">
      <c r="A663" s="74"/>
      <c r="B663" s="74"/>
      <c r="C663" s="157"/>
      <c r="D663" s="74"/>
      <c r="E663" s="131"/>
      <c r="F663" s="82"/>
      <c r="G663" s="82"/>
      <c r="H663" s="133"/>
      <c r="I663" s="74"/>
      <c r="J663" s="73"/>
    </row>
    <row r="664" spans="1:10" ht="18.75" x14ac:dyDescent="0.3">
      <c r="A664" s="74"/>
      <c r="B664" s="74"/>
      <c r="C664" s="157"/>
      <c r="D664" s="74"/>
      <c r="E664" s="131"/>
      <c r="F664" s="82"/>
      <c r="G664" s="82"/>
      <c r="H664" s="133"/>
      <c r="I664" s="74"/>
      <c r="J664" s="73"/>
    </row>
    <row r="665" spans="1:10" ht="18.75" x14ac:dyDescent="0.3">
      <c r="A665" s="74"/>
      <c r="B665" s="74"/>
      <c r="C665" s="157"/>
      <c r="D665" s="74"/>
      <c r="E665" s="131"/>
      <c r="F665" s="82"/>
      <c r="G665" s="82"/>
      <c r="H665" s="133"/>
      <c r="I665" s="74"/>
      <c r="J665" s="73"/>
    </row>
    <row r="666" spans="1:10" ht="18.75" x14ac:dyDescent="0.3">
      <c r="A666" s="74"/>
      <c r="B666" s="74"/>
      <c r="C666" s="157"/>
      <c r="D666" s="74"/>
      <c r="E666" s="131"/>
      <c r="F666" s="82"/>
      <c r="G666" s="82"/>
      <c r="H666" s="133"/>
      <c r="I666" s="74"/>
      <c r="J666" s="73"/>
    </row>
    <row r="667" spans="1:10" ht="18.75" x14ac:dyDescent="0.3">
      <c r="A667" s="74"/>
      <c r="B667" s="74"/>
      <c r="C667" s="157"/>
      <c r="D667" s="74"/>
      <c r="E667" s="131"/>
      <c r="F667" s="82"/>
      <c r="G667" s="82"/>
      <c r="H667" s="133"/>
      <c r="I667" s="74"/>
      <c r="J667" s="73"/>
    </row>
    <row r="668" spans="1:10" ht="18.75" x14ac:dyDescent="0.3">
      <c r="A668" s="74"/>
      <c r="B668" s="74"/>
      <c r="C668" s="157"/>
      <c r="D668" s="74"/>
      <c r="E668" s="131"/>
      <c r="F668" s="82"/>
      <c r="G668" s="82"/>
      <c r="H668" s="133"/>
      <c r="I668" s="74"/>
      <c r="J668" s="73"/>
    </row>
    <row r="669" spans="1:10" ht="18.75" x14ac:dyDescent="0.3">
      <c r="A669" s="74"/>
      <c r="B669" s="74"/>
      <c r="C669" s="157"/>
      <c r="D669" s="74"/>
      <c r="E669" s="131"/>
      <c r="F669" s="82"/>
      <c r="G669" s="82"/>
      <c r="H669" s="133"/>
      <c r="I669" s="74"/>
      <c r="J669" s="73"/>
    </row>
    <row r="670" spans="1:10" ht="18.75" x14ac:dyDescent="0.3">
      <c r="A670" s="74"/>
      <c r="B670" s="74"/>
      <c r="C670" s="157"/>
      <c r="D670" s="74"/>
      <c r="E670" s="131"/>
      <c r="F670" s="82"/>
      <c r="G670" s="82"/>
      <c r="H670" s="133"/>
      <c r="I670" s="74"/>
      <c r="J670" s="73"/>
    </row>
    <row r="671" spans="1:10" ht="18.75" x14ac:dyDescent="0.3">
      <c r="A671" s="74"/>
      <c r="B671" s="74"/>
      <c r="C671" s="157"/>
      <c r="D671" s="74"/>
      <c r="E671" s="131"/>
      <c r="F671" s="82"/>
      <c r="G671" s="82"/>
      <c r="H671" s="133"/>
      <c r="I671" s="74"/>
      <c r="J671" s="73"/>
    </row>
    <row r="672" spans="1:10" ht="18.75" x14ac:dyDescent="0.3">
      <c r="A672" s="74"/>
      <c r="B672" s="74"/>
      <c r="C672" s="157"/>
      <c r="D672" s="74"/>
      <c r="E672" s="131"/>
      <c r="F672" s="82"/>
      <c r="G672" s="82"/>
      <c r="H672" s="133"/>
      <c r="I672" s="74"/>
      <c r="J672" s="73"/>
    </row>
    <row r="673" spans="1:10" ht="18.75" x14ac:dyDescent="0.3">
      <c r="A673" s="74"/>
      <c r="B673" s="74"/>
      <c r="C673" s="157"/>
      <c r="D673" s="74"/>
      <c r="E673" s="131"/>
      <c r="F673" s="82"/>
      <c r="G673" s="82"/>
      <c r="H673" s="133"/>
      <c r="I673" s="74"/>
      <c r="J673" s="73"/>
    </row>
    <row r="674" spans="1:10" ht="18.75" x14ac:dyDescent="0.3">
      <c r="A674" s="74"/>
      <c r="B674" s="74"/>
      <c r="C674" s="157"/>
      <c r="D674" s="74"/>
      <c r="E674" s="131"/>
      <c r="F674" s="82"/>
      <c r="G674" s="82"/>
      <c r="H674" s="133"/>
      <c r="I674" s="74"/>
      <c r="J674" s="73"/>
    </row>
    <row r="675" spans="1:10" ht="18.75" x14ac:dyDescent="0.3">
      <c r="A675" s="74"/>
      <c r="B675" s="74"/>
      <c r="C675" s="157"/>
      <c r="D675" s="74"/>
      <c r="E675" s="131"/>
      <c r="F675" s="82"/>
      <c r="G675" s="82"/>
      <c r="H675" s="133"/>
      <c r="I675" s="74"/>
      <c r="J675" s="73"/>
    </row>
    <row r="676" spans="1:10" ht="18.75" x14ac:dyDescent="0.3">
      <c r="A676" s="74"/>
      <c r="B676" s="74"/>
      <c r="C676" s="157"/>
      <c r="D676" s="74"/>
      <c r="E676" s="131"/>
      <c r="F676" s="82"/>
      <c r="G676" s="82"/>
      <c r="H676" s="133"/>
      <c r="I676" s="74"/>
      <c r="J676" s="73"/>
    </row>
    <row r="677" spans="1:10" ht="18.75" x14ac:dyDescent="0.3">
      <c r="A677" s="74"/>
      <c r="B677" s="74"/>
      <c r="C677" s="157"/>
      <c r="D677" s="74"/>
      <c r="E677" s="131"/>
      <c r="F677" s="82"/>
      <c r="G677" s="82"/>
      <c r="H677" s="133"/>
      <c r="I677" s="74"/>
      <c r="J677" s="73"/>
    </row>
    <row r="678" spans="1:10" ht="18.75" x14ac:dyDescent="0.3">
      <c r="A678" s="74"/>
      <c r="B678" s="74"/>
      <c r="C678" s="157"/>
      <c r="D678" s="74"/>
      <c r="E678" s="131"/>
      <c r="F678" s="82"/>
      <c r="G678" s="82"/>
      <c r="H678" s="133"/>
      <c r="I678" s="74"/>
      <c r="J678" s="73"/>
    </row>
    <row r="679" spans="1:10" ht="18.75" x14ac:dyDescent="0.3">
      <c r="A679" s="74"/>
      <c r="B679" s="74"/>
      <c r="C679" s="157"/>
      <c r="D679" s="74"/>
      <c r="E679" s="131"/>
      <c r="F679" s="82"/>
      <c r="G679" s="82"/>
      <c r="H679" s="133"/>
      <c r="I679" s="74"/>
      <c r="J679" s="73"/>
    </row>
    <row r="680" spans="1:10" ht="18.75" x14ac:dyDescent="0.3">
      <c r="A680" s="74"/>
      <c r="B680" s="74"/>
      <c r="C680" s="157"/>
      <c r="D680" s="74"/>
      <c r="E680" s="131"/>
      <c r="F680" s="82"/>
      <c r="G680" s="82"/>
      <c r="H680" s="133"/>
      <c r="I680" s="74"/>
      <c r="J680" s="73"/>
    </row>
    <row r="681" spans="1:10" ht="18.75" x14ac:dyDescent="0.3">
      <c r="A681" s="74"/>
      <c r="B681" s="74"/>
      <c r="C681" s="157"/>
      <c r="D681" s="74"/>
      <c r="E681" s="131"/>
      <c r="F681" s="82"/>
      <c r="G681" s="82"/>
      <c r="H681" s="133"/>
      <c r="I681" s="74"/>
      <c r="J681" s="73"/>
    </row>
    <row r="682" spans="1:10" ht="18.75" x14ac:dyDescent="0.3">
      <c r="A682" s="74"/>
      <c r="B682" s="74"/>
      <c r="C682" s="157"/>
      <c r="D682" s="74"/>
      <c r="E682" s="131"/>
      <c r="F682" s="82"/>
      <c r="G682" s="82"/>
      <c r="H682" s="133"/>
      <c r="I682" s="74"/>
      <c r="J682" s="73"/>
    </row>
    <row r="683" spans="1:10" ht="18.75" x14ac:dyDescent="0.3">
      <c r="A683" s="74"/>
      <c r="B683" s="74"/>
      <c r="C683" s="157"/>
      <c r="D683" s="74"/>
      <c r="E683" s="131"/>
      <c r="F683" s="82"/>
      <c r="G683" s="82"/>
      <c r="H683" s="133"/>
      <c r="I683" s="74"/>
      <c r="J683" s="73"/>
    </row>
    <row r="684" spans="1:10" ht="18.75" x14ac:dyDescent="0.3">
      <c r="A684" s="74"/>
      <c r="B684" s="74"/>
      <c r="C684" s="157"/>
      <c r="D684" s="74"/>
      <c r="E684" s="131"/>
      <c r="F684" s="82"/>
      <c r="G684" s="82"/>
      <c r="H684" s="133"/>
      <c r="I684" s="74"/>
      <c r="J684" s="73"/>
    </row>
    <row r="685" spans="1:10" ht="18.75" x14ac:dyDescent="0.3">
      <c r="A685" s="74"/>
      <c r="B685" s="74"/>
      <c r="C685" s="157"/>
      <c r="D685" s="74"/>
      <c r="E685" s="131"/>
      <c r="F685" s="82"/>
      <c r="G685" s="82"/>
      <c r="H685" s="133"/>
      <c r="I685" s="74"/>
      <c r="J685" s="73"/>
    </row>
    <row r="686" spans="1:10" ht="18.75" x14ac:dyDescent="0.3">
      <c r="A686" s="74"/>
      <c r="B686" s="74"/>
      <c r="C686" s="157"/>
      <c r="D686" s="74"/>
      <c r="E686" s="131"/>
      <c r="F686" s="82"/>
      <c r="G686" s="82"/>
      <c r="H686" s="133"/>
      <c r="I686" s="74"/>
      <c r="J686" s="73"/>
    </row>
    <row r="687" spans="1:10" ht="18.75" x14ac:dyDescent="0.3">
      <c r="A687" s="74"/>
      <c r="B687" s="74"/>
      <c r="C687" s="157"/>
      <c r="D687" s="74"/>
      <c r="E687" s="131"/>
      <c r="F687" s="82"/>
      <c r="G687" s="82"/>
      <c r="H687" s="133"/>
      <c r="I687" s="74"/>
      <c r="J687" s="73"/>
    </row>
    <row r="688" spans="1:10" ht="18.75" x14ac:dyDescent="0.3">
      <c r="A688" s="74"/>
      <c r="B688" s="74"/>
      <c r="C688" s="157"/>
      <c r="D688" s="74"/>
      <c r="E688" s="131"/>
      <c r="F688" s="82"/>
      <c r="G688" s="82"/>
      <c r="H688" s="133"/>
      <c r="I688" s="74"/>
      <c r="J688" s="73"/>
    </row>
    <row r="689" spans="1:10" ht="18.75" x14ac:dyDescent="0.3">
      <c r="A689" s="74"/>
      <c r="B689" s="74"/>
      <c r="C689" s="157"/>
      <c r="D689" s="74"/>
      <c r="E689" s="131"/>
      <c r="F689" s="82"/>
      <c r="G689" s="82"/>
      <c r="H689" s="133"/>
      <c r="I689" s="74"/>
      <c r="J689" s="73"/>
    </row>
    <row r="690" spans="1:10" ht="18.75" x14ac:dyDescent="0.3">
      <c r="A690" s="74"/>
      <c r="B690" s="74"/>
      <c r="C690" s="157"/>
      <c r="D690" s="74"/>
      <c r="E690" s="131"/>
      <c r="F690" s="82"/>
      <c r="G690" s="82"/>
      <c r="H690" s="133"/>
      <c r="I690" s="74"/>
      <c r="J690" s="73"/>
    </row>
    <row r="691" spans="1:10" ht="18.75" x14ac:dyDescent="0.3">
      <c r="A691" s="74"/>
      <c r="B691" s="74"/>
      <c r="C691" s="157"/>
      <c r="D691" s="74"/>
      <c r="E691" s="131"/>
      <c r="F691" s="82"/>
      <c r="G691" s="82"/>
      <c r="H691" s="133"/>
      <c r="I691" s="74"/>
      <c r="J691" s="73"/>
    </row>
    <row r="692" spans="1:10" ht="18.75" x14ac:dyDescent="0.3">
      <c r="A692" s="74"/>
      <c r="B692" s="74"/>
      <c r="C692" s="157"/>
      <c r="D692" s="74"/>
      <c r="E692" s="131"/>
      <c r="F692" s="82"/>
      <c r="G692" s="82"/>
      <c r="H692" s="133"/>
      <c r="I692" s="74"/>
      <c r="J692" s="73"/>
    </row>
    <row r="693" spans="1:10" ht="18.75" x14ac:dyDescent="0.3">
      <c r="A693" s="74"/>
      <c r="B693" s="74"/>
      <c r="C693" s="157"/>
      <c r="D693" s="74"/>
      <c r="E693" s="131"/>
      <c r="F693" s="82"/>
      <c r="G693" s="82"/>
      <c r="H693" s="133"/>
      <c r="I693" s="74"/>
      <c r="J693" s="73"/>
    </row>
    <row r="694" spans="1:10" ht="18.75" x14ac:dyDescent="0.3">
      <c r="A694" s="74"/>
      <c r="B694" s="74"/>
      <c r="C694" s="157"/>
      <c r="D694" s="74"/>
      <c r="E694" s="131"/>
      <c r="F694" s="82"/>
      <c r="G694" s="82"/>
      <c r="H694" s="133"/>
      <c r="I694" s="74"/>
      <c r="J694" s="73"/>
    </row>
    <row r="695" spans="1:10" ht="18.75" x14ac:dyDescent="0.3">
      <c r="A695" s="74"/>
      <c r="B695" s="74"/>
      <c r="C695" s="157"/>
      <c r="D695" s="74"/>
      <c r="E695" s="131"/>
      <c r="F695" s="82"/>
      <c r="G695" s="82"/>
      <c r="H695" s="133"/>
      <c r="I695" s="74"/>
      <c r="J695" s="73"/>
    </row>
    <row r="696" spans="1:10" ht="18.75" x14ac:dyDescent="0.3">
      <c r="A696" s="74"/>
      <c r="B696" s="74"/>
      <c r="C696" s="157"/>
      <c r="D696" s="74"/>
      <c r="E696" s="131"/>
      <c r="F696" s="82"/>
      <c r="G696" s="82"/>
      <c r="H696" s="133"/>
      <c r="I696" s="74"/>
      <c r="J696" s="73"/>
    </row>
    <row r="697" spans="1:10" ht="18.75" x14ac:dyDescent="0.3">
      <c r="A697" s="74"/>
      <c r="B697" s="74"/>
      <c r="C697" s="157"/>
      <c r="D697" s="74"/>
      <c r="E697" s="131"/>
      <c r="F697" s="82"/>
      <c r="G697" s="82"/>
      <c r="H697" s="133"/>
      <c r="I697" s="74"/>
      <c r="J697" s="73"/>
    </row>
    <row r="698" spans="1:10" ht="18.75" x14ac:dyDescent="0.3">
      <c r="A698" s="74"/>
      <c r="B698" s="74"/>
      <c r="C698" s="157"/>
      <c r="D698" s="74"/>
      <c r="E698" s="131"/>
      <c r="F698" s="82"/>
      <c r="G698" s="82"/>
      <c r="H698" s="133"/>
      <c r="I698" s="74"/>
      <c r="J698" s="73"/>
    </row>
    <row r="699" spans="1:10" ht="18.75" x14ac:dyDescent="0.3">
      <c r="A699" s="74"/>
      <c r="B699" s="74"/>
      <c r="C699" s="157"/>
      <c r="D699" s="74"/>
      <c r="E699" s="131"/>
      <c r="F699" s="82"/>
      <c r="G699" s="82"/>
      <c r="H699" s="133"/>
      <c r="I699" s="74"/>
      <c r="J699" s="73"/>
    </row>
    <row r="700" spans="1:10" ht="18.75" x14ac:dyDescent="0.3">
      <c r="A700" s="74"/>
      <c r="B700" s="74"/>
      <c r="C700" s="157"/>
      <c r="D700" s="74"/>
      <c r="E700" s="131"/>
      <c r="F700" s="82"/>
      <c r="G700" s="82"/>
      <c r="H700" s="133"/>
      <c r="I700" s="74"/>
      <c r="J700" s="73"/>
    </row>
    <row r="701" spans="1:10" ht="18.75" x14ac:dyDescent="0.3">
      <c r="A701" s="74"/>
      <c r="B701" s="74"/>
      <c r="C701" s="157"/>
      <c r="D701" s="74"/>
      <c r="E701" s="131"/>
      <c r="F701" s="82"/>
      <c r="G701" s="82"/>
      <c r="H701" s="133"/>
      <c r="I701" s="74"/>
      <c r="J701" s="73"/>
    </row>
    <row r="702" spans="1:10" ht="18.75" x14ac:dyDescent="0.3">
      <c r="A702" s="74"/>
      <c r="B702" s="74"/>
      <c r="C702" s="157"/>
      <c r="D702" s="74"/>
      <c r="E702" s="131"/>
      <c r="F702" s="82"/>
      <c r="G702" s="82"/>
      <c r="H702" s="133"/>
      <c r="I702" s="74"/>
      <c r="J702" s="73"/>
    </row>
    <row r="703" spans="1:10" ht="18.75" x14ac:dyDescent="0.3">
      <c r="A703" s="74"/>
      <c r="B703" s="74"/>
      <c r="C703" s="157"/>
      <c r="D703" s="74"/>
      <c r="E703" s="131"/>
      <c r="F703" s="82"/>
      <c r="G703" s="82"/>
      <c r="H703" s="133"/>
      <c r="I703" s="74"/>
      <c r="J703" s="73"/>
    </row>
    <row r="704" spans="1:10" ht="18.75" x14ac:dyDescent="0.3">
      <c r="A704" s="74"/>
      <c r="B704" s="74"/>
      <c r="C704" s="157"/>
      <c r="D704" s="74"/>
      <c r="E704" s="131"/>
      <c r="F704" s="82"/>
      <c r="G704" s="82"/>
      <c r="H704" s="133"/>
      <c r="I704" s="74"/>
      <c r="J704" s="73"/>
    </row>
    <row r="705" spans="1:10" ht="18.75" x14ac:dyDescent="0.3">
      <c r="A705" s="74"/>
      <c r="B705" s="74"/>
      <c r="C705" s="157"/>
      <c r="D705" s="74"/>
      <c r="E705" s="131"/>
      <c r="F705" s="82"/>
      <c r="G705" s="82"/>
      <c r="H705" s="133"/>
      <c r="I705" s="74"/>
      <c r="J705" s="73"/>
    </row>
    <row r="706" spans="1:10" ht="18.75" x14ac:dyDescent="0.3">
      <c r="A706" s="74"/>
      <c r="B706" s="74"/>
      <c r="C706" s="157"/>
      <c r="D706" s="74"/>
      <c r="E706" s="131"/>
      <c r="F706" s="82"/>
      <c r="G706" s="82"/>
      <c r="H706" s="133"/>
      <c r="I706" s="74"/>
      <c r="J706" s="73"/>
    </row>
    <row r="707" spans="1:10" ht="18.75" x14ac:dyDescent="0.3">
      <c r="A707" s="74"/>
      <c r="B707" s="74"/>
      <c r="C707" s="157"/>
      <c r="D707" s="74"/>
      <c r="E707" s="131"/>
      <c r="F707" s="82"/>
      <c r="G707" s="82"/>
      <c r="H707" s="133"/>
      <c r="I707" s="74"/>
      <c r="J707" s="73"/>
    </row>
    <row r="708" spans="1:10" ht="18.75" x14ac:dyDescent="0.3">
      <c r="A708" s="74"/>
      <c r="B708" s="74"/>
      <c r="C708" s="157"/>
      <c r="D708" s="74"/>
      <c r="E708" s="131"/>
      <c r="F708" s="82"/>
      <c r="G708" s="82"/>
      <c r="H708" s="133"/>
      <c r="I708" s="74"/>
      <c r="J708" s="73"/>
    </row>
    <row r="709" spans="1:10" ht="18.75" x14ac:dyDescent="0.3">
      <c r="A709" s="74"/>
      <c r="B709" s="74"/>
      <c r="C709" s="157"/>
      <c r="D709" s="74"/>
      <c r="E709" s="131"/>
      <c r="F709" s="82"/>
      <c r="G709" s="82"/>
      <c r="H709" s="133"/>
      <c r="I709" s="74"/>
      <c r="J709" s="73"/>
    </row>
    <row r="710" spans="1:10" ht="18.75" x14ac:dyDescent="0.3">
      <c r="A710" s="74"/>
      <c r="B710" s="74"/>
      <c r="C710" s="157"/>
      <c r="D710" s="74"/>
      <c r="E710" s="131"/>
      <c r="F710" s="82"/>
      <c r="G710" s="82"/>
      <c r="H710" s="133"/>
      <c r="I710" s="74"/>
      <c r="J710" s="73"/>
    </row>
    <row r="711" spans="1:10" ht="18.75" x14ac:dyDescent="0.3">
      <c r="A711" s="74"/>
      <c r="B711" s="74"/>
      <c r="C711" s="157"/>
      <c r="D711" s="74"/>
      <c r="E711" s="131"/>
      <c r="F711" s="82"/>
      <c r="G711" s="82"/>
      <c r="H711" s="133"/>
      <c r="I711" s="74"/>
      <c r="J711" s="73"/>
    </row>
    <row r="712" spans="1:10" ht="18.75" x14ac:dyDescent="0.3">
      <c r="A712" s="74"/>
      <c r="B712" s="74"/>
      <c r="C712" s="157"/>
      <c r="D712" s="74"/>
      <c r="E712" s="131"/>
      <c r="F712" s="82"/>
      <c r="G712" s="82"/>
      <c r="H712" s="133"/>
      <c r="I712" s="74"/>
      <c r="J712" s="73"/>
    </row>
    <row r="713" spans="1:10" ht="18.75" x14ac:dyDescent="0.3">
      <c r="A713" s="74"/>
      <c r="B713" s="74"/>
      <c r="C713" s="157"/>
      <c r="D713" s="74"/>
      <c r="E713" s="131"/>
      <c r="F713" s="82"/>
      <c r="G713" s="82"/>
      <c r="H713" s="133"/>
      <c r="I713" s="74"/>
      <c r="J713" s="73"/>
    </row>
    <row r="714" spans="1:10" ht="18.75" x14ac:dyDescent="0.3">
      <c r="A714" s="74"/>
      <c r="B714" s="74"/>
      <c r="C714" s="157"/>
      <c r="D714" s="74"/>
      <c r="E714" s="131"/>
      <c r="F714" s="82"/>
      <c r="G714" s="82"/>
      <c r="H714" s="133"/>
      <c r="I714" s="74"/>
      <c r="J714" s="73"/>
    </row>
    <row r="715" spans="1:10" ht="18.75" x14ac:dyDescent="0.3">
      <c r="A715" s="74"/>
      <c r="B715" s="74"/>
      <c r="C715" s="157"/>
      <c r="D715" s="74"/>
      <c r="E715" s="131"/>
      <c r="F715" s="82"/>
      <c r="G715" s="82"/>
      <c r="H715" s="133"/>
      <c r="I715" s="74"/>
      <c r="J715" s="73"/>
    </row>
    <row r="716" spans="1:10" ht="18.75" x14ac:dyDescent="0.3">
      <c r="A716" s="74"/>
      <c r="B716" s="74"/>
      <c r="C716" s="157"/>
      <c r="D716" s="74"/>
      <c r="E716" s="131"/>
      <c r="F716" s="82"/>
      <c r="G716" s="82"/>
      <c r="H716" s="133"/>
      <c r="I716" s="74"/>
      <c r="J716" s="73"/>
    </row>
    <row r="717" spans="1:10" ht="18.75" x14ac:dyDescent="0.3">
      <c r="A717" s="74"/>
      <c r="B717" s="74"/>
      <c r="C717" s="157"/>
      <c r="D717" s="74"/>
      <c r="E717" s="131"/>
      <c r="F717" s="82"/>
      <c r="G717" s="82"/>
      <c r="H717" s="133"/>
      <c r="I717" s="74"/>
      <c r="J717" s="73"/>
    </row>
    <row r="718" spans="1:10" ht="18.75" x14ac:dyDescent="0.3">
      <c r="A718" s="74"/>
      <c r="B718" s="74"/>
      <c r="C718" s="157"/>
      <c r="D718" s="74"/>
      <c r="E718" s="131"/>
      <c r="F718" s="82"/>
      <c r="G718" s="82"/>
      <c r="H718" s="133"/>
      <c r="I718" s="74"/>
      <c r="J718" s="73"/>
    </row>
    <row r="719" spans="1:10" ht="18.75" x14ac:dyDescent="0.3">
      <c r="A719" s="74"/>
      <c r="B719" s="74"/>
      <c r="C719" s="157"/>
      <c r="D719" s="74"/>
      <c r="E719" s="131"/>
      <c r="F719" s="82"/>
      <c r="G719" s="82"/>
      <c r="H719" s="133"/>
      <c r="I719" s="74"/>
      <c r="J719" s="73"/>
    </row>
    <row r="720" spans="1:10" ht="18.75" x14ac:dyDescent="0.3">
      <c r="A720" s="74"/>
      <c r="B720" s="74"/>
      <c r="C720" s="157"/>
      <c r="D720" s="74"/>
      <c r="E720" s="131"/>
      <c r="F720" s="82"/>
      <c r="G720" s="82"/>
      <c r="H720" s="133"/>
      <c r="I720" s="74"/>
      <c r="J720" s="73"/>
    </row>
    <row r="721" spans="1:10" ht="18.75" x14ac:dyDescent="0.3">
      <c r="A721" s="74"/>
      <c r="B721" s="74"/>
      <c r="C721" s="157"/>
      <c r="D721" s="74"/>
      <c r="E721" s="131"/>
      <c r="F721" s="82"/>
      <c r="G721" s="82"/>
      <c r="H721" s="133"/>
      <c r="I721" s="74"/>
      <c r="J721" s="73"/>
    </row>
    <row r="722" spans="1:10" ht="18.75" x14ac:dyDescent="0.3">
      <c r="A722" s="74"/>
      <c r="B722" s="74"/>
      <c r="C722" s="157"/>
      <c r="D722" s="74"/>
      <c r="E722" s="131"/>
      <c r="F722" s="82"/>
      <c r="G722" s="82"/>
      <c r="H722" s="133"/>
      <c r="I722" s="74"/>
      <c r="J722" s="73"/>
    </row>
    <row r="723" spans="1:10" ht="18.75" x14ac:dyDescent="0.3">
      <c r="A723" s="74"/>
      <c r="B723" s="74"/>
      <c r="C723" s="157"/>
      <c r="D723" s="74"/>
      <c r="E723" s="131"/>
      <c r="F723" s="82"/>
      <c r="G723" s="82"/>
      <c r="H723" s="133"/>
      <c r="I723" s="74"/>
      <c r="J723" s="73"/>
    </row>
    <row r="724" spans="1:10" ht="18.75" x14ac:dyDescent="0.3">
      <c r="A724" s="74"/>
      <c r="B724" s="74"/>
      <c r="C724" s="157"/>
      <c r="D724" s="74"/>
      <c r="E724" s="131"/>
      <c r="F724" s="82"/>
      <c r="G724" s="82"/>
      <c r="H724" s="133"/>
      <c r="I724" s="74"/>
      <c r="J724" s="73"/>
    </row>
    <row r="725" spans="1:10" ht="18.75" x14ac:dyDescent="0.3">
      <c r="A725" s="74"/>
      <c r="B725" s="74"/>
      <c r="C725" s="157"/>
      <c r="D725" s="74"/>
      <c r="E725" s="131"/>
      <c r="F725" s="82"/>
      <c r="G725" s="82"/>
      <c r="H725" s="133"/>
      <c r="I725" s="74"/>
      <c r="J725" s="73"/>
    </row>
    <row r="726" spans="1:10" ht="18.75" x14ac:dyDescent="0.3">
      <c r="A726" s="74"/>
      <c r="B726" s="74"/>
      <c r="C726" s="157"/>
      <c r="D726" s="74"/>
      <c r="E726" s="131"/>
      <c r="F726" s="82"/>
      <c r="G726" s="82"/>
      <c r="H726" s="133"/>
      <c r="I726" s="74"/>
      <c r="J726" s="73"/>
    </row>
    <row r="727" spans="1:10" ht="18.75" x14ac:dyDescent="0.3">
      <c r="A727" s="74"/>
      <c r="B727" s="74"/>
      <c r="C727" s="157"/>
      <c r="D727" s="74"/>
      <c r="E727" s="131"/>
      <c r="F727" s="82"/>
      <c r="G727" s="82"/>
      <c r="H727" s="133"/>
      <c r="I727" s="74"/>
      <c r="J727" s="73"/>
    </row>
    <row r="728" spans="1:10" ht="18.75" x14ac:dyDescent="0.3">
      <c r="A728" s="74"/>
      <c r="B728" s="74"/>
      <c r="C728" s="157"/>
      <c r="D728" s="74"/>
      <c r="E728" s="131"/>
      <c r="F728" s="82"/>
      <c r="G728" s="82"/>
      <c r="H728" s="133"/>
      <c r="I728" s="74"/>
      <c r="J728" s="73"/>
    </row>
    <row r="729" spans="1:10" ht="18.75" x14ac:dyDescent="0.3">
      <c r="A729" s="74"/>
      <c r="B729" s="74"/>
      <c r="C729" s="157"/>
      <c r="D729" s="74"/>
      <c r="E729" s="131"/>
      <c r="F729" s="82"/>
      <c r="G729" s="82"/>
      <c r="H729" s="133"/>
      <c r="I729" s="74"/>
      <c r="J729" s="73"/>
    </row>
    <row r="730" spans="1:10" ht="18.75" x14ac:dyDescent="0.3">
      <c r="A730" s="74"/>
      <c r="B730" s="74"/>
      <c r="C730" s="157"/>
      <c r="D730" s="74"/>
      <c r="E730" s="131"/>
      <c r="F730" s="82"/>
      <c r="G730" s="82"/>
      <c r="H730" s="133"/>
      <c r="I730" s="74"/>
      <c r="J730" s="73"/>
    </row>
    <row r="731" spans="1:10" ht="18.75" x14ac:dyDescent="0.3">
      <c r="A731" s="74"/>
      <c r="B731" s="74"/>
      <c r="C731" s="157"/>
      <c r="D731" s="74"/>
      <c r="E731" s="131"/>
      <c r="F731" s="82"/>
      <c r="G731" s="82"/>
      <c r="H731" s="133"/>
      <c r="I731" s="74"/>
      <c r="J731" s="73"/>
    </row>
    <row r="732" spans="1:10" ht="18.75" x14ac:dyDescent="0.3">
      <c r="A732" s="74"/>
      <c r="B732" s="74"/>
      <c r="C732" s="157"/>
      <c r="D732" s="74"/>
      <c r="E732" s="131"/>
      <c r="F732" s="82"/>
      <c r="G732" s="82"/>
      <c r="H732" s="133"/>
      <c r="I732" s="74"/>
      <c r="J732" s="73"/>
    </row>
    <row r="733" spans="1:10" ht="18.75" x14ac:dyDescent="0.3">
      <c r="A733" s="74"/>
      <c r="B733" s="74"/>
      <c r="C733" s="157"/>
      <c r="D733" s="74"/>
      <c r="E733" s="131"/>
      <c r="F733" s="82"/>
      <c r="G733" s="82"/>
      <c r="H733" s="133"/>
      <c r="I733" s="74"/>
      <c r="J733" s="73"/>
    </row>
    <row r="734" spans="1:10" ht="18.75" x14ac:dyDescent="0.3">
      <c r="A734" s="74"/>
      <c r="B734" s="74"/>
      <c r="C734" s="157"/>
      <c r="D734" s="74"/>
      <c r="E734" s="131"/>
      <c r="F734" s="82"/>
      <c r="G734" s="82"/>
      <c r="H734" s="133"/>
      <c r="I734" s="74"/>
      <c r="J734" s="73"/>
    </row>
    <row r="735" spans="1:10" ht="18.75" x14ac:dyDescent="0.3">
      <c r="A735" s="74"/>
      <c r="B735" s="74"/>
      <c r="C735" s="157"/>
      <c r="D735" s="74"/>
      <c r="E735" s="131"/>
      <c r="F735" s="82"/>
      <c r="G735" s="82"/>
      <c r="H735" s="133"/>
      <c r="I735" s="74"/>
      <c r="J735" s="73"/>
    </row>
    <row r="736" spans="1:10" ht="18.75" x14ac:dyDescent="0.3">
      <c r="A736" s="74"/>
      <c r="B736" s="74"/>
      <c r="C736" s="157"/>
      <c r="D736" s="74"/>
      <c r="E736" s="131"/>
      <c r="F736" s="82"/>
      <c r="G736" s="82"/>
      <c r="H736" s="133"/>
      <c r="I736" s="74"/>
      <c r="J736" s="73"/>
    </row>
    <row r="737" spans="1:10" ht="18.75" x14ac:dyDescent="0.3">
      <c r="A737" s="74"/>
      <c r="B737" s="74"/>
      <c r="C737" s="157"/>
      <c r="D737" s="74"/>
      <c r="E737" s="131"/>
      <c r="F737" s="82"/>
      <c r="G737" s="82"/>
      <c r="H737" s="133"/>
      <c r="I737" s="74"/>
      <c r="J737" s="73"/>
    </row>
    <row r="738" spans="1:10" ht="18.75" x14ac:dyDescent="0.3">
      <c r="A738" s="74"/>
      <c r="B738" s="74"/>
      <c r="C738" s="157"/>
      <c r="D738" s="74"/>
      <c r="E738" s="131"/>
      <c r="F738" s="82"/>
      <c r="G738" s="82"/>
      <c r="H738" s="133"/>
      <c r="I738" s="74"/>
      <c r="J738" s="73"/>
    </row>
    <row r="739" spans="1:10" ht="18.75" x14ac:dyDescent="0.3">
      <c r="A739" s="74"/>
      <c r="B739" s="74"/>
      <c r="C739" s="157"/>
      <c r="D739" s="74"/>
      <c r="E739" s="131"/>
      <c r="F739" s="82"/>
      <c r="G739" s="82"/>
      <c r="H739" s="133"/>
      <c r="I739" s="74"/>
      <c r="J739" s="73"/>
    </row>
    <row r="740" spans="1:10" ht="18.75" x14ac:dyDescent="0.3">
      <c r="A740" s="74"/>
      <c r="B740" s="74"/>
      <c r="C740" s="157"/>
      <c r="D740" s="74"/>
      <c r="E740" s="131"/>
      <c r="F740" s="82"/>
      <c r="G740" s="82"/>
      <c r="H740" s="133"/>
      <c r="I740" s="74"/>
      <c r="J740" s="73"/>
    </row>
    <row r="741" spans="1:10" ht="18.75" x14ac:dyDescent="0.3">
      <c r="A741" s="74"/>
      <c r="B741" s="74"/>
      <c r="C741" s="157"/>
      <c r="D741" s="74"/>
      <c r="E741" s="131"/>
      <c r="F741" s="82"/>
      <c r="G741" s="82"/>
      <c r="H741" s="133"/>
      <c r="I741" s="74"/>
      <c r="J741" s="73"/>
    </row>
    <row r="742" spans="1:10" ht="18.75" x14ac:dyDescent="0.3">
      <c r="A742" s="74"/>
      <c r="B742" s="74"/>
      <c r="C742" s="157"/>
      <c r="D742" s="74"/>
      <c r="E742" s="131"/>
      <c r="F742" s="82"/>
      <c r="G742" s="82"/>
      <c r="H742" s="133"/>
      <c r="I742" s="74"/>
      <c r="J742" s="73"/>
    </row>
    <row r="743" spans="1:10" ht="18.75" x14ac:dyDescent="0.3">
      <c r="A743" s="74"/>
      <c r="B743" s="74"/>
      <c r="C743" s="157"/>
      <c r="D743" s="74"/>
      <c r="E743" s="131"/>
      <c r="F743" s="82"/>
      <c r="G743" s="82"/>
      <c r="H743" s="133"/>
      <c r="I743" s="74"/>
      <c r="J743" s="73"/>
    </row>
    <row r="744" spans="1:10" ht="18.75" x14ac:dyDescent="0.3">
      <c r="A744" s="74"/>
      <c r="B744" s="74"/>
      <c r="C744" s="157"/>
      <c r="D744" s="74"/>
      <c r="E744" s="131"/>
      <c r="F744" s="82"/>
      <c r="G744" s="82"/>
      <c r="H744" s="133"/>
      <c r="I744" s="74"/>
      <c r="J744" s="73"/>
    </row>
    <row r="745" spans="1:10" ht="18.75" x14ac:dyDescent="0.3">
      <c r="A745" s="74"/>
      <c r="B745" s="74"/>
      <c r="C745" s="157"/>
      <c r="D745" s="74"/>
      <c r="E745" s="131"/>
      <c r="F745" s="82"/>
      <c r="G745" s="82"/>
      <c r="H745" s="133"/>
      <c r="I745" s="74"/>
      <c r="J745" s="73"/>
    </row>
    <row r="746" spans="1:10" ht="18.75" x14ac:dyDescent="0.3">
      <c r="A746" s="74"/>
      <c r="B746" s="74"/>
      <c r="C746" s="157"/>
      <c r="D746" s="74"/>
      <c r="E746" s="131"/>
      <c r="F746" s="82"/>
      <c r="G746" s="82"/>
      <c r="H746" s="133"/>
      <c r="I746" s="74"/>
      <c r="J746" s="73"/>
    </row>
    <row r="747" spans="1:10" ht="18.75" x14ac:dyDescent="0.3">
      <c r="A747" s="74"/>
      <c r="B747" s="74"/>
      <c r="C747" s="157"/>
      <c r="D747" s="74"/>
      <c r="E747" s="131"/>
      <c r="F747" s="82"/>
      <c r="G747" s="82"/>
      <c r="H747" s="133"/>
      <c r="I747" s="74"/>
      <c r="J747" s="73"/>
    </row>
    <row r="748" spans="1:10" ht="18.75" x14ac:dyDescent="0.3">
      <c r="A748" s="74"/>
      <c r="B748" s="74"/>
      <c r="C748" s="157"/>
      <c r="D748" s="74"/>
      <c r="E748" s="131"/>
      <c r="F748" s="82"/>
      <c r="G748" s="82"/>
      <c r="H748" s="133"/>
      <c r="I748" s="74"/>
      <c r="J748" s="73"/>
    </row>
    <row r="749" spans="1:10" ht="18.75" x14ac:dyDescent="0.3">
      <c r="A749" s="74"/>
      <c r="B749" s="74"/>
      <c r="C749" s="157"/>
      <c r="D749" s="74"/>
      <c r="E749" s="131"/>
      <c r="F749" s="82"/>
      <c r="G749" s="82"/>
      <c r="H749" s="133"/>
      <c r="I749" s="74"/>
      <c r="J749" s="73"/>
    </row>
    <row r="750" spans="1:10" ht="18.75" x14ac:dyDescent="0.3">
      <c r="A750" s="74"/>
      <c r="B750" s="74"/>
      <c r="C750" s="157"/>
      <c r="D750" s="74"/>
      <c r="E750" s="131"/>
      <c r="F750" s="82"/>
      <c r="G750" s="82"/>
      <c r="H750" s="133"/>
      <c r="I750" s="74"/>
      <c r="J750" s="73"/>
    </row>
    <row r="751" spans="1:10" ht="18.75" x14ac:dyDescent="0.3">
      <c r="A751" s="74"/>
      <c r="B751" s="74"/>
      <c r="C751" s="157"/>
      <c r="D751" s="74"/>
      <c r="E751" s="131"/>
      <c r="F751" s="82"/>
      <c r="G751" s="82"/>
      <c r="H751" s="133"/>
      <c r="I751" s="74"/>
      <c r="J751" s="73"/>
    </row>
    <row r="752" spans="1:10" ht="18.75" x14ac:dyDescent="0.3">
      <c r="A752" s="74"/>
      <c r="B752" s="74"/>
      <c r="C752" s="157"/>
      <c r="D752" s="74"/>
      <c r="E752" s="131"/>
      <c r="F752" s="82"/>
      <c r="G752" s="82"/>
      <c r="H752" s="133"/>
      <c r="I752" s="74"/>
      <c r="J752" s="73"/>
    </row>
    <row r="753" spans="1:10" ht="18.75" x14ac:dyDescent="0.3">
      <c r="A753" s="74"/>
      <c r="B753" s="74"/>
      <c r="C753" s="157"/>
      <c r="D753" s="74"/>
      <c r="E753" s="131"/>
      <c r="F753" s="82"/>
      <c r="G753" s="82"/>
      <c r="H753" s="133"/>
      <c r="I753" s="74"/>
      <c r="J753" s="73"/>
    </row>
    <row r="754" spans="1:10" ht="18.75" x14ac:dyDescent="0.3">
      <c r="A754" s="74"/>
      <c r="B754" s="74"/>
      <c r="C754" s="157"/>
      <c r="D754" s="74"/>
      <c r="E754" s="131"/>
      <c r="F754" s="82"/>
      <c r="G754" s="82"/>
      <c r="H754" s="133"/>
      <c r="I754" s="74"/>
      <c r="J754" s="73"/>
    </row>
    <row r="755" spans="1:10" ht="18.75" x14ac:dyDescent="0.3">
      <c r="A755" s="74"/>
      <c r="B755" s="74"/>
      <c r="C755" s="157"/>
      <c r="D755" s="74"/>
      <c r="E755" s="131"/>
      <c r="F755" s="82"/>
      <c r="G755" s="82"/>
      <c r="H755" s="133"/>
      <c r="I755" s="74"/>
      <c r="J755" s="73"/>
    </row>
    <row r="756" spans="1:10" ht="18.75" x14ac:dyDescent="0.3">
      <c r="A756" s="74"/>
      <c r="B756" s="74"/>
      <c r="C756" s="157"/>
      <c r="D756" s="74"/>
      <c r="E756" s="131"/>
      <c r="F756" s="82"/>
      <c r="G756" s="82"/>
      <c r="H756" s="133"/>
      <c r="I756" s="74"/>
      <c r="J756" s="73"/>
    </row>
    <row r="757" spans="1:10" ht="18.75" x14ac:dyDescent="0.3">
      <c r="A757" s="74"/>
      <c r="B757" s="74"/>
      <c r="C757" s="157"/>
      <c r="D757" s="74"/>
      <c r="E757" s="131"/>
      <c r="F757" s="82"/>
      <c r="G757" s="82"/>
      <c r="H757" s="133"/>
      <c r="I757" s="74"/>
      <c r="J757" s="73"/>
    </row>
    <row r="758" spans="1:10" ht="18.75" x14ac:dyDescent="0.3">
      <c r="A758" s="74"/>
      <c r="B758" s="74"/>
      <c r="C758" s="157"/>
      <c r="D758" s="74"/>
      <c r="E758" s="131"/>
      <c r="F758" s="82"/>
      <c r="G758" s="82"/>
      <c r="H758" s="133"/>
      <c r="I758" s="74"/>
      <c r="J758" s="73"/>
    </row>
    <row r="759" spans="1:10" ht="18.75" x14ac:dyDescent="0.3">
      <c r="A759" s="74"/>
      <c r="B759" s="74"/>
      <c r="C759" s="157"/>
      <c r="D759" s="74"/>
      <c r="E759" s="131"/>
      <c r="F759" s="82"/>
      <c r="G759" s="82"/>
      <c r="H759" s="133"/>
      <c r="I759" s="74"/>
      <c r="J759" s="73"/>
    </row>
    <row r="760" spans="1:10" ht="18.75" x14ac:dyDescent="0.3">
      <c r="A760" s="74"/>
      <c r="B760" s="74"/>
      <c r="C760" s="157"/>
      <c r="D760" s="74"/>
      <c r="E760" s="131"/>
      <c r="F760" s="82"/>
      <c r="G760" s="82"/>
      <c r="H760" s="133"/>
      <c r="I760" s="74"/>
      <c r="J760" s="73"/>
    </row>
    <row r="761" spans="1:10" ht="18.75" x14ac:dyDescent="0.3">
      <c r="A761" s="74"/>
      <c r="B761" s="74"/>
      <c r="C761" s="157"/>
      <c r="D761" s="74"/>
      <c r="E761" s="131"/>
      <c r="F761" s="82"/>
      <c r="G761" s="82"/>
      <c r="H761" s="133"/>
      <c r="I761" s="74"/>
      <c r="J761" s="73"/>
    </row>
    <row r="762" spans="1:10" ht="18.75" x14ac:dyDescent="0.3">
      <c r="A762" s="74"/>
      <c r="B762" s="74"/>
      <c r="C762" s="157"/>
      <c r="D762" s="74"/>
      <c r="E762" s="131"/>
      <c r="F762" s="82"/>
      <c r="G762" s="82"/>
      <c r="H762" s="133"/>
      <c r="I762" s="74"/>
      <c r="J762" s="73"/>
    </row>
    <row r="763" spans="1:10" ht="18.75" x14ac:dyDescent="0.3">
      <c r="A763" s="74"/>
      <c r="B763" s="74"/>
      <c r="C763" s="157"/>
      <c r="D763" s="74"/>
      <c r="E763" s="131"/>
      <c r="F763" s="82"/>
      <c r="G763" s="82"/>
      <c r="H763" s="133"/>
      <c r="I763" s="74"/>
      <c r="J763" s="73"/>
    </row>
    <row r="764" spans="1:10" ht="18.75" x14ac:dyDescent="0.3">
      <c r="A764" s="74"/>
      <c r="B764" s="74"/>
      <c r="C764" s="157"/>
      <c r="D764" s="74"/>
      <c r="E764" s="131"/>
      <c r="F764" s="82"/>
      <c r="G764" s="82"/>
      <c r="H764" s="133"/>
      <c r="I764" s="74"/>
      <c r="J764" s="73"/>
    </row>
    <row r="765" spans="1:10" ht="18.75" x14ac:dyDescent="0.3">
      <c r="A765" s="74"/>
      <c r="B765" s="74"/>
      <c r="C765" s="157"/>
      <c r="D765" s="74"/>
      <c r="E765" s="131"/>
      <c r="F765" s="82"/>
      <c r="G765" s="82"/>
      <c r="H765" s="133"/>
      <c r="I765" s="74"/>
      <c r="J765" s="73"/>
    </row>
    <row r="766" spans="1:10" ht="18.75" x14ac:dyDescent="0.3">
      <c r="A766" s="74"/>
      <c r="B766" s="74"/>
      <c r="C766" s="157"/>
      <c r="D766" s="74"/>
      <c r="E766" s="131"/>
      <c r="F766" s="82"/>
      <c r="G766" s="82"/>
      <c r="H766" s="133"/>
      <c r="I766" s="74"/>
      <c r="J766" s="73"/>
    </row>
    <row r="767" spans="1:10" ht="18.75" x14ac:dyDescent="0.3">
      <c r="A767" s="74"/>
      <c r="B767" s="74"/>
      <c r="C767" s="157"/>
      <c r="D767" s="74"/>
      <c r="E767" s="131"/>
      <c r="F767" s="82"/>
      <c r="G767" s="82"/>
      <c r="H767" s="133"/>
      <c r="I767" s="74"/>
      <c r="J767" s="73"/>
    </row>
    <row r="768" spans="1:10" ht="18.75" x14ac:dyDescent="0.3">
      <c r="A768" s="74"/>
      <c r="B768" s="74"/>
      <c r="C768" s="157"/>
      <c r="D768" s="74"/>
      <c r="E768" s="131"/>
      <c r="F768" s="82"/>
      <c r="G768" s="82"/>
      <c r="H768" s="133"/>
      <c r="I768" s="74"/>
      <c r="J768" s="73"/>
    </row>
    <row r="769" spans="1:10" ht="18.75" x14ac:dyDescent="0.3">
      <c r="A769" s="74"/>
      <c r="B769" s="74"/>
      <c r="C769" s="157"/>
      <c r="D769" s="74"/>
      <c r="E769" s="131"/>
      <c r="F769" s="82"/>
      <c r="G769" s="82"/>
      <c r="H769" s="133"/>
      <c r="I769" s="74"/>
      <c r="J769" s="73"/>
    </row>
    <row r="770" spans="1:10" ht="18.75" x14ac:dyDescent="0.3">
      <c r="A770" s="74"/>
      <c r="B770" s="74"/>
      <c r="C770" s="157"/>
      <c r="D770" s="74"/>
      <c r="E770" s="131"/>
      <c r="F770" s="82"/>
      <c r="G770" s="82"/>
      <c r="H770" s="133"/>
      <c r="I770" s="74"/>
      <c r="J770" s="73"/>
    </row>
    <row r="771" spans="1:10" ht="18.75" x14ac:dyDescent="0.3">
      <c r="A771" s="74"/>
      <c r="B771" s="74"/>
      <c r="C771" s="157"/>
      <c r="D771" s="74"/>
      <c r="E771" s="131"/>
      <c r="F771" s="82"/>
      <c r="G771" s="82"/>
      <c r="H771" s="133"/>
      <c r="I771" s="74"/>
      <c r="J771" s="73"/>
    </row>
    <row r="772" spans="1:10" ht="18.75" x14ac:dyDescent="0.3">
      <c r="A772" s="74"/>
      <c r="B772" s="74"/>
      <c r="C772" s="157"/>
      <c r="D772" s="74"/>
      <c r="E772" s="131"/>
      <c r="F772" s="82"/>
      <c r="G772" s="82"/>
      <c r="H772" s="133"/>
      <c r="I772" s="74"/>
      <c r="J772" s="73"/>
    </row>
    <row r="773" spans="1:10" ht="18.75" x14ac:dyDescent="0.3">
      <c r="A773" s="74"/>
      <c r="B773" s="74"/>
      <c r="C773" s="157"/>
      <c r="D773" s="74"/>
      <c r="E773" s="131"/>
      <c r="F773" s="82"/>
      <c r="G773" s="82"/>
      <c r="H773" s="133"/>
      <c r="I773" s="74"/>
      <c r="J773" s="73"/>
    </row>
    <row r="774" spans="1:10" ht="18.75" x14ac:dyDescent="0.3">
      <c r="A774" s="74"/>
      <c r="B774" s="74"/>
      <c r="C774" s="157"/>
      <c r="D774" s="74"/>
      <c r="E774" s="131"/>
      <c r="F774" s="82"/>
      <c r="G774" s="82"/>
      <c r="H774" s="133"/>
      <c r="I774" s="74"/>
      <c r="J774" s="73"/>
    </row>
    <row r="775" spans="1:10" ht="18.75" x14ac:dyDescent="0.3">
      <c r="A775" s="74"/>
      <c r="B775" s="74"/>
      <c r="C775" s="157"/>
      <c r="D775" s="74"/>
      <c r="E775" s="131"/>
      <c r="F775" s="82"/>
      <c r="G775" s="82"/>
      <c r="H775" s="133"/>
      <c r="I775" s="74"/>
      <c r="J775" s="73"/>
    </row>
    <row r="776" spans="1:10" ht="18.75" x14ac:dyDescent="0.3">
      <c r="A776" s="74"/>
      <c r="B776" s="74"/>
      <c r="C776" s="157"/>
      <c r="D776" s="74"/>
      <c r="E776" s="131"/>
      <c r="F776" s="82"/>
      <c r="G776" s="82"/>
      <c r="H776" s="133"/>
      <c r="I776" s="74"/>
      <c r="J776" s="73"/>
    </row>
    <row r="777" spans="1:10" ht="18.75" x14ac:dyDescent="0.3">
      <c r="A777" s="74"/>
      <c r="B777" s="74"/>
      <c r="C777" s="157"/>
      <c r="D777" s="74"/>
      <c r="E777" s="131"/>
      <c r="F777" s="82"/>
      <c r="G777" s="82"/>
      <c r="H777" s="133"/>
      <c r="I777" s="74"/>
      <c r="J777" s="73"/>
    </row>
    <row r="778" spans="1:10" ht="18.75" x14ac:dyDescent="0.3">
      <c r="A778" s="74"/>
      <c r="B778" s="74"/>
      <c r="C778" s="157"/>
      <c r="D778" s="74"/>
      <c r="E778" s="131"/>
      <c r="F778" s="82"/>
      <c r="G778" s="82"/>
      <c r="H778" s="133"/>
      <c r="I778" s="74"/>
      <c r="J778" s="73"/>
    </row>
    <row r="779" spans="1:10" ht="18.75" x14ac:dyDescent="0.3">
      <c r="A779" s="74"/>
      <c r="B779" s="74"/>
      <c r="C779" s="157"/>
      <c r="D779" s="74"/>
      <c r="E779" s="131"/>
      <c r="F779" s="82"/>
      <c r="G779" s="82"/>
      <c r="H779" s="133"/>
      <c r="I779" s="74"/>
      <c r="J779" s="73"/>
    </row>
    <row r="780" spans="1:10" ht="18.75" x14ac:dyDescent="0.3">
      <c r="A780" s="74"/>
      <c r="B780" s="74"/>
      <c r="C780" s="157"/>
      <c r="D780" s="74"/>
      <c r="E780" s="131"/>
      <c r="F780" s="82"/>
      <c r="G780" s="82"/>
      <c r="H780" s="133"/>
      <c r="I780" s="74"/>
      <c r="J780" s="73"/>
    </row>
    <row r="781" spans="1:10" ht="18.75" x14ac:dyDescent="0.3">
      <c r="A781" s="74"/>
      <c r="B781" s="74"/>
      <c r="C781" s="157"/>
      <c r="D781" s="74"/>
      <c r="E781" s="131"/>
      <c r="F781" s="82"/>
      <c r="G781" s="82"/>
      <c r="H781" s="133"/>
      <c r="I781" s="74"/>
      <c r="J781" s="73"/>
    </row>
    <row r="782" spans="1:10" ht="18.75" x14ac:dyDescent="0.3">
      <c r="A782" s="74"/>
      <c r="B782" s="74"/>
      <c r="C782" s="157"/>
      <c r="D782" s="74"/>
      <c r="E782" s="131"/>
      <c r="F782" s="82"/>
      <c r="G782" s="82"/>
      <c r="H782" s="133"/>
      <c r="I782" s="74"/>
      <c r="J782" s="73"/>
    </row>
    <row r="783" spans="1:10" ht="18.75" x14ac:dyDescent="0.3">
      <c r="A783" s="74"/>
      <c r="B783" s="74"/>
      <c r="C783" s="157"/>
      <c r="D783" s="74"/>
      <c r="E783" s="131"/>
      <c r="F783" s="82"/>
      <c r="G783" s="82"/>
      <c r="H783" s="133"/>
      <c r="I783" s="74"/>
      <c r="J783" s="73"/>
    </row>
    <row r="784" spans="1:10" ht="18.75" x14ac:dyDescent="0.3">
      <c r="A784" s="74"/>
      <c r="B784" s="74"/>
      <c r="C784" s="157"/>
      <c r="D784" s="74"/>
      <c r="E784" s="131"/>
      <c r="F784" s="82"/>
      <c r="G784" s="82"/>
      <c r="H784" s="133"/>
      <c r="I784" s="74"/>
      <c r="J784" s="73"/>
    </row>
    <row r="785" spans="1:10" ht="18.75" x14ac:dyDescent="0.3">
      <c r="A785" s="74"/>
      <c r="B785" s="74"/>
      <c r="C785" s="157"/>
      <c r="D785" s="74"/>
      <c r="E785" s="131"/>
      <c r="F785" s="82"/>
      <c r="G785" s="82"/>
      <c r="H785" s="133"/>
      <c r="I785" s="74"/>
      <c r="J785" s="73"/>
    </row>
    <row r="786" spans="1:10" ht="18.75" x14ac:dyDescent="0.3">
      <c r="A786" s="74"/>
      <c r="B786" s="74"/>
      <c r="C786" s="157"/>
      <c r="D786" s="74"/>
      <c r="E786" s="131"/>
      <c r="F786" s="82"/>
      <c r="G786" s="82"/>
      <c r="H786" s="133"/>
      <c r="I786" s="74"/>
      <c r="J786" s="73"/>
    </row>
    <row r="787" spans="1:10" ht="18.75" x14ac:dyDescent="0.3">
      <c r="A787" s="74"/>
      <c r="B787" s="74"/>
      <c r="C787" s="157"/>
      <c r="D787" s="74"/>
      <c r="E787" s="131"/>
      <c r="F787" s="82"/>
      <c r="G787" s="82"/>
      <c r="H787" s="133"/>
      <c r="I787" s="74"/>
      <c r="J787" s="73"/>
    </row>
    <row r="788" spans="1:10" ht="18.75" x14ac:dyDescent="0.3">
      <c r="A788" s="74"/>
      <c r="B788" s="74"/>
      <c r="C788" s="157"/>
      <c r="D788" s="74"/>
      <c r="E788" s="131"/>
      <c r="F788" s="82"/>
      <c r="G788" s="82"/>
      <c r="H788" s="133"/>
      <c r="I788" s="74"/>
      <c r="J788" s="73"/>
    </row>
    <row r="789" spans="1:10" ht="18.75" x14ac:dyDescent="0.3">
      <c r="A789" s="74"/>
      <c r="B789" s="74"/>
      <c r="C789" s="157"/>
      <c r="D789" s="74"/>
      <c r="E789" s="131"/>
      <c r="F789" s="82"/>
      <c r="G789" s="82"/>
      <c r="H789" s="133"/>
      <c r="I789" s="74"/>
      <c r="J789" s="73"/>
    </row>
    <row r="790" spans="1:10" ht="18.75" x14ac:dyDescent="0.3">
      <c r="A790" s="74"/>
      <c r="B790" s="74"/>
      <c r="C790" s="157"/>
      <c r="D790" s="74"/>
      <c r="E790" s="131"/>
      <c r="F790" s="82"/>
      <c r="G790" s="82"/>
      <c r="H790" s="133"/>
      <c r="I790" s="74"/>
      <c r="J790" s="73"/>
    </row>
    <row r="791" spans="1:10" ht="18.75" x14ac:dyDescent="0.3">
      <c r="A791" s="74"/>
      <c r="B791" s="74"/>
      <c r="C791" s="157"/>
      <c r="D791" s="74"/>
      <c r="E791" s="131"/>
      <c r="F791" s="82"/>
      <c r="G791" s="82"/>
      <c r="H791" s="133"/>
      <c r="I791" s="74"/>
      <c r="J791" s="73"/>
    </row>
    <row r="792" spans="1:10" ht="18.75" x14ac:dyDescent="0.3">
      <c r="A792" s="74"/>
      <c r="B792" s="74"/>
      <c r="C792" s="157"/>
      <c r="D792" s="74"/>
      <c r="E792" s="131"/>
      <c r="F792" s="82"/>
      <c r="G792" s="82"/>
      <c r="H792" s="133"/>
      <c r="I792" s="74"/>
      <c r="J792" s="73"/>
    </row>
    <row r="793" spans="1:10" ht="18.75" x14ac:dyDescent="0.3">
      <c r="A793" s="74"/>
      <c r="B793" s="74"/>
      <c r="C793" s="157"/>
      <c r="D793" s="74"/>
      <c r="E793" s="131"/>
      <c r="F793" s="82"/>
      <c r="G793" s="82"/>
      <c r="H793" s="133"/>
      <c r="I793" s="74"/>
      <c r="J793" s="73"/>
    </row>
    <row r="794" spans="1:10" ht="18.75" x14ac:dyDescent="0.3">
      <c r="A794" s="74"/>
      <c r="B794" s="74"/>
      <c r="C794" s="157"/>
      <c r="D794" s="74"/>
      <c r="E794" s="131"/>
      <c r="F794" s="82"/>
      <c r="G794" s="82"/>
      <c r="H794" s="133"/>
      <c r="I794" s="74"/>
      <c r="J794" s="73"/>
    </row>
    <row r="795" spans="1:10" ht="18.75" x14ac:dyDescent="0.3">
      <c r="A795" s="74"/>
      <c r="B795" s="74"/>
      <c r="C795" s="157"/>
      <c r="D795" s="74"/>
      <c r="E795" s="131"/>
      <c r="F795" s="82"/>
      <c r="G795" s="82"/>
      <c r="H795" s="133"/>
      <c r="I795" s="74"/>
      <c r="J795" s="73"/>
    </row>
    <row r="796" spans="1:10" ht="18.75" x14ac:dyDescent="0.3">
      <c r="A796" s="74"/>
      <c r="B796" s="74"/>
      <c r="C796" s="157"/>
      <c r="D796" s="74"/>
      <c r="E796" s="131"/>
      <c r="F796" s="82"/>
      <c r="G796" s="82"/>
      <c r="H796" s="133"/>
      <c r="I796" s="74"/>
      <c r="J796" s="73"/>
    </row>
    <row r="797" spans="1:10" ht="18.75" x14ac:dyDescent="0.3">
      <c r="A797" s="74"/>
      <c r="B797" s="74"/>
      <c r="C797" s="157"/>
      <c r="D797" s="74"/>
      <c r="E797" s="131"/>
      <c r="F797" s="82"/>
      <c r="G797" s="82"/>
      <c r="H797" s="133"/>
      <c r="I797" s="74"/>
      <c r="J797" s="73"/>
    </row>
    <row r="798" spans="1:10" ht="18.75" x14ac:dyDescent="0.3">
      <c r="A798" s="74"/>
      <c r="B798" s="74"/>
      <c r="C798" s="157"/>
      <c r="D798" s="74"/>
      <c r="E798" s="131"/>
      <c r="F798" s="82"/>
      <c r="G798" s="82"/>
      <c r="H798" s="133"/>
      <c r="I798" s="74"/>
      <c r="J798" s="73"/>
    </row>
    <row r="799" spans="1:10" ht="18.75" x14ac:dyDescent="0.3">
      <c r="A799" s="74"/>
      <c r="B799" s="74"/>
      <c r="C799" s="157"/>
      <c r="D799" s="74"/>
      <c r="E799" s="131"/>
      <c r="F799" s="82"/>
      <c r="G799" s="82"/>
      <c r="H799" s="133"/>
      <c r="I799" s="74"/>
      <c r="J799" s="73"/>
    </row>
    <row r="800" spans="1:10" ht="18.75" x14ac:dyDescent="0.3">
      <c r="A800" s="74"/>
      <c r="B800" s="74"/>
      <c r="C800" s="157"/>
      <c r="D800" s="74"/>
      <c r="E800" s="131"/>
      <c r="F800" s="82"/>
      <c r="G800" s="82"/>
      <c r="H800" s="133"/>
      <c r="I800" s="74"/>
      <c r="J800" s="73"/>
    </row>
    <row r="801" spans="1:10" ht="18.75" x14ac:dyDescent="0.3">
      <c r="A801" s="74"/>
      <c r="B801" s="74"/>
      <c r="C801" s="157"/>
      <c r="D801" s="74"/>
      <c r="E801" s="131"/>
      <c r="F801" s="82"/>
      <c r="G801" s="82"/>
      <c r="H801" s="133"/>
      <c r="I801" s="74"/>
      <c r="J801" s="73"/>
    </row>
    <row r="802" spans="1:10" ht="18.75" x14ac:dyDescent="0.3">
      <c r="A802" s="74"/>
      <c r="B802" s="74"/>
      <c r="C802" s="157"/>
      <c r="D802" s="74"/>
      <c r="E802" s="131"/>
      <c r="F802" s="82"/>
      <c r="G802" s="82"/>
      <c r="H802" s="133"/>
      <c r="I802" s="74"/>
      <c r="J802" s="73"/>
    </row>
    <row r="803" spans="1:10" ht="18.75" x14ac:dyDescent="0.3">
      <c r="A803" s="74"/>
      <c r="B803" s="74"/>
      <c r="C803" s="157"/>
      <c r="D803" s="74"/>
      <c r="E803" s="131"/>
      <c r="F803" s="82"/>
      <c r="G803" s="82"/>
      <c r="H803" s="133"/>
      <c r="I803" s="74"/>
      <c r="J803" s="73"/>
    </row>
    <row r="804" spans="1:10" ht="18.75" x14ac:dyDescent="0.3">
      <c r="A804" s="74"/>
      <c r="B804" s="74"/>
      <c r="C804" s="157"/>
      <c r="D804" s="74"/>
      <c r="E804" s="131"/>
      <c r="F804" s="82"/>
      <c r="G804" s="82"/>
      <c r="H804" s="133"/>
      <c r="I804" s="74"/>
      <c r="J804" s="73"/>
    </row>
    <row r="805" spans="1:10" ht="18.75" x14ac:dyDescent="0.3">
      <c r="A805" s="74"/>
      <c r="B805" s="74"/>
      <c r="C805" s="157"/>
      <c r="D805" s="74"/>
      <c r="E805" s="131"/>
      <c r="F805" s="82"/>
      <c r="G805" s="82"/>
      <c r="H805" s="133"/>
      <c r="I805" s="74"/>
      <c r="J805" s="73"/>
    </row>
    <row r="806" spans="1:10" ht="18.75" x14ac:dyDescent="0.3">
      <c r="A806" s="74"/>
      <c r="B806" s="74"/>
      <c r="C806" s="157"/>
      <c r="D806" s="74"/>
      <c r="E806" s="131"/>
      <c r="F806" s="82"/>
      <c r="G806" s="82"/>
      <c r="H806" s="133"/>
      <c r="I806" s="74"/>
      <c r="J806" s="73"/>
    </row>
    <row r="807" spans="1:10" ht="18.75" x14ac:dyDescent="0.3">
      <c r="A807" s="74"/>
      <c r="B807" s="74"/>
      <c r="C807" s="157"/>
      <c r="D807" s="74"/>
      <c r="E807" s="131"/>
      <c r="F807" s="82"/>
      <c r="G807" s="82"/>
      <c r="H807" s="133"/>
      <c r="I807" s="74"/>
      <c r="J807" s="73"/>
    </row>
    <row r="808" spans="1:10" ht="18.75" x14ac:dyDescent="0.3">
      <c r="A808" s="74"/>
      <c r="B808" s="74"/>
      <c r="C808" s="157"/>
      <c r="D808" s="74"/>
      <c r="E808" s="131"/>
      <c r="F808" s="82"/>
      <c r="G808" s="82"/>
      <c r="H808" s="133"/>
      <c r="I808" s="74"/>
      <c r="J808" s="73"/>
    </row>
    <row r="809" spans="1:10" ht="18.75" x14ac:dyDescent="0.3">
      <c r="A809" s="74"/>
      <c r="B809" s="74"/>
      <c r="C809" s="157"/>
      <c r="D809" s="74"/>
      <c r="E809" s="131"/>
      <c r="F809" s="82"/>
      <c r="G809" s="82"/>
      <c r="H809" s="133"/>
      <c r="I809" s="74"/>
      <c r="J809" s="73"/>
    </row>
    <row r="810" spans="1:10" ht="18.75" x14ac:dyDescent="0.3">
      <c r="A810" s="74"/>
      <c r="B810" s="74"/>
      <c r="C810" s="157"/>
      <c r="D810" s="74"/>
      <c r="E810" s="131"/>
      <c r="F810" s="82"/>
      <c r="G810" s="82"/>
      <c r="H810" s="133"/>
      <c r="I810" s="74"/>
      <c r="J810" s="73"/>
    </row>
    <row r="811" spans="1:10" ht="18.75" x14ac:dyDescent="0.3">
      <c r="A811" s="74"/>
      <c r="B811" s="74"/>
      <c r="C811" s="157"/>
      <c r="D811" s="74"/>
      <c r="E811" s="131"/>
      <c r="F811" s="82"/>
      <c r="G811" s="82"/>
      <c r="H811" s="133"/>
      <c r="I811" s="74"/>
      <c r="J811" s="73"/>
    </row>
    <row r="812" spans="1:10" ht="18.75" x14ac:dyDescent="0.3">
      <c r="A812" s="74"/>
      <c r="B812" s="74"/>
      <c r="C812" s="157"/>
      <c r="D812" s="74"/>
      <c r="E812" s="131"/>
      <c r="F812" s="82"/>
      <c r="G812" s="82"/>
      <c r="H812" s="133"/>
      <c r="I812" s="74"/>
      <c r="J812" s="73"/>
    </row>
    <row r="813" spans="1:10" ht="18.75" x14ac:dyDescent="0.3">
      <c r="A813" s="74"/>
      <c r="B813" s="74"/>
      <c r="C813" s="157"/>
      <c r="D813" s="74"/>
      <c r="E813" s="131"/>
      <c r="F813" s="82"/>
      <c r="G813" s="82"/>
      <c r="H813" s="133"/>
      <c r="I813" s="74"/>
      <c r="J813" s="73"/>
    </row>
    <row r="814" spans="1:10" ht="18.75" x14ac:dyDescent="0.3">
      <c r="A814" s="74"/>
      <c r="B814" s="74"/>
      <c r="C814" s="157"/>
      <c r="D814" s="74"/>
      <c r="E814" s="131"/>
      <c r="F814" s="82"/>
      <c r="G814" s="82"/>
      <c r="H814" s="133"/>
      <c r="I814" s="74"/>
      <c r="J814" s="73"/>
    </row>
    <row r="815" spans="1:10" ht="18.75" x14ac:dyDescent="0.3">
      <c r="A815" s="74"/>
      <c r="B815" s="74"/>
      <c r="C815" s="157"/>
      <c r="D815" s="74"/>
      <c r="E815" s="131"/>
      <c r="F815" s="82"/>
      <c r="G815" s="82"/>
      <c r="H815" s="133"/>
      <c r="I815" s="74"/>
      <c r="J815" s="73"/>
    </row>
    <row r="816" spans="1:10" ht="18.75" x14ac:dyDescent="0.3">
      <c r="A816" s="74"/>
      <c r="B816" s="74"/>
      <c r="C816" s="157"/>
      <c r="D816" s="74"/>
      <c r="E816" s="131"/>
      <c r="F816" s="82"/>
      <c r="G816" s="82"/>
      <c r="H816" s="133"/>
      <c r="I816" s="74"/>
      <c r="J816" s="73"/>
    </row>
    <row r="817" spans="1:10" ht="18.75" x14ac:dyDescent="0.3">
      <c r="A817" s="74"/>
      <c r="B817" s="74"/>
      <c r="C817" s="157"/>
      <c r="D817" s="74"/>
      <c r="E817" s="131"/>
      <c r="F817" s="82"/>
      <c r="G817" s="82"/>
      <c r="H817" s="133"/>
      <c r="I817" s="74"/>
      <c r="J817" s="73"/>
    </row>
    <row r="818" spans="1:10" ht="18.75" x14ac:dyDescent="0.3">
      <c r="A818" s="74"/>
      <c r="B818" s="74"/>
      <c r="C818" s="157"/>
      <c r="D818" s="74"/>
      <c r="E818" s="131"/>
      <c r="F818" s="82"/>
      <c r="G818" s="82"/>
      <c r="H818" s="133"/>
      <c r="I818" s="74"/>
      <c r="J818" s="73"/>
    </row>
    <row r="819" spans="1:10" ht="18.75" x14ac:dyDescent="0.3">
      <c r="A819" s="74"/>
      <c r="B819" s="74"/>
      <c r="C819" s="157"/>
      <c r="D819" s="74"/>
      <c r="E819" s="131"/>
      <c r="F819" s="82"/>
      <c r="G819" s="82"/>
      <c r="H819" s="133"/>
      <c r="I819" s="74"/>
      <c r="J819" s="73"/>
    </row>
    <row r="820" spans="1:10" ht="18.75" x14ac:dyDescent="0.3">
      <c r="A820" s="74"/>
      <c r="B820" s="74"/>
      <c r="C820" s="157"/>
      <c r="D820" s="74"/>
      <c r="E820" s="131"/>
      <c r="F820" s="82"/>
      <c r="G820" s="82"/>
      <c r="H820" s="133"/>
      <c r="I820" s="74"/>
      <c r="J820" s="73"/>
    </row>
    <row r="821" spans="1:10" ht="18.75" x14ac:dyDescent="0.3">
      <c r="A821" s="74"/>
      <c r="B821" s="74"/>
      <c r="C821" s="157"/>
      <c r="D821" s="74"/>
      <c r="E821" s="131"/>
      <c r="F821" s="82"/>
      <c r="G821" s="82"/>
      <c r="H821" s="133"/>
      <c r="I821" s="74"/>
      <c r="J821" s="73"/>
    </row>
    <row r="822" spans="1:10" ht="18.75" x14ac:dyDescent="0.3">
      <c r="A822" s="74"/>
      <c r="B822" s="74"/>
      <c r="C822" s="157"/>
      <c r="D822" s="74"/>
      <c r="E822" s="131"/>
      <c r="F822" s="82"/>
      <c r="G822" s="82"/>
      <c r="H822" s="133"/>
      <c r="I822" s="74"/>
      <c r="J822" s="73"/>
    </row>
    <row r="823" spans="1:10" ht="18.75" x14ac:dyDescent="0.3">
      <c r="A823" s="74"/>
      <c r="B823" s="74"/>
      <c r="C823" s="157"/>
      <c r="D823" s="74"/>
      <c r="E823" s="131"/>
      <c r="F823" s="82"/>
      <c r="G823" s="82"/>
      <c r="H823" s="133"/>
      <c r="I823" s="74"/>
      <c r="J823" s="73"/>
    </row>
    <row r="824" spans="1:10" ht="18.75" x14ac:dyDescent="0.3">
      <c r="A824" s="74"/>
      <c r="B824" s="74"/>
      <c r="C824" s="157"/>
      <c r="D824" s="74"/>
      <c r="E824" s="131"/>
      <c r="F824" s="82"/>
      <c r="G824" s="82"/>
      <c r="H824" s="133"/>
      <c r="I824" s="74"/>
      <c r="J824" s="73"/>
    </row>
    <row r="825" spans="1:10" ht="18.75" x14ac:dyDescent="0.3">
      <c r="A825" s="74"/>
      <c r="B825" s="74"/>
      <c r="C825" s="157"/>
      <c r="D825" s="74"/>
      <c r="E825" s="131"/>
      <c r="F825" s="82"/>
      <c r="G825" s="82"/>
      <c r="H825" s="133"/>
      <c r="I825" s="74"/>
      <c r="J825" s="73"/>
    </row>
    <row r="826" spans="1:10" ht="18.75" x14ac:dyDescent="0.3">
      <c r="A826" s="74"/>
      <c r="B826" s="74"/>
      <c r="C826" s="157"/>
      <c r="D826" s="74"/>
      <c r="E826" s="131"/>
      <c r="F826" s="82"/>
      <c r="G826" s="82"/>
      <c r="H826" s="133"/>
      <c r="I826" s="74"/>
      <c r="J826" s="73"/>
    </row>
    <row r="827" spans="1:10" ht="18.75" x14ac:dyDescent="0.3">
      <c r="A827" s="74"/>
      <c r="B827" s="74"/>
      <c r="C827" s="157"/>
      <c r="D827" s="74"/>
      <c r="E827" s="131"/>
      <c r="F827" s="82"/>
      <c r="G827" s="82"/>
      <c r="H827" s="133"/>
      <c r="I827" s="74"/>
      <c r="J827" s="73"/>
    </row>
    <row r="828" spans="1:10" ht="18.75" x14ac:dyDescent="0.3">
      <c r="A828" s="74"/>
      <c r="B828" s="74"/>
      <c r="C828" s="157"/>
      <c r="D828" s="74"/>
      <c r="E828" s="131"/>
      <c r="F828" s="82"/>
      <c r="G828" s="82"/>
      <c r="H828" s="133"/>
      <c r="I828" s="74"/>
      <c r="J828" s="73"/>
    </row>
    <row r="829" spans="1:10" ht="18.75" x14ac:dyDescent="0.3">
      <c r="A829" s="74"/>
      <c r="B829" s="74"/>
      <c r="C829" s="157"/>
      <c r="D829" s="74"/>
      <c r="E829" s="131"/>
      <c r="F829" s="82"/>
      <c r="G829" s="82"/>
      <c r="H829" s="133"/>
      <c r="I829" s="74"/>
      <c r="J829" s="73"/>
    </row>
    <row r="830" spans="1:10" ht="18.75" x14ac:dyDescent="0.3">
      <c r="A830" s="74"/>
      <c r="B830" s="74"/>
      <c r="C830" s="157"/>
      <c r="D830" s="74"/>
      <c r="E830" s="131"/>
      <c r="F830" s="82"/>
      <c r="G830" s="82"/>
      <c r="H830" s="133"/>
      <c r="I830" s="74"/>
      <c r="J830" s="73"/>
    </row>
    <row r="831" spans="1:10" ht="18.75" x14ac:dyDescent="0.3">
      <c r="A831" s="74"/>
      <c r="B831" s="74"/>
      <c r="C831" s="157"/>
      <c r="D831" s="74"/>
      <c r="E831" s="131"/>
      <c r="F831" s="82"/>
      <c r="G831" s="82"/>
      <c r="H831" s="133"/>
      <c r="I831" s="74"/>
      <c r="J831" s="73"/>
    </row>
    <row r="832" spans="1:10" ht="18.75" x14ac:dyDescent="0.3">
      <c r="A832" s="74"/>
      <c r="B832" s="74"/>
      <c r="C832" s="157"/>
      <c r="D832" s="74"/>
      <c r="E832" s="131"/>
      <c r="F832" s="82"/>
      <c r="G832" s="82"/>
      <c r="H832" s="133"/>
      <c r="I832" s="74"/>
      <c r="J832" s="73"/>
    </row>
    <row r="833" spans="1:10" ht="18.75" x14ac:dyDescent="0.3">
      <c r="A833" s="74"/>
      <c r="B833" s="74"/>
      <c r="C833" s="157"/>
      <c r="D833" s="74"/>
      <c r="E833" s="131"/>
      <c r="F833" s="82"/>
      <c r="G833" s="82"/>
      <c r="H833" s="133"/>
      <c r="I833" s="74"/>
      <c r="J833" s="73"/>
    </row>
    <row r="834" spans="1:10" ht="18.75" x14ac:dyDescent="0.3">
      <c r="A834" s="74"/>
      <c r="B834" s="74"/>
      <c r="C834" s="157"/>
      <c r="D834" s="74"/>
      <c r="E834" s="131"/>
      <c r="F834" s="82"/>
      <c r="G834" s="82"/>
      <c r="H834" s="133"/>
      <c r="I834" s="74"/>
      <c r="J834" s="73"/>
    </row>
    <row r="835" spans="1:10" ht="18.75" x14ac:dyDescent="0.3">
      <c r="A835" s="74"/>
      <c r="B835" s="74"/>
      <c r="C835" s="157"/>
      <c r="D835" s="74"/>
      <c r="E835" s="131"/>
      <c r="F835" s="82"/>
      <c r="G835" s="82"/>
      <c r="H835" s="133"/>
      <c r="I835" s="74"/>
      <c r="J835" s="73"/>
    </row>
    <row r="836" spans="1:10" ht="18.75" x14ac:dyDescent="0.3">
      <c r="A836" s="74"/>
      <c r="B836" s="74"/>
      <c r="C836" s="157"/>
      <c r="D836" s="74"/>
      <c r="E836" s="131"/>
      <c r="F836" s="82"/>
      <c r="G836" s="82"/>
      <c r="H836" s="133"/>
      <c r="I836" s="74"/>
      <c r="J836" s="73"/>
    </row>
    <row r="837" spans="1:10" ht="18.75" x14ac:dyDescent="0.3">
      <c r="A837" s="74"/>
      <c r="B837" s="74"/>
      <c r="C837" s="157"/>
      <c r="D837" s="74"/>
      <c r="E837" s="131"/>
      <c r="F837" s="82"/>
      <c r="G837" s="82"/>
      <c r="H837" s="133"/>
      <c r="I837" s="74"/>
      <c r="J837" s="73"/>
    </row>
    <row r="838" spans="1:10" ht="18.75" x14ac:dyDescent="0.3">
      <c r="A838" s="74"/>
      <c r="B838" s="74"/>
      <c r="C838" s="157"/>
      <c r="D838" s="74"/>
      <c r="E838" s="131"/>
      <c r="F838" s="82"/>
      <c r="G838" s="82"/>
      <c r="H838" s="133"/>
      <c r="I838" s="74"/>
      <c r="J838" s="73"/>
    </row>
    <row r="839" spans="1:10" ht="18.75" x14ac:dyDescent="0.3">
      <c r="A839" s="74"/>
      <c r="B839" s="74"/>
      <c r="C839" s="157"/>
      <c r="D839" s="74"/>
      <c r="E839" s="131"/>
      <c r="F839" s="82"/>
      <c r="G839" s="82"/>
      <c r="H839" s="133"/>
      <c r="I839" s="74"/>
      <c r="J839" s="73"/>
    </row>
    <row r="840" spans="1:10" ht="18.75" x14ac:dyDescent="0.3">
      <c r="A840" s="74"/>
      <c r="B840" s="74"/>
      <c r="C840" s="157"/>
      <c r="D840" s="74"/>
      <c r="E840" s="131"/>
      <c r="F840" s="82"/>
      <c r="G840" s="82"/>
      <c r="H840" s="133"/>
      <c r="I840" s="74"/>
      <c r="J840" s="73"/>
    </row>
    <row r="841" spans="1:10" ht="18.75" x14ac:dyDescent="0.3">
      <c r="A841" s="74"/>
      <c r="B841" s="74"/>
      <c r="C841" s="157"/>
      <c r="D841" s="74"/>
      <c r="E841" s="131"/>
      <c r="F841" s="82"/>
      <c r="G841" s="82"/>
      <c r="H841" s="133"/>
      <c r="I841" s="74"/>
      <c r="J841" s="73"/>
    </row>
    <row r="842" spans="1:10" ht="18.75" x14ac:dyDescent="0.3">
      <c r="A842" s="74"/>
      <c r="B842" s="74"/>
      <c r="C842" s="157"/>
      <c r="D842" s="74"/>
      <c r="E842" s="131"/>
      <c r="F842" s="82"/>
      <c r="G842" s="82"/>
      <c r="H842" s="133"/>
      <c r="I842" s="74"/>
      <c r="J842" s="73"/>
    </row>
    <row r="843" spans="1:10" ht="18.75" x14ac:dyDescent="0.3">
      <c r="A843" s="74"/>
      <c r="B843" s="74"/>
      <c r="C843" s="157"/>
      <c r="D843" s="74"/>
      <c r="E843" s="131"/>
      <c r="F843" s="82"/>
      <c r="G843" s="82"/>
      <c r="H843" s="133"/>
      <c r="I843" s="74"/>
      <c r="J843" s="73"/>
    </row>
    <row r="844" spans="1:10" ht="18.75" x14ac:dyDescent="0.3">
      <c r="A844" s="74"/>
      <c r="B844" s="74"/>
      <c r="C844" s="157"/>
      <c r="D844" s="74"/>
      <c r="E844" s="131"/>
      <c r="F844" s="82"/>
      <c r="G844" s="82"/>
      <c r="H844" s="133"/>
      <c r="I844" s="74"/>
      <c r="J844" s="73"/>
    </row>
    <row r="845" spans="1:10" ht="18.75" x14ac:dyDescent="0.3">
      <c r="A845" s="74"/>
      <c r="B845" s="74"/>
      <c r="C845" s="157"/>
      <c r="D845" s="74"/>
      <c r="E845" s="131"/>
      <c r="F845" s="82"/>
      <c r="G845" s="82"/>
      <c r="H845" s="133"/>
      <c r="I845" s="74"/>
      <c r="J845" s="73"/>
    </row>
    <row r="846" spans="1:10" ht="18.75" x14ac:dyDescent="0.3">
      <c r="A846" s="74"/>
      <c r="B846" s="74"/>
      <c r="C846" s="157"/>
      <c r="D846" s="74"/>
      <c r="E846" s="131"/>
      <c r="F846" s="82"/>
      <c r="G846" s="82"/>
      <c r="H846" s="133"/>
      <c r="I846" s="74"/>
      <c r="J846" s="73"/>
    </row>
    <row r="847" spans="1:10" ht="18.75" x14ac:dyDescent="0.3">
      <c r="A847" s="74"/>
      <c r="B847" s="74"/>
      <c r="C847" s="157"/>
      <c r="D847" s="74"/>
      <c r="E847" s="131"/>
      <c r="F847" s="82"/>
      <c r="G847" s="82"/>
      <c r="H847" s="133"/>
      <c r="I847" s="74"/>
      <c r="J847" s="73"/>
    </row>
    <row r="848" spans="1:10" ht="18.75" x14ac:dyDescent="0.3">
      <c r="A848" s="74"/>
      <c r="B848" s="74"/>
      <c r="C848" s="157"/>
      <c r="D848" s="74"/>
      <c r="E848" s="131"/>
      <c r="F848" s="82"/>
      <c r="G848" s="82"/>
      <c r="H848" s="133"/>
      <c r="I848" s="74"/>
      <c r="J848" s="73"/>
    </row>
    <row r="849" spans="1:10" ht="18.75" x14ac:dyDescent="0.3">
      <c r="A849" s="74"/>
      <c r="B849" s="74"/>
      <c r="C849" s="157"/>
      <c r="D849" s="74"/>
      <c r="E849" s="131"/>
      <c r="F849" s="82"/>
      <c r="G849" s="82"/>
      <c r="H849" s="133"/>
      <c r="I849" s="74"/>
      <c r="J849" s="73"/>
    </row>
    <row r="850" spans="1:10" ht="18.75" x14ac:dyDescent="0.3">
      <c r="A850" s="74"/>
      <c r="B850" s="74"/>
      <c r="C850" s="157"/>
      <c r="D850" s="74"/>
      <c r="E850" s="131"/>
      <c r="F850" s="82"/>
      <c r="G850" s="82"/>
      <c r="H850" s="133"/>
      <c r="I850" s="74"/>
      <c r="J850" s="73"/>
    </row>
    <row r="851" spans="1:10" ht="18.75" x14ac:dyDescent="0.3">
      <c r="A851" s="74"/>
      <c r="B851" s="74"/>
      <c r="C851" s="157"/>
      <c r="D851" s="74"/>
      <c r="E851" s="131"/>
      <c r="F851" s="82"/>
      <c r="G851" s="82"/>
      <c r="H851" s="133"/>
      <c r="I851" s="74"/>
      <c r="J851" s="73"/>
    </row>
    <row r="852" spans="1:10" ht="18.75" x14ac:dyDescent="0.3">
      <c r="A852" s="74"/>
      <c r="B852" s="74"/>
      <c r="C852" s="157"/>
      <c r="D852" s="74"/>
      <c r="E852" s="131"/>
      <c r="F852" s="82"/>
      <c r="G852" s="82"/>
      <c r="H852" s="133"/>
      <c r="I852" s="74"/>
      <c r="J852" s="73"/>
    </row>
    <row r="853" spans="1:10" ht="18.75" x14ac:dyDescent="0.3">
      <c r="A853" s="74"/>
      <c r="B853" s="74"/>
      <c r="C853" s="157"/>
      <c r="D853" s="74"/>
      <c r="E853" s="131"/>
      <c r="F853" s="82"/>
      <c r="G853" s="82"/>
      <c r="H853" s="133"/>
      <c r="I853" s="74"/>
      <c r="J853" s="73"/>
    </row>
    <row r="854" spans="1:10" ht="18.75" x14ac:dyDescent="0.3">
      <c r="A854" s="74"/>
      <c r="B854" s="74"/>
      <c r="C854" s="157"/>
      <c r="D854" s="74"/>
      <c r="E854" s="131"/>
      <c r="F854" s="82"/>
      <c r="G854" s="82"/>
      <c r="H854" s="133"/>
      <c r="I854" s="74"/>
      <c r="J854" s="73"/>
    </row>
    <row r="855" spans="1:10" ht="18.75" x14ac:dyDescent="0.3">
      <c r="A855" s="74"/>
      <c r="B855" s="74"/>
      <c r="C855" s="157"/>
      <c r="D855" s="74"/>
      <c r="E855" s="131"/>
      <c r="F855" s="82"/>
      <c r="G855" s="82"/>
      <c r="H855" s="133"/>
      <c r="I855" s="74"/>
      <c r="J855" s="73"/>
    </row>
    <row r="856" spans="1:10" ht="18.75" x14ac:dyDescent="0.3">
      <c r="A856" s="74"/>
      <c r="B856" s="74"/>
      <c r="C856" s="157"/>
      <c r="D856" s="74"/>
      <c r="E856" s="131"/>
      <c r="F856" s="82"/>
      <c r="G856" s="82"/>
      <c r="H856" s="133"/>
      <c r="I856" s="74"/>
      <c r="J856" s="73"/>
    </row>
    <row r="857" spans="1:10" ht="18.75" x14ac:dyDescent="0.3">
      <c r="A857" s="74"/>
      <c r="B857" s="74"/>
      <c r="C857" s="157"/>
      <c r="D857" s="74"/>
      <c r="E857" s="131"/>
      <c r="F857" s="82"/>
      <c r="G857" s="82"/>
      <c r="H857" s="133"/>
      <c r="I857" s="74"/>
      <c r="J857" s="73"/>
    </row>
    <row r="858" spans="1:10" ht="18.75" x14ac:dyDescent="0.3">
      <c r="A858" s="74"/>
      <c r="B858" s="74"/>
      <c r="C858" s="157"/>
      <c r="D858" s="74"/>
      <c r="E858" s="131"/>
      <c r="F858" s="82"/>
      <c r="G858" s="82"/>
      <c r="H858" s="133"/>
      <c r="I858" s="74"/>
      <c r="J858" s="73"/>
    </row>
    <row r="859" spans="1:10" ht="18.75" x14ac:dyDescent="0.3">
      <c r="A859" s="74"/>
      <c r="B859" s="74"/>
      <c r="C859" s="157"/>
      <c r="D859" s="74"/>
      <c r="E859" s="131"/>
      <c r="F859" s="82"/>
      <c r="G859" s="82"/>
      <c r="H859" s="133"/>
      <c r="I859" s="74"/>
      <c r="J859" s="73"/>
    </row>
    <row r="860" spans="1:10" ht="18.75" x14ac:dyDescent="0.3">
      <c r="A860" s="74"/>
      <c r="B860" s="74"/>
      <c r="C860" s="157"/>
      <c r="D860" s="74"/>
      <c r="E860" s="131"/>
      <c r="F860" s="82"/>
      <c r="G860" s="82"/>
      <c r="H860" s="133"/>
      <c r="I860" s="74"/>
      <c r="J860" s="73"/>
    </row>
    <row r="861" spans="1:10" ht="18.75" x14ac:dyDescent="0.3">
      <c r="A861" s="74"/>
      <c r="B861" s="74"/>
      <c r="C861" s="157"/>
      <c r="D861" s="74"/>
      <c r="E861" s="131"/>
      <c r="F861" s="82"/>
      <c r="G861" s="82"/>
      <c r="H861" s="133"/>
      <c r="I861" s="74"/>
      <c r="J861" s="73"/>
    </row>
    <row r="862" spans="1:10" ht="18.75" x14ac:dyDescent="0.3">
      <c r="A862" s="74"/>
      <c r="B862" s="74"/>
      <c r="C862" s="157"/>
      <c r="D862" s="74"/>
      <c r="E862" s="131"/>
      <c r="F862" s="82"/>
      <c r="G862" s="82"/>
      <c r="H862" s="133"/>
      <c r="I862" s="74"/>
      <c r="J862" s="73"/>
    </row>
    <row r="863" spans="1:10" ht="18.75" x14ac:dyDescent="0.3">
      <c r="A863" s="74"/>
      <c r="B863" s="74"/>
      <c r="C863" s="157"/>
      <c r="D863" s="74"/>
      <c r="E863" s="131"/>
      <c r="F863" s="82"/>
      <c r="G863" s="82"/>
      <c r="H863" s="133"/>
      <c r="I863" s="74"/>
      <c r="J863" s="73"/>
    </row>
    <row r="864" spans="1:10" ht="18.75" x14ac:dyDescent="0.3">
      <c r="A864" s="74"/>
      <c r="B864" s="74"/>
      <c r="C864" s="157"/>
      <c r="D864" s="74"/>
      <c r="E864" s="131"/>
      <c r="F864" s="82"/>
      <c r="G864" s="82"/>
      <c r="H864" s="133"/>
      <c r="I864" s="74"/>
      <c r="J864" s="73"/>
    </row>
    <row r="865" spans="1:10" ht="18.75" x14ac:dyDescent="0.3">
      <c r="A865" s="74"/>
      <c r="B865" s="74"/>
      <c r="C865" s="157"/>
      <c r="D865" s="74"/>
      <c r="E865" s="131"/>
      <c r="F865" s="82"/>
      <c r="G865" s="82"/>
      <c r="H865" s="133"/>
      <c r="I865" s="74"/>
      <c r="J865" s="73"/>
    </row>
    <row r="866" spans="1:10" ht="18.75" x14ac:dyDescent="0.3">
      <c r="A866" s="74"/>
      <c r="B866" s="74"/>
      <c r="C866" s="157"/>
      <c r="D866" s="74"/>
      <c r="E866" s="131"/>
      <c r="F866" s="82"/>
      <c r="G866" s="82"/>
      <c r="H866" s="133"/>
      <c r="I866" s="74"/>
      <c r="J866" s="73"/>
    </row>
    <row r="867" spans="1:10" ht="18.75" x14ac:dyDescent="0.3">
      <c r="A867" s="74"/>
      <c r="B867" s="74"/>
      <c r="C867" s="157"/>
      <c r="D867" s="74"/>
      <c r="E867" s="131"/>
      <c r="F867" s="82"/>
      <c r="G867" s="82"/>
      <c r="H867" s="133"/>
      <c r="I867" s="74"/>
      <c r="J867" s="73"/>
    </row>
    <row r="868" spans="1:10" ht="18.75" x14ac:dyDescent="0.3">
      <c r="A868" s="74"/>
      <c r="B868" s="74"/>
      <c r="C868" s="157"/>
      <c r="D868" s="74"/>
      <c r="E868" s="131"/>
      <c r="F868" s="82"/>
      <c r="G868" s="82"/>
      <c r="H868" s="133"/>
      <c r="I868" s="74"/>
      <c r="J868" s="73"/>
    </row>
    <row r="869" spans="1:10" ht="18.75" x14ac:dyDescent="0.3">
      <c r="A869" s="74"/>
      <c r="B869" s="74"/>
      <c r="C869" s="157"/>
      <c r="D869" s="74"/>
      <c r="E869" s="131"/>
      <c r="F869" s="82"/>
      <c r="G869" s="82"/>
      <c r="H869" s="133"/>
      <c r="I869" s="74"/>
      <c r="J869" s="73"/>
    </row>
    <row r="870" spans="1:10" ht="18.75" x14ac:dyDescent="0.3">
      <c r="A870" s="74"/>
      <c r="B870" s="74"/>
      <c r="C870" s="157"/>
      <c r="D870" s="74"/>
      <c r="E870" s="131"/>
      <c r="F870" s="82"/>
      <c r="G870" s="82"/>
      <c r="H870" s="133"/>
      <c r="I870" s="74"/>
      <c r="J870" s="73"/>
    </row>
    <row r="871" spans="1:10" ht="18.75" x14ac:dyDescent="0.3">
      <c r="A871" s="74"/>
      <c r="B871" s="74"/>
      <c r="C871" s="157"/>
      <c r="D871" s="74"/>
      <c r="E871" s="131"/>
      <c r="F871" s="82"/>
      <c r="G871" s="82"/>
      <c r="H871" s="133"/>
      <c r="I871" s="74"/>
      <c r="J871" s="73"/>
    </row>
    <row r="872" spans="1:10" ht="18.75" x14ac:dyDescent="0.3">
      <c r="A872" s="74"/>
      <c r="B872" s="74"/>
      <c r="C872" s="157"/>
      <c r="D872" s="74"/>
      <c r="E872" s="131"/>
      <c r="F872" s="82"/>
      <c r="G872" s="82"/>
      <c r="H872" s="133"/>
      <c r="I872" s="74"/>
      <c r="J872" s="73"/>
    </row>
    <row r="873" spans="1:10" ht="18.75" x14ac:dyDescent="0.3">
      <c r="A873" s="74"/>
      <c r="B873" s="74"/>
      <c r="C873" s="157"/>
      <c r="D873" s="74"/>
      <c r="E873" s="131"/>
      <c r="F873" s="82"/>
      <c r="G873" s="82"/>
      <c r="H873" s="133"/>
      <c r="I873" s="74"/>
      <c r="J873" s="73"/>
    </row>
    <row r="874" spans="1:10" ht="18.75" x14ac:dyDescent="0.3">
      <c r="A874" s="74"/>
      <c r="B874" s="74"/>
      <c r="C874" s="157"/>
      <c r="D874" s="74"/>
      <c r="E874" s="131"/>
      <c r="F874" s="82"/>
      <c r="G874" s="82"/>
      <c r="H874" s="133"/>
      <c r="I874" s="74"/>
      <c r="J874" s="73"/>
    </row>
    <row r="875" spans="1:10" ht="18.75" x14ac:dyDescent="0.3">
      <c r="A875" s="74"/>
      <c r="B875" s="74"/>
      <c r="C875" s="157"/>
      <c r="D875" s="74"/>
      <c r="E875" s="131"/>
      <c r="F875" s="82"/>
      <c r="G875" s="82"/>
      <c r="H875" s="133"/>
      <c r="I875" s="74"/>
      <c r="J875" s="73"/>
    </row>
    <row r="876" spans="1:10" ht="18.75" x14ac:dyDescent="0.3">
      <c r="A876" s="74"/>
      <c r="B876" s="74"/>
      <c r="C876" s="157"/>
      <c r="D876" s="74"/>
      <c r="E876" s="131"/>
      <c r="F876" s="82"/>
      <c r="G876" s="82"/>
      <c r="H876" s="133"/>
      <c r="I876" s="74"/>
      <c r="J876" s="73"/>
    </row>
    <row r="877" spans="1:10" ht="18.75" x14ac:dyDescent="0.3">
      <c r="A877" s="74"/>
      <c r="B877" s="74"/>
      <c r="C877" s="157"/>
      <c r="D877" s="74"/>
      <c r="E877" s="131"/>
      <c r="F877" s="82"/>
      <c r="G877" s="82"/>
      <c r="H877" s="133"/>
      <c r="I877" s="74"/>
      <c r="J877" s="73"/>
    </row>
    <row r="878" spans="1:10" ht="18.75" x14ac:dyDescent="0.3">
      <c r="A878" s="74"/>
      <c r="B878" s="74"/>
      <c r="C878" s="157"/>
      <c r="D878" s="74"/>
      <c r="E878" s="131"/>
      <c r="F878" s="82"/>
      <c r="G878" s="82"/>
      <c r="H878" s="133"/>
      <c r="I878" s="74"/>
      <c r="J878" s="73"/>
    </row>
    <row r="879" spans="1:10" ht="18.75" x14ac:dyDescent="0.3">
      <c r="A879" s="74"/>
      <c r="B879" s="74"/>
      <c r="C879" s="157"/>
      <c r="D879" s="74"/>
      <c r="E879" s="131"/>
      <c r="F879" s="82"/>
      <c r="G879" s="82"/>
      <c r="H879" s="133"/>
      <c r="I879" s="74"/>
      <c r="J879" s="73"/>
    </row>
    <row r="880" spans="1:10" ht="18.75" x14ac:dyDescent="0.3">
      <c r="A880" s="74"/>
      <c r="B880" s="74"/>
      <c r="C880" s="157"/>
      <c r="D880" s="74"/>
      <c r="E880" s="131"/>
      <c r="F880" s="82"/>
      <c r="G880" s="82"/>
      <c r="H880" s="133"/>
      <c r="I880" s="74"/>
      <c r="J880" s="73"/>
    </row>
    <row r="881" spans="1:10" ht="18.75" x14ac:dyDescent="0.3">
      <c r="A881" s="74"/>
      <c r="B881" s="74"/>
      <c r="C881" s="157"/>
      <c r="D881" s="74"/>
      <c r="E881" s="131"/>
      <c r="F881" s="82"/>
      <c r="G881" s="82"/>
      <c r="H881" s="133"/>
      <c r="I881" s="74"/>
      <c r="J881" s="73"/>
    </row>
    <row r="882" spans="1:10" ht="18.75" x14ac:dyDescent="0.3">
      <c r="A882" s="74"/>
      <c r="B882" s="74"/>
      <c r="C882" s="157"/>
      <c r="D882" s="74"/>
      <c r="E882" s="131"/>
      <c r="F882" s="82"/>
      <c r="G882" s="82"/>
      <c r="H882" s="133"/>
      <c r="I882" s="74"/>
      <c r="J882" s="73"/>
    </row>
    <row r="883" spans="1:10" ht="18.75" x14ac:dyDescent="0.3">
      <c r="A883" s="74"/>
      <c r="B883" s="74"/>
      <c r="C883" s="157"/>
      <c r="D883" s="74"/>
      <c r="E883" s="131"/>
      <c r="F883" s="82"/>
      <c r="G883" s="82"/>
      <c r="H883" s="133"/>
      <c r="I883" s="74"/>
      <c r="J883" s="73"/>
    </row>
    <row r="884" spans="1:10" ht="18.75" x14ac:dyDescent="0.3">
      <c r="A884" s="74"/>
      <c r="B884" s="74"/>
      <c r="C884" s="157"/>
      <c r="D884" s="74"/>
      <c r="E884" s="131"/>
      <c r="F884" s="82"/>
      <c r="G884" s="82"/>
      <c r="H884" s="133"/>
      <c r="I884" s="74"/>
      <c r="J884" s="73"/>
    </row>
    <row r="885" spans="1:10" ht="18.75" x14ac:dyDescent="0.3">
      <c r="A885" s="74"/>
      <c r="B885" s="74"/>
      <c r="C885" s="157"/>
      <c r="D885" s="74"/>
      <c r="E885" s="131"/>
      <c r="F885" s="82"/>
      <c r="G885" s="82"/>
      <c r="H885" s="133"/>
      <c r="I885" s="74"/>
      <c r="J885" s="73"/>
    </row>
    <row r="886" spans="1:10" ht="18.75" x14ac:dyDescent="0.3">
      <c r="A886" s="74"/>
      <c r="B886" s="74"/>
      <c r="C886" s="157"/>
      <c r="D886" s="74"/>
      <c r="E886" s="131"/>
      <c r="F886" s="82"/>
      <c r="G886" s="82"/>
      <c r="H886" s="133"/>
      <c r="I886" s="74"/>
      <c r="J886" s="73"/>
    </row>
    <row r="887" spans="1:10" ht="18.75" x14ac:dyDescent="0.3">
      <c r="A887" s="74"/>
      <c r="B887" s="74"/>
      <c r="C887" s="157"/>
      <c r="D887" s="74"/>
      <c r="E887" s="131"/>
      <c r="F887" s="82"/>
      <c r="G887" s="82"/>
      <c r="H887" s="133"/>
      <c r="I887" s="74"/>
      <c r="J887" s="73"/>
    </row>
    <row r="888" spans="1:10" ht="18.75" x14ac:dyDescent="0.3">
      <c r="A888" s="74"/>
      <c r="B888" s="74"/>
      <c r="C888" s="157"/>
      <c r="D888" s="74"/>
      <c r="E888" s="131"/>
      <c r="F888" s="82"/>
      <c r="G888" s="82"/>
      <c r="H888" s="133"/>
      <c r="I888" s="74"/>
      <c r="J888" s="73"/>
    </row>
    <row r="889" spans="1:10" ht="18.75" x14ac:dyDescent="0.3">
      <c r="A889" s="74"/>
      <c r="B889" s="74"/>
      <c r="C889" s="157"/>
      <c r="D889" s="74"/>
      <c r="E889" s="131"/>
      <c r="F889" s="82"/>
      <c r="G889" s="82"/>
      <c r="H889" s="133"/>
      <c r="I889" s="74"/>
      <c r="J889" s="73"/>
    </row>
    <row r="890" spans="1:10" ht="18.75" x14ac:dyDescent="0.3">
      <c r="A890" s="74"/>
      <c r="B890" s="74"/>
      <c r="C890" s="157"/>
      <c r="D890" s="74"/>
      <c r="E890" s="131"/>
      <c r="F890" s="82"/>
      <c r="G890" s="82"/>
      <c r="H890" s="133"/>
      <c r="I890" s="74"/>
      <c r="J890" s="73"/>
    </row>
    <row r="891" spans="1:10" ht="18.75" x14ac:dyDescent="0.3">
      <c r="A891" s="74"/>
      <c r="B891" s="74"/>
      <c r="C891" s="157"/>
      <c r="D891" s="74"/>
      <c r="E891" s="131"/>
      <c r="F891" s="82"/>
      <c r="G891" s="82"/>
      <c r="H891" s="133"/>
      <c r="I891" s="74"/>
      <c r="J891" s="73"/>
    </row>
    <row r="892" spans="1:10" ht="18.75" x14ac:dyDescent="0.3">
      <c r="A892" s="74"/>
      <c r="B892" s="74"/>
      <c r="C892" s="157"/>
      <c r="D892" s="74"/>
      <c r="E892" s="131"/>
      <c r="F892" s="82"/>
      <c r="G892" s="82"/>
      <c r="H892" s="133"/>
      <c r="I892" s="74"/>
      <c r="J892" s="73"/>
    </row>
    <row r="893" spans="1:10" ht="18.75" x14ac:dyDescent="0.3">
      <c r="A893" s="74"/>
      <c r="B893" s="74"/>
      <c r="C893" s="157"/>
      <c r="D893" s="74"/>
      <c r="E893" s="131"/>
      <c r="F893" s="82"/>
      <c r="G893" s="82"/>
      <c r="H893" s="133"/>
      <c r="I893" s="74"/>
      <c r="J893" s="73"/>
    </row>
    <row r="894" spans="1:10" ht="18.75" x14ac:dyDescent="0.3">
      <c r="A894" s="74"/>
      <c r="B894" s="74"/>
      <c r="C894" s="157"/>
      <c r="D894" s="74"/>
      <c r="E894" s="131"/>
      <c r="F894" s="82"/>
      <c r="G894" s="82"/>
      <c r="H894" s="133"/>
      <c r="I894" s="74"/>
      <c r="J894" s="73"/>
    </row>
    <row r="895" spans="1:10" ht="18.75" x14ac:dyDescent="0.3">
      <c r="A895" s="74"/>
      <c r="B895" s="74"/>
      <c r="C895" s="157"/>
      <c r="D895" s="74"/>
      <c r="E895" s="131"/>
      <c r="F895" s="82"/>
      <c r="G895" s="82"/>
      <c r="H895" s="133"/>
      <c r="I895" s="74"/>
      <c r="J895" s="73"/>
    </row>
    <row r="896" spans="1:10" ht="18.75" x14ac:dyDescent="0.3">
      <c r="A896" s="74"/>
      <c r="B896" s="74"/>
      <c r="C896" s="157"/>
      <c r="D896" s="74"/>
      <c r="E896" s="131"/>
      <c r="F896" s="82"/>
      <c r="G896" s="82"/>
      <c r="H896" s="133"/>
      <c r="I896" s="74"/>
      <c r="J896" s="73"/>
    </row>
    <row r="897" spans="1:10" ht="18.75" x14ac:dyDescent="0.3">
      <c r="A897" s="74"/>
      <c r="B897" s="74"/>
      <c r="C897" s="157"/>
      <c r="D897" s="74"/>
      <c r="E897" s="131"/>
      <c r="F897" s="82"/>
      <c r="G897" s="82"/>
      <c r="H897" s="133"/>
      <c r="I897" s="74"/>
      <c r="J897" s="73"/>
    </row>
    <row r="898" spans="1:10" ht="18.75" x14ac:dyDescent="0.3">
      <c r="A898" s="74"/>
      <c r="B898" s="74"/>
      <c r="C898" s="157"/>
      <c r="D898" s="74"/>
      <c r="E898" s="131"/>
      <c r="F898" s="82"/>
      <c r="G898" s="82"/>
      <c r="H898" s="133"/>
      <c r="I898" s="74"/>
      <c r="J898" s="73"/>
    </row>
    <row r="899" spans="1:10" ht="18.75" x14ac:dyDescent="0.3">
      <c r="A899" s="74"/>
      <c r="B899" s="74"/>
      <c r="C899" s="157"/>
      <c r="D899" s="74"/>
      <c r="E899" s="131"/>
      <c r="F899" s="82"/>
      <c r="G899" s="82"/>
      <c r="H899" s="133"/>
      <c r="I899" s="74"/>
      <c r="J899" s="73"/>
    </row>
    <row r="900" spans="1:10" ht="18.75" x14ac:dyDescent="0.3">
      <c r="A900" s="74"/>
      <c r="B900" s="74"/>
      <c r="C900" s="157"/>
      <c r="D900" s="74"/>
      <c r="E900" s="131"/>
      <c r="F900" s="82"/>
      <c r="G900" s="82"/>
      <c r="H900" s="133"/>
      <c r="I900" s="74"/>
      <c r="J900" s="73"/>
    </row>
    <row r="901" spans="1:10" ht="18.75" x14ac:dyDescent="0.3">
      <c r="A901" s="74"/>
      <c r="B901" s="74"/>
      <c r="C901" s="157"/>
      <c r="D901" s="74"/>
      <c r="E901" s="131"/>
      <c r="F901" s="82"/>
      <c r="G901" s="82"/>
      <c r="H901" s="133"/>
      <c r="I901" s="74"/>
      <c r="J901" s="73"/>
    </row>
    <row r="902" spans="1:10" ht="18.75" x14ac:dyDescent="0.3">
      <c r="A902" s="74"/>
      <c r="B902" s="74"/>
      <c r="C902" s="157"/>
      <c r="D902" s="74"/>
      <c r="E902" s="131"/>
      <c r="F902" s="82"/>
      <c r="G902" s="82"/>
      <c r="H902" s="133"/>
      <c r="I902" s="74"/>
      <c r="J902" s="73"/>
    </row>
    <row r="903" spans="1:10" ht="18.75" x14ac:dyDescent="0.3">
      <c r="A903" s="74"/>
      <c r="B903" s="74"/>
      <c r="C903" s="157"/>
      <c r="D903" s="74"/>
      <c r="E903" s="131"/>
      <c r="F903" s="82"/>
      <c r="G903" s="82"/>
      <c r="H903" s="133"/>
      <c r="I903" s="74"/>
      <c r="J903" s="73"/>
    </row>
    <row r="904" spans="1:10" ht="18.75" x14ac:dyDescent="0.3">
      <c r="A904" s="74"/>
      <c r="B904" s="74"/>
      <c r="C904" s="157"/>
      <c r="D904" s="74"/>
      <c r="E904" s="131"/>
      <c r="F904" s="82"/>
      <c r="G904" s="82"/>
      <c r="H904" s="133"/>
      <c r="I904" s="74"/>
      <c r="J904" s="73"/>
    </row>
    <row r="905" spans="1:10" ht="18.75" x14ac:dyDescent="0.3">
      <c r="A905" s="74"/>
      <c r="B905" s="74"/>
      <c r="C905" s="157"/>
      <c r="D905" s="74"/>
      <c r="E905" s="131"/>
      <c r="F905" s="82"/>
      <c r="G905" s="82"/>
      <c r="H905" s="133"/>
      <c r="I905" s="74"/>
      <c r="J905" s="73"/>
    </row>
    <row r="906" spans="1:10" ht="18.75" x14ac:dyDescent="0.3">
      <c r="A906" s="74"/>
      <c r="B906" s="74"/>
      <c r="C906" s="157"/>
      <c r="D906" s="74"/>
      <c r="E906" s="131"/>
      <c r="F906" s="82"/>
      <c r="G906" s="82"/>
      <c r="H906" s="133"/>
      <c r="I906" s="74"/>
      <c r="J906" s="73"/>
    </row>
    <row r="907" spans="1:10" ht="18.75" x14ac:dyDescent="0.3">
      <c r="A907" s="74"/>
      <c r="B907" s="74"/>
      <c r="C907" s="157"/>
      <c r="D907" s="74"/>
      <c r="E907" s="131"/>
      <c r="F907" s="82"/>
      <c r="G907" s="82"/>
      <c r="H907" s="133"/>
      <c r="I907" s="74"/>
      <c r="J907" s="73"/>
    </row>
    <row r="908" spans="1:10" ht="18.75" x14ac:dyDescent="0.3">
      <c r="A908" s="74"/>
      <c r="B908" s="74"/>
      <c r="C908" s="157"/>
      <c r="D908" s="74"/>
      <c r="E908" s="131"/>
      <c r="F908" s="82"/>
      <c r="G908" s="82"/>
      <c r="H908" s="133"/>
      <c r="I908" s="74"/>
      <c r="J908" s="73"/>
    </row>
    <row r="909" spans="1:10" ht="18.75" x14ac:dyDescent="0.3">
      <c r="A909" s="74"/>
      <c r="B909" s="74"/>
      <c r="C909" s="157"/>
      <c r="D909" s="74"/>
      <c r="E909" s="131"/>
      <c r="F909" s="82"/>
      <c r="G909" s="82"/>
      <c r="H909" s="133"/>
      <c r="I909" s="74"/>
      <c r="J909" s="73"/>
    </row>
    <row r="910" spans="1:10" ht="18.75" x14ac:dyDescent="0.3">
      <c r="A910" s="74"/>
      <c r="B910" s="74"/>
      <c r="C910" s="157"/>
      <c r="D910" s="74"/>
      <c r="E910" s="131"/>
      <c r="F910" s="82"/>
      <c r="G910" s="82"/>
      <c r="H910" s="133"/>
      <c r="I910" s="74"/>
      <c r="J910" s="73"/>
    </row>
    <row r="911" spans="1:10" ht="18.75" x14ac:dyDescent="0.3">
      <c r="A911" s="74"/>
      <c r="B911" s="74"/>
      <c r="C911" s="157"/>
      <c r="D911" s="74"/>
      <c r="E911" s="131"/>
      <c r="F911" s="82"/>
      <c r="G911" s="82"/>
      <c r="H911" s="133"/>
      <c r="I911" s="74"/>
      <c r="J911" s="73"/>
    </row>
    <row r="912" spans="1:10" ht="18.75" x14ac:dyDescent="0.3">
      <c r="A912" s="74"/>
      <c r="B912" s="74"/>
      <c r="C912" s="157"/>
      <c r="D912" s="74"/>
      <c r="E912" s="131"/>
      <c r="F912" s="82"/>
      <c r="G912" s="82"/>
      <c r="H912" s="133"/>
      <c r="I912" s="74"/>
      <c r="J912" s="73"/>
    </row>
    <row r="913" spans="1:10" ht="18.75" x14ac:dyDescent="0.3">
      <c r="A913" s="74"/>
      <c r="B913" s="74"/>
      <c r="C913" s="157"/>
      <c r="D913" s="74"/>
      <c r="E913" s="131"/>
      <c r="F913" s="82"/>
      <c r="G913" s="82"/>
      <c r="H913" s="133"/>
      <c r="I913" s="74"/>
      <c r="J913" s="73"/>
    </row>
    <row r="914" spans="1:10" ht="18.75" x14ac:dyDescent="0.3">
      <c r="A914" s="74"/>
      <c r="B914" s="74"/>
      <c r="C914" s="157"/>
      <c r="D914" s="74"/>
      <c r="E914" s="131"/>
      <c r="F914" s="82"/>
      <c r="G914" s="82"/>
      <c r="H914" s="133"/>
      <c r="I914" s="74"/>
      <c r="J914" s="73"/>
    </row>
    <row r="915" spans="1:10" ht="18.75" x14ac:dyDescent="0.3">
      <c r="A915" s="74"/>
      <c r="B915" s="74"/>
      <c r="C915" s="157"/>
      <c r="D915" s="74"/>
      <c r="E915" s="131"/>
      <c r="F915" s="82"/>
      <c r="G915" s="82"/>
      <c r="H915" s="133"/>
      <c r="I915" s="74"/>
      <c r="J915" s="73"/>
    </row>
    <row r="916" spans="1:10" ht="18.75" x14ac:dyDescent="0.3">
      <c r="A916" s="74"/>
      <c r="B916" s="74"/>
      <c r="C916" s="157"/>
      <c r="D916" s="74"/>
      <c r="E916" s="131"/>
      <c r="F916" s="82"/>
      <c r="G916" s="82"/>
      <c r="H916" s="133"/>
      <c r="I916" s="74"/>
      <c r="J916" s="73"/>
    </row>
    <row r="917" spans="1:10" ht="18.75" x14ac:dyDescent="0.3">
      <c r="A917" s="74"/>
      <c r="B917" s="74"/>
      <c r="C917" s="157"/>
      <c r="D917" s="74"/>
      <c r="E917" s="131"/>
      <c r="F917" s="82"/>
      <c r="G917" s="82"/>
      <c r="H917" s="133"/>
      <c r="I917" s="74"/>
      <c r="J917" s="73"/>
    </row>
    <row r="918" spans="1:10" ht="18.75" x14ac:dyDescent="0.3">
      <c r="A918" s="74"/>
      <c r="B918" s="74"/>
      <c r="C918" s="157"/>
      <c r="D918" s="74"/>
      <c r="E918" s="131"/>
      <c r="F918" s="82"/>
      <c r="G918" s="82"/>
      <c r="H918" s="133"/>
      <c r="I918" s="74"/>
      <c r="J918" s="73"/>
    </row>
    <row r="919" spans="1:10" ht="18.75" x14ac:dyDescent="0.3">
      <c r="A919" s="74"/>
      <c r="B919" s="74"/>
      <c r="C919" s="157"/>
      <c r="D919" s="74"/>
      <c r="E919" s="131"/>
      <c r="F919" s="82"/>
      <c r="G919" s="82"/>
      <c r="H919" s="133"/>
      <c r="I919" s="74"/>
      <c r="J919" s="73"/>
    </row>
    <row r="920" spans="1:10" ht="18.75" x14ac:dyDescent="0.3">
      <c r="A920" s="74"/>
      <c r="B920" s="74"/>
      <c r="C920" s="157"/>
      <c r="D920" s="74"/>
      <c r="E920" s="131"/>
      <c r="F920" s="82"/>
      <c r="G920" s="82"/>
      <c r="H920" s="133"/>
      <c r="I920" s="74"/>
      <c r="J920" s="73"/>
    </row>
    <row r="921" spans="1:10" ht="18.75" x14ac:dyDescent="0.3">
      <c r="A921" s="74"/>
      <c r="B921" s="74"/>
      <c r="C921" s="157"/>
      <c r="D921" s="74"/>
      <c r="E921" s="131"/>
      <c r="F921" s="82"/>
      <c r="G921" s="82"/>
      <c r="H921" s="133"/>
      <c r="I921" s="74"/>
      <c r="J921" s="73"/>
    </row>
    <row r="922" spans="1:10" ht="18.75" x14ac:dyDescent="0.3">
      <c r="A922" s="74"/>
      <c r="B922" s="74"/>
      <c r="C922" s="157"/>
      <c r="D922" s="74"/>
      <c r="E922" s="131"/>
      <c r="F922" s="82"/>
      <c r="G922" s="82"/>
      <c r="H922" s="133"/>
      <c r="I922" s="74"/>
      <c r="J922" s="73"/>
    </row>
    <row r="923" spans="1:10" ht="18.75" x14ac:dyDescent="0.3">
      <c r="A923" s="74"/>
      <c r="B923" s="74"/>
      <c r="C923" s="157"/>
      <c r="D923" s="74"/>
      <c r="E923" s="131"/>
      <c r="F923" s="82"/>
      <c r="G923" s="82"/>
      <c r="H923" s="133"/>
      <c r="I923" s="74"/>
      <c r="J923" s="73"/>
    </row>
    <row r="924" spans="1:10" ht="18.75" x14ac:dyDescent="0.3">
      <c r="A924" s="74"/>
      <c r="B924" s="74"/>
      <c r="C924" s="157"/>
      <c r="D924" s="74"/>
      <c r="E924" s="131"/>
      <c r="F924" s="82"/>
      <c r="G924" s="82"/>
      <c r="H924" s="133"/>
      <c r="I924" s="74"/>
      <c r="J924" s="73"/>
    </row>
    <row r="925" spans="1:10" ht="18.75" x14ac:dyDescent="0.3">
      <c r="A925" s="74"/>
      <c r="B925" s="74"/>
      <c r="C925" s="157"/>
      <c r="D925" s="74"/>
      <c r="E925" s="131"/>
      <c r="F925" s="82"/>
      <c r="G925" s="82"/>
      <c r="H925" s="133"/>
      <c r="I925" s="74"/>
      <c r="J925" s="73"/>
    </row>
    <row r="926" spans="1:10" ht="18.75" x14ac:dyDescent="0.3">
      <c r="A926" s="74"/>
      <c r="B926" s="74"/>
      <c r="C926" s="157"/>
      <c r="D926" s="74"/>
      <c r="E926" s="131"/>
      <c r="F926" s="82"/>
      <c r="G926" s="82"/>
      <c r="H926" s="133"/>
      <c r="I926" s="74"/>
      <c r="J926" s="73"/>
    </row>
    <row r="927" spans="1:10" ht="18.75" x14ac:dyDescent="0.3">
      <c r="A927" s="74"/>
      <c r="B927" s="74"/>
      <c r="C927" s="157"/>
      <c r="D927" s="74"/>
      <c r="E927" s="131"/>
      <c r="F927" s="82"/>
      <c r="G927" s="82"/>
      <c r="H927" s="133"/>
      <c r="I927" s="74"/>
      <c r="J927" s="73"/>
    </row>
    <row r="928" spans="1:10" ht="18.75" x14ac:dyDescent="0.3">
      <c r="A928" s="74"/>
      <c r="B928" s="74"/>
      <c r="C928" s="157"/>
      <c r="D928" s="74"/>
      <c r="E928" s="131"/>
      <c r="F928" s="82"/>
      <c r="G928" s="82"/>
      <c r="H928" s="133"/>
      <c r="I928" s="74"/>
      <c r="J928" s="73"/>
    </row>
    <row r="929" spans="1:10" ht="18.75" x14ac:dyDescent="0.3">
      <c r="A929" s="74"/>
      <c r="B929" s="74"/>
      <c r="C929" s="157"/>
      <c r="D929" s="74"/>
      <c r="E929" s="131"/>
      <c r="F929" s="82"/>
      <c r="G929" s="82"/>
      <c r="H929" s="133"/>
      <c r="I929" s="74"/>
      <c r="J929" s="73"/>
    </row>
    <row r="930" spans="1:10" ht="18.75" x14ac:dyDescent="0.3">
      <c r="A930" s="74"/>
      <c r="B930" s="74"/>
      <c r="C930" s="157"/>
      <c r="D930" s="74"/>
      <c r="E930" s="131"/>
      <c r="F930" s="82"/>
      <c r="G930" s="82"/>
      <c r="H930" s="133"/>
      <c r="I930" s="74"/>
      <c r="J930" s="73"/>
    </row>
    <row r="931" spans="1:10" ht="18.75" x14ac:dyDescent="0.3">
      <c r="A931" s="74"/>
      <c r="B931" s="74"/>
      <c r="C931" s="157"/>
      <c r="D931" s="74"/>
      <c r="E931" s="131"/>
      <c r="F931" s="82"/>
      <c r="G931" s="82"/>
      <c r="H931" s="133"/>
      <c r="I931" s="74"/>
      <c r="J931" s="73"/>
    </row>
    <row r="932" spans="1:10" ht="18.75" x14ac:dyDescent="0.3">
      <c r="A932" s="74"/>
      <c r="B932" s="74"/>
      <c r="C932" s="157"/>
      <c r="D932" s="74"/>
      <c r="E932" s="131"/>
      <c r="F932" s="82"/>
      <c r="G932" s="82"/>
      <c r="H932" s="133"/>
      <c r="I932" s="74"/>
      <c r="J932" s="73"/>
    </row>
    <row r="933" spans="1:10" ht="18.75" x14ac:dyDescent="0.3">
      <c r="A933" s="74"/>
      <c r="B933" s="74"/>
      <c r="C933" s="157"/>
      <c r="D933" s="74"/>
      <c r="E933" s="131"/>
      <c r="F933" s="82"/>
      <c r="G933" s="82"/>
      <c r="H933" s="133"/>
      <c r="I933" s="74"/>
      <c r="J933" s="73"/>
    </row>
    <row r="934" spans="1:10" ht="18.75" x14ac:dyDescent="0.3">
      <c r="A934" s="74"/>
      <c r="B934" s="74"/>
      <c r="C934" s="157"/>
      <c r="D934" s="74"/>
      <c r="E934" s="131"/>
      <c r="F934" s="82"/>
      <c r="G934" s="82"/>
      <c r="H934" s="133"/>
      <c r="I934" s="74"/>
      <c r="J934" s="73"/>
    </row>
    <row r="935" spans="1:10" ht="18.75" x14ac:dyDescent="0.3">
      <c r="A935" s="74"/>
      <c r="B935" s="74"/>
      <c r="C935" s="157"/>
      <c r="D935" s="74"/>
      <c r="E935" s="131"/>
      <c r="F935" s="82"/>
      <c r="G935" s="82"/>
      <c r="H935" s="133"/>
      <c r="I935" s="74"/>
      <c r="J935" s="73"/>
    </row>
    <row r="936" spans="1:10" ht="18.75" x14ac:dyDescent="0.3">
      <c r="A936" s="74"/>
      <c r="B936" s="74"/>
      <c r="C936" s="157"/>
      <c r="D936" s="74"/>
      <c r="E936" s="131"/>
      <c r="F936" s="82"/>
      <c r="G936" s="82"/>
      <c r="H936" s="133"/>
      <c r="I936" s="74"/>
      <c r="J936" s="73"/>
    </row>
    <row r="937" spans="1:10" ht="18.75" x14ac:dyDescent="0.3">
      <c r="A937" s="74"/>
      <c r="B937" s="74"/>
      <c r="C937" s="157"/>
      <c r="D937" s="74"/>
      <c r="E937" s="131"/>
      <c r="F937" s="82"/>
      <c r="G937" s="82"/>
      <c r="H937" s="133"/>
      <c r="I937" s="74"/>
      <c r="J937" s="73"/>
    </row>
    <row r="938" spans="1:10" ht="18.75" x14ac:dyDescent="0.3">
      <c r="A938" s="74"/>
      <c r="B938" s="74"/>
      <c r="C938" s="157"/>
      <c r="D938" s="74"/>
      <c r="E938" s="131"/>
      <c r="F938" s="82"/>
      <c r="G938" s="82"/>
      <c r="H938" s="133"/>
      <c r="I938" s="74"/>
      <c r="J938" s="73"/>
    </row>
    <row r="939" spans="1:10" ht="18.75" x14ac:dyDescent="0.3">
      <c r="A939" s="74"/>
      <c r="B939" s="74"/>
      <c r="C939" s="157"/>
      <c r="D939" s="74"/>
      <c r="E939" s="131"/>
      <c r="F939" s="82"/>
      <c r="G939" s="82"/>
      <c r="H939" s="133"/>
      <c r="I939" s="74"/>
      <c r="J939" s="73"/>
    </row>
    <row r="940" spans="1:10" ht="18.75" x14ac:dyDescent="0.3">
      <c r="A940" s="74"/>
      <c r="B940" s="74"/>
      <c r="C940" s="157"/>
      <c r="D940" s="74"/>
      <c r="E940" s="131"/>
      <c r="F940" s="82"/>
      <c r="G940" s="82"/>
      <c r="H940" s="133"/>
      <c r="I940" s="74"/>
      <c r="J940" s="73"/>
    </row>
    <row r="941" spans="1:10" ht="18.75" x14ac:dyDescent="0.3">
      <c r="A941" s="74"/>
      <c r="B941" s="74"/>
      <c r="C941" s="157"/>
      <c r="D941" s="74"/>
      <c r="E941" s="131"/>
      <c r="F941" s="82"/>
      <c r="G941" s="82"/>
      <c r="H941" s="133"/>
      <c r="I941" s="74"/>
      <c r="J941" s="73"/>
    </row>
    <row r="942" spans="1:10" ht="18.75" x14ac:dyDescent="0.3">
      <c r="A942" s="74"/>
      <c r="B942" s="74"/>
      <c r="C942" s="157"/>
      <c r="D942" s="74"/>
      <c r="E942" s="131"/>
      <c r="F942" s="82"/>
      <c r="G942" s="82"/>
      <c r="H942" s="133"/>
      <c r="I942" s="74"/>
      <c r="J942" s="73"/>
    </row>
    <row r="943" spans="1:10" ht="18.75" x14ac:dyDescent="0.3">
      <c r="A943" s="74"/>
      <c r="B943" s="74"/>
      <c r="C943" s="157"/>
      <c r="D943" s="74"/>
      <c r="E943" s="131"/>
      <c r="F943" s="82"/>
      <c r="G943" s="82"/>
      <c r="H943" s="133"/>
      <c r="I943" s="74"/>
      <c r="J943" s="73"/>
    </row>
    <row r="944" spans="1:10" ht="18.75" x14ac:dyDescent="0.3">
      <c r="A944" s="74"/>
      <c r="B944" s="74"/>
      <c r="C944" s="157"/>
      <c r="D944" s="74"/>
      <c r="E944" s="131"/>
      <c r="F944" s="82"/>
      <c r="G944" s="82"/>
      <c r="H944" s="133"/>
      <c r="I944" s="74"/>
      <c r="J944" s="73"/>
    </row>
    <row r="945" spans="1:10" ht="18.75" x14ac:dyDescent="0.3">
      <c r="A945" s="74"/>
      <c r="B945" s="74"/>
      <c r="C945" s="157"/>
      <c r="D945" s="74"/>
      <c r="E945" s="131"/>
      <c r="F945" s="82"/>
      <c r="G945" s="82"/>
      <c r="H945" s="133"/>
      <c r="I945" s="74"/>
      <c r="J945" s="73"/>
    </row>
    <row r="946" spans="1:10" ht="18.75" x14ac:dyDescent="0.3">
      <c r="A946" s="74"/>
      <c r="B946" s="74"/>
      <c r="C946" s="157"/>
      <c r="D946" s="74"/>
      <c r="E946" s="131"/>
      <c r="F946" s="82"/>
      <c r="G946" s="82"/>
      <c r="H946" s="133"/>
      <c r="I946" s="74"/>
      <c r="J946" s="73"/>
    </row>
    <row r="947" spans="1:10" ht="18.75" x14ac:dyDescent="0.3">
      <c r="A947" s="74"/>
      <c r="B947" s="74"/>
      <c r="C947" s="157"/>
      <c r="D947" s="74"/>
      <c r="E947" s="131"/>
      <c r="F947" s="82"/>
      <c r="G947" s="82"/>
      <c r="H947" s="133"/>
      <c r="I947" s="74"/>
      <c r="J947" s="73"/>
    </row>
    <row r="948" spans="1:10" ht="18.75" x14ac:dyDescent="0.3">
      <c r="A948" s="74"/>
      <c r="B948" s="74"/>
      <c r="C948" s="157"/>
      <c r="D948" s="74"/>
      <c r="E948" s="131"/>
      <c r="F948" s="82"/>
      <c r="G948" s="82"/>
      <c r="H948" s="133"/>
      <c r="I948" s="74"/>
      <c r="J948" s="73"/>
    </row>
    <row r="949" spans="1:10" ht="18.75" x14ac:dyDescent="0.3">
      <c r="A949" s="74"/>
      <c r="B949" s="74"/>
      <c r="C949" s="157"/>
      <c r="D949" s="74"/>
      <c r="E949" s="131"/>
      <c r="F949" s="82"/>
      <c r="G949" s="82"/>
      <c r="H949" s="133"/>
      <c r="I949" s="74"/>
      <c r="J949" s="73"/>
    </row>
    <row r="950" spans="1:10" ht="18.75" x14ac:dyDescent="0.3">
      <c r="A950" s="74"/>
      <c r="B950" s="74"/>
      <c r="C950" s="157"/>
      <c r="D950" s="74"/>
      <c r="E950" s="131"/>
      <c r="F950" s="82"/>
      <c r="G950" s="82"/>
      <c r="H950" s="133"/>
      <c r="I950" s="74"/>
      <c r="J950" s="73"/>
    </row>
    <row r="951" spans="1:10" ht="18.75" x14ac:dyDescent="0.3">
      <c r="A951" s="74"/>
      <c r="B951" s="74"/>
      <c r="C951" s="157"/>
      <c r="D951" s="74"/>
      <c r="E951" s="131"/>
      <c r="F951" s="82"/>
      <c r="G951" s="82"/>
      <c r="H951" s="133"/>
      <c r="I951" s="74"/>
      <c r="J951" s="73"/>
    </row>
    <row r="952" spans="1:10" ht="18.75" x14ac:dyDescent="0.3">
      <c r="A952" s="74"/>
      <c r="B952" s="74"/>
      <c r="C952" s="157"/>
      <c r="D952" s="74"/>
      <c r="E952" s="131"/>
      <c r="F952" s="82"/>
      <c r="G952" s="82"/>
      <c r="H952" s="133"/>
      <c r="I952" s="74"/>
      <c r="J952" s="73"/>
    </row>
    <row r="953" spans="1:10" ht="18.75" x14ac:dyDescent="0.3">
      <c r="A953" s="74"/>
      <c r="B953" s="74"/>
      <c r="C953" s="157"/>
      <c r="D953" s="74"/>
      <c r="E953" s="131"/>
      <c r="F953" s="82"/>
      <c r="G953" s="82"/>
      <c r="H953" s="133"/>
      <c r="I953" s="74"/>
      <c r="J953" s="73"/>
    </row>
    <row r="954" spans="1:10" ht="18.75" x14ac:dyDescent="0.3">
      <c r="A954" s="74"/>
      <c r="B954" s="74"/>
      <c r="C954" s="157"/>
      <c r="D954" s="74"/>
      <c r="E954" s="131"/>
      <c r="F954" s="82"/>
      <c r="G954" s="82"/>
      <c r="H954" s="133"/>
      <c r="I954" s="74"/>
      <c r="J954" s="73"/>
    </row>
    <row r="955" spans="1:10" ht="18.75" x14ac:dyDescent="0.3">
      <c r="A955" s="74"/>
      <c r="B955" s="74"/>
      <c r="C955" s="157"/>
      <c r="D955" s="74"/>
      <c r="E955" s="131"/>
      <c r="F955" s="82"/>
      <c r="G955" s="82"/>
      <c r="H955" s="133"/>
      <c r="I955" s="74"/>
      <c r="J955" s="73"/>
    </row>
    <row r="956" spans="1:10" ht="18.75" x14ac:dyDescent="0.3">
      <c r="A956" s="74"/>
      <c r="B956" s="74"/>
      <c r="C956" s="157"/>
      <c r="D956" s="74"/>
      <c r="E956" s="131"/>
      <c r="F956" s="82"/>
      <c r="G956" s="82"/>
      <c r="H956" s="133"/>
      <c r="I956" s="74"/>
      <c r="J956" s="73"/>
    </row>
    <row r="957" spans="1:10" ht="18.75" x14ac:dyDescent="0.3">
      <c r="A957" s="74"/>
      <c r="B957" s="74"/>
      <c r="C957" s="157"/>
      <c r="D957" s="74"/>
      <c r="E957" s="131"/>
      <c r="F957" s="82"/>
      <c r="G957" s="82"/>
      <c r="H957" s="133"/>
      <c r="I957" s="74"/>
      <c r="J957" s="73"/>
    </row>
    <row r="958" spans="1:10" ht="18.75" x14ac:dyDescent="0.3">
      <c r="A958" s="74"/>
      <c r="B958" s="74"/>
      <c r="C958" s="157"/>
      <c r="D958" s="74"/>
      <c r="E958" s="131"/>
      <c r="F958" s="82"/>
      <c r="G958" s="82"/>
      <c r="H958" s="133"/>
      <c r="I958" s="74"/>
      <c r="J958" s="73"/>
    </row>
  </sheetData>
  <sortState xmlns:xlrd2="http://schemas.microsoft.com/office/spreadsheetml/2017/richdata2" ref="B11:O140">
    <sortCondition ref="B11:B140"/>
  </sortState>
  <hyperlinks>
    <hyperlink ref="D129" r:id="rId1" display="https://www.filmaffinity.com/es/film621534.html" xr:uid="{300A32C7-BB0B-4F90-A86D-10634F998938}"/>
    <hyperlink ref="D21" r:id="rId2" display="https://www.filmaffinity.com/es/film227540.html" xr:uid="{1DEFB23E-554B-452C-86FD-E9BF3631ACDD}"/>
    <hyperlink ref="D18" r:id="rId3" display="https://www.filmaffinity.com/es/film941659.html" xr:uid="{E41AEF60-E90D-4247-B2C1-1ECFF566D825}"/>
    <hyperlink ref="D62" r:id="rId4" display="https://www.filmaffinity.com/es/film366595.html" xr:uid="{B4A5608A-5F9A-4390-BDB9-78F7209EBC1C}"/>
    <hyperlink ref="D65" r:id="rId5" display="https://www.filmaffinity.com/es/film329803.html" xr:uid="{9EA2FC17-9AB8-4BE4-8F0F-7FBC02F5EE0D}"/>
    <hyperlink ref="D79" r:id="rId6" display="https://www.filmaffinity.com/es/film248487.html" xr:uid="{37ECF858-24A6-4E5C-B5A3-EE02F161C522}"/>
    <hyperlink ref="D93" r:id="rId7" display="https://www.filmaffinity.com/es/film401086.html" xr:uid="{599D7222-5846-4A76-B83F-DCF989654D7A}"/>
    <hyperlink ref="D100" r:id="rId8" display="https://www.filmaffinity.com/es/film290820.html" xr:uid="{7A4BB01E-089B-4216-9395-5A40189E6F60}"/>
    <hyperlink ref="D107" r:id="rId9" display="https://www.filmaffinity.com/es/film391378.html" xr:uid="{4A9E15E5-FA74-435F-BE54-EE9D345C27C2}"/>
    <hyperlink ref="D143" r:id="rId10" display="https://www.filmaffinity.com/es/film487948.html" xr:uid="{B1619079-F226-445E-B742-10F87BEDFDB7}"/>
    <hyperlink ref="D55" r:id="rId11" display="https://www.filmaffinity.com/es/film261575.html" xr:uid="{A07F7F7C-0890-48EF-8F48-47AF2D1E3208}"/>
    <hyperlink ref="D56" r:id="rId12" display="https://www.filmaffinity.com/es/film729047.html" xr:uid="{D5446C15-D86B-498A-877E-8E5BC7ADE422}"/>
    <hyperlink ref="D145" r:id="rId13" display="https://www.filmaffinity.com/es/film434432.html" xr:uid="{6F2D258A-DB94-4A2F-8EBC-653BE6B396E7}"/>
    <hyperlink ref="D12" r:id="rId14" display="https://www.filmaffinity.com/es/film322059.html" xr:uid="{5F251023-08FA-471B-87B9-43E89E8963AF}"/>
    <hyperlink ref="D20" r:id="rId15" display="https://www.filmaffinity.com/es/film782332.html" xr:uid="{3AE53B5B-A833-41F6-9847-547F526DD815}"/>
    <hyperlink ref="D33" r:id="rId16" display="https://www.filmaffinity.com/es/film214315.html" xr:uid="{E4AAC485-1E10-4F3A-8B43-F4F490061295}"/>
    <hyperlink ref="D34" r:id="rId17" display="https://www.filmaffinity.com/es/film297297.html" xr:uid="{FA53F9A4-83D5-4419-9B16-DE476BCC9D35}"/>
    <hyperlink ref="D46" r:id="rId18" display="https://www.filmaffinity.com/es/film974834.html" xr:uid="{1F855C94-C323-4A8F-9A3F-08BE1C9489BF}"/>
    <hyperlink ref="D49" r:id="rId19" display="https://www.filmaffinity.com/es/film929163.html" xr:uid="{563E558C-3C64-471A-8A80-1790FF97EFE7}"/>
    <hyperlink ref="D53" r:id="rId20" display="https://www.filmaffinity.com/es/film108205.html" xr:uid="{80BAFB6D-312A-4238-98CF-174B6CD5CC68}"/>
    <hyperlink ref="D86" r:id="rId21" display="https://www.filmaffinity.com/es/film614993.html" xr:uid="{C7E00844-B6E1-485A-B010-E13DADDA7606}"/>
    <hyperlink ref="D91" r:id="rId22" display="https://www.filmaffinity.com/es/film824650.html" xr:uid="{34BC4D6E-AFA5-43F8-8E56-A2FA36FA800B}"/>
    <hyperlink ref="D97" r:id="rId23" display="https://www.filmaffinity.com/es/film874319.html" xr:uid="{7B09A6D8-16D2-4A9E-AF3B-C111A78C048E}"/>
    <hyperlink ref="D110" r:id="rId24" display="https://www.filmaffinity.com/es/film954255.html" xr:uid="{A7BF147D-B976-4725-95D2-E18A1C716F84}"/>
    <hyperlink ref="D111" r:id="rId25" display="https://www.filmaffinity.com/es/film749683.html" xr:uid="{841C83DC-D9E5-48E8-8C9D-7788AA7C95A5}"/>
    <hyperlink ref="D121" r:id="rId26" display="https://www.filmaffinity.com/es/film225232.html" xr:uid="{E7AD5C84-ADA3-4265-88B4-7054DE62DB67}"/>
    <hyperlink ref="D24" r:id="rId27" display="https://www.filmaffinity.com/es/film771693.html" xr:uid="{05F8428F-5BD6-478A-A542-BC21A4D31253}"/>
    <hyperlink ref="D58" r:id="rId28" display="https://www.filmaffinity.com/es/film342150.html" xr:uid="{CAFB6ADA-B1F7-4C05-AB32-9590F2B24751}"/>
    <hyperlink ref="D73" r:id="rId29" display="https://www.filmaffinity.com/es/film783893.html" xr:uid="{782E86E7-5EB0-4DAA-AB07-254862A00518}"/>
    <hyperlink ref="D85" r:id="rId30" display="https://www.filmaffinity.com/es/film668873.html" xr:uid="{9F6CC795-463F-427C-9659-B2BB3D4AA9FB}"/>
    <hyperlink ref="D88" r:id="rId31" display="https://www.filmaffinity.com/es/film511173.html" xr:uid="{786D3AE6-BB71-481B-BBA3-3D80A493A494}"/>
    <hyperlink ref="D89" r:id="rId32" display="https://www.filmaffinity.com/es/film634210.html" xr:uid="{E1A5A3CC-25AD-43F2-A808-E80DD0A9996E}"/>
    <hyperlink ref="D94" r:id="rId33" display="https://www.filmaffinity.com/es/film216826.html" xr:uid="{46E35D30-4B3F-49D7-B27B-CA774848105A}"/>
    <hyperlink ref="D146" r:id="rId34" display="https://www.filmaffinity.com/es/film631797.html" xr:uid="{BC88CB9D-355C-47BF-8514-8FA877CAB248}"/>
    <hyperlink ref="D23" r:id="rId35" display="https://www.filmaffinity.com/es/film899895.html" xr:uid="{D0A85EAA-8C3E-487F-8C89-7F00A7DA7D13}"/>
    <hyperlink ref="D26" r:id="rId36" display="https://www.filmaffinity.com/es/film854048.html" xr:uid="{F06BD640-935E-4D36-BDF7-2F4C16A0F4FE}"/>
    <hyperlink ref="D28" r:id="rId37" display="https://www.filmaffinity.com/es/film893654.html" xr:uid="{BFDE84DA-D044-4AC4-8C3B-5197FD0336DF}"/>
    <hyperlink ref="D52" r:id="rId38" display="https://www.filmaffinity.com/es/film542141.html" xr:uid="{7F8D4A75-0EB1-4EE2-8C00-21878EAE7446}"/>
    <hyperlink ref="D60" r:id="rId39" display="https://www.filmaffinity.com/es/film527817.html" xr:uid="{9B736A05-BF28-4692-A7F2-70CA65552FE4}"/>
    <hyperlink ref="D67" r:id="rId40" display="https://www.filmaffinity.com/es/film464601.html" xr:uid="{1116FD4B-A782-4A72-88FD-C63494DD6D82}"/>
    <hyperlink ref="D109" r:id="rId41" display="https://www.filmaffinity.com/es/film888508.html" xr:uid="{9488878A-FEDF-4484-A059-8100BFA0B82B}"/>
    <hyperlink ref="D132" r:id="rId42" display="https://www.filmaffinity.com/es/film650361.html" xr:uid="{1080A01A-DECF-425B-A0A3-90F33DB91379}"/>
    <hyperlink ref="D137" r:id="rId43" display="https://www.filmaffinity.com/es/film342694.html" xr:uid="{9FD35C65-37FA-416B-9349-6CBF598CB2EB}"/>
    <hyperlink ref="D126" r:id="rId44" display="https://www.filmaffinity.com/es/film452281.html" xr:uid="{21903FE5-837A-4E4B-B607-CBFCD015125B}"/>
    <hyperlink ref="D13" r:id="rId45" display="https://www.filmaffinity.com/es/film821838.html" xr:uid="{89488CFA-CCEE-44A2-ACB9-2065F27B4F44}"/>
    <hyperlink ref="D114" r:id="rId46" display="https://www.filmaffinity.com/es/film205010.html" xr:uid="{51EA498F-FA8B-4897-A177-6AF22990AD17}"/>
    <hyperlink ref="D15" r:id="rId47" display="https://www.filmaffinity.com/es/film136806.html" xr:uid="{A811EBED-98A8-4610-8D55-00BF90C3DAEB}"/>
    <hyperlink ref="D19" r:id="rId48" display="https://www.filmaffinity.com/es/film603309.html" xr:uid="{C59C20D3-93CF-45A1-8A38-13168044D7EC}"/>
    <hyperlink ref="D39" r:id="rId49" display="https://www.filmaffinity.com/es/film959058.html" xr:uid="{D010FCCF-3713-4CBD-9981-62698934411A}"/>
    <hyperlink ref="D66" r:id="rId50" display="https://www.filmaffinity.com/es/film773765.html" xr:uid="{628AAF41-C139-4899-9CAC-B3195D7B92AC}"/>
    <hyperlink ref="D68" r:id="rId51" display="https://www.filmaffinity.com/es/film582272.html" xr:uid="{60553830-5BBA-4AA2-A248-0E1B4C9C045B}"/>
    <hyperlink ref="D74" r:id="rId52" display="https://www.filmaffinity.com/es/film392402.html" xr:uid="{7D75E4D6-C4FF-473D-B7EC-14A740D69098}"/>
    <hyperlink ref="D120" r:id="rId53" display="https://www.filmaffinity.com/es/film981868.html" xr:uid="{C786180C-8EEE-4139-BDFB-05E5EED8EEEC}"/>
    <hyperlink ref="D127" r:id="rId54" display="https://www.filmaffinity.com/es/film552973.html" xr:uid="{AC4DB69F-757B-42B8-A5AB-23BCDED2CE5D}"/>
    <hyperlink ref="D131" r:id="rId55" display="https://www.filmaffinity.com/es/film206354.html" xr:uid="{B1E69839-3652-40A1-8E6C-EDE6FF140C0E}"/>
    <hyperlink ref="D41" r:id="rId56" display="https://www.filmaffinity.com/es/film873510.html" xr:uid="{5636FD20-1FF7-4FE2-AB10-72F91D296984}"/>
    <hyperlink ref="D78" r:id="rId57" display="https://www.filmaffinity.com/es/film502702.html" xr:uid="{007EBA4A-B876-4B76-B121-D9E5E2768BA6}"/>
    <hyperlink ref="D98" r:id="rId58" display="https://www.filmaffinity.com/es/film107563.html" xr:uid="{5298BF44-2FCF-4A72-9E18-B4556310CB6B}"/>
    <hyperlink ref="D125" r:id="rId59" display="https://www.filmaffinity.com/es/film842093.html" xr:uid="{CE0F898C-CBD4-417C-AD17-35980C2468FB}"/>
    <hyperlink ref="D27" r:id="rId60" display="https://www.filmaffinity.com/es/film829307.html" xr:uid="{4EA24ADB-F707-4538-B58D-DD934324834E}"/>
    <hyperlink ref="D42" r:id="rId61" display="https://www.filmaffinity.com/es/film363637.html" xr:uid="{BBD00FE4-A7BA-4C28-8646-8AAF7D6125F9}"/>
    <hyperlink ref="D45" r:id="rId62" display="https://www.filmaffinity.com/es/film673816.html" xr:uid="{DD627440-9D05-4D50-9C71-F389A7958823}"/>
    <hyperlink ref="D51" r:id="rId63" display="https://www.filmaffinity.com/es/film987442.html" xr:uid="{B1DAD21C-8195-4F75-9B24-F86AB1BB650F}"/>
    <hyperlink ref="D63" r:id="rId64" display="https://www.filmaffinity.com/es/film336334.html" xr:uid="{0D0B7B61-C100-483B-9C64-9200D38935C8}"/>
    <hyperlink ref="D77" r:id="rId65" display="https://www.filmaffinity.com/es/film401256.html" xr:uid="{27953DB4-610E-4621-82AB-9CB7A2EFD640}"/>
    <hyperlink ref="D83" r:id="rId66" display="https://www.filmaffinity.com/es/film401654.html" xr:uid="{42A1AD30-173F-42C5-BA05-915C8DCF1587}"/>
    <hyperlink ref="D14" r:id="rId67" display="https://www.filmaffinity.com/es/film966677.html" xr:uid="{47CFFB6F-004F-471C-8BC7-0CE973661539}"/>
    <hyperlink ref="D36" r:id="rId68" display="https://www.filmaffinity.com/es/film734812.html" xr:uid="{2038BBA4-95E8-4DB6-8E5C-2637DDD02174}"/>
    <hyperlink ref="D103" r:id="rId69" display="https://www.filmaffinity.com/es/film925874.html" xr:uid="{EC09DDBC-0EA4-48E7-91DC-6211D8B7FE3F}"/>
    <hyperlink ref="D119" r:id="rId70" display="https://www.filmaffinity.com/es/film184059.html" xr:uid="{B158CA1D-F4B0-4C73-927B-C046F93ED747}"/>
    <hyperlink ref="D133" r:id="rId71" display="https://www.filmaffinity.com/es/film434641.html" xr:uid="{EBB1FBB2-D719-4169-B550-5C1F02F2C33B}"/>
    <hyperlink ref="D136" r:id="rId72" display="https://www.filmaffinity.com/es/film313071.html" xr:uid="{F2AB053A-8DAD-4AB9-A6D7-D59DE78DE8C8}"/>
    <hyperlink ref="D11" r:id="rId73" display="https://www.filmaffinity.com/es/film979532.html" xr:uid="{185FE6E3-E4BD-4D5C-B7A3-86A2E64928D6}"/>
    <hyperlink ref="D50" r:id="rId74" display="https://www.filmaffinity.com/es/film204461.html" xr:uid="{D65094C5-6028-4877-904D-D7D055701C62}"/>
    <hyperlink ref="D61" r:id="rId75" display="https://www.filmaffinity.com/es/film227602.html" xr:uid="{58F73A77-EE56-4A74-92C0-7A0C239B738F}"/>
    <hyperlink ref="D87" r:id="rId76" display="https://www.filmaffinity.com/es/film160764.html" xr:uid="{197CE768-C4D2-49B0-8949-EBB29843FF57}"/>
    <hyperlink ref="D48" r:id="rId77" display="https://www.filmaffinity.com/es/film544703.html" xr:uid="{1A980B0F-1C0C-4FB7-B481-6C64A4FB75AC}"/>
    <hyperlink ref="D82" r:id="rId78" display="https://www.filmaffinity.com/es/film227001.html" xr:uid="{E70169EF-348F-4F2F-93E8-15CA9711EC22}"/>
    <hyperlink ref="D95" r:id="rId79" display="https://www.filmaffinity.com/es/film984432.html" xr:uid="{6F8D65E8-FD46-45AE-A0D6-7D5159FDBBCA}"/>
    <hyperlink ref="D115" r:id="rId80" display="https://www.filmaffinity.com/es/film713066.html" xr:uid="{E2F5BDCE-4863-44C6-A90F-DE883201DDE8}"/>
    <hyperlink ref="D40" r:id="rId81" display="https://www.filmaffinity.com/es/film759752.html" xr:uid="{01DA2D5F-6EBB-468A-979A-FB378860F38A}"/>
    <hyperlink ref="D59" r:id="rId82" display="https://www.filmaffinity.com/es/film968107.html" xr:uid="{23BBE793-9F59-4DB9-B1BC-7672B80FC905}"/>
    <hyperlink ref="D70" r:id="rId83" display="https://www.filmaffinity.com/es/film171547.html" xr:uid="{5960DB2E-8A82-488E-9976-329F11FD2919}"/>
    <hyperlink ref="D104" r:id="rId84" display="https://www.filmaffinity.com/es/film584658.html" xr:uid="{274C26B4-21BE-46AC-8953-F5FDA5010A2D}"/>
    <hyperlink ref="D113" r:id="rId85" display="https://www.filmaffinity.com/es/film534704.html" xr:uid="{ACDBF4A6-D36D-493D-8F0D-FE4B46C99D7D}"/>
    <hyperlink ref="D144" r:id="rId86" display="https://www.filmaffinity.com/es/film188366.html" xr:uid="{1005A108-F2C4-4AB0-ADC6-67E6EF731A50}"/>
    <hyperlink ref="D22" r:id="rId87" display="https://www.filmaffinity.com/es/film868112.html" xr:uid="{DB2F90C4-77DA-4370-9B26-B9F08CB79F8F}"/>
    <hyperlink ref="D30" r:id="rId88" display="https://www.filmaffinity.com/es/film766883.html" xr:uid="{BA7C5191-0761-459C-8CD3-3FA97180D3BB}"/>
    <hyperlink ref="D32" r:id="rId89" display="https://www.filmaffinity.com/es/film862413.html" xr:uid="{7F35C6AC-BDDF-4996-9B93-9FE819622693}"/>
    <hyperlink ref="D37" r:id="rId90" display="https://www.filmaffinity.com/es/film948332.html" xr:uid="{C8D25758-3C8A-44EF-8C94-42691288C78C}"/>
    <hyperlink ref="D84" r:id="rId91" display="https://www.filmaffinity.com/es/film219736.html" xr:uid="{A80E92A8-A43E-4E8F-9838-712EB83654C5}"/>
    <hyperlink ref="D130" r:id="rId92" display="https://www.filmaffinity.com/es/film872693.html" xr:uid="{89B79FDD-22FB-4115-BA00-E9B66316E4B1}"/>
    <hyperlink ref="D140" r:id="rId93" display="https://www.filmaffinity.com/es/film254628.html" xr:uid="{75CE1709-7FC2-432B-BD3D-6FA313A2B2C9}"/>
    <hyperlink ref="D138" r:id="rId94" display="https://www.filmaffinity.com/es/film925993.html" xr:uid="{C78A3000-6553-48F1-990E-147A86BF27A6}"/>
    <hyperlink ref="D47" r:id="rId95" display="https://www.filmaffinity.com/es/film780853.html" xr:uid="{683B51E3-F535-46B9-B651-304D8507979C}"/>
    <hyperlink ref="D57" r:id="rId96" display="https://www.filmaffinity.com/es/film982445.html" xr:uid="{B6E44694-8D1C-475D-8B5F-55900E550C56}"/>
    <hyperlink ref="D92" r:id="rId97" display="https://www.filmaffinity.com/es/film454046.html" xr:uid="{4959314C-8FD4-4079-84D0-D080616FDBBF}"/>
    <hyperlink ref="D106" r:id="rId98" display="https://www.filmaffinity.com/es/film366718.html" xr:uid="{03A2ADCC-714E-40AD-8207-BF72CECCC445}"/>
    <hyperlink ref="D117" r:id="rId99" display="https://www.filmaffinity.com/es/film104117.html" xr:uid="{5A2B400D-073A-43D8-9E6C-ABACB1E49888}"/>
    <hyperlink ref="D124" r:id="rId100" display="https://www.filmaffinity.com/es/film811685.html" xr:uid="{AD23789E-6208-4659-A13C-C1AF0110ADB7}"/>
    <hyperlink ref="D135" r:id="rId101" display="https://www.filmaffinity.com/es/film786159.html" xr:uid="{15E7526E-0B74-450A-AE6C-B6BBAC7E3594}"/>
    <hyperlink ref="D16" r:id="rId102" display="https://www.filmaffinity.com/es/film249696.html" xr:uid="{A5D05754-6163-40B6-BE25-20D0B60D6D9C}"/>
    <hyperlink ref="D25" r:id="rId103" display="https://www.filmaffinity.com/es/film185176.html" xr:uid="{71CDE918-130D-4AEC-A605-7C475AF292FA}"/>
    <hyperlink ref="D31" r:id="rId104" display="https://www.filmaffinity.com/es/film369372.html" xr:uid="{1B6A966B-1D55-44EF-B0BE-3F095AD93AB1}"/>
    <hyperlink ref="D75" r:id="rId105" display="https://www.filmaffinity.com/es/film144980.html" xr:uid="{6BCCD3BD-669B-46C4-BA35-005815B357AA}"/>
    <hyperlink ref="D96" r:id="rId106" display="https://www.filmaffinity.com/es/film698902.html" xr:uid="{5D48433E-DFD8-4877-807A-C7A06AC28282}"/>
    <hyperlink ref="D123" r:id="rId107" display="https://www.filmaffinity.com/es/film464490.html" xr:uid="{73B54303-9460-49F4-9F0E-B7FEAD3B402A}"/>
    <hyperlink ref="D43" r:id="rId108" display="https://www.filmaffinity.com/es/film697723.html" xr:uid="{E077B852-8BA4-4B0E-81F4-124BC3DAD598}"/>
    <hyperlink ref="D44" r:id="rId109" display="https://www.filmaffinity.com/es/film289402.html" xr:uid="{5585F2FE-E3BB-4A71-9EA1-6DEC21FBCD23}"/>
    <hyperlink ref="D71" r:id="rId110" display="https://www.filmaffinity.com/es/film325218.html" xr:uid="{B7D1AAC0-1FEA-416F-BF22-1E2A2274D390}"/>
    <hyperlink ref="D122" r:id="rId111" display="https://www.filmaffinity.com/es/film586691.html" xr:uid="{2830632E-D9F6-4FD0-A397-89403A549F6B}"/>
    <hyperlink ref="D139" r:id="rId112" display="https://www.filmaffinity.com/es/film400127.html" xr:uid="{D3C3AF9E-EF98-43C8-9C42-71AE0256A9B0}"/>
    <hyperlink ref="D141" r:id="rId113" display="https://www.filmaffinity.com/es/film195623.html" xr:uid="{B93A28EB-5530-4CDB-9941-BFDF8CD6EEF1}"/>
    <hyperlink ref="D142" r:id="rId114" display="https://www.filmaffinity.com/es/film835257.html" xr:uid="{8603AB42-8D66-4831-BDE8-FFE687C58A19}"/>
    <hyperlink ref="D29" r:id="rId115" display="https://www.filmaffinity.com/es/film945206.html" xr:uid="{CD8864CB-ACB7-4010-952F-431E09D72DA6}"/>
    <hyperlink ref="D38" r:id="rId116" display="https://www.filmaffinity.com/es/film933156.html" xr:uid="{6241FFFA-0E00-4F76-969A-FC11CEF7CD34}"/>
    <hyperlink ref="D54" r:id="rId117" display="https://www.filmaffinity.com/es/film380291.html" xr:uid="{F0A31E09-8141-485B-981A-E7E2D2556C73}"/>
    <hyperlink ref="D69" r:id="rId118" display="https://www.filmaffinity.com/es/film333668.html" xr:uid="{513432B6-DDF1-4FE1-8D9A-6820419D1293}"/>
    <hyperlink ref="D72" r:id="rId119" display="https://www.filmaffinity.com/es/film561871.html" xr:uid="{D778F588-2F08-4630-BC2F-17460817316D}"/>
    <hyperlink ref="D80" r:id="rId120" display="https://www.filmaffinity.com/es/film534755.html" xr:uid="{85FEDB96-C898-4A30-B034-FD45C6807A21}"/>
    <hyperlink ref="D101" r:id="rId121" display="https://www.filmaffinity.com/es/film944210.html" xr:uid="{3B1DBD53-CA80-4C3F-8766-619C2C9B814D}"/>
    <hyperlink ref="D112" r:id="rId122" display="https://www.filmaffinity.com/es/film255835.html" xr:uid="{095B6492-3383-41DB-948F-2A7CC8A980B5}"/>
    <hyperlink ref="D116" r:id="rId123" display="https://www.filmaffinity.com/es/film160619.html" xr:uid="{17262C8A-4EF5-41C3-83D8-5588447798F3}"/>
    <hyperlink ref="D147" r:id="rId124" display="https://www.filmaffinity.com/es/film564687.html" xr:uid="{6B5100FF-6D3C-4BCD-9CBC-C881A811F9E4}"/>
    <hyperlink ref="D17" r:id="rId125" display="https://www.filmaffinity.com/es/film195472.html" xr:uid="{B7CCAE64-587C-4F98-8F98-2D18F2784DA7}"/>
    <hyperlink ref="D35" r:id="rId126" display="https://www.filmaffinity.com/es/film212273.html" xr:uid="{3657F591-C030-41C3-A734-F280463701C7}"/>
    <hyperlink ref="D64" r:id="rId127" display="https://www.filmaffinity.com/es/film516828.html" xr:uid="{0D4712CF-61E3-4D2C-90AB-7A0E4ADC0B01}"/>
    <hyperlink ref="D76" r:id="rId128" display="https://www.filmaffinity.com/es/film652122.html" xr:uid="{79A3B27E-5971-41D9-A4FD-59A82369728C}"/>
    <hyperlink ref="D81" r:id="rId129" display="https://www.filmaffinity.com/es/film559121.html" xr:uid="{EC18E491-4F75-4793-AE73-88BCFD1DF002}"/>
    <hyperlink ref="D90" r:id="rId130" display="https://www.filmaffinity.com/es/film342458.html" xr:uid="{971FFF15-CB2C-4423-BD3A-0194F92F74FA}"/>
    <hyperlink ref="D99" r:id="rId131" display="https://www.filmaffinity.com/es/film927876.html" xr:uid="{598FA686-A623-4CD1-90C2-0FDC6BD9403D}"/>
    <hyperlink ref="D102" r:id="rId132" display="https://www.filmaffinity.com/es/film837958.html" xr:uid="{3FBC2EF8-AEA0-49B3-AA63-D22D3F356213}"/>
    <hyperlink ref="D105" r:id="rId133" display="https://www.filmaffinity.com/es/film225462.html" xr:uid="{C591CF34-CE32-4A24-92B4-3E8D57127268}"/>
    <hyperlink ref="D108" r:id="rId134" display="https://www.filmaffinity.com/es/film752749.html" xr:uid="{D3E346D2-DEDE-4F9F-AD64-636C829F3675}"/>
    <hyperlink ref="D118" r:id="rId135" display="https://www.filmaffinity.com/es/film368193.html" xr:uid="{62A47673-F075-405E-8FDF-01F253F0AE27}"/>
    <hyperlink ref="D128" r:id="rId136" display="https://www.filmaffinity.com/es/film437835.html" xr:uid="{02203E47-A078-43E4-A129-0FCBD7BD1960}"/>
    <hyperlink ref="D134" r:id="rId137" display="https://www.filmaffinity.com/es/film416466.html" xr:uid="{EAC78BCA-EBAE-4A4F-9151-7F505CD79B7C}"/>
  </hyperlinks>
  <pageMargins left="0.7" right="0.7" top="0.75" bottom="0.75" header="0.3" footer="0.3"/>
  <pageSetup paperSize="9" orientation="portrait" horizontalDpi="4294967293" verticalDpi="0" r:id="rId1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Películas</vt:lpstr>
      <vt:lpstr>Sagas</vt:lpstr>
      <vt:lpstr>Dibujos niños</vt:lpstr>
      <vt:lpstr>Dibujos adultos</vt:lpstr>
      <vt:lpstr>Infantil y Familiar</vt:lpstr>
      <vt:lpstr>Semestre actual</vt:lpstr>
      <vt:lpstr>Semestre anterior</vt:lpstr>
    </vt:vector>
  </TitlesOfParts>
  <Company>Julio@Carmen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dc:creator>
  <cp:lastModifiedBy>Julio Fernández Castillo</cp:lastModifiedBy>
  <dcterms:created xsi:type="dcterms:W3CDTF">2009-03-29T17:17:32Z</dcterms:created>
  <dcterms:modified xsi:type="dcterms:W3CDTF">2023-09-06T18:59:12Z</dcterms:modified>
</cp:coreProperties>
</file>